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Sheet" sheetId="1" r:id="rId5"/>
    <sheet state="visible" name="Product" sheetId="2" r:id="rId6"/>
    <sheet state="visible" name="Product_cost" sheetId="3" r:id="rId7"/>
    <sheet state="visible" name="Agent Expense" sheetId="4" r:id="rId8"/>
    <sheet state="visible" name="Nuella" sheetId="5" r:id="rId9"/>
    <sheet state="visible" name="CRS1" sheetId="6" r:id="rId10"/>
    <sheet state="visible" name="Expenses" sheetId="7" r:id="rId11"/>
    <sheet state="visible" name="Expenses_Report" sheetId="8" r:id="rId12"/>
    <sheet state="visible" name="Inventory" sheetId="9" r:id="rId13"/>
    <sheet state="visible" name="Total" sheetId="10" r:id="rId14"/>
    <sheet state="visible" name="Agent" sheetId="11" r:id="rId15"/>
  </sheets>
  <definedNames/>
  <calcPr/>
  <pivotCaches>
    <pivotCache cacheId="0" r:id="rId16"/>
  </pivotCaches>
</workbook>
</file>

<file path=xl/sharedStrings.xml><?xml version="1.0" encoding="utf-8"?>
<sst xmlns="http://schemas.openxmlformats.org/spreadsheetml/2006/main" count="74758" uniqueCount="1937">
  <si>
    <t>Agent Name</t>
  </si>
  <si>
    <t>Location</t>
  </si>
  <si>
    <t>Product</t>
  </si>
  <si>
    <t>Date</t>
  </si>
  <si>
    <t>Product_Name</t>
  </si>
  <si>
    <t>Quantity</t>
  </si>
  <si>
    <t>Offer</t>
  </si>
  <si>
    <t>Sales_Price</t>
  </si>
  <si>
    <t>Unit_Cost</t>
  </si>
  <si>
    <t>CRS</t>
  </si>
  <si>
    <t>Supplier</t>
  </si>
  <si>
    <t>Fomax</t>
  </si>
  <si>
    <t>Abuja</t>
  </si>
  <si>
    <t>Babatunde@01$</t>
  </si>
  <si>
    <t>Vacuum Sealer</t>
  </si>
  <si>
    <t>Nuella</t>
  </si>
  <si>
    <t>All</t>
  </si>
  <si>
    <t>HS_Logistics</t>
  </si>
  <si>
    <t>Anambra</t>
  </si>
  <si>
    <t>Nylon</t>
  </si>
  <si>
    <t>CRS1</t>
  </si>
  <si>
    <t>Oluwadunsin</t>
  </si>
  <si>
    <t>Ekiti</t>
  </si>
  <si>
    <t>Smart Tablet</t>
  </si>
  <si>
    <t>Peng_Logistics</t>
  </si>
  <si>
    <t>Bayelsa</t>
  </si>
  <si>
    <t>Chidera_Logistics</t>
  </si>
  <si>
    <t>Delta</t>
  </si>
  <si>
    <t>Kings_Store</t>
  </si>
  <si>
    <t>Adebayo</t>
  </si>
  <si>
    <t>Ondo</t>
  </si>
  <si>
    <t>Samsucc Logistics</t>
  </si>
  <si>
    <t>Auchi</t>
  </si>
  <si>
    <t>Quickwaka</t>
  </si>
  <si>
    <t>Abakaliki</t>
  </si>
  <si>
    <t>Eclipse Logistics</t>
  </si>
  <si>
    <t>Ibadan Osun</t>
  </si>
  <si>
    <t>Sagok Logistics</t>
  </si>
  <si>
    <t>Port-harcourt</t>
  </si>
  <si>
    <t>Soshine</t>
  </si>
  <si>
    <t>Ogun/Abeokuta</t>
  </si>
  <si>
    <t>Gologistics (Uyo)</t>
  </si>
  <si>
    <t>Uyo/Calabar</t>
  </si>
  <si>
    <t>Gologistics (Calabar)</t>
  </si>
  <si>
    <t>Calabar</t>
  </si>
  <si>
    <t>Delvit (Enugu)</t>
  </si>
  <si>
    <t xml:space="preserve">Enugu </t>
  </si>
  <si>
    <t>Vikaad (Nasarawa)</t>
  </si>
  <si>
    <t xml:space="preserve">Nasarawa </t>
  </si>
  <si>
    <t>Vikaad (Kano)</t>
  </si>
  <si>
    <t xml:space="preserve">Kano </t>
  </si>
  <si>
    <t>Drop goods _Logistics</t>
  </si>
  <si>
    <t>Imo</t>
  </si>
  <si>
    <t xml:space="preserve">Aba logistics </t>
  </si>
  <si>
    <t>Aba/Abia</t>
  </si>
  <si>
    <t>Formax (Rivers)</t>
  </si>
  <si>
    <t>Rivers State</t>
  </si>
  <si>
    <t>Azird</t>
  </si>
  <si>
    <t xml:space="preserve">MBC LOGISTICS </t>
  </si>
  <si>
    <t xml:space="preserve">All northern state </t>
  </si>
  <si>
    <t xml:space="preserve">Isioma Lagos agent </t>
  </si>
  <si>
    <t>Aboyeji</t>
  </si>
  <si>
    <t>Lagos</t>
  </si>
  <si>
    <t xml:space="preserve">KK Logistics </t>
  </si>
  <si>
    <t>Kwara</t>
  </si>
  <si>
    <t>Mr Toheeb</t>
  </si>
  <si>
    <t>Kings Errand Logistics</t>
  </si>
  <si>
    <t xml:space="preserve">plateau online </t>
  </si>
  <si>
    <t xml:space="preserve">North </t>
  </si>
  <si>
    <t>Month</t>
  </si>
  <si>
    <t>Description</t>
  </si>
  <si>
    <t>Waybilled</t>
  </si>
  <si>
    <t>Delivered</t>
  </si>
  <si>
    <t>Total</t>
  </si>
  <si>
    <t>BALANCE</t>
  </si>
  <si>
    <t>VS</t>
  </si>
  <si>
    <t>January</t>
  </si>
  <si>
    <t>EED</t>
  </si>
  <si>
    <t>February</t>
  </si>
  <si>
    <t>March</t>
  </si>
  <si>
    <t>April</t>
  </si>
  <si>
    <t>May</t>
  </si>
  <si>
    <t>June</t>
  </si>
  <si>
    <t>July</t>
  </si>
  <si>
    <t>August</t>
  </si>
  <si>
    <t>September</t>
  </si>
  <si>
    <t>October</t>
  </si>
  <si>
    <t>November</t>
  </si>
  <si>
    <t>December</t>
  </si>
  <si>
    <t>TOTAL</t>
  </si>
  <si>
    <t>CSR</t>
  </si>
  <si>
    <t>Agent</t>
  </si>
  <si>
    <t>Status</t>
  </si>
  <si>
    <t>Cost</t>
  </si>
  <si>
    <t>Waybill_Fee</t>
  </si>
  <si>
    <t>Balance</t>
  </si>
  <si>
    <t>Waybill_fee</t>
  </si>
  <si>
    <t/>
  </si>
  <si>
    <t>Category</t>
  </si>
  <si>
    <t>Amount</t>
  </si>
  <si>
    <t>Pickup</t>
  </si>
  <si>
    <t>Storekeeper</t>
  </si>
  <si>
    <t>Failed Delivery</t>
  </si>
  <si>
    <t>Customer_Name</t>
  </si>
  <si>
    <t>Phone_number</t>
  </si>
  <si>
    <t>Order_Date</t>
  </si>
  <si>
    <t>Order_Month</t>
  </si>
  <si>
    <t>Order_Year</t>
  </si>
  <si>
    <t>Mail_Quan</t>
  </si>
  <si>
    <t>Agent_Quan</t>
  </si>
  <si>
    <t>Product2</t>
  </si>
  <si>
    <t>Mail_Quan2</t>
  </si>
  <si>
    <t>Agent_Quan2</t>
  </si>
  <si>
    <t>Quantity2</t>
  </si>
  <si>
    <t>Cost_Price</t>
  </si>
  <si>
    <t>Delivery_Fee</t>
  </si>
  <si>
    <t>Profit</t>
  </si>
  <si>
    <t>Order_Status</t>
  </si>
  <si>
    <t>Delivery_Date</t>
  </si>
  <si>
    <t>Delivery_Month</t>
  </si>
  <si>
    <t>Delivery_Year</t>
  </si>
  <si>
    <t>Confirmed_Delievery</t>
  </si>
  <si>
    <t>Agent_Name</t>
  </si>
  <si>
    <t>Note</t>
  </si>
  <si>
    <t>Subject</t>
  </si>
  <si>
    <t>Tabe Ayuk</t>
  </si>
  <si>
    <t>Cancelled</t>
  </si>
  <si>
    <t xml:space="preserve">not so sure what happened but I called to confirm his order and then he said he received it but it's fake... </t>
  </si>
  <si>
    <t>Vivian Dennis</t>
  </si>
  <si>
    <t>2025</t>
  </si>
  <si>
    <t>Lady B</t>
  </si>
  <si>
    <t>Rivers</t>
  </si>
  <si>
    <t>Not responding to both chat and call.</t>
  </si>
  <si>
    <t>Anna Wilson</t>
  </si>
  <si>
    <t>Kano</t>
  </si>
  <si>
    <t>invalid phone and Whatsapp number.</t>
  </si>
  <si>
    <t>kennethOnyemachi Onyemachi</t>
  </si>
  <si>
    <t>Comfort Chukwuka</t>
  </si>
  <si>
    <t xml:space="preserve">Still on her case, persuading her she says it's too expensive </t>
  </si>
  <si>
    <t>DESOLA Daniel</t>
  </si>
  <si>
    <t>Joy Joy</t>
  </si>
  <si>
    <t>Madu simeon simeon</t>
  </si>
  <si>
    <t>Ogonna Ifebi</t>
  </si>
  <si>
    <t>John Awe</t>
  </si>
  <si>
    <t>Hamza Malami</t>
  </si>
  <si>
    <t>Zamfara</t>
  </si>
  <si>
    <t>John Ih</t>
  </si>
  <si>
    <t>Angela Olaleye</t>
  </si>
  <si>
    <t>UKPABI MICHAEL</t>
  </si>
  <si>
    <t>Cross River</t>
  </si>
  <si>
    <t>not responding to calls or chat</t>
  </si>
  <si>
    <t>Lucky E</t>
  </si>
  <si>
    <t>Akindele</t>
  </si>
  <si>
    <t>Ogun</t>
  </si>
  <si>
    <t>EJIRE SAMUEL MBELE</t>
  </si>
  <si>
    <t>Akomolafe Gideon</t>
  </si>
  <si>
    <t>Osun</t>
  </si>
  <si>
    <t>Amuwa Josephine</t>
  </si>
  <si>
    <t>Product took too long to get to her and she couldn't wait.</t>
  </si>
  <si>
    <t>Mr eze eze</t>
  </si>
  <si>
    <t>No full address and I've reached out to him no response to it.</t>
  </si>
  <si>
    <t>EDIDIONG ETIM</t>
  </si>
  <si>
    <t>couldn't wait and didn't tell me she will get from another company.</t>
  </si>
  <si>
    <t>Anita Oke</t>
  </si>
  <si>
    <t>Diai stella</t>
  </si>
  <si>
    <t>Olatunji Bola</t>
  </si>
  <si>
    <t>Nasarawa</t>
  </si>
  <si>
    <t>Dorcas Amos</t>
  </si>
  <si>
    <t>Chinyere Kings-Agbasiere</t>
  </si>
  <si>
    <t>Jacinta Ekaji</t>
  </si>
  <si>
    <t>Helen Adetowubo</t>
  </si>
  <si>
    <t>ondo</t>
  </si>
  <si>
    <t>Caroline Odu</t>
  </si>
  <si>
    <t>Kowe Oyetunde</t>
  </si>
  <si>
    <t>Product is in Ado Ekiti but customer says she'll get back to me when she gets money from her husband.</t>
  </si>
  <si>
    <t>Clement Otache</t>
  </si>
  <si>
    <t xml:space="preserve">called him some minute after the order and said he has been looking for a way to cancel the order cause the wife says it's not this type she wants. </t>
  </si>
  <si>
    <t>Victoria pam</t>
  </si>
  <si>
    <t>Not picking calls and replying chat and product is at Abuja</t>
  </si>
  <si>
    <t>Oluwatosin James</t>
  </si>
  <si>
    <t>Isioma Lagos agent</t>
  </si>
  <si>
    <t>Bagi</t>
  </si>
  <si>
    <t>Benneth UMEH</t>
  </si>
  <si>
    <t>Not responding to calls and chat</t>
  </si>
  <si>
    <t>Asuzu</t>
  </si>
  <si>
    <t>She cancelled, said she doesn't have money.</t>
  </si>
  <si>
    <t>Utoro Glory</t>
  </si>
  <si>
    <t>darling ugochi</t>
  </si>
  <si>
    <t>She said she had bought the machine before from us but made the order so she can confirm if we supply extra nylon, and we don't.</t>
  </si>
  <si>
    <t>Mrs Vivian Ojong</t>
  </si>
  <si>
    <t>Victor Amadi</t>
  </si>
  <si>
    <t>Oyo</t>
  </si>
  <si>
    <t>Slash jafar</t>
  </si>
  <si>
    <t>can't wait for it to arrive he's traveling the next day  27th</t>
  </si>
  <si>
    <t>Musa Sani Yusuf</t>
  </si>
  <si>
    <t>Charles Anthony Charles Anthony</t>
  </si>
  <si>
    <t>Said he doesn't have money now, will reorder another type.</t>
  </si>
  <si>
    <t>Ugwu ujunwa</t>
  </si>
  <si>
    <t>Enugu</t>
  </si>
  <si>
    <t>Uzezi Arausi</t>
  </si>
  <si>
    <t>Keeps rescheduling and now she has cancelled it for no reason.</t>
  </si>
  <si>
    <t>Mariam baba</t>
  </si>
  <si>
    <t>she said she wants only 1 for now.</t>
  </si>
  <si>
    <t>Bederu Mohammed</t>
  </si>
  <si>
    <t>ABIODUN ISAH</t>
  </si>
  <si>
    <t>Niger</t>
  </si>
  <si>
    <t>Customer said he wants one (1)</t>
  </si>
  <si>
    <t>Esther Ishaya Solomon</t>
  </si>
  <si>
    <t>Kaduna</t>
  </si>
  <si>
    <t>Jolomi Edah</t>
  </si>
  <si>
    <t>Ugochukwu Oleh</t>
  </si>
  <si>
    <t>Abia</t>
  </si>
  <si>
    <t>Emajemite igho</t>
  </si>
  <si>
    <t>Mr Friday Atokolo</t>
  </si>
  <si>
    <t>Kogi</t>
  </si>
  <si>
    <t>Philomina Emmanu</t>
  </si>
  <si>
    <t>Lauretta Okafor</t>
  </si>
  <si>
    <t>Aminu Suberu</t>
  </si>
  <si>
    <t>Joseph Brown</t>
  </si>
  <si>
    <t>Akwa Ibom</t>
  </si>
  <si>
    <t>JOHNBULL BIGHA</t>
  </si>
  <si>
    <t>Olaniyi Moses</t>
  </si>
  <si>
    <t>Benue</t>
  </si>
  <si>
    <t>Chiamaka Ruth</t>
  </si>
  <si>
    <t>Idongesit Sampson</t>
  </si>
  <si>
    <t>I called him same day he says he can't wait</t>
  </si>
  <si>
    <t>Fakunle Latifat</t>
  </si>
  <si>
    <t>Abraham Sani Sani</t>
  </si>
  <si>
    <t>Chizoba Chukwuka</t>
  </si>
  <si>
    <t>She said she ordered from two places and the second place was cheaper so she cancelled.</t>
  </si>
  <si>
    <t>Mercedes Okpulor</t>
  </si>
  <si>
    <t xml:space="preserve">Says when she's ready she'll let us know, no expenses </t>
  </si>
  <si>
    <t>Jimoh Rekiya</t>
  </si>
  <si>
    <t>Very indecisive, not on WhatsApp does not pick calls then sends Sms that she's not interested.</t>
  </si>
  <si>
    <t>Owolabi Elizabeth Olaore Elizabeth Olaore</t>
  </si>
  <si>
    <t>Saadat yunusa</t>
  </si>
  <si>
    <t>Sokoto</t>
  </si>
  <si>
    <t>Product in transit</t>
  </si>
  <si>
    <t>Olawoyin AbdMumin</t>
  </si>
  <si>
    <t>Says it's 50k he has to buy it which we can't sell for that price.</t>
  </si>
  <si>
    <t>Joyce Madaki</t>
  </si>
  <si>
    <t>Nancy Chinyere</t>
  </si>
  <si>
    <t>Said prolly it was her sis that places the order and would get back to me, she didn't and I reached out to her severally no response.</t>
  </si>
  <si>
    <t>Rebecca Tamunobere</t>
  </si>
  <si>
    <t>Should deliver Monday 16th of June.</t>
  </si>
  <si>
    <t>Monyei Roseline</t>
  </si>
  <si>
    <t>Omamuriri Doris</t>
  </si>
  <si>
    <t>No response to several call and chat</t>
  </si>
  <si>
    <t>Donald Moses</t>
  </si>
  <si>
    <t>Mercy steve Steve</t>
  </si>
  <si>
    <t>Effiom Whiley</t>
  </si>
  <si>
    <t>Faith Christiana</t>
  </si>
  <si>
    <t>No response to call or chat (Later respond to call sounds like Hausa and says she doesn't understand English).</t>
  </si>
  <si>
    <t>Mr. Norman Norman</t>
  </si>
  <si>
    <t>Edo</t>
  </si>
  <si>
    <t>Babatope Olukitibi</t>
  </si>
  <si>
    <t>Chigozie Abigwe</t>
  </si>
  <si>
    <t>Chijioke chigozie</t>
  </si>
  <si>
    <t>Cynthia Ekezie</t>
  </si>
  <si>
    <t>Cancelled as soon as I reached out to her and apologized for the inconvenience.</t>
  </si>
  <si>
    <t>Anita Tochukwu</t>
  </si>
  <si>
    <t>Kaosara Abdulkareem</t>
  </si>
  <si>
    <t>Keep saying she'd come back to me, even after follow up</t>
  </si>
  <si>
    <t>John Chukwuka</t>
  </si>
  <si>
    <t>Eze Chisom Deborah</t>
  </si>
  <si>
    <t>Ebonyi</t>
  </si>
  <si>
    <t>Will send product tomorrow 12th June</t>
  </si>
  <si>
    <t>Iyaye</t>
  </si>
  <si>
    <t>Ahmed Yusuf Abdulmumin</t>
  </si>
  <si>
    <t>Omotola Daniels</t>
  </si>
  <si>
    <t>Plateau</t>
  </si>
  <si>
    <t>Lilian Lilian</t>
  </si>
  <si>
    <t>Offor Barthram</t>
  </si>
  <si>
    <t>Elfreda Olungwe</t>
  </si>
  <si>
    <t>OFILI Favour</t>
  </si>
  <si>
    <t>Eddy mira</t>
  </si>
  <si>
    <t>Udeme igbinedion</t>
  </si>
  <si>
    <t>Nwaogbe Stella</t>
  </si>
  <si>
    <t>Esther Adekunbi</t>
  </si>
  <si>
    <t>Hassan Yohanna</t>
  </si>
  <si>
    <t>Osita Oluwabukola</t>
  </si>
  <si>
    <t>Chinedum Amachi</t>
  </si>
  <si>
    <t>Regina Erekosima</t>
  </si>
  <si>
    <t>Francis Uzoigwe</t>
  </si>
  <si>
    <t>Zuara Yakubu</t>
  </si>
  <si>
    <t>Oluwajuwonlo Bodunrin</t>
  </si>
  <si>
    <t>Eshokene Vitalis</t>
  </si>
  <si>
    <t>Bobby Ekanem</t>
  </si>
  <si>
    <t>Oluyemi Emmanuel</t>
  </si>
  <si>
    <t>Woko Darlington Darlington</t>
  </si>
  <si>
    <t>David Maxwell</t>
  </si>
  <si>
    <t>Naomi Garba</t>
  </si>
  <si>
    <t>Gregory Igwe</t>
  </si>
  <si>
    <t>Mary Diodemise</t>
  </si>
  <si>
    <t>Kola Felix</t>
  </si>
  <si>
    <t>Haven't been able to talk to him, he forgot his phone at a shop.</t>
  </si>
  <si>
    <t>A Bright Bright</t>
  </si>
  <si>
    <t>Ola Ola</t>
  </si>
  <si>
    <t>Doesn't have what to buy.</t>
  </si>
  <si>
    <t>Collins Mbah</t>
  </si>
  <si>
    <t>Farida mujtaba</t>
  </si>
  <si>
    <t>Muyiwa Adedeji</t>
  </si>
  <si>
    <t>Cornelius Okoro</t>
  </si>
  <si>
    <t>Tagbo Godwin</t>
  </si>
  <si>
    <t>Mrs ike</t>
  </si>
  <si>
    <t>Ugochukwu Elom</t>
  </si>
  <si>
    <t>Isn't agreeing to our price.</t>
  </si>
  <si>
    <t>Emmanuel Mmerichukwu</t>
  </si>
  <si>
    <t>Moshud Classic</t>
  </si>
  <si>
    <t>Dominion Dominion</t>
  </si>
  <si>
    <t>Solomon kelly</t>
  </si>
  <si>
    <t>Kebbi</t>
  </si>
  <si>
    <t>Mojisola Odeku</t>
  </si>
  <si>
    <t>Uche Nnodimele</t>
  </si>
  <si>
    <t>Aremu oluwafemi Adebayo Femi</t>
  </si>
  <si>
    <t>JEBOSA Louis Nwaemea</t>
  </si>
  <si>
    <t>ATUBI Joseph</t>
  </si>
  <si>
    <t>Ogundipe nurat</t>
  </si>
  <si>
    <t>Tims Eche</t>
  </si>
  <si>
    <t>Amina Natasha Ubine</t>
  </si>
  <si>
    <t>Oluwasemilore Olori Ayaba</t>
  </si>
  <si>
    <t>Victoria Mashat</t>
  </si>
  <si>
    <t>Rukeme Ideh</t>
  </si>
  <si>
    <t>Product supply person 2</t>
  </si>
  <si>
    <t>Timothy Abraham</t>
  </si>
  <si>
    <t>Christy Ezenwukwa</t>
  </si>
  <si>
    <t>Ezra Monday</t>
  </si>
  <si>
    <t>Favour favour</t>
  </si>
  <si>
    <t>Monness Udo</t>
  </si>
  <si>
    <t>Fidelia Agera</t>
  </si>
  <si>
    <t>Henry Akobundu</t>
  </si>
  <si>
    <t>Olubodun tobi</t>
  </si>
  <si>
    <t>Normal call is always being forwarded, no response to online calls and chats.</t>
  </si>
  <si>
    <t>Mohammed mustapha</t>
  </si>
  <si>
    <t>Henry Henry</t>
  </si>
  <si>
    <t>Abdulmalik Muhammad</t>
  </si>
  <si>
    <t>Uwaisu ahmad Rufai</t>
  </si>
  <si>
    <t>Bauchi</t>
  </si>
  <si>
    <t>uzoamaka okwuoha</t>
  </si>
  <si>
    <t>GABRIEL ACHIZIE</t>
  </si>
  <si>
    <t>Saidu Yusuf</t>
  </si>
  <si>
    <t>Sumaiya Ahmadu</t>
  </si>
  <si>
    <t>Taraba</t>
  </si>
  <si>
    <t>Mary Amu.</t>
  </si>
  <si>
    <t>called her and she said she mistook the product for something else so I should cancel it.</t>
  </si>
  <si>
    <t>Tina Chukwu</t>
  </si>
  <si>
    <t>Momodu Aminat</t>
  </si>
  <si>
    <t>Dare Olorunfemi</t>
  </si>
  <si>
    <t>Lolafunke Ogunlolu</t>
  </si>
  <si>
    <t>Willie Amadi</t>
  </si>
  <si>
    <t>Fatima Usman Faruk</t>
  </si>
  <si>
    <t>Rita Okobah</t>
  </si>
  <si>
    <t>Folake Omoshola</t>
  </si>
  <si>
    <t>Iyke Oginah</t>
  </si>
  <si>
    <t>Only needs the bag.</t>
  </si>
  <si>
    <t>olayiwola Bakare</t>
  </si>
  <si>
    <t>Yakubu Dembo</t>
  </si>
  <si>
    <t>Jimoh Kehinde</t>
  </si>
  <si>
    <t>Ikwo</t>
  </si>
  <si>
    <t>I shouldn't call again, she has my number she'd call when she gets feedback from someone she asked.</t>
  </si>
  <si>
    <t>Lynda Agim</t>
  </si>
  <si>
    <t>Unavailable due to personal issues will call back personally when she's free.</t>
  </si>
  <si>
    <t>Sonia Moris</t>
  </si>
  <si>
    <t>Ikechukwu Okoli Emmanuel</t>
  </si>
  <si>
    <t>TANIMOWO OLADELE</t>
  </si>
  <si>
    <t>Aboyeji's rider.</t>
  </si>
  <si>
    <t>Michael Udoh</t>
  </si>
  <si>
    <t>Akubueze Chukwunonso</t>
  </si>
  <si>
    <t>Cassidy Eni</t>
  </si>
  <si>
    <t>Alarape Ahmed Ahmed</t>
  </si>
  <si>
    <t>Gbaruko Ojimadu</t>
  </si>
  <si>
    <t>Uche Innocent</t>
  </si>
  <si>
    <t>Sonia SamNnee</t>
  </si>
  <si>
    <t>Trust Odiase</t>
  </si>
  <si>
    <t>Olushina Awojolu</t>
  </si>
  <si>
    <t>Folakemi Ajibodu</t>
  </si>
  <si>
    <t>Gloria obiora</t>
  </si>
  <si>
    <t>Nasiru bello</t>
  </si>
  <si>
    <t>Samson Tolu</t>
  </si>
  <si>
    <t>Samuel Kenny</t>
  </si>
  <si>
    <t>Mary</t>
  </si>
  <si>
    <t>Dr.Josephine Awele</t>
  </si>
  <si>
    <t>Queency Patrick</t>
  </si>
  <si>
    <t>OWOLABI ISHOLA MUFUTAU</t>
  </si>
  <si>
    <t>Ezeanochie Andrew</t>
  </si>
  <si>
    <t>Kenneth Okoro</t>
  </si>
  <si>
    <t>Hafsat Yahaya</t>
  </si>
  <si>
    <t>Nelson Azuike</t>
  </si>
  <si>
    <t>Ruki T</t>
  </si>
  <si>
    <t>Azeez Hamzat</t>
  </si>
  <si>
    <t>Affiong Emmanuel</t>
  </si>
  <si>
    <t>Millicent ochube</t>
  </si>
  <si>
    <t>Enahoro Ikekhuame</t>
  </si>
  <si>
    <t>Eche emeka</t>
  </si>
  <si>
    <t>CHIKA EJIBENAM</t>
  </si>
  <si>
    <t>Denen</t>
  </si>
  <si>
    <t>Joy Kalu</t>
  </si>
  <si>
    <t>Rita Wogu</t>
  </si>
  <si>
    <t>Ayo Ogun</t>
  </si>
  <si>
    <t>Mrs Elnora Eno</t>
  </si>
  <si>
    <t>Randy Edric</t>
  </si>
  <si>
    <t>Jacinta Momodu</t>
  </si>
  <si>
    <t>Onyinye sunky Nkemdilim</t>
  </si>
  <si>
    <t>John Nwodo</t>
  </si>
  <si>
    <t>Aisha Aisha</t>
  </si>
  <si>
    <t>Onyi Victor</t>
  </si>
  <si>
    <t>Ovie Vivian</t>
  </si>
  <si>
    <t>Pending</t>
  </si>
  <si>
    <t>Hadiza Ahmad</t>
  </si>
  <si>
    <t>Christiana Abimiku</t>
  </si>
  <si>
    <t>No response again after agreeing to be delivered .</t>
  </si>
  <si>
    <t>Julie Shan</t>
  </si>
  <si>
    <t>Not picking my calls and riders calls. Not replying texts.</t>
  </si>
  <si>
    <t>Odogwu Odogwu</t>
  </si>
  <si>
    <t>Mrs Tina</t>
  </si>
  <si>
    <t>Ezeh Chika</t>
  </si>
  <si>
    <t>Chimezie Ogbonna</t>
  </si>
  <si>
    <t>I've reached out a couple of times. He said he'd call me when he has the money . I called him after a week, he said he does not have money for it</t>
  </si>
  <si>
    <t>Amaka Emeka</t>
  </si>
  <si>
    <t>Agreed on delivery day. No response that day. Called her a couple of times. Always hangs up when she hears my voice .</t>
  </si>
  <si>
    <t>Steph Cherish</t>
  </si>
  <si>
    <t>Next week - Stopped taking my calls now.</t>
  </si>
  <si>
    <t>Nonso nnoli</t>
  </si>
  <si>
    <t>Oluwatoyin A</t>
  </si>
  <si>
    <t xml:space="preserve">Not serious about buying . Said it's too expensive </t>
  </si>
  <si>
    <t>Agunbiade Ganiyu</t>
  </si>
  <si>
    <t xml:space="preserve">His wife told him she can get it cheaper elsewhere </t>
  </si>
  <si>
    <t>SMILE OLUBUKOLA</t>
  </si>
  <si>
    <t>No response, text and calls. Always switched off.</t>
  </si>
  <si>
    <t>Chidinma Anyah ANYAH</t>
  </si>
  <si>
    <t>idris Kujore</t>
  </si>
  <si>
    <t>Gift Sunday Umoh</t>
  </si>
  <si>
    <t>She said she would call when she has the money .</t>
  </si>
  <si>
    <t>Ibrahim Tiamiyu</t>
  </si>
  <si>
    <t>This was sent from Uyo since there's none in Calabar that's why the delivery fee is 10k.</t>
  </si>
  <si>
    <t>Max Oba</t>
  </si>
  <si>
    <t>test testing</t>
  </si>
  <si>
    <t>Invalid .</t>
  </si>
  <si>
    <t>Gospel Akusam</t>
  </si>
  <si>
    <t>Not picking delivery people's call. Would do follow up.</t>
  </si>
  <si>
    <t>Peculiar Ogechi Ihebom</t>
  </si>
  <si>
    <t>I should call her on Saturday . Called her on Saturday and she said she's still not around so I should reach out on Monday. Reached out to her on Monday  Said she would call me herself when she's ready to receive .</t>
  </si>
  <si>
    <t>Cj Victor Chi</t>
  </si>
  <si>
    <t>He said he wanted the nylon instead and when I told him the price, he said it was too expensive .</t>
  </si>
  <si>
    <t>Sylar Somto</t>
  </si>
  <si>
    <t>Nma Nnaji</t>
  </si>
  <si>
    <t>Asked for a picture of the nylon bag and I sent he picture of it with the measurements . She said it is not big enough for her.</t>
  </si>
  <si>
    <t>Alaba temitope</t>
  </si>
  <si>
    <t>Keeps rescheduling .</t>
  </si>
  <si>
    <t>Joan Joan igbekele</t>
  </si>
  <si>
    <t>Line unreachable on time of delivery. Did follow up but kept getting bunch of excuses .</t>
  </si>
  <si>
    <t>Elisha Nenman</t>
  </si>
  <si>
    <t>No response to calls</t>
  </si>
  <si>
    <t>Samuel Bonet</t>
  </si>
  <si>
    <t>Gombe</t>
  </si>
  <si>
    <t xml:space="preserve">Keeps rescheduling. Probably not serious about buying </t>
  </si>
  <si>
    <t>Toyin</t>
  </si>
  <si>
    <t>She said she would call me when she has the money. I've called her to remind her but she still insists she would call me.</t>
  </si>
  <si>
    <t>Joan Israel</t>
  </si>
  <si>
    <t>Joy Emma</t>
  </si>
  <si>
    <t xml:space="preserve">Agreed date and time for delivery then stopped taking my calls and rider's calls </t>
  </si>
  <si>
    <t>Lukman suleman</t>
  </si>
  <si>
    <t xml:space="preserve">Sent texts and called. No response </t>
  </si>
  <si>
    <t>Helen Godwin</t>
  </si>
  <si>
    <t>Said I should stop calling her.</t>
  </si>
  <si>
    <t>Opetola Omowunmi</t>
  </si>
  <si>
    <t>Mrs olowu Cynthia Olowu</t>
  </si>
  <si>
    <t>Dr Innocent Ekeh</t>
  </si>
  <si>
    <t>He said if it's not white he's not buying even after I tried to convince him it works and it doesn't matter the colour.</t>
  </si>
  <si>
    <t>Chioma Chiooma</t>
  </si>
  <si>
    <t>Delivery location is Lagos cause client was no longer in Delta and product was delivered to her in Lagos.</t>
  </si>
  <si>
    <t>Uju</t>
  </si>
  <si>
    <t>Angel Hez</t>
  </si>
  <si>
    <t>She claims she's not the one that placed the order.</t>
  </si>
  <si>
    <t>Yejide Shobande</t>
  </si>
  <si>
    <t>Michael Zira</t>
  </si>
  <si>
    <t>Adamawa</t>
  </si>
  <si>
    <t>richards arthur</t>
  </si>
  <si>
    <t>Prince Momoh</t>
  </si>
  <si>
    <t xml:space="preserve">No response </t>
  </si>
  <si>
    <t>Michael Hollins</t>
  </si>
  <si>
    <t>Said he saw it cheaper elsewhere and would buy from there.</t>
  </si>
  <si>
    <t>Nnamdi Ekweogwu</t>
  </si>
  <si>
    <t>Rich Ufonna</t>
  </si>
  <si>
    <t>Sommi Richee</t>
  </si>
  <si>
    <t>Nwafor Nwakama</t>
  </si>
  <si>
    <t>Ditched on the day of delivery. No response after that.</t>
  </si>
  <si>
    <t>Omosike Babatunde</t>
  </si>
  <si>
    <t>Jenny Nasara</t>
  </si>
  <si>
    <t>Chika okolo</t>
  </si>
  <si>
    <t>This person is not serious. Always rescheduling and when rider calls, he doesn't pick.</t>
  </si>
  <si>
    <t>Uche Urch</t>
  </si>
  <si>
    <t>Fatima Aliyu</t>
  </si>
  <si>
    <t>Ken ogie</t>
  </si>
  <si>
    <t>Patricia Lukong</t>
  </si>
  <si>
    <t>Sylvia Atsu</t>
  </si>
  <si>
    <t xml:space="preserve">She said Friday </t>
  </si>
  <si>
    <t>Mohammed Abdulkadir Abugi</t>
  </si>
  <si>
    <t xml:space="preserve">Remind on Friday. 18th. No response on Friday </t>
  </si>
  <si>
    <t>Bernard Torlafia</t>
  </si>
  <si>
    <t>Ado Sanusi Sanusi</t>
  </si>
  <si>
    <t>Nnyene-ime Udofa</t>
  </si>
  <si>
    <t>He rescheduled to Wednesday and when I called on Wednesday, he said he doesn't want it anymore .</t>
  </si>
  <si>
    <t>Chuks Osborne</t>
  </si>
  <si>
    <t>Always switched off. Texted on WhatsApp. No response too.</t>
  </si>
  <si>
    <t>Zaina elohor Okeregbe</t>
  </si>
  <si>
    <t xml:space="preserve">Goes to voicemail anytime i call. </t>
  </si>
  <si>
    <t>Sonia Igwilo</t>
  </si>
  <si>
    <t>No response  texts and calls</t>
  </si>
  <si>
    <t>Dickson Dickson</t>
  </si>
  <si>
    <t>CHIDIEBERE IJOMAH</t>
  </si>
  <si>
    <t>Aneke Chidiebere Henry</t>
  </si>
  <si>
    <t>Aliyu Ibrahim</t>
  </si>
  <si>
    <t xml:space="preserve">Not serious </t>
  </si>
  <si>
    <t>Sam Sam</t>
  </si>
  <si>
    <t>Mrs Dapo Davies</t>
  </si>
  <si>
    <t>Dr. A Diri</t>
  </si>
  <si>
    <t xml:space="preserve">On Thursday. Hung up when I called her on Thursday </t>
  </si>
  <si>
    <t>Jerry</t>
  </si>
  <si>
    <t>Joseph Adakushu Dabaldi</t>
  </si>
  <si>
    <t>Sibo-ofori lawson</t>
  </si>
  <si>
    <t xml:space="preserve">Tomorrow (Thursday ) no response </t>
  </si>
  <si>
    <t>ALh ayisat sulaiman AYISAT Sulaiman</t>
  </si>
  <si>
    <t>No response on calls and texts</t>
  </si>
  <si>
    <t>Madam joy Dafe</t>
  </si>
  <si>
    <t>Rescheduled to Friday and when I called her she picked and hung up twice.</t>
  </si>
  <si>
    <t>Pastor Beauty Obidile</t>
  </si>
  <si>
    <t>No response on calls and text</t>
  </si>
  <si>
    <t>Yetunde Alozie</t>
  </si>
  <si>
    <t>Joseph godgift Gift</t>
  </si>
  <si>
    <t>doesmoni@gmail.com Ikenna</t>
  </si>
  <si>
    <t>Joseph Emoakpo Otega</t>
  </si>
  <si>
    <t>Safiya Yusuf</t>
  </si>
  <si>
    <t>Rescheduled to Thursday . Not taking calls and responding to texts</t>
  </si>
  <si>
    <t>CORNELIA LEWIS</t>
  </si>
  <si>
    <t>Banji Banji</t>
  </si>
  <si>
    <t>Imade Eghosa</t>
  </si>
  <si>
    <t>Wasn't taking my calls or rider's calls on scheduled day of delivery .</t>
  </si>
  <si>
    <t>Chief moses B Bebenimibo</t>
  </si>
  <si>
    <t>obiozor</t>
  </si>
  <si>
    <t>Said he saw it cheaper elsewhere .</t>
  </si>
  <si>
    <t>Lawrence Lawrence</t>
  </si>
  <si>
    <t xml:space="preserve">Not taking my calls and that of the rider when it was time for delivery </t>
  </si>
  <si>
    <t>Fadolapo Bunmi</t>
  </si>
  <si>
    <t>Toyibat Adenike</t>
  </si>
  <si>
    <t>Not taking calls and responding to texts</t>
  </si>
  <si>
    <t>Maryam Isah</t>
  </si>
  <si>
    <t>Ewomazino Peace</t>
  </si>
  <si>
    <t>NNAMDI ONU</t>
  </si>
  <si>
    <t>Not serious about buying .</t>
  </si>
  <si>
    <t>Emmanuel Akaaer</t>
  </si>
  <si>
    <t>Not available in Benue.</t>
  </si>
  <si>
    <t>Cynthia Iruedo</t>
  </si>
  <si>
    <t xml:space="preserve">Called and texted. She said she would get back to me. Still nothing. </t>
  </si>
  <si>
    <t>Esther Adejoh</t>
  </si>
  <si>
    <t>Ejiogu Princewill</t>
  </si>
  <si>
    <t>Friday</t>
  </si>
  <si>
    <t>Rhoda Ioryisa</t>
  </si>
  <si>
    <t>We don't ship to Benue for now .</t>
  </si>
  <si>
    <t>Solid Gold</t>
  </si>
  <si>
    <t>Tomorrow .</t>
  </si>
  <si>
    <t>Abiola Elizabeth</t>
  </si>
  <si>
    <t>Olawumi Dada</t>
  </si>
  <si>
    <t>Abiodun Ibrahim</t>
  </si>
  <si>
    <t>No longer picking my calls since the day rescheduled for delivery .</t>
  </si>
  <si>
    <t>Rosemary Akwash</t>
  </si>
  <si>
    <t>Eze Augustine</t>
  </si>
  <si>
    <t>Tega Onyia</t>
  </si>
  <si>
    <t xml:space="preserve">Call on Friday; no response on Friday </t>
  </si>
  <si>
    <t>Gloria Dauda</t>
  </si>
  <si>
    <t>Chinedu eze Chinedu</t>
  </si>
  <si>
    <t xml:space="preserve">He would call me when he is ready </t>
  </si>
  <si>
    <t>Patience Igwe</t>
  </si>
  <si>
    <t>None in Calabar. Waiting to receive from Uyo.</t>
  </si>
  <si>
    <t>Ifeanyi Ikeobi</t>
  </si>
  <si>
    <t>Ngozi Angela</t>
  </si>
  <si>
    <t>Adenike Odewumi</t>
  </si>
  <si>
    <t>Noye Philips</t>
  </si>
  <si>
    <t>Rescheduled delivery. Stopped answering calls and texts</t>
  </si>
  <si>
    <t>Olawale Obayemi</t>
  </si>
  <si>
    <t>Inavina Valerie</t>
  </si>
  <si>
    <t>Dantala B</t>
  </si>
  <si>
    <t>Stopped answering the phone when it was time for delivery .</t>
  </si>
  <si>
    <t>Engr Shola Daramola</t>
  </si>
  <si>
    <t>None in Calabar so this was sent from Uyo.</t>
  </si>
  <si>
    <t>Amadi Christiana</t>
  </si>
  <si>
    <t>Maris Akaraonye</t>
  </si>
  <si>
    <t>Monday(not taking calls)</t>
  </si>
  <si>
    <t>Williams’s seyi</t>
  </si>
  <si>
    <t>Sent his info to the group chat. He kept changing location. At the end of the day, he stopped responding .</t>
  </si>
  <si>
    <t>Suhaibgoje</t>
  </si>
  <si>
    <t>No response, calls and texts.</t>
  </si>
  <si>
    <t>Jessica Isaac</t>
  </si>
  <si>
    <t xml:space="preserve">She said on Monday. She's currently not in Bayelsa </t>
  </si>
  <si>
    <t>Ejike Mark</t>
  </si>
  <si>
    <t xml:space="preserve">Next week </t>
  </si>
  <si>
    <t>Emmanuel Edeke</t>
  </si>
  <si>
    <t>Williams Gabriel</t>
  </si>
  <si>
    <t>Dropped info on group chat and stopped taking my calls and rider's calls when it was time for delivery .</t>
  </si>
  <si>
    <t>Umoh Abasiama</t>
  </si>
  <si>
    <t>Nike A</t>
  </si>
  <si>
    <t>She said she would be available next week.</t>
  </si>
  <si>
    <t>Juliet</t>
  </si>
  <si>
    <t>Called severally, no response.</t>
  </si>
  <si>
    <t>tony anyanwu</t>
  </si>
  <si>
    <t>Ibrahim Audi</t>
  </si>
  <si>
    <t>Nonye Franca</t>
  </si>
  <si>
    <t>Desmond</t>
  </si>
  <si>
    <t xml:space="preserve">Sent info to group chat. Time for delivery, stopped taking my calls and riders calls. </t>
  </si>
  <si>
    <t>SUZAN Oruame</t>
  </si>
  <si>
    <t>Olayemi Seriki</t>
  </si>
  <si>
    <t>Monday . Switched off / Called again; said she would like to take a rain check and let me know when would be convenient for her to receive .</t>
  </si>
  <si>
    <t>QUEEN Iyi</t>
  </si>
  <si>
    <t>Victor Isoma</t>
  </si>
  <si>
    <t>Olatayo Arikan</t>
  </si>
  <si>
    <t>Monday Godwin Monexco</t>
  </si>
  <si>
    <t>Charles onyeka</t>
  </si>
  <si>
    <t>Hannatu Mamud Bosso</t>
  </si>
  <si>
    <t>Switched off</t>
  </si>
  <si>
    <t>Kofoworola Ogunwumiju</t>
  </si>
  <si>
    <t>Not taking calls.</t>
  </si>
  <si>
    <t>Gabriel Ameh</t>
  </si>
  <si>
    <t>Tokunbo Akintan</t>
  </si>
  <si>
    <t>Kolawole Joshua</t>
  </si>
  <si>
    <t xml:space="preserve">Saw it cheaper elsewhere </t>
  </si>
  <si>
    <t>Okonkwo Veronica</t>
  </si>
  <si>
    <t>Onyekachi Samuel</t>
  </si>
  <si>
    <t>Ige Adeyanju Adeyanju</t>
  </si>
  <si>
    <t>They took it to her and she said it's too small. I called to convince her it works regardless of the size but she insisted she's not taking it.</t>
  </si>
  <si>
    <t>Emmanuel ufuoma</t>
  </si>
  <si>
    <t>He said it was a mistake. He doesn't want it.</t>
  </si>
  <si>
    <t>Angel Ngozi</t>
  </si>
  <si>
    <t>Was delivered and returned.</t>
  </si>
  <si>
    <t>Musa M</t>
  </si>
  <si>
    <t>Bietor Esin</t>
  </si>
  <si>
    <t>Wrong phone number .</t>
  </si>
  <si>
    <t>Ayomide Ayomide</t>
  </si>
  <si>
    <t>Vickky Eeen</t>
  </si>
  <si>
    <t>He would call me when he needs it.</t>
  </si>
  <si>
    <t>Shawn Ikegwuruka</t>
  </si>
  <si>
    <t>Call on Wednesday / would get back to me</t>
  </si>
  <si>
    <t>Okoh Veronica</t>
  </si>
  <si>
    <t>Wants nylon bags and when I told her the price, she said it was too expensive .</t>
  </si>
  <si>
    <t>Ade Kilekun</t>
  </si>
  <si>
    <t>He will call me when he's ready to buy.</t>
  </si>
  <si>
    <t>Christian Onyirimba</t>
  </si>
  <si>
    <t>Delivery and waybill made it 7k.</t>
  </si>
  <si>
    <t>Ediale Stella</t>
  </si>
  <si>
    <t xml:space="preserve">No response to calls and texts </t>
  </si>
  <si>
    <t>Joan Gigin</t>
  </si>
  <si>
    <t>She wanted nylon bags instead. When I told her the price, she said she would get back to me.</t>
  </si>
  <si>
    <t>Chigbo Obienu</t>
  </si>
  <si>
    <t>He would call within the week.</t>
  </si>
  <si>
    <t>Ibileye Eunice</t>
  </si>
  <si>
    <t>Switched off.</t>
  </si>
  <si>
    <t>LICIA Nia</t>
  </si>
  <si>
    <t>Weekend (no response ). Following up but no response . I don't think this person is serious about buying .</t>
  </si>
  <si>
    <t>Ikoliba Ayininuola</t>
  </si>
  <si>
    <t>Grace Henry</t>
  </si>
  <si>
    <t xml:space="preserve">User busy. Dropped messages, no response </t>
  </si>
  <si>
    <t>Olushola olumide</t>
  </si>
  <si>
    <t>Edet Gloria</t>
  </si>
  <si>
    <t>Esosa John</t>
  </si>
  <si>
    <t xml:space="preserve">Call tomorrow </t>
  </si>
  <si>
    <t>Aggreh Grace</t>
  </si>
  <si>
    <t xml:space="preserve">Weekend / no response </t>
  </si>
  <si>
    <t>Bakare Moses Olorunnibe</t>
  </si>
  <si>
    <t>Orji Anthony Ogbonna</t>
  </si>
  <si>
    <t>Abike Mao</t>
  </si>
  <si>
    <t>Hammed HMD</t>
  </si>
  <si>
    <t>Godwin Clement</t>
  </si>
  <si>
    <t>Murphet Marcel</t>
  </si>
  <si>
    <t>Destiny Azunna Dabor</t>
  </si>
  <si>
    <t xml:space="preserve">Stopped taking calls </t>
  </si>
  <si>
    <t>Michael Oshoro GBENGA</t>
  </si>
  <si>
    <t>Danielle Stephen Odoh</t>
  </si>
  <si>
    <t>Gabriel Okpuno</t>
  </si>
  <si>
    <t>Always busy when I call. Sent messages and asked for pictures of the sealer. After I sent, stopped responding to consecutive texts.</t>
  </si>
  <si>
    <t>Lilian Lilydon Adaku</t>
  </si>
  <si>
    <t>Anthony Anthony</t>
  </si>
  <si>
    <t>Ebiere Fegha</t>
  </si>
  <si>
    <t>Jane jane Tobe</t>
  </si>
  <si>
    <t>Chief Ikoli Anthony George-Ikoli</t>
  </si>
  <si>
    <t>Always goes to voicemail. No response to texts.</t>
  </si>
  <si>
    <t>Garkuwa ahmed</t>
  </si>
  <si>
    <t>He travelled so next week.</t>
  </si>
  <si>
    <t>Miyene I P Senibo</t>
  </si>
  <si>
    <t>Udenna l Emmanuel</t>
  </si>
  <si>
    <t>Waiting for waybill</t>
  </si>
  <si>
    <t>Oluwafunmilayo Joy Alu</t>
  </si>
  <si>
    <t>Joy Uk</t>
  </si>
  <si>
    <t>Uk Nice</t>
  </si>
  <si>
    <t xml:space="preserve">Line was not reachable during time for delivery </t>
  </si>
  <si>
    <t>Ibrahim Abdullahi Muhammad</t>
  </si>
  <si>
    <t>Frank Fenton Ike Ike</t>
  </si>
  <si>
    <t xml:space="preserve">Thursday morning / probably not serious about buying </t>
  </si>
  <si>
    <t>Ezenwanyi Ezenwanyi</t>
  </si>
  <si>
    <t>Tomorrow (switched off)</t>
  </si>
  <si>
    <t>Daniels john Daniels John</t>
  </si>
  <si>
    <t xml:space="preserve">He is in a meeting. He would call me when he's ready to buy. Would follow up </t>
  </si>
  <si>
    <t>Stephen Akpan</t>
  </si>
  <si>
    <t>No response to texts and calls.</t>
  </si>
  <si>
    <t>Sani Hamisu</t>
  </si>
  <si>
    <t>Isiaka Lawal</t>
  </si>
  <si>
    <t>Emmanuel Emengini</t>
  </si>
  <si>
    <t>Yvonne Hart</t>
  </si>
  <si>
    <t>Out of town. Would be back on Friday / no response to texts and calls</t>
  </si>
  <si>
    <t>Ossai endurance Erameh</t>
  </si>
  <si>
    <t>Stanley Akpudje</t>
  </si>
  <si>
    <t>Adetunji Obasanmi</t>
  </si>
  <si>
    <t>We don't send to Benue for now</t>
  </si>
  <si>
    <t>Love Uruh</t>
  </si>
  <si>
    <t xml:space="preserve">Saturday / said she would call me </t>
  </si>
  <si>
    <t>Mrs Sonia Egware</t>
  </si>
  <si>
    <t>We would send nylon bags here when we are sending sealers.</t>
  </si>
  <si>
    <t>Chuka Agbasonu</t>
  </si>
  <si>
    <t>Omoruyi Edobor</t>
  </si>
  <si>
    <t xml:space="preserve">Tomorrow / no response </t>
  </si>
  <si>
    <t>George Ozodinobi</t>
  </si>
  <si>
    <t>Bishopton Akinwunmi</t>
  </si>
  <si>
    <t>Peters, Uduak</t>
  </si>
  <si>
    <t>Waiting for nylon bags.</t>
  </si>
  <si>
    <t>Atsahyel Michael</t>
  </si>
  <si>
    <t xml:space="preserve">Unavailable </t>
  </si>
  <si>
    <t>Rolland Wilson</t>
  </si>
  <si>
    <t>Stopped taking riders calls when it was time for delivery .</t>
  </si>
  <si>
    <t>Bhadmus Sarah</t>
  </si>
  <si>
    <t xml:space="preserve">Stopped taking riders calls. This person is not serious. </t>
  </si>
  <si>
    <t>Adekemisola Afolabi</t>
  </si>
  <si>
    <t>Lael Festus</t>
  </si>
  <si>
    <t>Simon Yajir</t>
  </si>
  <si>
    <t>We don't send to Benue for now.</t>
  </si>
  <si>
    <t>Samuel Chukwudi</t>
  </si>
  <si>
    <t>No response to calls and texts</t>
  </si>
  <si>
    <t>Oddy Nwaubani</t>
  </si>
  <si>
    <t>vivian Mbamara</t>
  </si>
  <si>
    <t xml:space="preserve">Reach on Friday * no response </t>
  </si>
  <si>
    <t>Celestina Kalu</t>
  </si>
  <si>
    <t>Marvelous Akila</t>
  </si>
  <si>
    <t>Maureen Penda</t>
  </si>
  <si>
    <t>We don't send  to Benue for now.</t>
  </si>
  <si>
    <t>Ade Akiti</t>
  </si>
  <si>
    <t>Eze James</t>
  </si>
  <si>
    <t>Not taking calls</t>
  </si>
  <si>
    <t>Patience PeterThomas</t>
  </si>
  <si>
    <t xml:space="preserve">She had agreed to receive today but called later that she has an emergency to attend to so I should call her next tomorrow . I did but she didn't seem interested </t>
  </si>
  <si>
    <t>Williams Samuel</t>
  </si>
  <si>
    <t>Friday./ ended up wasting rider's time and stopped taking my calls</t>
  </si>
  <si>
    <t>awola Allaputa</t>
  </si>
  <si>
    <t>Schedule waybill for nylon bags</t>
  </si>
  <si>
    <t>Mustapha Mohammed Mohammed</t>
  </si>
  <si>
    <t>Princecharles Dogini</t>
  </si>
  <si>
    <t>Mahamoud Mahama</t>
  </si>
  <si>
    <t>Julia</t>
  </si>
  <si>
    <t>Ada Ugobeze</t>
  </si>
  <si>
    <t>We should send nylon bags to the north</t>
  </si>
  <si>
    <t>Cindy Osas</t>
  </si>
  <si>
    <t>Tracy Tipping</t>
  </si>
  <si>
    <t>Love Wami</t>
  </si>
  <si>
    <t>Macleans Nwose</t>
  </si>
  <si>
    <t>Raji tawa</t>
  </si>
  <si>
    <t>Isaac Obetta</t>
  </si>
  <si>
    <t>Waiting for nylon bags</t>
  </si>
  <si>
    <t>Iyke oji</t>
  </si>
  <si>
    <t xml:space="preserve">Next week Monday / not taking rider's calls </t>
  </si>
  <si>
    <t>Peter Achief</t>
  </si>
  <si>
    <t>Ewere Obuene</t>
  </si>
  <si>
    <t>Jacqueline Lewis-allagoa</t>
  </si>
  <si>
    <t>Chukwuemeka Okorie</t>
  </si>
  <si>
    <t xml:space="preserve">He travelled and would be available on Monday </t>
  </si>
  <si>
    <t>Ekwueme Collins</t>
  </si>
  <si>
    <t>Customer wasn't taking rider's call after product was sent out</t>
  </si>
  <si>
    <t>Aliu Aliu</t>
  </si>
  <si>
    <t>Delivery -5500 pickup - 1500</t>
  </si>
  <si>
    <t>Adaobi Emengini</t>
  </si>
  <si>
    <t>David Oviemo-King</t>
  </si>
  <si>
    <t>Doreen Moses</t>
  </si>
  <si>
    <t>Chichi Joshua</t>
  </si>
  <si>
    <t xml:space="preserve">Called a few times. Keeps saying user busy. Sent text. Waiting for response ./ called again on Monday no response </t>
  </si>
  <si>
    <t>Nneka Nkama</t>
  </si>
  <si>
    <t>Lawal lanre</t>
  </si>
  <si>
    <t>Hillary Okafor</t>
  </si>
  <si>
    <t>Stopped taking rider's call/ called on Monday  no response .</t>
  </si>
  <si>
    <t>NEWMAN Newman</t>
  </si>
  <si>
    <t>Said his wife said they don't need it.</t>
  </si>
  <si>
    <t>Chigozie festus Chembarline</t>
  </si>
  <si>
    <t>Switched off. Call back</t>
  </si>
  <si>
    <t>abiodun adebayo</t>
  </si>
  <si>
    <t>Bamishigbin Tunji</t>
  </si>
  <si>
    <t>12pm on Monday / called on Monday/ not interested again</t>
  </si>
  <si>
    <t>David ihediba</t>
  </si>
  <si>
    <t>Olayinka Pele</t>
  </si>
  <si>
    <t>Monday / called on Monday, no longer interested .</t>
  </si>
  <si>
    <t>Jeffrey Enaboifo</t>
  </si>
  <si>
    <t>Dapo kindiji</t>
  </si>
  <si>
    <t>Folar Esan</t>
  </si>
  <si>
    <t xml:space="preserve">Next week/ always switched off </t>
  </si>
  <si>
    <t>Jabir Achida</t>
  </si>
  <si>
    <t>Tochukwu Tochukwu</t>
  </si>
  <si>
    <t>Katsina</t>
  </si>
  <si>
    <t>Waiting for agent to send to Katsina / wasted agent's time. He said he can't pay until they bring light and he tries it/ ended up not taking it</t>
  </si>
  <si>
    <t>Ishaya Kwagga</t>
  </si>
  <si>
    <t>Atinuke Adelakun</t>
  </si>
  <si>
    <t>Bayo baderinwa</t>
  </si>
  <si>
    <t>Mr kbee</t>
  </si>
  <si>
    <t xml:space="preserve">Tomorrow before 12pm/ he was not picking up till after 12. When I reached him, he said he would be available tomorrow which is on Thursday . Keeps rescheduling </t>
  </si>
  <si>
    <t>Afolabi Ishau</t>
  </si>
  <si>
    <t xml:space="preserve">Said the size is too small. He wants a bigger size of the sealer. I tried assuring him it does the same work regardless of the size but he insisted </t>
  </si>
  <si>
    <t>Osazuwa Sandra</t>
  </si>
  <si>
    <t>DAMILare Ajibade</t>
  </si>
  <si>
    <t>He said it wasn't him that placed the order .</t>
  </si>
  <si>
    <t>Alexander Natufe</t>
  </si>
  <si>
    <t>Frank Agboro</t>
  </si>
  <si>
    <t>Sent info to group chat . Agent said product is not close to the clients location so they have to retrieve it first / the retrieval cost 5k and the delivery  4500</t>
  </si>
  <si>
    <t>Chuka uwaezuoke</t>
  </si>
  <si>
    <t>ODUNAYO ADEBUMITI</t>
  </si>
  <si>
    <t>Samuel bankole</t>
  </si>
  <si>
    <t>Adaobi Ngonadi</t>
  </si>
  <si>
    <t>Mims Ibrahim</t>
  </si>
  <si>
    <t>John Nnaji</t>
  </si>
  <si>
    <t>Omolola Mide</t>
  </si>
  <si>
    <t>Miriam Ogbonda</t>
  </si>
  <si>
    <t xml:space="preserve">Make waybill/ no longer responding </t>
  </si>
  <si>
    <t>Mrs olaniyi Teniade Teniade</t>
  </si>
  <si>
    <t>Mr Toheeb delivered this</t>
  </si>
  <si>
    <t>Oyindamola Adegoke Agbabiaka</t>
  </si>
  <si>
    <t>Switched off/ Friday / rider took it there only for her to say next week Tuesday or Monday</t>
  </si>
  <si>
    <t>Olusola Olatundun</t>
  </si>
  <si>
    <t>Desmond uzan</t>
  </si>
  <si>
    <t>Bisike Bisike</t>
  </si>
  <si>
    <t>Jasper Stevens</t>
  </si>
  <si>
    <t xml:space="preserve">Saturday </t>
  </si>
  <si>
    <t>Achife Samuel</t>
  </si>
  <si>
    <t xml:space="preserve">Keeps rescheduling/ probably not serious about buying </t>
  </si>
  <si>
    <t>Olive Ada</t>
  </si>
  <si>
    <t>She said the person she wanted to pair with changed her mind so she wanted only one. When I told her the price for one she said I should forget about it.</t>
  </si>
  <si>
    <t>Abdulmuiz Olabomi</t>
  </si>
  <si>
    <t>Gloria Effi</t>
  </si>
  <si>
    <t>Calista Uche</t>
  </si>
  <si>
    <t>Waiting for agent to deliver this</t>
  </si>
  <si>
    <t>Nneka Helen</t>
  </si>
  <si>
    <t>Frederick Olopade</t>
  </si>
  <si>
    <t>Ridwan Animashaun</t>
  </si>
  <si>
    <t>Lydia Ogbebor</t>
  </si>
  <si>
    <t>Said the sealer is not working. We should change it/ changed. Delivery fee - 4000, second delivery - 3000</t>
  </si>
  <si>
    <t>Michael Osiagor</t>
  </si>
  <si>
    <t>Not in town. He would call me when he gets back / would follow up after some days.</t>
  </si>
  <si>
    <t>Chineduanyi Longinus</t>
  </si>
  <si>
    <t>Opeyemi Adeniyi</t>
  </si>
  <si>
    <t xml:space="preserve">I should call on Friday./ called him he said what he was expecting financially has not come </t>
  </si>
  <si>
    <t>Jones Jones</t>
  </si>
  <si>
    <t>He travelled/ follow up</t>
  </si>
  <si>
    <t>Aj Gratton</t>
  </si>
  <si>
    <t>Shedrack Onwuasoanya</t>
  </si>
  <si>
    <t>No response when it was time for delivery .</t>
  </si>
  <si>
    <t>Obinna Michael</t>
  </si>
  <si>
    <t>Cyril Efre</t>
  </si>
  <si>
    <t>Eze Kelvin</t>
  </si>
  <si>
    <t>No response to call and texts/ next week Monday 8th Sept</t>
  </si>
  <si>
    <t>Adekunle Adefunke</t>
  </si>
  <si>
    <t>Dala Sean</t>
  </si>
  <si>
    <t xml:space="preserve">Called yesterday . He said i should text him. I did and he didn't respond. Called again today, he said i should text that he's busy. Still no response </t>
  </si>
  <si>
    <t>Jacquelyne Yawa</t>
  </si>
  <si>
    <t>Diddy Onuegbu</t>
  </si>
  <si>
    <t>Arit Okpo</t>
  </si>
  <si>
    <t>Mgbemena Ejikeme</t>
  </si>
  <si>
    <t xml:space="preserve">Mr. Toheeb delivered this </t>
  </si>
  <si>
    <t>Ike Nwabuoku</t>
  </si>
  <si>
    <t>Idris Rukaya Omociboh</t>
  </si>
  <si>
    <t>She said she has already made her own customized bags and needed the sealer to just seal her bags but since the sealer can't seal other bags, she does not need it.</t>
  </si>
  <si>
    <t>Doris Ogala</t>
  </si>
  <si>
    <t>No response to calls and texts.</t>
  </si>
  <si>
    <t>Chizoba Chidokwe</t>
  </si>
  <si>
    <t>Praise Esievo</t>
  </si>
  <si>
    <t>Sammie Okoye</t>
  </si>
  <si>
    <t>He said he didn't place any order and I should stop calling him.</t>
  </si>
  <si>
    <t>Oluwafemi Balogun</t>
  </si>
  <si>
    <t>He's at work and is busy so I should call him in the evening / called him and he said he would be the one to call me when he's ready to buy</t>
  </si>
  <si>
    <t>MIKE Mike</t>
  </si>
  <si>
    <t xml:space="preserve">Calls go to voicemail so I sent text. Waiting for response </t>
  </si>
  <si>
    <t>Bukola Wasiudeen</t>
  </si>
  <si>
    <t>Ayoola Jumoke</t>
  </si>
  <si>
    <t>Wale Olawale</t>
  </si>
  <si>
    <t>Ken Ola</t>
  </si>
  <si>
    <t>Martins Ebam</t>
  </si>
  <si>
    <t>Jimba Agbasonu</t>
  </si>
  <si>
    <t xml:space="preserve">That I woke her from her sleep and she would call me later/ always giving excuses whenever I call </t>
  </si>
  <si>
    <t>Barrister Charles Onuchukwu</t>
  </si>
  <si>
    <t>Ojarotade Adedapo</t>
  </si>
  <si>
    <t xml:space="preserve">Friday/ no response </t>
  </si>
  <si>
    <t>Auwalu Shaibu</t>
  </si>
  <si>
    <t>Ezugwu Ginika</t>
  </si>
  <si>
    <t>Tony Emeka</t>
  </si>
  <si>
    <t>Abubakar Usman</t>
  </si>
  <si>
    <t>He said he wants nylon bags with it and when I told him the price he said it's too expensive and he will get back to me</t>
  </si>
  <si>
    <t>Glory Ifeoma</t>
  </si>
  <si>
    <t>This was delivered for 80k</t>
  </si>
  <si>
    <t>PATIENCE ABAH</t>
  </si>
  <si>
    <t>Emmanuel Nnaji</t>
  </si>
  <si>
    <t xml:space="preserve">Switched off so I sent text. Waiting for response </t>
  </si>
  <si>
    <t>Joseph Atubi</t>
  </si>
  <si>
    <t xml:space="preserve">Incomplete phone number </t>
  </si>
  <si>
    <t>Progress Ebhodaghe</t>
  </si>
  <si>
    <t>Saturday or Monday / they took it to her and she said they should drop it and she hasn't made payment so they returned it</t>
  </si>
  <si>
    <t>Hafsat Umar</t>
  </si>
  <si>
    <t xml:space="preserve">She said no one should call her. They should just deliver it to her gateman so I asked for the gate man's number and she still insisted they deliver it without calling. The rider called but she warned him not to call her. I called her and she stppped taking my calls </t>
  </si>
  <si>
    <t>Paul ogbuagu</t>
  </si>
  <si>
    <t>Mustapha Abba</t>
  </si>
  <si>
    <t xml:space="preserve">He's not interested </t>
  </si>
  <si>
    <t>Ifeoma Ngoka</t>
  </si>
  <si>
    <t>She insisted she's not the one that placed the order and it's a wrong number .</t>
  </si>
  <si>
    <t>Peace Awor</t>
  </si>
  <si>
    <t>IconHair Hair</t>
  </si>
  <si>
    <t>She wants bigger bags</t>
  </si>
  <si>
    <t>Uche Odilo</t>
  </si>
  <si>
    <t>Princess munachi Abraham</t>
  </si>
  <si>
    <t>Said i should call later  Hangs up anytime I call</t>
  </si>
  <si>
    <t>ALh Ayisat Sulaiman ayisat sulaiman AYISAT Sulaiman</t>
  </si>
  <si>
    <t>Was not taking agents calls</t>
  </si>
  <si>
    <t>Tunde Agunbiade</t>
  </si>
  <si>
    <t xml:space="preserve">On Saturday / no answer  /called and texted on Monday again still no response </t>
  </si>
  <si>
    <t>OBI Anwuili</t>
  </si>
  <si>
    <t>Favour Favour</t>
  </si>
  <si>
    <t>She saw it cheaper else where. Another agent had called and is delivering for 32k</t>
  </si>
  <si>
    <t>Bioye Majekodunmi</t>
  </si>
  <si>
    <t>Customer confirmed order in the morning but called me later to tell me I should cancel cause another agent had called her and is already delivering it for 32k</t>
  </si>
  <si>
    <t>Fatima Umar</t>
  </si>
  <si>
    <t>She asked for a video and when I sent it to her she said it was not what she ordered and it's too big. I told her it does the work but she insisted that she's not buying.</t>
  </si>
  <si>
    <t>Jane Kelechukwu</t>
  </si>
  <si>
    <t>Cynthia Asoluka Nnamdi</t>
  </si>
  <si>
    <t>Harriet Aribodor</t>
  </si>
  <si>
    <t xml:space="preserve">Tomorrow / she said she's not available / calling and texting on Monday but no answer </t>
  </si>
  <si>
    <t>Maira Bashir</t>
  </si>
  <si>
    <t>Binta Garba Masi</t>
  </si>
  <si>
    <t>Ashimashiga Michael</t>
  </si>
  <si>
    <t>Samson</t>
  </si>
  <si>
    <t xml:space="preserve">No response to calls so I sent texts. Waiting for response ./ Tuesday </t>
  </si>
  <si>
    <t>Sesan Sesan</t>
  </si>
  <si>
    <t>Meyiwa Agbeyi</t>
  </si>
  <si>
    <t>User busy the two times I called so I sent text. Waiting for response .</t>
  </si>
  <si>
    <t>Joseph Shina</t>
  </si>
  <si>
    <t>OKUSANYA ADEBOLA</t>
  </si>
  <si>
    <t>Remind him tomorrow / he'll get back to me *</t>
  </si>
  <si>
    <t>Blessing Chommy</t>
  </si>
  <si>
    <t xml:space="preserve">Call on Thursday / rescheduled to Monday next week </t>
  </si>
  <si>
    <t>Florence EFENUDU</t>
  </si>
  <si>
    <t xml:space="preserve">Call on Wednesday </t>
  </si>
  <si>
    <t>Bola Omosehin</t>
  </si>
  <si>
    <t>Delivered one sealer for 25000 and delivery fee was 7000</t>
  </si>
  <si>
    <t>Bolanle Alabi</t>
  </si>
  <si>
    <t>Ogor Jeremiah</t>
  </si>
  <si>
    <t>Deborah Udebu</t>
  </si>
  <si>
    <t xml:space="preserve">Wednesday </t>
  </si>
  <si>
    <t>Felix Okunbor</t>
  </si>
  <si>
    <t>Linda Chinagorom</t>
  </si>
  <si>
    <t>Wednesday / not taking calls</t>
  </si>
  <si>
    <t>Rev. Peter Owumi</t>
  </si>
  <si>
    <t>Suhurat olatinwo</t>
  </si>
  <si>
    <t xml:space="preserve">No agent for Kwara / reached out to her when we got an agent for Kwara and she said she's no longer interested </t>
  </si>
  <si>
    <t>Goodwill Ofunne</t>
  </si>
  <si>
    <t>Nwose martins inalu</t>
  </si>
  <si>
    <t>Obinnachineke Obinnachineke</t>
  </si>
  <si>
    <t xml:space="preserve">No response to calls so I sent texts. Waiting for response / called again but still no answer </t>
  </si>
  <si>
    <t>EZECHI OKECHUKWU</t>
  </si>
  <si>
    <t>Aisha Bolarinwa</t>
  </si>
  <si>
    <t>Thursday / switched off</t>
  </si>
  <si>
    <t>Flora Chris</t>
  </si>
  <si>
    <t>No longer replying texts and hangs up anytime I call</t>
  </si>
  <si>
    <t>Mrs Chika</t>
  </si>
  <si>
    <t>Tomorrow / user busy and no response to texts/ user busy anytime I call/ asked me to cancel the order</t>
  </si>
  <si>
    <t>Peres Dory</t>
  </si>
  <si>
    <t xml:space="preserve">Make waybill / no response / not interested </t>
  </si>
  <si>
    <t>Anita Andem-Ewa</t>
  </si>
  <si>
    <t>Blessing Ajayi</t>
  </si>
  <si>
    <t xml:space="preserve">I should call her by 11pm/ I called her again she said she has seen it else where for a cheaper price </t>
  </si>
  <si>
    <t>Dr. Violet Obioma</t>
  </si>
  <si>
    <t>Okolo Eddy</t>
  </si>
  <si>
    <t>They took the product to this customer and he said it was too old so they should return it. He called me and I didn't pick immediately so when I called him back he started raining insults on me.</t>
  </si>
  <si>
    <t>Emeka Igboka</t>
  </si>
  <si>
    <t>He wanted the bags but when I told him the price he said he would get back to me/ called him again / he has gotten it elsewhere cheaper</t>
  </si>
  <si>
    <t>Victor Azagba</t>
  </si>
  <si>
    <t>This person is probably not serious about buying. He confirmed he was available then called me to hold on that he would call me when he's ready / called severally/ not taking calls</t>
  </si>
  <si>
    <t>Akinola Segun</t>
  </si>
  <si>
    <t>ISLAMIYAT Lawal</t>
  </si>
  <si>
    <t>Hassana Sadiq</t>
  </si>
  <si>
    <t xml:space="preserve">Friday morning </t>
  </si>
  <si>
    <t>Nneka Okeke</t>
  </si>
  <si>
    <t xml:space="preserve">Picked and wasn't saying anything/ called again. User busy </t>
  </si>
  <si>
    <t>Dr. Emem Akpan</t>
  </si>
  <si>
    <t xml:space="preserve">Agent said where the customer is is too far. Delivery fee is 8k/ customer said she has travelled and would reach out to me when she's back/ follow up </t>
  </si>
  <si>
    <t>Danladi Isah</t>
  </si>
  <si>
    <t>Make waybill for bags</t>
  </si>
  <si>
    <t>Echewa Tony</t>
  </si>
  <si>
    <t>Tomorrow / Thursday next week 18th/ stopped picking my calls and agents calls</t>
  </si>
  <si>
    <t>Jijiyang David Majidadi</t>
  </si>
  <si>
    <t>yakubu Dirbishi</t>
  </si>
  <si>
    <t>Esonu Udeala</t>
  </si>
  <si>
    <t>Pamela</t>
  </si>
  <si>
    <t>Monday/ would get back to me/ follow up/ reached out to her again/ she said she will get back to me</t>
  </si>
  <si>
    <t>Oganyi Adams ocheke</t>
  </si>
  <si>
    <t xml:space="preserve">Saturday /rescheduled to Monday / no answer </t>
  </si>
  <si>
    <t>Modinat Oduola</t>
  </si>
  <si>
    <t>AKINTOMIDE ADEWOLE</t>
  </si>
  <si>
    <t>Roland Osangbajumi</t>
  </si>
  <si>
    <t>Edith Ogbozor</t>
  </si>
  <si>
    <t>moses O Philip</t>
  </si>
  <si>
    <t>Godswill Uche Nwanoruo</t>
  </si>
  <si>
    <t xml:space="preserve">Call next week - 22/9/2025 Monday </t>
  </si>
  <si>
    <t>Aremu Adeyemi Omolara</t>
  </si>
  <si>
    <t>Bemigho Esther</t>
  </si>
  <si>
    <t>Adegoke Opeyemi</t>
  </si>
  <si>
    <t>Modupeola Ajibike Odewale</t>
  </si>
  <si>
    <t>Monday next week / she'll call me</t>
  </si>
  <si>
    <t>LATONA RUKAYAT</t>
  </si>
  <si>
    <t>Uchenna Brave</t>
  </si>
  <si>
    <t>Omang Joseph Besong</t>
  </si>
  <si>
    <t>Delivery fee- 6500, storekeeping 1k</t>
  </si>
  <si>
    <t>Happiness Oluchi</t>
  </si>
  <si>
    <t>Rukayyah Bashari</t>
  </si>
  <si>
    <t>Chinyere Chibueze</t>
  </si>
  <si>
    <t>Nina ALISIGWE</t>
  </si>
  <si>
    <t>Pumpy olakunle</t>
  </si>
  <si>
    <t xml:space="preserve">Stopped taking calls when it was time for delivery </t>
  </si>
  <si>
    <t>Tolani Oyegbola</t>
  </si>
  <si>
    <t>ALIYU SHUAIBU</t>
  </si>
  <si>
    <t xml:space="preserve">He's hospitalized/ he will call me when he's okay/ called a week later/ he will call me when he's ready </t>
  </si>
  <si>
    <t>Okechukwu Ojukwu</t>
  </si>
  <si>
    <t xml:space="preserve">Tuesday / he said i should leave it/ he doesn't want it again </t>
  </si>
  <si>
    <t>Lami Ahmed</t>
  </si>
  <si>
    <t>Bimbo</t>
  </si>
  <si>
    <t>Lateef Lawal Lawal</t>
  </si>
  <si>
    <t xml:space="preserve">He wanted bags too. Told him the price and he said it's too expensive that he's no longer interested </t>
  </si>
  <si>
    <t>Monisola Monisola Esther</t>
  </si>
  <si>
    <t>Yemisi Joluwe</t>
  </si>
  <si>
    <t>Bridget Joshua</t>
  </si>
  <si>
    <t xml:space="preserve">She wants one and she wanted to split the price of two that she originally ordered i.e get one for 25k. She said if it's not for that price she's not buying </t>
  </si>
  <si>
    <t>Onah Veronica</t>
  </si>
  <si>
    <t xml:space="preserve">Wednesday / no answer </t>
  </si>
  <si>
    <t>Emeka uma</t>
  </si>
  <si>
    <t>Aminat Idris</t>
  </si>
  <si>
    <t>Kajie Etta</t>
  </si>
  <si>
    <t>Ayawa Danladi</t>
  </si>
  <si>
    <t>Waybill 3500, delivery 4000</t>
  </si>
  <si>
    <t>Alhaji Baba</t>
  </si>
  <si>
    <t>Mobayo Samson</t>
  </si>
  <si>
    <t>Mr. Toheeb delivered this</t>
  </si>
  <si>
    <t>Aneke John</t>
  </si>
  <si>
    <t xml:space="preserve">Mr Toheeb delivered this </t>
  </si>
  <si>
    <t>Justin Onaga</t>
  </si>
  <si>
    <t>One failed delivery and then delivery fee was 6000</t>
  </si>
  <si>
    <t>Nike Olaogun</t>
  </si>
  <si>
    <t>Orim mary</t>
  </si>
  <si>
    <t>Tuesday tomorrow / no response to calls and texts</t>
  </si>
  <si>
    <t>Emodi Becky</t>
  </si>
  <si>
    <t xml:space="preserve">Thursday / next </t>
  </si>
  <si>
    <t>Ebby Ebby</t>
  </si>
  <si>
    <t>Ore Adenike</t>
  </si>
  <si>
    <t>Adekola Ogundayo</t>
  </si>
  <si>
    <t>James Tanko Hikon</t>
  </si>
  <si>
    <t>Wunmi Aremu</t>
  </si>
  <si>
    <t>Bello Wumi Victoria</t>
  </si>
  <si>
    <t>Samuel Oluwafemi</t>
  </si>
  <si>
    <t>Henry Onyewuchi</t>
  </si>
  <si>
    <t>Gloria Ugbakpa</t>
  </si>
  <si>
    <t>Isioma Onyemem</t>
  </si>
  <si>
    <t xml:space="preserve">traveled. Would be available on Monday </t>
  </si>
  <si>
    <t>Ofoma Chijioke Maduka</t>
  </si>
  <si>
    <t xml:space="preserve">Next week / said he doesn't have the money again/ would call me when he has </t>
  </si>
  <si>
    <t>Egbewole Emmanuel Femi</t>
  </si>
  <si>
    <t>Olajide Mustapha</t>
  </si>
  <si>
    <t xml:space="preserve">Gotten elsewhere </t>
  </si>
  <si>
    <t>Rita Iheme</t>
  </si>
  <si>
    <t>Grace Akinyanju A Akinyanju</t>
  </si>
  <si>
    <t>Ojobor Chidiebere</t>
  </si>
  <si>
    <t>Bosede Elias</t>
  </si>
  <si>
    <t xml:space="preserve">Got it cheaper elsewhere </t>
  </si>
  <si>
    <t>Olawunmi Osisanwo</t>
  </si>
  <si>
    <t>Okonkwo suzanna suzanna</t>
  </si>
  <si>
    <t xml:space="preserve">She will call me when she has the money  follow up/ still doesn't have </t>
  </si>
  <si>
    <t>Paul Eneji</t>
  </si>
  <si>
    <t>Patrick Enwien</t>
  </si>
  <si>
    <t>Josephine Georgewill</t>
  </si>
  <si>
    <t xml:space="preserve">We delivered the nylon on the 27th. They had already delivered 20 pcs for N15,000 before telling me. The delivery is 8k- 4k for each delivery </t>
  </si>
  <si>
    <t>Nora Ajayi</t>
  </si>
  <si>
    <t>On Wednesday next week / no response  sent texts</t>
  </si>
  <si>
    <t>Eucheria Adaobi</t>
  </si>
  <si>
    <t xml:space="preserve">On Saturday / stopped taking riders calls when rider got to her location </t>
  </si>
  <si>
    <t>Igwe Osondu</t>
  </si>
  <si>
    <t xml:space="preserve">Monday next week / still not around to receive  would call me/ he's available now but no money/ he will call me himself </t>
  </si>
  <si>
    <t>Oluchukwu Ukah</t>
  </si>
  <si>
    <t>Chinenye Ifeanyichukwu</t>
  </si>
  <si>
    <t>Oge Nsimah</t>
  </si>
  <si>
    <t>Okonkwo Vitus</t>
  </si>
  <si>
    <t>Success Succzz</t>
  </si>
  <si>
    <t xml:space="preserve">Stopped taking riders calls </t>
  </si>
  <si>
    <t>Aliyu Ahmad Muhammad</t>
  </si>
  <si>
    <t>Dami</t>
  </si>
  <si>
    <t>Mohammed Isa</t>
  </si>
  <si>
    <t>Chimezie Henry</t>
  </si>
  <si>
    <t xml:space="preserve">Thursday or Friday / called on Thursday, no response. Would call again on Friday / no response </t>
  </si>
  <si>
    <t>Hammed Akinleye</t>
  </si>
  <si>
    <t xml:space="preserve">He has gotten elsewhere </t>
  </si>
  <si>
    <t>Precious Chigbo</t>
  </si>
  <si>
    <t>She said the bags are too expensive and she can't use the vacuum sealer if it won't work on zip lock bags</t>
  </si>
  <si>
    <t>Ahmed Emeka</t>
  </si>
  <si>
    <t>Hannah Eborka</t>
  </si>
  <si>
    <t>Ernest Ibik</t>
  </si>
  <si>
    <t>Adejoke Taiwo</t>
  </si>
  <si>
    <t>JOY Anikpe</t>
  </si>
  <si>
    <t>She said she's not interested.</t>
  </si>
  <si>
    <t>Uche Arinze</t>
  </si>
  <si>
    <t xml:space="preserve">Not taking calls and not replying messages </t>
  </si>
  <si>
    <t>Rotimi ALETILE</t>
  </si>
  <si>
    <t>Nweze precious Chiamaka</t>
  </si>
  <si>
    <t>dowrick Eyo</t>
  </si>
  <si>
    <t>He will get back to me</t>
  </si>
  <si>
    <t>Christopher Azike</t>
  </si>
  <si>
    <t>Oluwatobi Ademola</t>
  </si>
  <si>
    <t>Switched off when I call. Sent text</t>
  </si>
  <si>
    <t>Jim Fred</t>
  </si>
  <si>
    <t>They delivered to him but he said it looks fake and he's not taking it. I tried convincing him otherwise but he insisted. He offered to pay the delivery fee</t>
  </si>
  <si>
    <t>Ekiti Nwokocha</t>
  </si>
  <si>
    <t>Ekikere Johnny</t>
  </si>
  <si>
    <t>Luma Amaka Vivian</t>
  </si>
  <si>
    <t>Oluchi Agu</t>
  </si>
  <si>
    <t>Linda Buba baba</t>
  </si>
  <si>
    <t>Ijeoma Glory</t>
  </si>
  <si>
    <t>Saviour Anthony</t>
  </si>
  <si>
    <t xml:space="preserve">Next week / called on Monday and he said weekend/ rescheduled to next week again </t>
  </si>
  <si>
    <t>Olawoye Olushola</t>
  </si>
  <si>
    <t>Jirgba Terfa</t>
  </si>
  <si>
    <t>No agent for Benue</t>
  </si>
  <si>
    <t>Jenny Umeh</t>
  </si>
  <si>
    <t>George Alkali</t>
  </si>
  <si>
    <t>Success Ogoke</t>
  </si>
  <si>
    <t xml:space="preserve">She said she got it else where cheaper </t>
  </si>
  <si>
    <t>Kayode Samuel</t>
  </si>
  <si>
    <t>Ekavwor okpako</t>
  </si>
  <si>
    <t>Stopped taking my calls and mine rider's calls when it was time for delivery/ called him later and he said he has used the money/ he will call me back</t>
  </si>
  <si>
    <t>Ufomadu Grace Eziaku</t>
  </si>
  <si>
    <t xml:space="preserve">Sent text/waiting for response </t>
  </si>
  <si>
    <t>Tony Okereke</t>
  </si>
  <si>
    <t>Patience N Livingstone</t>
  </si>
  <si>
    <t>Godspower Onumaegbu</t>
  </si>
  <si>
    <t>Stella Onos</t>
  </si>
  <si>
    <t xml:space="preserve">Monday upper week/ 13th October </t>
  </si>
  <si>
    <t>Peace Ifeoma</t>
  </si>
  <si>
    <t>Etty Peter</t>
  </si>
  <si>
    <t>Austine Emeka</t>
  </si>
  <si>
    <t xml:space="preserve">his line is always unreachable </t>
  </si>
  <si>
    <t>Peace Anthony</t>
  </si>
  <si>
    <t>Innocent Joseph</t>
  </si>
  <si>
    <t>Customer said he has gotten it else where</t>
  </si>
  <si>
    <t>Igwe Ezeali</t>
  </si>
  <si>
    <t>Hanthoss Hanthoss</t>
  </si>
  <si>
    <t>Chinenye Treasure</t>
  </si>
  <si>
    <t xml:space="preserve">Tomorrow Tuesday / picks but says nothing / sent texts  no response </t>
  </si>
  <si>
    <t>Uchenna Ibe</t>
  </si>
  <si>
    <t xml:space="preserve">Rescheduled for Wednesday / would get back to me/ called again, same response  would get back to me </t>
  </si>
  <si>
    <t>Nwosu queen</t>
  </si>
  <si>
    <t xml:space="preserve">No response to calls / sent texts / still waiting for response </t>
  </si>
  <si>
    <t>Ahmed Mohammed</t>
  </si>
  <si>
    <t xml:space="preserve">Stopped taking riders calls and mine/ been calling and texting still nothing </t>
  </si>
  <si>
    <t>New Order for Vacuum Sealer</t>
  </si>
  <si>
    <t>Ogbue ikechukwu</t>
  </si>
  <si>
    <t>Edovbiye Ehikhameta</t>
  </si>
  <si>
    <t xml:space="preserve">Wednesday / he sent a text that he's out of town and would let me know when he's back / anytime I call him, he keeps saying he's not back to Port harcourt </t>
  </si>
  <si>
    <t>Onyinyechi Obasi</t>
  </si>
  <si>
    <t xml:space="preserve">Not reachable during time for delivery  called severally  still not reachable </t>
  </si>
  <si>
    <t>Fatima Muhammed</t>
  </si>
  <si>
    <t>After rescheduling severally, she said I should forget about it</t>
  </si>
  <si>
    <t>syano Gift ukachukwu</t>
  </si>
  <si>
    <t>Nerissa Nicholas</t>
  </si>
  <si>
    <t>She's no longer interested.</t>
  </si>
  <si>
    <t>Florence oduaran</t>
  </si>
  <si>
    <t xml:space="preserve">Travelled/ call 13th upper week / not taking calls anymore </t>
  </si>
  <si>
    <t>Adenike Ajekiigbe</t>
  </si>
  <si>
    <t xml:space="preserve">User busy anytime I call/ sent texts / waiting for response </t>
  </si>
  <si>
    <t>Rita John</t>
  </si>
  <si>
    <t>Eva Collins</t>
  </si>
  <si>
    <t xml:space="preserve">She would call me tomorrow morning  called her but another person picked and said she's not around/ I think it's her / always saying the owner of the phone is not around </t>
  </si>
  <si>
    <t>Ohanu Chike Hyacinth</t>
  </si>
  <si>
    <t>Debby Joel</t>
  </si>
  <si>
    <t>User busy anytime I call</t>
  </si>
  <si>
    <t>Adeniyi Fola</t>
  </si>
  <si>
    <t>He said it a wrong number that he's not the one.</t>
  </si>
  <si>
    <t>Joy Ayorinde Ifeolwa</t>
  </si>
  <si>
    <t>Customer said she has ordered it on Jumia and i should cancel it</t>
  </si>
  <si>
    <t>onwuegbuka C</t>
  </si>
  <si>
    <t>Not taking calls and not responding to texts/ hangs up whenever he realizes it's me.</t>
  </si>
  <si>
    <t>IYKE OGINAH</t>
  </si>
  <si>
    <t>Asking me for my supplier's number that he wants to buy direct from them. / probably not serious to buy</t>
  </si>
  <si>
    <t>Kamardeen Sherifdeen t</t>
  </si>
  <si>
    <t>Next week Monday / he would get back to me</t>
  </si>
  <si>
    <t>New Order for Vacuum Sealer Tiktok</t>
  </si>
  <si>
    <t>Enwien Patrick</t>
  </si>
  <si>
    <t>Wednesday / said he'll call the agent back when it was time for delivery  called him on Thursday and Friday, no response / always wasting the agents time</t>
  </si>
  <si>
    <t>solomon chibuzor</t>
  </si>
  <si>
    <t>He traveled/  call him on Friday / he would get back to me / switched off</t>
  </si>
  <si>
    <t>Deborah Ogechukwu Udebu</t>
  </si>
  <si>
    <t>Abdullahi Mustapha</t>
  </si>
  <si>
    <t xml:space="preserve">Switched off/ sent text/ still no response </t>
  </si>
  <si>
    <t>Okoro jude</t>
  </si>
  <si>
    <t>OGOO A Anuligo</t>
  </si>
  <si>
    <t>Didn't answer rider/ 18th next weekend</t>
  </si>
  <si>
    <t>Gift Ikechi</t>
  </si>
  <si>
    <t>She outrightly asked i cancel the order that she doesn't have the money for it</t>
  </si>
  <si>
    <t>Irebi Nkechi</t>
  </si>
  <si>
    <t>Next week Monday/would get back to me</t>
  </si>
  <si>
    <t>Ify Okeke</t>
  </si>
  <si>
    <t>Mabel Onekhena</t>
  </si>
  <si>
    <t xml:space="preserve">Weekend/ no response to calls and texts  called her several times still nothing </t>
  </si>
  <si>
    <t>Martin Chukwubueze</t>
  </si>
  <si>
    <t xml:space="preserve">Not interested </t>
  </si>
  <si>
    <t>Opeyemi</t>
  </si>
  <si>
    <t>Akintububo Adewumi</t>
  </si>
  <si>
    <t>Ada Okoye</t>
  </si>
  <si>
    <t>Ijeoma Rose</t>
  </si>
  <si>
    <t>Onize Ibrahim</t>
  </si>
  <si>
    <t>The number does not exist</t>
  </si>
  <si>
    <t>Sunday wabba Wajilda</t>
  </si>
  <si>
    <t xml:space="preserve">He said he saw N30,000 online when he placed the order and I tried explaining to him, he hung up. I called him back several times but he didn't pick again </t>
  </si>
  <si>
    <t>Segun oloro</t>
  </si>
  <si>
    <t>Sakina Davies</t>
  </si>
  <si>
    <t xml:space="preserve">Next week Wednesday / i should stop calling her / she will call me when she needs it </t>
  </si>
  <si>
    <t>Akinyemi Temitope</t>
  </si>
  <si>
    <t>Adejumo Matthew</t>
  </si>
  <si>
    <t>Friday / no response on Friday/ reached out again but not taking calls and responding to texts</t>
  </si>
  <si>
    <t>ESTHER OGBODU</t>
  </si>
  <si>
    <t xml:space="preserve">Asked for the price of the extra nylon bags/ told me to cancel her order that they're too expensive </t>
  </si>
  <si>
    <t>SOLOMON ADAELU</t>
  </si>
  <si>
    <t>He traveled/ call him next week*/ no response to calls or texts</t>
  </si>
  <si>
    <t>Idowu Moshood</t>
  </si>
  <si>
    <t xml:space="preserve">Outrightly told me he's not interested </t>
  </si>
  <si>
    <t>Osi otoroh</t>
  </si>
  <si>
    <t>Nonso David</t>
  </si>
  <si>
    <t xml:space="preserve">Remind him on Wednesday evening / no response / no longer responding </t>
  </si>
  <si>
    <t>Charles Garshion</t>
  </si>
  <si>
    <t>Nnaji Josephine Nneka</t>
  </si>
  <si>
    <t>Her husband is the one paying and he has gotten from somewhere else and told her to leave it</t>
  </si>
  <si>
    <t>Jamila Jamila</t>
  </si>
  <si>
    <t>Julius Atorough</t>
  </si>
  <si>
    <t>No agent in Benue</t>
  </si>
  <si>
    <t>Ganiu Shonoiki</t>
  </si>
  <si>
    <t>Anita Raphael</t>
  </si>
  <si>
    <t xml:space="preserve">Not responding / would be available in November </t>
  </si>
  <si>
    <t>Olakunle</t>
  </si>
  <si>
    <t>Success Jennifer Onyinyechi</t>
  </si>
  <si>
    <t>Kemi Arolasafe</t>
  </si>
  <si>
    <t>Konbor Okpa</t>
  </si>
  <si>
    <t>Yewande Ajao</t>
  </si>
  <si>
    <t>Lilian Nnaji</t>
  </si>
  <si>
    <t>Raymond OMOZUAPO</t>
  </si>
  <si>
    <t xml:space="preserve">Tomorrow/ rescheduled to Saturday / no response </t>
  </si>
  <si>
    <t>Mike Chimah</t>
  </si>
  <si>
    <t xml:space="preserve">Wednesday / he's in the hospital with a family member  and he will reach out to me when he's settled </t>
  </si>
  <si>
    <t>Emeka Morland</t>
  </si>
  <si>
    <t>Wasn't taking riders calls/ called him and texted for days now/ not taking my calls or responding to my texts</t>
  </si>
  <si>
    <t>Titilayo Akande</t>
  </si>
  <si>
    <t>Rescheduled to Monday next week/ she doesn't need it again</t>
  </si>
  <si>
    <t>Mrs Flora Momodu</t>
  </si>
  <si>
    <t>Akinnola Fatimoh</t>
  </si>
  <si>
    <t>Dickson Esi</t>
  </si>
  <si>
    <t>Joseph Gamra</t>
  </si>
  <si>
    <t>Bada Esther Esther</t>
  </si>
  <si>
    <t>Oforah donatus Ejike</t>
  </si>
  <si>
    <t xml:space="preserve">Switched off whenever I call/ sent texts / waiting for response </t>
  </si>
  <si>
    <t>Damian Egbe</t>
  </si>
  <si>
    <t>Augustine Akwuba</t>
  </si>
  <si>
    <t xml:space="preserve">Needs a video/ sent him one and he stopped replying me / called again/ said he's no longer interested </t>
  </si>
  <si>
    <t>Muizudeen Abdullahi</t>
  </si>
  <si>
    <t>Asidi Alfred</t>
  </si>
  <si>
    <t>Lucky Agofure</t>
  </si>
  <si>
    <t xml:space="preserve">Saturday / Wednesday next week </t>
  </si>
  <si>
    <t>Ruth Chukwuma</t>
  </si>
  <si>
    <t>Stopped taking riders calls twice after rescheduling / no longer taking my calls</t>
  </si>
  <si>
    <t>Okobi chika</t>
  </si>
  <si>
    <t>Jonathan Joe</t>
  </si>
  <si>
    <t>Saturday / agent can't get to Ikom directly. They usually take two to three stops to get there.</t>
  </si>
  <si>
    <t>Tom Efe Joseph</t>
  </si>
  <si>
    <t>Festus Austin</t>
  </si>
  <si>
    <t xml:space="preserve">Wasted agents time twice and still had a failed delivery/ I've been calling her and she's no longer taking my calls or responding to my texts </t>
  </si>
  <si>
    <t>Goodness Mbaeri</t>
  </si>
  <si>
    <t>Abiodun Olowu</t>
  </si>
  <si>
    <t>Switched off/ no response to texts too</t>
  </si>
  <si>
    <t>SCHOLAR OBY OKOLO</t>
  </si>
  <si>
    <t xml:space="preserve">Next week Thursday </t>
  </si>
  <si>
    <t>Ebube Smart</t>
  </si>
  <si>
    <t>Dr. Ekpemandu Jerry Chinedu</t>
  </si>
  <si>
    <t xml:space="preserve">Next week Tuesday / not taking calls / sent texts/ waiting for response / he will get back to me </t>
  </si>
  <si>
    <t>Cyriacus Osuagwu</t>
  </si>
  <si>
    <t>Folakemi Idowu</t>
  </si>
  <si>
    <t>Udemezue chichebem</t>
  </si>
  <si>
    <t xml:space="preserve">Call is being forwarded anytime I call/ sent text twice still no response </t>
  </si>
  <si>
    <t>Rashida Ibrahim</t>
  </si>
  <si>
    <t xml:space="preserve">She's not interested </t>
  </si>
  <si>
    <t>erie Daniel</t>
  </si>
  <si>
    <t xml:space="preserve">Wednesday / stopped responding when it was time for delivery </t>
  </si>
  <si>
    <t>Taumokuro Promise</t>
  </si>
  <si>
    <t>Mmesoma</t>
  </si>
  <si>
    <t>Jumoke Olusegun</t>
  </si>
  <si>
    <t>Favour Ogedegbe</t>
  </si>
  <si>
    <t>Emmanuel Ayika</t>
  </si>
  <si>
    <t>Justice Walter</t>
  </si>
  <si>
    <t>No response to calls so I sent texts</t>
  </si>
  <si>
    <t>Ojo Johnson Kohler</t>
  </si>
  <si>
    <t>Delivered for N60,000/ delivery fee was N7000 and the money we removed for customer was N6000</t>
  </si>
  <si>
    <t>Onyeibe sandra o sandra o</t>
  </si>
  <si>
    <t xml:space="preserve">Next week Tuesday / no response </t>
  </si>
  <si>
    <t>Jules Suinner</t>
  </si>
  <si>
    <t xml:space="preserve">Next week Wednesday / keeps rescheduling </t>
  </si>
  <si>
    <t>oyerinde oyebisi</t>
  </si>
  <si>
    <t xml:space="preserve">Next week Monday/ he travelled and would get back to me/ keeps rescheduling / stopped taking my calls </t>
  </si>
  <si>
    <t>Faith Nnadozie</t>
  </si>
  <si>
    <t>Delivery fee was 3500/ previous failed delivery for no 840 was 3000 that's why it is 6500</t>
  </si>
  <si>
    <t>Comfort Ajay</t>
  </si>
  <si>
    <t xml:space="preserve">3rd of November </t>
  </si>
  <si>
    <t>Paul Felix</t>
  </si>
  <si>
    <t>On Monday / no rider available to deliver this/ asked for a video of the product/ stopped responding to calls and texts</t>
  </si>
  <si>
    <t>Ikemefuna Anselam</t>
  </si>
  <si>
    <t xml:space="preserve">His location is too far from town and we would have to waybill the item to him but he doesn't want to drop commitment fee </t>
  </si>
  <si>
    <t>Ajayi Adekunle PIUS</t>
  </si>
  <si>
    <t>James Olubanwo</t>
  </si>
  <si>
    <t>On getting there customer said he can pay 35,000 not 35,500 so I asked them to give it to him/ delivery fee was 6k</t>
  </si>
  <si>
    <t>Olamikan Yetunde Yetunde</t>
  </si>
  <si>
    <t>Amaka Nwaogu</t>
  </si>
  <si>
    <t>Ayodeji Oladele</t>
  </si>
  <si>
    <t>Gladys Glad</t>
  </si>
  <si>
    <t>Next week Tuesday / Thursday / she would get back to me</t>
  </si>
  <si>
    <t>Joseph Smith</t>
  </si>
  <si>
    <t xml:space="preserve">Failed delivery/ stopped responding to calls and texts when it was time for delivery </t>
  </si>
  <si>
    <t>Caroline Ogheneovo</t>
  </si>
  <si>
    <t>Blessing Osim</t>
  </si>
  <si>
    <t>Toyin Ayeni</t>
  </si>
  <si>
    <t xml:space="preserve">She got it elsewhere for a cheaper price </t>
  </si>
  <si>
    <t>Dinma Sylvester</t>
  </si>
  <si>
    <t xml:space="preserve">Friday/ stopped replying rider when it was time for delivery </t>
  </si>
  <si>
    <t>Nene Emmanuella Inumama</t>
  </si>
  <si>
    <t>Shafiu Umar Shafiu</t>
  </si>
  <si>
    <t>Danbatta Yahaya</t>
  </si>
  <si>
    <t>His location is in a remote village / agent is saying it would be hard and very expensive to get there</t>
  </si>
  <si>
    <t>Anthony ashioma</t>
  </si>
  <si>
    <t>Tonia Basil</t>
  </si>
  <si>
    <t>Saturday/ no response to calls and texts</t>
  </si>
  <si>
    <t>Oyinade Ige</t>
  </si>
  <si>
    <t>Happiness imade lghofose</t>
  </si>
  <si>
    <t xml:space="preserve">The machine sent to the customer was not working/ rider had to return it/ customer is having second thoughts/ she said she would get back to me / no longer replying </t>
  </si>
  <si>
    <t>Anthony George-Ikoli</t>
  </si>
  <si>
    <t>Unreachable/ sent text</t>
  </si>
  <si>
    <t>Onyeudo Faustina</t>
  </si>
  <si>
    <t>Saturday / no response</t>
  </si>
  <si>
    <t>Moyosore Udeoka</t>
  </si>
  <si>
    <t>Joy Emmanuel</t>
  </si>
  <si>
    <t>Ledum Gwarah</t>
  </si>
  <si>
    <t>Yetunde Kuye</t>
  </si>
  <si>
    <t>Pick up for waybill was 1500, delivery fee was 5000</t>
  </si>
  <si>
    <t>Favour China</t>
  </si>
  <si>
    <t>John Alfred</t>
  </si>
  <si>
    <t>Zee Moha</t>
  </si>
  <si>
    <t>stops talking when she realizes it's me calling</t>
  </si>
  <si>
    <t>Ritmwa Danjuma</t>
  </si>
  <si>
    <t xml:space="preserve">Within the week/ call on Saturday if she still haven't called back </t>
  </si>
  <si>
    <t>Asmau Sanusi</t>
  </si>
  <si>
    <t>No response to calls or texts</t>
  </si>
  <si>
    <t>Oba ola</t>
  </si>
  <si>
    <t>Abiola Kolawole Olowookere</t>
  </si>
  <si>
    <t>Kingsley Chukwumezie Umeadi</t>
  </si>
  <si>
    <t>Robert Okoji</t>
  </si>
  <si>
    <t>Friday/ not taking calls</t>
  </si>
  <si>
    <t>Grace Abule</t>
  </si>
  <si>
    <t>Kehinde Akingbade</t>
  </si>
  <si>
    <t xml:space="preserve">On Wednesday </t>
  </si>
  <si>
    <t>Daniel Etu</t>
  </si>
  <si>
    <t>Not responding to calls/ sent text</t>
  </si>
  <si>
    <t>Precious Osusu Osusu</t>
  </si>
  <si>
    <t xml:space="preserve">Thursday / stopped taking calls when it was time for delivery </t>
  </si>
  <si>
    <t>Charles</t>
  </si>
  <si>
    <t>Eloho Odebala</t>
  </si>
  <si>
    <t xml:space="preserve">Stopped taking riders calls when it was time for delivery </t>
  </si>
  <si>
    <t>Anthony glory endurance</t>
  </si>
  <si>
    <t xml:space="preserve">Her location is far from town so we waybilled the product and this customer refused to go and pick up for days/ ended up not buying / failed delivery </t>
  </si>
  <si>
    <t>Victory victory</t>
  </si>
  <si>
    <t xml:space="preserve">Friday / not responding </t>
  </si>
  <si>
    <t>Nton Enagu</t>
  </si>
  <si>
    <t xml:space="preserve">Thursday/ not taking calls/ sent texts </t>
  </si>
  <si>
    <t>Nancy wilson</t>
  </si>
  <si>
    <t>Faithful Uchechi</t>
  </si>
  <si>
    <t>Thursday / not taking calls/ called the following week, still not taking calls</t>
  </si>
  <si>
    <t>Alice Ezekiel</t>
  </si>
  <si>
    <t>She wants it delivered to her in the morning but the rider can't meet up/ calling her, not picking up</t>
  </si>
  <si>
    <t>Nanfe Solomon</t>
  </si>
  <si>
    <t xml:space="preserve">Make waybill to the north </t>
  </si>
  <si>
    <t>Wendy</t>
  </si>
  <si>
    <t>She's not around and would get back to me</t>
  </si>
  <si>
    <t>Christopher Chibunna</t>
  </si>
  <si>
    <t>Next week Saturday/ 8th November / he would get back to me</t>
  </si>
  <si>
    <t>Ola Fred</t>
  </si>
  <si>
    <t>Saturday/ no response / sent texts / I have called severally</t>
  </si>
  <si>
    <t>Sandra Mmachi</t>
  </si>
  <si>
    <t xml:space="preserve">Stopped taking calls when it was time for delivery/ called again / stopped taking my calls/ hangs up anytime she hears my voice </t>
  </si>
  <si>
    <t>Thierry André</t>
  </si>
  <si>
    <t>Oluchi Juliet</t>
  </si>
  <si>
    <t>Afu Sunday</t>
  </si>
  <si>
    <t>Delivery fee was N3500, previous failed delivery was N4000</t>
  </si>
  <si>
    <t>Nuhu Bayei</t>
  </si>
  <si>
    <t>Tersoo Tor</t>
  </si>
  <si>
    <t>Confidence Bulus</t>
  </si>
  <si>
    <t>Stopped taking riders calls and mine when it was time for delivery /switched off/ sent texts</t>
  </si>
  <si>
    <t>Made Kwin</t>
  </si>
  <si>
    <t>Brown George</t>
  </si>
  <si>
    <t>Anuri Anurinwa</t>
  </si>
  <si>
    <t>Fakayode Abimbola</t>
  </si>
  <si>
    <t xml:space="preserve">Stops taking calls when it is time for delivery </t>
  </si>
  <si>
    <t>Adamu Idris Mohammed</t>
  </si>
  <si>
    <t>Bella Ofoha</t>
  </si>
  <si>
    <t>On Saturday / Monday / when she's available she will let me know/ follow up</t>
  </si>
  <si>
    <t>Joseph Okoh</t>
  </si>
  <si>
    <t>Next weekend /8th November / no longer taking calls</t>
  </si>
  <si>
    <t>Ibrahim Adams</t>
  </si>
  <si>
    <t>Waiting for waybill / agent said Kogi is out of their jurisdiction .</t>
  </si>
  <si>
    <t>Patricia Duru</t>
  </si>
  <si>
    <t>Testimony</t>
  </si>
  <si>
    <t>Next week Tuesday / not taking calls/not replying texts</t>
  </si>
  <si>
    <t>Chidinma ozioko</t>
  </si>
  <si>
    <t>Switched off/ sent texts/ switched off whenever I call</t>
  </si>
  <si>
    <t>Olajide Ige</t>
  </si>
  <si>
    <t>Nwachukwu gift</t>
  </si>
  <si>
    <t>Gift Stephen</t>
  </si>
  <si>
    <t xml:space="preserve">Asked if it works on ziplock bags and I said no/ said she already has bags for her business and our bags are too expensive  / tried to talk to convince her but she insisted </t>
  </si>
  <si>
    <t>Chinyeaka Obiorah chinyeaka</t>
  </si>
  <si>
    <t xml:space="preserve">Failed delivery/ she said the scale of her business is too big for the sizes of nylon and vacuum sealer so she said she's not interested when they went to deliver </t>
  </si>
  <si>
    <t>Bella Ebos</t>
  </si>
  <si>
    <t>Would get back to me/ call on Saturday *</t>
  </si>
  <si>
    <t>Princewill Okpalajiaku Okpalajiaku</t>
  </si>
  <si>
    <t>Banke salawu</t>
  </si>
  <si>
    <t>Friday/ Saturday by 12 pm</t>
  </si>
  <si>
    <t>comfort Warkani</t>
  </si>
  <si>
    <t>Samuel</t>
  </si>
  <si>
    <t>Ogbonnaya Ugama</t>
  </si>
  <si>
    <t>Chika</t>
  </si>
  <si>
    <t>Dauda shettima</t>
  </si>
  <si>
    <t>Maria Onyechi</t>
  </si>
  <si>
    <t>Alli Yemisi</t>
  </si>
  <si>
    <t xml:space="preserve">Rider could not meet up the time for delivery / said she has traveled </t>
  </si>
  <si>
    <t>Ozor Chibuike Innocent</t>
  </si>
  <si>
    <t xml:space="preserve">Next weekend </t>
  </si>
  <si>
    <t>Esther Chinaza</t>
  </si>
  <si>
    <t>Exchanged product that wasn't working well that's why the delivery charge is 9500/ original delivery fee is 4500 and the charge for the replacement is N5000</t>
  </si>
  <si>
    <t>Omowunmi oluwabunkola Adebayo</t>
  </si>
  <si>
    <t xml:space="preserve">Waybill to Osogbo N4000/ delivery fee N5000/ pos charge - N500/ I didn't know it would be this expensive till they delivered </t>
  </si>
  <si>
    <t>CHIKA CHIMOBI OLUEHI</t>
  </si>
  <si>
    <t>Friday / stopped taking calls</t>
  </si>
  <si>
    <t>Mama Mpo mpo</t>
  </si>
  <si>
    <t>Charles Maduaka</t>
  </si>
  <si>
    <t>Innocent Opogah</t>
  </si>
  <si>
    <t>Tari Tariebi</t>
  </si>
  <si>
    <t>Stopped taking my calls and riders calls when it was time for delivery/ no longer taking my calls and responding to my texts again</t>
  </si>
  <si>
    <t>Sharon Dignity</t>
  </si>
  <si>
    <t>Friday by 4pm</t>
  </si>
  <si>
    <t>Akinlabi Akinlabi</t>
  </si>
  <si>
    <t>Olalekan Ojo</t>
  </si>
  <si>
    <t>Asked for a video. He said he has gotten  it already from someone else and didn't know what it was before placing the order.</t>
  </si>
  <si>
    <t>Pavedeal Order for Vacuum Sealer</t>
  </si>
  <si>
    <t>Olaide Mohammed</t>
  </si>
  <si>
    <t>Allen ofoije Allen</t>
  </si>
  <si>
    <t>Otude Anita Ogechukwu</t>
  </si>
  <si>
    <t xml:space="preserve">Her husband saw it cheaper on Jumia so she's no longer interested </t>
  </si>
  <si>
    <t>Adebesin Adebesin</t>
  </si>
  <si>
    <t>This product was changed twice but it was still faulty</t>
  </si>
  <si>
    <t>Princewill ihekuna ike</t>
  </si>
  <si>
    <t>Queen U</t>
  </si>
  <si>
    <t>Folake Alimi</t>
  </si>
  <si>
    <t>Oluchi Victor</t>
  </si>
  <si>
    <t>Kerimu Muhammad</t>
  </si>
  <si>
    <t xml:space="preserve">This customer would pick and keep mute / repeatedly wasting my time and the agents time/ not serious about buying </t>
  </si>
  <si>
    <t>Olaogun Olabode</t>
  </si>
  <si>
    <t>Mercy Oluchukwu Ubadimma</t>
  </si>
  <si>
    <t>Chioma Idenyi</t>
  </si>
  <si>
    <t>Zamson Thomas</t>
  </si>
  <si>
    <t>Sarah Amahson</t>
  </si>
  <si>
    <t>Habibu Kabiru</t>
  </si>
  <si>
    <t>When I told him the price of extra nylon, he said he can't afford it since the 10 free won't be enough for him</t>
  </si>
  <si>
    <t>Umeh Kingsley</t>
  </si>
  <si>
    <t>Location is in Bonny island/ rider can't go there</t>
  </si>
  <si>
    <t>Arinze zikora Zikora</t>
  </si>
  <si>
    <t xml:space="preserve">Failed delivery/ she said the product is not what she expected and she's doing a large scale business so the product is too small for her. </t>
  </si>
  <si>
    <t>Susan Ben</t>
  </si>
  <si>
    <t>BLOSSOM COMFORT</t>
  </si>
  <si>
    <t>Nimota Bioshogun</t>
  </si>
  <si>
    <t>Kinix Ajiks</t>
  </si>
  <si>
    <t>Timothy Odaah</t>
  </si>
  <si>
    <t>Stopped taking riders calls when it was time for delivery / called severally and texted/ no longer responding</t>
  </si>
  <si>
    <t>OLATUNJI ABIODUN</t>
  </si>
  <si>
    <t>Delivery fee to this location is 8500 since it's in the outskirts of town</t>
  </si>
  <si>
    <t>Maria Shadeko</t>
  </si>
  <si>
    <t>Nkereuwem Joe</t>
  </si>
  <si>
    <t>Waybill to Eket was N2500, delivery was N4000</t>
  </si>
  <si>
    <t>Francis Agbaragu</t>
  </si>
  <si>
    <t>Peggy Halliday</t>
  </si>
  <si>
    <t>Not reachable/ sent texts/ not taking calls/ she traveled and would get back to me</t>
  </si>
  <si>
    <t xml:space="preserve">Tuesday / not reachable / called severally still not reachable / sent texts and no response </t>
  </si>
  <si>
    <t>Hassan kabir</t>
  </si>
  <si>
    <t xml:space="preserve">No response/ sent text/ called again still not picking </t>
  </si>
  <si>
    <t>isiyaku Adamu</t>
  </si>
  <si>
    <t>Jigawa</t>
  </si>
  <si>
    <t>He couldn't speak English properly/ gave the phone to someone to translate/ I sent a video too but he said he doesn't remember ordering the vacuum sealer and I should cancel his order</t>
  </si>
  <si>
    <t>Ann Okoli</t>
  </si>
  <si>
    <t>Gerald Chuks</t>
  </si>
  <si>
    <t>Rescheduled to next week</t>
  </si>
  <si>
    <t>Chinedu Akuesodo Gibson</t>
  </si>
  <si>
    <t xml:space="preserve">No response to calls and texts/ line not reachable when it was time for delivery </t>
  </si>
  <si>
    <t>Olatunji Joshua</t>
  </si>
  <si>
    <t>Muobo Eneji</t>
  </si>
  <si>
    <t xml:space="preserve">Asked for ox blood color and I told her we only have black/ asked for a picture of the sealer/ sent it and she said she would get back to me </t>
  </si>
  <si>
    <t>Chidi Charles Agukwe</t>
  </si>
  <si>
    <t>Friday/ waiting for waybill</t>
  </si>
  <si>
    <t>Jennifer Wali</t>
  </si>
  <si>
    <t>Stopped taking rider's calls</t>
  </si>
  <si>
    <t>Trust E.zacchariah</t>
  </si>
  <si>
    <t>Not taking calls and responding to texts / switched off</t>
  </si>
  <si>
    <t>Moruf Adebayo</t>
  </si>
  <si>
    <t>George musa Yavath</t>
  </si>
  <si>
    <t xml:space="preserve">Not taking calls and responding to texts </t>
  </si>
  <si>
    <t>Christie Zaccheus</t>
  </si>
  <si>
    <t>NNENNA ROSELINE</t>
  </si>
  <si>
    <t xml:space="preserve">Thursday / stopped taking riders calls when it was time for delivery/ I called too but no response </t>
  </si>
  <si>
    <t>Christian Okeke</t>
  </si>
  <si>
    <t>Nero prince</t>
  </si>
  <si>
    <t>Oluwaseunfunmi Jimoh</t>
  </si>
  <si>
    <t>Zaynab Ariyibi</t>
  </si>
  <si>
    <t>Udeme Udofia</t>
  </si>
  <si>
    <t>He will notify me when he's ready to receive/ follow up</t>
  </si>
  <si>
    <t>DIMGBA Dim</t>
  </si>
  <si>
    <t>He traveled/ would get back to me</t>
  </si>
  <si>
    <t>Izevbekhai Stephen</t>
  </si>
  <si>
    <t xml:space="preserve">Waiting for waybill/ not reachable </t>
  </si>
  <si>
    <t>ADEMOLA ADEJIMI</t>
  </si>
  <si>
    <t>Wednesday next week / 26th</t>
  </si>
  <si>
    <t>Sola Akinmade</t>
  </si>
  <si>
    <t>Chikason Eze</t>
  </si>
  <si>
    <t>Dr woo</t>
  </si>
  <si>
    <t>Gift eze eze</t>
  </si>
  <si>
    <t>Aminat Anjou</t>
  </si>
  <si>
    <t>Innocent Amodu</t>
  </si>
  <si>
    <t xml:space="preserve">he thought it was 35,000 so he won't buy again </t>
  </si>
  <si>
    <t>Abdullahi Aliyu</t>
  </si>
  <si>
    <t xml:space="preserve">Already gotten somewhere else </t>
  </si>
  <si>
    <t>Akoji Amodu</t>
  </si>
  <si>
    <t xml:space="preserve">call on Friday / not picking </t>
  </si>
  <si>
    <t>New Order for Smart Tablets</t>
  </si>
  <si>
    <t>Felix Igene</t>
  </si>
  <si>
    <t xml:space="preserve"> still not picking </t>
  </si>
  <si>
    <t>Ojima Agonoh</t>
  </si>
  <si>
    <t>Olufemi Ayoola</t>
  </si>
  <si>
    <t xml:space="preserve"> not picking </t>
  </si>
  <si>
    <t>Favour Eguabor</t>
  </si>
  <si>
    <t xml:space="preserve">to put it on hold for the mean time </t>
  </si>
  <si>
    <t>Christiana Akombu</t>
  </si>
  <si>
    <t>We don't send to Benue for now .</t>
  </si>
  <si>
    <t>ABDULAZIZ Mohammed</t>
  </si>
  <si>
    <t xml:space="preserve">not picking </t>
  </si>
  <si>
    <t>Hebrew Emmanuel</t>
  </si>
  <si>
    <t>not reachable / not picking and not replying to text message</t>
  </si>
  <si>
    <t>IMAM Tajudeen Bolaji</t>
  </si>
  <si>
    <t>his wife said they don't need it</t>
  </si>
  <si>
    <t>Habiba Muhammad</t>
  </si>
  <si>
    <t xml:space="preserve">said she already gotten the product elsewhere </t>
  </si>
  <si>
    <t>ATOMON KESTER Moses</t>
  </si>
  <si>
    <t>Olu Olu</t>
  </si>
  <si>
    <t xml:space="preserve">i will call on Friday </t>
  </si>
  <si>
    <t>Vincent Orifunmishe Vincent Orifunmishe</t>
  </si>
  <si>
    <t xml:space="preserve">still not picking </t>
  </si>
  <si>
    <t>Nasir Ali</t>
  </si>
  <si>
    <t xml:space="preserve">Not picking </t>
  </si>
  <si>
    <t>Fred Eddy</t>
  </si>
  <si>
    <t xml:space="preserve">Needs it before Friday for travel </t>
  </si>
  <si>
    <t>JOHN EJE</t>
  </si>
  <si>
    <t xml:space="preserve">not interested again </t>
  </si>
  <si>
    <t>Kingsley Ubatu</t>
  </si>
  <si>
    <t xml:space="preserve"> called not picking or replying to text messages </t>
  </si>
  <si>
    <t>Kabiru Adamu</t>
  </si>
  <si>
    <t>Chioma Ugwu</t>
  </si>
  <si>
    <t>Cychez</t>
  </si>
  <si>
    <t xml:space="preserve">Don't need it again </t>
  </si>
  <si>
    <t>Sir Taris Gansela</t>
  </si>
  <si>
    <t xml:space="preserve">Monday next week </t>
  </si>
  <si>
    <t>Ali Abdullahi Adamu</t>
  </si>
  <si>
    <t xml:space="preserve">sick and will call when he is better </t>
  </si>
  <si>
    <t>Festus Abumere</t>
  </si>
  <si>
    <t>Mamman Salaudeen</t>
  </si>
  <si>
    <t>Adeleye Uthman</t>
  </si>
  <si>
    <t>Idris Badmus</t>
  </si>
  <si>
    <t>Dotun Olagbegi</t>
  </si>
  <si>
    <t xml:space="preserve">Wednesday next week </t>
  </si>
  <si>
    <t>Sontan Isaiah</t>
  </si>
  <si>
    <t>Mm Olowo</t>
  </si>
  <si>
    <t xml:space="preserve">mother said it will be a form of distraction, even after explanation of what the device is all about </t>
  </si>
  <si>
    <t>Ademola Francis Price</t>
  </si>
  <si>
    <t>keep forwarding the call</t>
  </si>
  <si>
    <t>Livinus Nwachukwu</t>
  </si>
  <si>
    <t>Don't have the money right now, will reach out when the money come</t>
  </si>
  <si>
    <t>Owonufari Ridwan</t>
  </si>
  <si>
    <t>Joseph abah John</t>
  </si>
  <si>
    <t xml:space="preserve">call on Saturday /  call by 2pm/ called not picking </t>
  </si>
  <si>
    <t>Maxwell Okechukwu</t>
  </si>
  <si>
    <t xml:space="preserve">call not picking </t>
  </si>
  <si>
    <t>Esta Dimka</t>
  </si>
  <si>
    <t>ThankGod Okidika</t>
  </si>
  <si>
    <t xml:space="preserve">traveled/ call on weekend </t>
  </si>
  <si>
    <t>Balogun Emmanuel Oladele</t>
  </si>
  <si>
    <t>Dozie Ugwu</t>
  </si>
  <si>
    <t>Emmanuel Umeh</t>
  </si>
  <si>
    <t xml:space="preserve">not interested anymore </t>
  </si>
  <si>
    <t>Oluwayomi Olatayo</t>
  </si>
  <si>
    <t>omoniyi hafeez</t>
  </si>
  <si>
    <t>Chuks Emuebie</t>
  </si>
  <si>
    <t xml:space="preserve">still not picking  </t>
  </si>
  <si>
    <t>Benjamin Oru</t>
  </si>
  <si>
    <t>Asember Joseph</t>
  </si>
  <si>
    <t>we don't send to benue</t>
  </si>
  <si>
    <t>Edogiawerie Joseph</t>
  </si>
  <si>
    <t>Elisha Samuel</t>
  </si>
  <si>
    <t>Victor Ogar Eyam</t>
  </si>
  <si>
    <t xml:space="preserve">thought it was a tablet </t>
  </si>
  <si>
    <t>Rita Onyeche</t>
  </si>
  <si>
    <t>call next week / monday</t>
  </si>
  <si>
    <t>Chukwuebuka Collins</t>
  </si>
  <si>
    <t>Innocent Okafor</t>
  </si>
  <si>
    <t>Gabriel Godwin Boniface</t>
  </si>
  <si>
    <t>过 仿佛风格</t>
  </si>
  <si>
    <t xml:space="preserve">invalid details </t>
  </si>
  <si>
    <t>Barinua Victor</t>
  </si>
  <si>
    <t>Mary Ogechi</t>
  </si>
  <si>
    <t xml:space="preserve">will call when she has the money </t>
  </si>
  <si>
    <t>Alagba Ableman</t>
  </si>
  <si>
    <t xml:space="preserve">thought It was a normal tablet, his children have out grown the product </t>
  </si>
  <si>
    <t>Kelechi Dike</t>
  </si>
  <si>
    <t>Durah Timothy</t>
  </si>
  <si>
    <t>Bruno Puwei</t>
  </si>
  <si>
    <t xml:space="preserve">will call when he has the money </t>
  </si>
  <si>
    <t>Ability Chika</t>
  </si>
  <si>
    <t>Zion Kefas</t>
  </si>
  <si>
    <t xml:space="preserve">agent is yet to deliver </t>
  </si>
  <si>
    <t>Cyriacus Anaele</t>
  </si>
  <si>
    <t>Joseph Jimmy Etim</t>
  </si>
  <si>
    <t xml:space="preserve">call on the 25 of this month </t>
  </si>
  <si>
    <t>Reuben Nkume</t>
  </si>
  <si>
    <t>Prince Owai</t>
  </si>
  <si>
    <t>his kids have our grown the device</t>
  </si>
  <si>
    <t xml:space="preserve">has an issue with her bank, will reach out when everything is sorted out </t>
  </si>
  <si>
    <t>Michael Warrie</t>
  </si>
  <si>
    <t>line is switched off/monday</t>
  </si>
  <si>
    <t>OKPARAOKA SAMUEL</t>
  </si>
  <si>
    <t xml:space="preserve">said he is no longer interested </t>
  </si>
  <si>
    <t>Lawrence Osunjimi</t>
  </si>
  <si>
    <t xml:space="preserve">waybill </t>
  </si>
  <si>
    <t>Opone Sunday</t>
  </si>
  <si>
    <t>EMMANUEL Akpore</t>
  </si>
  <si>
    <t>kids have outgrown the device</t>
  </si>
  <si>
    <t>Michael Sanni</t>
  </si>
  <si>
    <t xml:space="preserve">call keeps forwarding and not picking </t>
  </si>
  <si>
    <t>Ogochukwu Collins</t>
  </si>
  <si>
    <t xml:space="preserve">still in the village will call when he gets back </t>
  </si>
  <si>
    <t>ABBAS IBRAHIM</t>
  </si>
  <si>
    <t>Borno</t>
  </si>
  <si>
    <t xml:space="preserve">said he needs the wholesale price and I gave him Mr Chandler number </t>
  </si>
  <si>
    <t>Okechukwu Ezeudoka Daniel</t>
  </si>
  <si>
    <t>Moses Gabriel Enemone</t>
  </si>
  <si>
    <t>his kids are above it</t>
  </si>
  <si>
    <t>DR. AMEH JOSEPH</t>
  </si>
  <si>
    <t>next week Tuesday for him to be able to raise the money</t>
  </si>
  <si>
    <t>Tarri Christopher</t>
  </si>
  <si>
    <t>Stephen Prince</t>
  </si>
  <si>
    <t>kids are above it</t>
  </si>
  <si>
    <t>Sunday Idris</t>
  </si>
  <si>
    <t>Maclean Patricia</t>
  </si>
  <si>
    <t xml:space="preserve">wants wholesale </t>
  </si>
  <si>
    <t>Gideon Jimenda</t>
  </si>
  <si>
    <t xml:space="preserve">in two weeks time when his kids are about to go back to school </t>
  </si>
  <si>
    <t>Isehea Godwin</t>
  </si>
  <si>
    <t>Tony Onyia</t>
  </si>
  <si>
    <t xml:space="preserve">he said the device is not what he wanted </t>
  </si>
  <si>
    <t>OGBAH GODWIN</t>
  </si>
  <si>
    <t xml:space="preserve">thought it was a tablet, said when he is in need of this he will reach out </t>
  </si>
  <si>
    <t>Samuel Nwokeocha</t>
  </si>
  <si>
    <t>the wife said they prefer the tablet</t>
  </si>
  <si>
    <t>Nnadozie Gift Nzenwata Nzenwata</t>
  </si>
  <si>
    <t xml:space="preserve">he said he will call back </t>
  </si>
  <si>
    <t>Isoken philip</t>
  </si>
  <si>
    <t>ABDULAZEEZ YAKUBU</t>
  </si>
  <si>
    <t>dorcasfaeren Mbatiav</t>
  </si>
  <si>
    <t xml:space="preserve">we don't deliver to benue </t>
  </si>
  <si>
    <t>Iilloh Nkechi</t>
  </si>
  <si>
    <t xml:space="preserve">she will call when she has the money </t>
  </si>
  <si>
    <t>Oby Udokoro</t>
  </si>
  <si>
    <t>Prince Noble</t>
  </si>
  <si>
    <t>Wednesday / not picking / Tuesday next week</t>
  </si>
  <si>
    <t>Tajudeen Sodunke</t>
  </si>
  <si>
    <t xml:space="preserve">N2000 for pick up and N6000 for delivery </t>
  </si>
  <si>
    <t>pascaline obinna</t>
  </si>
  <si>
    <t>Imman Mwada,Gwary</t>
  </si>
  <si>
    <t>Gbemisola</t>
  </si>
  <si>
    <t>Biodun Odun</t>
  </si>
  <si>
    <t xml:space="preserve">Wednesday / order placed by her daughter </t>
  </si>
  <si>
    <t>Martha Irabor</t>
  </si>
  <si>
    <t>Chigbo Jakes O.</t>
  </si>
  <si>
    <t xml:space="preserve">not interested </t>
  </si>
  <si>
    <t>Jude</t>
  </si>
  <si>
    <t>Grace Takon</t>
  </si>
  <si>
    <t>Dammy Bello</t>
  </si>
  <si>
    <t xml:space="preserve">she is no longer interested </t>
  </si>
  <si>
    <t>Joshua Joshua</t>
  </si>
  <si>
    <t>Patience Jonathan</t>
  </si>
  <si>
    <t>Grace Eze</t>
  </si>
  <si>
    <t xml:space="preserve">claimed that no order was placed </t>
  </si>
  <si>
    <t>EZENWALI SHEYI CHRISTOPHER</t>
  </si>
  <si>
    <t xml:space="preserve">Monday </t>
  </si>
  <si>
    <t>Mrs igwe</t>
  </si>
  <si>
    <t xml:space="preserve">Will get back / she is sick / next week </t>
  </si>
  <si>
    <t>Juliet Emaye</t>
  </si>
  <si>
    <t>Obiekwe Bonaventure</t>
  </si>
  <si>
    <t>we don't deliver to benue</t>
  </si>
  <si>
    <t>ENWEREUZOR VICTORY Vivian</t>
  </si>
  <si>
    <t>Duyile Dotun</t>
  </si>
  <si>
    <t>Rita rose</t>
  </si>
  <si>
    <t>Florence Eton</t>
  </si>
  <si>
    <t>delivery 5000 and waybill 6500</t>
  </si>
  <si>
    <t>Shedrach</t>
  </si>
  <si>
    <t>he needs a sealer that can seal any kind of nylon</t>
  </si>
  <si>
    <t>Nathaniel Okechukwu</t>
  </si>
  <si>
    <t>delivery fee will cost N15,000</t>
  </si>
  <si>
    <t>nd dom</t>
  </si>
  <si>
    <t>Chizoba Joshua</t>
  </si>
  <si>
    <t xml:space="preserve">in a meeting / get back in 2 hours time </t>
  </si>
  <si>
    <t>Ogechukwu Anusi</t>
  </si>
  <si>
    <t>Chukwuma Jacinta</t>
  </si>
  <si>
    <t xml:space="preserve">Wednesday / not picking </t>
  </si>
  <si>
    <t>TAJUDEEN BAKRE</t>
  </si>
  <si>
    <t>Temitope Aina</t>
  </si>
  <si>
    <t xml:space="preserve">5500 for delivery and 500 for item collection </t>
  </si>
  <si>
    <t>Stanley Mike</t>
  </si>
  <si>
    <t>Linda Adebajo</t>
  </si>
  <si>
    <t>Omadju Edith</t>
  </si>
  <si>
    <t xml:space="preserve">Friday / not picking </t>
  </si>
  <si>
    <t>Oyim Stanley</t>
  </si>
  <si>
    <t xml:space="preserve">has a project at hand, he will call back </t>
  </si>
  <si>
    <t>Adamu Dzivama</t>
  </si>
  <si>
    <t>Henrietta Anatycha Dalatu</t>
  </si>
  <si>
    <t xml:space="preserve">so much delays, so she cancelled </t>
  </si>
  <si>
    <t>Tomi Obasola</t>
  </si>
  <si>
    <t>Nuhu Wantana</t>
  </si>
  <si>
    <t>Oriyomi Bamigboye</t>
  </si>
  <si>
    <t>Nelly Isy</t>
  </si>
  <si>
    <t>Adenike Akingbade</t>
  </si>
  <si>
    <t>Yusuf ojo</t>
  </si>
  <si>
    <t>when he gets to lagos he will call</t>
  </si>
  <si>
    <t>Anselm chukwudi</t>
  </si>
  <si>
    <t>Tansi Chikeme</t>
  </si>
  <si>
    <t>Success success</t>
  </si>
  <si>
    <t xml:space="preserve">She isn't interested </t>
  </si>
  <si>
    <t>Ayobami</t>
  </si>
  <si>
    <t>Michael Akanji</t>
  </si>
  <si>
    <t>Johnson Jay</t>
  </si>
  <si>
    <t>Chinedu obiaga George</t>
  </si>
  <si>
    <t xml:space="preserve">call forwarding </t>
  </si>
  <si>
    <t>Tamuno Gogo</t>
  </si>
  <si>
    <t>Oladapo O</t>
  </si>
  <si>
    <t>Lindyway Mma</t>
  </si>
  <si>
    <t xml:space="preserve">Saturday / always on line busy </t>
  </si>
  <si>
    <t>Mr Paschal E Chukwuebuka</t>
  </si>
  <si>
    <t>Cynthia Achebe</t>
  </si>
  <si>
    <t>Udeme Peter</t>
  </si>
  <si>
    <t xml:space="preserve">he has 30k, when he has the rest he will call </t>
  </si>
  <si>
    <t>Emmanuel Princewill</t>
  </si>
  <si>
    <t>agent says they will no longer deliver to kogi</t>
  </si>
  <si>
    <t>Nonso Iyianyi</t>
  </si>
  <si>
    <t>John Harrison</t>
  </si>
  <si>
    <t>voicemail sent text but no reply yet</t>
  </si>
  <si>
    <t>Sunusi Abdullahi</t>
  </si>
  <si>
    <t>RABIU GANIYAT</t>
  </si>
  <si>
    <t xml:space="preserve">Tuesday </t>
  </si>
  <si>
    <t>Felix Ayodeji</t>
  </si>
  <si>
    <t xml:space="preserve">travelled not yet back / not picking </t>
  </si>
  <si>
    <t>ATER SIMON</t>
  </si>
  <si>
    <t xml:space="preserve">Friday </t>
  </si>
  <si>
    <t>Belinda Clifford</t>
  </si>
  <si>
    <t xml:space="preserve">it can't seal her own nylon </t>
  </si>
  <si>
    <t>Abbati Adamu</t>
  </si>
  <si>
    <t>Yobe</t>
  </si>
  <si>
    <t xml:space="preserve">I have use the money </t>
  </si>
  <si>
    <t>Nwajei constance ifeoma</t>
  </si>
  <si>
    <t>Ifeanyi Ogbechie</t>
  </si>
  <si>
    <t>Nmezi Richard</t>
  </si>
  <si>
    <t xml:space="preserve">line busy </t>
  </si>
  <si>
    <t>Basirah Oreagba</t>
  </si>
  <si>
    <t>Glory Joseph</t>
  </si>
  <si>
    <t>we don't deliver to kogi</t>
  </si>
  <si>
    <t>Oye A</t>
  </si>
  <si>
    <t xml:space="preserve">no longer interested </t>
  </si>
  <si>
    <t>Prince Omughele</t>
  </si>
  <si>
    <t>line not going and not responding to text</t>
  </si>
  <si>
    <t>Happiness Okeke</t>
  </si>
  <si>
    <t>Fredrick Phiilip</t>
  </si>
  <si>
    <t>Isyaku Y. Dago</t>
  </si>
  <si>
    <t>Cosmos Roti</t>
  </si>
  <si>
    <t>Shamsuddeen Yusuf</t>
  </si>
  <si>
    <t>Ekom Udofia</t>
  </si>
  <si>
    <t xml:space="preserve">the order wasn't placed by him </t>
  </si>
  <si>
    <t>Ada Obi</t>
  </si>
  <si>
    <t>Amobi Ogum</t>
  </si>
  <si>
    <t>Worldwide Ayo</t>
  </si>
  <si>
    <t>Nonye Njoku</t>
  </si>
  <si>
    <t>Musa Sanusi Karama</t>
  </si>
  <si>
    <t>John Okah</t>
  </si>
  <si>
    <t>Tuesday / line off</t>
  </si>
  <si>
    <t>Rose Okpara</t>
  </si>
  <si>
    <t>Taiwo Aregbesola</t>
  </si>
  <si>
    <t>Mathias Tuwan</t>
  </si>
  <si>
    <t>Oluchi Obuasi</t>
  </si>
  <si>
    <t xml:space="preserve">said she didn't order anything </t>
  </si>
  <si>
    <t>Pheobe Joseph</t>
  </si>
  <si>
    <t>Ignatius ejimofor IGB</t>
  </si>
  <si>
    <t>Mahmah Barnawa</t>
  </si>
  <si>
    <t xml:space="preserve">traveled / call next week / Tuesday </t>
  </si>
  <si>
    <t>Uzo Williams</t>
  </si>
  <si>
    <t>Edwina Ezurike</t>
  </si>
  <si>
    <t>Martins Usigbe</t>
  </si>
  <si>
    <t>Esho Lee</t>
  </si>
  <si>
    <t xml:space="preserve">Tuesday / not picking </t>
  </si>
  <si>
    <t>Dorothy madukife</t>
  </si>
  <si>
    <t>Marvelline Elaiho</t>
  </si>
  <si>
    <t xml:space="preserve">saw a lower price elsewhere </t>
  </si>
  <si>
    <t>Oye</t>
  </si>
  <si>
    <t xml:space="preserve">not around/ next week </t>
  </si>
  <si>
    <t>ADUROJA Aduroja</t>
  </si>
  <si>
    <t>Jay Emmanuel</t>
  </si>
  <si>
    <t>Jerry Chinedu</t>
  </si>
  <si>
    <t>transportation fare is much</t>
  </si>
  <si>
    <t>Maryam Lamu</t>
  </si>
  <si>
    <t>Augustine Okoruwa</t>
  </si>
  <si>
    <t>Shahida Muhammad Baba</t>
  </si>
  <si>
    <t>Nancy Mbagwu</t>
  </si>
  <si>
    <t>I should wait for her call</t>
  </si>
  <si>
    <t>Prince dozie</t>
  </si>
  <si>
    <t>Precious Precious</t>
  </si>
  <si>
    <t xml:space="preserve">line busy/ not replying to messages </t>
  </si>
  <si>
    <t>Annabel Onyinye</t>
  </si>
  <si>
    <t>Luqman Abdulsalam</t>
  </si>
  <si>
    <t>Day</t>
  </si>
  <si>
    <t>Year</t>
  </si>
  <si>
    <t>Sub_Category</t>
  </si>
  <si>
    <t>Logistics</t>
  </si>
  <si>
    <t>Waybills</t>
  </si>
  <si>
    <t>Wednesday</t>
  </si>
  <si>
    <t>Thursday</t>
  </si>
  <si>
    <t>Saturday</t>
  </si>
  <si>
    <t>Ads</t>
  </si>
  <si>
    <t>Marketing Materials</t>
  </si>
  <si>
    <t>CRM</t>
  </si>
  <si>
    <t>Sunday</t>
  </si>
  <si>
    <t>Monday</t>
  </si>
  <si>
    <t>Tuesday</t>
  </si>
  <si>
    <t>waybills</t>
  </si>
  <si>
    <t>Salary</t>
  </si>
  <si>
    <t>Allowance</t>
  </si>
  <si>
    <t>salary opeoluwa</t>
  </si>
  <si>
    <t>ADS charge</t>
  </si>
  <si>
    <t xml:space="preserve"> waybills</t>
  </si>
  <si>
    <t>nuella</t>
  </si>
  <si>
    <t>theodora</t>
  </si>
  <si>
    <t>allowance</t>
  </si>
  <si>
    <t>Charge</t>
  </si>
  <si>
    <t>Technical</t>
  </si>
  <si>
    <t>Automation</t>
  </si>
  <si>
    <t>Pickup/failed delivery etc</t>
  </si>
  <si>
    <t>2024</t>
  </si>
  <si>
    <t>SUM of Amount</t>
  </si>
  <si>
    <t xml:space="preserve"> Total</t>
  </si>
  <si>
    <t>Ads Total</t>
  </si>
  <si>
    <t>Logistics Total</t>
  </si>
  <si>
    <t>Marketing Materials Total</t>
  </si>
  <si>
    <t>Salary Total</t>
  </si>
  <si>
    <t>Technical Total</t>
  </si>
  <si>
    <t>Grand Total</t>
  </si>
  <si>
    <t xml:space="preserve">  </t>
  </si>
  <si>
    <t>Total_Orders</t>
  </si>
  <si>
    <t>Expenses</t>
  </si>
  <si>
    <t>Total_profit</t>
  </si>
  <si>
    <t>FB_CPC</t>
  </si>
  <si>
    <t>Source</t>
  </si>
  <si>
    <t>Total_Delivered</t>
  </si>
  <si>
    <t>%Delivered</t>
  </si>
  <si>
    <t>Type</t>
  </si>
  <si>
    <t>Date_Sent</t>
  </si>
  <si>
    <t>Quantity_Sent</t>
  </si>
  <si>
    <t>Quantity_Sold</t>
  </si>
  <si>
    <t>Cum_Sent</t>
  </si>
  <si>
    <t>Cum_Sold</t>
  </si>
  <si>
    <t>Quantity_Left</t>
  </si>
  <si>
    <t>Main1</t>
  </si>
  <si>
    <t>the woman got from someone else, so when we get another order from this state it'll be delivered there.</t>
  </si>
  <si>
    <t>Ibadan/Oyo</t>
  </si>
  <si>
    <t>Received 3 on July 22nd</t>
  </si>
  <si>
    <t>Main2</t>
  </si>
  <si>
    <t>The quantity she has delivered before the 1000 above was sent to her</t>
  </si>
  <si>
    <t>They sent one to me</t>
  </si>
  <si>
    <t>Mr. Toheeb delivered this not the agent</t>
  </si>
  <si>
    <t>Bemigho Esther Delta</t>
  </si>
  <si>
    <t xml:space="preserve">Aneke Enugu </t>
  </si>
  <si>
    <t xml:space="preserve">Henry Abuja </t>
  </si>
  <si>
    <t xml:space="preserve">We took one from Quickbuy </t>
  </si>
  <si>
    <t>Mr Toheeb delivered this.</t>
  </si>
  <si>
    <t>Oluchukwu Abia</t>
  </si>
  <si>
    <t xml:space="preserve">Oluchukwu Abia </t>
  </si>
  <si>
    <t>Roland 614/ Delta. Mr Toheeb delivered this</t>
  </si>
  <si>
    <t>Roland Delta / Mr Toheeb delivered this</t>
  </si>
  <si>
    <t>Olawunmi Ogun state. Mr Toheeb delivered this</t>
  </si>
  <si>
    <t>Replacement for the one we took from Quickbuy</t>
  </si>
  <si>
    <t>Osun state. Mrs Olaniyi. Mr Toheeb delivered this</t>
  </si>
  <si>
    <t>Olawoye Ogun state. Mr Toheeb delivered this</t>
  </si>
  <si>
    <t>Rivers state - Ify and Ada Okoye / on the 2nd Mr Toheeb delivered this</t>
  </si>
  <si>
    <t>Rivers state - Ada Okoye</t>
  </si>
  <si>
    <t>Retrieved one from Quickbuy to complete a delivery</t>
  </si>
  <si>
    <t xml:space="preserve">Retrieved from Quickbuy to make a delivery </t>
  </si>
  <si>
    <t>Took one from Quickbuy to complete an order</t>
  </si>
  <si>
    <t xml:space="preserve">In transit </t>
  </si>
  <si>
    <t>Took 4 from Quickbuy to complete an order</t>
  </si>
  <si>
    <t>Faulty</t>
  </si>
  <si>
    <t xml:space="preserve">Agents negligence </t>
  </si>
  <si>
    <t xml:space="preserve">Agent's mistake </t>
  </si>
  <si>
    <t xml:space="preserve">Agents mistake </t>
  </si>
  <si>
    <t>Wasn't retrieved</t>
  </si>
  <si>
    <t>From Quickbuy</t>
  </si>
  <si>
    <t xml:space="preserve">From Quickbuy </t>
  </si>
  <si>
    <t>In transit</t>
  </si>
  <si>
    <t>Borrowed one from Formax would replace when our waybill gets here</t>
  </si>
  <si>
    <t xml:space="preserve">Replaced the one we borrowed from Formax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</si>
</sst>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 &quot;mmm&quot; &quot;yyyy"/>
    <numFmt numFmtId="165" formatCode="[$₦]#,##0.00"/>
    <numFmt numFmtId="166" formatCode="0##########"/>
  </numFmts>
  <fonts count="21">
    <font>
      <sz val="10.0"/>
      <color rgb="FF000000"/>
      <name val="Arial"/>
      <scheme val="minor"/>
    </font>
    <font>
      <sz val="11.0"/>
      <color rgb="FFFFFFFF"/>
      <name val="Tahoma"/>
    </font>
    <font>
      <color theme="1"/>
      <name val="Arial"/>
    </font>
    <font>
      <sz val="11.0"/>
      <color theme="1"/>
      <name val="Tahoma"/>
    </font>
    <font>
      <color rgb="FF434343"/>
      <name val="Roboto"/>
    </font>
    <font>
      <sz val="11.0"/>
      <color rgb="FF434343"/>
      <name val="Tahoma"/>
    </font>
    <font>
      <sz val="12.0"/>
      <color theme="1"/>
      <name val="Calibri"/>
    </font>
    <font>
      <color theme="1"/>
      <name val="Arial"/>
      <scheme val="minor"/>
    </font>
    <font>
      <b/>
      <sz val="12.0"/>
      <color theme="1"/>
      <name val="Calibri"/>
    </font>
    <font>
      <sz val="12.0"/>
      <color rgb="FF555555"/>
      <name val="Helvetica Neue"/>
    </font>
    <font>
      <sz val="12.0"/>
      <color rgb="FF555555"/>
      <name val="Calibri"/>
    </font>
    <font>
      <color theme="1"/>
      <name val="Calibri"/>
    </font>
    <font>
      <sz val="12.0"/>
      <color rgb="FF000000"/>
      <name val="Calibri"/>
    </font>
    <font>
      <sz val="11.0"/>
      <color theme="1"/>
      <name val="Calibri"/>
    </font>
    <font>
      <sz val="12.0"/>
      <color rgb="FF1F1F1F"/>
      <name val="Calibri"/>
    </font>
    <font>
      <b/>
      <sz val="13.0"/>
      <color theme="1"/>
      <name val="Calibri"/>
    </font>
    <font>
      <b/>
      <sz val="12.0"/>
      <color rgb="FF000000"/>
      <name val="Calibri"/>
    </font>
    <font>
      <b/>
      <sz val="12.0"/>
      <color rgb="FFFFFFFF"/>
      <name val="Calibri"/>
    </font>
    <font>
      <color rgb="FF000000"/>
      <name val="Arial"/>
    </font>
    <font>
      <b/>
      <sz val="11.0"/>
      <color theme="1"/>
      <name val="Calibri"/>
    </font>
    <font>
      <b/>
      <color theme="1"/>
      <name val="Calibri"/>
    </font>
  </fonts>
  <fills count="16">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8F9FA"/>
        <bgColor rgb="FFF8F9FA"/>
      </patternFill>
    </fill>
    <fill>
      <patternFill patternType="solid">
        <fgColor rgb="FFB7B7B7"/>
        <bgColor rgb="FFB7B7B7"/>
      </patternFill>
    </fill>
    <fill>
      <patternFill patternType="solid">
        <fgColor rgb="FFD9D9D9"/>
        <bgColor rgb="FFD9D9D9"/>
      </patternFill>
    </fill>
    <fill>
      <patternFill patternType="solid">
        <fgColor rgb="FFCCCCCC"/>
        <bgColor rgb="FFCCCCCC"/>
      </patternFill>
    </fill>
    <fill>
      <patternFill patternType="solid">
        <fgColor rgb="FFD9EAD3"/>
        <bgColor rgb="FFD9EAD3"/>
      </patternFill>
    </fill>
    <fill>
      <patternFill patternType="solid">
        <fgColor rgb="FFCFE2F3"/>
        <bgColor rgb="FFCFE2F3"/>
      </patternFill>
    </fill>
    <fill>
      <patternFill patternType="solid">
        <fgColor rgb="FF6AA84F"/>
        <bgColor rgb="FF6AA84F"/>
      </patternFill>
    </fill>
    <fill>
      <patternFill patternType="solid">
        <fgColor rgb="FFF1C232"/>
        <bgColor rgb="FFF1C232"/>
      </patternFill>
    </fill>
    <fill>
      <patternFill patternType="solid">
        <fgColor rgb="FFE06666"/>
        <bgColor rgb="FFE06666"/>
      </patternFill>
    </fill>
    <fill>
      <patternFill patternType="solid">
        <fgColor rgb="FFFFF2CC"/>
        <bgColor rgb="FFFFF2CC"/>
      </patternFill>
    </fill>
    <fill>
      <patternFill patternType="solid">
        <fgColor rgb="FFC9DAF8"/>
        <bgColor rgb="FFC9DAF8"/>
      </patternFill>
    </fill>
    <fill>
      <patternFill patternType="solid">
        <fgColor rgb="FFB6D7A8"/>
        <bgColor rgb="FFB6D7A8"/>
      </patternFill>
    </fill>
  </fills>
  <borders count="11">
    <border/>
    <border>
      <left style="thin">
        <color rgb="FF284E3F"/>
      </left>
      <right style="thin">
        <color rgb="FF356854"/>
      </right>
      <top style="thin">
        <color rgb="FF284E3F"/>
      </top>
      <bottom style="thin">
        <color rgb="FF284E3F"/>
      </bottom>
    </border>
    <border>
      <left style="thin">
        <color rgb="FF284E3F"/>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284E3F"/>
      </right>
      <top style="thin">
        <color rgb="FFFFFFFF"/>
      </top>
    </border>
    <border>
      <left style="thin">
        <color rgb="FF284E3F"/>
      </left>
      <right style="thin">
        <color rgb="FFFFFFFF"/>
      </right>
      <top style="thin">
        <color rgb="FFFFFFFF"/>
      </top>
    </border>
    <border>
      <left style="thin">
        <color rgb="FFFFFFFF"/>
      </left>
      <right style="thin">
        <color rgb="FF284E3F"/>
      </right>
      <top style="thin">
        <color rgb="FFFFFFFF"/>
      </top>
    </border>
    <border>
      <top style="thin">
        <color rgb="FF000000"/>
      </top>
      <bottom style="double">
        <color rgb="FF000000"/>
      </bottom>
    </border>
    <border>
      <top style="thin">
        <color rgb="FFDDDDDD"/>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0" fillId="0" fontId="2" numFmtId="0" xfId="0" applyAlignment="1" applyFont="1">
      <alignment readingOrder="0" vertical="bottom"/>
    </xf>
    <xf borderId="2" fillId="2" fontId="1" numFmtId="0" xfId="0" applyAlignment="1" applyBorder="1" applyFont="1">
      <alignment horizontal="left" readingOrder="0" shrinkToFit="0" vertical="center" wrapText="0"/>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2" numFmtId="0" xfId="0" applyAlignment="1" applyFont="1">
      <alignment readingOrder="0" vertical="bottom"/>
    </xf>
    <xf borderId="3" fillId="3" fontId="4" numFmtId="0" xfId="0" applyAlignment="1" applyBorder="1" applyFill="1" applyFont="1">
      <alignment shrinkToFit="0" vertical="center" wrapText="0"/>
    </xf>
    <xf borderId="4" fillId="3" fontId="4" numFmtId="0" xfId="0" applyAlignment="1" applyBorder="1" applyFont="1">
      <alignment shrinkToFit="0" vertical="center" wrapText="0"/>
    </xf>
    <xf borderId="0" fillId="3" fontId="4" numFmtId="0" xfId="0" applyAlignment="1" applyFont="1">
      <alignment shrinkToFit="0" wrapText="0"/>
    </xf>
    <xf borderId="5" fillId="3" fontId="5" numFmtId="0" xfId="0" applyAlignment="1" applyBorder="1" applyFont="1">
      <alignment readingOrder="0" shrinkToFit="0" vertical="center" wrapText="0"/>
    </xf>
    <xf borderId="0" fillId="0" fontId="3" numFmtId="164" xfId="0" applyAlignment="1" applyFont="1" applyNumberFormat="1">
      <alignment horizontal="right" readingOrder="0" vertical="bottom"/>
    </xf>
    <xf borderId="0" fillId="3" fontId="5" numFmtId="0" xfId="0" applyAlignment="1" applyFont="1">
      <alignment readingOrder="0" shrinkToFit="0" wrapText="0"/>
    </xf>
    <xf borderId="0" fillId="0" fontId="3" numFmtId="0" xfId="0" applyAlignment="1" applyFont="1">
      <alignment horizontal="right" vertical="bottom"/>
    </xf>
    <xf borderId="0" fillId="0" fontId="3" numFmtId="0" xfId="0" applyAlignment="1" applyFont="1">
      <alignment horizontal="right" readingOrder="0" vertical="bottom"/>
    </xf>
    <xf borderId="0" fillId="0" fontId="6" numFmtId="164" xfId="0" applyAlignment="1" applyFont="1" applyNumberFormat="1">
      <alignment horizontal="right" vertical="bottom"/>
    </xf>
    <xf borderId="0" fillId="3" fontId="2" numFmtId="0" xfId="0" applyAlignment="1" applyFont="1">
      <alignment vertical="bottom"/>
    </xf>
    <xf borderId="0" fillId="3" fontId="2" numFmtId="0" xfId="0" applyAlignment="1" applyFont="1">
      <alignment horizontal="right" vertical="bottom"/>
    </xf>
    <xf borderId="0" fillId="3" fontId="4" numFmtId="0" xfId="0" applyAlignment="1" applyFont="1">
      <alignment readingOrder="0" shrinkToFit="0" vertical="bottom" wrapText="0"/>
    </xf>
    <xf borderId="0" fillId="3" fontId="4" numFmtId="0" xfId="0" applyAlignment="1" applyFont="1">
      <alignment shrinkToFit="0" vertical="bottom" wrapText="0"/>
    </xf>
    <xf borderId="0" fillId="3" fontId="5" numFmtId="0" xfId="0" applyAlignment="1" applyFont="1">
      <alignment readingOrder="0" shrinkToFit="0" vertical="center" wrapText="0"/>
    </xf>
    <xf borderId="0" fillId="4" fontId="4" numFmtId="0" xfId="0" applyAlignment="1" applyFill="1" applyFont="1">
      <alignment horizontal="right" readingOrder="0" shrinkToFit="0" vertical="bottom" wrapText="0"/>
    </xf>
    <xf borderId="0" fillId="4" fontId="4" numFmtId="0" xfId="0" applyAlignment="1" applyFont="1">
      <alignment readingOrder="0" shrinkToFit="0" vertical="bottom" wrapText="0"/>
    </xf>
    <xf borderId="0" fillId="4" fontId="4" numFmtId="0" xfId="0" applyAlignment="1" applyFont="1">
      <alignment shrinkToFit="0" vertical="bottom" wrapText="0"/>
    </xf>
    <xf borderId="0" fillId="3" fontId="4" numFmtId="0" xfId="0" applyAlignment="1" applyFont="1">
      <alignment horizontal="right" readingOrder="0" shrinkToFit="0" vertical="bottom" wrapText="0"/>
    </xf>
    <xf borderId="0" fillId="0" fontId="2" numFmtId="164" xfId="0" applyAlignment="1" applyFont="1" applyNumberFormat="1">
      <alignment readingOrder="0" vertical="bottom"/>
    </xf>
    <xf borderId="0" fillId="4" fontId="2" numFmtId="0" xfId="0" applyAlignment="1" applyFont="1">
      <alignment vertical="bottom"/>
    </xf>
    <xf borderId="0" fillId="4" fontId="4" numFmtId="0" xfId="0" applyAlignment="1" applyFont="1">
      <alignment horizontal="right" shrinkToFit="0" vertical="bottom" wrapText="0"/>
    </xf>
    <xf borderId="0" fillId="0" fontId="7" numFmtId="0" xfId="0" applyAlignment="1" applyFont="1">
      <alignment readingOrder="0"/>
    </xf>
    <xf borderId="6" fillId="3" fontId="4" numFmtId="0" xfId="0" applyAlignment="1" applyBorder="1" applyFont="1">
      <alignment shrinkToFit="0" vertical="center" wrapText="0"/>
    </xf>
    <xf borderId="7" fillId="3" fontId="4" numFmtId="0" xfId="0" applyAlignment="1" applyBorder="1" applyFont="1">
      <alignment shrinkToFit="0" vertical="center" wrapText="0"/>
    </xf>
    <xf borderId="0" fillId="3" fontId="4" numFmtId="0" xfId="0" applyAlignment="1" applyFont="1">
      <alignment readingOrder="0" shrinkToFit="0" vertical="center" wrapText="0"/>
    </xf>
    <xf borderId="3" fillId="3" fontId="4" numFmtId="0" xfId="0" applyAlignment="1" applyBorder="1" applyFont="1">
      <alignment shrinkToFit="0" vertical="center" wrapText="0"/>
    </xf>
    <xf borderId="4" fillId="3" fontId="4" numFmtId="0" xfId="0" applyAlignment="1" applyBorder="1" applyFont="1">
      <alignment shrinkToFit="0" vertical="center" wrapText="0"/>
    </xf>
    <xf borderId="0" fillId="5" fontId="8" numFmtId="0" xfId="0" applyAlignment="1" applyFill="1" applyFont="1">
      <alignment vertical="bottom"/>
    </xf>
    <xf borderId="0" fillId="0" fontId="2" numFmtId="164" xfId="0" applyAlignment="1" applyFont="1" applyNumberFormat="1">
      <alignment horizontal="right" readingOrder="0" vertical="bottom"/>
    </xf>
    <xf borderId="0" fillId="6" fontId="2" numFmtId="0" xfId="0" applyAlignment="1" applyFill="1" applyFont="1">
      <alignment vertical="bottom"/>
    </xf>
    <xf borderId="0" fillId="3" fontId="2" numFmtId="0" xfId="0" applyAlignment="1" applyFont="1">
      <alignment readingOrder="0" vertical="bottom"/>
    </xf>
    <xf borderId="0" fillId="0" fontId="2" numFmtId="165" xfId="0" applyAlignment="1" applyFont="1" applyNumberFormat="1">
      <alignment horizontal="right" readingOrder="0" vertical="bottom"/>
    </xf>
    <xf borderId="0" fillId="5" fontId="2" numFmtId="165" xfId="0" applyAlignment="1" applyFont="1" applyNumberFormat="1">
      <alignment horizontal="right" vertical="bottom"/>
    </xf>
    <xf borderId="0" fillId="3" fontId="9" numFmtId="0" xfId="0" applyAlignment="1" applyFont="1">
      <alignment vertical="bottom"/>
    </xf>
    <xf borderId="0" fillId="0" fontId="6" numFmtId="165" xfId="0" applyAlignment="1" applyFont="1" applyNumberFormat="1">
      <alignment horizontal="right" vertical="bottom"/>
    </xf>
    <xf borderId="0" fillId="0" fontId="2" numFmtId="164" xfId="0" applyAlignment="1" applyFont="1" applyNumberFormat="1">
      <alignment vertical="bottom"/>
    </xf>
    <xf borderId="0" fillId="3" fontId="2" numFmtId="0" xfId="0" applyAlignment="1" applyFont="1">
      <alignment vertical="bottom"/>
    </xf>
    <xf borderId="0" fillId="0" fontId="2" numFmtId="165" xfId="0" applyAlignment="1" applyFont="1" applyNumberFormat="1">
      <alignment vertical="bottom"/>
    </xf>
    <xf borderId="0" fillId="5" fontId="2" numFmtId="165" xfId="0" applyAlignment="1" applyFont="1" applyNumberFormat="1">
      <alignment vertical="bottom"/>
    </xf>
    <xf borderId="0" fillId="3" fontId="2" numFmtId="164" xfId="0" applyAlignment="1" applyFont="1" applyNumberFormat="1">
      <alignment vertical="bottom"/>
    </xf>
    <xf borderId="8" fillId="0" fontId="8" numFmtId="0" xfId="0" applyAlignment="1" applyBorder="1" applyFont="1">
      <alignment vertical="bottom"/>
    </xf>
    <xf borderId="8" fillId="0" fontId="8" numFmtId="165" xfId="0" applyAlignment="1" applyBorder="1" applyFont="1" applyNumberFormat="1">
      <alignment horizontal="right" vertical="bottom"/>
    </xf>
    <xf borderId="0" fillId="3" fontId="6" numFmtId="0" xfId="0" applyAlignment="1" applyFont="1">
      <alignment readingOrder="0" vertical="bottom"/>
    </xf>
    <xf borderId="0" fillId="0" fontId="6" numFmtId="164" xfId="0" applyAlignment="1" applyFont="1" applyNumberFormat="1">
      <alignment horizontal="right" readingOrder="0" vertical="bottom"/>
    </xf>
    <xf borderId="0" fillId="6" fontId="6" numFmtId="164" xfId="0" applyAlignment="1" applyFont="1" applyNumberFormat="1">
      <alignment vertical="bottom"/>
    </xf>
    <xf borderId="0" fillId="0" fontId="6" numFmtId="0" xfId="0" applyAlignment="1" applyFont="1">
      <alignment readingOrder="0" vertical="bottom"/>
    </xf>
    <xf borderId="0" fillId="0" fontId="2" numFmtId="165" xfId="0" applyAlignment="1" applyFont="1" applyNumberFormat="1">
      <alignment readingOrder="0" vertical="bottom"/>
    </xf>
    <xf borderId="0" fillId="0" fontId="6" numFmtId="165" xfId="0" applyAlignment="1" applyFont="1" applyNumberFormat="1">
      <alignment readingOrder="0" vertical="bottom"/>
    </xf>
    <xf borderId="0" fillId="0" fontId="6" numFmtId="0" xfId="0" applyAlignment="1" applyFont="1">
      <alignment horizontal="right" readingOrder="0" vertical="bottom"/>
    </xf>
    <xf borderId="0" fillId="6" fontId="6" numFmtId="165" xfId="0" applyAlignment="1" applyFont="1" applyNumberFormat="1">
      <alignment horizontal="right" vertical="bottom"/>
    </xf>
    <xf borderId="0" fillId="0" fontId="6" numFmtId="165" xfId="0" applyAlignment="1" applyFont="1" applyNumberFormat="1">
      <alignment horizontal="right" readingOrder="0" vertical="bottom"/>
    </xf>
    <xf borderId="0" fillId="3" fontId="10" numFmtId="0" xfId="0" applyAlignment="1" applyFont="1">
      <alignment vertical="bottom"/>
    </xf>
    <xf borderId="0" fillId="0" fontId="6" numFmtId="165" xfId="0" applyAlignment="1" applyFont="1" applyNumberFormat="1">
      <alignment horizontal="right" vertical="bottom"/>
    </xf>
    <xf borderId="0" fillId="0" fontId="2" numFmtId="165" xfId="0" applyAlignment="1" applyFont="1" applyNumberFormat="1">
      <alignment vertical="bottom"/>
    </xf>
    <xf borderId="0" fillId="0" fontId="2" numFmtId="165" xfId="0" applyAlignment="1" applyFont="1" applyNumberFormat="1">
      <alignment readingOrder="0" vertical="bottom"/>
    </xf>
    <xf borderId="0" fillId="0" fontId="6" numFmtId="0" xfId="0" applyAlignment="1" applyFont="1">
      <alignment vertical="bottom"/>
    </xf>
    <xf borderId="0" fillId="0" fontId="6" numFmtId="0" xfId="0" applyAlignment="1" applyFont="1">
      <alignment horizontal="right" vertical="bottom"/>
    </xf>
    <xf borderId="0" fillId="6" fontId="2" numFmtId="164" xfId="0" applyAlignment="1" applyFont="1" applyNumberFormat="1">
      <alignment vertical="bottom"/>
    </xf>
    <xf borderId="0" fillId="6" fontId="2" numFmtId="165" xfId="0" applyAlignment="1" applyFont="1" applyNumberFormat="1">
      <alignment vertical="bottom"/>
    </xf>
    <xf borderId="0" fillId="0" fontId="11" numFmtId="0" xfId="0" applyAlignment="1" applyFont="1">
      <alignment readingOrder="0" vertical="bottom"/>
    </xf>
    <xf borderId="0" fillId="6" fontId="2" numFmtId="165" xfId="0" applyAlignment="1" applyFont="1" applyNumberFormat="1">
      <alignment horizontal="right" readingOrder="0" vertical="bottom"/>
    </xf>
    <xf borderId="0" fillId="3" fontId="10" numFmtId="165" xfId="0" applyAlignment="1" applyFont="1" applyNumberFormat="1">
      <alignment vertical="bottom"/>
    </xf>
    <xf borderId="0" fillId="3" fontId="2" numFmtId="165" xfId="0" applyAlignment="1" applyFont="1" applyNumberFormat="1">
      <alignment vertical="bottom"/>
    </xf>
    <xf borderId="0" fillId="6" fontId="2" numFmtId="165" xfId="0" applyAlignment="1" applyFont="1" applyNumberFormat="1">
      <alignment readingOrder="0" vertical="bottom"/>
    </xf>
    <xf borderId="0" fillId="5" fontId="8" numFmtId="0" xfId="0" applyAlignment="1" applyFont="1">
      <alignment readingOrder="0" vertical="bottom"/>
    </xf>
    <xf borderId="0" fillId="7" fontId="6" numFmtId="0" xfId="0" applyAlignment="1" applyFill="1" applyFont="1">
      <alignment readingOrder="0" vertical="bottom"/>
    </xf>
    <xf borderId="9" fillId="7" fontId="6" numFmtId="166" xfId="0" applyAlignment="1" applyBorder="1" applyFont="1" applyNumberFormat="1">
      <alignment vertical="bottom"/>
    </xf>
    <xf borderId="0" fillId="7" fontId="6" numFmtId="0" xfId="0" applyAlignment="1" applyFont="1">
      <alignment vertical="bottom"/>
    </xf>
    <xf borderId="0" fillId="7" fontId="6" numFmtId="164" xfId="0" applyAlignment="1" applyFont="1" applyNumberFormat="1">
      <alignment vertical="bottom"/>
    </xf>
    <xf borderId="0" fillId="8" fontId="6" numFmtId="0" xfId="0" applyAlignment="1" applyFill="1" applyFont="1">
      <alignment vertical="bottom"/>
    </xf>
    <xf borderId="0" fillId="8" fontId="6" numFmtId="0" xfId="0" applyAlignment="1" applyFont="1">
      <alignment readingOrder="0" vertical="bottom"/>
    </xf>
    <xf borderId="0" fillId="9" fontId="6" numFmtId="0" xfId="0" applyAlignment="1" applyFill="1" applyFont="1">
      <alignment vertical="bottom"/>
    </xf>
    <xf borderId="0" fillId="3" fontId="6" numFmtId="0" xfId="0" applyAlignment="1" applyFont="1">
      <alignment vertical="bottom"/>
    </xf>
    <xf borderId="0" fillId="6" fontId="6" numFmtId="165" xfId="0" applyAlignment="1" applyFont="1" applyNumberFormat="1">
      <alignment vertical="bottom"/>
    </xf>
    <xf borderId="0" fillId="3" fontId="6" numFmtId="165" xfId="0" applyAlignment="1" applyFont="1" applyNumberFormat="1">
      <alignment vertical="bottom"/>
    </xf>
    <xf borderId="0" fillId="0" fontId="6" numFmtId="164" xfId="0" applyAlignment="1" applyFont="1" applyNumberFormat="1">
      <alignment readingOrder="0" vertical="bottom"/>
    </xf>
    <xf borderId="0" fillId="6" fontId="6" numFmtId="0" xfId="0" applyAlignment="1" applyFont="1">
      <alignment vertical="bottom"/>
    </xf>
    <xf borderId="0" fillId="6" fontId="6" numFmtId="0" xfId="0" applyAlignment="1" applyFont="1">
      <alignment horizontal="center"/>
    </xf>
    <xf borderId="0" fillId="0" fontId="6" numFmtId="165" xfId="0" applyAlignment="1" applyFont="1" applyNumberFormat="1">
      <alignment vertical="bottom"/>
    </xf>
    <xf borderId="0" fillId="0" fontId="6" numFmtId="164" xfId="0" applyAlignment="1" applyFont="1" applyNumberFormat="1">
      <alignment vertical="bottom"/>
    </xf>
    <xf borderId="0" fillId="0" fontId="8" numFmtId="165" xfId="0" applyAlignment="1" applyFont="1" applyNumberFormat="1">
      <alignment readingOrder="0" vertical="bottom"/>
    </xf>
    <xf borderId="0" fillId="0" fontId="8" numFmtId="0" xfId="0" applyAlignment="1" applyFont="1">
      <alignment vertical="bottom"/>
    </xf>
    <xf borderId="0" fillId="8" fontId="2" numFmtId="0" xfId="0" applyAlignment="1" applyFont="1">
      <alignment vertical="bottom"/>
    </xf>
    <xf borderId="0" fillId="8" fontId="2" numFmtId="0" xfId="0" applyAlignment="1" applyFont="1">
      <alignment horizontal="right" vertical="bottom"/>
    </xf>
    <xf borderId="0" fillId="7" fontId="12" numFmtId="0" xfId="0" applyAlignment="1" applyFont="1">
      <alignment readingOrder="0" vertical="bottom"/>
    </xf>
    <xf borderId="0" fillId="9" fontId="6" numFmtId="0" xfId="0" applyAlignment="1" applyFont="1">
      <alignment readingOrder="0" vertical="bottom"/>
    </xf>
    <xf borderId="0" fillId="7" fontId="6" numFmtId="166" xfId="0" applyAlignment="1" applyFont="1" applyNumberFormat="1">
      <alignment vertical="bottom"/>
    </xf>
    <xf borderId="0" fillId="3" fontId="6" numFmtId="165" xfId="0" applyAlignment="1" applyFont="1" applyNumberFormat="1">
      <alignment readingOrder="0" vertical="bottom"/>
    </xf>
    <xf borderId="0" fillId="6" fontId="6" numFmtId="0" xfId="0" applyAlignment="1" applyFont="1">
      <alignment readingOrder="0" vertical="bottom"/>
    </xf>
    <xf borderId="0" fillId="0" fontId="6" numFmtId="164" xfId="0" applyAlignment="1" applyFont="1" applyNumberFormat="1">
      <alignment horizontal="left" readingOrder="0" vertical="bottom"/>
    </xf>
    <xf borderId="0" fillId="0" fontId="13" numFmtId="0" xfId="0" applyFont="1"/>
    <xf borderId="0" fillId="0" fontId="13" numFmtId="165" xfId="0" applyFont="1" applyNumberFormat="1"/>
    <xf borderId="0" fillId="10" fontId="14" numFmtId="0" xfId="0" applyAlignment="1" applyFill="1" applyFont="1">
      <alignment readingOrder="0" vertical="bottom"/>
    </xf>
    <xf borderId="0" fillId="11" fontId="14" numFmtId="0" xfId="0" applyAlignment="1" applyFill="1" applyFont="1">
      <alignment readingOrder="0" vertical="bottom"/>
    </xf>
    <xf borderId="0" fillId="12" fontId="14" numFmtId="0" xfId="0" applyAlignment="1" applyFill="1" applyFont="1">
      <alignment readingOrder="0" vertical="bottom"/>
    </xf>
    <xf borderId="0" fillId="3" fontId="14" numFmtId="0" xfId="0" applyAlignment="1" applyFont="1">
      <alignment vertical="bottom"/>
    </xf>
    <xf borderId="8" fillId="0" fontId="15" numFmtId="0" xfId="0" applyAlignment="1" applyBorder="1" applyFont="1">
      <alignment vertical="bottom"/>
    </xf>
    <xf borderId="8" fillId="0" fontId="15" numFmtId="0" xfId="0" applyAlignment="1" applyBorder="1" applyFont="1">
      <alignment horizontal="right" vertical="bottom"/>
    </xf>
    <xf borderId="0" fillId="3" fontId="15" numFmtId="0" xfId="0" applyAlignment="1" applyFont="1">
      <alignment horizontal="right" vertical="bottom"/>
    </xf>
    <xf borderId="0" fillId="7" fontId="6" numFmtId="0" xfId="0" applyAlignment="1" applyFont="1">
      <alignment horizontal="right" vertical="bottom"/>
    </xf>
    <xf borderId="0" fillId="3" fontId="16" numFmtId="0" xfId="0" applyAlignment="1" applyFont="1">
      <alignment horizontal="right" vertical="bottom"/>
    </xf>
    <xf borderId="0" fillId="3" fontId="6" numFmtId="0" xfId="0" applyAlignment="1" applyFont="1">
      <alignment horizontal="right" readingOrder="0" vertical="bottom"/>
    </xf>
    <xf borderId="0" fillId="3" fontId="17" numFmtId="0" xfId="0" applyAlignment="1" applyFont="1">
      <alignment horizontal="right" vertical="bottom"/>
    </xf>
    <xf borderId="0" fillId="3" fontId="6" numFmtId="0" xfId="0" applyAlignment="1" applyFont="1">
      <alignment horizontal="right" vertical="bottom"/>
    </xf>
    <xf borderId="0" fillId="7" fontId="2" numFmtId="0" xfId="0" applyAlignment="1" applyFont="1">
      <alignment vertical="bottom"/>
    </xf>
    <xf borderId="0" fillId="3" fontId="18" numFmtId="0" xfId="0" applyAlignment="1" applyFont="1">
      <alignment vertical="bottom"/>
    </xf>
    <xf borderId="0" fillId="0" fontId="18" numFmtId="0" xfId="0" applyAlignment="1" applyFont="1">
      <alignment vertical="bottom"/>
    </xf>
    <xf borderId="0" fillId="12" fontId="8" numFmtId="0" xfId="0" applyAlignment="1" applyFont="1">
      <alignment vertical="bottom"/>
    </xf>
    <xf borderId="0" fillId="0" fontId="11" numFmtId="0" xfId="0" applyAlignment="1" applyFont="1">
      <alignment vertical="bottom"/>
    </xf>
    <xf borderId="10" fillId="0" fontId="6" numFmtId="0" xfId="0" applyAlignment="1" applyBorder="1" applyFont="1">
      <alignment readingOrder="0" vertical="bottom"/>
    </xf>
    <xf borderId="10" fillId="0" fontId="6" numFmtId="0" xfId="0" applyAlignment="1" applyBorder="1" applyFont="1">
      <alignment horizontal="right" vertical="bottom"/>
    </xf>
    <xf borderId="0" fillId="0" fontId="6" numFmtId="10" xfId="0" applyAlignment="1" applyFont="1" applyNumberFormat="1">
      <alignment vertical="bottom"/>
    </xf>
    <xf borderId="0" fillId="0" fontId="11" numFmtId="10" xfId="0" applyAlignment="1" applyFont="1" applyNumberFormat="1">
      <alignment vertical="bottom"/>
    </xf>
    <xf borderId="0" fillId="0" fontId="11" numFmtId="165" xfId="0" applyAlignment="1" applyFont="1" applyNumberFormat="1">
      <alignment vertical="bottom"/>
    </xf>
    <xf borderId="8" fillId="0" fontId="15" numFmtId="165" xfId="0" applyAlignment="1" applyBorder="1" applyFont="1" applyNumberFormat="1">
      <alignment horizontal="right" vertical="bottom"/>
    </xf>
    <xf borderId="8" fillId="0" fontId="8" numFmtId="10" xfId="0" applyAlignment="1" applyBorder="1" applyFont="1" applyNumberFormat="1">
      <alignment vertical="bottom"/>
    </xf>
    <xf borderId="0" fillId="0" fontId="19" numFmtId="0" xfId="0" applyAlignment="1" applyFont="1">
      <alignment readingOrder="0" vertical="bottom"/>
    </xf>
    <xf borderId="0" fillId="3" fontId="8" numFmtId="0" xfId="0" applyAlignment="1" applyFont="1">
      <alignment vertical="bottom"/>
    </xf>
    <xf borderId="0" fillId="3" fontId="11" numFmtId="0" xfId="0" applyFont="1"/>
    <xf borderId="0" fillId="3" fontId="6" numFmtId="165" xfId="0" applyAlignment="1" applyFont="1" applyNumberFormat="1">
      <alignment horizontal="right" vertical="bottom"/>
    </xf>
    <xf borderId="0" fillId="3" fontId="15" numFmtId="165" xfId="0" applyAlignment="1" applyFont="1" applyNumberFormat="1">
      <alignment horizontal="right" vertical="bottom"/>
    </xf>
    <xf borderId="0" fillId="3" fontId="8" numFmtId="165" xfId="0" applyAlignment="1" applyFont="1" applyNumberFormat="1">
      <alignment vertical="bottom"/>
    </xf>
    <xf borderId="0" fillId="3" fontId="11" numFmtId="0" xfId="0" applyAlignment="1" applyFont="1">
      <alignment vertical="bottom"/>
    </xf>
    <xf borderId="0" fillId="13" fontId="11" numFmtId="0" xfId="0" applyAlignment="1" applyFill="1" applyFont="1">
      <alignment horizontal="center" readingOrder="0" vertical="bottom"/>
    </xf>
    <xf borderId="0" fillId="14" fontId="11" numFmtId="0" xfId="0" applyAlignment="1" applyFill="1" applyFont="1">
      <alignment horizontal="center" readingOrder="0" vertical="bottom"/>
    </xf>
    <xf borderId="0" fillId="15" fontId="11" numFmtId="0" xfId="0" applyAlignment="1" applyFill="1" applyFont="1">
      <alignment horizontal="center" readingOrder="0" vertical="bottom"/>
    </xf>
    <xf borderId="0" fillId="0" fontId="20" numFmtId="0" xfId="0" applyAlignment="1" applyFont="1">
      <alignment readingOrder="0" vertical="bottom"/>
    </xf>
    <xf borderId="0" fillId="13" fontId="11" numFmtId="0" xfId="0" applyAlignment="1" applyFont="1">
      <alignment readingOrder="0" vertical="bottom"/>
    </xf>
    <xf borderId="0" fillId="14" fontId="11" numFmtId="0" xfId="0" applyAlignment="1" applyFont="1">
      <alignment readingOrder="0" vertical="bottom"/>
    </xf>
    <xf borderId="0" fillId="15" fontId="11" numFmtId="0" xfId="0" applyAlignment="1" applyFont="1">
      <alignment readingOrder="0" vertical="bottom"/>
    </xf>
    <xf borderId="0" fillId="13" fontId="11" numFmtId="0" xfId="0" applyAlignment="1" applyFont="1">
      <alignment vertical="bottom"/>
    </xf>
    <xf borderId="0" fillId="13" fontId="11" numFmtId="10" xfId="0" applyAlignment="1" applyFont="1" applyNumberFormat="1">
      <alignment vertical="bottom"/>
    </xf>
    <xf borderId="0" fillId="14" fontId="11" numFmtId="0" xfId="0" applyAlignment="1" applyFont="1">
      <alignment vertical="bottom"/>
    </xf>
    <xf borderId="0" fillId="14" fontId="11" numFmtId="10" xfId="0" applyAlignment="1" applyFont="1" applyNumberFormat="1">
      <alignment vertical="bottom"/>
    </xf>
    <xf borderId="0" fillId="15" fontId="11" numFmtId="0" xfId="0" applyAlignment="1" applyFont="1">
      <alignment vertical="bottom"/>
    </xf>
    <xf borderId="0" fillId="15" fontId="11" numFmtId="10" xfId="0" applyAlignment="1" applyFont="1" applyNumberFormat="1">
      <alignment vertical="bottom"/>
    </xf>
    <xf borderId="0" fillId="0" fontId="11" numFmtId="0" xfId="0" applyFont="1"/>
    <xf borderId="0" fillId="5" fontId="2" numFmtId="0" xfId="0" applyAlignment="1" applyFont="1">
      <alignment readingOrder="0" vertical="bottom"/>
    </xf>
    <xf borderId="0" fillId="5" fontId="2" numFmtId="0" xfId="0" applyAlignment="1" applyFont="1">
      <alignment vertical="bottom"/>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8F9FA"/>
          <bgColor rgb="FFF8F9FA"/>
        </patternFill>
      </fill>
      <border/>
    </dxf>
    <dxf>
      <font/>
      <fill>
        <patternFill patternType="solid">
          <fgColor theme="6"/>
          <bgColor theme="6"/>
        </patternFill>
      </fill>
      <border/>
    </dxf>
    <dxf>
      <font>
        <color rgb="FFFFFFFF"/>
      </font>
      <fill>
        <patternFill patternType="solid">
          <fgColor rgb="FF45818E"/>
          <bgColor rgb="FF45818E"/>
        </patternFill>
      </fill>
      <border/>
    </dxf>
  </dxfs>
  <tableStyles count="3">
    <tableStyle count="4" pivot="0" name="UpdateSheet-style">
      <tableStyleElement dxfId="1" type="headerRow"/>
      <tableStyleElement dxfId="2" type="firstRowStripe"/>
      <tableStyleElement dxfId="3" type="secondRowStripe"/>
      <tableStyleElement dxfId="4" size="0" type="wholeTable"/>
    </tableStyle>
    <tableStyle count="4" pivot="0" name="UpdateSheet-style 2">
      <tableStyleElement dxfId="1" type="headerRow"/>
      <tableStyleElement dxfId="2" type="firstRowStripe"/>
      <tableStyleElement dxfId="3" type="secondRowStripe"/>
      <tableStyleElement dxfId="4" size="0" type="wholeTable"/>
    </tableStyle>
    <tableStyle count="2" pivot="0" name="UpdateSheet-style 3">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000" sheet="Expenses"/>
  </cacheSource>
  <cacheFields>
    <cacheField name="Date" numFmtId="164">
      <sharedItems containsDate="1" containsString="0" containsBlank="1">
        <d v="2025-05-08T00:00:00Z"/>
        <d v="2025-05-14T00:00:00Z"/>
        <d v="2025-05-15T00:00:00Z"/>
        <d v="2025-05-16T00:00:00Z"/>
        <d v="2025-05-17T00:00:00Z"/>
        <d v="2025-05-01T00:00:00Z"/>
        <d v="2025-05-02T00:00:00Z"/>
        <d v="2025-05-18T00:00:00Z"/>
        <d v="2025-05-19T00:00:00Z"/>
        <d v="2025-05-20T00:00:00Z"/>
        <d v="2025-05-21T00:00:00Z"/>
        <d v="2025-05-22T00:00:00Z"/>
        <d v="2025-05-24T00:00:00Z"/>
        <d v="2025-05-25T00:00:00Z"/>
        <d v="2025-05-26T00:00:00Z"/>
        <d v="2025-05-30T00:00:00Z"/>
        <d v="2025-05-31T00:00:00Z"/>
        <d v="2025-06-05T00:00:00Z"/>
        <d v="2025-06-06T00:00:00Z"/>
        <d v="2025-06-09T00:00:00Z"/>
        <d v="2025-06-10T00:00:00Z"/>
        <d v="2025-06-14T00:00:00Z"/>
        <d v="2025-06-16T00:00:00Z"/>
        <d v="2025-06-17T00:00:00Z"/>
        <d v="2025-06-19T00:00:00Z"/>
        <d v="2025-06-20T00:00:00Z"/>
        <d v="2025-06-24T00:00:00Z"/>
        <d v="2025-06-25T00:00:00Z"/>
        <d v="2025-06-26T00:00:00Z"/>
        <d v="2025-06-27T00:00:00Z"/>
        <d v="2025-06-29T00:00:00Z"/>
        <d v="2025-06-30T00:00:00Z"/>
        <d v="2025-07-03T00:00:00Z"/>
        <d v="2025-07-14T00:00:00Z"/>
        <d v="2025-07-15T00:00:00Z"/>
        <d v="2025-07-19T00:00:00Z"/>
        <d v="2025-07-20T00:00:00Z"/>
        <d v="2025-07-26T00:00:00Z"/>
        <d v="2025-07-27T00:00:00Z"/>
        <d v="2025-07-28T00:00:00Z"/>
        <d v="2025-07-29T00:00:00Z"/>
        <d v="2025-07-31T00:00:00Z"/>
        <d v="2025-08-05T00:00:00Z"/>
        <d v="2025-08-07T00:00:00Z"/>
        <d v="2025-08-15T00:00:00Z"/>
        <d v="2025-08-16T00:00:00Z"/>
        <d v="2025-08-12T00:00:00Z"/>
        <d v="2025-08-17T00:00:00Z"/>
        <d v="2025-08-09T00:00:00Z"/>
        <d v="2025-08-21T00:00:00Z"/>
        <d v="2025-08-22T00:00:00Z"/>
        <d v="2025-08-23T00:00:00Z"/>
        <d v="2025-08-24T00:00:00Z"/>
        <d v="2025-08-28T00:00:00Z"/>
        <d v="2025-08-30T00:00:00Z"/>
        <d v="2025-09-01T00:00:00Z"/>
        <d v="2025-08-31T00:00:00Z"/>
        <d v="2025-09-04T00:00:00Z"/>
        <d v="2025-09-07T00:00:00Z"/>
        <d v="2025-09-12T00:00:00Z"/>
        <d v="2025-09-15T00:00:00Z"/>
        <d v="2025-09-25T00:00:00Z"/>
        <d v="2025-09-29T00:00:00Z"/>
        <d v="2025-09-30T00:00:00Z"/>
        <d v="2025-10-01T00:00:00Z"/>
        <d v="2025-10-08T00:00:00Z"/>
        <d v="2025-10-16T00:00:00Z"/>
        <d v="2025-10-22T00:00:00Z"/>
        <d v="2025-10-26T00:00:00Z"/>
        <d v="2025-10-29T00:00:00Z"/>
        <d v="2025-10-31T00:00:00Z"/>
        <d v="2025-11-02T00:00:00Z"/>
        <d v="2025-11-06T00:00:00Z"/>
        <d v="2025-11-07T00:00:00Z"/>
        <d v="2025-11-09T00:00:00Z"/>
        <d v="2025-11-14T00:00:00Z"/>
        <d v="2025-11-15T00:00:00Z"/>
        <d v="2025-11-17T00:00:00Z"/>
        <d v="2025-11-18T00:00:00Z"/>
        <d v="2025-11-19T00:00:00Z"/>
        <d v="2025-11-20T00:00:00Z"/>
        <d v="2025-11-30T00:00:00Z"/>
        <d v="2024-11-30T00:00:00Z"/>
        <m/>
      </sharedItems>
    </cacheField>
    <cacheField name="Month" numFmtId="0">
      <sharedItems>
        <s v="May"/>
        <s v="June"/>
        <s v="July"/>
        <s v="August"/>
        <s v="September"/>
        <s v="October"/>
        <s v="November"/>
        <s v=""/>
      </sharedItems>
    </cacheField>
    <cacheField name="Day" numFmtId="0">
      <sharedItems>
        <s v="Thursday"/>
        <s v="Wednesday"/>
        <s v="Friday"/>
        <s v="Saturday"/>
        <s v="Sunday"/>
        <s v="Monday"/>
        <s v="Tuesday"/>
        <s v=""/>
      </sharedItems>
    </cacheField>
    <cacheField name="Year" numFmtId="0">
      <sharedItems>
        <s v="2025"/>
        <s v="2024"/>
        <s v=""/>
      </sharedItems>
    </cacheField>
    <cacheField name="Product_Name" numFmtId="0">
      <sharedItems containsBlank="1">
        <m/>
        <s v="Vacuum Sealer"/>
        <s v="Nylon"/>
        <s v="Smart Tablet"/>
      </sharedItems>
    </cacheField>
    <cacheField name="Category" numFmtId="165">
      <sharedItems containsBlank="1">
        <s v="Logistics"/>
        <s v="Ads"/>
        <s v="Marketing Materials"/>
        <s v="Salary"/>
        <s v="Technical"/>
        <m/>
      </sharedItems>
    </cacheField>
    <cacheField name="Sub_Category" numFmtId="165">
      <sharedItems>
        <s v="Waybills"/>
        <s v="Ads"/>
        <s v="CRM"/>
        <s v="Allowance"/>
        <s v="salary opeoluwa"/>
        <s v="ADS charge"/>
        <s v=" waybills"/>
        <s v="nuella"/>
        <s v="theodora"/>
        <s v="Charge"/>
        <s v="Automation"/>
        <s v="Salary"/>
        <s v="Pickup/failed delivery etc"/>
        <s v=""/>
      </sharedItems>
    </cacheField>
    <cacheField name="Amount" numFmtId="165">
      <sharedItems containsString="0" containsBlank="1" containsNumber="1" containsInteger="1">
        <n v="12000.0"/>
        <n v="11000.0"/>
        <n v="7000.0"/>
        <n v="28500.0"/>
        <n v="200000.0"/>
        <n v="30000.0"/>
        <n v="150000.0"/>
        <n v="16000.0"/>
        <n v="4500.0"/>
        <n v="5000.0"/>
        <n v="10500.0"/>
        <n v="29500.0"/>
        <n v="4000.0"/>
        <n v="11500.0"/>
        <n v="12500.0"/>
        <n v="3000.0"/>
        <n v="6000.0"/>
        <n v="5500.0"/>
        <n v="17000.0"/>
        <n v="18000.0"/>
        <n v="15000.0"/>
        <n v="44200.0"/>
        <n v="7500.0"/>
        <n v="8500.0"/>
        <n v="19500.0"/>
        <n v="3500.0"/>
        <n v="35000.0"/>
        <n v="94000.0"/>
        <n v="24000.0"/>
        <n v="14500.0"/>
        <n v="100000.0"/>
        <n v="25000.0"/>
        <n v="21500.0"/>
        <n v="500000.0"/>
        <n v="70000.0"/>
        <n v="138000.0"/>
        <n v="400000.0"/>
        <n v="251000.0"/>
        <n v="52000.0"/>
        <n v="209000.0"/>
        <n v="72500.0"/>
        <n v="199100.0"/>
        <n v="37500.0"/>
        <n v="23000.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xpenses_Report" cacheId="0" dataCaption="" compact="0" compactData="0">
  <location ref="A1:I12" firstHeaderRow="0" firstDataRow="1" firstDataCol="2"/>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Month" axis="axisRow" compact="0" outline="0" multipleItemSelectionAllowed="1" showAll="0" sortType="ascending">
      <items>
        <item x="7"/>
        <item x="3"/>
        <item x="2"/>
        <item x="1"/>
        <item x="0"/>
        <item x="6"/>
        <item x="5"/>
        <item x="4"/>
        <item t="default"/>
      </items>
    </pivotField>
    <pivotField name="Day" compact="0" outline="0" multipleItemSelectionAllowed="1" showAll="0">
      <items>
        <item x="0"/>
        <item x="1"/>
        <item x="2"/>
        <item x="3"/>
        <item x="4"/>
        <item x="5"/>
        <item x="6"/>
        <item x="7"/>
        <item t="default"/>
      </items>
    </pivotField>
    <pivotField name="Year" compact="0" outline="0" multipleItemSelectionAllowed="1" showAll="0">
      <items>
        <item x="0"/>
        <item x="1"/>
        <item x="2"/>
        <item t="default"/>
      </items>
    </pivotField>
    <pivotField name="Product_Name" compact="0" outline="0" multipleItemSelectionAllowed="1" showAll="0">
      <items>
        <item x="0"/>
        <item x="1"/>
        <item x="2"/>
        <item x="3"/>
        <item t="default"/>
      </items>
    </pivotField>
    <pivotField name="Category" axis="axisCol" compact="0" numFmtId="165" outline="0" multipleItemSelectionAllowed="1" showAll="0" sortType="ascending">
      <items>
        <item sd="0" x="5"/>
        <item sd="0" x="1"/>
        <item sd="0" x="0"/>
        <item sd="0" x="2"/>
        <item sd="0" x="3"/>
        <item x="4"/>
        <item t="default"/>
      </items>
    </pivotField>
    <pivotField name="Sub_Category" axis="axisCol" compact="0" numFmtId="165" outline="0" multipleItemSelectionAllowed="1" showAll="0" sortType="ascending">
      <items>
        <item x="13"/>
        <item x="6"/>
        <item x="1"/>
        <item x="5"/>
        <item x="3"/>
        <item x="10"/>
        <item x="9"/>
        <item x="2"/>
        <item x="7"/>
        <item x="12"/>
        <item x="11"/>
        <item x="4"/>
        <item x="8"/>
        <item x="0"/>
        <item t="default"/>
      </items>
    </pivotField>
    <pivotField name="Amoun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s>
  <rowFields>
    <field x="1"/>
  </rowFields>
  <colFields>
    <field x="5"/>
    <field x="6"/>
  </colFields>
  <dataFields>
    <dataField name="SUM of Amount" fld="7" baseField="0"/>
  </dataFields>
</pivotTableDefinition>
</file>

<file path=xl/tables/table1.xml><?xml version="1.0" encoding="utf-8"?>
<table xmlns="http://schemas.openxmlformats.org/spreadsheetml/2006/main" ref="A1:B30" displayName="Agent" name="Agent" id="1">
  <tableColumns count="2">
    <tableColumn name="Agent Name" id="1"/>
    <tableColumn name="Location" id="2"/>
  </tableColumns>
  <tableStyleInfo name="UpdateSheet-style" showColumnStripes="0" showFirstColumn="1" showLastColumn="1" showRowStripes="1"/>
</table>
</file>

<file path=xl/tables/table2.xml><?xml version="1.0" encoding="utf-8"?>
<table xmlns="http://schemas.openxmlformats.org/spreadsheetml/2006/main" ref="D1:D4" displayName="Table2" name="Table2" id="2">
  <tableColumns count="1">
    <tableColumn name="Product" id="1"/>
  </tableColumns>
  <tableStyleInfo name="UpdateSheet-style 2" showColumnStripes="0" showFirstColumn="1" showLastColumn="1" showRowStripes="1"/>
</table>
</file>

<file path=xl/tables/table3.xml><?xml version="1.0" encoding="utf-8"?>
<table xmlns="http://schemas.openxmlformats.org/spreadsheetml/2006/main" headerRowCount="0" ref="V2:Y7" displayName="Table_1" name="Table_1" id="3">
  <tableColumns count="4">
    <tableColumn name="Column1" id="1"/>
    <tableColumn name="Column2" id="2"/>
    <tableColumn name="Column3" id="3"/>
    <tableColumn name="Column4" id="4"/>
  </tableColumns>
  <tableStyleInfo name="UpdateSheet-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21.25"/>
  </cols>
  <sheetData>
    <row r="1" ht="22.5" customHeight="1">
      <c r="A1" s="1" t="s">
        <v>0</v>
      </c>
      <c r="B1" s="1" t="s">
        <v>1</v>
      </c>
      <c r="C1" s="2"/>
      <c r="D1" s="3" t="s">
        <v>2</v>
      </c>
      <c r="E1" s="4"/>
      <c r="F1" s="4"/>
      <c r="G1" s="5" t="s">
        <v>3</v>
      </c>
      <c r="H1" s="5" t="s">
        <v>4</v>
      </c>
      <c r="I1" s="5" t="s">
        <v>5</v>
      </c>
      <c r="J1" s="5" t="s">
        <v>6</v>
      </c>
      <c r="K1" s="6" t="s">
        <v>7</v>
      </c>
      <c r="L1" s="5" t="s">
        <v>8</v>
      </c>
      <c r="M1" s="7" t="s">
        <v>2</v>
      </c>
      <c r="N1" s="7" t="s">
        <v>5</v>
      </c>
      <c r="O1" s="7" t="s">
        <v>7</v>
      </c>
      <c r="P1" s="7" t="s">
        <v>8</v>
      </c>
      <c r="Q1" s="4"/>
      <c r="R1" s="4"/>
      <c r="S1" s="4"/>
      <c r="T1" s="4"/>
      <c r="U1" s="4" t="s">
        <v>3</v>
      </c>
      <c r="V1" s="4" t="s">
        <v>4</v>
      </c>
      <c r="W1" s="4" t="s">
        <v>8</v>
      </c>
      <c r="X1" s="4" t="s">
        <v>9</v>
      </c>
      <c r="Y1" s="4" t="s">
        <v>2</v>
      </c>
      <c r="Z1" s="4" t="s">
        <v>10</v>
      </c>
    </row>
    <row r="2" ht="22.5" customHeight="1">
      <c r="A2" s="8" t="s">
        <v>11</v>
      </c>
      <c r="B2" s="9" t="s">
        <v>12</v>
      </c>
      <c r="C2" s="10"/>
      <c r="D2" s="11" t="s">
        <v>13</v>
      </c>
      <c r="E2" s="4"/>
      <c r="F2" s="4"/>
      <c r="G2" s="12">
        <v>45768.0</v>
      </c>
      <c r="H2" s="13" t="s">
        <v>14</v>
      </c>
      <c r="I2" s="14">
        <v>1.0</v>
      </c>
      <c r="J2" s="14">
        <v>0.0</v>
      </c>
      <c r="K2" s="15">
        <v>35500.0</v>
      </c>
      <c r="L2" s="15">
        <v>9000.0</v>
      </c>
      <c r="M2" s="4"/>
      <c r="N2" s="4"/>
      <c r="O2" s="4"/>
      <c r="P2" s="4"/>
      <c r="Q2" s="4"/>
      <c r="R2" s="4"/>
      <c r="S2" s="4"/>
      <c r="T2" s="4"/>
      <c r="U2" s="16">
        <v>45839.0</v>
      </c>
      <c r="V2" s="17" t="s">
        <v>14</v>
      </c>
      <c r="W2" s="18">
        <v>9500.0</v>
      </c>
      <c r="X2" s="19" t="s">
        <v>15</v>
      </c>
      <c r="Y2" s="20" t="s">
        <v>16</v>
      </c>
      <c r="Z2" s="4"/>
    </row>
    <row r="3" ht="22.5" customHeight="1">
      <c r="A3" s="8" t="s">
        <v>17</v>
      </c>
      <c r="B3" s="9" t="s">
        <v>18</v>
      </c>
      <c r="C3" s="10"/>
      <c r="D3" s="21" t="s">
        <v>19</v>
      </c>
      <c r="E3" s="4"/>
      <c r="F3" s="4"/>
      <c r="G3" s="12">
        <v>45768.0</v>
      </c>
      <c r="H3" s="13" t="s">
        <v>14</v>
      </c>
      <c r="I3" s="14">
        <v>2.0</v>
      </c>
      <c r="J3" s="14">
        <v>0.0</v>
      </c>
      <c r="K3" s="15">
        <v>49500.0</v>
      </c>
      <c r="L3" s="15">
        <v>9000.0</v>
      </c>
      <c r="M3" s="4"/>
      <c r="N3" s="4"/>
      <c r="O3" s="4"/>
      <c r="P3" s="4"/>
      <c r="Q3" s="4"/>
      <c r="R3" s="4"/>
      <c r="S3" s="4"/>
      <c r="T3" s="4"/>
      <c r="U3" s="16">
        <v>45839.0</v>
      </c>
      <c r="V3" s="20" t="s">
        <v>19</v>
      </c>
      <c r="W3" s="22">
        <v>150.0</v>
      </c>
      <c r="X3" s="23" t="s">
        <v>20</v>
      </c>
      <c r="Y3" s="24" t="str">
        <f t="array" ref="Y3:Y977">D2:D976</f>
        <v>Babatunde@01$</v>
      </c>
      <c r="Z3" s="4"/>
    </row>
    <row r="4" ht="22.5" customHeight="1">
      <c r="A4" s="8" t="s">
        <v>21</v>
      </c>
      <c r="B4" s="9" t="s">
        <v>22</v>
      </c>
      <c r="C4" s="10"/>
      <c r="D4" s="21" t="s">
        <v>23</v>
      </c>
      <c r="E4" s="4"/>
      <c r="F4" s="4"/>
      <c r="G4" s="12">
        <v>45768.0</v>
      </c>
      <c r="H4" s="13" t="s">
        <v>14</v>
      </c>
      <c r="I4" s="14">
        <v>3.0</v>
      </c>
      <c r="J4" s="14">
        <v>0.0</v>
      </c>
      <c r="K4" s="15">
        <v>61500.0</v>
      </c>
      <c r="L4" s="15">
        <v>9000.0</v>
      </c>
      <c r="M4" s="4"/>
      <c r="N4" s="4"/>
      <c r="O4" s="4"/>
      <c r="P4" s="4"/>
      <c r="Q4" s="4"/>
      <c r="R4" s="4"/>
      <c r="S4" s="4"/>
      <c r="T4" s="4"/>
      <c r="U4" s="16">
        <v>45839.0</v>
      </c>
      <c r="V4" s="24" t="s">
        <v>23</v>
      </c>
      <c r="W4" s="25">
        <v>12000.0</v>
      </c>
      <c r="X4" s="20"/>
      <c r="Y4" s="20" t="s">
        <v>19</v>
      </c>
      <c r="Z4" s="4"/>
    </row>
    <row r="5" ht="22.5" customHeight="1">
      <c r="A5" s="8" t="s">
        <v>24</v>
      </c>
      <c r="B5" s="9" t="s">
        <v>25</v>
      </c>
      <c r="C5" s="10"/>
      <c r="E5" s="4"/>
      <c r="F5" s="4"/>
      <c r="G5" s="26">
        <v>45803.0</v>
      </c>
      <c r="H5" s="13" t="s">
        <v>14</v>
      </c>
      <c r="I5" s="7">
        <v>4.0</v>
      </c>
      <c r="J5" s="7">
        <v>0.0</v>
      </c>
      <c r="K5" s="7">
        <v>82500.0</v>
      </c>
      <c r="L5" s="7">
        <v>9500.0</v>
      </c>
      <c r="Q5" s="4"/>
      <c r="R5" s="4"/>
      <c r="S5" s="4"/>
      <c r="T5" s="4"/>
      <c r="U5" s="16"/>
      <c r="V5" s="27"/>
      <c r="W5" s="28"/>
      <c r="X5" s="27"/>
      <c r="Y5" s="24" t="s">
        <v>23</v>
      </c>
      <c r="Z5" s="4"/>
    </row>
    <row r="6" ht="22.5" customHeight="1">
      <c r="A6" s="8" t="s">
        <v>26</v>
      </c>
      <c r="B6" s="9" t="s">
        <v>27</v>
      </c>
      <c r="C6" s="10"/>
      <c r="D6" s="4"/>
      <c r="E6" s="4"/>
      <c r="F6" s="4"/>
      <c r="G6" s="26">
        <v>45803.0</v>
      </c>
      <c r="H6" s="13" t="s">
        <v>14</v>
      </c>
      <c r="I6" s="7">
        <v>1.0</v>
      </c>
      <c r="J6" s="7">
        <v>0.0</v>
      </c>
      <c r="K6" s="7">
        <v>35500.0</v>
      </c>
      <c r="L6" s="7">
        <v>9500.0</v>
      </c>
      <c r="M6" s="7" t="s">
        <v>19</v>
      </c>
      <c r="N6" s="7">
        <v>50.0</v>
      </c>
      <c r="O6" s="7">
        <v>30500.0</v>
      </c>
      <c r="P6" s="7">
        <v>100.0</v>
      </c>
      <c r="Q6" s="4"/>
      <c r="R6" s="4"/>
      <c r="S6" s="4"/>
      <c r="T6" s="4"/>
      <c r="U6" s="16"/>
      <c r="V6" s="17"/>
      <c r="W6" s="18"/>
      <c r="X6" s="17"/>
      <c r="Y6" s="17"/>
      <c r="Z6" s="4"/>
    </row>
    <row r="7" ht="22.5" customHeight="1">
      <c r="A7" s="8" t="s">
        <v>28</v>
      </c>
      <c r="B7" s="9" t="s">
        <v>27</v>
      </c>
      <c r="C7" s="10"/>
      <c r="D7" s="4"/>
      <c r="E7" s="4"/>
      <c r="F7" s="4"/>
      <c r="G7" s="26">
        <v>45803.0</v>
      </c>
      <c r="H7" s="13" t="s">
        <v>14</v>
      </c>
      <c r="I7" s="14">
        <v>2.0</v>
      </c>
      <c r="J7" s="14">
        <v>0.0</v>
      </c>
      <c r="K7" s="15">
        <v>49500.0</v>
      </c>
      <c r="L7" s="7">
        <v>9500.0</v>
      </c>
      <c r="M7" s="7" t="s">
        <v>19</v>
      </c>
      <c r="N7" s="7">
        <v>100.0</v>
      </c>
      <c r="O7" s="7">
        <v>51500.0</v>
      </c>
      <c r="P7" s="7">
        <v>100.0</v>
      </c>
      <c r="Q7" s="4"/>
      <c r="R7" s="4"/>
      <c r="S7" s="4"/>
      <c r="T7" s="4"/>
      <c r="U7" s="4"/>
      <c r="V7" s="27"/>
      <c r="W7" s="27"/>
      <c r="X7" s="27"/>
      <c r="Y7" s="27"/>
      <c r="Z7" s="4"/>
    </row>
    <row r="8" ht="22.5" customHeight="1">
      <c r="A8" s="8" t="s">
        <v>29</v>
      </c>
      <c r="B8" s="9" t="s">
        <v>30</v>
      </c>
      <c r="C8" s="10"/>
      <c r="D8" s="4"/>
      <c r="E8" s="4"/>
      <c r="F8" s="4"/>
      <c r="G8" s="26">
        <v>45803.0</v>
      </c>
      <c r="H8" s="13" t="s">
        <v>14</v>
      </c>
      <c r="I8" s="14">
        <v>3.0</v>
      </c>
      <c r="J8" s="14">
        <v>0.0</v>
      </c>
      <c r="K8" s="15">
        <v>61500.0</v>
      </c>
      <c r="L8" s="7">
        <v>9500.0</v>
      </c>
      <c r="M8" s="7" t="s">
        <v>19</v>
      </c>
      <c r="N8" s="7">
        <v>200.0</v>
      </c>
      <c r="O8" s="7">
        <v>84500.0</v>
      </c>
      <c r="P8" s="7">
        <v>100.0</v>
      </c>
      <c r="Q8" s="4"/>
      <c r="R8" s="4"/>
      <c r="S8" s="4"/>
      <c r="T8" s="4"/>
      <c r="U8" s="4"/>
      <c r="V8" s="4"/>
      <c r="W8" s="4"/>
      <c r="X8" s="4"/>
      <c r="Y8" s="4"/>
      <c r="Z8" s="4"/>
    </row>
    <row r="9" ht="22.5" customHeight="1">
      <c r="A9" s="8" t="s">
        <v>31</v>
      </c>
      <c r="B9" s="9" t="s">
        <v>32</v>
      </c>
      <c r="C9" s="10"/>
      <c r="D9" s="4"/>
      <c r="E9" s="4"/>
      <c r="F9" s="4"/>
      <c r="G9" s="26">
        <v>45870.0</v>
      </c>
      <c r="H9" s="13" t="s">
        <v>23</v>
      </c>
      <c r="I9" s="7">
        <v>1.0</v>
      </c>
      <c r="J9" s="14">
        <v>0.0</v>
      </c>
      <c r="K9" s="7">
        <v>41500.0</v>
      </c>
      <c r="L9" s="7">
        <v>12000.0</v>
      </c>
      <c r="M9" s="4"/>
      <c r="N9" s="4"/>
      <c r="O9" s="4"/>
      <c r="P9" s="4"/>
      <c r="Q9" s="4"/>
      <c r="R9" s="4"/>
      <c r="S9" s="4"/>
      <c r="T9" s="4"/>
      <c r="U9" s="4"/>
      <c r="V9" s="4"/>
      <c r="W9" s="4"/>
      <c r="X9" s="4"/>
      <c r="Y9" s="4"/>
      <c r="Z9" s="4"/>
    </row>
    <row r="10" ht="22.5" customHeight="1">
      <c r="A10" s="8" t="s">
        <v>33</v>
      </c>
      <c r="B10" s="9" t="s">
        <v>34</v>
      </c>
      <c r="C10" s="10"/>
      <c r="D10" s="4"/>
      <c r="E10" s="4"/>
      <c r="F10" s="4"/>
      <c r="G10" s="26">
        <v>45870.0</v>
      </c>
      <c r="H10" s="13" t="s">
        <v>23</v>
      </c>
      <c r="I10" s="7">
        <v>2.0</v>
      </c>
      <c r="J10" s="14">
        <v>0.0</v>
      </c>
      <c r="K10" s="7">
        <v>65500.0</v>
      </c>
      <c r="L10" s="7">
        <v>12000.0</v>
      </c>
      <c r="M10" s="4"/>
      <c r="N10" s="4"/>
      <c r="O10" s="4"/>
      <c r="P10" s="4"/>
      <c r="Q10" s="4"/>
      <c r="R10" s="4"/>
      <c r="S10" s="4"/>
      <c r="T10" s="4"/>
      <c r="U10" s="4"/>
      <c r="V10" s="4"/>
      <c r="W10" s="4"/>
      <c r="X10" s="4"/>
      <c r="Y10" s="4"/>
      <c r="Z10" s="4"/>
    </row>
    <row r="11" ht="22.5" customHeight="1">
      <c r="A11" s="8" t="s">
        <v>35</v>
      </c>
      <c r="B11" s="9" t="s">
        <v>36</v>
      </c>
      <c r="C11" s="10"/>
      <c r="D11" s="4"/>
      <c r="E11" s="4"/>
      <c r="F11" s="4"/>
      <c r="G11" s="26">
        <v>45870.0</v>
      </c>
      <c r="H11" s="13" t="s">
        <v>23</v>
      </c>
      <c r="I11" s="7">
        <v>3.0</v>
      </c>
      <c r="J11" s="14">
        <v>0.0</v>
      </c>
      <c r="K11" s="7">
        <v>113500.0</v>
      </c>
      <c r="L11" s="7">
        <v>12000.0</v>
      </c>
      <c r="M11" s="4"/>
      <c r="N11" s="4"/>
      <c r="O11" s="4"/>
      <c r="P11" s="4"/>
      <c r="Q11" s="4"/>
      <c r="R11" s="4"/>
      <c r="S11" s="4"/>
      <c r="T11" s="4"/>
      <c r="U11" s="4"/>
      <c r="V11" s="4"/>
      <c r="W11" s="4"/>
      <c r="X11" s="4"/>
      <c r="Y11" s="4"/>
      <c r="Z11" s="4"/>
    </row>
    <row r="12" ht="22.5" customHeight="1">
      <c r="A12" s="8" t="s">
        <v>37</v>
      </c>
      <c r="B12" s="9" t="s">
        <v>38</v>
      </c>
      <c r="C12" s="10"/>
      <c r="D12" s="4"/>
      <c r="E12" s="4"/>
      <c r="F12" s="4"/>
      <c r="G12" s="26">
        <v>45870.0</v>
      </c>
      <c r="H12" s="13" t="s">
        <v>23</v>
      </c>
      <c r="I12" s="7">
        <v>4.0</v>
      </c>
      <c r="J12" s="14">
        <v>0.0</v>
      </c>
      <c r="K12" s="7">
        <v>135000.0</v>
      </c>
      <c r="L12" s="7">
        <v>12000.0</v>
      </c>
      <c r="M12" s="4"/>
      <c r="N12" s="4"/>
      <c r="O12" s="4"/>
      <c r="P12" s="4"/>
      <c r="Q12" s="4"/>
      <c r="R12" s="4"/>
      <c r="S12" s="4"/>
      <c r="T12" s="4"/>
      <c r="U12" s="4"/>
      <c r="V12" s="4"/>
      <c r="W12" s="4"/>
      <c r="X12" s="4"/>
      <c r="Y12" s="4"/>
      <c r="Z12" s="4"/>
    </row>
    <row r="13" ht="22.5" customHeight="1">
      <c r="A13" s="8" t="s">
        <v>39</v>
      </c>
      <c r="B13" s="9" t="s">
        <v>40</v>
      </c>
      <c r="C13" s="10"/>
      <c r="D13" s="4"/>
      <c r="E13" s="4"/>
      <c r="F13" s="4"/>
      <c r="G13" s="26">
        <v>45877.0</v>
      </c>
      <c r="H13" s="13" t="s">
        <v>14</v>
      </c>
      <c r="I13" s="7">
        <v>1.0</v>
      </c>
      <c r="J13" s="7">
        <v>0.0</v>
      </c>
      <c r="K13" s="7">
        <v>35500.0</v>
      </c>
      <c r="L13" s="7">
        <v>9500.0</v>
      </c>
      <c r="M13" s="7" t="s">
        <v>19</v>
      </c>
      <c r="N13" s="7">
        <v>50.0</v>
      </c>
      <c r="O13" s="7">
        <v>30500.0</v>
      </c>
      <c r="P13" s="7">
        <v>150.0</v>
      </c>
      <c r="Q13" s="4"/>
      <c r="R13" s="4"/>
      <c r="S13" s="4"/>
      <c r="T13" s="4"/>
      <c r="U13" s="4"/>
      <c r="V13" s="4"/>
      <c r="W13" s="4"/>
      <c r="X13" s="4"/>
      <c r="Y13" s="4"/>
      <c r="Z13" s="4"/>
    </row>
    <row r="14" ht="22.5" customHeight="1">
      <c r="A14" s="8" t="s">
        <v>41</v>
      </c>
      <c r="B14" s="9" t="s">
        <v>42</v>
      </c>
      <c r="C14" s="10"/>
      <c r="D14" s="4"/>
      <c r="E14" s="4"/>
      <c r="F14" s="4"/>
      <c r="G14" s="26">
        <v>45877.0</v>
      </c>
      <c r="H14" s="13" t="s">
        <v>14</v>
      </c>
      <c r="I14" s="14">
        <v>2.0</v>
      </c>
      <c r="J14" s="14">
        <v>0.0</v>
      </c>
      <c r="K14" s="15">
        <v>49500.0</v>
      </c>
      <c r="L14" s="7">
        <v>9500.0</v>
      </c>
      <c r="M14" s="7" t="s">
        <v>19</v>
      </c>
      <c r="N14" s="7">
        <v>100.0</v>
      </c>
      <c r="O14" s="7">
        <v>51500.0</v>
      </c>
      <c r="P14" s="7">
        <v>150.0</v>
      </c>
      <c r="Q14" s="4"/>
      <c r="R14" s="4"/>
      <c r="S14" s="4"/>
      <c r="T14" s="4"/>
      <c r="U14" s="4"/>
      <c r="V14" s="4"/>
      <c r="W14" s="4"/>
      <c r="X14" s="4"/>
      <c r="Y14" s="4"/>
      <c r="Z14" s="4"/>
    </row>
    <row r="15" ht="22.5" customHeight="1">
      <c r="A15" s="8" t="s">
        <v>43</v>
      </c>
      <c r="B15" s="9" t="s">
        <v>44</v>
      </c>
      <c r="C15" s="10"/>
      <c r="D15" s="4"/>
      <c r="E15" s="4"/>
      <c r="F15" s="4"/>
      <c r="G15" s="26">
        <v>45877.0</v>
      </c>
      <c r="H15" s="13" t="s">
        <v>14</v>
      </c>
      <c r="I15" s="14">
        <v>3.0</v>
      </c>
      <c r="J15" s="14">
        <v>0.0</v>
      </c>
      <c r="K15" s="15">
        <v>61500.0</v>
      </c>
      <c r="L15" s="7">
        <v>9500.0</v>
      </c>
      <c r="M15" s="7" t="s">
        <v>19</v>
      </c>
      <c r="N15" s="7">
        <v>200.0</v>
      </c>
      <c r="O15" s="7">
        <v>84500.0</v>
      </c>
      <c r="P15" s="7">
        <v>150.0</v>
      </c>
      <c r="Q15" s="4"/>
      <c r="R15" s="4"/>
      <c r="S15" s="4"/>
      <c r="T15" s="4"/>
      <c r="U15" s="4"/>
      <c r="V15" s="4"/>
      <c r="W15" s="4"/>
      <c r="X15" s="4"/>
      <c r="Y15" s="4"/>
      <c r="Z15" s="4"/>
    </row>
    <row r="16" ht="22.5" customHeight="1">
      <c r="A16" s="8" t="s">
        <v>45</v>
      </c>
      <c r="B16" s="9" t="s">
        <v>46</v>
      </c>
      <c r="C16" s="10"/>
      <c r="D16" s="4"/>
      <c r="E16" s="4"/>
      <c r="F16" s="4"/>
      <c r="G16" s="26">
        <v>45877.0</v>
      </c>
      <c r="H16" s="13" t="s">
        <v>14</v>
      </c>
      <c r="I16" s="29">
        <v>4.0</v>
      </c>
      <c r="J16" s="29">
        <v>0.0</v>
      </c>
      <c r="K16" s="29">
        <v>82500.0</v>
      </c>
      <c r="L16" s="29">
        <v>9500.0</v>
      </c>
      <c r="Q16" s="4"/>
      <c r="R16" s="4"/>
      <c r="S16" s="4"/>
      <c r="T16" s="4"/>
      <c r="U16" s="4"/>
      <c r="V16" s="4"/>
      <c r="W16" s="4"/>
      <c r="X16" s="4"/>
      <c r="Y16" s="4"/>
      <c r="Z16" s="4"/>
    </row>
    <row r="17" ht="22.5" customHeight="1">
      <c r="A17" s="8" t="s">
        <v>47</v>
      </c>
      <c r="B17" s="9" t="s">
        <v>48</v>
      </c>
      <c r="C17" s="10"/>
      <c r="D17" s="4"/>
      <c r="E17" s="4"/>
      <c r="F17" s="4"/>
      <c r="G17" s="4"/>
      <c r="H17" s="4"/>
      <c r="I17" s="4"/>
      <c r="J17" s="4"/>
      <c r="K17" s="4"/>
      <c r="L17" s="4"/>
      <c r="M17" s="4"/>
      <c r="N17" s="4"/>
      <c r="O17" s="4"/>
      <c r="P17" s="4"/>
      <c r="Q17" s="4"/>
      <c r="R17" s="4"/>
      <c r="S17" s="4"/>
      <c r="T17" s="4"/>
      <c r="U17" s="4"/>
      <c r="V17" s="4"/>
      <c r="W17" s="4"/>
      <c r="X17" s="4"/>
      <c r="Y17" s="4"/>
      <c r="Z17" s="4"/>
    </row>
    <row r="18" ht="22.5" customHeight="1">
      <c r="A18" s="8" t="s">
        <v>49</v>
      </c>
      <c r="B18" s="9" t="s">
        <v>50</v>
      </c>
      <c r="C18" s="10"/>
      <c r="D18" s="4"/>
      <c r="E18" s="4"/>
      <c r="F18" s="4"/>
      <c r="G18" s="4"/>
      <c r="H18" s="4"/>
      <c r="I18" s="4"/>
      <c r="J18" s="4"/>
      <c r="K18" s="4"/>
      <c r="L18" s="4"/>
      <c r="M18" s="4"/>
      <c r="N18" s="4"/>
      <c r="O18" s="4"/>
      <c r="P18" s="4"/>
      <c r="Q18" s="4"/>
      <c r="R18" s="4"/>
      <c r="S18" s="4"/>
      <c r="T18" s="4"/>
      <c r="U18" s="4"/>
      <c r="V18" s="4"/>
      <c r="W18" s="4"/>
      <c r="X18" s="4"/>
      <c r="Y18" s="4"/>
      <c r="Z18" s="4"/>
    </row>
    <row r="19" ht="22.5" customHeight="1">
      <c r="A19" s="8" t="s">
        <v>51</v>
      </c>
      <c r="B19" s="9" t="s">
        <v>52</v>
      </c>
      <c r="C19" s="10"/>
      <c r="D19" s="4"/>
      <c r="E19" s="4"/>
      <c r="F19" s="4"/>
      <c r="G19" s="4"/>
      <c r="H19" s="4"/>
      <c r="I19" s="4"/>
      <c r="J19" s="4"/>
      <c r="K19" s="4"/>
      <c r="L19" s="4"/>
      <c r="M19" s="4"/>
      <c r="N19" s="4"/>
      <c r="O19" s="4"/>
      <c r="P19" s="4"/>
      <c r="Q19" s="4"/>
      <c r="R19" s="4"/>
      <c r="S19" s="4"/>
      <c r="T19" s="4"/>
      <c r="U19" s="4"/>
      <c r="V19" s="4"/>
      <c r="W19" s="4"/>
      <c r="X19" s="4"/>
      <c r="Y19" s="4"/>
      <c r="Z19" s="4"/>
    </row>
    <row r="20" ht="22.5" customHeight="1">
      <c r="A20" s="30" t="s">
        <v>53</v>
      </c>
      <c r="B20" s="31" t="s">
        <v>54</v>
      </c>
      <c r="C20" s="10"/>
      <c r="D20" s="4"/>
      <c r="E20" s="4"/>
      <c r="F20" s="4"/>
      <c r="G20" s="4"/>
      <c r="H20" s="4"/>
      <c r="I20" s="4"/>
      <c r="J20" s="4"/>
      <c r="K20" s="4"/>
      <c r="L20" s="4"/>
      <c r="M20" s="4"/>
      <c r="N20" s="4"/>
      <c r="O20" s="4"/>
      <c r="P20" s="4"/>
      <c r="Q20" s="4"/>
      <c r="R20" s="4"/>
      <c r="S20" s="4"/>
      <c r="T20" s="4"/>
      <c r="U20" s="4"/>
      <c r="V20" s="4"/>
      <c r="W20" s="4"/>
      <c r="X20" s="4"/>
      <c r="Y20" s="4"/>
      <c r="Z20" s="4"/>
    </row>
    <row r="21" ht="22.5" customHeight="1">
      <c r="A21" s="32" t="s">
        <v>55</v>
      </c>
      <c r="B21" s="32" t="s">
        <v>56</v>
      </c>
      <c r="C21" s="10"/>
      <c r="D21" s="4"/>
      <c r="E21" s="4"/>
      <c r="F21" s="4"/>
      <c r="G21" s="4"/>
      <c r="H21" s="4"/>
      <c r="I21" s="4"/>
      <c r="J21" s="4"/>
      <c r="K21" s="4"/>
      <c r="L21" s="4"/>
      <c r="M21" s="4"/>
      <c r="N21" s="4"/>
      <c r="O21" s="4"/>
      <c r="P21" s="4"/>
      <c r="Q21" s="4"/>
      <c r="R21" s="4"/>
      <c r="S21" s="4"/>
      <c r="T21" s="4"/>
      <c r="U21" s="4"/>
      <c r="V21" s="4"/>
      <c r="W21" s="4"/>
      <c r="X21" s="4"/>
      <c r="Y21" s="4"/>
      <c r="Z21" s="4"/>
    </row>
    <row r="22" ht="22.5" customHeight="1">
      <c r="A22" s="32" t="s">
        <v>57</v>
      </c>
      <c r="B22" s="32" t="s">
        <v>27</v>
      </c>
      <c r="C22" s="10"/>
      <c r="D22" s="4"/>
      <c r="E22" s="4"/>
      <c r="F22" s="4"/>
      <c r="G22" s="4"/>
      <c r="H22" s="4"/>
      <c r="I22" s="4"/>
      <c r="J22" s="4"/>
      <c r="K22" s="4"/>
      <c r="L22" s="4"/>
      <c r="M22" s="4"/>
      <c r="N22" s="4"/>
      <c r="O22" s="4"/>
      <c r="P22" s="4"/>
      <c r="Q22" s="4"/>
      <c r="R22" s="4"/>
      <c r="S22" s="4"/>
      <c r="T22" s="4"/>
      <c r="U22" s="4"/>
      <c r="V22" s="4"/>
      <c r="W22" s="4"/>
      <c r="X22" s="4"/>
      <c r="Y22" s="4"/>
      <c r="Z22" s="4"/>
    </row>
    <row r="23" ht="22.5" customHeight="1">
      <c r="A23" s="32" t="s">
        <v>58</v>
      </c>
      <c r="B23" s="32" t="s">
        <v>59</v>
      </c>
      <c r="C23" s="10"/>
      <c r="D23" s="4"/>
      <c r="E23" s="4"/>
      <c r="F23" s="4"/>
      <c r="G23" s="4"/>
      <c r="H23" s="4"/>
      <c r="I23" s="4"/>
      <c r="J23" s="4"/>
      <c r="K23" s="4"/>
      <c r="L23" s="4"/>
      <c r="M23" s="4"/>
      <c r="N23" s="4"/>
      <c r="O23" s="4"/>
      <c r="P23" s="4"/>
      <c r="Q23" s="4"/>
      <c r="R23" s="4"/>
      <c r="S23" s="4"/>
      <c r="T23" s="4"/>
      <c r="U23" s="4"/>
      <c r="V23" s="4"/>
      <c r="W23" s="4"/>
      <c r="X23" s="4"/>
      <c r="Y23" s="4"/>
      <c r="Z23" s="4"/>
    </row>
    <row r="24" ht="22.5" customHeight="1">
      <c r="A24" s="32" t="s">
        <v>60</v>
      </c>
      <c r="B24" s="32"/>
      <c r="C24" s="10"/>
      <c r="D24" s="4"/>
      <c r="E24" s="4"/>
      <c r="F24" s="4"/>
      <c r="G24" s="4"/>
      <c r="H24" s="4"/>
      <c r="I24" s="4"/>
      <c r="J24" s="4"/>
      <c r="K24" s="4"/>
      <c r="L24" s="4"/>
      <c r="M24" s="4"/>
      <c r="N24" s="4"/>
      <c r="O24" s="4"/>
      <c r="P24" s="4"/>
      <c r="Q24" s="4"/>
      <c r="R24" s="4"/>
      <c r="S24" s="4"/>
      <c r="T24" s="4"/>
      <c r="U24" s="4"/>
      <c r="V24" s="4"/>
      <c r="W24" s="4"/>
      <c r="X24" s="4"/>
      <c r="Y24" s="4"/>
      <c r="Z24" s="4"/>
    </row>
    <row r="25" ht="22.5" customHeight="1">
      <c r="A25" s="32" t="s">
        <v>61</v>
      </c>
      <c r="B25" s="32" t="s">
        <v>62</v>
      </c>
      <c r="C25" s="10"/>
      <c r="D25" s="4"/>
      <c r="E25" s="4"/>
      <c r="F25" s="4"/>
      <c r="G25" s="4"/>
      <c r="H25" s="4"/>
      <c r="I25" s="4"/>
      <c r="J25" s="4"/>
      <c r="K25" s="4"/>
      <c r="L25" s="4"/>
      <c r="M25" s="4"/>
      <c r="N25" s="4"/>
      <c r="O25" s="4"/>
      <c r="P25" s="4"/>
      <c r="Q25" s="4"/>
      <c r="R25" s="4"/>
      <c r="S25" s="4"/>
      <c r="T25" s="4"/>
      <c r="U25" s="4"/>
      <c r="V25" s="4"/>
      <c r="W25" s="4"/>
      <c r="X25" s="4"/>
      <c r="Y25" s="4"/>
      <c r="Z25" s="4"/>
    </row>
    <row r="26" ht="22.5" customHeight="1">
      <c r="A26" s="32" t="s">
        <v>63</v>
      </c>
      <c r="B26" s="32" t="s">
        <v>64</v>
      </c>
      <c r="C26" s="10"/>
      <c r="D26" s="4"/>
      <c r="E26" s="4"/>
      <c r="F26" s="4"/>
      <c r="G26" s="4"/>
      <c r="H26" s="4"/>
      <c r="I26" s="4"/>
      <c r="J26" s="4"/>
      <c r="K26" s="4"/>
      <c r="L26" s="4"/>
      <c r="M26" s="4"/>
      <c r="N26" s="4"/>
      <c r="O26" s="4"/>
      <c r="P26" s="4"/>
      <c r="Q26" s="4"/>
      <c r="R26" s="4"/>
      <c r="S26" s="4"/>
      <c r="T26" s="4"/>
      <c r="U26" s="4"/>
      <c r="V26" s="4"/>
      <c r="W26" s="4"/>
      <c r="X26" s="4"/>
      <c r="Y26" s="4"/>
      <c r="Z26" s="4"/>
    </row>
    <row r="27" ht="22.5" customHeight="1">
      <c r="A27" s="32" t="s">
        <v>65</v>
      </c>
      <c r="B27" s="32"/>
      <c r="C27" s="10"/>
      <c r="D27" s="4"/>
      <c r="E27" s="4"/>
      <c r="F27" s="4"/>
      <c r="G27" s="4"/>
      <c r="H27" s="4"/>
      <c r="I27" s="4"/>
      <c r="J27" s="4"/>
      <c r="K27" s="4"/>
      <c r="L27" s="4"/>
      <c r="M27" s="4"/>
      <c r="N27" s="4"/>
      <c r="O27" s="4"/>
      <c r="P27" s="4"/>
      <c r="Q27" s="4"/>
      <c r="R27" s="4"/>
      <c r="S27" s="4"/>
      <c r="T27" s="4"/>
      <c r="U27" s="4"/>
      <c r="V27" s="4"/>
      <c r="W27" s="4"/>
      <c r="X27" s="4"/>
      <c r="Y27" s="4"/>
      <c r="Z27" s="4"/>
    </row>
    <row r="28" ht="22.5" customHeight="1">
      <c r="A28" s="33" t="s">
        <v>66</v>
      </c>
      <c r="B28" s="34" t="s">
        <v>18</v>
      </c>
      <c r="C28" s="10"/>
      <c r="D28" s="4"/>
      <c r="E28" s="4"/>
      <c r="F28" s="4"/>
      <c r="G28" s="4"/>
      <c r="H28" s="4"/>
      <c r="I28" s="4"/>
      <c r="J28" s="4"/>
      <c r="K28" s="4"/>
      <c r="L28" s="4"/>
      <c r="M28" s="4"/>
      <c r="N28" s="4"/>
      <c r="O28" s="4"/>
      <c r="P28" s="4"/>
      <c r="Q28" s="4"/>
      <c r="R28" s="4"/>
      <c r="S28" s="4"/>
      <c r="T28" s="4"/>
      <c r="U28" s="4"/>
      <c r="V28" s="4"/>
      <c r="W28" s="4"/>
      <c r="X28" s="4"/>
      <c r="Y28" s="4"/>
      <c r="Z28" s="4"/>
    </row>
    <row r="29" ht="22.5" customHeight="1">
      <c r="A29" s="32" t="s">
        <v>67</v>
      </c>
      <c r="B29" s="32" t="s">
        <v>68</v>
      </c>
      <c r="C29" s="10"/>
      <c r="D29" s="4"/>
      <c r="E29" s="4"/>
      <c r="F29" s="4"/>
      <c r="G29" s="4"/>
      <c r="H29" s="4"/>
      <c r="I29" s="4"/>
      <c r="J29" s="4"/>
      <c r="K29" s="4"/>
      <c r="L29" s="4"/>
      <c r="M29" s="4"/>
      <c r="N29" s="4"/>
      <c r="O29" s="4"/>
      <c r="P29" s="4"/>
      <c r="Q29" s="4"/>
      <c r="R29" s="4"/>
      <c r="S29" s="4"/>
      <c r="T29" s="4"/>
      <c r="U29" s="4"/>
      <c r="V29" s="4"/>
      <c r="W29" s="4"/>
      <c r="X29" s="4"/>
      <c r="Y29" s="4"/>
      <c r="Z29" s="4"/>
    </row>
    <row r="30" ht="22.5" customHeight="1">
      <c r="A30" s="32"/>
      <c r="B30" s="32"/>
      <c r="C30" s="10"/>
      <c r="D30" s="4"/>
      <c r="E30" s="4"/>
      <c r="F30" s="4"/>
      <c r="G30" s="4"/>
      <c r="H30" s="4"/>
      <c r="I30" s="4"/>
      <c r="J30" s="4"/>
      <c r="K30" s="4"/>
      <c r="L30" s="4"/>
      <c r="M30" s="4"/>
      <c r="N30" s="4"/>
      <c r="O30" s="4"/>
      <c r="P30" s="4"/>
      <c r="Q30" s="4"/>
      <c r="R30" s="4"/>
      <c r="S30" s="4"/>
      <c r="T30" s="4"/>
      <c r="U30" s="4"/>
      <c r="V30" s="4"/>
      <c r="W30" s="4"/>
      <c r="X30" s="4"/>
      <c r="Y30" s="4"/>
      <c r="Z30" s="4"/>
    </row>
    <row r="31">
      <c r="C31" s="10"/>
      <c r="D31" s="4"/>
      <c r="E31" s="4"/>
      <c r="F31" s="4"/>
      <c r="G31" s="4"/>
      <c r="H31" s="4"/>
      <c r="I31" s="4"/>
      <c r="J31" s="4"/>
      <c r="K31" s="4"/>
      <c r="L31" s="4"/>
      <c r="M31" s="4"/>
      <c r="N31" s="4"/>
      <c r="O31" s="4"/>
      <c r="P31" s="4"/>
      <c r="Q31" s="4"/>
      <c r="R31" s="4"/>
      <c r="S31" s="4"/>
      <c r="T31" s="4"/>
      <c r="U31" s="4"/>
      <c r="V31" s="4"/>
      <c r="W31" s="4"/>
      <c r="X31" s="4"/>
      <c r="Y31" s="4"/>
      <c r="Z31" s="4"/>
    </row>
    <row r="32">
      <c r="C32" s="10"/>
      <c r="D32" s="4"/>
      <c r="E32" s="4"/>
      <c r="F32" s="4"/>
      <c r="G32" s="4"/>
      <c r="H32" s="4"/>
      <c r="I32" s="4"/>
      <c r="J32" s="4"/>
      <c r="K32" s="4"/>
      <c r="L32" s="4"/>
      <c r="M32" s="4"/>
      <c r="N32" s="4"/>
      <c r="O32" s="4"/>
      <c r="P32" s="4"/>
      <c r="Q32" s="4"/>
      <c r="R32" s="4"/>
      <c r="S32" s="4"/>
      <c r="T32" s="4"/>
      <c r="U32" s="4"/>
      <c r="V32" s="4"/>
      <c r="W32" s="4"/>
      <c r="X32" s="4"/>
      <c r="Y32" s="4"/>
      <c r="Z32" s="4"/>
    </row>
    <row r="33">
      <c r="C33" s="10"/>
      <c r="D33" s="4"/>
      <c r="E33" s="4"/>
      <c r="F33" s="4"/>
      <c r="G33" s="4"/>
      <c r="H33" s="4"/>
      <c r="I33" s="4"/>
      <c r="J33" s="4"/>
      <c r="K33" s="4"/>
      <c r="L33" s="4"/>
      <c r="M33" s="4"/>
      <c r="N33" s="4"/>
      <c r="O33" s="4"/>
      <c r="P33" s="4"/>
      <c r="Q33" s="4"/>
      <c r="R33" s="4"/>
      <c r="S33" s="4"/>
      <c r="T33" s="4"/>
      <c r="U33" s="4"/>
      <c r="V33" s="4"/>
      <c r="W33" s="4"/>
      <c r="X33" s="4"/>
      <c r="Y33" s="4"/>
      <c r="Z33" s="4"/>
    </row>
    <row r="34">
      <c r="C34" s="10"/>
      <c r="D34" s="4"/>
      <c r="E34" s="4"/>
      <c r="F34" s="4"/>
      <c r="G34" s="4"/>
      <c r="H34" s="4"/>
      <c r="I34" s="4"/>
      <c r="J34" s="4"/>
      <c r="K34" s="4"/>
      <c r="L34" s="4"/>
      <c r="M34" s="4"/>
      <c r="N34" s="4"/>
      <c r="O34" s="4"/>
      <c r="P34" s="4"/>
      <c r="Q34" s="4"/>
      <c r="R34" s="4"/>
      <c r="S34" s="4"/>
      <c r="T34" s="4"/>
      <c r="U34" s="4"/>
      <c r="V34" s="4"/>
      <c r="W34" s="4"/>
      <c r="X34" s="4"/>
      <c r="Y34" s="4"/>
      <c r="Z34" s="4"/>
    </row>
    <row r="35">
      <c r="C35" s="4"/>
      <c r="D35" s="4"/>
      <c r="E35" s="4"/>
      <c r="F35" s="4"/>
      <c r="G35" s="4"/>
      <c r="H35" s="4"/>
      <c r="I35" s="4"/>
      <c r="J35" s="4"/>
      <c r="K35" s="4"/>
      <c r="L35" s="4"/>
      <c r="M35" s="4"/>
      <c r="N35" s="4"/>
      <c r="O35" s="4"/>
      <c r="P35" s="4"/>
      <c r="Q35" s="4"/>
      <c r="R35" s="4"/>
      <c r="S35" s="4"/>
      <c r="T35" s="4"/>
      <c r="U35" s="4"/>
      <c r="V35" s="4"/>
      <c r="W35" s="4"/>
      <c r="X35" s="4"/>
      <c r="Y35" s="4"/>
      <c r="Z35" s="4"/>
    </row>
    <row r="36">
      <c r="C36" s="4"/>
      <c r="D36" s="4"/>
      <c r="E36" s="4"/>
      <c r="F36" s="4"/>
      <c r="G36" s="4"/>
      <c r="H36" s="4"/>
      <c r="I36" s="4"/>
      <c r="J36" s="4"/>
      <c r="K36" s="4"/>
      <c r="L36" s="4"/>
      <c r="M36" s="4"/>
      <c r="N36" s="4"/>
      <c r="O36" s="4"/>
      <c r="P36" s="4"/>
      <c r="Q36" s="4"/>
      <c r="R36" s="4"/>
      <c r="S36" s="4"/>
      <c r="T36" s="4"/>
      <c r="U36" s="4"/>
      <c r="V36" s="4"/>
      <c r="W36" s="4"/>
      <c r="X36" s="4"/>
      <c r="Y36" s="4"/>
      <c r="Z36" s="4"/>
    </row>
    <row r="37">
      <c r="C37" s="4"/>
      <c r="D37" s="4"/>
      <c r="E37" s="4"/>
      <c r="F37" s="4"/>
      <c r="G37" s="4"/>
      <c r="H37" s="4"/>
      <c r="I37" s="4"/>
      <c r="J37" s="4"/>
      <c r="K37" s="4"/>
      <c r="L37" s="4"/>
      <c r="M37" s="4"/>
      <c r="N37" s="4"/>
      <c r="O37" s="4"/>
      <c r="P37" s="4"/>
      <c r="Q37" s="4"/>
      <c r="R37" s="4"/>
      <c r="S37" s="4"/>
      <c r="T37" s="4"/>
      <c r="U37" s="4"/>
      <c r="V37" s="4"/>
      <c r="W37" s="4"/>
      <c r="X37" s="4"/>
      <c r="Y37" s="4"/>
      <c r="Z37" s="4"/>
    </row>
    <row r="38">
      <c r="C38" s="4"/>
      <c r="D38" s="4"/>
      <c r="E38" s="4"/>
      <c r="F38" s="4"/>
      <c r="G38" s="4"/>
      <c r="H38" s="4"/>
      <c r="I38" s="4"/>
      <c r="J38" s="4"/>
      <c r="K38" s="4"/>
      <c r="L38" s="4"/>
      <c r="M38" s="4"/>
      <c r="N38" s="4"/>
      <c r="O38" s="4"/>
      <c r="P38" s="4"/>
      <c r="Q38" s="4"/>
      <c r="R38" s="4"/>
      <c r="S38" s="4"/>
      <c r="T38" s="4"/>
      <c r="U38" s="4"/>
      <c r="V38" s="4"/>
      <c r="W38" s="4"/>
      <c r="X38" s="4"/>
      <c r="Y38" s="4"/>
      <c r="Z38" s="4"/>
    </row>
    <row r="39">
      <c r="C39" s="4"/>
      <c r="D39" s="4"/>
      <c r="E39" s="4"/>
      <c r="F39" s="4"/>
      <c r="G39" s="4"/>
      <c r="H39" s="4"/>
      <c r="I39" s="4"/>
      <c r="J39" s="4"/>
      <c r="K39" s="4"/>
      <c r="L39" s="4"/>
      <c r="M39" s="4"/>
      <c r="N39" s="4"/>
      <c r="O39" s="4"/>
      <c r="P39" s="4"/>
      <c r="Q39" s="4"/>
      <c r="R39" s="4"/>
      <c r="S39" s="4"/>
      <c r="T39" s="4"/>
      <c r="U39" s="4"/>
      <c r="V39" s="4"/>
      <c r="W39" s="4"/>
      <c r="X39" s="4"/>
      <c r="Y39" s="4"/>
      <c r="Z39" s="4"/>
    </row>
    <row r="40">
      <c r="C40" s="4"/>
      <c r="D40" s="4"/>
      <c r="E40" s="4"/>
      <c r="F40" s="4"/>
      <c r="G40" s="4"/>
      <c r="H40" s="4"/>
      <c r="I40" s="4"/>
      <c r="J40" s="4"/>
      <c r="K40" s="4"/>
      <c r="L40" s="4"/>
      <c r="M40" s="4"/>
      <c r="N40" s="4"/>
      <c r="O40" s="4"/>
      <c r="P40" s="4"/>
      <c r="Q40" s="4"/>
      <c r="R40" s="4"/>
      <c r="S40" s="4"/>
      <c r="T40" s="4"/>
      <c r="U40" s="4"/>
      <c r="V40" s="4"/>
      <c r="W40" s="4"/>
      <c r="X40" s="4"/>
      <c r="Y40" s="4"/>
      <c r="Z40" s="4"/>
    </row>
    <row r="41">
      <c r="C41" s="4"/>
      <c r="D41" s="4"/>
      <c r="E41" s="4"/>
      <c r="F41" s="4"/>
      <c r="G41" s="4"/>
      <c r="H41" s="4"/>
      <c r="I41" s="4"/>
      <c r="J41" s="4"/>
      <c r="K41" s="4"/>
      <c r="L41" s="4"/>
      <c r="M41" s="4"/>
      <c r="N41" s="4"/>
      <c r="O41" s="4"/>
      <c r="P41" s="4"/>
      <c r="Q41" s="4"/>
      <c r="R41" s="4"/>
      <c r="S41" s="4"/>
      <c r="T41" s="4"/>
      <c r="U41" s="4"/>
      <c r="V41" s="4"/>
      <c r="W41" s="4"/>
      <c r="X41" s="4"/>
      <c r="Y41" s="4"/>
      <c r="Z41" s="4"/>
    </row>
    <row r="42">
      <c r="C42" s="4"/>
      <c r="D42" s="4"/>
      <c r="E42" s="4"/>
      <c r="F42" s="4"/>
      <c r="G42" s="4"/>
      <c r="H42" s="4"/>
      <c r="I42" s="4"/>
      <c r="J42" s="4"/>
      <c r="K42" s="4"/>
      <c r="L42" s="4"/>
      <c r="M42" s="4"/>
      <c r="N42" s="4"/>
      <c r="O42" s="4"/>
      <c r="P42" s="4"/>
      <c r="Q42" s="4"/>
      <c r="R42" s="4"/>
      <c r="S42" s="4"/>
      <c r="T42" s="4"/>
      <c r="U42" s="4"/>
      <c r="V42" s="4"/>
      <c r="W42" s="4"/>
      <c r="X42" s="4"/>
      <c r="Y42" s="4"/>
      <c r="Z42" s="4"/>
    </row>
    <row r="43">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7"/>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sheetData>
  <dataValidations>
    <dataValidation type="custom" allowBlank="1" showDropDown="1" showInputMessage="1" showErrorMessage="1" prompt="Enter a Enter date format in DD/MM/YYYY valid date" sqref="G2:G16">
      <formula1>OR(NOT(ISERROR(DATEVALUE(G2))), AND(ISNUMBER(G2), LEFT(CELL("format", G2))="D"))</formula1>
    </dataValidation>
  </dataValidations>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7.0"/>
    <col customWidth="1" min="11" max="11" width="13.88"/>
  </cols>
  <sheetData>
    <row r="1">
      <c r="A1" s="35" t="s">
        <v>3</v>
      </c>
      <c r="B1" s="35" t="s">
        <v>69</v>
      </c>
      <c r="C1" s="35" t="s">
        <v>70</v>
      </c>
      <c r="D1" s="35" t="s">
        <v>71</v>
      </c>
      <c r="E1" s="35" t="s">
        <v>72</v>
      </c>
      <c r="F1" s="35" t="s">
        <v>73</v>
      </c>
      <c r="G1" s="4"/>
      <c r="H1" s="4"/>
      <c r="I1" s="35" t="s">
        <v>69</v>
      </c>
      <c r="J1" s="35" t="s">
        <v>71</v>
      </c>
      <c r="K1" s="35" t="s">
        <v>72</v>
      </c>
      <c r="L1" s="35" t="s">
        <v>74</v>
      </c>
      <c r="M1" s="4"/>
      <c r="N1" s="4"/>
      <c r="O1" s="4"/>
      <c r="P1" s="4"/>
      <c r="Q1" s="4"/>
      <c r="R1" s="4"/>
      <c r="S1" s="4"/>
      <c r="T1" s="4"/>
      <c r="U1" s="4"/>
      <c r="V1" s="4"/>
      <c r="W1" s="4"/>
      <c r="X1" s="4"/>
      <c r="Y1" s="4"/>
      <c r="Z1" s="4"/>
      <c r="AA1" s="4"/>
      <c r="AB1" s="4"/>
      <c r="AC1" s="4"/>
    </row>
    <row r="2">
      <c r="A2" s="36">
        <v>45900.0</v>
      </c>
      <c r="B2" s="37" t="str">
        <f t="shared" ref="B2:B1000" si="2">if(A2="","",TEXT(A2,"MMMM"))</f>
        <v>August</v>
      </c>
      <c r="C2" s="38" t="s">
        <v>75</v>
      </c>
      <c r="D2" s="39">
        <v>1185750.0</v>
      </c>
      <c r="E2" s="39">
        <v>682000.0</v>
      </c>
      <c r="F2" s="40">
        <f>if(A2="","",D2-E2)</f>
        <v>503750</v>
      </c>
      <c r="G2" s="4"/>
      <c r="H2" s="4"/>
      <c r="I2" s="41" t="s">
        <v>76</v>
      </c>
      <c r="J2" s="42">
        <f t="shared" ref="J2:K2" si="1">SUMIF($B:$B,$I2,D:D)</f>
        <v>0</v>
      </c>
      <c r="K2" s="42">
        <f t="shared" si="1"/>
        <v>0</v>
      </c>
      <c r="L2" s="42">
        <f t="shared" ref="L2:L13" si="4">J2-K2</f>
        <v>0</v>
      </c>
      <c r="M2" s="4"/>
      <c r="N2" s="4"/>
      <c r="O2" s="4"/>
      <c r="P2" s="4"/>
      <c r="Q2" s="4"/>
      <c r="R2" s="4"/>
      <c r="S2" s="4"/>
      <c r="T2" s="4"/>
      <c r="U2" s="4"/>
      <c r="V2" s="4"/>
      <c r="W2" s="4"/>
      <c r="X2" s="4"/>
      <c r="Y2" s="4"/>
      <c r="Z2" s="4"/>
      <c r="AA2" s="4"/>
      <c r="AB2" s="4"/>
      <c r="AC2" s="4"/>
    </row>
    <row r="3">
      <c r="A3" s="36">
        <v>45900.0</v>
      </c>
      <c r="B3" s="37" t="str">
        <f t="shared" si="2"/>
        <v>August</v>
      </c>
      <c r="C3" s="38" t="s">
        <v>77</v>
      </c>
      <c r="D3" s="39">
        <v>976000.0</v>
      </c>
      <c r="E3" s="39">
        <v>132000.0</v>
      </c>
      <c r="F3" s="40">
        <f t="shared" ref="F3:F1000" si="5">if(A3="","",F2+D3-E3)</f>
        <v>1347750</v>
      </c>
      <c r="G3" s="4"/>
      <c r="H3" s="4"/>
      <c r="I3" s="41" t="s">
        <v>78</v>
      </c>
      <c r="J3" s="42">
        <f t="shared" ref="J3:K3" si="3">SUMIF($B:$B,$I3,D:D)</f>
        <v>0</v>
      </c>
      <c r="K3" s="42">
        <f t="shared" si="3"/>
        <v>0</v>
      </c>
      <c r="L3" s="42">
        <f t="shared" si="4"/>
        <v>0</v>
      </c>
      <c r="M3" s="4"/>
      <c r="N3" s="4"/>
      <c r="O3" s="4"/>
      <c r="P3" s="4"/>
      <c r="Q3" s="4"/>
      <c r="R3" s="4"/>
      <c r="S3" s="4"/>
      <c r="T3" s="4"/>
      <c r="U3" s="4"/>
      <c r="V3" s="4"/>
      <c r="W3" s="4"/>
      <c r="X3" s="4"/>
      <c r="Y3" s="4"/>
      <c r="Z3" s="4"/>
      <c r="AA3" s="4"/>
      <c r="AB3" s="4"/>
      <c r="AC3" s="4"/>
    </row>
    <row r="4">
      <c r="A4" s="36">
        <v>45930.0</v>
      </c>
      <c r="B4" s="37" t="str">
        <f t="shared" si="2"/>
        <v>September</v>
      </c>
      <c r="C4" s="38" t="s">
        <v>75</v>
      </c>
      <c r="D4" s="39">
        <v>1053000.0</v>
      </c>
      <c r="E4" s="39">
        <v>1304000.0</v>
      </c>
      <c r="F4" s="40">
        <f t="shared" si="5"/>
        <v>1096750</v>
      </c>
      <c r="G4" s="4"/>
      <c r="H4" s="4"/>
      <c r="I4" s="41" t="s">
        <v>79</v>
      </c>
      <c r="J4" s="42">
        <f t="shared" ref="J4:K4" si="6">SUMIF($B:$B,$I4,D:D)</f>
        <v>0</v>
      </c>
      <c r="K4" s="42">
        <f t="shared" si="6"/>
        <v>0</v>
      </c>
      <c r="L4" s="42">
        <f t="shared" si="4"/>
        <v>0</v>
      </c>
      <c r="M4" s="4"/>
      <c r="N4" s="4"/>
      <c r="O4" s="4"/>
      <c r="P4" s="4"/>
      <c r="Q4" s="4"/>
      <c r="R4" s="4"/>
      <c r="S4" s="4"/>
      <c r="T4" s="4"/>
      <c r="U4" s="4"/>
      <c r="V4" s="4"/>
      <c r="W4" s="4"/>
      <c r="X4" s="4"/>
      <c r="Y4" s="4"/>
      <c r="Z4" s="4"/>
      <c r="AA4" s="4"/>
      <c r="AB4" s="4"/>
      <c r="AC4" s="4"/>
    </row>
    <row r="5">
      <c r="A5" s="43"/>
      <c r="B5" s="37" t="str">
        <f t="shared" si="2"/>
        <v/>
      </c>
      <c r="C5" s="44"/>
      <c r="D5" s="45"/>
      <c r="E5" s="45"/>
      <c r="F5" s="46" t="str">
        <f t="shared" si="5"/>
        <v/>
      </c>
      <c r="G5" s="4"/>
      <c r="H5" s="4"/>
      <c r="I5" s="41" t="s">
        <v>80</v>
      </c>
      <c r="J5" s="42">
        <f t="shared" ref="J5:K5" si="7">SUMIF($B:$B,$I5,D:D)</f>
        <v>0</v>
      </c>
      <c r="K5" s="42">
        <f t="shared" si="7"/>
        <v>0</v>
      </c>
      <c r="L5" s="42">
        <f t="shared" si="4"/>
        <v>0</v>
      </c>
      <c r="M5" s="4"/>
      <c r="N5" s="4"/>
      <c r="O5" s="4"/>
      <c r="P5" s="4"/>
      <c r="Q5" s="4"/>
      <c r="R5" s="4"/>
      <c r="S5" s="4"/>
      <c r="T5" s="4"/>
      <c r="U5" s="4"/>
      <c r="V5" s="4"/>
      <c r="W5" s="4"/>
      <c r="X5" s="4"/>
      <c r="Y5" s="4"/>
      <c r="Z5" s="4"/>
      <c r="AA5" s="4"/>
      <c r="AB5" s="4"/>
      <c r="AC5" s="4"/>
    </row>
    <row r="6">
      <c r="A6" s="43"/>
      <c r="B6" s="37" t="str">
        <f t="shared" si="2"/>
        <v/>
      </c>
      <c r="C6" s="44"/>
      <c r="D6" s="45"/>
      <c r="E6" s="45"/>
      <c r="F6" s="46" t="str">
        <f t="shared" si="5"/>
        <v/>
      </c>
      <c r="G6" s="4"/>
      <c r="H6" s="4"/>
      <c r="I6" s="41" t="s">
        <v>81</v>
      </c>
      <c r="J6" s="42">
        <f t="shared" ref="J6:K6" si="8">SUMIF($B:$B,$I6,D:D)</f>
        <v>0</v>
      </c>
      <c r="K6" s="42">
        <f t="shared" si="8"/>
        <v>0</v>
      </c>
      <c r="L6" s="42">
        <f t="shared" si="4"/>
        <v>0</v>
      </c>
      <c r="M6" s="4"/>
      <c r="N6" s="4"/>
      <c r="O6" s="4"/>
      <c r="P6" s="4"/>
      <c r="Q6" s="4"/>
      <c r="R6" s="4"/>
      <c r="S6" s="4"/>
      <c r="T6" s="4"/>
      <c r="U6" s="4"/>
      <c r="V6" s="4"/>
      <c r="W6" s="4"/>
      <c r="X6" s="4"/>
      <c r="Y6" s="4"/>
      <c r="Z6" s="4"/>
      <c r="AA6" s="4"/>
      <c r="AB6" s="4"/>
      <c r="AC6" s="4"/>
    </row>
    <row r="7">
      <c r="A7" s="43"/>
      <c r="B7" s="37" t="str">
        <f t="shared" si="2"/>
        <v/>
      </c>
      <c r="C7" s="44"/>
      <c r="D7" s="45"/>
      <c r="E7" s="45"/>
      <c r="F7" s="46" t="str">
        <f t="shared" si="5"/>
        <v/>
      </c>
      <c r="G7" s="4"/>
      <c r="H7" s="4"/>
      <c r="I7" s="41" t="s">
        <v>82</v>
      </c>
      <c r="J7" s="42">
        <f t="shared" ref="J7:K7" si="9">SUMIF($B:$B,$I7,D:D)</f>
        <v>0</v>
      </c>
      <c r="K7" s="42">
        <f t="shared" si="9"/>
        <v>0</v>
      </c>
      <c r="L7" s="42">
        <f t="shared" si="4"/>
        <v>0</v>
      </c>
      <c r="M7" s="4"/>
      <c r="N7" s="4"/>
      <c r="O7" s="4"/>
      <c r="P7" s="4"/>
      <c r="Q7" s="4"/>
      <c r="R7" s="4"/>
      <c r="S7" s="4"/>
      <c r="T7" s="4"/>
      <c r="U7" s="4"/>
      <c r="V7" s="4"/>
      <c r="W7" s="4"/>
      <c r="X7" s="4"/>
      <c r="Y7" s="4"/>
      <c r="Z7" s="4"/>
      <c r="AA7" s="4"/>
      <c r="AB7" s="4"/>
      <c r="AC7" s="4"/>
    </row>
    <row r="8">
      <c r="A8" s="43"/>
      <c r="B8" s="37" t="str">
        <f t="shared" si="2"/>
        <v/>
      </c>
      <c r="C8" s="44"/>
      <c r="D8" s="45"/>
      <c r="E8" s="45"/>
      <c r="F8" s="46" t="str">
        <f t="shared" si="5"/>
        <v/>
      </c>
      <c r="G8" s="4"/>
      <c r="H8" s="4"/>
      <c r="I8" s="41" t="s">
        <v>83</v>
      </c>
      <c r="J8" s="42">
        <f t="shared" ref="J8:K8" si="10">SUMIF($B:$B,$I8,D:D)</f>
        <v>0</v>
      </c>
      <c r="K8" s="42">
        <f t="shared" si="10"/>
        <v>0</v>
      </c>
      <c r="L8" s="42">
        <f t="shared" si="4"/>
        <v>0</v>
      </c>
      <c r="M8" s="4"/>
      <c r="N8" s="4"/>
      <c r="O8" s="4"/>
      <c r="P8" s="4"/>
      <c r="Q8" s="4"/>
      <c r="R8" s="4"/>
      <c r="S8" s="4"/>
      <c r="T8" s="4"/>
      <c r="U8" s="4"/>
      <c r="V8" s="4"/>
      <c r="W8" s="4"/>
      <c r="X8" s="4"/>
      <c r="Y8" s="4"/>
      <c r="Z8" s="4"/>
      <c r="AA8" s="4"/>
      <c r="AB8" s="4"/>
      <c r="AC8" s="4"/>
    </row>
    <row r="9">
      <c r="A9" s="43"/>
      <c r="B9" s="37" t="str">
        <f t="shared" si="2"/>
        <v/>
      </c>
      <c r="C9" s="44"/>
      <c r="D9" s="45"/>
      <c r="E9" s="45"/>
      <c r="F9" s="46" t="str">
        <f t="shared" si="5"/>
        <v/>
      </c>
      <c r="G9" s="4"/>
      <c r="H9" s="4"/>
      <c r="I9" s="41" t="s">
        <v>84</v>
      </c>
      <c r="J9" s="42">
        <f t="shared" ref="J9:K9" si="11">SUMIF($B:$B,$I9,D:D)</f>
        <v>2161750</v>
      </c>
      <c r="K9" s="42">
        <f t="shared" si="11"/>
        <v>814000</v>
      </c>
      <c r="L9" s="42">
        <f t="shared" si="4"/>
        <v>1347750</v>
      </c>
      <c r="M9" s="4"/>
      <c r="N9" s="4"/>
      <c r="O9" s="4"/>
      <c r="P9" s="4"/>
      <c r="Q9" s="4"/>
      <c r="R9" s="4"/>
      <c r="S9" s="4"/>
      <c r="T9" s="4"/>
      <c r="U9" s="4"/>
      <c r="V9" s="4"/>
      <c r="W9" s="4"/>
      <c r="X9" s="4"/>
      <c r="Y9" s="4"/>
      <c r="Z9" s="4"/>
      <c r="AA9" s="4"/>
      <c r="AB9" s="4"/>
      <c r="AC9" s="4"/>
    </row>
    <row r="10">
      <c r="A10" s="43"/>
      <c r="B10" s="37" t="str">
        <f t="shared" si="2"/>
        <v/>
      </c>
      <c r="C10" s="44"/>
      <c r="D10" s="45"/>
      <c r="E10" s="45"/>
      <c r="F10" s="46" t="str">
        <f t="shared" si="5"/>
        <v/>
      </c>
      <c r="G10" s="4"/>
      <c r="H10" s="4"/>
      <c r="I10" s="41" t="s">
        <v>85</v>
      </c>
      <c r="J10" s="42">
        <f t="shared" ref="J10:K10" si="12">SUMIF($B:$B,$I10,D:D)</f>
        <v>1053000</v>
      </c>
      <c r="K10" s="42">
        <f t="shared" si="12"/>
        <v>1304000</v>
      </c>
      <c r="L10" s="42">
        <f t="shared" si="4"/>
        <v>-251000</v>
      </c>
      <c r="M10" s="4"/>
      <c r="N10" s="4"/>
      <c r="O10" s="4"/>
      <c r="P10" s="4"/>
      <c r="Q10" s="4"/>
      <c r="R10" s="4"/>
      <c r="S10" s="4"/>
      <c r="T10" s="4"/>
      <c r="U10" s="4"/>
      <c r="V10" s="4"/>
      <c r="W10" s="4"/>
      <c r="X10" s="4"/>
      <c r="Y10" s="4"/>
      <c r="Z10" s="4"/>
      <c r="AA10" s="4"/>
      <c r="AB10" s="4"/>
      <c r="AC10" s="4"/>
    </row>
    <row r="11">
      <c r="A11" s="43"/>
      <c r="B11" s="37" t="str">
        <f t="shared" si="2"/>
        <v/>
      </c>
      <c r="C11" s="44"/>
      <c r="D11" s="45"/>
      <c r="E11" s="45"/>
      <c r="F11" s="46" t="str">
        <f t="shared" si="5"/>
        <v/>
      </c>
      <c r="G11" s="4"/>
      <c r="H11" s="4"/>
      <c r="I11" s="41" t="s">
        <v>86</v>
      </c>
      <c r="J11" s="42">
        <f t="shared" ref="J11:K11" si="13">SUMIF($B:$B,$I11,D:D)</f>
        <v>0</v>
      </c>
      <c r="K11" s="42">
        <f t="shared" si="13"/>
        <v>0</v>
      </c>
      <c r="L11" s="42">
        <f t="shared" si="4"/>
        <v>0</v>
      </c>
      <c r="M11" s="4"/>
      <c r="N11" s="4"/>
      <c r="O11" s="4"/>
      <c r="P11" s="4"/>
      <c r="Q11" s="4"/>
      <c r="R11" s="4"/>
      <c r="S11" s="4"/>
      <c r="T11" s="4"/>
      <c r="U11" s="4"/>
      <c r="V11" s="4"/>
      <c r="W11" s="4"/>
      <c r="X11" s="4"/>
      <c r="Y11" s="4"/>
      <c r="Z11" s="4"/>
      <c r="AA11" s="4"/>
      <c r="AB11" s="4"/>
      <c r="AC11" s="4"/>
    </row>
    <row r="12">
      <c r="A12" s="43"/>
      <c r="B12" s="37" t="str">
        <f t="shared" si="2"/>
        <v/>
      </c>
      <c r="C12" s="44"/>
      <c r="D12" s="45"/>
      <c r="E12" s="45"/>
      <c r="F12" s="46" t="str">
        <f t="shared" si="5"/>
        <v/>
      </c>
      <c r="G12" s="4"/>
      <c r="H12" s="4"/>
      <c r="I12" s="41" t="s">
        <v>87</v>
      </c>
      <c r="J12" s="42">
        <f t="shared" ref="J12:K12" si="14">SUMIF($B:$B,$I12,D:D)</f>
        <v>0</v>
      </c>
      <c r="K12" s="42">
        <f t="shared" si="14"/>
        <v>0</v>
      </c>
      <c r="L12" s="42">
        <f t="shared" si="4"/>
        <v>0</v>
      </c>
      <c r="M12" s="4"/>
      <c r="N12" s="4"/>
      <c r="O12" s="4"/>
      <c r="P12" s="4"/>
      <c r="Q12" s="4"/>
      <c r="R12" s="4"/>
      <c r="S12" s="4"/>
      <c r="T12" s="4"/>
      <c r="U12" s="4"/>
      <c r="V12" s="4"/>
      <c r="W12" s="4"/>
      <c r="X12" s="4"/>
      <c r="Y12" s="4"/>
      <c r="Z12" s="4"/>
      <c r="AA12" s="4"/>
      <c r="AB12" s="4"/>
      <c r="AC12" s="4"/>
    </row>
    <row r="13">
      <c r="A13" s="43"/>
      <c r="B13" s="37" t="str">
        <f t="shared" si="2"/>
        <v/>
      </c>
      <c r="C13" s="44"/>
      <c r="D13" s="45"/>
      <c r="E13" s="45"/>
      <c r="F13" s="46" t="str">
        <f t="shared" si="5"/>
        <v/>
      </c>
      <c r="G13" s="4"/>
      <c r="H13" s="4"/>
      <c r="I13" s="41" t="s">
        <v>88</v>
      </c>
      <c r="J13" s="42">
        <f t="shared" ref="J13:K13" si="15">SUMIF($B:$B,$I13,D:D)</f>
        <v>0</v>
      </c>
      <c r="K13" s="42">
        <f t="shared" si="15"/>
        <v>0</v>
      </c>
      <c r="L13" s="42">
        <f t="shared" si="4"/>
        <v>0</v>
      </c>
      <c r="M13" s="4"/>
      <c r="N13" s="4"/>
      <c r="O13" s="4"/>
      <c r="P13" s="4"/>
      <c r="Q13" s="4"/>
      <c r="R13" s="4"/>
      <c r="S13" s="4"/>
      <c r="T13" s="4"/>
      <c r="U13" s="4"/>
      <c r="V13" s="4"/>
      <c r="W13" s="4"/>
      <c r="X13" s="4"/>
      <c r="Y13" s="4"/>
      <c r="Z13" s="4"/>
      <c r="AA13" s="4"/>
      <c r="AB13" s="4"/>
      <c r="AC13" s="4"/>
    </row>
    <row r="14">
      <c r="A14" s="43"/>
      <c r="B14" s="37" t="str">
        <f t="shared" si="2"/>
        <v/>
      </c>
      <c r="C14" s="47"/>
      <c r="D14" s="45"/>
      <c r="E14" s="45"/>
      <c r="F14" s="46" t="str">
        <f t="shared" si="5"/>
        <v/>
      </c>
      <c r="G14" s="4"/>
      <c r="H14" s="4"/>
      <c r="I14" s="48" t="s">
        <v>89</v>
      </c>
      <c r="J14" s="49">
        <f t="shared" ref="J14:L14" si="16">SUM(J2:J13)</f>
        <v>3214750</v>
      </c>
      <c r="K14" s="49">
        <f t="shared" si="16"/>
        <v>2118000</v>
      </c>
      <c r="L14" s="49">
        <f t="shared" si="16"/>
        <v>1096750</v>
      </c>
      <c r="M14" s="4"/>
      <c r="N14" s="4"/>
      <c r="O14" s="4"/>
      <c r="P14" s="4"/>
      <c r="Q14" s="4"/>
      <c r="R14" s="4"/>
      <c r="S14" s="4"/>
      <c r="T14" s="4"/>
      <c r="U14" s="4"/>
      <c r="V14" s="4"/>
      <c r="W14" s="4"/>
      <c r="X14" s="4"/>
      <c r="Y14" s="4"/>
      <c r="Z14" s="4"/>
      <c r="AA14" s="4"/>
      <c r="AB14" s="4"/>
      <c r="AC14" s="4"/>
    </row>
    <row r="15">
      <c r="A15" s="43"/>
      <c r="B15" s="37" t="str">
        <f t="shared" si="2"/>
        <v/>
      </c>
      <c r="C15" s="44"/>
      <c r="D15" s="45"/>
      <c r="E15" s="45"/>
      <c r="F15" s="46" t="str">
        <f t="shared" si="5"/>
        <v/>
      </c>
      <c r="G15" s="4"/>
      <c r="H15" s="4"/>
      <c r="I15" s="4"/>
      <c r="J15" s="4"/>
      <c r="K15" s="4"/>
      <c r="L15" s="4"/>
      <c r="M15" s="4"/>
      <c r="N15" s="4"/>
      <c r="O15" s="4"/>
      <c r="P15" s="4"/>
      <c r="Q15" s="4"/>
      <c r="R15" s="4"/>
      <c r="S15" s="4"/>
      <c r="T15" s="4"/>
      <c r="U15" s="4"/>
      <c r="V15" s="4"/>
      <c r="W15" s="4"/>
      <c r="X15" s="4"/>
      <c r="Y15" s="4"/>
      <c r="Z15" s="4"/>
      <c r="AA15" s="4"/>
      <c r="AB15" s="4"/>
      <c r="AC15" s="4"/>
    </row>
    <row r="16">
      <c r="A16" s="43"/>
      <c r="B16" s="37" t="str">
        <f t="shared" si="2"/>
        <v/>
      </c>
      <c r="C16" s="44"/>
      <c r="D16" s="45"/>
      <c r="E16" s="45"/>
      <c r="F16" s="46" t="str">
        <f t="shared" si="5"/>
        <v/>
      </c>
      <c r="G16" s="4"/>
      <c r="H16" s="4"/>
      <c r="I16" s="4"/>
      <c r="J16" s="4"/>
      <c r="K16" s="4"/>
      <c r="L16" s="4"/>
      <c r="M16" s="4"/>
      <c r="N16" s="4"/>
      <c r="O16" s="4"/>
      <c r="P16" s="4"/>
      <c r="Q16" s="4"/>
      <c r="R16" s="4"/>
      <c r="S16" s="4"/>
      <c r="T16" s="4"/>
      <c r="U16" s="4"/>
      <c r="V16" s="4"/>
      <c r="W16" s="4"/>
      <c r="X16" s="4"/>
      <c r="Y16" s="4"/>
      <c r="Z16" s="4"/>
      <c r="AA16" s="4"/>
      <c r="AB16" s="4"/>
      <c r="AC16" s="4"/>
    </row>
    <row r="17">
      <c r="A17" s="43"/>
      <c r="B17" s="37" t="str">
        <f t="shared" si="2"/>
        <v/>
      </c>
      <c r="C17" s="44"/>
      <c r="D17" s="45"/>
      <c r="E17" s="45"/>
      <c r="F17" s="46" t="str">
        <f t="shared" si="5"/>
        <v/>
      </c>
      <c r="G17" s="4"/>
      <c r="H17" s="4"/>
      <c r="I17" s="4"/>
      <c r="J17" s="4"/>
      <c r="K17" s="4"/>
      <c r="L17" s="4"/>
      <c r="M17" s="4"/>
      <c r="N17" s="4"/>
      <c r="O17" s="4"/>
      <c r="P17" s="4"/>
      <c r="Q17" s="4"/>
      <c r="R17" s="4"/>
      <c r="S17" s="4"/>
      <c r="T17" s="4"/>
      <c r="U17" s="4"/>
      <c r="V17" s="4"/>
      <c r="W17" s="4"/>
      <c r="X17" s="4"/>
      <c r="Y17" s="4"/>
      <c r="Z17" s="4"/>
      <c r="AA17" s="4"/>
      <c r="AB17" s="4"/>
      <c r="AC17" s="4"/>
    </row>
    <row r="18">
      <c r="A18" s="43"/>
      <c r="B18" s="37" t="str">
        <f t="shared" si="2"/>
        <v/>
      </c>
      <c r="C18" s="44"/>
      <c r="D18" s="45"/>
      <c r="E18" s="45"/>
      <c r="F18" s="46" t="str">
        <f t="shared" si="5"/>
        <v/>
      </c>
      <c r="G18" s="4"/>
      <c r="H18" s="4"/>
      <c r="I18" s="4"/>
      <c r="J18" s="4"/>
      <c r="K18" s="4"/>
      <c r="L18" s="4"/>
      <c r="M18" s="4"/>
      <c r="N18" s="4"/>
      <c r="O18" s="4"/>
      <c r="P18" s="4"/>
      <c r="Q18" s="4"/>
      <c r="R18" s="4"/>
      <c r="S18" s="4"/>
      <c r="T18" s="4"/>
      <c r="U18" s="4"/>
      <c r="V18" s="4"/>
      <c r="W18" s="4"/>
      <c r="X18" s="4"/>
      <c r="Y18" s="4"/>
      <c r="Z18" s="4"/>
      <c r="AA18" s="4"/>
      <c r="AB18" s="4"/>
      <c r="AC18" s="4"/>
    </row>
    <row r="19">
      <c r="A19" s="43"/>
      <c r="B19" s="37" t="str">
        <f t="shared" si="2"/>
        <v/>
      </c>
      <c r="C19" s="44"/>
      <c r="D19" s="45"/>
      <c r="E19" s="45"/>
      <c r="F19" s="46" t="str">
        <f t="shared" si="5"/>
        <v/>
      </c>
      <c r="G19" s="4"/>
      <c r="H19" s="4"/>
      <c r="I19" s="4"/>
      <c r="J19" s="4"/>
      <c r="K19" s="4"/>
      <c r="L19" s="4"/>
      <c r="M19" s="4"/>
      <c r="N19" s="4"/>
      <c r="O19" s="4"/>
      <c r="P19" s="4"/>
      <c r="Q19" s="4"/>
      <c r="R19" s="4"/>
      <c r="S19" s="4"/>
      <c r="T19" s="4"/>
      <c r="U19" s="4"/>
      <c r="V19" s="4"/>
      <c r="W19" s="4"/>
      <c r="X19" s="4"/>
      <c r="Y19" s="4"/>
      <c r="Z19" s="4"/>
      <c r="AA19" s="4"/>
      <c r="AB19" s="4"/>
      <c r="AC19" s="4"/>
    </row>
    <row r="20">
      <c r="A20" s="43"/>
      <c r="B20" s="37" t="str">
        <f t="shared" si="2"/>
        <v/>
      </c>
      <c r="C20" s="44"/>
      <c r="D20" s="45"/>
      <c r="E20" s="45"/>
      <c r="F20" s="46" t="str">
        <f t="shared" si="5"/>
        <v/>
      </c>
      <c r="G20" s="4"/>
      <c r="H20" s="4"/>
      <c r="I20" s="4"/>
      <c r="J20" s="4"/>
      <c r="K20" s="4"/>
      <c r="L20" s="4"/>
      <c r="M20" s="4"/>
      <c r="N20" s="4"/>
      <c r="O20" s="4"/>
      <c r="P20" s="4"/>
      <c r="Q20" s="4"/>
      <c r="R20" s="4"/>
      <c r="S20" s="4"/>
      <c r="T20" s="4"/>
      <c r="U20" s="4"/>
      <c r="V20" s="4"/>
      <c r="W20" s="4"/>
      <c r="X20" s="4"/>
      <c r="Y20" s="4"/>
      <c r="Z20" s="4"/>
      <c r="AA20" s="4"/>
      <c r="AB20" s="4"/>
      <c r="AC20" s="4"/>
    </row>
    <row r="21">
      <c r="A21" s="43"/>
      <c r="B21" s="37" t="str">
        <f t="shared" si="2"/>
        <v/>
      </c>
      <c r="C21" s="44"/>
      <c r="D21" s="45"/>
      <c r="E21" s="45"/>
      <c r="F21" s="46" t="str">
        <f t="shared" si="5"/>
        <v/>
      </c>
      <c r="G21" s="4"/>
      <c r="H21" s="4"/>
      <c r="I21" s="4"/>
      <c r="J21" s="4"/>
      <c r="K21" s="4"/>
      <c r="L21" s="4"/>
      <c r="M21" s="4"/>
      <c r="N21" s="4"/>
      <c r="O21" s="4"/>
      <c r="P21" s="4"/>
      <c r="Q21" s="4"/>
      <c r="R21" s="4"/>
      <c r="S21" s="4"/>
      <c r="T21" s="4"/>
      <c r="U21" s="4"/>
      <c r="V21" s="4"/>
      <c r="W21" s="4"/>
      <c r="X21" s="4"/>
      <c r="Y21" s="4"/>
      <c r="Z21" s="4"/>
      <c r="AA21" s="4"/>
      <c r="AB21" s="4"/>
      <c r="AC21" s="4"/>
    </row>
    <row r="22">
      <c r="A22" s="43"/>
      <c r="B22" s="37" t="str">
        <f t="shared" si="2"/>
        <v/>
      </c>
      <c r="C22" s="44"/>
      <c r="D22" s="45"/>
      <c r="E22" s="45"/>
      <c r="F22" s="46" t="str">
        <f t="shared" si="5"/>
        <v/>
      </c>
      <c r="G22" s="4"/>
      <c r="H22" s="4"/>
      <c r="I22" s="4"/>
      <c r="J22" s="4"/>
      <c r="K22" s="4"/>
      <c r="L22" s="4"/>
      <c r="M22" s="4"/>
      <c r="N22" s="4"/>
      <c r="O22" s="4"/>
      <c r="P22" s="4"/>
      <c r="Q22" s="4"/>
      <c r="R22" s="4"/>
      <c r="S22" s="4"/>
      <c r="T22" s="4"/>
      <c r="U22" s="4"/>
      <c r="V22" s="4"/>
      <c r="W22" s="4"/>
      <c r="X22" s="4"/>
      <c r="Y22" s="4"/>
      <c r="Z22" s="4"/>
      <c r="AA22" s="4"/>
      <c r="AB22" s="4"/>
      <c r="AC22" s="4"/>
    </row>
    <row r="23">
      <c r="A23" s="43"/>
      <c r="B23" s="37" t="str">
        <f t="shared" si="2"/>
        <v/>
      </c>
      <c r="C23" s="44"/>
      <c r="D23" s="45"/>
      <c r="E23" s="45"/>
      <c r="F23" s="46" t="str">
        <f t="shared" si="5"/>
        <v/>
      </c>
      <c r="G23" s="4"/>
      <c r="H23" s="4"/>
      <c r="I23" s="4"/>
      <c r="J23" s="4"/>
      <c r="K23" s="4"/>
      <c r="L23" s="4"/>
      <c r="M23" s="4"/>
      <c r="N23" s="4"/>
      <c r="O23" s="4"/>
      <c r="P23" s="4"/>
      <c r="Q23" s="4"/>
      <c r="R23" s="4"/>
      <c r="S23" s="4"/>
      <c r="T23" s="4"/>
      <c r="U23" s="4"/>
      <c r="V23" s="4"/>
      <c r="W23" s="4"/>
      <c r="X23" s="4"/>
      <c r="Y23" s="4"/>
      <c r="Z23" s="4"/>
      <c r="AA23" s="4"/>
      <c r="AB23" s="4"/>
      <c r="AC23" s="4"/>
    </row>
    <row r="24">
      <c r="A24" s="43"/>
      <c r="B24" s="37" t="str">
        <f t="shared" si="2"/>
        <v/>
      </c>
      <c r="C24" s="44"/>
      <c r="D24" s="45"/>
      <c r="E24" s="45"/>
      <c r="F24" s="46" t="str">
        <f t="shared" si="5"/>
        <v/>
      </c>
      <c r="G24" s="4"/>
      <c r="H24" s="4"/>
      <c r="I24" s="4"/>
      <c r="J24" s="4"/>
      <c r="K24" s="4"/>
      <c r="L24" s="4"/>
      <c r="M24" s="4"/>
      <c r="N24" s="4"/>
      <c r="O24" s="4"/>
      <c r="P24" s="4"/>
      <c r="Q24" s="4"/>
      <c r="R24" s="4"/>
      <c r="S24" s="4"/>
      <c r="T24" s="4"/>
      <c r="U24" s="4"/>
      <c r="V24" s="4"/>
      <c r="W24" s="4"/>
      <c r="X24" s="4"/>
      <c r="Y24" s="4"/>
      <c r="Z24" s="4"/>
      <c r="AA24" s="4"/>
      <c r="AB24" s="4"/>
      <c r="AC24" s="4"/>
    </row>
    <row r="25">
      <c r="A25" s="43"/>
      <c r="B25" s="37" t="str">
        <f t="shared" si="2"/>
        <v/>
      </c>
      <c r="C25" s="44"/>
      <c r="D25" s="45"/>
      <c r="E25" s="45"/>
      <c r="F25" s="46" t="str">
        <f t="shared" si="5"/>
        <v/>
      </c>
      <c r="G25" s="4"/>
      <c r="H25" s="4"/>
      <c r="I25" s="4"/>
      <c r="J25" s="4"/>
      <c r="K25" s="4"/>
      <c r="L25" s="4"/>
      <c r="M25" s="4"/>
      <c r="N25" s="4"/>
      <c r="O25" s="4"/>
      <c r="P25" s="4"/>
      <c r="Q25" s="4"/>
      <c r="R25" s="4"/>
      <c r="S25" s="4"/>
      <c r="T25" s="4"/>
      <c r="U25" s="4"/>
      <c r="V25" s="4"/>
      <c r="W25" s="4"/>
      <c r="X25" s="4"/>
      <c r="Y25" s="4"/>
      <c r="Z25" s="4"/>
      <c r="AA25" s="4"/>
      <c r="AB25" s="4"/>
      <c r="AC25" s="4"/>
    </row>
    <row r="26">
      <c r="A26" s="43"/>
      <c r="B26" s="37" t="str">
        <f t="shared" si="2"/>
        <v/>
      </c>
      <c r="C26" s="44"/>
      <c r="D26" s="45"/>
      <c r="E26" s="45"/>
      <c r="F26" s="46" t="str">
        <f t="shared" si="5"/>
        <v/>
      </c>
      <c r="G26" s="4"/>
      <c r="H26" s="4"/>
      <c r="I26" s="4"/>
      <c r="J26" s="4"/>
      <c r="K26" s="4"/>
      <c r="L26" s="4"/>
      <c r="M26" s="4"/>
      <c r="N26" s="4"/>
      <c r="O26" s="4"/>
      <c r="P26" s="4"/>
      <c r="Q26" s="4"/>
      <c r="R26" s="4"/>
      <c r="S26" s="4"/>
      <c r="T26" s="4"/>
      <c r="U26" s="4"/>
      <c r="V26" s="4"/>
      <c r="W26" s="4"/>
      <c r="X26" s="4"/>
      <c r="Y26" s="4"/>
      <c r="Z26" s="4"/>
      <c r="AA26" s="4"/>
      <c r="AB26" s="4"/>
      <c r="AC26" s="4"/>
    </row>
    <row r="27">
      <c r="A27" s="43"/>
      <c r="B27" s="37" t="str">
        <f t="shared" si="2"/>
        <v/>
      </c>
      <c r="C27" s="44"/>
      <c r="D27" s="45"/>
      <c r="E27" s="45"/>
      <c r="F27" s="46" t="str">
        <f t="shared" si="5"/>
        <v/>
      </c>
      <c r="G27" s="4"/>
      <c r="H27" s="4"/>
      <c r="I27" s="4"/>
      <c r="J27" s="4"/>
      <c r="K27" s="4"/>
      <c r="L27" s="4"/>
      <c r="M27" s="4"/>
      <c r="N27" s="4"/>
      <c r="O27" s="4"/>
      <c r="P27" s="4"/>
      <c r="Q27" s="4"/>
      <c r="R27" s="4"/>
      <c r="S27" s="4"/>
      <c r="T27" s="4"/>
      <c r="U27" s="4"/>
      <c r="V27" s="4"/>
      <c r="W27" s="4"/>
      <c r="X27" s="4"/>
      <c r="Y27" s="4"/>
      <c r="Z27" s="4"/>
      <c r="AA27" s="4"/>
      <c r="AB27" s="4"/>
      <c r="AC27" s="4"/>
    </row>
    <row r="28">
      <c r="A28" s="43"/>
      <c r="B28" s="37" t="str">
        <f t="shared" si="2"/>
        <v/>
      </c>
      <c r="C28" s="44"/>
      <c r="D28" s="45"/>
      <c r="E28" s="45"/>
      <c r="F28" s="46" t="str">
        <f t="shared" si="5"/>
        <v/>
      </c>
      <c r="G28" s="4"/>
      <c r="H28" s="4"/>
      <c r="I28" s="4"/>
      <c r="J28" s="4"/>
      <c r="K28" s="4"/>
      <c r="L28" s="4"/>
      <c r="M28" s="4"/>
      <c r="N28" s="4"/>
      <c r="O28" s="4"/>
      <c r="P28" s="4"/>
      <c r="Q28" s="4"/>
      <c r="R28" s="4"/>
      <c r="S28" s="4"/>
      <c r="T28" s="4"/>
      <c r="U28" s="4"/>
      <c r="V28" s="4"/>
      <c r="W28" s="4"/>
      <c r="X28" s="4"/>
      <c r="Y28" s="4"/>
      <c r="Z28" s="4"/>
      <c r="AA28" s="4"/>
      <c r="AB28" s="4"/>
      <c r="AC28" s="4"/>
    </row>
    <row r="29">
      <c r="A29" s="43"/>
      <c r="B29" s="37" t="str">
        <f t="shared" si="2"/>
        <v/>
      </c>
      <c r="C29" s="44"/>
      <c r="D29" s="45"/>
      <c r="E29" s="45"/>
      <c r="F29" s="46" t="str">
        <f t="shared" si="5"/>
        <v/>
      </c>
      <c r="G29" s="4"/>
      <c r="H29" s="4"/>
      <c r="I29" s="4"/>
      <c r="J29" s="4"/>
      <c r="K29" s="4"/>
      <c r="L29" s="4"/>
      <c r="M29" s="4"/>
      <c r="N29" s="4"/>
      <c r="O29" s="4"/>
      <c r="P29" s="4"/>
      <c r="Q29" s="4"/>
      <c r="R29" s="4"/>
      <c r="S29" s="4"/>
      <c r="T29" s="4"/>
      <c r="U29" s="4"/>
      <c r="V29" s="4"/>
      <c r="W29" s="4"/>
      <c r="X29" s="4"/>
      <c r="Y29" s="4"/>
      <c r="Z29" s="4"/>
      <c r="AA29" s="4"/>
      <c r="AB29" s="4"/>
      <c r="AC29" s="4"/>
    </row>
    <row r="30">
      <c r="A30" s="43"/>
      <c r="B30" s="37" t="str">
        <f t="shared" si="2"/>
        <v/>
      </c>
      <c r="C30" s="44"/>
      <c r="D30" s="45"/>
      <c r="E30" s="45"/>
      <c r="F30" s="46" t="str">
        <f t="shared" si="5"/>
        <v/>
      </c>
      <c r="G30" s="4"/>
      <c r="H30" s="4"/>
      <c r="I30" s="4"/>
      <c r="J30" s="4"/>
      <c r="K30" s="4"/>
      <c r="L30" s="4"/>
      <c r="M30" s="4"/>
      <c r="N30" s="4"/>
      <c r="O30" s="4"/>
      <c r="P30" s="4"/>
      <c r="Q30" s="4"/>
      <c r="R30" s="4"/>
      <c r="S30" s="4"/>
      <c r="T30" s="4"/>
      <c r="U30" s="4"/>
      <c r="V30" s="4"/>
      <c r="W30" s="4"/>
      <c r="X30" s="4"/>
      <c r="Y30" s="4"/>
      <c r="Z30" s="4"/>
      <c r="AA30" s="4"/>
      <c r="AB30" s="4"/>
      <c r="AC30" s="4"/>
    </row>
    <row r="31">
      <c r="A31" s="43"/>
      <c r="B31" s="37" t="str">
        <f t="shared" si="2"/>
        <v/>
      </c>
      <c r="C31" s="44"/>
      <c r="D31" s="45"/>
      <c r="E31" s="45"/>
      <c r="F31" s="46" t="str">
        <f t="shared" si="5"/>
        <v/>
      </c>
      <c r="G31" s="4"/>
      <c r="H31" s="4"/>
      <c r="I31" s="4"/>
      <c r="J31" s="4"/>
      <c r="K31" s="4"/>
      <c r="L31" s="4"/>
      <c r="M31" s="4"/>
      <c r="N31" s="4"/>
      <c r="O31" s="4"/>
      <c r="P31" s="4"/>
      <c r="Q31" s="4"/>
      <c r="R31" s="4"/>
      <c r="S31" s="4"/>
      <c r="T31" s="4"/>
      <c r="U31" s="4"/>
      <c r="V31" s="4"/>
      <c r="W31" s="4"/>
      <c r="X31" s="4"/>
      <c r="Y31" s="4"/>
      <c r="Z31" s="4"/>
      <c r="AA31" s="4"/>
      <c r="AB31" s="4"/>
      <c r="AC31" s="4"/>
    </row>
    <row r="32">
      <c r="A32" s="43"/>
      <c r="B32" s="37" t="str">
        <f t="shared" si="2"/>
        <v/>
      </c>
      <c r="C32" s="44"/>
      <c r="D32" s="45"/>
      <c r="E32" s="45"/>
      <c r="F32" s="46" t="str">
        <f t="shared" si="5"/>
        <v/>
      </c>
      <c r="G32" s="4"/>
      <c r="H32" s="4"/>
      <c r="I32" s="4"/>
      <c r="J32" s="4"/>
      <c r="K32" s="4"/>
      <c r="L32" s="4"/>
      <c r="M32" s="4"/>
      <c r="N32" s="4"/>
      <c r="O32" s="4"/>
      <c r="P32" s="4"/>
      <c r="Q32" s="4"/>
      <c r="R32" s="4"/>
      <c r="S32" s="4"/>
      <c r="T32" s="4"/>
      <c r="U32" s="4"/>
      <c r="V32" s="4"/>
      <c r="W32" s="4"/>
      <c r="X32" s="4"/>
      <c r="Y32" s="4"/>
      <c r="Z32" s="4"/>
      <c r="AA32" s="4"/>
      <c r="AB32" s="4"/>
      <c r="AC32" s="4"/>
    </row>
    <row r="33">
      <c r="A33" s="43"/>
      <c r="B33" s="37" t="str">
        <f t="shared" si="2"/>
        <v/>
      </c>
      <c r="C33" s="44"/>
      <c r="D33" s="45"/>
      <c r="E33" s="45"/>
      <c r="F33" s="46" t="str">
        <f t="shared" si="5"/>
        <v/>
      </c>
      <c r="G33" s="4"/>
      <c r="H33" s="4"/>
      <c r="I33" s="4"/>
      <c r="J33" s="4"/>
      <c r="K33" s="4"/>
      <c r="L33" s="4"/>
      <c r="M33" s="4"/>
      <c r="N33" s="4"/>
      <c r="O33" s="4"/>
      <c r="P33" s="4"/>
      <c r="Q33" s="4"/>
      <c r="R33" s="4"/>
      <c r="S33" s="4"/>
      <c r="T33" s="4"/>
      <c r="U33" s="4"/>
      <c r="V33" s="4"/>
      <c r="W33" s="4"/>
      <c r="X33" s="4"/>
      <c r="Y33" s="4"/>
      <c r="Z33" s="4"/>
      <c r="AA33" s="4"/>
      <c r="AB33" s="4"/>
      <c r="AC33" s="4"/>
    </row>
    <row r="34">
      <c r="A34" s="43"/>
      <c r="B34" s="37" t="str">
        <f t="shared" si="2"/>
        <v/>
      </c>
      <c r="C34" s="44"/>
      <c r="D34" s="45"/>
      <c r="E34" s="45"/>
      <c r="F34" s="46" t="str">
        <f t="shared" si="5"/>
        <v/>
      </c>
      <c r="G34" s="4"/>
      <c r="H34" s="4"/>
      <c r="I34" s="4"/>
      <c r="J34" s="4"/>
      <c r="K34" s="4"/>
      <c r="L34" s="4"/>
      <c r="M34" s="4"/>
      <c r="N34" s="4"/>
      <c r="O34" s="4"/>
      <c r="P34" s="4"/>
      <c r="Q34" s="4"/>
      <c r="R34" s="4"/>
      <c r="S34" s="4"/>
      <c r="T34" s="4"/>
      <c r="U34" s="4"/>
      <c r="V34" s="4"/>
      <c r="W34" s="4"/>
      <c r="X34" s="4"/>
      <c r="Y34" s="4"/>
      <c r="Z34" s="4"/>
      <c r="AA34" s="4"/>
      <c r="AB34" s="4"/>
      <c r="AC34" s="4"/>
    </row>
    <row r="35">
      <c r="A35" s="43"/>
      <c r="B35" s="37" t="str">
        <f t="shared" si="2"/>
        <v/>
      </c>
      <c r="C35" s="44"/>
      <c r="D35" s="45"/>
      <c r="E35" s="45"/>
      <c r="F35" s="46" t="str">
        <f t="shared" si="5"/>
        <v/>
      </c>
      <c r="G35" s="4"/>
      <c r="H35" s="4"/>
      <c r="I35" s="4"/>
      <c r="J35" s="4"/>
      <c r="K35" s="4"/>
      <c r="L35" s="4"/>
      <c r="M35" s="4"/>
      <c r="N35" s="4"/>
      <c r="O35" s="4"/>
      <c r="P35" s="4"/>
      <c r="Q35" s="4"/>
      <c r="R35" s="4"/>
      <c r="S35" s="4"/>
      <c r="T35" s="4"/>
      <c r="U35" s="4"/>
      <c r="V35" s="4"/>
      <c r="W35" s="4"/>
      <c r="X35" s="4"/>
      <c r="Y35" s="4"/>
      <c r="Z35" s="4"/>
      <c r="AA35" s="4"/>
      <c r="AB35" s="4"/>
      <c r="AC35" s="4"/>
    </row>
    <row r="36">
      <c r="A36" s="43"/>
      <c r="B36" s="37" t="str">
        <f t="shared" si="2"/>
        <v/>
      </c>
      <c r="C36" s="44"/>
      <c r="D36" s="45"/>
      <c r="E36" s="45"/>
      <c r="F36" s="46" t="str">
        <f t="shared" si="5"/>
        <v/>
      </c>
      <c r="G36" s="4"/>
      <c r="H36" s="4"/>
      <c r="I36" s="4"/>
      <c r="J36" s="4"/>
      <c r="K36" s="4"/>
      <c r="L36" s="4"/>
      <c r="M36" s="4"/>
      <c r="N36" s="4"/>
      <c r="O36" s="4"/>
      <c r="P36" s="4"/>
      <c r="Q36" s="4"/>
      <c r="R36" s="4"/>
      <c r="S36" s="4"/>
      <c r="T36" s="4"/>
      <c r="U36" s="4"/>
      <c r="V36" s="4"/>
      <c r="W36" s="4"/>
      <c r="X36" s="4"/>
      <c r="Y36" s="4"/>
      <c r="Z36" s="4"/>
      <c r="AA36" s="4"/>
      <c r="AB36" s="4"/>
      <c r="AC36" s="4"/>
    </row>
    <row r="37">
      <c r="A37" s="43"/>
      <c r="B37" s="37" t="str">
        <f t="shared" si="2"/>
        <v/>
      </c>
      <c r="C37" s="44"/>
      <c r="D37" s="45"/>
      <c r="E37" s="45"/>
      <c r="F37" s="46" t="str">
        <f t="shared" si="5"/>
        <v/>
      </c>
      <c r="G37" s="4"/>
      <c r="H37" s="4"/>
      <c r="I37" s="4"/>
      <c r="J37" s="4"/>
      <c r="K37" s="4"/>
      <c r="L37" s="4"/>
      <c r="M37" s="4"/>
      <c r="N37" s="4"/>
      <c r="O37" s="4"/>
      <c r="P37" s="4"/>
      <c r="Q37" s="4"/>
      <c r="R37" s="4"/>
      <c r="S37" s="4"/>
      <c r="T37" s="4"/>
      <c r="U37" s="4"/>
      <c r="V37" s="4"/>
      <c r="W37" s="4"/>
      <c r="X37" s="4"/>
      <c r="Y37" s="4"/>
      <c r="Z37" s="4"/>
      <c r="AA37" s="4"/>
      <c r="AB37" s="4"/>
      <c r="AC37" s="4"/>
    </row>
    <row r="38">
      <c r="A38" s="43"/>
      <c r="B38" s="37" t="str">
        <f t="shared" si="2"/>
        <v/>
      </c>
      <c r="C38" s="44"/>
      <c r="D38" s="45"/>
      <c r="E38" s="45"/>
      <c r="F38" s="46" t="str">
        <f t="shared" si="5"/>
        <v/>
      </c>
      <c r="G38" s="4"/>
      <c r="H38" s="4"/>
      <c r="I38" s="4"/>
      <c r="J38" s="4"/>
      <c r="K38" s="4"/>
      <c r="L38" s="4"/>
      <c r="M38" s="4"/>
      <c r="N38" s="4"/>
      <c r="O38" s="4"/>
      <c r="P38" s="4"/>
      <c r="Q38" s="4"/>
      <c r="R38" s="4"/>
      <c r="S38" s="4"/>
      <c r="T38" s="4"/>
      <c r="U38" s="4"/>
      <c r="V38" s="4"/>
      <c r="W38" s="4"/>
      <c r="X38" s="4"/>
      <c r="Y38" s="4"/>
      <c r="Z38" s="4"/>
      <c r="AA38" s="4"/>
      <c r="AB38" s="4"/>
      <c r="AC38" s="4"/>
    </row>
    <row r="39">
      <c r="A39" s="43"/>
      <c r="B39" s="37" t="str">
        <f t="shared" si="2"/>
        <v/>
      </c>
      <c r="C39" s="44"/>
      <c r="D39" s="45"/>
      <c r="E39" s="45"/>
      <c r="F39" s="46" t="str">
        <f t="shared" si="5"/>
        <v/>
      </c>
      <c r="G39" s="4"/>
      <c r="H39" s="4"/>
      <c r="I39" s="4"/>
      <c r="J39" s="4"/>
      <c r="K39" s="4"/>
      <c r="L39" s="4"/>
      <c r="M39" s="4"/>
      <c r="N39" s="4"/>
      <c r="O39" s="4"/>
      <c r="P39" s="4"/>
      <c r="Q39" s="4"/>
      <c r="R39" s="4"/>
      <c r="S39" s="4"/>
      <c r="T39" s="4"/>
      <c r="U39" s="4"/>
      <c r="V39" s="4"/>
      <c r="W39" s="4"/>
      <c r="X39" s="4"/>
      <c r="Y39" s="4"/>
      <c r="Z39" s="4"/>
      <c r="AA39" s="4"/>
      <c r="AB39" s="4"/>
      <c r="AC39" s="4"/>
    </row>
    <row r="40">
      <c r="A40" s="43"/>
      <c r="B40" s="37" t="str">
        <f t="shared" si="2"/>
        <v/>
      </c>
      <c r="C40" s="44"/>
      <c r="D40" s="45"/>
      <c r="E40" s="45"/>
      <c r="F40" s="46" t="str">
        <f t="shared" si="5"/>
        <v/>
      </c>
      <c r="G40" s="4"/>
      <c r="H40" s="4"/>
      <c r="I40" s="4"/>
      <c r="J40" s="4"/>
      <c r="K40" s="4"/>
      <c r="L40" s="4"/>
      <c r="M40" s="4"/>
      <c r="N40" s="4"/>
      <c r="O40" s="4"/>
      <c r="P40" s="4"/>
      <c r="Q40" s="4"/>
      <c r="R40" s="4"/>
      <c r="S40" s="4"/>
      <c r="T40" s="4"/>
      <c r="U40" s="4"/>
      <c r="V40" s="4"/>
      <c r="W40" s="4"/>
      <c r="X40" s="4"/>
      <c r="Y40" s="4"/>
      <c r="Z40" s="4"/>
      <c r="AA40" s="4"/>
      <c r="AB40" s="4"/>
      <c r="AC40" s="4"/>
    </row>
    <row r="41">
      <c r="A41" s="43"/>
      <c r="B41" s="37" t="str">
        <f t="shared" si="2"/>
        <v/>
      </c>
      <c r="C41" s="44"/>
      <c r="D41" s="45"/>
      <c r="E41" s="45"/>
      <c r="F41" s="46" t="str">
        <f t="shared" si="5"/>
        <v/>
      </c>
      <c r="G41" s="4"/>
      <c r="H41" s="4"/>
      <c r="I41" s="4"/>
      <c r="J41" s="4"/>
      <c r="K41" s="4"/>
      <c r="L41" s="4"/>
      <c r="M41" s="4"/>
      <c r="N41" s="4"/>
      <c r="O41" s="4"/>
      <c r="P41" s="4"/>
      <c r="Q41" s="4"/>
      <c r="R41" s="4"/>
      <c r="S41" s="4"/>
      <c r="T41" s="4"/>
      <c r="U41" s="4"/>
      <c r="V41" s="4"/>
      <c r="W41" s="4"/>
      <c r="X41" s="4"/>
      <c r="Y41" s="4"/>
      <c r="Z41" s="4"/>
      <c r="AA41" s="4"/>
      <c r="AB41" s="4"/>
      <c r="AC41" s="4"/>
    </row>
    <row r="42">
      <c r="A42" s="43"/>
      <c r="B42" s="37" t="str">
        <f t="shared" si="2"/>
        <v/>
      </c>
      <c r="C42" s="44"/>
      <c r="D42" s="45"/>
      <c r="E42" s="45"/>
      <c r="F42" s="46" t="str">
        <f t="shared" si="5"/>
        <v/>
      </c>
      <c r="G42" s="4"/>
      <c r="H42" s="4"/>
      <c r="I42" s="4"/>
      <c r="J42" s="4"/>
      <c r="K42" s="4"/>
      <c r="L42" s="4"/>
      <c r="M42" s="4"/>
      <c r="N42" s="4"/>
      <c r="O42" s="4"/>
      <c r="P42" s="4"/>
      <c r="Q42" s="4"/>
      <c r="R42" s="4"/>
      <c r="S42" s="4"/>
      <c r="T42" s="4"/>
      <c r="U42" s="4"/>
      <c r="V42" s="4"/>
      <c r="W42" s="4"/>
      <c r="X42" s="4"/>
      <c r="Y42" s="4"/>
      <c r="Z42" s="4"/>
      <c r="AA42" s="4"/>
      <c r="AB42" s="4"/>
      <c r="AC42" s="4"/>
    </row>
    <row r="43">
      <c r="A43" s="43"/>
      <c r="B43" s="37" t="str">
        <f t="shared" si="2"/>
        <v/>
      </c>
      <c r="C43" s="44"/>
      <c r="D43" s="45"/>
      <c r="E43" s="45"/>
      <c r="F43" s="46" t="str">
        <f t="shared" si="5"/>
        <v/>
      </c>
      <c r="G43" s="4"/>
      <c r="H43" s="4"/>
      <c r="I43" s="4"/>
      <c r="J43" s="4"/>
      <c r="K43" s="4"/>
      <c r="L43" s="4"/>
      <c r="M43" s="4"/>
      <c r="N43" s="4"/>
      <c r="O43" s="4"/>
      <c r="P43" s="4"/>
      <c r="Q43" s="4"/>
      <c r="R43" s="4"/>
      <c r="S43" s="4"/>
      <c r="T43" s="4"/>
      <c r="U43" s="4"/>
      <c r="V43" s="4"/>
      <c r="W43" s="4"/>
      <c r="X43" s="4"/>
      <c r="Y43" s="4"/>
      <c r="Z43" s="4"/>
      <c r="AA43" s="4"/>
      <c r="AB43" s="4"/>
      <c r="AC43" s="4"/>
    </row>
    <row r="44">
      <c r="A44" s="43"/>
      <c r="B44" s="37" t="str">
        <f t="shared" si="2"/>
        <v/>
      </c>
      <c r="C44" s="44"/>
      <c r="D44" s="45"/>
      <c r="E44" s="45"/>
      <c r="F44" s="46" t="str">
        <f t="shared" si="5"/>
        <v/>
      </c>
      <c r="G44" s="4"/>
      <c r="H44" s="4"/>
      <c r="I44" s="4"/>
      <c r="J44" s="4"/>
      <c r="K44" s="4"/>
      <c r="L44" s="4"/>
      <c r="M44" s="4"/>
      <c r="N44" s="4"/>
      <c r="O44" s="4"/>
      <c r="P44" s="4"/>
      <c r="Q44" s="4"/>
      <c r="R44" s="4"/>
      <c r="S44" s="4"/>
      <c r="T44" s="4"/>
      <c r="U44" s="4"/>
      <c r="V44" s="4"/>
      <c r="W44" s="4"/>
      <c r="X44" s="4"/>
      <c r="Y44" s="4"/>
      <c r="Z44" s="4"/>
      <c r="AA44" s="4"/>
      <c r="AB44" s="4"/>
      <c r="AC44" s="4"/>
    </row>
    <row r="45">
      <c r="A45" s="43"/>
      <c r="B45" s="37" t="str">
        <f t="shared" si="2"/>
        <v/>
      </c>
      <c r="C45" s="44"/>
      <c r="D45" s="45"/>
      <c r="E45" s="45"/>
      <c r="F45" s="46" t="str">
        <f t="shared" si="5"/>
        <v/>
      </c>
      <c r="G45" s="4"/>
      <c r="H45" s="4"/>
      <c r="I45" s="4"/>
      <c r="J45" s="4"/>
      <c r="K45" s="4"/>
      <c r="L45" s="4"/>
      <c r="M45" s="4"/>
      <c r="N45" s="4"/>
      <c r="O45" s="4"/>
      <c r="P45" s="4"/>
      <c r="Q45" s="4"/>
      <c r="R45" s="4"/>
      <c r="S45" s="4"/>
      <c r="T45" s="4"/>
      <c r="U45" s="4"/>
      <c r="V45" s="4"/>
      <c r="W45" s="4"/>
      <c r="X45" s="4"/>
      <c r="Y45" s="4"/>
      <c r="Z45" s="4"/>
      <c r="AA45" s="4"/>
      <c r="AB45" s="4"/>
      <c r="AC45" s="4"/>
    </row>
    <row r="46">
      <c r="A46" s="43"/>
      <c r="B46" s="37" t="str">
        <f t="shared" si="2"/>
        <v/>
      </c>
      <c r="C46" s="44"/>
      <c r="D46" s="45"/>
      <c r="E46" s="45"/>
      <c r="F46" s="46" t="str">
        <f t="shared" si="5"/>
        <v/>
      </c>
      <c r="G46" s="4"/>
      <c r="H46" s="4"/>
      <c r="I46" s="4"/>
      <c r="J46" s="4"/>
      <c r="K46" s="4"/>
      <c r="L46" s="4"/>
      <c r="M46" s="4"/>
      <c r="N46" s="4"/>
      <c r="O46" s="4"/>
      <c r="P46" s="4"/>
      <c r="Q46" s="4"/>
      <c r="R46" s="4"/>
      <c r="S46" s="4"/>
      <c r="T46" s="4"/>
      <c r="U46" s="4"/>
      <c r="V46" s="4"/>
      <c r="W46" s="4"/>
      <c r="X46" s="4"/>
      <c r="Y46" s="4"/>
      <c r="Z46" s="4"/>
      <c r="AA46" s="4"/>
      <c r="AB46" s="4"/>
      <c r="AC46" s="4"/>
    </row>
    <row r="47">
      <c r="A47" s="43"/>
      <c r="B47" s="37" t="str">
        <f t="shared" si="2"/>
        <v/>
      </c>
      <c r="C47" s="44"/>
      <c r="D47" s="45"/>
      <c r="E47" s="45"/>
      <c r="F47" s="46" t="str">
        <f t="shared" si="5"/>
        <v/>
      </c>
      <c r="G47" s="4"/>
      <c r="H47" s="4"/>
      <c r="I47" s="4"/>
      <c r="J47" s="4"/>
      <c r="K47" s="4"/>
      <c r="L47" s="4"/>
      <c r="M47" s="4"/>
      <c r="N47" s="4"/>
      <c r="O47" s="4"/>
      <c r="P47" s="4"/>
      <c r="Q47" s="4"/>
      <c r="R47" s="4"/>
      <c r="S47" s="4"/>
      <c r="T47" s="4"/>
      <c r="U47" s="4"/>
      <c r="V47" s="4"/>
      <c r="W47" s="4"/>
      <c r="X47" s="4"/>
      <c r="Y47" s="4"/>
      <c r="Z47" s="4"/>
      <c r="AA47" s="4"/>
      <c r="AB47" s="4"/>
      <c r="AC47" s="4"/>
    </row>
    <row r="48">
      <c r="A48" s="43"/>
      <c r="B48" s="37" t="str">
        <f t="shared" si="2"/>
        <v/>
      </c>
      <c r="C48" s="44"/>
      <c r="D48" s="45"/>
      <c r="E48" s="45"/>
      <c r="F48" s="46" t="str">
        <f t="shared" si="5"/>
        <v/>
      </c>
      <c r="G48" s="4"/>
      <c r="H48" s="4"/>
      <c r="I48" s="4"/>
      <c r="J48" s="4"/>
      <c r="K48" s="4"/>
      <c r="L48" s="4"/>
      <c r="M48" s="4"/>
      <c r="N48" s="4"/>
      <c r="O48" s="4"/>
      <c r="P48" s="4"/>
      <c r="Q48" s="4"/>
      <c r="R48" s="4"/>
      <c r="S48" s="4"/>
      <c r="T48" s="4"/>
      <c r="U48" s="4"/>
      <c r="V48" s="4"/>
      <c r="W48" s="4"/>
      <c r="X48" s="4"/>
      <c r="Y48" s="4"/>
      <c r="Z48" s="4"/>
      <c r="AA48" s="4"/>
      <c r="AB48" s="4"/>
      <c r="AC48" s="4"/>
    </row>
    <row r="49">
      <c r="A49" s="43"/>
      <c r="B49" s="37" t="str">
        <f t="shared" si="2"/>
        <v/>
      </c>
      <c r="C49" s="44"/>
      <c r="D49" s="45"/>
      <c r="E49" s="45"/>
      <c r="F49" s="46" t="str">
        <f t="shared" si="5"/>
        <v/>
      </c>
      <c r="G49" s="4"/>
      <c r="H49" s="4"/>
      <c r="I49" s="4"/>
      <c r="J49" s="4"/>
      <c r="K49" s="4"/>
      <c r="L49" s="4"/>
      <c r="M49" s="4"/>
      <c r="N49" s="4"/>
      <c r="O49" s="4"/>
      <c r="P49" s="4"/>
      <c r="Q49" s="4"/>
      <c r="R49" s="4"/>
      <c r="S49" s="4"/>
      <c r="T49" s="4"/>
      <c r="U49" s="4"/>
      <c r="V49" s="4"/>
      <c r="W49" s="4"/>
      <c r="X49" s="4"/>
      <c r="Y49" s="4"/>
      <c r="Z49" s="4"/>
      <c r="AA49" s="4"/>
      <c r="AB49" s="4"/>
      <c r="AC49" s="4"/>
    </row>
    <row r="50">
      <c r="A50" s="43"/>
      <c r="B50" s="37" t="str">
        <f t="shared" si="2"/>
        <v/>
      </c>
      <c r="C50" s="44"/>
      <c r="D50" s="45"/>
      <c r="E50" s="45"/>
      <c r="F50" s="46" t="str">
        <f t="shared" si="5"/>
        <v/>
      </c>
      <c r="G50" s="4"/>
      <c r="H50" s="4"/>
      <c r="I50" s="4"/>
      <c r="J50" s="4"/>
      <c r="K50" s="4"/>
      <c r="L50" s="4"/>
      <c r="M50" s="4"/>
      <c r="N50" s="4"/>
      <c r="O50" s="4"/>
      <c r="P50" s="4"/>
      <c r="Q50" s="4"/>
      <c r="R50" s="4"/>
      <c r="S50" s="4"/>
      <c r="T50" s="4"/>
      <c r="U50" s="4"/>
      <c r="V50" s="4"/>
      <c r="W50" s="4"/>
      <c r="X50" s="4"/>
      <c r="Y50" s="4"/>
      <c r="Z50" s="4"/>
      <c r="AA50" s="4"/>
      <c r="AB50" s="4"/>
      <c r="AC50" s="4"/>
    </row>
    <row r="51">
      <c r="A51" s="43"/>
      <c r="B51" s="37" t="str">
        <f t="shared" si="2"/>
        <v/>
      </c>
      <c r="C51" s="44"/>
      <c r="D51" s="45"/>
      <c r="E51" s="45"/>
      <c r="F51" s="46" t="str">
        <f t="shared" si="5"/>
        <v/>
      </c>
      <c r="G51" s="4"/>
      <c r="H51" s="4"/>
      <c r="I51" s="4"/>
      <c r="J51" s="4"/>
      <c r="K51" s="4"/>
      <c r="L51" s="4"/>
      <c r="M51" s="4"/>
      <c r="N51" s="4"/>
      <c r="O51" s="4"/>
      <c r="P51" s="4"/>
      <c r="Q51" s="4"/>
      <c r="R51" s="4"/>
      <c r="S51" s="4"/>
      <c r="T51" s="4"/>
      <c r="U51" s="4"/>
      <c r="V51" s="4"/>
      <c r="W51" s="4"/>
      <c r="X51" s="4"/>
      <c r="Y51" s="4"/>
      <c r="Z51" s="4"/>
      <c r="AA51" s="4"/>
      <c r="AB51" s="4"/>
      <c r="AC51" s="4"/>
    </row>
    <row r="52">
      <c r="A52" s="43"/>
      <c r="B52" s="37" t="str">
        <f t="shared" si="2"/>
        <v/>
      </c>
      <c r="C52" s="44"/>
      <c r="D52" s="45"/>
      <c r="E52" s="45"/>
      <c r="F52" s="46" t="str">
        <f t="shared" si="5"/>
        <v/>
      </c>
      <c r="G52" s="4"/>
      <c r="H52" s="4"/>
      <c r="I52" s="4"/>
      <c r="J52" s="4"/>
      <c r="K52" s="4"/>
      <c r="L52" s="4"/>
      <c r="M52" s="4"/>
      <c r="N52" s="4"/>
      <c r="O52" s="4"/>
      <c r="P52" s="4"/>
      <c r="Q52" s="4"/>
      <c r="R52" s="4"/>
      <c r="S52" s="4"/>
      <c r="T52" s="4"/>
      <c r="U52" s="4"/>
      <c r="V52" s="4"/>
      <c r="W52" s="4"/>
      <c r="X52" s="4"/>
      <c r="Y52" s="4"/>
      <c r="Z52" s="4"/>
      <c r="AA52" s="4"/>
      <c r="AB52" s="4"/>
      <c r="AC52" s="4"/>
    </row>
    <row r="53">
      <c r="A53" s="43"/>
      <c r="B53" s="37" t="str">
        <f t="shared" si="2"/>
        <v/>
      </c>
      <c r="C53" s="44"/>
      <c r="D53" s="45"/>
      <c r="E53" s="45"/>
      <c r="F53" s="46" t="str">
        <f t="shared" si="5"/>
        <v/>
      </c>
      <c r="G53" s="4"/>
      <c r="H53" s="4"/>
      <c r="I53" s="4"/>
      <c r="J53" s="4"/>
      <c r="K53" s="4"/>
      <c r="L53" s="4"/>
      <c r="M53" s="4"/>
      <c r="N53" s="4"/>
      <c r="O53" s="4"/>
      <c r="P53" s="4"/>
      <c r="Q53" s="4"/>
      <c r="R53" s="4"/>
      <c r="S53" s="4"/>
      <c r="T53" s="4"/>
      <c r="U53" s="4"/>
      <c r="V53" s="4"/>
      <c r="W53" s="4"/>
      <c r="X53" s="4"/>
      <c r="Y53" s="4"/>
      <c r="Z53" s="4"/>
      <c r="AA53" s="4"/>
      <c r="AB53" s="4"/>
      <c r="AC53" s="4"/>
    </row>
    <row r="54">
      <c r="A54" s="43"/>
      <c r="B54" s="37" t="str">
        <f t="shared" si="2"/>
        <v/>
      </c>
      <c r="C54" s="44"/>
      <c r="D54" s="45"/>
      <c r="E54" s="45"/>
      <c r="F54" s="46" t="str">
        <f t="shared" si="5"/>
        <v/>
      </c>
      <c r="G54" s="4"/>
      <c r="H54" s="4"/>
      <c r="I54" s="4"/>
      <c r="J54" s="4"/>
      <c r="K54" s="4"/>
      <c r="L54" s="4"/>
      <c r="M54" s="4"/>
      <c r="N54" s="4"/>
      <c r="O54" s="4"/>
      <c r="P54" s="4"/>
      <c r="Q54" s="4"/>
      <c r="R54" s="4"/>
      <c r="S54" s="4"/>
      <c r="T54" s="4"/>
      <c r="U54" s="4"/>
      <c r="V54" s="4"/>
      <c r="W54" s="4"/>
      <c r="X54" s="4"/>
      <c r="Y54" s="4"/>
      <c r="Z54" s="4"/>
      <c r="AA54" s="4"/>
      <c r="AB54" s="4"/>
      <c r="AC54" s="4"/>
    </row>
    <row r="55">
      <c r="A55" s="43"/>
      <c r="B55" s="37" t="str">
        <f t="shared" si="2"/>
        <v/>
      </c>
      <c r="C55" s="44"/>
      <c r="D55" s="45"/>
      <c r="E55" s="45"/>
      <c r="F55" s="46" t="str">
        <f t="shared" si="5"/>
        <v/>
      </c>
      <c r="G55" s="4"/>
      <c r="H55" s="4"/>
      <c r="I55" s="4"/>
      <c r="J55" s="4"/>
      <c r="K55" s="4"/>
      <c r="L55" s="4"/>
      <c r="M55" s="4"/>
      <c r="N55" s="4"/>
      <c r="O55" s="4"/>
      <c r="P55" s="4"/>
      <c r="Q55" s="4"/>
      <c r="R55" s="4"/>
      <c r="S55" s="4"/>
      <c r="T55" s="4"/>
      <c r="U55" s="4"/>
      <c r="V55" s="4"/>
      <c r="W55" s="4"/>
      <c r="X55" s="4"/>
      <c r="Y55" s="4"/>
      <c r="Z55" s="4"/>
      <c r="AA55" s="4"/>
      <c r="AB55" s="4"/>
      <c r="AC55" s="4"/>
    </row>
    <row r="56">
      <c r="A56" s="43"/>
      <c r="B56" s="37" t="str">
        <f t="shared" si="2"/>
        <v/>
      </c>
      <c r="C56" s="44"/>
      <c r="D56" s="45"/>
      <c r="E56" s="45"/>
      <c r="F56" s="46" t="str">
        <f t="shared" si="5"/>
        <v/>
      </c>
      <c r="G56" s="4"/>
      <c r="H56" s="4"/>
      <c r="I56" s="4"/>
      <c r="J56" s="4"/>
      <c r="K56" s="4"/>
      <c r="L56" s="4"/>
      <c r="M56" s="4"/>
      <c r="N56" s="4"/>
      <c r="O56" s="4"/>
      <c r="P56" s="4"/>
      <c r="Q56" s="4"/>
      <c r="R56" s="4"/>
      <c r="S56" s="4"/>
      <c r="T56" s="4"/>
      <c r="U56" s="4"/>
      <c r="V56" s="4"/>
      <c r="W56" s="4"/>
      <c r="X56" s="4"/>
      <c r="Y56" s="4"/>
      <c r="Z56" s="4"/>
      <c r="AA56" s="4"/>
      <c r="AB56" s="4"/>
      <c r="AC56" s="4"/>
    </row>
    <row r="57">
      <c r="A57" s="43"/>
      <c r="B57" s="37" t="str">
        <f t="shared" si="2"/>
        <v/>
      </c>
      <c r="C57" s="44"/>
      <c r="D57" s="45"/>
      <c r="E57" s="45"/>
      <c r="F57" s="46" t="str">
        <f t="shared" si="5"/>
        <v/>
      </c>
      <c r="G57" s="4"/>
      <c r="H57" s="4"/>
      <c r="I57" s="4"/>
      <c r="J57" s="4"/>
      <c r="K57" s="4"/>
      <c r="L57" s="4"/>
      <c r="M57" s="4"/>
      <c r="N57" s="4"/>
      <c r="O57" s="4"/>
      <c r="P57" s="4"/>
      <c r="Q57" s="4"/>
      <c r="R57" s="4"/>
      <c r="S57" s="4"/>
      <c r="T57" s="4"/>
      <c r="U57" s="4"/>
      <c r="V57" s="4"/>
      <c r="W57" s="4"/>
      <c r="X57" s="4"/>
      <c r="Y57" s="4"/>
      <c r="Z57" s="4"/>
      <c r="AA57" s="4"/>
      <c r="AB57" s="4"/>
      <c r="AC57" s="4"/>
    </row>
    <row r="58">
      <c r="A58" s="43"/>
      <c r="B58" s="37" t="str">
        <f t="shared" si="2"/>
        <v/>
      </c>
      <c r="C58" s="44"/>
      <c r="D58" s="45"/>
      <c r="E58" s="45"/>
      <c r="F58" s="46" t="str">
        <f t="shared" si="5"/>
        <v/>
      </c>
      <c r="G58" s="4"/>
      <c r="H58" s="4"/>
      <c r="I58" s="4"/>
      <c r="J58" s="4"/>
      <c r="K58" s="4"/>
      <c r="L58" s="4"/>
      <c r="M58" s="4"/>
      <c r="N58" s="4"/>
      <c r="O58" s="4"/>
      <c r="P58" s="4"/>
      <c r="Q58" s="4"/>
      <c r="R58" s="4"/>
      <c r="S58" s="4"/>
      <c r="T58" s="4"/>
      <c r="U58" s="4"/>
      <c r="V58" s="4"/>
      <c r="W58" s="4"/>
      <c r="X58" s="4"/>
      <c r="Y58" s="4"/>
      <c r="Z58" s="4"/>
      <c r="AA58" s="4"/>
      <c r="AB58" s="4"/>
      <c r="AC58" s="4"/>
    </row>
    <row r="59">
      <c r="A59" s="43"/>
      <c r="B59" s="37" t="str">
        <f t="shared" si="2"/>
        <v/>
      </c>
      <c r="C59" s="44"/>
      <c r="D59" s="45"/>
      <c r="E59" s="45"/>
      <c r="F59" s="46" t="str">
        <f t="shared" si="5"/>
        <v/>
      </c>
      <c r="G59" s="4"/>
      <c r="H59" s="4"/>
      <c r="I59" s="4"/>
      <c r="J59" s="4"/>
      <c r="K59" s="4"/>
      <c r="L59" s="4"/>
      <c r="M59" s="4"/>
      <c r="N59" s="4"/>
      <c r="O59" s="4"/>
      <c r="P59" s="4"/>
      <c r="Q59" s="4"/>
      <c r="R59" s="4"/>
      <c r="S59" s="4"/>
      <c r="T59" s="4"/>
      <c r="U59" s="4"/>
      <c r="V59" s="4"/>
      <c r="W59" s="4"/>
      <c r="X59" s="4"/>
      <c r="Y59" s="4"/>
      <c r="Z59" s="4"/>
      <c r="AA59" s="4"/>
      <c r="AB59" s="4"/>
      <c r="AC59" s="4"/>
    </row>
    <row r="60">
      <c r="A60" s="43"/>
      <c r="B60" s="37" t="str">
        <f t="shared" si="2"/>
        <v/>
      </c>
      <c r="C60" s="44"/>
      <c r="D60" s="45"/>
      <c r="E60" s="45"/>
      <c r="F60" s="46" t="str">
        <f t="shared" si="5"/>
        <v/>
      </c>
      <c r="G60" s="4"/>
      <c r="H60" s="4"/>
      <c r="I60" s="4"/>
      <c r="J60" s="4"/>
      <c r="K60" s="4"/>
      <c r="L60" s="4"/>
      <c r="M60" s="4"/>
      <c r="N60" s="4"/>
      <c r="O60" s="4"/>
      <c r="P60" s="4"/>
      <c r="Q60" s="4"/>
      <c r="R60" s="4"/>
      <c r="S60" s="4"/>
      <c r="T60" s="4"/>
      <c r="U60" s="4"/>
      <c r="V60" s="4"/>
      <c r="W60" s="4"/>
      <c r="X60" s="4"/>
      <c r="Y60" s="4"/>
      <c r="Z60" s="4"/>
      <c r="AA60" s="4"/>
      <c r="AB60" s="4"/>
      <c r="AC60" s="4"/>
    </row>
    <row r="61">
      <c r="A61" s="43"/>
      <c r="B61" s="37" t="str">
        <f t="shared" si="2"/>
        <v/>
      </c>
      <c r="C61" s="44"/>
      <c r="D61" s="45"/>
      <c r="E61" s="45"/>
      <c r="F61" s="46" t="str">
        <f t="shared" si="5"/>
        <v/>
      </c>
      <c r="G61" s="4"/>
      <c r="H61" s="4"/>
      <c r="I61" s="4"/>
      <c r="J61" s="4"/>
      <c r="K61" s="4"/>
      <c r="L61" s="4"/>
      <c r="M61" s="4"/>
      <c r="N61" s="4"/>
      <c r="O61" s="4"/>
      <c r="P61" s="4"/>
      <c r="Q61" s="4"/>
      <c r="R61" s="4"/>
      <c r="S61" s="4"/>
      <c r="T61" s="4"/>
      <c r="U61" s="4"/>
      <c r="V61" s="4"/>
      <c r="W61" s="4"/>
      <c r="X61" s="4"/>
      <c r="Y61" s="4"/>
      <c r="Z61" s="4"/>
      <c r="AA61" s="4"/>
      <c r="AB61" s="4"/>
      <c r="AC61" s="4"/>
    </row>
    <row r="62">
      <c r="A62" s="43"/>
      <c r="B62" s="37" t="str">
        <f t="shared" si="2"/>
        <v/>
      </c>
      <c r="C62" s="44"/>
      <c r="D62" s="45"/>
      <c r="E62" s="45"/>
      <c r="F62" s="46" t="str">
        <f t="shared" si="5"/>
        <v/>
      </c>
      <c r="G62" s="4"/>
      <c r="H62" s="4"/>
      <c r="I62" s="4"/>
      <c r="J62" s="4"/>
      <c r="K62" s="4"/>
      <c r="L62" s="4"/>
      <c r="M62" s="4"/>
      <c r="N62" s="4"/>
      <c r="O62" s="4"/>
      <c r="P62" s="4"/>
      <c r="Q62" s="4"/>
      <c r="R62" s="4"/>
      <c r="S62" s="4"/>
      <c r="T62" s="4"/>
      <c r="U62" s="4"/>
      <c r="V62" s="4"/>
      <c r="W62" s="4"/>
      <c r="X62" s="4"/>
      <c r="Y62" s="4"/>
      <c r="Z62" s="4"/>
      <c r="AA62" s="4"/>
      <c r="AB62" s="4"/>
      <c r="AC62" s="4"/>
    </row>
    <row r="63">
      <c r="A63" s="43"/>
      <c r="B63" s="37" t="str">
        <f t="shared" si="2"/>
        <v/>
      </c>
      <c r="C63" s="44"/>
      <c r="D63" s="45"/>
      <c r="E63" s="45"/>
      <c r="F63" s="46" t="str">
        <f t="shared" si="5"/>
        <v/>
      </c>
      <c r="G63" s="4"/>
      <c r="H63" s="4"/>
      <c r="I63" s="4"/>
      <c r="J63" s="4"/>
      <c r="K63" s="4"/>
      <c r="L63" s="4"/>
      <c r="M63" s="4"/>
      <c r="N63" s="4"/>
      <c r="O63" s="4"/>
      <c r="P63" s="4"/>
      <c r="Q63" s="4"/>
      <c r="R63" s="4"/>
      <c r="S63" s="4"/>
      <c r="T63" s="4"/>
      <c r="U63" s="4"/>
      <c r="V63" s="4"/>
      <c r="W63" s="4"/>
      <c r="X63" s="4"/>
      <c r="Y63" s="4"/>
      <c r="Z63" s="4"/>
      <c r="AA63" s="4"/>
      <c r="AB63" s="4"/>
      <c r="AC63" s="4"/>
    </row>
    <row r="64">
      <c r="A64" s="43"/>
      <c r="B64" s="37" t="str">
        <f t="shared" si="2"/>
        <v/>
      </c>
      <c r="C64" s="44"/>
      <c r="D64" s="45"/>
      <c r="E64" s="45"/>
      <c r="F64" s="46" t="str">
        <f t="shared" si="5"/>
        <v/>
      </c>
      <c r="G64" s="4"/>
      <c r="H64" s="4"/>
      <c r="I64" s="4"/>
      <c r="J64" s="4"/>
      <c r="K64" s="4"/>
      <c r="L64" s="4"/>
      <c r="M64" s="4"/>
      <c r="N64" s="4"/>
      <c r="O64" s="4"/>
      <c r="P64" s="4"/>
      <c r="Q64" s="4"/>
      <c r="R64" s="4"/>
      <c r="S64" s="4"/>
      <c r="T64" s="4"/>
      <c r="U64" s="4"/>
      <c r="V64" s="4"/>
      <c r="W64" s="4"/>
      <c r="X64" s="4"/>
      <c r="Y64" s="4"/>
      <c r="Z64" s="4"/>
      <c r="AA64" s="4"/>
      <c r="AB64" s="4"/>
      <c r="AC64" s="4"/>
    </row>
    <row r="65">
      <c r="A65" s="43"/>
      <c r="B65" s="37" t="str">
        <f t="shared" si="2"/>
        <v/>
      </c>
      <c r="C65" s="44"/>
      <c r="D65" s="45"/>
      <c r="E65" s="45"/>
      <c r="F65" s="46" t="str">
        <f t="shared" si="5"/>
        <v/>
      </c>
      <c r="G65" s="4"/>
      <c r="H65" s="4"/>
      <c r="I65" s="4"/>
      <c r="J65" s="4"/>
      <c r="K65" s="4"/>
      <c r="L65" s="4"/>
      <c r="M65" s="4"/>
      <c r="N65" s="4"/>
      <c r="O65" s="4"/>
      <c r="P65" s="4"/>
      <c r="Q65" s="4"/>
      <c r="R65" s="4"/>
      <c r="S65" s="4"/>
      <c r="T65" s="4"/>
      <c r="U65" s="4"/>
      <c r="V65" s="4"/>
      <c r="W65" s="4"/>
      <c r="X65" s="4"/>
      <c r="Y65" s="4"/>
      <c r="Z65" s="4"/>
      <c r="AA65" s="4"/>
      <c r="AB65" s="4"/>
      <c r="AC65" s="4"/>
    </row>
    <row r="66">
      <c r="A66" s="43"/>
      <c r="B66" s="37" t="str">
        <f t="shared" si="2"/>
        <v/>
      </c>
      <c r="C66" s="44"/>
      <c r="D66" s="45"/>
      <c r="E66" s="45"/>
      <c r="F66" s="46" t="str">
        <f t="shared" si="5"/>
        <v/>
      </c>
      <c r="G66" s="4"/>
      <c r="H66" s="4"/>
      <c r="I66" s="4"/>
      <c r="J66" s="4"/>
      <c r="K66" s="4"/>
      <c r="L66" s="4"/>
      <c r="M66" s="4"/>
      <c r="N66" s="4"/>
      <c r="O66" s="4"/>
      <c r="P66" s="4"/>
      <c r="Q66" s="4"/>
      <c r="R66" s="4"/>
      <c r="S66" s="4"/>
      <c r="T66" s="4"/>
      <c r="U66" s="4"/>
      <c r="V66" s="4"/>
      <c r="W66" s="4"/>
      <c r="X66" s="4"/>
      <c r="Y66" s="4"/>
      <c r="Z66" s="4"/>
      <c r="AA66" s="4"/>
      <c r="AB66" s="4"/>
      <c r="AC66" s="4"/>
    </row>
    <row r="67">
      <c r="A67" s="43"/>
      <c r="B67" s="37" t="str">
        <f t="shared" si="2"/>
        <v/>
      </c>
      <c r="C67" s="44"/>
      <c r="D67" s="45"/>
      <c r="E67" s="45"/>
      <c r="F67" s="46" t="str">
        <f t="shared" si="5"/>
        <v/>
      </c>
      <c r="G67" s="4"/>
      <c r="H67" s="4"/>
      <c r="I67" s="4"/>
      <c r="J67" s="4"/>
      <c r="K67" s="4"/>
      <c r="L67" s="4"/>
      <c r="M67" s="4"/>
      <c r="N67" s="4"/>
      <c r="O67" s="4"/>
      <c r="P67" s="4"/>
      <c r="Q67" s="4"/>
      <c r="R67" s="4"/>
      <c r="S67" s="4"/>
      <c r="T67" s="4"/>
      <c r="U67" s="4"/>
      <c r="V67" s="4"/>
      <c r="W67" s="4"/>
      <c r="X67" s="4"/>
      <c r="Y67" s="4"/>
      <c r="Z67" s="4"/>
      <c r="AA67" s="4"/>
      <c r="AB67" s="4"/>
      <c r="AC67" s="4"/>
    </row>
    <row r="68">
      <c r="A68" s="43"/>
      <c r="B68" s="37" t="str">
        <f t="shared" si="2"/>
        <v/>
      </c>
      <c r="C68" s="44"/>
      <c r="D68" s="45"/>
      <c r="E68" s="45"/>
      <c r="F68" s="46" t="str">
        <f t="shared" si="5"/>
        <v/>
      </c>
      <c r="G68" s="4"/>
      <c r="H68" s="4"/>
      <c r="I68" s="4"/>
      <c r="J68" s="4"/>
      <c r="K68" s="4"/>
      <c r="L68" s="4"/>
      <c r="M68" s="4"/>
      <c r="N68" s="4"/>
      <c r="O68" s="4"/>
      <c r="P68" s="4"/>
      <c r="Q68" s="4"/>
      <c r="R68" s="4"/>
      <c r="S68" s="4"/>
      <c r="T68" s="4"/>
      <c r="U68" s="4"/>
      <c r="V68" s="4"/>
      <c r="W68" s="4"/>
      <c r="X68" s="4"/>
      <c r="Y68" s="4"/>
      <c r="Z68" s="4"/>
      <c r="AA68" s="4"/>
      <c r="AB68" s="4"/>
      <c r="AC68" s="4"/>
    </row>
    <row r="69">
      <c r="A69" s="43"/>
      <c r="B69" s="37" t="str">
        <f t="shared" si="2"/>
        <v/>
      </c>
      <c r="C69" s="44"/>
      <c r="D69" s="45"/>
      <c r="E69" s="45"/>
      <c r="F69" s="46" t="str">
        <f t="shared" si="5"/>
        <v/>
      </c>
      <c r="G69" s="4"/>
      <c r="H69" s="4"/>
      <c r="I69" s="4"/>
      <c r="J69" s="4"/>
      <c r="K69" s="4"/>
      <c r="L69" s="4"/>
      <c r="M69" s="4"/>
      <c r="N69" s="4"/>
      <c r="O69" s="4"/>
      <c r="P69" s="4"/>
      <c r="Q69" s="4"/>
      <c r="R69" s="4"/>
      <c r="S69" s="4"/>
      <c r="T69" s="4"/>
      <c r="U69" s="4"/>
      <c r="V69" s="4"/>
      <c r="W69" s="4"/>
      <c r="X69" s="4"/>
      <c r="Y69" s="4"/>
      <c r="Z69" s="4"/>
      <c r="AA69" s="4"/>
      <c r="AB69" s="4"/>
      <c r="AC69" s="4"/>
    </row>
    <row r="70">
      <c r="A70" s="43"/>
      <c r="B70" s="37" t="str">
        <f t="shared" si="2"/>
        <v/>
      </c>
      <c r="C70" s="44"/>
      <c r="D70" s="45"/>
      <c r="E70" s="45"/>
      <c r="F70" s="46" t="str">
        <f t="shared" si="5"/>
        <v/>
      </c>
      <c r="G70" s="4"/>
      <c r="H70" s="4"/>
      <c r="I70" s="4"/>
      <c r="J70" s="4"/>
      <c r="K70" s="4"/>
      <c r="L70" s="4"/>
      <c r="M70" s="4"/>
      <c r="N70" s="4"/>
      <c r="O70" s="4"/>
      <c r="P70" s="4"/>
      <c r="Q70" s="4"/>
      <c r="R70" s="4"/>
      <c r="S70" s="4"/>
      <c r="T70" s="4"/>
      <c r="U70" s="4"/>
      <c r="V70" s="4"/>
      <c r="W70" s="4"/>
      <c r="X70" s="4"/>
      <c r="Y70" s="4"/>
      <c r="Z70" s="4"/>
      <c r="AA70" s="4"/>
      <c r="AB70" s="4"/>
      <c r="AC70" s="4"/>
    </row>
    <row r="71">
      <c r="A71" s="43"/>
      <c r="B71" s="37" t="str">
        <f t="shared" si="2"/>
        <v/>
      </c>
      <c r="C71" s="44"/>
      <c r="D71" s="45"/>
      <c r="E71" s="45"/>
      <c r="F71" s="46" t="str">
        <f t="shared" si="5"/>
        <v/>
      </c>
      <c r="G71" s="4"/>
      <c r="H71" s="4"/>
      <c r="I71" s="4"/>
      <c r="J71" s="4"/>
      <c r="K71" s="4"/>
      <c r="L71" s="4"/>
      <c r="M71" s="4"/>
      <c r="N71" s="4"/>
      <c r="O71" s="4"/>
      <c r="P71" s="4"/>
      <c r="Q71" s="4"/>
      <c r="R71" s="4"/>
      <c r="S71" s="4"/>
      <c r="T71" s="4"/>
      <c r="U71" s="4"/>
      <c r="V71" s="4"/>
      <c r="W71" s="4"/>
      <c r="X71" s="4"/>
      <c r="Y71" s="4"/>
      <c r="Z71" s="4"/>
      <c r="AA71" s="4"/>
      <c r="AB71" s="4"/>
      <c r="AC71" s="4"/>
    </row>
    <row r="72">
      <c r="A72" s="43"/>
      <c r="B72" s="37" t="str">
        <f t="shared" si="2"/>
        <v/>
      </c>
      <c r="C72" s="44"/>
      <c r="D72" s="45"/>
      <c r="E72" s="45"/>
      <c r="F72" s="46" t="str">
        <f t="shared" si="5"/>
        <v/>
      </c>
      <c r="G72" s="4"/>
      <c r="H72" s="4"/>
      <c r="I72" s="4"/>
      <c r="J72" s="4"/>
      <c r="K72" s="4"/>
      <c r="L72" s="4"/>
      <c r="M72" s="4"/>
      <c r="N72" s="4"/>
      <c r="O72" s="4"/>
      <c r="P72" s="4"/>
      <c r="Q72" s="4"/>
      <c r="R72" s="4"/>
      <c r="S72" s="4"/>
      <c r="T72" s="4"/>
      <c r="U72" s="4"/>
      <c r="V72" s="4"/>
      <c r="W72" s="4"/>
      <c r="X72" s="4"/>
      <c r="Y72" s="4"/>
      <c r="Z72" s="4"/>
      <c r="AA72" s="4"/>
      <c r="AB72" s="4"/>
      <c r="AC72" s="4"/>
    </row>
    <row r="73">
      <c r="A73" s="43"/>
      <c r="B73" s="37" t="str">
        <f t="shared" si="2"/>
        <v/>
      </c>
      <c r="C73" s="44"/>
      <c r="D73" s="45"/>
      <c r="E73" s="45"/>
      <c r="F73" s="46" t="str">
        <f t="shared" si="5"/>
        <v/>
      </c>
      <c r="G73" s="4"/>
      <c r="H73" s="4"/>
      <c r="I73" s="4"/>
      <c r="J73" s="4"/>
      <c r="K73" s="4"/>
      <c r="L73" s="4"/>
      <c r="M73" s="4"/>
      <c r="N73" s="4"/>
      <c r="O73" s="4"/>
      <c r="P73" s="4"/>
      <c r="Q73" s="4"/>
      <c r="R73" s="4"/>
      <c r="S73" s="4"/>
      <c r="T73" s="4"/>
      <c r="U73" s="4"/>
      <c r="V73" s="4"/>
      <c r="W73" s="4"/>
      <c r="X73" s="4"/>
      <c r="Y73" s="4"/>
      <c r="Z73" s="4"/>
      <c r="AA73" s="4"/>
      <c r="AB73" s="4"/>
      <c r="AC73" s="4"/>
    </row>
    <row r="74">
      <c r="A74" s="43"/>
      <c r="B74" s="37" t="str">
        <f t="shared" si="2"/>
        <v/>
      </c>
      <c r="C74" s="44"/>
      <c r="D74" s="45"/>
      <c r="E74" s="45"/>
      <c r="F74" s="46" t="str">
        <f t="shared" si="5"/>
        <v/>
      </c>
      <c r="G74" s="4"/>
      <c r="H74" s="4"/>
      <c r="I74" s="4"/>
      <c r="J74" s="4"/>
      <c r="K74" s="4"/>
      <c r="L74" s="4"/>
      <c r="M74" s="4"/>
      <c r="N74" s="4"/>
      <c r="O74" s="4"/>
      <c r="P74" s="4"/>
      <c r="Q74" s="4"/>
      <c r="R74" s="4"/>
      <c r="S74" s="4"/>
      <c r="T74" s="4"/>
      <c r="U74" s="4"/>
      <c r="V74" s="4"/>
      <c r="W74" s="4"/>
      <c r="X74" s="4"/>
      <c r="Y74" s="4"/>
      <c r="Z74" s="4"/>
      <c r="AA74" s="4"/>
      <c r="AB74" s="4"/>
      <c r="AC74" s="4"/>
    </row>
    <row r="75">
      <c r="A75" s="43"/>
      <c r="B75" s="37" t="str">
        <f t="shared" si="2"/>
        <v/>
      </c>
      <c r="C75" s="44"/>
      <c r="D75" s="45"/>
      <c r="E75" s="45"/>
      <c r="F75" s="46" t="str">
        <f t="shared" si="5"/>
        <v/>
      </c>
      <c r="G75" s="4"/>
      <c r="H75" s="4"/>
      <c r="I75" s="4"/>
      <c r="J75" s="4"/>
      <c r="K75" s="4"/>
      <c r="L75" s="4"/>
      <c r="M75" s="4"/>
      <c r="N75" s="4"/>
      <c r="O75" s="4"/>
      <c r="P75" s="4"/>
      <c r="Q75" s="4"/>
      <c r="R75" s="4"/>
      <c r="S75" s="4"/>
      <c r="T75" s="4"/>
      <c r="U75" s="4"/>
      <c r="V75" s="4"/>
      <c r="W75" s="4"/>
      <c r="X75" s="4"/>
      <c r="Y75" s="4"/>
      <c r="Z75" s="4"/>
      <c r="AA75" s="4"/>
      <c r="AB75" s="4"/>
      <c r="AC75" s="4"/>
    </row>
    <row r="76">
      <c r="A76" s="43"/>
      <c r="B76" s="37" t="str">
        <f t="shared" si="2"/>
        <v/>
      </c>
      <c r="C76" s="44"/>
      <c r="D76" s="45"/>
      <c r="E76" s="45"/>
      <c r="F76" s="46" t="str">
        <f t="shared" si="5"/>
        <v/>
      </c>
      <c r="G76" s="4"/>
      <c r="H76" s="4"/>
      <c r="I76" s="4"/>
      <c r="J76" s="4"/>
      <c r="K76" s="4"/>
      <c r="L76" s="4"/>
      <c r="M76" s="4"/>
      <c r="N76" s="4"/>
      <c r="O76" s="4"/>
      <c r="P76" s="4"/>
      <c r="Q76" s="4"/>
      <c r="R76" s="4"/>
      <c r="S76" s="4"/>
      <c r="T76" s="4"/>
      <c r="U76" s="4"/>
      <c r="V76" s="4"/>
      <c r="W76" s="4"/>
      <c r="X76" s="4"/>
      <c r="Y76" s="4"/>
      <c r="Z76" s="4"/>
      <c r="AA76" s="4"/>
      <c r="AB76" s="4"/>
      <c r="AC76" s="4"/>
    </row>
    <row r="77">
      <c r="A77" s="43"/>
      <c r="B77" s="37" t="str">
        <f t="shared" si="2"/>
        <v/>
      </c>
      <c r="C77" s="44"/>
      <c r="D77" s="45"/>
      <c r="E77" s="45"/>
      <c r="F77" s="46" t="str">
        <f t="shared" si="5"/>
        <v/>
      </c>
      <c r="G77" s="4"/>
      <c r="H77" s="4"/>
      <c r="I77" s="4"/>
      <c r="J77" s="4"/>
      <c r="K77" s="4"/>
      <c r="L77" s="4"/>
      <c r="M77" s="4"/>
      <c r="N77" s="4"/>
      <c r="O77" s="4"/>
      <c r="P77" s="4"/>
      <c r="Q77" s="4"/>
      <c r="R77" s="4"/>
      <c r="S77" s="4"/>
      <c r="T77" s="4"/>
      <c r="U77" s="4"/>
      <c r="V77" s="4"/>
      <c r="W77" s="4"/>
      <c r="X77" s="4"/>
      <c r="Y77" s="4"/>
      <c r="Z77" s="4"/>
      <c r="AA77" s="4"/>
      <c r="AB77" s="4"/>
      <c r="AC77" s="4"/>
    </row>
    <row r="78">
      <c r="A78" s="43"/>
      <c r="B78" s="37" t="str">
        <f t="shared" si="2"/>
        <v/>
      </c>
      <c r="C78" s="44"/>
      <c r="D78" s="45"/>
      <c r="E78" s="45"/>
      <c r="F78" s="46" t="str">
        <f t="shared" si="5"/>
        <v/>
      </c>
      <c r="G78" s="4"/>
      <c r="H78" s="4"/>
      <c r="I78" s="4"/>
      <c r="J78" s="4"/>
      <c r="K78" s="4"/>
      <c r="L78" s="4"/>
      <c r="M78" s="4"/>
      <c r="N78" s="4"/>
      <c r="O78" s="4"/>
      <c r="P78" s="4"/>
      <c r="Q78" s="4"/>
      <c r="R78" s="4"/>
      <c r="S78" s="4"/>
      <c r="T78" s="4"/>
      <c r="U78" s="4"/>
      <c r="V78" s="4"/>
      <c r="W78" s="4"/>
      <c r="X78" s="4"/>
      <c r="Y78" s="4"/>
      <c r="Z78" s="4"/>
      <c r="AA78" s="4"/>
      <c r="AB78" s="4"/>
      <c r="AC78" s="4"/>
    </row>
    <row r="79">
      <c r="A79" s="43"/>
      <c r="B79" s="37" t="str">
        <f t="shared" si="2"/>
        <v/>
      </c>
      <c r="C79" s="44"/>
      <c r="D79" s="45"/>
      <c r="E79" s="45"/>
      <c r="F79" s="46" t="str">
        <f t="shared" si="5"/>
        <v/>
      </c>
      <c r="G79" s="4"/>
      <c r="H79" s="4"/>
      <c r="I79" s="4"/>
      <c r="J79" s="4"/>
      <c r="K79" s="4"/>
      <c r="L79" s="4"/>
      <c r="M79" s="4"/>
      <c r="N79" s="4"/>
      <c r="O79" s="4"/>
      <c r="P79" s="4"/>
      <c r="Q79" s="4"/>
      <c r="R79" s="4"/>
      <c r="S79" s="4"/>
      <c r="T79" s="4"/>
      <c r="U79" s="4"/>
      <c r="V79" s="4"/>
      <c r="W79" s="4"/>
      <c r="X79" s="4"/>
      <c r="Y79" s="4"/>
      <c r="Z79" s="4"/>
      <c r="AA79" s="4"/>
      <c r="AB79" s="4"/>
      <c r="AC79" s="4"/>
    </row>
    <row r="80">
      <c r="A80" s="43"/>
      <c r="B80" s="37" t="str">
        <f t="shared" si="2"/>
        <v/>
      </c>
      <c r="C80" s="44"/>
      <c r="D80" s="45"/>
      <c r="E80" s="45"/>
      <c r="F80" s="46" t="str">
        <f t="shared" si="5"/>
        <v/>
      </c>
      <c r="G80" s="4"/>
      <c r="H80" s="4"/>
      <c r="I80" s="4"/>
      <c r="J80" s="4"/>
      <c r="K80" s="4"/>
      <c r="L80" s="4"/>
      <c r="M80" s="4"/>
      <c r="N80" s="4"/>
      <c r="O80" s="4"/>
      <c r="P80" s="4"/>
      <c r="Q80" s="4"/>
      <c r="R80" s="4"/>
      <c r="S80" s="4"/>
      <c r="T80" s="4"/>
      <c r="U80" s="4"/>
      <c r="V80" s="4"/>
      <c r="W80" s="4"/>
      <c r="X80" s="4"/>
      <c r="Y80" s="4"/>
      <c r="Z80" s="4"/>
      <c r="AA80" s="4"/>
      <c r="AB80" s="4"/>
      <c r="AC80" s="4"/>
    </row>
    <row r="81">
      <c r="A81" s="43"/>
      <c r="B81" s="37" t="str">
        <f t="shared" si="2"/>
        <v/>
      </c>
      <c r="C81" s="44"/>
      <c r="D81" s="45"/>
      <c r="E81" s="45"/>
      <c r="F81" s="46" t="str">
        <f t="shared" si="5"/>
        <v/>
      </c>
      <c r="G81" s="4"/>
      <c r="H81" s="4"/>
      <c r="I81" s="4"/>
      <c r="J81" s="4"/>
      <c r="K81" s="4"/>
      <c r="L81" s="4"/>
      <c r="M81" s="4"/>
      <c r="N81" s="4"/>
      <c r="O81" s="4"/>
      <c r="P81" s="4"/>
      <c r="Q81" s="4"/>
      <c r="R81" s="4"/>
      <c r="S81" s="4"/>
      <c r="T81" s="4"/>
      <c r="U81" s="4"/>
      <c r="V81" s="4"/>
      <c r="W81" s="4"/>
      <c r="X81" s="4"/>
      <c r="Y81" s="4"/>
      <c r="Z81" s="4"/>
      <c r="AA81" s="4"/>
      <c r="AB81" s="4"/>
      <c r="AC81" s="4"/>
    </row>
    <row r="82">
      <c r="A82" s="43"/>
      <c r="B82" s="37" t="str">
        <f t="shared" si="2"/>
        <v/>
      </c>
      <c r="C82" s="44"/>
      <c r="D82" s="45"/>
      <c r="E82" s="45"/>
      <c r="F82" s="46" t="str">
        <f t="shared" si="5"/>
        <v/>
      </c>
      <c r="G82" s="4"/>
      <c r="H82" s="4"/>
      <c r="I82" s="4"/>
      <c r="J82" s="4"/>
      <c r="K82" s="4"/>
      <c r="L82" s="4"/>
      <c r="M82" s="4"/>
      <c r="N82" s="4"/>
      <c r="O82" s="4"/>
      <c r="P82" s="4"/>
      <c r="Q82" s="4"/>
      <c r="R82" s="4"/>
      <c r="S82" s="4"/>
      <c r="T82" s="4"/>
      <c r="U82" s="4"/>
      <c r="V82" s="4"/>
      <c r="W82" s="4"/>
      <c r="X82" s="4"/>
      <c r="Y82" s="4"/>
      <c r="Z82" s="4"/>
      <c r="AA82" s="4"/>
      <c r="AB82" s="4"/>
      <c r="AC82" s="4"/>
    </row>
    <row r="83">
      <c r="A83" s="43"/>
      <c r="B83" s="37" t="str">
        <f t="shared" si="2"/>
        <v/>
      </c>
      <c r="C83" s="44"/>
      <c r="D83" s="45"/>
      <c r="E83" s="45"/>
      <c r="F83" s="46" t="str">
        <f t="shared" si="5"/>
        <v/>
      </c>
      <c r="G83" s="4"/>
      <c r="H83" s="4"/>
      <c r="I83" s="4"/>
      <c r="J83" s="4"/>
      <c r="K83" s="4"/>
      <c r="L83" s="4"/>
      <c r="M83" s="4"/>
      <c r="N83" s="4"/>
      <c r="O83" s="4"/>
      <c r="P83" s="4"/>
      <c r="Q83" s="4"/>
      <c r="R83" s="4"/>
      <c r="S83" s="4"/>
      <c r="T83" s="4"/>
      <c r="U83" s="4"/>
      <c r="V83" s="4"/>
      <c r="W83" s="4"/>
      <c r="X83" s="4"/>
      <c r="Y83" s="4"/>
      <c r="Z83" s="4"/>
      <c r="AA83" s="4"/>
      <c r="AB83" s="4"/>
      <c r="AC83" s="4"/>
    </row>
    <row r="84">
      <c r="A84" s="43"/>
      <c r="B84" s="37" t="str">
        <f t="shared" si="2"/>
        <v/>
      </c>
      <c r="C84" s="44"/>
      <c r="D84" s="45"/>
      <c r="E84" s="45"/>
      <c r="F84" s="46" t="str">
        <f t="shared" si="5"/>
        <v/>
      </c>
      <c r="G84" s="4"/>
      <c r="H84" s="4"/>
      <c r="I84" s="4"/>
      <c r="J84" s="4"/>
      <c r="K84" s="4"/>
      <c r="L84" s="4"/>
      <c r="M84" s="4"/>
      <c r="N84" s="4"/>
      <c r="O84" s="4"/>
      <c r="P84" s="4"/>
      <c r="Q84" s="4"/>
      <c r="R84" s="4"/>
      <c r="S84" s="4"/>
      <c r="T84" s="4"/>
      <c r="U84" s="4"/>
      <c r="V84" s="4"/>
      <c r="W84" s="4"/>
      <c r="X84" s="4"/>
      <c r="Y84" s="4"/>
      <c r="Z84" s="4"/>
      <c r="AA84" s="4"/>
      <c r="AB84" s="4"/>
      <c r="AC84" s="4"/>
    </row>
    <row r="85">
      <c r="A85" s="43"/>
      <c r="B85" s="37" t="str">
        <f t="shared" si="2"/>
        <v/>
      </c>
      <c r="C85" s="44"/>
      <c r="D85" s="45"/>
      <c r="E85" s="45"/>
      <c r="F85" s="46" t="str">
        <f t="shared" si="5"/>
        <v/>
      </c>
      <c r="G85" s="4"/>
      <c r="H85" s="4"/>
      <c r="I85" s="4"/>
      <c r="J85" s="4"/>
      <c r="K85" s="4"/>
      <c r="L85" s="4"/>
      <c r="M85" s="4"/>
      <c r="N85" s="4"/>
      <c r="O85" s="4"/>
      <c r="P85" s="4"/>
      <c r="Q85" s="4"/>
      <c r="R85" s="4"/>
      <c r="S85" s="4"/>
      <c r="T85" s="4"/>
      <c r="U85" s="4"/>
      <c r="V85" s="4"/>
      <c r="W85" s="4"/>
      <c r="X85" s="4"/>
      <c r="Y85" s="4"/>
      <c r="Z85" s="4"/>
      <c r="AA85" s="4"/>
      <c r="AB85" s="4"/>
      <c r="AC85" s="4"/>
    </row>
    <row r="86">
      <c r="A86" s="43"/>
      <c r="B86" s="37" t="str">
        <f t="shared" si="2"/>
        <v/>
      </c>
      <c r="C86" s="44"/>
      <c r="D86" s="45"/>
      <c r="E86" s="45"/>
      <c r="F86" s="46" t="str">
        <f t="shared" si="5"/>
        <v/>
      </c>
      <c r="G86" s="4"/>
      <c r="H86" s="4"/>
      <c r="I86" s="4"/>
      <c r="J86" s="4"/>
      <c r="K86" s="4"/>
      <c r="L86" s="4"/>
      <c r="M86" s="4"/>
      <c r="N86" s="4"/>
      <c r="O86" s="4"/>
      <c r="P86" s="4"/>
      <c r="Q86" s="4"/>
      <c r="R86" s="4"/>
      <c r="S86" s="4"/>
      <c r="T86" s="4"/>
      <c r="U86" s="4"/>
      <c r="V86" s="4"/>
      <c r="W86" s="4"/>
      <c r="X86" s="4"/>
      <c r="Y86" s="4"/>
      <c r="Z86" s="4"/>
      <c r="AA86" s="4"/>
      <c r="AB86" s="4"/>
      <c r="AC86" s="4"/>
    </row>
    <row r="87">
      <c r="A87" s="43"/>
      <c r="B87" s="37" t="str">
        <f t="shared" si="2"/>
        <v/>
      </c>
      <c r="C87" s="44"/>
      <c r="D87" s="45"/>
      <c r="E87" s="45"/>
      <c r="F87" s="46" t="str">
        <f t="shared" si="5"/>
        <v/>
      </c>
      <c r="G87" s="4"/>
      <c r="H87" s="4"/>
      <c r="I87" s="4"/>
      <c r="J87" s="4"/>
      <c r="K87" s="4"/>
      <c r="L87" s="4"/>
      <c r="M87" s="4"/>
      <c r="N87" s="4"/>
      <c r="O87" s="4"/>
      <c r="P87" s="4"/>
      <c r="Q87" s="4"/>
      <c r="R87" s="4"/>
      <c r="S87" s="4"/>
      <c r="T87" s="4"/>
      <c r="U87" s="4"/>
      <c r="V87" s="4"/>
      <c r="W87" s="4"/>
      <c r="X87" s="4"/>
      <c r="Y87" s="4"/>
      <c r="Z87" s="4"/>
      <c r="AA87" s="4"/>
      <c r="AB87" s="4"/>
      <c r="AC87" s="4"/>
    </row>
    <row r="88">
      <c r="A88" s="43"/>
      <c r="B88" s="37" t="str">
        <f t="shared" si="2"/>
        <v/>
      </c>
      <c r="C88" s="44"/>
      <c r="D88" s="45"/>
      <c r="E88" s="45"/>
      <c r="F88" s="46" t="str">
        <f t="shared" si="5"/>
        <v/>
      </c>
      <c r="G88" s="4"/>
      <c r="H88" s="4"/>
      <c r="I88" s="4"/>
      <c r="J88" s="4"/>
      <c r="K88" s="4"/>
      <c r="L88" s="4"/>
      <c r="M88" s="4"/>
      <c r="N88" s="4"/>
      <c r="O88" s="4"/>
      <c r="P88" s="4"/>
      <c r="Q88" s="4"/>
      <c r="R88" s="4"/>
      <c r="S88" s="4"/>
      <c r="T88" s="4"/>
      <c r="U88" s="4"/>
      <c r="V88" s="4"/>
      <c r="W88" s="4"/>
      <c r="X88" s="4"/>
      <c r="Y88" s="4"/>
      <c r="Z88" s="4"/>
      <c r="AA88" s="4"/>
      <c r="AB88" s="4"/>
      <c r="AC88" s="4"/>
    </row>
    <row r="89">
      <c r="A89" s="43"/>
      <c r="B89" s="37" t="str">
        <f t="shared" si="2"/>
        <v/>
      </c>
      <c r="C89" s="44"/>
      <c r="D89" s="45"/>
      <c r="E89" s="45"/>
      <c r="F89" s="46" t="str">
        <f t="shared" si="5"/>
        <v/>
      </c>
      <c r="G89" s="4"/>
      <c r="H89" s="4"/>
      <c r="I89" s="4"/>
      <c r="J89" s="4"/>
      <c r="K89" s="4"/>
      <c r="L89" s="4"/>
      <c r="M89" s="4"/>
      <c r="N89" s="4"/>
      <c r="O89" s="4"/>
      <c r="P89" s="4"/>
      <c r="Q89" s="4"/>
      <c r="R89" s="4"/>
      <c r="S89" s="4"/>
      <c r="T89" s="4"/>
      <c r="U89" s="4"/>
      <c r="V89" s="4"/>
      <c r="W89" s="4"/>
      <c r="X89" s="4"/>
      <c r="Y89" s="4"/>
      <c r="Z89" s="4"/>
      <c r="AA89" s="4"/>
      <c r="AB89" s="4"/>
      <c r="AC89" s="4"/>
    </row>
    <row r="90">
      <c r="A90" s="43"/>
      <c r="B90" s="37" t="str">
        <f t="shared" si="2"/>
        <v/>
      </c>
      <c r="C90" s="44"/>
      <c r="D90" s="45"/>
      <c r="E90" s="45"/>
      <c r="F90" s="46" t="str">
        <f t="shared" si="5"/>
        <v/>
      </c>
      <c r="G90" s="4"/>
      <c r="H90" s="4"/>
      <c r="I90" s="4"/>
      <c r="J90" s="4"/>
      <c r="K90" s="4"/>
      <c r="L90" s="4"/>
      <c r="M90" s="4"/>
      <c r="N90" s="4"/>
      <c r="O90" s="4"/>
      <c r="P90" s="4"/>
      <c r="Q90" s="4"/>
      <c r="R90" s="4"/>
      <c r="S90" s="4"/>
      <c r="T90" s="4"/>
      <c r="U90" s="4"/>
      <c r="V90" s="4"/>
      <c r="W90" s="4"/>
      <c r="X90" s="4"/>
      <c r="Y90" s="4"/>
      <c r="Z90" s="4"/>
      <c r="AA90" s="4"/>
      <c r="AB90" s="4"/>
      <c r="AC90" s="4"/>
    </row>
    <row r="91">
      <c r="A91" s="43"/>
      <c r="B91" s="37" t="str">
        <f t="shared" si="2"/>
        <v/>
      </c>
      <c r="C91" s="44"/>
      <c r="D91" s="45"/>
      <c r="E91" s="45"/>
      <c r="F91" s="46" t="str">
        <f t="shared" si="5"/>
        <v/>
      </c>
      <c r="G91" s="4"/>
      <c r="H91" s="4"/>
      <c r="I91" s="4"/>
      <c r="J91" s="4"/>
      <c r="K91" s="4"/>
      <c r="L91" s="4"/>
      <c r="M91" s="4"/>
      <c r="N91" s="4"/>
      <c r="O91" s="4"/>
      <c r="P91" s="4"/>
      <c r="Q91" s="4"/>
      <c r="R91" s="4"/>
      <c r="S91" s="4"/>
      <c r="T91" s="4"/>
      <c r="U91" s="4"/>
      <c r="V91" s="4"/>
      <c r="W91" s="4"/>
      <c r="X91" s="4"/>
      <c r="Y91" s="4"/>
      <c r="Z91" s="4"/>
      <c r="AA91" s="4"/>
      <c r="AB91" s="4"/>
      <c r="AC91" s="4"/>
    </row>
    <row r="92">
      <c r="A92" s="43"/>
      <c r="B92" s="37" t="str">
        <f t="shared" si="2"/>
        <v/>
      </c>
      <c r="C92" s="44"/>
      <c r="D92" s="45"/>
      <c r="E92" s="45"/>
      <c r="F92" s="46" t="str">
        <f t="shared" si="5"/>
        <v/>
      </c>
      <c r="G92" s="4"/>
      <c r="H92" s="4"/>
      <c r="I92" s="4"/>
      <c r="J92" s="4"/>
      <c r="K92" s="4"/>
      <c r="L92" s="4"/>
      <c r="M92" s="4"/>
      <c r="N92" s="4"/>
      <c r="O92" s="4"/>
      <c r="P92" s="4"/>
      <c r="Q92" s="4"/>
      <c r="R92" s="4"/>
      <c r="S92" s="4"/>
      <c r="T92" s="4"/>
      <c r="U92" s="4"/>
      <c r="V92" s="4"/>
      <c r="W92" s="4"/>
      <c r="X92" s="4"/>
      <c r="Y92" s="4"/>
      <c r="Z92" s="4"/>
      <c r="AA92" s="4"/>
      <c r="AB92" s="4"/>
      <c r="AC92" s="4"/>
    </row>
    <row r="93">
      <c r="A93" s="43"/>
      <c r="B93" s="37" t="str">
        <f t="shared" si="2"/>
        <v/>
      </c>
      <c r="C93" s="44"/>
      <c r="D93" s="45"/>
      <c r="E93" s="45"/>
      <c r="F93" s="46" t="str">
        <f t="shared" si="5"/>
        <v/>
      </c>
      <c r="G93" s="4"/>
      <c r="H93" s="4"/>
      <c r="I93" s="4"/>
      <c r="J93" s="4"/>
      <c r="K93" s="4"/>
      <c r="L93" s="4"/>
      <c r="M93" s="4"/>
      <c r="N93" s="4"/>
      <c r="O93" s="4"/>
      <c r="P93" s="4"/>
      <c r="Q93" s="4"/>
      <c r="R93" s="4"/>
      <c r="S93" s="4"/>
      <c r="T93" s="4"/>
      <c r="U93" s="4"/>
      <c r="V93" s="4"/>
      <c r="W93" s="4"/>
      <c r="X93" s="4"/>
      <c r="Y93" s="4"/>
      <c r="Z93" s="4"/>
      <c r="AA93" s="4"/>
      <c r="AB93" s="4"/>
      <c r="AC93" s="4"/>
    </row>
    <row r="94">
      <c r="A94" s="43"/>
      <c r="B94" s="37" t="str">
        <f t="shared" si="2"/>
        <v/>
      </c>
      <c r="C94" s="44"/>
      <c r="D94" s="45"/>
      <c r="E94" s="45"/>
      <c r="F94" s="46" t="str">
        <f t="shared" si="5"/>
        <v/>
      </c>
      <c r="G94" s="4"/>
      <c r="H94" s="4"/>
      <c r="I94" s="4"/>
      <c r="J94" s="4"/>
      <c r="K94" s="4"/>
      <c r="L94" s="4"/>
      <c r="M94" s="4"/>
      <c r="N94" s="4"/>
      <c r="O94" s="4"/>
      <c r="P94" s="4"/>
      <c r="Q94" s="4"/>
      <c r="R94" s="4"/>
      <c r="S94" s="4"/>
      <c r="T94" s="4"/>
      <c r="U94" s="4"/>
      <c r="V94" s="4"/>
      <c r="W94" s="4"/>
      <c r="X94" s="4"/>
      <c r="Y94" s="4"/>
      <c r="Z94" s="4"/>
      <c r="AA94" s="4"/>
      <c r="AB94" s="4"/>
      <c r="AC94" s="4"/>
    </row>
    <row r="95">
      <c r="A95" s="43"/>
      <c r="B95" s="37" t="str">
        <f t="shared" si="2"/>
        <v/>
      </c>
      <c r="C95" s="44"/>
      <c r="D95" s="45"/>
      <c r="E95" s="45"/>
      <c r="F95" s="46" t="str">
        <f t="shared" si="5"/>
        <v/>
      </c>
      <c r="G95" s="4"/>
      <c r="H95" s="4"/>
      <c r="I95" s="4"/>
      <c r="J95" s="4"/>
      <c r="K95" s="4"/>
      <c r="L95" s="4"/>
      <c r="M95" s="4"/>
      <c r="N95" s="4"/>
      <c r="O95" s="4"/>
      <c r="P95" s="4"/>
      <c r="Q95" s="4"/>
      <c r="R95" s="4"/>
      <c r="S95" s="4"/>
      <c r="T95" s="4"/>
      <c r="U95" s="4"/>
      <c r="V95" s="4"/>
      <c r="W95" s="4"/>
      <c r="X95" s="4"/>
      <c r="Y95" s="4"/>
      <c r="Z95" s="4"/>
      <c r="AA95" s="4"/>
      <c r="AB95" s="4"/>
      <c r="AC95" s="4"/>
    </row>
    <row r="96">
      <c r="A96" s="43"/>
      <c r="B96" s="37" t="str">
        <f t="shared" si="2"/>
        <v/>
      </c>
      <c r="C96" s="44"/>
      <c r="D96" s="45"/>
      <c r="E96" s="45"/>
      <c r="F96" s="46" t="str">
        <f t="shared" si="5"/>
        <v/>
      </c>
      <c r="G96" s="4"/>
      <c r="H96" s="4"/>
      <c r="I96" s="4"/>
      <c r="J96" s="4"/>
      <c r="K96" s="4"/>
      <c r="L96" s="4"/>
      <c r="M96" s="4"/>
      <c r="N96" s="4"/>
      <c r="O96" s="4"/>
      <c r="P96" s="4"/>
      <c r="Q96" s="4"/>
      <c r="R96" s="4"/>
      <c r="S96" s="4"/>
      <c r="T96" s="4"/>
      <c r="U96" s="4"/>
      <c r="V96" s="4"/>
      <c r="W96" s="4"/>
      <c r="X96" s="4"/>
      <c r="Y96" s="4"/>
      <c r="Z96" s="4"/>
      <c r="AA96" s="4"/>
      <c r="AB96" s="4"/>
      <c r="AC96" s="4"/>
    </row>
    <row r="97">
      <c r="A97" s="43"/>
      <c r="B97" s="37" t="str">
        <f t="shared" si="2"/>
        <v/>
      </c>
      <c r="C97" s="44"/>
      <c r="D97" s="45"/>
      <c r="E97" s="45"/>
      <c r="F97" s="46" t="str">
        <f t="shared" si="5"/>
        <v/>
      </c>
      <c r="G97" s="4"/>
      <c r="H97" s="4"/>
      <c r="I97" s="4"/>
      <c r="J97" s="4"/>
      <c r="K97" s="4"/>
      <c r="L97" s="4"/>
      <c r="M97" s="4"/>
      <c r="N97" s="4"/>
      <c r="O97" s="4"/>
      <c r="P97" s="4"/>
      <c r="Q97" s="4"/>
      <c r="R97" s="4"/>
      <c r="S97" s="4"/>
      <c r="T97" s="4"/>
      <c r="U97" s="4"/>
      <c r="V97" s="4"/>
      <c r="W97" s="4"/>
      <c r="X97" s="4"/>
      <c r="Y97" s="4"/>
      <c r="Z97" s="4"/>
      <c r="AA97" s="4"/>
      <c r="AB97" s="4"/>
      <c r="AC97" s="4"/>
    </row>
    <row r="98">
      <c r="A98" s="43"/>
      <c r="B98" s="37" t="str">
        <f t="shared" si="2"/>
        <v/>
      </c>
      <c r="C98" s="44"/>
      <c r="D98" s="45"/>
      <c r="E98" s="45"/>
      <c r="F98" s="46" t="str">
        <f t="shared" si="5"/>
        <v/>
      </c>
      <c r="G98" s="4"/>
      <c r="H98" s="4"/>
      <c r="I98" s="4"/>
      <c r="J98" s="4"/>
      <c r="K98" s="4"/>
      <c r="L98" s="4"/>
      <c r="M98" s="4"/>
      <c r="N98" s="4"/>
      <c r="O98" s="4"/>
      <c r="P98" s="4"/>
      <c r="Q98" s="4"/>
      <c r="R98" s="4"/>
      <c r="S98" s="4"/>
      <c r="T98" s="4"/>
      <c r="U98" s="4"/>
      <c r="V98" s="4"/>
      <c r="W98" s="4"/>
      <c r="X98" s="4"/>
      <c r="Y98" s="4"/>
      <c r="Z98" s="4"/>
      <c r="AA98" s="4"/>
      <c r="AB98" s="4"/>
      <c r="AC98" s="4"/>
    </row>
    <row r="99">
      <c r="A99" s="43"/>
      <c r="B99" s="37" t="str">
        <f t="shared" si="2"/>
        <v/>
      </c>
      <c r="C99" s="44"/>
      <c r="D99" s="45"/>
      <c r="E99" s="45"/>
      <c r="F99" s="46" t="str">
        <f t="shared" si="5"/>
        <v/>
      </c>
      <c r="G99" s="4"/>
      <c r="H99" s="4"/>
      <c r="I99" s="4"/>
      <c r="J99" s="4"/>
      <c r="K99" s="4"/>
      <c r="L99" s="4"/>
      <c r="M99" s="4"/>
      <c r="N99" s="4"/>
      <c r="O99" s="4"/>
      <c r="P99" s="4"/>
      <c r="Q99" s="4"/>
      <c r="R99" s="4"/>
      <c r="S99" s="4"/>
      <c r="T99" s="4"/>
      <c r="U99" s="4"/>
      <c r="V99" s="4"/>
      <c r="W99" s="4"/>
      <c r="X99" s="4"/>
      <c r="Y99" s="4"/>
      <c r="Z99" s="4"/>
      <c r="AA99" s="4"/>
      <c r="AB99" s="4"/>
      <c r="AC99" s="4"/>
    </row>
    <row r="100">
      <c r="A100" s="43"/>
      <c r="B100" s="37" t="str">
        <f t="shared" si="2"/>
        <v/>
      </c>
      <c r="C100" s="44"/>
      <c r="D100" s="45"/>
      <c r="E100" s="45"/>
      <c r="F100" s="46" t="str">
        <f t="shared" si="5"/>
        <v/>
      </c>
      <c r="G100" s="4"/>
      <c r="H100" s="4"/>
      <c r="I100" s="4"/>
      <c r="J100" s="4"/>
      <c r="K100" s="4"/>
      <c r="L100" s="4"/>
      <c r="M100" s="4"/>
      <c r="N100" s="4"/>
      <c r="O100" s="4"/>
      <c r="P100" s="4"/>
      <c r="Q100" s="4"/>
      <c r="R100" s="4"/>
      <c r="S100" s="4"/>
      <c r="T100" s="4"/>
      <c r="U100" s="4"/>
      <c r="V100" s="4"/>
      <c r="W100" s="4"/>
      <c r="X100" s="4"/>
      <c r="Y100" s="4"/>
      <c r="Z100" s="4"/>
      <c r="AA100" s="4"/>
      <c r="AB100" s="4"/>
      <c r="AC100" s="4"/>
    </row>
    <row r="101">
      <c r="A101" s="43"/>
      <c r="B101" s="37" t="str">
        <f t="shared" si="2"/>
        <v/>
      </c>
      <c r="C101" s="44"/>
      <c r="D101" s="45"/>
      <c r="E101" s="45"/>
      <c r="F101" s="46" t="str">
        <f t="shared" si="5"/>
        <v/>
      </c>
      <c r="G101" s="4"/>
      <c r="H101" s="4"/>
      <c r="I101" s="4"/>
      <c r="J101" s="4"/>
      <c r="K101" s="4"/>
      <c r="L101" s="4"/>
      <c r="M101" s="4"/>
      <c r="N101" s="4"/>
      <c r="O101" s="4"/>
      <c r="P101" s="4"/>
      <c r="Q101" s="4"/>
      <c r="R101" s="4"/>
      <c r="S101" s="4"/>
      <c r="T101" s="4"/>
      <c r="U101" s="4"/>
      <c r="V101" s="4"/>
      <c r="W101" s="4"/>
      <c r="X101" s="4"/>
      <c r="Y101" s="4"/>
      <c r="Z101" s="4"/>
      <c r="AA101" s="4"/>
      <c r="AB101" s="4"/>
      <c r="AC101" s="4"/>
    </row>
    <row r="102">
      <c r="A102" s="43"/>
      <c r="B102" s="37" t="str">
        <f t="shared" si="2"/>
        <v/>
      </c>
      <c r="C102" s="44"/>
      <c r="D102" s="45"/>
      <c r="E102" s="45"/>
      <c r="F102" s="46" t="str">
        <f t="shared" si="5"/>
        <v/>
      </c>
      <c r="G102" s="4"/>
      <c r="H102" s="4"/>
      <c r="I102" s="4"/>
      <c r="J102" s="4"/>
      <c r="K102" s="4"/>
      <c r="L102" s="4"/>
      <c r="M102" s="4"/>
      <c r="N102" s="4"/>
      <c r="O102" s="4"/>
      <c r="P102" s="4"/>
      <c r="Q102" s="4"/>
      <c r="R102" s="4"/>
      <c r="S102" s="4"/>
      <c r="T102" s="4"/>
      <c r="U102" s="4"/>
      <c r="V102" s="4"/>
      <c r="W102" s="4"/>
      <c r="X102" s="4"/>
      <c r="Y102" s="4"/>
      <c r="Z102" s="4"/>
      <c r="AA102" s="4"/>
      <c r="AB102" s="4"/>
      <c r="AC102" s="4"/>
    </row>
    <row r="103">
      <c r="A103" s="43"/>
      <c r="B103" s="37" t="str">
        <f t="shared" si="2"/>
        <v/>
      </c>
      <c r="C103" s="44"/>
      <c r="D103" s="45"/>
      <c r="E103" s="45"/>
      <c r="F103" s="46" t="str">
        <f t="shared" si="5"/>
        <v/>
      </c>
      <c r="G103" s="4"/>
      <c r="H103" s="4"/>
      <c r="I103" s="4"/>
      <c r="J103" s="4"/>
      <c r="K103" s="4"/>
      <c r="L103" s="4"/>
      <c r="M103" s="4"/>
      <c r="N103" s="4"/>
      <c r="O103" s="4"/>
      <c r="P103" s="4"/>
      <c r="Q103" s="4"/>
      <c r="R103" s="4"/>
      <c r="S103" s="4"/>
      <c r="T103" s="4"/>
      <c r="U103" s="4"/>
      <c r="V103" s="4"/>
      <c r="W103" s="4"/>
      <c r="X103" s="4"/>
      <c r="Y103" s="4"/>
      <c r="Z103" s="4"/>
      <c r="AA103" s="4"/>
      <c r="AB103" s="4"/>
      <c r="AC103" s="4"/>
    </row>
    <row r="104">
      <c r="A104" s="43"/>
      <c r="B104" s="37" t="str">
        <f t="shared" si="2"/>
        <v/>
      </c>
      <c r="C104" s="44"/>
      <c r="D104" s="45"/>
      <c r="E104" s="45"/>
      <c r="F104" s="46" t="str">
        <f t="shared" si="5"/>
        <v/>
      </c>
      <c r="G104" s="4"/>
      <c r="H104" s="4"/>
      <c r="I104" s="4"/>
      <c r="J104" s="4"/>
      <c r="K104" s="4"/>
      <c r="L104" s="4"/>
      <c r="M104" s="4"/>
      <c r="N104" s="4"/>
      <c r="O104" s="4"/>
      <c r="P104" s="4"/>
      <c r="Q104" s="4"/>
      <c r="R104" s="4"/>
      <c r="S104" s="4"/>
      <c r="T104" s="4"/>
      <c r="U104" s="4"/>
      <c r="V104" s="4"/>
      <c r="W104" s="4"/>
      <c r="X104" s="4"/>
      <c r="Y104" s="4"/>
      <c r="Z104" s="4"/>
      <c r="AA104" s="4"/>
      <c r="AB104" s="4"/>
      <c r="AC104" s="4"/>
    </row>
    <row r="105">
      <c r="A105" s="43"/>
      <c r="B105" s="37" t="str">
        <f t="shared" si="2"/>
        <v/>
      </c>
      <c r="C105" s="44"/>
      <c r="D105" s="45"/>
      <c r="E105" s="45"/>
      <c r="F105" s="46" t="str">
        <f t="shared" si="5"/>
        <v/>
      </c>
      <c r="G105" s="4"/>
      <c r="H105" s="4"/>
      <c r="I105" s="4"/>
      <c r="J105" s="4"/>
      <c r="K105" s="4"/>
      <c r="L105" s="4"/>
      <c r="M105" s="4"/>
      <c r="N105" s="4"/>
      <c r="O105" s="4"/>
      <c r="P105" s="4"/>
      <c r="Q105" s="4"/>
      <c r="R105" s="4"/>
      <c r="S105" s="4"/>
      <c r="T105" s="4"/>
      <c r="U105" s="4"/>
      <c r="V105" s="4"/>
      <c r="W105" s="4"/>
      <c r="X105" s="4"/>
      <c r="Y105" s="4"/>
      <c r="Z105" s="4"/>
      <c r="AA105" s="4"/>
      <c r="AB105" s="4"/>
      <c r="AC105" s="4"/>
    </row>
    <row r="106">
      <c r="A106" s="43"/>
      <c r="B106" s="37" t="str">
        <f t="shared" si="2"/>
        <v/>
      </c>
      <c r="C106" s="44"/>
      <c r="D106" s="45"/>
      <c r="E106" s="45"/>
      <c r="F106" s="46" t="str">
        <f t="shared" si="5"/>
        <v/>
      </c>
      <c r="G106" s="4"/>
      <c r="H106" s="4"/>
      <c r="I106" s="4"/>
      <c r="J106" s="4"/>
      <c r="K106" s="4"/>
      <c r="L106" s="4"/>
      <c r="M106" s="4"/>
      <c r="N106" s="4"/>
      <c r="O106" s="4"/>
      <c r="P106" s="4"/>
      <c r="Q106" s="4"/>
      <c r="R106" s="4"/>
      <c r="S106" s="4"/>
      <c r="T106" s="4"/>
      <c r="U106" s="4"/>
      <c r="V106" s="4"/>
      <c r="W106" s="4"/>
      <c r="X106" s="4"/>
      <c r="Y106" s="4"/>
      <c r="Z106" s="4"/>
      <c r="AA106" s="4"/>
      <c r="AB106" s="4"/>
      <c r="AC106" s="4"/>
    </row>
    <row r="107">
      <c r="A107" s="43"/>
      <c r="B107" s="37" t="str">
        <f t="shared" si="2"/>
        <v/>
      </c>
      <c r="C107" s="44"/>
      <c r="D107" s="45"/>
      <c r="E107" s="45"/>
      <c r="F107" s="46" t="str">
        <f t="shared" si="5"/>
        <v/>
      </c>
      <c r="G107" s="4"/>
      <c r="H107" s="4"/>
      <c r="I107" s="4"/>
      <c r="J107" s="4"/>
      <c r="K107" s="4"/>
      <c r="L107" s="4"/>
      <c r="M107" s="4"/>
      <c r="N107" s="4"/>
      <c r="O107" s="4"/>
      <c r="P107" s="4"/>
      <c r="Q107" s="4"/>
      <c r="R107" s="4"/>
      <c r="S107" s="4"/>
      <c r="T107" s="4"/>
      <c r="U107" s="4"/>
      <c r="V107" s="4"/>
      <c r="W107" s="4"/>
      <c r="X107" s="4"/>
      <c r="Y107" s="4"/>
      <c r="Z107" s="4"/>
      <c r="AA107" s="4"/>
      <c r="AB107" s="4"/>
      <c r="AC107" s="4"/>
    </row>
    <row r="108">
      <c r="A108" s="43"/>
      <c r="B108" s="37" t="str">
        <f t="shared" si="2"/>
        <v/>
      </c>
      <c r="C108" s="44"/>
      <c r="D108" s="45"/>
      <c r="E108" s="45"/>
      <c r="F108" s="46" t="str">
        <f t="shared" si="5"/>
        <v/>
      </c>
      <c r="G108" s="4"/>
      <c r="H108" s="4"/>
      <c r="I108" s="4"/>
      <c r="J108" s="4"/>
      <c r="K108" s="4"/>
      <c r="L108" s="4"/>
      <c r="M108" s="4"/>
      <c r="N108" s="4"/>
      <c r="O108" s="4"/>
      <c r="P108" s="4"/>
      <c r="Q108" s="4"/>
      <c r="R108" s="4"/>
      <c r="S108" s="4"/>
      <c r="T108" s="4"/>
      <c r="U108" s="4"/>
      <c r="V108" s="4"/>
      <c r="W108" s="4"/>
      <c r="X108" s="4"/>
      <c r="Y108" s="4"/>
      <c r="Z108" s="4"/>
      <c r="AA108" s="4"/>
      <c r="AB108" s="4"/>
      <c r="AC108" s="4"/>
    </row>
    <row r="109">
      <c r="A109" s="43"/>
      <c r="B109" s="37" t="str">
        <f t="shared" si="2"/>
        <v/>
      </c>
      <c r="C109" s="44"/>
      <c r="D109" s="45"/>
      <c r="E109" s="45"/>
      <c r="F109" s="46" t="str">
        <f t="shared" si="5"/>
        <v/>
      </c>
      <c r="G109" s="4"/>
      <c r="H109" s="4"/>
      <c r="I109" s="4"/>
      <c r="J109" s="4"/>
      <c r="K109" s="4"/>
      <c r="L109" s="4"/>
      <c r="M109" s="4"/>
      <c r="N109" s="4"/>
      <c r="O109" s="4"/>
      <c r="P109" s="4"/>
      <c r="Q109" s="4"/>
      <c r="R109" s="4"/>
      <c r="S109" s="4"/>
      <c r="T109" s="4"/>
      <c r="U109" s="4"/>
      <c r="V109" s="4"/>
      <c r="W109" s="4"/>
      <c r="X109" s="4"/>
      <c r="Y109" s="4"/>
      <c r="Z109" s="4"/>
      <c r="AA109" s="4"/>
      <c r="AB109" s="4"/>
      <c r="AC109" s="4"/>
    </row>
    <row r="110">
      <c r="A110" s="43"/>
      <c r="B110" s="37" t="str">
        <f t="shared" si="2"/>
        <v/>
      </c>
      <c r="C110" s="44"/>
      <c r="D110" s="45"/>
      <c r="E110" s="45"/>
      <c r="F110" s="46" t="str">
        <f t="shared" si="5"/>
        <v/>
      </c>
      <c r="G110" s="4"/>
      <c r="H110" s="4"/>
      <c r="I110" s="4"/>
      <c r="J110" s="4"/>
      <c r="K110" s="4"/>
      <c r="L110" s="4"/>
      <c r="M110" s="4"/>
      <c r="N110" s="4"/>
      <c r="O110" s="4"/>
      <c r="P110" s="4"/>
      <c r="Q110" s="4"/>
      <c r="R110" s="4"/>
      <c r="S110" s="4"/>
      <c r="T110" s="4"/>
      <c r="U110" s="4"/>
      <c r="V110" s="4"/>
      <c r="W110" s="4"/>
      <c r="X110" s="4"/>
      <c r="Y110" s="4"/>
      <c r="Z110" s="4"/>
      <c r="AA110" s="4"/>
      <c r="AB110" s="4"/>
      <c r="AC110" s="4"/>
    </row>
    <row r="111">
      <c r="A111" s="43"/>
      <c r="B111" s="37" t="str">
        <f t="shared" si="2"/>
        <v/>
      </c>
      <c r="C111" s="44"/>
      <c r="D111" s="45"/>
      <c r="E111" s="45"/>
      <c r="F111" s="46" t="str">
        <f t="shared" si="5"/>
        <v/>
      </c>
      <c r="G111" s="4"/>
      <c r="H111" s="4"/>
      <c r="I111" s="4"/>
      <c r="J111" s="4"/>
      <c r="K111" s="4"/>
      <c r="L111" s="4"/>
      <c r="M111" s="4"/>
      <c r="N111" s="4"/>
      <c r="O111" s="4"/>
      <c r="P111" s="4"/>
      <c r="Q111" s="4"/>
      <c r="R111" s="4"/>
      <c r="S111" s="4"/>
      <c r="T111" s="4"/>
      <c r="U111" s="4"/>
      <c r="V111" s="4"/>
      <c r="W111" s="4"/>
      <c r="X111" s="4"/>
      <c r="Y111" s="4"/>
      <c r="Z111" s="4"/>
      <c r="AA111" s="4"/>
      <c r="AB111" s="4"/>
      <c r="AC111" s="4"/>
    </row>
    <row r="112">
      <c r="A112" s="43"/>
      <c r="B112" s="37" t="str">
        <f t="shared" si="2"/>
        <v/>
      </c>
      <c r="C112" s="44"/>
      <c r="D112" s="45"/>
      <c r="E112" s="45"/>
      <c r="F112" s="46" t="str">
        <f t="shared" si="5"/>
        <v/>
      </c>
      <c r="G112" s="4"/>
      <c r="H112" s="4"/>
      <c r="I112" s="4"/>
      <c r="J112" s="4"/>
      <c r="K112" s="4"/>
      <c r="L112" s="4"/>
      <c r="M112" s="4"/>
      <c r="N112" s="4"/>
      <c r="O112" s="4"/>
      <c r="P112" s="4"/>
      <c r="Q112" s="4"/>
      <c r="R112" s="4"/>
      <c r="S112" s="4"/>
      <c r="T112" s="4"/>
      <c r="U112" s="4"/>
      <c r="V112" s="4"/>
      <c r="W112" s="4"/>
      <c r="X112" s="4"/>
      <c r="Y112" s="4"/>
      <c r="Z112" s="4"/>
      <c r="AA112" s="4"/>
      <c r="AB112" s="4"/>
      <c r="AC112" s="4"/>
    </row>
    <row r="113">
      <c r="A113" s="43"/>
      <c r="B113" s="37" t="str">
        <f t="shared" si="2"/>
        <v/>
      </c>
      <c r="C113" s="44"/>
      <c r="D113" s="45"/>
      <c r="E113" s="45"/>
      <c r="F113" s="46" t="str">
        <f t="shared" si="5"/>
        <v/>
      </c>
      <c r="G113" s="4"/>
      <c r="H113" s="4"/>
      <c r="I113" s="4"/>
      <c r="J113" s="4"/>
      <c r="K113" s="4"/>
      <c r="L113" s="4"/>
      <c r="M113" s="4"/>
      <c r="N113" s="4"/>
      <c r="O113" s="4"/>
      <c r="P113" s="4"/>
      <c r="Q113" s="4"/>
      <c r="R113" s="4"/>
      <c r="S113" s="4"/>
      <c r="T113" s="4"/>
      <c r="U113" s="4"/>
      <c r="V113" s="4"/>
      <c r="W113" s="4"/>
      <c r="X113" s="4"/>
      <c r="Y113" s="4"/>
      <c r="Z113" s="4"/>
      <c r="AA113" s="4"/>
      <c r="AB113" s="4"/>
      <c r="AC113" s="4"/>
    </row>
    <row r="114">
      <c r="A114" s="43"/>
      <c r="B114" s="37" t="str">
        <f t="shared" si="2"/>
        <v/>
      </c>
      <c r="C114" s="44"/>
      <c r="D114" s="45"/>
      <c r="E114" s="45"/>
      <c r="F114" s="46" t="str">
        <f t="shared" si="5"/>
        <v/>
      </c>
      <c r="G114" s="4"/>
      <c r="H114" s="4"/>
      <c r="I114" s="4"/>
      <c r="J114" s="4"/>
      <c r="K114" s="4"/>
      <c r="L114" s="4"/>
      <c r="M114" s="4"/>
      <c r="N114" s="4"/>
      <c r="O114" s="4"/>
      <c r="P114" s="4"/>
      <c r="Q114" s="4"/>
      <c r="R114" s="4"/>
      <c r="S114" s="4"/>
      <c r="T114" s="4"/>
      <c r="U114" s="4"/>
      <c r="V114" s="4"/>
      <c r="W114" s="4"/>
      <c r="X114" s="4"/>
      <c r="Y114" s="4"/>
      <c r="Z114" s="4"/>
      <c r="AA114" s="4"/>
      <c r="AB114" s="4"/>
      <c r="AC114" s="4"/>
    </row>
    <row r="115">
      <c r="A115" s="43"/>
      <c r="B115" s="37" t="str">
        <f t="shared" si="2"/>
        <v/>
      </c>
      <c r="C115" s="44"/>
      <c r="D115" s="45"/>
      <c r="E115" s="45"/>
      <c r="F115" s="46" t="str">
        <f t="shared" si="5"/>
        <v/>
      </c>
      <c r="G115" s="4"/>
      <c r="H115" s="4"/>
      <c r="I115" s="4"/>
      <c r="J115" s="4"/>
      <c r="K115" s="4"/>
      <c r="L115" s="4"/>
      <c r="M115" s="4"/>
      <c r="N115" s="4"/>
      <c r="O115" s="4"/>
      <c r="P115" s="4"/>
      <c r="Q115" s="4"/>
      <c r="R115" s="4"/>
      <c r="S115" s="4"/>
      <c r="T115" s="4"/>
      <c r="U115" s="4"/>
      <c r="V115" s="4"/>
      <c r="W115" s="4"/>
      <c r="X115" s="4"/>
      <c r="Y115" s="4"/>
      <c r="Z115" s="4"/>
      <c r="AA115" s="4"/>
      <c r="AB115" s="4"/>
      <c r="AC115" s="4"/>
    </row>
    <row r="116">
      <c r="A116" s="43"/>
      <c r="B116" s="37" t="str">
        <f t="shared" si="2"/>
        <v/>
      </c>
      <c r="C116" s="44"/>
      <c r="D116" s="45"/>
      <c r="E116" s="45"/>
      <c r="F116" s="46" t="str">
        <f t="shared" si="5"/>
        <v/>
      </c>
      <c r="G116" s="4"/>
      <c r="H116" s="4"/>
      <c r="I116" s="4"/>
      <c r="J116" s="4"/>
      <c r="K116" s="4"/>
      <c r="L116" s="4"/>
      <c r="M116" s="4"/>
      <c r="N116" s="4"/>
      <c r="O116" s="4"/>
      <c r="P116" s="4"/>
      <c r="Q116" s="4"/>
      <c r="R116" s="4"/>
      <c r="S116" s="4"/>
      <c r="T116" s="4"/>
      <c r="U116" s="4"/>
      <c r="V116" s="4"/>
      <c r="W116" s="4"/>
      <c r="X116" s="4"/>
      <c r="Y116" s="4"/>
      <c r="Z116" s="4"/>
      <c r="AA116" s="4"/>
      <c r="AB116" s="4"/>
      <c r="AC116" s="4"/>
    </row>
    <row r="117">
      <c r="A117" s="43"/>
      <c r="B117" s="37" t="str">
        <f t="shared" si="2"/>
        <v/>
      </c>
      <c r="C117" s="44"/>
      <c r="D117" s="45"/>
      <c r="E117" s="45"/>
      <c r="F117" s="46" t="str">
        <f t="shared" si="5"/>
        <v/>
      </c>
      <c r="G117" s="4"/>
      <c r="H117" s="4"/>
      <c r="I117" s="4"/>
      <c r="J117" s="4"/>
      <c r="K117" s="4"/>
      <c r="L117" s="4"/>
      <c r="M117" s="4"/>
      <c r="N117" s="4"/>
      <c r="O117" s="4"/>
      <c r="P117" s="4"/>
      <c r="Q117" s="4"/>
      <c r="R117" s="4"/>
      <c r="S117" s="4"/>
      <c r="T117" s="4"/>
      <c r="U117" s="4"/>
      <c r="V117" s="4"/>
      <c r="W117" s="4"/>
      <c r="X117" s="4"/>
      <c r="Y117" s="4"/>
      <c r="Z117" s="4"/>
      <c r="AA117" s="4"/>
      <c r="AB117" s="4"/>
      <c r="AC117" s="4"/>
    </row>
    <row r="118">
      <c r="A118" s="43"/>
      <c r="B118" s="37" t="str">
        <f t="shared" si="2"/>
        <v/>
      </c>
      <c r="C118" s="44"/>
      <c r="D118" s="45"/>
      <c r="E118" s="45"/>
      <c r="F118" s="46" t="str">
        <f t="shared" si="5"/>
        <v/>
      </c>
      <c r="G118" s="4"/>
      <c r="H118" s="4"/>
      <c r="I118" s="4"/>
      <c r="J118" s="4"/>
      <c r="K118" s="4"/>
      <c r="L118" s="4"/>
      <c r="M118" s="4"/>
      <c r="N118" s="4"/>
      <c r="O118" s="4"/>
      <c r="P118" s="4"/>
      <c r="Q118" s="4"/>
      <c r="R118" s="4"/>
      <c r="S118" s="4"/>
      <c r="T118" s="4"/>
      <c r="U118" s="4"/>
      <c r="V118" s="4"/>
      <c r="W118" s="4"/>
      <c r="X118" s="4"/>
      <c r="Y118" s="4"/>
      <c r="Z118" s="4"/>
      <c r="AA118" s="4"/>
      <c r="AB118" s="4"/>
      <c r="AC118" s="4"/>
    </row>
    <row r="119">
      <c r="A119" s="43"/>
      <c r="B119" s="37" t="str">
        <f t="shared" si="2"/>
        <v/>
      </c>
      <c r="C119" s="44"/>
      <c r="D119" s="45"/>
      <c r="E119" s="45"/>
      <c r="F119" s="46" t="str">
        <f t="shared" si="5"/>
        <v/>
      </c>
      <c r="G119" s="4"/>
      <c r="H119" s="4"/>
      <c r="I119" s="4"/>
      <c r="J119" s="4"/>
      <c r="K119" s="4"/>
      <c r="L119" s="4"/>
      <c r="M119" s="4"/>
      <c r="N119" s="4"/>
      <c r="O119" s="4"/>
      <c r="P119" s="4"/>
      <c r="Q119" s="4"/>
      <c r="R119" s="4"/>
      <c r="S119" s="4"/>
      <c r="T119" s="4"/>
      <c r="U119" s="4"/>
      <c r="V119" s="4"/>
      <c r="W119" s="4"/>
      <c r="X119" s="4"/>
      <c r="Y119" s="4"/>
      <c r="Z119" s="4"/>
      <c r="AA119" s="4"/>
      <c r="AB119" s="4"/>
      <c r="AC119" s="4"/>
    </row>
    <row r="120">
      <c r="A120" s="43"/>
      <c r="B120" s="37" t="str">
        <f t="shared" si="2"/>
        <v/>
      </c>
      <c r="C120" s="44"/>
      <c r="D120" s="45"/>
      <c r="E120" s="45"/>
      <c r="F120" s="46" t="str">
        <f t="shared" si="5"/>
        <v/>
      </c>
      <c r="G120" s="4"/>
      <c r="H120" s="4"/>
      <c r="I120" s="4"/>
      <c r="J120" s="4"/>
      <c r="K120" s="4"/>
      <c r="L120" s="4"/>
      <c r="M120" s="4"/>
      <c r="N120" s="4"/>
      <c r="O120" s="4"/>
      <c r="P120" s="4"/>
      <c r="Q120" s="4"/>
      <c r="R120" s="4"/>
      <c r="S120" s="4"/>
      <c r="T120" s="4"/>
      <c r="U120" s="4"/>
      <c r="V120" s="4"/>
      <c r="W120" s="4"/>
      <c r="X120" s="4"/>
      <c r="Y120" s="4"/>
      <c r="Z120" s="4"/>
      <c r="AA120" s="4"/>
      <c r="AB120" s="4"/>
      <c r="AC120" s="4"/>
    </row>
    <row r="121">
      <c r="A121" s="43"/>
      <c r="B121" s="37" t="str">
        <f t="shared" si="2"/>
        <v/>
      </c>
      <c r="C121" s="44"/>
      <c r="D121" s="45"/>
      <c r="E121" s="45"/>
      <c r="F121" s="46" t="str">
        <f t="shared" si="5"/>
        <v/>
      </c>
      <c r="G121" s="4"/>
      <c r="H121" s="4"/>
      <c r="I121" s="4"/>
      <c r="J121" s="4"/>
      <c r="K121" s="4"/>
      <c r="L121" s="4"/>
      <c r="M121" s="4"/>
      <c r="N121" s="4"/>
      <c r="O121" s="4"/>
      <c r="P121" s="4"/>
      <c r="Q121" s="4"/>
      <c r="R121" s="4"/>
      <c r="S121" s="4"/>
      <c r="T121" s="4"/>
      <c r="U121" s="4"/>
      <c r="V121" s="4"/>
      <c r="W121" s="4"/>
      <c r="X121" s="4"/>
      <c r="Y121" s="4"/>
      <c r="Z121" s="4"/>
      <c r="AA121" s="4"/>
      <c r="AB121" s="4"/>
      <c r="AC121" s="4"/>
    </row>
    <row r="122">
      <c r="A122" s="43"/>
      <c r="B122" s="37" t="str">
        <f t="shared" si="2"/>
        <v/>
      </c>
      <c r="C122" s="44"/>
      <c r="D122" s="45"/>
      <c r="E122" s="45"/>
      <c r="F122" s="46" t="str">
        <f t="shared" si="5"/>
        <v/>
      </c>
      <c r="G122" s="4"/>
      <c r="H122" s="4"/>
      <c r="I122" s="4"/>
      <c r="J122" s="4"/>
      <c r="K122" s="4"/>
      <c r="L122" s="4"/>
      <c r="M122" s="4"/>
      <c r="N122" s="4"/>
      <c r="O122" s="4"/>
      <c r="P122" s="4"/>
      <c r="Q122" s="4"/>
      <c r="R122" s="4"/>
      <c r="S122" s="4"/>
      <c r="T122" s="4"/>
      <c r="U122" s="4"/>
      <c r="V122" s="4"/>
      <c r="W122" s="4"/>
      <c r="X122" s="4"/>
      <c r="Y122" s="4"/>
      <c r="Z122" s="4"/>
      <c r="AA122" s="4"/>
      <c r="AB122" s="4"/>
      <c r="AC122" s="4"/>
    </row>
    <row r="123">
      <c r="A123" s="43"/>
      <c r="B123" s="37" t="str">
        <f t="shared" si="2"/>
        <v/>
      </c>
      <c r="C123" s="44"/>
      <c r="D123" s="45"/>
      <c r="E123" s="45"/>
      <c r="F123" s="46" t="str">
        <f t="shared" si="5"/>
        <v/>
      </c>
      <c r="G123" s="4"/>
      <c r="H123" s="4"/>
      <c r="I123" s="4"/>
      <c r="J123" s="4"/>
      <c r="K123" s="4"/>
      <c r="L123" s="4"/>
      <c r="M123" s="4"/>
      <c r="N123" s="4"/>
      <c r="O123" s="4"/>
      <c r="P123" s="4"/>
      <c r="Q123" s="4"/>
      <c r="R123" s="4"/>
      <c r="S123" s="4"/>
      <c r="T123" s="4"/>
      <c r="U123" s="4"/>
      <c r="V123" s="4"/>
      <c r="W123" s="4"/>
      <c r="X123" s="4"/>
      <c r="Y123" s="4"/>
      <c r="Z123" s="4"/>
      <c r="AA123" s="4"/>
      <c r="AB123" s="4"/>
      <c r="AC123" s="4"/>
    </row>
    <row r="124">
      <c r="A124" s="43"/>
      <c r="B124" s="37" t="str">
        <f t="shared" si="2"/>
        <v/>
      </c>
      <c r="C124" s="44"/>
      <c r="D124" s="45"/>
      <c r="E124" s="45"/>
      <c r="F124" s="46" t="str">
        <f t="shared" si="5"/>
        <v/>
      </c>
      <c r="G124" s="4"/>
      <c r="H124" s="4"/>
      <c r="I124" s="4"/>
      <c r="J124" s="4"/>
      <c r="K124" s="4"/>
      <c r="L124" s="4"/>
      <c r="M124" s="4"/>
      <c r="N124" s="4"/>
      <c r="O124" s="4"/>
      <c r="P124" s="4"/>
      <c r="Q124" s="4"/>
      <c r="R124" s="4"/>
      <c r="S124" s="4"/>
      <c r="T124" s="4"/>
      <c r="U124" s="4"/>
      <c r="V124" s="4"/>
      <c r="W124" s="4"/>
      <c r="X124" s="4"/>
      <c r="Y124" s="4"/>
      <c r="Z124" s="4"/>
      <c r="AA124" s="4"/>
      <c r="AB124" s="4"/>
      <c r="AC124" s="4"/>
    </row>
    <row r="125">
      <c r="A125" s="43"/>
      <c r="B125" s="37" t="str">
        <f t="shared" si="2"/>
        <v/>
      </c>
      <c r="C125" s="44"/>
      <c r="D125" s="45"/>
      <c r="E125" s="45"/>
      <c r="F125" s="46" t="str">
        <f t="shared" si="5"/>
        <v/>
      </c>
      <c r="G125" s="4"/>
      <c r="H125" s="4"/>
      <c r="I125" s="4"/>
      <c r="J125" s="4"/>
      <c r="K125" s="4"/>
      <c r="L125" s="4"/>
      <c r="M125" s="4"/>
      <c r="N125" s="4"/>
      <c r="O125" s="4"/>
      <c r="P125" s="4"/>
      <c r="Q125" s="4"/>
      <c r="R125" s="4"/>
      <c r="S125" s="4"/>
      <c r="T125" s="4"/>
      <c r="U125" s="4"/>
      <c r="V125" s="4"/>
      <c r="W125" s="4"/>
      <c r="X125" s="4"/>
      <c r="Y125" s="4"/>
      <c r="Z125" s="4"/>
      <c r="AA125" s="4"/>
      <c r="AB125" s="4"/>
      <c r="AC125" s="4"/>
    </row>
    <row r="126">
      <c r="A126" s="43"/>
      <c r="B126" s="37" t="str">
        <f t="shared" si="2"/>
        <v/>
      </c>
      <c r="C126" s="44"/>
      <c r="D126" s="45"/>
      <c r="E126" s="45"/>
      <c r="F126" s="46" t="str">
        <f t="shared" si="5"/>
        <v/>
      </c>
      <c r="G126" s="4"/>
      <c r="H126" s="4"/>
      <c r="I126" s="4"/>
      <c r="J126" s="4"/>
      <c r="K126" s="4"/>
      <c r="L126" s="4"/>
      <c r="M126" s="4"/>
      <c r="N126" s="4"/>
      <c r="O126" s="4"/>
      <c r="P126" s="4"/>
      <c r="Q126" s="4"/>
      <c r="R126" s="4"/>
      <c r="S126" s="4"/>
      <c r="T126" s="4"/>
      <c r="U126" s="4"/>
      <c r="V126" s="4"/>
      <c r="W126" s="4"/>
      <c r="X126" s="4"/>
      <c r="Y126" s="4"/>
      <c r="Z126" s="4"/>
      <c r="AA126" s="4"/>
      <c r="AB126" s="4"/>
      <c r="AC126" s="4"/>
    </row>
    <row r="127">
      <c r="A127" s="43"/>
      <c r="B127" s="37" t="str">
        <f t="shared" si="2"/>
        <v/>
      </c>
      <c r="C127" s="44"/>
      <c r="D127" s="45"/>
      <c r="E127" s="45"/>
      <c r="F127" s="46" t="str">
        <f t="shared" si="5"/>
        <v/>
      </c>
      <c r="G127" s="4"/>
      <c r="H127" s="4"/>
      <c r="I127" s="4"/>
      <c r="J127" s="4"/>
      <c r="K127" s="4"/>
      <c r="L127" s="4"/>
      <c r="M127" s="4"/>
      <c r="N127" s="4"/>
      <c r="O127" s="4"/>
      <c r="P127" s="4"/>
      <c r="Q127" s="4"/>
      <c r="R127" s="4"/>
      <c r="S127" s="4"/>
      <c r="T127" s="4"/>
      <c r="U127" s="4"/>
      <c r="V127" s="4"/>
      <c r="W127" s="4"/>
      <c r="X127" s="4"/>
      <c r="Y127" s="4"/>
      <c r="Z127" s="4"/>
      <c r="AA127" s="4"/>
      <c r="AB127" s="4"/>
      <c r="AC127" s="4"/>
    </row>
    <row r="128">
      <c r="A128" s="43"/>
      <c r="B128" s="37" t="str">
        <f t="shared" si="2"/>
        <v/>
      </c>
      <c r="C128" s="44"/>
      <c r="D128" s="45"/>
      <c r="E128" s="45"/>
      <c r="F128" s="46" t="str">
        <f t="shared" si="5"/>
        <v/>
      </c>
      <c r="G128" s="4"/>
      <c r="H128" s="4"/>
      <c r="I128" s="4"/>
      <c r="J128" s="4"/>
      <c r="K128" s="4"/>
      <c r="L128" s="4"/>
      <c r="M128" s="4"/>
      <c r="N128" s="4"/>
      <c r="O128" s="4"/>
      <c r="P128" s="4"/>
      <c r="Q128" s="4"/>
      <c r="R128" s="4"/>
      <c r="S128" s="4"/>
      <c r="T128" s="4"/>
      <c r="U128" s="4"/>
      <c r="V128" s="4"/>
      <c r="W128" s="4"/>
      <c r="X128" s="4"/>
      <c r="Y128" s="4"/>
      <c r="Z128" s="4"/>
      <c r="AA128" s="4"/>
      <c r="AB128" s="4"/>
      <c r="AC128" s="4"/>
    </row>
    <row r="129">
      <c r="A129" s="43"/>
      <c r="B129" s="37" t="str">
        <f t="shared" si="2"/>
        <v/>
      </c>
      <c r="C129" s="44"/>
      <c r="D129" s="45"/>
      <c r="E129" s="45"/>
      <c r="F129" s="46" t="str">
        <f t="shared" si="5"/>
        <v/>
      </c>
      <c r="G129" s="4"/>
      <c r="H129" s="4"/>
      <c r="I129" s="4"/>
      <c r="J129" s="4"/>
      <c r="K129" s="4"/>
      <c r="L129" s="4"/>
      <c r="M129" s="4"/>
      <c r="N129" s="4"/>
      <c r="O129" s="4"/>
      <c r="P129" s="4"/>
      <c r="Q129" s="4"/>
      <c r="R129" s="4"/>
      <c r="S129" s="4"/>
      <c r="T129" s="4"/>
      <c r="U129" s="4"/>
      <c r="V129" s="4"/>
      <c r="W129" s="4"/>
      <c r="X129" s="4"/>
      <c r="Y129" s="4"/>
      <c r="Z129" s="4"/>
      <c r="AA129" s="4"/>
      <c r="AB129" s="4"/>
      <c r="AC129" s="4"/>
    </row>
    <row r="130">
      <c r="A130" s="43"/>
      <c r="B130" s="37" t="str">
        <f t="shared" si="2"/>
        <v/>
      </c>
      <c r="C130" s="44"/>
      <c r="D130" s="45"/>
      <c r="E130" s="45"/>
      <c r="F130" s="46" t="str">
        <f t="shared" si="5"/>
        <v/>
      </c>
      <c r="G130" s="4"/>
      <c r="H130" s="4"/>
      <c r="I130" s="4"/>
      <c r="J130" s="4"/>
      <c r="K130" s="4"/>
      <c r="L130" s="4"/>
      <c r="M130" s="4"/>
      <c r="N130" s="4"/>
      <c r="O130" s="4"/>
      <c r="P130" s="4"/>
      <c r="Q130" s="4"/>
      <c r="R130" s="4"/>
      <c r="S130" s="4"/>
      <c r="T130" s="4"/>
      <c r="U130" s="4"/>
      <c r="V130" s="4"/>
      <c r="W130" s="4"/>
      <c r="X130" s="4"/>
      <c r="Y130" s="4"/>
      <c r="Z130" s="4"/>
      <c r="AA130" s="4"/>
      <c r="AB130" s="4"/>
      <c r="AC130" s="4"/>
    </row>
    <row r="131">
      <c r="A131" s="43"/>
      <c r="B131" s="37" t="str">
        <f t="shared" si="2"/>
        <v/>
      </c>
      <c r="C131" s="44"/>
      <c r="D131" s="45"/>
      <c r="E131" s="45"/>
      <c r="F131" s="46" t="str">
        <f t="shared" si="5"/>
        <v/>
      </c>
      <c r="G131" s="4"/>
      <c r="H131" s="4"/>
      <c r="I131" s="4"/>
      <c r="J131" s="4"/>
      <c r="K131" s="4"/>
      <c r="L131" s="4"/>
      <c r="M131" s="4"/>
      <c r="N131" s="4"/>
      <c r="O131" s="4"/>
      <c r="P131" s="4"/>
      <c r="Q131" s="4"/>
      <c r="R131" s="4"/>
      <c r="S131" s="4"/>
      <c r="T131" s="4"/>
      <c r="U131" s="4"/>
      <c r="V131" s="4"/>
      <c r="W131" s="4"/>
      <c r="X131" s="4"/>
      <c r="Y131" s="4"/>
      <c r="Z131" s="4"/>
      <c r="AA131" s="4"/>
      <c r="AB131" s="4"/>
      <c r="AC131" s="4"/>
    </row>
    <row r="132">
      <c r="A132" s="43"/>
      <c r="B132" s="37" t="str">
        <f t="shared" si="2"/>
        <v/>
      </c>
      <c r="C132" s="44"/>
      <c r="D132" s="45"/>
      <c r="E132" s="45"/>
      <c r="F132" s="46" t="str">
        <f t="shared" si="5"/>
        <v/>
      </c>
      <c r="G132" s="4"/>
      <c r="H132" s="4"/>
      <c r="I132" s="4"/>
      <c r="J132" s="4"/>
      <c r="K132" s="4"/>
      <c r="L132" s="4"/>
      <c r="M132" s="4"/>
      <c r="N132" s="4"/>
      <c r="O132" s="4"/>
      <c r="P132" s="4"/>
      <c r="Q132" s="4"/>
      <c r="R132" s="4"/>
      <c r="S132" s="4"/>
      <c r="T132" s="4"/>
      <c r="U132" s="4"/>
      <c r="V132" s="4"/>
      <c r="W132" s="4"/>
      <c r="X132" s="4"/>
      <c r="Y132" s="4"/>
      <c r="Z132" s="4"/>
      <c r="AA132" s="4"/>
      <c r="AB132" s="4"/>
      <c r="AC132" s="4"/>
    </row>
    <row r="133">
      <c r="A133" s="43"/>
      <c r="B133" s="37" t="str">
        <f t="shared" si="2"/>
        <v/>
      </c>
      <c r="C133" s="44"/>
      <c r="D133" s="45"/>
      <c r="E133" s="45"/>
      <c r="F133" s="46" t="str">
        <f t="shared" si="5"/>
        <v/>
      </c>
      <c r="G133" s="4"/>
      <c r="H133" s="4"/>
      <c r="I133" s="4"/>
      <c r="J133" s="4"/>
      <c r="K133" s="4"/>
      <c r="L133" s="4"/>
      <c r="M133" s="4"/>
      <c r="N133" s="4"/>
      <c r="O133" s="4"/>
      <c r="P133" s="4"/>
      <c r="Q133" s="4"/>
      <c r="R133" s="4"/>
      <c r="S133" s="4"/>
      <c r="T133" s="4"/>
      <c r="U133" s="4"/>
      <c r="V133" s="4"/>
      <c r="W133" s="4"/>
      <c r="X133" s="4"/>
      <c r="Y133" s="4"/>
      <c r="Z133" s="4"/>
      <c r="AA133" s="4"/>
      <c r="AB133" s="4"/>
      <c r="AC133" s="4"/>
    </row>
    <row r="134">
      <c r="A134" s="43"/>
      <c r="B134" s="37" t="str">
        <f t="shared" si="2"/>
        <v/>
      </c>
      <c r="C134" s="44"/>
      <c r="D134" s="45"/>
      <c r="E134" s="45"/>
      <c r="F134" s="46" t="str">
        <f t="shared" si="5"/>
        <v/>
      </c>
      <c r="G134" s="4"/>
      <c r="H134" s="4"/>
      <c r="I134" s="4"/>
      <c r="J134" s="4"/>
      <c r="K134" s="4"/>
      <c r="L134" s="4"/>
      <c r="M134" s="4"/>
      <c r="N134" s="4"/>
      <c r="O134" s="4"/>
      <c r="P134" s="4"/>
      <c r="Q134" s="4"/>
      <c r="R134" s="4"/>
      <c r="S134" s="4"/>
      <c r="T134" s="4"/>
      <c r="U134" s="4"/>
      <c r="V134" s="4"/>
      <c r="W134" s="4"/>
      <c r="X134" s="4"/>
      <c r="Y134" s="4"/>
      <c r="Z134" s="4"/>
      <c r="AA134" s="4"/>
      <c r="AB134" s="4"/>
      <c r="AC134" s="4"/>
    </row>
    <row r="135">
      <c r="A135" s="43"/>
      <c r="B135" s="37" t="str">
        <f t="shared" si="2"/>
        <v/>
      </c>
      <c r="C135" s="44"/>
      <c r="D135" s="45"/>
      <c r="E135" s="45"/>
      <c r="F135" s="46" t="str">
        <f t="shared" si="5"/>
        <v/>
      </c>
      <c r="G135" s="4"/>
      <c r="H135" s="4"/>
      <c r="I135" s="4"/>
      <c r="J135" s="4"/>
      <c r="K135" s="4"/>
      <c r="L135" s="4"/>
      <c r="M135" s="4"/>
      <c r="N135" s="4"/>
      <c r="O135" s="4"/>
      <c r="P135" s="4"/>
      <c r="Q135" s="4"/>
      <c r="R135" s="4"/>
      <c r="S135" s="4"/>
      <c r="T135" s="4"/>
      <c r="U135" s="4"/>
      <c r="V135" s="4"/>
      <c r="W135" s="4"/>
      <c r="X135" s="4"/>
      <c r="Y135" s="4"/>
      <c r="Z135" s="4"/>
      <c r="AA135" s="4"/>
      <c r="AB135" s="4"/>
      <c r="AC135" s="4"/>
    </row>
    <row r="136">
      <c r="A136" s="43"/>
      <c r="B136" s="37" t="str">
        <f t="shared" si="2"/>
        <v/>
      </c>
      <c r="C136" s="44"/>
      <c r="D136" s="45"/>
      <c r="E136" s="45"/>
      <c r="F136" s="46" t="str">
        <f t="shared" si="5"/>
        <v/>
      </c>
      <c r="G136" s="4"/>
      <c r="H136" s="4"/>
      <c r="I136" s="4"/>
      <c r="J136" s="4"/>
      <c r="K136" s="4"/>
      <c r="L136" s="4"/>
      <c r="M136" s="4"/>
      <c r="N136" s="4"/>
      <c r="O136" s="4"/>
      <c r="P136" s="4"/>
      <c r="Q136" s="4"/>
      <c r="R136" s="4"/>
      <c r="S136" s="4"/>
      <c r="T136" s="4"/>
      <c r="U136" s="4"/>
      <c r="V136" s="4"/>
      <c r="W136" s="4"/>
      <c r="X136" s="4"/>
      <c r="Y136" s="4"/>
      <c r="Z136" s="4"/>
      <c r="AA136" s="4"/>
      <c r="AB136" s="4"/>
      <c r="AC136" s="4"/>
    </row>
    <row r="137">
      <c r="A137" s="43"/>
      <c r="B137" s="37" t="str">
        <f t="shared" si="2"/>
        <v/>
      </c>
      <c r="C137" s="44"/>
      <c r="D137" s="45"/>
      <c r="E137" s="45"/>
      <c r="F137" s="46" t="str">
        <f t="shared" si="5"/>
        <v/>
      </c>
      <c r="G137" s="4"/>
      <c r="H137" s="4"/>
      <c r="I137" s="4"/>
      <c r="J137" s="4"/>
      <c r="K137" s="4"/>
      <c r="L137" s="4"/>
      <c r="M137" s="4"/>
      <c r="N137" s="4"/>
      <c r="O137" s="4"/>
      <c r="P137" s="4"/>
      <c r="Q137" s="4"/>
      <c r="R137" s="4"/>
      <c r="S137" s="4"/>
      <c r="T137" s="4"/>
      <c r="U137" s="4"/>
      <c r="V137" s="4"/>
      <c r="W137" s="4"/>
      <c r="X137" s="4"/>
      <c r="Y137" s="4"/>
      <c r="Z137" s="4"/>
      <c r="AA137" s="4"/>
      <c r="AB137" s="4"/>
      <c r="AC137" s="4"/>
    </row>
    <row r="138">
      <c r="A138" s="43"/>
      <c r="B138" s="37" t="str">
        <f t="shared" si="2"/>
        <v/>
      </c>
      <c r="C138" s="44"/>
      <c r="D138" s="45"/>
      <c r="E138" s="45"/>
      <c r="F138" s="46" t="str">
        <f t="shared" si="5"/>
        <v/>
      </c>
      <c r="G138" s="4"/>
      <c r="H138" s="4"/>
      <c r="I138" s="4"/>
      <c r="J138" s="4"/>
      <c r="K138" s="4"/>
      <c r="L138" s="4"/>
      <c r="M138" s="4"/>
      <c r="N138" s="4"/>
      <c r="O138" s="4"/>
      <c r="P138" s="4"/>
      <c r="Q138" s="4"/>
      <c r="R138" s="4"/>
      <c r="S138" s="4"/>
      <c r="T138" s="4"/>
      <c r="U138" s="4"/>
      <c r="V138" s="4"/>
      <c r="W138" s="4"/>
      <c r="X138" s="4"/>
      <c r="Y138" s="4"/>
      <c r="Z138" s="4"/>
      <c r="AA138" s="4"/>
      <c r="AB138" s="4"/>
      <c r="AC138" s="4"/>
    </row>
    <row r="139">
      <c r="A139" s="43"/>
      <c r="B139" s="37" t="str">
        <f t="shared" si="2"/>
        <v/>
      </c>
      <c r="C139" s="44"/>
      <c r="D139" s="45"/>
      <c r="E139" s="45"/>
      <c r="F139" s="46" t="str">
        <f t="shared" si="5"/>
        <v/>
      </c>
      <c r="G139" s="4"/>
      <c r="H139" s="4"/>
      <c r="I139" s="4"/>
      <c r="J139" s="4"/>
      <c r="K139" s="4"/>
      <c r="L139" s="4"/>
      <c r="M139" s="4"/>
      <c r="N139" s="4"/>
      <c r="O139" s="4"/>
      <c r="P139" s="4"/>
      <c r="Q139" s="4"/>
      <c r="R139" s="4"/>
      <c r="S139" s="4"/>
      <c r="T139" s="4"/>
      <c r="U139" s="4"/>
      <c r="V139" s="4"/>
      <c r="W139" s="4"/>
      <c r="X139" s="4"/>
      <c r="Y139" s="4"/>
      <c r="Z139" s="4"/>
      <c r="AA139" s="4"/>
      <c r="AB139" s="4"/>
      <c r="AC139" s="4"/>
    </row>
    <row r="140">
      <c r="A140" s="43"/>
      <c r="B140" s="37" t="str">
        <f t="shared" si="2"/>
        <v/>
      </c>
      <c r="C140" s="44"/>
      <c r="D140" s="45"/>
      <c r="E140" s="45"/>
      <c r="F140" s="46" t="str">
        <f t="shared" si="5"/>
        <v/>
      </c>
      <c r="G140" s="4"/>
      <c r="H140" s="4"/>
      <c r="I140" s="4"/>
      <c r="J140" s="4"/>
      <c r="K140" s="4"/>
      <c r="L140" s="4"/>
      <c r="M140" s="4"/>
      <c r="N140" s="4"/>
      <c r="O140" s="4"/>
      <c r="P140" s="4"/>
      <c r="Q140" s="4"/>
      <c r="R140" s="4"/>
      <c r="S140" s="4"/>
      <c r="T140" s="4"/>
      <c r="U140" s="4"/>
      <c r="V140" s="4"/>
      <c r="W140" s="4"/>
      <c r="X140" s="4"/>
      <c r="Y140" s="4"/>
      <c r="Z140" s="4"/>
      <c r="AA140" s="4"/>
      <c r="AB140" s="4"/>
      <c r="AC140" s="4"/>
    </row>
    <row r="141">
      <c r="A141" s="43"/>
      <c r="B141" s="37" t="str">
        <f t="shared" si="2"/>
        <v/>
      </c>
      <c r="C141" s="44"/>
      <c r="D141" s="45"/>
      <c r="E141" s="45"/>
      <c r="F141" s="46" t="str">
        <f t="shared" si="5"/>
        <v/>
      </c>
      <c r="G141" s="4"/>
      <c r="H141" s="4"/>
      <c r="I141" s="4"/>
      <c r="J141" s="4"/>
      <c r="K141" s="4"/>
      <c r="L141" s="4"/>
      <c r="M141" s="4"/>
      <c r="N141" s="4"/>
      <c r="O141" s="4"/>
      <c r="P141" s="4"/>
      <c r="Q141" s="4"/>
      <c r="R141" s="4"/>
      <c r="S141" s="4"/>
      <c r="T141" s="4"/>
      <c r="U141" s="4"/>
      <c r="V141" s="4"/>
      <c r="W141" s="4"/>
      <c r="X141" s="4"/>
      <c r="Y141" s="4"/>
      <c r="Z141" s="4"/>
      <c r="AA141" s="4"/>
      <c r="AB141" s="4"/>
      <c r="AC141" s="4"/>
    </row>
    <row r="142">
      <c r="A142" s="43"/>
      <c r="B142" s="37" t="str">
        <f t="shared" si="2"/>
        <v/>
      </c>
      <c r="C142" s="44"/>
      <c r="D142" s="45"/>
      <c r="E142" s="45"/>
      <c r="F142" s="46" t="str">
        <f t="shared" si="5"/>
        <v/>
      </c>
      <c r="G142" s="4"/>
      <c r="H142" s="4"/>
      <c r="I142" s="4"/>
      <c r="J142" s="4"/>
      <c r="K142" s="4"/>
      <c r="L142" s="4"/>
      <c r="M142" s="4"/>
      <c r="N142" s="4"/>
      <c r="O142" s="4"/>
      <c r="P142" s="4"/>
      <c r="Q142" s="4"/>
      <c r="R142" s="4"/>
      <c r="S142" s="4"/>
      <c r="T142" s="4"/>
      <c r="U142" s="4"/>
      <c r="V142" s="4"/>
      <c r="W142" s="4"/>
      <c r="X142" s="4"/>
      <c r="Y142" s="4"/>
      <c r="Z142" s="4"/>
      <c r="AA142" s="4"/>
      <c r="AB142" s="4"/>
      <c r="AC142" s="4"/>
    </row>
    <row r="143">
      <c r="A143" s="43"/>
      <c r="B143" s="37" t="str">
        <f t="shared" si="2"/>
        <v/>
      </c>
      <c r="C143" s="44"/>
      <c r="D143" s="45"/>
      <c r="E143" s="45"/>
      <c r="F143" s="46" t="str">
        <f t="shared" si="5"/>
        <v/>
      </c>
      <c r="G143" s="4"/>
      <c r="H143" s="4"/>
      <c r="I143" s="4"/>
      <c r="J143" s="4"/>
      <c r="K143" s="4"/>
      <c r="L143" s="4"/>
      <c r="M143" s="4"/>
      <c r="N143" s="4"/>
      <c r="O143" s="4"/>
      <c r="P143" s="4"/>
      <c r="Q143" s="4"/>
      <c r="R143" s="4"/>
      <c r="S143" s="4"/>
      <c r="T143" s="4"/>
      <c r="U143" s="4"/>
      <c r="V143" s="4"/>
      <c r="W143" s="4"/>
      <c r="X143" s="4"/>
      <c r="Y143" s="4"/>
      <c r="Z143" s="4"/>
      <c r="AA143" s="4"/>
      <c r="AB143" s="4"/>
      <c r="AC143" s="4"/>
    </row>
    <row r="144">
      <c r="A144" s="43"/>
      <c r="B144" s="37" t="str">
        <f t="shared" si="2"/>
        <v/>
      </c>
      <c r="C144" s="44"/>
      <c r="D144" s="45"/>
      <c r="E144" s="45"/>
      <c r="F144" s="46" t="str">
        <f t="shared" si="5"/>
        <v/>
      </c>
      <c r="G144" s="4"/>
      <c r="H144" s="4"/>
      <c r="I144" s="4"/>
      <c r="J144" s="4"/>
      <c r="K144" s="4"/>
      <c r="L144" s="4"/>
      <c r="M144" s="4"/>
      <c r="N144" s="4"/>
      <c r="O144" s="4"/>
      <c r="P144" s="4"/>
      <c r="Q144" s="4"/>
      <c r="R144" s="4"/>
      <c r="S144" s="4"/>
      <c r="T144" s="4"/>
      <c r="U144" s="4"/>
      <c r="V144" s="4"/>
      <c r="W144" s="4"/>
      <c r="X144" s="4"/>
      <c r="Y144" s="4"/>
      <c r="Z144" s="4"/>
      <c r="AA144" s="4"/>
      <c r="AB144" s="4"/>
      <c r="AC144" s="4"/>
    </row>
    <row r="145">
      <c r="A145" s="43"/>
      <c r="B145" s="37" t="str">
        <f t="shared" si="2"/>
        <v/>
      </c>
      <c r="C145" s="44"/>
      <c r="D145" s="45"/>
      <c r="E145" s="45"/>
      <c r="F145" s="46" t="str">
        <f t="shared" si="5"/>
        <v/>
      </c>
      <c r="G145" s="4"/>
      <c r="H145" s="4"/>
      <c r="I145" s="4"/>
      <c r="J145" s="4"/>
      <c r="K145" s="4"/>
      <c r="L145" s="4"/>
      <c r="M145" s="4"/>
      <c r="N145" s="4"/>
      <c r="O145" s="4"/>
      <c r="P145" s="4"/>
      <c r="Q145" s="4"/>
      <c r="R145" s="4"/>
      <c r="S145" s="4"/>
      <c r="T145" s="4"/>
      <c r="U145" s="4"/>
      <c r="V145" s="4"/>
      <c r="W145" s="4"/>
      <c r="X145" s="4"/>
      <c r="Y145" s="4"/>
      <c r="Z145" s="4"/>
      <c r="AA145" s="4"/>
      <c r="AB145" s="4"/>
      <c r="AC145" s="4"/>
    </row>
    <row r="146">
      <c r="A146" s="43"/>
      <c r="B146" s="37" t="str">
        <f t="shared" si="2"/>
        <v/>
      </c>
      <c r="C146" s="44"/>
      <c r="D146" s="45"/>
      <c r="E146" s="45"/>
      <c r="F146" s="46" t="str">
        <f t="shared" si="5"/>
        <v/>
      </c>
      <c r="G146" s="4"/>
      <c r="H146" s="4"/>
      <c r="I146" s="4"/>
      <c r="J146" s="4"/>
      <c r="K146" s="4"/>
      <c r="L146" s="4"/>
      <c r="M146" s="4"/>
      <c r="N146" s="4"/>
      <c r="O146" s="4"/>
      <c r="P146" s="4"/>
      <c r="Q146" s="4"/>
      <c r="R146" s="4"/>
      <c r="S146" s="4"/>
      <c r="T146" s="4"/>
      <c r="U146" s="4"/>
      <c r="V146" s="4"/>
      <c r="W146" s="4"/>
      <c r="X146" s="4"/>
      <c r="Y146" s="4"/>
      <c r="Z146" s="4"/>
      <c r="AA146" s="4"/>
      <c r="AB146" s="4"/>
      <c r="AC146" s="4"/>
    </row>
    <row r="147">
      <c r="A147" s="43"/>
      <c r="B147" s="37" t="str">
        <f t="shared" si="2"/>
        <v/>
      </c>
      <c r="C147" s="44"/>
      <c r="D147" s="45"/>
      <c r="E147" s="45"/>
      <c r="F147" s="46" t="str">
        <f t="shared" si="5"/>
        <v/>
      </c>
      <c r="G147" s="4"/>
      <c r="H147" s="4"/>
      <c r="I147" s="4"/>
      <c r="J147" s="4"/>
      <c r="K147" s="4"/>
      <c r="L147" s="4"/>
      <c r="M147" s="4"/>
      <c r="N147" s="4"/>
      <c r="O147" s="4"/>
      <c r="P147" s="4"/>
      <c r="Q147" s="4"/>
      <c r="R147" s="4"/>
      <c r="S147" s="4"/>
      <c r="T147" s="4"/>
      <c r="U147" s="4"/>
      <c r="V147" s="4"/>
      <c r="W147" s="4"/>
      <c r="X147" s="4"/>
      <c r="Y147" s="4"/>
      <c r="Z147" s="4"/>
      <c r="AA147" s="4"/>
      <c r="AB147" s="4"/>
      <c r="AC147" s="4"/>
    </row>
    <row r="148">
      <c r="A148" s="43"/>
      <c r="B148" s="37" t="str">
        <f t="shared" si="2"/>
        <v/>
      </c>
      <c r="C148" s="44"/>
      <c r="D148" s="45"/>
      <c r="E148" s="45"/>
      <c r="F148" s="46" t="str">
        <f t="shared" si="5"/>
        <v/>
      </c>
      <c r="G148" s="4"/>
      <c r="H148" s="4"/>
      <c r="I148" s="4"/>
      <c r="J148" s="4"/>
      <c r="K148" s="4"/>
      <c r="L148" s="4"/>
      <c r="M148" s="4"/>
      <c r="N148" s="4"/>
      <c r="O148" s="4"/>
      <c r="P148" s="4"/>
      <c r="Q148" s="4"/>
      <c r="R148" s="4"/>
      <c r="S148" s="4"/>
      <c r="T148" s="4"/>
      <c r="U148" s="4"/>
      <c r="V148" s="4"/>
      <c r="W148" s="4"/>
      <c r="X148" s="4"/>
      <c r="Y148" s="4"/>
      <c r="Z148" s="4"/>
      <c r="AA148" s="4"/>
      <c r="AB148" s="4"/>
      <c r="AC148" s="4"/>
    </row>
    <row r="149">
      <c r="A149" s="43"/>
      <c r="B149" s="37" t="str">
        <f t="shared" si="2"/>
        <v/>
      </c>
      <c r="C149" s="44"/>
      <c r="D149" s="45"/>
      <c r="E149" s="45"/>
      <c r="F149" s="46" t="str">
        <f t="shared" si="5"/>
        <v/>
      </c>
      <c r="G149" s="4"/>
      <c r="H149" s="4"/>
      <c r="I149" s="4"/>
      <c r="J149" s="4"/>
      <c r="K149" s="4"/>
      <c r="L149" s="4"/>
      <c r="M149" s="4"/>
      <c r="N149" s="4"/>
      <c r="O149" s="4"/>
      <c r="P149" s="4"/>
      <c r="Q149" s="4"/>
      <c r="R149" s="4"/>
      <c r="S149" s="4"/>
      <c r="T149" s="4"/>
      <c r="U149" s="4"/>
      <c r="V149" s="4"/>
      <c r="W149" s="4"/>
      <c r="X149" s="4"/>
      <c r="Y149" s="4"/>
      <c r="Z149" s="4"/>
      <c r="AA149" s="4"/>
      <c r="AB149" s="4"/>
      <c r="AC149" s="4"/>
    </row>
    <row r="150">
      <c r="A150" s="43"/>
      <c r="B150" s="37" t="str">
        <f t="shared" si="2"/>
        <v/>
      </c>
      <c r="C150" s="44"/>
      <c r="D150" s="45"/>
      <c r="E150" s="45"/>
      <c r="F150" s="46" t="str">
        <f t="shared" si="5"/>
        <v/>
      </c>
      <c r="G150" s="4"/>
      <c r="H150" s="4"/>
      <c r="I150" s="4"/>
      <c r="J150" s="4"/>
      <c r="K150" s="4"/>
      <c r="L150" s="4"/>
      <c r="M150" s="4"/>
      <c r="N150" s="4"/>
      <c r="O150" s="4"/>
      <c r="P150" s="4"/>
      <c r="Q150" s="4"/>
      <c r="R150" s="4"/>
      <c r="S150" s="4"/>
      <c r="T150" s="4"/>
      <c r="U150" s="4"/>
      <c r="V150" s="4"/>
      <c r="W150" s="4"/>
      <c r="X150" s="4"/>
      <c r="Y150" s="4"/>
      <c r="Z150" s="4"/>
      <c r="AA150" s="4"/>
      <c r="AB150" s="4"/>
      <c r="AC150" s="4"/>
    </row>
    <row r="151">
      <c r="A151" s="43"/>
      <c r="B151" s="37" t="str">
        <f t="shared" si="2"/>
        <v/>
      </c>
      <c r="C151" s="44"/>
      <c r="D151" s="45"/>
      <c r="E151" s="45"/>
      <c r="F151" s="46" t="str">
        <f t="shared" si="5"/>
        <v/>
      </c>
      <c r="G151" s="4"/>
      <c r="H151" s="4"/>
      <c r="I151" s="4"/>
      <c r="J151" s="4"/>
      <c r="K151" s="4"/>
      <c r="L151" s="4"/>
      <c r="M151" s="4"/>
      <c r="N151" s="4"/>
      <c r="O151" s="4"/>
      <c r="P151" s="4"/>
      <c r="Q151" s="4"/>
      <c r="R151" s="4"/>
      <c r="S151" s="4"/>
      <c r="T151" s="4"/>
      <c r="U151" s="4"/>
      <c r="V151" s="4"/>
      <c r="W151" s="4"/>
      <c r="X151" s="4"/>
      <c r="Y151" s="4"/>
      <c r="Z151" s="4"/>
      <c r="AA151" s="4"/>
      <c r="AB151" s="4"/>
      <c r="AC151" s="4"/>
    </row>
    <row r="152">
      <c r="A152" s="43"/>
      <c r="B152" s="37" t="str">
        <f t="shared" si="2"/>
        <v/>
      </c>
      <c r="C152" s="44"/>
      <c r="D152" s="45"/>
      <c r="E152" s="45"/>
      <c r="F152" s="46" t="str">
        <f t="shared" si="5"/>
        <v/>
      </c>
      <c r="G152" s="4"/>
      <c r="H152" s="4"/>
      <c r="I152" s="4"/>
      <c r="J152" s="4"/>
      <c r="K152" s="4"/>
      <c r="L152" s="4"/>
      <c r="M152" s="4"/>
      <c r="N152" s="4"/>
      <c r="O152" s="4"/>
      <c r="P152" s="4"/>
      <c r="Q152" s="4"/>
      <c r="R152" s="4"/>
      <c r="S152" s="4"/>
      <c r="T152" s="4"/>
      <c r="U152" s="4"/>
      <c r="V152" s="4"/>
      <c r="W152" s="4"/>
      <c r="X152" s="4"/>
      <c r="Y152" s="4"/>
      <c r="Z152" s="4"/>
      <c r="AA152" s="4"/>
      <c r="AB152" s="4"/>
      <c r="AC152" s="4"/>
    </row>
    <row r="153">
      <c r="A153" s="43"/>
      <c r="B153" s="37" t="str">
        <f t="shared" si="2"/>
        <v/>
      </c>
      <c r="C153" s="44"/>
      <c r="D153" s="45"/>
      <c r="E153" s="45"/>
      <c r="F153" s="46" t="str">
        <f t="shared" si="5"/>
        <v/>
      </c>
      <c r="G153" s="4"/>
      <c r="H153" s="4"/>
      <c r="I153" s="4"/>
      <c r="J153" s="4"/>
      <c r="K153" s="4"/>
      <c r="L153" s="4"/>
      <c r="M153" s="4"/>
      <c r="N153" s="4"/>
      <c r="O153" s="4"/>
      <c r="P153" s="4"/>
      <c r="Q153" s="4"/>
      <c r="R153" s="4"/>
      <c r="S153" s="4"/>
      <c r="T153" s="4"/>
      <c r="U153" s="4"/>
      <c r="V153" s="4"/>
      <c r="W153" s="4"/>
      <c r="X153" s="4"/>
      <c r="Y153" s="4"/>
      <c r="Z153" s="4"/>
      <c r="AA153" s="4"/>
      <c r="AB153" s="4"/>
      <c r="AC153" s="4"/>
    </row>
    <row r="154">
      <c r="A154" s="43"/>
      <c r="B154" s="37" t="str">
        <f t="shared" si="2"/>
        <v/>
      </c>
      <c r="C154" s="44"/>
      <c r="D154" s="45"/>
      <c r="E154" s="45"/>
      <c r="F154" s="46" t="str">
        <f t="shared" si="5"/>
        <v/>
      </c>
      <c r="G154" s="4"/>
      <c r="H154" s="4"/>
      <c r="I154" s="4"/>
      <c r="J154" s="4"/>
      <c r="K154" s="4"/>
      <c r="L154" s="4"/>
      <c r="M154" s="4"/>
      <c r="N154" s="4"/>
      <c r="O154" s="4"/>
      <c r="P154" s="4"/>
      <c r="Q154" s="4"/>
      <c r="R154" s="4"/>
      <c r="S154" s="4"/>
      <c r="T154" s="4"/>
      <c r="U154" s="4"/>
      <c r="V154" s="4"/>
      <c r="W154" s="4"/>
      <c r="X154" s="4"/>
      <c r="Y154" s="4"/>
      <c r="Z154" s="4"/>
      <c r="AA154" s="4"/>
      <c r="AB154" s="4"/>
      <c r="AC154" s="4"/>
    </row>
    <row r="155">
      <c r="A155" s="43"/>
      <c r="B155" s="37" t="str">
        <f t="shared" si="2"/>
        <v/>
      </c>
      <c r="C155" s="44"/>
      <c r="D155" s="45"/>
      <c r="E155" s="45"/>
      <c r="F155" s="46" t="str">
        <f t="shared" si="5"/>
        <v/>
      </c>
      <c r="G155" s="4"/>
      <c r="H155" s="4"/>
      <c r="I155" s="4"/>
      <c r="J155" s="4"/>
      <c r="K155" s="4"/>
      <c r="L155" s="4"/>
      <c r="M155" s="4"/>
      <c r="N155" s="4"/>
      <c r="O155" s="4"/>
      <c r="P155" s="4"/>
      <c r="Q155" s="4"/>
      <c r="R155" s="4"/>
      <c r="S155" s="4"/>
      <c r="T155" s="4"/>
      <c r="U155" s="4"/>
      <c r="V155" s="4"/>
      <c r="W155" s="4"/>
      <c r="X155" s="4"/>
      <c r="Y155" s="4"/>
      <c r="Z155" s="4"/>
      <c r="AA155" s="4"/>
      <c r="AB155" s="4"/>
      <c r="AC155" s="4"/>
    </row>
    <row r="156">
      <c r="A156" s="43"/>
      <c r="B156" s="37" t="str">
        <f t="shared" si="2"/>
        <v/>
      </c>
      <c r="C156" s="44"/>
      <c r="D156" s="45"/>
      <c r="E156" s="45"/>
      <c r="F156" s="46" t="str">
        <f t="shared" si="5"/>
        <v/>
      </c>
      <c r="G156" s="4"/>
      <c r="H156" s="4"/>
      <c r="I156" s="4"/>
      <c r="J156" s="4"/>
      <c r="K156" s="4"/>
      <c r="L156" s="4"/>
      <c r="M156" s="4"/>
      <c r="N156" s="4"/>
      <c r="O156" s="4"/>
      <c r="P156" s="4"/>
      <c r="Q156" s="4"/>
      <c r="R156" s="4"/>
      <c r="S156" s="4"/>
      <c r="T156" s="4"/>
      <c r="U156" s="4"/>
      <c r="V156" s="4"/>
      <c r="W156" s="4"/>
      <c r="X156" s="4"/>
      <c r="Y156" s="4"/>
      <c r="Z156" s="4"/>
      <c r="AA156" s="4"/>
      <c r="AB156" s="4"/>
      <c r="AC156" s="4"/>
    </row>
    <row r="157">
      <c r="A157" s="43"/>
      <c r="B157" s="37" t="str">
        <f t="shared" si="2"/>
        <v/>
      </c>
      <c r="C157" s="44"/>
      <c r="D157" s="45"/>
      <c r="E157" s="45"/>
      <c r="F157" s="46" t="str">
        <f t="shared" si="5"/>
        <v/>
      </c>
      <c r="G157" s="4"/>
      <c r="H157" s="4"/>
      <c r="I157" s="4"/>
      <c r="J157" s="4"/>
      <c r="K157" s="4"/>
      <c r="L157" s="4"/>
      <c r="M157" s="4"/>
      <c r="N157" s="4"/>
      <c r="O157" s="4"/>
      <c r="P157" s="4"/>
      <c r="Q157" s="4"/>
      <c r="R157" s="4"/>
      <c r="S157" s="4"/>
      <c r="T157" s="4"/>
      <c r="U157" s="4"/>
      <c r="V157" s="4"/>
      <c r="W157" s="4"/>
      <c r="X157" s="4"/>
      <c r="Y157" s="4"/>
      <c r="Z157" s="4"/>
      <c r="AA157" s="4"/>
      <c r="AB157" s="4"/>
      <c r="AC157" s="4"/>
    </row>
    <row r="158">
      <c r="A158" s="43"/>
      <c r="B158" s="37" t="str">
        <f t="shared" si="2"/>
        <v/>
      </c>
      <c r="C158" s="44"/>
      <c r="D158" s="45"/>
      <c r="E158" s="45"/>
      <c r="F158" s="46" t="str">
        <f t="shared" si="5"/>
        <v/>
      </c>
      <c r="G158" s="4"/>
      <c r="H158" s="4"/>
      <c r="I158" s="4"/>
      <c r="J158" s="4"/>
      <c r="K158" s="4"/>
      <c r="L158" s="4"/>
      <c r="M158" s="4"/>
      <c r="N158" s="4"/>
      <c r="O158" s="4"/>
      <c r="P158" s="4"/>
      <c r="Q158" s="4"/>
      <c r="R158" s="4"/>
      <c r="S158" s="4"/>
      <c r="T158" s="4"/>
      <c r="U158" s="4"/>
      <c r="V158" s="4"/>
      <c r="W158" s="4"/>
      <c r="X158" s="4"/>
      <c r="Y158" s="4"/>
      <c r="Z158" s="4"/>
      <c r="AA158" s="4"/>
      <c r="AB158" s="4"/>
      <c r="AC158" s="4"/>
    </row>
    <row r="159">
      <c r="A159" s="43"/>
      <c r="B159" s="37" t="str">
        <f t="shared" si="2"/>
        <v/>
      </c>
      <c r="C159" s="44"/>
      <c r="D159" s="45"/>
      <c r="E159" s="45"/>
      <c r="F159" s="46" t="str">
        <f t="shared" si="5"/>
        <v/>
      </c>
      <c r="G159" s="4"/>
      <c r="H159" s="4"/>
      <c r="I159" s="4"/>
      <c r="J159" s="4"/>
      <c r="K159" s="4"/>
      <c r="L159" s="4"/>
      <c r="M159" s="4"/>
      <c r="N159" s="4"/>
      <c r="O159" s="4"/>
      <c r="P159" s="4"/>
      <c r="Q159" s="4"/>
      <c r="R159" s="4"/>
      <c r="S159" s="4"/>
      <c r="T159" s="4"/>
      <c r="U159" s="4"/>
      <c r="V159" s="4"/>
      <c r="W159" s="4"/>
      <c r="X159" s="4"/>
      <c r="Y159" s="4"/>
      <c r="Z159" s="4"/>
      <c r="AA159" s="4"/>
      <c r="AB159" s="4"/>
      <c r="AC159" s="4"/>
    </row>
    <row r="160">
      <c r="A160" s="43"/>
      <c r="B160" s="37" t="str">
        <f t="shared" si="2"/>
        <v/>
      </c>
      <c r="C160" s="44"/>
      <c r="D160" s="45"/>
      <c r="E160" s="45"/>
      <c r="F160" s="46" t="str">
        <f t="shared" si="5"/>
        <v/>
      </c>
      <c r="G160" s="4"/>
      <c r="H160" s="4"/>
      <c r="I160" s="4"/>
      <c r="J160" s="4"/>
      <c r="K160" s="4"/>
      <c r="L160" s="4"/>
      <c r="M160" s="4"/>
      <c r="N160" s="4"/>
      <c r="O160" s="4"/>
      <c r="P160" s="4"/>
      <c r="Q160" s="4"/>
      <c r="R160" s="4"/>
      <c r="S160" s="4"/>
      <c r="T160" s="4"/>
      <c r="U160" s="4"/>
      <c r="V160" s="4"/>
      <c r="W160" s="4"/>
      <c r="X160" s="4"/>
      <c r="Y160" s="4"/>
      <c r="Z160" s="4"/>
      <c r="AA160" s="4"/>
      <c r="AB160" s="4"/>
      <c r="AC160" s="4"/>
    </row>
    <row r="161">
      <c r="A161" s="43"/>
      <c r="B161" s="37" t="str">
        <f t="shared" si="2"/>
        <v/>
      </c>
      <c r="C161" s="44"/>
      <c r="D161" s="45"/>
      <c r="E161" s="45"/>
      <c r="F161" s="46" t="str">
        <f t="shared" si="5"/>
        <v/>
      </c>
      <c r="G161" s="4"/>
      <c r="H161" s="4"/>
      <c r="I161" s="4"/>
      <c r="J161" s="4"/>
      <c r="K161" s="4"/>
      <c r="L161" s="4"/>
      <c r="M161" s="4"/>
      <c r="N161" s="4"/>
      <c r="O161" s="4"/>
      <c r="P161" s="4"/>
      <c r="Q161" s="4"/>
      <c r="R161" s="4"/>
      <c r="S161" s="4"/>
      <c r="T161" s="4"/>
      <c r="U161" s="4"/>
      <c r="V161" s="4"/>
      <c r="W161" s="4"/>
      <c r="X161" s="4"/>
      <c r="Y161" s="4"/>
      <c r="Z161" s="4"/>
      <c r="AA161" s="4"/>
      <c r="AB161" s="4"/>
      <c r="AC161" s="4"/>
    </row>
    <row r="162">
      <c r="A162" s="43"/>
      <c r="B162" s="37" t="str">
        <f t="shared" si="2"/>
        <v/>
      </c>
      <c r="C162" s="44"/>
      <c r="D162" s="45"/>
      <c r="E162" s="45"/>
      <c r="F162" s="46" t="str">
        <f t="shared" si="5"/>
        <v/>
      </c>
      <c r="G162" s="4"/>
      <c r="H162" s="4"/>
      <c r="I162" s="4"/>
      <c r="J162" s="4"/>
      <c r="K162" s="4"/>
      <c r="L162" s="4"/>
      <c r="M162" s="4"/>
      <c r="N162" s="4"/>
      <c r="O162" s="4"/>
      <c r="P162" s="4"/>
      <c r="Q162" s="4"/>
      <c r="R162" s="4"/>
      <c r="S162" s="4"/>
      <c r="T162" s="4"/>
      <c r="U162" s="4"/>
      <c r="V162" s="4"/>
      <c r="W162" s="4"/>
      <c r="X162" s="4"/>
      <c r="Y162" s="4"/>
      <c r="Z162" s="4"/>
      <c r="AA162" s="4"/>
      <c r="AB162" s="4"/>
      <c r="AC162" s="4"/>
    </row>
    <row r="163">
      <c r="A163" s="43"/>
      <c r="B163" s="37" t="str">
        <f t="shared" si="2"/>
        <v/>
      </c>
      <c r="C163" s="44"/>
      <c r="D163" s="45"/>
      <c r="E163" s="45"/>
      <c r="F163" s="46" t="str">
        <f t="shared" si="5"/>
        <v/>
      </c>
      <c r="G163" s="4"/>
      <c r="H163" s="4"/>
      <c r="I163" s="4"/>
      <c r="J163" s="4"/>
      <c r="K163" s="4"/>
      <c r="L163" s="4"/>
      <c r="M163" s="4"/>
      <c r="N163" s="4"/>
      <c r="O163" s="4"/>
      <c r="P163" s="4"/>
      <c r="Q163" s="4"/>
      <c r="R163" s="4"/>
      <c r="S163" s="4"/>
      <c r="T163" s="4"/>
      <c r="U163" s="4"/>
      <c r="V163" s="4"/>
      <c r="W163" s="4"/>
      <c r="X163" s="4"/>
      <c r="Y163" s="4"/>
      <c r="Z163" s="4"/>
      <c r="AA163" s="4"/>
      <c r="AB163" s="4"/>
      <c r="AC163" s="4"/>
    </row>
    <row r="164">
      <c r="A164" s="43"/>
      <c r="B164" s="37" t="str">
        <f t="shared" si="2"/>
        <v/>
      </c>
      <c r="C164" s="44"/>
      <c r="D164" s="45"/>
      <c r="E164" s="45"/>
      <c r="F164" s="46" t="str">
        <f t="shared" si="5"/>
        <v/>
      </c>
      <c r="G164" s="4"/>
      <c r="H164" s="4"/>
      <c r="I164" s="4"/>
      <c r="J164" s="4"/>
      <c r="K164" s="4"/>
      <c r="L164" s="4"/>
      <c r="M164" s="4"/>
      <c r="N164" s="4"/>
      <c r="O164" s="4"/>
      <c r="P164" s="4"/>
      <c r="Q164" s="4"/>
      <c r="R164" s="4"/>
      <c r="S164" s="4"/>
      <c r="T164" s="4"/>
      <c r="U164" s="4"/>
      <c r="V164" s="4"/>
      <c r="W164" s="4"/>
      <c r="X164" s="4"/>
      <c r="Y164" s="4"/>
      <c r="Z164" s="4"/>
      <c r="AA164" s="4"/>
      <c r="AB164" s="4"/>
      <c r="AC164" s="4"/>
    </row>
    <row r="165">
      <c r="A165" s="43"/>
      <c r="B165" s="37" t="str">
        <f t="shared" si="2"/>
        <v/>
      </c>
      <c r="C165" s="44"/>
      <c r="D165" s="45"/>
      <c r="E165" s="45"/>
      <c r="F165" s="46" t="str">
        <f t="shared" si="5"/>
        <v/>
      </c>
      <c r="G165" s="4"/>
      <c r="H165" s="4"/>
      <c r="I165" s="4"/>
      <c r="J165" s="4"/>
      <c r="K165" s="4"/>
      <c r="L165" s="4"/>
      <c r="M165" s="4"/>
      <c r="N165" s="4"/>
      <c r="O165" s="4"/>
      <c r="P165" s="4"/>
      <c r="Q165" s="4"/>
      <c r="R165" s="4"/>
      <c r="S165" s="4"/>
      <c r="T165" s="4"/>
      <c r="U165" s="4"/>
      <c r="V165" s="4"/>
      <c r="W165" s="4"/>
      <c r="X165" s="4"/>
      <c r="Y165" s="4"/>
      <c r="Z165" s="4"/>
      <c r="AA165" s="4"/>
      <c r="AB165" s="4"/>
      <c r="AC165" s="4"/>
    </row>
    <row r="166">
      <c r="A166" s="43"/>
      <c r="B166" s="37" t="str">
        <f t="shared" si="2"/>
        <v/>
      </c>
      <c r="C166" s="44"/>
      <c r="D166" s="45"/>
      <c r="E166" s="45"/>
      <c r="F166" s="46" t="str">
        <f t="shared" si="5"/>
        <v/>
      </c>
      <c r="G166" s="4"/>
      <c r="H166" s="4"/>
      <c r="I166" s="4"/>
      <c r="J166" s="4"/>
      <c r="K166" s="4"/>
      <c r="L166" s="4"/>
      <c r="M166" s="4"/>
      <c r="N166" s="4"/>
      <c r="O166" s="4"/>
      <c r="P166" s="4"/>
      <c r="Q166" s="4"/>
      <c r="R166" s="4"/>
      <c r="S166" s="4"/>
      <c r="T166" s="4"/>
      <c r="U166" s="4"/>
      <c r="V166" s="4"/>
      <c r="W166" s="4"/>
      <c r="X166" s="4"/>
      <c r="Y166" s="4"/>
      <c r="Z166" s="4"/>
      <c r="AA166" s="4"/>
      <c r="AB166" s="4"/>
      <c r="AC166" s="4"/>
    </row>
    <row r="167">
      <c r="A167" s="43"/>
      <c r="B167" s="37" t="str">
        <f t="shared" si="2"/>
        <v/>
      </c>
      <c r="C167" s="44"/>
      <c r="D167" s="45"/>
      <c r="E167" s="45"/>
      <c r="F167" s="46" t="str">
        <f t="shared" si="5"/>
        <v/>
      </c>
      <c r="G167" s="4"/>
      <c r="H167" s="4"/>
      <c r="I167" s="4"/>
      <c r="J167" s="4"/>
      <c r="K167" s="4"/>
      <c r="L167" s="4"/>
      <c r="M167" s="4"/>
      <c r="N167" s="4"/>
      <c r="O167" s="4"/>
      <c r="P167" s="4"/>
      <c r="Q167" s="4"/>
      <c r="R167" s="4"/>
      <c r="S167" s="4"/>
      <c r="T167" s="4"/>
      <c r="U167" s="4"/>
      <c r="V167" s="4"/>
      <c r="W167" s="4"/>
      <c r="X167" s="4"/>
      <c r="Y167" s="4"/>
      <c r="Z167" s="4"/>
      <c r="AA167" s="4"/>
      <c r="AB167" s="4"/>
      <c r="AC167" s="4"/>
    </row>
    <row r="168">
      <c r="A168" s="43"/>
      <c r="B168" s="37" t="str">
        <f t="shared" si="2"/>
        <v/>
      </c>
      <c r="C168" s="44"/>
      <c r="D168" s="45"/>
      <c r="E168" s="45"/>
      <c r="F168" s="46" t="str">
        <f t="shared" si="5"/>
        <v/>
      </c>
      <c r="G168" s="4"/>
      <c r="H168" s="4"/>
      <c r="I168" s="4"/>
      <c r="J168" s="4"/>
      <c r="K168" s="4"/>
      <c r="L168" s="4"/>
      <c r="M168" s="4"/>
      <c r="N168" s="4"/>
      <c r="O168" s="4"/>
      <c r="P168" s="4"/>
      <c r="Q168" s="4"/>
      <c r="R168" s="4"/>
      <c r="S168" s="4"/>
      <c r="T168" s="4"/>
      <c r="U168" s="4"/>
      <c r="V168" s="4"/>
      <c r="W168" s="4"/>
      <c r="X168" s="4"/>
      <c r="Y168" s="4"/>
      <c r="Z168" s="4"/>
      <c r="AA168" s="4"/>
      <c r="AB168" s="4"/>
      <c r="AC168" s="4"/>
    </row>
    <row r="169">
      <c r="A169" s="43"/>
      <c r="B169" s="37" t="str">
        <f t="shared" si="2"/>
        <v/>
      </c>
      <c r="C169" s="44"/>
      <c r="D169" s="45"/>
      <c r="E169" s="45"/>
      <c r="F169" s="46" t="str">
        <f t="shared" si="5"/>
        <v/>
      </c>
      <c r="G169" s="4"/>
      <c r="H169" s="4"/>
      <c r="I169" s="4"/>
      <c r="J169" s="4"/>
      <c r="K169" s="4"/>
      <c r="L169" s="4"/>
      <c r="M169" s="4"/>
      <c r="N169" s="4"/>
      <c r="O169" s="4"/>
      <c r="P169" s="4"/>
      <c r="Q169" s="4"/>
      <c r="R169" s="4"/>
      <c r="S169" s="4"/>
      <c r="T169" s="4"/>
      <c r="U169" s="4"/>
      <c r="V169" s="4"/>
      <c r="W169" s="4"/>
      <c r="X169" s="4"/>
      <c r="Y169" s="4"/>
      <c r="Z169" s="4"/>
      <c r="AA169" s="4"/>
      <c r="AB169" s="4"/>
      <c r="AC169" s="4"/>
    </row>
    <row r="170">
      <c r="A170" s="43"/>
      <c r="B170" s="37" t="str">
        <f t="shared" si="2"/>
        <v/>
      </c>
      <c r="C170" s="44"/>
      <c r="D170" s="45"/>
      <c r="E170" s="45"/>
      <c r="F170" s="46" t="str">
        <f t="shared" si="5"/>
        <v/>
      </c>
      <c r="G170" s="4"/>
      <c r="H170" s="4"/>
      <c r="I170" s="4"/>
      <c r="J170" s="4"/>
      <c r="K170" s="4"/>
      <c r="L170" s="4"/>
      <c r="M170" s="4"/>
      <c r="N170" s="4"/>
      <c r="O170" s="4"/>
      <c r="P170" s="4"/>
      <c r="Q170" s="4"/>
      <c r="R170" s="4"/>
      <c r="S170" s="4"/>
      <c r="T170" s="4"/>
      <c r="U170" s="4"/>
      <c r="V170" s="4"/>
      <c r="W170" s="4"/>
      <c r="X170" s="4"/>
      <c r="Y170" s="4"/>
      <c r="Z170" s="4"/>
      <c r="AA170" s="4"/>
      <c r="AB170" s="4"/>
      <c r="AC170" s="4"/>
    </row>
    <row r="171">
      <c r="A171" s="43"/>
      <c r="B171" s="37" t="str">
        <f t="shared" si="2"/>
        <v/>
      </c>
      <c r="C171" s="44"/>
      <c r="D171" s="45"/>
      <c r="E171" s="45"/>
      <c r="F171" s="46" t="str">
        <f t="shared" si="5"/>
        <v/>
      </c>
      <c r="G171" s="4"/>
      <c r="H171" s="4"/>
      <c r="I171" s="4"/>
      <c r="J171" s="4"/>
      <c r="K171" s="4"/>
      <c r="L171" s="4"/>
      <c r="M171" s="4"/>
      <c r="N171" s="4"/>
      <c r="O171" s="4"/>
      <c r="P171" s="4"/>
      <c r="Q171" s="4"/>
      <c r="R171" s="4"/>
      <c r="S171" s="4"/>
      <c r="T171" s="4"/>
      <c r="U171" s="4"/>
      <c r="V171" s="4"/>
      <c r="W171" s="4"/>
      <c r="X171" s="4"/>
      <c r="Y171" s="4"/>
      <c r="Z171" s="4"/>
      <c r="AA171" s="4"/>
      <c r="AB171" s="4"/>
      <c r="AC171" s="4"/>
    </row>
    <row r="172">
      <c r="A172" s="43"/>
      <c r="B172" s="37" t="str">
        <f t="shared" si="2"/>
        <v/>
      </c>
      <c r="C172" s="44"/>
      <c r="D172" s="45"/>
      <c r="E172" s="45"/>
      <c r="F172" s="46" t="str">
        <f t="shared" si="5"/>
        <v/>
      </c>
      <c r="G172" s="4"/>
      <c r="H172" s="4"/>
      <c r="I172" s="4"/>
      <c r="J172" s="4"/>
      <c r="K172" s="4"/>
      <c r="L172" s="4"/>
      <c r="M172" s="4"/>
      <c r="N172" s="4"/>
      <c r="O172" s="4"/>
      <c r="P172" s="4"/>
      <c r="Q172" s="4"/>
      <c r="R172" s="4"/>
      <c r="S172" s="4"/>
      <c r="T172" s="4"/>
      <c r="U172" s="4"/>
      <c r="V172" s="4"/>
      <c r="W172" s="4"/>
      <c r="X172" s="4"/>
      <c r="Y172" s="4"/>
      <c r="Z172" s="4"/>
      <c r="AA172" s="4"/>
      <c r="AB172" s="4"/>
      <c r="AC172" s="4"/>
    </row>
    <row r="173">
      <c r="A173" s="43"/>
      <c r="B173" s="37" t="str">
        <f t="shared" si="2"/>
        <v/>
      </c>
      <c r="C173" s="44"/>
      <c r="D173" s="45"/>
      <c r="E173" s="45"/>
      <c r="F173" s="46" t="str">
        <f t="shared" si="5"/>
        <v/>
      </c>
      <c r="G173" s="4"/>
      <c r="H173" s="4"/>
      <c r="I173" s="4"/>
      <c r="J173" s="4"/>
      <c r="K173" s="4"/>
      <c r="L173" s="4"/>
      <c r="M173" s="4"/>
      <c r="N173" s="4"/>
      <c r="O173" s="4"/>
      <c r="P173" s="4"/>
      <c r="Q173" s="4"/>
      <c r="R173" s="4"/>
      <c r="S173" s="4"/>
      <c r="T173" s="4"/>
      <c r="U173" s="4"/>
      <c r="V173" s="4"/>
      <c r="W173" s="4"/>
      <c r="X173" s="4"/>
      <c r="Y173" s="4"/>
      <c r="Z173" s="4"/>
      <c r="AA173" s="4"/>
      <c r="AB173" s="4"/>
      <c r="AC173" s="4"/>
    </row>
    <row r="174">
      <c r="A174" s="43"/>
      <c r="B174" s="37" t="str">
        <f t="shared" si="2"/>
        <v/>
      </c>
      <c r="C174" s="44"/>
      <c r="D174" s="45"/>
      <c r="E174" s="45"/>
      <c r="F174" s="46" t="str">
        <f t="shared" si="5"/>
        <v/>
      </c>
      <c r="G174" s="4"/>
      <c r="H174" s="4"/>
      <c r="I174" s="4"/>
      <c r="J174" s="4"/>
      <c r="K174" s="4"/>
      <c r="L174" s="4"/>
      <c r="M174" s="4"/>
      <c r="N174" s="4"/>
      <c r="O174" s="4"/>
      <c r="P174" s="4"/>
      <c r="Q174" s="4"/>
      <c r="R174" s="4"/>
      <c r="S174" s="4"/>
      <c r="T174" s="4"/>
      <c r="U174" s="4"/>
      <c r="V174" s="4"/>
      <c r="W174" s="4"/>
      <c r="X174" s="4"/>
      <c r="Y174" s="4"/>
      <c r="Z174" s="4"/>
      <c r="AA174" s="4"/>
      <c r="AB174" s="4"/>
      <c r="AC174" s="4"/>
    </row>
    <row r="175">
      <c r="A175" s="43"/>
      <c r="B175" s="37" t="str">
        <f t="shared" si="2"/>
        <v/>
      </c>
      <c r="C175" s="44"/>
      <c r="D175" s="45"/>
      <c r="E175" s="45"/>
      <c r="F175" s="46" t="str">
        <f t="shared" si="5"/>
        <v/>
      </c>
      <c r="G175" s="4"/>
      <c r="H175" s="4"/>
      <c r="I175" s="4"/>
      <c r="J175" s="4"/>
      <c r="K175" s="4"/>
      <c r="L175" s="4"/>
      <c r="M175" s="4"/>
      <c r="N175" s="4"/>
      <c r="O175" s="4"/>
      <c r="P175" s="4"/>
      <c r="Q175" s="4"/>
      <c r="R175" s="4"/>
      <c r="S175" s="4"/>
      <c r="T175" s="4"/>
      <c r="U175" s="4"/>
      <c r="V175" s="4"/>
      <c r="W175" s="4"/>
      <c r="X175" s="4"/>
      <c r="Y175" s="4"/>
      <c r="Z175" s="4"/>
      <c r="AA175" s="4"/>
      <c r="AB175" s="4"/>
      <c r="AC175" s="4"/>
    </row>
    <row r="176">
      <c r="A176" s="43"/>
      <c r="B176" s="37" t="str">
        <f t="shared" si="2"/>
        <v/>
      </c>
      <c r="C176" s="44"/>
      <c r="D176" s="45"/>
      <c r="E176" s="45"/>
      <c r="F176" s="46" t="str">
        <f t="shared" si="5"/>
        <v/>
      </c>
      <c r="G176" s="4"/>
      <c r="H176" s="4"/>
      <c r="I176" s="4"/>
      <c r="J176" s="4"/>
      <c r="K176" s="4"/>
      <c r="L176" s="4"/>
      <c r="M176" s="4"/>
      <c r="N176" s="4"/>
      <c r="O176" s="4"/>
      <c r="P176" s="4"/>
      <c r="Q176" s="4"/>
      <c r="R176" s="4"/>
      <c r="S176" s="4"/>
      <c r="T176" s="4"/>
      <c r="U176" s="4"/>
      <c r="V176" s="4"/>
      <c r="W176" s="4"/>
      <c r="X176" s="4"/>
      <c r="Y176" s="4"/>
      <c r="Z176" s="4"/>
      <c r="AA176" s="4"/>
      <c r="AB176" s="4"/>
      <c r="AC176" s="4"/>
    </row>
    <row r="177">
      <c r="A177" s="43"/>
      <c r="B177" s="37" t="str">
        <f t="shared" si="2"/>
        <v/>
      </c>
      <c r="C177" s="44"/>
      <c r="D177" s="45"/>
      <c r="E177" s="45"/>
      <c r="F177" s="46" t="str">
        <f t="shared" si="5"/>
        <v/>
      </c>
      <c r="G177" s="4"/>
      <c r="H177" s="4"/>
      <c r="I177" s="4"/>
      <c r="J177" s="4"/>
      <c r="K177" s="4"/>
      <c r="L177" s="4"/>
      <c r="M177" s="4"/>
      <c r="N177" s="4"/>
      <c r="O177" s="4"/>
      <c r="P177" s="4"/>
      <c r="Q177" s="4"/>
      <c r="R177" s="4"/>
      <c r="S177" s="4"/>
      <c r="T177" s="4"/>
      <c r="U177" s="4"/>
      <c r="V177" s="4"/>
      <c r="W177" s="4"/>
      <c r="X177" s="4"/>
      <c r="Y177" s="4"/>
      <c r="Z177" s="4"/>
      <c r="AA177" s="4"/>
      <c r="AB177" s="4"/>
      <c r="AC177" s="4"/>
    </row>
    <row r="178">
      <c r="A178" s="43"/>
      <c r="B178" s="37" t="str">
        <f t="shared" si="2"/>
        <v/>
      </c>
      <c r="C178" s="44"/>
      <c r="D178" s="45"/>
      <c r="E178" s="45"/>
      <c r="F178" s="46" t="str">
        <f t="shared" si="5"/>
        <v/>
      </c>
      <c r="G178" s="4"/>
      <c r="H178" s="4"/>
      <c r="I178" s="4"/>
      <c r="J178" s="4"/>
      <c r="K178" s="4"/>
      <c r="L178" s="4"/>
      <c r="M178" s="4"/>
      <c r="N178" s="4"/>
      <c r="O178" s="4"/>
      <c r="P178" s="4"/>
      <c r="Q178" s="4"/>
      <c r="R178" s="4"/>
      <c r="S178" s="4"/>
      <c r="T178" s="4"/>
      <c r="U178" s="4"/>
      <c r="V178" s="4"/>
      <c r="W178" s="4"/>
      <c r="X178" s="4"/>
      <c r="Y178" s="4"/>
      <c r="Z178" s="4"/>
      <c r="AA178" s="4"/>
      <c r="AB178" s="4"/>
      <c r="AC178" s="4"/>
    </row>
    <row r="179">
      <c r="A179" s="43"/>
      <c r="B179" s="37" t="str">
        <f t="shared" si="2"/>
        <v/>
      </c>
      <c r="C179" s="44"/>
      <c r="D179" s="45"/>
      <c r="E179" s="45"/>
      <c r="F179" s="46" t="str">
        <f t="shared" si="5"/>
        <v/>
      </c>
      <c r="G179" s="4"/>
      <c r="H179" s="4"/>
      <c r="I179" s="4"/>
      <c r="J179" s="4"/>
      <c r="K179" s="4"/>
      <c r="L179" s="4"/>
      <c r="M179" s="4"/>
      <c r="N179" s="4"/>
      <c r="O179" s="4"/>
      <c r="P179" s="4"/>
      <c r="Q179" s="4"/>
      <c r="R179" s="4"/>
      <c r="S179" s="4"/>
      <c r="T179" s="4"/>
      <c r="U179" s="4"/>
      <c r="V179" s="4"/>
      <c r="W179" s="4"/>
      <c r="X179" s="4"/>
      <c r="Y179" s="4"/>
      <c r="Z179" s="4"/>
      <c r="AA179" s="4"/>
      <c r="AB179" s="4"/>
      <c r="AC179" s="4"/>
    </row>
    <row r="180">
      <c r="A180" s="43"/>
      <c r="B180" s="37" t="str">
        <f t="shared" si="2"/>
        <v/>
      </c>
      <c r="C180" s="44"/>
      <c r="D180" s="45"/>
      <c r="E180" s="45"/>
      <c r="F180" s="46" t="str">
        <f t="shared" si="5"/>
        <v/>
      </c>
      <c r="G180" s="4"/>
      <c r="H180" s="4"/>
      <c r="I180" s="4"/>
      <c r="J180" s="4"/>
      <c r="K180" s="4"/>
      <c r="L180" s="4"/>
      <c r="M180" s="4"/>
      <c r="N180" s="4"/>
      <c r="O180" s="4"/>
      <c r="P180" s="4"/>
      <c r="Q180" s="4"/>
      <c r="R180" s="4"/>
      <c r="S180" s="4"/>
      <c r="T180" s="4"/>
      <c r="U180" s="4"/>
      <c r="V180" s="4"/>
      <c r="W180" s="4"/>
      <c r="X180" s="4"/>
      <c r="Y180" s="4"/>
      <c r="Z180" s="4"/>
      <c r="AA180" s="4"/>
      <c r="AB180" s="4"/>
      <c r="AC180" s="4"/>
    </row>
    <row r="181">
      <c r="A181" s="43"/>
      <c r="B181" s="37" t="str">
        <f t="shared" si="2"/>
        <v/>
      </c>
      <c r="C181" s="44"/>
      <c r="D181" s="45"/>
      <c r="E181" s="45"/>
      <c r="F181" s="46" t="str">
        <f t="shared" si="5"/>
        <v/>
      </c>
      <c r="G181" s="4"/>
      <c r="H181" s="4"/>
      <c r="I181" s="4"/>
      <c r="J181" s="4"/>
      <c r="K181" s="4"/>
      <c r="L181" s="4"/>
      <c r="M181" s="4"/>
      <c r="N181" s="4"/>
      <c r="O181" s="4"/>
      <c r="P181" s="4"/>
      <c r="Q181" s="4"/>
      <c r="R181" s="4"/>
      <c r="S181" s="4"/>
      <c r="T181" s="4"/>
      <c r="U181" s="4"/>
      <c r="V181" s="4"/>
      <c r="W181" s="4"/>
      <c r="X181" s="4"/>
      <c r="Y181" s="4"/>
      <c r="Z181" s="4"/>
      <c r="AA181" s="4"/>
      <c r="AB181" s="4"/>
      <c r="AC181" s="4"/>
    </row>
    <row r="182">
      <c r="A182" s="43"/>
      <c r="B182" s="37" t="str">
        <f t="shared" si="2"/>
        <v/>
      </c>
      <c r="C182" s="44"/>
      <c r="D182" s="45"/>
      <c r="E182" s="45"/>
      <c r="F182" s="46" t="str">
        <f t="shared" si="5"/>
        <v/>
      </c>
      <c r="G182" s="4"/>
      <c r="H182" s="4"/>
      <c r="I182" s="4"/>
      <c r="J182" s="4"/>
      <c r="K182" s="4"/>
      <c r="L182" s="4"/>
      <c r="M182" s="4"/>
      <c r="N182" s="4"/>
      <c r="O182" s="4"/>
      <c r="P182" s="4"/>
      <c r="Q182" s="4"/>
      <c r="R182" s="4"/>
      <c r="S182" s="4"/>
      <c r="T182" s="4"/>
      <c r="U182" s="4"/>
      <c r="V182" s="4"/>
      <c r="W182" s="4"/>
      <c r="X182" s="4"/>
      <c r="Y182" s="4"/>
      <c r="Z182" s="4"/>
      <c r="AA182" s="4"/>
      <c r="AB182" s="4"/>
      <c r="AC182" s="4"/>
    </row>
    <row r="183">
      <c r="A183" s="43"/>
      <c r="B183" s="37" t="str">
        <f t="shared" si="2"/>
        <v/>
      </c>
      <c r="C183" s="44"/>
      <c r="D183" s="45"/>
      <c r="E183" s="45"/>
      <c r="F183" s="46" t="str">
        <f t="shared" si="5"/>
        <v/>
      </c>
      <c r="G183" s="4"/>
      <c r="H183" s="4"/>
      <c r="I183" s="4"/>
      <c r="J183" s="4"/>
      <c r="K183" s="4"/>
      <c r="L183" s="4"/>
      <c r="M183" s="4"/>
      <c r="N183" s="4"/>
      <c r="O183" s="4"/>
      <c r="P183" s="4"/>
      <c r="Q183" s="4"/>
      <c r="R183" s="4"/>
      <c r="S183" s="4"/>
      <c r="T183" s="4"/>
      <c r="U183" s="4"/>
      <c r="V183" s="4"/>
      <c r="W183" s="4"/>
      <c r="X183" s="4"/>
      <c r="Y183" s="4"/>
      <c r="Z183" s="4"/>
      <c r="AA183" s="4"/>
      <c r="AB183" s="4"/>
      <c r="AC183" s="4"/>
    </row>
    <row r="184">
      <c r="A184" s="43"/>
      <c r="B184" s="37" t="str">
        <f t="shared" si="2"/>
        <v/>
      </c>
      <c r="C184" s="44"/>
      <c r="D184" s="45"/>
      <c r="E184" s="45"/>
      <c r="F184" s="46" t="str">
        <f t="shared" si="5"/>
        <v/>
      </c>
      <c r="G184" s="4"/>
      <c r="H184" s="4"/>
      <c r="I184" s="4"/>
      <c r="J184" s="4"/>
      <c r="K184" s="4"/>
      <c r="L184" s="4"/>
      <c r="M184" s="4"/>
      <c r="N184" s="4"/>
      <c r="O184" s="4"/>
      <c r="P184" s="4"/>
      <c r="Q184" s="4"/>
      <c r="R184" s="4"/>
      <c r="S184" s="4"/>
      <c r="T184" s="4"/>
      <c r="U184" s="4"/>
      <c r="V184" s="4"/>
      <c r="W184" s="4"/>
      <c r="X184" s="4"/>
      <c r="Y184" s="4"/>
      <c r="Z184" s="4"/>
      <c r="AA184" s="4"/>
      <c r="AB184" s="4"/>
      <c r="AC184" s="4"/>
    </row>
    <row r="185">
      <c r="A185" s="43"/>
      <c r="B185" s="37" t="str">
        <f t="shared" si="2"/>
        <v/>
      </c>
      <c r="C185" s="44"/>
      <c r="D185" s="45"/>
      <c r="E185" s="45"/>
      <c r="F185" s="46" t="str">
        <f t="shared" si="5"/>
        <v/>
      </c>
      <c r="G185" s="4"/>
      <c r="H185" s="4"/>
      <c r="I185" s="4"/>
      <c r="J185" s="4"/>
      <c r="K185" s="4"/>
      <c r="L185" s="4"/>
      <c r="M185" s="4"/>
      <c r="N185" s="4"/>
      <c r="O185" s="4"/>
      <c r="P185" s="4"/>
      <c r="Q185" s="4"/>
      <c r="R185" s="4"/>
      <c r="S185" s="4"/>
      <c r="T185" s="4"/>
      <c r="U185" s="4"/>
      <c r="V185" s="4"/>
      <c r="W185" s="4"/>
      <c r="X185" s="4"/>
      <c r="Y185" s="4"/>
      <c r="Z185" s="4"/>
      <c r="AA185" s="4"/>
      <c r="AB185" s="4"/>
      <c r="AC185" s="4"/>
    </row>
    <row r="186">
      <c r="A186" s="43"/>
      <c r="B186" s="37" t="str">
        <f t="shared" si="2"/>
        <v/>
      </c>
      <c r="C186" s="44"/>
      <c r="D186" s="45"/>
      <c r="E186" s="45"/>
      <c r="F186" s="46" t="str">
        <f t="shared" si="5"/>
        <v/>
      </c>
      <c r="G186" s="4"/>
      <c r="H186" s="4"/>
      <c r="I186" s="4"/>
      <c r="J186" s="4"/>
      <c r="K186" s="4"/>
      <c r="L186" s="4"/>
      <c r="M186" s="4"/>
      <c r="N186" s="4"/>
      <c r="O186" s="4"/>
      <c r="P186" s="4"/>
      <c r="Q186" s="4"/>
      <c r="R186" s="4"/>
      <c r="S186" s="4"/>
      <c r="T186" s="4"/>
      <c r="U186" s="4"/>
      <c r="V186" s="4"/>
      <c r="W186" s="4"/>
      <c r="X186" s="4"/>
      <c r="Y186" s="4"/>
      <c r="Z186" s="4"/>
      <c r="AA186" s="4"/>
      <c r="AB186" s="4"/>
      <c r="AC186" s="4"/>
    </row>
    <row r="187">
      <c r="A187" s="43"/>
      <c r="B187" s="37" t="str">
        <f t="shared" si="2"/>
        <v/>
      </c>
      <c r="C187" s="44"/>
      <c r="D187" s="45"/>
      <c r="E187" s="45"/>
      <c r="F187" s="46" t="str">
        <f t="shared" si="5"/>
        <v/>
      </c>
      <c r="G187" s="4"/>
      <c r="H187" s="4"/>
      <c r="I187" s="4"/>
      <c r="J187" s="4"/>
      <c r="K187" s="4"/>
      <c r="L187" s="4"/>
      <c r="M187" s="4"/>
      <c r="N187" s="4"/>
      <c r="O187" s="4"/>
      <c r="P187" s="4"/>
      <c r="Q187" s="4"/>
      <c r="R187" s="4"/>
      <c r="S187" s="4"/>
      <c r="T187" s="4"/>
      <c r="U187" s="4"/>
      <c r="V187" s="4"/>
      <c r="W187" s="4"/>
      <c r="X187" s="4"/>
      <c r="Y187" s="4"/>
      <c r="Z187" s="4"/>
      <c r="AA187" s="4"/>
      <c r="AB187" s="4"/>
      <c r="AC187" s="4"/>
    </row>
    <row r="188">
      <c r="A188" s="43"/>
      <c r="B188" s="37" t="str">
        <f t="shared" si="2"/>
        <v/>
      </c>
      <c r="C188" s="44"/>
      <c r="D188" s="45"/>
      <c r="E188" s="45"/>
      <c r="F188" s="46" t="str">
        <f t="shared" si="5"/>
        <v/>
      </c>
      <c r="G188" s="4"/>
      <c r="H188" s="4"/>
      <c r="I188" s="4"/>
      <c r="J188" s="4"/>
      <c r="K188" s="4"/>
      <c r="L188" s="4"/>
      <c r="M188" s="4"/>
      <c r="N188" s="4"/>
      <c r="O188" s="4"/>
      <c r="P188" s="4"/>
      <c r="Q188" s="4"/>
      <c r="R188" s="4"/>
      <c r="S188" s="4"/>
      <c r="T188" s="4"/>
      <c r="U188" s="4"/>
      <c r="V188" s="4"/>
      <c r="W188" s="4"/>
      <c r="X188" s="4"/>
      <c r="Y188" s="4"/>
      <c r="Z188" s="4"/>
      <c r="AA188" s="4"/>
      <c r="AB188" s="4"/>
      <c r="AC188" s="4"/>
    </row>
    <row r="189">
      <c r="A189" s="43"/>
      <c r="B189" s="37" t="str">
        <f t="shared" si="2"/>
        <v/>
      </c>
      <c r="C189" s="44"/>
      <c r="D189" s="45"/>
      <c r="E189" s="45"/>
      <c r="F189" s="46" t="str">
        <f t="shared" si="5"/>
        <v/>
      </c>
      <c r="G189" s="4"/>
      <c r="H189" s="4"/>
      <c r="I189" s="4"/>
      <c r="J189" s="4"/>
      <c r="K189" s="4"/>
      <c r="L189" s="4"/>
      <c r="M189" s="4"/>
      <c r="N189" s="4"/>
      <c r="O189" s="4"/>
      <c r="P189" s="4"/>
      <c r="Q189" s="4"/>
      <c r="R189" s="4"/>
      <c r="S189" s="4"/>
      <c r="T189" s="4"/>
      <c r="U189" s="4"/>
      <c r="V189" s="4"/>
      <c r="W189" s="4"/>
      <c r="X189" s="4"/>
      <c r="Y189" s="4"/>
      <c r="Z189" s="4"/>
      <c r="AA189" s="4"/>
      <c r="AB189" s="4"/>
      <c r="AC189" s="4"/>
    </row>
    <row r="190">
      <c r="A190" s="43"/>
      <c r="B190" s="37" t="str">
        <f t="shared" si="2"/>
        <v/>
      </c>
      <c r="C190" s="44"/>
      <c r="D190" s="45"/>
      <c r="E190" s="45"/>
      <c r="F190" s="46" t="str">
        <f t="shared" si="5"/>
        <v/>
      </c>
      <c r="G190" s="4"/>
      <c r="H190" s="4"/>
      <c r="I190" s="4"/>
      <c r="J190" s="4"/>
      <c r="K190" s="4"/>
      <c r="L190" s="4"/>
      <c r="M190" s="4"/>
      <c r="N190" s="4"/>
      <c r="O190" s="4"/>
      <c r="P190" s="4"/>
      <c r="Q190" s="4"/>
      <c r="R190" s="4"/>
      <c r="S190" s="4"/>
      <c r="T190" s="4"/>
      <c r="U190" s="4"/>
      <c r="V190" s="4"/>
      <c r="W190" s="4"/>
      <c r="X190" s="4"/>
      <c r="Y190" s="4"/>
      <c r="Z190" s="4"/>
      <c r="AA190" s="4"/>
      <c r="AB190" s="4"/>
      <c r="AC190" s="4"/>
    </row>
    <row r="191">
      <c r="A191" s="43"/>
      <c r="B191" s="37" t="str">
        <f t="shared" si="2"/>
        <v/>
      </c>
      <c r="C191" s="44"/>
      <c r="D191" s="45"/>
      <c r="E191" s="45"/>
      <c r="F191" s="46" t="str">
        <f t="shared" si="5"/>
        <v/>
      </c>
      <c r="G191" s="4"/>
      <c r="H191" s="4"/>
      <c r="I191" s="4"/>
      <c r="J191" s="4"/>
      <c r="K191" s="4"/>
      <c r="L191" s="4"/>
      <c r="M191" s="4"/>
      <c r="N191" s="4"/>
      <c r="O191" s="4"/>
      <c r="P191" s="4"/>
      <c r="Q191" s="4"/>
      <c r="R191" s="4"/>
      <c r="S191" s="4"/>
      <c r="T191" s="4"/>
      <c r="U191" s="4"/>
      <c r="V191" s="4"/>
      <c r="W191" s="4"/>
      <c r="X191" s="4"/>
      <c r="Y191" s="4"/>
      <c r="Z191" s="4"/>
      <c r="AA191" s="4"/>
      <c r="AB191" s="4"/>
      <c r="AC191" s="4"/>
    </row>
    <row r="192">
      <c r="A192" s="43"/>
      <c r="B192" s="37" t="str">
        <f t="shared" si="2"/>
        <v/>
      </c>
      <c r="C192" s="44"/>
      <c r="D192" s="45"/>
      <c r="E192" s="45"/>
      <c r="F192" s="46" t="str">
        <f t="shared" si="5"/>
        <v/>
      </c>
      <c r="G192" s="4"/>
      <c r="H192" s="4"/>
      <c r="I192" s="4"/>
      <c r="J192" s="4"/>
      <c r="K192" s="4"/>
      <c r="L192" s="4"/>
      <c r="M192" s="4"/>
      <c r="N192" s="4"/>
      <c r="O192" s="4"/>
      <c r="P192" s="4"/>
      <c r="Q192" s="4"/>
      <c r="R192" s="4"/>
      <c r="S192" s="4"/>
      <c r="T192" s="4"/>
      <c r="U192" s="4"/>
      <c r="V192" s="4"/>
      <c r="W192" s="4"/>
      <c r="X192" s="4"/>
      <c r="Y192" s="4"/>
      <c r="Z192" s="4"/>
      <c r="AA192" s="4"/>
      <c r="AB192" s="4"/>
      <c r="AC192" s="4"/>
    </row>
    <row r="193">
      <c r="A193" s="43"/>
      <c r="B193" s="37" t="str">
        <f t="shared" si="2"/>
        <v/>
      </c>
      <c r="C193" s="44"/>
      <c r="D193" s="45"/>
      <c r="E193" s="45"/>
      <c r="F193" s="46" t="str">
        <f t="shared" si="5"/>
        <v/>
      </c>
      <c r="G193" s="4"/>
      <c r="H193" s="4"/>
      <c r="I193" s="4"/>
      <c r="J193" s="4"/>
      <c r="K193" s="4"/>
      <c r="L193" s="4"/>
      <c r="M193" s="4"/>
      <c r="N193" s="4"/>
      <c r="O193" s="4"/>
      <c r="P193" s="4"/>
      <c r="Q193" s="4"/>
      <c r="R193" s="4"/>
      <c r="S193" s="4"/>
      <c r="T193" s="4"/>
      <c r="U193" s="4"/>
      <c r="V193" s="4"/>
      <c r="W193" s="4"/>
      <c r="X193" s="4"/>
      <c r="Y193" s="4"/>
      <c r="Z193" s="4"/>
      <c r="AA193" s="4"/>
      <c r="AB193" s="4"/>
      <c r="AC193" s="4"/>
    </row>
    <row r="194">
      <c r="A194" s="43"/>
      <c r="B194" s="37" t="str">
        <f t="shared" si="2"/>
        <v/>
      </c>
      <c r="C194" s="44"/>
      <c r="D194" s="45"/>
      <c r="E194" s="45"/>
      <c r="F194" s="46" t="str">
        <f t="shared" si="5"/>
        <v/>
      </c>
      <c r="G194" s="4"/>
      <c r="H194" s="4"/>
      <c r="I194" s="4"/>
      <c r="J194" s="4"/>
      <c r="K194" s="4"/>
      <c r="L194" s="4"/>
      <c r="M194" s="4"/>
      <c r="N194" s="4"/>
      <c r="O194" s="4"/>
      <c r="P194" s="4"/>
      <c r="Q194" s="4"/>
      <c r="R194" s="4"/>
      <c r="S194" s="4"/>
      <c r="T194" s="4"/>
      <c r="U194" s="4"/>
      <c r="V194" s="4"/>
      <c r="W194" s="4"/>
      <c r="X194" s="4"/>
      <c r="Y194" s="4"/>
      <c r="Z194" s="4"/>
      <c r="AA194" s="4"/>
      <c r="AB194" s="4"/>
      <c r="AC194" s="4"/>
    </row>
    <row r="195">
      <c r="A195" s="43"/>
      <c r="B195" s="37" t="str">
        <f t="shared" si="2"/>
        <v/>
      </c>
      <c r="C195" s="44"/>
      <c r="D195" s="45"/>
      <c r="E195" s="45"/>
      <c r="F195" s="46" t="str">
        <f t="shared" si="5"/>
        <v/>
      </c>
      <c r="G195" s="4"/>
      <c r="H195" s="4"/>
      <c r="I195" s="4"/>
      <c r="J195" s="4"/>
      <c r="K195" s="4"/>
      <c r="L195" s="4"/>
      <c r="M195" s="4"/>
      <c r="N195" s="4"/>
      <c r="O195" s="4"/>
      <c r="P195" s="4"/>
      <c r="Q195" s="4"/>
      <c r="R195" s="4"/>
      <c r="S195" s="4"/>
      <c r="T195" s="4"/>
      <c r="U195" s="4"/>
      <c r="V195" s="4"/>
      <c r="W195" s="4"/>
      <c r="X195" s="4"/>
      <c r="Y195" s="4"/>
      <c r="Z195" s="4"/>
      <c r="AA195" s="4"/>
      <c r="AB195" s="4"/>
      <c r="AC195" s="4"/>
    </row>
    <row r="196">
      <c r="A196" s="43"/>
      <c r="B196" s="37" t="str">
        <f t="shared" si="2"/>
        <v/>
      </c>
      <c r="C196" s="44"/>
      <c r="D196" s="45"/>
      <c r="E196" s="45"/>
      <c r="F196" s="46" t="str">
        <f t="shared" si="5"/>
        <v/>
      </c>
      <c r="G196" s="4"/>
      <c r="H196" s="4"/>
      <c r="I196" s="4"/>
      <c r="J196" s="4"/>
      <c r="K196" s="4"/>
      <c r="L196" s="4"/>
      <c r="M196" s="4"/>
      <c r="N196" s="4"/>
      <c r="O196" s="4"/>
      <c r="P196" s="4"/>
      <c r="Q196" s="4"/>
      <c r="R196" s="4"/>
      <c r="S196" s="4"/>
      <c r="T196" s="4"/>
      <c r="U196" s="4"/>
      <c r="V196" s="4"/>
      <c r="W196" s="4"/>
      <c r="X196" s="4"/>
      <c r="Y196" s="4"/>
      <c r="Z196" s="4"/>
      <c r="AA196" s="4"/>
      <c r="AB196" s="4"/>
      <c r="AC196" s="4"/>
    </row>
    <row r="197">
      <c r="A197" s="43"/>
      <c r="B197" s="37" t="str">
        <f t="shared" si="2"/>
        <v/>
      </c>
      <c r="C197" s="44"/>
      <c r="D197" s="45"/>
      <c r="E197" s="45"/>
      <c r="F197" s="46" t="str">
        <f t="shared" si="5"/>
        <v/>
      </c>
      <c r="G197" s="4"/>
      <c r="H197" s="4"/>
      <c r="I197" s="4"/>
      <c r="J197" s="4"/>
      <c r="K197" s="4"/>
      <c r="L197" s="4"/>
      <c r="M197" s="4"/>
      <c r="N197" s="4"/>
      <c r="O197" s="4"/>
      <c r="P197" s="4"/>
      <c r="Q197" s="4"/>
      <c r="R197" s="4"/>
      <c r="S197" s="4"/>
      <c r="T197" s="4"/>
      <c r="U197" s="4"/>
      <c r="V197" s="4"/>
      <c r="W197" s="4"/>
      <c r="X197" s="4"/>
      <c r="Y197" s="4"/>
      <c r="Z197" s="4"/>
      <c r="AA197" s="4"/>
      <c r="AB197" s="4"/>
      <c r="AC197" s="4"/>
    </row>
    <row r="198">
      <c r="A198" s="43"/>
      <c r="B198" s="37" t="str">
        <f t="shared" si="2"/>
        <v/>
      </c>
      <c r="C198" s="44"/>
      <c r="D198" s="45"/>
      <c r="E198" s="45"/>
      <c r="F198" s="46" t="str">
        <f t="shared" si="5"/>
        <v/>
      </c>
      <c r="G198" s="4"/>
      <c r="H198" s="4"/>
      <c r="I198" s="4"/>
      <c r="J198" s="4"/>
      <c r="K198" s="4"/>
      <c r="L198" s="4"/>
      <c r="M198" s="4"/>
      <c r="N198" s="4"/>
      <c r="O198" s="4"/>
      <c r="P198" s="4"/>
      <c r="Q198" s="4"/>
      <c r="R198" s="4"/>
      <c r="S198" s="4"/>
      <c r="T198" s="4"/>
      <c r="U198" s="4"/>
      <c r="V198" s="4"/>
      <c r="W198" s="4"/>
      <c r="X198" s="4"/>
      <c r="Y198" s="4"/>
      <c r="Z198" s="4"/>
      <c r="AA198" s="4"/>
      <c r="AB198" s="4"/>
      <c r="AC198" s="4"/>
    </row>
    <row r="199">
      <c r="A199" s="43"/>
      <c r="B199" s="37" t="str">
        <f t="shared" si="2"/>
        <v/>
      </c>
      <c r="C199" s="44"/>
      <c r="D199" s="45"/>
      <c r="E199" s="45"/>
      <c r="F199" s="46" t="str">
        <f t="shared" si="5"/>
        <v/>
      </c>
      <c r="G199" s="4"/>
      <c r="H199" s="4"/>
      <c r="I199" s="4"/>
      <c r="J199" s="4"/>
      <c r="K199" s="4"/>
      <c r="L199" s="4"/>
      <c r="M199" s="4"/>
      <c r="N199" s="4"/>
      <c r="O199" s="4"/>
      <c r="P199" s="4"/>
      <c r="Q199" s="4"/>
      <c r="R199" s="4"/>
      <c r="S199" s="4"/>
      <c r="T199" s="4"/>
      <c r="U199" s="4"/>
      <c r="V199" s="4"/>
      <c r="W199" s="4"/>
      <c r="X199" s="4"/>
      <c r="Y199" s="4"/>
      <c r="Z199" s="4"/>
      <c r="AA199" s="4"/>
      <c r="AB199" s="4"/>
      <c r="AC199" s="4"/>
    </row>
    <row r="200">
      <c r="A200" s="43"/>
      <c r="B200" s="37" t="str">
        <f t="shared" si="2"/>
        <v/>
      </c>
      <c r="C200" s="44"/>
      <c r="D200" s="45"/>
      <c r="E200" s="45"/>
      <c r="F200" s="46" t="str">
        <f t="shared" si="5"/>
        <v/>
      </c>
      <c r="G200" s="4"/>
      <c r="H200" s="4"/>
      <c r="I200" s="4"/>
      <c r="J200" s="4"/>
      <c r="K200" s="4"/>
      <c r="L200" s="4"/>
      <c r="M200" s="4"/>
      <c r="N200" s="4"/>
      <c r="O200" s="4"/>
      <c r="P200" s="4"/>
      <c r="Q200" s="4"/>
      <c r="R200" s="4"/>
      <c r="S200" s="4"/>
      <c r="T200" s="4"/>
      <c r="U200" s="4"/>
      <c r="V200" s="4"/>
      <c r="W200" s="4"/>
      <c r="X200" s="4"/>
      <c r="Y200" s="4"/>
      <c r="Z200" s="4"/>
      <c r="AA200" s="4"/>
      <c r="AB200" s="4"/>
      <c r="AC200" s="4"/>
    </row>
    <row r="201">
      <c r="A201" s="43"/>
      <c r="B201" s="37" t="str">
        <f t="shared" si="2"/>
        <v/>
      </c>
      <c r="C201" s="44"/>
      <c r="D201" s="45"/>
      <c r="E201" s="45"/>
      <c r="F201" s="46" t="str">
        <f t="shared" si="5"/>
        <v/>
      </c>
      <c r="G201" s="4"/>
      <c r="H201" s="4"/>
      <c r="I201" s="4"/>
      <c r="J201" s="4"/>
      <c r="K201" s="4"/>
      <c r="L201" s="4"/>
      <c r="M201" s="4"/>
      <c r="N201" s="4"/>
      <c r="O201" s="4"/>
      <c r="P201" s="4"/>
      <c r="Q201" s="4"/>
      <c r="R201" s="4"/>
      <c r="S201" s="4"/>
      <c r="T201" s="4"/>
      <c r="U201" s="4"/>
      <c r="V201" s="4"/>
      <c r="W201" s="4"/>
      <c r="X201" s="4"/>
      <c r="Y201" s="4"/>
      <c r="Z201" s="4"/>
      <c r="AA201" s="4"/>
      <c r="AB201" s="4"/>
      <c r="AC201" s="4"/>
    </row>
    <row r="202">
      <c r="A202" s="43"/>
      <c r="B202" s="37" t="str">
        <f t="shared" si="2"/>
        <v/>
      </c>
      <c r="C202" s="44"/>
      <c r="D202" s="45"/>
      <c r="E202" s="45"/>
      <c r="F202" s="46" t="str">
        <f t="shared" si="5"/>
        <v/>
      </c>
      <c r="G202" s="4"/>
      <c r="H202" s="4"/>
      <c r="I202" s="4"/>
      <c r="J202" s="4"/>
      <c r="K202" s="4"/>
      <c r="L202" s="4"/>
      <c r="M202" s="4"/>
      <c r="N202" s="4"/>
      <c r="O202" s="4"/>
      <c r="P202" s="4"/>
      <c r="Q202" s="4"/>
      <c r="R202" s="4"/>
      <c r="S202" s="4"/>
      <c r="T202" s="4"/>
      <c r="U202" s="4"/>
      <c r="V202" s="4"/>
      <c r="W202" s="4"/>
      <c r="X202" s="4"/>
      <c r="Y202" s="4"/>
      <c r="Z202" s="4"/>
      <c r="AA202" s="4"/>
      <c r="AB202" s="4"/>
      <c r="AC202" s="4"/>
    </row>
    <row r="203">
      <c r="A203" s="43"/>
      <c r="B203" s="37" t="str">
        <f t="shared" si="2"/>
        <v/>
      </c>
      <c r="C203" s="44"/>
      <c r="D203" s="45"/>
      <c r="E203" s="45"/>
      <c r="F203" s="46" t="str">
        <f t="shared" si="5"/>
        <v/>
      </c>
      <c r="G203" s="4"/>
      <c r="H203" s="4"/>
      <c r="I203" s="4"/>
      <c r="J203" s="4"/>
      <c r="K203" s="4"/>
      <c r="L203" s="4"/>
      <c r="M203" s="4"/>
      <c r="N203" s="4"/>
      <c r="O203" s="4"/>
      <c r="P203" s="4"/>
      <c r="Q203" s="4"/>
      <c r="R203" s="4"/>
      <c r="S203" s="4"/>
      <c r="T203" s="4"/>
      <c r="U203" s="4"/>
      <c r="V203" s="4"/>
      <c r="W203" s="4"/>
      <c r="X203" s="4"/>
      <c r="Y203" s="4"/>
      <c r="Z203" s="4"/>
      <c r="AA203" s="4"/>
      <c r="AB203" s="4"/>
      <c r="AC203" s="4"/>
    </row>
    <row r="204">
      <c r="A204" s="43"/>
      <c r="B204" s="37" t="str">
        <f t="shared" si="2"/>
        <v/>
      </c>
      <c r="C204" s="44"/>
      <c r="D204" s="45"/>
      <c r="E204" s="45"/>
      <c r="F204" s="46" t="str">
        <f t="shared" si="5"/>
        <v/>
      </c>
      <c r="G204" s="4"/>
      <c r="H204" s="4"/>
      <c r="I204" s="4"/>
      <c r="J204" s="4"/>
      <c r="K204" s="4"/>
      <c r="L204" s="4"/>
      <c r="M204" s="4"/>
      <c r="N204" s="4"/>
      <c r="O204" s="4"/>
      <c r="P204" s="4"/>
      <c r="Q204" s="4"/>
      <c r="R204" s="4"/>
      <c r="S204" s="4"/>
      <c r="T204" s="4"/>
      <c r="U204" s="4"/>
      <c r="V204" s="4"/>
      <c r="W204" s="4"/>
      <c r="X204" s="4"/>
      <c r="Y204" s="4"/>
      <c r="Z204" s="4"/>
      <c r="AA204" s="4"/>
      <c r="AB204" s="4"/>
      <c r="AC204" s="4"/>
    </row>
    <row r="205">
      <c r="A205" s="43"/>
      <c r="B205" s="37" t="str">
        <f t="shared" si="2"/>
        <v/>
      </c>
      <c r="C205" s="44"/>
      <c r="D205" s="45"/>
      <c r="E205" s="45"/>
      <c r="F205" s="46" t="str">
        <f t="shared" si="5"/>
        <v/>
      </c>
      <c r="G205" s="4"/>
      <c r="H205" s="4"/>
      <c r="I205" s="4"/>
      <c r="J205" s="4"/>
      <c r="K205" s="4"/>
      <c r="L205" s="4"/>
      <c r="M205" s="4"/>
      <c r="N205" s="4"/>
      <c r="O205" s="4"/>
      <c r="P205" s="4"/>
      <c r="Q205" s="4"/>
      <c r="R205" s="4"/>
      <c r="S205" s="4"/>
      <c r="T205" s="4"/>
      <c r="U205" s="4"/>
      <c r="V205" s="4"/>
      <c r="W205" s="4"/>
      <c r="X205" s="4"/>
      <c r="Y205" s="4"/>
      <c r="Z205" s="4"/>
      <c r="AA205" s="4"/>
      <c r="AB205" s="4"/>
      <c r="AC205" s="4"/>
    </row>
    <row r="206">
      <c r="A206" s="43"/>
      <c r="B206" s="37" t="str">
        <f t="shared" si="2"/>
        <v/>
      </c>
      <c r="C206" s="44"/>
      <c r="D206" s="45"/>
      <c r="E206" s="45"/>
      <c r="F206" s="46" t="str">
        <f t="shared" si="5"/>
        <v/>
      </c>
      <c r="G206" s="4"/>
      <c r="H206" s="4"/>
      <c r="I206" s="4"/>
      <c r="J206" s="4"/>
      <c r="K206" s="4"/>
      <c r="L206" s="4"/>
      <c r="M206" s="4"/>
      <c r="N206" s="4"/>
      <c r="O206" s="4"/>
      <c r="P206" s="4"/>
      <c r="Q206" s="4"/>
      <c r="R206" s="4"/>
      <c r="S206" s="4"/>
      <c r="T206" s="4"/>
      <c r="U206" s="4"/>
      <c r="V206" s="4"/>
      <c r="W206" s="4"/>
      <c r="X206" s="4"/>
      <c r="Y206" s="4"/>
      <c r="Z206" s="4"/>
      <c r="AA206" s="4"/>
      <c r="AB206" s="4"/>
      <c r="AC206" s="4"/>
    </row>
    <row r="207">
      <c r="A207" s="43"/>
      <c r="B207" s="37" t="str">
        <f t="shared" si="2"/>
        <v/>
      </c>
      <c r="C207" s="44"/>
      <c r="D207" s="45"/>
      <c r="E207" s="45"/>
      <c r="F207" s="46" t="str">
        <f t="shared" si="5"/>
        <v/>
      </c>
      <c r="G207" s="4"/>
      <c r="H207" s="4"/>
      <c r="I207" s="4"/>
      <c r="J207" s="4"/>
      <c r="K207" s="4"/>
      <c r="L207" s="4"/>
      <c r="M207" s="4"/>
      <c r="N207" s="4"/>
      <c r="O207" s="4"/>
      <c r="P207" s="4"/>
      <c r="Q207" s="4"/>
      <c r="R207" s="4"/>
      <c r="S207" s="4"/>
      <c r="T207" s="4"/>
      <c r="U207" s="4"/>
      <c r="V207" s="4"/>
      <c r="W207" s="4"/>
      <c r="X207" s="4"/>
      <c r="Y207" s="4"/>
      <c r="Z207" s="4"/>
      <c r="AA207" s="4"/>
      <c r="AB207" s="4"/>
      <c r="AC207" s="4"/>
    </row>
    <row r="208">
      <c r="A208" s="43"/>
      <c r="B208" s="37" t="str">
        <f t="shared" si="2"/>
        <v/>
      </c>
      <c r="C208" s="44"/>
      <c r="D208" s="45"/>
      <c r="E208" s="45"/>
      <c r="F208" s="46" t="str">
        <f t="shared" si="5"/>
        <v/>
      </c>
      <c r="G208" s="4"/>
      <c r="H208" s="4"/>
      <c r="I208" s="4"/>
      <c r="J208" s="4"/>
      <c r="K208" s="4"/>
      <c r="L208" s="4"/>
      <c r="M208" s="4"/>
      <c r="N208" s="4"/>
      <c r="O208" s="4"/>
      <c r="P208" s="4"/>
      <c r="Q208" s="4"/>
      <c r="R208" s="4"/>
      <c r="S208" s="4"/>
      <c r="T208" s="4"/>
      <c r="U208" s="4"/>
      <c r="V208" s="4"/>
      <c r="W208" s="4"/>
      <c r="X208" s="4"/>
      <c r="Y208" s="4"/>
      <c r="Z208" s="4"/>
      <c r="AA208" s="4"/>
      <c r="AB208" s="4"/>
      <c r="AC208" s="4"/>
    </row>
    <row r="209">
      <c r="A209" s="43"/>
      <c r="B209" s="37" t="str">
        <f t="shared" si="2"/>
        <v/>
      </c>
      <c r="C209" s="44"/>
      <c r="D209" s="45"/>
      <c r="E209" s="45"/>
      <c r="F209" s="46" t="str">
        <f t="shared" si="5"/>
        <v/>
      </c>
      <c r="G209" s="4"/>
      <c r="H209" s="4"/>
      <c r="I209" s="4"/>
      <c r="J209" s="4"/>
      <c r="K209" s="4"/>
      <c r="L209" s="4"/>
      <c r="M209" s="4"/>
      <c r="N209" s="4"/>
      <c r="O209" s="4"/>
      <c r="P209" s="4"/>
      <c r="Q209" s="4"/>
      <c r="R209" s="4"/>
      <c r="S209" s="4"/>
      <c r="T209" s="4"/>
      <c r="U209" s="4"/>
      <c r="V209" s="4"/>
      <c r="W209" s="4"/>
      <c r="X209" s="4"/>
      <c r="Y209" s="4"/>
      <c r="Z209" s="4"/>
      <c r="AA209" s="4"/>
      <c r="AB209" s="4"/>
      <c r="AC209" s="4"/>
    </row>
    <row r="210">
      <c r="A210" s="43"/>
      <c r="B210" s="37" t="str">
        <f t="shared" si="2"/>
        <v/>
      </c>
      <c r="C210" s="44"/>
      <c r="D210" s="45"/>
      <c r="E210" s="45"/>
      <c r="F210" s="46" t="str">
        <f t="shared" si="5"/>
        <v/>
      </c>
      <c r="G210" s="4"/>
      <c r="H210" s="4"/>
      <c r="I210" s="4"/>
      <c r="J210" s="4"/>
      <c r="K210" s="4"/>
      <c r="L210" s="4"/>
      <c r="M210" s="4"/>
      <c r="N210" s="4"/>
      <c r="O210" s="4"/>
      <c r="P210" s="4"/>
      <c r="Q210" s="4"/>
      <c r="R210" s="4"/>
      <c r="S210" s="4"/>
      <c r="T210" s="4"/>
      <c r="U210" s="4"/>
      <c r="V210" s="4"/>
      <c r="W210" s="4"/>
      <c r="X210" s="4"/>
      <c r="Y210" s="4"/>
      <c r="Z210" s="4"/>
      <c r="AA210" s="4"/>
      <c r="AB210" s="4"/>
      <c r="AC210" s="4"/>
    </row>
    <row r="211">
      <c r="A211" s="43"/>
      <c r="B211" s="37" t="str">
        <f t="shared" si="2"/>
        <v/>
      </c>
      <c r="C211" s="44"/>
      <c r="D211" s="45"/>
      <c r="E211" s="45"/>
      <c r="F211" s="46" t="str">
        <f t="shared" si="5"/>
        <v/>
      </c>
      <c r="G211" s="4"/>
      <c r="H211" s="4"/>
      <c r="I211" s="4"/>
      <c r="J211" s="4"/>
      <c r="K211" s="4"/>
      <c r="L211" s="4"/>
      <c r="M211" s="4"/>
      <c r="N211" s="4"/>
      <c r="O211" s="4"/>
      <c r="P211" s="4"/>
      <c r="Q211" s="4"/>
      <c r="R211" s="4"/>
      <c r="S211" s="4"/>
      <c r="T211" s="4"/>
      <c r="U211" s="4"/>
      <c r="V211" s="4"/>
      <c r="W211" s="4"/>
      <c r="X211" s="4"/>
      <c r="Y211" s="4"/>
      <c r="Z211" s="4"/>
      <c r="AA211" s="4"/>
      <c r="AB211" s="4"/>
      <c r="AC211" s="4"/>
    </row>
    <row r="212">
      <c r="A212" s="43"/>
      <c r="B212" s="37" t="str">
        <f t="shared" si="2"/>
        <v/>
      </c>
      <c r="C212" s="44"/>
      <c r="D212" s="45"/>
      <c r="E212" s="45"/>
      <c r="F212" s="46" t="str">
        <f t="shared" si="5"/>
        <v/>
      </c>
      <c r="G212" s="4"/>
      <c r="H212" s="4"/>
      <c r="I212" s="4"/>
      <c r="J212" s="4"/>
      <c r="K212" s="4"/>
      <c r="L212" s="4"/>
      <c r="M212" s="4"/>
      <c r="N212" s="4"/>
      <c r="O212" s="4"/>
      <c r="P212" s="4"/>
      <c r="Q212" s="4"/>
      <c r="R212" s="4"/>
      <c r="S212" s="4"/>
      <c r="T212" s="4"/>
      <c r="U212" s="4"/>
      <c r="V212" s="4"/>
      <c r="W212" s="4"/>
      <c r="X212" s="4"/>
      <c r="Y212" s="4"/>
      <c r="Z212" s="4"/>
      <c r="AA212" s="4"/>
      <c r="AB212" s="4"/>
      <c r="AC212" s="4"/>
    </row>
    <row r="213">
      <c r="A213" s="43"/>
      <c r="B213" s="37" t="str">
        <f t="shared" si="2"/>
        <v/>
      </c>
      <c r="C213" s="44"/>
      <c r="D213" s="45"/>
      <c r="E213" s="45"/>
      <c r="F213" s="46" t="str">
        <f t="shared" si="5"/>
        <v/>
      </c>
      <c r="G213" s="4"/>
      <c r="H213" s="4"/>
      <c r="I213" s="4"/>
      <c r="J213" s="4"/>
      <c r="K213" s="4"/>
      <c r="L213" s="4"/>
      <c r="M213" s="4"/>
      <c r="N213" s="4"/>
      <c r="O213" s="4"/>
      <c r="P213" s="4"/>
      <c r="Q213" s="4"/>
      <c r="R213" s="4"/>
      <c r="S213" s="4"/>
      <c r="T213" s="4"/>
      <c r="U213" s="4"/>
      <c r="V213" s="4"/>
      <c r="W213" s="4"/>
      <c r="X213" s="4"/>
      <c r="Y213" s="4"/>
      <c r="Z213" s="4"/>
      <c r="AA213" s="4"/>
      <c r="AB213" s="4"/>
      <c r="AC213" s="4"/>
    </row>
    <row r="214">
      <c r="A214" s="43"/>
      <c r="B214" s="37" t="str">
        <f t="shared" si="2"/>
        <v/>
      </c>
      <c r="C214" s="44"/>
      <c r="D214" s="45"/>
      <c r="E214" s="45"/>
      <c r="F214" s="46" t="str">
        <f t="shared" si="5"/>
        <v/>
      </c>
      <c r="G214" s="4"/>
      <c r="H214" s="4"/>
      <c r="I214" s="4"/>
      <c r="J214" s="4"/>
      <c r="K214" s="4"/>
      <c r="L214" s="4"/>
      <c r="M214" s="4"/>
      <c r="N214" s="4"/>
      <c r="O214" s="4"/>
      <c r="P214" s="4"/>
      <c r="Q214" s="4"/>
      <c r="R214" s="4"/>
      <c r="S214" s="4"/>
      <c r="T214" s="4"/>
      <c r="U214" s="4"/>
      <c r="V214" s="4"/>
      <c r="W214" s="4"/>
      <c r="X214" s="4"/>
      <c r="Y214" s="4"/>
      <c r="Z214" s="4"/>
      <c r="AA214" s="4"/>
      <c r="AB214" s="4"/>
      <c r="AC214" s="4"/>
    </row>
    <row r="215">
      <c r="A215" s="43"/>
      <c r="B215" s="37" t="str">
        <f t="shared" si="2"/>
        <v/>
      </c>
      <c r="C215" s="44"/>
      <c r="D215" s="45"/>
      <c r="E215" s="45"/>
      <c r="F215" s="46" t="str">
        <f t="shared" si="5"/>
        <v/>
      </c>
      <c r="G215" s="4"/>
      <c r="H215" s="4"/>
      <c r="I215" s="4"/>
      <c r="J215" s="4"/>
      <c r="K215" s="4"/>
      <c r="L215" s="4"/>
      <c r="M215" s="4"/>
      <c r="N215" s="4"/>
      <c r="O215" s="4"/>
      <c r="P215" s="4"/>
      <c r="Q215" s="4"/>
      <c r="R215" s="4"/>
      <c r="S215" s="4"/>
      <c r="T215" s="4"/>
      <c r="U215" s="4"/>
      <c r="V215" s="4"/>
      <c r="W215" s="4"/>
      <c r="X215" s="4"/>
      <c r="Y215" s="4"/>
      <c r="Z215" s="4"/>
      <c r="AA215" s="4"/>
      <c r="AB215" s="4"/>
      <c r="AC215" s="4"/>
    </row>
    <row r="216">
      <c r="A216" s="43"/>
      <c r="B216" s="37" t="str">
        <f t="shared" si="2"/>
        <v/>
      </c>
      <c r="C216" s="44"/>
      <c r="D216" s="45"/>
      <c r="E216" s="45"/>
      <c r="F216" s="46" t="str">
        <f t="shared" si="5"/>
        <v/>
      </c>
      <c r="G216" s="4"/>
      <c r="H216" s="4"/>
      <c r="I216" s="4"/>
      <c r="J216" s="4"/>
      <c r="K216" s="4"/>
      <c r="L216" s="4"/>
      <c r="M216" s="4"/>
      <c r="N216" s="4"/>
      <c r="O216" s="4"/>
      <c r="P216" s="4"/>
      <c r="Q216" s="4"/>
      <c r="R216" s="4"/>
      <c r="S216" s="4"/>
      <c r="T216" s="4"/>
      <c r="U216" s="4"/>
      <c r="V216" s="4"/>
      <c r="W216" s="4"/>
      <c r="X216" s="4"/>
      <c r="Y216" s="4"/>
      <c r="Z216" s="4"/>
      <c r="AA216" s="4"/>
      <c r="AB216" s="4"/>
      <c r="AC216" s="4"/>
    </row>
    <row r="217">
      <c r="A217" s="43"/>
      <c r="B217" s="37" t="str">
        <f t="shared" si="2"/>
        <v/>
      </c>
      <c r="C217" s="44"/>
      <c r="D217" s="45"/>
      <c r="E217" s="45"/>
      <c r="F217" s="46" t="str">
        <f t="shared" si="5"/>
        <v/>
      </c>
      <c r="G217" s="4"/>
      <c r="H217" s="4"/>
      <c r="I217" s="4"/>
      <c r="J217" s="4"/>
      <c r="K217" s="4"/>
      <c r="L217" s="4"/>
      <c r="M217" s="4"/>
      <c r="N217" s="4"/>
      <c r="O217" s="4"/>
      <c r="P217" s="4"/>
      <c r="Q217" s="4"/>
      <c r="R217" s="4"/>
      <c r="S217" s="4"/>
      <c r="T217" s="4"/>
      <c r="U217" s="4"/>
      <c r="V217" s="4"/>
      <c r="W217" s="4"/>
      <c r="X217" s="4"/>
      <c r="Y217" s="4"/>
      <c r="Z217" s="4"/>
      <c r="AA217" s="4"/>
      <c r="AB217" s="4"/>
      <c r="AC217" s="4"/>
    </row>
    <row r="218">
      <c r="A218" s="43"/>
      <c r="B218" s="37" t="str">
        <f t="shared" si="2"/>
        <v/>
      </c>
      <c r="C218" s="44"/>
      <c r="D218" s="45"/>
      <c r="E218" s="45"/>
      <c r="F218" s="46" t="str">
        <f t="shared" si="5"/>
        <v/>
      </c>
      <c r="G218" s="4"/>
      <c r="H218" s="4"/>
      <c r="I218" s="4"/>
      <c r="J218" s="4"/>
      <c r="K218" s="4"/>
      <c r="L218" s="4"/>
      <c r="M218" s="4"/>
      <c r="N218" s="4"/>
      <c r="O218" s="4"/>
      <c r="P218" s="4"/>
      <c r="Q218" s="4"/>
      <c r="R218" s="4"/>
      <c r="S218" s="4"/>
      <c r="T218" s="4"/>
      <c r="U218" s="4"/>
      <c r="V218" s="4"/>
      <c r="W218" s="4"/>
      <c r="X218" s="4"/>
      <c r="Y218" s="4"/>
      <c r="Z218" s="4"/>
      <c r="AA218" s="4"/>
      <c r="AB218" s="4"/>
      <c r="AC218" s="4"/>
    </row>
    <row r="219">
      <c r="A219" s="43"/>
      <c r="B219" s="37" t="str">
        <f t="shared" si="2"/>
        <v/>
      </c>
      <c r="C219" s="44"/>
      <c r="D219" s="45"/>
      <c r="E219" s="45"/>
      <c r="F219" s="46" t="str">
        <f t="shared" si="5"/>
        <v/>
      </c>
      <c r="G219" s="4"/>
      <c r="H219" s="4"/>
      <c r="I219" s="4"/>
      <c r="J219" s="4"/>
      <c r="K219" s="4"/>
      <c r="L219" s="4"/>
      <c r="M219" s="4"/>
      <c r="N219" s="4"/>
      <c r="O219" s="4"/>
      <c r="P219" s="4"/>
      <c r="Q219" s="4"/>
      <c r="R219" s="4"/>
      <c r="S219" s="4"/>
      <c r="T219" s="4"/>
      <c r="U219" s="4"/>
      <c r="V219" s="4"/>
      <c r="W219" s="4"/>
      <c r="X219" s="4"/>
      <c r="Y219" s="4"/>
      <c r="Z219" s="4"/>
      <c r="AA219" s="4"/>
      <c r="AB219" s="4"/>
      <c r="AC219" s="4"/>
    </row>
    <row r="220">
      <c r="A220" s="43"/>
      <c r="B220" s="37" t="str">
        <f t="shared" si="2"/>
        <v/>
      </c>
      <c r="C220" s="44"/>
      <c r="D220" s="45"/>
      <c r="E220" s="45"/>
      <c r="F220" s="46" t="str">
        <f t="shared" si="5"/>
        <v/>
      </c>
      <c r="G220" s="4"/>
      <c r="H220" s="4"/>
      <c r="I220" s="4"/>
      <c r="J220" s="4"/>
      <c r="K220" s="4"/>
      <c r="L220" s="4"/>
      <c r="M220" s="4"/>
      <c r="N220" s="4"/>
      <c r="O220" s="4"/>
      <c r="P220" s="4"/>
      <c r="Q220" s="4"/>
      <c r="R220" s="4"/>
      <c r="S220" s="4"/>
      <c r="T220" s="4"/>
      <c r="U220" s="4"/>
      <c r="V220" s="4"/>
      <c r="W220" s="4"/>
      <c r="X220" s="4"/>
      <c r="Y220" s="4"/>
      <c r="Z220" s="4"/>
      <c r="AA220" s="4"/>
      <c r="AB220" s="4"/>
      <c r="AC220" s="4"/>
    </row>
    <row r="221">
      <c r="A221" s="43"/>
      <c r="B221" s="37" t="str">
        <f t="shared" si="2"/>
        <v/>
      </c>
      <c r="C221" s="44"/>
      <c r="D221" s="45"/>
      <c r="E221" s="45"/>
      <c r="F221" s="46" t="str">
        <f t="shared" si="5"/>
        <v/>
      </c>
      <c r="G221" s="4"/>
      <c r="H221" s="4"/>
      <c r="I221" s="4"/>
      <c r="J221" s="4"/>
      <c r="K221" s="4"/>
      <c r="L221" s="4"/>
      <c r="M221" s="4"/>
      <c r="N221" s="4"/>
      <c r="O221" s="4"/>
      <c r="P221" s="4"/>
      <c r="Q221" s="4"/>
      <c r="R221" s="4"/>
      <c r="S221" s="4"/>
      <c r="T221" s="4"/>
      <c r="U221" s="4"/>
      <c r="V221" s="4"/>
      <c r="W221" s="4"/>
      <c r="X221" s="4"/>
      <c r="Y221" s="4"/>
      <c r="Z221" s="4"/>
      <c r="AA221" s="4"/>
      <c r="AB221" s="4"/>
      <c r="AC221" s="4"/>
    </row>
    <row r="222">
      <c r="A222" s="43"/>
      <c r="B222" s="37" t="str">
        <f t="shared" si="2"/>
        <v/>
      </c>
      <c r="C222" s="44"/>
      <c r="D222" s="45"/>
      <c r="E222" s="45"/>
      <c r="F222" s="46" t="str">
        <f t="shared" si="5"/>
        <v/>
      </c>
      <c r="G222" s="4"/>
      <c r="H222" s="4"/>
      <c r="I222" s="4"/>
      <c r="J222" s="4"/>
      <c r="K222" s="4"/>
      <c r="L222" s="4"/>
      <c r="M222" s="4"/>
      <c r="N222" s="4"/>
      <c r="O222" s="4"/>
      <c r="P222" s="4"/>
      <c r="Q222" s="4"/>
      <c r="R222" s="4"/>
      <c r="S222" s="4"/>
      <c r="T222" s="4"/>
      <c r="U222" s="4"/>
      <c r="V222" s="4"/>
      <c r="W222" s="4"/>
      <c r="X222" s="4"/>
      <c r="Y222" s="4"/>
      <c r="Z222" s="4"/>
      <c r="AA222" s="4"/>
      <c r="AB222" s="4"/>
      <c r="AC222" s="4"/>
    </row>
    <row r="223">
      <c r="A223" s="43"/>
      <c r="B223" s="37" t="str">
        <f t="shared" si="2"/>
        <v/>
      </c>
      <c r="C223" s="44"/>
      <c r="D223" s="45"/>
      <c r="E223" s="45"/>
      <c r="F223" s="46" t="str">
        <f t="shared" si="5"/>
        <v/>
      </c>
      <c r="G223" s="4"/>
      <c r="H223" s="4"/>
      <c r="I223" s="4"/>
      <c r="J223" s="4"/>
      <c r="K223" s="4"/>
      <c r="L223" s="4"/>
      <c r="M223" s="4"/>
      <c r="N223" s="4"/>
      <c r="O223" s="4"/>
      <c r="P223" s="4"/>
      <c r="Q223" s="4"/>
      <c r="R223" s="4"/>
      <c r="S223" s="4"/>
      <c r="T223" s="4"/>
      <c r="U223" s="4"/>
      <c r="V223" s="4"/>
      <c r="W223" s="4"/>
      <c r="X223" s="4"/>
      <c r="Y223" s="4"/>
      <c r="Z223" s="4"/>
      <c r="AA223" s="4"/>
      <c r="AB223" s="4"/>
      <c r="AC223" s="4"/>
    </row>
    <row r="224">
      <c r="A224" s="43"/>
      <c r="B224" s="37" t="str">
        <f t="shared" si="2"/>
        <v/>
      </c>
      <c r="C224" s="44"/>
      <c r="D224" s="45"/>
      <c r="E224" s="45"/>
      <c r="F224" s="46" t="str">
        <f t="shared" si="5"/>
        <v/>
      </c>
      <c r="G224" s="4"/>
      <c r="H224" s="4"/>
      <c r="I224" s="4"/>
      <c r="J224" s="4"/>
      <c r="K224" s="4"/>
      <c r="L224" s="4"/>
      <c r="M224" s="4"/>
      <c r="N224" s="4"/>
      <c r="O224" s="4"/>
      <c r="P224" s="4"/>
      <c r="Q224" s="4"/>
      <c r="R224" s="4"/>
      <c r="S224" s="4"/>
      <c r="T224" s="4"/>
      <c r="U224" s="4"/>
      <c r="V224" s="4"/>
      <c r="W224" s="4"/>
      <c r="X224" s="4"/>
      <c r="Y224" s="4"/>
      <c r="Z224" s="4"/>
      <c r="AA224" s="4"/>
      <c r="AB224" s="4"/>
      <c r="AC224" s="4"/>
    </row>
    <row r="225">
      <c r="A225" s="43"/>
      <c r="B225" s="37" t="str">
        <f t="shared" si="2"/>
        <v/>
      </c>
      <c r="C225" s="44"/>
      <c r="D225" s="45"/>
      <c r="E225" s="45"/>
      <c r="F225" s="46" t="str">
        <f t="shared" si="5"/>
        <v/>
      </c>
      <c r="G225" s="4"/>
      <c r="H225" s="4"/>
      <c r="I225" s="4"/>
      <c r="J225" s="4"/>
      <c r="K225" s="4"/>
      <c r="L225" s="4"/>
      <c r="M225" s="4"/>
      <c r="N225" s="4"/>
      <c r="O225" s="4"/>
      <c r="P225" s="4"/>
      <c r="Q225" s="4"/>
      <c r="R225" s="4"/>
      <c r="S225" s="4"/>
      <c r="T225" s="4"/>
      <c r="U225" s="4"/>
      <c r="V225" s="4"/>
      <c r="W225" s="4"/>
      <c r="X225" s="4"/>
      <c r="Y225" s="4"/>
      <c r="Z225" s="4"/>
      <c r="AA225" s="4"/>
      <c r="AB225" s="4"/>
      <c r="AC225" s="4"/>
    </row>
    <row r="226">
      <c r="A226" s="43"/>
      <c r="B226" s="37" t="str">
        <f t="shared" si="2"/>
        <v/>
      </c>
      <c r="C226" s="44"/>
      <c r="D226" s="45"/>
      <c r="E226" s="45"/>
      <c r="F226" s="46" t="str">
        <f t="shared" si="5"/>
        <v/>
      </c>
      <c r="G226" s="4"/>
      <c r="H226" s="4"/>
      <c r="I226" s="4"/>
      <c r="J226" s="4"/>
      <c r="K226" s="4"/>
      <c r="L226" s="4"/>
      <c r="M226" s="4"/>
      <c r="N226" s="4"/>
      <c r="O226" s="4"/>
      <c r="P226" s="4"/>
      <c r="Q226" s="4"/>
      <c r="R226" s="4"/>
      <c r="S226" s="4"/>
      <c r="T226" s="4"/>
      <c r="U226" s="4"/>
      <c r="V226" s="4"/>
      <c r="W226" s="4"/>
      <c r="X226" s="4"/>
      <c r="Y226" s="4"/>
      <c r="Z226" s="4"/>
      <c r="AA226" s="4"/>
      <c r="AB226" s="4"/>
      <c r="AC226" s="4"/>
    </row>
    <row r="227">
      <c r="A227" s="43"/>
      <c r="B227" s="37" t="str">
        <f t="shared" si="2"/>
        <v/>
      </c>
      <c r="C227" s="44"/>
      <c r="D227" s="45"/>
      <c r="E227" s="45"/>
      <c r="F227" s="46" t="str">
        <f t="shared" si="5"/>
        <v/>
      </c>
      <c r="G227" s="4"/>
      <c r="H227" s="4"/>
      <c r="I227" s="4"/>
      <c r="J227" s="4"/>
      <c r="K227" s="4"/>
      <c r="L227" s="4"/>
      <c r="M227" s="4"/>
      <c r="N227" s="4"/>
      <c r="O227" s="4"/>
      <c r="P227" s="4"/>
      <c r="Q227" s="4"/>
      <c r="R227" s="4"/>
      <c r="S227" s="4"/>
      <c r="T227" s="4"/>
      <c r="U227" s="4"/>
      <c r="V227" s="4"/>
      <c r="W227" s="4"/>
      <c r="X227" s="4"/>
      <c r="Y227" s="4"/>
      <c r="Z227" s="4"/>
      <c r="AA227" s="4"/>
      <c r="AB227" s="4"/>
      <c r="AC227" s="4"/>
    </row>
    <row r="228">
      <c r="A228" s="43"/>
      <c r="B228" s="37" t="str">
        <f t="shared" si="2"/>
        <v/>
      </c>
      <c r="C228" s="44"/>
      <c r="D228" s="45"/>
      <c r="E228" s="45"/>
      <c r="F228" s="46" t="str">
        <f t="shared" si="5"/>
        <v/>
      </c>
      <c r="G228" s="4"/>
      <c r="H228" s="4"/>
      <c r="I228" s="4"/>
      <c r="J228" s="4"/>
      <c r="K228" s="4"/>
      <c r="L228" s="4"/>
      <c r="M228" s="4"/>
      <c r="N228" s="4"/>
      <c r="O228" s="4"/>
      <c r="P228" s="4"/>
      <c r="Q228" s="4"/>
      <c r="R228" s="4"/>
      <c r="S228" s="4"/>
      <c r="T228" s="4"/>
      <c r="U228" s="4"/>
      <c r="V228" s="4"/>
      <c r="W228" s="4"/>
      <c r="X228" s="4"/>
      <c r="Y228" s="4"/>
      <c r="Z228" s="4"/>
      <c r="AA228" s="4"/>
      <c r="AB228" s="4"/>
      <c r="AC228" s="4"/>
    </row>
    <row r="229">
      <c r="A229" s="43"/>
      <c r="B229" s="37" t="str">
        <f t="shared" si="2"/>
        <v/>
      </c>
      <c r="C229" s="44"/>
      <c r="D229" s="45"/>
      <c r="E229" s="45"/>
      <c r="F229" s="46" t="str">
        <f t="shared" si="5"/>
        <v/>
      </c>
      <c r="G229" s="4"/>
      <c r="H229" s="4"/>
      <c r="I229" s="4"/>
      <c r="J229" s="4"/>
      <c r="K229" s="4"/>
      <c r="L229" s="4"/>
      <c r="M229" s="4"/>
      <c r="N229" s="4"/>
      <c r="O229" s="4"/>
      <c r="P229" s="4"/>
      <c r="Q229" s="4"/>
      <c r="R229" s="4"/>
      <c r="S229" s="4"/>
      <c r="T229" s="4"/>
      <c r="U229" s="4"/>
      <c r="V229" s="4"/>
      <c r="W229" s="4"/>
      <c r="X229" s="4"/>
      <c r="Y229" s="4"/>
      <c r="Z229" s="4"/>
      <c r="AA229" s="4"/>
      <c r="AB229" s="4"/>
      <c r="AC229" s="4"/>
    </row>
    <row r="230">
      <c r="A230" s="43"/>
      <c r="B230" s="37" t="str">
        <f t="shared" si="2"/>
        <v/>
      </c>
      <c r="C230" s="44"/>
      <c r="D230" s="45"/>
      <c r="E230" s="45"/>
      <c r="F230" s="46" t="str">
        <f t="shared" si="5"/>
        <v/>
      </c>
      <c r="G230" s="4"/>
      <c r="H230" s="4"/>
      <c r="I230" s="4"/>
      <c r="J230" s="4"/>
      <c r="K230" s="4"/>
      <c r="L230" s="4"/>
      <c r="M230" s="4"/>
      <c r="N230" s="4"/>
      <c r="O230" s="4"/>
      <c r="P230" s="4"/>
      <c r="Q230" s="4"/>
      <c r="R230" s="4"/>
      <c r="S230" s="4"/>
      <c r="T230" s="4"/>
      <c r="U230" s="4"/>
      <c r="V230" s="4"/>
      <c r="W230" s="4"/>
      <c r="X230" s="4"/>
      <c r="Y230" s="4"/>
      <c r="Z230" s="4"/>
      <c r="AA230" s="4"/>
      <c r="AB230" s="4"/>
      <c r="AC230" s="4"/>
    </row>
    <row r="231">
      <c r="A231" s="43"/>
      <c r="B231" s="37" t="str">
        <f t="shared" si="2"/>
        <v/>
      </c>
      <c r="C231" s="44"/>
      <c r="D231" s="45"/>
      <c r="E231" s="45"/>
      <c r="F231" s="46" t="str">
        <f t="shared" si="5"/>
        <v/>
      </c>
      <c r="G231" s="4"/>
      <c r="H231" s="4"/>
      <c r="I231" s="4"/>
      <c r="J231" s="4"/>
      <c r="K231" s="4"/>
      <c r="L231" s="4"/>
      <c r="M231" s="4"/>
      <c r="N231" s="4"/>
      <c r="O231" s="4"/>
      <c r="P231" s="4"/>
      <c r="Q231" s="4"/>
      <c r="R231" s="4"/>
      <c r="S231" s="4"/>
      <c r="T231" s="4"/>
      <c r="U231" s="4"/>
      <c r="V231" s="4"/>
      <c r="W231" s="4"/>
      <c r="X231" s="4"/>
      <c r="Y231" s="4"/>
      <c r="Z231" s="4"/>
      <c r="AA231" s="4"/>
      <c r="AB231" s="4"/>
      <c r="AC231" s="4"/>
    </row>
    <row r="232">
      <c r="A232" s="43"/>
      <c r="B232" s="37" t="str">
        <f t="shared" si="2"/>
        <v/>
      </c>
      <c r="C232" s="44"/>
      <c r="D232" s="45"/>
      <c r="E232" s="45"/>
      <c r="F232" s="46" t="str">
        <f t="shared" si="5"/>
        <v/>
      </c>
      <c r="G232" s="4"/>
      <c r="H232" s="4"/>
      <c r="I232" s="4"/>
      <c r="J232" s="4"/>
      <c r="K232" s="4"/>
      <c r="L232" s="4"/>
      <c r="M232" s="4"/>
      <c r="N232" s="4"/>
      <c r="O232" s="4"/>
      <c r="P232" s="4"/>
      <c r="Q232" s="4"/>
      <c r="R232" s="4"/>
      <c r="S232" s="4"/>
      <c r="T232" s="4"/>
      <c r="U232" s="4"/>
      <c r="V232" s="4"/>
      <c r="W232" s="4"/>
      <c r="X232" s="4"/>
      <c r="Y232" s="4"/>
      <c r="Z232" s="4"/>
      <c r="AA232" s="4"/>
      <c r="AB232" s="4"/>
      <c r="AC232" s="4"/>
    </row>
    <row r="233">
      <c r="A233" s="43"/>
      <c r="B233" s="37" t="str">
        <f t="shared" si="2"/>
        <v/>
      </c>
      <c r="C233" s="44"/>
      <c r="D233" s="45"/>
      <c r="E233" s="45"/>
      <c r="F233" s="46" t="str">
        <f t="shared" si="5"/>
        <v/>
      </c>
      <c r="G233" s="4"/>
      <c r="H233" s="4"/>
      <c r="I233" s="4"/>
      <c r="J233" s="4"/>
      <c r="K233" s="4"/>
      <c r="L233" s="4"/>
      <c r="M233" s="4"/>
      <c r="N233" s="4"/>
      <c r="O233" s="4"/>
      <c r="P233" s="4"/>
      <c r="Q233" s="4"/>
      <c r="R233" s="4"/>
      <c r="S233" s="4"/>
      <c r="T233" s="4"/>
      <c r="U233" s="4"/>
      <c r="V233" s="4"/>
      <c r="W233" s="4"/>
      <c r="X233" s="4"/>
      <c r="Y233" s="4"/>
      <c r="Z233" s="4"/>
      <c r="AA233" s="4"/>
      <c r="AB233" s="4"/>
      <c r="AC233" s="4"/>
    </row>
    <row r="234">
      <c r="A234" s="43"/>
      <c r="B234" s="37" t="str">
        <f t="shared" si="2"/>
        <v/>
      </c>
      <c r="C234" s="44"/>
      <c r="D234" s="45"/>
      <c r="E234" s="45"/>
      <c r="F234" s="46" t="str">
        <f t="shared" si="5"/>
        <v/>
      </c>
      <c r="G234" s="4"/>
      <c r="H234" s="4"/>
      <c r="I234" s="4"/>
      <c r="J234" s="4"/>
      <c r="K234" s="4"/>
      <c r="L234" s="4"/>
      <c r="M234" s="4"/>
      <c r="N234" s="4"/>
      <c r="O234" s="4"/>
      <c r="P234" s="4"/>
      <c r="Q234" s="4"/>
      <c r="R234" s="4"/>
      <c r="S234" s="4"/>
      <c r="T234" s="4"/>
      <c r="U234" s="4"/>
      <c r="V234" s="4"/>
      <c r="W234" s="4"/>
      <c r="X234" s="4"/>
      <c r="Y234" s="4"/>
      <c r="Z234" s="4"/>
      <c r="AA234" s="4"/>
      <c r="AB234" s="4"/>
      <c r="AC234" s="4"/>
    </row>
    <row r="235">
      <c r="A235" s="43"/>
      <c r="B235" s="37" t="str">
        <f t="shared" si="2"/>
        <v/>
      </c>
      <c r="C235" s="44"/>
      <c r="D235" s="45"/>
      <c r="E235" s="45"/>
      <c r="F235" s="46" t="str">
        <f t="shared" si="5"/>
        <v/>
      </c>
      <c r="G235" s="4"/>
      <c r="H235" s="4"/>
      <c r="I235" s="4"/>
      <c r="J235" s="4"/>
      <c r="K235" s="4"/>
      <c r="L235" s="4"/>
      <c r="M235" s="4"/>
      <c r="N235" s="4"/>
      <c r="O235" s="4"/>
      <c r="P235" s="4"/>
      <c r="Q235" s="4"/>
      <c r="R235" s="4"/>
      <c r="S235" s="4"/>
      <c r="T235" s="4"/>
      <c r="U235" s="4"/>
      <c r="V235" s="4"/>
      <c r="W235" s="4"/>
      <c r="X235" s="4"/>
      <c r="Y235" s="4"/>
      <c r="Z235" s="4"/>
      <c r="AA235" s="4"/>
      <c r="AB235" s="4"/>
      <c r="AC235" s="4"/>
    </row>
    <row r="236">
      <c r="A236" s="43"/>
      <c r="B236" s="37" t="str">
        <f t="shared" si="2"/>
        <v/>
      </c>
      <c r="C236" s="44"/>
      <c r="D236" s="45"/>
      <c r="E236" s="45"/>
      <c r="F236" s="46" t="str">
        <f t="shared" si="5"/>
        <v/>
      </c>
      <c r="G236" s="4"/>
      <c r="H236" s="4"/>
      <c r="I236" s="4"/>
      <c r="J236" s="4"/>
      <c r="K236" s="4"/>
      <c r="L236" s="4"/>
      <c r="M236" s="4"/>
      <c r="N236" s="4"/>
      <c r="O236" s="4"/>
      <c r="P236" s="4"/>
      <c r="Q236" s="4"/>
      <c r="R236" s="4"/>
      <c r="S236" s="4"/>
      <c r="T236" s="4"/>
      <c r="U236" s="4"/>
      <c r="V236" s="4"/>
      <c r="W236" s="4"/>
      <c r="X236" s="4"/>
      <c r="Y236" s="4"/>
      <c r="Z236" s="4"/>
      <c r="AA236" s="4"/>
      <c r="AB236" s="4"/>
      <c r="AC236" s="4"/>
    </row>
    <row r="237">
      <c r="A237" s="43"/>
      <c r="B237" s="37" t="str">
        <f t="shared" si="2"/>
        <v/>
      </c>
      <c r="C237" s="44"/>
      <c r="D237" s="45"/>
      <c r="E237" s="45"/>
      <c r="F237" s="46" t="str">
        <f t="shared" si="5"/>
        <v/>
      </c>
      <c r="G237" s="4"/>
      <c r="H237" s="4"/>
      <c r="I237" s="4"/>
      <c r="J237" s="4"/>
      <c r="K237" s="4"/>
      <c r="L237" s="4"/>
      <c r="M237" s="4"/>
      <c r="N237" s="4"/>
      <c r="O237" s="4"/>
      <c r="P237" s="4"/>
      <c r="Q237" s="4"/>
      <c r="R237" s="4"/>
      <c r="S237" s="4"/>
      <c r="T237" s="4"/>
      <c r="U237" s="4"/>
      <c r="V237" s="4"/>
      <c r="W237" s="4"/>
      <c r="X237" s="4"/>
      <c r="Y237" s="4"/>
      <c r="Z237" s="4"/>
      <c r="AA237" s="4"/>
      <c r="AB237" s="4"/>
      <c r="AC237" s="4"/>
    </row>
    <row r="238">
      <c r="A238" s="43"/>
      <c r="B238" s="37" t="str">
        <f t="shared" si="2"/>
        <v/>
      </c>
      <c r="C238" s="44"/>
      <c r="D238" s="45"/>
      <c r="E238" s="45"/>
      <c r="F238" s="46" t="str">
        <f t="shared" si="5"/>
        <v/>
      </c>
      <c r="G238" s="4"/>
      <c r="H238" s="4"/>
      <c r="I238" s="4"/>
      <c r="J238" s="4"/>
      <c r="K238" s="4"/>
      <c r="L238" s="4"/>
      <c r="M238" s="4"/>
      <c r="N238" s="4"/>
      <c r="O238" s="4"/>
      <c r="P238" s="4"/>
      <c r="Q238" s="4"/>
      <c r="R238" s="4"/>
      <c r="S238" s="4"/>
      <c r="T238" s="4"/>
      <c r="U238" s="4"/>
      <c r="V238" s="4"/>
      <c r="W238" s="4"/>
      <c r="X238" s="4"/>
      <c r="Y238" s="4"/>
      <c r="Z238" s="4"/>
      <c r="AA238" s="4"/>
      <c r="AB238" s="4"/>
      <c r="AC238" s="4"/>
    </row>
    <row r="239">
      <c r="A239" s="43"/>
      <c r="B239" s="37" t="str">
        <f t="shared" si="2"/>
        <v/>
      </c>
      <c r="C239" s="44"/>
      <c r="D239" s="45"/>
      <c r="E239" s="45"/>
      <c r="F239" s="46" t="str">
        <f t="shared" si="5"/>
        <v/>
      </c>
      <c r="G239" s="4"/>
      <c r="H239" s="4"/>
      <c r="I239" s="4"/>
      <c r="J239" s="4"/>
      <c r="K239" s="4"/>
      <c r="L239" s="4"/>
      <c r="M239" s="4"/>
      <c r="N239" s="4"/>
      <c r="O239" s="4"/>
      <c r="P239" s="4"/>
      <c r="Q239" s="4"/>
      <c r="R239" s="4"/>
      <c r="S239" s="4"/>
      <c r="T239" s="4"/>
      <c r="U239" s="4"/>
      <c r="V239" s="4"/>
      <c r="W239" s="4"/>
      <c r="X239" s="4"/>
      <c r="Y239" s="4"/>
      <c r="Z239" s="4"/>
      <c r="AA239" s="4"/>
      <c r="AB239" s="4"/>
      <c r="AC239" s="4"/>
    </row>
    <row r="240">
      <c r="A240" s="43"/>
      <c r="B240" s="37" t="str">
        <f t="shared" si="2"/>
        <v/>
      </c>
      <c r="C240" s="44"/>
      <c r="D240" s="45"/>
      <c r="E240" s="45"/>
      <c r="F240" s="46" t="str">
        <f t="shared" si="5"/>
        <v/>
      </c>
      <c r="G240" s="4"/>
      <c r="H240" s="4"/>
      <c r="I240" s="4"/>
      <c r="J240" s="4"/>
      <c r="K240" s="4"/>
      <c r="L240" s="4"/>
      <c r="M240" s="4"/>
      <c r="N240" s="4"/>
      <c r="O240" s="4"/>
      <c r="P240" s="4"/>
      <c r="Q240" s="4"/>
      <c r="R240" s="4"/>
      <c r="S240" s="4"/>
      <c r="T240" s="4"/>
      <c r="U240" s="4"/>
      <c r="V240" s="4"/>
      <c r="W240" s="4"/>
      <c r="X240" s="4"/>
      <c r="Y240" s="4"/>
      <c r="Z240" s="4"/>
      <c r="AA240" s="4"/>
      <c r="AB240" s="4"/>
      <c r="AC240" s="4"/>
    </row>
    <row r="241">
      <c r="A241" s="43"/>
      <c r="B241" s="37" t="str">
        <f t="shared" si="2"/>
        <v/>
      </c>
      <c r="C241" s="44"/>
      <c r="D241" s="45"/>
      <c r="E241" s="45"/>
      <c r="F241" s="46" t="str">
        <f t="shared" si="5"/>
        <v/>
      </c>
      <c r="G241" s="4"/>
      <c r="H241" s="4"/>
      <c r="I241" s="4"/>
      <c r="J241" s="4"/>
      <c r="K241" s="4"/>
      <c r="L241" s="4"/>
      <c r="M241" s="4"/>
      <c r="N241" s="4"/>
      <c r="O241" s="4"/>
      <c r="P241" s="4"/>
      <c r="Q241" s="4"/>
      <c r="R241" s="4"/>
      <c r="S241" s="4"/>
      <c r="T241" s="4"/>
      <c r="U241" s="4"/>
      <c r="V241" s="4"/>
      <c r="W241" s="4"/>
      <c r="X241" s="4"/>
      <c r="Y241" s="4"/>
      <c r="Z241" s="4"/>
      <c r="AA241" s="4"/>
      <c r="AB241" s="4"/>
      <c r="AC241" s="4"/>
    </row>
    <row r="242">
      <c r="A242" s="43"/>
      <c r="B242" s="37" t="str">
        <f t="shared" si="2"/>
        <v/>
      </c>
      <c r="C242" s="44"/>
      <c r="D242" s="45"/>
      <c r="E242" s="45"/>
      <c r="F242" s="46" t="str">
        <f t="shared" si="5"/>
        <v/>
      </c>
      <c r="G242" s="4"/>
      <c r="H242" s="4"/>
      <c r="I242" s="4"/>
      <c r="J242" s="4"/>
      <c r="K242" s="4"/>
      <c r="L242" s="4"/>
      <c r="M242" s="4"/>
      <c r="N242" s="4"/>
      <c r="O242" s="4"/>
      <c r="P242" s="4"/>
      <c r="Q242" s="4"/>
      <c r="R242" s="4"/>
      <c r="S242" s="4"/>
      <c r="T242" s="4"/>
      <c r="U242" s="4"/>
      <c r="V242" s="4"/>
      <c r="W242" s="4"/>
      <c r="X242" s="4"/>
      <c r="Y242" s="4"/>
      <c r="Z242" s="4"/>
      <c r="AA242" s="4"/>
      <c r="AB242" s="4"/>
      <c r="AC242" s="4"/>
    </row>
    <row r="243">
      <c r="A243" s="43"/>
      <c r="B243" s="37" t="str">
        <f t="shared" si="2"/>
        <v/>
      </c>
      <c r="C243" s="44"/>
      <c r="D243" s="45"/>
      <c r="E243" s="45"/>
      <c r="F243" s="46" t="str">
        <f t="shared" si="5"/>
        <v/>
      </c>
      <c r="G243" s="4"/>
      <c r="H243" s="4"/>
      <c r="I243" s="4"/>
      <c r="J243" s="4"/>
      <c r="K243" s="4"/>
      <c r="L243" s="4"/>
      <c r="M243" s="4"/>
      <c r="N243" s="4"/>
      <c r="O243" s="4"/>
      <c r="P243" s="4"/>
      <c r="Q243" s="4"/>
      <c r="R243" s="4"/>
      <c r="S243" s="4"/>
      <c r="T243" s="4"/>
      <c r="U243" s="4"/>
      <c r="V243" s="4"/>
      <c r="W243" s="4"/>
      <c r="X243" s="4"/>
      <c r="Y243" s="4"/>
      <c r="Z243" s="4"/>
      <c r="AA243" s="4"/>
      <c r="AB243" s="4"/>
      <c r="AC243" s="4"/>
    </row>
    <row r="244">
      <c r="A244" s="43"/>
      <c r="B244" s="37" t="str">
        <f t="shared" si="2"/>
        <v/>
      </c>
      <c r="C244" s="44"/>
      <c r="D244" s="45"/>
      <c r="E244" s="45"/>
      <c r="F244" s="46" t="str">
        <f t="shared" si="5"/>
        <v/>
      </c>
      <c r="G244" s="4"/>
      <c r="H244" s="4"/>
      <c r="I244" s="4"/>
      <c r="J244" s="4"/>
      <c r="K244" s="4"/>
      <c r="L244" s="4"/>
      <c r="M244" s="4"/>
      <c r="N244" s="4"/>
      <c r="O244" s="4"/>
      <c r="P244" s="4"/>
      <c r="Q244" s="4"/>
      <c r="R244" s="4"/>
      <c r="S244" s="4"/>
      <c r="T244" s="4"/>
      <c r="U244" s="4"/>
      <c r="V244" s="4"/>
      <c r="W244" s="4"/>
      <c r="X244" s="4"/>
      <c r="Y244" s="4"/>
      <c r="Z244" s="4"/>
      <c r="AA244" s="4"/>
      <c r="AB244" s="4"/>
      <c r="AC244" s="4"/>
    </row>
    <row r="245">
      <c r="A245" s="43"/>
      <c r="B245" s="37" t="str">
        <f t="shared" si="2"/>
        <v/>
      </c>
      <c r="C245" s="44"/>
      <c r="D245" s="45"/>
      <c r="E245" s="45"/>
      <c r="F245" s="46" t="str">
        <f t="shared" si="5"/>
        <v/>
      </c>
      <c r="G245" s="4"/>
      <c r="H245" s="4"/>
      <c r="I245" s="4"/>
      <c r="J245" s="4"/>
      <c r="K245" s="4"/>
      <c r="L245" s="4"/>
      <c r="M245" s="4"/>
      <c r="N245" s="4"/>
      <c r="O245" s="4"/>
      <c r="P245" s="4"/>
      <c r="Q245" s="4"/>
      <c r="R245" s="4"/>
      <c r="S245" s="4"/>
      <c r="T245" s="4"/>
      <c r="U245" s="4"/>
      <c r="V245" s="4"/>
      <c r="W245" s="4"/>
      <c r="X245" s="4"/>
      <c r="Y245" s="4"/>
      <c r="Z245" s="4"/>
      <c r="AA245" s="4"/>
      <c r="AB245" s="4"/>
      <c r="AC245" s="4"/>
    </row>
    <row r="246">
      <c r="A246" s="43"/>
      <c r="B246" s="37" t="str">
        <f t="shared" si="2"/>
        <v/>
      </c>
      <c r="C246" s="44"/>
      <c r="D246" s="45"/>
      <c r="E246" s="45"/>
      <c r="F246" s="46" t="str">
        <f t="shared" si="5"/>
        <v/>
      </c>
      <c r="G246" s="4"/>
      <c r="H246" s="4"/>
      <c r="I246" s="4"/>
      <c r="J246" s="4"/>
      <c r="K246" s="4"/>
      <c r="L246" s="4"/>
      <c r="M246" s="4"/>
      <c r="N246" s="4"/>
      <c r="O246" s="4"/>
      <c r="P246" s="4"/>
      <c r="Q246" s="4"/>
      <c r="R246" s="4"/>
      <c r="S246" s="4"/>
      <c r="T246" s="4"/>
      <c r="U246" s="4"/>
      <c r="V246" s="4"/>
      <c r="W246" s="4"/>
      <c r="X246" s="4"/>
      <c r="Y246" s="4"/>
      <c r="Z246" s="4"/>
      <c r="AA246" s="4"/>
      <c r="AB246" s="4"/>
      <c r="AC246" s="4"/>
    </row>
    <row r="247">
      <c r="A247" s="43"/>
      <c r="B247" s="37" t="str">
        <f t="shared" si="2"/>
        <v/>
      </c>
      <c r="C247" s="44"/>
      <c r="D247" s="45"/>
      <c r="E247" s="45"/>
      <c r="F247" s="46" t="str">
        <f t="shared" si="5"/>
        <v/>
      </c>
      <c r="G247" s="4"/>
      <c r="H247" s="4"/>
      <c r="I247" s="4"/>
      <c r="J247" s="4"/>
      <c r="K247" s="4"/>
      <c r="L247" s="4"/>
      <c r="M247" s="4"/>
      <c r="N247" s="4"/>
      <c r="O247" s="4"/>
      <c r="P247" s="4"/>
      <c r="Q247" s="4"/>
      <c r="R247" s="4"/>
      <c r="S247" s="4"/>
      <c r="T247" s="4"/>
      <c r="U247" s="4"/>
      <c r="V247" s="4"/>
      <c r="W247" s="4"/>
      <c r="X247" s="4"/>
      <c r="Y247" s="4"/>
      <c r="Z247" s="4"/>
      <c r="AA247" s="4"/>
      <c r="AB247" s="4"/>
      <c r="AC247" s="4"/>
    </row>
    <row r="248">
      <c r="A248" s="43"/>
      <c r="B248" s="37" t="str">
        <f t="shared" si="2"/>
        <v/>
      </c>
      <c r="C248" s="44"/>
      <c r="D248" s="45"/>
      <c r="E248" s="45"/>
      <c r="F248" s="46" t="str">
        <f t="shared" si="5"/>
        <v/>
      </c>
      <c r="G248" s="4"/>
      <c r="H248" s="4"/>
      <c r="I248" s="4"/>
      <c r="J248" s="4"/>
      <c r="K248" s="4"/>
      <c r="L248" s="4"/>
      <c r="M248" s="4"/>
      <c r="N248" s="4"/>
      <c r="O248" s="4"/>
      <c r="P248" s="4"/>
      <c r="Q248" s="4"/>
      <c r="R248" s="4"/>
      <c r="S248" s="4"/>
      <c r="T248" s="4"/>
      <c r="U248" s="4"/>
      <c r="V248" s="4"/>
      <c r="W248" s="4"/>
      <c r="X248" s="4"/>
      <c r="Y248" s="4"/>
      <c r="Z248" s="4"/>
      <c r="AA248" s="4"/>
      <c r="AB248" s="4"/>
      <c r="AC248" s="4"/>
    </row>
    <row r="249">
      <c r="A249" s="43"/>
      <c r="B249" s="37" t="str">
        <f t="shared" si="2"/>
        <v/>
      </c>
      <c r="C249" s="44"/>
      <c r="D249" s="45"/>
      <c r="E249" s="45"/>
      <c r="F249" s="46" t="str">
        <f t="shared" si="5"/>
        <v/>
      </c>
      <c r="G249" s="4"/>
      <c r="H249" s="4"/>
      <c r="I249" s="4"/>
      <c r="J249" s="4"/>
      <c r="K249" s="4"/>
      <c r="L249" s="4"/>
      <c r="M249" s="4"/>
      <c r="N249" s="4"/>
      <c r="O249" s="4"/>
      <c r="P249" s="4"/>
      <c r="Q249" s="4"/>
      <c r="R249" s="4"/>
      <c r="S249" s="4"/>
      <c r="T249" s="4"/>
      <c r="U249" s="4"/>
      <c r="V249" s="4"/>
      <c r="W249" s="4"/>
      <c r="X249" s="4"/>
      <c r="Y249" s="4"/>
      <c r="Z249" s="4"/>
      <c r="AA249" s="4"/>
      <c r="AB249" s="4"/>
      <c r="AC249" s="4"/>
    </row>
    <row r="250">
      <c r="A250" s="43"/>
      <c r="B250" s="37" t="str">
        <f t="shared" si="2"/>
        <v/>
      </c>
      <c r="C250" s="44"/>
      <c r="D250" s="45"/>
      <c r="E250" s="45"/>
      <c r="F250" s="46" t="str">
        <f t="shared" si="5"/>
        <v/>
      </c>
      <c r="G250" s="4"/>
      <c r="H250" s="4"/>
      <c r="I250" s="4"/>
      <c r="J250" s="4"/>
      <c r="K250" s="4"/>
      <c r="L250" s="4"/>
      <c r="M250" s="4"/>
      <c r="N250" s="4"/>
      <c r="O250" s="4"/>
      <c r="P250" s="4"/>
      <c r="Q250" s="4"/>
      <c r="R250" s="4"/>
      <c r="S250" s="4"/>
      <c r="T250" s="4"/>
      <c r="U250" s="4"/>
      <c r="V250" s="4"/>
      <c r="W250" s="4"/>
      <c r="X250" s="4"/>
      <c r="Y250" s="4"/>
      <c r="Z250" s="4"/>
      <c r="AA250" s="4"/>
      <c r="AB250" s="4"/>
      <c r="AC250" s="4"/>
    </row>
    <row r="251">
      <c r="A251" s="43"/>
      <c r="B251" s="37" t="str">
        <f t="shared" si="2"/>
        <v/>
      </c>
      <c r="C251" s="44"/>
      <c r="D251" s="45"/>
      <c r="E251" s="45"/>
      <c r="F251" s="46" t="str">
        <f t="shared" si="5"/>
        <v/>
      </c>
      <c r="G251" s="4"/>
      <c r="H251" s="4"/>
      <c r="I251" s="4"/>
      <c r="J251" s="4"/>
      <c r="K251" s="4"/>
      <c r="L251" s="4"/>
      <c r="M251" s="4"/>
      <c r="N251" s="4"/>
      <c r="O251" s="4"/>
      <c r="P251" s="4"/>
      <c r="Q251" s="4"/>
      <c r="R251" s="4"/>
      <c r="S251" s="4"/>
      <c r="T251" s="4"/>
      <c r="U251" s="4"/>
      <c r="V251" s="4"/>
      <c r="W251" s="4"/>
      <c r="X251" s="4"/>
      <c r="Y251" s="4"/>
      <c r="Z251" s="4"/>
      <c r="AA251" s="4"/>
      <c r="AB251" s="4"/>
      <c r="AC251" s="4"/>
    </row>
    <row r="252">
      <c r="A252" s="43"/>
      <c r="B252" s="37" t="str">
        <f t="shared" si="2"/>
        <v/>
      </c>
      <c r="C252" s="44"/>
      <c r="D252" s="45"/>
      <c r="E252" s="45"/>
      <c r="F252" s="46" t="str">
        <f t="shared" si="5"/>
        <v/>
      </c>
      <c r="G252" s="4"/>
      <c r="H252" s="4"/>
      <c r="I252" s="4"/>
      <c r="J252" s="4"/>
      <c r="K252" s="4"/>
      <c r="L252" s="4"/>
      <c r="M252" s="4"/>
      <c r="N252" s="4"/>
      <c r="O252" s="4"/>
      <c r="P252" s="4"/>
      <c r="Q252" s="4"/>
      <c r="R252" s="4"/>
      <c r="S252" s="4"/>
      <c r="T252" s="4"/>
      <c r="U252" s="4"/>
      <c r="V252" s="4"/>
      <c r="W252" s="4"/>
      <c r="X252" s="4"/>
      <c r="Y252" s="4"/>
      <c r="Z252" s="4"/>
      <c r="AA252" s="4"/>
      <c r="AB252" s="4"/>
      <c r="AC252" s="4"/>
    </row>
    <row r="253">
      <c r="A253" s="43"/>
      <c r="B253" s="37" t="str">
        <f t="shared" si="2"/>
        <v/>
      </c>
      <c r="C253" s="44"/>
      <c r="D253" s="45"/>
      <c r="E253" s="45"/>
      <c r="F253" s="46" t="str">
        <f t="shared" si="5"/>
        <v/>
      </c>
      <c r="G253" s="4"/>
      <c r="H253" s="4"/>
      <c r="I253" s="4"/>
      <c r="J253" s="4"/>
      <c r="K253" s="4"/>
      <c r="L253" s="4"/>
      <c r="M253" s="4"/>
      <c r="N253" s="4"/>
      <c r="O253" s="4"/>
      <c r="P253" s="4"/>
      <c r="Q253" s="4"/>
      <c r="R253" s="4"/>
      <c r="S253" s="4"/>
      <c r="T253" s="4"/>
      <c r="U253" s="4"/>
      <c r="V253" s="4"/>
      <c r="W253" s="4"/>
      <c r="X253" s="4"/>
      <c r="Y253" s="4"/>
      <c r="Z253" s="4"/>
      <c r="AA253" s="4"/>
      <c r="AB253" s="4"/>
      <c r="AC253" s="4"/>
    </row>
    <row r="254">
      <c r="A254" s="43"/>
      <c r="B254" s="37" t="str">
        <f t="shared" si="2"/>
        <v/>
      </c>
      <c r="C254" s="44"/>
      <c r="D254" s="45"/>
      <c r="E254" s="45"/>
      <c r="F254" s="46" t="str">
        <f t="shared" si="5"/>
        <v/>
      </c>
      <c r="G254" s="4"/>
      <c r="H254" s="4"/>
      <c r="I254" s="4"/>
      <c r="J254" s="4"/>
      <c r="K254" s="4"/>
      <c r="L254" s="4"/>
      <c r="M254" s="4"/>
      <c r="N254" s="4"/>
      <c r="O254" s="4"/>
      <c r="P254" s="4"/>
      <c r="Q254" s="4"/>
      <c r="R254" s="4"/>
      <c r="S254" s="4"/>
      <c r="T254" s="4"/>
      <c r="U254" s="4"/>
      <c r="V254" s="4"/>
      <c r="W254" s="4"/>
      <c r="X254" s="4"/>
      <c r="Y254" s="4"/>
      <c r="Z254" s="4"/>
      <c r="AA254" s="4"/>
      <c r="AB254" s="4"/>
      <c r="AC254" s="4"/>
    </row>
    <row r="255">
      <c r="A255" s="43"/>
      <c r="B255" s="37" t="str">
        <f t="shared" si="2"/>
        <v/>
      </c>
      <c r="C255" s="44"/>
      <c r="D255" s="45"/>
      <c r="E255" s="45"/>
      <c r="F255" s="46" t="str">
        <f t="shared" si="5"/>
        <v/>
      </c>
      <c r="G255" s="4"/>
      <c r="H255" s="4"/>
      <c r="I255" s="4"/>
      <c r="J255" s="4"/>
      <c r="K255" s="4"/>
      <c r="L255" s="4"/>
      <c r="M255" s="4"/>
      <c r="N255" s="4"/>
      <c r="O255" s="4"/>
      <c r="P255" s="4"/>
      <c r="Q255" s="4"/>
      <c r="R255" s="4"/>
      <c r="S255" s="4"/>
      <c r="T255" s="4"/>
      <c r="U255" s="4"/>
      <c r="V255" s="4"/>
      <c r="W255" s="4"/>
      <c r="X255" s="4"/>
      <c r="Y255" s="4"/>
      <c r="Z255" s="4"/>
      <c r="AA255" s="4"/>
      <c r="AB255" s="4"/>
      <c r="AC255" s="4"/>
    </row>
    <row r="256">
      <c r="A256" s="43"/>
      <c r="B256" s="37" t="str">
        <f t="shared" si="2"/>
        <v/>
      </c>
      <c r="C256" s="44"/>
      <c r="D256" s="45"/>
      <c r="E256" s="45"/>
      <c r="F256" s="46" t="str">
        <f t="shared" si="5"/>
        <v/>
      </c>
      <c r="G256" s="4"/>
      <c r="H256" s="4"/>
      <c r="I256" s="4"/>
      <c r="J256" s="4"/>
      <c r="K256" s="4"/>
      <c r="L256" s="4"/>
      <c r="M256" s="4"/>
      <c r="N256" s="4"/>
      <c r="O256" s="4"/>
      <c r="P256" s="4"/>
      <c r="Q256" s="4"/>
      <c r="R256" s="4"/>
      <c r="S256" s="4"/>
      <c r="T256" s="4"/>
      <c r="U256" s="4"/>
      <c r="V256" s="4"/>
      <c r="W256" s="4"/>
      <c r="X256" s="4"/>
      <c r="Y256" s="4"/>
      <c r="Z256" s="4"/>
      <c r="AA256" s="4"/>
      <c r="AB256" s="4"/>
      <c r="AC256" s="4"/>
    </row>
    <row r="257">
      <c r="A257" s="43"/>
      <c r="B257" s="37" t="str">
        <f t="shared" si="2"/>
        <v/>
      </c>
      <c r="C257" s="44"/>
      <c r="D257" s="45"/>
      <c r="E257" s="45"/>
      <c r="F257" s="46" t="str">
        <f t="shared" si="5"/>
        <v/>
      </c>
      <c r="G257" s="4"/>
      <c r="H257" s="4"/>
      <c r="I257" s="4"/>
      <c r="J257" s="4"/>
      <c r="K257" s="4"/>
      <c r="L257" s="4"/>
      <c r="M257" s="4"/>
      <c r="N257" s="4"/>
      <c r="O257" s="4"/>
      <c r="P257" s="4"/>
      <c r="Q257" s="4"/>
      <c r="R257" s="4"/>
      <c r="S257" s="4"/>
      <c r="T257" s="4"/>
      <c r="U257" s="4"/>
      <c r="V257" s="4"/>
      <c r="W257" s="4"/>
      <c r="X257" s="4"/>
      <c r="Y257" s="4"/>
      <c r="Z257" s="4"/>
      <c r="AA257" s="4"/>
      <c r="AB257" s="4"/>
      <c r="AC257" s="4"/>
    </row>
    <row r="258">
      <c r="A258" s="43"/>
      <c r="B258" s="37" t="str">
        <f t="shared" si="2"/>
        <v/>
      </c>
      <c r="C258" s="44"/>
      <c r="D258" s="45"/>
      <c r="E258" s="45"/>
      <c r="F258" s="46" t="str">
        <f t="shared" si="5"/>
        <v/>
      </c>
      <c r="G258" s="4"/>
      <c r="H258" s="4"/>
      <c r="I258" s="4"/>
      <c r="J258" s="4"/>
      <c r="K258" s="4"/>
      <c r="L258" s="4"/>
      <c r="M258" s="4"/>
      <c r="N258" s="4"/>
      <c r="O258" s="4"/>
      <c r="P258" s="4"/>
      <c r="Q258" s="4"/>
      <c r="R258" s="4"/>
      <c r="S258" s="4"/>
      <c r="T258" s="4"/>
      <c r="U258" s="4"/>
      <c r="V258" s="4"/>
      <c r="W258" s="4"/>
      <c r="X258" s="4"/>
      <c r="Y258" s="4"/>
      <c r="Z258" s="4"/>
      <c r="AA258" s="4"/>
      <c r="AB258" s="4"/>
      <c r="AC258" s="4"/>
    </row>
    <row r="259">
      <c r="A259" s="43"/>
      <c r="B259" s="37" t="str">
        <f t="shared" si="2"/>
        <v/>
      </c>
      <c r="C259" s="44"/>
      <c r="D259" s="45"/>
      <c r="E259" s="45"/>
      <c r="F259" s="46" t="str">
        <f t="shared" si="5"/>
        <v/>
      </c>
      <c r="G259" s="4"/>
      <c r="H259" s="4"/>
      <c r="I259" s="4"/>
      <c r="J259" s="4"/>
      <c r="K259" s="4"/>
      <c r="L259" s="4"/>
      <c r="M259" s="4"/>
      <c r="N259" s="4"/>
      <c r="O259" s="4"/>
      <c r="P259" s="4"/>
      <c r="Q259" s="4"/>
      <c r="R259" s="4"/>
      <c r="S259" s="4"/>
      <c r="T259" s="4"/>
      <c r="U259" s="4"/>
      <c r="V259" s="4"/>
      <c r="W259" s="4"/>
      <c r="X259" s="4"/>
      <c r="Y259" s="4"/>
      <c r="Z259" s="4"/>
      <c r="AA259" s="4"/>
      <c r="AB259" s="4"/>
      <c r="AC259" s="4"/>
    </row>
    <row r="260">
      <c r="A260" s="43"/>
      <c r="B260" s="37" t="str">
        <f t="shared" si="2"/>
        <v/>
      </c>
      <c r="C260" s="44"/>
      <c r="D260" s="45"/>
      <c r="E260" s="45"/>
      <c r="F260" s="46" t="str">
        <f t="shared" si="5"/>
        <v/>
      </c>
      <c r="G260" s="4"/>
      <c r="H260" s="4"/>
      <c r="I260" s="4"/>
      <c r="J260" s="4"/>
      <c r="K260" s="4"/>
      <c r="L260" s="4"/>
      <c r="M260" s="4"/>
      <c r="N260" s="4"/>
      <c r="O260" s="4"/>
      <c r="P260" s="4"/>
      <c r="Q260" s="4"/>
      <c r="R260" s="4"/>
      <c r="S260" s="4"/>
      <c r="T260" s="4"/>
      <c r="U260" s="4"/>
      <c r="V260" s="4"/>
      <c r="W260" s="4"/>
      <c r="X260" s="4"/>
      <c r="Y260" s="4"/>
      <c r="Z260" s="4"/>
      <c r="AA260" s="4"/>
      <c r="AB260" s="4"/>
      <c r="AC260" s="4"/>
    </row>
    <row r="261">
      <c r="A261" s="43"/>
      <c r="B261" s="37" t="str">
        <f t="shared" si="2"/>
        <v/>
      </c>
      <c r="C261" s="44"/>
      <c r="D261" s="45"/>
      <c r="E261" s="45"/>
      <c r="F261" s="46" t="str">
        <f t="shared" si="5"/>
        <v/>
      </c>
      <c r="G261" s="4"/>
      <c r="H261" s="4"/>
      <c r="I261" s="4"/>
      <c r="J261" s="4"/>
      <c r="K261" s="4"/>
      <c r="L261" s="4"/>
      <c r="M261" s="4"/>
      <c r="N261" s="4"/>
      <c r="O261" s="4"/>
      <c r="P261" s="4"/>
      <c r="Q261" s="4"/>
      <c r="R261" s="4"/>
      <c r="S261" s="4"/>
      <c r="T261" s="4"/>
      <c r="U261" s="4"/>
      <c r="V261" s="4"/>
      <c r="W261" s="4"/>
      <c r="X261" s="4"/>
      <c r="Y261" s="4"/>
      <c r="Z261" s="4"/>
      <c r="AA261" s="4"/>
      <c r="AB261" s="4"/>
      <c r="AC261" s="4"/>
    </row>
    <row r="262">
      <c r="A262" s="43"/>
      <c r="B262" s="37" t="str">
        <f t="shared" si="2"/>
        <v/>
      </c>
      <c r="C262" s="44"/>
      <c r="D262" s="45"/>
      <c r="E262" s="45"/>
      <c r="F262" s="46" t="str">
        <f t="shared" si="5"/>
        <v/>
      </c>
      <c r="G262" s="4"/>
      <c r="H262" s="4"/>
      <c r="I262" s="4"/>
      <c r="J262" s="4"/>
      <c r="K262" s="4"/>
      <c r="L262" s="4"/>
      <c r="M262" s="4"/>
      <c r="N262" s="4"/>
      <c r="O262" s="4"/>
      <c r="P262" s="4"/>
      <c r="Q262" s="4"/>
      <c r="R262" s="4"/>
      <c r="S262" s="4"/>
      <c r="T262" s="4"/>
      <c r="U262" s="4"/>
      <c r="V262" s="4"/>
      <c r="W262" s="4"/>
      <c r="X262" s="4"/>
      <c r="Y262" s="4"/>
      <c r="Z262" s="4"/>
      <c r="AA262" s="4"/>
      <c r="AB262" s="4"/>
      <c r="AC262" s="4"/>
    </row>
    <row r="263">
      <c r="A263" s="43"/>
      <c r="B263" s="37" t="str">
        <f t="shared" si="2"/>
        <v/>
      </c>
      <c r="C263" s="44"/>
      <c r="D263" s="45"/>
      <c r="E263" s="45"/>
      <c r="F263" s="46" t="str">
        <f t="shared" si="5"/>
        <v/>
      </c>
      <c r="G263" s="4"/>
      <c r="H263" s="4"/>
      <c r="I263" s="4"/>
      <c r="J263" s="4"/>
      <c r="K263" s="4"/>
      <c r="L263" s="4"/>
      <c r="M263" s="4"/>
      <c r="N263" s="4"/>
      <c r="O263" s="4"/>
      <c r="P263" s="4"/>
      <c r="Q263" s="4"/>
      <c r="R263" s="4"/>
      <c r="S263" s="4"/>
      <c r="T263" s="4"/>
      <c r="U263" s="4"/>
      <c r="V263" s="4"/>
      <c r="W263" s="4"/>
      <c r="X263" s="4"/>
      <c r="Y263" s="4"/>
      <c r="Z263" s="4"/>
      <c r="AA263" s="4"/>
      <c r="AB263" s="4"/>
      <c r="AC263" s="4"/>
    </row>
    <row r="264">
      <c r="A264" s="43"/>
      <c r="B264" s="37" t="str">
        <f t="shared" si="2"/>
        <v/>
      </c>
      <c r="C264" s="44"/>
      <c r="D264" s="45"/>
      <c r="E264" s="45"/>
      <c r="F264" s="46" t="str">
        <f t="shared" si="5"/>
        <v/>
      </c>
      <c r="G264" s="4"/>
      <c r="H264" s="4"/>
      <c r="I264" s="4"/>
      <c r="J264" s="4"/>
      <c r="K264" s="4"/>
      <c r="L264" s="4"/>
      <c r="M264" s="4"/>
      <c r="N264" s="4"/>
      <c r="O264" s="4"/>
      <c r="P264" s="4"/>
      <c r="Q264" s="4"/>
      <c r="R264" s="4"/>
      <c r="S264" s="4"/>
      <c r="T264" s="4"/>
      <c r="U264" s="4"/>
      <c r="V264" s="4"/>
      <c r="W264" s="4"/>
      <c r="X264" s="4"/>
      <c r="Y264" s="4"/>
      <c r="Z264" s="4"/>
      <c r="AA264" s="4"/>
      <c r="AB264" s="4"/>
      <c r="AC264" s="4"/>
    </row>
    <row r="265">
      <c r="A265" s="43"/>
      <c r="B265" s="37" t="str">
        <f t="shared" si="2"/>
        <v/>
      </c>
      <c r="C265" s="44"/>
      <c r="D265" s="45"/>
      <c r="E265" s="45"/>
      <c r="F265" s="46" t="str">
        <f t="shared" si="5"/>
        <v/>
      </c>
      <c r="G265" s="4"/>
      <c r="H265" s="4"/>
      <c r="I265" s="4"/>
      <c r="J265" s="4"/>
      <c r="K265" s="4"/>
      <c r="L265" s="4"/>
      <c r="M265" s="4"/>
      <c r="N265" s="4"/>
      <c r="O265" s="4"/>
      <c r="P265" s="4"/>
      <c r="Q265" s="4"/>
      <c r="R265" s="4"/>
      <c r="S265" s="4"/>
      <c r="T265" s="4"/>
      <c r="U265" s="4"/>
      <c r="V265" s="4"/>
      <c r="W265" s="4"/>
      <c r="X265" s="4"/>
      <c r="Y265" s="4"/>
      <c r="Z265" s="4"/>
      <c r="AA265" s="4"/>
      <c r="AB265" s="4"/>
      <c r="AC265" s="4"/>
    </row>
    <row r="266">
      <c r="A266" s="43"/>
      <c r="B266" s="37" t="str">
        <f t="shared" si="2"/>
        <v/>
      </c>
      <c r="C266" s="44"/>
      <c r="D266" s="45"/>
      <c r="E266" s="45"/>
      <c r="F266" s="46" t="str">
        <f t="shared" si="5"/>
        <v/>
      </c>
      <c r="G266" s="4"/>
      <c r="H266" s="4"/>
      <c r="I266" s="4"/>
      <c r="J266" s="4"/>
      <c r="K266" s="4"/>
      <c r="L266" s="4"/>
      <c r="M266" s="4"/>
      <c r="N266" s="4"/>
      <c r="O266" s="4"/>
      <c r="P266" s="4"/>
      <c r="Q266" s="4"/>
      <c r="R266" s="4"/>
      <c r="S266" s="4"/>
      <c r="T266" s="4"/>
      <c r="U266" s="4"/>
      <c r="V266" s="4"/>
      <c r="W266" s="4"/>
      <c r="X266" s="4"/>
      <c r="Y266" s="4"/>
      <c r="Z266" s="4"/>
      <c r="AA266" s="4"/>
      <c r="AB266" s="4"/>
      <c r="AC266" s="4"/>
    </row>
    <row r="267">
      <c r="A267" s="43"/>
      <c r="B267" s="37" t="str">
        <f t="shared" si="2"/>
        <v/>
      </c>
      <c r="C267" s="44"/>
      <c r="D267" s="45"/>
      <c r="E267" s="45"/>
      <c r="F267" s="46" t="str">
        <f t="shared" si="5"/>
        <v/>
      </c>
      <c r="G267" s="4"/>
      <c r="H267" s="4"/>
      <c r="I267" s="4"/>
      <c r="J267" s="4"/>
      <c r="K267" s="4"/>
      <c r="L267" s="4"/>
      <c r="M267" s="4"/>
      <c r="N267" s="4"/>
      <c r="O267" s="4"/>
      <c r="P267" s="4"/>
      <c r="Q267" s="4"/>
      <c r="R267" s="4"/>
      <c r="S267" s="4"/>
      <c r="T267" s="4"/>
      <c r="U267" s="4"/>
      <c r="V267" s="4"/>
      <c r="W267" s="4"/>
      <c r="X267" s="4"/>
      <c r="Y267" s="4"/>
      <c r="Z267" s="4"/>
      <c r="AA267" s="4"/>
      <c r="AB267" s="4"/>
      <c r="AC267" s="4"/>
    </row>
    <row r="268">
      <c r="A268" s="43"/>
      <c r="B268" s="37" t="str">
        <f t="shared" si="2"/>
        <v/>
      </c>
      <c r="C268" s="44"/>
      <c r="D268" s="45"/>
      <c r="E268" s="45"/>
      <c r="F268" s="46" t="str">
        <f t="shared" si="5"/>
        <v/>
      </c>
      <c r="G268" s="4"/>
      <c r="H268" s="4"/>
      <c r="I268" s="4"/>
      <c r="J268" s="4"/>
      <c r="K268" s="4"/>
      <c r="L268" s="4"/>
      <c r="M268" s="4"/>
      <c r="N268" s="4"/>
      <c r="O268" s="4"/>
      <c r="P268" s="4"/>
      <c r="Q268" s="4"/>
      <c r="R268" s="4"/>
      <c r="S268" s="4"/>
      <c r="T268" s="4"/>
      <c r="U268" s="4"/>
      <c r="V268" s="4"/>
      <c r="W268" s="4"/>
      <c r="X268" s="4"/>
      <c r="Y268" s="4"/>
      <c r="Z268" s="4"/>
      <c r="AA268" s="4"/>
      <c r="AB268" s="4"/>
      <c r="AC268" s="4"/>
    </row>
    <row r="269">
      <c r="A269" s="43"/>
      <c r="B269" s="37" t="str">
        <f t="shared" si="2"/>
        <v/>
      </c>
      <c r="C269" s="44"/>
      <c r="D269" s="45"/>
      <c r="E269" s="45"/>
      <c r="F269" s="46" t="str">
        <f t="shared" si="5"/>
        <v/>
      </c>
      <c r="G269" s="4"/>
      <c r="H269" s="4"/>
      <c r="I269" s="4"/>
      <c r="J269" s="4"/>
      <c r="K269" s="4"/>
      <c r="L269" s="4"/>
      <c r="M269" s="4"/>
      <c r="N269" s="4"/>
      <c r="O269" s="4"/>
      <c r="P269" s="4"/>
      <c r="Q269" s="4"/>
      <c r="R269" s="4"/>
      <c r="S269" s="4"/>
      <c r="T269" s="4"/>
      <c r="U269" s="4"/>
      <c r="V269" s="4"/>
      <c r="W269" s="4"/>
      <c r="X269" s="4"/>
      <c r="Y269" s="4"/>
      <c r="Z269" s="4"/>
      <c r="AA269" s="4"/>
      <c r="AB269" s="4"/>
      <c r="AC269" s="4"/>
    </row>
    <row r="270">
      <c r="A270" s="43"/>
      <c r="B270" s="37" t="str">
        <f t="shared" si="2"/>
        <v/>
      </c>
      <c r="C270" s="44"/>
      <c r="D270" s="45"/>
      <c r="E270" s="45"/>
      <c r="F270" s="46" t="str">
        <f t="shared" si="5"/>
        <v/>
      </c>
      <c r="G270" s="4"/>
      <c r="H270" s="4"/>
      <c r="I270" s="4"/>
      <c r="J270" s="4"/>
      <c r="K270" s="4"/>
      <c r="L270" s="4"/>
      <c r="M270" s="4"/>
      <c r="N270" s="4"/>
      <c r="O270" s="4"/>
      <c r="P270" s="4"/>
      <c r="Q270" s="4"/>
      <c r="R270" s="4"/>
      <c r="S270" s="4"/>
      <c r="T270" s="4"/>
      <c r="U270" s="4"/>
      <c r="V270" s="4"/>
      <c r="W270" s="4"/>
      <c r="X270" s="4"/>
      <c r="Y270" s="4"/>
      <c r="Z270" s="4"/>
      <c r="AA270" s="4"/>
      <c r="AB270" s="4"/>
      <c r="AC270" s="4"/>
    </row>
    <row r="271">
      <c r="A271" s="43"/>
      <c r="B271" s="37" t="str">
        <f t="shared" si="2"/>
        <v/>
      </c>
      <c r="C271" s="44"/>
      <c r="D271" s="45"/>
      <c r="E271" s="45"/>
      <c r="F271" s="46" t="str">
        <f t="shared" si="5"/>
        <v/>
      </c>
      <c r="G271" s="4"/>
      <c r="H271" s="4"/>
      <c r="I271" s="4"/>
      <c r="J271" s="4"/>
      <c r="K271" s="4"/>
      <c r="L271" s="4"/>
      <c r="M271" s="4"/>
      <c r="N271" s="4"/>
      <c r="O271" s="4"/>
      <c r="P271" s="4"/>
      <c r="Q271" s="4"/>
      <c r="R271" s="4"/>
      <c r="S271" s="4"/>
      <c r="T271" s="4"/>
      <c r="U271" s="4"/>
      <c r="V271" s="4"/>
      <c r="W271" s="4"/>
      <c r="X271" s="4"/>
      <c r="Y271" s="4"/>
      <c r="Z271" s="4"/>
      <c r="AA271" s="4"/>
      <c r="AB271" s="4"/>
      <c r="AC271" s="4"/>
    </row>
    <row r="272">
      <c r="A272" s="43"/>
      <c r="B272" s="37" t="str">
        <f t="shared" si="2"/>
        <v/>
      </c>
      <c r="C272" s="44"/>
      <c r="D272" s="45"/>
      <c r="E272" s="45"/>
      <c r="F272" s="46" t="str">
        <f t="shared" si="5"/>
        <v/>
      </c>
      <c r="G272" s="4"/>
      <c r="H272" s="4"/>
      <c r="I272" s="4"/>
      <c r="J272" s="4"/>
      <c r="K272" s="4"/>
      <c r="L272" s="4"/>
      <c r="M272" s="4"/>
      <c r="N272" s="4"/>
      <c r="O272" s="4"/>
      <c r="P272" s="4"/>
      <c r="Q272" s="4"/>
      <c r="R272" s="4"/>
      <c r="S272" s="4"/>
      <c r="T272" s="4"/>
      <c r="U272" s="4"/>
      <c r="V272" s="4"/>
      <c r="W272" s="4"/>
      <c r="X272" s="4"/>
      <c r="Y272" s="4"/>
      <c r="Z272" s="4"/>
      <c r="AA272" s="4"/>
      <c r="AB272" s="4"/>
      <c r="AC272" s="4"/>
    </row>
    <row r="273">
      <c r="A273" s="43"/>
      <c r="B273" s="37" t="str">
        <f t="shared" si="2"/>
        <v/>
      </c>
      <c r="C273" s="44"/>
      <c r="D273" s="45"/>
      <c r="E273" s="45"/>
      <c r="F273" s="46" t="str">
        <f t="shared" si="5"/>
        <v/>
      </c>
      <c r="G273" s="4"/>
      <c r="H273" s="4"/>
      <c r="I273" s="4"/>
      <c r="J273" s="4"/>
      <c r="K273" s="4"/>
      <c r="L273" s="4"/>
      <c r="M273" s="4"/>
      <c r="N273" s="4"/>
      <c r="O273" s="4"/>
      <c r="P273" s="4"/>
      <c r="Q273" s="4"/>
      <c r="R273" s="4"/>
      <c r="S273" s="4"/>
      <c r="T273" s="4"/>
      <c r="U273" s="4"/>
      <c r="V273" s="4"/>
      <c r="W273" s="4"/>
      <c r="X273" s="4"/>
      <c r="Y273" s="4"/>
      <c r="Z273" s="4"/>
      <c r="AA273" s="4"/>
      <c r="AB273" s="4"/>
      <c r="AC273" s="4"/>
    </row>
    <row r="274">
      <c r="A274" s="43"/>
      <c r="B274" s="37" t="str">
        <f t="shared" si="2"/>
        <v/>
      </c>
      <c r="C274" s="44"/>
      <c r="D274" s="45"/>
      <c r="E274" s="45"/>
      <c r="F274" s="46" t="str">
        <f t="shared" si="5"/>
        <v/>
      </c>
      <c r="G274" s="4"/>
      <c r="H274" s="4"/>
      <c r="I274" s="4"/>
      <c r="J274" s="4"/>
      <c r="K274" s="4"/>
      <c r="L274" s="4"/>
      <c r="M274" s="4"/>
      <c r="N274" s="4"/>
      <c r="O274" s="4"/>
      <c r="P274" s="4"/>
      <c r="Q274" s="4"/>
      <c r="R274" s="4"/>
      <c r="S274" s="4"/>
      <c r="T274" s="4"/>
      <c r="U274" s="4"/>
      <c r="V274" s="4"/>
      <c r="W274" s="4"/>
      <c r="X274" s="4"/>
      <c r="Y274" s="4"/>
      <c r="Z274" s="4"/>
      <c r="AA274" s="4"/>
      <c r="AB274" s="4"/>
      <c r="AC274" s="4"/>
    </row>
    <row r="275">
      <c r="A275" s="43"/>
      <c r="B275" s="37" t="str">
        <f t="shared" si="2"/>
        <v/>
      </c>
      <c r="C275" s="44"/>
      <c r="D275" s="45"/>
      <c r="E275" s="45"/>
      <c r="F275" s="46" t="str">
        <f t="shared" si="5"/>
        <v/>
      </c>
      <c r="G275" s="4"/>
      <c r="H275" s="4"/>
      <c r="I275" s="4"/>
      <c r="J275" s="4"/>
      <c r="K275" s="4"/>
      <c r="L275" s="4"/>
      <c r="M275" s="4"/>
      <c r="N275" s="4"/>
      <c r="O275" s="4"/>
      <c r="P275" s="4"/>
      <c r="Q275" s="4"/>
      <c r="R275" s="4"/>
      <c r="S275" s="4"/>
      <c r="T275" s="4"/>
      <c r="U275" s="4"/>
      <c r="V275" s="4"/>
      <c r="W275" s="4"/>
      <c r="X275" s="4"/>
      <c r="Y275" s="4"/>
      <c r="Z275" s="4"/>
      <c r="AA275" s="4"/>
      <c r="AB275" s="4"/>
      <c r="AC275" s="4"/>
    </row>
    <row r="276">
      <c r="A276" s="43"/>
      <c r="B276" s="37" t="str">
        <f t="shared" si="2"/>
        <v/>
      </c>
      <c r="C276" s="44"/>
      <c r="D276" s="45"/>
      <c r="E276" s="45"/>
      <c r="F276" s="46" t="str">
        <f t="shared" si="5"/>
        <v/>
      </c>
      <c r="G276" s="4"/>
      <c r="H276" s="4"/>
      <c r="I276" s="4"/>
      <c r="J276" s="4"/>
      <c r="K276" s="4"/>
      <c r="L276" s="4"/>
      <c r="M276" s="4"/>
      <c r="N276" s="4"/>
      <c r="O276" s="4"/>
      <c r="P276" s="4"/>
      <c r="Q276" s="4"/>
      <c r="R276" s="4"/>
      <c r="S276" s="4"/>
      <c r="T276" s="4"/>
      <c r="U276" s="4"/>
      <c r="V276" s="4"/>
      <c r="W276" s="4"/>
      <c r="X276" s="4"/>
      <c r="Y276" s="4"/>
      <c r="Z276" s="4"/>
      <c r="AA276" s="4"/>
      <c r="AB276" s="4"/>
      <c r="AC276" s="4"/>
    </row>
    <row r="277">
      <c r="A277" s="43"/>
      <c r="B277" s="37" t="str">
        <f t="shared" si="2"/>
        <v/>
      </c>
      <c r="C277" s="44"/>
      <c r="D277" s="45"/>
      <c r="E277" s="45"/>
      <c r="F277" s="46" t="str">
        <f t="shared" si="5"/>
        <v/>
      </c>
      <c r="G277" s="4"/>
      <c r="H277" s="4"/>
      <c r="I277" s="4"/>
      <c r="J277" s="4"/>
      <c r="K277" s="4"/>
      <c r="L277" s="4"/>
      <c r="M277" s="4"/>
      <c r="N277" s="4"/>
      <c r="O277" s="4"/>
      <c r="P277" s="4"/>
      <c r="Q277" s="4"/>
      <c r="R277" s="4"/>
      <c r="S277" s="4"/>
      <c r="T277" s="4"/>
      <c r="U277" s="4"/>
      <c r="V277" s="4"/>
      <c r="W277" s="4"/>
      <c r="X277" s="4"/>
      <c r="Y277" s="4"/>
      <c r="Z277" s="4"/>
      <c r="AA277" s="4"/>
      <c r="AB277" s="4"/>
      <c r="AC277" s="4"/>
    </row>
    <row r="278">
      <c r="A278" s="43"/>
      <c r="B278" s="37" t="str">
        <f t="shared" si="2"/>
        <v/>
      </c>
      <c r="C278" s="44"/>
      <c r="D278" s="45"/>
      <c r="E278" s="45"/>
      <c r="F278" s="46" t="str">
        <f t="shared" si="5"/>
        <v/>
      </c>
      <c r="G278" s="4"/>
      <c r="H278" s="4"/>
      <c r="I278" s="4"/>
      <c r="J278" s="4"/>
      <c r="K278" s="4"/>
      <c r="L278" s="4"/>
      <c r="M278" s="4"/>
      <c r="N278" s="4"/>
      <c r="O278" s="4"/>
      <c r="P278" s="4"/>
      <c r="Q278" s="4"/>
      <c r="R278" s="4"/>
      <c r="S278" s="4"/>
      <c r="T278" s="4"/>
      <c r="U278" s="4"/>
      <c r="V278" s="4"/>
      <c r="W278" s="4"/>
      <c r="X278" s="4"/>
      <c r="Y278" s="4"/>
      <c r="Z278" s="4"/>
      <c r="AA278" s="4"/>
      <c r="AB278" s="4"/>
      <c r="AC278" s="4"/>
    </row>
    <row r="279">
      <c r="A279" s="43"/>
      <c r="B279" s="37" t="str">
        <f t="shared" si="2"/>
        <v/>
      </c>
      <c r="C279" s="44"/>
      <c r="D279" s="45"/>
      <c r="E279" s="45"/>
      <c r="F279" s="46" t="str">
        <f t="shared" si="5"/>
        <v/>
      </c>
      <c r="G279" s="4"/>
      <c r="H279" s="4"/>
      <c r="I279" s="4"/>
      <c r="J279" s="4"/>
      <c r="K279" s="4"/>
      <c r="L279" s="4"/>
      <c r="M279" s="4"/>
      <c r="N279" s="4"/>
      <c r="O279" s="4"/>
      <c r="P279" s="4"/>
      <c r="Q279" s="4"/>
      <c r="R279" s="4"/>
      <c r="S279" s="4"/>
      <c r="T279" s="4"/>
      <c r="U279" s="4"/>
      <c r="V279" s="4"/>
      <c r="W279" s="4"/>
      <c r="X279" s="4"/>
      <c r="Y279" s="4"/>
      <c r="Z279" s="4"/>
      <c r="AA279" s="4"/>
      <c r="AB279" s="4"/>
      <c r="AC279" s="4"/>
    </row>
    <row r="280">
      <c r="A280" s="43"/>
      <c r="B280" s="37" t="str">
        <f t="shared" si="2"/>
        <v/>
      </c>
      <c r="C280" s="44"/>
      <c r="D280" s="45"/>
      <c r="E280" s="45"/>
      <c r="F280" s="46" t="str">
        <f t="shared" si="5"/>
        <v/>
      </c>
      <c r="G280" s="4"/>
      <c r="H280" s="4"/>
      <c r="I280" s="4"/>
      <c r="J280" s="4"/>
      <c r="K280" s="4"/>
      <c r="L280" s="4"/>
      <c r="M280" s="4"/>
      <c r="N280" s="4"/>
      <c r="O280" s="4"/>
      <c r="P280" s="4"/>
      <c r="Q280" s="4"/>
      <c r="R280" s="4"/>
      <c r="S280" s="4"/>
      <c r="T280" s="4"/>
      <c r="U280" s="4"/>
      <c r="V280" s="4"/>
      <c r="W280" s="4"/>
      <c r="X280" s="4"/>
      <c r="Y280" s="4"/>
      <c r="Z280" s="4"/>
      <c r="AA280" s="4"/>
      <c r="AB280" s="4"/>
      <c r="AC280" s="4"/>
    </row>
    <row r="281">
      <c r="A281" s="43"/>
      <c r="B281" s="37" t="str">
        <f t="shared" si="2"/>
        <v/>
      </c>
      <c r="C281" s="44"/>
      <c r="D281" s="45"/>
      <c r="E281" s="45"/>
      <c r="F281" s="46" t="str">
        <f t="shared" si="5"/>
        <v/>
      </c>
      <c r="G281" s="4"/>
      <c r="H281" s="4"/>
      <c r="I281" s="4"/>
      <c r="J281" s="4"/>
      <c r="K281" s="4"/>
      <c r="L281" s="4"/>
      <c r="M281" s="4"/>
      <c r="N281" s="4"/>
      <c r="O281" s="4"/>
      <c r="P281" s="4"/>
      <c r="Q281" s="4"/>
      <c r="R281" s="4"/>
      <c r="S281" s="4"/>
      <c r="T281" s="4"/>
      <c r="U281" s="4"/>
      <c r="V281" s="4"/>
      <c r="W281" s="4"/>
      <c r="X281" s="4"/>
      <c r="Y281" s="4"/>
      <c r="Z281" s="4"/>
      <c r="AA281" s="4"/>
      <c r="AB281" s="4"/>
      <c r="AC281" s="4"/>
    </row>
    <row r="282">
      <c r="A282" s="43"/>
      <c r="B282" s="37" t="str">
        <f t="shared" si="2"/>
        <v/>
      </c>
      <c r="C282" s="44"/>
      <c r="D282" s="45"/>
      <c r="E282" s="45"/>
      <c r="F282" s="46" t="str">
        <f t="shared" si="5"/>
        <v/>
      </c>
      <c r="G282" s="4"/>
      <c r="H282" s="4"/>
      <c r="I282" s="4"/>
      <c r="J282" s="4"/>
      <c r="K282" s="4"/>
      <c r="L282" s="4"/>
      <c r="M282" s="4"/>
      <c r="N282" s="4"/>
      <c r="O282" s="4"/>
      <c r="P282" s="4"/>
      <c r="Q282" s="4"/>
      <c r="R282" s="4"/>
      <c r="S282" s="4"/>
      <c r="T282" s="4"/>
      <c r="U282" s="4"/>
      <c r="V282" s="4"/>
      <c r="W282" s="4"/>
      <c r="X282" s="4"/>
      <c r="Y282" s="4"/>
      <c r="Z282" s="4"/>
      <c r="AA282" s="4"/>
      <c r="AB282" s="4"/>
      <c r="AC282" s="4"/>
    </row>
    <row r="283">
      <c r="A283" s="43"/>
      <c r="B283" s="37" t="str">
        <f t="shared" si="2"/>
        <v/>
      </c>
      <c r="C283" s="44"/>
      <c r="D283" s="45"/>
      <c r="E283" s="45"/>
      <c r="F283" s="46" t="str">
        <f t="shared" si="5"/>
        <v/>
      </c>
      <c r="G283" s="4"/>
      <c r="H283" s="4"/>
      <c r="I283" s="4"/>
      <c r="J283" s="4"/>
      <c r="K283" s="4"/>
      <c r="L283" s="4"/>
      <c r="M283" s="4"/>
      <c r="N283" s="4"/>
      <c r="O283" s="4"/>
      <c r="P283" s="4"/>
      <c r="Q283" s="4"/>
      <c r="R283" s="4"/>
      <c r="S283" s="4"/>
      <c r="T283" s="4"/>
      <c r="U283" s="4"/>
      <c r="V283" s="4"/>
      <c r="W283" s="4"/>
      <c r="X283" s="4"/>
      <c r="Y283" s="4"/>
      <c r="Z283" s="4"/>
      <c r="AA283" s="4"/>
      <c r="AB283" s="4"/>
      <c r="AC283" s="4"/>
    </row>
    <row r="284">
      <c r="A284" s="43"/>
      <c r="B284" s="37" t="str">
        <f t="shared" si="2"/>
        <v/>
      </c>
      <c r="C284" s="44"/>
      <c r="D284" s="45"/>
      <c r="E284" s="45"/>
      <c r="F284" s="46" t="str">
        <f t="shared" si="5"/>
        <v/>
      </c>
      <c r="G284" s="4"/>
      <c r="H284" s="4"/>
      <c r="I284" s="4"/>
      <c r="J284" s="4"/>
      <c r="K284" s="4"/>
      <c r="L284" s="4"/>
      <c r="M284" s="4"/>
      <c r="N284" s="4"/>
      <c r="O284" s="4"/>
      <c r="P284" s="4"/>
      <c r="Q284" s="4"/>
      <c r="R284" s="4"/>
      <c r="S284" s="4"/>
      <c r="T284" s="4"/>
      <c r="U284" s="4"/>
      <c r="V284" s="4"/>
      <c r="W284" s="4"/>
      <c r="X284" s="4"/>
      <c r="Y284" s="4"/>
      <c r="Z284" s="4"/>
      <c r="AA284" s="4"/>
      <c r="AB284" s="4"/>
      <c r="AC284" s="4"/>
    </row>
    <row r="285">
      <c r="A285" s="43"/>
      <c r="B285" s="37" t="str">
        <f t="shared" si="2"/>
        <v/>
      </c>
      <c r="C285" s="44"/>
      <c r="D285" s="45"/>
      <c r="E285" s="45"/>
      <c r="F285" s="46" t="str">
        <f t="shared" si="5"/>
        <v/>
      </c>
      <c r="G285" s="4"/>
      <c r="H285" s="4"/>
      <c r="I285" s="4"/>
      <c r="J285" s="4"/>
      <c r="K285" s="4"/>
      <c r="L285" s="4"/>
      <c r="M285" s="4"/>
      <c r="N285" s="4"/>
      <c r="O285" s="4"/>
      <c r="P285" s="4"/>
      <c r="Q285" s="4"/>
      <c r="R285" s="4"/>
      <c r="S285" s="4"/>
      <c r="T285" s="4"/>
      <c r="U285" s="4"/>
      <c r="V285" s="4"/>
      <c r="W285" s="4"/>
      <c r="X285" s="4"/>
      <c r="Y285" s="4"/>
      <c r="Z285" s="4"/>
      <c r="AA285" s="4"/>
      <c r="AB285" s="4"/>
      <c r="AC285" s="4"/>
    </row>
    <row r="286">
      <c r="A286" s="43"/>
      <c r="B286" s="37" t="str">
        <f t="shared" si="2"/>
        <v/>
      </c>
      <c r="C286" s="44"/>
      <c r="D286" s="45"/>
      <c r="E286" s="45"/>
      <c r="F286" s="46" t="str">
        <f t="shared" si="5"/>
        <v/>
      </c>
      <c r="G286" s="4"/>
      <c r="H286" s="4"/>
      <c r="I286" s="4"/>
      <c r="J286" s="4"/>
      <c r="K286" s="4"/>
      <c r="L286" s="4"/>
      <c r="M286" s="4"/>
      <c r="N286" s="4"/>
      <c r="O286" s="4"/>
      <c r="P286" s="4"/>
      <c r="Q286" s="4"/>
      <c r="R286" s="4"/>
      <c r="S286" s="4"/>
      <c r="T286" s="4"/>
      <c r="U286" s="4"/>
      <c r="V286" s="4"/>
      <c r="W286" s="4"/>
      <c r="X286" s="4"/>
      <c r="Y286" s="4"/>
      <c r="Z286" s="4"/>
      <c r="AA286" s="4"/>
      <c r="AB286" s="4"/>
      <c r="AC286" s="4"/>
    </row>
    <row r="287">
      <c r="A287" s="43"/>
      <c r="B287" s="37" t="str">
        <f t="shared" si="2"/>
        <v/>
      </c>
      <c r="C287" s="44"/>
      <c r="D287" s="45"/>
      <c r="E287" s="45"/>
      <c r="F287" s="46" t="str">
        <f t="shared" si="5"/>
        <v/>
      </c>
      <c r="G287" s="4"/>
      <c r="H287" s="4"/>
      <c r="I287" s="4"/>
      <c r="J287" s="4"/>
      <c r="K287" s="4"/>
      <c r="L287" s="4"/>
      <c r="M287" s="4"/>
      <c r="N287" s="4"/>
      <c r="O287" s="4"/>
      <c r="P287" s="4"/>
      <c r="Q287" s="4"/>
      <c r="R287" s="4"/>
      <c r="S287" s="4"/>
      <c r="T287" s="4"/>
      <c r="U287" s="4"/>
      <c r="V287" s="4"/>
      <c r="W287" s="4"/>
      <c r="X287" s="4"/>
      <c r="Y287" s="4"/>
      <c r="Z287" s="4"/>
      <c r="AA287" s="4"/>
      <c r="AB287" s="4"/>
      <c r="AC287" s="4"/>
    </row>
    <row r="288">
      <c r="A288" s="43"/>
      <c r="B288" s="37" t="str">
        <f t="shared" si="2"/>
        <v/>
      </c>
      <c r="C288" s="44"/>
      <c r="D288" s="45"/>
      <c r="E288" s="45"/>
      <c r="F288" s="46" t="str">
        <f t="shared" si="5"/>
        <v/>
      </c>
      <c r="G288" s="4"/>
      <c r="H288" s="4"/>
      <c r="I288" s="4"/>
      <c r="J288" s="4"/>
      <c r="K288" s="4"/>
      <c r="L288" s="4"/>
      <c r="M288" s="4"/>
      <c r="N288" s="4"/>
      <c r="O288" s="4"/>
      <c r="P288" s="4"/>
      <c r="Q288" s="4"/>
      <c r="R288" s="4"/>
      <c r="S288" s="4"/>
      <c r="T288" s="4"/>
      <c r="U288" s="4"/>
      <c r="V288" s="4"/>
      <c r="W288" s="4"/>
      <c r="X288" s="4"/>
      <c r="Y288" s="4"/>
      <c r="Z288" s="4"/>
      <c r="AA288" s="4"/>
      <c r="AB288" s="4"/>
      <c r="AC288" s="4"/>
    </row>
    <row r="289">
      <c r="A289" s="43"/>
      <c r="B289" s="37" t="str">
        <f t="shared" si="2"/>
        <v/>
      </c>
      <c r="C289" s="44"/>
      <c r="D289" s="45"/>
      <c r="E289" s="45"/>
      <c r="F289" s="46" t="str">
        <f t="shared" si="5"/>
        <v/>
      </c>
      <c r="G289" s="4"/>
      <c r="H289" s="4"/>
      <c r="I289" s="4"/>
      <c r="J289" s="4"/>
      <c r="K289" s="4"/>
      <c r="L289" s="4"/>
      <c r="M289" s="4"/>
      <c r="N289" s="4"/>
      <c r="O289" s="4"/>
      <c r="P289" s="4"/>
      <c r="Q289" s="4"/>
      <c r="R289" s="4"/>
      <c r="S289" s="4"/>
      <c r="T289" s="4"/>
      <c r="U289" s="4"/>
      <c r="V289" s="4"/>
      <c r="W289" s="4"/>
      <c r="X289" s="4"/>
      <c r="Y289" s="4"/>
      <c r="Z289" s="4"/>
      <c r="AA289" s="4"/>
      <c r="AB289" s="4"/>
      <c r="AC289" s="4"/>
    </row>
    <row r="290">
      <c r="A290" s="43"/>
      <c r="B290" s="37" t="str">
        <f t="shared" si="2"/>
        <v/>
      </c>
      <c r="C290" s="44"/>
      <c r="D290" s="45"/>
      <c r="E290" s="45"/>
      <c r="F290" s="46" t="str">
        <f t="shared" si="5"/>
        <v/>
      </c>
      <c r="G290" s="4"/>
      <c r="H290" s="4"/>
      <c r="I290" s="4"/>
      <c r="J290" s="4"/>
      <c r="K290" s="4"/>
      <c r="L290" s="4"/>
      <c r="M290" s="4"/>
      <c r="N290" s="4"/>
      <c r="O290" s="4"/>
      <c r="P290" s="4"/>
      <c r="Q290" s="4"/>
      <c r="R290" s="4"/>
      <c r="S290" s="4"/>
      <c r="T290" s="4"/>
      <c r="U290" s="4"/>
      <c r="V290" s="4"/>
      <c r="W290" s="4"/>
      <c r="X290" s="4"/>
      <c r="Y290" s="4"/>
      <c r="Z290" s="4"/>
      <c r="AA290" s="4"/>
      <c r="AB290" s="4"/>
      <c r="AC290" s="4"/>
    </row>
    <row r="291">
      <c r="A291" s="43"/>
      <c r="B291" s="37" t="str">
        <f t="shared" si="2"/>
        <v/>
      </c>
      <c r="C291" s="44"/>
      <c r="D291" s="45"/>
      <c r="E291" s="45"/>
      <c r="F291" s="46" t="str">
        <f t="shared" si="5"/>
        <v/>
      </c>
      <c r="G291" s="4"/>
      <c r="H291" s="4"/>
      <c r="I291" s="4"/>
      <c r="J291" s="4"/>
      <c r="K291" s="4"/>
      <c r="L291" s="4"/>
      <c r="M291" s="4"/>
      <c r="N291" s="4"/>
      <c r="O291" s="4"/>
      <c r="P291" s="4"/>
      <c r="Q291" s="4"/>
      <c r="R291" s="4"/>
      <c r="S291" s="4"/>
      <c r="T291" s="4"/>
      <c r="U291" s="4"/>
      <c r="V291" s="4"/>
      <c r="W291" s="4"/>
      <c r="X291" s="4"/>
      <c r="Y291" s="4"/>
      <c r="Z291" s="4"/>
      <c r="AA291" s="4"/>
      <c r="AB291" s="4"/>
      <c r="AC291" s="4"/>
    </row>
    <row r="292">
      <c r="A292" s="43"/>
      <c r="B292" s="37" t="str">
        <f t="shared" si="2"/>
        <v/>
      </c>
      <c r="C292" s="44"/>
      <c r="D292" s="45"/>
      <c r="E292" s="45"/>
      <c r="F292" s="46" t="str">
        <f t="shared" si="5"/>
        <v/>
      </c>
      <c r="G292" s="4"/>
      <c r="H292" s="4"/>
      <c r="I292" s="4"/>
      <c r="J292" s="4"/>
      <c r="K292" s="4"/>
      <c r="L292" s="4"/>
      <c r="M292" s="4"/>
      <c r="N292" s="4"/>
      <c r="O292" s="4"/>
      <c r="P292" s="4"/>
      <c r="Q292" s="4"/>
      <c r="R292" s="4"/>
      <c r="S292" s="4"/>
      <c r="T292" s="4"/>
      <c r="U292" s="4"/>
      <c r="V292" s="4"/>
      <c r="W292" s="4"/>
      <c r="X292" s="4"/>
      <c r="Y292" s="4"/>
      <c r="Z292" s="4"/>
      <c r="AA292" s="4"/>
      <c r="AB292" s="4"/>
      <c r="AC292" s="4"/>
    </row>
    <row r="293">
      <c r="A293" s="43"/>
      <c r="B293" s="37" t="str">
        <f t="shared" si="2"/>
        <v/>
      </c>
      <c r="C293" s="44"/>
      <c r="D293" s="45"/>
      <c r="E293" s="45"/>
      <c r="F293" s="46" t="str">
        <f t="shared" si="5"/>
        <v/>
      </c>
      <c r="G293" s="4"/>
      <c r="H293" s="4"/>
      <c r="I293" s="4"/>
      <c r="J293" s="4"/>
      <c r="K293" s="4"/>
      <c r="L293" s="4"/>
      <c r="M293" s="4"/>
      <c r="N293" s="4"/>
      <c r="O293" s="4"/>
      <c r="P293" s="4"/>
      <c r="Q293" s="4"/>
      <c r="R293" s="4"/>
      <c r="S293" s="4"/>
      <c r="T293" s="4"/>
      <c r="U293" s="4"/>
      <c r="V293" s="4"/>
      <c r="W293" s="4"/>
      <c r="X293" s="4"/>
      <c r="Y293" s="4"/>
      <c r="Z293" s="4"/>
      <c r="AA293" s="4"/>
      <c r="AB293" s="4"/>
      <c r="AC293" s="4"/>
    </row>
    <row r="294">
      <c r="A294" s="43"/>
      <c r="B294" s="37" t="str">
        <f t="shared" si="2"/>
        <v/>
      </c>
      <c r="C294" s="44"/>
      <c r="D294" s="45"/>
      <c r="E294" s="45"/>
      <c r="F294" s="46" t="str">
        <f t="shared" si="5"/>
        <v/>
      </c>
      <c r="G294" s="4"/>
      <c r="H294" s="4"/>
      <c r="I294" s="4"/>
      <c r="J294" s="4"/>
      <c r="K294" s="4"/>
      <c r="L294" s="4"/>
      <c r="M294" s="4"/>
      <c r="N294" s="4"/>
      <c r="O294" s="4"/>
      <c r="P294" s="4"/>
      <c r="Q294" s="4"/>
      <c r="R294" s="4"/>
      <c r="S294" s="4"/>
      <c r="T294" s="4"/>
      <c r="U294" s="4"/>
      <c r="V294" s="4"/>
      <c r="W294" s="4"/>
      <c r="X294" s="4"/>
      <c r="Y294" s="4"/>
      <c r="Z294" s="4"/>
      <c r="AA294" s="4"/>
      <c r="AB294" s="4"/>
      <c r="AC294" s="4"/>
    </row>
    <row r="295">
      <c r="A295" s="43"/>
      <c r="B295" s="37" t="str">
        <f t="shared" si="2"/>
        <v/>
      </c>
      <c r="C295" s="44"/>
      <c r="D295" s="45"/>
      <c r="E295" s="45"/>
      <c r="F295" s="46" t="str">
        <f t="shared" si="5"/>
        <v/>
      </c>
      <c r="G295" s="4"/>
      <c r="H295" s="4"/>
      <c r="I295" s="4"/>
      <c r="J295" s="4"/>
      <c r="K295" s="4"/>
      <c r="L295" s="4"/>
      <c r="M295" s="4"/>
      <c r="N295" s="4"/>
      <c r="O295" s="4"/>
      <c r="P295" s="4"/>
      <c r="Q295" s="4"/>
      <c r="R295" s="4"/>
      <c r="S295" s="4"/>
      <c r="T295" s="4"/>
      <c r="U295" s="4"/>
      <c r="V295" s="4"/>
      <c r="W295" s="4"/>
      <c r="X295" s="4"/>
      <c r="Y295" s="4"/>
      <c r="Z295" s="4"/>
      <c r="AA295" s="4"/>
      <c r="AB295" s="4"/>
      <c r="AC295" s="4"/>
    </row>
    <row r="296">
      <c r="A296" s="43"/>
      <c r="B296" s="37" t="str">
        <f t="shared" si="2"/>
        <v/>
      </c>
      <c r="C296" s="44"/>
      <c r="D296" s="45"/>
      <c r="E296" s="45"/>
      <c r="F296" s="46" t="str">
        <f t="shared" si="5"/>
        <v/>
      </c>
      <c r="G296" s="4"/>
      <c r="H296" s="4"/>
      <c r="I296" s="4"/>
      <c r="J296" s="4"/>
      <c r="K296" s="4"/>
      <c r="L296" s="4"/>
      <c r="M296" s="4"/>
      <c r="N296" s="4"/>
      <c r="O296" s="4"/>
      <c r="P296" s="4"/>
      <c r="Q296" s="4"/>
      <c r="R296" s="4"/>
      <c r="S296" s="4"/>
      <c r="T296" s="4"/>
      <c r="U296" s="4"/>
      <c r="V296" s="4"/>
      <c r="W296" s="4"/>
      <c r="X296" s="4"/>
      <c r="Y296" s="4"/>
      <c r="Z296" s="4"/>
      <c r="AA296" s="4"/>
      <c r="AB296" s="4"/>
      <c r="AC296" s="4"/>
    </row>
    <row r="297">
      <c r="A297" s="43"/>
      <c r="B297" s="37" t="str">
        <f t="shared" si="2"/>
        <v/>
      </c>
      <c r="C297" s="44"/>
      <c r="D297" s="45"/>
      <c r="E297" s="45"/>
      <c r="F297" s="46" t="str">
        <f t="shared" si="5"/>
        <v/>
      </c>
      <c r="G297" s="4"/>
      <c r="H297" s="4"/>
      <c r="I297" s="4"/>
      <c r="J297" s="4"/>
      <c r="K297" s="4"/>
      <c r="L297" s="4"/>
      <c r="M297" s="4"/>
      <c r="N297" s="4"/>
      <c r="O297" s="4"/>
      <c r="P297" s="4"/>
      <c r="Q297" s="4"/>
      <c r="R297" s="4"/>
      <c r="S297" s="4"/>
      <c r="T297" s="4"/>
      <c r="U297" s="4"/>
      <c r="V297" s="4"/>
      <c r="W297" s="4"/>
      <c r="X297" s="4"/>
      <c r="Y297" s="4"/>
      <c r="Z297" s="4"/>
      <c r="AA297" s="4"/>
      <c r="AB297" s="4"/>
      <c r="AC297" s="4"/>
    </row>
    <row r="298">
      <c r="A298" s="43"/>
      <c r="B298" s="37" t="str">
        <f t="shared" si="2"/>
        <v/>
      </c>
      <c r="C298" s="44"/>
      <c r="D298" s="45"/>
      <c r="E298" s="45"/>
      <c r="F298" s="46" t="str">
        <f t="shared" si="5"/>
        <v/>
      </c>
      <c r="G298" s="4"/>
      <c r="H298" s="4"/>
      <c r="I298" s="4"/>
      <c r="J298" s="4"/>
      <c r="K298" s="4"/>
      <c r="L298" s="4"/>
      <c r="M298" s="4"/>
      <c r="N298" s="4"/>
      <c r="O298" s="4"/>
      <c r="P298" s="4"/>
      <c r="Q298" s="4"/>
      <c r="R298" s="4"/>
      <c r="S298" s="4"/>
      <c r="T298" s="4"/>
      <c r="U298" s="4"/>
      <c r="V298" s="4"/>
      <c r="W298" s="4"/>
      <c r="X298" s="4"/>
      <c r="Y298" s="4"/>
      <c r="Z298" s="4"/>
      <c r="AA298" s="4"/>
      <c r="AB298" s="4"/>
      <c r="AC298" s="4"/>
    </row>
    <row r="299">
      <c r="A299" s="43"/>
      <c r="B299" s="37" t="str">
        <f t="shared" si="2"/>
        <v/>
      </c>
      <c r="C299" s="44"/>
      <c r="D299" s="45"/>
      <c r="E299" s="45"/>
      <c r="F299" s="46" t="str">
        <f t="shared" si="5"/>
        <v/>
      </c>
      <c r="G299" s="4"/>
      <c r="H299" s="4"/>
      <c r="I299" s="4"/>
      <c r="J299" s="4"/>
      <c r="K299" s="4"/>
      <c r="L299" s="4"/>
      <c r="M299" s="4"/>
      <c r="N299" s="4"/>
      <c r="O299" s="4"/>
      <c r="P299" s="4"/>
      <c r="Q299" s="4"/>
      <c r="R299" s="4"/>
      <c r="S299" s="4"/>
      <c r="T299" s="4"/>
      <c r="U299" s="4"/>
      <c r="V299" s="4"/>
      <c r="W299" s="4"/>
      <c r="X299" s="4"/>
      <c r="Y299" s="4"/>
      <c r="Z299" s="4"/>
      <c r="AA299" s="4"/>
      <c r="AB299" s="4"/>
      <c r="AC299" s="4"/>
    </row>
    <row r="300">
      <c r="A300" s="43"/>
      <c r="B300" s="37" t="str">
        <f t="shared" si="2"/>
        <v/>
      </c>
      <c r="C300" s="44"/>
      <c r="D300" s="45"/>
      <c r="E300" s="45"/>
      <c r="F300" s="46" t="str">
        <f t="shared" si="5"/>
        <v/>
      </c>
      <c r="G300" s="4"/>
      <c r="H300" s="4"/>
      <c r="I300" s="4"/>
      <c r="J300" s="4"/>
      <c r="K300" s="4"/>
      <c r="L300" s="4"/>
      <c r="M300" s="4"/>
      <c r="N300" s="4"/>
      <c r="O300" s="4"/>
      <c r="P300" s="4"/>
      <c r="Q300" s="4"/>
      <c r="R300" s="4"/>
      <c r="S300" s="4"/>
      <c r="T300" s="4"/>
      <c r="U300" s="4"/>
      <c r="V300" s="4"/>
      <c r="W300" s="4"/>
      <c r="X300" s="4"/>
      <c r="Y300" s="4"/>
      <c r="Z300" s="4"/>
      <c r="AA300" s="4"/>
      <c r="AB300" s="4"/>
      <c r="AC300" s="4"/>
    </row>
    <row r="301">
      <c r="A301" s="43"/>
      <c r="B301" s="37" t="str">
        <f t="shared" si="2"/>
        <v/>
      </c>
      <c r="C301" s="44"/>
      <c r="D301" s="45"/>
      <c r="E301" s="45"/>
      <c r="F301" s="46" t="str">
        <f t="shared" si="5"/>
        <v/>
      </c>
      <c r="G301" s="4"/>
      <c r="H301" s="4"/>
      <c r="I301" s="4"/>
      <c r="J301" s="4"/>
      <c r="K301" s="4"/>
      <c r="L301" s="4"/>
      <c r="M301" s="4"/>
      <c r="N301" s="4"/>
      <c r="O301" s="4"/>
      <c r="P301" s="4"/>
      <c r="Q301" s="4"/>
      <c r="R301" s="4"/>
      <c r="S301" s="4"/>
      <c r="T301" s="4"/>
      <c r="U301" s="4"/>
      <c r="V301" s="4"/>
      <c r="W301" s="4"/>
      <c r="X301" s="4"/>
      <c r="Y301" s="4"/>
      <c r="Z301" s="4"/>
      <c r="AA301" s="4"/>
      <c r="AB301" s="4"/>
      <c r="AC301" s="4"/>
    </row>
    <row r="302">
      <c r="A302" s="43"/>
      <c r="B302" s="37" t="str">
        <f t="shared" si="2"/>
        <v/>
      </c>
      <c r="C302" s="44"/>
      <c r="D302" s="45"/>
      <c r="E302" s="45"/>
      <c r="F302" s="46" t="str">
        <f t="shared" si="5"/>
        <v/>
      </c>
      <c r="G302" s="4"/>
      <c r="H302" s="4"/>
      <c r="I302" s="4"/>
      <c r="J302" s="4"/>
      <c r="K302" s="4"/>
      <c r="L302" s="4"/>
      <c r="M302" s="4"/>
      <c r="N302" s="4"/>
      <c r="O302" s="4"/>
      <c r="P302" s="4"/>
      <c r="Q302" s="4"/>
      <c r="R302" s="4"/>
      <c r="S302" s="4"/>
      <c r="T302" s="4"/>
      <c r="U302" s="4"/>
      <c r="V302" s="4"/>
      <c r="W302" s="4"/>
      <c r="X302" s="4"/>
      <c r="Y302" s="4"/>
      <c r="Z302" s="4"/>
      <c r="AA302" s="4"/>
      <c r="AB302" s="4"/>
      <c r="AC302" s="4"/>
    </row>
    <row r="303">
      <c r="A303" s="43"/>
      <c r="B303" s="37" t="str">
        <f t="shared" si="2"/>
        <v/>
      </c>
      <c r="C303" s="44"/>
      <c r="D303" s="45"/>
      <c r="E303" s="45"/>
      <c r="F303" s="46" t="str">
        <f t="shared" si="5"/>
        <v/>
      </c>
      <c r="G303" s="4"/>
      <c r="H303" s="4"/>
      <c r="I303" s="4"/>
      <c r="J303" s="4"/>
      <c r="K303" s="4"/>
      <c r="L303" s="4"/>
      <c r="M303" s="4"/>
      <c r="N303" s="4"/>
      <c r="O303" s="4"/>
      <c r="P303" s="4"/>
      <c r="Q303" s="4"/>
      <c r="R303" s="4"/>
      <c r="S303" s="4"/>
      <c r="T303" s="4"/>
      <c r="U303" s="4"/>
      <c r="V303" s="4"/>
      <c r="W303" s="4"/>
      <c r="X303" s="4"/>
      <c r="Y303" s="4"/>
      <c r="Z303" s="4"/>
      <c r="AA303" s="4"/>
      <c r="AB303" s="4"/>
      <c r="AC303" s="4"/>
    </row>
    <row r="304">
      <c r="A304" s="43"/>
      <c r="B304" s="37" t="str">
        <f t="shared" si="2"/>
        <v/>
      </c>
      <c r="C304" s="44"/>
      <c r="D304" s="45"/>
      <c r="E304" s="45"/>
      <c r="F304" s="46" t="str">
        <f t="shared" si="5"/>
        <v/>
      </c>
      <c r="G304" s="4"/>
      <c r="H304" s="4"/>
      <c r="I304" s="4"/>
      <c r="J304" s="4"/>
      <c r="K304" s="4"/>
      <c r="L304" s="4"/>
      <c r="M304" s="4"/>
      <c r="N304" s="4"/>
      <c r="O304" s="4"/>
      <c r="P304" s="4"/>
      <c r="Q304" s="4"/>
      <c r="R304" s="4"/>
      <c r="S304" s="4"/>
      <c r="T304" s="4"/>
      <c r="U304" s="4"/>
      <c r="V304" s="4"/>
      <c r="W304" s="4"/>
      <c r="X304" s="4"/>
      <c r="Y304" s="4"/>
      <c r="Z304" s="4"/>
      <c r="AA304" s="4"/>
      <c r="AB304" s="4"/>
      <c r="AC304" s="4"/>
    </row>
    <row r="305">
      <c r="A305" s="43"/>
      <c r="B305" s="37" t="str">
        <f t="shared" si="2"/>
        <v/>
      </c>
      <c r="C305" s="44"/>
      <c r="D305" s="45"/>
      <c r="E305" s="45"/>
      <c r="F305" s="46" t="str">
        <f t="shared" si="5"/>
        <v/>
      </c>
      <c r="G305" s="4"/>
      <c r="H305" s="4"/>
      <c r="I305" s="4"/>
      <c r="J305" s="4"/>
      <c r="K305" s="4"/>
      <c r="L305" s="4"/>
      <c r="M305" s="4"/>
      <c r="N305" s="4"/>
      <c r="O305" s="4"/>
      <c r="P305" s="4"/>
      <c r="Q305" s="4"/>
      <c r="R305" s="4"/>
      <c r="S305" s="4"/>
      <c r="T305" s="4"/>
      <c r="U305" s="4"/>
      <c r="V305" s="4"/>
      <c r="W305" s="4"/>
      <c r="X305" s="4"/>
      <c r="Y305" s="4"/>
      <c r="Z305" s="4"/>
      <c r="AA305" s="4"/>
      <c r="AB305" s="4"/>
      <c r="AC305" s="4"/>
    </row>
    <row r="306">
      <c r="A306" s="43"/>
      <c r="B306" s="37" t="str">
        <f t="shared" si="2"/>
        <v/>
      </c>
      <c r="C306" s="44"/>
      <c r="D306" s="45"/>
      <c r="E306" s="45"/>
      <c r="F306" s="46" t="str">
        <f t="shared" si="5"/>
        <v/>
      </c>
      <c r="G306" s="4"/>
      <c r="H306" s="4"/>
      <c r="I306" s="4"/>
      <c r="J306" s="4"/>
      <c r="K306" s="4"/>
      <c r="L306" s="4"/>
      <c r="M306" s="4"/>
      <c r="N306" s="4"/>
      <c r="O306" s="4"/>
      <c r="P306" s="4"/>
      <c r="Q306" s="4"/>
      <c r="R306" s="4"/>
      <c r="S306" s="4"/>
      <c r="T306" s="4"/>
      <c r="U306" s="4"/>
      <c r="V306" s="4"/>
      <c r="W306" s="4"/>
      <c r="X306" s="4"/>
      <c r="Y306" s="4"/>
      <c r="Z306" s="4"/>
      <c r="AA306" s="4"/>
      <c r="AB306" s="4"/>
      <c r="AC306" s="4"/>
    </row>
    <row r="307">
      <c r="A307" s="43"/>
      <c r="B307" s="37" t="str">
        <f t="shared" si="2"/>
        <v/>
      </c>
      <c r="C307" s="44"/>
      <c r="D307" s="45"/>
      <c r="E307" s="45"/>
      <c r="F307" s="46" t="str">
        <f t="shared" si="5"/>
        <v/>
      </c>
      <c r="G307" s="4"/>
      <c r="H307" s="4"/>
      <c r="I307" s="4"/>
      <c r="J307" s="4"/>
      <c r="K307" s="4"/>
      <c r="L307" s="4"/>
      <c r="M307" s="4"/>
      <c r="N307" s="4"/>
      <c r="O307" s="4"/>
      <c r="P307" s="4"/>
      <c r="Q307" s="4"/>
      <c r="R307" s="4"/>
      <c r="S307" s="4"/>
      <c r="T307" s="4"/>
      <c r="U307" s="4"/>
      <c r="V307" s="4"/>
      <c r="W307" s="4"/>
      <c r="X307" s="4"/>
      <c r="Y307" s="4"/>
      <c r="Z307" s="4"/>
      <c r="AA307" s="4"/>
      <c r="AB307" s="4"/>
      <c r="AC307" s="4"/>
    </row>
    <row r="308">
      <c r="A308" s="43"/>
      <c r="B308" s="37" t="str">
        <f t="shared" si="2"/>
        <v/>
      </c>
      <c r="C308" s="44"/>
      <c r="D308" s="45"/>
      <c r="E308" s="45"/>
      <c r="F308" s="46" t="str">
        <f t="shared" si="5"/>
        <v/>
      </c>
      <c r="G308" s="4"/>
      <c r="H308" s="4"/>
      <c r="I308" s="4"/>
      <c r="J308" s="4"/>
      <c r="K308" s="4"/>
      <c r="L308" s="4"/>
      <c r="M308" s="4"/>
      <c r="N308" s="4"/>
      <c r="O308" s="4"/>
      <c r="P308" s="4"/>
      <c r="Q308" s="4"/>
      <c r="R308" s="4"/>
      <c r="S308" s="4"/>
      <c r="T308" s="4"/>
      <c r="U308" s="4"/>
      <c r="V308" s="4"/>
      <c r="W308" s="4"/>
      <c r="X308" s="4"/>
      <c r="Y308" s="4"/>
      <c r="Z308" s="4"/>
      <c r="AA308" s="4"/>
      <c r="AB308" s="4"/>
      <c r="AC308" s="4"/>
    </row>
    <row r="309">
      <c r="A309" s="43"/>
      <c r="B309" s="37" t="str">
        <f t="shared" si="2"/>
        <v/>
      </c>
      <c r="C309" s="44"/>
      <c r="D309" s="45"/>
      <c r="E309" s="45"/>
      <c r="F309" s="46" t="str">
        <f t="shared" si="5"/>
        <v/>
      </c>
      <c r="G309" s="4"/>
      <c r="H309" s="4"/>
      <c r="I309" s="4"/>
      <c r="J309" s="4"/>
      <c r="K309" s="4"/>
      <c r="L309" s="4"/>
      <c r="M309" s="4"/>
      <c r="N309" s="4"/>
      <c r="O309" s="4"/>
      <c r="P309" s="4"/>
      <c r="Q309" s="4"/>
      <c r="R309" s="4"/>
      <c r="S309" s="4"/>
      <c r="T309" s="4"/>
      <c r="U309" s="4"/>
      <c r="V309" s="4"/>
      <c r="W309" s="4"/>
      <c r="X309" s="4"/>
      <c r="Y309" s="4"/>
      <c r="Z309" s="4"/>
      <c r="AA309" s="4"/>
      <c r="AB309" s="4"/>
      <c r="AC309" s="4"/>
    </row>
    <row r="310">
      <c r="A310" s="43"/>
      <c r="B310" s="37" t="str">
        <f t="shared" si="2"/>
        <v/>
      </c>
      <c r="C310" s="44"/>
      <c r="D310" s="45"/>
      <c r="E310" s="45"/>
      <c r="F310" s="46" t="str">
        <f t="shared" si="5"/>
        <v/>
      </c>
      <c r="G310" s="4"/>
      <c r="H310" s="4"/>
      <c r="I310" s="4"/>
      <c r="J310" s="4"/>
      <c r="K310" s="4"/>
      <c r="L310" s="4"/>
      <c r="M310" s="4"/>
      <c r="N310" s="4"/>
      <c r="O310" s="4"/>
      <c r="P310" s="4"/>
      <c r="Q310" s="4"/>
      <c r="R310" s="4"/>
      <c r="S310" s="4"/>
      <c r="T310" s="4"/>
      <c r="U310" s="4"/>
      <c r="V310" s="4"/>
      <c r="W310" s="4"/>
      <c r="X310" s="4"/>
      <c r="Y310" s="4"/>
      <c r="Z310" s="4"/>
      <c r="AA310" s="4"/>
      <c r="AB310" s="4"/>
      <c r="AC310" s="4"/>
    </row>
    <row r="311">
      <c r="A311" s="43"/>
      <c r="B311" s="37" t="str">
        <f t="shared" si="2"/>
        <v/>
      </c>
      <c r="C311" s="44"/>
      <c r="D311" s="45"/>
      <c r="E311" s="45"/>
      <c r="F311" s="46" t="str">
        <f t="shared" si="5"/>
        <v/>
      </c>
      <c r="G311" s="4"/>
      <c r="H311" s="4"/>
      <c r="I311" s="4"/>
      <c r="J311" s="4"/>
      <c r="K311" s="4"/>
      <c r="L311" s="4"/>
      <c r="M311" s="4"/>
      <c r="N311" s="4"/>
      <c r="O311" s="4"/>
      <c r="P311" s="4"/>
      <c r="Q311" s="4"/>
      <c r="R311" s="4"/>
      <c r="S311" s="4"/>
      <c r="T311" s="4"/>
      <c r="U311" s="4"/>
      <c r="V311" s="4"/>
      <c r="W311" s="4"/>
      <c r="X311" s="4"/>
      <c r="Y311" s="4"/>
      <c r="Z311" s="4"/>
      <c r="AA311" s="4"/>
      <c r="AB311" s="4"/>
      <c r="AC311" s="4"/>
    </row>
    <row r="312">
      <c r="A312" s="43"/>
      <c r="B312" s="37" t="str">
        <f t="shared" si="2"/>
        <v/>
      </c>
      <c r="C312" s="44"/>
      <c r="D312" s="45"/>
      <c r="E312" s="45"/>
      <c r="F312" s="46" t="str">
        <f t="shared" si="5"/>
        <v/>
      </c>
      <c r="G312" s="4"/>
      <c r="H312" s="4"/>
      <c r="I312" s="4"/>
      <c r="J312" s="4"/>
      <c r="K312" s="4"/>
      <c r="L312" s="4"/>
      <c r="M312" s="4"/>
      <c r="N312" s="4"/>
      <c r="O312" s="4"/>
      <c r="P312" s="4"/>
      <c r="Q312" s="4"/>
      <c r="R312" s="4"/>
      <c r="S312" s="4"/>
      <c r="T312" s="4"/>
      <c r="U312" s="4"/>
      <c r="V312" s="4"/>
      <c r="W312" s="4"/>
      <c r="X312" s="4"/>
      <c r="Y312" s="4"/>
      <c r="Z312" s="4"/>
      <c r="AA312" s="4"/>
      <c r="AB312" s="4"/>
      <c r="AC312" s="4"/>
    </row>
    <row r="313">
      <c r="A313" s="43"/>
      <c r="B313" s="37" t="str">
        <f t="shared" si="2"/>
        <v/>
      </c>
      <c r="C313" s="44"/>
      <c r="D313" s="45"/>
      <c r="E313" s="45"/>
      <c r="F313" s="46" t="str">
        <f t="shared" si="5"/>
        <v/>
      </c>
      <c r="G313" s="4"/>
      <c r="H313" s="4"/>
      <c r="I313" s="4"/>
      <c r="J313" s="4"/>
      <c r="K313" s="4"/>
      <c r="L313" s="4"/>
      <c r="M313" s="4"/>
      <c r="N313" s="4"/>
      <c r="O313" s="4"/>
      <c r="P313" s="4"/>
      <c r="Q313" s="4"/>
      <c r="R313" s="4"/>
      <c r="S313" s="4"/>
      <c r="T313" s="4"/>
      <c r="U313" s="4"/>
      <c r="V313" s="4"/>
      <c r="W313" s="4"/>
      <c r="X313" s="4"/>
      <c r="Y313" s="4"/>
      <c r="Z313" s="4"/>
      <c r="AA313" s="4"/>
      <c r="AB313" s="4"/>
      <c r="AC313" s="4"/>
    </row>
    <row r="314">
      <c r="A314" s="43"/>
      <c r="B314" s="37" t="str">
        <f t="shared" si="2"/>
        <v/>
      </c>
      <c r="C314" s="44"/>
      <c r="D314" s="45"/>
      <c r="E314" s="45"/>
      <c r="F314" s="46" t="str">
        <f t="shared" si="5"/>
        <v/>
      </c>
      <c r="G314" s="4"/>
      <c r="H314" s="4"/>
      <c r="I314" s="4"/>
      <c r="J314" s="4"/>
      <c r="K314" s="4"/>
      <c r="L314" s="4"/>
      <c r="M314" s="4"/>
      <c r="N314" s="4"/>
      <c r="O314" s="4"/>
      <c r="P314" s="4"/>
      <c r="Q314" s="4"/>
      <c r="R314" s="4"/>
      <c r="S314" s="4"/>
      <c r="T314" s="4"/>
      <c r="U314" s="4"/>
      <c r="V314" s="4"/>
      <c r="W314" s="4"/>
      <c r="X314" s="4"/>
      <c r="Y314" s="4"/>
      <c r="Z314" s="4"/>
      <c r="AA314" s="4"/>
      <c r="AB314" s="4"/>
      <c r="AC314" s="4"/>
    </row>
    <row r="315">
      <c r="A315" s="43"/>
      <c r="B315" s="37" t="str">
        <f t="shared" si="2"/>
        <v/>
      </c>
      <c r="C315" s="44"/>
      <c r="D315" s="45"/>
      <c r="E315" s="45"/>
      <c r="F315" s="46" t="str">
        <f t="shared" si="5"/>
        <v/>
      </c>
      <c r="G315" s="4"/>
      <c r="H315" s="4"/>
      <c r="I315" s="4"/>
      <c r="J315" s="4"/>
      <c r="K315" s="4"/>
      <c r="L315" s="4"/>
      <c r="M315" s="4"/>
      <c r="N315" s="4"/>
      <c r="O315" s="4"/>
      <c r="P315" s="4"/>
      <c r="Q315" s="4"/>
      <c r="R315" s="4"/>
      <c r="S315" s="4"/>
      <c r="T315" s="4"/>
      <c r="U315" s="4"/>
      <c r="V315" s="4"/>
      <c r="W315" s="4"/>
      <c r="X315" s="4"/>
      <c r="Y315" s="4"/>
      <c r="Z315" s="4"/>
      <c r="AA315" s="4"/>
      <c r="AB315" s="4"/>
      <c r="AC315" s="4"/>
    </row>
    <row r="316">
      <c r="A316" s="43"/>
      <c r="B316" s="37" t="str">
        <f t="shared" si="2"/>
        <v/>
      </c>
      <c r="C316" s="44"/>
      <c r="D316" s="45"/>
      <c r="E316" s="45"/>
      <c r="F316" s="46" t="str">
        <f t="shared" si="5"/>
        <v/>
      </c>
      <c r="G316" s="4"/>
      <c r="H316" s="4"/>
      <c r="I316" s="4"/>
      <c r="J316" s="4"/>
      <c r="K316" s="4"/>
      <c r="L316" s="4"/>
      <c r="M316" s="4"/>
      <c r="N316" s="4"/>
      <c r="O316" s="4"/>
      <c r="P316" s="4"/>
      <c r="Q316" s="4"/>
      <c r="R316" s="4"/>
      <c r="S316" s="4"/>
      <c r="T316" s="4"/>
      <c r="U316" s="4"/>
      <c r="V316" s="4"/>
      <c r="W316" s="4"/>
      <c r="X316" s="4"/>
      <c r="Y316" s="4"/>
      <c r="Z316" s="4"/>
      <c r="AA316" s="4"/>
      <c r="AB316" s="4"/>
      <c r="AC316" s="4"/>
    </row>
    <row r="317">
      <c r="A317" s="43"/>
      <c r="B317" s="37" t="str">
        <f t="shared" si="2"/>
        <v/>
      </c>
      <c r="C317" s="44"/>
      <c r="D317" s="45"/>
      <c r="E317" s="45"/>
      <c r="F317" s="46" t="str">
        <f t="shared" si="5"/>
        <v/>
      </c>
      <c r="G317" s="4"/>
      <c r="H317" s="4"/>
      <c r="I317" s="4"/>
      <c r="J317" s="4"/>
      <c r="K317" s="4"/>
      <c r="L317" s="4"/>
      <c r="M317" s="4"/>
      <c r="N317" s="4"/>
      <c r="O317" s="4"/>
      <c r="P317" s="4"/>
      <c r="Q317" s="4"/>
      <c r="R317" s="4"/>
      <c r="S317" s="4"/>
      <c r="T317" s="4"/>
      <c r="U317" s="4"/>
      <c r="V317" s="4"/>
      <c r="W317" s="4"/>
      <c r="X317" s="4"/>
      <c r="Y317" s="4"/>
      <c r="Z317" s="4"/>
      <c r="AA317" s="4"/>
      <c r="AB317" s="4"/>
      <c r="AC317" s="4"/>
    </row>
    <row r="318">
      <c r="A318" s="43"/>
      <c r="B318" s="37" t="str">
        <f t="shared" si="2"/>
        <v/>
      </c>
      <c r="C318" s="44"/>
      <c r="D318" s="45"/>
      <c r="E318" s="45"/>
      <c r="F318" s="46" t="str">
        <f t="shared" si="5"/>
        <v/>
      </c>
      <c r="G318" s="4"/>
      <c r="H318" s="4"/>
      <c r="I318" s="4"/>
      <c r="J318" s="4"/>
      <c r="K318" s="4"/>
      <c r="L318" s="4"/>
      <c r="M318" s="4"/>
      <c r="N318" s="4"/>
      <c r="O318" s="4"/>
      <c r="P318" s="4"/>
      <c r="Q318" s="4"/>
      <c r="R318" s="4"/>
      <c r="S318" s="4"/>
      <c r="T318" s="4"/>
      <c r="U318" s="4"/>
      <c r="V318" s="4"/>
      <c r="W318" s="4"/>
      <c r="X318" s="4"/>
      <c r="Y318" s="4"/>
      <c r="Z318" s="4"/>
      <c r="AA318" s="4"/>
      <c r="AB318" s="4"/>
      <c r="AC318" s="4"/>
    </row>
    <row r="319">
      <c r="A319" s="43"/>
      <c r="B319" s="37" t="str">
        <f t="shared" si="2"/>
        <v/>
      </c>
      <c r="C319" s="44"/>
      <c r="D319" s="45"/>
      <c r="E319" s="45"/>
      <c r="F319" s="46" t="str">
        <f t="shared" si="5"/>
        <v/>
      </c>
      <c r="G319" s="4"/>
      <c r="H319" s="4"/>
      <c r="I319" s="4"/>
      <c r="J319" s="4"/>
      <c r="K319" s="4"/>
      <c r="L319" s="4"/>
      <c r="M319" s="4"/>
      <c r="N319" s="4"/>
      <c r="O319" s="4"/>
      <c r="P319" s="4"/>
      <c r="Q319" s="4"/>
      <c r="R319" s="4"/>
      <c r="S319" s="4"/>
      <c r="T319" s="4"/>
      <c r="U319" s="4"/>
      <c r="V319" s="4"/>
      <c r="W319" s="4"/>
      <c r="X319" s="4"/>
      <c r="Y319" s="4"/>
      <c r="Z319" s="4"/>
      <c r="AA319" s="4"/>
      <c r="AB319" s="4"/>
      <c r="AC319" s="4"/>
    </row>
    <row r="320">
      <c r="A320" s="43"/>
      <c r="B320" s="37" t="str">
        <f t="shared" si="2"/>
        <v/>
      </c>
      <c r="C320" s="44"/>
      <c r="D320" s="45"/>
      <c r="E320" s="45"/>
      <c r="F320" s="46" t="str">
        <f t="shared" si="5"/>
        <v/>
      </c>
      <c r="G320" s="4"/>
      <c r="H320" s="4"/>
      <c r="I320" s="4"/>
      <c r="J320" s="4"/>
      <c r="K320" s="4"/>
      <c r="L320" s="4"/>
      <c r="M320" s="4"/>
      <c r="N320" s="4"/>
      <c r="O320" s="4"/>
      <c r="P320" s="4"/>
      <c r="Q320" s="4"/>
      <c r="R320" s="4"/>
      <c r="S320" s="4"/>
      <c r="T320" s="4"/>
      <c r="U320" s="4"/>
      <c r="V320" s="4"/>
      <c r="W320" s="4"/>
      <c r="X320" s="4"/>
      <c r="Y320" s="4"/>
      <c r="Z320" s="4"/>
      <c r="AA320" s="4"/>
      <c r="AB320" s="4"/>
      <c r="AC320" s="4"/>
    </row>
    <row r="321">
      <c r="A321" s="43"/>
      <c r="B321" s="37" t="str">
        <f t="shared" si="2"/>
        <v/>
      </c>
      <c r="C321" s="44"/>
      <c r="D321" s="45"/>
      <c r="E321" s="45"/>
      <c r="F321" s="46" t="str">
        <f t="shared" si="5"/>
        <v/>
      </c>
      <c r="G321" s="4"/>
      <c r="H321" s="4"/>
      <c r="I321" s="4"/>
      <c r="J321" s="4"/>
      <c r="K321" s="4"/>
      <c r="L321" s="4"/>
      <c r="M321" s="4"/>
      <c r="N321" s="4"/>
      <c r="O321" s="4"/>
      <c r="P321" s="4"/>
      <c r="Q321" s="4"/>
      <c r="R321" s="4"/>
      <c r="S321" s="4"/>
      <c r="T321" s="4"/>
      <c r="U321" s="4"/>
      <c r="V321" s="4"/>
      <c r="W321" s="4"/>
      <c r="X321" s="4"/>
      <c r="Y321" s="4"/>
      <c r="Z321" s="4"/>
      <c r="AA321" s="4"/>
      <c r="AB321" s="4"/>
      <c r="AC321" s="4"/>
    </row>
    <row r="322">
      <c r="A322" s="43"/>
      <c r="B322" s="37" t="str">
        <f t="shared" si="2"/>
        <v/>
      </c>
      <c r="C322" s="44"/>
      <c r="D322" s="45"/>
      <c r="E322" s="45"/>
      <c r="F322" s="46" t="str">
        <f t="shared" si="5"/>
        <v/>
      </c>
      <c r="G322" s="4"/>
      <c r="H322" s="4"/>
      <c r="I322" s="4"/>
      <c r="J322" s="4"/>
      <c r="K322" s="4"/>
      <c r="L322" s="4"/>
      <c r="M322" s="4"/>
      <c r="N322" s="4"/>
      <c r="O322" s="4"/>
      <c r="P322" s="4"/>
      <c r="Q322" s="4"/>
      <c r="R322" s="4"/>
      <c r="S322" s="4"/>
      <c r="T322" s="4"/>
      <c r="U322" s="4"/>
      <c r="V322" s="4"/>
      <c r="W322" s="4"/>
      <c r="X322" s="4"/>
      <c r="Y322" s="4"/>
      <c r="Z322" s="4"/>
      <c r="AA322" s="4"/>
      <c r="AB322" s="4"/>
      <c r="AC322" s="4"/>
    </row>
    <row r="323">
      <c r="A323" s="43"/>
      <c r="B323" s="37" t="str">
        <f t="shared" si="2"/>
        <v/>
      </c>
      <c r="C323" s="44"/>
      <c r="D323" s="45"/>
      <c r="E323" s="45"/>
      <c r="F323" s="46" t="str">
        <f t="shared" si="5"/>
        <v/>
      </c>
      <c r="G323" s="4"/>
      <c r="H323" s="4"/>
      <c r="I323" s="4"/>
      <c r="J323" s="4"/>
      <c r="K323" s="4"/>
      <c r="L323" s="4"/>
      <c r="M323" s="4"/>
      <c r="N323" s="4"/>
      <c r="O323" s="4"/>
      <c r="P323" s="4"/>
      <c r="Q323" s="4"/>
      <c r="R323" s="4"/>
      <c r="S323" s="4"/>
      <c r="T323" s="4"/>
      <c r="U323" s="4"/>
      <c r="V323" s="4"/>
      <c r="W323" s="4"/>
      <c r="X323" s="4"/>
      <c r="Y323" s="4"/>
      <c r="Z323" s="4"/>
      <c r="AA323" s="4"/>
      <c r="AB323" s="4"/>
      <c r="AC323" s="4"/>
    </row>
    <row r="324">
      <c r="A324" s="43"/>
      <c r="B324" s="37" t="str">
        <f t="shared" si="2"/>
        <v/>
      </c>
      <c r="C324" s="44"/>
      <c r="D324" s="45"/>
      <c r="E324" s="45"/>
      <c r="F324" s="46" t="str">
        <f t="shared" si="5"/>
        <v/>
      </c>
      <c r="G324" s="4"/>
      <c r="H324" s="4"/>
      <c r="I324" s="4"/>
      <c r="J324" s="4"/>
      <c r="K324" s="4"/>
      <c r="L324" s="4"/>
      <c r="M324" s="4"/>
      <c r="N324" s="4"/>
      <c r="O324" s="4"/>
      <c r="P324" s="4"/>
      <c r="Q324" s="4"/>
      <c r="R324" s="4"/>
      <c r="S324" s="4"/>
      <c r="T324" s="4"/>
      <c r="U324" s="4"/>
      <c r="V324" s="4"/>
      <c r="W324" s="4"/>
      <c r="X324" s="4"/>
      <c r="Y324" s="4"/>
      <c r="Z324" s="4"/>
      <c r="AA324" s="4"/>
      <c r="AB324" s="4"/>
      <c r="AC324" s="4"/>
    </row>
    <row r="325">
      <c r="A325" s="43"/>
      <c r="B325" s="37" t="str">
        <f t="shared" si="2"/>
        <v/>
      </c>
      <c r="C325" s="44"/>
      <c r="D325" s="45"/>
      <c r="E325" s="45"/>
      <c r="F325" s="46" t="str">
        <f t="shared" si="5"/>
        <v/>
      </c>
      <c r="G325" s="4"/>
      <c r="H325" s="4"/>
      <c r="I325" s="4"/>
      <c r="J325" s="4"/>
      <c r="K325" s="4"/>
      <c r="L325" s="4"/>
      <c r="M325" s="4"/>
      <c r="N325" s="4"/>
      <c r="O325" s="4"/>
      <c r="P325" s="4"/>
      <c r="Q325" s="4"/>
      <c r="R325" s="4"/>
      <c r="S325" s="4"/>
      <c r="T325" s="4"/>
      <c r="U325" s="4"/>
      <c r="V325" s="4"/>
      <c r="W325" s="4"/>
      <c r="X325" s="4"/>
      <c r="Y325" s="4"/>
      <c r="Z325" s="4"/>
      <c r="AA325" s="4"/>
      <c r="AB325" s="4"/>
      <c r="AC325" s="4"/>
    </row>
    <row r="326">
      <c r="A326" s="43"/>
      <c r="B326" s="37" t="str">
        <f t="shared" si="2"/>
        <v/>
      </c>
      <c r="C326" s="44"/>
      <c r="D326" s="45"/>
      <c r="E326" s="45"/>
      <c r="F326" s="46" t="str">
        <f t="shared" si="5"/>
        <v/>
      </c>
      <c r="G326" s="4"/>
      <c r="H326" s="4"/>
      <c r="I326" s="4"/>
      <c r="J326" s="4"/>
      <c r="K326" s="4"/>
      <c r="L326" s="4"/>
      <c r="M326" s="4"/>
      <c r="N326" s="4"/>
      <c r="O326" s="4"/>
      <c r="P326" s="4"/>
      <c r="Q326" s="4"/>
      <c r="R326" s="4"/>
      <c r="S326" s="4"/>
      <c r="T326" s="4"/>
      <c r="U326" s="4"/>
      <c r="V326" s="4"/>
      <c r="W326" s="4"/>
      <c r="X326" s="4"/>
      <c r="Y326" s="4"/>
      <c r="Z326" s="4"/>
      <c r="AA326" s="4"/>
      <c r="AB326" s="4"/>
      <c r="AC326" s="4"/>
    </row>
    <row r="327">
      <c r="A327" s="43"/>
      <c r="B327" s="37" t="str">
        <f t="shared" si="2"/>
        <v/>
      </c>
      <c r="C327" s="44"/>
      <c r="D327" s="45"/>
      <c r="E327" s="45"/>
      <c r="F327" s="46" t="str">
        <f t="shared" si="5"/>
        <v/>
      </c>
      <c r="G327" s="4"/>
      <c r="H327" s="4"/>
      <c r="I327" s="4"/>
      <c r="J327" s="4"/>
      <c r="K327" s="4"/>
      <c r="L327" s="4"/>
      <c r="M327" s="4"/>
      <c r="N327" s="4"/>
      <c r="O327" s="4"/>
      <c r="P327" s="4"/>
      <c r="Q327" s="4"/>
      <c r="R327" s="4"/>
      <c r="S327" s="4"/>
      <c r="T327" s="4"/>
      <c r="U327" s="4"/>
      <c r="V327" s="4"/>
      <c r="W327" s="4"/>
      <c r="X327" s="4"/>
      <c r="Y327" s="4"/>
      <c r="Z327" s="4"/>
      <c r="AA327" s="4"/>
      <c r="AB327" s="4"/>
      <c r="AC327" s="4"/>
    </row>
    <row r="328">
      <c r="A328" s="43"/>
      <c r="B328" s="37" t="str">
        <f t="shared" si="2"/>
        <v/>
      </c>
      <c r="C328" s="44"/>
      <c r="D328" s="45"/>
      <c r="E328" s="45"/>
      <c r="F328" s="46" t="str">
        <f t="shared" si="5"/>
        <v/>
      </c>
      <c r="G328" s="4"/>
      <c r="H328" s="4"/>
      <c r="I328" s="4"/>
      <c r="J328" s="4"/>
      <c r="K328" s="4"/>
      <c r="L328" s="4"/>
      <c r="M328" s="4"/>
      <c r="N328" s="4"/>
      <c r="O328" s="4"/>
      <c r="P328" s="4"/>
      <c r="Q328" s="4"/>
      <c r="R328" s="4"/>
      <c r="S328" s="4"/>
      <c r="T328" s="4"/>
      <c r="U328" s="4"/>
      <c r="V328" s="4"/>
      <c r="W328" s="4"/>
      <c r="X328" s="4"/>
      <c r="Y328" s="4"/>
      <c r="Z328" s="4"/>
      <c r="AA328" s="4"/>
      <c r="AB328" s="4"/>
      <c r="AC328" s="4"/>
    </row>
    <row r="329">
      <c r="A329" s="43"/>
      <c r="B329" s="37" t="str">
        <f t="shared" si="2"/>
        <v/>
      </c>
      <c r="C329" s="44"/>
      <c r="D329" s="45"/>
      <c r="E329" s="45"/>
      <c r="F329" s="46" t="str">
        <f t="shared" si="5"/>
        <v/>
      </c>
      <c r="G329" s="4"/>
      <c r="H329" s="4"/>
      <c r="I329" s="4"/>
      <c r="J329" s="4"/>
      <c r="K329" s="4"/>
      <c r="L329" s="4"/>
      <c r="M329" s="4"/>
      <c r="N329" s="4"/>
      <c r="O329" s="4"/>
      <c r="P329" s="4"/>
      <c r="Q329" s="4"/>
      <c r="R329" s="4"/>
      <c r="S329" s="4"/>
      <c r="T329" s="4"/>
      <c r="U329" s="4"/>
      <c r="V329" s="4"/>
      <c r="W329" s="4"/>
      <c r="X329" s="4"/>
      <c r="Y329" s="4"/>
      <c r="Z329" s="4"/>
      <c r="AA329" s="4"/>
      <c r="AB329" s="4"/>
      <c r="AC329" s="4"/>
    </row>
    <row r="330">
      <c r="A330" s="43"/>
      <c r="B330" s="37" t="str">
        <f t="shared" si="2"/>
        <v/>
      </c>
      <c r="C330" s="44"/>
      <c r="D330" s="45"/>
      <c r="E330" s="45"/>
      <c r="F330" s="46" t="str">
        <f t="shared" si="5"/>
        <v/>
      </c>
      <c r="G330" s="4"/>
      <c r="H330" s="4"/>
      <c r="I330" s="4"/>
      <c r="J330" s="4"/>
      <c r="K330" s="4"/>
      <c r="L330" s="4"/>
      <c r="M330" s="4"/>
      <c r="N330" s="4"/>
      <c r="O330" s="4"/>
      <c r="P330" s="4"/>
      <c r="Q330" s="4"/>
      <c r="R330" s="4"/>
      <c r="S330" s="4"/>
      <c r="T330" s="4"/>
      <c r="U330" s="4"/>
      <c r="V330" s="4"/>
      <c r="W330" s="4"/>
      <c r="X330" s="4"/>
      <c r="Y330" s="4"/>
      <c r="Z330" s="4"/>
      <c r="AA330" s="4"/>
      <c r="AB330" s="4"/>
      <c r="AC330" s="4"/>
    </row>
    <row r="331">
      <c r="A331" s="43"/>
      <c r="B331" s="37" t="str">
        <f t="shared" si="2"/>
        <v/>
      </c>
      <c r="C331" s="44"/>
      <c r="D331" s="45"/>
      <c r="E331" s="45"/>
      <c r="F331" s="46" t="str">
        <f t="shared" si="5"/>
        <v/>
      </c>
      <c r="G331" s="4"/>
      <c r="H331" s="4"/>
      <c r="I331" s="4"/>
      <c r="J331" s="4"/>
      <c r="K331" s="4"/>
      <c r="L331" s="4"/>
      <c r="M331" s="4"/>
      <c r="N331" s="4"/>
      <c r="O331" s="4"/>
      <c r="P331" s="4"/>
      <c r="Q331" s="4"/>
      <c r="R331" s="4"/>
      <c r="S331" s="4"/>
      <c r="T331" s="4"/>
      <c r="U331" s="4"/>
      <c r="V331" s="4"/>
      <c r="W331" s="4"/>
      <c r="X331" s="4"/>
      <c r="Y331" s="4"/>
      <c r="Z331" s="4"/>
      <c r="AA331" s="4"/>
      <c r="AB331" s="4"/>
      <c r="AC331" s="4"/>
    </row>
    <row r="332">
      <c r="A332" s="43"/>
      <c r="B332" s="37" t="str">
        <f t="shared" si="2"/>
        <v/>
      </c>
      <c r="C332" s="44"/>
      <c r="D332" s="45"/>
      <c r="E332" s="45"/>
      <c r="F332" s="46" t="str">
        <f t="shared" si="5"/>
        <v/>
      </c>
      <c r="G332" s="4"/>
      <c r="H332" s="4"/>
      <c r="I332" s="4"/>
      <c r="J332" s="4"/>
      <c r="K332" s="4"/>
      <c r="L332" s="4"/>
      <c r="M332" s="4"/>
      <c r="N332" s="4"/>
      <c r="O332" s="4"/>
      <c r="P332" s="4"/>
      <c r="Q332" s="4"/>
      <c r="R332" s="4"/>
      <c r="S332" s="4"/>
      <c r="T332" s="4"/>
      <c r="U332" s="4"/>
      <c r="V332" s="4"/>
      <c r="W332" s="4"/>
      <c r="X332" s="4"/>
      <c r="Y332" s="4"/>
      <c r="Z332" s="4"/>
      <c r="AA332" s="4"/>
      <c r="AB332" s="4"/>
      <c r="AC332" s="4"/>
    </row>
    <row r="333">
      <c r="A333" s="43"/>
      <c r="B333" s="37" t="str">
        <f t="shared" si="2"/>
        <v/>
      </c>
      <c r="C333" s="44"/>
      <c r="D333" s="45"/>
      <c r="E333" s="45"/>
      <c r="F333" s="46" t="str">
        <f t="shared" si="5"/>
        <v/>
      </c>
      <c r="G333" s="4"/>
      <c r="H333" s="4"/>
      <c r="I333" s="4"/>
      <c r="J333" s="4"/>
      <c r="K333" s="4"/>
      <c r="L333" s="4"/>
      <c r="M333" s="4"/>
      <c r="N333" s="4"/>
      <c r="O333" s="4"/>
      <c r="P333" s="4"/>
      <c r="Q333" s="4"/>
      <c r="R333" s="4"/>
      <c r="S333" s="4"/>
      <c r="T333" s="4"/>
      <c r="U333" s="4"/>
      <c r="V333" s="4"/>
      <c r="W333" s="4"/>
      <c r="X333" s="4"/>
      <c r="Y333" s="4"/>
      <c r="Z333" s="4"/>
      <c r="AA333" s="4"/>
      <c r="AB333" s="4"/>
      <c r="AC333" s="4"/>
    </row>
    <row r="334">
      <c r="A334" s="43"/>
      <c r="B334" s="37" t="str">
        <f t="shared" si="2"/>
        <v/>
      </c>
      <c r="C334" s="44"/>
      <c r="D334" s="45"/>
      <c r="E334" s="45"/>
      <c r="F334" s="46" t="str">
        <f t="shared" si="5"/>
        <v/>
      </c>
      <c r="G334" s="4"/>
      <c r="H334" s="4"/>
      <c r="I334" s="4"/>
      <c r="J334" s="4"/>
      <c r="K334" s="4"/>
      <c r="L334" s="4"/>
      <c r="M334" s="4"/>
      <c r="N334" s="4"/>
      <c r="O334" s="4"/>
      <c r="P334" s="4"/>
      <c r="Q334" s="4"/>
      <c r="R334" s="4"/>
      <c r="S334" s="4"/>
      <c r="T334" s="4"/>
      <c r="U334" s="4"/>
      <c r="V334" s="4"/>
      <c r="W334" s="4"/>
      <c r="X334" s="4"/>
      <c r="Y334" s="4"/>
      <c r="Z334" s="4"/>
      <c r="AA334" s="4"/>
      <c r="AB334" s="4"/>
      <c r="AC334" s="4"/>
    </row>
    <row r="335">
      <c r="A335" s="43"/>
      <c r="B335" s="37" t="str">
        <f t="shared" si="2"/>
        <v/>
      </c>
      <c r="C335" s="44"/>
      <c r="D335" s="45"/>
      <c r="E335" s="45"/>
      <c r="F335" s="46" t="str">
        <f t="shared" si="5"/>
        <v/>
      </c>
      <c r="G335" s="4"/>
      <c r="H335" s="4"/>
      <c r="I335" s="4"/>
      <c r="J335" s="4"/>
      <c r="K335" s="4"/>
      <c r="L335" s="4"/>
      <c r="M335" s="4"/>
      <c r="N335" s="4"/>
      <c r="O335" s="4"/>
      <c r="P335" s="4"/>
      <c r="Q335" s="4"/>
      <c r="R335" s="4"/>
      <c r="S335" s="4"/>
      <c r="T335" s="4"/>
      <c r="U335" s="4"/>
      <c r="V335" s="4"/>
      <c r="W335" s="4"/>
      <c r="X335" s="4"/>
      <c r="Y335" s="4"/>
      <c r="Z335" s="4"/>
      <c r="AA335" s="4"/>
      <c r="AB335" s="4"/>
      <c r="AC335" s="4"/>
    </row>
    <row r="336">
      <c r="A336" s="43"/>
      <c r="B336" s="37" t="str">
        <f t="shared" si="2"/>
        <v/>
      </c>
      <c r="C336" s="44"/>
      <c r="D336" s="45"/>
      <c r="E336" s="45"/>
      <c r="F336" s="46" t="str">
        <f t="shared" si="5"/>
        <v/>
      </c>
      <c r="G336" s="4"/>
      <c r="H336" s="4"/>
      <c r="I336" s="4"/>
      <c r="J336" s="4"/>
      <c r="K336" s="4"/>
      <c r="L336" s="4"/>
      <c r="M336" s="4"/>
      <c r="N336" s="4"/>
      <c r="O336" s="4"/>
      <c r="P336" s="4"/>
      <c r="Q336" s="4"/>
      <c r="R336" s="4"/>
      <c r="S336" s="4"/>
      <c r="T336" s="4"/>
      <c r="U336" s="4"/>
      <c r="V336" s="4"/>
      <c r="W336" s="4"/>
      <c r="X336" s="4"/>
      <c r="Y336" s="4"/>
      <c r="Z336" s="4"/>
      <c r="AA336" s="4"/>
      <c r="AB336" s="4"/>
      <c r="AC336" s="4"/>
    </row>
    <row r="337">
      <c r="A337" s="43"/>
      <c r="B337" s="37" t="str">
        <f t="shared" si="2"/>
        <v/>
      </c>
      <c r="C337" s="44"/>
      <c r="D337" s="45"/>
      <c r="E337" s="45"/>
      <c r="F337" s="46" t="str">
        <f t="shared" si="5"/>
        <v/>
      </c>
      <c r="G337" s="4"/>
      <c r="H337" s="4"/>
      <c r="I337" s="4"/>
      <c r="J337" s="4"/>
      <c r="K337" s="4"/>
      <c r="L337" s="4"/>
      <c r="M337" s="4"/>
      <c r="N337" s="4"/>
      <c r="O337" s="4"/>
      <c r="P337" s="4"/>
      <c r="Q337" s="4"/>
      <c r="R337" s="4"/>
      <c r="S337" s="4"/>
      <c r="T337" s="4"/>
      <c r="U337" s="4"/>
      <c r="V337" s="4"/>
      <c r="W337" s="4"/>
      <c r="X337" s="4"/>
      <c r="Y337" s="4"/>
      <c r="Z337" s="4"/>
      <c r="AA337" s="4"/>
      <c r="AB337" s="4"/>
      <c r="AC337" s="4"/>
    </row>
    <row r="338">
      <c r="A338" s="43"/>
      <c r="B338" s="37" t="str">
        <f t="shared" si="2"/>
        <v/>
      </c>
      <c r="C338" s="44"/>
      <c r="D338" s="45"/>
      <c r="E338" s="45"/>
      <c r="F338" s="46" t="str">
        <f t="shared" si="5"/>
        <v/>
      </c>
      <c r="G338" s="4"/>
      <c r="H338" s="4"/>
      <c r="I338" s="4"/>
      <c r="J338" s="4"/>
      <c r="K338" s="4"/>
      <c r="L338" s="4"/>
      <c r="M338" s="4"/>
      <c r="N338" s="4"/>
      <c r="O338" s="4"/>
      <c r="P338" s="4"/>
      <c r="Q338" s="4"/>
      <c r="R338" s="4"/>
      <c r="S338" s="4"/>
      <c r="T338" s="4"/>
      <c r="U338" s="4"/>
      <c r="V338" s="4"/>
      <c r="W338" s="4"/>
      <c r="X338" s="4"/>
      <c r="Y338" s="4"/>
      <c r="Z338" s="4"/>
      <c r="AA338" s="4"/>
      <c r="AB338" s="4"/>
      <c r="AC338" s="4"/>
    </row>
    <row r="339">
      <c r="A339" s="43"/>
      <c r="B339" s="37" t="str">
        <f t="shared" si="2"/>
        <v/>
      </c>
      <c r="C339" s="44"/>
      <c r="D339" s="45"/>
      <c r="E339" s="45"/>
      <c r="F339" s="46" t="str">
        <f t="shared" si="5"/>
        <v/>
      </c>
      <c r="G339" s="4"/>
      <c r="H339" s="4"/>
      <c r="I339" s="4"/>
      <c r="J339" s="4"/>
      <c r="K339" s="4"/>
      <c r="L339" s="4"/>
      <c r="M339" s="4"/>
      <c r="N339" s="4"/>
      <c r="O339" s="4"/>
      <c r="P339" s="4"/>
      <c r="Q339" s="4"/>
      <c r="R339" s="4"/>
      <c r="S339" s="4"/>
      <c r="T339" s="4"/>
      <c r="U339" s="4"/>
      <c r="V339" s="4"/>
      <c r="W339" s="4"/>
      <c r="X339" s="4"/>
      <c r="Y339" s="4"/>
      <c r="Z339" s="4"/>
      <c r="AA339" s="4"/>
      <c r="AB339" s="4"/>
      <c r="AC339" s="4"/>
    </row>
    <row r="340">
      <c r="A340" s="43"/>
      <c r="B340" s="37" t="str">
        <f t="shared" si="2"/>
        <v/>
      </c>
      <c r="C340" s="44"/>
      <c r="D340" s="45"/>
      <c r="E340" s="45"/>
      <c r="F340" s="46" t="str">
        <f t="shared" si="5"/>
        <v/>
      </c>
      <c r="G340" s="4"/>
      <c r="H340" s="4"/>
      <c r="I340" s="4"/>
      <c r="J340" s="4"/>
      <c r="K340" s="4"/>
      <c r="L340" s="4"/>
      <c r="M340" s="4"/>
      <c r="N340" s="4"/>
      <c r="O340" s="4"/>
      <c r="P340" s="4"/>
      <c r="Q340" s="4"/>
      <c r="R340" s="4"/>
      <c r="S340" s="4"/>
      <c r="T340" s="4"/>
      <c r="U340" s="4"/>
      <c r="V340" s="4"/>
      <c r="W340" s="4"/>
      <c r="X340" s="4"/>
      <c r="Y340" s="4"/>
      <c r="Z340" s="4"/>
      <c r="AA340" s="4"/>
      <c r="AB340" s="4"/>
      <c r="AC340" s="4"/>
    </row>
    <row r="341">
      <c r="A341" s="43"/>
      <c r="B341" s="37" t="str">
        <f t="shared" si="2"/>
        <v/>
      </c>
      <c r="C341" s="44"/>
      <c r="D341" s="45"/>
      <c r="E341" s="45"/>
      <c r="F341" s="46" t="str">
        <f t="shared" si="5"/>
        <v/>
      </c>
      <c r="G341" s="4"/>
      <c r="H341" s="4"/>
      <c r="I341" s="4"/>
      <c r="J341" s="4"/>
      <c r="K341" s="4"/>
      <c r="L341" s="4"/>
      <c r="M341" s="4"/>
      <c r="N341" s="4"/>
      <c r="O341" s="4"/>
      <c r="P341" s="4"/>
      <c r="Q341" s="4"/>
      <c r="R341" s="4"/>
      <c r="S341" s="4"/>
      <c r="T341" s="4"/>
      <c r="U341" s="4"/>
      <c r="V341" s="4"/>
      <c r="W341" s="4"/>
      <c r="X341" s="4"/>
      <c r="Y341" s="4"/>
      <c r="Z341" s="4"/>
      <c r="AA341" s="4"/>
      <c r="AB341" s="4"/>
      <c r="AC341" s="4"/>
    </row>
    <row r="342">
      <c r="A342" s="43"/>
      <c r="B342" s="37" t="str">
        <f t="shared" si="2"/>
        <v/>
      </c>
      <c r="C342" s="44"/>
      <c r="D342" s="45"/>
      <c r="E342" s="45"/>
      <c r="F342" s="46" t="str">
        <f t="shared" si="5"/>
        <v/>
      </c>
      <c r="G342" s="4"/>
      <c r="H342" s="4"/>
      <c r="I342" s="4"/>
      <c r="J342" s="4"/>
      <c r="K342" s="4"/>
      <c r="L342" s="4"/>
      <c r="M342" s="4"/>
      <c r="N342" s="4"/>
      <c r="O342" s="4"/>
      <c r="P342" s="4"/>
      <c r="Q342" s="4"/>
      <c r="R342" s="4"/>
      <c r="S342" s="4"/>
      <c r="T342" s="4"/>
      <c r="U342" s="4"/>
      <c r="V342" s="4"/>
      <c r="W342" s="4"/>
      <c r="X342" s="4"/>
      <c r="Y342" s="4"/>
      <c r="Z342" s="4"/>
      <c r="AA342" s="4"/>
      <c r="AB342" s="4"/>
      <c r="AC342" s="4"/>
    </row>
    <row r="343">
      <c r="A343" s="43"/>
      <c r="B343" s="37" t="str">
        <f t="shared" si="2"/>
        <v/>
      </c>
      <c r="C343" s="44"/>
      <c r="D343" s="45"/>
      <c r="E343" s="45"/>
      <c r="F343" s="46" t="str">
        <f t="shared" si="5"/>
        <v/>
      </c>
      <c r="G343" s="4"/>
      <c r="H343" s="4"/>
      <c r="I343" s="4"/>
      <c r="J343" s="4"/>
      <c r="K343" s="4"/>
      <c r="L343" s="4"/>
      <c r="M343" s="4"/>
      <c r="N343" s="4"/>
      <c r="O343" s="4"/>
      <c r="P343" s="4"/>
      <c r="Q343" s="4"/>
      <c r="R343" s="4"/>
      <c r="S343" s="4"/>
      <c r="T343" s="4"/>
      <c r="U343" s="4"/>
      <c r="V343" s="4"/>
      <c r="W343" s="4"/>
      <c r="X343" s="4"/>
      <c r="Y343" s="4"/>
      <c r="Z343" s="4"/>
      <c r="AA343" s="4"/>
      <c r="AB343" s="4"/>
      <c r="AC343" s="4"/>
    </row>
    <row r="344">
      <c r="A344" s="43"/>
      <c r="B344" s="37" t="str">
        <f t="shared" si="2"/>
        <v/>
      </c>
      <c r="C344" s="44"/>
      <c r="D344" s="45"/>
      <c r="E344" s="45"/>
      <c r="F344" s="46" t="str">
        <f t="shared" si="5"/>
        <v/>
      </c>
      <c r="G344" s="4"/>
      <c r="H344" s="4"/>
      <c r="I344" s="4"/>
      <c r="J344" s="4"/>
      <c r="K344" s="4"/>
      <c r="L344" s="4"/>
      <c r="M344" s="4"/>
      <c r="N344" s="4"/>
      <c r="O344" s="4"/>
      <c r="P344" s="4"/>
      <c r="Q344" s="4"/>
      <c r="R344" s="4"/>
      <c r="S344" s="4"/>
      <c r="T344" s="4"/>
      <c r="U344" s="4"/>
      <c r="V344" s="4"/>
      <c r="W344" s="4"/>
      <c r="X344" s="4"/>
      <c r="Y344" s="4"/>
      <c r="Z344" s="4"/>
      <c r="AA344" s="4"/>
      <c r="AB344" s="4"/>
      <c r="AC344" s="4"/>
    </row>
    <row r="345">
      <c r="A345" s="43"/>
      <c r="B345" s="37" t="str">
        <f t="shared" si="2"/>
        <v/>
      </c>
      <c r="C345" s="44"/>
      <c r="D345" s="45"/>
      <c r="E345" s="45"/>
      <c r="F345" s="46" t="str">
        <f t="shared" si="5"/>
        <v/>
      </c>
      <c r="G345" s="4"/>
      <c r="H345" s="4"/>
      <c r="I345" s="4"/>
      <c r="J345" s="4"/>
      <c r="K345" s="4"/>
      <c r="L345" s="4"/>
      <c r="M345" s="4"/>
      <c r="N345" s="4"/>
      <c r="O345" s="4"/>
      <c r="P345" s="4"/>
      <c r="Q345" s="4"/>
      <c r="R345" s="4"/>
      <c r="S345" s="4"/>
      <c r="T345" s="4"/>
      <c r="U345" s="4"/>
      <c r="V345" s="4"/>
      <c r="W345" s="4"/>
      <c r="X345" s="4"/>
      <c r="Y345" s="4"/>
      <c r="Z345" s="4"/>
      <c r="AA345" s="4"/>
      <c r="AB345" s="4"/>
      <c r="AC345" s="4"/>
    </row>
    <row r="346">
      <c r="A346" s="43"/>
      <c r="B346" s="37" t="str">
        <f t="shared" si="2"/>
        <v/>
      </c>
      <c r="C346" s="44"/>
      <c r="D346" s="45"/>
      <c r="E346" s="45"/>
      <c r="F346" s="46" t="str">
        <f t="shared" si="5"/>
        <v/>
      </c>
      <c r="G346" s="4"/>
      <c r="H346" s="4"/>
      <c r="I346" s="4"/>
      <c r="J346" s="4"/>
      <c r="K346" s="4"/>
      <c r="L346" s="4"/>
      <c r="M346" s="4"/>
      <c r="N346" s="4"/>
      <c r="O346" s="4"/>
      <c r="P346" s="4"/>
      <c r="Q346" s="4"/>
      <c r="R346" s="4"/>
      <c r="S346" s="4"/>
      <c r="T346" s="4"/>
      <c r="U346" s="4"/>
      <c r="V346" s="4"/>
      <c r="W346" s="4"/>
      <c r="X346" s="4"/>
      <c r="Y346" s="4"/>
      <c r="Z346" s="4"/>
      <c r="AA346" s="4"/>
      <c r="AB346" s="4"/>
      <c r="AC346" s="4"/>
    </row>
    <row r="347">
      <c r="A347" s="43"/>
      <c r="B347" s="37" t="str">
        <f t="shared" si="2"/>
        <v/>
      </c>
      <c r="C347" s="44"/>
      <c r="D347" s="45"/>
      <c r="E347" s="45"/>
      <c r="F347" s="46" t="str">
        <f t="shared" si="5"/>
        <v/>
      </c>
      <c r="G347" s="4"/>
      <c r="H347" s="4"/>
      <c r="I347" s="4"/>
      <c r="J347" s="4"/>
      <c r="K347" s="4"/>
      <c r="L347" s="4"/>
      <c r="M347" s="4"/>
      <c r="N347" s="4"/>
      <c r="O347" s="4"/>
      <c r="P347" s="4"/>
      <c r="Q347" s="4"/>
      <c r="R347" s="4"/>
      <c r="S347" s="4"/>
      <c r="T347" s="4"/>
      <c r="U347" s="4"/>
      <c r="V347" s="4"/>
      <c r="W347" s="4"/>
      <c r="X347" s="4"/>
      <c r="Y347" s="4"/>
      <c r="Z347" s="4"/>
      <c r="AA347" s="4"/>
      <c r="AB347" s="4"/>
      <c r="AC347" s="4"/>
    </row>
    <row r="348">
      <c r="A348" s="43"/>
      <c r="B348" s="37" t="str">
        <f t="shared" si="2"/>
        <v/>
      </c>
      <c r="C348" s="44"/>
      <c r="D348" s="45"/>
      <c r="E348" s="45"/>
      <c r="F348" s="46" t="str">
        <f t="shared" si="5"/>
        <v/>
      </c>
      <c r="G348" s="4"/>
      <c r="H348" s="4"/>
      <c r="I348" s="4"/>
      <c r="J348" s="4"/>
      <c r="K348" s="4"/>
      <c r="L348" s="4"/>
      <c r="M348" s="4"/>
      <c r="N348" s="4"/>
      <c r="O348" s="4"/>
      <c r="P348" s="4"/>
      <c r="Q348" s="4"/>
      <c r="R348" s="4"/>
      <c r="S348" s="4"/>
      <c r="T348" s="4"/>
      <c r="U348" s="4"/>
      <c r="V348" s="4"/>
      <c r="W348" s="4"/>
      <c r="X348" s="4"/>
      <c r="Y348" s="4"/>
      <c r="Z348" s="4"/>
      <c r="AA348" s="4"/>
      <c r="AB348" s="4"/>
      <c r="AC348" s="4"/>
    </row>
    <row r="349">
      <c r="A349" s="43"/>
      <c r="B349" s="37" t="str">
        <f t="shared" si="2"/>
        <v/>
      </c>
      <c r="C349" s="44"/>
      <c r="D349" s="45"/>
      <c r="E349" s="45"/>
      <c r="F349" s="46" t="str">
        <f t="shared" si="5"/>
        <v/>
      </c>
      <c r="G349" s="4"/>
      <c r="H349" s="4"/>
      <c r="I349" s="4"/>
      <c r="J349" s="4"/>
      <c r="K349" s="4"/>
      <c r="L349" s="4"/>
      <c r="M349" s="4"/>
      <c r="N349" s="4"/>
      <c r="O349" s="4"/>
      <c r="P349" s="4"/>
      <c r="Q349" s="4"/>
      <c r="R349" s="4"/>
      <c r="S349" s="4"/>
      <c r="T349" s="4"/>
      <c r="U349" s="4"/>
      <c r="V349" s="4"/>
      <c r="W349" s="4"/>
      <c r="X349" s="4"/>
      <c r="Y349" s="4"/>
      <c r="Z349" s="4"/>
      <c r="AA349" s="4"/>
      <c r="AB349" s="4"/>
      <c r="AC349" s="4"/>
    </row>
    <row r="350">
      <c r="A350" s="43"/>
      <c r="B350" s="37" t="str">
        <f t="shared" si="2"/>
        <v/>
      </c>
      <c r="C350" s="44"/>
      <c r="D350" s="45"/>
      <c r="E350" s="45"/>
      <c r="F350" s="46" t="str">
        <f t="shared" si="5"/>
        <v/>
      </c>
      <c r="G350" s="4"/>
      <c r="H350" s="4"/>
      <c r="I350" s="4"/>
      <c r="J350" s="4"/>
      <c r="K350" s="4"/>
      <c r="L350" s="4"/>
      <c r="M350" s="4"/>
      <c r="N350" s="4"/>
      <c r="O350" s="4"/>
      <c r="P350" s="4"/>
      <c r="Q350" s="4"/>
      <c r="R350" s="4"/>
      <c r="S350" s="4"/>
      <c r="T350" s="4"/>
      <c r="U350" s="4"/>
      <c r="V350" s="4"/>
      <c r="W350" s="4"/>
      <c r="X350" s="4"/>
      <c r="Y350" s="4"/>
      <c r="Z350" s="4"/>
      <c r="AA350" s="4"/>
      <c r="AB350" s="4"/>
      <c r="AC350" s="4"/>
    </row>
    <row r="351">
      <c r="A351" s="43"/>
      <c r="B351" s="37" t="str">
        <f t="shared" si="2"/>
        <v/>
      </c>
      <c r="C351" s="44"/>
      <c r="D351" s="45"/>
      <c r="E351" s="45"/>
      <c r="F351" s="46" t="str">
        <f t="shared" si="5"/>
        <v/>
      </c>
      <c r="G351" s="4"/>
      <c r="H351" s="4"/>
      <c r="I351" s="4"/>
      <c r="J351" s="4"/>
      <c r="K351" s="4"/>
      <c r="L351" s="4"/>
      <c r="M351" s="4"/>
      <c r="N351" s="4"/>
      <c r="O351" s="4"/>
      <c r="P351" s="4"/>
      <c r="Q351" s="4"/>
      <c r="R351" s="4"/>
      <c r="S351" s="4"/>
      <c r="T351" s="4"/>
      <c r="U351" s="4"/>
      <c r="V351" s="4"/>
      <c r="W351" s="4"/>
      <c r="X351" s="4"/>
      <c r="Y351" s="4"/>
      <c r="Z351" s="4"/>
      <c r="AA351" s="4"/>
      <c r="AB351" s="4"/>
      <c r="AC351" s="4"/>
    </row>
    <row r="352">
      <c r="A352" s="43"/>
      <c r="B352" s="37" t="str">
        <f t="shared" si="2"/>
        <v/>
      </c>
      <c r="C352" s="44"/>
      <c r="D352" s="45"/>
      <c r="E352" s="45"/>
      <c r="F352" s="46" t="str">
        <f t="shared" si="5"/>
        <v/>
      </c>
      <c r="G352" s="4"/>
      <c r="H352" s="4"/>
      <c r="I352" s="4"/>
      <c r="J352" s="4"/>
      <c r="K352" s="4"/>
      <c r="L352" s="4"/>
      <c r="M352" s="4"/>
      <c r="N352" s="4"/>
      <c r="O352" s="4"/>
      <c r="P352" s="4"/>
      <c r="Q352" s="4"/>
      <c r="R352" s="4"/>
      <c r="S352" s="4"/>
      <c r="T352" s="4"/>
      <c r="U352" s="4"/>
      <c r="V352" s="4"/>
      <c r="W352" s="4"/>
      <c r="X352" s="4"/>
      <c r="Y352" s="4"/>
      <c r="Z352" s="4"/>
      <c r="AA352" s="4"/>
      <c r="AB352" s="4"/>
      <c r="AC352" s="4"/>
    </row>
    <row r="353">
      <c r="A353" s="43"/>
      <c r="B353" s="37" t="str">
        <f t="shared" si="2"/>
        <v/>
      </c>
      <c r="C353" s="44"/>
      <c r="D353" s="45"/>
      <c r="E353" s="45"/>
      <c r="F353" s="46" t="str">
        <f t="shared" si="5"/>
        <v/>
      </c>
      <c r="G353" s="4"/>
      <c r="H353" s="4"/>
      <c r="I353" s="4"/>
      <c r="J353" s="4"/>
      <c r="K353" s="4"/>
      <c r="L353" s="4"/>
      <c r="M353" s="4"/>
      <c r="N353" s="4"/>
      <c r="O353" s="4"/>
      <c r="P353" s="4"/>
      <c r="Q353" s="4"/>
      <c r="R353" s="4"/>
      <c r="S353" s="4"/>
      <c r="T353" s="4"/>
      <c r="U353" s="4"/>
      <c r="V353" s="4"/>
      <c r="W353" s="4"/>
      <c r="X353" s="4"/>
      <c r="Y353" s="4"/>
      <c r="Z353" s="4"/>
      <c r="AA353" s="4"/>
      <c r="AB353" s="4"/>
      <c r="AC353" s="4"/>
    </row>
    <row r="354">
      <c r="A354" s="43"/>
      <c r="B354" s="37" t="str">
        <f t="shared" si="2"/>
        <v/>
      </c>
      <c r="C354" s="44"/>
      <c r="D354" s="45"/>
      <c r="E354" s="45"/>
      <c r="F354" s="46" t="str">
        <f t="shared" si="5"/>
        <v/>
      </c>
      <c r="G354" s="4"/>
      <c r="H354" s="4"/>
      <c r="I354" s="4"/>
      <c r="J354" s="4"/>
      <c r="K354" s="4"/>
      <c r="L354" s="4"/>
      <c r="M354" s="4"/>
      <c r="N354" s="4"/>
      <c r="O354" s="4"/>
      <c r="P354" s="4"/>
      <c r="Q354" s="4"/>
      <c r="R354" s="4"/>
      <c r="S354" s="4"/>
      <c r="T354" s="4"/>
      <c r="U354" s="4"/>
      <c r="V354" s="4"/>
      <c r="W354" s="4"/>
      <c r="X354" s="4"/>
      <c r="Y354" s="4"/>
      <c r="Z354" s="4"/>
      <c r="AA354" s="4"/>
      <c r="AB354" s="4"/>
      <c r="AC354" s="4"/>
    </row>
    <row r="355">
      <c r="A355" s="43"/>
      <c r="B355" s="37" t="str">
        <f t="shared" si="2"/>
        <v/>
      </c>
      <c r="C355" s="44"/>
      <c r="D355" s="45"/>
      <c r="E355" s="45"/>
      <c r="F355" s="46" t="str">
        <f t="shared" si="5"/>
        <v/>
      </c>
      <c r="G355" s="4"/>
      <c r="H355" s="4"/>
      <c r="I355" s="4"/>
      <c r="J355" s="4"/>
      <c r="K355" s="4"/>
      <c r="L355" s="4"/>
      <c r="M355" s="4"/>
      <c r="N355" s="4"/>
      <c r="O355" s="4"/>
      <c r="P355" s="4"/>
      <c r="Q355" s="4"/>
      <c r="R355" s="4"/>
      <c r="S355" s="4"/>
      <c r="T355" s="4"/>
      <c r="U355" s="4"/>
      <c r="V355" s="4"/>
      <c r="W355" s="4"/>
      <c r="X355" s="4"/>
      <c r="Y355" s="4"/>
      <c r="Z355" s="4"/>
      <c r="AA355" s="4"/>
      <c r="AB355" s="4"/>
      <c r="AC355" s="4"/>
    </row>
    <row r="356">
      <c r="A356" s="43"/>
      <c r="B356" s="37" t="str">
        <f t="shared" si="2"/>
        <v/>
      </c>
      <c r="C356" s="44"/>
      <c r="D356" s="45"/>
      <c r="E356" s="45"/>
      <c r="F356" s="46" t="str">
        <f t="shared" si="5"/>
        <v/>
      </c>
      <c r="G356" s="4"/>
      <c r="H356" s="4"/>
      <c r="I356" s="4"/>
      <c r="J356" s="4"/>
      <c r="K356" s="4"/>
      <c r="L356" s="4"/>
      <c r="M356" s="4"/>
      <c r="N356" s="4"/>
      <c r="O356" s="4"/>
      <c r="P356" s="4"/>
      <c r="Q356" s="4"/>
      <c r="R356" s="4"/>
      <c r="S356" s="4"/>
      <c r="T356" s="4"/>
      <c r="U356" s="4"/>
      <c r="V356" s="4"/>
      <c r="W356" s="4"/>
      <c r="X356" s="4"/>
      <c r="Y356" s="4"/>
      <c r="Z356" s="4"/>
      <c r="AA356" s="4"/>
      <c r="AB356" s="4"/>
      <c r="AC356" s="4"/>
    </row>
    <row r="357">
      <c r="A357" s="43"/>
      <c r="B357" s="37" t="str">
        <f t="shared" si="2"/>
        <v/>
      </c>
      <c r="C357" s="44"/>
      <c r="D357" s="45"/>
      <c r="E357" s="45"/>
      <c r="F357" s="46" t="str">
        <f t="shared" si="5"/>
        <v/>
      </c>
      <c r="G357" s="4"/>
      <c r="H357" s="4"/>
      <c r="I357" s="4"/>
      <c r="J357" s="4"/>
      <c r="K357" s="4"/>
      <c r="L357" s="4"/>
      <c r="M357" s="4"/>
      <c r="N357" s="4"/>
      <c r="O357" s="4"/>
      <c r="P357" s="4"/>
      <c r="Q357" s="4"/>
      <c r="R357" s="4"/>
      <c r="S357" s="4"/>
      <c r="T357" s="4"/>
      <c r="U357" s="4"/>
      <c r="V357" s="4"/>
      <c r="W357" s="4"/>
      <c r="X357" s="4"/>
      <c r="Y357" s="4"/>
      <c r="Z357" s="4"/>
      <c r="AA357" s="4"/>
      <c r="AB357" s="4"/>
      <c r="AC357" s="4"/>
    </row>
    <row r="358">
      <c r="A358" s="43"/>
      <c r="B358" s="37" t="str">
        <f t="shared" si="2"/>
        <v/>
      </c>
      <c r="C358" s="44"/>
      <c r="D358" s="45"/>
      <c r="E358" s="45"/>
      <c r="F358" s="46" t="str">
        <f t="shared" si="5"/>
        <v/>
      </c>
      <c r="G358" s="4"/>
      <c r="H358" s="4"/>
      <c r="I358" s="4"/>
      <c r="J358" s="4"/>
      <c r="K358" s="4"/>
      <c r="L358" s="4"/>
      <c r="M358" s="4"/>
      <c r="N358" s="4"/>
      <c r="O358" s="4"/>
      <c r="P358" s="4"/>
      <c r="Q358" s="4"/>
      <c r="R358" s="4"/>
      <c r="S358" s="4"/>
      <c r="T358" s="4"/>
      <c r="U358" s="4"/>
      <c r="V358" s="4"/>
      <c r="W358" s="4"/>
      <c r="X358" s="4"/>
      <c r="Y358" s="4"/>
      <c r="Z358" s="4"/>
      <c r="AA358" s="4"/>
      <c r="AB358" s="4"/>
      <c r="AC358" s="4"/>
    </row>
    <row r="359">
      <c r="A359" s="43"/>
      <c r="B359" s="37" t="str">
        <f t="shared" si="2"/>
        <v/>
      </c>
      <c r="C359" s="44"/>
      <c r="D359" s="45"/>
      <c r="E359" s="45"/>
      <c r="F359" s="46" t="str">
        <f t="shared" si="5"/>
        <v/>
      </c>
      <c r="G359" s="4"/>
      <c r="H359" s="4"/>
      <c r="I359" s="4"/>
      <c r="J359" s="4"/>
      <c r="K359" s="4"/>
      <c r="L359" s="4"/>
      <c r="M359" s="4"/>
      <c r="N359" s="4"/>
      <c r="O359" s="4"/>
      <c r="P359" s="4"/>
      <c r="Q359" s="4"/>
      <c r="R359" s="4"/>
      <c r="S359" s="4"/>
      <c r="T359" s="4"/>
      <c r="U359" s="4"/>
      <c r="V359" s="4"/>
      <c r="W359" s="4"/>
      <c r="X359" s="4"/>
      <c r="Y359" s="4"/>
      <c r="Z359" s="4"/>
      <c r="AA359" s="4"/>
      <c r="AB359" s="4"/>
      <c r="AC359" s="4"/>
    </row>
    <row r="360">
      <c r="A360" s="43"/>
      <c r="B360" s="37" t="str">
        <f t="shared" si="2"/>
        <v/>
      </c>
      <c r="C360" s="44"/>
      <c r="D360" s="45"/>
      <c r="E360" s="45"/>
      <c r="F360" s="46" t="str">
        <f t="shared" si="5"/>
        <v/>
      </c>
      <c r="G360" s="4"/>
      <c r="H360" s="4"/>
      <c r="I360" s="4"/>
      <c r="J360" s="4"/>
      <c r="K360" s="4"/>
      <c r="L360" s="4"/>
      <c r="M360" s="4"/>
      <c r="N360" s="4"/>
      <c r="O360" s="4"/>
      <c r="P360" s="4"/>
      <c r="Q360" s="4"/>
      <c r="R360" s="4"/>
      <c r="S360" s="4"/>
      <c r="T360" s="4"/>
      <c r="U360" s="4"/>
      <c r="V360" s="4"/>
      <c r="W360" s="4"/>
      <c r="X360" s="4"/>
      <c r="Y360" s="4"/>
      <c r="Z360" s="4"/>
      <c r="AA360" s="4"/>
      <c r="AB360" s="4"/>
      <c r="AC360" s="4"/>
    </row>
    <row r="361">
      <c r="A361" s="43"/>
      <c r="B361" s="37" t="str">
        <f t="shared" si="2"/>
        <v/>
      </c>
      <c r="C361" s="44"/>
      <c r="D361" s="45"/>
      <c r="E361" s="45"/>
      <c r="F361" s="46" t="str">
        <f t="shared" si="5"/>
        <v/>
      </c>
      <c r="G361" s="4"/>
      <c r="H361" s="4"/>
      <c r="I361" s="4"/>
      <c r="J361" s="4"/>
      <c r="K361" s="4"/>
      <c r="L361" s="4"/>
      <c r="M361" s="4"/>
      <c r="N361" s="4"/>
      <c r="O361" s="4"/>
      <c r="P361" s="4"/>
      <c r="Q361" s="4"/>
      <c r="R361" s="4"/>
      <c r="S361" s="4"/>
      <c r="T361" s="4"/>
      <c r="U361" s="4"/>
      <c r="V361" s="4"/>
      <c r="W361" s="4"/>
      <c r="X361" s="4"/>
      <c r="Y361" s="4"/>
      <c r="Z361" s="4"/>
      <c r="AA361" s="4"/>
      <c r="AB361" s="4"/>
      <c r="AC361" s="4"/>
    </row>
    <row r="362">
      <c r="A362" s="43"/>
      <c r="B362" s="37" t="str">
        <f t="shared" si="2"/>
        <v/>
      </c>
      <c r="C362" s="44"/>
      <c r="D362" s="45"/>
      <c r="E362" s="45"/>
      <c r="F362" s="46" t="str">
        <f t="shared" si="5"/>
        <v/>
      </c>
      <c r="G362" s="4"/>
      <c r="H362" s="4"/>
      <c r="I362" s="4"/>
      <c r="J362" s="4"/>
      <c r="K362" s="4"/>
      <c r="L362" s="4"/>
      <c r="M362" s="4"/>
      <c r="N362" s="4"/>
      <c r="O362" s="4"/>
      <c r="P362" s="4"/>
      <c r="Q362" s="4"/>
      <c r="R362" s="4"/>
      <c r="S362" s="4"/>
      <c r="T362" s="4"/>
      <c r="U362" s="4"/>
      <c r="V362" s="4"/>
      <c r="W362" s="4"/>
      <c r="X362" s="4"/>
      <c r="Y362" s="4"/>
      <c r="Z362" s="4"/>
      <c r="AA362" s="4"/>
      <c r="AB362" s="4"/>
      <c r="AC362" s="4"/>
    </row>
    <row r="363">
      <c r="A363" s="43"/>
      <c r="B363" s="37" t="str">
        <f t="shared" si="2"/>
        <v/>
      </c>
      <c r="C363" s="44"/>
      <c r="D363" s="45"/>
      <c r="E363" s="45"/>
      <c r="F363" s="46" t="str">
        <f t="shared" si="5"/>
        <v/>
      </c>
      <c r="G363" s="4"/>
      <c r="H363" s="4"/>
      <c r="I363" s="4"/>
      <c r="J363" s="4"/>
      <c r="K363" s="4"/>
      <c r="L363" s="4"/>
      <c r="M363" s="4"/>
      <c r="N363" s="4"/>
      <c r="O363" s="4"/>
      <c r="P363" s="4"/>
      <c r="Q363" s="4"/>
      <c r="R363" s="4"/>
      <c r="S363" s="4"/>
      <c r="T363" s="4"/>
      <c r="U363" s="4"/>
      <c r="V363" s="4"/>
      <c r="W363" s="4"/>
      <c r="X363" s="4"/>
      <c r="Y363" s="4"/>
      <c r="Z363" s="4"/>
      <c r="AA363" s="4"/>
      <c r="AB363" s="4"/>
      <c r="AC363" s="4"/>
    </row>
    <row r="364">
      <c r="A364" s="43"/>
      <c r="B364" s="37" t="str">
        <f t="shared" si="2"/>
        <v/>
      </c>
      <c r="C364" s="44"/>
      <c r="D364" s="45"/>
      <c r="E364" s="45"/>
      <c r="F364" s="46" t="str">
        <f t="shared" si="5"/>
        <v/>
      </c>
      <c r="G364" s="4"/>
      <c r="H364" s="4"/>
      <c r="I364" s="4"/>
      <c r="J364" s="4"/>
      <c r="K364" s="4"/>
      <c r="L364" s="4"/>
      <c r="M364" s="4"/>
      <c r="N364" s="4"/>
      <c r="O364" s="4"/>
      <c r="P364" s="4"/>
      <c r="Q364" s="4"/>
      <c r="R364" s="4"/>
      <c r="S364" s="4"/>
      <c r="T364" s="4"/>
      <c r="U364" s="4"/>
      <c r="V364" s="4"/>
      <c r="W364" s="4"/>
      <c r="X364" s="4"/>
      <c r="Y364" s="4"/>
      <c r="Z364" s="4"/>
      <c r="AA364" s="4"/>
      <c r="AB364" s="4"/>
      <c r="AC364" s="4"/>
    </row>
    <row r="365">
      <c r="A365" s="43"/>
      <c r="B365" s="37" t="str">
        <f t="shared" si="2"/>
        <v/>
      </c>
      <c r="C365" s="44"/>
      <c r="D365" s="45"/>
      <c r="E365" s="45"/>
      <c r="F365" s="46" t="str">
        <f t="shared" si="5"/>
        <v/>
      </c>
      <c r="G365" s="4"/>
      <c r="H365" s="4"/>
      <c r="I365" s="4"/>
      <c r="J365" s="4"/>
      <c r="K365" s="4"/>
      <c r="L365" s="4"/>
      <c r="M365" s="4"/>
      <c r="N365" s="4"/>
      <c r="O365" s="4"/>
      <c r="P365" s="4"/>
      <c r="Q365" s="4"/>
      <c r="R365" s="4"/>
      <c r="S365" s="4"/>
      <c r="T365" s="4"/>
      <c r="U365" s="4"/>
      <c r="V365" s="4"/>
      <c r="W365" s="4"/>
      <c r="X365" s="4"/>
      <c r="Y365" s="4"/>
      <c r="Z365" s="4"/>
      <c r="AA365" s="4"/>
      <c r="AB365" s="4"/>
      <c r="AC365" s="4"/>
    </row>
    <row r="366">
      <c r="A366" s="43"/>
      <c r="B366" s="37" t="str">
        <f t="shared" si="2"/>
        <v/>
      </c>
      <c r="C366" s="44"/>
      <c r="D366" s="45"/>
      <c r="E366" s="45"/>
      <c r="F366" s="46" t="str">
        <f t="shared" si="5"/>
        <v/>
      </c>
      <c r="G366" s="4"/>
      <c r="H366" s="4"/>
      <c r="I366" s="4"/>
      <c r="J366" s="4"/>
      <c r="K366" s="4"/>
      <c r="L366" s="4"/>
      <c r="M366" s="4"/>
      <c r="N366" s="4"/>
      <c r="O366" s="4"/>
      <c r="P366" s="4"/>
      <c r="Q366" s="4"/>
      <c r="R366" s="4"/>
      <c r="S366" s="4"/>
      <c r="T366" s="4"/>
      <c r="U366" s="4"/>
      <c r="V366" s="4"/>
      <c r="W366" s="4"/>
      <c r="X366" s="4"/>
      <c r="Y366" s="4"/>
      <c r="Z366" s="4"/>
      <c r="AA366" s="4"/>
      <c r="AB366" s="4"/>
      <c r="AC366" s="4"/>
    </row>
    <row r="367">
      <c r="A367" s="43"/>
      <c r="B367" s="37" t="str">
        <f t="shared" si="2"/>
        <v/>
      </c>
      <c r="C367" s="44"/>
      <c r="D367" s="45"/>
      <c r="E367" s="45"/>
      <c r="F367" s="46" t="str">
        <f t="shared" si="5"/>
        <v/>
      </c>
      <c r="G367" s="4"/>
      <c r="H367" s="4"/>
      <c r="I367" s="4"/>
      <c r="J367" s="4"/>
      <c r="K367" s="4"/>
      <c r="L367" s="4"/>
      <c r="M367" s="4"/>
      <c r="N367" s="4"/>
      <c r="O367" s="4"/>
      <c r="P367" s="4"/>
      <c r="Q367" s="4"/>
      <c r="R367" s="4"/>
      <c r="S367" s="4"/>
      <c r="T367" s="4"/>
      <c r="U367" s="4"/>
      <c r="V367" s="4"/>
      <c r="W367" s="4"/>
      <c r="X367" s="4"/>
      <c r="Y367" s="4"/>
      <c r="Z367" s="4"/>
      <c r="AA367" s="4"/>
      <c r="AB367" s="4"/>
      <c r="AC367" s="4"/>
    </row>
    <row r="368">
      <c r="A368" s="43"/>
      <c r="B368" s="37" t="str">
        <f t="shared" si="2"/>
        <v/>
      </c>
      <c r="C368" s="44"/>
      <c r="D368" s="45"/>
      <c r="E368" s="45"/>
      <c r="F368" s="46" t="str">
        <f t="shared" si="5"/>
        <v/>
      </c>
      <c r="G368" s="4"/>
      <c r="H368" s="4"/>
      <c r="I368" s="4"/>
      <c r="J368" s="4"/>
      <c r="K368" s="4"/>
      <c r="L368" s="4"/>
      <c r="M368" s="4"/>
      <c r="N368" s="4"/>
      <c r="O368" s="4"/>
      <c r="P368" s="4"/>
      <c r="Q368" s="4"/>
      <c r="R368" s="4"/>
      <c r="S368" s="4"/>
      <c r="T368" s="4"/>
      <c r="U368" s="4"/>
      <c r="V368" s="4"/>
      <c r="W368" s="4"/>
      <c r="X368" s="4"/>
      <c r="Y368" s="4"/>
      <c r="Z368" s="4"/>
      <c r="AA368" s="4"/>
      <c r="AB368" s="4"/>
      <c r="AC368" s="4"/>
    </row>
    <row r="369">
      <c r="A369" s="43"/>
      <c r="B369" s="37" t="str">
        <f t="shared" si="2"/>
        <v/>
      </c>
      <c r="C369" s="44"/>
      <c r="D369" s="45"/>
      <c r="E369" s="45"/>
      <c r="F369" s="46" t="str">
        <f t="shared" si="5"/>
        <v/>
      </c>
      <c r="G369" s="4"/>
      <c r="H369" s="4"/>
      <c r="I369" s="4"/>
      <c r="J369" s="4"/>
      <c r="K369" s="4"/>
      <c r="L369" s="4"/>
      <c r="M369" s="4"/>
      <c r="N369" s="4"/>
      <c r="O369" s="4"/>
      <c r="P369" s="4"/>
      <c r="Q369" s="4"/>
      <c r="R369" s="4"/>
      <c r="S369" s="4"/>
      <c r="T369" s="4"/>
      <c r="U369" s="4"/>
      <c r="V369" s="4"/>
      <c r="W369" s="4"/>
      <c r="X369" s="4"/>
      <c r="Y369" s="4"/>
      <c r="Z369" s="4"/>
      <c r="AA369" s="4"/>
      <c r="AB369" s="4"/>
      <c r="AC369" s="4"/>
    </row>
    <row r="370">
      <c r="A370" s="43"/>
      <c r="B370" s="37" t="str">
        <f t="shared" si="2"/>
        <v/>
      </c>
      <c r="C370" s="44"/>
      <c r="D370" s="45"/>
      <c r="E370" s="45"/>
      <c r="F370" s="46" t="str">
        <f t="shared" si="5"/>
        <v/>
      </c>
      <c r="G370" s="4"/>
      <c r="H370" s="4"/>
      <c r="I370" s="4"/>
      <c r="J370" s="4"/>
      <c r="K370" s="4"/>
      <c r="L370" s="4"/>
      <c r="M370" s="4"/>
      <c r="N370" s="4"/>
      <c r="O370" s="4"/>
      <c r="P370" s="4"/>
      <c r="Q370" s="4"/>
      <c r="R370" s="4"/>
      <c r="S370" s="4"/>
      <c r="T370" s="4"/>
      <c r="U370" s="4"/>
      <c r="V370" s="4"/>
      <c r="W370" s="4"/>
      <c r="X370" s="4"/>
      <c r="Y370" s="4"/>
      <c r="Z370" s="4"/>
      <c r="AA370" s="4"/>
      <c r="AB370" s="4"/>
      <c r="AC370" s="4"/>
    </row>
    <row r="371">
      <c r="A371" s="43"/>
      <c r="B371" s="37" t="str">
        <f t="shared" si="2"/>
        <v/>
      </c>
      <c r="C371" s="44"/>
      <c r="D371" s="45"/>
      <c r="E371" s="45"/>
      <c r="F371" s="46" t="str">
        <f t="shared" si="5"/>
        <v/>
      </c>
      <c r="G371" s="4"/>
      <c r="H371" s="4"/>
      <c r="I371" s="4"/>
      <c r="J371" s="4"/>
      <c r="K371" s="4"/>
      <c r="L371" s="4"/>
      <c r="M371" s="4"/>
      <c r="N371" s="4"/>
      <c r="O371" s="4"/>
      <c r="P371" s="4"/>
      <c r="Q371" s="4"/>
      <c r="R371" s="4"/>
      <c r="S371" s="4"/>
      <c r="T371" s="4"/>
      <c r="U371" s="4"/>
      <c r="V371" s="4"/>
      <c r="W371" s="4"/>
      <c r="X371" s="4"/>
      <c r="Y371" s="4"/>
      <c r="Z371" s="4"/>
      <c r="AA371" s="4"/>
      <c r="AB371" s="4"/>
      <c r="AC371" s="4"/>
    </row>
    <row r="372">
      <c r="A372" s="43"/>
      <c r="B372" s="37" t="str">
        <f t="shared" si="2"/>
        <v/>
      </c>
      <c r="C372" s="44"/>
      <c r="D372" s="45"/>
      <c r="E372" s="45"/>
      <c r="F372" s="46" t="str">
        <f t="shared" si="5"/>
        <v/>
      </c>
      <c r="G372" s="4"/>
      <c r="H372" s="4"/>
      <c r="I372" s="4"/>
      <c r="J372" s="4"/>
      <c r="K372" s="4"/>
      <c r="L372" s="4"/>
      <c r="M372" s="4"/>
      <c r="N372" s="4"/>
      <c r="O372" s="4"/>
      <c r="P372" s="4"/>
      <c r="Q372" s="4"/>
      <c r="R372" s="4"/>
      <c r="S372" s="4"/>
      <c r="T372" s="4"/>
      <c r="U372" s="4"/>
      <c r="V372" s="4"/>
      <c r="W372" s="4"/>
      <c r="X372" s="4"/>
      <c r="Y372" s="4"/>
      <c r="Z372" s="4"/>
      <c r="AA372" s="4"/>
      <c r="AB372" s="4"/>
      <c r="AC372" s="4"/>
    </row>
    <row r="373">
      <c r="A373" s="43"/>
      <c r="B373" s="37" t="str">
        <f t="shared" si="2"/>
        <v/>
      </c>
      <c r="C373" s="44"/>
      <c r="D373" s="45"/>
      <c r="E373" s="45"/>
      <c r="F373" s="46" t="str">
        <f t="shared" si="5"/>
        <v/>
      </c>
      <c r="G373" s="4"/>
      <c r="H373" s="4"/>
      <c r="I373" s="4"/>
      <c r="J373" s="4"/>
      <c r="K373" s="4"/>
      <c r="L373" s="4"/>
      <c r="M373" s="4"/>
      <c r="N373" s="4"/>
      <c r="O373" s="4"/>
      <c r="P373" s="4"/>
      <c r="Q373" s="4"/>
      <c r="R373" s="4"/>
      <c r="S373" s="4"/>
      <c r="T373" s="4"/>
      <c r="U373" s="4"/>
      <c r="V373" s="4"/>
      <c r="W373" s="4"/>
      <c r="X373" s="4"/>
      <c r="Y373" s="4"/>
      <c r="Z373" s="4"/>
      <c r="AA373" s="4"/>
      <c r="AB373" s="4"/>
      <c r="AC373" s="4"/>
    </row>
    <row r="374">
      <c r="A374" s="43"/>
      <c r="B374" s="37" t="str">
        <f t="shared" si="2"/>
        <v/>
      </c>
      <c r="C374" s="44"/>
      <c r="D374" s="45"/>
      <c r="E374" s="45"/>
      <c r="F374" s="46" t="str">
        <f t="shared" si="5"/>
        <v/>
      </c>
      <c r="G374" s="4"/>
      <c r="H374" s="4"/>
      <c r="I374" s="4"/>
      <c r="J374" s="4"/>
      <c r="K374" s="4"/>
      <c r="L374" s="4"/>
      <c r="M374" s="4"/>
      <c r="N374" s="4"/>
      <c r="O374" s="4"/>
      <c r="P374" s="4"/>
      <c r="Q374" s="4"/>
      <c r="R374" s="4"/>
      <c r="S374" s="4"/>
      <c r="T374" s="4"/>
      <c r="U374" s="4"/>
      <c r="V374" s="4"/>
      <c r="W374" s="4"/>
      <c r="X374" s="4"/>
      <c r="Y374" s="4"/>
      <c r="Z374" s="4"/>
      <c r="AA374" s="4"/>
      <c r="AB374" s="4"/>
      <c r="AC374" s="4"/>
    </row>
    <row r="375">
      <c r="A375" s="43"/>
      <c r="B375" s="37" t="str">
        <f t="shared" si="2"/>
        <v/>
      </c>
      <c r="C375" s="44"/>
      <c r="D375" s="45"/>
      <c r="E375" s="45"/>
      <c r="F375" s="46" t="str">
        <f t="shared" si="5"/>
        <v/>
      </c>
      <c r="G375" s="4"/>
      <c r="H375" s="4"/>
      <c r="I375" s="4"/>
      <c r="J375" s="4"/>
      <c r="K375" s="4"/>
      <c r="L375" s="4"/>
      <c r="M375" s="4"/>
      <c r="N375" s="4"/>
      <c r="O375" s="4"/>
      <c r="P375" s="4"/>
      <c r="Q375" s="4"/>
      <c r="R375" s="4"/>
      <c r="S375" s="4"/>
      <c r="T375" s="4"/>
      <c r="U375" s="4"/>
      <c r="V375" s="4"/>
      <c r="W375" s="4"/>
      <c r="X375" s="4"/>
      <c r="Y375" s="4"/>
      <c r="Z375" s="4"/>
      <c r="AA375" s="4"/>
      <c r="AB375" s="4"/>
      <c r="AC375" s="4"/>
    </row>
    <row r="376">
      <c r="A376" s="43"/>
      <c r="B376" s="37" t="str">
        <f t="shared" si="2"/>
        <v/>
      </c>
      <c r="C376" s="44"/>
      <c r="D376" s="45"/>
      <c r="E376" s="45"/>
      <c r="F376" s="46" t="str">
        <f t="shared" si="5"/>
        <v/>
      </c>
      <c r="G376" s="4"/>
      <c r="H376" s="4"/>
      <c r="I376" s="4"/>
      <c r="J376" s="4"/>
      <c r="K376" s="4"/>
      <c r="L376" s="4"/>
      <c r="M376" s="4"/>
      <c r="N376" s="4"/>
      <c r="O376" s="4"/>
      <c r="P376" s="4"/>
      <c r="Q376" s="4"/>
      <c r="R376" s="4"/>
      <c r="S376" s="4"/>
      <c r="T376" s="4"/>
      <c r="U376" s="4"/>
      <c r="V376" s="4"/>
      <c r="W376" s="4"/>
      <c r="X376" s="4"/>
      <c r="Y376" s="4"/>
      <c r="Z376" s="4"/>
      <c r="AA376" s="4"/>
      <c r="AB376" s="4"/>
      <c r="AC376" s="4"/>
    </row>
    <row r="377">
      <c r="A377" s="43"/>
      <c r="B377" s="37" t="str">
        <f t="shared" si="2"/>
        <v/>
      </c>
      <c r="C377" s="44"/>
      <c r="D377" s="45"/>
      <c r="E377" s="45"/>
      <c r="F377" s="46" t="str">
        <f t="shared" si="5"/>
        <v/>
      </c>
      <c r="G377" s="4"/>
      <c r="H377" s="4"/>
      <c r="I377" s="4"/>
      <c r="J377" s="4"/>
      <c r="K377" s="4"/>
      <c r="L377" s="4"/>
      <c r="M377" s="4"/>
      <c r="N377" s="4"/>
      <c r="O377" s="4"/>
      <c r="P377" s="4"/>
      <c r="Q377" s="4"/>
      <c r="R377" s="4"/>
      <c r="S377" s="4"/>
      <c r="T377" s="4"/>
      <c r="U377" s="4"/>
      <c r="V377" s="4"/>
      <c r="W377" s="4"/>
      <c r="X377" s="4"/>
      <c r="Y377" s="4"/>
      <c r="Z377" s="4"/>
      <c r="AA377" s="4"/>
      <c r="AB377" s="4"/>
      <c r="AC377" s="4"/>
    </row>
    <row r="378">
      <c r="A378" s="43"/>
      <c r="B378" s="37" t="str">
        <f t="shared" si="2"/>
        <v/>
      </c>
      <c r="C378" s="44"/>
      <c r="D378" s="45"/>
      <c r="E378" s="45"/>
      <c r="F378" s="46" t="str">
        <f t="shared" si="5"/>
        <v/>
      </c>
      <c r="G378" s="4"/>
      <c r="H378" s="4"/>
      <c r="I378" s="4"/>
      <c r="J378" s="4"/>
      <c r="K378" s="4"/>
      <c r="L378" s="4"/>
      <c r="M378" s="4"/>
      <c r="N378" s="4"/>
      <c r="O378" s="4"/>
      <c r="P378" s="4"/>
      <c r="Q378" s="4"/>
      <c r="R378" s="4"/>
      <c r="S378" s="4"/>
      <c r="T378" s="4"/>
      <c r="U378" s="4"/>
      <c r="V378" s="4"/>
      <c r="W378" s="4"/>
      <c r="X378" s="4"/>
      <c r="Y378" s="4"/>
      <c r="Z378" s="4"/>
      <c r="AA378" s="4"/>
      <c r="AB378" s="4"/>
      <c r="AC378" s="4"/>
    </row>
    <row r="379">
      <c r="A379" s="43"/>
      <c r="B379" s="37" t="str">
        <f t="shared" si="2"/>
        <v/>
      </c>
      <c r="C379" s="44"/>
      <c r="D379" s="45"/>
      <c r="E379" s="45"/>
      <c r="F379" s="46" t="str">
        <f t="shared" si="5"/>
        <v/>
      </c>
      <c r="G379" s="4"/>
      <c r="H379" s="4"/>
      <c r="I379" s="4"/>
      <c r="J379" s="4"/>
      <c r="K379" s="4"/>
      <c r="L379" s="4"/>
      <c r="M379" s="4"/>
      <c r="N379" s="4"/>
      <c r="O379" s="4"/>
      <c r="P379" s="4"/>
      <c r="Q379" s="4"/>
      <c r="R379" s="4"/>
      <c r="S379" s="4"/>
      <c r="T379" s="4"/>
      <c r="U379" s="4"/>
      <c r="V379" s="4"/>
      <c r="W379" s="4"/>
      <c r="X379" s="4"/>
      <c r="Y379" s="4"/>
      <c r="Z379" s="4"/>
      <c r="AA379" s="4"/>
      <c r="AB379" s="4"/>
      <c r="AC379" s="4"/>
    </row>
    <row r="380">
      <c r="A380" s="43"/>
      <c r="B380" s="37" t="str">
        <f t="shared" si="2"/>
        <v/>
      </c>
      <c r="C380" s="44"/>
      <c r="D380" s="45"/>
      <c r="E380" s="45"/>
      <c r="F380" s="46" t="str">
        <f t="shared" si="5"/>
        <v/>
      </c>
      <c r="G380" s="4"/>
      <c r="H380" s="4"/>
      <c r="I380" s="4"/>
      <c r="J380" s="4"/>
      <c r="K380" s="4"/>
      <c r="L380" s="4"/>
      <c r="M380" s="4"/>
      <c r="N380" s="4"/>
      <c r="O380" s="4"/>
      <c r="P380" s="4"/>
      <c r="Q380" s="4"/>
      <c r="R380" s="4"/>
      <c r="S380" s="4"/>
      <c r="T380" s="4"/>
      <c r="U380" s="4"/>
      <c r="V380" s="4"/>
      <c r="W380" s="4"/>
      <c r="X380" s="4"/>
      <c r="Y380" s="4"/>
      <c r="Z380" s="4"/>
      <c r="AA380" s="4"/>
      <c r="AB380" s="4"/>
      <c r="AC380" s="4"/>
    </row>
    <row r="381">
      <c r="A381" s="43"/>
      <c r="B381" s="37" t="str">
        <f t="shared" si="2"/>
        <v/>
      </c>
      <c r="C381" s="44"/>
      <c r="D381" s="45"/>
      <c r="E381" s="45"/>
      <c r="F381" s="46" t="str">
        <f t="shared" si="5"/>
        <v/>
      </c>
      <c r="G381" s="4"/>
      <c r="H381" s="4"/>
      <c r="I381" s="4"/>
      <c r="J381" s="4"/>
      <c r="K381" s="4"/>
      <c r="L381" s="4"/>
      <c r="M381" s="4"/>
      <c r="N381" s="4"/>
      <c r="O381" s="4"/>
      <c r="P381" s="4"/>
      <c r="Q381" s="4"/>
      <c r="R381" s="4"/>
      <c r="S381" s="4"/>
      <c r="T381" s="4"/>
      <c r="U381" s="4"/>
      <c r="V381" s="4"/>
      <c r="W381" s="4"/>
      <c r="X381" s="4"/>
      <c r="Y381" s="4"/>
      <c r="Z381" s="4"/>
      <c r="AA381" s="4"/>
      <c r="AB381" s="4"/>
      <c r="AC381" s="4"/>
    </row>
    <row r="382">
      <c r="A382" s="43"/>
      <c r="B382" s="37" t="str">
        <f t="shared" si="2"/>
        <v/>
      </c>
      <c r="C382" s="44"/>
      <c r="D382" s="45"/>
      <c r="E382" s="45"/>
      <c r="F382" s="46" t="str">
        <f t="shared" si="5"/>
        <v/>
      </c>
      <c r="G382" s="4"/>
      <c r="H382" s="4"/>
      <c r="I382" s="4"/>
      <c r="J382" s="4"/>
      <c r="K382" s="4"/>
      <c r="L382" s="4"/>
      <c r="M382" s="4"/>
      <c r="N382" s="4"/>
      <c r="O382" s="4"/>
      <c r="P382" s="4"/>
      <c r="Q382" s="4"/>
      <c r="R382" s="4"/>
      <c r="S382" s="4"/>
      <c r="T382" s="4"/>
      <c r="U382" s="4"/>
      <c r="V382" s="4"/>
      <c r="W382" s="4"/>
      <c r="X382" s="4"/>
      <c r="Y382" s="4"/>
      <c r="Z382" s="4"/>
      <c r="AA382" s="4"/>
      <c r="AB382" s="4"/>
      <c r="AC382" s="4"/>
    </row>
    <row r="383">
      <c r="A383" s="43"/>
      <c r="B383" s="37" t="str">
        <f t="shared" si="2"/>
        <v/>
      </c>
      <c r="C383" s="44"/>
      <c r="D383" s="45"/>
      <c r="E383" s="45"/>
      <c r="F383" s="46" t="str">
        <f t="shared" si="5"/>
        <v/>
      </c>
      <c r="G383" s="4"/>
      <c r="H383" s="4"/>
      <c r="I383" s="4"/>
      <c r="J383" s="4"/>
      <c r="K383" s="4"/>
      <c r="L383" s="4"/>
      <c r="M383" s="4"/>
      <c r="N383" s="4"/>
      <c r="O383" s="4"/>
      <c r="P383" s="4"/>
      <c r="Q383" s="4"/>
      <c r="R383" s="4"/>
      <c r="S383" s="4"/>
      <c r="T383" s="4"/>
      <c r="U383" s="4"/>
      <c r="V383" s="4"/>
      <c r="W383" s="4"/>
      <c r="X383" s="4"/>
      <c r="Y383" s="4"/>
      <c r="Z383" s="4"/>
      <c r="AA383" s="4"/>
      <c r="AB383" s="4"/>
      <c r="AC383" s="4"/>
    </row>
    <row r="384">
      <c r="A384" s="43"/>
      <c r="B384" s="37" t="str">
        <f t="shared" si="2"/>
        <v/>
      </c>
      <c r="C384" s="44"/>
      <c r="D384" s="45"/>
      <c r="E384" s="45"/>
      <c r="F384" s="46" t="str">
        <f t="shared" si="5"/>
        <v/>
      </c>
      <c r="G384" s="4"/>
      <c r="H384" s="4"/>
      <c r="I384" s="4"/>
      <c r="J384" s="4"/>
      <c r="K384" s="4"/>
      <c r="L384" s="4"/>
      <c r="M384" s="4"/>
      <c r="N384" s="4"/>
      <c r="O384" s="4"/>
      <c r="P384" s="4"/>
      <c r="Q384" s="4"/>
      <c r="R384" s="4"/>
      <c r="S384" s="4"/>
      <c r="T384" s="4"/>
      <c r="U384" s="4"/>
      <c r="V384" s="4"/>
      <c r="W384" s="4"/>
      <c r="X384" s="4"/>
      <c r="Y384" s="4"/>
      <c r="Z384" s="4"/>
      <c r="AA384" s="4"/>
      <c r="AB384" s="4"/>
      <c r="AC384" s="4"/>
    </row>
    <row r="385">
      <c r="A385" s="43"/>
      <c r="B385" s="37" t="str">
        <f t="shared" si="2"/>
        <v/>
      </c>
      <c r="C385" s="44"/>
      <c r="D385" s="45"/>
      <c r="E385" s="45"/>
      <c r="F385" s="46" t="str">
        <f t="shared" si="5"/>
        <v/>
      </c>
      <c r="G385" s="4"/>
      <c r="H385" s="4"/>
      <c r="I385" s="4"/>
      <c r="J385" s="4"/>
      <c r="K385" s="4"/>
      <c r="L385" s="4"/>
      <c r="M385" s="4"/>
      <c r="N385" s="4"/>
      <c r="O385" s="4"/>
      <c r="P385" s="4"/>
      <c r="Q385" s="4"/>
      <c r="R385" s="4"/>
      <c r="S385" s="4"/>
      <c r="T385" s="4"/>
      <c r="U385" s="4"/>
      <c r="V385" s="4"/>
      <c r="W385" s="4"/>
      <c r="X385" s="4"/>
      <c r="Y385" s="4"/>
      <c r="Z385" s="4"/>
      <c r="AA385" s="4"/>
      <c r="AB385" s="4"/>
      <c r="AC385" s="4"/>
    </row>
    <row r="386">
      <c r="A386" s="43"/>
      <c r="B386" s="37" t="str">
        <f t="shared" si="2"/>
        <v/>
      </c>
      <c r="C386" s="44"/>
      <c r="D386" s="45"/>
      <c r="E386" s="45"/>
      <c r="F386" s="46" t="str">
        <f t="shared" si="5"/>
        <v/>
      </c>
      <c r="G386" s="4"/>
      <c r="H386" s="4"/>
      <c r="I386" s="4"/>
      <c r="J386" s="4"/>
      <c r="K386" s="4"/>
      <c r="L386" s="4"/>
      <c r="M386" s="4"/>
      <c r="N386" s="4"/>
      <c r="O386" s="4"/>
      <c r="P386" s="4"/>
      <c r="Q386" s="4"/>
      <c r="R386" s="4"/>
      <c r="S386" s="4"/>
      <c r="T386" s="4"/>
      <c r="U386" s="4"/>
      <c r="V386" s="4"/>
      <c r="W386" s="4"/>
      <c r="X386" s="4"/>
      <c r="Y386" s="4"/>
      <c r="Z386" s="4"/>
      <c r="AA386" s="4"/>
      <c r="AB386" s="4"/>
      <c r="AC386" s="4"/>
    </row>
    <row r="387">
      <c r="A387" s="43"/>
      <c r="B387" s="37" t="str">
        <f t="shared" si="2"/>
        <v/>
      </c>
      <c r="C387" s="44"/>
      <c r="D387" s="45"/>
      <c r="E387" s="45"/>
      <c r="F387" s="46" t="str">
        <f t="shared" si="5"/>
        <v/>
      </c>
      <c r="G387" s="4"/>
      <c r="H387" s="4"/>
      <c r="I387" s="4"/>
      <c r="J387" s="4"/>
      <c r="K387" s="4"/>
      <c r="L387" s="4"/>
      <c r="M387" s="4"/>
      <c r="N387" s="4"/>
      <c r="O387" s="4"/>
      <c r="P387" s="4"/>
      <c r="Q387" s="4"/>
      <c r="R387" s="4"/>
      <c r="S387" s="4"/>
      <c r="T387" s="4"/>
      <c r="U387" s="4"/>
      <c r="V387" s="4"/>
      <c r="W387" s="4"/>
      <c r="X387" s="4"/>
      <c r="Y387" s="4"/>
      <c r="Z387" s="4"/>
      <c r="AA387" s="4"/>
      <c r="AB387" s="4"/>
      <c r="AC387" s="4"/>
    </row>
    <row r="388">
      <c r="A388" s="43"/>
      <c r="B388" s="37" t="str">
        <f t="shared" si="2"/>
        <v/>
      </c>
      <c r="C388" s="44"/>
      <c r="D388" s="45"/>
      <c r="E388" s="45"/>
      <c r="F388" s="46" t="str">
        <f t="shared" si="5"/>
        <v/>
      </c>
      <c r="G388" s="4"/>
      <c r="H388" s="4"/>
      <c r="I388" s="4"/>
      <c r="J388" s="4"/>
      <c r="K388" s="4"/>
      <c r="L388" s="4"/>
      <c r="M388" s="4"/>
      <c r="N388" s="4"/>
      <c r="O388" s="4"/>
      <c r="P388" s="4"/>
      <c r="Q388" s="4"/>
      <c r="R388" s="4"/>
      <c r="S388" s="4"/>
      <c r="T388" s="4"/>
      <c r="U388" s="4"/>
      <c r="V388" s="4"/>
      <c r="W388" s="4"/>
      <c r="X388" s="4"/>
      <c r="Y388" s="4"/>
      <c r="Z388" s="4"/>
      <c r="AA388" s="4"/>
      <c r="AB388" s="4"/>
      <c r="AC388" s="4"/>
    </row>
    <row r="389">
      <c r="A389" s="43"/>
      <c r="B389" s="37" t="str">
        <f t="shared" si="2"/>
        <v/>
      </c>
      <c r="C389" s="44"/>
      <c r="D389" s="45"/>
      <c r="E389" s="45"/>
      <c r="F389" s="46" t="str">
        <f t="shared" si="5"/>
        <v/>
      </c>
      <c r="G389" s="4"/>
      <c r="H389" s="4"/>
      <c r="I389" s="4"/>
      <c r="J389" s="4"/>
      <c r="K389" s="4"/>
      <c r="L389" s="4"/>
      <c r="M389" s="4"/>
      <c r="N389" s="4"/>
      <c r="O389" s="4"/>
      <c r="P389" s="4"/>
      <c r="Q389" s="4"/>
      <c r="R389" s="4"/>
      <c r="S389" s="4"/>
      <c r="T389" s="4"/>
      <c r="U389" s="4"/>
      <c r="V389" s="4"/>
      <c r="W389" s="4"/>
      <c r="X389" s="4"/>
      <c r="Y389" s="4"/>
      <c r="Z389" s="4"/>
      <c r="AA389" s="4"/>
      <c r="AB389" s="4"/>
      <c r="AC389" s="4"/>
    </row>
    <row r="390">
      <c r="A390" s="43"/>
      <c r="B390" s="37" t="str">
        <f t="shared" si="2"/>
        <v/>
      </c>
      <c r="C390" s="44"/>
      <c r="D390" s="45"/>
      <c r="E390" s="45"/>
      <c r="F390" s="46" t="str">
        <f t="shared" si="5"/>
        <v/>
      </c>
      <c r="G390" s="4"/>
      <c r="H390" s="4"/>
      <c r="I390" s="4"/>
      <c r="J390" s="4"/>
      <c r="K390" s="4"/>
      <c r="L390" s="4"/>
      <c r="M390" s="4"/>
      <c r="N390" s="4"/>
      <c r="O390" s="4"/>
      <c r="P390" s="4"/>
      <c r="Q390" s="4"/>
      <c r="R390" s="4"/>
      <c r="S390" s="4"/>
      <c r="T390" s="4"/>
      <c r="U390" s="4"/>
      <c r="V390" s="4"/>
      <c r="W390" s="4"/>
      <c r="X390" s="4"/>
      <c r="Y390" s="4"/>
      <c r="Z390" s="4"/>
      <c r="AA390" s="4"/>
      <c r="AB390" s="4"/>
      <c r="AC390" s="4"/>
    </row>
    <row r="391">
      <c r="A391" s="43"/>
      <c r="B391" s="37" t="str">
        <f t="shared" si="2"/>
        <v/>
      </c>
      <c r="C391" s="44"/>
      <c r="D391" s="45"/>
      <c r="E391" s="45"/>
      <c r="F391" s="46" t="str">
        <f t="shared" si="5"/>
        <v/>
      </c>
      <c r="G391" s="4"/>
      <c r="H391" s="4"/>
      <c r="I391" s="4"/>
      <c r="J391" s="4"/>
      <c r="K391" s="4"/>
      <c r="L391" s="4"/>
      <c r="M391" s="4"/>
      <c r="N391" s="4"/>
      <c r="O391" s="4"/>
      <c r="P391" s="4"/>
      <c r="Q391" s="4"/>
      <c r="R391" s="4"/>
      <c r="S391" s="4"/>
      <c r="T391" s="4"/>
      <c r="U391" s="4"/>
      <c r="V391" s="4"/>
      <c r="W391" s="4"/>
      <c r="X391" s="4"/>
      <c r="Y391" s="4"/>
      <c r="Z391" s="4"/>
      <c r="AA391" s="4"/>
      <c r="AB391" s="4"/>
      <c r="AC391" s="4"/>
    </row>
    <row r="392">
      <c r="A392" s="43"/>
      <c r="B392" s="37" t="str">
        <f t="shared" si="2"/>
        <v/>
      </c>
      <c r="C392" s="44"/>
      <c r="D392" s="45"/>
      <c r="E392" s="45"/>
      <c r="F392" s="46" t="str">
        <f t="shared" si="5"/>
        <v/>
      </c>
      <c r="G392" s="4"/>
      <c r="H392" s="4"/>
      <c r="I392" s="4"/>
      <c r="J392" s="4"/>
      <c r="K392" s="4"/>
      <c r="L392" s="4"/>
      <c r="M392" s="4"/>
      <c r="N392" s="4"/>
      <c r="O392" s="4"/>
      <c r="P392" s="4"/>
      <c r="Q392" s="4"/>
      <c r="R392" s="4"/>
      <c r="S392" s="4"/>
      <c r="T392" s="4"/>
      <c r="U392" s="4"/>
      <c r="V392" s="4"/>
      <c r="W392" s="4"/>
      <c r="X392" s="4"/>
      <c r="Y392" s="4"/>
      <c r="Z392" s="4"/>
      <c r="AA392" s="4"/>
      <c r="AB392" s="4"/>
      <c r="AC392" s="4"/>
    </row>
    <row r="393">
      <c r="A393" s="43"/>
      <c r="B393" s="37" t="str">
        <f t="shared" si="2"/>
        <v/>
      </c>
      <c r="C393" s="44"/>
      <c r="D393" s="45"/>
      <c r="E393" s="45"/>
      <c r="F393" s="46" t="str">
        <f t="shared" si="5"/>
        <v/>
      </c>
      <c r="G393" s="4"/>
      <c r="H393" s="4"/>
      <c r="I393" s="4"/>
      <c r="J393" s="4"/>
      <c r="K393" s="4"/>
      <c r="L393" s="4"/>
      <c r="M393" s="4"/>
      <c r="N393" s="4"/>
      <c r="O393" s="4"/>
      <c r="P393" s="4"/>
      <c r="Q393" s="4"/>
      <c r="R393" s="4"/>
      <c r="S393" s="4"/>
      <c r="T393" s="4"/>
      <c r="U393" s="4"/>
      <c r="V393" s="4"/>
      <c r="W393" s="4"/>
      <c r="X393" s="4"/>
      <c r="Y393" s="4"/>
      <c r="Z393" s="4"/>
      <c r="AA393" s="4"/>
      <c r="AB393" s="4"/>
      <c r="AC393" s="4"/>
    </row>
    <row r="394">
      <c r="A394" s="43"/>
      <c r="B394" s="37" t="str">
        <f t="shared" si="2"/>
        <v/>
      </c>
      <c r="C394" s="44"/>
      <c r="D394" s="45"/>
      <c r="E394" s="45"/>
      <c r="F394" s="46" t="str">
        <f t="shared" si="5"/>
        <v/>
      </c>
      <c r="G394" s="4"/>
      <c r="H394" s="4"/>
      <c r="I394" s="4"/>
      <c r="J394" s="4"/>
      <c r="K394" s="4"/>
      <c r="L394" s="4"/>
      <c r="M394" s="4"/>
      <c r="N394" s="4"/>
      <c r="O394" s="4"/>
      <c r="P394" s="4"/>
      <c r="Q394" s="4"/>
      <c r="R394" s="4"/>
      <c r="S394" s="4"/>
      <c r="T394" s="4"/>
      <c r="U394" s="4"/>
      <c r="V394" s="4"/>
      <c r="W394" s="4"/>
      <c r="X394" s="4"/>
      <c r="Y394" s="4"/>
      <c r="Z394" s="4"/>
      <c r="AA394" s="4"/>
      <c r="AB394" s="4"/>
      <c r="AC394" s="4"/>
    </row>
    <row r="395">
      <c r="A395" s="43"/>
      <c r="B395" s="37" t="str">
        <f t="shared" si="2"/>
        <v/>
      </c>
      <c r="C395" s="44"/>
      <c r="D395" s="45"/>
      <c r="E395" s="45"/>
      <c r="F395" s="46" t="str">
        <f t="shared" si="5"/>
        <v/>
      </c>
      <c r="G395" s="4"/>
      <c r="H395" s="4"/>
      <c r="I395" s="4"/>
      <c r="J395" s="4"/>
      <c r="K395" s="4"/>
      <c r="L395" s="4"/>
      <c r="M395" s="4"/>
      <c r="N395" s="4"/>
      <c r="O395" s="4"/>
      <c r="P395" s="4"/>
      <c r="Q395" s="4"/>
      <c r="R395" s="4"/>
      <c r="S395" s="4"/>
      <c r="T395" s="4"/>
      <c r="U395" s="4"/>
      <c r="V395" s="4"/>
      <c r="W395" s="4"/>
      <c r="X395" s="4"/>
      <c r="Y395" s="4"/>
      <c r="Z395" s="4"/>
      <c r="AA395" s="4"/>
      <c r="AB395" s="4"/>
      <c r="AC395" s="4"/>
    </row>
    <row r="396">
      <c r="A396" s="43"/>
      <c r="B396" s="37" t="str">
        <f t="shared" si="2"/>
        <v/>
      </c>
      <c r="C396" s="44"/>
      <c r="D396" s="45"/>
      <c r="E396" s="45"/>
      <c r="F396" s="46" t="str">
        <f t="shared" si="5"/>
        <v/>
      </c>
      <c r="G396" s="4"/>
      <c r="H396" s="4"/>
      <c r="I396" s="4"/>
      <c r="J396" s="4"/>
      <c r="K396" s="4"/>
      <c r="L396" s="4"/>
      <c r="M396" s="4"/>
      <c r="N396" s="4"/>
      <c r="O396" s="4"/>
      <c r="P396" s="4"/>
      <c r="Q396" s="4"/>
      <c r="R396" s="4"/>
      <c r="S396" s="4"/>
      <c r="T396" s="4"/>
      <c r="U396" s="4"/>
      <c r="V396" s="4"/>
      <c r="W396" s="4"/>
      <c r="X396" s="4"/>
      <c r="Y396" s="4"/>
      <c r="Z396" s="4"/>
      <c r="AA396" s="4"/>
      <c r="AB396" s="4"/>
      <c r="AC396" s="4"/>
    </row>
    <row r="397">
      <c r="A397" s="43"/>
      <c r="B397" s="37" t="str">
        <f t="shared" si="2"/>
        <v/>
      </c>
      <c r="C397" s="44"/>
      <c r="D397" s="45"/>
      <c r="E397" s="45"/>
      <c r="F397" s="46" t="str">
        <f t="shared" si="5"/>
        <v/>
      </c>
      <c r="G397" s="4"/>
      <c r="H397" s="4"/>
      <c r="I397" s="4"/>
      <c r="J397" s="4"/>
      <c r="K397" s="4"/>
      <c r="L397" s="4"/>
      <c r="M397" s="4"/>
      <c r="N397" s="4"/>
      <c r="O397" s="4"/>
      <c r="P397" s="4"/>
      <c r="Q397" s="4"/>
      <c r="R397" s="4"/>
      <c r="S397" s="4"/>
      <c r="T397" s="4"/>
      <c r="U397" s="4"/>
      <c r="V397" s="4"/>
      <c r="W397" s="4"/>
      <c r="X397" s="4"/>
      <c r="Y397" s="4"/>
      <c r="Z397" s="4"/>
      <c r="AA397" s="4"/>
      <c r="AB397" s="4"/>
      <c r="AC397" s="4"/>
    </row>
    <row r="398">
      <c r="A398" s="43"/>
      <c r="B398" s="37" t="str">
        <f t="shared" si="2"/>
        <v/>
      </c>
      <c r="C398" s="44"/>
      <c r="D398" s="45"/>
      <c r="E398" s="45"/>
      <c r="F398" s="46" t="str">
        <f t="shared" si="5"/>
        <v/>
      </c>
      <c r="G398" s="4"/>
      <c r="H398" s="4"/>
      <c r="I398" s="4"/>
      <c r="J398" s="4"/>
      <c r="K398" s="4"/>
      <c r="L398" s="4"/>
      <c r="M398" s="4"/>
      <c r="N398" s="4"/>
      <c r="O398" s="4"/>
      <c r="P398" s="4"/>
      <c r="Q398" s="4"/>
      <c r="R398" s="4"/>
      <c r="S398" s="4"/>
      <c r="T398" s="4"/>
      <c r="U398" s="4"/>
      <c r="V398" s="4"/>
      <c r="W398" s="4"/>
      <c r="X398" s="4"/>
      <c r="Y398" s="4"/>
      <c r="Z398" s="4"/>
      <c r="AA398" s="4"/>
      <c r="AB398" s="4"/>
      <c r="AC398" s="4"/>
    </row>
    <row r="399">
      <c r="A399" s="43"/>
      <c r="B399" s="37" t="str">
        <f t="shared" si="2"/>
        <v/>
      </c>
      <c r="C399" s="44"/>
      <c r="D399" s="45"/>
      <c r="E399" s="45"/>
      <c r="F399" s="46" t="str">
        <f t="shared" si="5"/>
        <v/>
      </c>
      <c r="G399" s="4"/>
      <c r="H399" s="4"/>
      <c r="I399" s="4"/>
      <c r="J399" s="4"/>
      <c r="K399" s="4"/>
      <c r="L399" s="4"/>
      <c r="M399" s="4"/>
      <c r="N399" s="4"/>
      <c r="O399" s="4"/>
      <c r="P399" s="4"/>
      <c r="Q399" s="4"/>
      <c r="R399" s="4"/>
      <c r="S399" s="4"/>
      <c r="T399" s="4"/>
      <c r="U399" s="4"/>
      <c r="V399" s="4"/>
      <c r="W399" s="4"/>
      <c r="X399" s="4"/>
      <c r="Y399" s="4"/>
      <c r="Z399" s="4"/>
      <c r="AA399" s="4"/>
      <c r="AB399" s="4"/>
      <c r="AC399" s="4"/>
    </row>
    <row r="400">
      <c r="A400" s="43"/>
      <c r="B400" s="37" t="str">
        <f t="shared" si="2"/>
        <v/>
      </c>
      <c r="C400" s="44"/>
      <c r="D400" s="45"/>
      <c r="E400" s="45"/>
      <c r="F400" s="46" t="str">
        <f t="shared" si="5"/>
        <v/>
      </c>
      <c r="G400" s="4"/>
      <c r="H400" s="4"/>
      <c r="I400" s="4"/>
      <c r="J400" s="4"/>
      <c r="K400" s="4"/>
      <c r="L400" s="4"/>
      <c r="M400" s="4"/>
      <c r="N400" s="4"/>
      <c r="O400" s="4"/>
      <c r="P400" s="4"/>
      <c r="Q400" s="4"/>
      <c r="R400" s="4"/>
      <c r="S400" s="4"/>
      <c r="T400" s="4"/>
      <c r="U400" s="4"/>
      <c r="V400" s="4"/>
      <c r="W400" s="4"/>
      <c r="X400" s="4"/>
      <c r="Y400" s="4"/>
      <c r="Z400" s="4"/>
      <c r="AA400" s="4"/>
      <c r="AB400" s="4"/>
      <c r="AC400" s="4"/>
    </row>
    <row r="401">
      <c r="A401" s="43"/>
      <c r="B401" s="37" t="str">
        <f t="shared" si="2"/>
        <v/>
      </c>
      <c r="C401" s="44"/>
      <c r="D401" s="45"/>
      <c r="E401" s="45"/>
      <c r="F401" s="46" t="str">
        <f t="shared" si="5"/>
        <v/>
      </c>
      <c r="G401" s="4"/>
      <c r="H401" s="4"/>
      <c r="I401" s="4"/>
      <c r="J401" s="4"/>
      <c r="K401" s="4"/>
      <c r="L401" s="4"/>
      <c r="M401" s="4"/>
      <c r="N401" s="4"/>
      <c r="O401" s="4"/>
      <c r="P401" s="4"/>
      <c r="Q401" s="4"/>
      <c r="R401" s="4"/>
      <c r="S401" s="4"/>
      <c r="T401" s="4"/>
      <c r="U401" s="4"/>
      <c r="V401" s="4"/>
      <c r="W401" s="4"/>
      <c r="X401" s="4"/>
      <c r="Y401" s="4"/>
      <c r="Z401" s="4"/>
      <c r="AA401" s="4"/>
      <c r="AB401" s="4"/>
      <c r="AC401" s="4"/>
    </row>
    <row r="402">
      <c r="A402" s="43"/>
      <c r="B402" s="37" t="str">
        <f t="shared" si="2"/>
        <v/>
      </c>
      <c r="C402" s="44"/>
      <c r="D402" s="45"/>
      <c r="E402" s="45"/>
      <c r="F402" s="46" t="str">
        <f t="shared" si="5"/>
        <v/>
      </c>
      <c r="G402" s="4"/>
      <c r="H402" s="4"/>
      <c r="I402" s="4"/>
      <c r="J402" s="4"/>
      <c r="K402" s="4"/>
      <c r="L402" s="4"/>
      <c r="M402" s="4"/>
      <c r="N402" s="4"/>
      <c r="O402" s="4"/>
      <c r="P402" s="4"/>
      <c r="Q402" s="4"/>
      <c r="R402" s="4"/>
      <c r="S402" s="4"/>
      <c r="T402" s="4"/>
      <c r="U402" s="4"/>
      <c r="V402" s="4"/>
      <c r="W402" s="4"/>
      <c r="X402" s="4"/>
      <c r="Y402" s="4"/>
      <c r="Z402" s="4"/>
      <c r="AA402" s="4"/>
      <c r="AB402" s="4"/>
      <c r="AC402" s="4"/>
    </row>
    <row r="403">
      <c r="A403" s="43"/>
      <c r="B403" s="37" t="str">
        <f t="shared" si="2"/>
        <v/>
      </c>
      <c r="C403" s="44"/>
      <c r="D403" s="45"/>
      <c r="E403" s="45"/>
      <c r="F403" s="46" t="str">
        <f t="shared" si="5"/>
        <v/>
      </c>
      <c r="G403" s="4"/>
      <c r="H403" s="4"/>
      <c r="I403" s="4"/>
      <c r="J403" s="4"/>
      <c r="K403" s="4"/>
      <c r="L403" s="4"/>
      <c r="M403" s="4"/>
      <c r="N403" s="4"/>
      <c r="O403" s="4"/>
      <c r="P403" s="4"/>
      <c r="Q403" s="4"/>
      <c r="R403" s="4"/>
      <c r="S403" s="4"/>
      <c r="T403" s="4"/>
      <c r="U403" s="4"/>
      <c r="V403" s="4"/>
      <c r="W403" s="4"/>
      <c r="X403" s="4"/>
      <c r="Y403" s="4"/>
      <c r="Z403" s="4"/>
      <c r="AA403" s="4"/>
      <c r="AB403" s="4"/>
      <c r="AC403" s="4"/>
    </row>
    <row r="404">
      <c r="A404" s="43"/>
      <c r="B404" s="37" t="str">
        <f t="shared" si="2"/>
        <v/>
      </c>
      <c r="C404" s="44"/>
      <c r="D404" s="45"/>
      <c r="E404" s="45"/>
      <c r="F404" s="46" t="str">
        <f t="shared" si="5"/>
        <v/>
      </c>
      <c r="G404" s="4"/>
      <c r="H404" s="4"/>
      <c r="I404" s="4"/>
      <c r="J404" s="4"/>
      <c r="K404" s="4"/>
      <c r="L404" s="4"/>
      <c r="M404" s="4"/>
      <c r="N404" s="4"/>
      <c r="O404" s="4"/>
      <c r="P404" s="4"/>
      <c r="Q404" s="4"/>
      <c r="R404" s="4"/>
      <c r="S404" s="4"/>
      <c r="T404" s="4"/>
      <c r="U404" s="4"/>
      <c r="V404" s="4"/>
      <c r="W404" s="4"/>
      <c r="X404" s="4"/>
      <c r="Y404" s="4"/>
      <c r="Z404" s="4"/>
      <c r="AA404" s="4"/>
      <c r="AB404" s="4"/>
      <c r="AC404" s="4"/>
    </row>
    <row r="405">
      <c r="A405" s="43"/>
      <c r="B405" s="37" t="str">
        <f t="shared" si="2"/>
        <v/>
      </c>
      <c r="C405" s="44"/>
      <c r="D405" s="45"/>
      <c r="E405" s="45"/>
      <c r="F405" s="46" t="str">
        <f t="shared" si="5"/>
        <v/>
      </c>
      <c r="G405" s="4"/>
      <c r="H405" s="4"/>
      <c r="I405" s="4"/>
      <c r="J405" s="4"/>
      <c r="K405" s="4"/>
      <c r="L405" s="4"/>
      <c r="M405" s="4"/>
      <c r="N405" s="4"/>
      <c r="O405" s="4"/>
      <c r="P405" s="4"/>
      <c r="Q405" s="4"/>
      <c r="R405" s="4"/>
      <c r="S405" s="4"/>
      <c r="T405" s="4"/>
      <c r="U405" s="4"/>
      <c r="V405" s="4"/>
      <c r="W405" s="4"/>
      <c r="X405" s="4"/>
      <c r="Y405" s="4"/>
      <c r="Z405" s="4"/>
      <c r="AA405" s="4"/>
      <c r="AB405" s="4"/>
      <c r="AC405" s="4"/>
    </row>
    <row r="406">
      <c r="A406" s="43"/>
      <c r="B406" s="37" t="str">
        <f t="shared" si="2"/>
        <v/>
      </c>
      <c r="C406" s="44"/>
      <c r="D406" s="45"/>
      <c r="E406" s="45"/>
      <c r="F406" s="46" t="str">
        <f t="shared" si="5"/>
        <v/>
      </c>
      <c r="G406" s="4"/>
      <c r="H406" s="4"/>
      <c r="I406" s="4"/>
      <c r="J406" s="4"/>
      <c r="K406" s="4"/>
      <c r="L406" s="4"/>
      <c r="M406" s="4"/>
      <c r="N406" s="4"/>
      <c r="O406" s="4"/>
      <c r="P406" s="4"/>
      <c r="Q406" s="4"/>
      <c r="R406" s="4"/>
      <c r="S406" s="4"/>
      <c r="T406" s="4"/>
      <c r="U406" s="4"/>
      <c r="V406" s="4"/>
      <c r="W406" s="4"/>
      <c r="X406" s="4"/>
      <c r="Y406" s="4"/>
      <c r="Z406" s="4"/>
      <c r="AA406" s="4"/>
      <c r="AB406" s="4"/>
      <c r="AC406" s="4"/>
    </row>
    <row r="407">
      <c r="A407" s="43"/>
      <c r="B407" s="37" t="str">
        <f t="shared" si="2"/>
        <v/>
      </c>
      <c r="C407" s="44"/>
      <c r="D407" s="45"/>
      <c r="E407" s="45"/>
      <c r="F407" s="46" t="str">
        <f t="shared" si="5"/>
        <v/>
      </c>
      <c r="G407" s="4"/>
      <c r="H407" s="4"/>
      <c r="I407" s="4"/>
      <c r="J407" s="4"/>
      <c r="K407" s="4"/>
      <c r="L407" s="4"/>
      <c r="M407" s="4"/>
      <c r="N407" s="4"/>
      <c r="O407" s="4"/>
      <c r="P407" s="4"/>
      <c r="Q407" s="4"/>
      <c r="R407" s="4"/>
      <c r="S407" s="4"/>
      <c r="T407" s="4"/>
      <c r="U407" s="4"/>
      <c r="V407" s="4"/>
      <c r="W407" s="4"/>
      <c r="X407" s="4"/>
      <c r="Y407" s="4"/>
      <c r="Z407" s="4"/>
      <c r="AA407" s="4"/>
      <c r="AB407" s="4"/>
      <c r="AC407" s="4"/>
    </row>
    <row r="408">
      <c r="A408" s="43"/>
      <c r="B408" s="37" t="str">
        <f t="shared" si="2"/>
        <v/>
      </c>
      <c r="C408" s="44"/>
      <c r="D408" s="45"/>
      <c r="E408" s="45"/>
      <c r="F408" s="46" t="str">
        <f t="shared" si="5"/>
        <v/>
      </c>
      <c r="G408" s="4"/>
      <c r="H408" s="4"/>
      <c r="I408" s="4"/>
      <c r="J408" s="4"/>
      <c r="K408" s="4"/>
      <c r="L408" s="4"/>
      <c r="M408" s="4"/>
      <c r="N408" s="4"/>
      <c r="O408" s="4"/>
      <c r="P408" s="4"/>
      <c r="Q408" s="4"/>
      <c r="R408" s="4"/>
      <c r="S408" s="4"/>
      <c r="T408" s="4"/>
      <c r="U408" s="4"/>
      <c r="V408" s="4"/>
      <c r="W408" s="4"/>
      <c r="X408" s="4"/>
      <c r="Y408" s="4"/>
      <c r="Z408" s="4"/>
      <c r="AA408" s="4"/>
      <c r="AB408" s="4"/>
      <c r="AC408" s="4"/>
    </row>
    <row r="409">
      <c r="A409" s="43"/>
      <c r="B409" s="37" t="str">
        <f t="shared" si="2"/>
        <v/>
      </c>
      <c r="C409" s="44"/>
      <c r="D409" s="45"/>
      <c r="E409" s="45"/>
      <c r="F409" s="46" t="str">
        <f t="shared" si="5"/>
        <v/>
      </c>
      <c r="G409" s="4"/>
      <c r="H409" s="4"/>
      <c r="I409" s="4"/>
      <c r="J409" s="4"/>
      <c r="K409" s="4"/>
      <c r="L409" s="4"/>
      <c r="M409" s="4"/>
      <c r="N409" s="4"/>
      <c r="O409" s="4"/>
      <c r="P409" s="4"/>
      <c r="Q409" s="4"/>
      <c r="R409" s="4"/>
      <c r="S409" s="4"/>
      <c r="T409" s="4"/>
      <c r="U409" s="4"/>
      <c r="V409" s="4"/>
      <c r="W409" s="4"/>
      <c r="X409" s="4"/>
      <c r="Y409" s="4"/>
      <c r="Z409" s="4"/>
      <c r="AA409" s="4"/>
      <c r="AB409" s="4"/>
      <c r="AC409" s="4"/>
    </row>
    <row r="410">
      <c r="A410" s="43"/>
      <c r="B410" s="37" t="str">
        <f t="shared" si="2"/>
        <v/>
      </c>
      <c r="C410" s="44"/>
      <c r="D410" s="45"/>
      <c r="E410" s="45"/>
      <c r="F410" s="46" t="str">
        <f t="shared" si="5"/>
        <v/>
      </c>
      <c r="G410" s="4"/>
      <c r="H410" s="4"/>
      <c r="I410" s="4"/>
      <c r="J410" s="4"/>
      <c r="K410" s="4"/>
      <c r="L410" s="4"/>
      <c r="M410" s="4"/>
      <c r="N410" s="4"/>
      <c r="O410" s="4"/>
      <c r="P410" s="4"/>
      <c r="Q410" s="4"/>
      <c r="R410" s="4"/>
      <c r="S410" s="4"/>
      <c r="T410" s="4"/>
      <c r="U410" s="4"/>
      <c r="V410" s="4"/>
      <c r="W410" s="4"/>
      <c r="X410" s="4"/>
      <c r="Y410" s="4"/>
      <c r="Z410" s="4"/>
      <c r="AA410" s="4"/>
      <c r="AB410" s="4"/>
      <c r="AC410" s="4"/>
    </row>
    <row r="411">
      <c r="A411" s="43"/>
      <c r="B411" s="37" t="str">
        <f t="shared" si="2"/>
        <v/>
      </c>
      <c r="C411" s="44"/>
      <c r="D411" s="45"/>
      <c r="E411" s="45"/>
      <c r="F411" s="46" t="str">
        <f t="shared" si="5"/>
        <v/>
      </c>
      <c r="G411" s="4"/>
      <c r="H411" s="4"/>
      <c r="I411" s="4"/>
      <c r="J411" s="4"/>
      <c r="K411" s="4"/>
      <c r="L411" s="4"/>
      <c r="M411" s="4"/>
      <c r="N411" s="4"/>
      <c r="O411" s="4"/>
      <c r="P411" s="4"/>
      <c r="Q411" s="4"/>
      <c r="R411" s="4"/>
      <c r="S411" s="4"/>
      <c r="T411" s="4"/>
      <c r="U411" s="4"/>
      <c r="V411" s="4"/>
      <c r="W411" s="4"/>
      <c r="X411" s="4"/>
      <c r="Y411" s="4"/>
      <c r="Z411" s="4"/>
      <c r="AA411" s="4"/>
      <c r="AB411" s="4"/>
      <c r="AC411" s="4"/>
    </row>
    <row r="412">
      <c r="A412" s="43"/>
      <c r="B412" s="37" t="str">
        <f t="shared" si="2"/>
        <v/>
      </c>
      <c r="C412" s="44"/>
      <c r="D412" s="45"/>
      <c r="E412" s="45"/>
      <c r="F412" s="46" t="str">
        <f t="shared" si="5"/>
        <v/>
      </c>
      <c r="G412" s="4"/>
      <c r="H412" s="4"/>
      <c r="I412" s="4"/>
      <c r="J412" s="4"/>
      <c r="K412" s="4"/>
      <c r="L412" s="4"/>
      <c r="M412" s="4"/>
      <c r="N412" s="4"/>
      <c r="O412" s="4"/>
      <c r="P412" s="4"/>
      <c r="Q412" s="4"/>
      <c r="R412" s="4"/>
      <c r="S412" s="4"/>
      <c r="T412" s="4"/>
      <c r="U412" s="4"/>
      <c r="V412" s="4"/>
      <c r="W412" s="4"/>
      <c r="X412" s="4"/>
      <c r="Y412" s="4"/>
      <c r="Z412" s="4"/>
      <c r="AA412" s="4"/>
      <c r="AB412" s="4"/>
      <c r="AC412" s="4"/>
    </row>
    <row r="413">
      <c r="A413" s="43"/>
      <c r="B413" s="37" t="str">
        <f t="shared" si="2"/>
        <v/>
      </c>
      <c r="C413" s="44"/>
      <c r="D413" s="45"/>
      <c r="E413" s="45"/>
      <c r="F413" s="46" t="str">
        <f t="shared" si="5"/>
        <v/>
      </c>
      <c r="G413" s="4"/>
      <c r="H413" s="4"/>
      <c r="I413" s="4"/>
      <c r="J413" s="4"/>
      <c r="K413" s="4"/>
      <c r="L413" s="4"/>
      <c r="M413" s="4"/>
      <c r="N413" s="4"/>
      <c r="O413" s="4"/>
      <c r="P413" s="4"/>
      <c r="Q413" s="4"/>
      <c r="R413" s="4"/>
      <c r="S413" s="4"/>
      <c r="T413" s="4"/>
      <c r="U413" s="4"/>
      <c r="V413" s="4"/>
      <c r="W413" s="4"/>
      <c r="X413" s="4"/>
      <c r="Y413" s="4"/>
      <c r="Z413" s="4"/>
      <c r="AA413" s="4"/>
      <c r="AB413" s="4"/>
      <c r="AC413" s="4"/>
    </row>
    <row r="414">
      <c r="A414" s="43"/>
      <c r="B414" s="37" t="str">
        <f t="shared" si="2"/>
        <v/>
      </c>
      <c r="C414" s="44"/>
      <c r="D414" s="45"/>
      <c r="E414" s="45"/>
      <c r="F414" s="46" t="str">
        <f t="shared" si="5"/>
        <v/>
      </c>
      <c r="G414" s="4"/>
      <c r="H414" s="4"/>
      <c r="I414" s="4"/>
      <c r="J414" s="4"/>
      <c r="K414" s="4"/>
      <c r="L414" s="4"/>
      <c r="M414" s="4"/>
      <c r="N414" s="4"/>
      <c r="O414" s="4"/>
      <c r="P414" s="4"/>
      <c r="Q414" s="4"/>
      <c r="R414" s="4"/>
      <c r="S414" s="4"/>
      <c r="T414" s="4"/>
      <c r="U414" s="4"/>
      <c r="V414" s="4"/>
      <c r="W414" s="4"/>
      <c r="X414" s="4"/>
      <c r="Y414" s="4"/>
      <c r="Z414" s="4"/>
      <c r="AA414" s="4"/>
      <c r="AB414" s="4"/>
      <c r="AC414" s="4"/>
    </row>
    <row r="415">
      <c r="A415" s="43"/>
      <c r="B415" s="37" t="str">
        <f t="shared" si="2"/>
        <v/>
      </c>
      <c r="C415" s="44"/>
      <c r="D415" s="45"/>
      <c r="E415" s="45"/>
      <c r="F415" s="46" t="str">
        <f t="shared" si="5"/>
        <v/>
      </c>
      <c r="G415" s="4"/>
      <c r="H415" s="4"/>
      <c r="I415" s="4"/>
      <c r="J415" s="4"/>
      <c r="K415" s="4"/>
      <c r="L415" s="4"/>
      <c r="M415" s="4"/>
      <c r="N415" s="4"/>
      <c r="O415" s="4"/>
      <c r="P415" s="4"/>
      <c r="Q415" s="4"/>
      <c r="R415" s="4"/>
      <c r="S415" s="4"/>
      <c r="T415" s="4"/>
      <c r="U415" s="4"/>
      <c r="V415" s="4"/>
      <c r="W415" s="4"/>
      <c r="X415" s="4"/>
      <c r="Y415" s="4"/>
      <c r="Z415" s="4"/>
      <c r="AA415" s="4"/>
      <c r="AB415" s="4"/>
      <c r="AC415" s="4"/>
    </row>
    <row r="416">
      <c r="A416" s="43"/>
      <c r="B416" s="37" t="str">
        <f t="shared" si="2"/>
        <v/>
      </c>
      <c r="C416" s="44"/>
      <c r="D416" s="45"/>
      <c r="E416" s="45"/>
      <c r="F416" s="46" t="str">
        <f t="shared" si="5"/>
        <v/>
      </c>
      <c r="G416" s="4"/>
      <c r="H416" s="4"/>
      <c r="I416" s="4"/>
      <c r="J416" s="4"/>
      <c r="K416" s="4"/>
      <c r="L416" s="4"/>
      <c r="M416" s="4"/>
      <c r="N416" s="4"/>
      <c r="O416" s="4"/>
      <c r="P416" s="4"/>
      <c r="Q416" s="4"/>
      <c r="R416" s="4"/>
      <c r="S416" s="4"/>
      <c r="T416" s="4"/>
      <c r="U416" s="4"/>
      <c r="V416" s="4"/>
      <c r="W416" s="4"/>
      <c r="X416" s="4"/>
      <c r="Y416" s="4"/>
      <c r="Z416" s="4"/>
      <c r="AA416" s="4"/>
      <c r="AB416" s="4"/>
      <c r="AC416" s="4"/>
    </row>
    <row r="417">
      <c r="A417" s="43"/>
      <c r="B417" s="37" t="str">
        <f t="shared" si="2"/>
        <v/>
      </c>
      <c r="C417" s="44"/>
      <c r="D417" s="45"/>
      <c r="E417" s="45"/>
      <c r="F417" s="46" t="str">
        <f t="shared" si="5"/>
        <v/>
      </c>
      <c r="G417" s="4"/>
      <c r="H417" s="4"/>
      <c r="I417" s="4"/>
      <c r="J417" s="4"/>
      <c r="K417" s="4"/>
      <c r="L417" s="4"/>
      <c r="M417" s="4"/>
      <c r="N417" s="4"/>
      <c r="O417" s="4"/>
      <c r="P417" s="4"/>
      <c r="Q417" s="4"/>
      <c r="R417" s="4"/>
      <c r="S417" s="4"/>
      <c r="T417" s="4"/>
      <c r="U417" s="4"/>
      <c r="V417" s="4"/>
      <c r="W417" s="4"/>
      <c r="X417" s="4"/>
      <c r="Y417" s="4"/>
      <c r="Z417" s="4"/>
      <c r="AA417" s="4"/>
      <c r="AB417" s="4"/>
      <c r="AC417" s="4"/>
    </row>
    <row r="418">
      <c r="A418" s="43"/>
      <c r="B418" s="37" t="str">
        <f t="shared" si="2"/>
        <v/>
      </c>
      <c r="C418" s="44"/>
      <c r="D418" s="45"/>
      <c r="E418" s="45"/>
      <c r="F418" s="46" t="str">
        <f t="shared" si="5"/>
        <v/>
      </c>
      <c r="G418" s="4"/>
      <c r="H418" s="4"/>
      <c r="I418" s="4"/>
      <c r="J418" s="4"/>
      <c r="K418" s="4"/>
      <c r="L418" s="4"/>
      <c r="M418" s="4"/>
      <c r="N418" s="4"/>
      <c r="O418" s="4"/>
      <c r="P418" s="4"/>
      <c r="Q418" s="4"/>
      <c r="R418" s="4"/>
      <c r="S418" s="4"/>
      <c r="T418" s="4"/>
      <c r="U418" s="4"/>
      <c r="V418" s="4"/>
      <c r="W418" s="4"/>
      <c r="X418" s="4"/>
      <c r="Y418" s="4"/>
      <c r="Z418" s="4"/>
      <c r="AA418" s="4"/>
      <c r="AB418" s="4"/>
      <c r="AC418" s="4"/>
    </row>
    <row r="419">
      <c r="A419" s="43"/>
      <c r="B419" s="37" t="str">
        <f t="shared" si="2"/>
        <v/>
      </c>
      <c r="C419" s="44"/>
      <c r="D419" s="45"/>
      <c r="E419" s="45"/>
      <c r="F419" s="46" t="str">
        <f t="shared" si="5"/>
        <v/>
      </c>
      <c r="G419" s="4"/>
      <c r="H419" s="4"/>
      <c r="I419" s="4"/>
      <c r="J419" s="4"/>
      <c r="K419" s="4"/>
      <c r="L419" s="4"/>
      <c r="M419" s="4"/>
      <c r="N419" s="4"/>
      <c r="O419" s="4"/>
      <c r="P419" s="4"/>
      <c r="Q419" s="4"/>
      <c r="R419" s="4"/>
      <c r="S419" s="4"/>
      <c r="T419" s="4"/>
      <c r="U419" s="4"/>
      <c r="V419" s="4"/>
      <c r="W419" s="4"/>
      <c r="X419" s="4"/>
      <c r="Y419" s="4"/>
      <c r="Z419" s="4"/>
      <c r="AA419" s="4"/>
      <c r="AB419" s="4"/>
      <c r="AC419" s="4"/>
    </row>
    <row r="420">
      <c r="A420" s="43"/>
      <c r="B420" s="37" t="str">
        <f t="shared" si="2"/>
        <v/>
      </c>
      <c r="C420" s="44"/>
      <c r="D420" s="45"/>
      <c r="E420" s="45"/>
      <c r="F420" s="46" t="str">
        <f t="shared" si="5"/>
        <v/>
      </c>
      <c r="G420" s="4"/>
      <c r="H420" s="4"/>
      <c r="I420" s="4"/>
      <c r="J420" s="4"/>
      <c r="K420" s="4"/>
      <c r="L420" s="4"/>
      <c r="M420" s="4"/>
      <c r="N420" s="4"/>
      <c r="O420" s="4"/>
      <c r="P420" s="4"/>
      <c r="Q420" s="4"/>
      <c r="R420" s="4"/>
      <c r="S420" s="4"/>
      <c r="T420" s="4"/>
      <c r="U420" s="4"/>
      <c r="V420" s="4"/>
      <c r="W420" s="4"/>
      <c r="X420" s="4"/>
      <c r="Y420" s="4"/>
      <c r="Z420" s="4"/>
      <c r="AA420" s="4"/>
      <c r="AB420" s="4"/>
      <c r="AC420" s="4"/>
    </row>
    <row r="421">
      <c r="A421" s="43"/>
      <c r="B421" s="37" t="str">
        <f t="shared" si="2"/>
        <v/>
      </c>
      <c r="C421" s="44"/>
      <c r="D421" s="45"/>
      <c r="E421" s="45"/>
      <c r="F421" s="46" t="str">
        <f t="shared" si="5"/>
        <v/>
      </c>
      <c r="G421" s="4"/>
      <c r="H421" s="4"/>
      <c r="I421" s="4"/>
      <c r="J421" s="4"/>
      <c r="K421" s="4"/>
      <c r="L421" s="4"/>
      <c r="M421" s="4"/>
      <c r="N421" s="4"/>
      <c r="O421" s="4"/>
      <c r="P421" s="4"/>
      <c r="Q421" s="4"/>
      <c r="R421" s="4"/>
      <c r="S421" s="4"/>
      <c r="T421" s="4"/>
      <c r="U421" s="4"/>
      <c r="V421" s="4"/>
      <c r="W421" s="4"/>
      <c r="X421" s="4"/>
      <c r="Y421" s="4"/>
      <c r="Z421" s="4"/>
      <c r="AA421" s="4"/>
      <c r="AB421" s="4"/>
      <c r="AC421" s="4"/>
    </row>
    <row r="422">
      <c r="A422" s="43"/>
      <c r="B422" s="37" t="str">
        <f t="shared" si="2"/>
        <v/>
      </c>
      <c r="C422" s="44"/>
      <c r="D422" s="45"/>
      <c r="E422" s="45"/>
      <c r="F422" s="46" t="str">
        <f t="shared" si="5"/>
        <v/>
      </c>
      <c r="G422" s="4"/>
      <c r="H422" s="4"/>
      <c r="I422" s="4"/>
      <c r="J422" s="4"/>
      <c r="K422" s="4"/>
      <c r="L422" s="4"/>
      <c r="M422" s="4"/>
      <c r="N422" s="4"/>
      <c r="O422" s="4"/>
      <c r="P422" s="4"/>
      <c r="Q422" s="4"/>
      <c r="R422" s="4"/>
      <c r="S422" s="4"/>
      <c r="T422" s="4"/>
      <c r="U422" s="4"/>
      <c r="V422" s="4"/>
      <c r="W422" s="4"/>
      <c r="X422" s="4"/>
      <c r="Y422" s="4"/>
      <c r="Z422" s="4"/>
      <c r="AA422" s="4"/>
      <c r="AB422" s="4"/>
      <c r="AC422" s="4"/>
    </row>
    <row r="423">
      <c r="A423" s="43"/>
      <c r="B423" s="37" t="str">
        <f t="shared" si="2"/>
        <v/>
      </c>
      <c r="C423" s="44"/>
      <c r="D423" s="45"/>
      <c r="E423" s="45"/>
      <c r="F423" s="46" t="str">
        <f t="shared" si="5"/>
        <v/>
      </c>
      <c r="G423" s="4"/>
      <c r="H423" s="4"/>
      <c r="I423" s="4"/>
      <c r="J423" s="4"/>
      <c r="K423" s="4"/>
      <c r="L423" s="4"/>
      <c r="M423" s="4"/>
      <c r="N423" s="4"/>
      <c r="O423" s="4"/>
      <c r="P423" s="4"/>
      <c r="Q423" s="4"/>
      <c r="R423" s="4"/>
      <c r="S423" s="4"/>
      <c r="T423" s="4"/>
      <c r="U423" s="4"/>
      <c r="V423" s="4"/>
      <c r="W423" s="4"/>
      <c r="X423" s="4"/>
      <c r="Y423" s="4"/>
      <c r="Z423" s="4"/>
      <c r="AA423" s="4"/>
      <c r="AB423" s="4"/>
      <c r="AC423" s="4"/>
    </row>
    <row r="424">
      <c r="A424" s="43"/>
      <c r="B424" s="37" t="str">
        <f t="shared" si="2"/>
        <v/>
      </c>
      <c r="C424" s="44"/>
      <c r="D424" s="45"/>
      <c r="E424" s="45"/>
      <c r="F424" s="46" t="str">
        <f t="shared" si="5"/>
        <v/>
      </c>
      <c r="G424" s="4"/>
      <c r="H424" s="4"/>
      <c r="I424" s="4"/>
      <c r="J424" s="4"/>
      <c r="K424" s="4"/>
      <c r="L424" s="4"/>
      <c r="M424" s="4"/>
      <c r="N424" s="4"/>
      <c r="O424" s="4"/>
      <c r="P424" s="4"/>
      <c r="Q424" s="4"/>
      <c r="R424" s="4"/>
      <c r="S424" s="4"/>
      <c r="T424" s="4"/>
      <c r="U424" s="4"/>
      <c r="V424" s="4"/>
      <c r="W424" s="4"/>
      <c r="X424" s="4"/>
      <c r="Y424" s="4"/>
      <c r="Z424" s="4"/>
      <c r="AA424" s="4"/>
      <c r="AB424" s="4"/>
      <c r="AC424" s="4"/>
    </row>
    <row r="425">
      <c r="A425" s="43"/>
      <c r="B425" s="37" t="str">
        <f t="shared" si="2"/>
        <v/>
      </c>
      <c r="C425" s="44"/>
      <c r="D425" s="45"/>
      <c r="E425" s="45"/>
      <c r="F425" s="46" t="str">
        <f t="shared" si="5"/>
        <v/>
      </c>
      <c r="G425" s="4"/>
      <c r="H425" s="4"/>
      <c r="I425" s="4"/>
      <c r="J425" s="4"/>
      <c r="K425" s="4"/>
      <c r="L425" s="4"/>
      <c r="M425" s="4"/>
      <c r="N425" s="4"/>
      <c r="O425" s="4"/>
      <c r="P425" s="4"/>
      <c r="Q425" s="4"/>
      <c r="R425" s="4"/>
      <c r="S425" s="4"/>
      <c r="T425" s="4"/>
      <c r="U425" s="4"/>
      <c r="V425" s="4"/>
      <c r="W425" s="4"/>
      <c r="X425" s="4"/>
      <c r="Y425" s="4"/>
      <c r="Z425" s="4"/>
      <c r="AA425" s="4"/>
      <c r="AB425" s="4"/>
      <c r="AC425" s="4"/>
    </row>
    <row r="426">
      <c r="A426" s="43"/>
      <c r="B426" s="37" t="str">
        <f t="shared" si="2"/>
        <v/>
      </c>
      <c r="C426" s="44"/>
      <c r="D426" s="45"/>
      <c r="E426" s="45"/>
      <c r="F426" s="46" t="str">
        <f t="shared" si="5"/>
        <v/>
      </c>
      <c r="G426" s="4"/>
      <c r="H426" s="4"/>
      <c r="I426" s="4"/>
      <c r="J426" s="4"/>
      <c r="K426" s="4"/>
      <c r="L426" s="4"/>
      <c r="M426" s="4"/>
      <c r="N426" s="4"/>
      <c r="O426" s="4"/>
      <c r="P426" s="4"/>
      <c r="Q426" s="4"/>
      <c r="R426" s="4"/>
      <c r="S426" s="4"/>
      <c r="T426" s="4"/>
      <c r="U426" s="4"/>
      <c r="V426" s="4"/>
      <c r="W426" s="4"/>
      <c r="X426" s="4"/>
      <c r="Y426" s="4"/>
      <c r="Z426" s="4"/>
      <c r="AA426" s="4"/>
      <c r="AB426" s="4"/>
      <c r="AC426" s="4"/>
    </row>
    <row r="427">
      <c r="A427" s="43"/>
      <c r="B427" s="37" t="str">
        <f t="shared" si="2"/>
        <v/>
      </c>
      <c r="C427" s="44"/>
      <c r="D427" s="45"/>
      <c r="E427" s="45"/>
      <c r="F427" s="46" t="str">
        <f t="shared" si="5"/>
        <v/>
      </c>
      <c r="G427" s="4"/>
      <c r="H427" s="4"/>
      <c r="I427" s="4"/>
      <c r="J427" s="4"/>
      <c r="K427" s="4"/>
      <c r="L427" s="4"/>
      <c r="M427" s="4"/>
      <c r="N427" s="4"/>
      <c r="O427" s="4"/>
      <c r="P427" s="4"/>
      <c r="Q427" s="4"/>
      <c r="R427" s="4"/>
      <c r="S427" s="4"/>
      <c r="T427" s="4"/>
      <c r="U427" s="4"/>
      <c r="V427" s="4"/>
      <c r="W427" s="4"/>
      <c r="X427" s="4"/>
      <c r="Y427" s="4"/>
      <c r="Z427" s="4"/>
      <c r="AA427" s="4"/>
      <c r="AB427" s="4"/>
      <c r="AC427" s="4"/>
    </row>
    <row r="428">
      <c r="A428" s="43"/>
      <c r="B428" s="37" t="str">
        <f t="shared" si="2"/>
        <v/>
      </c>
      <c r="C428" s="44"/>
      <c r="D428" s="45"/>
      <c r="E428" s="45"/>
      <c r="F428" s="46" t="str">
        <f t="shared" si="5"/>
        <v/>
      </c>
      <c r="G428" s="4"/>
      <c r="H428" s="4"/>
      <c r="I428" s="4"/>
      <c r="J428" s="4"/>
      <c r="K428" s="4"/>
      <c r="L428" s="4"/>
      <c r="M428" s="4"/>
      <c r="N428" s="4"/>
      <c r="O428" s="4"/>
      <c r="P428" s="4"/>
      <c r="Q428" s="4"/>
      <c r="R428" s="4"/>
      <c r="S428" s="4"/>
      <c r="T428" s="4"/>
      <c r="U428" s="4"/>
      <c r="V428" s="4"/>
      <c r="W428" s="4"/>
      <c r="X428" s="4"/>
      <c r="Y428" s="4"/>
      <c r="Z428" s="4"/>
      <c r="AA428" s="4"/>
      <c r="AB428" s="4"/>
      <c r="AC428" s="4"/>
    </row>
    <row r="429">
      <c r="A429" s="43"/>
      <c r="B429" s="37" t="str">
        <f t="shared" si="2"/>
        <v/>
      </c>
      <c r="C429" s="44"/>
      <c r="D429" s="45"/>
      <c r="E429" s="45"/>
      <c r="F429" s="46" t="str">
        <f t="shared" si="5"/>
        <v/>
      </c>
      <c r="G429" s="4"/>
      <c r="H429" s="4"/>
      <c r="I429" s="4"/>
      <c r="J429" s="4"/>
      <c r="K429" s="4"/>
      <c r="L429" s="4"/>
      <c r="M429" s="4"/>
      <c r="N429" s="4"/>
      <c r="O429" s="4"/>
      <c r="P429" s="4"/>
      <c r="Q429" s="4"/>
      <c r="R429" s="4"/>
      <c r="S429" s="4"/>
      <c r="T429" s="4"/>
      <c r="U429" s="4"/>
      <c r="V429" s="4"/>
      <c r="W429" s="4"/>
      <c r="X429" s="4"/>
      <c r="Y429" s="4"/>
      <c r="Z429" s="4"/>
      <c r="AA429" s="4"/>
      <c r="AB429" s="4"/>
      <c r="AC429" s="4"/>
    </row>
    <row r="430">
      <c r="A430" s="43"/>
      <c r="B430" s="37" t="str">
        <f t="shared" si="2"/>
        <v/>
      </c>
      <c r="C430" s="44"/>
      <c r="D430" s="45"/>
      <c r="E430" s="45"/>
      <c r="F430" s="46" t="str">
        <f t="shared" si="5"/>
        <v/>
      </c>
      <c r="G430" s="4"/>
      <c r="H430" s="4"/>
      <c r="I430" s="4"/>
      <c r="J430" s="4"/>
      <c r="K430" s="4"/>
      <c r="L430" s="4"/>
      <c r="M430" s="4"/>
      <c r="N430" s="4"/>
      <c r="O430" s="4"/>
      <c r="P430" s="4"/>
      <c r="Q430" s="4"/>
      <c r="R430" s="4"/>
      <c r="S430" s="4"/>
      <c r="T430" s="4"/>
      <c r="U430" s="4"/>
      <c r="V430" s="4"/>
      <c r="W430" s="4"/>
      <c r="X430" s="4"/>
      <c r="Y430" s="4"/>
      <c r="Z430" s="4"/>
      <c r="AA430" s="4"/>
      <c r="AB430" s="4"/>
      <c r="AC430" s="4"/>
    </row>
    <row r="431">
      <c r="A431" s="43"/>
      <c r="B431" s="37" t="str">
        <f t="shared" si="2"/>
        <v/>
      </c>
      <c r="C431" s="44"/>
      <c r="D431" s="45"/>
      <c r="E431" s="45"/>
      <c r="F431" s="46" t="str">
        <f t="shared" si="5"/>
        <v/>
      </c>
      <c r="G431" s="4"/>
      <c r="H431" s="4"/>
      <c r="I431" s="4"/>
      <c r="J431" s="4"/>
      <c r="K431" s="4"/>
      <c r="L431" s="4"/>
      <c r="M431" s="4"/>
      <c r="N431" s="4"/>
      <c r="O431" s="4"/>
      <c r="P431" s="4"/>
      <c r="Q431" s="4"/>
      <c r="R431" s="4"/>
      <c r="S431" s="4"/>
      <c r="T431" s="4"/>
      <c r="U431" s="4"/>
      <c r="V431" s="4"/>
      <c r="W431" s="4"/>
      <c r="X431" s="4"/>
      <c r="Y431" s="4"/>
      <c r="Z431" s="4"/>
      <c r="AA431" s="4"/>
      <c r="AB431" s="4"/>
      <c r="AC431" s="4"/>
    </row>
    <row r="432">
      <c r="A432" s="43"/>
      <c r="B432" s="37" t="str">
        <f t="shared" si="2"/>
        <v/>
      </c>
      <c r="C432" s="44"/>
      <c r="D432" s="45"/>
      <c r="E432" s="45"/>
      <c r="F432" s="46" t="str">
        <f t="shared" si="5"/>
        <v/>
      </c>
      <c r="G432" s="4"/>
      <c r="H432" s="4"/>
      <c r="I432" s="4"/>
      <c r="J432" s="4"/>
      <c r="K432" s="4"/>
      <c r="L432" s="4"/>
      <c r="M432" s="4"/>
      <c r="N432" s="4"/>
      <c r="O432" s="4"/>
      <c r="P432" s="4"/>
      <c r="Q432" s="4"/>
      <c r="R432" s="4"/>
      <c r="S432" s="4"/>
      <c r="T432" s="4"/>
      <c r="U432" s="4"/>
      <c r="V432" s="4"/>
      <c r="W432" s="4"/>
      <c r="X432" s="4"/>
      <c r="Y432" s="4"/>
      <c r="Z432" s="4"/>
      <c r="AA432" s="4"/>
      <c r="AB432" s="4"/>
      <c r="AC432" s="4"/>
    </row>
    <row r="433">
      <c r="A433" s="43"/>
      <c r="B433" s="37" t="str">
        <f t="shared" si="2"/>
        <v/>
      </c>
      <c r="C433" s="44"/>
      <c r="D433" s="45"/>
      <c r="E433" s="45"/>
      <c r="F433" s="46" t="str">
        <f t="shared" si="5"/>
        <v/>
      </c>
      <c r="G433" s="4"/>
      <c r="H433" s="4"/>
      <c r="I433" s="4"/>
      <c r="J433" s="4"/>
      <c r="K433" s="4"/>
      <c r="L433" s="4"/>
      <c r="M433" s="4"/>
      <c r="N433" s="4"/>
      <c r="O433" s="4"/>
      <c r="P433" s="4"/>
      <c r="Q433" s="4"/>
      <c r="R433" s="4"/>
      <c r="S433" s="4"/>
      <c r="T433" s="4"/>
      <c r="U433" s="4"/>
      <c r="V433" s="4"/>
      <c r="W433" s="4"/>
      <c r="X433" s="4"/>
      <c r="Y433" s="4"/>
      <c r="Z433" s="4"/>
      <c r="AA433" s="4"/>
      <c r="AB433" s="4"/>
      <c r="AC433" s="4"/>
    </row>
    <row r="434">
      <c r="A434" s="43"/>
      <c r="B434" s="37" t="str">
        <f t="shared" si="2"/>
        <v/>
      </c>
      <c r="C434" s="44"/>
      <c r="D434" s="45"/>
      <c r="E434" s="45"/>
      <c r="F434" s="46" t="str">
        <f t="shared" si="5"/>
        <v/>
      </c>
      <c r="G434" s="4"/>
      <c r="H434" s="4"/>
      <c r="I434" s="4"/>
      <c r="J434" s="4"/>
      <c r="K434" s="4"/>
      <c r="L434" s="4"/>
      <c r="M434" s="4"/>
      <c r="N434" s="4"/>
      <c r="O434" s="4"/>
      <c r="P434" s="4"/>
      <c r="Q434" s="4"/>
      <c r="R434" s="4"/>
      <c r="S434" s="4"/>
      <c r="T434" s="4"/>
      <c r="U434" s="4"/>
      <c r="V434" s="4"/>
      <c r="W434" s="4"/>
      <c r="X434" s="4"/>
      <c r="Y434" s="4"/>
      <c r="Z434" s="4"/>
      <c r="AA434" s="4"/>
      <c r="AB434" s="4"/>
      <c r="AC434" s="4"/>
    </row>
    <row r="435">
      <c r="A435" s="43"/>
      <c r="B435" s="37" t="str">
        <f t="shared" si="2"/>
        <v/>
      </c>
      <c r="C435" s="44"/>
      <c r="D435" s="45"/>
      <c r="E435" s="45"/>
      <c r="F435" s="46" t="str">
        <f t="shared" si="5"/>
        <v/>
      </c>
      <c r="G435" s="4"/>
      <c r="H435" s="4"/>
      <c r="I435" s="4"/>
      <c r="J435" s="4"/>
      <c r="K435" s="4"/>
      <c r="L435" s="4"/>
      <c r="M435" s="4"/>
      <c r="N435" s="4"/>
      <c r="O435" s="4"/>
      <c r="P435" s="4"/>
      <c r="Q435" s="4"/>
      <c r="R435" s="4"/>
      <c r="S435" s="4"/>
      <c r="T435" s="4"/>
      <c r="U435" s="4"/>
      <c r="V435" s="4"/>
      <c r="W435" s="4"/>
      <c r="X435" s="4"/>
      <c r="Y435" s="4"/>
      <c r="Z435" s="4"/>
      <c r="AA435" s="4"/>
      <c r="AB435" s="4"/>
      <c r="AC435" s="4"/>
    </row>
    <row r="436">
      <c r="A436" s="43"/>
      <c r="B436" s="37" t="str">
        <f t="shared" si="2"/>
        <v/>
      </c>
      <c r="C436" s="44"/>
      <c r="D436" s="45"/>
      <c r="E436" s="45"/>
      <c r="F436" s="46" t="str">
        <f t="shared" si="5"/>
        <v/>
      </c>
      <c r="G436" s="4"/>
      <c r="H436" s="4"/>
      <c r="I436" s="4"/>
      <c r="J436" s="4"/>
      <c r="K436" s="4"/>
      <c r="L436" s="4"/>
      <c r="M436" s="4"/>
      <c r="N436" s="4"/>
      <c r="O436" s="4"/>
      <c r="P436" s="4"/>
      <c r="Q436" s="4"/>
      <c r="R436" s="4"/>
      <c r="S436" s="4"/>
      <c r="T436" s="4"/>
      <c r="U436" s="4"/>
      <c r="V436" s="4"/>
      <c r="W436" s="4"/>
      <c r="X436" s="4"/>
      <c r="Y436" s="4"/>
      <c r="Z436" s="4"/>
      <c r="AA436" s="4"/>
      <c r="AB436" s="4"/>
      <c r="AC436" s="4"/>
    </row>
    <row r="437">
      <c r="A437" s="43"/>
      <c r="B437" s="37" t="str">
        <f t="shared" si="2"/>
        <v/>
      </c>
      <c r="C437" s="44"/>
      <c r="D437" s="45"/>
      <c r="E437" s="45"/>
      <c r="F437" s="46" t="str">
        <f t="shared" si="5"/>
        <v/>
      </c>
      <c r="G437" s="4"/>
      <c r="H437" s="4"/>
      <c r="I437" s="4"/>
      <c r="J437" s="4"/>
      <c r="K437" s="4"/>
      <c r="L437" s="4"/>
      <c r="M437" s="4"/>
      <c r="N437" s="4"/>
      <c r="O437" s="4"/>
      <c r="P437" s="4"/>
      <c r="Q437" s="4"/>
      <c r="R437" s="4"/>
      <c r="S437" s="4"/>
      <c r="T437" s="4"/>
      <c r="U437" s="4"/>
      <c r="V437" s="4"/>
      <c r="W437" s="4"/>
      <c r="X437" s="4"/>
      <c r="Y437" s="4"/>
      <c r="Z437" s="4"/>
      <c r="AA437" s="4"/>
      <c r="AB437" s="4"/>
      <c r="AC437" s="4"/>
    </row>
    <row r="438">
      <c r="A438" s="43"/>
      <c r="B438" s="37" t="str">
        <f t="shared" si="2"/>
        <v/>
      </c>
      <c r="C438" s="44"/>
      <c r="D438" s="45"/>
      <c r="E438" s="45"/>
      <c r="F438" s="46" t="str">
        <f t="shared" si="5"/>
        <v/>
      </c>
      <c r="G438" s="4"/>
      <c r="H438" s="4"/>
      <c r="I438" s="4"/>
      <c r="J438" s="4"/>
      <c r="K438" s="4"/>
      <c r="L438" s="4"/>
      <c r="M438" s="4"/>
      <c r="N438" s="4"/>
      <c r="O438" s="4"/>
      <c r="P438" s="4"/>
      <c r="Q438" s="4"/>
      <c r="R438" s="4"/>
      <c r="S438" s="4"/>
      <c r="T438" s="4"/>
      <c r="U438" s="4"/>
      <c r="V438" s="4"/>
      <c r="W438" s="4"/>
      <c r="X438" s="4"/>
      <c r="Y438" s="4"/>
      <c r="Z438" s="4"/>
      <c r="AA438" s="4"/>
      <c r="AB438" s="4"/>
      <c r="AC438" s="4"/>
    </row>
    <row r="439">
      <c r="A439" s="43"/>
      <c r="B439" s="37" t="str">
        <f t="shared" si="2"/>
        <v/>
      </c>
      <c r="C439" s="44"/>
      <c r="D439" s="45"/>
      <c r="E439" s="45"/>
      <c r="F439" s="46" t="str">
        <f t="shared" si="5"/>
        <v/>
      </c>
      <c r="G439" s="4"/>
      <c r="H439" s="4"/>
      <c r="I439" s="4"/>
      <c r="J439" s="4"/>
      <c r="K439" s="4"/>
      <c r="L439" s="4"/>
      <c r="M439" s="4"/>
      <c r="N439" s="4"/>
      <c r="O439" s="4"/>
      <c r="P439" s="4"/>
      <c r="Q439" s="4"/>
      <c r="R439" s="4"/>
      <c r="S439" s="4"/>
      <c r="T439" s="4"/>
      <c r="U439" s="4"/>
      <c r="V439" s="4"/>
      <c r="W439" s="4"/>
      <c r="X439" s="4"/>
      <c r="Y439" s="4"/>
      <c r="Z439" s="4"/>
      <c r="AA439" s="4"/>
      <c r="AB439" s="4"/>
      <c r="AC439" s="4"/>
    </row>
    <row r="440">
      <c r="A440" s="43"/>
      <c r="B440" s="37" t="str">
        <f t="shared" si="2"/>
        <v/>
      </c>
      <c r="C440" s="44"/>
      <c r="D440" s="45"/>
      <c r="E440" s="45"/>
      <c r="F440" s="46" t="str">
        <f t="shared" si="5"/>
        <v/>
      </c>
      <c r="G440" s="4"/>
      <c r="H440" s="4"/>
      <c r="I440" s="4"/>
      <c r="J440" s="4"/>
      <c r="K440" s="4"/>
      <c r="L440" s="4"/>
      <c r="M440" s="4"/>
      <c r="N440" s="4"/>
      <c r="O440" s="4"/>
      <c r="P440" s="4"/>
      <c r="Q440" s="4"/>
      <c r="R440" s="4"/>
      <c r="S440" s="4"/>
      <c r="T440" s="4"/>
      <c r="U440" s="4"/>
      <c r="V440" s="4"/>
      <c r="W440" s="4"/>
      <c r="X440" s="4"/>
      <c r="Y440" s="4"/>
      <c r="Z440" s="4"/>
      <c r="AA440" s="4"/>
      <c r="AB440" s="4"/>
      <c r="AC440" s="4"/>
    </row>
    <row r="441">
      <c r="A441" s="43"/>
      <c r="B441" s="37" t="str">
        <f t="shared" si="2"/>
        <v/>
      </c>
      <c r="C441" s="44"/>
      <c r="D441" s="45"/>
      <c r="E441" s="45"/>
      <c r="F441" s="46" t="str">
        <f t="shared" si="5"/>
        <v/>
      </c>
      <c r="G441" s="4"/>
      <c r="H441" s="4"/>
      <c r="I441" s="4"/>
      <c r="J441" s="4"/>
      <c r="K441" s="4"/>
      <c r="L441" s="4"/>
      <c r="M441" s="4"/>
      <c r="N441" s="4"/>
      <c r="O441" s="4"/>
      <c r="P441" s="4"/>
      <c r="Q441" s="4"/>
      <c r="R441" s="4"/>
      <c r="S441" s="4"/>
      <c r="T441" s="4"/>
      <c r="U441" s="4"/>
      <c r="V441" s="4"/>
      <c r="W441" s="4"/>
      <c r="X441" s="4"/>
      <c r="Y441" s="4"/>
      <c r="Z441" s="4"/>
      <c r="AA441" s="4"/>
      <c r="AB441" s="4"/>
      <c r="AC441" s="4"/>
    </row>
    <row r="442">
      <c r="A442" s="43"/>
      <c r="B442" s="37" t="str">
        <f t="shared" si="2"/>
        <v/>
      </c>
      <c r="C442" s="44"/>
      <c r="D442" s="45"/>
      <c r="E442" s="45"/>
      <c r="F442" s="46" t="str">
        <f t="shared" si="5"/>
        <v/>
      </c>
      <c r="G442" s="4"/>
      <c r="H442" s="4"/>
      <c r="I442" s="4"/>
      <c r="J442" s="4"/>
      <c r="K442" s="4"/>
      <c r="L442" s="4"/>
      <c r="M442" s="4"/>
      <c r="N442" s="4"/>
      <c r="O442" s="4"/>
      <c r="P442" s="4"/>
      <c r="Q442" s="4"/>
      <c r="R442" s="4"/>
      <c r="S442" s="4"/>
      <c r="T442" s="4"/>
      <c r="U442" s="4"/>
      <c r="V442" s="4"/>
      <c r="W442" s="4"/>
      <c r="X442" s="4"/>
      <c r="Y442" s="4"/>
      <c r="Z442" s="4"/>
      <c r="AA442" s="4"/>
      <c r="AB442" s="4"/>
      <c r="AC442" s="4"/>
    </row>
    <row r="443">
      <c r="A443" s="43"/>
      <c r="B443" s="37" t="str">
        <f t="shared" si="2"/>
        <v/>
      </c>
      <c r="C443" s="44"/>
      <c r="D443" s="45"/>
      <c r="E443" s="45"/>
      <c r="F443" s="46" t="str">
        <f t="shared" si="5"/>
        <v/>
      </c>
      <c r="G443" s="4"/>
      <c r="H443" s="4"/>
      <c r="I443" s="4"/>
      <c r="J443" s="4"/>
      <c r="K443" s="4"/>
      <c r="L443" s="4"/>
      <c r="M443" s="4"/>
      <c r="N443" s="4"/>
      <c r="O443" s="4"/>
      <c r="P443" s="4"/>
      <c r="Q443" s="4"/>
      <c r="R443" s="4"/>
      <c r="S443" s="4"/>
      <c r="T443" s="4"/>
      <c r="U443" s="4"/>
      <c r="V443" s="4"/>
      <c r="W443" s="4"/>
      <c r="X443" s="4"/>
      <c r="Y443" s="4"/>
      <c r="Z443" s="4"/>
      <c r="AA443" s="4"/>
      <c r="AB443" s="4"/>
      <c r="AC443" s="4"/>
    </row>
    <row r="444">
      <c r="A444" s="43"/>
      <c r="B444" s="37" t="str">
        <f t="shared" si="2"/>
        <v/>
      </c>
      <c r="C444" s="44"/>
      <c r="D444" s="45"/>
      <c r="E444" s="45"/>
      <c r="F444" s="46" t="str">
        <f t="shared" si="5"/>
        <v/>
      </c>
      <c r="G444" s="4"/>
      <c r="H444" s="4"/>
      <c r="I444" s="4"/>
      <c r="J444" s="4"/>
      <c r="K444" s="4"/>
      <c r="L444" s="4"/>
      <c r="M444" s="4"/>
      <c r="N444" s="4"/>
      <c r="O444" s="4"/>
      <c r="P444" s="4"/>
      <c r="Q444" s="4"/>
      <c r="R444" s="4"/>
      <c r="S444" s="4"/>
      <c r="T444" s="4"/>
      <c r="U444" s="4"/>
      <c r="V444" s="4"/>
      <c r="W444" s="4"/>
      <c r="X444" s="4"/>
      <c r="Y444" s="4"/>
      <c r="Z444" s="4"/>
      <c r="AA444" s="4"/>
      <c r="AB444" s="4"/>
      <c r="AC444" s="4"/>
    </row>
    <row r="445">
      <c r="A445" s="43"/>
      <c r="B445" s="37" t="str">
        <f t="shared" si="2"/>
        <v/>
      </c>
      <c r="C445" s="44"/>
      <c r="D445" s="45"/>
      <c r="E445" s="45"/>
      <c r="F445" s="46" t="str">
        <f t="shared" si="5"/>
        <v/>
      </c>
      <c r="G445" s="4"/>
      <c r="H445" s="4"/>
      <c r="I445" s="4"/>
      <c r="J445" s="4"/>
      <c r="K445" s="4"/>
      <c r="L445" s="4"/>
      <c r="M445" s="4"/>
      <c r="N445" s="4"/>
      <c r="O445" s="4"/>
      <c r="P445" s="4"/>
      <c r="Q445" s="4"/>
      <c r="R445" s="4"/>
      <c r="S445" s="4"/>
      <c r="T445" s="4"/>
      <c r="U445" s="4"/>
      <c r="V445" s="4"/>
      <c r="W445" s="4"/>
      <c r="X445" s="4"/>
      <c r="Y445" s="4"/>
      <c r="Z445" s="4"/>
      <c r="AA445" s="4"/>
      <c r="AB445" s="4"/>
      <c r="AC445" s="4"/>
    </row>
    <row r="446">
      <c r="A446" s="43"/>
      <c r="B446" s="37" t="str">
        <f t="shared" si="2"/>
        <v/>
      </c>
      <c r="C446" s="44"/>
      <c r="D446" s="45"/>
      <c r="E446" s="45"/>
      <c r="F446" s="46" t="str">
        <f t="shared" si="5"/>
        <v/>
      </c>
      <c r="G446" s="4"/>
      <c r="H446" s="4"/>
      <c r="I446" s="4"/>
      <c r="J446" s="4"/>
      <c r="K446" s="4"/>
      <c r="L446" s="4"/>
      <c r="M446" s="4"/>
      <c r="N446" s="4"/>
      <c r="O446" s="4"/>
      <c r="P446" s="4"/>
      <c r="Q446" s="4"/>
      <c r="R446" s="4"/>
      <c r="S446" s="4"/>
      <c r="T446" s="4"/>
      <c r="U446" s="4"/>
      <c r="V446" s="4"/>
      <c r="W446" s="4"/>
      <c r="X446" s="4"/>
      <c r="Y446" s="4"/>
      <c r="Z446" s="4"/>
      <c r="AA446" s="4"/>
      <c r="AB446" s="4"/>
      <c r="AC446" s="4"/>
    </row>
    <row r="447">
      <c r="A447" s="43"/>
      <c r="B447" s="37" t="str">
        <f t="shared" si="2"/>
        <v/>
      </c>
      <c r="C447" s="44"/>
      <c r="D447" s="45"/>
      <c r="E447" s="45"/>
      <c r="F447" s="46" t="str">
        <f t="shared" si="5"/>
        <v/>
      </c>
      <c r="G447" s="4"/>
      <c r="H447" s="4"/>
      <c r="I447" s="4"/>
      <c r="J447" s="4"/>
      <c r="K447" s="4"/>
      <c r="L447" s="4"/>
      <c r="M447" s="4"/>
      <c r="N447" s="4"/>
      <c r="O447" s="4"/>
      <c r="P447" s="4"/>
      <c r="Q447" s="4"/>
      <c r="R447" s="4"/>
      <c r="S447" s="4"/>
      <c r="T447" s="4"/>
      <c r="U447" s="4"/>
      <c r="V447" s="4"/>
      <c r="W447" s="4"/>
      <c r="X447" s="4"/>
      <c r="Y447" s="4"/>
      <c r="Z447" s="4"/>
      <c r="AA447" s="4"/>
      <c r="AB447" s="4"/>
      <c r="AC447" s="4"/>
    </row>
    <row r="448">
      <c r="A448" s="43"/>
      <c r="B448" s="37" t="str">
        <f t="shared" si="2"/>
        <v/>
      </c>
      <c r="C448" s="44"/>
      <c r="D448" s="45"/>
      <c r="E448" s="45"/>
      <c r="F448" s="46" t="str">
        <f t="shared" si="5"/>
        <v/>
      </c>
      <c r="G448" s="4"/>
      <c r="H448" s="4"/>
      <c r="I448" s="4"/>
      <c r="J448" s="4"/>
      <c r="K448" s="4"/>
      <c r="L448" s="4"/>
      <c r="M448" s="4"/>
      <c r="N448" s="4"/>
      <c r="O448" s="4"/>
      <c r="P448" s="4"/>
      <c r="Q448" s="4"/>
      <c r="R448" s="4"/>
      <c r="S448" s="4"/>
      <c r="T448" s="4"/>
      <c r="U448" s="4"/>
      <c r="V448" s="4"/>
      <c r="W448" s="4"/>
      <c r="X448" s="4"/>
      <c r="Y448" s="4"/>
      <c r="Z448" s="4"/>
      <c r="AA448" s="4"/>
      <c r="AB448" s="4"/>
      <c r="AC448" s="4"/>
    </row>
    <row r="449">
      <c r="A449" s="43"/>
      <c r="B449" s="37" t="str">
        <f t="shared" si="2"/>
        <v/>
      </c>
      <c r="C449" s="44"/>
      <c r="D449" s="45"/>
      <c r="E449" s="45"/>
      <c r="F449" s="46" t="str">
        <f t="shared" si="5"/>
        <v/>
      </c>
      <c r="G449" s="4"/>
      <c r="H449" s="4"/>
      <c r="I449" s="4"/>
      <c r="J449" s="4"/>
      <c r="K449" s="4"/>
      <c r="L449" s="4"/>
      <c r="M449" s="4"/>
      <c r="N449" s="4"/>
      <c r="O449" s="4"/>
      <c r="P449" s="4"/>
      <c r="Q449" s="4"/>
      <c r="R449" s="4"/>
      <c r="S449" s="4"/>
      <c r="T449" s="4"/>
      <c r="U449" s="4"/>
      <c r="V449" s="4"/>
      <c r="W449" s="4"/>
      <c r="X449" s="4"/>
      <c r="Y449" s="4"/>
      <c r="Z449" s="4"/>
      <c r="AA449" s="4"/>
      <c r="AB449" s="4"/>
      <c r="AC449" s="4"/>
    </row>
    <row r="450">
      <c r="A450" s="43"/>
      <c r="B450" s="37" t="str">
        <f t="shared" si="2"/>
        <v/>
      </c>
      <c r="C450" s="44"/>
      <c r="D450" s="45"/>
      <c r="E450" s="45"/>
      <c r="F450" s="46" t="str">
        <f t="shared" si="5"/>
        <v/>
      </c>
      <c r="G450" s="4"/>
      <c r="H450" s="4"/>
      <c r="I450" s="4"/>
      <c r="J450" s="4"/>
      <c r="K450" s="4"/>
      <c r="L450" s="4"/>
      <c r="M450" s="4"/>
      <c r="N450" s="4"/>
      <c r="O450" s="4"/>
      <c r="P450" s="4"/>
      <c r="Q450" s="4"/>
      <c r="R450" s="4"/>
      <c r="S450" s="4"/>
      <c r="T450" s="4"/>
      <c r="U450" s="4"/>
      <c r="V450" s="4"/>
      <c r="W450" s="4"/>
      <c r="X450" s="4"/>
      <c r="Y450" s="4"/>
      <c r="Z450" s="4"/>
      <c r="AA450" s="4"/>
      <c r="AB450" s="4"/>
      <c r="AC450" s="4"/>
    </row>
    <row r="451">
      <c r="A451" s="43"/>
      <c r="B451" s="37" t="str">
        <f t="shared" si="2"/>
        <v/>
      </c>
      <c r="C451" s="44"/>
      <c r="D451" s="45"/>
      <c r="E451" s="45"/>
      <c r="F451" s="46" t="str">
        <f t="shared" si="5"/>
        <v/>
      </c>
      <c r="G451" s="4"/>
      <c r="H451" s="4"/>
      <c r="I451" s="4"/>
      <c r="J451" s="4"/>
      <c r="K451" s="4"/>
      <c r="L451" s="4"/>
      <c r="M451" s="4"/>
      <c r="N451" s="4"/>
      <c r="O451" s="4"/>
      <c r="P451" s="4"/>
      <c r="Q451" s="4"/>
      <c r="R451" s="4"/>
      <c r="S451" s="4"/>
      <c r="T451" s="4"/>
      <c r="U451" s="4"/>
      <c r="V451" s="4"/>
      <c r="W451" s="4"/>
      <c r="X451" s="4"/>
      <c r="Y451" s="4"/>
      <c r="Z451" s="4"/>
      <c r="AA451" s="4"/>
      <c r="AB451" s="4"/>
      <c r="AC451" s="4"/>
    </row>
    <row r="452">
      <c r="A452" s="43"/>
      <c r="B452" s="37" t="str">
        <f t="shared" si="2"/>
        <v/>
      </c>
      <c r="C452" s="44"/>
      <c r="D452" s="45"/>
      <c r="E452" s="45"/>
      <c r="F452" s="46" t="str">
        <f t="shared" si="5"/>
        <v/>
      </c>
      <c r="G452" s="4"/>
      <c r="H452" s="4"/>
      <c r="I452" s="4"/>
      <c r="J452" s="4"/>
      <c r="K452" s="4"/>
      <c r="L452" s="4"/>
      <c r="M452" s="4"/>
      <c r="N452" s="4"/>
      <c r="O452" s="4"/>
      <c r="P452" s="4"/>
      <c r="Q452" s="4"/>
      <c r="R452" s="4"/>
      <c r="S452" s="4"/>
      <c r="T452" s="4"/>
      <c r="U452" s="4"/>
      <c r="V452" s="4"/>
      <c r="W452" s="4"/>
      <c r="X452" s="4"/>
      <c r="Y452" s="4"/>
      <c r="Z452" s="4"/>
      <c r="AA452" s="4"/>
      <c r="AB452" s="4"/>
      <c r="AC452" s="4"/>
    </row>
    <row r="453">
      <c r="A453" s="43"/>
      <c r="B453" s="37" t="str">
        <f t="shared" si="2"/>
        <v/>
      </c>
      <c r="C453" s="44"/>
      <c r="D453" s="45"/>
      <c r="E453" s="45"/>
      <c r="F453" s="46" t="str">
        <f t="shared" si="5"/>
        <v/>
      </c>
      <c r="G453" s="4"/>
      <c r="H453" s="4"/>
      <c r="I453" s="4"/>
      <c r="J453" s="4"/>
      <c r="K453" s="4"/>
      <c r="L453" s="4"/>
      <c r="M453" s="4"/>
      <c r="N453" s="4"/>
      <c r="O453" s="4"/>
      <c r="P453" s="4"/>
      <c r="Q453" s="4"/>
      <c r="R453" s="4"/>
      <c r="S453" s="4"/>
      <c r="T453" s="4"/>
      <c r="U453" s="4"/>
      <c r="V453" s="4"/>
      <c r="W453" s="4"/>
      <c r="X453" s="4"/>
      <c r="Y453" s="4"/>
      <c r="Z453" s="4"/>
      <c r="AA453" s="4"/>
      <c r="AB453" s="4"/>
      <c r="AC453" s="4"/>
    </row>
    <row r="454">
      <c r="A454" s="43"/>
      <c r="B454" s="37" t="str">
        <f t="shared" si="2"/>
        <v/>
      </c>
      <c r="C454" s="44"/>
      <c r="D454" s="45"/>
      <c r="E454" s="45"/>
      <c r="F454" s="46" t="str">
        <f t="shared" si="5"/>
        <v/>
      </c>
      <c r="G454" s="4"/>
      <c r="H454" s="4"/>
      <c r="I454" s="4"/>
      <c r="J454" s="4"/>
      <c r="K454" s="4"/>
      <c r="L454" s="4"/>
      <c r="M454" s="4"/>
      <c r="N454" s="4"/>
      <c r="O454" s="4"/>
      <c r="P454" s="4"/>
      <c r="Q454" s="4"/>
      <c r="R454" s="4"/>
      <c r="S454" s="4"/>
      <c r="T454" s="4"/>
      <c r="U454" s="4"/>
      <c r="V454" s="4"/>
      <c r="W454" s="4"/>
      <c r="X454" s="4"/>
      <c r="Y454" s="4"/>
      <c r="Z454" s="4"/>
      <c r="AA454" s="4"/>
      <c r="AB454" s="4"/>
      <c r="AC454" s="4"/>
    </row>
    <row r="455">
      <c r="A455" s="43"/>
      <c r="B455" s="37" t="str">
        <f t="shared" si="2"/>
        <v/>
      </c>
      <c r="C455" s="44"/>
      <c r="D455" s="45"/>
      <c r="E455" s="45"/>
      <c r="F455" s="46" t="str">
        <f t="shared" si="5"/>
        <v/>
      </c>
      <c r="G455" s="4"/>
      <c r="H455" s="4"/>
      <c r="I455" s="4"/>
      <c r="J455" s="4"/>
      <c r="K455" s="4"/>
      <c r="L455" s="4"/>
      <c r="M455" s="4"/>
      <c r="N455" s="4"/>
      <c r="O455" s="4"/>
      <c r="P455" s="4"/>
      <c r="Q455" s="4"/>
      <c r="R455" s="4"/>
      <c r="S455" s="4"/>
      <c r="T455" s="4"/>
      <c r="U455" s="4"/>
      <c r="V455" s="4"/>
      <c r="W455" s="4"/>
      <c r="X455" s="4"/>
      <c r="Y455" s="4"/>
      <c r="Z455" s="4"/>
      <c r="AA455" s="4"/>
      <c r="AB455" s="4"/>
      <c r="AC455" s="4"/>
    </row>
    <row r="456">
      <c r="A456" s="43"/>
      <c r="B456" s="37" t="str">
        <f t="shared" si="2"/>
        <v/>
      </c>
      <c r="C456" s="44"/>
      <c r="D456" s="45"/>
      <c r="E456" s="45"/>
      <c r="F456" s="46" t="str">
        <f t="shared" si="5"/>
        <v/>
      </c>
      <c r="G456" s="4"/>
      <c r="H456" s="4"/>
      <c r="I456" s="4"/>
      <c r="J456" s="4"/>
      <c r="K456" s="4"/>
      <c r="L456" s="4"/>
      <c r="M456" s="4"/>
      <c r="N456" s="4"/>
      <c r="O456" s="4"/>
      <c r="P456" s="4"/>
      <c r="Q456" s="4"/>
      <c r="R456" s="4"/>
      <c r="S456" s="4"/>
      <c r="T456" s="4"/>
      <c r="U456" s="4"/>
      <c r="V456" s="4"/>
      <c r="W456" s="4"/>
      <c r="X456" s="4"/>
      <c r="Y456" s="4"/>
      <c r="Z456" s="4"/>
      <c r="AA456" s="4"/>
      <c r="AB456" s="4"/>
      <c r="AC456" s="4"/>
    </row>
    <row r="457">
      <c r="A457" s="43"/>
      <c r="B457" s="37" t="str">
        <f t="shared" si="2"/>
        <v/>
      </c>
      <c r="C457" s="44"/>
      <c r="D457" s="45"/>
      <c r="E457" s="45"/>
      <c r="F457" s="46" t="str">
        <f t="shared" si="5"/>
        <v/>
      </c>
      <c r="G457" s="4"/>
      <c r="H457" s="4"/>
      <c r="I457" s="4"/>
      <c r="J457" s="4"/>
      <c r="K457" s="4"/>
      <c r="L457" s="4"/>
      <c r="M457" s="4"/>
      <c r="N457" s="4"/>
      <c r="O457" s="4"/>
      <c r="P457" s="4"/>
      <c r="Q457" s="4"/>
      <c r="R457" s="4"/>
      <c r="S457" s="4"/>
      <c r="T457" s="4"/>
      <c r="U457" s="4"/>
      <c r="V457" s="4"/>
      <c r="W457" s="4"/>
      <c r="X457" s="4"/>
      <c r="Y457" s="4"/>
      <c r="Z457" s="4"/>
      <c r="AA457" s="4"/>
      <c r="AB457" s="4"/>
      <c r="AC457" s="4"/>
    </row>
    <row r="458">
      <c r="A458" s="43"/>
      <c r="B458" s="37" t="str">
        <f t="shared" si="2"/>
        <v/>
      </c>
      <c r="C458" s="44"/>
      <c r="D458" s="45"/>
      <c r="E458" s="45"/>
      <c r="F458" s="46" t="str">
        <f t="shared" si="5"/>
        <v/>
      </c>
      <c r="G458" s="4"/>
      <c r="H458" s="4"/>
      <c r="I458" s="4"/>
      <c r="J458" s="4"/>
      <c r="K458" s="4"/>
      <c r="L458" s="4"/>
      <c r="M458" s="4"/>
      <c r="N458" s="4"/>
      <c r="O458" s="4"/>
      <c r="P458" s="4"/>
      <c r="Q458" s="4"/>
      <c r="R458" s="4"/>
      <c r="S458" s="4"/>
      <c r="T458" s="4"/>
      <c r="U458" s="4"/>
      <c r="V458" s="4"/>
      <c r="W458" s="4"/>
      <c r="X458" s="4"/>
      <c r="Y458" s="4"/>
      <c r="Z458" s="4"/>
      <c r="AA458" s="4"/>
      <c r="AB458" s="4"/>
      <c r="AC458" s="4"/>
    </row>
    <row r="459">
      <c r="A459" s="43"/>
      <c r="B459" s="37" t="str">
        <f t="shared" si="2"/>
        <v/>
      </c>
      <c r="C459" s="44"/>
      <c r="D459" s="45"/>
      <c r="E459" s="45"/>
      <c r="F459" s="46" t="str">
        <f t="shared" si="5"/>
        <v/>
      </c>
      <c r="G459" s="4"/>
      <c r="H459" s="4"/>
      <c r="I459" s="4"/>
      <c r="J459" s="4"/>
      <c r="K459" s="4"/>
      <c r="L459" s="4"/>
      <c r="M459" s="4"/>
      <c r="N459" s="4"/>
      <c r="O459" s="4"/>
      <c r="P459" s="4"/>
      <c r="Q459" s="4"/>
      <c r="R459" s="4"/>
      <c r="S459" s="4"/>
      <c r="T459" s="4"/>
      <c r="U459" s="4"/>
      <c r="V459" s="4"/>
      <c r="W459" s="4"/>
      <c r="X459" s="4"/>
      <c r="Y459" s="4"/>
      <c r="Z459" s="4"/>
      <c r="AA459" s="4"/>
      <c r="AB459" s="4"/>
      <c r="AC459" s="4"/>
    </row>
    <row r="460">
      <c r="A460" s="43"/>
      <c r="B460" s="37" t="str">
        <f t="shared" si="2"/>
        <v/>
      </c>
      <c r="C460" s="44"/>
      <c r="D460" s="45"/>
      <c r="E460" s="45"/>
      <c r="F460" s="46" t="str">
        <f t="shared" si="5"/>
        <v/>
      </c>
      <c r="G460" s="4"/>
      <c r="H460" s="4"/>
      <c r="I460" s="4"/>
      <c r="J460" s="4"/>
      <c r="K460" s="4"/>
      <c r="L460" s="4"/>
      <c r="M460" s="4"/>
      <c r="N460" s="4"/>
      <c r="O460" s="4"/>
      <c r="P460" s="4"/>
      <c r="Q460" s="4"/>
      <c r="R460" s="4"/>
      <c r="S460" s="4"/>
      <c r="T460" s="4"/>
      <c r="U460" s="4"/>
      <c r="V460" s="4"/>
      <c r="W460" s="4"/>
      <c r="X460" s="4"/>
      <c r="Y460" s="4"/>
      <c r="Z460" s="4"/>
      <c r="AA460" s="4"/>
      <c r="AB460" s="4"/>
      <c r="AC460" s="4"/>
    </row>
    <row r="461">
      <c r="A461" s="43"/>
      <c r="B461" s="37" t="str">
        <f t="shared" si="2"/>
        <v/>
      </c>
      <c r="C461" s="44"/>
      <c r="D461" s="45"/>
      <c r="E461" s="45"/>
      <c r="F461" s="46" t="str">
        <f t="shared" si="5"/>
        <v/>
      </c>
      <c r="G461" s="4"/>
      <c r="H461" s="4"/>
      <c r="I461" s="4"/>
      <c r="J461" s="4"/>
      <c r="K461" s="4"/>
      <c r="L461" s="4"/>
      <c r="M461" s="4"/>
      <c r="N461" s="4"/>
      <c r="O461" s="4"/>
      <c r="P461" s="4"/>
      <c r="Q461" s="4"/>
      <c r="R461" s="4"/>
      <c r="S461" s="4"/>
      <c r="T461" s="4"/>
      <c r="U461" s="4"/>
      <c r="V461" s="4"/>
      <c r="W461" s="4"/>
      <c r="X461" s="4"/>
      <c r="Y461" s="4"/>
      <c r="Z461" s="4"/>
      <c r="AA461" s="4"/>
      <c r="AB461" s="4"/>
      <c r="AC461" s="4"/>
    </row>
    <row r="462">
      <c r="A462" s="43"/>
      <c r="B462" s="37" t="str">
        <f t="shared" si="2"/>
        <v/>
      </c>
      <c r="C462" s="44"/>
      <c r="D462" s="45"/>
      <c r="E462" s="45"/>
      <c r="F462" s="46" t="str">
        <f t="shared" si="5"/>
        <v/>
      </c>
      <c r="G462" s="4"/>
      <c r="H462" s="4"/>
      <c r="I462" s="4"/>
      <c r="J462" s="4"/>
      <c r="K462" s="4"/>
      <c r="L462" s="4"/>
      <c r="M462" s="4"/>
      <c r="N462" s="4"/>
      <c r="O462" s="4"/>
      <c r="P462" s="4"/>
      <c r="Q462" s="4"/>
      <c r="R462" s="4"/>
      <c r="S462" s="4"/>
      <c r="T462" s="4"/>
      <c r="U462" s="4"/>
      <c r="V462" s="4"/>
      <c r="W462" s="4"/>
      <c r="X462" s="4"/>
      <c r="Y462" s="4"/>
      <c r="Z462" s="4"/>
      <c r="AA462" s="4"/>
      <c r="AB462" s="4"/>
      <c r="AC462" s="4"/>
    </row>
    <row r="463">
      <c r="A463" s="43"/>
      <c r="B463" s="37" t="str">
        <f t="shared" si="2"/>
        <v/>
      </c>
      <c r="C463" s="44"/>
      <c r="D463" s="45"/>
      <c r="E463" s="45"/>
      <c r="F463" s="46" t="str">
        <f t="shared" si="5"/>
        <v/>
      </c>
      <c r="G463" s="4"/>
      <c r="H463" s="4"/>
      <c r="I463" s="4"/>
      <c r="J463" s="4"/>
      <c r="K463" s="4"/>
      <c r="L463" s="4"/>
      <c r="M463" s="4"/>
      <c r="N463" s="4"/>
      <c r="O463" s="4"/>
      <c r="P463" s="4"/>
      <c r="Q463" s="4"/>
      <c r="R463" s="4"/>
      <c r="S463" s="4"/>
      <c r="T463" s="4"/>
      <c r="U463" s="4"/>
      <c r="V463" s="4"/>
      <c r="W463" s="4"/>
      <c r="X463" s="4"/>
      <c r="Y463" s="4"/>
      <c r="Z463" s="4"/>
      <c r="AA463" s="4"/>
      <c r="AB463" s="4"/>
      <c r="AC463" s="4"/>
    </row>
    <row r="464">
      <c r="A464" s="43"/>
      <c r="B464" s="37" t="str">
        <f t="shared" si="2"/>
        <v/>
      </c>
      <c r="C464" s="44"/>
      <c r="D464" s="45"/>
      <c r="E464" s="45"/>
      <c r="F464" s="46" t="str">
        <f t="shared" si="5"/>
        <v/>
      </c>
      <c r="G464" s="4"/>
      <c r="H464" s="4"/>
      <c r="I464" s="4"/>
      <c r="J464" s="4"/>
      <c r="K464" s="4"/>
      <c r="L464" s="4"/>
      <c r="M464" s="4"/>
      <c r="N464" s="4"/>
      <c r="O464" s="4"/>
      <c r="P464" s="4"/>
      <c r="Q464" s="4"/>
      <c r="R464" s="4"/>
      <c r="S464" s="4"/>
      <c r="T464" s="4"/>
      <c r="U464" s="4"/>
      <c r="V464" s="4"/>
      <c r="W464" s="4"/>
      <c r="X464" s="4"/>
      <c r="Y464" s="4"/>
      <c r="Z464" s="4"/>
      <c r="AA464" s="4"/>
      <c r="AB464" s="4"/>
      <c r="AC464" s="4"/>
    </row>
    <row r="465">
      <c r="A465" s="43"/>
      <c r="B465" s="37" t="str">
        <f t="shared" si="2"/>
        <v/>
      </c>
      <c r="C465" s="44"/>
      <c r="D465" s="45"/>
      <c r="E465" s="45"/>
      <c r="F465" s="46" t="str">
        <f t="shared" si="5"/>
        <v/>
      </c>
      <c r="G465" s="4"/>
      <c r="H465" s="4"/>
      <c r="I465" s="4"/>
      <c r="J465" s="4"/>
      <c r="K465" s="4"/>
      <c r="L465" s="4"/>
      <c r="M465" s="4"/>
      <c r="N465" s="4"/>
      <c r="O465" s="4"/>
      <c r="P465" s="4"/>
      <c r="Q465" s="4"/>
      <c r="R465" s="4"/>
      <c r="S465" s="4"/>
      <c r="T465" s="4"/>
      <c r="U465" s="4"/>
      <c r="V465" s="4"/>
      <c r="W465" s="4"/>
      <c r="X465" s="4"/>
      <c r="Y465" s="4"/>
      <c r="Z465" s="4"/>
      <c r="AA465" s="4"/>
      <c r="AB465" s="4"/>
      <c r="AC465" s="4"/>
    </row>
    <row r="466">
      <c r="A466" s="43"/>
      <c r="B466" s="37" t="str">
        <f t="shared" si="2"/>
        <v/>
      </c>
      <c r="C466" s="44"/>
      <c r="D466" s="45"/>
      <c r="E466" s="45"/>
      <c r="F466" s="46" t="str">
        <f t="shared" si="5"/>
        <v/>
      </c>
      <c r="G466" s="4"/>
      <c r="H466" s="4"/>
      <c r="I466" s="4"/>
      <c r="J466" s="4"/>
      <c r="K466" s="4"/>
      <c r="L466" s="4"/>
      <c r="M466" s="4"/>
      <c r="N466" s="4"/>
      <c r="O466" s="4"/>
      <c r="P466" s="4"/>
      <c r="Q466" s="4"/>
      <c r="R466" s="4"/>
      <c r="S466" s="4"/>
      <c r="T466" s="4"/>
      <c r="U466" s="4"/>
      <c r="V466" s="4"/>
      <c r="W466" s="4"/>
      <c r="X466" s="4"/>
      <c r="Y466" s="4"/>
      <c r="Z466" s="4"/>
      <c r="AA466" s="4"/>
      <c r="AB466" s="4"/>
      <c r="AC466" s="4"/>
    </row>
    <row r="467">
      <c r="A467" s="43"/>
      <c r="B467" s="37" t="str">
        <f t="shared" si="2"/>
        <v/>
      </c>
      <c r="C467" s="44"/>
      <c r="D467" s="45"/>
      <c r="E467" s="45"/>
      <c r="F467" s="46" t="str">
        <f t="shared" si="5"/>
        <v/>
      </c>
      <c r="G467" s="4"/>
      <c r="H467" s="4"/>
      <c r="I467" s="4"/>
      <c r="J467" s="4"/>
      <c r="K467" s="4"/>
      <c r="L467" s="4"/>
      <c r="M467" s="4"/>
      <c r="N467" s="4"/>
      <c r="O467" s="4"/>
      <c r="P467" s="4"/>
      <c r="Q467" s="4"/>
      <c r="R467" s="4"/>
      <c r="S467" s="4"/>
      <c r="T467" s="4"/>
      <c r="U467" s="4"/>
      <c r="V467" s="4"/>
      <c r="W467" s="4"/>
      <c r="X467" s="4"/>
      <c r="Y467" s="4"/>
      <c r="Z467" s="4"/>
      <c r="AA467" s="4"/>
      <c r="AB467" s="4"/>
      <c r="AC467" s="4"/>
    </row>
    <row r="468">
      <c r="A468" s="43"/>
      <c r="B468" s="37" t="str">
        <f t="shared" si="2"/>
        <v/>
      </c>
      <c r="C468" s="44"/>
      <c r="D468" s="45"/>
      <c r="E468" s="45"/>
      <c r="F468" s="46" t="str">
        <f t="shared" si="5"/>
        <v/>
      </c>
      <c r="G468" s="4"/>
      <c r="H468" s="4"/>
      <c r="I468" s="4"/>
      <c r="J468" s="4"/>
      <c r="K468" s="4"/>
      <c r="L468" s="4"/>
      <c r="M468" s="4"/>
      <c r="N468" s="4"/>
      <c r="O468" s="4"/>
      <c r="P468" s="4"/>
      <c r="Q468" s="4"/>
      <c r="R468" s="4"/>
      <c r="S468" s="4"/>
      <c r="T468" s="4"/>
      <c r="U468" s="4"/>
      <c r="V468" s="4"/>
      <c r="W468" s="4"/>
      <c r="X468" s="4"/>
      <c r="Y468" s="4"/>
      <c r="Z468" s="4"/>
      <c r="AA468" s="4"/>
      <c r="AB468" s="4"/>
      <c r="AC468" s="4"/>
    </row>
    <row r="469">
      <c r="A469" s="43"/>
      <c r="B469" s="37" t="str">
        <f t="shared" si="2"/>
        <v/>
      </c>
      <c r="C469" s="44"/>
      <c r="D469" s="45"/>
      <c r="E469" s="45"/>
      <c r="F469" s="46" t="str">
        <f t="shared" si="5"/>
        <v/>
      </c>
      <c r="G469" s="4"/>
      <c r="H469" s="4"/>
      <c r="I469" s="4"/>
      <c r="J469" s="4"/>
      <c r="K469" s="4"/>
      <c r="L469" s="4"/>
      <c r="M469" s="4"/>
      <c r="N469" s="4"/>
      <c r="O469" s="4"/>
      <c r="P469" s="4"/>
      <c r="Q469" s="4"/>
      <c r="R469" s="4"/>
      <c r="S469" s="4"/>
      <c r="T469" s="4"/>
      <c r="U469" s="4"/>
      <c r="V469" s="4"/>
      <c r="W469" s="4"/>
      <c r="X469" s="4"/>
      <c r="Y469" s="4"/>
      <c r="Z469" s="4"/>
      <c r="AA469" s="4"/>
      <c r="AB469" s="4"/>
      <c r="AC469" s="4"/>
    </row>
    <row r="470">
      <c r="A470" s="43"/>
      <c r="B470" s="37" t="str">
        <f t="shared" si="2"/>
        <v/>
      </c>
      <c r="C470" s="44"/>
      <c r="D470" s="45"/>
      <c r="E470" s="45"/>
      <c r="F470" s="46" t="str">
        <f t="shared" si="5"/>
        <v/>
      </c>
      <c r="G470" s="4"/>
      <c r="H470" s="4"/>
      <c r="I470" s="4"/>
      <c r="J470" s="4"/>
      <c r="K470" s="4"/>
      <c r="L470" s="4"/>
      <c r="M470" s="4"/>
      <c r="N470" s="4"/>
      <c r="O470" s="4"/>
      <c r="P470" s="4"/>
      <c r="Q470" s="4"/>
      <c r="R470" s="4"/>
      <c r="S470" s="4"/>
      <c r="T470" s="4"/>
      <c r="U470" s="4"/>
      <c r="V470" s="4"/>
      <c r="W470" s="4"/>
      <c r="X470" s="4"/>
      <c r="Y470" s="4"/>
      <c r="Z470" s="4"/>
      <c r="AA470" s="4"/>
      <c r="AB470" s="4"/>
      <c r="AC470" s="4"/>
    </row>
    <row r="471">
      <c r="A471" s="43"/>
      <c r="B471" s="37" t="str">
        <f t="shared" si="2"/>
        <v/>
      </c>
      <c r="C471" s="44"/>
      <c r="D471" s="45"/>
      <c r="E471" s="45"/>
      <c r="F471" s="46" t="str">
        <f t="shared" si="5"/>
        <v/>
      </c>
      <c r="G471" s="4"/>
      <c r="H471" s="4"/>
      <c r="I471" s="4"/>
      <c r="J471" s="4"/>
      <c r="K471" s="4"/>
      <c r="L471" s="4"/>
      <c r="M471" s="4"/>
      <c r="N471" s="4"/>
      <c r="O471" s="4"/>
      <c r="P471" s="4"/>
      <c r="Q471" s="4"/>
      <c r="R471" s="4"/>
      <c r="S471" s="4"/>
      <c r="T471" s="4"/>
      <c r="U471" s="4"/>
      <c r="V471" s="4"/>
      <c r="W471" s="4"/>
      <c r="X471" s="4"/>
      <c r="Y471" s="4"/>
      <c r="Z471" s="4"/>
      <c r="AA471" s="4"/>
      <c r="AB471" s="4"/>
      <c r="AC471" s="4"/>
    </row>
    <row r="472">
      <c r="A472" s="43"/>
      <c r="B472" s="37" t="str">
        <f t="shared" si="2"/>
        <v/>
      </c>
      <c r="C472" s="44"/>
      <c r="D472" s="45"/>
      <c r="E472" s="45"/>
      <c r="F472" s="46" t="str">
        <f t="shared" si="5"/>
        <v/>
      </c>
      <c r="G472" s="4"/>
      <c r="H472" s="4"/>
      <c r="I472" s="4"/>
      <c r="J472" s="4"/>
      <c r="K472" s="4"/>
      <c r="L472" s="4"/>
      <c r="M472" s="4"/>
      <c r="N472" s="4"/>
      <c r="O472" s="4"/>
      <c r="P472" s="4"/>
      <c r="Q472" s="4"/>
      <c r="R472" s="4"/>
      <c r="S472" s="4"/>
      <c r="T472" s="4"/>
      <c r="U472" s="4"/>
      <c r="V472" s="4"/>
      <c r="W472" s="4"/>
      <c r="X472" s="4"/>
      <c r="Y472" s="4"/>
      <c r="Z472" s="4"/>
      <c r="AA472" s="4"/>
      <c r="AB472" s="4"/>
      <c r="AC472" s="4"/>
    </row>
    <row r="473">
      <c r="A473" s="43"/>
      <c r="B473" s="37" t="str">
        <f t="shared" si="2"/>
        <v/>
      </c>
      <c r="C473" s="44"/>
      <c r="D473" s="45"/>
      <c r="E473" s="45"/>
      <c r="F473" s="46" t="str">
        <f t="shared" si="5"/>
        <v/>
      </c>
      <c r="G473" s="4"/>
      <c r="H473" s="4"/>
      <c r="I473" s="4"/>
      <c r="J473" s="4"/>
      <c r="K473" s="4"/>
      <c r="L473" s="4"/>
      <c r="M473" s="4"/>
      <c r="N473" s="4"/>
      <c r="O473" s="4"/>
      <c r="P473" s="4"/>
      <c r="Q473" s="4"/>
      <c r="R473" s="4"/>
      <c r="S473" s="4"/>
      <c r="T473" s="4"/>
      <c r="U473" s="4"/>
      <c r="V473" s="4"/>
      <c r="W473" s="4"/>
      <c r="X473" s="4"/>
      <c r="Y473" s="4"/>
      <c r="Z473" s="4"/>
      <c r="AA473" s="4"/>
      <c r="AB473" s="4"/>
      <c r="AC473" s="4"/>
    </row>
    <row r="474">
      <c r="A474" s="43"/>
      <c r="B474" s="37" t="str">
        <f t="shared" si="2"/>
        <v/>
      </c>
      <c r="C474" s="44"/>
      <c r="D474" s="45"/>
      <c r="E474" s="45"/>
      <c r="F474" s="46" t="str">
        <f t="shared" si="5"/>
        <v/>
      </c>
      <c r="G474" s="4"/>
      <c r="H474" s="4"/>
      <c r="I474" s="4"/>
      <c r="J474" s="4"/>
      <c r="K474" s="4"/>
      <c r="L474" s="4"/>
      <c r="M474" s="4"/>
      <c r="N474" s="4"/>
      <c r="O474" s="4"/>
      <c r="P474" s="4"/>
      <c r="Q474" s="4"/>
      <c r="R474" s="4"/>
      <c r="S474" s="4"/>
      <c r="T474" s="4"/>
      <c r="U474" s="4"/>
      <c r="V474" s="4"/>
      <c r="W474" s="4"/>
      <c r="X474" s="4"/>
      <c r="Y474" s="4"/>
      <c r="Z474" s="4"/>
      <c r="AA474" s="4"/>
      <c r="AB474" s="4"/>
      <c r="AC474" s="4"/>
    </row>
    <row r="475">
      <c r="A475" s="43"/>
      <c r="B475" s="37" t="str">
        <f t="shared" si="2"/>
        <v/>
      </c>
      <c r="C475" s="44"/>
      <c r="D475" s="45"/>
      <c r="E475" s="45"/>
      <c r="F475" s="46" t="str">
        <f t="shared" si="5"/>
        <v/>
      </c>
      <c r="G475" s="4"/>
      <c r="H475" s="4"/>
      <c r="I475" s="4"/>
      <c r="J475" s="4"/>
      <c r="K475" s="4"/>
      <c r="L475" s="4"/>
      <c r="M475" s="4"/>
      <c r="N475" s="4"/>
      <c r="O475" s="4"/>
      <c r="P475" s="4"/>
      <c r="Q475" s="4"/>
      <c r="R475" s="4"/>
      <c r="S475" s="4"/>
      <c r="T475" s="4"/>
      <c r="U475" s="4"/>
      <c r="V475" s="4"/>
      <c r="W475" s="4"/>
      <c r="X475" s="4"/>
      <c r="Y475" s="4"/>
      <c r="Z475" s="4"/>
      <c r="AA475" s="4"/>
      <c r="AB475" s="4"/>
      <c r="AC475" s="4"/>
    </row>
    <row r="476">
      <c r="A476" s="43"/>
      <c r="B476" s="37" t="str">
        <f t="shared" si="2"/>
        <v/>
      </c>
      <c r="C476" s="44"/>
      <c r="D476" s="45"/>
      <c r="E476" s="45"/>
      <c r="F476" s="46" t="str">
        <f t="shared" si="5"/>
        <v/>
      </c>
      <c r="G476" s="4"/>
      <c r="H476" s="4"/>
      <c r="I476" s="4"/>
      <c r="J476" s="4"/>
      <c r="K476" s="4"/>
      <c r="L476" s="4"/>
      <c r="M476" s="4"/>
      <c r="N476" s="4"/>
      <c r="O476" s="4"/>
      <c r="P476" s="4"/>
      <c r="Q476" s="4"/>
      <c r="R476" s="4"/>
      <c r="S476" s="4"/>
      <c r="T476" s="4"/>
      <c r="U476" s="4"/>
      <c r="V476" s="4"/>
      <c r="W476" s="4"/>
      <c r="X476" s="4"/>
      <c r="Y476" s="4"/>
      <c r="Z476" s="4"/>
      <c r="AA476" s="4"/>
      <c r="AB476" s="4"/>
      <c r="AC476" s="4"/>
    </row>
    <row r="477">
      <c r="A477" s="43"/>
      <c r="B477" s="37" t="str">
        <f t="shared" si="2"/>
        <v/>
      </c>
      <c r="C477" s="44"/>
      <c r="D477" s="45"/>
      <c r="E477" s="45"/>
      <c r="F477" s="46" t="str">
        <f t="shared" si="5"/>
        <v/>
      </c>
      <c r="G477" s="4"/>
      <c r="H477" s="4"/>
      <c r="I477" s="4"/>
      <c r="J477" s="4"/>
      <c r="K477" s="4"/>
      <c r="L477" s="4"/>
      <c r="M477" s="4"/>
      <c r="N477" s="4"/>
      <c r="O477" s="4"/>
      <c r="P477" s="4"/>
      <c r="Q477" s="4"/>
      <c r="R477" s="4"/>
      <c r="S477" s="4"/>
      <c r="T477" s="4"/>
      <c r="U477" s="4"/>
      <c r="V477" s="4"/>
      <c r="W477" s="4"/>
      <c r="X477" s="4"/>
      <c r="Y477" s="4"/>
      <c r="Z477" s="4"/>
      <c r="AA477" s="4"/>
      <c r="AB477" s="4"/>
      <c r="AC477" s="4"/>
    </row>
    <row r="478">
      <c r="A478" s="43"/>
      <c r="B478" s="37" t="str">
        <f t="shared" si="2"/>
        <v/>
      </c>
      <c r="C478" s="44"/>
      <c r="D478" s="45"/>
      <c r="E478" s="45"/>
      <c r="F478" s="46" t="str">
        <f t="shared" si="5"/>
        <v/>
      </c>
      <c r="G478" s="4"/>
      <c r="H478" s="4"/>
      <c r="I478" s="4"/>
      <c r="J478" s="4"/>
      <c r="K478" s="4"/>
      <c r="L478" s="4"/>
      <c r="M478" s="4"/>
      <c r="N478" s="4"/>
      <c r="O478" s="4"/>
      <c r="P478" s="4"/>
      <c r="Q478" s="4"/>
      <c r="R478" s="4"/>
      <c r="S478" s="4"/>
      <c r="T478" s="4"/>
      <c r="U478" s="4"/>
      <c r="V478" s="4"/>
      <c r="W478" s="4"/>
      <c r="X478" s="4"/>
      <c r="Y478" s="4"/>
      <c r="Z478" s="4"/>
      <c r="AA478" s="4"/>
      <c r="AB478" s="4"/>
      <c r="AC478" s="4"/>
    </row>
    <row r="479">
      <c r="A479" s="43"/>
      <c r="B479" s="37" t="str">
        <f t="shared" si="2"/>
        <v/>
      </c>
      <c r="C479" s="44"/>
      <c r="D479" s="45"/>
      <c r="E479" s="45"/>
      <c r="F479" s="46" t="str">
        <f t="shared" si="5"/>
        <v/>
      </c>
      <c r="G479" s="4"/>
      <c r="H479" s="4"/>
      <c r="I479" s="4"/>
      <c r="J479" s="4"/>
      <c r="K479" s="4"/>
      <c r="L479" s="4"/>
      <c r="M479" s="4"/>
      <c r="N479" s="4"/>
      <c r="O479" s="4"/>
      <c r="P479" s="4"/>
      <c r="Q479" s="4"/>
      <c r="R479" s="4"/>
      <c r="S479" s="4"/>
      <c r="T479" s="4"/>
      <c r="U479" s="4"/>
      <c r="V479" s="4"/>
      <c r="W479" s="4"/>
      <c r="X479" s="4"/>
      <c r="Y479" s="4"/>
      <c r="Z479" s="4"/>
      <c r="AA479" s="4"/>
      <c r="AB479" s="4"/>
      <c r="AC479" s="4"/>
    </row>
    <row r="480">
      <c r="A480" s="43"/>
      <c r="B480" s="37" t="str">
        <f t="shared" si="2"/>
        <v/>
      </c>
      <c r="C480" s="44"/>
      <c r="D480" s="45"/>
      <c r="E480" s="45"/>
      <c r="F480" s="46" t="str">
        <f t="shared" si="5"/>
        <v/>
      </c>
      <c r="G480" s="4"/>
      <c r="H480" s="4"/>
      <c r="I480" s="4"/>
      <c r="J480" s="4"/>
      <c r="K480" s="4"/>
      <c r="L480" s="4"/>
      <c r="M480" s="4"/>
      <c r="N480" s="4"/>
      <c r="O480" s="4"/>
      <c r="P480" s="4"/>
      <c r="Q480" s="4"/>
      <c r="R480" s="4"/>
      <c r="S480" s="4"/>
      <c r="T480" s="4"/>
      <c r="U480" s="4"/>
      <c r="V480" s="4"/>
      <c r="W480" s="4"/>
      <c r="X480" s="4"/>
      <c r="Y480" s="4"/>
      <c r="Z480" s="4"/>
      <c r="AA480" s="4"/>
      <c r="AB480" s="4"/>
      <c r="AC480" s="4"/>
    </row>
    <row r="481">
      <c r="A481" s="43"/>
      <c r="B481" s="37" t="str">
        <f t="shared" si="2"/>
        <v/>
      </c>
      <c r="C481" s="44"/>
      <c r="D481" s="45"/>
      <c r="E481" s="45"/>
      <c r="F481" s="46" t="str">
        <f t="shared" si="5"/>
        <v/>
      </c>
      <c r="G481" s="4"/>
      <c r="H481" s="4"/>
      <c r="I481" s="4"/>
      <c r="J481" s="4"/>
      <c r="K481" s="4"/>
      <c r="L481" s="4"/>
      <c r="M481" s="4"/>
      <c r="N481" s="4"/>
      <c r="O481" s="4"/>
      <c r="P481" s="4"/>
      <c r="Q481" s="4"/>
      <c r="R481" s="4"/>
      <c r="S481" s="4"/>
      <c r="T481" s="4"/>
      <c r="U481" s="4"/>
      <c r="V481" s="4"/>
      <c r="W481" s="4"/>
      <c r="X481" s="4"/>
      <c r="Y481" s="4"/>
      <c r="Z481" s="4"/>
      <c r="AA481" s="4"/>
      <c r="AB481" s="4"/>
      <c r="AC481" s="4"/>
    </row>
    <row r="482">
      <c r="A482" s="43"/>
      <c r="B482" s="37" t="str">
        <f t="shared" si="2"/>
        <v/>
      </c>
      <c r="C482" s="44"/>
      <c r="D482" s="45"/>
      <c r="E482" s="45"/>
      <c r="F482" s="46" t="str">
        <f t="shared" si="5"/>
        <v/>
      </c>
      <c r="G482" s="4"/>
      <c r="H482" s="4"/>
      <c r="I482" s="4"/>
      <c r="J482" s="4"/>
      <c r="K482" s="4"/>
      <c r="L482" s="4"/>
      <c r="M482" s="4"/>
      <c r="N482" s="4"/>
      <c r="O482" s="4"/>
      <c r="P482" s="4"/>
      <c r="Q482" s="4"/>
      <c r="R482" s="4"/>
      <c r="S482" s="4"/>
      <c r="T482" s="4"/>
      <c r="U482" s="4"/>
      <c r="V482" s="4"/>
      <c r="W482" s="4"/>
      <c r="X482" s="4"/>
      <c r="Y482" s="4"/>
      <c r="Z482" s="4"/>
      <c r="AA482" s="4"/>
      <c r="AB482" s="4"/>
      <c r="AC482" s="4"/>
    </row>
    <row r="483">
      <c r="A483" s="43"/>
      <c r="B483" s="37" t="str">
        <f t="shared" si="2"/>
        <v/>
      </c>
      <c r="C483" s="44"/>
      <c r="D483" s="45"/>
      <c r="E483" s="45"/>
      <c r="F483" s="46" t="str">
        <f t="shared" si="5"/>
        <v/>
      </c>
      <c r="G483" s="4"/>
      <c r="H483" s="4"/>
      <c r="I483" s="4"/>
      <c r="J483" s="4"/>
      <c r="K483" s="4"/>
      <c r="L483" s="4"/>
      <c r="M483" s="4"/>
      <c r="N483" s="4"/>
      <c r="O483" s="4"/>
      <c r="P483" s="4"/>
      <c r="Q483" s="4"/>
      <c r="R483" s="4"/>
      <c r="S483" s="4"/>
      <c r="T483" s="4"/>
      <c r="U483" s="4"/>
      <c r="V483" s="4"/>
      <c r="W483" s="4"/>
      <c r="X483" s="4"/>
      <c r="Y483" s="4"/>
      <c r="Z483" s="4"/>
      <c r="AA483" s="4"/>
      <c r="AB483" s="4"/>
      <c r="AC483" s="4"/>
    </row>
    <row r="484">
      <c r="A484" s="43"/>
      <c r="B484" s="37" t="str">
        <f t="shared" si="2"/>
        <v/>
      </c>
      <c r="C484" s="44"/>
      <c r="D484" s="45"/>
      <c r="E484" s="45"/>
      <c r="F484" s="46" t="str">
        <f t="shared" si="5"/>
        <v/>
      </c>
      <c r="G484" s="4"/>
      <c r="H484" s="4"/>
      <c r="I484" s="4"/>
      <c r="J484" s="4"/>
      <c r="K484" s="4"/>
      <c r="L484" s="4"/>
      <c r="M484" s="4"/>
      <c r="N484" s="4"/>
      <c r="O484" s="4"/>
      <c r="P484" s="4"/>
      <c r="Q484" s="4"/>
      <c r="R484" s="4"/>
      <c r="S484" s="4"/>
      <c r="T484" s="4"/>
      <c r="U484" s="4"/>
      <c r="V484" s="4"/>
      <c r="W484" s="4"/>
      <c r="X484" s="4"/>
      <c r="Y484" s="4"/>
      <c r="Z484" s="4"/>
      <c r="AA484" s="4"/>
      <c r="AB484" s="4"/>
      <c r="AC484" s="4"/>
    </row>
    <row r="485">
      <c r="A485" s="43"/>
      <c r="B485" s="37" t="str">
        <f t="shared" si="2"/>
        <v/>
      </c>
      <c r="C485" s="44"/>
      <c r="D485" s="45"/>
      <c r="E485" s="45"/>
      <c r="F485" s="46" t="str">
        <f t="shared" si="5"/>
        <v/>
      </c>
      <c r="G485" s="4"/>
      <c r="H485" s="4"/>
      <c r="I485" s="4"/>
      <c r="J485" s="4"/>
      <c r="K485" s="4"/>
      <c r="L485" s="4"/>
      <c r="M485" s="4"/>
      <c r="N485" s="4"/>
      <c r="O485" s="4"/>
      <c r="P485" s="4"/>
      <c r="Q485" s="4"/>
      <c r="R485" s="4"/>
      <c r="S485" s="4"/>
      <c r="T485" s="4"/>
      <c r="U485" s="4"/>
      <c r="V485" s="4"/>
      <c r="W485" s="4"/>
      <c r="X485" s="4"/>
      <c r="Y485" s="4"/>
      <c r="Z485" s="4"/>
      <c r="AA485" s="4"/>
      <c r="AB485" s="4"/>
      <c r="AC485" s="4"/>
    </row>
    <row r="486">
      <c r="A486" s="43"/>
      <c r="B486" s="37" t="str">
        <f t="shared" si="2"/>
        <v/>
      </c>
      <c r="C486" s="44"/>
      <c r="D486" s="45"/>
      <c r="E486" s="45"/>
      <c r="F486" s="46" t="str">
        <f t="shared" si="5"/>
        <v/>
      </c>
      <c r="G486" s="4"/>
      <c r="H486" s="4"/>
      <c r="I486" s="4"/>
      <c r="J486" s="4"/>
      <c r="K486" s="4"/>
      <c r="L486" s="4"/>
      <c r="M486" s="4"/>
      <c r="N486" s="4"/>
      <c r="O486" s="4"/>
      <c r="P486" s="4"/>
      <c r="Q486" s="4"/>
      <c r="R486" s="4"/>
      <c r="S486" s="4"/>
      <c r="T486" s="4"/>
      <c r="U486" s="4"/>
      <c r="V486" s="4"/>
      <c r="W486" s="4"/>
      <c r="X486" s="4"/>
      <c r="Y486" s="4"/>
      <c r="Z486" s="4"/>
      <c r="AA486" s="4"/>
      <c r="AB486" s="4"/>
      <c r="AC486" s="4"/>
    </row>
    <row r="487">
      <c r="A487" s="43"/>
      <c r="B487" s="37" t="str">
        <f t="shared" si="2"/>
        <v/>
      </c>
      <c r="C487" s="44"/>
      <c r="D487" s="45"/>
      <c r="E487" s="45"/>
      <c r="F487" s="46" t="str">
        <f t="shared" si="5"/>
        <v/>
      </c>
      <c r="G487" s="4"/>
      <c r="H487" s="4"/>
      <c r="I487" s="4"/>
      <c r="J487" s="4"/>
      <c r="K487" s="4"/>
      <c r="L487" s="4"/>
      <c r="M487" s="4"/>
      <c r="N487" s="4"/>
      <c r="O487" s="4"/>
      <c r="P487" s="4"/>
      <c r="Q487" s="4"/>
      <c r="R487" s="4"/>
      <c r="S487" s="4"/>
      <c r="T487" s="4"/>
      <c r="U487" s="4"/>
      <c r="V487" s="4"/>
      <c r="W487" s="4"/>
      <c r="X487" s="4"/>
      <c r="Y487" s="4"/>
      <c r="Z487" s="4"/>
      <c r="AA487" s="4"/>
      <c r="AB487" s="4"/>
      <c r="AC487" s="4"/>
    </row>
    <row r="488">
      <c r="A488" s="43"/>
      <c r="B488" s="37" t="str">
        <f t="shared" si="2"/>
        <v/>
      </c>
      <c r="C488" s="44"/>
      <c r="D488" s="45"/>
      <c r="E488" s="45"/>
      <c r="F488" s="46" t="str">
        <f t="shared" si="5"/>
        <v/>
      </c>
      <c r="G488" s="4"/>
      <c r="H488" s="4"/>
      <c r="I488" s="4"/>
      <c r="J488" s="4"/>
      <c r="K488" s="4"/>
      <c r="L488" s="4"/>
      <c r="M488" s="4"/>
      <c r="N488" s="4"/>
      <c r="O488" s="4"/>
      <c r="P488" s="4"/>
      <c r="Q488" s="4"/>
      <c r="R488" s="4"/>
      <c r="S488" s="4"/>
      <c r="T488" s="4"/>
      <c r="U488" s="4"/>
      <c r="V488" s="4"/>
      <c r="W488" s="4"/>
      <c r="X488" s="4"/>
      <c r="Y488" s="4"/>
      <c r="Z488" s="4"/>
      <c r="AA488" s="4"/>
      <c r="AB488" s="4"/>
      <c r="AC488" s="4"/>
    </row>
    <row r="489">
      <c r="A489" s="43"/>
      <c r="B489" s="37" t="str">
        <f t="shared" si="2"/>
        <v/>
      </c>
      <c r="C489" s="44"/>
      <c r="D489" s="45"/>
      <c r="E489" s="45"/>
      <c r="F489" s="46" t="str">
        <f t="shared" si="5"/>
        <v/>
      </c>
      <c r="G489" s="4"/>
      <c r="H489" s="4"/>
      <c r="I489" s="4"/>
      <c r="J489" s="4"/>
      <c r="K489" s="4"/>
      <c r="L489" s="4"/>
      <c r="M489" s="4"/>
      <c r="N489" s="4"/>
      <c r="O489" s="4"/>
      <c r="P489" s="4"/>
      <c r="Q489" s="4"/>
      <c r="R489" s="4"/>
      <c r="S489" s="4"/>
      <c r="T489" s="4"/>
      <c r="U489" s="4"/>
      <c r="V489" s="4"/>
      <c r="W489" s="4"/>
      <c r="X489" s="4"/>
      <c r="Y489" s="4"/>
      <c r="Z489" s="4"/>
      <c r="AA489" s="4"/>
      <c r="AB489" s="4"/>
      <c r="AC489" s="4"/>
    </row>
    <row r="490">
      <c r="A490" s="43"/>
      <c r="B490" s="37" t="str">
        <f t="shared" si="2"/>
        <v/>
      </c>
      <c r="C490" s="44"/>
      <c r="D490" s="45"/>
      <c r="E490" s="45"/>
      <c r="F490" s="46" t="str">
        <f t="shared" si="5"/>
        <v/>
      </c>
      <c r="G490" s="4"/>
      <c r="H490" s="4"/>
      <c r="I490" s="4"/>
      <c r="J490" s="4"/>
      <c r="K490" s="4"/>
      <c r="L490" s="4"/>
      <c r="M490" s="4"/>
      <c r="N490" s="4"/>
      <c r="O490" s="4"/>
      <c r="P490" s="4"/>
      <c r="Q490" s="4"/>
      <c r="R490" s="4"/>
      <c r="S490" s="4"/>
      <c r="T490" s="4"/>
      <c r="U490" s="4"/>
      <c r="V490" s="4"/>
      <c r="W490" s="4"/>
      <c r="X490" s="4"/>
      <c r="Y490" s="4"/>
      <c r="Z490" s="4"/>
      <c r="AA490" s="4"/>
      <c r="AB490" s="4"/>
      <c r="AC490" s="4"/>
    </row>
    <row r="491">
      <c r="A491" s="43"/>
      <c r="B491" s="37" t="str">
        <f t="shared" si="2"/>
        <v/>
      </c>
      <c r="C491" s="44"/>
      <c r="D491" s="45"/>
      <c r="E491" s="45"/>
      <c r="F491" s="46" t="str">
        <f t="shared" si="5"/>
        <v/>
      </c>
      <c r="G491" s="4"/>
      <c r="H491" s="4"/>
      <c r="I491" s="4"/>
      <c r="J491" s="4"/>
      <c r="K491" s="4"/>
      <c r="L491" s="4"/>
      <c r="M491" s="4"/>
      <c r="N491" s="4"/>
      <c r="O491" s="4"/>
      <c r="P491" s="4"/>
      <c r="Q491" s="4"/>
      <c r="R491" s="4"/>
      <c r="S491" s="4"/>
      <c r="T491" s="4"/>
      <c r="U491" s="4"/>
      <c r="V491" s="4"/>
      <c r="W491" s="4"/>
      <c r="X491" s="4"/>
      <c r="Y491" s="4"/>
      <c r="Z491" s="4"/>
      <c r="AA491" s="4"/>
      <c r="AB491" s="4"/>
      <c r="AC491" s="4"/>
    </row>
    <row r="492">
      <c r="A492" s="43"/>
      <c r="B492" s="37" t="str">
        <f t="shared" si="2"/>
        <v/>
      </c>
      <c r="C492" s="44"/>
      <c r="D492" s="45"/>
      <c r="E492" s="45"/>
      <c r="F492" s="46" t="str">
        <f t="shared" si="5"/>
        <v/>
      </c>
      <c r="G492" s="4"/>
      <c r="H492" s="4"/>
      <c r="I492" s="4"/>
      <c r="J492" s="4"/>
      <c r="K492" s="4"/>
      <c r="L492" s="4"/>
      <c r="M492" s="4"/>
      <c r="N492" s="4"/>
      <c r="O492" s="4"/>
      <c r="P492" s="4"/>
      <c r="Q492" s="4"/>
      <c r="R492" s="4"/>
      <c r="S492" s="4"/>
      <c r="T492" s="4"/>
      <c r="U492" s="4"/>
      <c r="V492" s="4"/>
      <c r="W492" s="4"/>
      <c r="X492" s="4"/>
      <c r="Y492" s="4"/>
      <c r="Z492" s="4"/>
      <c r="AA492" s="4"/>
      <c r="AB492" s="4"/>
      <c r="AC492" s="4"/>
    </row>
    <row r="493">
      <c r="A493" s="43"/>
      <c r="B493" s="37" t="str">
        <f t="shared" si="2"/>
        <v/>
      </c>
      <c r="C493" s="44"/>
      <c r="D493" s="45"/>
      <c r="E493" s="45"/>
      <c r="F493" s="46" t="str">
        <f t="shared" si="5"/>
        <v/>
      </c>
      <c r="G493" s="4"/>
      <c r="H493" s="4"/>
      <c r="I493" s="4"/>
      <c r="J493" s="4"/>
      <c r="K493" s="4"/>
      <c r="L493" s="4"/>
      <c r="M493" s="4"/>
      <c r="N493" s="4"/>
      <c r="O493" s="4"/>
      <c r="P493" s="4"/>
      <c r="Q493" s="4"/>
      <c r="R493" s="4"/>
      <c r="S493" s="4"/>
      <c r="T493" s="4"/>
      <c r="U493" s="4"/>
      <c r="V493" s="4"/>
      <c r="W493" s="4"/>
      <c r="X493" s="4"/>
      <c r="Y493" s="4"/>
      <c r="Z493" s="4"/>
      <c r="AA493" s="4"/>
      <c r="AB493" s="4"/>
      <c r="AC493" s="4"/>
    </row>
    <row r="494">
      <c r="A494" s="43"/>
      <c r="B494" s="37" t="str">
        <f t="shared" si="2"/>
        <v/>
      </c>
      <c r="C494" s="44"/>
      <c r="D494" s="45"/>
      <c r="E494" s="45"/>
      <c r="F494" s="46" t="str">
        <f t="shared" si="5"/>
        <v/>
      </c>
      <c r="G494" s="4"/>
      <c r="H494" s="4"/>
      <c r="I494" s="4"/>
      <c r="J494" s="4"/>
      <c r="K494" s="4"/>
      <c r="L494" s="4"/>
      <c r="M494" s="4"/>
      <c r="N494" s="4"/>
      <c r="O494" s="4"/>
      <c r="P494" s="4"/>
      <c r="Q494" s="4"/>
      <c r="R494" s="4"/>
      <c r="S494" s="4"/>
      <c r="T494" s="4"/>
      <c r="U494" s="4"/>
      <c r="V494" s="4"/>
      <c r="W494" s="4"/>
      <c r="X494" s="4"/>
      <c r="Y494" s="4"/>
      <c r="Z494" s="4"/>
      <c r="AA494" s="4"/>
      <c r="AB494" s="4"/>
      <c r="AC494" s="4"/>
    </row>
    <row r="495">
      <c r="A495" s="43"/>
      <c r="B495" s="37" t="str">
        <f t="shared" si="2"/>
        <v/>
      </c>
      <c r="C495" s="44"/>
      <c r="D495" s="45"/>
      <c r="E495" s="45"/>
      <c r="F495" s="46" t="str">
        <f t="shared" si="5"/>
        <v/>
      </c>
      <c r="G495" s="4"/>
      <c r="H495" s="4"/>
      <c r="I495" s="4"/>
      <c r="J495" s="4"/>
      <c r="K495" s="4"/>
      <c r="L495" s="4"/>
      <c r="M495" s="4"/>
      <c r="N495" s="4"/>
      <c r="O495" s="4"/>
      <c r="P495" s="4"/>
      <c r="Q495" s="4"/>
      <c r="R495" s="4"/>
      <c r="S495" s="4"/>
      <c r="T495" s="4"/>
      <c r="U495" s="4"/>
      <c r="V495" s="4"/>
      <c r="W495" s="4"/>
      <c r="X495" s="4"/>
      <c r="Y495" s="4"/>
      <c r="Z495" s="4"/>
      <c r="AA495" s="4"/>
      <c r="AB495" s="4"/>
      <c r="AC495" s="4"/>
    </row>
    <row r="496">
      <c r="A496" s="43"/>
      <c r="B496" s="37" t="str">
        <f t="shared" si="2"/>
        <v/>
      </c>
      <c r="C496" s="44"/>
      <c r="D496" s="45"/>
      <c r="E496" s="45"/>
      <c r="F496" s="46" t="str">
        <f t="shared" si="5"/>
        <v/>
      </c>
      <c r="G496" s="4"/>
      <c r="H496" s="4"/>
      <c r="I496" s="4"/>
      <c r="J496" s="4"/>
      <c r="K496" s="4"/>
      <c r="L496" s="4"/>
      <c r="M496" s="4"/>
      <c r="N496" s="4"/>
      <c r="O496" s="4"/>
      <c r="P496" s="4"/>
      <c r="Q496" s="4"/>
      <c r="R496" s="4"/>
      <c r="S496" s="4"/>
      <c r="T496" s="4"/>
      <c r="U496" s="4"/>
      <c r="V496" s="4"/>
      <c r="W496" s="4"/>
      <c r="X496" s="4"/>
      <c r="Y496" s="4"/>
      <c r="Z496" s="4"/>
      <c r="AA496" s="4"/>
      <c r="AB496" s="4"/>
      <c r="AC496" s="4"/>
    </row>
    <row r="497">
      <c r="A497" s="43"/>
      <c r="B497" s="37" t="str">
        <f t="shared" si="2"/>
        <v/>
      </c>
      <c r="C497" s="44"/>
      <c r="D497" s="45"/>
      <c r="E497" s="45"/>
      <c r="F497" s="46" t="str">
        <f t="shared" si="5"/>
        <v/>
      </c>
      <c r="G497" s="4"/>
      <c r="H497" s="4"/>
      <c r="I497" s="4"/>
      <c r="J497" s="4"/>
      <c r="K497" s="4"/>
      <c r="L497" s="4"/>
      <c r="M497" s="4"/>
      <c r="N497" s="4"/>
      <c r="O497" s="4"/>
      <c r="P497" s="4"/>
      <c r="Q497" s="4"/>
      <c r="R497" s="4"/>
      <c r="S497" s="4"/>
      <c r="T497" s="4"/>
      <c r="U497" s="4"/>
      <c r="V497" s="4"/>
      <c r="W497" s="4"/>
      <c r="X497" s="4"/>
      <c r="Y497" s="4"/>
      <c r="Z497" s="4"/>
      <c r="AA497" s="4"/>
      <c r="AB497" s="4"/>
      <c r="AC497" s="4"/>
    </row>
    <row r="498">
      <c r="A498" s="43"/>
      <c r="B498" s="37" t="str">
        <f t="shared" si="2"/>
        <v/>
      </c>
      <c r="C498" s="44"/>
      <c r="D498" s="45"/>
      <c r="E498" s="45"/>
      <c r="F498" s="46" t="str">
        <f t="shared" si="5"/>
        <v/>
      </c>
      <c r="G498" s="4"/>
      <c r="H498" s="4"/>
      <c r="I498" s="4"/>
      <c r="J498" s="4"/>
      <c r="K498" s="4"/>
      <c r="L498" s="4"/>
      <c r="M498" s="4"/>
      <c r="N498" s="4"/>
      <c r="O498" s="4"/>
      <c r="P498" s="4"/>
      <c r="Q498" s="4"/>
      <c r="R498" s="4"/>
      <c r="S498" s="4"/>
      <c r="T498" s="4"/>
      <c r="U498" s="4"/>
      <c r="V498" s="4"/>
      <c r="W498" s="4"/>
      <c r="X498" s="4"/>
      <c r="Y498" s="4"/>
      <c r="Z498" s="4"/>
      <c r="AA498" s="4"/>
      <c r="AB498" s="4"/>
      <c r="AC498" s="4"/>
    </row>
    <row r="499">
      <c r="A499" s="43"/>
      <c r="B499" s="37" t="str">
        <f t="shared" si="2"/>
        <v/>
      </c>
      <c r="C499" s="44"/>
      <c r="D499" s="45"/>
      <c r="E499" s="45"/>
      <c r="F499" s="46" t="str">
        <f t="shared" si="5"/>
        <v/>
      </c>
      <c r="G499" s="4"/>
      <c r="H499" s="4"/>
      <c r="I499" s="4"/>
      <c r="J499" s="4"/>
      <c r="K499" s="4"/>
      <c r="L499" s="4"/>
      <c r="M499" s="4"/>
      <c r="N499" s="4"/>
      <c r="O499" s="4"/>
      <c r="P499" s="4"/>
      <c r="Q499" s="4"/>
      <c r="R499" s="4"/>
      <c r="S499" s="4"/>
      <c r="T499" s="4"/>
      <c r="U499" s="4"/>
      <c r="V499" s="4"/>
      <c r="W499" s="4"/>
      <c r="X499" s="4"/>
      <c r="Y499" s="4"/>
      <c r="Z499" s="4"/>
      <c r="AA499" s="4"/>
      <c r="AB499" s="4"/>
      <c r="AC499" s="4"/>
    </row>
    <row r="500">
      <c r="A500" s="43"/>
      <c r="B500" s="37" t="str">
        <f t="shared" si="2"/>
        <v/>
      </c>
      <c r="C500" s="44"/>
      <c r="D500" s="45"/>
      <c r="E500" s="45"/>
      <c r="F500" s="46" t="str">
        <f t="shared" si="5"/>
        <v/>
      </c>
      <c r="G500" s="4"/>
      <c r="H500" s="4"/>
      <c r="I500" s="4"/>
      <c r="J500" s="4"/>
      <c r="K500" s="4"/>
      <c r="L500" s="4"/>
      <c r="M500" s="4"/>
      <c r="N500" s="4"/>
      <c r="O500" s="4"/>
      <c r="P500" s="4"/>
      <c r="Q500" s="4"/>
      <c r="R500" s="4"/>
      <c r="S500" s="4"/>
      <c r="T500" s="4"/>
      <c r="U500" s="4"/>
      <c r="V500" s="4"/>
      <c r="W500" s="4"/>
      <c r="X500" s="4"/>
      <c r="Y500" s="4"/>
      <c r="Z500" s="4"/>
      <c r="AA500" s="4"/>
      <c r="AB500" s="4"/>
      <c r="AC500" s="4"/>
    </row>
    <row r="501">
      <c r="A501" s="43"/>
      <c r="B501" s="37" t="str">
        <f t="shared" si="2"/>
        <v/>
      </c>
      <c r="C501" s="44"/>
      <c r="D501" s="45"/>
      <c r="E501" s="45"/>
      <c r="F501" s="46" t="str">
        <f t="shared" si="5"/>
        <v/>
      </c>
      <c r="G501" s="4"/>
      <c r="H501" s="4"/>
      <c r="I501" s="4"/>
      <c r="J501" s="4"/>
      <c r="K501" s="4"/>
      <c r="L501" s="4"/>
      <c r="M501" s="4"/>
      <c r="N501" s="4"/>
      <c r="O501" s="4"/>
      <c r="P501" s="4"/>
      <c r="Q501" s="4"/>
      <c r="R501" s="4"/>
      <c r="S501" s="4"/>
      <c r="T501" s="4"/>
      <c r="U501" s="4"/>
      <c r="V501" s="4"/>
      <c r="W501" s="4"/>
      <c r="X501" s="4"/>
      <c r="Y501" s="4"/>
      <c r="Z501" s="4"/>
      <c r="AA501" s="4"/>
      <c r="AB501" s="4"/>
      <c r="AC501" s="4"/>
    </row>
    <row r="502">
      <c r="A502" s="43"/>
      <c r="B502" s="37" t="str">
        <f t="shared" si="2"/>
        <v/>
      </c>
      <c r="C502" s="44"/>
      <c r="D502" s="45"/>
      <c r="E502" s="45"/>
      <c r="F502" s="46" t="str">
        <f t="shared" si="5"/>
        <v/>
      </c>
      <c r="G502" s="4"/>
      <c r="H502" s="4"/>
      <c r="I502" s="4"/>
      <c r="J502" s="4"/>
      <c r="K502" s="4"/>
      <c r="L502" s="4"/>
      <c r="M502" s="4"/>
      <c r="N502" s="4"/>
      <c r="O502" s="4"/>
      <c r="P502" s="4"/>
      <c r="Q502" s="4"/>
      <c r="R502" s="4"/>
      <c r="S502" s="4"/>
      <c r="T502" s="4"/>
      <c r="U502" s="4"/>
      <c r="V502" s="4"/>
      <c r="W502" s="4"/>
      <c r="X502" s="4"/>
      <c r="Y502" s="4"/>
      <c r="Z502" s="4"/>
      <c r="AA502" s="4"/>
      <c r="AB502" s="4"/>
      <c r="AC502" s="4"/>
    </row>
    <row r="503">
      <c r="A503" s="43"/>
      <c r="B503" s="37" t="str">
        <f t="shared" si="2"/>
        <v/>
      </c>
      <c r="C503" s="44"/>
      <c r="D503" s="45"/>
      <c r="E503" s="45"/>
      <c r="F503" s="46" t="str">
        <f t="shared" si="5"/>
        <v/>
      </c>
      <c r="G503" s="4"/>
      <c r="H503" s="4"/>
      <c r="I503" s="4"/>
      <c r="J503" s="4"/>
      <c r="K503" s="4"/>
      <c r="L503" s="4"/>
      <c r="M503" s="4"/>
      <c r="N503" s="4"/>
      <c r="O503" s="4"/>
      <c r="P503" s="4"/>
      <c r="Q503" s="4"/>
      <c r="R503" s="4"/>
      <c r="S503" s="4"/>
      <c r="T503" s="4"/>
      <c r="U503" s="4"/>
      <c r="V503" s="4"/>
      <c r="W503" s="4"/>
      <c r="X503" s="4"/>
      <c r="Y503" s="4"/>
      <c r="Z503" s="4"/>
      <c r="AA503" s="4"/>
      <c r="AB503" s="4"/>
      <c r="AC503" s="4"/>
    </row>
    <row r="504">
      <c r="A504" s="43"/>
      <c r="B504" s="37" t="str">
        <f t="shared" si="2"/>
        <v/>
      </c>
      <c r="C504" s="44"/>
      <c r="D504" s="45"/>
      <c r="E504" s="45"/>
      <c r="F504" s="46" t="str">
        <f t="shared" si="5"/>
        <v/>
      </c>
      <c r="G504" s="4"/>
      <c r="H504" s="4"/>
      <c r="I504" s="4"/>
      <c r="J504" s="4"/>
      <c r="K504" s="4"/>
      <c r="L504" s="4"/>
      <c r="M504" s="4"/>
      <c r="N504" s="4"/>
      <c r="O504" s="4"/>
      <c r="P504" s="4"/>
      <c r="Q504" s="4"/>
      <c r="R504" s="4"/>
      <c r="S504" s="4"/>
      <c r="T504" s="4"/>
      <c r="U504" s="4"/>
      <c r="V504" s="4"/>
      <c r="W504" s="4"/>
      <c r="X504" s="4"/>
      <c r="Y504" s="4"/>
      <c r="Z504" s="4"/>
      <c r="AA504" s="4"/>
      <c r="AB504" s="4"/>
      <c r="AC504" s="4"/>
    </row>
    <row r="505">
      <c r="A505" s="43"/>
      <c r="B505" s="37" t="str">
        <f t="shared" si="2"/>
        <v/>
      </c>
      <c r="C505" s="44"/>
      <c r="D505" s="45"/>
      <c r="E505" s="45"/>
      <c r="F505" s="46" t="str">
        <f t="shared" si="5"/>
        <v/>
      </c>
      <c r="G505" s="4"/>
      <c r="H505" s="4"/>
      <c r="I505" s="4"/>
      <c r="J505" s="4"/>
      <c r="K505" s="4"/>
      <c r="L505" s="4"/>
      <c r="M505" s="4"/>
      <c r="N505" s="4"/>
      <c r="O505" s="4"/>
      <c r="P505" s="4"/>
      <c r="Q505" s="4"/>
      <c r="R505" s="4"/>
      <c r="S505" s="4"/>
      <c r="T505" s="4"/>
      <c r="U505" s="4"/>
      <c r="V505" s="4"/>
      <c r="W505" s="4"/>
      <c r="X505" s="4"/>
      <c r="Y505" s="4"/>
      <c r="Z505" s="4"/>
      <c r="AA505" s="4"/>
      <c r="AB505" s="4"/>
      <c r="AC505" s="4"/>
    </row>
    <row r="506">
      <c r="A506" s="43"/>
      <c r="B506" s="37" t="str">
        <f t="shared" si="2"/>
        <v/>
      </c>
      <c r="C506" s="44"/>
      <c r="D506" s="45"/>
      <c r="E506" s="45"/>
      <c r="F506" s="46" t="str">
        <f t="shared" si="5"/>
        <v/>
      </c>
      <c r="G506" s="4"/>
      <c r="H506" s="4"/>
      <c r="I506" s="4"/>
      <c r="J506" s="4"/>
      <c r="K506" s="4"/>
      <c r="L506" s="4"/>
      <c r="M506" s="4"/>
      <c r="N506" s="4"/>
      <c r="O506" s="4"/>
      <c r="P506" s="4"/>
      <c r="Q506" s="4"/>
      <c r="R506" s="4"/>
      <c r="S506" s="4"/>
      <c r="T506" s="4"/>
      <c r="U506" s="4"/>
      <c r="V506" s="4"/>
      <c r="W506" s="4"/>
      <c r="X506" s="4"/>
      <c r="Y506" s="4"/>
      <c r="Z506" s="4"/>
      <c r="AA506" s="4"/>
      <c r="AB506" s="4"/>
      <c r="AC506" s="4"/>
    </row>
    <row r="507">
      <c r="A507" s="43"/>
      <c r="B507" s="37" t="str">
        <f t="shared" si="2"/>
        <v/>
      </c>
      <c r="C507" s="44"/>
      <c r="D507" s="45"/>
      <c r="E507" s="45"/>
      <c r="F507" s="46" t="str">
        <f t="shared" si="5"/>
        <v/>
      </c>
      <c r="G507" s="4"/>
      <c r="H507" s="4"/>
      <c r="I507" s="4"/>
      <c r="J507" s="4"/>
      <c r="K507" s="4"/>
      <c r="L507" s="4"/>
      <c r="M507" s="4"/>
      <c r="N507" s="4"/>
      <c r="O507" s="4"/>
      <c r="P507" s="4"/>
      <c r="Q507" s="4"/>
      <c r="R507" s="4"/>
      <c r="S507" s="4"/>
      <c r="T507" s="4"/>
      <c r="U507" s="4"/>
      <c r="V507" s="4"/>
      <c r="W507" s="4"/>
      <c r="X507" s="4"/>
      <c r="Y507" s="4"/>
      <c r="Z507" s="4"/>
      <c r="AA507" s="4"/>
      <c r="AB507" s="4"/>
      <c r="AC507" s="4"/>
    </row>
    <row r="508">
      <c r="A508" s="43"/>
      <c r="B508" s="37" t="str">
        <f t="shared" si="2"/>
        <v/>
      </c>
      <c r="C508" s="44"/>
      <c r="D508" s="45"/>
      <c r="E508" s="45"/>
      <c r="F508" s="46" t="str">
        <f t="shared" si="5"/>
        <v/>
      </c>
      <c r="G508" s="4"/>
      <c r="H508" s="4"/>
      <c r="I508" s="4"/>
      <c r="J508" s="4"/>
      <c r="K508" s="4"/>
      <c r="L508" s="4"/>
      <c r="M508" s="4"/>
      <c r="N508" s="4"/>
      <c r="O508" s="4"/>
      <c r="P508" s="4"/>
      <c r="Q508" s="4"/>
      <c r="R508" s="4"/>
      <c r="S508" s="4"/>
      <c r="T508" s="4"/>
      <c r="U508" s="4"/>
      <c r="V508" s="4"/>
      <c r="W508" s="4"/>
      <c r="X508" s="4"/>
      <c r="Y508" s="4"/>
      <c r="Z508" s="4"/>
      <c r="AA508" s="4"/>
      <c r="AB508" s="4"/>
      <c r="AC508" s="4"/>
    </row>
    <row r="509">
      <c r="A509" s="43"/>
      <c r="B509" s="37" t="str">
        <f t="shared" si="2"/>
        <v/>
      </c>
      <c r="C509" s="44"/>
      <c r="D509" s="45"/>
      <c r="E509" s="45"/>
      <c r="F509" s="46" t="str">
        <f t="shared" si="5"/>
        <v/>
      </c>
      <c r="G509" s="4"/>
      <c r="H509" s="4"/>
      <c r="I509" s="4"/>
      <c r="J509" s="4"/>
      <c r="K509" s="4"/>
      <c r="L509" s="4"/>
      <c r="M509" s="4"/>
      <c r="N509" s="4"/>
      <c r="O509" s="4"/>
      <c r="P509" s="4"/>
      <c r="Q509" s="4"/>
      <c r="R509" s="4"/>
      <c r="S509" s="4"/>
      <c r="T509" s="4"/>
      <c r="U509" s="4"/>
      <c r="V509" s="4"/>
      <c r="W509" s="4"/>
      <c r="X509" s="4"/>
      <c r="Y509" s="4"/>
      <c r="Z509" s="4"/>
      <c r="AA509" s="4"/>
      <c r="AB509" s="4"/>
      <c r="AC509" s="4"/>
    </row>
    <row r="510">
      <c r="A510" s="43"/>
      <c r="B510" s="37" t="str">
        <f t="shared" si="2"/>
        <v/>
      </c>
      <c r="C510" s="44"/>
      <c r="D510" s="45"/>
      <c r="E510" s="45"/>
      <c r="F510" s="46" t="str">
        <f t="shared" si="5"/>
        <v/>
      </c>
      <c r="G510" s="4"/>
      <c r="H510" s="4"/>
      <c r="I510" s="4"/>
      <c r="J510" s="4"/>
      <c r="K510" s="4"/>
      <c r="L510" s="4"/>
      <c r="M510" s="4"/>
      <c r="N510" s="4"/>
      <c r="O510" s="4"/>
      <c r="P510" s="4"/>
      <c r="Q510" s="4"/>
      <c r="R510" s="4"/>
      <c r="S510" s="4"/>
      <c r="T510" s="4"/>
      <c r="U510" s="4"/>
      <c r="V510" s="4"/>
      <c r="W510" s="4"/>
      <c r="X510" s="4"/>
      <c r="Y510" s="4"/>
      <c r="Z510" s="4"/>
      <c r="AA510" s="4"/>
      <c r="AB510" s="4"/>
      <c r="AC510" s="4"/>
    </row>
    <row r="511">
      <c r="A511" s="43"/>
      <c r="B511" s="37" t="str">
        <f t="shared" si="2"/>
        <v/>
      </c>
      <c r="C511" s="44"/>
      <c r="D511" s="45"/>
      <c r="E511" s="45"/>
      <c r="F511" s="46" t="str">
        <f t="shared" si="5"/>
        <v/>
      </c>
      <c r="G511" s="4"/>
      <c r="H511" s="4"/>
      <c r="I511" s="4"/>
      <c r="J511" s="4"/>
      <c r="K511" s="4"/>
      <c r="L511" s="4"/>
      <c r="M511" s="4"/>
      <c r="N511" s="4"/>
      <c r="O511" s="4"/>
      <c r="P511" s="4"/>
      <c r="Q511" s="4"/>
      <c r="R511" s="4"/>
      <c r="S511" s="4"/>
      <c r="T511" s="4"/>
      <c r="U511" s="4"/>
      <c r="V511" s="4"/>
      <c r="W511" s="4"/>
      <c r="X511" s="4"/>
      <c r="Y511" s="4"/>
      <c r="Z511" s="4"/>
      <c r="AA511" s="4"/>
      <c r="AB511" s="4"/>
      <c r="AC511" s="4"/>
    </row>
    <row r="512">
      <c r="A512" s="43"/>
      <c r="B512" s="37" t="str">
        <f t="shared" si="2"/>
        <v/>
      </c>
      <c r="C512" s="44"/>
      <c r="D512" s="45"/>
      <c r="E512" s="45"/>
      <c r="F512" s="46" t="str">
        <f t="shared" si="5"/>
        <v/>
      </c>
      <c r="G512" s="4"/>
      <c r="H512" s="4"/>
      <c r="I512" s="4"/>
      <c r="J512" s="4"/>
      <c r="K512" s="4"/>
      <c r="L512" s="4"/>
      <c r="M512" s="4"/>
      <c r="N512" s="4"/>
      <c r="O512" s="4"/>
      <c r="P512" s="4"/>
      <c r="Q512" s="4"/>
      <c r="R512" s="4"/>
      <c r="S512" s="4"/>
      <c r="T512" s="4"/>
      <c r="U512" s="4"/>
      <c r="V512" s="4"/>
      <c r="W512" s="4"/>
      <c r="X512" s="4"/>
      <c r="Y512" s="4"/>
      <c r="Z512" s="4"/>
      <c r="AA512" s="4"/>
      <c r="AB512" s="4"/>
      <c r="AC512" s="4"/>
    </row>
    <row r="513">
      <c r="A513" s="43"/>
      <c r="B513" s="37" t="str">
        <f t="shared" si="2"/>
        <v/>
      </c>
      <c r="C513" s="44"/>
      <c r="D513" s="45"/>
      <c r="E513" s="45"/>
      <c r="F513" s="46" t="str">
        <f t="shared" si="5"/>
        <v/>
      </c>
      <c r="G513" s="4"/>
      <c r="H513" s="4"/>
      <c r="I513" s="4"/>
      <c r="J513" s="4"/>
      <c r="K513" s="4"/>
      <c r="L513" s="4"/>
      <c r="M513" s="4"/>
      <c r="N513" s="4"/>
      <c r="O513" s="4"/>
      <c r="P513" s="4"/>
      <c r="Q513" s="4"/>
      <c r="R513" s="4"/>
      <c r="S513" s="4"/>
      <c r="T513" s="4"/>
      <c r="U513" s="4"/>
      <c r="V513" s="4"/>
      <c r="W513" s="4"/>
      <c r="X513" s="4"/>
      <c r="Y513" s="4"/>
      <c r="Z513" s="4"/>
      <c r="AA513" s="4"/>
      <c r="AB513" s="4"/>
      <c r="AC513" s="4"/>
    </row>
    <row r="514">
      <c r="A514" s="43"/>
      <c r="B514" s="37" t="str">
        <f t="shared" si="2"/>
        <v/>
      </c>
      <c r="C514" s="44"/>
      <c r="D514" s="45"/>
      <c r="E514" s="45"/>
      <c r="F514" s="46" t="str">
        <f t="shared" si="5"/>
        <v/>
      </c>
      <c r="G514" s="4"/>
      <c r="H514" s="4"/>
      <c r="I514" s="4"/>
      <c r="J514" s="4"/>
      <c r="K514" s="4"/>
      <c r="L514" s="4"/>
      <c r="M514" s="4"/>
      <c r="N514" s="4"/>
      <c r="O514" s="4"/>
      <c r="P514" s="4"/>
      <c r="Q514" s="4"/>
      <c r="R514" s="4"/>
      <c r="S514" s="4"/>
      <c r="T514" s="4"/>
      <c r="U514" s="4"/>
      <c r="V514" s="4"/>
      <c r="W514" s="4"/>
      <c r="X514" s="4"/>
      <c r="Y514" s="4"/>
      <c r="Z514" s="4"/>
      <c r="AA514" s="4"/>
      <c r="AB514" s="4"/>
      <c r="AC514" s="4"/>
    </row>
    <row r="515">
      <c r="A515" s="43"/>
      <c r="B515" s="37" t="str">
        <f t="shared" si="2"/>
        <v/>
      </c>
      <c r="C515" s="44"/>
      <c r="D515" s="45"/>
      <c r="E515" s="45"/>
      <c r="F515" s="46" t="str">
        <f t="shared" si="5"/>
        <v/>
      </c>
      <c r="G515" s="4"/>
      <c r="H515" s="4"/>
      <c r="I515" s="4"/>
      <c r="J515" s="4"/>
      <c r="K515" s="4"/>
      <c r="L515" s="4"/>
      <c r="M515" s="4"/>
      <c r="N515" s="4"/>
      <c r="O515" s="4"/>
      <c r="P515" s="4"/>
      <c r="Q515" s="4"/>
      <c r="R515" s="4"/>
      <c r="S515" s="4"/>
      <c r="T515" s="4"/>
      <c r="U515" s="4"/>
      <c r="V515" s="4"/>
      <c r="W515" s="4"/>
      <c r="X515" s="4"/>
      <c r="Y515" s="4"/>
      <c r="Z515" s="4"/>
      <c r="AA515" s="4"/>
      <c r="AB515" s="4"/>
      <c r="AC515" s="4"/>
    </row>
    <row r="516">
      <c r="A516" s="43"/>
      <c r="B516" s="37" t="str">
        <f t="shared" si="2"/>
        <v/>
      </c>
      <c r="C516" s="44"/>
      <c r="D516" s="45"/>
      <c r="E516" s="45"/>
      <c r="F516" s="46" t="str">
        <f t="shared" si="5"/>
        <v/>
      </c>
      <c r="G516" s="4"/>
      <c r="H516" s="4"/>
      <c r="I516" s="4"/>
      <c r="J516" s="4"/>
      <c r="K516" s="4"/>
      <c r="L516" s="4"/>
      <c r="M516" s="4"/>
      <c r="N516" s="4"/>
      <c r="O516" s="4"/>
      <c r="P516" s="4"/>
      <c r="Q516" s="4"/>
      <c r="R516" s="4"/>
      <c r="S516" s="4"/>
      <c r="T516" s="4"/>
      <c r="U516" s="4"/>
      <c r="V516" s="4"/>
      <c r="W516" s="4"/>
      <c r="X516" s="4"/>
      <c r="Y516" s="4"/>
      <c r="Z516" s="4"/>
      <c r="AA516" s="4"/>
      <c r="AB516" s="4"/>
      <c r="AC516" s="4"/>
    </row>
    <row r="517">
      <c r="A517" s="43"/>
      <c r="B517" s="37" t="str">
        <f t="shared" si="2"/>
        <v/>
      </c>
      <c r="C517" s="44"/>
      <c r="D517" s="45"/>
      <c r="E517" s="45"/>
      <c r="F517" s="46" t="str">
        <f t="shared" si="5"/>
        <v/>
      </c>
      <c r="G517" s="4"/>
      <c r="H517" s="4"/>
      <c r="I517" s="4"/>
      <c r="J517" s="4"/>
      <c r="K517" s="4"/>
      <c r="L517" s="4"/>
      <c r="M517" s="4"/>
      <c r="N517" s="4"/>
      <c r="O517" s="4"/>
      <c r="P517" s="4"/>
      <c r="Q517" s="4"/>
      <c r="R517" s="4"/>
      <c r="S517" s="4"/>
      <c r="T517" s="4"/>
      <c r="U517" s="4"/>
      <c r="V517" s="4"/>
      <c r="W517" s="4"/>
      <c r="X517" s="4"/>
      <c r="Y517" s="4"/>
      <c r="Z517" s="4"/>
      <c r="AA517" s="4"/>
      <c r="AB517" s="4"/>
      <c r="AC517" s="4"/>
    </row>
    <row r="518">
      <c r="A518" s="43"/>
      <c r="B518" s="37" t="str">
        <f t="shared" si="2"/>
        <v/>
      </c>
      <c r="C518" s="44"/>
      <c r="D518" s="45"/>
      <c r="E518" s="45"/>
      <c r="F518" s="46" t="str">
        <f t="shared" si="5"/>
        <v/>
      </c>
      <c r="G518" s="4"/>
      <c r="H518" s="4"/>
      <c r="I518" s="4"/>
      <c r="J518" s="4"/>
      <c r="K518" s="4"/>
      <c r="L518" s="4"/>
      <c r="M518" s="4"/>
      <c r="N518" s="4"/>
      <c r="O518" s="4"/>
      <c r="P518" s="4"/>
      <c r="Q518" s="4"/>
      <c r="R518" s="4"/>
      <c r="S518" s="4"/>
      <c r="T518" s="4"/>
      <c r="U518" s="4"/>
      <c r="V518" s="4"/>
      <c r="W518" s="4"/>
      <c r="X518" s="4"/>
      <c r="Y518" s="4"/>
      <c r="Z518" s="4"/>
      <c r="AA518" s="4"/>
      <c r="AB518" s="4"/>
      <c r="AC518" s="4"/>
    </row>
    <row r="519">
      <c r="A519" s="43"/>
      <c r="B519" s="37" t="str">
        <f t="shared" si="2"/>
        <v/>
      </c>
      <c r="C519" s="44"/>
      <c r="D519" s="45"/>
      <c r="E519" s="45"/>
      <c r="F519" s="46" t="str">
        <f t="shared" si="5"/>
        <v/>
      </c>
      <c r="G519" s="4"/>
      <c r="H519" s="4"/>
      <c r="I519" s="4"/>
      <c r="J519" s="4"/>
      <c r="K519" s="4"/>
      <c r="L519" s="4"/>
      <c r="M519" s="4"/>
      <c r="N519" s="4"/>
      <c r="O519" s="4"/>
      <c r="P519" s="4"/>
      <c r="Q519" s="4"/>
      <c r="R519" s="4"/>
      <c r="S519" s="4"/>
      <c r="T519" s="4"/>
      <c r="U519" s="4"/>
      <c r="V519" s="4"/>
      <c r="W519" s="4"/>
      <c r="X519" s="4"/>
      <c r="Y519" s="4"/>
      <c r="Z519" s="4"/>
      <c r="AA519" s="4"/>
      <c r="AB519" s="4"/>
      <c r="AC519" s="4"/>
    </row>
    <row r="520">
      <c r="A520" s="43"/>
      <c r="B520" s="37" t="str">
        <f t="shared" si="2"/>
        <v/>
      </c>
      <c r="C520" s="44"/>
      <c r="D520" s="45"/>
      <c r="E520" s="45"/>
      <c r="F520" s="46" t="str">
        <f t="shared" si="5"/>
        <v/>
      </c>
      <c r="G520" s="4"/>
      <c r="H520" s="4"/>
      <c r="I520" s="4"/>
      <c r="J520" s="4"/>
      <c r="K520" s="4"/>
      <c r="L520" s="4"/>
      <c r="M520" s="4"/>
      <c r="N520" s="4"/>
      <c r="O520" s="4"/>
      <c r="P520" s="4"/>
      <c r="Q520" s="4"/>
      <c r="R520" s="4"/>
      <c r="S520" s="4"/>
      <c r="T520" s="4"/>
      <c r="U520" s="4"/>
      <c r="V520" s="4"/>
      <c r="W520" s="4"/>
      <c r="X520" s="4"/>
      <c r="Y520" s="4"/>
      <c r="Z520" s="4"/>
      <c r="AA520" s="4"/>
      <c r="AB520" s="4"/>
      <c r="AC520" s="4"/>
    </row>
    <row r="521">
      <c r="A521" s="43"/>
      <c r="B521" s="37" t="str">
        <f t="shared" si="2"/>
        <v/>
      </c>
      <c r="C521" s="44"/>
      <c r="D521" s="45"/>
      <c r="E521" s="45"/>
      <c r="F521" s="46" t="str">
        <f t="shared" si="5"/>
        <v/>
      </c>
      <c r="G521" s="4"/>
      <c r="H521" s="4"/>
      <c r="I521" s="4"/>
      <c r="J521" s="4"/>
      <c r="K521" s="4"/>
      <c r="L521" s="4"/>
      <c r="M521" s="4"/>
      <c r="N521" s="4"/>
      <c r="O521" s="4"/>
      <c r="P521" s="4"/>
      <c r="Q521" s="4"/>
      <c r="R521" s="4"/>
      <c r="S521" s="4"/>
      <c r="T521" s="4"/>
      <c r="U521" s="4"/>
      <c r="V521" s="4"/>
      <c r="W521" s="4"/>
      <c r="X521" s="4"/>
      <c r="Y521" s="4"/>
      <c r="Z521" s="4"/>
      <c r="AA521" s="4"/>
      <c r="AB521" s="4"/>
      <c r="AC521" s="4"/>
    </row>
    <row r="522">
      <c r="A522" s="43"/>
      <c r="B522" s="37" t="str">
        <f t="shared" si="2"/>
        <v/>
      </c>
      <c r="C522" s="44"/>
      <c r="D522" s="45"/>
      <c r="E522" s="45"/>
      <c r="F522" s="46" t="str">
        <f t="shared" si="5"/>
        <v/>
      </c>
      <c r="G522" s="4"/>
      <c r="H522" s="4"/>
      <c r="I522" s="4"/>
      <c r="J522" s="4"/>
      <c r="K522" s="4"/>
      <c r="L522" s="4"/>
      <c r="M522" s="4"/>
      <c r="N522" s="4"/>
      <c r="O522" s="4"/>
      <c r="P522" s="4"/>
      <c r="Q522" s="4"/>
      <c r="R522" s="4"/>
      <c r="S522" s="4"/>
      <c r="T522" s="4"/>
      <c r="U522" s="4"/>
      <c r="V522" s="4"/>
      <c r="W522" s="4"/>
      <c r="X522" s="4"/>
      <c r="Y522" s="4"/>
      <c r="Z522" s="4"/>
      <c r="AA522" s="4"/>
      <c r="AB522" s="4"/>
      <c r="AC522" s="4"/>
    </row>
    <row r="523">
      <c r="A523" s="43"/>
      <c r="B523" s="37" t="str">
        <f t="shared" si="2"/>
        <v/>
      </c>
      <c r="C523" s="44"/>
      <c r="D523" s="45"/>
      <c r="E523" s="45"/>
      <c r="F523" s="46" t="str">
        <f t="shared" si="5"/>
        <v/>
      </c>
      <c r="G523" s="4"/>
      <c r="H523" s="4"/>
      <c r="I523" s="4"/>
      <c r="J523" s="4"/>
      <c r="K523" s="4"/>
      <c r="L523" s="4"/>
      <c r="M523" s="4"/>
      <c r="N523" s="4"/>
      <c r="O523" s="4"/>
      <c r="P523" s="4"/>
      <c r="Q523" s="4"/>
      <c r="R523" s="4"/>
      <c r="S523" s="4"/>
      <c r="T523" s="4"/>
      <c r="U523" s="4"/>
      <c r="V523" s="4"/>
      <c r="W523" s="4"/>
      <c r="X523" s="4"/>
      <c r="Y523" s="4"/>
      <c r="Z523" s="4"/>
      <c r="AA523" s="4"/>
      <c r="AB523" s="4"/>
      <c r="AC523" s="4"/>
    </row>
    <row r="524">
      <c r="A524" s="43"/>
      <c r="B524" s="37" t="str">
        <f t="shared" si="2"/>
        <v/>
      </c>
      <c r="C524" s="44"/>
      <c r="D524" s="45"/>
      <c r="E524" s="45"/>
      <c r="F524" s="46" t="str">
        <f t="shared" si="5"/>
        <v/>
      </c>
      <c r="G524" s="4"/>
      <c r="H524" s="4"/>
      <c r="I524" s="4"/>
      <c r="J524" s="4"/>
      <c r="K524" s="4"/>
      <c r="L524" s="4"/>
      <c r="M524" s="4"/>
      <c r="N524" s="4"/>
      <c r="O524" s="4"/>
      <c r="P524" s="4"/>
      <c r="Q524" s="4"/>
      <c r="R524" s="4"/>
      <c r="S524" s="4"/>
      <c r="T524" s="4"/>
      <c r="U524" s="4"/>
      <c r="V524" s="4"/>
      <c r="W524" s="4"/>
      <c r="X524" s="4"/>
      <c r="Y524" s="4"/>
      <c r="Z524" s="4"/>
      <c r="AA524" s="4"/>
      <c r="AB524" s="4"/>
      <c r="AC524" s="4"/>
    </row>
    <row r="525">
      <c r="A525" s="43"/>
      <c r="B525" s="37" t="str">
        <f t="shared" si="2"/>
        <v/>
      </c>
      <c r="C525" s="44"/>
      <c r="D525" s="45"/>
      <c r="E525" s="45"/>
      <c r="F525" s="46" t="str">
        <f t="shared" si="5"/>
        <v/>
      </c>
      <c r="G525" s="4"/>
      <c r="H525" s="4"/>
      <c r="I525" s="4"/>
      <c r="J525" s="4"/>
      <c r="K525" s="4"/>
      <c r="L525" s="4"/>
      <c r="M525" s="4"/>
      <c r="N525" s="4"/>
      <c r="O525" s="4"/>
      <c r="P525" s="4"/>
      <c r="Q525" s="4"/>
      <c r="R525" s="4"/>
      <c r="S525" s="4"/>
      <c r="T525" s="4"/>
      <c r="U525" s="4"/>
      <c r="V525" s="4"/>
      <c r="W525" s="4"/>
      <c r="X525" s="4"/>
      <c r="Y525" s="4"/>
      <c r="Z525" s="4"/>
      <c r="AA525" s="4"/>
      <c r="AB525" s="4"/>
      <c r="AC525" s="4"/>
    </row>
    <row r="526">
      <c r="A526" s="43"/>
      <c r="B526" s="37" t="str">
        <f t="shared" si="2"/>
        <v/>
      </c>
      <c r="C526" s="44"/>
      <c r="D526" s="45"/>
      <c r="E526" s="45"/>
      <c r="F526" s="46" t="str">
        <f t="shared" si="5"/>
        <v/>
      </c>
      <c r="G526" s="4"/>
      <c r="H526" s="4"/>
      <c r="I526" s="4"/>
      <c r="J526" s="4"/>
      <c r="K526" s="4"/>
      <c r="L526" s="4"/>
      <c r="M526" s="4"/>
      <c r="N526" s="4"/>
      <c r="O526" s="4"/>
      <c r="P526" s="4"/>
      <c r="Q526" s="4"/>
      <c r="R526" s="4"/>
      <c r="S526" s="4"/>
      <c r="T526" s="4"/>
      <c r="U526" s="4"/>
      <c r="V526" s="4"/>
      <c r="W526" s="4"/>
      <c r="X526" s="4"/>
      <c r="Y526" s="4"/>
      <c r="Z526" s="4"/>
      <c r="AA526" s="4"/>
      <c r="AB526" s="4"/>
      <c r="AC526" s="4"/>
    </row>
    <row r="527">
      <c r="A527" s="43"/>
      <c r="B527" s="37" t="str">
        <f t="shared" si="2"/>
        <v/>
      </c>
      <c r="C527" s="44"/>
      <c r="D527" s="45"/>
      <c r="E527" s="45"/>
      <c r="F527" s="46" t="str">
        <f t="shared" si="5"/>
        <v/>
      </c>
      <c r="G527" s="4"/>
      <c r="H527" s="4"/>
      <c r="I527" s="4"/>
      <c r="J527" s="4"/>
      <c r="K527" s="4"/>
      <c r="L527" s="4"/>
      <c r="M527" s="4"/>
      <c r="N527" s="4"/>
      <c r="O527" s="4"/>
      <c r="P527" s="4"/>
      <c r="Q527" s="4"/>
      <c r="R527" s="4"/>
      <c r="S527" s="4"/>
      <c r="T527" s="4"/>
      <c r="U527" s="4"/>
      <c r="V527" s="4"/>
      <c r="W527" s="4"/>
      <c r="X527" s="4"/>
      <c r="Y527" s="4"/>
      <c r="Z527" s="4"/>
      <c r="AA527" s="4"/>
      <c r="AB527" s="4"/>
      <c r="AC527" s="4"/>
    </row>
    <row r="528">
      <c r="A528" s="43"/>
      <c r="B528" s="37" t="str">
        <f t="shared" si="2"/>
        <v/>
      </c>
      <c r="C528" s="44"/>
      <c r="D528" s="45"/>
      <c r="E528" s="45"/>
      <c r="F528" s="46" t="str">
        <f t="shared" si="5"/>
        <v/>
      </c>
      <c r="G528" s="4"/>
      <c r="H528" s="4"/>
      <c r="I528" s="4"/>
      <c r="J528" s="4"/>
      <c r="K528" s="4"/>
      <c r="L528" s="4"/>
      <c r="M528" s="4"/>
      <c r="N528" s="4"/>
      <c r="O528" s="4"/>
      <c r="P528" s="4"/>
      <c r="Q528" s="4"/>
      <c r="R528" s="4"/>
      <c r="S528" s="4"/>
      <c r="T528" s="4"/>
      <c r="U528" s="4"/>
      <c r="V528" s="4"/>
      <c r="W528" s="4"/>
      <c r="X528" s="4"/>
      <c r="Y528" s="4"/>
      <c r="Z528" s="4"/>
      <c r="AA528" s="4"/>
      <c r="AB528" s="4"/>
      <c r="AC528" s="4"/>
    </row>
    <row r="529">
      <c r="A529" s="43"/>
      <c r="B529" s="37" t="str">
        <f t="shared" si="2"/>
        <v/>
      </c>
      <c r="C529" s="44"/>
      <c r="D529" s="45"/>
      <c r="E529" s="45"/>
      <c r="F529" s="46" t="str">
        <f t="shared" si="5"/>
        <v/>
      </c>
      <c r="G529" s="4"/>
      <c r="H529" s="4"/>
      <c r="I529" s="4"/>
      <c r="J529" s="4"/>
      <c r="K529" s="4"/>
      <c r="L529" s="4"/>
      <c r="M529" s="4"/>
      <c r="N529" s="4"/>
      <c r="O529" s="4"/>
      <c r="P529" s="4"/>
      <c r="Q529" s="4"/>
      <c r="R529" s="4"/>
      <c r="S529" s="4"/>
      <c r="T529" s="4"/>
      <c r="U529" s="4"/>
      <c r="V529" s="4"/>
      <c r="W529" s="4"/>
      <c r="X529" s="4"/>
      <c r="Y529" s="4"/>
      <c r="Z529" s="4"/>
      <c r="AA529" s="4"/>
      <c r="AB529" s="4"/>
      <c r="AC529" s="4"/>
    </row>
    <row r="530">
      <c r="A530" s="43"/>
      <c r="B530" s="37" t="str">
        <f t="shared" si="2"/>
        <v/>
      </c>
      <c r="C530" s="44"/>
      <c r="D530" s="45"/>
      <c r="E530" s="45"/>
      <c r="F530" s="46" t="str">
        <f t="shared" si="5"/>
        <v/>
      </c>
      <c r="G530" s="4"/>
      <c r="H530" s="4"/>
      <c r="I530" s="4"/>
      <c r="J530" s="4"/>
      <c r="K530" s="4"/>
      <c r="L530" s="4"/>
      <c r="M530" s="4"/>
      <c r="N530" s="4"/>
      <c r="O530" s="4"/>
      <c r="P530" s="4"/>
      <c r="Q530" s="4"/>
      <c r="R530" s="4"/>
      <c r="S530" s="4"/>
      <c r="T530" s="4"/>
      <c r="U530" s="4"/>
      <c r="V530" s="4"/>
      <c r="W530" s="4"/>
      <c r="X530" s="4"/>
      <c r="Y530" s="4"/>
      <c r="Z530" s="4"/>
      <c r="AA530" s="4"/>
      <c r="AB530" s="4"/>
      <c r="AC530" s="4"/>
    </row>
    <row r="531">
      <c r="A531" s="43"/>
      <c r="B531" s="37" t="str">
        <f t="shared" si="2"/>
        <v/>
      </c>
      <c r="C531" s="44"/>
      <c r="D531" s="45"/>
      <c r="E531" s="45"/>
      <c r="F531" s="46" t="str">
        <f t="shared" si="5"/>
        <v/>
      </c>
      <c r="G531" s="4"/>
      <c r="H531" s="4"/>
      <c r="I531" s="4"/>
      <c r="J531" s="4"/>
      <c r="K531" s="4"/>
      <c r="L531" s="4"/>
      <c r="M531" s="4"/>
      <c r="N531" s="4"/>
      <c r="O531" s="4"/>
      <c r="P531" s="4"/>
      <c r="Q531" s="4"/>
      <c r="R531" s="4"/>
      <c r="S531" s="4"/>
      <c r="T531" s="4"/>
      <c r="U531" s="4"/>
      <c r="V531" s="4"/>
      <c r="W531" s="4"/>
      <c r="X531" s="4"/>
      <c r="Y531" s="4"/>
      <c r="Z531" s="4"/>
      <c r="AA531" s="4"/>
      <c r="AB531" s="4"/>
      <c r="AC531" s="4"/>
    </row>
    <row r="532">
      <c r="A532" s="43"/>
      <c r="B532" s="37" t="str">
        <f t="shared" si="2"/>
        <v/>
      </c>
      <c r="C532" s="44"/>
      <c r="D532" s="45"/>
      <c r="E532" s="45"/>
      <c r="F532" s="46" t="str">
        <f t="shared" si="5"/>
        <v/>
      </c>
      <c r="G532" s="4"/>
      <c r="H532" s="4"/>
      <c r="I532" s="4"/>
      <c r="J532" s="4"/>
      <c r="K532" s="4"/>
      <c r="L532" s="4"/>
      <c r="M532" s="4"/>
      <c r="N532" s="4"/>
      <c r="O532" s="4"/>
      <c r="P532" s="4"/>
      <c r="Q532" s="4"/>
      <c r="R532" s="4"/>
      <c r="S532" s="4"/>
      <c r="T532" s="4"/>
      <c r="U532" s="4"/>
      <c r="V532" s="4"/>
      <c r="W532" s="4"/>
      <c r="X532" s="4"/>
      <c r="Y532" s="4"/>
      <c r="Z532" s="4"/>
      <c r="AA532" s="4"/>
      <c r="AB532" s="4"/>
      <c r="AC532" s="4"/>
    </row>
    <row r="533">
      <c r="A533" s="43"/>
      <c r="B533" s="37" t="str">
        <f t="shared" si="2"/>
        <v/>
      </c>
      <c r="C533" s="44"/>
      <c r="D533" s="45"/>
      <c r="E533" s="45"/>
      <c r="F533" s="46" t="str">
        <f t="shared" si="5"/>
        <v/>
      </c>
      <c r="G533" s="4"/>
      <c r="H533" s="4"/>
      <c r="I533" s="4"/>
      <c r="J533" s="4"/>
      <c r="K533" s="4"/>
      <c r="L533" s="4"/>
      <c r="M533" s="4"/>
      <c r="N533" s="4"/>
      <c r="O533" s="4"/>
      <c r="P533" s="4"/>
      <c r="Q533" s="4"/>
      <c r="R533" s="4"/>
      <c r="S533" s="4"/>
      <c r="T533" s="4"/>
      <c r="U533" s="4"/>
      <c r="V533" s="4"/>
      <c r="W533" s="4"/>
      <c r="X533" s="4"/>
      <c r="Y533" s="4"/>
      <c r="Z533" s="4"/>
      <c r="AA533" s="4"/>
      <c r="AB533" s="4"/>
      <c r="AC533" s="4"/>
    </row>
    <row r="534">
      <c r="A534" s="43"/>
      <c r="B534" s="37" t="str">
        <f t="shared" si="2"/>
        <v/>
      </c>
      <c r="C534" s="44"/>
      <c r="D534" s="45"/>
      <c r="E534" s="45"/>
      <c r="F534" s="46" t="str">
        <f t="shared" si="5"/>
        <v/>
      </c>
      <c r="G534" s="4"/>
      <c r="H534" s="4"/>
      <c r="I534" s="4"/>
      <c r="J534" s="4"/>
      <c r="K534" s="4"/>
      <c r="L534" s="4"/>
      <c r="M534" s="4"/>
      <c r="N534" s="4"/>
      <c r="O534" s="4"/>
      <c r="P534" s="4"/>
      <c r="Q534" s="4"/>
      <c r="R534" s="4"/>
      <c r="S534" s="4"/>
      <c r="T534" s="4"/>
      <c r="U534" s="4"/>
      <c r="V534" s="4"/>
      <c r="W534" s="4"/>
      <c r="X534" s="4"/>
      <c r="Y534" s="4"/>
      <c r="Z534" s="4"/>
      <c r="AA534" s="4"/>
      <c r="AB534" s="4"/>
      <c r="AC534" s="4"/>
    </row>
    <row r="535">
      <c r="A535" s="43"/>
      <c r="B535" s="37" t="str">
        <f t="shared" si="2"/>
        <v/>
      </c>
      <c r="C535" s="44"/>
      <c r="D535" s="45"/>
      <c r="E535" s="45"/>
      <c r="F535" s="46" t="str">
        <f t="shared" si="5"/>
        <v/>
      </c>
      <c r="G535" s="4"/>
      <c r="H535" s="4"/>
      <c r="I535" s="4"/>
      <c r="J535" s="4"/>
      <c r="K535" s="4"/>
      <c r="L535" s="4"/>
      <c r="M535" s="4"/>
      <c r="N535" s="4"/>
      <c r="O535" s="4"/>
      <c r="P535" s="4"/>
      <c r="Q535" s="4"/>
      <c r="R535" s="4"/>
      <c r="S535" s="4"/>
      <c r="T535" s="4"/>
      <c r="U535" s="4"/>
      <c r="V535" s="4"/>
      <c r="W535" s="4"/>
      <c r="X535" s="4"/>
      <c r="Y535" s="4"/>
      <c r="Z535" s="4"/>
      <c r="AA535" s="4"/>
      <c r="AB535" s="4"/>
      <c r="AC535" s="4"/>
    </row>
    <row r="536">
      <c r="A536" s="43"/>
      <c r="B536" s="37" t="str">
        <f t="shared" si="2"/>
        <v/>
      </c>
      <c r="C536" s="44"/>
      <c r="D536" s="45"/>
      <c r="E536" s="45"/>
      <c r="F536" s="46" t="str">
        <f t="shared" si="5"/>
        <v/>
      </c>
      <c r="G536" s="4"/>
      <c r="H536" s="4"/>
      <c r="I536" s="4"/>
      <c r="J536" s="4"/>
      <c r="K536" s="4"/>
      <c r="L536" s="4"/>
      <c r="M536" s="4"/>
      <c r="N536" s="4"/>
      <c r="O536" s="4"/>
      <c r="P536" s="4"/>
      <c r="Q536" s="4"/>
      <c r="R536" s="4"/>
      <c r="S536" s="4"/>
      <c r="T536" s="4"/>
      <c r="U536" s="4"/>
      <c r="V536" s="4"/>
      <c r="W536" s="4"/>
      <c r="X536" s="4"/>
      <c r="Y536" s="4"/>
      <c r="Z536" s="4"/>
      <c r="AA536" s="4"/>
      <c r="AB536" s="4"/>
      <c r="AC536" s="4"/>
    </row>
    <row r="537">
      <c r="A537" s="43"/>
      <c r="B537" s="37" t="str">
        <f t="shared" si="2"/>
        <v/>
      </c>
      <c r="C537" s="44"/>
      <c r="D537" s="45"/>
      <c r="E537" s="45"/>
      <c r="F537" s="46" t="str">
        <f t="shared" si="5"/>
        <v/>
      </c>
      <c r="G537" s="4"/>
      <c r="H537" s="4"/>
      <c r="I537" s="4"/>
      <c r="J537" s="4"/>
      <c r="K537" s="4"/>
      <c r="L537" s="4"/>
      <c r="M537" s="4"/>
      <c r="N537" s="4"/>
      <c r="O537" s="4"/>
      <c r="P537" s="4"/>
      <c r="Q537" s="4"/>
      <c r="R537" s="4"/>
      <c r="S537" s="4"/>
      <c r="T537" s="4"/>
      <c r="U537" s="4"/>
      <c r="V537" s="4"/>
      <c r="W537" s="4"/>
      <c r="X537" s="4"/>
      <c r="Y537" s="4"/>
      <c r="Z537" s="4"/>
      <c r="AA537" s="4"/>
      <c r="AB537" s="4"/>
      <c r="AC537" s="4"/>
    </row>
    <row r="538">
      <c r="A538" s="43"/>
      <c r="B538" s="37" t="str">
        <f t="shared" si="2"/>
        <v/>
      </c>
      <c r="C538" s="44"/>
      <c r="D538" s="45"/>
      <c r="E538" s="45"/>
      <c r="F538" s="46" t="str">
        <f t="shared" si="5"/>
        <v/>
      </c>
      <c r="G538" s="4"/>
      <c r="H538" s="4"/>
      <c r="I538" s="4"/>
      <c r="J538" s="4"/>
      <c r="K538" s="4"/>
      <c r="L538" s="4"/>
      <c r="M538" s="4"/>
      <c r="N538" s="4"/>
      <c r="O538" s="4"/>
      <c r="P538" s="4"/>
      <c r="Q538" s="4"/>
      <c r="R538" s="4"/>
      <c r="S538" s="4"/>
      <c r="T538" s="4"/>
      <c r="U538" s="4"/>
      <c r="V538" s="4"/>
      <c r="W538" s="4"/>
      <c r="X538" s="4"/>
      <c r="Y538" s="4"/>
      <c r="Z538" s="4"/>
      <c r="AA538" s="4"/>
      <c r="AB538" s="4"/>
      <c r="AC538" s="4"/>
    </row>
    <row r="539">
      <c r="A539" s="43"/>
      <c r="B539" s="37" t="str">
        <f t="shared" si="2"/>
        <v/>
      </c>
      <c r="C539" s="44"/>
      <c r="D539" s="45"/>
      <c r="E539" s="45"/>
      <c r="F539" s="46" t="str">
        <f t="shared" si="5"/>
        <v/>
      </c>
      <c r="G539" s="4"/>
      <c r="H539" s="4"/>
      <c r="I539" s="4"/>
      <c r="J539" s="4"/>
      <c r="K539" s="4"/>
      <c r="L539" s="4"/>
      <c r="M539" s="4"/>
      <c r="N539" s="4"/>
      <c r="O539" s="4"/>
      <c r="P539" s="4"/>
      <c r="Q539" s="4"/>
      <c r="R539" s="4"/>
      <c r="S539" s="4"/>
      <c r="T539" s="4"/>
      <c r="U539" s="4"/>
      <c r="V539" s="4"/>
      <c r="W539" s="4"/>
      <c r="X539" s="4"/>
      <c r="Y539" s="4"/>
      <c r="Z539" s="4"/>
      <c r="AA539" s="4"/>
      <c r="AB539" s="4"/>
      <c r="AC539" s="4"/>
    </row>
    <row r="540">
      <c r="A540" s="43"/>
      <c r="B540" s="37" t="str">
        <f t="shared" si="2"/>
        <v/>
      </c>
      <c r="C540" s="44"/>
      <c r="D540" s="45"/>
      <c r="E540" s="45"/>
      <c r="F540" s="46" t="str">
        <f t="shared" si="5"/>
        <v/>
      </c>
      <c r="G540" s="4"/>
      <c r="H540" s="4"/>
      <c r="I540" s="4"/>
      <c r="J540" s="4"/>
      <c r="K540" s="4"/>
      <c r="L540" s="4"/>
      <c r="M540" s="4"/>
      <c r="N540" s="4"/>
      <c r="O540" s="4"/>
      <c r="P540" s="4"/>
      <c r="Q540" s="4"/>
      <c r="R540" s="4"/>
      <c r="S540" s="4"/>
      <c r="T540" s="4"/>
      <c r="U540" s="4"/>
      <c r="V540" s="4"/>
      <c r="W540" s="4"/>
      <c r="X540" s="4"/>
      <c r="Y540" s="4"/>
      <c r="Z540" s="4"/>
      <c r="AA540" s="4"/>
      <c r="AB540" s="4"/>
      <c r="AC540" s="4"/>
    </row>
    <row r="541">
      <c r="A541" s="43"/>
      <c r="B541" s="37" t="str">
        <f t="shared" si="2"/>
        <v/>
      </c>
      <c r="C541" s="44"/>
      <c r="D541" s="45"/>
      <c r="E541" s="45"/>
      <c r="F541" s="46" t="str">
        <f t="shared" si="5"/>
        <v/>
      </c>
      <c r="G541" s="4"/>
      <c r="H541" s="4"/>
      <c r="I541" s="4"/>
      <c r="J541" s="4"/>
      <c r="K541" s="4"/>
      <c r="L541" s="4"/>
      <c r="M541" s="4"/>
      <c r="N541" s="4"/>
      <c r="O541" s="4"/>
      <c r="P541" s="4"/>
      <c r="Q541" s="4"/>
      <c r="R541" s="4"/>
      <c r="S541" s="4"/>
      <c r="T541" s="4"/>
      <c r="U541" s="4"/>
      <c r="V541" s="4"/>
      <c r="W541" s="4"/>
      <c r="X541" s="4"/>
      <c r="Y541" s="4"/>
      <c r="Z541" s="4"/>
      <c r="AA541" s="4"/>
      <c r="AB541" s="4"/>
      <c r="AC541" s="4"/>
    </row>
    <row r="542">
      <c r="A542" s="43"/>
      <c r="B542" s="37" t="str">
        <f t="shared" si="2"/>
        <v/>
      </c>
      <c r="C542" s="44"/>
      <c r="D542" s="45"/>
      <c r="E542" s="45"/>
      <c r="F542" s="46" t="str">
        <f t="shared" si="5"/>
        <v/>
      </c>
      <c r="G542" s="4"/>
      <c r="H542" s="4"/>
      <c r="I542" s="4"/>
      <c r="J542" s="4"/>
      <c r="K542" s="4"/>
      <c r="L542" s="4"/>
      <c r="M542" s="4"/>
      <c r="N542" s="4"/>
      <c r="O542" s="4"/>
      <c r="P542" s="4"/>
      <c r="Q542" s="4"/>
      <c r="R542" s="4"/>
      <c r="S542" s="4"/>
      <c r="T542" s="4"/>
      <c r="U542" s="4"/>
      <c r="V542" s="4"/>
      <c r="W542" s="4"/>
      <c r="X542" s="4"/>
      <c r="Y542" s="4"/>
      <c r="Z542" s="4"/>
      <c r="AA542" s="4"/>
      <c r="AB542" s="4"/>
      <c r="AC542" s="4"/>
    </row>
    <row r="543">
      <c r="A543" s="43"/>
      <c r="B543" s="37" t="str">
        <f t="shared" si="2"/>
        <v/>
      </c>
      <c r="C543" s="44"/>
      <c r="D543" s="45"/>
      <c r="E543" s="45"/>
      <c r="F543" s="46" t="str">
        <f t="shared" si="5"/>
        <v/>
      </c>
      <c r="G543" s="4"/>
      <c r="H543" s="4"/>
      <c r="I543" s="4"/>
      <c r="J543" s="4"/>
      <c r="K543" s="4"/>
      <c r="L543" s="4"/>
      <c r="M543" s="4"/>
      <c r="N543" s="4"/>
      <c r="O543" s="4"/>
      <c r="P543" s="4"/>
      <c r="Q543" s="4"/>
      <c r="R543" s="4"/>
      <c r="S543" s="4"/>
      <c r="T543" s="4"/>
      <c r="U543" s="4"/>
      <c r="V543" s="4"/>
      <c r="W543" s="4"/>
      <c r="X543" s="4"/>
      <c r="Y543" s="4"/>
      <c r="Z543" s="4"/>
      <c r="AA543" s="4"/>
      <c r="AB543" s="4"/>
      <c r="AC543" s="4"/>
    </row>
    <row r="544">
      <c r="A544" s="43"/>
      <c r="B544" s="37" t="str">
        <f t="shared" si="2"/>
        <v/>
      </c>
      <c r="C544" s="44"/>
      <c r="D544" s="45"/>
      <c r="E544" s="45"/>
      <c r="F544" s="46" t="str">
        <f t="shared" si="5"/>
        <v/>
      </c>
      <c r="G544" s="4"/>
      <c r="H544" s="4"/>
      <c r="I544" s="4"/>
      <c r="J544" s="4"/>
      <c r="K544" s="4"/>
      <c r="L544" s="4"/>
      <c r="M544" s="4"/>
      <c r="N544" s="4"/>
      <c r="O544" s="4"/>
      <c r="P544" s="4"/>
      <c r="Q544" s="4"/>
      <c r="R544" s="4"/>
      <c r="S544" s="4"/>
      <c r="T544" s="4"/>
      <c r="U544" s="4"/>
      <c r="V544" s="4"/>
      <c r="W544" s="4"/>
      <c r="X544" s="4"/>
      <c r="Y544" s="4"/>
      <c r="Z544" s="4"/>
      <c r="AA544" s="4"/>
      <c r="AB544" s="4"/>
      <c r="AC544" s="4"/>
    </row>
    <row r="545">
      <c r="A545" s="43"/>
      <c r="B545" s="37" t="str">
        <f t="shared" si="2"/>
        <v/>
      </c>
      <c r="C545" s="44"/>
      <c r="D545" s="45"/>
      <c r="E545" s="45"/>
      <c r="F545" s="46" t="str">
        <f t="shared" si="5"/>
        <v/>
      </c>
      <c r="G545" s="4"/>
      <c r="H545" s="4"/>
      <c r="I545" s="4"/>
      <c r="J545" s="4"/>
      <c r="K545" s="4"/>
      <c r="L545" s="4"/>
      <c r="M545" s="4"/>
      <c r="N545" s="4"/>
      <c r="O545" s="4"/>
      <c r="P545" s="4"/>
      <c r="Q545" s="4"/>
      <c r="R545" s="4"/>
      <c r="S545" s="4"/>
      <c r="T545" s="4"/>
      <c r="U545" s="4"/>
      <c r="V545" s="4"/>
      <c r="W545" s="4"/>
      <c r="X545" s="4"/>
      <c r="Y545" s="4"/>
      <c r="Z545" s="4"/>
      <c r="AA545" s="4"/>
      <c r="AB545" s="4"/>
      <c r="AC545" s="4"/>
    </row>
    <row r="546">
      <c r="A546" s="43"/>
      <c r="B546" s="37" t="str">
        <f t="shared" si="2"/>
        <v/>
      </c>
      <c r="C546" s="44"/>
      <c r="D546" s="45"/>
      <c r="E546" s="45"/>
      <c r="F546" s="46" t="str">
        <f t="shared" si="5"/>
        <v/>
      </c>
      <c r="G546" s="4"/>
      <c r="H546" s="4"/>
      <c r="I546" s="4"/>
      <c r="J546" s="4"/>
      <c r="K546" s="4"/>
      <c r="L546" s="4"/>
      <c r="M546" s="4"/>
      <c r="N546" s="4"/>
      <c r="O546" s="4"/>
      <c r="P546" s="4"/>
      <c r="Q546" s="4"/>
      <c r="R546" s="4"/>
      <c r="S546" s="4"/>
      <c r="T546" s="4"/>
      <c r="U546" s="4"/>
      <c r="V546" s="4"/>
      <c r="W546" s="4"/>
      <c r="X546" s="4"/>
      <c r="Y546" s="4"/>
      <c r="Z546" s="4"/>
      <c r="AA546" s="4"/>
      <c r="AB546" s="4"/>
      <c r="AC546" s="4"/>
    </row>
    <row r="547">
      <c r="A547" s="43"/>
      <c r="B547" s="37" t="str">
        <f t="shared" si="2"/>
        <v/>
      </c>
      <c r="C547" s="44"/>
      <c r="D547" s="45"/>
      <c r="E547" s="45"/>
      <c r="F547" s="46" t="str">
        <f t="shared" si="5"/>
        <v/>
      </c>
      <c r="G547" s="4"/>
      <c r="H547" s="4"/>
      <c r="I547" s="4"/>
      <c r="J547" s="4"/>
      <c r="K547" s="4"/>
      <c r="L547" s="4"/>
      <c r="M547" s="4"/>
      <c r="N547" s="4"/>
      <c r="O547" s="4"/>
      <c r="P547" s="4"/>
      <c r="Q547" s="4"/>
      <c r="R547" s="4"/>
      <c r="S547" s="4"/>
      <c r="T547" s="4"/>
      <c r="U547" s="4"/>
      <c r="V547" s="4"/>
      <c r="W547" s="4"/>
      <c r="X547" s="4"/>
      <c r="Y547" s="4"/>
      <c r="Z547" s="4"/>
      <c r="AA547" s="4"/>
      <c r="AB547" s="4"/>
      <c r="AC547" s="4"/>
    </row>
    <row r="548">
      <c r="A548" s="43"/>
      <c r="B548" s="37" t="str">
        <f t="shared" si="2"/>
        <v/>
      </c>
      <c r="C548" s="44"/>
      <c r="D548" s="45"/>
      <c r="E548" s="45"/>
      <c r="F548" s="46" t="str">
        <f t="shared" si="5"/>
        <v/>
      </c>
      <c r="G548" s="4"/>
      <c r="H548" s="4"/>
      <c r="I548" s="4"/>
      <c r="J548" s="4"/>
      <c r="K548" s="4"/>
      <c r="L548" s="4"/>
      <c r="M548" s="4"/>
      <c r="N548" s="4"/>
      <c r="O548" s="4"/>
      <c r="P548" s="4"/>
      <c r="Q548" s="4"/>
      <c r="R548" s="4"/>
      <c r="S548" s="4"/>
      <c r="T548" s="4"/>
      <c r="U548" s="4"/>
      <c r="V548" s="4"/>
      <c r="W548" s="4"/>
      <c r="X548" s="4"/>
      <c r="Y548" s="4"/>
      <c r="Z548" s="4"/>
      <c r="AA548" s="4"/>
      <c r="AB548" s="4"/>
      <c r="AC548" s="4"/>
    </row>
    <row r="549">
      <c r="A549" s="43"/>
      <c r="B549" s="37" t="str">
        <f t="shared" si="2"/>
        <v/>
      </c>
      <c r="C549" s="44"/>
      <c r="D549" s="45"/>
      <c r="E549" s="45"/>
      <c r="F549" s="46" t="str">
        <f t="shared" si="5"/>
        <v/>
      </c>
      <c r="G549" s="4"/>
      <c r="H549" s="4"/>
      <c r="I549" s="4"/>
      <c r="J549" s="4"/>
      <c r="K549" s="4"/>
      <c r="L549" s="4"/>
      <c r="M549" s="4"/>
      <c r="N549" s="4"/>
      <c r="O549" s="4"/>
      <c r="P549" s="4"/>
      <c r="Q549" s="4"/>
      <c r="R549" s="4"/>
      <c r="S549" s="4"/>
      <c r="T549" s="4"/>
      <c r="U549" s="4"/>
      <c r="V549" s="4"/>
      <c r="W549" s="4"/>
      <c r="X549" s="4"/>
      <c r="Y549" s="4"/>
      <c r="Z549" s="4"/>
      <c r="AA549" s="4"/>
      <c r="AB549" s="4"/>
      <c r="AC549" s="4"/>
    </row>
    <row r="550">
      <c r="A550" s="43"/>
      <c r="B550" s="37" t="str">
        <f t="shared" si="2"/>
        <v/>
      </c>
      <c r="C550" s="44"/>
      <c r="D550" s="45"/>
      <c r="E550" s="45"/>
      <c r="F550" s="46" t="str">
        <f t="shared" si="5"/>
        <v/>
      </c>
      <c r="G550" s="4"/>
      <c r="H550" s="4"/>
      <c r="I550" s="4"/>
      <c r="J550" s="4"/>
      <c r="K550" s="4"/>
      <c r="L550" s="4"/>
      <c r="M550" s="4"/>
      <c r="N550" s="4"/>
      <c r="O550" s="4"/>
      <c r="P550" s="4"/>
      <c r="Q550" s="4"/>
      <c r="R550" s="4"/>
      <c r="S550" s="4"/>
      <c r="T550" s="4"/>
      <c r="U550" s="4"/>
      <c r="V550" s="4"/>
      <c r="W550" s="4"/>
      <c r="X550" s="4"/>
      <c r="Y550" s="4"/>
      <c r="Z550" s="4"/>
      <c r="AA550" s="4"/>
      <c r="AB550" s="4"/>
      <c r="AC550" s="4"/>
    </row>
    <row r="551">
      <c r="A551" s="43"/>
      <c r="B551" s="37" t="str">
        <f t="shared" si="2"/>
        <v/>
      </c>
      <c r="C551" s="44"/>
      <c r="D551" s="45"/>
      <c r="E551" s="45"/>
      <c r="F551" s="46" t="str">
        <f t="shared" si="5"/>
        <v/>
      </c>
      <c r="G551" s="4"/>
      <c r="H551" s="4"/>
      <c r="I551" s="4"/>
      <c r="J551" s="4"/>
      <c r="K551" s="4"/>
      <c r="L551" s="4"/>
      <c r="M551" s="4"/>
      <c r="N551" s="4"/>
      <c r="O551" s="4"/>
      <c r="P551" s="4"/>
      <c r="Q551" s="4"/>
      <c r="R551" s="4"/>
      <c r="S551" s="4"/>
      <c r="T551" s="4"/>
      <c r="U551" s="4"/>
      <c r="V551" s="4"/>
      <c r="W551" s="4"/>
      <c r="X551" s="4"/>
      <c r="Y551" s="4"/>
      <c r="Z551" s="4"/>
      <c r="AA551" s="4"/>
      <c r="AB551" s="4"/>
      <c r="AC551" s="4"/>
    </row>
    <row r="552">
      <c r="A552" s="43"/>
      <c r="B552" s="37" t="str">
        <f t="shared" si="2"/>
        <v/>
      </c>
      <c r="C552" s="44"/>
      <c r="D552" s="45"/>
      <c r="E552" s="45"/>
      <c r="F552" s="46" t="str">
        <f t="shared" si="5"/>
        <v/>
      </c>
      <c r="G552" s="4"/>
      <c r="H552" s="4"/>
      <c r="I552" s="4"/>
      <c r="J552" s="4"/>
      <c r="K552" s="4"/>
      <c r="L552" s="4"/>
      <c r="M552" s="4"/>
      <c r="N552" s="4"/>
      <c r="O552" s="4"/>
      <c r="P552" s="4"/>
      <c r="Q552" s="4"/>
      <c r="R552" s="4"/>
      <c r="S552" s="4"/>
      <c r="T552" s="4"/>
      <c r="U552" s="4"/>
      <c r="V552" s="4"/>
      <c r="W552" s="4"/>
      <c r="X552" s="4"/>
      <c r="Y552" s="4"/>
      <c r="Z552" s="4"/>
      <c r="AA552" s="4"/>
      <c r="AB552" s="4"/>
      <c r="AC552" s="4"/>
    </row>
    <row r="553">
      <c r="A553" s="43"/>
      <c r="B553" s="37" t="str">
        <f t="shared" si="2"/>
        <v/>
      </c>
      <c r="C553" s="44"/>
      <c r="D553" s="45"/>
      <c r="E553" s="45"/>
      <c r="F553" s="46" t="str">
        <f t="shared" si="5"/>
        <v/>
      </c>
      <c r="G553" s="4"/>
      <c r="H553" s="4"/>
      <c r="I553" s="4"/>
      <c r="J553" s="4"/>
      <c r="K553" s="4"/>
      <c r="L553" s="4"/>
      <c r="M553" s="4"/>
      <c r="N553" s="4"/>
      <c r="O553" s="4"/>
      <c r="P553" s="4"/>
      <c r="Q553" s="4"/>
      <c r="R553" s="4"/>
      <c r="S553" s="4"/>
      <c r="T553" s="4"/>
      <c r="U553" s="4"/>
      <c r="V553" s="4"/>
      <c r="W553" s="4"/>
      <c r="X553" s="4"/>
      <c r="Y553" s="4"/>
      <c r="Z553" s="4"/>
      <c r="AA553" s="4"/>
      <c r="AB553" s="4"/>
      <c r="AC553" s="4"/>
    </row>
    <row r="554">
      <c r="A554" s="43"/>
      <c r="B554" s="37" t="str">
        <f t="shared" si="2"/>
        <v/>
      </c>
      <c r="C554" s="44"/>
      <c r="D554" s="45"/>
      <c r="E554" s="45"/>
      <c r="F554" s="46" t="str">
        <f t="shared" si="5"/>
        <v/>
      </c>
      <c r="G554" s="4"/>
      <c r="H554" s="4"/>
      <c r="I554" s="4"/>
      <c r="J554" s="4"/>
      <c r="K554" s="4"/>
      <c r="L554" s="4"/>
      <c r="M554" s="4"/>
      <c r="N554" s="4"/>
      <c r="O554" s="4"/>
      <c r="P554" s="4"/>
      <c r="Q554" s="4"/>
      <c r="R554" s="4"/>
      <c r="S554" s="4"/>
      <c r="T554" s="4"/>
      <c r="U554" s="4"/>
      <c r="V554" s="4"/>
      <c r="W554" s="4"/>
      <c r="X554" s="4"/>
      <c r="Y554" s="4"/>
      <c r="Z554" s="4"/>
      <c r="AA554" s="4"/>
      <c r="AB554" s="4"/>
      <c r="AC554" s="4"/>
    </row>
    <row r="555">
      <c r="A555" s="43"/>
      <c r="B555" s="37" t="str">
        <f t="shared" si="2"/>
        <v/>
      </c>
      <c r="C555" s="44"/>
      <c r="D555" s="45"/>
      <c r="E555" s="45"/>
      <c r="F555" s="46" t="str">
        <f t="shared" si="5"/>
        <v/>
      </c>
      <c r="G555" s="4"/>
      <c r="H555" s="4"/>
      <c r="I555" s="4"/>
      <c r="J555" s="4"/>
      <c r="K555" s="4"/>
      <c r="L555" s="4"/>
      <c r="M555" s="4"/>
      <c r="N555" s="4"/>
      <c r="O555" s="4"/>
      <c r="P555" s="4"/>
      <c r="Q555" s="4"/>
      <c r="R555" s="4"/>
      <c r="S555" s="4"/>
      <c r="T555" s="4"/>
      <c r="U555" s="4"/>
      <c r="V555" s="4"/>
      <c r="W555" s="4"/>
      <c r="X555" s="4"/>
      <c r="Y555" s="4"/>
      <c r="Z555" s="4"/>
      <c r="AA555" s="4"/>
      <c r="AB555" s="4"/>
      <c r="AC555" s="4"/>
    </row>
    <row r="556">
      <c r="A556" s="43"/>
      <c r="B556" s="37" t="str">
        <f t="shared" si="2"/>
        <v/>
      </c>
      <c r="C556" s="44"/>
      <c r="D556" s="45"/>
      <c r="E556" s="45"/>
      <c r="F556" s="46" t="str">
        <f t="shared" si="5"/>
        <v/>
      </c>
      <c r="G556" s="4"/>
      <c r="H556" s="4"/>
      <c r="I556" s="4"/>
      <c r="J556" s="4"/>
      <c r="K556" s="4"/>
      <c r="L556" s="4"/>
      <c r="M556" s="4"/>
      <c r="N556" s="4"/>
      <c r="O556" s="4"/>
      <c r="P556" s="4"/>
      <c r="Q556" s="4"/>
      <c r="R556" s="4"/>
      <c r="S556" s="4"/>
      <c r="T556" s="4"/>
      <c r="U556" s="4"/>
      <c r="V556" s="4"/>
      <c r="W556" s="4"/>
      <c r="X556" s="4"/>
      <c r="Y556" s="4"/>
      <c r="Z556" s="4"/>
      <c r="AA556" s="4"/>
      <c r="AB556" s="4"/>
      <c r="AC556" s="4"/>
    </row>
    <row r="557">
      <c r="A557" s="43"/>
      <c r="B557" s="37" t="str">
        <f t="shared" si="2"/>
        <v/>
      </c>
      <c r="C557" s="44"/>
      <c r="D557" s="45"/>
      <c r="E557" s="45"/>
      <c r="F557" s="46" t="str">
        <f t="shared" si="5"/>
        <v/>
      </c>
      <c r="G557" s="4"/>
      <c r="H557" s="4"/>
      <c r="I557" s="4"/>
      <c r="J557" s="4"/>
      <c r="K557" s="4"/>
      <c r="L557" s="4"/>
      <c r="M557" s="4"/>
      <c r="N557" s="4"/>
      <c r="O557" s="4"/>
      <c r="P557" s="4"/>
      <c r="Q557" s="4"/>
      <c r="R557" s="4"/>
      <c r="S557" s="4"/>
      <c r="T557" s="4"/>
      <c r="U557" s="4"/>
      <c r="V557" s="4"/>
      <c r="W557" s="4"/>
      <c r="X557" s="4"/>
      <c r="Y557" s="4"/>
      <c r="Z557" s="4"/>
      <c r="AA557" s="4"/>
      <c r="AB557" s="4"/>
      <c r="AC557" s="4"/>
    </row>
    <row r="558">
      <c r="A558" s="43"/>
      <c r="B558" s="37" t="str">
        <f t="shared" si="2"/>
        <v/>
      </c>
      <c r="C558" s="44"/>
      <c r="D558" s="45"/>
      <c r="E558" s="45"/>
      <c r="F558" s="46" t="str">
        <f t="shared" si="5"/>
        <v/>
      </c>
      <c r="G558" s="4"/>
      <c r="H558" s="4"/>
      <c r="I558" s="4"/>
      <c r="J558" s="4"/>
      <c r="K558" s="4"/>
      <c r="L558" s="4"/>
      <c r="M558" s="4"/>
      <c r="N558" s="4"/>
      <c r="O558" s="4"/>
      <c r="P558" s="4"/>
      <c r="Q558" s="4"/>
      <c r="R558" s="4"/>
      <c r="S558" s="4"/>
      <c r="T558" s="4"/>
      <c r="U558" s="4"/>
      <c r="V558" s="4"/>
      <c r="W558" s="4"/>
      <c r="X558" s="4"/>
      <c r="Y558" s="4"/>
      <c r="Z558" s="4"/>
      <c r="AA558" s="4"/>
      <c r="AB558" s="4"/>
      <c r="AC558" s="4"/>
    </row>
    <row r="559">
      <c r="A559" s="43"/>
      <c r="B559" s="37" t="str">
        <f t="shared" si="2"/>
        <v/>
      </c>
      <c r="C559" s="44"/>
      <c r="D559" s="45"/>
      <c r="E559" s="45"/>
      <c r="F559" s="46" t="str">
        <f t="shared" si="5"/>
        <v/>
      </c>
      <c r="G559" s="4"/>
      <c r="H559" s="4"/>
      <c r="I559" s="4"/>
      <c r="J559" s="4"/>
      <c r="K559" s="4"/>
      <c r="L559" s="4"/>
      <c r="M559" s="4"/>
      <c r="N559" s="4"/>
      <c r="O559" s="4"/>
      <c r="P559" s="4"/>
      <c r="Q559" s="4"/>
      <c r="R559" s="4"/>
      <c r="S559" s="4"/>
      <c r="T559" s="4"/>
      <c r="U559" s="4"/>
      <c r="V559" s="4"/>
      <c r="W559" s="4"/>
      <c r="X559" s="4"/>
      <c r="Y559" s="4"/>
      <c r="Z559" s="4"/>
      <c r="AA559" s="4"/>
      <c r="AB559" s="4"/>
      <c r="AC559" s="4"/>
    </row>
    <row r="560">
      <c r="A560" s="43"/>
      <c r="B560" s="37" t="str">
        <f t="shared" si="2"/>
        <v/>
      </c>
      <c r="C560" s="44"/>
      <c r="D560" s="45"/>
      <c r="E560" s="45"/>
      <c r="F560" s="46" t="str">
        <f t="shared" si="5"/>
        <v/>
      </c>
      <c r="G560" s="4"/>
      <c r="H560" s="4"/>
      <c r="I560" s="4"/>
      <c r="J560" s="4"/>
      <c r="K560" s="4"/>
      <c r="L560" s="4"/>
      <c r="M560" s="4"/>
      <c r="N560" s="4"/>
      <c r="O560" s="4"/>
      <c r="P560" s="4"/>
      <c r="Q560" s="4"/>
      <c r="R560" s="4"/>
      <c r="S560" s="4"/>
      <c r="T560" s="4"/>
      <c r="U560" s="4"/>
      <c r="V560" s="4"/>
      <c r="W560" s="4"/>
      <c r="X560" s="4"/>
      <c r="Y560" s="4"/>
      <c r="Z560" s="4"/>
      <c r="AA560" s="4"/>
      <c r="AB560" s="4"/>
      <c r="AC560" s="4"/>
    </row>
    <row r="561">
      <c r="A561" s="43"/>
      <c r="B561" s="37" t="str">
        <f t="shared" si="2"/>
        <v/>
      </c>
      <c r="C561" s="44"/>
      <c r="D561" s="45"/>
      <c r="E561" s="45"/>
      <c r="F561" s="46" t="str">
        <f t="shared" si="5"/>
        <v/>
      </c>
      <c r="G561" s="4"/>
      <c r="H561" s="4"/>
      <c r="I561" s="4"/>
      <c r="J561" s="4"/>
      <c r="K561" s="4"/>
      <c r="L561" s="4"/>
      <c r="M561" s="4"/>
      <c r="N561" s="4"/>
      <c r="O561" s="4"/>
      <c r="P561" s="4"/>
      <c r="Q561" s="4"/>
      <c r="R561" s="4"/>
      <c r="S561" s="4"/>
      <c r="T561" s="4"/>
      <c r="U561" s="4"/>
      <c r="V561" s="4"/>
      <c r="W561" s="4"/>
      <c r="X561" s="4"/>
      <c r="Y561" s="4"/>
      <c r="Z561" s="4"/>
      <c r="AA561" s="4"/>
      <c r="AB561" s="4"/>
      <c r="AC561" s="4"/>
    </row>
    <row r="562">
      <c r="A562" s="43"/>
      <c r="B562" s="37" t="str">
        <f t="shared" si="2"/>
        <v/>
      </c>
      <c r="C562" s="44"/>
      <c r="D562" s="45"/>
      <c r="E562" s="45"/>
      <c r="F562" s="46" t="str">
        <f t="shared" si="5"/>
        <v/>
      </c>
      <c r="G562" s="4"/>
      <c r="H562" s="4"/>
      <c r="I562" s="4"/>
      <c r="J562" s="4"/>
      <c r="K562" s="4"/>
      <c r="L562" s="4"/>
      <c r="M562" s="4"/>
      <c r="N562" s="4"/>
      <c r="O562" s="4"/>
      <c r="P562" s="4"/>
      <c r="Q562" s="4"/>
      <c r="R562" s="4"/>
      <c r="S562" s="4"/>
      <c r="T562" s="4"/>
      <c r="U562" s="4"/>
      <c r="V562" s="4"/>
      <c r="W562" s="4"/>
      <c r="X562" s="4"/>
      <c r="Y562" s="4"/>
      <c r="Z562" s="4"/>
      <c r="AA562" s="4"/>
      <c r="AB562" s="4"/>
      <c r="AC562" s="4"/>
    </row>
    <row r="563">
      <c r="A563" s="43"/>
      <c r="B563" s="37" t="str">
        <f t="shared" si="2"/>
        <v/>
      </c>
      <c r="C563" s="44"/>
      <c r="D563" s="45"/>
      <c r="E563" s="45"/>
      <c r="F563" s="46" t="str">
        <f t="shared" si="5"/>
        <v/>
      </c>
      <c r="G563" s="4"/>
      <c r="H563" s="4"/>
      <c r="I563" s="4"/>
      <c r="J563" s="4"/>
      <c r="K563" s="4"/>
      <c r="L563" s="4"/>
      <c r="M563" s="4"/>
      <c r="N563" s="4"/>
      <c r="O563" s="4"/>
      <c r="P563" s="4"/>
      <c r="Q563" s="4"/>
      <c r="R563" s="4"/>
      <c r="S563" s="4"/>
      <c r="T563" s="4"/>
      <c r="U563" s="4"/>
      <c r="V563" s="4"/>
      <c r="W563" s="4"/>
      <c r="X563" s="4"/>
      <c r="Y563" s="4"/>
      <c r="Z563" s="4"/>
      <c r="AA563" s="4"/>
      <c r="AB563" s="4"/>
      <c r="AC563" s="4"/>
    </row>
    <row r="564">
      <c r="A564" s="43"/>
      <c r="B564" s="37" t="str">
        <f t="shared" si="2"/>
        <v/>
      </c>
      <c r="C564" s="44"/>
      <c r="D564" s="45"/>
      <c r="E564" s="45"/>
      <c r="F564" s="46" t="str">
        <f t="shared" si="5"/>
        <v/>
      </c>
      <c r="G564" s="4"/>
      <c r="H564" s="4"/>
      <c r="I564" s="4"/>
      <c r="J564" s="4"/>
      <c r="K564" s="4"/>
      <c r="L564" s="4"/>
      <c r="M564" s="4"/>
      <c r="N564" s="4"/>
      <c r="O564" s="4"/>
      <c r="P564" s="4"/>
      <c r="Q564" s="4"/>
      <c r="R564" s="4"/>
      <c r="S564" s="4"/>
      <c r="T564" s="4"/>
      <c r="U564" s="4"/>
      <c r="V564" s="4"/>
      <c r="W564" s="4"/>
      <c r="X564" s="4"/>
      <c r="Y564" s="4"/>
      <c r="Z564" s="4"/>
      <c r="AA564" s="4"/>
      <c r="AB564" s="4"/>
      <c r="AC564" s="4"/>
    </row>
    <row r="565">
      <c r="A565" s="43"/>
      <c r="B565" s="37" t="str">
        <f t="shared" si="2"/>
        <v/>
      </c>
      <c r="C565" s="44"/>
      <c r="D565" s="45"/>
      <c r="E565" s="45"/>
      <c r="F565" s="46" t="str">
        <f t="shared" si="5"/>
        <v/>
      </c>
      <c r="G565" s="4"/>
      <c r="H565" s="4"/>
      <c r="I565" s="4"/>
      <c r="J565" s="4"/>
      <c r="K565" s="4"/>
      <c r="L565" s="4"/>
      <c r="M565" s="4"/>
      <c r="N565" s="4"/>
      <c r="O565" s="4"/>
      <c r="P565" s="4"/>
      <c r="Q565" s="4"/>
      <c r="R565" s="4"/>
      <c r="S565" s="4"/>
      <c r="T565" s="4"/>
      <c r="U565" s="4"/>
      <c r="V565" s="4"/>
      <c r="W565" s="4"/>
      <c r="X565" s="4"/>
      <c r="Y565" s="4"/>
      <c r="Z565" s="4"/>
      <c r="AA565" s="4"/>
      <c r="AB565" s="4"/>
      <c r="AC565" s="4"/>
    </row>
    <row r="566">
      <c r="A566" s="43"/>
      <c r="B566" s="37" t="str">
        <f t="shared" si="2"/>
        <v/>
      </c>
      <c r="C566" s="44"/>
      <c r="D566" s="45"/>
      <c r="E566" s="45"/>
      <c r="F566" s="46" t="str">
        <f t="shared" si="5"/>
        <v/>
      </c>
      <c r="G566" s="4"/>
      <c r="H566" s="4"/>
      <c r="I566" s="4"/>
      <c r="J566" s="4"/>
      <c r="K566" s="4"/>
      <c r="L566" s="4"/>
      <c r="M566" s="4"/>
      <c r="N566" s="4"/>
      <c r="O566" s="4"/>
      <c r="P566" s="4"/>
      <c r="Q566" s="4"/>
      <c r="R566" s="4"/>
      <c r="S566" s="4"/>
      <c r="T566" s="4"/>
      <c r="U566" s="4"/>
      <c r="V566" s="4"/>
      <c r="W566" s="4"/>
      <c r="X566" s="4"/>
      <c r="Y566" s="4"/>
      <c r="Z566" s="4"/>
      <c r="AA566" s="4"/>
      <c r="AB566" s="4"/>
      <c r="AC566" s="4"/>
    </row>
    <row r="567">
      <c r="A567" s="43"/>
      <c r="B567" s="37" t="str">
        <f t="shared" si="2"/>
        <v/>
      </c>
      <c r="C567" s="44"/>
      <c r="D567" s="45"/>
      <c r="E567" s="45"/>
      <c r="F567" s="46" t="str">
        <f t="shared" si="5"/>
        <v/>
      </c>
      <c r="G567" s="4"/>
      <c r="H567" s="4"/>
      <c r="I567" s="4"/>
      <c r="J567" s="4"/>
      <c r="K567" s="4"/>
      <c r="L567" s="4"/>
      <c r="M567" s="4"/>
      <c r="N567" s="4"/>
      <c r="O567" s="4"/>
      <c r="P567" s="4"/>
      <c r="Q567" s="4"/>
      <c r="R567" s="4"/>
      <c r="S567" s="4"/>
      <c r="T567" s="4"/>
      <c r="U567" s="4"/>
      <c r="V567" s="4"/>
      <c r="W567" s="4"/>
      <c r="X567" s="4"/>
      <c r="Y567" s="4"/>
      <c r="Z567" s="4"/>
      <c r="AA567" s="4"/>
      <c r="AB567" s="4"/>
      <c r="AC567" s="4"/>
    </row>
    <row r="568">
      <c r="A568" s="43"/>
      <c r="B568" s="37" t="str">
        <f t="shared" si="2"/>
        <v/>
      </c>
      <c r="C568" s="44"/>
      <c r="D568" s="45"/>
      <c r="E568" s="45"/>
      <c r="F568" s="46" t="str">
        <f t="shared" si="5"/>
        <v/>
      </c>
      <c r="G568" s="4"/>
      <c r="H568" s="4"/>
      <c r="I568" s="4"/>
      <c r="J568" s="4"/>
      <c r="K568" s="4"/>
      <c r="L568" s="4"/>
      <c r="M568" s="4"/>
      <c r="N568" s="4"/>
      <c r="O568" s="4"/>
      <c r="P568" s="4"/>
      <c r="Q568" s="4"/>
      <c r="R568" s="4"/>
      <c r="S568" s="4"/>
      <c r="T568" s="4"/>
      <c r="U568" s="4"/>
      <c r="V568" s="4"/>
      <c r="W568" s="4"/>
      <c r="X568" s="4"/>
      <c r="Y568" s="4"/>
      <c r="Z568" s="4"/>
      <c r="AA568" s="4"/>
      <c r="AB568" s="4"/>
      <c r="AC568" s="4"/>
    </row>
    <row r="569">
      <c r="A569" s="43"/>
      <c r="B569" s="37" t="str">
        <f t="shared" si="2"/>
        <v/>
      </c>
      <c r="C569" s="44"/>
      <c r="D569" s="45"/>
      <c r="E569" s="45"/>
      <c r="F569" s="46" t="str">
        <f t="shared" si="5"/>
        <v/>
      </c>
      <c r="G569" s="4"/>
      <c r="H569" s="4"/>
      <c r="I569" s="4"/>
      <c r="J569" s="4"/>
      <c r="K569" s="4"/>
      <c r="L569" s="4"/>
      <c r="M569" s="4"/>
      <c r="N569" s="4"/>
      <c r="O569" s="4"/>
      <c r="P569" s="4"/>
      <c r="Q569" s="4"/>
      <c r="R569" s="4"/>
      <c r="S569" s="4"/>
      <c r="T569" s="4"/>
      <c r="U569" s="4"/>
      <c r="V569" s="4"/>
      <c r="W569" s="4"/>
      <c r="X569" s="4"/>
      <c r="Y569" s="4"/>
      <c r="Z569" s="4"/>
      <c r="AA569" s="4"/>
      <c r="AB569" s="4"/>
      <c r="AC569" s="4"/>
    </row>
    <row r="570">
      <c r="A570" s="43"/>
      <c r="B570" s="37" t="str">
        <f t="shared" si="2"/>
        <v/>
      </c>
      <c r="C570" s="44"/>
      <c r="D570" s="45"/>
      <c r="E570" s="45"/>
      <c r="F570" s="46" t="str">
        <f t="shared" si="5"/>
        <v/>
      </c>
      <c r="G570" s="4"/>
      <c r="H570" s="4"/>
      <c r="I570" s="4"/>
      <c r="J570" s="4"/>
      <c r="K570" s="4"/>
      <c r="L570" s="4"/>
      <c r="M570" s="4"/>
      <c r="N570" s="4"/>
      <c r="O570" s="4"/>
      <c r="P570" s="4"/>
      <c r="Q570" s="4"/>
      <c r="R570" s="4"/>
      <c r="S570" s="4"/>
      <c r="T570" s="4"/>
      <c r="U570" s="4"/>
      <c r="V570" s="4"/>
      <c r="W570" s="4"/>
      <c r="X570" s="4"/>
      <c r="Y570" s="4"/>
      <c r="Z570" s="4"/>
      <c r="AA570" s="4"/>
      <c r="AB570" s="4"/>
      <c r="AC570" s="4"/>
    </row>
    <row r="571">
      <c r="A571" s="43"/>
      <c r="B571" s="37" t="str">
        <f t="shared" si="2"/>
        <v/>
      </c>
      <c r="C571" s="44"/>
      <c r="D571" s="45"/>
      <c r="E571" s="45"/>
      <c r="F571" s="46" t="str">
        <f t="shared" si="5"/>
        <v/>
      </c>
      <c r="G571" s="4"/>
      <c r="H571" s="4"/>
      <c r="I571" s="4"/>
      <c r="J571" s="4"/>
      <c r="K571" s="4"/>
      <c r="L571" s="4"/>
      <c r="M571" s="4"/>
      <c r="N571" s="4"/>
      <c r="O571" s="4"/>
      <c r="P571" s="4"/>
      <c r="Q571" s="4"/>
      <c r="R571" s="4"/>
      <c r="S571" s="4"/>
      <c r="T571" s="4"/>
      <c r="U571" s="4"/>
      <c r="V571" s="4"/>
      <c r="W571" s="4"/>
      <c r="X571" s="4"/>
      <c r="Y571" s="4"/>
      <c r="Z571" s="4"/>
      <c r="AA571" s="4"/>
      <c r="AB571" s="4"/>
      <c r="AC571" s="4"/>
    </row>
    <row r="572">
      <c r="A572" s="43"/>
      <c r="B572" s="37" t="str">
        <f t="shared" si="2"/>
        <v/>
      </c>
      <c r="C572" s="44"/>
      <c r="D572" s="45"/>
      <c r="E572" s="45"/>
      <c r="F572" s="46" t="str">
        <f t="shared" si="5"/>
        <v/>
      </c>
      <c r="G572" s="4"/>
      <c r="H572" s="4"/>
      <c r="I572" s="4"/>
      <c r="J572" s="4"/>
      <c r="K572" s="4"/>
      <c r="L572" s="4"/>
      <c r="M572" s="4"/>
      <c r="N572" s="4"/>
      <c r="O572" s="4"/>
      <c r="P572" s="4"/>
      <c r="Q572" s="4"/>
      <c r="R572" s="4"/>
      <c r="S572" s="4"/>
      <c r="T572" s="4"/>
      <c r="U572" s="4"/>
      <c r="V572" s="4"/>
      <c r="W572" s="4"/>
      <c r="X572" s="4"/>
      <c r="Y572" s="4"/>
      <c r="Z572" s="4"/>
      <c r="AA572" s="4"/>
      <c r="AB572" s="4"/>
      <c r="AC572" s="4"/>
    </row>
    <row r="573">
      <c r="A573" s="43"/>
      <c r="B573" s="37" t="str">
        <f t="shared" si="2"/>
        <v/>
      </c>
      <c r="C573" s="44"/>
      <c r="D573" s="45"/>
      <c r="E573" s="45"/>
      <c r="F573" s="46" t="str">
        <f t="shared" si="5"/>
        <v/>
      </c>
      <c r="G573" s="4"/>
      <c r="H573" s="4"/>
      <c r="I573" s="4"/>
      <c r="J573" s="4"/>
      <c r="K573" s="4"/>
      <c r="L573" s="4"/>
      <c r="M573" s="4"/>
      <c r="N573" s="4"/>
      <c r="O573" s="4"/>
      <c r="P573" s="4"/>
      <c r="Q573" s="4"/>
      <c r="R573" s="4"/>
      <c r="S573" s="4"/>
      <c r="T573" s="4"/>
      <c r="U573" s="4"/>
      <c r="V573" s="4"/>
      <c r="W573" s="4"/>
      <c r="X573" s="4"/>
      <c r="Y573" s="4"/>
      <c r="Z573" s="4"/>
      <c r="AA573" s="4"/>
      <c r="AB573" s="4"/>
      <c r="AC573" s="4"/>
    </row>
    <row r="574">
      <c r="A574" s="43"/>
      <c r="B574" s="37" t="str">
        <f t="shared" si="2"/>
        <v/>
      </c>
      <c r="C574" s="44"/>
      <c r="D574" s="45"/>
      <c r="E574" s="45"/>
      <c r="F574" s="46" t="str">
        <f t="shared" si="5"/>
        <v/>
      </c>
      <c r="G574" s="4"/>
      <c r="H574" s="4"/>
      <c r="I574" s="4"/>
      <c r="J574" s="4"/>
      <c r="K574" s="4"/>
      <c r="L574" s="4"/>
      <c r="M574" s="4"/>
      <c r="N574" s="4"/>
      <c r="O574" s="4"/>
      <c r="P574" s="4"/>
      <c r="Q574" s="4"/>
      <c r="R574" s="4"/>
      <c r="S574" s="4"/>
      <c r="T574" s="4"/>
      <c r="U574" s="4"/>
      <c r="V574" s="4"/>
      <c r="W574" s="4"/>
      <c r="X574" s="4"/>
      <c r="Y574" s="4"/>
      <c r="Z574" s="4"/>
      <c r="AA574" s="4"/>
      <c r="AB574" s="4"/>
      <c r="AC574" s="4"/>
    </row>
    <row r="575">
      <c r="A575" s="43"/>
      <c r="B575" s="37" t="str">
        <f t="shared" si="2"/>
        <v/>
      </c>
      <c r="C575" s="44"/>
      <c r="D575" s="45"/>
      <c r="E575" s="45"/>
      <c r="F575" s="46" t="str">
        <f t="shared" si="5"/>
        <v/>
      </c>
      <c r="G575" s="4"/>
      <c r="H575" s="4"/>
      <c r="I575" s="4"/>
      <c r="J575" s="4"/>
      <c r="K575" s="4"/>
      <c r="L575" s="4"/>
      <c r="M575" s="4"/>
      <c r="N575" s="4"/>
      <c r="O575" s="4"/>
      <c r="P575" s="4"/>
      <c r="Q575" s="4"/>
      <c r="R575" s="4"/>
      <c r="S575" s="4"/>
      <c r="T575" s="4"/>
      <c r="U575" s="4"/>
      <c r="V575" s="4"/>
      <c r="W575" s="4"/>
      <c r="X575" s="4"/>
      <c r="Y575" s="4"/>
      <c r="Z575" s="4"/>
      <c r="AA575" s="4"/>
      <c r="AB575" s="4"/>
      <c r="AC575" s="4"/>
    </row>
    <row r="576">
      <c r="A576" s="43"/>
      <c r="B576" s="37" t="str">
        <f t="shared" si="2"/>
        <v/>
      </c>
      <c r="C576" s="44"/>
      <c r="D576" s="45"/>
      <c r="E576" s="45"/>
      <c r="F576" s="46" t="str">
        <f t="shared" si="5"/>
        <v/>
      </c>
      <c r="G576" s="4"/>
      <c r="H576" s="4"/>
      <c r="I576" s="4"/>
      <c r="J576" s="4"/>
      <c r="K576" s="4"/>
      <c r="L576" s="4"/>
      <c r="M576" s="4"/>
      <c r="N576" s="4"/>
      <c r="O576" s="4"/>
      <c r="P576" s="4"/>
      <c r="Q576" s="4"/>
      <c r="R576" s="4"/>
      <c r="S576" s="4"/>
      <c r="T576" s="4"/>
      <c r="U576" s="4"/>
      <c r="V576" s="4"/>
      <c r="W576" s="4"/>
      <c r="X576" s="4"/>
      <c r="Y576" s="4"/>
      <c r="Z576" s="4"/>
      <c r="AA576" s="4"/>
      <c r="AB576" s="4"/>
      <c r="AC576" s="4"/>
    </row>
    <row r="577">
      <c r="A577" s="43"/>
      <c r="B577" s="37" t="str">
        <f t="shared" si="2"/>
        <v/>
      </c>
      <c r="C577" s="44"/>
      <c r="D577" s="45"/>
      <c r="E577" s="45"/>
      <c r="F577" s="46" t="str">
        <f t="shared" si="5"/>
        <v/>
      </c>
      <c r="G577" s="4"/>
      <c r="H577" s="4"/>
      <c r="I577" s="4"/>
      <c r="J577" s="4"/>
      <c r="K577" s="4"/>
      <c r="L577" s="4"/>
      <c r="M577" s="4"/>
      <c r="N577" s="4"/>
      <c r="O577" s="4"/>
      <c r="P577" s="4"/>
      <c r="Q577" s="4"/>
      <c r="R577" s="4"/>
      <c r="S577" s="4"/>
      <c r="T577" s="4"/>
      <c r="U577" s="4"/>
      <c r="V577" s="4"/>
      <c r="W577" s="4"/>
      <c r="X577" s="4"/>
      <c r="Y577" s="4"/>
      <c r="Z577" s="4"/>
      <c r="AA577" s="4"/>
      <c r="AB577" s="4"/>
      <c r="AC577" s="4"/>
    </row>
    <row r="578">
      <c r="A578" s="43"/>
      <c r="B578" s="37" t="str">
        <f t="shared" si="2"/>
        <v/>
      </c>
      <c r="C578" s="44"/>
      <c r="D578" s="45"/>
      <c r="E578" s="45"/>
      <c r="F578" s="46" t="str">
        <f t="shared" si="5"/>
        <v/>
      </c>
      <c r="G578" s="4"/>
      <c r="H578" s="4"/>
      <c r="I578" s="4"/>
      <c r="J578" s="4"/>
      <c r="K578" s="4"/>
      <c r="L578" s="4"/>
      <c r="M578" s="4"/>
      <c r="N578" s="4"/>
      <c r="O578" s="4"/>
      <c r="P578" s="4"/>
      <c r="Q578" s="4"/>
      <c r="R578" s="4"/>
      <c r="S578" s="4"/>
      <c r="T578" s="4"/>
      <c r="U578" s="4"/>
      <c r="V578" s="4"/>
      <c r="W578" s="4"/>
      <c r="X578" s="4"/>
      <c r="Y578" s="4"/>
      <c r="Z578" s="4"/>
      <c r="AA578" s="4"/>
      <c r="AB578" s="4"/>
      <c r="AC578" s="4"/>
    </row>
    <row r="579">
      <c r="A579" s="43"/>
      <c r="B579" s="37" t="str">
        <f t="shared" si="2"/>
        <v/>
      </c>
      <c r="C579" s="44"/>
      <c r="D579" s="45"/>
      <c r="E579" s="45"/>
      <c r="F579" s="46" t="str">
        <f t="shared" si="5"/>
        <v/>
      </c>
      <c r="G579" s="4"/>
      <c r="H579" s="4"/>
      <c r="I579" s="4"/>
      <c r="J579" s="4"/>
      <c r="K579" s="4"/>
      <c r="L579" s="4"/>
      <c r="M579" s="4"/>
      <c r="N579" s="4"/>
      <c r="O579" s="4"/>
      <c r="P579" s="4"/>
      <c r="Q579" s="4"/>
      <c r="R579" s="4"/>
      <c r="S579" s="4"/>
      <c r="T579" s="4"/>
      <c r="U579" s="4"/>
      <c r="V579" s="4"/>
      <c r="W579" s="4"/>
      <c r="X579" s="4"/>
      <c r="Y579" s="4"/>
      <c r="Z579" s="4"/>
      <c r="AA579" s="4"/>
      <c r="AB579" s="4"/>
      <c r="AC579" s="4"/>
    </row>
    <row r="580">
      <c r="A580" s="43"/>
      <c r="B580" s="37" t="str">
        <f t="shared" si="2"/>
        <v/>
      </c>
      <c r="C580" s="44"/>
      <c r="D580" s="45"/>
      <c r="E580" s="45"/>
      <c r="F580" s="46" t="str">
        <f t="shared" si="5"/>
        <v/>
      </c>
      <c r="G580" s="4"/>
      <c r="H580" s="4"/>
      <c r="I580" s="4"/>
      <c r="J580" s="4"/>
      <c r="K580" s="4"/>
      <c r="L580" s="4"/>
      <c r="M580" s="4"/>
      <c r="N580" s="4"/>
      <c r="O580" s="4"/>
      <c r="P580" s="4"/>
      <c r="Q580" s="4"/>
      <c r="R580" s="4"/>
      <c r="S580" s="4"/>
      <c r="T580" s="4"/>
      <c r="U580" s="4"/>
      <c r="V580" s="4"/>
      <c r="W580" s="4"/>
      <c r="X580" s="4"/>
      <c r="Y580" s="4"/>
      <c r="Z580" s="4"/>
      <c r="AA580" s="4"/>
      <c r="AB580" s="4"/>
      <c r="AC580" s="4"/>
    </row>
    <row r="581">
      <c r="A581" s="43"/>
      <c r="B581" s="37" t="str">
        <f t="shared" si="2"/>
        <v/>
      </c>
      <c r="C581" s="44"/>
      <c r="D581" s="45"/>
      <c r="E581" s="45"/>
      <c r="F581" s="46" t="str">
        <f t="shared" si="5"/>
        <v/>
      </c>
      <c r="G581" s="4"/>
      <c r="H581" s="4"/>
      <c r="I581" s="4"/>
      <c r="J581" s="4"/>
      <c r="K581" s="4"/>
      <c r="L581" s="4"/>
      <c r="M581" s="4"/>
      <c r="N581" s="4"/>
      <c r="O581" s="4"/>
      <c r="P581" s="4"/>
      <c r="Q581" s="4"/>
      <c r="R581" s="4"/>
      <c r="S581" s="4"/>
      <c r="T581" s="4"/>
      <c r="U581" s="4"/>
      <c r="V581" s="4"/>
      <c r="W581" s="4"/>
      <c r="X581" s="4"/>
      <c r="Y581" s="4"/>
      <c r="Z581" s="4"/>
      <c r="AA581" s="4"/>
      <c r="AB581" s="4"/>
      <c r="AC581" s="4"/>
    </row>
    <row r="582">
      <c r="A582" s="43"/>
      <c r="B582" s="37" t="str">
        <f t="shared" si="2"/>
        <v/>
      </c>
      <c r="C582" s="44"/>
      <c r="D582" s="45"/>
      <c r="E582" s="45"/>
      <c r="F582" s="46" t="str">
        <f t="shared" si="5"/>
        <v/>
      </c>
      <c r="G582" s="4"/>
      <c r="H582" s="4"/>
      <c r="I582" s="4"/>
      <c r="J582" s="4"/>
      <c r="K582" s="4"/>
      <c r="L582" s="4"/>
      <c r="M582" s="4"/>
      <c r="N582" s="4"/>
      <c r="O582" s="4"/>
      <c r="P582" s="4"/>
      <c r="Q582" s="4"/>
      <c r="R582" s="4"/>
      <c r="S582" s="4"/>
      <c r="T582" s="4"/>
      <c r="U582" s="4"/>
      <c r="V582" s="4"/>
      <c r="W582" s="4"/>
      <c r="X582" s="4"/>
      <c r="Y582" s="4"/>
      <c r="Z582" s="4"/>
      <c r="AA582" s="4"/>
      <c r="AB582" s="4"/>
      <c r="AC582" s="4"/>
    </row>
    <row r="583">
      <c r="A583" s="43"/>
      <c r="B583" s="37" t="str">
        <f t="shared" si="2"/>
        <v/>
      </c>
      <c r="C583" s="44"/>
      <c r="D583" s="45"/>
      <c r="E583" s="45"/>
      <c r="F583" s="46" t="str">
        <f t="shared" si="5"/>
        <v/>
      </c>
      <c r="G583" s="4"/>
      <c r="H583" s="4"/>
      <c r="I583" s="4"/>
      <c r="J583" s="4"/>
      <c r="K583" s="4"/>
      <c r="L583" s="4"/>
      <c r="M583" s="4"/>
      <c r="N583" s="4"/>
      <c r="O583" s="4"/>
      <c r="P583" s="4"/>
      <c r="Q583" s="4"/>
      <c r="R583" s="4"/>
      <c r="S583" s="4"/>
      <c r="T583" s="4"/>
      <c r="U583" s="4"/>
      <c r="V583" s="4"/>
      <c r="W583" s="4"/>
      <c r="X583" s="4"/>
      <c r="Y583" s="4"/>
      <c r="Z583" s="4"/>
      <c r="AA583" s="4"/>
      <c r="AB583" s="4"/>
      <c r="AC583" s="4"/>
    </row>
    <row r="584">
      <c r="A584" s="43"/>
      <c r="B584" s="37" t="str">
        <f t="shared" si="2"/>
        <v/>
      </c>
      <c r="C584" s="44"/>
      <c r="D584" s="45"/>
      <c r="E584" s="45"/>
      <c r="F584" s="46" t="str">
        <f t="shared" si="5"/>
        <v/>
      </c>
      <c r="G584" s="4"/>
      <c r="H584" s="4"/>
      <c r="I584" s="4"/>
      <c r="J584" s="4"/>
      <c r="K584" s="4"/>
      <c r="L584" s="4"/>
      <c r="M584" s="4"/>
      <c r="N584" s="4"/>
      <c r="O584" s="4"/>
      <c r="P584" s="4"/>
      <c r="Q584" s="4"/>
      <c r="R584" s="4"/>
      <c r="S584" s="4"/>
      <c r="T584" s="4"/>
      <c r="U584" s="4"/>
      <c r="V584" s="4"/>
      <c r="W584" s="4"/>
      <c r="X584" s="4"/>
      <c r="Y584" s="4"/>
      <c r="Z584" s="4"/>
      <c r="AA584" s="4"/>
      <c r="AB584" s="4"/>
      <c r="AC584" s="4"/>
    </row>
    <row r="585">
      <c r="A585" s="43"/>
      <c r="B585" s="37" t="str">
        <f t="shared" si="2"/>
        <v/>
      </c>
      <c r="C585" s="44"/>
      <c r="D585" s="45"/>
      <c r="E585" s="45"/>
      <c r="F585" s="46" t="str">
        <f t="shared" si="5"/>
        <v/>
      </c>
      <c r="G585" s="4"/>
      <c r="H585" s="4"/>
      <c r="I585" s="4"/>
      <c r="J585" s="4"/>
      <c r="K585" s="4"/>
      <c r="L585" s="4"/>
      <c r="M585" s="4"/>
      <c r="N585" s="4"/>
      <c r="O585" s="4"/>
      <c r="P585" s="4"/>
      <c r="Q585" s="4"/>
      <c r="R585" s="4"/>
      <c r="S585" s="4"/>
      <c r="T585" s="4"/>
      <c r="U585" s="4"/>
      <c r="V585" s="4"/>
      <c r="W585" s="4"/>
      <c r="X585" s="4"/>
      <c r="Y585" s="4"/>
      <c r="Z585" s="4"/>
      <c r="AA585" s="4"/>
      <c r="AB585" s="4"/>
      <c r="AC585" s="4"/>
    </row>
    <row r="586">
      <c r="A586" s="43"/>
      <c r="B586" s="37" t="str">
        <f t="shared" si="2"/>
        <v/>
      </c>
      <c r="C586" s="44"/>
      <c r="D586" s="45"/>
      <c r="E586" s="45"/>
      <c r="F586" s="46" t="str">
        <f t="shared" si="5"/>
        <v/>
      </c>
      <c r="G586" s="4"/>
      <c r="H586" s="4"/>
      <c r="I586" s="4"/>
      <c r="J586" s="4"/>
      <c r="K586" s="4"/>
      <c r="L586" s="4"/>
      <c r="M586" s="4"/>
      <c r="N586" s="4"/>
      <c r="O586" s="4"/>
      <c r="P586" s="4"/>
      <c r="Q586" s="4"/>
      <c r="R586" s="4"/>
      <c r="S586" s="4"/>
      <c r="T586" s="4"/>
      <c r="U586" s="4"/>
      <c r="V586" s="4"/>
      <c r="W586" s="4"/>
      <c r="X586" s="4"/>
      <c r="Y586" s="4"/>
      <c r="Z586" s="4"/>
      <c r="AA586" s="4"/>
      <c r="AB586" s="4"/>
      <c r="AC586" s="4"/>
    </row>
    <row r="587">
      <c r="A587" s="43"/>
      <c r="B587" s="37" t="str">
        <f t="shared" si="2"/>
        <v/>
      </c>
      <c r="C587" s="44"/>
      <c r="D587" s="45"/>
      <c r="E587" s="45"/>
      <c r="F587" s="46" t="str">
        <f t="shared" si="5"/>
        <v/>
      </c>
      <c r="G587" s="4"/>
      <c r="H587" s="4"/>
      <c r="I587" s="4"/>
      <c r="J587" s="4"/>
      <c r="K587" s="4"/>
      <c r="L587" s="4"/>
      <c r="M587" s="4"/>
      <c r="N587" s="4"/>
      <c r="O587" s="4"/>
      <c r="P587" s="4"/>
      <c r="Q587" s="4"/>
      <c r="R587" s="4"/>
      <c r="S587" s="4"/>
      <c r="T587" s="4"/>
      <c r="U587" s="4"/>
      <c r="V587" s="4"/>
      <c r="W587" s="4"/>
      <c r="X587" s="4"/>
      <c r="Y587" s="4"/>
      <c r="Z587" s="4"/>
      <c r="AA587" s="4"/>
      <c r="AB587" s="4"/>
      <c r="AC587" s="4"/>
    </row>
    <row r="588">
      <c r="A588" s="43"/>
      <c r="B588" s="37" t="str">
        <f t="shared" si="2"/>
        <v/>
      </c>
      <c r="C588" s="44"/>
      <c r="D588" s="45"/>
      <c r="E588" s="45"/>
      <c r="F588" s="46" t="str">
        <f t="shared" si="5"/>
        <v/>
      </c>
      <c r="G588" s="4"/>
      <c r="H588" s="4"/>
      <c r="I588" s="4"/>
      <c r="J588" s="4"/>
      <c r="K588" s="4"/>
      <c r="L588" s="4"/>
      <c r="M588" s="4"/>
      <c r="N588" s="4"/>
      <c r="O588" s="4"/>
      <c r="P588" s="4"/>
      <c r="Q588" s="4"/>
      <c r="R588" s="4"/>
      <c r="S588" s="4"/>
      <c r="T588" s="4"/>
      <c r="U588" s="4"/>
      <c r="V588" s="4"/>
      <c r="W588" s="4"/>
      <c r="X588" s="4"/>
      <c r="Y588" s="4"/>
      <c r="Z588" s="4"/>
      <c r="AA588" s="4"/>
      <c r="AB588" s="4"/>
      <c r="AC588" s="4"/>
    </row>
    <row r="589">
      <c r="A589" s="43"/>
      <c r="B589" s="37" t="str">
        <f t="shared" si="2"/>
        <v/>
      </c>
      <c r="C589" s="44"/>
      <c r="D589" s="45"/>
      <c r="E589" s="45"/>
      <c r="F589" s="46" t="str">
        <f t="shared" si="5"/>
        <v/>
      </c>
      <c r="G589" s="4"/>
      <c r="H589" s="4"/>
      <c r="I589" s="4"/>
      <c r="J589" s="4"/>
      <c r="K589" s="4"/>
      <c r="L589" s="4"/>
      <c r="M589" s="4"/>
      <c r="N589" s="4"/>
      <c r="O589" s="4"/>
      <c r="P589" s="4"/>
      <c r="Q589" s="4"/>
      <c r="R589" s="4"/>
      <c r="S589" s="4"/>
      <c r="T589" s="4"/>
      <c r="U589" s="4"/>
      <c r="V589" s="4"/>
      <c r="W589" s="4"/>
      <c r="X589" s="4"/>
      <c r="Y589" s="4"/>
      <c r="Z589" s="4"/>
      <c r="AA589" s="4"/>
      <c r="AB589" s="4"/>
      <c r="AC589" s="4"/>
    </row>
    <row r="590">
      <c r="A590" s="43"/>
      <c r="B590" s="37" t="str">
        <f t="shared" si="2"/>
        <v/>
      </c>
      <c r="C590" s="44"/>
      <c r="D590" s="45"/>
      <c r="E590" s="45"/>
      <c r="F590" s="46" t="str">
        <f t="shared" si="5"/>
        <v/>
      </c>
      <c r="G590" s="4"/>
      <c r="H590" s="4"/>
      <c r="I590" s="4"/>
      <c r="J590" s="4"/>
      <c r="K590" s="4"/>
      <c r="L590" s="4"/>
      <c r="M590" s="4"/>
      <c r="N590" s="4"/>
      <c r="O590" s="4"/>
      <c r="P590" s="4"/>
      <c r="Q590" s="4"/>
      <c r="R590" s="4"/>
      <c r="S590" s="4"/>
      <c r="T590" s="4"/>
      <c r="U590" s="4"/>
      <c r="V590" s="4"/>
      <c r="W590" s="4"/>
      <c r="X590" s="4"/>
      <c r="Y590" s="4"/>
      <c r="Z590" s="4"/>
      <c r="AA590" s="4"/>
      <c r="AB590" s="4"/>
      <c r="AC590" s="4"/>
    </row>
    <row r="591">
      <c r="A591" s="43"/>
      <c r="B591" s="37" t="str">
        <f t="shared" si="2"/>
        <v/>
      </c>
      <c r="C591" s="44"/>
      <c r="D591" s="45"/>
      <c r="E591" s="45"/>
      <c r="F591" s="46" t="str">
        <f t="shared" si="5"/>
        <v/>
      </c>
      <c r="G591" s="4"/>
      <c r="H591" s="4"/>
      <c r="I591" s="4"/>
      <c r="J591" s="4"/>
      <c r="K591" s="4"/>
      <c r="L591" s="4"/>
      <c r="M591" s="4"/>
      <c r="N591" s="4"/>
      <c r="O591" s="4"/>
      <c r="P591" s="4"/>
      <c r="Q591" s="4"/>
      <c r="R591" s="4"/>
      <c r="S591" s="4"/>
      <c r="T591" s="4"/>
      <c r="U591" s="4"/>
      <c r="V591" s="4"/>
      <c r="W591" s="4"/>
      <c r="X591" s="4"/>
      <c r="Y591" s="4"/>
      <c r="Z591" s="4"/>
      <c r="AA591" s="4"/>
      <c r="AB591" s="4"/>
      <c r="AC591" s="4"/>
    </row>
    <row r="592">
      <c r="A592" s="43"/>
      <c r="B592" s="37" t="str">
        <f t="shared" si="2"/>
        <v/>
      </c>
      <c r="C592" s="44"/>
      <c r="D592" s="45"/>
      <c r="E592" s="45"/>
      <c r="F592" s="46" t="str">
        <f t="shared" si="5"/>
        <v/>
      </c>
      <c r="G592" s="4"/>
      <c r="H592" s="4"/>
      <c r="I592" s="4"/>
      <c r="J592" s="4"/>
      <c r="K592" s="4"/>
      <c r="L592" s="4"/>
      <c r="M592" s="4"/>
      <c r="N592" s="4"/>
      <c r="O592" s="4"/>
      <c r="P592" s="4"/>
      <c r="Q592" s="4"/>
      <c r="R592" s="4"/>
      <c r="S592" s="4"/>
      <c r="T592" s="4"/>
      <c r="U592" s="4"/>
      <c r="V592" s="4"/>
      <c r="W592" s="4"/>
      <c r="X592" s="4"/>
      <c r="Y592" s="4"/>
      <c r="Z592" s="4"/>
      <c r="AA592" s="4"/>
      <c r="AB592" s="4"/>
      <c r="AC592" s="4"/>
    </row>
    <row r="593">
      <c r="A593" s="43"/>
      <c r="B593" s="37" t="str">
        <f t="shared" si="2"/>
        <v/>
      </c>
      <c r="C593" s="44"/>
      <c r="D593" s="45"/>
      <c r="E593" s="45"/>
      <c r="F593" s="46" t="str">
        <f t="shared" si="5"/>
        <v/>
      </c>
      <c r="G593" s="4"/>
      <c r="H593" s="4"/>
      <c r="I593" s="4"/>
      <c r="J593" s="4"/>
      <c r="K593" s="4"/>
      <c r="L593" s="4"/>
      <c r="M593" s="4"/>
      <c r="N593" s="4"/>
      <c r="O593" s="4"/>
      <c r="P593" s="4"/>
      <c r="Q593" s="4"/>
      <c r="R593" s="4"/>
      <c r="S593" s="4"/>
      <c r="T593" s="4"/>
      <c r="U593" s="4"/>
      <c r="V593" s="4"/>
      <c r="W593" s="4"/>
      <c r="X593" s="4"/>
      <c r="Y593" s="4"/>
      <c r="Z593" s="4"/>
      <c r="AA593" s="4"/>
      <c r="AB593" s="4"/>
      <c r="AC593" s="4"/>
    </row>
    <row r="594">
      <c r="A594" s="43"/>
      <c r="B594" s="37" t="str">
        <f t="shared" si="2"/>
        <v/>
      </c>
      <c r="C594" s="44"/>
      <c r="D594" s="45"/>
      <c r="E594" s="45"/>
      <c r="F594" s="46" t="str">
        <f t="shared" si="5"/>
        <v/>
      </c>
      <c r="G594" s="4"/>
      <c r="H594" s="4"/>
      <c r="I594" s="4"/>
      <c r="J594" s="4"/>
      <c r="K594" s="4"/>
      <c r="L594" s="4"/>
      <c r="M594" s="4"/>
      <c r="N594" s="4"/>
      <c r="O594" s="4"/>
      <c r="P594" s="4"/>
      <c r="Q594" s="4"/>
      <c r="R594" s="4"/>
      <c r="S594" s="4"/>
      <c r="T594" s="4"/>
      <c r="U594" s="4"/>
      <c r="V594" s="4"/>
      <c r="W594" s="4"/>
      <c r="X594" s="4"/>
      <c r="Y594" s="4"/>
      <c r="Z594" s="4"/>
      <c r="AA594" s="4"/>
      <c r="AB594" s="4"/>
      <c r="AC594" s="4"/>
    </row>
    <row r="595">
      <c r="A595" s="43"/>
      <c r="B595" s="37" t="str">
        <f t="shared" si="2"/>
        <v/>
      </c>
      <c r="C595" s="44"/>
      <c r="D595" s="45"/>
      <c r="E595" s="45"/>
      <c r="F595" s="46" t="str">
        <f t="shared" si="5"/>
        <v/>
      </c>
      <c r="G595" s="4"/>
      <c r="H595" s="4"/>
      <c r="I595" s="4"/>
      <c r="J595" s="4"/>
      <c r="K595" s="4"/>
      <c r="L595" s="4"/>
      <c r="M595" s="4"/>
      <c r="N595" s="4"/>
      <c r="O595" s="4"/>
      <c r="P595" s="4"/>
      <c r="Q595" s="4"/>
      <c r="R595" s="4"/>
      <c r="S595" s="4"/>
      <c r="T595" s="4"/>
      <c r="U595" s="4"/>
      <c r="V595" s="4"/>
      <c r="W595" s="4"/>
      <c r="X595" s="4"/>
      <c r="Y595" s="4"/>
      <c r="Z595" s="4"/>
      <c r="AA595" s="4"/>
      <c r="AB595" s="4"/>
      <c r="AC595" s="4"/>
    </row>
    <row r="596">
      <c r="A596" s="43"/>
      <c r="B596" s="37" t="str">
        <f t="shared" si="2"/>
        <v/>
      </c>
      <c r="C596" s="44"/>
      <c r="D596" s="45"/>
      <c r="E596" s="45"/>
      <c r="F596" s="46" t="str">
        <f t="shared" si="5"/>
        <v/>
      </c>
      <c r="G596" s="4"/>
      <c r="H596" s="4"/>
      <c r="I596" s="4"/>
      <c r="J596" s="4"/>
      <c r="K596" s="4"/>
      <c r="L596" s="4"/>
      <c r="M596" s="4"/>
      <c r="N596" s="4"/>
      <c r="O596" s="4"/>
      <c r="P596" s="4"/>
      <c r="Q596" s="4"/>
      <c r="R596" s="4"/>
      <c r="S596" s="4"/>
      <c r="T596" s="4"/>
      <c r="U596" s="4"/>
      <c r="V596" s="4"/>
      <c r="W596" s="4"/>
      <c r="X596" s="4"/>
      <c r="Y596" s="4"/>
      <c r="Z596" s="4"/>
      <c r="AA596" s="4"/>
      <c r="AB596" s="4"/>
      <c r="AC596" s="4"/>
    </row>
    <row r="597">
      <c r="A597" s="43"/>
      <c r="B597" s="37" t="str">
        <f t="shared" si="2"/>
        <v/>
      </c>
      <c r="C597" s="44"/>
      <c r="D597" s="45"/>
      <c r="E597" s="45"/>
      <c r="F597" s="46" t="str">
        <f t="shared" si="5"/>
        <v/>
      </c>
      <c r="G597" s="4"/>
      <c r="H597" s="4"/>
      <c r="I597" s="4"/>
      <c r="J597" s="4"/>
      <c r="K597" s="4"/>
      <c r="L597" s="4"/>
      <c r="M597" s="4"/>
      <c r="N597" s="4"/>
      <c r="O597" s="4"/>
      <c r="P597" s="4"/>
      <c r="Q597" s="4"/>
      <c r="R597" s="4"/>
      <c r="S597" s="4"/>
      <c r="T597" s="4"/>
      <c r="U597" s="4"/>
      <c r="V597" s="4"/>
      <c r="W597" s="4"/>
      <c r="X597" s="4"/>
      <c r="Y597" s="4"/>
      <c r="Z597" s="4"/>
      <c r="AA597" s="4"/>
      <c r="AB597" s="4"/>
      <c r="AC597" s="4"/>
    </row>
    <row r="598">
      <c r="A598" s="43"/>
      <c r="B598" s="37" t="str">
        <f t="shared" si="2"/>
        <v/>
      </c>
      <c r="C598" s="44"/>
      <c r="D598" s="45"/>
      <c r="E598" s="45"/>
      <c r="F598" s="46" t="str">
        <f t="shared" si="5"/>
        <v/>
      </c>
      <c r="G598" s="4"/>
      <c r="H598" s="4"/>
      <c r="I598" s="4"/>
      <c r="J598" s="4"/>
      <c r="K598" s="4"/>
      <c r="L598" s="4"/>
      <c r="M598" s="4"/>
      <c r="N598" s="4"/>
      <c r="O598" s="4"/>
      <c r="P598" s="4"/>
      <c r="Q598" s="4"/>
      <c r="R598" s="4"/>
      <c r="S598" s="4"/>
      <c r="T598" s="4"/>
      <c r="U598" s="4"/>
      <c r="V598" s="4"/>
      <c r="W598" s="4"/>
      <c r="X598" s="4"/>
      <c r="Y598" s="4"/>
      <c r="Z598" s="4"/>
      <c r="AA598" s="4"/>
      <c r="AB598" s="4"/>
      <c r="AC598" s="4"/>
    </row>
    <row r="599">
      <c r="A599" s="43"/>
      <c r="B599" s="37" t="str">
        <f t="shared" si="2"/>
        <v/>
      </c>
      <c r="C599" s="44"/>
      <c r="D599" s="45"/>
      <c r="E599" s="45"/>
      <c r="F599" s="46" t="str">
        <f t="shared" si="5"/>
        <v/>
      </c>
      <c r="G599" s="4"/>
      <c r="H599" s="4"/>
      <c r="I599" s="4"/>
      <c r="J599" s="4"/>
      <c r="K599" s="4"/>
      <c r="L599" s="4"/>
      <c r="M599" s="4"/>
      <c r="N599" s="4"/>
      <c r="O599" s="4"/>
      <c r="P599" s="4"/>
      <c r="Q599" s="4"/>
      <c r="R599" s="4"/>
      <c r="S599" s="4"/>
      <c r="T599" s="4"/>
      <c r="U599" s="4"/>
      <c r="V599" s="4"/>
      <c r="W599" s="4"/>
      <c r="X599" s="4"/>
      <c r="Y599" s="4"/>
      <c r="Z599" s="4"/>
      <c r="AA599" s="4"/>
      <c r="AB599" s="4"/>
      <c r="AC599" s="4"/>
    </row>
    <row r="600">
      <c r="A600" s="43"/>
      <c r="B600" s="37" t="str">
        <f t="shared" si="2"/>
        <v/>
      </c>
      <c r="C600" s="44"/>
      <c r="D600" s="45"/>
      <c r="E600" s="45"/>
      <c r="F600" s="46" t="str">
        <f t="shared" si="5"/>
        <v/>
      </c>
      <c r="G600" s="4"/>
      <c r="H600" s="4"/>
      <c r="I600" s="4"/>
      <c r="J600" s="4"/>
      <c r="K600" s="4"/>
      <c r="L600" s="4"/>
      <c r="M600" s="4"/>
      <c r="N600" s="4"/>
      <c r="O600" s="4"/>
      <c r="P600" s="4"/>
      <c r="Q600" s="4"/>
      <c r="R600" s="4"/>
      <c r="S600" s="4"/>
      <c r="T600" s="4"/>
      <c r="U600" s="4"/>
      <c r="V600" s="4"/>
      <c r="W600" s="4"/>
      <c r="X600" s="4"/>
      <c r="Y600" s="4"/>
      <c r="Z600" s="4"/>
      <c r="AA600" s="4"/>
      <c r="AB600" s="4"/>
      <c r="AC600" s="4"/>
    </row>
    <row r="601">
      <c r="A601" s="43"/>
      <c r="B601" s="37" t="str">
        <f t="shared" si="2"/>
        <v/>
      </c>
      <c r="C601" s="44"/>
      <c r="D601" s="45"/>
      <c r="E601" s="45"/>
      <c r="F601" s="46" t="str">
        <f t="shared" si="5"/>
        <v/>
      </c>
      <c r="G601" s="4"/>
      <c r="H601" s="4"/>
      <c r="I601" s="4"/>
      <c r="J601" s="4"/>
      <c r="K601" s="4"/>
      <c r="L601" s="4"/>
      <c r="M601" s="4"/>
      <c r="N601" s="4"/>
      <c r="O601" s="4"/>
      <c r="P601" s="4"/>
      <c r="Q601" s="4"/>
      <c r="R601" s="4"/>
      <c r="S601" s="4"/>
      <c r="T601" s="4"/>
      <c r="U601" s="4"/>
      <c r="V601" s="4"/>
      <c r="W601" s="4"/>
      <c r="X601" s="4"/>
      <c r="Y601" s="4"/>
      <c r="Z601" s="4"/>
      <c r="AA601" s="4"/>
      <c r="AB601" s="4"/>
      <c r="AC601" s="4"/>
    </row>
    <row r="602">
      <c r="A602" s="43"/>
      <c r="B602" s="37" t="str">
        <f t="shared" si="2"/>
        <v/>
      </c>
      <c r="C602" s="44"/>
      <c r="D602" s="45"/>
      <c r="E602" s="45"/>
      <c r="F602" s="46" t="str">
        <f t="shared" si="5"/>
        <v/>
      </c>
      <c r="G602" s="4"/>
      <c r="H602" s="4"/>
      <c r="I602" s="4"/>
      <c r="J602" s="4"/>
      <c r="K602" s="4"/>
      <c r="L602" s="4"/>
      <c r="M602" s="4"/>
      <c r="N602" s="4"/>
      <c r="O602" s="4"/>
      <c r="P602" s="4"/>
      <c r="Q602" s="4"/>
      <c r="R602" s="4"/>
      <c r="S602" s="4"/>
      <c r="T602" s="4"/>
      <c r="U602" s="4"/>
      <c r="V602" s="4"/>
      <c r="W602" s="4"/>
      <c r="X602" s="4"/>
      <c r="Y602" s="4"/>
      <c r="Z602" s="4"/>
      <c r="AA602" s="4"/>
      <c r="AB602" s="4"/>
      <c r="AC602" s="4"/>
    </row>
    <row r="603">
      <c r="A603" s="43"/>
      <c r="B603" s="37" t="str">
        <f t="shared" si="2"/>
        <v/>
      </c>
      <c r="C603" s="44"/>
      <c r="D603" s="45"/>
      <c r="E603" s="45"/>
      <c r="F603" s="46" t="str">
        <f t="shared" si="5"/>
        <v/>
      </c>
      <c r="G603" s="4"/>
      <c r="H603" s="4"/>
      <c r="I603" s="4"/>
      <c r="J603" s="4"/>
      <c r="K603" s="4"/>
      <c r="L603" s="4"/>
      <c r="M603" s="4"/>
      <c r="N603" s="4"/>
      <c r="O603" s="4"/>
      <c r="P603" s="4"/>
      <c r="Q603" s="4"/>
      <c r="R603" s="4"/>
      <c r="S603" s="4"/>
      <c r="T603" s="4"/>
      <c r="U603" s="4"/>
      <c r="V603" s="4"/>
      <c r="W603" s="4"/>
      <c r="X603" s="4"/>
      <c r="Y603" s="4"/>
      <c r="Z603" s="4"/>
      <c r="AA603" s="4"/>
      <c r="AB603" s="4"/>
      <c r="AC603" s="4"/>
    </row>
    <row r="604">
      <c r="A604" s="43"/>
      <c r="B604" s="37" t="str">
        <f t="shared" si="2"/>
        <v/>
      </c>
      <c r="C604" s="44"/>
      <c r="D604" s="45"/>
      <c r="E604" s="45"/>
      <c r="F604" s="46" t="str">
        <f t="shared" si="5"/>
        <v/>
      </c>
      <c r="G604" s="4"/>
      <c r="H604" s="4"/>
      <c r="I604" s="4"/>
      <c r="J604" s="4"/>
      <c r="K604" s="4"/>
      <c r="L604" s="4"/>
      <c r="M604" s="4"/>
      <c r="N604" s="4"/>
      <c r="O604" s="4"/>
      <c r="P604" s="4"/>
      <c r="Q604" s="4"/>
      <c r="R604" s="4"/>
      <c r="S604" s="4"/>
      <c r="T604" s="4"/>
      <c r="U604" s="4"/>
      <c r="V604" s="4"/>
      <c r="W604" s="4"/>
      <c r="X604" s="4"/>
      <c r="Y604" s="4"/>
      <c r="Z604" s="4"/>
      <c r="AA604" s="4"/>
      <c r="AB604" s="4"/>
      <c r="AC604" s="4"/>
    </row>
    <row r="605">
      <c r="A605" s="43"/>
      <c r="B605" s="37" t="str">
        <f t="shared" si="2"/>
        <v/>
      </c>
      <c r="C605" s="44"/>
      <c r="D605" s="45"/>
      <c r="E605" s="45"/>
      <c r="F605" s="46" t="str">
        <f t="shared" si="5"/>
        <v/>
      </c>
      <c r="G605" s="4"/>
      <c r="H605" s="4"/>
      <c r="I605" s="4"/>
      <c r="J605" s="4"/>
      <c r="K605" s="4"/>
      <c r="L605" s="4"/>
      <c r="M605" s="4"/>
      <c r="N605" s="4"/>
      <c r="O605" s="4"/>
      <c r="P605" s="4"/>
      <c r="Q605" s="4"/>
      <c r="R605" s="4"/>
      <c r="S605" s="4"/>
      <c r="T605" s="4"/>
      <c r="U605" s="4"/>
      <c r="V605" s="4"/>
      <c r="W605" s="4"/>
      <c r="X605" s="4"/>
      <c r="Y605" s="4"/>
      <c r="Z605" s="4"/>
      <c r="AA605" s="4"/>
      <c r="AB605" s="4"/>
      <c r="AC605" s="4"/>
    </row>
    <row r="606">
      <c r="A606" s="43"/>
      <c r="B606" s="37" t="str">
        <f t="shared" si="2"/>
        <v/>
      </c>
      <c r="C606" s="44"/>
      <c r="D606" s="45"/>
      <c r="E606" s="45"/>
      <c r="F606" s="46" t="str">
        <f t="shared" si="5"/>
        <v/>
      </c>
      <c r="G606" s="4"/>
      <c r="H606" s="4"/>
      <c r="I606" s="4"/>
      <c r="J606" s="4"/>
      <c r="K606" s="4"/>
      <c r="L606" s="4"/>
      <c r="M606" s="4"/>
      <c r="N606" s="4"/>
      <c r="O606" s="4"/>
      <c r="P606" s="4"/>
      <c r="Q606" s="4"/>
      <c r="R606" s="4"/>
      <c r="S606" s="4"/>
      <c r="T606" s="4"/>
      <c r="U606" s="4"/>
      <c r="V606" s="4"/>
      <c r="W606" s="4"/>
      <c r="X606" s="4"/>
      <c r="Y606" s="4"/>
      <c r="Z606" s="4"/>
      <c r="AA606" s="4"/>
      <c r="AB606" s="4"/>
      <c r="AC606" s="4"/>
    </row>
    <row r="607">
      <c r="A607" s="43"/>
      <c r="B607" s="37" t="str">
        <f t="shared" si="2"/>
        <v/>
      </c>
      <c r="C607" s="44"/>
      <c r="D607" s="45"/>
      <c r="E607" s="45"/>
      <c r="F607" s="46" t="str">
        <f t="shared" si="5"/>
        <v/>
      </c>
      <c r="G607" s="4"/>
      <c r="H607" s="4"/>
      <c r="I607" s="4"/>
      <c r="J607" s="4"/>
      <c r="K607" s="4"/>
      <c r="L607" s="4"/>
      <c r="M607" s="4"/>
      <c r="N607" s="4"/>
      <c r="O607" s="4"/>
      <c r="P607" s="4"/>
      <c r="Q607" s="4"/>
      <c r="R607" s="4"/>
      <c r="S607" s="4"/>
      <c r="T607" s="4"/>
      <c r="U607" s="4"/>
      <c r="V607" s="4"/>
      <c r="W607" s="4"/>
      <c r="X607" s="4"/>
      <c r="Y607" s="4"/>
      <c r="Z607" s="4"/>
      <c r="AA607" s="4"/>
      <c r="AB607" s="4"/>
      <c r="AC607" s="4"/>
    </row>
    <row r="608">
      <c r="A608" s="43"/>
      <c r="B608" s="37" t="str">
        <f t="shared" si="2"/>
        <v/>
      </c>
      <c r="C608" s="44"/>
      <c r="D608" s="45"/>
      <c r="E608" s="45"/>
      <c r="F608" s="46" t="str">
        <f t="shared" si="5"/>
        <v/>
      </c>
      <c r="G608" s="4"/>
      <c r="H608" s="4"/>
      <c r="I608" s="4"/>
      <c r="J608" s="4"/>
      <c r="K608" s="4"/>
      <c r="L608" s="4"/>
      <c r="M608" s="4"/>
      <c r="N608" s="4"/>
      <c r="O608" s="4"/>
      <c r="P608" s="4"/>
      <c r="Q608" s="4"/>
      <c r="R608" s="4"/>
      <c r="S608" s="4"/>
      <c r="T608" s="4"/>
      <c r="U608" s="4"/>
      <c r="V608" s="4"/>
      <c r="W608" s="4"/>
      <c r="X608" s="4"/>
      <c r="Y608" s="4"/>
      <c r="Z608" s="4"/>
      <c r="AA608" s="4"/>
      <c r="AB608" s="4"/>
      <c r="AC608" s="4"/>
    </row>
    <row r="609">
      <c r="A609" s="43"/>
      <c r="B609" s="37" t="str">
        <f t="shared" si="2"/>
        <v/>
      </c>
      <c r="C609" s="44"/>
      <c r="D609" s="45"/>
      <c r="E609" s="45"/>
      <c r="F609" s="46" t="str">
        <f t="shared" si="5"/>
        <v/>
      </c>
      <c r="G609" s="4"/>
      <c r="H609" s="4"/>
      <c r="I609" s="4"/>
      <c r="J609" s="4"/>
      <c r="K609" s="4"/>
      <c r="L609" s="4"/>
      <c r="M609" s="4"/>
      <c r="N609" s="4"/>
      <c r="O609" s="4"/>
      <c r="P609" s="4"/>
      <c r="Q609" s="4"/>
      <c r="R609" s="4"/>
      <c r="S609" s="4"/>
      <c r="T609" s="4"/>
      <c r="U609" s="4"/>
      <c r="V609" s="4"/>
      <c r="W609" s="4"/>
      <c r="X609" s="4"/>
      <c r="Y609" s="4"/>
      <c r="Z609" s="4"/>
      <c r="AA609" s="4"/>
      <c r="AB609" s="4"/>
      <c r="AC609" s="4"/>
    </row>
    <row r="610">
      <c r="A610" s="43"/>
      <c r="B610" s="37" t="str">
        <f t="shared" si="2"/>
        <v/>
      </c>
      <c r="C610" s="44"/>
      <c r="D610" s="45"/>
      <c r="E610" s="45"/>
      <c r="F610" s="46" t="str">
        <f t="shared" si="5"/>
        <v/>
      </c>
      <c r="G610" s="4"/>
      <c r="H610" s="4"/>
      <c r="I610" s="4"/>
      <c r="J610" s="4"/>
      <c r="K610" s="4"/>
      <c r="L610" s="4"/>
      <c r="M610" s="4"/>
      <c r="N610" s="4"/>
      <c r="O610" s="4"/>
      <c r="P610" s="4"/>
      <c r="Q610" s="4"/>
      <c r="R610" s="4"/>
      <c r="S610" s="4"/>
      <c r="T610" s="4"/>
      <c r="U610" s="4"/>
      <c r="V610" s="4"/>
      <c r="W610" s="4"/>
      <c r="X610" s="4"/>
      <c r="Y610" s="4"/>
      <c r="Z610" s="4"/>
      <c r="AA610" s="4"/>
      <c r="AB610" s="4"/>
      <c r="AC610" s="4"/>
    </row>
    <row r="611">
      <c r="A611" s="43"/>
      <c r="B611" s="37" t="str">
        <f t="shared" si="2"/>
        <v/>
      </c>
      <c r="C611" s="44"/>
      <c r="D611" s="45"/>
      <c r="E611" s="45"/>
      <c r="F611" s="46" t="str">
        <f t="shared" si="5"/>
        <v/>
      </c>
      <c r="G611" s="4"/>
      <c r="H611" s="4"/>
      <c r="I611" s="4"/>
      <c r="J611" s="4"/>
      <c r="K611" s="4"/>
      <c r="L611" s="4"/>
      <c r="M611" s="4"/>
      <c r="N611" s="4"/>
      <c r="O611" s="4"/>
      <c r="P611" s="4"/>
      <c r="Q611" s="4"/>
      <c r="R611" s="4"/>
      <c r="S611" s="4"/>
      <c r="T611" s="4"/>
      <c r="U611" s="4"/>
      <c r="V611" s="4"/>
      <c r="W611" s="4"/>
      <c r="X611" s="4"/>
      <c r="Y611" s="4"/>
      <c r="Z611" s="4"/>
      <c r="AA611" s="4"/>
      <c r="AB611" s="4"/>
      <c r="AC611" s="4"/>
    </row>
    <row r="612">
      <c r="A612" s="43"/>
      <c r="B612" s="37" t="str">
        <f t="shared" si="2"/>
        <v/>
      </c>
      <c r="C612" s="44"/>
      <c r="D612" s="45"/>
      <c r="E612" s="45"/>
      <c r="F612" s="46" t="str">
        <f t="shared" si="5"/>
        <v/>
      </c>
      <c r="G612" s="4"/>
      <c r="H612" s="4"/>
      <c r="I612" s="4"/>
      <c r="J612" s="4"/>
      <c r="K612" s="4"/>
      <c r="L612" s="4"/>
      <c r="M612" s="4"/>
      <c r="N612" s="4"/>
      <c r="O612" s="4"/>
      <c r="P612" s="4"/>
      <c r="Q612" s="4"/>
      <c r="R612" s="4"/>
      <c r="S612" s="4"/>
      <c r="T612" s="4"/>
      <c r="U612" s="4"/>
      <c r="V612" s="4"/>
      <c r="W612" s="4"/>
      <c r="X612" s="4"/>
      <c r="Y612" s="4"/>
      <c r="Z612" s="4"/>
      <c r="AA612" s="4"/>
      <c r="AB612" s="4"/>
      <c r="AC612" s="4"/>
    </row>
    <row r="613">
      <c r="A613" s="43"/>
      <c r="B613" s="37" t="str">
        <f t="shared" si="2"/>
        <v/>
      </c>
      <c r="C613" s="44"/>
      <c r="D613" s="45"/>
      <c r="E613" s="45"/>
      <c r="F613" s="46" t="str">
        <f t="shared" si="5"/>
        <v/>
      </c>
      <c r="G613" s="4"/>
      <c r="H613" s="4"/>
      <c r="I613" s="4"/>
      <c r="J613" s="4"/>
      <c r="K613" s="4"/>
      <c r="L613" s="4"/>
      <c r="M613" s="4"/>
      <c r="N613" s="4"/>
      <c r="O613" s="4"/>
      <c r="P613" s="4"/>
      <c r="Q613" s="4"/>
      <c r="R613" s="4"/>
      <c r="S613" s="4"/>
      <c r="T613" s="4"/>
      <c r="U613" s="4"/>
      <c r="V613" s="4"/>
      <c r="W613" s="4"/>
      <c r="X613" s="4"/>
      <c r="Y613" s="4"/>
      <c r="Z613" s="4"/>
      <c r="AA613" s="4"/>
      <c r="AB613" s="4"/>
      <c r="AC613" s="4"/>
    </row>
    <row r="614">
      <c r="A614" s="43"/>
      <c r="B614" s="37" t="str">
        <f t="shared" si="2"/>
        <v/>
      </c>
      <c r="C614" s="44"/>
      <c r="D614" s="45"/>
      <c r="E614" s="45"/>
      <c r="F614" s="46" t="str">
        <f t="shared" si="5"/>
        <v/>
      </c>
      <c r="G614" s="4"/>
      <c r="H614" s="4"/>
      <c r="I614" s="4"/>
      <c r="J614" s="4"/>
      <c r="K614" s="4"/>
      <c r="L614" s="4"/>
      <c r="M614" s="4"/>
      <c r="N614" s="4"/>
      <c r="O614" s="4"/>
      <c r="P614" s="4"/>
      <c r="Q614" s="4"/>
      <c r="R614" s="4"/>
      <c r="S614" s="4"/>
      <c r="T614" s="4"/>
      <c r="U614" s="4"/>
      <c r="V614" s="4"/>
      <c r="W614" s="4"/>
      <c r="X614" s="4"/>
      <c r="Y614" s="4"/>
      <c r="Z614" s="4"/>
      <c r="AA614" s="4"/>
      <c r="AB614" s="4"/>
      <c r="AC614" s="4"/>
    </row>
    <row r="615">
      <c r="A615" s="43"/>
      <c r="B615" s="37" t="str">
        <f t="shared" si="2"/>
        <v/>
      </c>
      <c r="C615" s="44"/>
      <c r="D615" s="45"/>
      <c r="E615" s="45"/>
      <c r="F615" s="46" t="str">
        <f t="shared" si="5"/>
        <v/>
      </c>
      <c r="G615" s="4"/>
      <c r="H615" s="4"/>
      <c r="I615" s="4"/>
      <c r="J615" s="4"/>
      <c r="K615" s="4"/>
      <c r="L615" s="4"/>
      <c r="M615" s="4"/>
      <c r="N615" s="4"/>
      <c r="O615" s="4"/>
      <c r="P615" s="4"/>
      <c r="Q615" s="4"/>
      <c r="R615" s="4"/>
      <c r="S615" s="4"/>
      <c r="T615" s="4"/>
      <c r="U615" s="4"/>
      <c r="V615" s="4"/>
      <c r="W615" s="4"/>
      <c r="X615" s="4"/>
      <c r="Y615" s="4"/>
      <c r="Z615" s="4"/>
      <c r="AA615" s="4"/>
      <c r="AB615" s="4"/>
      <c r="AC615" s="4"/>
    </row>
    <row r="616">
      <c r="A616" s="43"/>
      <c r="B616" s="37" t="str">
        <f t="shared" si="2"/>
        <v/>
      </c>
      <c r="C616" s="44"/>
      <c r="D616" s="45"/>
      <c r="E616" s="45"/>
      <c r="F616" s="46" t="str">
        <f t="shared" si="5"/>
        <v/>
      </c>
      <c r="G616" s="4"/>
      <c r="H616" s="4"/>
      <c r="I616" s="4"/>
      <c r="J616" s="4"/>
      <c r="K616" s="4"/>
      <c r="L616" s="4"/>
      <c r="M616" s="4"/>
      <c r="N616" s="4"/>
      <c r="O616" s="4"/>
      <c r="P616" s="4"/>
      <c r="Q616" s="4"/>
      <c r="R616" s="4"/>
      <c r="S616" s="4"/>
      <c r="T616" s="4"/>
      <c r="U616" s="4"/>
      <c r="V616" s="4"/>
      <c r="W616" s="4"/>
      <c r="X616" s="4"/>
      <c r="Y616" s="4"/>
      <c r="Z616" s="4"/>
      <c r="AA616" s="4"/>
      <c r="AB616" s="4"/>
      <c r="AC616" s="4"/>
    </row>
    <row r="617">
      <c r="A617" s="43"/>
      <c r="B617" s="37" t="str">
        <f t="shared" si="2"/>
        <v/>
      </c>
      <c r="C617" s="44"/>
      <c r="D617" s="45"/>
      <c r="E617" s="45"/>
      <c r="F617" s="46" t="str">
        <f t="shared" si="5"/>
        <v/>
      </c>
      <c r="G617" s="4"/>
      <c r="H617" s="4"/>
      <c r="I617" s="4"/>
      <c r="J617" s="4"/>
      <c r="K617" s="4"/>
      <c r="L617" s="4"/>
      <c r="M617" s="4"/>
      <c r="N617" s="4"/>
      <c r="O617" s="4"/>
      <c r="P617" s="4"/>
      <c r="Q617" s="4"/>
      <c r="R617" s="4"/>
      <c r="S617" s="4"/>
      <c r="T617" s="4"/>
      <c r="U617" s="4"/>
      <c r="V617" s="4"/>
      <c r="W617" s="4"/>
      <c r="X617" s="4"/>
      <c r="Y617" s="4"/>
      <c r="Z617" s="4"/>
      <c r="AA617" s="4"/>
      <c r="AB617" s="4"/>
      <c r="AC617" s="4"/>
    </row>
    <row r="618">
      <c r="A618" s="43"/>
      <c r="B618" s="37" t="str">
        <f t="shared" si="2"/>
        <v/>
      </c>
      <c r="C618" s="44"/>
      <c r="D618" s="45"/>
      <c r="E618" s="45"/>
      <c r="F618" s="46" t="str">
        <f t="shared" si="5"/>
        <v/>
      </c>
      <c r="G618" s="4"/>
      <c r="H618" s="4"/>
      <c r="I618" s="4"/>
      <c r="J618" s="4"/>
      <c r="K618" s="4"/>
      <c r="L618" s="4"/>
      <c r="M618" s="4"/>
      <c r="N618" s="4"/>
      <c r="O618" s="4"/>
      <c r="P618" s="4"/>
      <c r="Q618" s="4"/>
      <c r="R618" s="4"/>
      <c r="S618" s="4"/>
      <c r="T618" s="4"/>
      <c r="U618" s="4"/>
      <c r="V618" s="4"/>
      <c r="W618" s="4"/>
      <c r="X618" s="4"/>
      <c r="Y618" s="4"/>
      <c r="Z618" s="4"/>
      <c r="AA618" s="4"/>
      <c r="AB618" s="4"/>
      <c r="AC618" s="4"/>
    </row>
    <row r="619">
      <c r="A619" s="43"/>
      <c r="B619" s="37" t="str">
        <f t="shared" si="2"/>
        <v/>
      </c>
      <c r="C619" s="44"/>
      <c r="D619" s="45"/>
      <c r="E619" s="45"/>
      <c r="F619" s="46" t="str">
        <f t="shared" si="5"/>
        <v/>
      </c>
      <c r="G619" s="4"/>
      <c r="H619" s="4"/>
      <c r="I619" s="4"/>
      <c r="J619" s="4"/>
      <c r="K619" s="4"/>
      <c r="L619" s="4"/>
      <c r="M619" s="4"/>
      <c r="N619" s="4"/>
      <c r="O619" s="4"/>
      <c r="P619" s="4"/>
      <c r="Q619" s="4"/>
      <c r="R619" s="4"/>
      <c r="S619" s="4"/>
      <c r="T619" s="4"/>
      <c r="U619" s="4"/>
      <c r="V619" s="4"/>
      <c r="W619" s="4"/>
      <c r="X619" s="4"/>
      <c r="Y619" s="4"/>
      <c r="Z619" s="4"/>
      <c r="AA619" s="4"/>
      <c r="AB619" s="4"/>
      <c r="AC619" s="4"/>
    </row>
    <row r="620">
      <c r="A620" s="43"/>
      <c r="B620" s="37" t="str">
        <f t="shared" si="2"/>
        <v/>
      </c>
      <c r="C620" s="44"/>
      <c r="D620" s="45"/>
      <c r="E620" s="45"/>
      <c r="F620" s="46" t="str">
        <f t="shared" si="5"/>
        <v/>
      </c>
      <c r="G620" s="4"/>
      <c r="H620" s="4"/>
      <c r="I620" s="4"/>
      <c r="J620" s="4"/>
      <c r="K620" s="4"/>
      <c r="L620" s="4"/>
      <c r="M620" s="4"/>
      <c r="N620" s="4"/>
      <c r="O620" s="4"/>
      <c r="P620" s="4"/>
      <c r="Q620" s="4"/>
      <c r="R620" s="4"/>
      <c r="S620" s="4"/>
      <c r="T620" s="4"/>
      <c r="U620" s="4"/>
      <c r="V620" s="4"/>
      <c r="W620" s="4"/>
      <c r="X620" s="4"/>
      <c r="Y620" s="4"/>
      <c r="Z620" s="4"/>
      <c r="AA620" s="4"/>
      <c r="AB620" s="4"/>
      <c r="AC620" s="4"/>
    </row>
    <row r="621">
      <c r="A621" s="43"/>
      <c r="B621" s="37" t="str">
        <f t="shared" si="2"/>
        <v/>
      </c>
      <c r="C621" s="44"/>
      <c r="D621" s="45"/>
      <c r="E621" s="45"/>
      <c r="F621" s="46" t="str">
        <f t="shared" si="5"/>
        <v/>
      </c>
      <c r="G621" s="4"/>
      <c r="H621" s="4"/>
      <c r="I621" s="4"/>
      <c r="J621" s="4"/>
      <c r="K621" s="4"/>
      <c r="L621" s="4"/>
      <c r="M621" s="4"/>
      <c r="N621" s="4"/>
      <c r="O621" s="4"/>
      <c r="P621" s="4"/>
      <c r="Q621" s="4"/>
      <c r="R621" s="4"/>
      <c r="S621" s="4"/>
      <c r="T621" s="4"/>
      <c r="U621" s="4"/>
      <c r="V621" s="4"/>
      <c r="W621" s="4"/>
      <c r="X621" s="4"/>
      <c r="Y621" s="4"/>
      <c r="Z621" s="4"/>
      <c r="AA621" s="4"/>
      <c r="AB621" s="4"/>
      <c r="AC621" s="4"/>
    </row>
    <row r="622">
      <c r="A622" s="43"/>
      <c r="B622" s="37" t="str">
        <f t="shared" si="2"/>
        <v/>
      </c>
      <c r="C622" s="44"/>
      <c r="D622" s="45"/>
      <c r="E622" s="45"/>
      <c r="F622" s="46" t="str">
        <f t="shared" si="5"/>
        <v/>
      </c>
      <c r="G622" s="4"/>
      <c r="H622" s="4"/>
      <c r="I622" s="4"/>
      <c r="J622" s="4"/>
      <c r="K622" s="4"/>
      <c r="L622" s="4"/>
      <c r="M622" s="4"/>
      <c r="N622" s="4"/>
      <c r="O622" s="4"/>
      <c r="P622" s="4"/>
      <c r="Q622" s="4"/>
      <c r="R622" s="4"/>
      <c r="S622" s="4"/>
      <c r="T622" s="4"/>
      <c r="U622" s="4"/>
      <c r="V622" s="4"/>
      <c r="W622" s="4"/>
      <c r="X622" s="4"/>
      <c r="Y622" s="4"/>
      <c r="Z622" s="4"/>
      <c r="AA622" s="4"/>
      <c r="AB622" s="4"/>
      <c r="AC622" s="4"/>
    </row>
    <row r="623">
      <c r="A623" s="43"/>
      <c r="B623" s="37" t="str">
        <f t="shared" si="2"/>
        <v/>
      </c>
      <c r="C623" s="44"/>
      <c r="D623" s="45"/>
      <c r="E623" s="45"/>
      <c r="F623" s="46" t="str">
        <f t="shared" si="5"/>
        <v/>
      </c>
      <c r="G623" s="4"/>
      <c r="H623" s="4"/>
      <c r="I623" s="4"/>
      <c r="J623" s="4"/>
      <c r="K623" s="4"/>
      <c r="L623" s="4"/>
      <c r="M623" s="4"/>
      <c r="N623" s="4"/>
      <c r="O623" s="4"/>
      <c r="P623" s="4"/>
      <c r="Q623" s="4"/>
      <c r="R623" s="4"/>
      <c r="S623" s="4"/>
      <c r="T623" s="4"/>
      <c r="U623" s="4"/>
      <c r="V623" s="4"/>
      <c r="W623" s="4"/>
      <c r="X623" s="4"/>
      <c r="Y623" s="4"/>
      <c r="Z623" s="4"/>
      <c r="AA623" s="4"/>
      <c r="AB623" s="4"/>
      <c r="AC623" s="4"/>
    </row>
    <row r="624">
      <c r="A624" s="43"/>
      <c r="B624" s="37" t="str">
        <f t="shared" si="2"/>
        <v/>
      </c>
      <c r="C624" s="44"/>
      <c r="D624" s="45"/>
      <c r="E624" s="45"/>
      <c r="F624" s="46" t="str">
        <f t="shared" si="5"/>
        <v/>
      </c>
      <c r="G624" s="4"/>
      <c r="H624" s="4"/>
      <c r="I624" s="4"/>
      <c r="J624" s="4"/>
      <c r="K624" s="4"/>
      <c r="L624" s="4"/>
      <c r="M624" s="4"/>
      <c r="N624" s="4"/>
      <c r="O624" s="4"/>
      <c r="P624" s="4"/>
      <c r="Q624" s="4"/>
      <c r="R624" s="4"/>
      <c r="S624" s="4"/>
      <c r="T624" s="4"/>
      <c r="U624" s="4"/>
      <c r="V624" s="4"/>
      <c r="W624" s="4"/>
      <c r="X624" s="4"/>
      <c r="Y624" s="4"/>
      <c r="Z624" s="4"/>
      <c r="AA624" s="4"/>
      <c r="AB624" s="4"/>
      <c r="AC624" s="4"/>
    </row>
    <row r="625">
      <c r="A625" s="43"/>
      <c r="B625" s="37" t="str">
        <f t="shared" si="2"/>
        <v/>
      </c>
      <c r="C625" s="44"/>
      <c r="D625" s="45"/>
      <c r="E625" s="45"/>
      <c r="F625" s="46" t="str">
        <f t="shared" si="5"/>
        <v/>
      </c>
      <c r="G625" s="4"/>
      <c r="H625" s="4"/>
      <c r="I625" s="4"/>
      <c r="J625" s="4"/>
      <c r="K625" s="4"/>
      <c r="L625" s="4"/>
      <c r="M625" s="4"/>
      <c r="N625" s="4"/>
      <c r="O625" s="4"/>
      <c r="P625" s="4"/>
      <c r="Q625" s="4"/>
      <c r="R625" s="4"/>
      <c r="S625" s="4"/>
      <c r="T625" s="4"/>
      <c r="U625" s="4"/>
      <c r="V625" s="4"/>
      <c r="W625" s="4"/>
      <c r="X625" s="4"/>
      <c r="Y625" s="4"/>
      <c r="Z625" s="4"/>
      <c r="AA625" s="4"/>
      <c r="AB625" s="4"/>
      <c r="AC625" s="4"/>
    </row>
    <row r="626">
      <c r="A626" s="43"/>
      <c r="B626" s="37" t="str">
        <f t="shared" si="2"/>
        <v/>
      </c>
      <c r="C626" s="44"/>
      <c r="D626" s="45"/>
      <c r="E626" s="45"/>
      <c r="F626" s="46" t="str">
        <f t="shared" si="5"/>
        <v/>
      </c>
      <c r="G626" s="4"/>
      <c r="H626" s="4"/>
      <c r="I626" s="4"/>
      <c r="J626" s="4"/>
      <c r="K626" s="4"/>
      <c r="L626" s="4"/>
      <c r="M626" s="4"/>
      <c r="N626" s="4"/>
      <c r="O626" s="4"/>
      <c r="P626" s="4"/>
      <c r="Q626" s="4"/>
      <c r="R626" s="4"/>
      <c r="S626" s="4"/>
      <c r="T626" s="4"/>
      <c r="U626" s="4"/>
      <c r="V626" s="4"/>
      <c r="W626" s="4"/>
      <c r="X626" s="4"/>
      <c r="Y626" s="4"/>
      <c r="Z626" s="4"/>
      <c r="AA626" s="4"/>
      <c r="AB626" s="4"/>
      <c r="AC626" s="4"/>
    </row>
    <row r="627">
      <c r="A627" s="43"/>
      <c r="B627" s="37" t="str">
        <f t="shared" si="2"/>
        <v/>
      </c>
      <c r="C627" s="44"/>
      <c r="D627" s="45"/>
      <c r="E627" s="45"/>
      <c r="F627" s="46" t="str">
        <f t="shared" si="5"/>
        <v/>
      </c>
      <c r="G627" s="4"/>
      <c r="H627" s="4"/>
      <c r="I627" s="4"/>
      <c r="J627" s="4"/>
      <c r="K627" s="4"/>
      <c r="L627" s="4"/>
      <c r="M627" s="4"/>
      <c r="N627" s="4"/>
      <c r="O627" s="4"/>
      <c r="P627" s="4"/>
      <c r="Q627" s="4"/>
      <c r="R627" s="4"/>
      <c r="S627" s="4"/>
      <c r="T627" s="4"/>
      <c r="U627" s="4"/>
      <c r="V627" s="4"/>
      <c r="W627" s="4"/>
      <c r="X627" s="4"/>
      <c r="Y627" s="4"/>
      <c r="Z627" s="4"/>
      <c r="AA627" s="4"/>
      <c r="AB627" s="4"/>
      <c r="AC627" s="4"/>
    </row>
    <row r="628">
      <c r="A628" s="43"/>
      <c r="B628" s="37" t="str">
        <f t="shared" si="2"/>
        <v/>
      </c>
      <c r="C628" s="44"/>
      <c r="D628" s="45"/>
      <c r="E628" s="45"/>
      <c r="F628" s="46" t="str">
        <f t="shared" si="5"/>
        <v/>
      </c>
      <c r="G628" s="4"/>
      <c r="H628" s="4"/>
      <c r="I628" s="4"/>
      <c r="J628" s="4"/>
      <c r="K628" s="4"/>
      <c r="L628" s="4"/>
      <c r="M628" s="4"/>
      <c r="N628" s="4"/>
      <c r="O628" s="4"/>
      <c r="P628" s="4"/>
      <c r="Q628" s="4"/>
      <c r="R628" s="4"/>
      <c r="S628" s="4"/>
      <c r="T628" s="4"/>
      <c r="U628" s="4"/>
      <c r="V628" s="4"/>
      <c r="W628" s="4"/>
      <c r="X628" s="4"/>
      <c r="Y628" s="4"/>
      <c r="Z628" s="4"/>
      <c r="AA628" s="4"/>
      <c r="AB628" s="4"/>
      <c r="AC628" s="4"/>
    </row>
    <row r="629">
      <c r="A629" s="43"/>
      <c r="B629" s="37" t="str">
        <f t="shared" si="2"/>
        <v/>
      </c>
      <c r="C629" s="44"/>
      <c r="D629" s="45"/>
      <c r="E629" s="45"/>
      <c r="F629" s="46" t="str">
        <f t="shared" si="5"/>
        <v/>
      </c>
      <c r="G629" s="4"/>
      <c r="H629" s="4"/>
      <c r="I629" s="4"/>
      <c r="J629" s="4"/>
      <c r="K629" s="4"/>
      <c r="L629" s="4"/>
      <c r="M629" s="4"/>
      <c r="N629" s="4"/>
      <c r="O629" s="4"/>
      <c r="P629" s="4"/>
      <c r="Q629" s="4"/>
      <c r="R629" s="4"/>
      <c r="S629" s="4"/>
      <c r="T629" s="4"/>
      <c r="U629" s="4"/>
      <c r="V629" s="4"/>
      <c r="W629" s="4"/>
      <c r="X629" s="4"/>
      <c r="Y629" s="4"/>
      <c r="Z629" s="4"/>
      <c r="AA629" s="4"/>
      <c r="AB629" s="4"/>
      <c r="AC629" s="4"/>
    </row>
    <row r="630">
      <c r="A630" s="43"/>
      <c r="B630" s="37" t="str">
        <f t="shared" si="2"/>
        <v/>
      </c>
      <c r="C630" s="44"/>
      <c r="D630" s="45"/>
      <c r="E630" s="45"/>
      <c r="F630" s="46" t="str">
        <f t="shared" si="5"/>
        <v/>
      </c>
      <c r="G630" s="4"/>
      <c r="H630" s="4"/>
      <c r="I630" s="4"/>
      <c r="J630" s="4"/>
      <c r="K630" s="4"/>
      <c r="L630" s="4"/>
      <c r="M630" s="4"/>
      <c r="N630" s="4"/>
      <c r="O630" s="4"/>
      <c r="P630" s="4"/>
      <c r="Q630" s="4"/>
      <c r="R630" s="4"/>
      <c r="S630" s="4"/>
      <c r="T630" s="4"/>
      <c r="U630" s="4"/>
      <c r="V630" s="4"/>
      <c r="W630" s="4"/>
      <c r="X630" s="4"/>
      <c r="Y630" s="4"/>
      <c r="Z630" s="4"/>
      <c r="AA630" s="4"/>
      <c r="AB630" s="4"/>
      <c r="AC630" s="4"/>
    </row>
    <row r="631">
      <c r="A631" s="43"/>
      <c r="B631" s="37" t="str">
        <f t="shared" si="2"/>
        <v/>
      </c>
      <c r="C631" s="44"/>
      <c r="D631" s="45"/>
      <c r="E631" s="45"/>
      <c r="F631" s="46" t="str">
        <f t="shared" si="5"/>
        <v/>
      </c>
      <c r="G631" s="4"/>
      <c r="H631" s="4"/>
      <c r="I631" s="4"/>
      <c r="J631" s="4"/>
      <c r="K631" s="4"/>
      <c r="L631" s="4"/>
      <c r="M631" s="4"/>
      <c r="N631" s="4"/>
      <c r="O631" s="4"/>
      <c r="P631" s="4"/>
      <c r="Q631" s="4"/>
      <c r="R631" s="4"/>
      <c r="S631" s="4"/>
      <c r="T631" s="4"/>
      <c r="U631" s="4"/>
      <c r="V631" s="4"/>
      <c r="W631" s="4"/>
      <c r="X631" s="4"/>
      <c r="Y631" s="4"/>
      <c r="Z631" s="4"/>
      <c r="AA631" s="4"/>
      <c r="AB631" s="4"/>
      <c r="AC631" s="4"/>
    </row>
    <row r="632">
      <c r="A632" s="43"/>
      <c r="B632" s="37" t="str">
        <f t="shared" si="2"/>
        <v/>
      </c>
      <c r="C632" s="44"/>
      <c r="D632" s="45"/>
      <c r="E632" s="45"/>
      <c r="F632" s="46" t="str">
        <f t="shared" si="5"/>
        <v/>
      </c>
      <c r="G632" s="4"/>
      <c r="H632" s="4"/>
      <c r="I632" s="4"/>
      <c r="J632" s="4"/>
      <c r="K632" s="4"/>
      <c r="L632" s="4"/>
      <c r="M632" s="4"/>
      <c r="N632" s="4"/>
      <c r="O632" s="4"/>
      <c r="P632" s="4"/>
      <c r="Q632" s="4"/>
      <c r="R632" s="4"/>
      <c r="S632" s="4"/>
      <c r="T632" s="4"/>
      <c r="U632" s="4"/>
      <c r="V632" s="4"/>
      <c r="W632" s="4"/>
      <c r="X632" s="4"/>
      <c r="Y632" s="4"/>
      <c r="Z632" s="4"/>
      <c r="AA632" s="4"/>
      <c r="AB632" s="4"/>
      <c r="AC632" s="4"/>
    </row>
    <row r="633">
      <c r="A633" s="43"/>
      <c r="B633" s="37" t="str">
        <f t="shared" si="2"/>
        <v/>
      </c>
      <c r="C633" s="44"/>
      <c r="D633" s="45"/>
      <c r="E633" s="45"/>
      <c r="F633" s="46" t="str">
        <f t="shared" si="5"/>
        <v/>
      </c>
      <c r="G633" s="4"/>
      <c r="H633" s="4"/>
      <c r="I633" s="4"/>
      <c r="J633" s="4"/>
      <c r="K633" s="4"/>
      <c r="L633" s="4"/>
      <c r="M633" s="4"/>
      <c r="N633" s="4"/>
      <c r="O633" s="4"/>
      <c r="P633" s="4"/>
      <c r="Q633" s="4"/>
      <c r="R633" s="4"/>
      <c r="S633" s="4"/>
      <c r="T633" s="4"/>
      <c r="U633" s="4"/>
      <c r="V633" s="4"/>
      <c r="W633" s="4"/>
      <c r="X633" s="4"/>
      <c r="Y633" s="4"/>
      <c r="Z633" s="4"/>
      <c r="AA633" s="4"/>
      <c r="AB633" s="4"/>
      <c r="AC633" s="4"/>
    </row>
    <row r="634">
      <c r="A634" s="43"/>
      <c r="B634" s="37" t="str">
        <f t="shared" si="2"/>
        <v/>
      </c>
      <c r="C634" s="44"/>
      <c r="D634" s="45"/>
      <c r="E634" s="45"/>
      <c r="F634" s="46" t="str">
        <f t="shared" si="5"/>
        <v/>
      </c>
      <c r="G634" s="4"/>
      <c r="H634" s="4"/>
      <c r="I634" s="4"/>
      <c r="J634" s="4"/>
      <c r="K634" s="4"/>
      <c r="L634" s="4"/>
      <c r="M634" s="4"/>
      <c r="N634" s="4"/>
      <c r="O634" s="4"/>
      <c r="P634" s="4"/>
      <c r="Q634" s="4"/>
      <c r="R634" s="4"/>
      <c r="S634" s="4"/>
      <c r="T634" s="4"/>
      <c r="U634" s="4"/>
      <c r="V634" s="4"/>
      <c r="W634" s="4"/>
      <c r="X634" s="4"/>
      <c r="Y634" s="4"/>
      <c r="Z634" s="4"/>
      <c r="AA634" s="4"/>
      <c r="AB634" s="4"/>
      <c r="AC634" s="4"/>
    </row>
    <row r="635">
      <c r="A635" s="43"/>
      <c r="B635" s="37" t="str">
        <f t="shared" si="2"/>
        <v/>
      </c>
      <c r="C635" s="44"/>
      <c r="D635" s="45"/>
      <c r="E635" s="45"/>
      <c r="F635" s="46" t="str">
        <f t="shared" si="5"/>
        <v/>
      </c>
      <c r="G635" s="4"/>
      <c r="H635" s="4"/>
      <c r="I635" s="4"/>
      <c r="J635" s="4"/>
      <c r="K635" s="4"/>
      <c r="L635" s="4"/>
      <c r="M635" s="4"/>
      <c r="N635" s="4"/>
      <c r="O635" s="4"/>
      <c r="P635" s="4"/>
      <c r="Q635" s="4"/>
      <c r="R635" s="4"/>
      <c r="S635" s="4"/>
      <c r="T635" s="4"/>
      <c r="U635" s="4"/>
      <c r="V635" s="4"/>
      <c r="W635" s="4"/>
      <c r="X635" s="4"/>
      <c r="Y635" s="4"/>
      <c r="Z635" s="4"/>
      <c r="AA635" s="4"/>
      <c r="AB635" s="4"/>
      <c r="AC635" s="4"/>
    </row>
    <row r="636">
      <c r="A636" s="43"/>
      <c r="B636" s="37" t="str">
        <f t="shared" si="2"/>
        <v/>
      </c>
      <c r="C636" s="44"/>
      <c r="D636" s="45"/>
      <c r="E636" s="45"/>
      <c r="F636" s="46" t="str">
        <f t="shared" si="5"/>
        <v/>
      </c>
      <c r="G636" s="4"/>
      <c r="H636" s="4"/>
      <c r="I636" s="4"/>
      <c r="J636" s="4"/>
      <c r="K636" s="4"/>
      <c r="L636" s="4"/>
      <c r="M636" s="4"/>
      <c r="N636" s="4"/>
      <c r="O636" s="4"/>
      <c r="P636" s="4"/>
      <c r="Q636" s="4"/>
      <c r="R636" s="4"/>
      <c r="S636" s="4"/>
      <c r="T636" s="4"/>
      <c r="U636" s="4"/>
      <c r="V636" s="4"/>
      <c r="W636" s="4"/>
      <c r="X636" s="4"/>
      <c r="Y636" s="4"/>
      <c r="Z636" s="4"/>
      <c r="AA636" s="4"/>
      <c r="AB636" s="4"/>
      <c r="AC636" s="4"/>
    </row>
    <row r="637">
      <c r="A637" s="43"/>
      <c r="B637" s="37" t="str">
        <f t="shared" si="2"/>
        <v/>
      </c>
      <c r="C637" s="44"/>
      <c r="D637" s="45"/>
      <c r="E637" s="45"/>
      <c r="F637" s="46" t="str">
        <f t="shared" si="5"/>
        <v/>
      </c>
      <c r="G637" s="4"/>
      <c r="H637" s="4"/>
      <c r="I637" s="4"/>
      <c r="J637" s="4"/>
      <c r="K637" s="4"/>
      <c r="L637" s="4"/>
      <c r="M637" s="4"/>
      <c r="N637" s="4"/>
      <c r="O637" s="4"/>
      <c r="P637" s="4"/>
      <c r="Q637" s="4"/>
      <c r="R637" s="4"/>
      <c r="S637" s="4"/>
      <c r="T637" s="4"/>
      <c r="U637" s="4"/>
      <c r="V637" s="4"/>
      <c r="W637" s="4"/>
      <c r="X637" s="4"/>
      <c r="Y637" s="4"/>
      <c r="Z637" s="4"/>
      <c r="AA637" s="4"/>
      <c r="AB637" s="4"/>
      <c r="AC637" s="4"/>
    </row>
    <row r="638">
      <c r="A638" s="43"/>
      <c r="B638" s="37" t="str">
        <f t="shared" si="2"/>
        <v/>
      </c>
      <c r="C638" s="44"/>
      <c r="D638" s="45"/>
      <c r="E638" s="45"/>
      <c r="F638" s="46" t="str">
        <f t="shared" si="5"/>
        <v/>
      </c>
      <c r="G638" s="4"/>
      <c r="H638" s="4"/>
      <c r="I638" s="4"/>
      <c r="J638" s="4"/>
      <c r="K638" s="4"/>
      <c r="L638" s="4"/>
      <c r="M638" s="4"/>
      <c r="N638" s="4"/>
      <c r="O638" s="4"/>
      <c r="P638" s="4"/>
      <c r="Q638" s="4"/>
      <c r="R638" s="4"/>
      <c r="S638" s="4"/>
      <c r="T638" s="4"/>
      <c r="U638" s="4"/>
      <c r="V638" s="4"/>
      <c r="W638" s="4"/>
      <c r="X638" s="4"/>
      <c r="Y638" s="4"/>
      <c r="Z638" s="4"/>
      <c r="AA638" s="4"/>
      <c r="AB638" s="4"/>
      <c r="AC638" s="4"/>
    </row>
    <row r="639">
      <c r="A639" s="43"/>
      <c r="B639" s="37" t="str">
        <f t="shared" si="2"/>
        <v/>
      </c>
      <c r="C639" s="44"/>
      <c r="D639" s="45"/>
      <c r="E639" s="45"/>
      <c r="F639" s="46" t="str">
        <f t="shared" si="5"/>
        <v/>
      </c>
      <c r="G639" s="4"/>
      <c r="H639" s="4"/>
      <c r="I639" s="4"/>
      <c r="J639" s="4"/>
      <c r="K639" s="4"/>
      <c r="L639" s="4"/>
      <c r="M639" s="4"/>
      <c r="N639" s="4"/>
      <c r="O639" s="4"/>
      <c r="P639" s="4"/>
      <c r="Q639" s="4"/>
      <c r="R639" s="4"/>
      <c r="S639" s="4"/>
      <c r="T639" s="4"/>
      <c r="U639" s="4"/>
      <c r="V639" s="4"/>
      <c r="W639" s="4"/>
      <c r="X639" s="4"/>
      <c r="Y639" s="4"/>
      <c r="Z639" s="4"/>
      <c r="AA639" s="4"/>
      <c r="AB639" s="4"/>
      <c r="AC639" s="4"/>
    </row>
    <row r="640">
      <c r="A640" s="43"/>
      <c r="B640" s="37" t="str">
        <f t="shared" si="2"/>
        <v/>
      </c>
      <c r="C640" s="44"/>
      <c r="D640" s="45"/>
      <c r="E640" s="45"/>
      <c r="F640" s="46" t="str">
        <f t="shared" si="5"/>
        <v/>
      </c>
      <c r="G640" s="4"/>
      <c r="H640" s="4"/>
      <c r="I640" s="4"/>
      <c r="J640" s="4"/>
      <c r="K640" s="4"/>
      <c r="L640" s="4"/>
      <c r="M640" s="4"/>
      <c r="N640" s="4"/>
      <c r="O640" s="4"/>
      <c r="P640" s="4"/>
      <c r="Q640" s="4"/>
      <c r="R640" s="4"/>
      <c r="S640" s="4"/>
      <c r="T640" s="4"/>
      <c r="U640" s="4"/>
      <c r="V640" s="4"/>
      <c r="W640" s="4"/>
      <c r="X640" s="4"/>
      <c r="Y640" s="4"/>
      <c r="Z640" s="4"/>
      <c r="AA640" s="4"/>
      <c r="AB640" s="4"/>
      <c r="AC640" s="4"/>
    </row>
    <row r="641">
      <c r="A641" s="43"/>
      <c r="B641" s="37" t="str">
        <f t="shared" si="2"/>
        <v/>
      </c>
      <c r="C641" s="44"/>
      <c r="D641" s="45"/>
      <c r="E641" s="45"/>
      <c r="F641" s="46" t="str">
        <f t="shared" si="5"/>
        <v/>
      </c>
      <c r="G641" s="4"/>
      <c r="H641" s="4"/>
      <c r="I641" s="4"/>
      <c r="J641" s="4"/>
      <c r="K641" s="4"/>
      <c r="L641" s="4"/>
      <c r="M641" s="4"/>
      <c r="N641" s="4"/>
      <c r="O641" s="4"/>
      <c r="P641" s="4"/>
      <c r="Q641" s="4"/>
      <c r="R641" s="4"/>
      <c r="S641" s="4"/>
      <c r="T641" s="4"/>
      <c r="U641" s="4"/>
      <c r="V641" s="4"/>
      <c r="W641" s="4"/>
      <c r="X641" s="4"/>
      <c r="Y641" s="4"/>
      <c r="Z641" s="4"/>
      <c r="AA641" s="4"/>
      <c r="AB641" s="4"/>
      <c r="AC641" s="4"/>
    </row>
    <row r="642">
      <c r="A642" s="43"/>
      <c r="B642" s="37" t="str">
        <f t="shared" si="2"/>
        <v/>
      </c>
      <c r="C642" s="44"/>
      <c r="D642" s="45"/>
      <c r="E642" s="45"/>
      <c r="F642" s="46" t="str">
        <f t="shared" si="5"/>
        <v/>
      </c>
      <c r="G642" s="4"/>
      <c r="H642" s="4"/>
      <c r="I642" s="4"/>
      <c r="J642" s="4"/>
      <c r="K642" s="4"/>
      <c r="L642" s="4"/>
      <c r="M642" s="4"/>
      <c r="N642" s="4"/>
      <c r="O642" s="4"/>
      <c r="P642" s="4"/>
      <c r="Q642" s="4"/>
      <c r="R642" s="4"/>
      <c r="S642" s="4"/>
      <c r="T642" s="4"/>
      <c r="U642" s="4"/>
      <c r="V642" s="4"/>
      <c r="W642" s="4"/>
      <c r="X642" s="4"/>
      <c r="Y642" s="4"/>
      <c r="Z642" s="4"/>
      <c r="AA642" s="4"/>
      <c r="AB642" s="4"/>
      <c r="AC642" s="4"/>
    </row>
    <row r="643">
      <c r="A643" s="43"/>
      <c r="B643" s="37" t="str">
        <f t="shared" si="2"/>
        <v/>
      </c>
      <c r="C643" s="44"/>
      <c r="D643" s="45"/>
      <c r="E643" s="45"/>
      <c r="F643" s="46" t="str">
        <f t="shared" si="5"/>
        <v/>
      </c>
      <c r="G643" s="4"/>
      <c r="H643" s="4"/>
      <c r="I643" s="4"/>
      <c r="J643" s="4"/>
      <c r="K643" s="4"/>
      <c r="L643" s="4"/>
      <c r="M643" s="4"/>
      <c r="N643" s="4"/>
      <c r="O643" s="4"/>
      <c r="P643" s="4"/>
      <c r="Q643" s="4"/>
      <c r="R643" s="4"/>
      <c r="S643" s="4"/>
      <c r="T643" s="4"/>
      <c r="U643" s="4"/>
      <c r="V643" s="4"/>
      <c r="W643" s="4"/>
      <c r="X643" s="4"/>
      <c r="Y643" s="4"/>
      <c r="Z643" s="4"/>
      <c r="AA643" s="4"/>
      <c r="AB643" s="4"/>
      <c r="AC643" s="4"/>
    </row>
    <row r="644">
      <c r="A644" s="43"/>
      <c r="B644" s="37" t="str">
        <f t="shared" si="2"/>
        <v/>
      </c>
      <c r="C644" s="44"/>
      <c r="D644" s="45"/>
      <c r="E644" s="45"/>
      <c r="F644" s="46" t="str">
        <f t="shared" si="5"/>
        <v/>
      </c>
      <c r="G644" s="4"/>
      <c r="H644" s="4"/>
      <c r="I644" s="4"/>
      <c r="J644" s="4"/>
      <c r="K644" s="4"/>
      <c r="L644" s="4"/>
      <c r="M644" s="4"/>
      <c r="N644" s="4"/>
      <c r="O644" s="4"/>
      <c r="P644" s="4"/>
      <c r="Q644" s="4"/>
      <c r="R644" s="4"/>
      <c r="S644" s="4"/>
      <c r="T644" s="4"/>
      <c r="U644" s="4"/>
      <c r="V644" s="4"/>
      <c r="W644" s="4"/>
      <c r="X644" s="4"/>
      <c r="Y644" s="4"/>
      <c r="Z644" s="4"/>
      <c r="AA644" s="4"/>
      <c r="AB644" s="4"/>
      <c r="AC644" s="4"/>
    </row>
    <row r="645">
      <c r="A645" s="43"/>
      <c r="B645" s="37" t="str">
        <f t="shared" si="2"/>
        <v/>
      </c>
      <c r="C645" s="44"/>
      <c r="D645" s="45"/>
      <c r="E645" s="45"/>
      <c r="F645" s="46" t="str">
        <f t="shared" si="5"/>
        <v/>
      </c>
      <c r="G645" s="4"/>
      <c r="H645" s="4"/>
      <c r="I645" s="4"/>
      <c r="J645" s="4"/>
      <c r="K645" s="4"/>
      <c r="L645" s="4"/>
      <c r="M645" s="4"/>
      <c r="N645" s="4"/>
      <c r="O645" s="4"/>
      <c r="P645" s="4"/>
      <c r="Q645" s="4"/>
      <c r="R645" s="4"/>
      <c r="S645" s="4"/>
      <c r="T645" s="4"/>
      <c r="U645" s="4"/>
      <c r="V645" s="4"/>
      <c r="W645" s="4"/>
      <c r="X645" s="4"/>
      <c r="Y645" s="4"/>
      <c r="Z645" s="4"/>
      <c r="AA645" s="4"/>
      <c r="AB645" s="4"/>
      <c r="AC645" s="4"/>
    </row>
    <row r="646">
      <c r="A646" s="43"/>
      <c r="B646" s="37" t="str">
        <f t="shared" si="2"/>
        <v/>
      </c>
      <c r="C646" s="44"/>
      <c r="D646" s="45"/>
      <c r="E646" s="45"/>
      <c r="F646" s="46" t="str">
        <f t="shared" si="5"/>
        <v/>
      </c>
      <c r="G646" s="4"/>
      <c r="H646" s="4"/>
      <c r="I646" s="4"/>
      <c r="J646" s="4"/>
      <c r="K646" s="4"/>
      <c r="L646" s="4"/>
      <c r="M646" s="4"/>
      <c r="N646" s="4"/>
      <c r="O646" s="4"/>
      <c r="P646" s="4"/>
      <c r="Q646" s="4"/>
      <c r="R646" s="4"/>
      <c r="S646" s="4"/>
      <c r="T646" s="4"/>
      <c r="U646" s="4"/>
      <c r="V646" s="4"/>
      <c r="W646" s="4"/>
      <c r="X646" s="4"/>
      <c r="Y646" s="4"/>
      <c r="Z646" s="4"/>
      <c r="AA646" s="4"/>
      <c r="AB646" s="4"/>
      <c r="AC646" s="4"/>
    </row>
    <row r="647">
      <c r="A647" s="43"/>
      <c r="B647" s="37" t="str">
        <f t="shared" si="2"/>
        <v/>
      </c>
      <c r="C647" s="44"/>
      <c r="D647" s="45"/>
      <c r="E647" s="45"/>
      <c r="F647" s="46" t="str">
        <f t="shared" si="5"/>
        <v/>
      </c>
      <c r="G647" s="4"/>
      <c r="H647" s="4"/>
      <c r="I647" s="4"/>
      <c r="J647" s="4"/>
      <c r="K647" s="4"/>
      <c r="L647" s="4"/>
      <c r="M647" s="4"/>
      <c r="N647" s="4"/>
      <c r="O647" s="4"/>
      <c r="P647" s="4"/>
      <c r="Q647" s="4"/>
      <c r="R647" s="4"/>
      <c r="S647" s="4"/>
      <c r="T647" s="4"/>
      <c r="U647" s="4"/>
      <c r="V647" s="4"/>
      <c r="W647" s="4"/>
      <c r="X647" s="4"/>
      <c r="Y647" s="4"/>
      <c r="Z647" s="4"/>
      <c r="AA647" s="4"/>
      <c r="AB647" s="4"/>
      <c r="AC647" s="4"/>
    </row>
    <row r="648">
      <c r="A648" s="43"/>
      <c r="B648" s="37" t="str">
        <f t="shared" si="2"/>
        <v/>
      </c>
      <c r="C648" s="44"/>
      <c r="D648" s="45"/>
      <c r="E648" s="45"/>
      <c r="F648" s="46" t="str">
        <f t="shared" si="5"/>
        <v/>
      </c>
      <c r="G648" s="4"/>
      <c r="H648" s="4"/>
      <c r="I648" s="4"/>
      <c r="J648" s="4"/>
      <c r="K648" s="4"/>
      <c r="L648" s="4"/>
      <c r="M648" s="4"/>
      <c r="N648" s="4"/>
      <c r="O648" s="4"/>
      <c r="P648" s="4"/>
      <c r="Q648" s="4"/>
      <c r="R648" s="4"/>
      <c r="S648" s="4"/>
      <c r="T648" s="4"/>
      <c r="U648" s="4"/>
      <c r="V648" s="4"/>
      <c r="W648" s="4"/>
      <c r="X648" s="4"/>
      <c r="Y648" s="4"/>
      <c r="Z648" s="4"/>
      <c r="AA648" s="4"/>
      <c r="AB648" s="4"/>
      <c r="AC648" s="4"/>
    </row>
    <row r="649">
      <c r="A649" s="43"/>
      <c r="B649" s="37" t="str">
        <f t="shared" si="2"/>
        <v/>
      </c>
      <c r="C649" s="44"/>
      <c r="D649" s="45"/>
      <c r="E649" s="45"/>
      <c r="F649" s="46" t="str">
        <f t="shared" si="5"/>
        <v/>
      </c>
      <c r="G649" s="4"/>
      <c r="H649" s="4"/>
      <c r="I649" s="4"/>
      <c r="J649" s="4"/>
      <c r="K649" s="4"/>
      <c r="L649" s="4"/>
      <c r="M649" s="4"/>
      <c r="N649" s="4"/>
      <c r="O649" s="4"/>
      <c r="P649" s="4"/>
      <c r="Q649" s="4"/>
      <c r="R649" s="4"/>
      <c r="S649" s="4"/>
      <c r="T649" s="4"/>
      <c r="U649" s="4"/>
      <c r="V649" s="4"/>
      <c r="W649" s="4"/>
      <c r="X649" s="4"/>
      <c r="Y649" s="4"/>
      <c r="Z649" s="4"/>
      <c r="AA649" s="4"/>
      <c r="AB649" s="4"/>
      <c r="AC649" s="4"/>
    </row>
    <row r="650">
      <c r="A650" s="43"/>
      <c r="B650" s="37" t="str">
        <f t="shared" si="2"/>
        <v/>
      </c>
      <c r="C650" s="44"/>
      <c r="D650" s="45"/>
      <c r="E650" s="45"/>
      <c r="F650" s="46" t="str">
        <f t="shared" si="5"/>
        <v/>
      </c>
      <c r="G650" s="4"/>
      <c r="H650" s="4"/>
      <c r="I650" s="4"/>
      <c r="J650" s="4"/>
      <c r="K650" s="4"/>
      <c r="L650" s="4"/>
      <c r="M650" s="4"/>
      <c r="N650" s="4"/>
      <c r="O650" s="4"/>
      <c r="P650" s="4"/>
      <c r="Q650" s="4"/>
      <c r="R650" s="4"/>
      <c r="S650" s="4"/>
      <c r="T650" s="4"/>
      <c r="U650" s="4"/>
      <c r="V650" s="4"/>
      <c r="W650" s="4"/>
      <c r="X650" s="4"/>
      <c r="Y650" s="4"/>
      <c r="Z650" s="4"/>
      <c r="AA650" s="4"/>
      <c r="AB650" s="4"/>
      <c r="AC650" s="4"/>
    </row>
    <row r="651">
      <c r="A651" s="43"/>
      <c r="B651" s="37" t="str">
        <f t="shared" si="2"/>
        <v/>
      </c>
      <c r="C651" s="44"/>
      <c r="D651" s="45"/>
      <c r="E651" s="45"/>
      <c r="F651" s="46" t="str">
        <f t="shared" si="5"/>
        <v/>
      </c>
      <c r="G651" s="4"/>
      <c r="H651" s="4"/>
      <c r="I651" s="4"/>
      <c r="J651" s="4"/>
      <c r="K651" s="4"/>
      <c r="L651" s="4"/>
      <c r="M651" s="4"/>
      <c r="N651" s="4"/>
      <c r="O651" s="4"/>
      <c r="P651" s="4"/>
      <c r="Q651" s="4"/>
      <c r="R651" s="4"/>
      <c r="S651" s="4"/>
      <c r="T651" s="4"/>
      <c r="U651" s="4"/>
      <c r="V651" s="4"/>
      <c r="W651" s="4"/>
      <c r="X651" s="4"/>
      <c r="Y651" s="4"/>
      <c r="Z651" s="4"/>
      <c r="AA651" s="4"/>
      <c r="AB651" s="4"/>
      <c r="AC651" s="4"/>
    </row>
    <row r="652">
      <c r="A652" s="43"/>
      <c r="B652" s="37" t="str">
        <f t="shared" si="2"/>
        <v/>
      </c>
      <c r="C652" s="44"/>
      <c r="D652" s="45"/>
      <c r="E652" s="45"/>
      <c r="F652" s="46" t="str">
        <f t="shared" si="5"/>
        <v/>
      </c>
      <c r="G652" s="4"/>
      <c r="H652" s="4"/>
      <c r="I652" s="4"/>
      <c r="J652" s="4"/>
      <c r="K652" s="4"/>
      <c r="L652" s="4"/>
      <c r="M652" s="4"/>
      <c r="N652" s="4"/>
      <c r="O652" s="4"/>
      <c r="P652" s="4"/>
      <c r="Q652" s="4"/>
      <c r="R652" s="4"/>
      <c r="S652" s="4"/>
      <c r="T652" s="4"/>
      <c r="U652" s="4"/>
      <c r="V652" s="4"/>
      <c r="W652" s="4"/>
      <c r="X652" s="4"/>
      <c r="Y652" s="4"/>
      <c r="Z652" s="4"/>
      <c r="AA652" s="4"/>
      <c r="AB652" s="4"/>
      <c r="AC652" s="4"/>
    </row>
    <row r="653">
      <c r="A653" s="43"/>
      <c r="B653" s="37" t="str">
        <f t="shared" si="2"/>
        <v/>
      </c>
      <c r="C653" s="44"/>
      <c r="D653" s="45"/>
      <c r="E653" s="45"/>
      <c r="F653" s="46" t="str">
        <f t="shared" si="5"/>
        <v/>
      </c>
      <c r="G653" s="4"/>
      <c r="H653" s="4"/>
      <c r="I653" s="4"/>
      <c r="J653" s="4"/>
      <c r="K653" s="4"/>
      <c r="L653" s="4"/>
      <c r="M653" s="4"/>
      <c r="N653" s="4"/>
      <c r="O653" s="4"/>
      <c r="P653" s="4"/>
      <c r="Q653" s="4"/>
      <c r="R653" s="4"/>
      <c r="S653" s="4"/>
      <c r="T653" s="4"/>
      <c r="U653" s="4"/>
      <c r="V653" s="4"/>
      <c r="W653" s="4"/>
      <c r="X653" s="4"/>
      <c r="Y653" s="4"/>
      <c r="Z653" s="4"/>
      <c r="AA653" s="4"/>
      <c r="AB653" s="4"/>
      <c r="AC653" s="4"/>
    </row>
    <row r="654">
      <c r="A654" s="43"/>
      <c r="B654" s="37" t="str">
        <f t="shared" si="2"/>
        <v/>
      </c>
      <c r="C654" s="44"/>
      <c r="D654" s="45"/>
      <c r="E654" s="45"/>
      <c r="F654" s="46" t="str">
        <f t="shared" si="5"/>
        <v/>
      </c>
      <c r="G654" s="4"/>
      <c r="H654" s="4"/>
      <c r="I654" s="4"/>
      <c r="J654" s="4"/>
      <c r="K654" s="4"/>
      <c r="L654" s="4"/>
      <c r="M654" s="4"/>
      <c r="N654" s="4"/>
      <c r="O654" s="4"/>
      <c r="P654" s="4"/>
      <c r="Q654" s="4"/>
      <c r="R654" s="4"/>
      <c r="S654" s="4"/>
      <c r="T654" s="4"/>
      <c r="U654" s="4"/>
      <c r="V654" s="4"/>
      <c r="W654" s="4"/>
      <c r="X654" s="4"/>
      <c r="Y654" s="4"/>
      <c r="Z654" s="4"/>
      <c r="AA654" s="4"/>
      <c r="AB654" s="4"/>
      <c r="AC654" s="4"/>
    </row>
    <row r="655">
      <c r="A655" s="43"/>
      <c r="B655" s="37" t="str">
        <f t="shared" si="2"/>
        <v/>
      </c>
      <c r="C655" s="44"/>
      <c r="D655" s="45"/>
      <c r="E655" s="45"/>
      <c r="F655" s="46" t="str">
        <f t="shared" si="5"/>
        <v/>
      </c>
      <c r="G655" s="4"/>
      <c r="H655" s="4"/>
      <c r="I655" s="4"/>
      <c r="J655" s="4"/>
      <c r="K655" s="4"/>
      <c r="L655" s="4"/>
      <c r="M655" s="4"/>
      <c r="N655" s="4"/>
      <c r="O655" s="4"/>
      <c r="P655" s="4"/>
      <c r="Q655" s="4"/>
      <c r="R655" s="4"/>
      <c r="S655" s="4"/>
      <c r="T655" s="4"/>
      <c r="U655" s="4"/>
      <c r="V655" s="4"/>
      <c r="W655" s="4"/>
      <c r="X655" s="4"/>
      <c r="Y655" s="4"/>
      <c r="Z655" s="4"/>
      <c r="AA655" s="4"/>
      <c r="AB655" s="4"/>
      <c r="AC655" s="4"/>
    </row>
    <row r="656">
      <c r="A656" s="43"/>
      <c r="B656" s="37" t="str">
        <f t="shared" si="2"/>
        <v/>
      </c>
      <c r="C656" s="44"/>
      <c r="D656" s="45"/>
      <c r="E656" s="45"/>
      <c r="F656" s="46" t="str">
        <f t="shared" si="5"/>
        <v/>
      </c>
      <c r="G656" s="4"/>
      <c r="H656" s="4"/>
      <c r="I656" s="4"/>
      <c r="J656" s="4"/>
      <c r="K656" s="4"/>
      <c r="L656" s="4"/>
      <c r="M656" s="4"/>
      <c r="N656" s="4"/>
      <c r="O656" s="4"/>
      <c r="P656" s="4"/>
      <c r="Q656" s="4"/>
      <c r="R656" s="4"/>
      <c r="S656" s="4"/>
      <c r="T656" s="4"/>
      <c r="U656" s="4"/>
      <c r="V656" s="4"/>
      <c r="W656" s="4"/>
      <c r="X656" s="4"/>
      <c r="Y656" s="4"/>
      <c r="Z656" s="4"/>
      <c r="AA656" s="4"/>
      <c r="AB656" s="4"/>
      <c r="AC656" s="4"/>
    </row>
    <row r="657">
      <c r="A657" s="43"/>
      <c r="B657" s="37" t="str">
        <f t="shared" si="2"/>
        <v/>
      </c>
      <c r="C657" s="44"/>
      <c r="D657" s="45"/>
      <c r="E657" s="45"/>
      <c r="F657" s="46" t="str">
        <f t="shared" si="5"/>
        <v/>
      </c>
      <c r="G657" s="4"/>
      <c r="H657" s="4"/>
      <c r="I657" s="4"/>
      <c r="J657" s="4"/>
      <c r="K657" s="4"/>
      <c r="L657" s="4"/>
      <c r="M657" s="4"/>
      <c r="N657" s="4"/>
      <c r="O657" s="4"/>
      <c r="P657" s="4"/>
      <c r="Q657" s="4"/>
      <c r="R657" s="4"/>
      <c r="S657" s="4"/>
      <c r="T657" s="4"/>
      <c r="U657" s="4"/>
      <c r="V657" s="4"/>
      <c r="W657" s="4"/>
      <c r="X657" s="4"/>
      <c r="Y657" s="4"/>
      <c r="Z657" s="4"/>
      <c r="AA657" s="4"/>
      <c r="AB657" s="4"/>
      <c r="AC657" s="4"/>
    </row>
    <row r="658">
      <c r="A658" s="43"/>
      <c r="B658" s="37" t="str">
        <f t="shared" si="2"/>
        <v/>
      </c>
      <c r="C658" s="44"/>
      <c r="D658" s="45"/>
      <c r="E658" s="45"/>
      <c r="F658" s="46" t="str">
        <f t="shared" si="5"/>
        <v/>
      </c>
      <c r="G658" s="4"/>
      <c r="H658" s="4"/>
      <c r="I658" s="4"/>
      <c r="J658" s="4"/>
      <c r="K658" s="4"/>
      <c r="L658" s="4"/>
      <c r="M658" s="4"/>
      <c r="N658" s="4"/>
      <c r="O658" s="4"/>
      <c r="P658" s="4"/>
      <c r="Q658" s="4"/>
      <c r="R658" s="4"/>
      <c r="S658" s="4"/>
      <c r="T658" s="4"/>
      <c r="U658" s="4"/>
      <c r="V658" s="4"/>
      <c r="W658" s="4"/>
      <c r="X658" s="4"/>
      <c r="Y658" s="4"/>
      <c r="Z658" s="4"/>
      <c r="AA658" s="4"/>
      <c r="AB658" s="4"/>
      <c r="AC658" s="4"/>
    </row>
    <row r="659">
      <c r="A659" s="43"/>
      <c r="B659" s="37" t="str">
        <f t="shared" si="2"/>
        <v/>
      </c>
      <c r="C659" s="44"/>
      <c r="D659" s="45"/>
      <c r="E659" s="45"/>
      <c r="F659" s="46" t="str">
        <f t="shared" si="5"/>
        <v/>
      </c>
      <c r="G659" s="4"/>
      <c r="H659" s="4"/>
      <c r="I659" s="4"/>
      <c r="J659" s="4"/>
      <c r="K659" s="4"/>
      <c r="L659" s="4"/>
      <c r="M659" s="4"/>
      <c r="N659" s="4"/>
      <c r="O659" s="4"/>
      <c r="P659" s="4"/>
      <c r="Q659" s="4"/>
      <c r="R659" s="4"/>
      <c r="S659" s="4"/>
      <c r="T659" s="4"/>
      <c r="U659" s="4"/>
      <c r="V659" s="4"/>
      <c r="W659" s="4"/>
      <c r="X659" s="4"/>
      <c r="Y659" s="4"/>
      <c r="Z659" s="4"/>
      <c r="AA659" s="4"/>
      <c r="AB659" s="4"/>
      <c r="AC659" s="4"/>
    </row>
    <row r="660">
      <c r="A660" s="43"/>
      <c r="B660" s="37" t="str">
        <f t="shared" si="2"/>
        <v/>
      </c>
      <c r="C660" s="44"/>
      <c r="D660" s="45"/>
      <c r="E660" s="45"/>
      <c r="F660" s="46" t="str">
        <f t="shared" si="5"/>
        <v/>
      </c>
      <c r="G660" s="4"/>
      <c r="H660" s="4"/>
      <c r="I660" s="4"/>
      <c r="J660" s="4"/>
      <c r="K660" s="4"/>
      <c r="L660" s="4"/>
      <c r="M660" s="4"/>
      <c r="N660" s="4"/>
      <c r="O660" s="4"/>
      <c r="P660" s="4"/>
      <c r="Q660" s="4"/>
      <c r="R660" s="4"/>
      <c r="S660" s="4"/>
      <c r="T660" s="4"/>
      <c r="U660" s="4"/>
      <c r="V660" s="4"/>
      <c r="W660" s="4"/>
      <c r="X660" s="4"/>
      <c r="Y660" s="4"/>
      <c r="Z660" s="4"/>
      <c r="AA660" s="4"/>
      <c r="AB660" s="4"/>
      <c r="AC660" s="4"/>
    </row>
    <row r="661">
      <c r="A661" s="43"/>
      <c r="B661" s="37" t="str">
        <f t="shared" si="2"/>
        <v/>
      </c>
      <c r="C661" s="44"/>
      <c r="D661" s="45"/>
      <c r="E661" s="45"/>
      <c r="F661" s="46" t="str">
        <f t="shared" si="5"/>
        <v/>
      </c>
      <c r="G661" s="4"/>
      <c r="H661" s="4"/>
      <c r="I661" s="4"/>
      <c r="J661" s="4"/>
      <c r="K661" s="4"/>
      <c r="L661" s="4"/>
      <c r="M661" s="4"/>
      <c r="N661" s="4"/>
      <c r="O661" s="4"/>
      <c r="P661" s="4"/>
      <c r="Q661" s="4"/>
      <c r="R661" s="4"/>
      <c r="S661" s="4"/>
      <c r="T661" s="4"/>
      <c r="U661" s="4"/>
      <c r="V661" s="4"/>
      <c r="W661" s="4"/>
      <c r="X661" s="4"/>
      <c r="Y661" s="4"/>
      <c r="Z661" s="4"/>
      <c r="AA661" s="4"/>
      <c r="AB661" s="4"/>
      <c r="AC661" s="4"/>
    </row>
    <row r="662">
      <c r="A662" s="43"/>
      <c r="B662" s="37" t="str">
        <f t="shared" si="2"/>
        <v/>
      </c>
      <c r="C662" s="44"/>
      <c r="D662" s="45"/>
      <c r="E662" s="45"/>
      <c r="F662" s="46" t="str">
        <f t="shared" si="5"/>
        <v/>
      </c>
      <c r="G662" s="4"/>
      <c r="H662" s="4"/>
      <c r="I662" s="4"/>
      <c r="J662" s="4"/>
      <c r="K662" s="4"/>
      <c r="L662" s="4"/>
      <c r="M662" s="4"/>
      <c r="N662" s="4"/>
      <c r="O662" s="4"/>
      <c r="P662" s="4"/>
      <c r="Q662" s="4"/>
      <c r="R662" s="4"/>
      <c r="S662" s="4"/>
      <c r="T662" s="4"/>
      <c r="U662" s="4"/>
      <c r="V662" s="4"/>
      <c r="W662" s="4"/>
      <c r="X662" s="4"/>
      <c r="Y662" s="4"/>
      <c r="Z662" s="4"/>
      <c r="AA662" s="4"/>
      <c r="AB662" s="4"/>
      <c r="AC662" s="4"/>
    </row>
    <row r="663">
      <c r="A663" s="43"/>
      <c r="B663" s="37" t="str">
        <f t="shared" si="2"/>
        <v/>
      </c>
      <c r="C663" s="44"/>
      <c r="D663" s="45"/>
      <c r="E663" s="45"/>
      <c r="F663" s="46" t="str">
        <f t="shared" si="5"/>
        <v/>
      </c>
      <c r="G663" s="4"/>
      <c r="H663" s="4"/>
      <c r="I663" s="4"/>
      <c r="J663" s="4"/>
      <c r="K663" s="4"/>
      <c r="L663" s="4"/>
      <c r="M663" s="4"/>
      <c r="N663" s="4"/>
      <c r="O663" s="4"/>
      <c r="P663" s="4"/>
      <c r="Q663" s="4"/>
      <c r="R663" s="4"/>
      <c r="S663" s="4"/>
      <c r="T663" s="4"/>
      <c r="U663" s="4"/>
      <c r="V663" s="4"/>
      <c r="W663" s="4"/>
      <c r="X663" s="4"/>
      <c r="Y663" s="4"/>
      <c r="Z663" s="4"/>
      <c r="AA663" s="4"/>
      <c r="AB663" s="4"/>
      <c r="AC663" s="4"/>
    </row>
    <row r="664">
      <c r="A664" s="43"/>
      <c r="B664" s="37" t="str">
        <f t="shared" si="2"/>
        <v/>
      </c>
      <c r="C664" s="44"/>
      <c r="D664" s="45"/>
      <c r="E664" s="45"/>
      <c r="F664" s="46" t="str">
        <f t="shared" si="5"/>
        <v/>
      </c>
      <c r="G664" s="4"/>
      <c r="H664" s="4"/>
      <c r="I664" s="4"/>
      <c r="J664" s="4"/>
      <c r="K664" s="4"/>
      <c r="L664" s="4"/>
      <c r="M664" s="4"/>
      <c r="N664" s="4"/>
      <c r="O664" s="4"/>
      <c r="P664" s="4"/>
      <c r="Q664" s="4"/>
      <c r="R664" s="4"/>
      <c r="S664" s="4"/>
      <c r="T664" s="4"/>
      <c r="U664" s="4"/>
      <c r="V664" s="4"/>
      <c r="W664" s="4"/>
      <c r="X664" s="4"/>
      <c r="Y664" s="4"/>
      <c r="Z664" s="4"/>
      <c r="AA664" s="4"/>
      <c r="AB664" s="4"/>
      <c r="AC664" s="4"/>
    </row>
    <row r="665">
      <c r="A665" s="43"/>
      <c r="B665" s="37" t="str">
        <f t="shared" si="2"/>
        <v/>
      </c>
      <c r="C665" s="44"/>
      <c r="D665" s="45"/>
      <c r="E665" s="45"/>
      <c r="F665" s="46" t="str">
        <f t="shared" si="5"/>
        <v/>
      </c>
      <c r="G665" s="4"/>
      <c r="H665" s="4"/>
      <c r="I665" s="4"/>
      <c r="J665" s="4"/>
      <c r="K665" s="4"/>
      <c r="L665" s="4"/>
      <c r="M665" s="4"/>
      <c r="N665" s="4"/>
      <c r="O665" s="4"/>
      <c r="P665" s="4"/>
      <c r="Q665" s="4"/>
      <c r="R665" s="4"/>
      <c r="S665" s="4"/>
      <c r="T665" s="4"/>
      <c r="U665" s="4"/>
      <c r="V665" s="4"/>
      <c r="W665" s="4"/>
      <c r="X665" s="4"/>
      <c r="Y665" s="4"/>
      <c r="Z665" s="4"/>
      <c r="AA665" s="4"/>
      <c r="AB665" s="4"/>
      <c r="AC665" s="4"/>
    </row>
    <row r="666">
      <c r="A666" s="43"/>
      <c r="B666" s="37" t="str">
        <f t="shared" si="2"/>
        <v/>
      </c>
      <c r="C666" s="44"/>
      <c r="D666" s="45"/>
      <c r="E666" s="45"/>
      <c r="F666" s="46" t="str">
        <f t="shared" si="5"/>
        <v/>
      </c>
      <c r="G666" s="4"/>
      <c r="H666" s="4"/>
      <c r="I666" s="4"/>
      <c r="J666" s="4"/>
      <c r="K666" s="4"/>
      <c r="L666" s="4"/>
      <c r="M666" s="4"/>
      <c r="N666" s="4"/>
      <c r="O666" s="4"/>
      <c r="P666" s="4"/>
      <c r="Q666" s="4"/>
      <c r="R666" s="4"/>
      <c r="S666" s="4"/>
      <c r="T666" s="4"/>
      <c r="U666" s="4"/>
      <c r="V666" s="4"/>
      <c r="W666" s="4"/>
      <c r="X666" s="4"/>
      <c r="Y666" s="4"/>
      <c r="Z666" s="4"/>
      <c r="AA666" s="4"/>
      <c r="AB666" s="4"/>
      <c r="AC666" s="4"/>
    </row>
    <row r="667">
      <c r="A667" s="43"/>
      <c r="B667" s="37" t="str">
        <f t="shared" si="2"/>
        <v/>
      </c>
      <c r="C667" s="44"/>
      <c r="D667" s="45"/>
      <c r="E667" s="45"/>
      <c r="F667" s="46" t="str">
        <f t="shared" si="5"/>
        <v/>
      </c>
      <c r="G667" s="4"/>
      <c r="H667" s="4"/>
      <c r="I667" s="4"/>
      <c r="J667" s="4"/>
      <c r="K667" s="4"/>
      <c r="L667" s="4"/>
      <c r="M667" s="4"/>
      <c r="N667" s="4"/>
      <c r="O667" s="4"/>
      <c r="P667" s="4"/>
      <c r="Q667" s="4"/>
      <c r="R667" s="4"/>
      <c r="S667" s="4"/>
      <c r="T667" s="4"/>
      <c r="U667" s="4"/>
      <c r="V667" s="4"/>
      <c r="W667" s="4"/>
      <c r="X667" s="4"/>
      <c r="Y667" s="4"/>
      <c r="Z667" s="4"/>
      <c r="AA667" s="4"/>
      <c r="AB667" s="4"/>
      <c r="AC667" s="4"/>
    </row>
    <row r="668">
      <c r="A668" s="43"/>
      <c r="B668" s="37" t="str">
        <f t="shared" si="2"/>
        <v/>
      </c>
      <c r="C668" s="44"/>
      <c r="D668" s="45"/>
      <c r="E668" s="45"/>
      <c r="F668" s="46" t="str">
        <f t="shared" si="5"/>
        <v/>
      </c>
      <c r="G668" s="4"/>
      <c r="H668" s="4"/>
      <c r="I668" s="4"/>
      <c r="J668" s="4"/>
      <c r="K668" s="4"/>
      <c r="L668" s="4"/>
      <c r="M668" s="4"/>
      <c r="N668" s="4"/>
      <c r="O668" s="4"/>
      <c r="P668" s="4"/>
      <c r="Q668" s="4"/>
      <c r="R668" s="4"/>
      <c r="S668" s="4"/>
      <c r="T668" s="4"/>
      <c r="U668" s="4"/>
      <c r="V668" s="4"/>
      <c r="W668" s="4"/>
      <c r="X668" s="4"/>
      <c r="Y668" s="4"/>
      <c r="Z668" s="4"/>
      <c r="AA668" s="4"/>
      <c r="AB668" s="4"/>
      <c r="AC668" s="4"/>
    </row>
    <row r="669">
      <c r="A669" s="43"/>
      <c r="B669" s="37" t="str">
        <f t="shared" si="2"/>
        <v/>
      </c>
      <c r="C669" s="44"/>
      <c r="D669" s="45"/>
      <c r="E669" s="45"/>
      <c r="F669" s="46" t="str">
        <f t="shared" si="5"/>
        <v/>
      </c>
      <c r="G669" s="4"/>
      <c r="H669" s="4"/>
      <c r="I669" s="4"/>
      <c r="J669" s="4"/>
      <c r="K669" s="4"/>
      <c r="L669" s="4"/>
      <c r="M669" s="4"/>
      <c r="N669" s="4"/>
      <c r="O669" s="4"/>
      <c r="P669" s="4"/>
      <c r="Q669" s="4"/>
      <c r="R669" s="4"/>
      <c r="S669" s="4"/>
      <c r="T669" s="4"/>
      <c r="U669" s="4"/>
      <c r="V669" s="4"/>
      <c r="W669" s="4"/>
      <c r="X669" s="4"/>
      <c r="Y669" s="4"/>
      <c r="Z669" s="4"/>
      <c r="AA669" s="4"/>
      <c r="AB669" s="4"/>
      <c r="AC669" s="4"/>
    </row>
    <row r="670">
      <c r="A670" s="43"/>
      <c r="B670" s="37" t="str">
        <f t="shared" si="2"/>
        <v/>
      </c>
      <c r="C670" s="44"/>
      <c r="D670" s="45"/>
      <c r="E670" s="45"/>
      <c r="F670" s="46" t="str">
        <f t="shared" si="5"/>
        <v/>
      </c>
      <c r="G670" s="4"/>
      <c r="H670" s="4"/>
      <c r="I670" s="4"/>
      <c r="J670" s="4"/>
      <c r="K670" s="4"/>
      <c r="L670" s="4"/>
      <c r="M670" s="4"/>
      <c r="N670" s="4"/>
      <c r="O670" s="4"/>
      <c r="P670" s="4"/>
      <c r="Q670" s="4"/>
      <c r="R670" s="4"/>
      <c r="S670" s="4"/>
      <c r="T670" s="4"/>
      <c r="U670" s="4"/>
      <c r="V670" s="4"/>
      <c r="W670" s="4"/>
      <c r="X670" s="4"/>
      <c r="Y670" s="4"/>
      <c r="Z670" s="4"/>
      <c r="AA670" s="4"/>
      <c r="AB670" s="4"/>
      <c r="AC670" s="4"/>
    </row>
    <row r="671">
      <c r="A671" s="43"/>
      <c r="B671" s="37" t="str">
        <f t="shared" si="2"/>
        <v/>
      </c>
      <c r="C671" s="44"/>
      <c r="D671" s="45"/>
      <c r="E671" s="45"/>
      <c r="F671" s="46" t="str">
        <f t="shared" si="5"/>
        <v/>
      </c>
      <c r="G671" s="4"/>
      <c r="H671" s="4"/>
      <c r="I671" s="4"/>
      <c r="J671" s="4"/>
      <c r="K671" s="4"/>
      <c r="L671" s="4"/>
      <c r="M671" s="4"/>
      <c r="N671" s="4"/>
      <c r="O671" s="4"/>
      <c r="P671" s="4"/>
      <c r="Q671" s="4"/>
      <c r="R671" s="4"/>
      <c r="S671" s="4"/>
      <c r="T671" s="4"/>
      <c r="U671" s="4"/>
      <c r="V671" s="4"/>
      <c r="W671" s="4"/>
      <c r="X671" s="4"/>
      <c r="Y671" s="4"/>
      <c r="Z671" s="4"/>
      <c r="AA671" s="4"/>
      <c r="AB671" s="4"/>
      <c r="AC671" s="4"/>
    </row>
    <row r="672">
      <c r="A672" s="43"/>
      <c r="B672" s="37" t="str">
        <f t="shared" si="2"/>
        <v/>
      </c>
      <c r="C672" s="44"/>
      <c r="D672" s="45"/>
      <c r="E672" s="45"/>
      <c r="F672" s="46" t="str">
        <f t="shared" si="5"/>
        <v/>
      </c>
      <c r="G672" s="4"/>
      <c r="H672" s="4"/>
      <c r="I672" s="4"/>
      <c r="J672" s="4"/>
      <c r="K672" s="4"/>
      <c r="L672" s="4"/>
      <c r="M672" s="4"/>
      <c r="N672" s="4"/>
      <c r="O672" s="4"/>
      <c r="P672" s="4"/>
      <c r="Q672" s="4"/>
      <c r="R672" s="4"/>
      <c r="S672" s="4"/>
      <c r="T672" s="4"/>
      <c r="U672" s="4"/>
      <c r="V672" s="4"/>
      <c r="W672" s="4"/>
      <c r="X672" s="4"/>
      <c r="Y672" s="4"/>
      <c r="Z672" s="4"/>
      <c r="AA672" s="4"/>
      <c r="AB672" s="4"/>
      <c r="AC672" s="4"/>
    </row>
    <row r="673">
      <c r="A673" s="43"/>
      <c r="B673" s="37" t="str">
        <f t="shared" si="2"/>
        <v/>
      </c>
      <c r="C673" s="44"/>
      <c r="D673" s="45"/>
      <c r="E673" s="45"/>
      <c r="F673" s="46" t="str">
        <f t="shared" si="5"/>
        <v/>
      </c>
      <c r="G673" s="4"/>
      <c r="H673" s="4"/>
      <c r="I673" s="4"/>
      <c r="J673" s="4"/>
      <c r="K673" s="4"/>
      <c r="L673" s="4"/>
      <c r="M673" s="4"/>
      <c r="N673" s="4"/>
      <c r="O673" s="4"/>
      <c r="P673" s="4"/>
      <c r="Q673" s="4"/>
      <c r="R673" s="4"/>
      <c r="S673" s="4"/>
      <c r="T673" s="4"/>
      <c r="U673" s="4"/>
      <c r="V673" s="4"/>
      <c r="W673" s="4"/>
      <c r="X673" s="4"/>
      <c r="Y673" s="4"/>
      <c r="Z673" s="4"/>
      <c r="AA673" s="4"/>
      <c r="AB673" s="4"/>
      <c r="AC673" s="4"/>
    </row>
    <row r="674">
      <c r="A674" s="43"/>
      <c r="B674" s="37" t="str">
        <f t="shared" si="2"/>
        <v/>
      </c>
      <c r="C674" s="44"/>
      <c r="D674" s="45"/>
      <c r="E674" s="45"/>
      <c r="F674" s="46" t="str">
        <f t="shared" si="5"/>
        <v/>
      </c>
      <c r="G674" s="4"/>
      <c r="H674" s="4"/>
      <c r="I674" s="4"/>
      <c r="J674" s="4"/>
      <c r="K674" s="4"/>
      <c r="L674" s="4"/>
      <c r="M674" s="4"/>
      <c r="N674" s="4"/>
      <c r="O674" s="4"/>
      <c r="P674" s="4"/>
      <c r="Q674" s="4"/>
      <c r="R674" s="4"/>
      <c r="S674" s="4"/>
      <c r="T674" s="4"/>
      <c r="U674" s="4"/>
      <c r="V674" s="4"/>
      <c r="W674" s="4"/>
      <c r="X674" s="4"/>
      <c r="Y674" s="4"/>
      <c r="Z674" s="4"/>
      <c r="AA674" s="4"/>
      <c r="AB674" s="4"/>
      <c r="AC674" s="4"/>
    </row>
    <row r="675">
      <c r="A675" s="43"/>
      <c r="B675" s="37" t="str">
        <f t="shared" si="2"/>
        <v/>
      </c>
      <c r="C675" s="44"/>
      <c r="D675" s="45"/>
      <c r="E675" s="45"/>
      <c r="F675" s="46" t="str">
        <f t="shared" si="5"/>
        <v/>
      </c>
      <c r="G675" s="4"/>
      <c r="H675" s="4"/>
      <c r="I675" s="4"/>
      <c r="J675" s="4"/>
      <c r="K675" s="4"/>
      <c r="L675" s="4"/>
      <c r="M675" s="4"/>
      <c r="N675" s="4"/>
      <c r="O675" s="4"/>
      <c r="P675" s="4"/>
      <c r="Q675" s="4"/>
      <c r="R675" s="4"/>
      <c r="S675" s="4"/>
      <c r="T675" s="4"/>
      <c r="U675" s="4"/>
      <c r="V675" s="4"/>
      <c r="W675" s="4"/>
      <c r="X675" s="4"/>
      <c r="Y675" s="4"/>
      <c r="Z675" s="4"/>
      <c r="AA675" s="4"/>
      <c r="AB675" s="4"/>
      <c r="AC675" s="4"/>
    </row>
    <row r="676">
      <c r="A676" s="43"/>
      <c r="B676" s="37" t="str">
        <f t="shared" si="2"/>
        <v/>
      </c>
      <c r="C676" s="44"/>
      <c r="D676" s="45"/>
      <c r="E676" s="45"/>
      <c r="F676" s="46" t="str">
        <f t="shared" si="5"/>
        <v/>
      </c>
      <c r="G676" s="4"/>
      <c r="H676" s="4"/>
      <c r="I676" s="4"/>
      <c r="J676" s="4"/>
      <c r="K676" s="4"/>
      <c r="L676" s="4"/>
      <c r="M676" s="4"/>
      <c r="N676" s="4"/>
      <c r="O676" s="4"/>
      <c r="P676" s="4"/>
      <c r="Q676" s="4"/>
      <c r="R676" s="4"/>
      <c r="S676" s="4"/>
      <c r="T676" s="4"/>
      <c r="U676" s="4"/>
      <c r="V676" s="4"/>
      <c r="W676" s="4"/>
      <c r="X676" s="4"/>
      <c r="Y676" s="4"/>
      <c r="Z676" s="4"/>
      <c r="AA676" s="4"/>
      <c r="AB676" s="4"/>
      <c r="AC676" s="4"/>
    </row>
    <row r="677">
      <c r="A677" s="43"/>
      <c r="B677" s="37" t="str">
        <f t="shared" si="2"/>
        <v/>
      </c>
      <c r="C677" s="44"/>
      <c r="D677" s="45"/>
      <c r="E677" s="45"/>
      <c r="F677" s="46" t="str">
        <f t="shared" si="5"/>
        <v/>
      </c>
      <c r="G677" s="4"/>
      <c r="H677" s="4"/>
      <c r="I677" s="4"/>
      <c r="J677" s="4"/>
      <c r="K677" s="4"/>
      <c r="L677" s="4"/>
      <c r="M677" s="4"/>
      <c r="N677" s="4"/>
      <c r="O677" s="4"/>
      <c r="P677" s="4"/>
      <c r="Q677" s="4"/>
      <c r="R677" s="4"/>
      <c r="S677" s="4"/>
      <c r="T677" s="4"/>
      <c r="U677" s="4"/>
      <c r="V677" s="4"/>
      <c r="W677" s="4"/>
      <c r="X677" s="4"/>
      <c r="Y677" s="4"/>
      <c r="Z677" s="4"/>
      <c r="AA677" s="4"/>
      <c r="AB677" s="4"/>
      <c r="AC677" s="4"/>
    </row>
    <row r="678">
      <c r="A678" s="43"/>
      <c r="B678" s="37" t="str">
        <f t="shared" si="2"/>
        <v/>
      </c>
      <c r="C678" s="44"/>
      <c r="D678" s="45"/>
      <c r="E678" s="45"/>
      <c r="F678" s="46" t="str">
        <f t="shared" si="5"/>
        <v/>
      </c>
      <c r="G678" s="4"/>
      <c r="H678" s="4"/>
      <c r="I678" s="4"/>
      <c r="J678" s="4"/>
      <c r="K678" s="4"/>
      <c r="L678" s="4"/>
      <c r="M678" s="4"/>
      <c r="N678" s="4"/>
      <c r="O678" s="4"/>
      <c r="P678" s="4"/>
      <c r="Q678" s="4"/>
      <c r="R678" s="4"/>
      <c r="S678" s="4"/>
      <c r="T678" s="4"/>
      <c r="U678" s="4"/>
      <c r="V678" s="4"/>
      <c r="W678" s="4"/>
      <c r="X678" s="4"/>
      <c r="Y678" s="4"/>
      <c r="Z678" s="4"/>
      <c r="AA678" s="4"/>
      <c r="AB678" s="4"/>
      <c r="AC678" s="4"/>
    </row>
    <row r="679">
      <c r="A679" s="43"/>
      <c r="B679" s="37" t="str">
        <f t="shared" si="2"/>
        <v/>
      </c>
      <c r="C679" s="44"/>
      <c r="D679" s="45"/>
      <c r="E679" s="45"/>
      <c r="F679" s="46" t="str">
        <f t="shared" si="5"/>
        <v/>
      </c>
      <c r="G679" s="4"/>
      <c r="H679" s="4"/>
      <c r="I679" s="4"/>
      <c r="J679" s="4"/>
      <c r="K679" s="4"/>
      <c r="L679" s="4"/>
      <c r="M679" s="4"/>
      <c r="N679" s="4"/>
      <c r="O679" s="4"/>
      <c r="P679" s="4"/>
      <c r="Q679" s="4"/>
      <c r="R679" s="4"/>
      <c r="S679" s="4"/>
      <c r="T679" s="4"/>
      <c r="U679" s="4"/>
      <c r="V679" s="4"/>
      <c r="W679" s="4"/>
      <c r="X679" s="4"/>
      <c r="Y679" s="4"/>
      <c r="Z679" s="4"/>
      <c r="AA679" s="4"/>
      <c r="AB679" s="4"/>
      <c r="AC679" s="4"/>
    </row>
    <row r="680">
      <c r="A680" s="43"/>
      <c r="B680" s="37" t="str">
        <f t="shared" si="2"/>
        <v/>
      </c>
      <c r="C680" s="44"/>
      <c r="D680" s="45"/>
      <c r="E680" s="45"/>
      <c r="F680" s="46" t="str">
        <f t="shared" si="5"/>
        <v/>
      </c>
      <c r="G680" s="4"/>
      <c r="H680" s="4"/>
      <c r="I680" s="4"/>
      <c r="J680" s="4"/>
      <c r="K680" s="4"/>
      <c r="L680" s="4"/>
      <c r="M680" s="4"/>
      <c r="N680" s="4"/>
      <c r="O680" s="4"/>
      <c r="P680" s="4"/>
      <c r="Q680" s="4"/>
      <c r="R680" s="4"/>
      <c r="S680" s="4"/>
      <c r="T680" s="4"/>
      <c r="U680" s="4"/>
      <c r="V680" s="4"/>
      <c r="W680" s="4"/>
      <c r="X680" s="4"/>
      <c r="Y680" s="4"/>
      <c r="Z680" s="4"/>
      <c r="AA680" s="4"/>
      <c r="AB680" s="4"/>
      <c r="AC680" s="4"/>
    </row>
    <row r="681">
      <c r="A681" s="43"/>
      <c r="B681" s="37" t="str">
        <f t="shared" si="2"/>
        <v/>
      </c>
      <c r="C681" s="44"/>
      <c r="D681" s="45"/>
      <c r="E681" s="45"/>
      <c r="F681" s="46" t="str">
        <f t="shared" si="5"/>
        <v/>
      </c>
      <c r="G681" s="4"/>
      <c r="H681" s="4"/>
      <c r="I681" s="4"/>
      <c r="J681" s="4"/>
      <c r="K681" s="4"/>
      <c r="L681" s="4"/>
      <c r="M681" s="4"/>
      <c r="N681" s="4"/>
      <c r="O681" s="4"/>
      <c r="P681" s="4"/>
      <c r="Q681" s="4"/>
      <c r="R681" s="4"/>
      <c r="S681" s="4"/>
      <c r="T681" s="4"/>
      <c r="U681" s="4"/>
      <c r="V681" s="4"/>
      <c r="W681" s="4"/>
      <c r="X681" s="4"/>
      <c r="Y681" s="4"/>
      <c r="Z681" s="4"/>
      <c r="AA681" s="4"/>
      <c r="AB681" s="4"/>
      <c r="AC681" s="4"/>
    </row>
    <row r="682">
      <c r="A682" s="43"/>
      <c r="B682" s="37" t="str">
        <f t="shared" si="2"/>
        <v/>
      </c>
      <c r="C682" s="44"/>
      <c r="D682" s="45"/>
      <c r="E682" s="45"/>
      <c r="F682" s="46" t="str">
        <f t="shared" si="5"/>
        <v/>
      </c>
      <c r="G682" s="4"/>
      <c r="H682" s="4"/>
      <c r="I682" s="4"/>
      <c r="J682" s="4"/>
      <c r="K682" s="4"/>
      <c r="L682" s="4"/>
      <c r="M682" s="4"/>
      <c r="N682" s="4"/>
      <c r="O682" s="4"/>
      <c r="P682" s="4"/>
      <c r="Q682" s="4"/>
      <c r="R682" s="4"/>
      <c r="S682" s="4"/>
      <c r="T682" s="4"/>
      <c r="U682" s="4"/>
      <c r="V682" s="4"/>
      <c r="W682" s="4"/>
      <c r="X682" s="4"/>
      <c r="Y682" s="4"/>
      <c r="Z682" s="4"/>
      <c r="AA682" s="4"/>
      <c r="AB682" s="4"/>
      <c r="AC682" s="4"/>
    </row>
    <row r="683">
      <c r="A683" s="43"/>
      <c r="B683" s="37" t="str">
        <f t="shared" si="2"/>
        <v/>
      </c>
      <c r="C683" s="44"/>
      <c r="D683" s="45"/>
      <c r="E683" s="45"/>
      <c r="F683" s="46" t="str">
        <f t="shared" si="5"/>
        <v/>
      </c>
      <c r="G683" s="4"/>
      <c r="H683" s="4"/>
      <c r="I683" s="4"/>
      <c r="J683" s="4"/>
      <c r="K683" s="4"/>
      <c r="L683" s="4"/>
      <c r="M683" s="4"/>
      <c r="N683" s="4"/>
      <c r="O683" s="4"/>
      <c r="P683" s="4"/>
      <c r="Q683" s="4"/>
      <c r="R683" s="4"/>
      <c r="S683" s="4"/>
      <c r="T683" s="4"/>
      <c r="U683" s="4"/>
      <c r="V683" s="4"/>
      <c r="W683" s="4"/>
      <c r="X683" s="4"/>
      <c r="Y683" s="4"/>
      <c r="Z683" s="4"/>
      <c r="AA683" s="4"/>
      <c r="AB683" s="4"/>
      <c r="AC683" s="4"/>
    </row>
    <row r="684">
      <c r="A684" s="43"/>
      <c r="B684" s="37" t="str">
        <f t="shared" si="2"/>
        <v/>
      </c>
      <c r="C684" s="44"/>
      <c r="D684" s="45"/>
      <c r="E684" s="45"/>
      <c r="F684" s="46" t="str">
        <f t="shared" si="5"/>
        <v/>
      </c>
      <c r="G684" s="4"/>
      <c r="H684" s="4"/>
      <c r="I684" s="4"/>
      <c r="J684" s="4"/>
      <c r="K684" s="4"/>
      <c r="L684" s="4"/>
      <c r="M684" s="4"/>
      <c r="N684" s="4"/>
      <c r="O684" s="4"/>
      <c r="P684" s="4"/>
      <c r="Q684" s="4"/>
      <c r="R684" s="4"/>
      <c r="S684" s="4"/>
      <c r="T684" s="4"/>
      <c r="U684" s="4"/>
      <c r="V684" s="4"/>
      <c r="W684" s="4"/>
      <c r="X684" s="4"/>
      <c r="Y684" s="4"/>
      <c r="Z684" s="4"/>
      <c r="AA684" s="4"/>
      <c r="AB684" s="4"/>
      <c r="AC684" s="4"/>
    </row>
    <row r="685">
      <c r="A685" s="43"/>
      <c r="B685" s="37" t="str">
        <f t="shared" si="2"/>
        <v/>
      </c>
      <c r="C685" s="44"/>
      <c r="D685" s="45"/>
      <c r="E685" s="45"/>
      <c r="F685" s="46" t="str">
        <f t="shared" si="5"/>
        <v/>
      </c>
      <c r="G685" s="4"/>
      <c r="H685" s="4"/>
      <c r="I685" s="4"/>
      <c r="J685" s="4"/>
      <c r="K685" s="4"/>
      <c r="L685" s="4"/>
      <c r="M685" s="4"/>
      <c r="N685" s="4"/>
      <c r="O685" s="4"/>
      <c r="P685" s="4"/>
      <c r="Q685" s="4"/>
      <c r="R685" s="4"/>
      <c r="S685" s="4"/>
      <c r="T685" s="4"/>
      <c r="U685" s="4"/>
      <c r="V685" s="4"/>
      <c r="W685" s="4"/>
      <c r="X685" s="4"/>
      <c r="Y685" s="4"/>
      <c r="Z685" s="4"/>
      <c r="AA685" s="4"/>
      <c r="AB685" s="4"/>
      <c r="AC685" s="4"/>
    </row>
    <row r="686">
      <c r="A686" s="43"/>
      <c r="B686" s="37" t="str">
        <f t="shared" si="2"/>
        <v/>
      </c>
      <c r="C686" s="44"/>
      <c r="D686" s="45"/>
      <c r="E686" s="45"/>
      <c r="F686" s="46" t="str">
        <f t="shared" si="5"/>
        <v/>
      </c>
      <c r="G686" s="4"/>
      <c r="H686" s="4"/>
      <c r="I686" s="4"/>
      <c r="J686" s="4"/>
      <c r="K686" s="4"/>
      <c r="L686" s="4"/>
      <c r="M686" s="4"/>
      <c r="N686" s="4"/>
      <c r="O686" s="4"/>
      <c r="P686" s="4"/>
      <c r="Q686" s="4"/>
      <c r="R686" s="4"/>
      <c r="S686" s="4"/>
      <c r="T686" s="4"/>
      <c r="U686" s="4"/>
      <c r="V686" s="4"/>
      <c r="W686" s="4"/>
      <c r="X686" s="4"/>
      <c r="Y686" s="4"/>
      <c r="Z686" s="4"/>
      <c r="AA686" s="4"/>
      <c r="AB686" s="4"/>
      <c r="AC686" s="4"/>
    </row>
    <row r="687">
      <c r="A687" s="43"/>
      <c r="B687" s="37" t="str">
        <f t="shared" si="2"/>
        <v/>
      </c>
      <c r="C687" s="44"/>
      <c r="D687" s="45"/>
      <c r="E687" s="45"/>
      <c r="F687" s="46" t="str">
        <f t="shared" si="5"/>
        <v/>
      </c>
      <c r="G687" s="4"/>
      <c r="H687" s="4"/>
      <c r="I687" s="4"/>
      <c r="J687" s="4"/>
      <c r="K687" s="4"/>
      <c r="L687" s="4"/>
      <c r="M687" s="4"/>
      <c r="N687" s="4"/>
      <c r="O687" s="4"/>
      <c r="P687" s="4"/>
      <c r="Q687" s="4"/>
      <c r="R687" s="4"/>
      <c r="S687" s="4"/>
      <c r="T687" s="4"/>
      <c r="U687" s="4"/>
      <c r="V687" s="4"/>
      <c r="W687" s="4"/>
      <c r="X687" s="4"/>
      <c r="Y687" s="4"/>
      <c r="Z687" s="4"/>
      <c r="AA687" s="4"/>
      <c r="AB687" s="4"/>
      <c r="AC687" s="4"/>
    </row>
    <row r="688">
      <c r="A688" s="43"/>
      <c r="B688" s="37" t="str">
        <f t="shared" si="2"/>
        <v/>
      </c>
      <c r="C688" s="44"/>
      <c r="D688" s="45"/>
      <c r="E688" s="45"/>
      <c r="F688" s="46" t="str">
        <f t="shared" si="5"/>
        <v/>
      </c>
      <c r="G688" s="4"/>
      <c r="H688" s="4"/>
      <c r="I688" s="4"/>
      <c r="J688" s="4"/>
      <c r="K688" s="4"/>
      <c r="L688" s="4"/>
      <c r="M688" s="4"/>
      <c r="N688" s="4"/>
      <c r="O688" s="4"/>
      <c r="P688" s="4"/>
      <c r="Q688" s="4"/>
      <c r="R688" s="4"/>
      <c r="S688" s="4"/>
      <c r="T688" s="4"/>
      <c r="U688" s="4"/>
      <c r="V688" s="4"/>
      <c r="W688" s="4"/>
      <c r="X688" s="4"/>
      <c r="Y688" s="4"/>
      <c r="Z688" s="4"/>
      <c r="AA688" s="4"/>
      <c r="AB688" s="4"/>
      <c r="AC688" s="4"/>
    </row>
    <row r="689">
      <c r="A689" s="43"/>
      <c r="B689" s="37" t="str">
        <f t="shared" si="2"/>
        <v/>
      </c>
      <c r="C689" s="44"/>
      <c r="D689" s="45"/>
      <c r="E689" s="45"/>
      <c r="F689" s="46" t="str">
        <f t="shared" si="5"/>
        <v/>
      </c>
      <c r="G689" s="4"/>
      <c r="H689" s="4"/>
      <c r="I689" s="4"/>
      <c r="J689" s="4"/>
      <c r="K689" s="4"/>
      <c r="L689" s="4"/>
      <c r="M689" s="4"/>
      <c r="N689" s="4"/>
      <c r="O689" s="4"/>
      <c r="P689" s="4"/>
      <c r="Q689" s="4"/>
      <c r="R689" s="4"/>
      <c r="S689" s="4"/>
      <c r="T689" s="4"/>
      <c r="U689" s="4"/>
      <c r="V689" s="4"/>
      <c r="W689" s="4"/>
      <c r="X689" s="4"/>
      <c r="Y689" s="4"/>
      <c r="Z689" s="4"/>
      <c r="AA689" s="4"/>
      <c r="AB689" s="4"/>
      <c r="AC689" s="4"/>
    </row>
    <row r="690">
      <c r="A690" s="43"/>
      <c r="B690" s="37" t="str">
        <f t="shared" si="2"/>
        <v/>
      </c>
      <c r="C690" s="44"/>
      <c r="D690" s="45"/>
      <c r="E690" s="45"/>
      <c r="F690" s="46" t="str">
        <f t="shared" si="5"/>
        <v/>
      </c>
      <c r="G690" s="4"/>
      <c r="H690" s="4"/>
      <c r="I690" s="4"/>
      <c r="J690" s="4"/>
      <c r="K690" s="4"/>
      <c r="L690" s="4"/>
      <c r="M690" s="4"/>
      <c r="N690" s="4"/>
      <c r="O690" s="4"/>
      <c r="P690" s="4"/>
      <c r="Q690" s="4"/>
      <c r="R690" s="4"/>
      <c r="S690" s="4"/>
      <c r="T690" s="4"/>
      <c r="U690" s="4"/>
      <c r="V690" s="4"/>
      <c r="W690" s="4"/>
      <c r="X690" s="4"/>
      <c r="Y690" s="4"/>
      <c r="Z690" s="4"/>
      <c r="AA690" s="4"/>
      <c r="AB690" s="4"/>
      <c r="AC690" s="4"/>
    </row>
    <row r="691">
      <c r="A691" s="43"/>
      <c r="B691" s="37" t="str">
        <f t="shared" si="2"/>
        <v/>
      </c>
      <c r="C691" s="44"/>
      <c r="D691" s="45"/>
      <c r="E691" s="45"/>
      <c r="F691" s="46" t="str">
        <f t="shared" si="5"/>
        <v/>
      </c>
      <c r="G691" s="4"/>
      <c r="H691" s="4"/>
      <c r="I691" s="4"/>
      <c r="J691" s="4"/>
      <c r="K691" s="4"/>
      <c r="L691" s="4"/>
      <c r="M691" s="4"/>
      <c r="N691" s="4"/>
      <c r="O691" s="4"/>
      <c r="P691" s="4"/>
      <c r="Q691" s="4"/>
      <c r="R691" s="4"/>
      <c r="S691" s="4"/>
      <c r="T691" s="4"/>
      <c r="U691" s="4"/>
      <c r="V691" s="4"/>
      <c r="W691" s="4"/>
      <c r="X691" s="4"/>
      <c r="Y691" s="4"/>
      <c r="Z691" s="4"/>
      <c r="AA691" s="4"/>
      <c r="AB691" s="4"/>
      <c r="AC691" s="4"/>
    </row>
    <row r="692">
      <c r="A692" s="43"/>
      <c r="B692" s="37" t="str">
        <f t="shared" si="2"/>
        <v/>
      </c>
      <c r="C692" s="44"/>
      <c r="D692" s="45"/>
      <c r="E692" s="45"/>
      <c r="F692" s="46" t="str">
        <f t="shared" si="5"/>
        <v/>
      </c>
      <c r="G692" s="4"/>
      <c r="H692" s="4"/>
      <c r="I692" s="4"/>
      <c r="J692" s="4"/>
      <c r="K692" s="4"/>
      <c r="L692" s="4"/>
      <c r="M692" s="4"/>
      <c r="N692" s="4"/>
      <c r="O692" s="4"/>
      <c r="P692" s="4"/>
      <c r="Q692" s="4"/>
      <c r="R692" s="4"/>
      <c r="S692" s="4"/>
      <c r="T692" s="4"/>
      <c r="U692" s="4"/>
      <c r="V692" s="4"/>
      <c r="W692" s="4"/>
      <c r="X692" s="4"/>
      <c r="Y692" s="4"/>
      <c r="Z692" s="4"/>
      <c r="AA692" s="4"/>
      <c r="AB692" s="4"/>
      <c r="AC692" s="4"/>
    </row>
    <row r="693">
      <c r="A693" s="43"/>
      <c r="B693" s="37" t="str">
        <f t="shared" si="2"/>
        <v/>
      </c>
      <c r="C693" s="44"/>
      <c r="D693" s="45"/>
      <c r="E693" s="45"/>
      <c r="F693" s="46" t="str">
        <f t="shared" si="5"/>
        <v/>
      </c>
      <c r="G693" s="4"/>
      <c r="H693" s="4"/>
      <c r="I693" s="4"/>
      <c r="J693" s="4"/>
      <c r="K693" s="4"/>
      <c r="L693" s="4"/>
      <c r="M693" s="4"/>
      <c r="N693" s="4"/>
      <c r="O693" s="4"/>
      <c r="P693" s="4"/>
      <c r="Q693" s="4"/>
      <c r="R693" s="4"/>
      <c r="S693" s="4"/>
      <c r="T693" s="4"/>
      <c r="U693" s="4"/>
      <c r="V693" s="4"/>
      <c r="W693" s="4"/>
      <c r="X693" s="4"/>
      <c r="Y693" s="4"/>
      <c r="Z693" s="4"/>
      <c r="AA693" s="4"/>
      <c r="AB693" s="4"/>
      <c r="AC693" s="4"/>
    </row>
    <row r="694">
      <c r="A694" s="43"/>
      <c r="B694" s="37" t="str">
        <f t="shared" si="2"/>
        <v/>
      </c>
      <c r="C694" s="44"/>
      <c r="D694" s="45"/>
      <c r="E694" s="45"/>
      <c r="F694" s="46" t="str">
        <f t="shared" si="5"/>
        <v/>
      </c>
      <c r="G694" s="4"/>
      <c r="H694" s="4"/>
      <c r="I694" s="4"/>
      <c r="J694" s="4"/>
      <c r="K694" s="4"/>
      <c r="L694" s="4"/>
      <c r="M694" s="4"/>
      <c r="N694" s="4"/>
      <c r="O694" s="4"/>
      <c r="P694" s="4"/>
      <c r="Q694" s="4"/>
      <c r="R694" s="4"/>
      <c r="S694" s="4"/>
      <c r="T694" s="4"/>
      <c r="U694" s="4"/>
      <c r="V694" s="4"/>
      <c r="W694" s="4"/>
      <c r="X694" s="4"/>
      <c r="Y694" s="4"/>
      <c r="Z694" s="4"/>
      <c r="AA694" s="4"/>
      <c r="AB694" s="4"/>
      <c r="AC694" s="4"/>
    </row>
    <row r="695">
      <c r="A695" s="43"/>
      <c r="B695" s="37" t="str">
        <f t="shared" si="2"/>
        <v/>
      </c>
      <c r="C695" s="44"/>
      <c r="D695" s="45"/>
      <c r="E695" s="45"/>
      <c r="F695" s="46" t="str">
        <f t="shared" si="5"/>
        <v/>
      </c>
      <c r="G695" s="4"/>
      <c r="H695" s="4"/>
      <c r="I695" s="4"/>
      <c r="J695" s="4"/>
      <c r="K695" s="4"/>
      <c r="L695" s="4"/>
      <c r="M695" s="4"/>
      <c r="N695" s="4"/>
      <c r="O695" s="4"/>
      <c r="P695" s="4"/>
      <c r="Q695" s="4"/>
      <c r="R695" s="4"/>
      <c r="S695" s="4"/>
      <c r="T695" s="4"/>
      <c r="U695" s="4"/>
      <c r="V695" s="4"/>
      <c r="W695" s="4"/>
      <c r="X695" s="4"/>
      <c r="Y695" s="4"/>
      <c r="Z695" s="4"/>
      <c r="AA695" s="4"/>
      <c r="AB695" s="4"/>
      <c r="AC695" s="4"/>
    </row>
    <row r="696">
      <c r="A696" s="43"/>
      <c r="B696" s="37" t="str">
        <f t="shared" si="2"/>
        <v/>
      </c>
      <c r="C696" s="44"/>
      <c r="D696" s="45"/>
      <c r="E696" s="45"/>
      <c r="F696" s="46" t="str">
        <f t="shared" si="5"/>
        <v/>
      </c>
      <c r="G696" s="4"/>
      <c r="H696" s="4"/>
      <c r="I696" s="4"/>
      <c r="J696" s="4"/>
      <c r="K696" s="4"/>
      <c r="L696" s="4"/>
      <c r="M696" s="4"/>
      <c r="N696" s="4"/>
      <c r="O696" s="4"/>
      <c r="P696" s="4"/>
      <c r="Q696" s="4"/>
      <c r="R696" s="4"/>
      <c r="S696" s="4"/>
      <c r="T696" s="4"/>
      <c r="U696" s="4"/>
      <c r="V696" s="4"/>
      <c r="W696" s="4"/>
      <c r="X696" s="4"/>
      <c r="Y696" s="4"/>
      <c r="Z696" s="4"/>
      <c r="AA696" s="4"/>
      <c r="AB696" s="4"/>
      <c r="AC696" s="4"/>
    </row>
    <row r="697">
      <c r="A697" s="43"/>
      <c r="B697" s="37" t="str">
        <f t="shared" si="2"/>
        <v/>
      </c>
      <c r="C697" s="44"/>
      <c r="D697" s="45"/>
      <c r="E697" s="45"/>
      <c r="F697" s="46" t="str">
        <f t="shared" si="5"/>
        <v/>
      </c>
      <c r="G697" s="4"/>
      <c r="H697" s="4"/>
      <c r="I697" s="4"/>
      <c r="J697" s="4"/>
      <c r="K697" s="4"/>
      <c r="L697" s="4"/>
      <c r="M697" s="4"/>
      <c r="N697" s="4"/>
      <c r="O697" s="4"/>
      <c r="P697" s="4"/>
      <c r="Q697" s="4"/>
      <c r="R697" s="4"/>
      <c r="S697" s="4"/>
      <c r="T697" s="4"/>
      <c r="U697" s="4"/>
      <c r="V697" s="4"/>
      <c r="W697" s="4"/>
      <c r="X697" s="4"/>
      <c r="Y697" s="4"/>
      <c r="Z697" s="4"/>
      <c r="AA697" s="4"/>
      <c r="AB697" s="4"/>
      <c r="AC697" s="4"/>
    </row>
    <row r="698">
      <c r="A698" s="43"/>
      <c r="B698" s="37" t="str">
        <f t="shared" si="2"/>
        <v/>
      </c>
      <c r="C698" s="44"/>
      <c r="D698" s="45"/>
      <c r="E698" s="45"/>
      <c r="F698" s="46" t="str">
        <f t="shared" si="5"/>
        <v/>
      </c>
      <c r="G698" s="4"/>
      <c r="H698" s="4"/>
      <c r="I698" s="4"/>
      <c r="J698" s="4"/>
      <c r="K698" s="4"/>
      <c r="L698" s="4"/>
      <c r="M698" s="4"/>
      <c r="N698" s="4"/>
      <c r="O698" s="4"/>
      <c r="P698" s="4"/>
      <c r="Q698" s="4"/>
      <c r="R698" s="4"/>
      <c r="S698" s="4"/>
      <c r="T698" s="4"/>
      <c r="U698" s="4"/>
      <c r="V698" s="4"/>
      <c r="W698" s="4"/>
      <c r="X698" s="4"/>
      <c r="Y698" s="4"/>
      <c r="Z698" s="4"/>
      <c r="AA698" s="4"/>
      <c r="AB698" s="4"/>
      <c r="AC698" s="4"/>
    </row>
    <row r="699">
      <c r="A699" s="43"/>
      <c r="B699" s="37" t="str">
        <f t="shared" si="2"/>
        <v/>
      </c>
      <c r="C699" s="44"/>
      <c r="D699" s="45"/>
      <c r="E699" s="45"/>
      <c r="F699" s="46" t="str">
        <f t="shared" si="5"/>
        <v/>
      </c>
      <c r="G699" s="4"/>
      <c r="H699" s="4"/>
      <c r="I699" s="4"/>
      <c r="J699" s="4"/>
      <c r="K699" s="4"/>
      <c r="L699" s="4"/>
      <c r="M699" s="4"/>
      <c r="N699" s="4"/>
      <c r="O699" s="4"/>
      <c r="P699" s="4"/>
      <c r="Q699" s="4"/>
      <c r="R699" s="4"/>
      <c r="S699" s="4"/>
      <c r="T699" s="4"/>
      <c r="U699" s="4"/>
      <c r="V699" s="4"/>
      <c r="W699" s="4"/>
      <c r="X699" s="4"/>
      <c r="Y699" s="4"/>
      <c r="Z699" s="4"/>
      <c r="AA699" s="4"/>
      <c r="AB699" s="4"/>
      <c r="AC699" s="4"/>
    </row>
    <row r="700">
      <c r="A700" s="43"/>
      <c r="B700" s="37" t="str">
        <f t="shared" si="2"/>
        <v/>
      </c>
      <c r="C700" s="44"/>
      <c r="D700" s="45"/>
      <c r="E700" s="45"/>
      <c r="F700" s="46" t="str">
        <f t="shared" si="5"/>
        <v/>
      </c>
      <c r="G700" s="4"/>
      <c r="H700" s="4"/>
      <c r="I700" s="4"/>
      <c r="J700" s="4"/>
      <c r="K700" s="4"/>
      <c r="L700" s="4"/>
      <c r="M700" s="4"/>
      <c r="N700" s="4"/>
      <c r="O700" s="4"/>
      <c r="P700" s="4"/>
      <c r="Q700" s="4"/>
      <c r="R700" s="4"/>
      <c r="S700" s="4"/>
      <c r="T700" s="4"/>
      <c r="U700" s="4"/>
      <c r="V700" s="4"/>
      <c r="W700" s="4"/>
      <c r="X700" s="4"/>
      <c r="Y700" s="4"/>
      <c r="Z700" s="4"/>
      <c r="AA700" s="4"/>
      <c r="AB700" s="4"/>
      <c r="AC700" s="4"/>
    </row>
    <row r="701">
      <c r="A701" s="43"/>
      <c r="B701" s="37" t="str">
        <f t="shared" si="2"/>
        <v/>
      </c>
      <c r="C701" s="44"/>
      <c r="D701" s="45"/>
      <c r="E701" s="45"/>
      <c r="F701" s="46" t="str">
        <f t="shared" si="5"/>
        <v/>
      </c>
      <c r="G701" s="4"/>
      <c r="H701" s="4"/>
      <c r="I701" s="4"/>
      <c r="J701" s="4"/>
      <c r="K701" s="4"/>
      <c r="L701" s="4"/>
      <c r="M701" s="4"/>
      <c r="N701" s="4"/>
      <c r="O701" s="4"/>
      <c r="P701" s="4"/>
      <c r="Q701" s="4"/>
      <c r="R701" s="4"/>
      <c r="S701" s="4"/>
      <c r="T701" s="4"/>
      <c r="U701" s="4"/>
      <c r="V701" s="4"/>
      <c r="W701" s="4"/>
      <c r="X701" s="4"/>
      <c r="Y701" s="4"/>
      <c r="Z701" s="4"/>
      <c r="AA701" s="4"/>
      <c r="AB701" s="4"/>
      <c r="AC701" s="4"/>
    </row>
    <row r="702">
      <c r="A702" s="43"/>
      <c r="B702" s="37" t="str">
        <f t="shared" si="2"/>
        <v/>
      </c>
      <c r="C702" s="44"/>
      <c r="D702" s="45"/>
      <c r="E702" s="45"/>
      <c r="F702" s="46" t="str">
        <f t="shared" si="5"/>
        <v/>
      </c>
      <c r="G702" s="4"/>
      <c r="H702" s="4"/>
      <c r="I702" s="4"/>
      <c r="J702" s="4"/>
      <c r="K702" s="4"/>
      <c r="L702" s="4"/>
      <c r="M702" s="4"/>
      <c r="N702" s="4"/>
      <c r="O702" s="4"/>
      <c r="P702" s="4"/>
      <c r="Q702" s="4"/>
      <c r="R702" s="4"/>
      <c r="S702" s="4"/>
      <c r="T702" s="4"/>
      <c r="U702" s="4"/>
      <c r="V702" s="4"/>
      <c r="W702" s="4"/>
      <c r="X702" s="4"/>
      <c r="Y702" s="4"/>
      <c r="Z702" s="4"/>
      <c r="AA702" s="4"/>
      <c r="AB702" s="4"/>
      <c r="AC702" s="4"/>
    </row>
    <row r="703">
      <c r="A703" s="43"/>
      <c r="B703" s="37" t="str">
        <f t="shared" si="2"/>
        <v/>
      </c>
      <c r="C703" s="44"/>
      <c r="D703" s="45"/>
      <c r="E703" s="45"/>
      <c r="F703" s="46" t="str">
        <f t="shared" si="5"/>
        <v/>
      </c>
      <c r="G703" s="4"/>
      <c r="H703" s="4"/>
      <c r="I703" s="4"/>
      <c r="J703" s="4"/>
      <c r="K703" s="4"/>
      <c r="L703" s="4"/>
      <c r="M703" s="4"/>
      <c r="N703" s="4"/>
      <c r="O703" s="4"/>
      <c r="P703" s="4"/>
      <c r="Q703" s="4"/>
      <c r="R703" s="4"/>
      <c r="S703" s="4"/>
      <c r="T703" s="4"/>
      <c r="U703" s="4"/>
      <c r="V703" s="4"/>
      <c r="W703" s="4"/>
      <c r="X703" s="4"/>
      <c r="Y703" s="4"/>
      <c r="Z703" s="4"/>
      <c r="AA703" s="4"/>
      <c r="AB703" s="4"/>
      <c r="AC703" s="4"/>
    </row>
    <row r="704">
      <c r="A704" s="43"/>
      <c r="B704" s="37" t="str">
        <f t="shared" si="2"/>
        <v/>
      </c>
      <c r="C704" s="44"/>
      <c r="D704" s="45"/>
      <c r="E704" s="45"/>
      <c r="F704" s="46" t="str">
        <f t="shared" si="5"/>
        <v/>
      </c>
      <c r="G704" s="4"/>
      <c r="H704" s="4"/>
      <c r="I704" s="4"/>
      <c r="J704" s="4"/>
      <c r="K704" s="4"/>
      <c r="L704" s="4"/>
      <c r="M704" s="4"/>
      <c r="N704" s="4"/>
      <c r="O704" s="4"/>
      <c r="P704" s="4"/>
      <c r="Q704" s="4"/>
      <c r="R704" s="4"/>
      <c r="S704" s="4"/>
      <c r="T704" s="4"/>
      <c r="U704" s="4"/>
      <c r="V704" s="4"/>
      <c r="W704" s="4"/>
      <c r="X704" s="4"/>
      <c r="Y704" s="4"/>
      <c r="Z704" s="4"/>
      <c r="AA704" s="4"/>
      <c r="AB704" s="4"/>
      <c r="AC704" s="4"/>
    </row>
    <row r="705">
      <c r="A705" s="43"/>
      <c r="B705" s="37" t="str">
        <f t="shared" si="2"/>
        <v/>
      </c>
      <c r="C705" s="44"/>
      <c r="D705" s="45"/>
      <c r="E705" s="45"/>
      <c r="F705" s="46" t="str">
        <f t="shared" si="5"/>
        <v/>
      </c>
      <c r="G705" s="4"/>
      <c r="H705" s="4"/>
      <c r="I705" s="4"/>
      <c r="J705" s="4"/>
      <c r="K705" s="4"/>
      <c r="L705" s="4"/>
      <c r="M705" s="4"/>
      <c r="N705" s="4"/>
      <c r="O705" s="4"/>
      <c r="P705" s="4"/>
      <c r="Q705" s="4"/>
      <c r="R705" s="4"/>
      <c r="S705" s="4"/>
      <c r="T705" s="4"/>
      <c r="U705" s="4"/>
      <c r="V705" s="4"/>
      <c r="W705" s="4"/>
      <c r="X705" s="4"/>
      <c r="Y705" s="4"/>
      <c r="Z705" s="4"/>
      <c r="AA705" s="4"/>
      <c r="AB705" s="4"/>
      <c r="AC705" s="4"/>
    </row>
    <row r="706">
      <c r="A706" s="43"/>
      <c r="B706" s="37" t="str">
        <f t="shared" si="2"/>
        <v/>
      </c>
      <c r="C706" s="44"/>
      <c r="D706" s="45"/>
      <c r="E706" s="45"/>
      <c r="F706" s="46" t="str">
        <f t="shared" si="5"/>
        <v/>
      </c>
      <c r="G706" s="4"/>
      <c r="H706" s="4"/>
      <c r="I706" s="4"/>
      <c r="J706" s="4"/>
      <c r="K706" s="4"/>
      <c r="L706" s="4"/>
      <c r="M706" s="4"/>
      <c r="N706" s="4"/>
      <c r="O706" s="4"/>
      <c r="P706" s="4"/>
      <c r="Q706" s="4"/>
      <c r="R706" s="4"/>
      <c r="S706" s="4"/>
      <c r="T706" s="4"/>
      <c r="U706" s="4"/>
      <c r="V706" s="4"/>
      <c r="W706" s="4"/>
      <c r="X706" s="4"/>
      <c r="Y706" s="4"/>
      <c r="Z706" s="4"/>
      <c r="AA706" s="4"/>
      <c r="AB706" s="4"/>
      <c r="AC706" s="4"/>
    </row>
    <row r="707">
      <c r="A707" s="43"/>
      <c r="B707" s="37" t="str">
        <f t="shared" si="2"/>
        <v/>
      </c>
      <c r="C707" s="44"/>
      <c r="D707" s="45"/>
      <c r="E707" s="45"/>
      <c r="F707" s="46" t="str">
        <f t="shared" si="5"/>
        <v/>
      </c>
      <c r="G707" s="4"/>
      <c r="H707" s="4"/>
      <c r="I707" s="4"/>
      <c r="J707" s="4"/>
      <c r="K707" s="4"/>
      <c r="L707" s="4"/>
      <c r="M707" s="4"/>
      <c r="N707" s="4"/>
      <c r="O707" s="4"/>
      <c r="P707" s="4"/>
      <c r="Q707" s="4"/>
      <c r="R707" s="4"/>
      <c r="S707" s="4"/>
      <c r="T707" s="4"/>
      <c r="U707" s="4"/>
      <c r="V707" s="4"/>
      <c r="W707" s="4"/>
      <c r="X707" s="4"/>
      <c r="Y707" s="4"/>
      <c r="Z707" s="4"/>
      <c r="AA707" s="4"/>
      <c r="AB707" s="4"/>
      <c r="AC707" s="4"/>
    </row>
    <row r="708">
      <c r="A708" s="43"/>
      <c r="B708" s="37" t="str">
        <f t="shared" si="2"/>
        <v/>
      </c>
      <c r="C708" s="44"/>
      <c r="D708" s="45"/>
      <c r="E708" s="45"/>
      <c r="F708" s="46" t="str">
        <f t="shared" si="5"/>
        <v/>
      </c>
      <c r="G708" s="4"/>
      <c r="H708" s="4"/>
      <c r="I708" s="4"/>
      <c r="J708" s="4"/>
      <c r="K708" s="4"/>
      <c r="L708" s="4"/>
      <c r="M708" s="4"/>
      <c r="N708" s="4"/>
      <c r="O708" s="4"/>
      <c r="P708" s="4"/>
      <c r="Q708" s="4"/>
      <c r="R708" s="4"/>
      <c r="S708" s="4"/>
      <c r="T708" s="4"/>
      <c r="U708" s="4"/>
      <c r="V708" s="4"/>
      <c r="W708" s="4"/>
      <c r="X708" s="4"/>
      <c r="Y708" s="4"/>
      <c r="Z708" s="4"/>
      <c r="AA708" s="4"/>
      <c r="AB708" s="4"/>
      <c r="AC708" s="4"/>
    </row>
    <row r="709">
      <c r="A709" s="43"/>
      <c r="B709" s="37" t="str">
        <f t="shared" si="2"/>
        <v/>
      </c>
      <c r="C709" s="44"/>
      <c r="D709" s="45"/>
      <c r="E709" s="45"/>
      <c r="F709" s="46" t="str">
        <f t="shared" si="5"/>
        <v/>
      </c>
      <c r="G709" s="4"/>
      <c r="H709" s="4"/>
      <c r="I709" s="4"/>
      <c r="J709" s="4"/>
      <c r="K709" s="4"/>
      <c r="L709" s="4"/>
      <c r="M709" s="4"/>
      <c r="N709" s="4"/>
      <c r="O709" s="4"/>
      <c r="P709" s="4"/>
      <c r="Q709" s="4"/>
      <c r="R709" s="4"/>
      <c r="S709" s="4"/>
      <c r="T709" s="4"/>
      <c r="U709" s="4"/>
      <c r="V709" s="4"/>
      <c r="W709" s="4"/>
      <c r="X709" s="4"/>
      <c r="Y709" s="4"/>
      <c r="Z709" s="4"/>
      <c r="AA709" s="4"/>
      <c r="AB709" s="4"/>
      <c r="AC709" s="4"/>
    </row>
    <row r="710">
      <c r="A710" s="43"/>
      <c r="B710" s="37" t="str">
        <f t="shared" si="2"/>
        <v/>
      </c>
      <c r="C710" s="44"/>
      <c r="D710" s="45"/>
      <c r="E710" s="45"/>
      <c r="F710" s="46" t="str">
        <f t="shared" si="5"/>
        <v/>
      </c>
      <c r="G710" s="4"/>
      <c r="H710" s="4"/>
      <c r="I710" s="4"/>
      <c r="J710" s="4"/>
      <c r="K710" s="4"/>
      <c r="L710" s="4"/>
      <c r="M710" s="4"/>
      <c r="N710" s="4"/>
      <c r="O710" s="4"/>
      <c r="P710" s="4"/>
      <c r="Q710" s="4"/>
      <c r="R710" s="4"/>
      <c r="S710" s="4"/>
      <c r="T710" s="4"/>
      <c r="U710" s="4"/>
      <c r="V710" s="4"/>
      <c r="W710" s="4"/>
      <c r="X710" s="4"/>
      <c r="Y710" s="4"/>
      <c r="Z710" s="4"/>
      <c r="AA710" s="4"/>
      <c r="AB710" s="4"/>
      <c r="AC710" s="4"/>
    </row>
    <row r="711">
      <c r="A711" s="43"/>
      <c r="B711" s="37" t="str">
        <f t="shared" si="2"/>
        <v/>
      </c>
      <c r="C711" s="44"/>
      <c r="D711" s="45"/>
      <c r="E711" s="45"/>
      <c r="F711" s="46" t="str">
        <f t="shared" si="5"/>
        <v/>
      </c>
      <c r="G711" s="4"/>
      <c r="H711" s="4"/>
      <c r="I711" s="4"/>
      <c r="J711" s="4"/>
      <c r="K711" s="4"/>
      <c r="L711" s="4"/>
      <c r="M711" s="4"/>
      <c r="N711" s="4"/>
      <c r="O711" s="4"/>
      <c r="P711" s="4"/>
      <c r="Q711" s="4"/>
      <c r="R711" s="4"/>
      <c r="S711" s="4"/>
      <c r="T711" s="4"/>
      <c r="U711" s="4"/>
      <c r="V711" s="4"/>
      <c r="W711" s="4"/>
      <c r="X711" s="4"/>
      <c r="Y711" s="4"/>
      <c r="Z711" s="4"/>
      <c r="AA711" s="4"/>
      <c r="AB711" s="4"/>
      <c r="AC711" s="4"/>
    </row>
    <row r="712">
      <c r="A712" s="43"/>
      <c r="B712" s="37" t="str">
        <f t="shared" si="2"/>
        <v/>
      </c>
      <c r="C712" s="44"/>
      <c r="D712" s="45"/>
      <c r="E712" s="45"/>
      <c r="F712" s="46" t="str">
        <f t="shared" si="5"/>
        <v/>
      </c>
      <c r="G712" s="4"/>
      <c r="H712" s="4"/>
      <c r="I712" s="4"/>
      <c r="J712" s="4"/>
      <c r="K712" s="4"/>
      <c r="L712" s="4"/>
      <c r="M712" s="4"/>
      <c r="N712" s="4"/>
      <c r="O712" s="4"/>
      <c r="P712" s="4"/>
      <c r="Q712" s="4"/>
      <c r="R712" s="4"/>
      <c r="S712" s="4"/>
      <c r="T712" s="4"/>
      <c r="U712" s="4"/>
      <c r="V712" s="4"/>
      <c r="W712" s="4"/>
      <c r="X712" s="4"/>
      <c r="Y712" s="4"/>
      <c r="Z712" s="4"/>
      <c r="AA712" s="4"/>
      <c r="AB712" s="4"/>
      <c r="AC712" s="4"/>
    </row>
    <row r="713">
      <c r="A713" s="43"/>
      <c r="B713" s="37" t="str">
        <f t="shared" si="2"/>
        <v/>
      </c>
      <c r="C713" s="44"/>
      <c r="D713" s="45"/>
      <c r="E713" s="45"/>
      <c r="F713" s="46" t="str">
        <f t="shared" si="5"/>
        <v/>
      </c>
      <c r="G713" s="4"/>
      <c r="H713" s="4"/>
      <c r="I713" s="4"/>
      <c r="J713" s="4"/>
      <c r="K713" s="4"/>
      <c r="L713" s="4"/>
      <c r="M713" s="4"/>
      <c r="N713" s="4"/>
      <c r="O713" s="4"/>
      <c r="P713" s="4"/>
      <c r="Q713" s="4"/>
      <c r="R713" s="4"/>
      <c r="S713" s="4"/>
      <c r="T713" s="4"/>
      <c r="U713" s="4"/>
      <c r="V713" s="4"/>
      <c r="W713" s="4"/>
      <c r="X713" s="4"/>
      <c r="Y713" s="4"/>
      <c r="Z713" s="4"/>
      <c r="AA713" s="4"/>
      <c r="AB713" s="4"/>
      <c r="AC713" s="4"/>
    </row>
    <row r="714">
      <c r="A714" s="43"/>
      <c r="B714" s="37" t="str">
        <f t="shared" si="2"/>
        <v/>
      </c>
      <c r="C714" s="44"/>
      <c r="D714" s="45"/>
      <c r="E714" s="45"/>
      <c r="F714" s="46" t="str">
        <f t="shared" si="5"/>
        <v/>
      </c>
      <c r="G714" s="4"/>
      <c r="H714" s="4"/>
      <c r="I714" s="4"/>
      <c r="J714" s="4"/>
      <c r="K714" s="4"/>
      <c r="L714" s="4"/>
      <c r="M714" s="4"/>
      <c r="N714" s="4"/>
      <c r="O714" s="4"/>
      <c r="P714" s="4"/>
      <c r="Q714" s="4"/>
      <c r="R714" s="4"/>
      <c r="S714" s="4"/>
      <c r="T714" s="4"/>
      <c r="U714" s="4"/>
      <c r="V714" s="4"/>
      <c r="W714" s="4"/>
      <c r="X714" s="4"/>
      <c r="Y714" s="4"/>
      <c r="Z714" s="4"/>
      <c r="AA714" s="4"/>
      <c r="AB714" s="4"/>
      <c r="AC714" s="4"/>
    </row>
    <row r="715">
      <c r="A715" s="43"/>
      <c r="B715" s="37" t="str">
        <f t="shared" si="2"/>
        <v/>
      </c>
      <c r="C715" s="44"/>
      <c r="D715" s="45"/>
      <c r="E715" s="45"/>
      <c r="F715" s="46" t="str">
        <f t="shared" si="5"/>
        <v/>
      </c>
      <c r="G715" s="4"/>
      <c r="H715" s="4"/>
      <c r="I715" s="4"/>
      <c r="J715" s="4"/>
      <c r="K715" s="4"/>
      <c r="L715" s="4"/>
      <c r="M715" s="4"/>
      <c r="N715" s="4"/>
      <c r="O715" s="4"/>
      <c r="P715" s="4"/>
      <c r="Q715" s="4"/>
      <c r="R715" s="4"/>
      <c r="S715" s="4"/>
      <c r="T715" s="4"/>
      <c r="U715" s="4"/>
      <c r="V715" s="4"/>
      <c r="W715" s="4"/>
      <c r="X715" s="4"/>
      <c r="Y715" s="4"/>
      <c r="Z715" s="4"/>
      <c r="AA715" s="4"/>
      <c r="AB715" s="4"/>
      <c r="AC715" s="4"/>
    </row>
    <row r="716">
      <c r="A716" s="43"/>
      <c r="B716" s="37" t="str">
        <f t="shared" si="2"/>
        <v/>
      </c>
      <c r="C716" s="44"/>
      <c r="D716" s="45"/>
      <c r="E716" s="45"/>
      <c r="F716" s="46" t="str">
        <f t="shared" si="5"/>
        <v/>
      </c>
      <c r="G716" s="4"/>
      <c r="H716" s="4"/>
      <c r="I716" s="4"/>
      <c r="J716" s="4"/>
      <c r="K716" s="4"/>
      <c r="L716" s="4"/>
      <c r="M716" s="4"/>
      <c r="N716" s="4"/>
      <c r="O716" s="4"/>
      <c r="P716" s="4"/>
      <c r="Q716" s="4"/>
      <c r="R716" s="4"/>
      <c r="S716" s="4"/>
      <c r="T716" s="4"/>
      <c r="U716" s="4"/>
      <c r="V716" s="4"/>
      <c r="W716" s="4"/>
      <c r="X716" s="4"/>
      <c r="Y716" s="4"/>
      <c r="Z716" s="4"/>
      <c r="AA716" s="4"/>
      <c r="AB716" s="4"/>
      <c r="AC716" s="4"/>
    </row>
    <row r="717">
      <c r="A717" s="43"/>
      <c r="B717" s="37" t="str">
        <f t="shared" si="2"/>
        <v/>
      </c>
      <c r="C717" s="44"/>
      <c r="D717" s="45"/>
      <c r="E717" s="45"/>
      <c r="F717" s="46" t="str">
        <f t="shared" si="5"/>
        <v/>
      </c>
      <c r="G717" s="4"/>
      <c r="H717" s="4"/>
      <c r="I717" s="4"/>
      <c r="J717" s="4"/>
      <c r="K717" s="4"/>
      <c r="L717" s="4"/>
      <c r="M717" s="4"/>
      <c r="N717" s="4"/>
      <c r="O717" s="4"/>
      <c r="P717" s="4"/>
      <c r="Q717" s="4"/>
      <c r="R717" s="4"/>
      <c r="S717" s="4"/>
      <c r="T717" s="4"/>
      <c r="U717" s="4"/>
      <c r="V717" s="4"/>
      <c r="W717" s="4"/>
      <c r="X717" s="4"/>
      <c r="Y717" s="4"/>
      <c r="Z717" s="4"/>
      <c r="AA717" s="4"/>
      <c r="AB717" s="4"/>
      <c r="AC717" s="4"/>
    </row>
    <row r="718">
      <c r="A718" s="43"/>
      <c r="B718" s="37" t="str">
        <f t="shared" si="2"/>
        <v/>
      </c>
      <c r="C718" s="44"/>
      <c r="D718" s="45"/>
      <c r="E718" s="45"/>
      <c r="F718" s="46" t="str">
        <f t="shared" si="5"/>
        <v/>
      </c>
      <c r="G718" s="4"/>
      <c r="H718" s="4"/>
      <c r="I718" s="4"/>
      <c r="J718" s="4"/>
      <c r="K718" s="4"/>
      <c r="L718" s="4"/>
      <c r="M718" s="4"/>
      <c r="N718" s="4"/>
      <c r="O718" s="4"/>
      <c r="P718" s="4"/>
      <c r="Q718" s="4"/>
      <c r="R718" s="4"/>
      <c r="S718" s="4"/>
      <c r="T718" s="4"/>
      <c r="U718" s="4"/>
      <c r="V718" s="4"/>
      <c r="W718" s="4"/>
      <c r="X718" s="4"/>
      <c r="Y718" s="4"/>
      <c r="Z718" s="4"/>
      <c r="AA718" s="4"/>
      <c r="AB718" s="4"/>
      <c r="AC718" s="4"/>
    </row>
    <row r="719">
      <c r="A719" s="43"/>
      <c r="B719" s="37" t="str">
        <f t="shared" si="2"/>
        <v/>
      </c>
      <c r="C719" s="44"/>
      <c r="D719" s="45"/>
      <c r="E719" s="45"/>
      <c r="F719" s="46" t="str">
        <f t="shared" si="5"/>
        <v/>
      </c>
      <c r="G719" s="4"/>
      <c r="H719" s="4"/>
      <c r="I719" s="4"/>
      <c r="J719" s="4"/>
      <c r="K719" s="4"/>
      <c r="L719" s="4"/>
      <c r="M719" s="4"/>
      <c r="N719" s="4"/>
      <c r="O719" s="4"/>
      <c r="P719" s="4"/>
      <c r="Q719" s="4"/>
      <c r="R719" s="4"/>
      <c r="S719" s="4"/>
      <c r="T719" s="4"/>
      <c r="U719" s="4"/>
      <c r="V719" s="4"/>
      <c r="W719" s="4"/>
      <c r="X719" s="4"/>
      <c r="Y719" s="4"/>
      <c r="Z719" s="4"/>
      <c r="AA719" s="4"/>
      <c r="AB719" s="4"/>
      <c r="AC719" s="4"/>
    </row>
    <row r="720">
      <c r="A720" s="43"/>
      <c r="B720" s="37" t="str">
        <f t="shared" si="2"/>
        <v/>
      </c>
      <c r="C720" s="44"/>
      <c r="D720" s="45"/>
      <c r="E720" s="45"/>
      <c r="F720" s="46" t="str">
        <f t="shared" si="5"/>
        <v/>
      </c>
      <c r="G720" s="4"/>
      <c r="H720" s="4"/>
      <c r="I720" s="4"/>
      <c r="J720" s="4"/>
      <c r="K720" s="4"/>
      <c r="L720" s="4"/>
      <c r="M720" s="4"/>
      <c r="N720" s="4"/>
      <c r="O720" s="4"/>
      <c r="P720" s="4"/>
      <c r="Q720" s="4"/>
      <c r="R720" s="4"/>
      <c r="S720" s="4"/>
      <c r="T720" s="4"/>
      <c r="U720" s="4"/>
      <c r="V720" s="4"/>
      <c r="W720" s="4"/>
      <c r="X720" s="4"/>
      <c r="Y720" s="4"/>
      <c r="Z720" s="4"/>
      <c r="AA720" s="4"/>
      <c r="AB720" s="4"/>
      <c r="AC720" s="4"/>
    </row>
    <row r="721">
      <c r="A721" s="43"/>
      <c r="B721" s="37" t="str">
        <f t="shared" si="2"/>
        <v/>
      </c>
      <c r="C721" s="44"/>
      <c r="D721" s="45"/>
      <c r="E721" s="45"/>
      <c r="F721" s="46" t="str">
        <f t="shared" si="5"/>
        <v/>
      </c>
      <c r="G721" s="4"/>
      <c r="H721" s="4"/>
      <c r="I721" s="4"/>
      <c r="J721" s="4"/>
      <c r="K721" s="4"/>
      <c r="L721" s="4"/>
      <c r="M721" s="4"/>
      <c r="N721" s="4"/>
      <c r="O721" s="4"/>
      <c r="P721" s="4"/>
      <c r="Q721" s="4"/>
      <c r="R721" s="4"/>
      <c r="S721" s="4"/>
      <c r="T721" s="4"/>
      <c r="U721" s="4"/>
      <c r="V721" s="4"/>
      <c r="W721" s="4"/>
      <c r="X721" s="4"/>
      <c r="Y721" s="4"/>
      <c r="Z721" s="4"/>
      <c r="AA721" s="4"/>
      <c r="AB721" s="4"/>
      <c r="AC721" s="4"/>
    </row>
    <row r="722">
      <c r="A722" s="43"/>
      <c r="B722" s="37" t="str">
        <f t="shared" si="2"/>
        <v/>
      </c>
      <c r="C722" s="44"/>
      <c r="D722" s="45"/>
      <c r="E722" s="45"/>
      <c r="F722" s="46" t="str">
        <f t="shared" si="5"/>
        <v/>
      </c>
      <c r="G722" s="4"/>
      <c r="H722" s="4"/>
      <c r="I722" s="4"/>
      <c r="J722" s="4"/>
      <c r="K722" s="4"/>
      <c r="L722" s="4"/>
      <c r="M722" s="4"/>
      <c r="N722" s="4"/>
      <c r="O722" s="4"/>
      <c r="P722" s="4"/>
      <c r="Q722" s="4"/>
      <c r="R722" s="4"/>
      <c r="S722" s="4"/>
      <c r="T722" s="4"/>
      <c r="U722" s="4"/>
      <c r="V722" s="4"/>
      <c r="W722" s="4"/>
      <c r="X722" s="4"/>
      <c r="Y722" s="4"/>
      <c r="Z722" s="4"/>
      <c r="AA722" s="4"/>
      <c r="AB722" s="4"/>
      <c r="AC722" s="4"/>
    </row>
    <row r="723">
      <c r="A723" s="43"/>
      <c r="B723" s="37" t="str">
        <f t="shared" si="2"/>
        <v/>
      </c>
      <c r="C723" s="44"/>
      <c r="D723" s="45"/>
      <c r="E723" s="45"/>
      <c r="F723" s="46" t="str">
        <f t="shared" si="5"/>
        <v/>
      </c>
      <c r="G723" s="4"/>
      <c r="H723" s="4"/>
      <c r="I723" s="4"/>
      <c r="J723" s="4"/>
      <c r="K723" s="4"/>
      <c r="L723" s="4"/>
      <c r="M723" s="4"/>
      <c r="N723" s="4"/>
      <c r="O723" s="4"/>
      <c r="P723" s="4"/>
      <c r="Q723" s="4"/>
      <c r="R723" s="4"/>
      <c r="S723" s="4"/>
      <c r="T723" s="4"/>
      <c r="U723" s="4"/>
      <c r="V723" s="4"/>
      <c r="W723" s="4"/>
      <c r="X723" s="4"/>
      <c r="Y723" s="4"/>
      <c r="Z723" s="4"/>
      <c r="AA723" s="4"/>
      <c r="AB723" s="4"/>
      <c r="AC723" s="4"/>
    </row>
    <row r="724">
      <c r="A724" s="43"/>
      <c r="B724" s="37" t="str">
        <f t="shared" si="2"/>
        <v/>
      </c>
      <c r="C724" s="44"/>
      <c r="D724" s="45"/>
      <c r="E724" s="45"/>
      <c r="F724" s="46" t="str">
        <f t="shared" si="5"/>
        <v/>
      </c>
      <c r="G724" s="4"/>
      <c r="H724" s="4"/>
      <c r="I724" s="4"/>
      <c r="J724" s="4"/>
      <c r="K724" s="4"/>
      <c r="L724" s="4"/>
      <c r="M724" s="4"/>
      <c r="N724" s="4"/>
      <c r="O724" s="4"/>
      <c r="P724" s="4"/>
      <c r="Q724" s="4"/>
      <c r="R724" s="4"/>
      <c r="S724" s="4"/>
      <c r="T724" s="4"/>
      <c r="U724" s="4"/>
      <c r="V724" s="4"/>
      <c r="W724" s="4"/>
      <c r="X724" s="4"/>
      <c r="Y724" s="4"/>
      <c r="Z724" s="4"/>
      <c r="AA724" s="4"/>
      <c r="AB724" s="4"/>
      <c r="AC724" s="4"/>
    </row>
    <row r="725">
      <c r="A725" s="43"/>
      <c r="B725" s="37" t="str">
        <f t="shared" si="2"/>
        <v/>
      </c>
      <c r="C725" s="44"/>
      <c r="D725" s="45"/>
      <c r="E725" s="45"/>
      <c r="F725" s="46" t="str">
        <f t="shared" si="5"/>
        <v/>
      </c>
      <c r="G725" s="4"/>
      <c r="H725" s="4"/>
      <c r="I725" s="4"/>
      <c r="J725" s="4"/>
      <c r="K725" s="4"/>
      <c r="L725" s="4"/>
      <c r="M725" s="4"/>
      <c r="N725" s="4"/>
      <c r="O725" s="4"/>
      <c r="P725" s="4"/>
      <c r="Q725" s="4"/>
      <c r="R725" s="4"/>
      <c r="S725" s="4"/>
      <c r="T725" s="4"/>
      <c r="U725" s="4"/>
      <c r="V725" s="4"/>
      <c r="W725" s="4"/>
      <c r="X725" s="4"/>
      <c r="Y725" s="4"/>
      <c r="Z725" s="4"/>
      <c r="AA725" s="4"/>
      <c r="AB725" s="4"/>
      <c r="AC725" s="4"/>
    </row>
    <row r="726">
      <c r="A726" s="43"/>
      <c r="B726" s="37" t="str">
        <f t="shared" si="2"/>
        <v/>
      </c>
      <c r="C726" s="44"/>
      <c r="D726" s="45"/>
      <c r="E726" s="45"/>
      <c r="F726" s="46" t="str">
        <f t="shared" si="5"/>
        <v/>
      </c>
      <c r="G726" s="4"/>
      <c r="H726" s="4"/>
      <c r="I726" s="4"/>
      <c r="J726" s="4"/>
      <c r="K726" s="4"/>
      <c r="L726" s="4"/>
      <c r="M726" s="4"/>
      <c r="N726" s="4"/>
      <c r="O726" s="4"/>
      <c r="P726" s="4"/>
      <c r="Q726" s="4"/>
      <c r="R726" s="4"/>
      <c r="S726" s="4"/>
      <c r="T726" s="4"/>
      <c r="U726" s="4"/>
      <c r="V726" s="4"/>
      <c r="W726" s="4"/>
      <c r="X726" s="4"/>
      <c r="Y726" s="4"/>
      <c r="Z726" s="4"/>
      <c r="AA726" s="4"/>
      <c r="AB726" s="4"/>
      <c r="AC726" s="4"/>
    </row>
    <row r="727">
      <c r="A727" s="43"/>
      <c r="B727" s="37" t="str">
        <f t="shared" si="2"/>
        <v/>
      </c>
      <c r="C727" s="44"/>
      <c r="D727" s="45"/>
      <c r="E727" s="45"/>
      <c r="F727" s="46" t="str">
        <f t="shared" si="5"/>
        <v/>
      </c>
      <c r="G727" s="4"/>
      <c r="H727" s="4"/>
      <c r="I727" s="4"/>
      <c r="J727" s="4"/>
      <c r="K727" s="4"/>
      <c r="L727" s="4"/>
      <c r="M727" s="4"/>
      <c r="N727" s="4"/>
      <c r="O727" s="4"/>
      <c r="P727" s="4"/>
      <c r="Q727" s="4"/>
      <c r="R727" s="4"/>
      <c r="S727" s="4"/>
      <c r="T727" s="4"/>
      <c r="U727" s="4"/>
      <c r="V727" s="4"/>
      <c r="W727" s="4"/>
      <c r="X727" s="4"/>
      <c r="Y727" s="4"/>
      <c r="Z727" s="4"/>
      <c r="AA727" s="4"/>
      <c r="AB727" s="4"/>
      <c r="AC727" s="4"/>
    </row>
    <row r="728">
      <c r="A728" s="43"/>
      <c r="B728" s="37" t="str">
        <f t="shared" si="2"/>
        <v/>
      </c>
      <c r="C728" s="44"/>
      <c r="D728" s="45"/>
      <c r="E728" s="45"/>
      <c r="F728" s="46" t="str">
        <f t="shared" si="5"/>
        <v/>
      </c>
      <c r="G728" s="4"/>
      <c r="H728" s="4"/>
      <c r="I728" s="4"/>
      <c r="J728" s="4"/>
      <c r="K728" s="4"/>
      <c r="L728" s="4"/>
      <c r="M728" s="4"/>
      <c r="N728" s="4"/>
      <c r="O728" s="4"/>
      <c r="P728" s="4"/>
      <c r="Q728" s="4"/>
      <c r="R728" s="4"/>
      <c r="S728" s="4"/>
      <c r="T728" s="4"/>
      <c r="U728" s="4"/>
      <c r="V728" s="4"/>
      <c r="W728" s="4"/>
      <c r="X728" s="4"/>
      <c r="Y728" s="4"/>
      <c r="Z728" s="4"/>
      <c r="AA728" s="4"/>
      <c r="AB728" s="4"/>
      <c r="AC728" s="4"/>
    </row>
    <row r="729">
      <c r="A729" s="43"/>
      <c r="B729" s="37" t="str">
        <f t="shared" si="2"/>
        <v/>
      </c>
      <c r="C729" s="44"/>
      <c r="D729" s="45"/>
      <c r="E729" s="45"/>
      <c r="F729" s="46" t="str">
        <f t="shared" si="5"/>
        <v/>
      </c>
      <c r="G729" s="4"/>
      <c r="H729" s="4"/>
      <c r="I729" s="4"/>
      <c r="J729" s="4"/>
      <c r="K729" s="4"/>
      <c r="L729" s="4"/>
      <c r="M729" s="4"/>
      <c r="N729" s="4"/>
      <c r="O729" s="4"/>
      <c r="P729" s="4"/>
      <c r="Q729" s="4"/>
      <c r="R729" s="4"/>
      <c r="S729" s="4"/>
      <c r="T729" s="4"/>
      <c r="U729" s="4"/>
      <c r="V729" s="4"/>
      <c r="W729" s="4"/>
      <c r="X729" s="4"/>
      <c r="Y729" s="4"/>
      <c r="Z729" s="4"/>
      <c r="AA729" s="4"/>
      <c r="AB729" s="4"/>
      <c r="AC729" s="4"/>
    </row>
    <row r="730">
      <c r="A730" s="43"/>
      <c r="B730" s="37" t="str">
        <f t="shared" si="2"/>
        <v/>
      </c>
      <c r="C730" s="44"/>
      <c r="D730" s="45"/>
      <c r="E730" s="45"/>
      <c r="F730" s="46" t="str">
        <f t="shared" si="5"/>
        <v/>
      </c>
      <c r="G730" s="4"/>
      <c r="H730" s="4"/>
      <c r="I730" s="4"/>
      <c r="J730" s="4"/>
      <c r="K730" s="4"/>
      <c r="L730" s="4"/>
      <c r="M730" s="4"/>
      <c r="N730" s="4"/>
      <c r="O730" s="4"/>
      <c r="P730" s="4"/>
      <c r="Q730" s="4"/>
      <c r="R730" s="4"/>
      <c r="S730" s="4"/>
      <c r="T730" s="4"/>
      <c r="U730" s="4"/>
      <c r="V730" s="4"/>
      <c r="W730" s="4"/>
      <c r="X730" s="4"/>
      <c r="Y730" s="4"/>
      <c r="Z730" s="4"/>
      <c r="AA730" s="4"/>
      <c r="AB730" s="4"/>
      <c r="AC730" s="4"/>
    </row>
    <row r="731">
      <c r="A731" s="43"/>
      <c r="B731" s="37" t="str">
        <f t="shared" si="2"/>
        <v/>
      </c>
      <c r="C731" s="44"/>
      <c r="D731" s="45"/>
      <c r="E731" s="45"/>
      <c r="F731" s="46" t="str">
        <f t="shared" si="5"/>
        <v/>
      </c>
      <c r="G731" s="4"/>
      <c r="H731" s="4"/>
      <c r="I731" s="4"/>
      <c r="J731" s="4"/>
      <c r="K731" s="4"/>
      <c r="L731" s="4"/>
      <c r="M731" s="4"/>
      <c r="N731" s="4"/>
      <c r="O731" s="4"/>
      <c r="P731" s="4"/>
      <c r="Q731" s="4"/>
      <c r="R731" s="4"/>
      <c r="S731" s="4"/>
      <c r="T731" s="4"/>
      <c r="U731" s="4"/>
      <c r="V731" s="4"/>
      <c r="W731" s="4"/>
      <c r="X731" s="4"/>
      <c r="Y731" s="4"/>
      <c r="Z731" s="4"/>
      <c r="AA731" s="4"/>
      <c r="AB731" s="4"/>
      <c r="AC731" s="4"/>
    </row>
    <row r="732">
      <c r="A732" s="43"/>
      <c r="B732" s="37" t="str">
        <f t="shared" si="2"/>
        <v/>
      </c>
      <c r="C732" s="44"/>
      <c r="D732" s="45"/>
      <c r="E732" s="45"/>
      <c r="F732" s="46" t="str">
        <f t="shared" si="5"/>
        <v/>
      </c>
      <c r="G732" s="4"/>
      <c r="H732" s="4"/>
      <c r="I732" s="4"/>
      <c r="J732" s="4"/>
      <c r="K732" s="4"/>
      <c r="L732" s="4"/>
      <c r="M732" s="4"/>
      <c r="N732" s="4"/>
      <c r="O732" s="4"/>
      <c r="P732" s="4"/>
      <c r="Q732" s="4"/>
      <c r="R732" s="4"/>
      <c r="S732" s="4"/>
      <c r="T732" s="4"/>
      <c r="U732" s="4"/>
      <c r="V732" s="4"/>
      <c r="W732" s="4"/>
      <c r="X732" s="4"/>
      <c r="Y732" s="4"/>
      <c r="Z732" s="4"/>
      <c r="AA732" s="4"/>
      <c r="AB732" s="4"/>
      <c r="AC732" s="4"/>
    </row>
    <row r="733">
      <c r="A733" s="43"/>
      <c r="B733" s="37" t="str">
        <f t="shared" si="2"/>
        <v/>
      </c>
      <c r="C733" s="44"/>
      <c r="D733" s="45"/>
      <c r="E733" s="45"/>
      <c r="F733" s="46" t="str">
        <f t="shared" si="5"/>
        <v/>
      </c>
      <c r="G733" s="4"/>
      <c r="H733" s="4"/>
      <c r="I733" s="4"/>
      <c r="J733" s="4"/>
      <c r="K733" s="4"/>
      <c r="L733" s="4"/>
      <c r="M733" s="4"/>
      <c r="N733" s="4"/>
      <c r="O733" s="4"/>
      <c r="P733" s="4"/>
      <c r="Q733" s="4"/>
      <c r="R733" s="4"/>
      <c r="S733" s="4"/>
      <c r="T733" s="4"/>
      <c r="U733" s="4"/>
      <c r="V733" s="4"/>
      <c r="W733" s="4"/>
      <c r="X733" s="4"/>
      <c r="Y733" s="4"/>
      <c r="Z733" s="4"/>
      <c r="AA733" s="4"/>
      <c r="AB733" s="4"/>
      <c r="AC733" s="4"/>
    </row>
    <row r="734">
      <c r="A734" s="43"/>
      <c r="B734" s="37" t="str">
        <f t="shared" si="2"/>
        <v/>
      </c>
      <c r="C734" s="44"/>
      <c r="D734" s="45"/>
      <c r="E734" s="45"/>
      <c r="F734" s="46" t="str">
        <f t="shared" si="5"/>
        <v/>
      </c>
      <c r="G734" s="4"/>
      <c r="H734" s="4"/>
      <c r="I734" s="4"/>
      <c r="J734" s="4"/>
      <c r="K734" s="4"/>
      <c r="L734" s="4"/>
      <c r="M734" s="4"/>
      <c r="N734" s="4"/>
      <c r="O734" s="4"/>
      <c r="P734" s="4"/>
      <c r="Q734" s="4"/>
      <c r="R734" s="4"/>
      <c r="S734" s="4"/>
      <c r="T734" s="4"/>
      <c r="U734" s="4"/>
      <c r="V734" s="4"/>
      <c r="W734" s="4"/>
      <c r="X734" s="4"/>
      <c r="Y734" s="4"/>
      <c r="Z734" s="4"/>
      <c r="AA734" s="4"/>
      <c r="AB734" s="4"/>
      <c r="AC734" s="4"/>
    </row>
    <row r="735">
      <c r="A735" s="43"/>
      <c r="B735" s="37" t="str">
        <f t="shared" si="2"/>
        <v/>
      </c>
      <c r="C735" s="44"/>
      <c r="D735" s="45"/>
      <c r="E735" s="45"/>
      <c r="F735" s="46" t="str">
        <f t="shared" si="5"/>
        <v/>
      </c>
      <c r="G735" s="4"/>
      <c r="H735" s="4"/>
      <c r="I735" s="4"/>
      <c r="J735" s="4"/>
      <c r="K735" s="4"/>
      <c r="L735" s="4"/>
      <c r="M735" s="4"/>
      <c r="N735" s="4"/>
      <c r="O735" s="4"/>
      <c r="P735" s="4"/>
      <c r="Q735" s="4"/>
      <c r="R735" s="4"/>
      <c r="S735" s="4"/>
      <c r="T735" s="4"/>
      <c r="U735" s="4"/>
      <c r="V735" s="4"/>
      <c r="W735" s="4"/>
      <c r="X735" s="4"/>
      <c r="Y735" s="4"/>
      <c r="Z735" s="4"/>
      <c r="AA735" s="4"/>
      <c r="AB735" s="4"/>
      <c r="AC735" s="4"/>
    </row>
    <row r="736">
      <c r="A736" s="43"/>
      <c r="B736" s="37" t="str">
        <f t="shared" si="2"/>
        <v/>
      </c>
      <c r="C736" s="44"/>
      <c r="D736" s="45"/>
      <c r="E736" s="45"/>
      <c r="F736" s="46" t="str">
        <f t="shared" si="5"/>
        <v/>
      </c>
      <c r="G736" s="4"/>
      <c r="H736" s="4"/>
      <c r="I736" s="4"/>
      <c r="J736" s="4"/>
      <c r="K736" s="4"/>
      <c r="L736" s="4"/>
      <c r="M736" s="4"/>
      <c r="N736" s="4"/>
      <c r="O736" s="4"/>
      <c r="P736" s="4"/>
      <c r="Q736" s="4"/>
      <c r="R736" s="4"/>
      <c r="S736" s="4"/>
      <c r="T736" s="4"/>
      <c r="U736" s="4"/>
      <c r="V736" s="4"/>
      <c r="W736" s="4"/>
      <c r="X736" s="4"/>
      <c r="Y736" s="4"/>
      <c r="Z736" s="4"/>
      <c r="AA736" s="4"/>
      <c r="AB736" s="4"/>
      <c r="AC736" s="4"/>
    </row>
    <row r="737">
      <c r="A737" s="43"/>
      <c r="B737" s="37" t="str">
        <f t="shared" si="2"/>
        <v/>
      </c>
      <c r="C737" s="44"/>
      <c r="D737" s="45"/>
      <c r="E737" s="45"/>
      <c r="F737" s="46" t="str">
        <f t="shared" si="5"/>
        <v/>
      </c>
      <c r="G737" s="4"/>
      <c r="H737" s="4"/>
      <c r="I737" s="4"/>
      <c r="J737" s="4"/>
      <c r="K737" s="4"/>
      <c r="L737" s="4"/>
      <c r="M737" s="4"/>
      <c r="N737" s="4"/>
      <c r="O737" s="4"/>
      <c r="P737" s="4"/>
      <c r="Q737" s="4"/>
      <c r="R737" s="4"/>
      <c r="S737" s="4"/>
      <c r="T737" s="4"/>
      <c r="U737" s="4"/>
      <c r="V737" s="4"/>
      <c r="W737" s="4"/>
      <c r="X737" s="4"/>
      <c r="Y737" s="4"/>
      <c r="Z737" s="4"/>
      <c r="AA737" s="4"/>
      <c r="AB737" s="4"/>
      <c r="AC737" s="4"/>
    </row>
    <row r="738">
      <c r="A738" s="43"/>
      <c r="B738" s="37" t="str">
        <f t="shared" si="2"/>
        <v/>
      </c>
      <c r="C738" s="44"/>
      <c r="D738" s="45"/>
      <c r="E738" s="45"/>
      <c r="F738" s="46" t="str">
        <f t="shared" si="5"/>
        <v/>
      </c>
      <c r="G738" s="4"/>
      <c r="H738" s="4"/>
      <c r="I738" s="4"/>
      <c r="J738" s="4"/>
      <c r="K738" s="4"/>
      <c r="L738" s="4"/>
      <c r="M738" s="4"/>
      <c r="N738" s="4"/>
      <c r="O738" s="4"/>
      <c r="P738" s="4"/>
      <c r="Q738" s="4"/>
      <c r="R738" s="4"/>
      <c r="S738" s="4"/>
      <c r="T738" s="4"/>
      <c r="U738" s="4"/>
      <c r="V738" s="4"/>
      <c r="W738" s="4"/>
      <c r="X738" s="4"/>
      <c r="Y738" s="4"/>
      <c r="Z738" s="4"/>
      <c r="AA738" s="4"/>
      <c r="AB738" s="4"/>
      <c r="AC738" s="4"/>
    </row>
    <row r="739">
      <c r="A739" s="43"/>
      <c r="B739" s="37" t="str">
        <f t="shared" si="2"/>
        <v/>
      </c>
      <c r="C739" s="44"/>
      <c r="D739" s="45"/>
      <c r="E739" s="45"/>
      <c r="F739" s="46" t="str">
        <f t="shared" si="5"/>
        <v/>
      </c>
      <c r="G739" s="4"/>
      <c r="H739" s="4"/>
      <c r="I739" s="4"/>
      <c r="J739" s="4"/>
      <c r="K739" s="4"/>
      <c r="L739" s="4"/>
      <c r="M739" s="4"/>
      <c r="N739" s="4"/>
      <c r="O739" s="4"/>
      <c r="P739" s="4"/>
      <c r="Q739" s="4"/>
      <c r="R739" s="4"/>
      <c r="S739" s="4"/>
      <c r="T739" s="4"/>
      <c r="U739" s="4"/>
      <c r="V739" s="4"/>
      <c r="W739" s="4"/>
      <c r="X739" s="4"/>
      <c r="Y739" s="4"/>
      <c r="Z739" s="4"/>
      <c r="AA739" s="4"/>
      <c r="AB739" s="4"/>
      <c r="AC739" s="4"/>
    </row>
    <row r="740">
      <c r="A740" s="43"/>
      <c r="B740" s="37" t="str">
        <f t="shared" si="2"/>
        <v/>
      </c>
      <c r="C740" s="44"/>
      <c r="D740" s="45"/>
      <c r="E740" s="45"/>
      <c r="F740" s="46" t="str">
        <f t="shared" si="5"/>
        <v/>
      </c>
      <c r="G740" s="4"/>
      <c r="H740" s="4"/>
      <c r="I740" s="4"/>
      <c r="J740" s="4"/>
      <c r="K740" s="4"/>
      <c r="L740" s="4"/>
      <c r="M740" s="4"/>
      <c r="N740" s="4"/>
      <c r="O740" s="4"/>
      <c r="P740" s="4"/>
      <c r="Q740" s="4"/>
      <c r="R740" s="4"/>
      <c r="S740" s="4"/>
      <c r="T740" s="4"/>
      <c r="U740" s="4"/>
      <c r="V740" s="4"/>
      <c r="W740" s="4"/>
      <c r="X740" s="4"/>
      <c r="Y740" s="4"/>
      <c r="Z740" s="4"/>
      <c r="AA740" s="4"/>
      <c r="AB740" s="4"/>
      <c r="AC740" s="4"/>
    </row>
    <row r="741">
      <c r="A741" s="43"/>
      <c r="B741" s="37" t="str">
        <f t="shared" si="2"/>
        <v/>
      </c>
      <c r="C741" s="44"/>
      <c r="D741" s="45"/>
      <c r="E741" s="45"/>
      <c r="F741" s="46" t="str">
        <f t="shared" si="5"/>
        <v/>
      </c>
      <c r="G741" s="4"/>
      <c r="H741" s="4"/>
      <c r="I741" s="4"/>
      <c r="J741" s="4"/>
      <c r="K741" s="4"/>
      <c r="L741" s="4"/>
      <c r="M741" s="4"/>
      <c r="N741" s="4"/>
      <c r="O741" s="4"/>
      <c r="P741" s="4"/>
      <c r="Q741" s="4"/>
      <c r="R741" s="4"/>
      <c r="S741" s="4"/>
      <c r="T741" s="4"/>
      <c r="U741" s="4"/>
      <c r="V741" s="4"/>
      <c r="W741" s="4"/>
      <c r="X741" s="4"/>
      <c r="Y741" s="4"/>
      <c r="Z741" s="4"/>
      <c r="AA741" s="4"/>
      <c r="AB741" s="4"/>
      <c r="AC741" s="4"/>
    </row>
    <row r="742">
      <c r="A742" s="43"/>
      <c r="B742" s="37" t="str">
        <f t="shared" si="2"/>
        <v/>
      </c>
      <c r="C742" s="44"/>
      <c r="D742" s="45"/>
      <c r="E742" s="45"/>
      <c r="F742" s="46" t="str">
        <f t="shared" si="5"/>
        <v/>
      </c>
      <c r="G742" s="4"/>
      <c r="H742" s="4"/>
      <c r="I742" s="4"/>
      <c r="J742" s="4"/>
      <c r="K742" s="4"/>
      <c r="L742" s="4"/>
      <c r="M742" s="4"/>
      <c r="N742" s="4"/>
      <c r="O742" s="4"/>
      <c r="P742" s="4"/>
      <c r="Q742" s="4"/>
      <c r="R742" s="4"/>
      <c r="S742" s="4"/>
      <c r="T742" s="4"/>
      <c r="U742" s="4"/>
      <c r="V742" s="4"/>
      <c r="W742" s="4"/>
      <c r="X742" s="4"/>
      <c r="Y742" s="4"/>
      <c r="Z742" s="4"/>
      <c r="AA742" s="4"/>
      <c r="AB742" s="4"/>
      <c r="AC742" s="4"/>
    </row>
    <row r="743">
      <c r="A743" s="43"/>
      <c r="B743" s="37" t="str">
        <f t="shared" si="2"/>
        <v/>
      </c>
      <c r="C743" s="44"/>
      <c r="D743" s="45"/>
      <c r="E743" s="45"/>
      <c r="F743" s="46" t="str">
        <f t="shared" si="5"/>
        <v/>
      </c>
      <c r="G743" s="4"/>
      <c r="H743" s="4"/>
      <c r="I743" s="4"/>
      <c r="J743" s="4"/>
      <c r="K743" s="4"/>
      <c r="L743" s="4"/>
      <c r="M743" s="4"/>
      <c r="N743" s="4"/>
      <c r="O743" s="4"/>
      <c r="P743" s="4"/>
      <c r="Q743" s="4"/>
      <c r="R743" s="4"/>
      <c r="S743" s="4"/>
      <c r="T743" s="4"/>
      <c r="U743" s="4"/>
      <c r="V743" s="4"/>
      <c r="W743" s="4"/>
      <c r="X743" s="4"/>
      <c r="Y743" s="4"/>
      <c r="Z743" s="4"/>
      <c r="AA743" s="4"/>
      <c r="AB743" s="4"/>
      <c r="AC743" s="4"/>
    </row>
    <row r="744">
      <c r="A744" s="43"/>
      <c r="B744" s="37" t="str">
        <f t="shared" si="2"/>
        <v/>
      </c>
      <c r="C744" s="44"/>
      <c r="D744" s="45"/>
      <c r="E744" s="45"/>
      <c r="F744" s="46" t="str">
        <f t="shared" si="5"/>
        <v/>
      </c>
      <c r="G744" s="4"/>
      <c r="H744" s="4"/>
      <c r="I744" s="4"/>
      <c r="J744" s="4"/>
      <c r="K744" s="4"/>
      <c r="L744" s="4"/>
      <c r="M744" s="4"/>
      <c r="N744" s="4"/>
      <c r="O744" s="4"/>
      <c r="P744" s="4"/>
      <c r="Q744" s="4"/>
      <c r="R744" s="4"/>
      <c r="S744" s="4"/>
      <c r="T744" s="4"/>
      <c r="U744" s="4"/>
      <c r="V744" s="4"/>
      <c r="W744" s="4"/>
      <c r="X744" s="4"/>
      <c r="Y744" s="4"/>
      <c r="Z744" s="4"/>
      <c r="AA744" s="4"/>
      <c r="AB744" s="4"/>
      <c r="AC744" s="4"/>
    </row>
    <row r="745">
      <c r="A745" s="43"/>
      <c r="B745" s="37" t="str">
        <f t="shared" si="2"/>
        <v/>
      </c>
      <c r="C745" s="44"/>
      <c r="D745" s="45"/>
      <c r="E745" s="45"/>
      <c r="F745" s="46" t="str">
        <f t="shared" si="5"/>
        <v/>
      </c>
      <c r="G745" s="4"/>
      <c r="H745" s="4"/>
      <c r="I745" s="4"/>
      <c r="J745" s="4"/>
      <c r="K745" s="4"/>
      <c r="L745" s="4"/>
      <c r="M745" s="4"/>
      <c r="N745" s="4"/>
      <c r="O745" s="4"/>
      <c r="P745" s="4"/>
      <c r="Q745" s="4"/>
      <c r="R745" s="4"/>
      <c r="S745" s="4"/>
      <c r="T745" s="4"/>
      <c r="U745" s="4"/>
      <c r="V745" s="4"/>
      <c r="W745" s="4"/>
      <c r="X745" s="4"/>
      <c r="Y745" s="4"/>
      <c r="Z745" s="4"/>
      <c r="AA745" s="4"/>
      <c r="AB745" s="4"/>
      <c r="AC745" s="4"/>
    </row>
    <row r="746">
      <c r="A746" s="43"/>
      <c r="B746" s="37" t="str">
        <f t="shared" si="2"/>
        <v/>
      </c>
      <c r="C746" s="44"/>
      <c r="D746" s="45"/>
      <c r="E746" s="45"/>
      <c r="F746" s="46" t="str">
        <f t="shared" si="5"/>
        <v/>
      </c>
      <c r="G746" s="4"/>
      <c r="H746" s="4"/>
      <c r="I746" s="4"/>
      <c r="J746" s="4"/>
      <c r="K746" s="4"/>
      <c r="L746" s="4"/>
      <c r="M746" s="4"/>
      <c r="N746" s="4"/>
      <c r="O746" s="4"/>
      <c r="P746" s="4"/>
      <c r="Q746" s="4"/>
      <c r="R746" s="4"/>
      <c r="S746" s="4"/>
      <c r="T746" s="4"/>
      <c r="U746" s="4"/>
      <c r="V746" s="4"/>
      <c r="W746" s="4"/>
      <c r="X746" s="4"/>
      <c r="Y746" s="4"/>
      <c r="Z746" s="4"/>
      <c r="AA746" s="4"/>
      <c r="AB746" s="4"/>
      <c r="AC746" s="4"/>
    </row>
    <row r="747">
      <c r="A747" s="43"/>
      <c r="B747" s="37" t="str">
        <f t="shared" si="2"/>
        <v/>
      </c>
      <c r="C747" s="44"/>
      <c r="D747" s="45"/>
      <c r="E747" s="45"/>
      <c r="F747" s="46" t="str">
        <f t="shared" si="5"/>
        <v/>
      </c>
      <c r="G747" s="4"/>
      <c r="H747" s="4"/>
      <c r="I747" s="4"/>
      <c r="J747" s="4"/>
      <c r="K747" s="4"/>
      <c r="L747" s="4"/>
      <c r="M747" s="4"/>
      <c r="N747" s="4"/>
      <c r="O747" s="4"/>
      <c r="P747" s="4"/>
      <c r="Q747" s="4"/>
      <c r="R747" s="4"/>
      <c r="S747" s="4"/>
      <c r="T747" s="4"/>
      <c r="U747" s="4"/>
      <c r="V747" s="4"/>
      <c r="W747" s="4"/>
      <c r="X747" s="4"/>
      <c r="Y747" s="4"/>
      <c r="Z747" s="4"/>
      <c r="AA747" s="4"/>
      <c r="AB747" s="4"/>
      <c r="AC747" s="4"/>
    </row>
    <row r="748">
      <c r="A748" s="43"/>
      <c r="B748" s="37" t="str">
        <f t="shared" si="2"/>
        <v/>
      </c>
      <c r="C748" s="44"/>
      <c r="D748" s="45"/>
      <c r="E748" s="45"/>
      <c r="F748" s="46" t="str">
        <f t="shared" si="5"/>
        <v/>
      </c>
      <c r="G748" s="4"/>
      <c r="H748" s="4"/>
      <c r="I748" s="4"/>
      <c r="J748" s="4"/>
      <c r="K748" s="4"/>
      <c r="L748" s="4"/>
      <c r="M748" s="4"/>
      <c r="N748" s="4"/>
      <c r="O748" s="4"/>
      <c r="P748" s="4"/>
      <c r="Q748" s="4"/>
      <c r="R748" s="4"/>
      <c r="S748" s="4"/>
      <c r="T748" s="4"/>
      <c r="U748" s="4"/>
      <c r="V748" s="4"/>
      <c r="W748" s="4"/>
      <c r="X748" s="4"/>
      <c r="Y748" s="4"/>
      <c r="Z748" s="4"/>
      <c r="AA748" s="4"/>
      <c r="AB748" s="4"/>
      <c r="AC748" s="4"/>
    </row>
    <row r="749">
      <c r="A749" s="43"/>
      <c r="B749" s="37" t="str">
        <f t="shared" si="2"/>
        <v/>
      </c>
      <c r="C749" s="44"/>
      <c r="D749" s="45"/>
      <c r="E749" s="45"/>
      <c r="F749" s="46" t="str">
        <f t="shared" si="5"/>
        <v/>
      </c>
      <c r="G749" s="4"/>
      <c r="H749" s="4"/>
      <c r="I749" s="4"/>
      <c r="J749" s="4"/>
      <c r="K749" s="4"/>
      <c r="L749" s="4"/>
      <c r="M749" s="4"/>
      <c r="N749" s="4"/>
      <c r="O749" s="4"/>
      <c r="P749" s="4"/>
      <c r="Q749" s="4"/>
      <c r="R749" s="4"/>
      <c r="S749" s="4"/>
      <c r="T749" s="4"/>
      <c r="U749" s="4"/>
      <c r="V749" s="4"/>
      <c r="W749" s="4"/>
      <c r="X749" s="4"/>
      <c r="Y749" s="4"/>
      <c r="Z749" s="4"/>
      <c r="AA749" s="4"/>
      <c r="AB749" s="4"/>
      <c r="AC749" s="4"/>
    </row>
    <row r="750">
      <c r="A750" s="43"/>
      <c r="B750" s="37" t="str">
        <f t="shared" si="2"/>
        <v/>
      </c>
      <c r="C750" s="44"/>
      <c r="D750" s="45"/>
      <c r="E750" s="45"/>
      <c r="F750" s="46" t="str">
        <f t="shared" si="5"/>
        <v/>
      </c>
      <c r="G750" s="4"/>
      <c r="H750" s="4"/>
      <c r="I750" s="4"/>
      <c r="J750" s="4"/>
      <c r="K750" s="4"/>
      <c r="L750" s="4"/>
      <c r="M750" s="4"/>
      <c r="N750" s="4"/>
      <c r="O750" s="4"/>
      <c r="P750" s="4"/>
      <c r="Q750" s="4"/>
      <c r="R750" s="4"/>
      <c r="S750" s="4"/>
      <c r="T750" s="4"/>
      <c r="U750" s="4"/>
      <c r="V750" s="4"/>
      <c r="W750" s="4"/>
      <c r="X750" s="4"/>
      <c r="Y750" s="4"/>
      <c r="Z750" s="4"/>
      <c r="AA750" s="4"/>
      <c r="AB750" s="4"/>
      <c r="AC750" s="4"/>
    </row>
    <row r="751">
      <c r="A751" s="43"/>
      <c r="B751" s="37" t="str">
        <f t="shared" si="2"/>
        <v/>
      </c>
      <c r="C751" s="44"/>
      <c r="D751" s="45"/>
      <c r="E751" s="45"/>
      <c r="F751" s="46" t="str">
        <f t="shared" si="5"/>
        <v/>
      </c>
      <c r="G751" s="4"/>
      <c r="H751" s="4"/>
      <c r="I751" s="4"/>
      <c r="J751" s="4"/>
      <c r="K751" s="4"/>
      <c r="L751" s="4"/>
      <c r="M751" s="4"/>
      <c r="N751" s="4"/>
      <c r="O751" s="4"/>
      <c r="P751" s="4"/>
      <c r="Q751" s="4"/>
      <c r="R751" s="4"/>
      <c r="S751" s="4"/>
      <c r="T751" s="4"/>
      <c r="U751" s="4"/>
      <c r="V751" s="4"/>
      <c r="W751" s="4"/>
      <c r="X751" s="4"/>
      <c r="Y751" s="4"/>
      <c r="Z751" s="4"/>
      <c r="AA751" s="4"/>
      <c r="AB751" s="4"/>
      <c r="AC751" s="4"/>
    </row>
    <row r="752">
      <c r="A752" s="43"/>
      <c r="B752" s="37" t="str">
        <f t="shared" si="2"/>
        <v/>
      </c>
      <c r="C752" s="44"/>
      <c r="D752" s="45"/>
      <c r="E752" s="45"/>
      <c r="F752" s="46" t="str">
        <f t="shared" si="5"/>
        <v/>
      </c>
      <c r="G752" s="4"/>
      <c r="H752" s="4"/>
      <c r="I752" s="4"/>
      <c r="J752" s="4"/>
      <c r="K752" s="4"/>
      <c r="L752" s="4"/>
      <c r="M752" s="4"/>
      <c r="N752" s="4"/>
      <c r="O752" s="4"/>
      <c r="P752" s="4"/>
      <c r="Q752" s="4"/>
      <c r="R752" s="4"/>
      <c r="S752" s="4"/>
      <c r="T752" s="4"/>
      <c r="U752" s="4"/>
      <c r="V752" s="4"/>
      <c r="W752" s="4"/>
      <c r="X752" s="4"/>
      <c r="Y752" s="4"/>
      <c r="Z752" s="4"/>
      <c r="AA752" s="4"/>
      <c r="AB752" s="4"/>
      <c r="AC752" s="4"/>
    </row>
    <row r="753">
      <c r="A753" s="43"/>
      <c r="B753" s="37" t="str">
        <f t="shared" si="2"/>
        <v/>
      </c>
      <c r="C753" s="44"/>
      <c r="D753" s="45"/>
      <c r="E753" s="45"/>
      <c r="F753" s="46" t="str">
        <f t="shared" si="5"/>
        <v/>
      </c>
      <c r="G753" s="4"/>
      <c r="H753" s="4"/>
      <c r="I753" s="4"/>
      <c r="J753" s="4"/>
      <c r="K753" s="4"/>
      <c r="L753" s="4"/>
      <c r="M753" s="4"/>
      <c r="N753" s="4"/>
      <c r="O753" s="4"/>
      <c r="P753" s="4"/>
      <c r="Q753" s="4"/>
      <c r="R753" s="4"/>
      <c r="S753" s="4"/>
      <c r="T753" s="4"/>
      <c r="U753" s="4"/>
      <c r="V753" s="4"/>
      <c r="W753" s="4"/>
      <c r="X753" s="4"/>
      <c r="Y753" s="4"/>
      <c r="Z753" s="4"/>
      <c r="AA753" s="4"/>
      <c r="AB753" s="4"/>
      <c r="AC753" s="4"/>
    </row>
    <row r="754">
      <c r="A754" s="43"/>
      <c r="B754" s="37" t="str">
        <f t="shared" si="2"/>
        <v/>
      </c>
      <c r="C754" s="44"/>
      <c r="D754" s="45"/>
      <c r="E754" s="45"/>
      <c r="F754" s="46" t="str">
        <f t="shared" si="5"/>
        <v/>
      </c>
      <c r="G754" s="4"/>
      <c r="H754" s="4"/>
      <c r="I754" s="4"/>
      <c r="J754" s="4"/>
      <c r="K754" s="4"/>
      <c r="L754" s="4"/>
      <c r="M754" s="4"/>
      <c r="N754" s="4"/>
      <c r="O754" s="4"/>
      <c r="P754" s="4"/>
      <c r="Q754" s="4"/>
      <c r="R754" s="4"/>
      <c r="S754" s="4"/>
      <c r="T754" s="4"/>
      <c r="U754" s="4"/>
      <c r="V754" s="4"/>
      <c r="W754" s="4"/>
      <c r="X754" s="4"/>
      <c r="Y754" s="4"/>
      <c r="Z754" s="4"/>
      <c r="AA754" s="4"/>
      <c r="AB754" s="4"/>
      <c r="AC754" s="4"/>
    </row>
    <row r="755">
      <c r="A755" s="43"/>
      <c r="B755" s="37" t="str">
        <f t="shared" si="2"/>
        <v/>
      </c>
      <c r="C755" s="44"/>
      <c r="D755" s="45"/>
      <c r="E755" s="45"/>
      <c r="F755" s="46" t="str">
        <f t="shared" si="5"/>
        <v/>
      </c>
      <c r="G755" s="4"/>
      <c r="H755" s="4"/>
      <c r="I755" s="4"/>
      <c r="J755" s="4"/>
      <c r="K755" s="4"/>
      <c r="L755" s="4"/>
      <c r="M755" s="4"/>
      <c r="N755" s="4"/>
      <c r="O755" s="4"/>
      <c r="P755" s="4"/>
      <c r="Q755" s="4"/>
      <c r="R755" s="4"/>
      <c r="S755" s="4"/>
      <c r="T755" s="4"/>
      <c r="U755" s="4"/>
      <c r="V755" s="4"/>
      <c r="W755" s="4"/>
      <c r="X755" s="4"/>
      <c r="Y755" s="4"/>
      <c r="Z755" s="4"/>
      <c r="AA755" s="4"/>
      <c r="AB755" s="4"/>
      <c r="AC755" s="4"/>
    </row>
    <row r="756">
      <c r="A756" s="43"/>
      <c r="B756" s="37" t="str">
        <f t="shared" si="2"/>
        <v/>
      </c>
      <c r="C756" s="44"/>
      <c r="D756" s="45"/>
      <c r="E756" s="45"/>
      <c r="F756" s="46" t="str">
        <f t="shared" si="5"/>
        <v/>
      </c>
      <c r="G756" s="4"/>
      <c r="H756" s="4"/>
      <c r="I756" s="4"/>
      <c r="J756" s="4"/>
      <c r="K756" s="4"/>
      <c r="L756" s="4"/>
      <c r="M756" s="4"/>
      <c r="N756" s="4"/>
      <c r="O756" s="4"/>
      <c r="P756" s="4"/>
      <c r="Q756" s="4"/>
      <c r="R756" s="4"/>
      <c r="S756" s="4"/>
      <c r="T756" s="4"/>
      <c r="U756" s="4"/>
      <c r="V756" s="4"/>
      <c r="W756" s="4"/>
      <c r="X756" s="4"/>
      <c r="Y756" s="4"/>
      <c r="Z756" s="4"/>
      <c r="AA756" s="4"/>
      <c r="AB756" s="4"/>
      <c r="AC756" s="4"/>
    </row>
    <row r="757">
      <c r="A757" s="43"/>
      <c r="B757" s="37" t="str">
        <f t="shared" si="2"/>
        <v/>
      </c>
      <c r="C757" s="44"/>
      <c r="D757" s="45"/>
      <c r="E757" s="45"/>
      <c r="F757" s="46" t="str">
        <f t="shared" si="5"/>
        <v/>
      </c>
      <c r="G757" s="4"/>
      <c r="H757" s="4"/>
      <c r="I757" s="4"/>
      <c r="J757" s="4"/>
      <c r="K757" s="4"/>
      <c r="L757" s="4"/>
      <c r="M757" s="4"/>
      <c r="N757" s="4"/>
      <c r="O757" s="4"/>
      <c r="P757" s="4"/>
      <c r="Q757" s="4"/>
      <c r="R757" s="4"/>
      <c r="S757" s="4"/>
      <c r="T757" s="4"/>
      <c r="U757" s="4"/>
      <c r="V757" s="4"/>
      <c r="W757" s="4"/>
      <c r="X757" s="4"/>
      <c r="Y757" s="4"/>
      <c r="Z757" s="4"/>
      <c r="AA757" s="4"/>
      <c r="AB757" s="4"/>
      <c r="AC757" s="4"/>
    </row>
    <row r="758">
      <c r="A758" s="43"/>
      <c r="B758" s="37" t="str">
        <f t="shared" si="2"/>
        <v/>
      </c>
      <c r="C758" s="44"/>
      <c r="D758" s="45"/>
      <c r="E758" s="45"/>
      <c r="F758" s="46" t="str">
        <f t="shared" si="5"/>
        <v/>
      </c>
      <c r="G758" s="4"/>
      <c r="H758" s="4"/>
      <c r="I758" s="4"/>
      <c r="J758" s="4"/>
      <c r="K758" s="4"/>
      <c r="L758" s="4"/>
      <c r="M758" s="4"/>
      <c r="N758" s="4"/>
      <c r="O758" s="4"/>
      <c r="P758" s="4"/>
      <c r="Q758" s="4"/>
      <c r="R758" s="4"/>
      <c r="S758" s="4"/>
      <c r="T758" s="4"/>
      <c r="U758" s="4"/>
      <c r="V758" s="4"/>
      <c r="W758" s="4"/>
      <c r="X758" s="4"/>
      <c r="Y758" s="4"/>
      <c r="Z758" s="4"/>
      <c r="AA758" s="4"/>
      <c r="AB758" s="4"/>
      <c r="AC758" s="4"/>
    </row>
    <row r="759">
      <c r="A759" s="43"/>
      <c r="B759" s="37" t="str">
        <f t="shared" si="2"/>
        <v/>
      </c>
      <c r="C759" s="44"/>
      <c r="D759" s="45"/>
      <c r="E759" s="45"/>
      <c r="F759" s="46" t="str">
        <f t="shared" si="5"/>
        <v/>
      </c>
      <c r="G759" s="4"/>
      <c r="H759" s="4"/>
      <c r="I759" s="4"/>
      <c r="J759" s="4"/>
      <c r="K759" s="4"/>
      <c r="L759" s="4"/>
      <c r="M759" s="4"/>
      <c r="N759" s="4"/>
      <c r="O759" s="4"/>
      <c r="P759" s="4"/>
      <c r="Q759" s="4"/>
      <c r="R759" s="4"/>
      <c r="S759" s="4"/>
      <c r="T759" s="4"/>
      <c r="U759" s="4"/>
      <c r="V759" s="4"/>
      <c r="W759" s="4"/>
      <c r="X759" s="4"/>
      <c r="Y759" s="4"/>
      <c r="Z759" s="4"/>
      <c r="AA759" s="4"/>
      <c r="AB759" s="4"/>
      <c r="AC759" s="4"/>
    </row>
    <row r="760">
      <c r="A760" s="43"/>
      <c r="B760" s="37" t="str">
        <f t="shared" si="2"/>
        <v/>
      </c>
      <c r="C760" s="44"/>
      <c r="D760" s="45"/>
      <c r="E760" s="45"/>
      <c r="F760" s="46" t="str">
        <f t="shared" si="5"/>
        <v/>
      </c>
      <c r="G760" s="4"/>
      <c r="H760" s="4"/>
      <c r="I760" s="4"/>
      <c r="J760" s="4"/>
      <c r="K760" s="4"/>
      <c r="L760" s="4"/>
      <c r="M760" s="4"/>
      <c r="N760" s="4"/>
      <c r="O760" s="4"/>
      <c r="P760" s="4"/>
      <c r="Q760" s="4"/>
      <c r="R760" s="4"/>
      <c r="S760" s="4"/>
      <c r="T760" s="4"/>
      <c r="U760" s="4"/>
      <c r="V760" s="4"/>
      <c r="W760" s="4"/>
      <c r="X760" s="4"/>
      <c r="Y760" s="4"/>
      <c r="Z760" s="4"/>
      <c r="AA760" s="4"/>
      <c r="AB760" s="4"/>
      <c r="AC760" s="4"/>
    </row>
    <row r="761">
      <c r="A761" s="43"/>
      <c r="B761" s="37" t="str">
        <f t="shared" si="2"/>
        <v/>
      </c>
      <c r="C761" s="44"/>
      <c r="D761" s="45"/>
      <c r="E761" s="45"/>
      <c r="F761" s="46" t="str">
        <f t="shared" si="5"/>
        <v/>
      </c>
      <c r="G761" s="4"/>
      <c r="H761" s="4"/>
      <c r="I761" s="4"/>
      <c r="J761" s="4"/>
      <c r="K761" s="4"/>
      <c r="L761" s="4"/>
      <c r="M761" s="4"/>
      <c r="N761" s="4"/>
      <c r="O761" s="4"/>
      <c r="P761" s="4"/>
      <c r="Q761" s="4"/>
      <c r="R761" s="4"/>
      <c r="S761" s="4"/>
      <c r="T761" s="4"/>
      <c r="U761" s="4"/>
      <c r="V761" s="4"/>
      <c r="W761" s="4"/>
      <c r="X761" s="4"/>
      <c r="Y761" s="4"/>
      <c r="Z761" s="4"/>
      <c r="AA761" s="4"/>
      <c r="AB761" s="4"/>
      <c r="AC761" s="4"/>
    </row>
    <row r="762">
      <c r="A762" s="43"/>
      <c r="B762" s="37" t="str">
        <f t="shared" si="2"/>
        <v/>
      </c>
      <c r="C762" s="44"/>
      <c r="D762" s="45"/>
      <c r="E762" s="45"/>
      <c r="F762" s="46" t="str">
        <f t="shared" si="5"/>
        <v/>
      </c>
      <c r="G762" s="4"/>
      <c r="H762" s="4"/>
      <c r="I762" s="4"/>
      <c r="J762" s="4"/>
      <c r="K762" s="4"/>
      <c r="L762" s="4"/>
      <c r="M762" s="4"/>
      <c r="N762" s="4"/>
      <c r="O762" s="4"/>
      <c r="P762" s="4"/>
      <c r="Q762" s="4"/>
      <c r="R762" s="4"/>
      <c r="S762" s="4"/>
      <c r="T762" s="4"/>
      <c r="U762" s="4"/>
      <c r="V762" s="4"/>
      <c r="W762" s="4"/>
      <c r="X762" s="4"/>
      <c r="Y762" s="4"/>
      <c r="Z762" s="4"/>
      <c r="AA762" s="4"/>
      <c r="AB762" s="4"/>
      <c r="AC762" s="4"/>
    </row>
    <row r="763">
      <c r="A763" s="43"/>
      <c r="B763" s="37" t="str">
        <f t="shared" si="2"/>
        <v/>
      </c>
      <c r="C763" s="44"/>
      <c r="D763" s="45"/>
      <c r="E763" s="45"/>
      <c r="F763" s="46" t="str">
        <f t="shared" si="5"/>
        <v/>
      </c>
      <c r="G763" s="4"/>
      <c r="H763" s="4"/>
      <c r="I763" s="4"/>
      <c r="J763" s="4"/>
      <c r="K763" s="4"/>
      <c r="L763" s="4"/>
      <c r="M763" s="4"/>
      <c r="N763" s="4"/>
      <c r="O763" s="4"/>
      <c r="P763" s="4"/>
      <c r="Q763" s="4"/>
      <c r="R763" s="4"/>
      <c r="S763" s="4"/>
      <c r="T763" s="4"/>
      <c r="U763" s="4"/>
      <c r="V763" s="4"/>
      <c r="W763" s="4"/>
      <c r="X763" s="4"/>
      <c r="Y763" s="4"/>
      <c r="Z763" s="4"/>
      <c r="AA763" s="4"/>
      <c r="AB763" s="4"/>
      <c r="AC763" s="4"/>
    </row>
    <row r="764">
      <c r="A764" s="43"/>
      <c r="B764" s="37" t="str">
        <f t="shared" si="2"/>
        <v/>
      </c>
      <c r="C764" s="44"/>
      <c r="D764" s="45"/>
      <c r="E764" s="45"/>
      <c r="F764" s="46" t="str">
        <f t="shared" si="5"/>
        <v/>
      </c>
      <c r="G764" s="4"/>
      <c r="H764" s="4"/>
      <c r="I764" s="4"/>
      <c r="J764" s="4"/>
      <c r="K764" s="4"/>
      <c r="L764" s="4"/>
      <c r="M764" s="4"/>
      <c r="N764" s="4"/>
      <c r="O764" s="4"/>
      <c r="P764" s="4"/>
      <c r="Q764" s="4"/>
      <c r="R764" s="4"/>
      <c r="S764" s="4"/>
      <c r="T764" s="4"/>
      <c r="U764" s="4"/>
      <c r="V764" s="4"/>
      <c r="W764" s="4"/>
      <c r="X764" s="4"/>
      <c r="Y764" s="4"/>
      <c r="Z764" s="4"/>
      <c r="AA764" s="4"/>
      <c r="AB764" s="4"/>
      <c r="AC764" s="4"/>
    </row>
    <row r="765">
      <c r="A765" s="43"/>
      <c r="B765" s="37" t="str">
        <f t="shared" si="2"/>
        <v/>
      </c>
      <c r="C765" s="44"/>
      <c r="D765" s="45"/>
      <c r="E765" s="45"/>
      <c r="F765" s="46" t="str">
        <f t="shared" si="5"/>
        <v/>
      </c>
      <c r="G765" s="4"/>
      <c r="H765" s="4"/>
      <c r="I765" s="4"/>
      <c r="J765" s="4"/>
      <c r="K765" s="4"/>
      <c r="L765" s="4"/>
      <c r="M765" s="4"/>
      <c r="N765" s="4"/>
      <c r="O765" s="4"/>
      <c r="P765" s="4"/>
      <c r="Q765" s="4"/>
      <c r="R765" s="4"/>
      <c r="S765" s="4"/>
      <c r="T765" s="4"/>
      <c r="U765" s="4"/>
      <c r="V765" s="4"/>
      <c r="W765" s="4"/>
      <c r="X765" s="4"/>
      <c r="Y765" s="4"/>
      <c r="Z765" s="4"/>
      <c r="AA765" s="4"/>
      <c r="AB765" s="4"/>
      <c r="AC765" s="4"/>
    </row>
    <row r="766">
      <c r="A766" s="43"/>
      <c r="B766" s="37" t="str">
        <f t="shared" si="2"/>
        <v/>
      </c>
      <c r="C766" s="44"/>
      <c r="D766" s="45"/>
      <c r="E766" s="45"/>
      <c r="F766" s="46" t="str">
        <f t="shared" si="5"/>
        <v/>
      </c>
      <c r="G766" s="4"/>
      <c r="H766" s="4"/>
      <c r="I766" s="4"/>
      <c r="J766" s="4"/>
      <c r="K766" s="4"/>
      <c r="L766" s="4"/>
      <c r="M766" s="4"/>
      <c r="N766" s="4"/>
      <c r="O766" s="4"/>
      <c r="P766" s="4"/>
      <c r="Q766" s="4"/>
      <c r="R766" s="4"/>
      <c r="S766" s="4"/>
      <c r="T766" s="4"/>
      <c r="U766" s="4"/>
      <c r="V766" s="4"/>
      <c r="W766" s="4"/>
      <c r="X766" s="4"/>
      <c r="Y766" s="4"/>
      <c r="Z766" s="4"/>
      <c r="AA766" s="4"/>
      <c r="AB766" s="4"/>
      <c r="AC766" s="4"/>
    </row>
    <row r="767">
      <c r="A767" s="43"/>
      <c r="B767" s="37" t="str">
        <f t="shared" si="2"/>
        <v/>
      </c>
      <c r="C767" s="44"/>
      <c r="D767" s="45"/>
      <c r="E767" s="45"/>
      <c r="F767" s="46" t="str">
        <f t="shared" si="5"/>
        <v/>
      </c>
      <c r="G767" s="4"/>
      <c r="H767" s="4"/>
      <c r="I767" s="4"/>
      <c r="J767" s="4"/>
      <c r="K767" s="4"/>
      <c r="L767" s="4"/>
      <c r="M767" s="4"/>
      <c r="N767" s="4"/>
      <c r="O767" s="4"/>
      <c r="P767" s="4"/>
      <c r="Q767" s="4"/>
      <c r="R767" s="4"/>
      <c r="S767" s="4"/>
      <c r="T767" s="4"/>
      <c r="U767" s="4"/>
      <c r="V767" s="4"/>
      <c r="W767" s="4"/>
      <c r="X767" s="4"/>
      <c r="Y767" s="4"/>
      <c r="Z767" s="4"/>
      <c r="AA767" s="4"/>
      <c r="AB767" s="4"/>
      <c r="AC767" s="4"/>
    </row>
    <row r="768">
      <c r="A768" s="43"/>
      <c r="B768" s="37" t="str">
        <f t="shared" si="2"/>
        <v/>
      </c>
      <c r="C768" s="44"/>
      <c r="D768" s="45"/>
      <c r="E768" s="45"/>
      <c r="F768" s="46" t="str">
        <f t="shared" si="5"/>
        <v/>
      </c>
      <c r="G768" s="4"/>
      <c r="H768" s="4"/>
      <c r="I768" s="4"/>
      <c r="J768" s="4"/>
      <c r="K768" s="4"/>
      <c r="L768" s="4"/>
      <c r="M768" s="4"/>
      <c r="N768" s="4"/>
      <c r="O768" s="4"/>
      <c r="P768" s="4"/>
      <c r="Q768" s="4"/>
      <c r="R768" s="4"/>
      <c r="S768" s="4"/>
      <c r="T768" s="4"/>
      <c r="U768" s="4"/>
      <c r="V768" s="4"/>
      <c r="W768" s="4"/>
      <c r="X768" s="4"/>
      <c r="Y768" s="4"/>
      <c r="Z768" s="4"/>
      <c r="AA768" s="4"/>
      <c r="AB768" s="4"/>
      <c r="AC768" s="4"/>
    </row>
    <row r="769">
      <c r="A769" s="43"/>
      <c r="B769" s="37" t="str">
        <f t="shared" si="2"/>
        <v/>
      </c>
      <c r="C769" s="44"/>
      <c r="D769" s="45"/>
      <c r="E769" s="45"/>
      <c r="F769" s="46" t="str">
        <f t="shared" si="5"/>
        <v/>
      </c>
      <c r="G769" s="4"/>
      <c r="H769" s="4"/>
      <c r="I769" s="4"/>
      <c r="J769" s="4"/>
      <c r="K769" s="4"/>
      <c r="L769" s="4"/>
      <c r="M769" s="4"/>
      <c r="N769" s="4"/>
      <c r="O769" s="4"/>
      <c r="P769" s="4"/>
      <c r="Q769" s="4"/>
      <c r="R769" s="4"/>
      <c r="S769" s="4"/>
      <c r="T769" s="4"/>
      <c r="U769" s="4"/>
      <c r="V769" s="4"/>
      <c r="W769" s="4"/>
      <c r="X769" s="4"/>
      <c r="Y769" s="4"/>
      <c r="Z769" s="4"/>
      <c r="AA769" s="4"/>
      <c r="AB769" s="4"/>
      <c r="AC769" s="4"/>
    </row>
    <row r="770">
      <c r="A770" s="43"/>
      <c r="B770" s="37" t="str">
        <f t="shared" si="2"/>
        <v/>
      </c>
      <c r="C770" s="44"/>
      <c r="D770" s="45"/>
      <c r="E770" s="45"/>
      <c r="F770" s="46" t="str">
        <f t="shared" si="5"/>
        <v/>
      </c>
      <c r="G770" s="4"/>
      <c r="H770" s="4"/>
      <c r="I770" s="4"/>
      <c r="J770" s="4"/>
      <c r="K770" s="4"/>
      <c r="L770" s="4"/>
      <c r="M770" s="4"/>
      <c r="N770" s="4"/>
      <c r="O770" s="4"/>
      <c r="P770" s="4"/>
      <c r="Q770" s="4"/>
      <c r="R770" s="4"/>
      <c r="S770" s="4"/>
      <c r="T770" s="4"/>
      <c r="U770" s="4"/>
      <c r="V770" s="4"/>
      <c r="W770" s="4"/>
      <c r="X770" s="4"/>
      <c r="Y770" s="4"/>
      <c r="Z770" s="4"/>
      <c r="AA770" s="4"/>
      <c r="AB770" s="4"/>
      <c r="AC770" s="4"/>
    </row>
    <row r="771">
      <c r="A771" s="43"/>
      <c r="B771" s="37" t="str">
        <f t="shared" si="2"/>
        <v/>
      </c>
      <c r="C771" s="44"/>
      <c r="D771" s="45"/>
      <c r="E771" s="45"/>
      <c r="F771" s="46" t="str">
        <f t="shared" si="5"/>
        <v/>
      </c>
      <c r="G771" s="4"/>
      <c r="H771" s="4"/>
      <c r="I771" s="4"/>
      <c r="J771" s="4"/>
      <c r="K771" s="4"/>
      <c r="L771" s="4"/>
      <c r="M771" s="4"/>
      <c r="N771" s="4"/>
      <c r="O771" s="4"/>
      <c r="P771" s="4"/>
      <c r="Q771" s="4"/>
      <c r="R771" s="4"/>
      <c r="S771" s="4"/>
      <c r="T771" s="4"/>
      <c r="U771" s="4"/>
      <c r="V771" s="4"/>
      <c r="W771" s="4"/>
      <c r="X771" s="4"/>
      <c r="Y771" s="4"/>
      <c r="Z771" s="4"/>
      <c r="AA771" s="4"/>
      <c r="AB771" s="4"/>
      <c r="AC771" s="4"/>
    </row>
    <row r="772">
      <c r="A772" s="43"/>
      <c r="B772" s="37" t="str">
        <f t="shared" si="2"/>
        <v/>
      </c>
      <c r="C772" s="44"/>
      <c r="D772" s="45"/>
      <c r="E772" s="45"/>
      <c r="F772" s="46" t="str">
        <f t="shared" si="5"/>
        <v/>
      </c>
      <c r="G772" s="4"/>
      <c r="H772" s="4"/>
      <c r="I772" s="4"/>
      <c r="J772" s="4"/>
      <c r="K772" s="4"/>
      <c r="L772" s="4"/>
      <c r="M772" s="4"/>
      <c r="N772" s="4"/>
      <c r="O772" s="4"/>
      <c r="P772" s="4"/>
      <c r="Q772" s="4"/>
      <c r="R772" s="4"/>
      <c r="S772" s="4"/>
      <c r="T772" s="4"/>
      <c r="U772" s="4"/>
      <c r="V772" s="4"/>
      <c r="W772" s="4"/>
      <c r="X772" s="4"/>
      <c r="Y772" s="4"/>
      <c r="Z772" s="4"/>
      <c r="AA772" s="4"/>
      <c r="AB772" s="4"/>
      <c r="AC772" s="4"/>
    </row>
    <row r="773">
      <c r="A773" s="43"/>
      <c r="B773" s="37" t="str">
        <f t="shared" si="2"/>
        <v/>
      </c>
      <c r="C773" s="44"/>
      <c r="D773" s="45"/>
      <c r="E773" s="45"/>
      <c r="F773" s="46" t="str">
        <f t="shared" si="5"/>
        <v/>
      </c>
      <c r="G773" s="4"/>
      <c r="H773" s="4"/>
      <c r="I773" s="4"/>
      <c r="J773" s="4"/>
      <c r="K773" s="4"/>
      <c r="L773" s="4"/>
      <c r="M773" s="4"/>
      <c r="N773" s="4"/>
      <c r="O773" s="4"/>
      <c r="P773" s="4"/>
      <c r="Q773" s="4"/>
      <c r="R773" s="4"/>
      <c r="S773" s="4"/>
      <c r="T773" s="4"/>
      <c r="U773" s="4"/>
      <c r="V773" s="4"/>
      <c r="W773" s="4"/>
      <c r="X773" s="4"/>
      <c r="Y773" s="4"/>
      <c r="Z773" s="4"/>
      <c r="AA773" s="4"/>
      <c r="AB773" s="4"/>
      <c r="AC773" s="4"/>
    </row>
    <row r="774">
      <c r="A774" s="43"/>
      <c r="B774" s="37" t="str">
        <f t="shared" si="2"/>
        <v/>
      </c>
      <c r="C774" s="44"/>
      <c r="D774" s="45"/>
      <c r="E774" s="45"/>
      <c r="F774" s="46" t="str">
        <f t="shared" si="5"/>
        <v/>
      </c>
      <c r="G774" s="4"/>
      <c r="H774" s="4"/>
      <c r="I774" s="4"/>
      <c r="J774" s="4"/>
      <c r="K774" s="4"/>
      <c r="L774" s="4"/>
      <c r="M774" s="4"/>
      <c r="N774" s="4"/>
      <c r="O774" s="4"/>
      <c r="P774" s="4"/>
      <c r="Q774" s="4"/>
      <c r="R774" s="4"/>
      <c r="S774" s="4"/>
      <c r="T774" s="4"/>
      <c r="U774" s="4"/>
      <c r="V774" s="4"/>
      <c r="W774" s="4"/>
      <c r="X774" s="4"/>
      <c r="Y774" s="4"/>
      <c r="Z774" s="4"/>
      <c r="AA774" s="4"/>
      <c r="AB774" s="4"/>
      <c r="AC774" s="4"/>
    </row>
    <row r="775">
      <c r="A775" s="43"/>
      <c r="B775" s="37" t="str">
        <f t="shared" si="2"/>
        <v/>
      </c>
      <c r="C775" s="44"/>
      <c r="D775" s="45"/>
      <c r="E775" s="45"/>
      <c r="F775" s="46" t="str">
        <f t="shared" si="5"/>
        <v/>
      </c>
      <c r="G775" s="4"/>
      <c r="H775" s="4"/>
      <c r="I775" s="4"/>
      <c r="J775" s="4"/>
      <c r="K775" s="4"/>
      <c r="L775" s="4"/>
      <c r="M775" s="4"/>
      <c r="N775" s="4"/>
      <c r="O775" s="4"/>
      <c r="P775" s="4"/>
      <c r="Q775" s="4"/>
      <c r="R775" s="4"/>
      <c r="S775" s="4"/>
      <c r="T775" s="4"/>
      <c r="U775" s="4"/>
      <c r="V775" s="4"/>
      <c r="W775" s="4"/>
      <c r="X775" s="4"/>
      <c r="Y775" s="4"/>
      <c r="Z775" s="4"/>
      <c r="AA775" s="4"/>
      <c r="AB775" s="4"/>
      <c r="AC775" s="4"/>
    </row>
    <row r="776">
      <c r="A776" s="43"/>
      <c r="B776" s="37" t="str">
        <f t="shared" si="2"/>
        <v/>
      </c>
      <c r="C776" s="44"/>
      <c r="D776" s="45"/>
      <c r="E776" s="45"/>
      <c r="F776" s="46" t="str">
        <f t="shared" si="5"/>
        <v/>
      </c>
      <c r="G776" s="4"/>
      <c r="H776" s="4"/>
      <c r="I776" s="4"/>
      <c r="J776" s="4"/>
      <c r="K776" s="4"/>
      <c r="L776" s="4"/>
      <c r="M776" s="4"/>
      <c r="N776" s="4"/>
      <c r="O776" s="4"/>
      <c r="P776" s="4"/>
      <c r="Q776" s="4"/>
      <c r="R776" s="4"/>
      <c r="S776" s="4"/>
      <c r="T776" s="4"/>
      <c r="U776" s="4"/>
      <c r="V776" s="4"/>
      <c r="W776" s="4"/>
      <c r="X776" s="4"/>
      <c r="Y776" s="4"/>
      <c r="Z776" s="4"/>
      <c r="AA776" s="4"/>
      <c r="AB776" s="4"/>
      <c r="AC776" s="4"/>
    </row>
    <row r="777">
      <c r="A777" s="43"/>
      <c r="B777" s="37" t="str">
        <f t="shared" si="2"/>
        <v/>
      </c>
      <c r="C777" s="44"/>
      <c r="D777" s="45"/>
      <c r="E777" s="45"/>
      <c r="F777" s="46" t="str">
        <f t="shared" si="5"/>
        <v/>
      </c>
      <c r="G777" s="4"/>
      <c r="H777" s="4"/>
      <c r="I777" s="4"/>
      <c r="J777" s="4"/>
      <c r="K777" s="4"/>
      <c r="L777" s="4"/>
      <c r="M777" s="4"/>
      <c r="N777" s="4"/>
      <c r="O777" s="4"/>
      <c r="P777" s="4"/>
      <c r="Q777" s="4"/>
      <c r="R777" s="4"/>
      <c r="S777" s="4"/>
      <c r="T777" s="4"/>
      <c r="U777" s="4"/>
      <c r="V777" s="4"/>
      <c r="W777" s="4"/>
      <c r="X777" s="4"/>
      <c r="Y777" s="4"/>
      <c r="Z777" s="4"/>
      <c r="AA777" s="4"/>
      <c r="AB777" s="4"/>
      <c r="AC777" s="4"/>
    </row>
    <row r="778">
      <c r="A778" s="43"/>
      <c r="B778" s="37" t="str">
        <f t="shared" si="2"/>
        <v/>
      </c>
      <c r="C778" s="44"/>
      <c r="D778" s="45"/>
      <c r="E778" s="45"/>
      <c r="F778" s="46" t="str">
        <f t="shared" si="5"/>
        <v/>
      </c>
      <c r="G778" s="4"/>
      <c r="H778" s="4"/>
      <c r="I778" s="4"/>
      <c r="J778" s="4"/>
      <c r="K778" s="4"/>
      <c r="L778" s="4"/>
      <c r="M778" s="4"/>
      <c r="N778" s="4"/>
      <c r="O778" s="4"/>
      <c r="P778" s="4"/>
      <c r="Q778" s="4"/>
      <c r="R778" s="4"/>
      <c r="S778" s="4"/>
      <c r="T778" s="4"/>
      <c r="U778" s="4"/>
      <c r="V778" s="4"/>
      <c r="W778" s="4"/>
      <c r="X778" s="4"/>
      <c r="Y778" s="4"/>
      <c r="Z778" s="4"/>
      <c r="AA778" s="4"/>
      <c r="AB778" s="4"/>
      <c r="AC778" s="4"/>
    </row>
    <row r="779">
      <c r="A779" s="43"/>
      <c r="B779" s="37" t="str">
        <f t="shared" si="2"/>
        <v/>
      </c>
      <c r="C779" s="44"/>
      <c r="D779" s="45"/>
      <c r="E779" s="45"/>
      <c r="F779" s="46" t="str">
        <f t="shared" si="5"/>
        <v/>
      </c>
      <c r="G779" s="4"/>
      <c r="H779" s="4"/>
      <c r="I779" s="4"/>
      <c r="J779" s="4"/>
      <c r="K779" s="4"/>
      <c r="L779" s="4"/>
      <c r="M779" s="4"/>
      <c r="N779" s="4"/>
      <c r="O779" s="4"/>
      <c r="P779" s="4"/>
      <c r="Q779" s="4"/>
      <c r="R779" s="4"/>
      <c r="S779" s="4"/>
      <c r="T779" s="4"/>
      <c r="U779" s="4"/>
      <c r="V779" s="4"/>
      <c r="W779" s="4"/>
      <c r="X779" s="4"/>
      <c r="Y779" s="4"/>
      <c r="Z779" s="4"/>
      <c r="AA779" s="4"/>
      <c r="AB779" s="4"/>
      <c r="AC779" s="4"/>
    </row>
    <row r="780">
      <c r="A780" s="43"/>
      <c r="B780" s="37" t="str">
        <f t="shared" si="2"/>
        <v/>
      </c>
      <c r="C780" s="44"/>
      <c r="D780" s="45"/>
      <c r="E780" s="45"/>
      <c r="F780" s="46" t="str">
        <f t="shared" si="5"/>
        <v/>
      </c>
      <c r="G780" s="4"/>
      <c r="H780" s="4"/>
      <c r="I780" s="4"/>
      <c r="J780" s="4"/>
      <c r="K780" s="4"/>
      <c r="L780" s="4"/>
      <c r="M780" s="4"/>
      <c r="N780" s="4"/>
      <c r="O780" s="4"/>
      <c r="P780" s="4"/>
      <c r="Q780" s="4"/>
      <c r="R780" s="4"/>
      <c r="S780" s="4"/>
      <c r="T780" s="4"/>
      <c r="U780" s="4"/>
      <c r="V780" s="4"/>
      <c r="W780" s="4"/>
      <c r="X780" s="4"/>
      <c r="Y780" s="4"/>
      <c r="Z780" s="4"/>
      <c r="AA780" s="4"/>
      <c r="AB780" s="4"/>
      <c r="AC780" s="4"/>
    </row>
    <row r="781">
      <c r="A781" s="43"/>
      <c r="B781" s="37" t="str">
        <f t="shared" si="2"/>
        <v/>
      </c>
      <c r="C781" s="44"/>
      <c r="D781" s="45"/>
      <c r="E781" s="45"/>
      <c r="F781" s="46" t="str">
        <f t="shared" si="5"/>
        <v/>
      </c>
      <c r="G781" s="4"/>
      <c r="H781" s="4"/>
      <c r="I781" s="4"/>
      <c r="J781" s="4"/>
      <c r="K781" s="4"/>
      <c r="L781" s="4"/>
      <c r="M781" s="4"/>
      <c r="N781" s="4"/>
      <c r="O781" s="4"/>
      <c r="P781" s="4"/>
      <c r="Q781" s="4"/>
      <c r="R781" s="4"/>
      <c r="S781" s="4"/>
      <c r="T781" s="4"/>
      <c r="U781" s="4"/>
      <c r="V781" s="4"/>
      <c r="W781" s="4"/>
      <c r="X781" s="4"/>
      <c r="Y781" s="4"/>
      <c r="Z781" s="4"/>
      <c r="AA781" s="4"/>
      <c r="AB781" s="4"/>
      <c r="AC781" s="4"/>
    </row>
    <row r="782">
      <c r="A782" s="43"/>
      <c r="B782" s="37" t="str">
        <f t="shared" si="2"/>
        <v/>
      </c>
      <c r="C782" s="44"/>
      <c r="D782" s="45"/>
      <c r="E782" s="45"/>
      <c r="F782" s="46" t="str">
        <f t="shared" si="5"/>
        <v/>
      </c>
      <c r="G782" s="4"/>
      <c r="H782" s="4"/>
      <c r="I782" s="4"/>
      <c r="J782" s="4"/>
      <c r="K782" s="4"/>
      <c r="L782" s="4"/>
      <c r="M782" s="4"/>
      <c r="N782" s="4"/>
      <c r="O782" s="4"/>
      <c r="P782" s="4"/>
      <c r="Q782" s="4"/>
      <c r="R782" s="4"/>
      <c r="S782" s="4"/>
      <c r="T782" s="4"/>
      <c r="U782" s="4"/>
      <c r="V782" s="4"/>
      <c r="W782" s="4"/>
      <c r="X782" s="4"/>
      <c r="Y782" s="4"/>
      <c r="Z782" s="4"/>
      <c r="AA782" s="4"/>
      <c r="AB782" s="4"/>
      <c r="AC782" s="4"/>
    </row>
    <row r="783">
      <c r="A783" s="43"/>
      <c r="B783" s="37" t="str">
        <f t="shared" si="2"/>
        <v/>
      </c>
      <c r="C783" s="44"/>
      <c r="D783" s="45"/>
      <c r="E783" s="45"/>
      <c r="F783" s="46" t="str">
        <f t="shared" si="5"/>
        <v/>
      </c>
      <c r="G783" s="4"/>
      <c r="H783" s="4"/>
      <c r="I783" s="4"/>
      <c r="J783" s="4"/>
      <c r="K783" s="4"/>
      <c r="L783" s="4"/>
      <c r="M783" s="4"/>
      <c r="N783" s="4"/>
      <c r="O783" s="4"/>
      <c r="P783" s="4"/>
      <c r="Q783" s="4"/>
      <c r="R783" s="4"/>
      <c r="S783" s="4"/>
      <c r="T783" s="4"/>
      <c r="U783" s="4"/>
      <c r="V783" s="4"/>
      <c r="W783" s="4"/>
      <c r="X783" s="4"/>
      <c r="Y783" s="4"/>
      <c r="Z783" s="4"/>
      <c r="AA783" s="4"/>
      <c r="AB783" s="4"/>
      <c r="AC783" s="4"/>
    </row>
    <row r="784">
      <c r="A784" s="43"/>
      <c r="B784" s="37" t="str">
        <f t="shared" si="2"/>
        <v/>
      </c>
      <c r="C784" s="44"/>
      <c r="D784" s="45"/>
      <c r="E784" s="45"/>
      <c r="F784" s="46" t="str">
        <f t="shared" si="5"/>
        <v/>
      </c>
      <c r="G784" s="4"/>
      <c r="H784" s="4"/>
      <c r="I784" s="4"/>
      <c r="J784" s="4"/>
      <c r="K784" s="4"/>
      <c r="L784" s="4"/>
      <c r="M784" s="4"/>
      <c r="N784" s="4"/>
      <c r="O784" s="4"/>
      <c r="P784" s="4"/>
      <c r="Q784" s="4"/>
      <c r="R784" s="4"/>
      <c r="S784" s="4"/>
      <c r="T784" s="4"/>
      <c r="U784" s="4"/>
      <c r="V784" s="4"/>
      <c r="W784" s="4"/>
      <c r="X784" s="4"/>
      <c r="Y784" s="4"/>
      <c r="Z784" s="4"/>
      <c r="AA784" s="4"/>
      <c r="AB784" s="4"/>
      <c r="AC784" s="4"/>
    </row>
    <row r="785">
      <c r="A785" s="43"/>
      <c r="B785" s="37" t="str">
        <f t="shared" si="2"/>
        <v/>
      </c>
      <c r="C785" s="44"/>
      <c r="D785" s="45"/>
      <c r="E785" s="45"/>
      <c r="F785" s="46" t="str">
        <f t="shared" si="5"/>
        <v/>
      </c>
      <c r="G785" s="4"/>
      <c r="H785" s="4"/>
      <c r="I785" s="4"/>
      <c r="J785" s="4"/>
      <c r="K785" s="4"/>
      <c r="L785" s="4"/>
      <c r="M785" s="4"/>
      <c r="N785" s="4"/>
      <c r="O785" s="4"/>
      <c r="P785" s="4"/>
      <c r="Q785" s="4"/>
      <c r="R785" s="4"/>
      <c r="S785" s="4"/>
      <c r="T785" s="4"/>
      <c r="U785" s="4"/>
      <c r="V785" s="4"/>
      <c r="W785" s="4"/>
      <c r="X785" s="4"/>
      <c r="Y785" s="4"/>
      <c r="Z785" s="4"/>
      <c r="AA785" s="4"/>
      <c r="AB785" s="4"/>
      <c r="AC785" s="4"/>
    </row>
    <row r="786">
      <c r="A786" s="43"/>
      <c r="B786" s="37" t="str">
        <f t="shared" si="2"/>
        <v/>
      </c>
      <c r="C786" s="44"/>
      <c r="D786" s="45"/>
      <c r="E786" s="45"/>
      <c r="F786" s="46" t="str">
        <f t="shared" si="5"/>
        <v/>
      </c>
      <c r="G786" s="4"/>
      <c r="H786" s="4"/>
      <c r="I786" s="4"/>
      <c r="J786" s="4"/>
      <c r="K786" s="4"/>
      <c r="L786" s="4"/>
      <c r="M786" s="4"/>
      <c r="N786" s="4"/>
      <c r="O786" s="4"/>
      <c r="P786" s="4"/>
      <c r="Q786" s="4"/>
      <c r="R786" s="4"/>
      <c r="S786" s="4"/>
      <c r="T786" s="4"/>
      <c r="U786" s="4"/>
      <c r="V786" s="4"/>
      <c r="W786" s="4"/>
      <c r="X786" s="4"/>
      <c r="Y786" s="4"/>
      <c r="Z786" s="4"/>
      <c r="AA786" s="4"/>
      <c r="AB786" s="4"/>
      <c r="AC786" s="4"/>
    </row>
    <row r="787">
      <c r="A787" s="43"/>
      <c r="B787" s="37" t="str">
        <f t="shared" si="2"/>
        <v/>
      </c>
      <c r="C787" s="44"/>
      <c r="D787" s="45"/>
      <c r="E787" s="45"/>
      <c r="F787" s="46" t="str">
        <f t="shared" si="5"/>
        <v/>
      </c>
      <c r="G787" s="4"/>
      <c r="H787" s="4"/>
      <c r="I787" s="4"/>
      <c r="J787" s="4"/>
      <c r="K787" s="4"/>
      <c r="L787" s="4"/>
      <c r="M787" s="4"/>
      <c r="N787" s="4"/>
      <c r="O787" s="4"/>
      <c r="P787" s="4"/>
      <c r="Q787" s="4"/>
      <c r="R787" s="4"/>
      <c r="S787" s="4"/>
      <c r="T787" s="4"/>
      <c r="U787" s="4"/>
      <c r="V787" s="4"/>
      <c r="W787" s="4"/>
      <c r="X787" s="4"/>
      <c r="Y787" s="4"/>
      <c r="Z787" s="4"/>
      <c r="AA787" s="4"/>
      <c r="AB787" s="4"/>
      <c r="AC787" s="4"/>
    </row>
    <row r="788">
      <c r="A788" s="43"/>
      <c r="B788" s="37" t="str">
        <f t="shared" si="2"/>
        <v/>
      </c>
      <c r="C788" s="44"/>
      <c r="D788" s="45"/>
      <c r="E788" s="45"/>
      <c r="F788" s="46" t="str">
        <f t="shared" si="5"/>
        <v/>
      </c>
      <c r="G788" s="4"/>
      <c r="H788" s="4"/>
      <c r="I788" s="4"/>
      <c r="J788" s="4"/>
      <c r="K788" s="4"/>
      <c r="L788" s="4"/>
      <c r="M788" s="4"/>
      <c r="N788" s="4"/>
      <c r="O788" s="4"/>
      <c r="P788" s="4"/>
      <c r="Q788" s="4"/>
      <c r="R788" s="4"/>
      <c r="S788" s="4"/>
      <c r="T788" s="4"/>
      <c r="U788" s="4"/>
      <c r="V788" s="4"/>
      <c r="W788" s="4"/>
      <c r="X788" s="4"/>
      <c r="Y788" s="4"/>
      <c r="Z788" s="4"/>
      <c r="AA788" s="4"/>
      <c r="AB788" s="4"/>
      <c r="AC788" s="4"/>
    </row>
    <row r="789">
      <c r="A789" s="43"/>
      <c r="B789" s="37" t="str">
        <f t="shared" si="2"/>
        <v/>
      </c>
      <c r="C789" s="44"/>
      <c r="D789" s="45"/>
      <c r="E789" s="45"/>
      <c r="F789" s="46" t="str">
        <f t="shared" si="5"/>
        <v/>
      </c>
      <c r="G789" s="4"/>
      <c r="H789" s="4"/>
      <c r="I789" s="4"/>
      <c r="J789" s="4"/>
      <c r="K789" s="4"/>
      <c r="L789" s="4"/>
      <c r="M789" s="4"/>
      <c r="N789" s="4"/>
      <c r="O789" s="4"/>
      <c r="P789" s="4"/>
      <c r="Q789" s="4"/>
      <c r="R789" s="4"/>
      <c r="S789" s="4"/>
      <c r="T789" s="4"/>
      <c r="U789" s="4"/>
      <c r="V789" s="4"/>
      <c r="W789" s="4"/>
      <c r="X789" s="4"/>
      <c r="Y789" s="4"/>
      <c r="Z789" s="4"/>
      <c r="AA789" s="4"/>
      <c r="AB789" s="4"/>
      <c r="AC789" s="4"/>
    </row>
    <row r="790">
      <c r="A790" s="43"/>
      <c r="B790" s="37" t="str">
        <f t="shared" si="2"/>
        <v/>
      </c>
      <c r="C790" s="44"/>
      <c r="D790" s="45"/>
      <c r="E790" s="45"/>
      <c r="F790" s="46" t="str">
        <f t="shared" si="5"/>
        <v/>
      </c>
      <c r="G790" s="4"/>
      <c r="H790" s="4"/>
      <c r="I790" s="4"/>
      <c r="J790" s="4"/>
      <c r="K790" s="4"/>
      <c r="L790" s="4"/>
      <c r="M790" s="4"/>
      <c r="N790" s="4"/>
      <c r="O790" s="4"/>
      <c r="P790" s="4"/>
      <c r="Q790" s="4"/>
      <c r="R790" s="4"/>
      <c r="S790" s="4"/>
      <c r="T790" s="4"/>
      <c r="U790" s="4"/>
      <c r="V790" s="4"/>
      <c r="W790" s="4"/>
      <c r="X790" s="4"/>
      <c r="Y790" s="4"/>
      <c r="Z790" s="4"/>
      <c r="AA790" s="4"/>
      <c r="AB790" s="4"/>
      <c r="AC790" s="4"/>
    </row>
    <row r="791">
      <c r="A791" s="43"/>
      <c r="B791" s="37" t="str">
        <f t="shared" si="2"/>
        <v/>
      </c>
      <c r="C791" s="44"/>
      <c r="D791" s="45"/>
      <c r="E791" s="45"/>
      <c r="F791" s="46" t="str">
        <f t="shared" si="5"/>
        <v/>
      </c>
      <c r="G791" s="4"/>
      <c r="H791" s="4"/>
      <c r="I791" s="4"/>
      <c r="J791" s="4"/>
      <c r="K791" s="4"/>
      <c r="L791" s="4"/>
      <c r="M791" s="4"/>
      <c r="N791" s="4"/>
      <c r="O791" s="4"/>
      <c r="P791" s="4"/>
      <c r="Q791" s="4"/>
      <c r="R791" s="4"/>
      <c r="S791" s="4"/>
      <c r="T791" s="4"/>
      <c r="U791" s="4"/>
      <c r="V791" s="4"/>
      <c r="W791" s="4"/>
      <c r="X791" s="4"/>
      <c r="Y791" s="4"/>
      <c r="Z791" s="4"/>
      <c r="AA791" s="4"/>
      <c r="AB791" s="4"/>
      <c r="AC791" s="4"/>
    </row>
    <row r="792">
      <c r="A792" s="43"/>
      <c r="B792" s="37" t="str">
        <f t="shared" si="2"/>
        <v/>
      </c>
      <c r="C792" s="44"/>
      <c r="D792" s="45"/>
      <c r="E792" s="45"/>
      <c r="F792" s="46" t="str">
        <f t="shared" si="5"/>
        <v/>
      </c>
      <c r="G792" s="4"/>
      <c r="H792" s="4"/>
      <c r="I792" s="4"/>
      <c r="J792" s="4"/>
      <c r="K792" s="4"/>
      <c r="L792" s="4"/>
      <c r="M792" s="4"/>
      <c r="N792" s="4"/>
      <c r="O792" s="4"/>
      <c r="P792" s="4"/>
      <c r="Q792" s="4"/>
      <c r="R792" s="4"/>
      <c r="S792" s="4"/>
      <c r="T792" s="4"/>
      <c r="U792" s="4"/>
      <c r="V792" s="4"/>
      <c r="W792" s="4"/>
      <c r="X792" s="4"/>
      <c r="Y792" s="4"/>
      <c r="Z792" s="4"/>
      <c r="AA792" s="4"/>
      <c r="AB792" s="4"/>
      <c r="AC792" s="4"/>
    </row>
    <row r="793">
      <c r="A793" s="43"/>
      <c r="B793" s="37" t="str">
        <f t="shared" si="2"/>
        <v/>
      </c>
      <c r="C793" s="44"/>
      <c r="D793" s="45"/>
      <c r="E793" s="45"/>
      <c r="F793" s="46" t="str">
        <f t="shared" si="5"/>
        <v/>
      </c>
      <c r="G793" s="4"/>
      <c r="H793" s="4"/>
      <c r="I793" s="4"/>
      <c r="J793" s="4"/>
      <c r="K793" s="4"/>
      <c r="L793" s="4"/>
      <c r="M793" s="4"/>
      <c r="N793" s="4"/>
      <c r="O793" s="4"/>
      <c r="P793" s="4"/>
      <c r="Q793" s="4"/>
      <c r="R793" s="4"/>
      <c r="S793" s="4"/>
      <c r="T793" s="4"/>
      <c r="U793" s="4"/>
      <c r="V793" s="4"/>
      <c r="W793" s="4"/>
      <c r="X793" s="4"/>
      <c r="Y793" s="4"/>
      <c r="Z793" s="4"/>
      <c r="AA793" s="4"/>
      <c r="AB793" s="4"/>
      <c r="AC793" s="4"/>
    </row>
    <row r="794">
      <c r="A794" s="43"/>
      <c r="B794" s="37" t="str">
        <f t="shared" si="2"/>
        <v/>
      </c>
      <c r="C794" s="44"/>
      <c r="D794" s="45"/>
      <c r="E794" s="45"/>
      <c r="F794" s="46" t="str">
        <f t="shared" si="5"/>
        <v/>
      </c>
      <c r="G794" s="4"/>
      <c r="H794" s="4"/>
      <c r="I794" s="4"/>
      <c r="J794" s="4"/>
      <c r="K794" s="4"/>
      <c r="L794" s="4"/>
      <c r="M794" s="4"/>
      <c r="N794" s="4"/>
      <c r="O794" s="4"/>
      <c r="P794" s="4"/>
      <c r="Q794" s="4"/>
      <c r="R794" s="4"/>
      <c r="S794" s="4"/>
      <c r="T794" s="4"/>
      <c r="U794" s="4"/>
      <c r="V794" s="4"/>
      <c r="W794" s="4"/>
      <c r="X794" s="4"/>
      <c r="Y794" s="4"/>
      <c r="Z794" s="4"/>
      <c r="AA794" s="4"/>
      <c r="AB794" s="4"/>
      <c r="AC794" s="4"/>
    </row>
    <row r="795">
      <c r="A795" s="43"/>
      <c r="B795" s="37" t="str">
        <f t="shared" si="2"/>
        <v/>
      </c>
      <c r="C795" s="44"/>
      <c r="D795" s="45"/>
      <c r="E795" s="45"/>
      <c r="F795" s="46" t="str">
        <f t="shared" si="5"/>
        <v/>
      </c>
      <c r="G795" s="4"/>
      <c r="H795" s="4"/>
      <c r="I795" s="4"/>
      <c r="J795" s="4"/>
      <c r="K795" s="4"/>
      <c r="L795" s="4"/>
      <c r="M795" s="4"/>
      <c r="N795" s="4"/>
      <c r="O795" s="4"/>
      <c r="P795" s="4"/>
      <c r="Q795" s="4"/>
      <c r="R795" s="4"/>
      <c r="S795" s="4"/>
      <c r="T795" s="4"/>
      <c r="U795" s="4"/>
      <c r="V795" s="4"/>
      <c r="W795" s="4"/>
      <c r="X795" s="4"/>
      <c r="Y795" s="4"/>
      <c r="Z795" s="4"/>
      <c r="AA795" s="4"/>
      <c r="AB795" s="4"/>
      <c r="AC795" s="4"/>
    </row>
    <row r="796">
      <c r="A796" s="43"/>
      <c r="B796" s="37" t="str">
        <f t="shared" si="2"/>
        <v/>
      </c>
      <c r="C796" s="44"/>
      <c r="D796" s="45"/>
      <c r="E796" s="45"/>
      <c r="F796" s="46" t="str">
        <f t="shared" si="5"/>
        <v/>
      </c>
      <c r="G796" s="4"/>
      <c r="H796" s="4"/>
      <c r="I796" s="4"/>
      <c r="J796" s="4"/>
      <c r="K796" s="4"/>
      <c r="L796" s="4"/>
      <c r="M796" s="4"/>
      <c r="N796" s="4"/>
      <c r="O796" s="4"/>
      <c r="P796" s="4"/>
      <c r="Q796" s="4"/>
      <c r="R796" s="4"/>
      <c r="S796" s="4"/>
      <c r="T796" s="4"/>
      <c r="U796" s="4"/>
      <c r="V796" s="4"/>
      <c r="W796" s="4"/>
      <c r="X796" s="4"/>
      <c r="Y796" s="4"/>
      <c r="Z796" s="4"/>
      <c r="AA796" s="4"/>
      <c r="AB796" s="4"/>
      <c r="AC796" s="4"/>
    </row>
    <row r="797">
      <c r="A797" s="43"/>
      <c r="B797" s="37" t="str">
        <f t="shared" si="2"/>
        <v/>
      </c>
      <c r="C797" s="44"/>
      <c r="D797" s="45"/>
      <c r="E797" s="45"/>
      <c r="F797" s="46" t="str">
        <f t="shared" si="5"/>
        <v/>
      </c>
      <c r="G797" s="4"/>
      <c r="H797" s="4"/>
      <c r="I797" s="4"/>
      <c r="J797" s="4"/>
      <c r="K797" s="4"/>
      <c r="L797" s="4"/>
      <c r="M797" s="4"/>
      <c r="N797" s="4"/>
      <c r="O797" s="4"/>
      <c r="P797" s="4"/>
      <c r="Q797" s="4"/>
      <c r="R797" s="4"/>
      <c r="S797" s="4"/>
      <c r="T797" s="4"/>
      <c r="U797" s="4"/>
      <c r="V797" s="4"/>
      <c r="W797" s="4"/>
      <c r="X797" s="4"/>
      <c r="Y797" s="4"/>
      <c r="Z797" s="4"/>
      <c r="AA797" s="4"/>
      <c r="AB797" s="4"/>
      <c r="AC797" s="4"/>
    </row>
    <row r="798">
      <c r="A798" s="43"/>
      <c r="B798" s="37" t="str">
        <f t="shared" si="2"/>
        <v/>
      </c>
      <c r="C798" s="44"/>
      <c r="D798" s="45"/>
      <c r="E798" s="45"/>
      <c r="F798" s="46" t="str">
        <f t="shared" si="5"/>
        <v/>
      </c>
      <c r="G798" s="4"/>
      <c r="H798" s="4"/>
      <c r="I798" s="4"/>
      <c r="J798" s="4"/>
      <c r="K798" s="4"/>
      <c r="L798" s="4"/>
      <c r="M798" s="4"/>
      <c r="N798" s="4"/>
      <c r="O798" s="4"/>
      <c r="P798" s="4"/>
      <c r="Q798" s="4"/>
      <c r="R798" s="4"/>
      <c r="S798" s="4"/>
      <c r="T798" s="4"/>
      <c r="U798" s="4"/>
      <c r="V798" s="4"/>
      <c r="W798" s="4"/>
      <c r="X798" s="4"/>
      <c r="Y798" s="4"/>
      <c r="Z798" s="4"/>
      <c r="AA798" s="4"/>
      <c r="AB798" s="4"/>
      <c r="AC798" s="4"/>
    </row>
    <row r="799">
      <c r="A799" s="43"/>
      <c r="B799" s="37" t="str">
        <f t="shared" si="2"/>
        <v/>
      </c>
      <c r="C799" s="44"/>
      <c r="D799" s="45"/>
      <c r="E799" s="45"/>
      <c r="F799" s="46" t="str">
        <f t="shared" si="5"/>
        <v/>
      </c>
      <c r="G799" s="4"/>
      <c r="H799" s="4"/>
      <c r="I799" s="4"/>
      <c r="J799" s="4"/>
      <c r="K799" s="4"/>
      <c r="L799" s="4"/>
      <c r="M799" s="4"/>
      <c r="N799" s="4"/>
      <c r="O799" s="4"/>
      <c r="P799" s="4"/>
      <c r="Q799" s="4"/>
      <c r="R799" s="4"/>
      <c r="S799" s="4"/>
      <c r="T799" s="4"/>
      <c r="U799" s="4"/>
      <c r="V799" s="4"/>
      <c r="W799" s="4"/>
      <c r="X799" s="4"/>
      <c r="Y799" s="4"/>
      <c r="Z799" s="4"/>
      <c r="AA799" s="4"/>
      <c r="AB799" s="4"/>
      <c r="AC799" s="4"/>
    </row>
    <row r="800">
      <c r="A800" s="43"/>
      <c r="B800" s="37" t="str">
        <f t="shared" si="2"/>
        <v/>
      </c>
      <c r="C800" s="44"/>
      <c r="D800" s="45"/>
      <c r="E800" s="45"/>
      <c r="F800" s="46" t="str">
        <f t="shared" si="5"/>
        <v/>
      </c>
      <c r="G800" s="4"/>
      <c r="H800" s="4"/>
      <c r="I800" s="4"/>
      <c r="J800" s="4"/>
      <c r="K800" s="4"/>
      <c r="L800" s="4"/>
      <c r="M800" s="4"/>
      <c r="N800" s="4"/>
      <c r="O800" s="4"/>
      <c r="P800" s="4"/>
      <c r="Q800" s="4"/>
      <c r="R800" s="4"/>
      <c r="S800" s="4"/>
      <c r="T800" s="4"/>
      <c r="U800" s="4"/>
      <c r="V800" s="4"/>
      <c r="W800" s="4"/>
      <c r="X800" s="4"/>
      <c r="Y800" s="4"/>
      <c r="Z800" s="4"/>
      <c r="AA800" s="4"/>
      <c r="AB800" s="4"/>
      <c r="AC800" s="4"/>
    </row>
    <row r="801">
      <c r="A801" s="43"/>
      <c r="B801" s="37" t="str">
        <f t="shared" si="2"/>
        <v/>
      </c>
      <c r="C801" s="44"/>
      <c r="D801" s="45"/>
      <c r="E801" s="45"/>
      <c r="F801" s="46" t="str">
        <f t="shared" si="5"/>
        <v/>
      </c>
      <c r="G801" s="4"/>
      <c r="H801" s="4"/>
      <c r="I801" s="4"/>
      <c r="J801" s="4"/>
      <c r="K801" s="4"/>
      <c r="L801" s="4"/>
      <c r="M801" s="4"/>
      <c r="N801" s="4"/>
      <c r="O801" s="4"/>
      <c r="P801" s="4"/>
      <c r="Q801" s="4"/>
      <c r="R801" s="4"/>
      <c r="S801" s="4"/>
      <c r="T801" s="4"/>
      <c r="U801" s="4"/>
      <c r="V801" s="4"/>
      <c r="W801" s="4"/>
      <c r="X801" s="4"/>
      <c r="Y801" s="4"/>
      <c r="Z801" s="4"/>
      <c r="AA801" s="4"/>
      <c r="AB801" s="4"/>
      <c r="AC801" s="4"/>
    </row>
    <row r="802">
      <c r="A802" s="43"/>
      <c r="B802" s="37" t="str">
        <f t="shared" si="2"/>
        <v/>
      </c>
      <c r="C802" s="44"/>
      <c r="D802" s="45"/>
      <c r="E802" s="45"/>
      <c r="F802" s="46" t="str">
        <f t="shared" si="5"/>
        <v/>
      </c>
      <c r="G802" s="4"/>
      <c r="H802" s="4"/>
      <c r="I802" s="4"/>
      <c r="J802" s="4"/>
      <c r="K802" s="4"/>
      <c r="L802" s="4"/>
      <c r="M802" s="4"/>
      <c r="N802" s="4"/>
      <c r="O802" s="4"/>
      <c r="P802" s="4"/>
      <c r="Q802" s="4"/>
      <c r="R802" s="4"/>
      <c r="S802" s="4"/>
      <c r="T802" s="4"/>
      <c r="U802" s="4"/>
      <c r="V802" s="4"/>
      <c r="W802" s="4"/>
      <c r="X802" s="4"/>
      <c r="Y802" s="4"/>
      <c r="Z802" s="4"/>
      <c r="AA802" s="4"/>
      <c r="AB802" s="4"/>
      <c r="AC802" s="4"/>
    </row>
    <row r="803">
      <c r="A803" s="43"/>
      <c r="B803" s="37" t="str">
        <f t="shared" si="2"/>
        <v/>
      </c>
      <c r="C803" s="44"/>
      <c r="D803" s="45"/>
      <c r="E803" s="45"/>
      <c r="F803" s="46" t="str">
        <f t="shared" si="5"/>
        <v/>
      </c>
      <c r="G803" s="4"/>
      <c r="H803" s="4"/>
      <c r="I803" s="4"/>
      <c r="J803" s="4"/>
      <c r="K803" s="4"/>
      <c r="L803" s="4"/>
      <c r="M803" s="4"/>
      <c r="N803" s="4"/>
      <c r="O803" s="4"/>
      <c r="P803" s="4"/>
      <c r="Q803" s="4"/>
      <c r="R803" s="4"/>
      <c r="S803" s="4"/>
      <c r="T803" s="4"/>
      <c r="U803" s="4"/>
      <c r="V803" s="4"/>
      <c r="W803" s="4"/>
      <c r="X803" s="4"/>
      <c r="Y803" s="4"/>
      <c r="Z803" s="4"/>
      <c r="AA803" s="4"/>
      <c r="AB803" s="4"/>
      <c r="AC803" s="4"/>
    </row>
    <row r="804">
      <c r="A804" s="43"/>
      <c r="B804" s="37" t="str">
        <f t="shared" si="2"/>
        <v/>
      </c>
      <c r="C804" s="44"/>
      <c r="D804" s="45"/>
      <c r="E804" s="45"/>
      <c r="F804" s="46" t="str">
        <f t="shared" si="5"/>
        <v/>
      </c>
      <c r="G804" s="4"/>
      <c r="H804" s="4"/>
      <c r="I804" s="4"/>
      <c r="J804" s="4"/>
      <c r="K804" s="4"/>
      <c r="L804" s="4"/>
      <c r="M804" s="4"/>
      <c r="N804" s="4"/>
      <c r="O804" s="4"/>
      <c r="P804" s="4"/>
      <c r="Q804" s="4"/>
      <c r="R804" s="4"/>
      <c r="S804" s="4"/>
      <c r="T804" s="4"/>
      <c r="U804" s="4"/>
      <c r="V804" s="4"/>
      <c r="W804" s="4"/>
      <c r="X804" s="4"/>
      <c r="Y804" s="4"/>
      <c r="Z804" s="4"/>
      <c r="AA804" s="4"/>
      <c r="AB804" s="4"/>
      <c r="AC804" s="4"/>
    </row>
    <row r="805">
      <c r="A805" s="43"/>
      <c r="B805" s="37" t="str">
        <f t="shared" si="2"/>
        <v/>
      </c>
      <c r="C805" s="44"/>
      <c r="D805" s="45"/>
      <c r="E805" s="45"/>
      <c r="F805" s="46" t="str">
        <f t="shared" si="5"/>
        <v/>
      </c>
      <c r="G805" s="4"/>
      <c r="H805" s="4"/>
      <c r="I805" s="4"/>
      <c r="J805" s="4"/>
      <c r="K805" s="4"/>
      <c r="L805" s="4"/>
      <c r="M805" s="4"/>
      <c r="N805" s="4"/>
      <c r="O805" s="4"/>
      <c r="P805" s="4"/>
      <c r="Q805" s="4"/>
      <c r="R805" s="4"/>
      <c r="S805" s="4"/>
      <c r="T805" s="4"/>
      <c r="U805" s="4"/>
      <c r="V805" s="4"/>
      <c r="W805" s="4"/>
      <c r="X805" s="4"/>
      <c r="Y805" s="4"/>
      <c r="Z805" s="4"/>
      <c r="AA805" s="4"/>
      <c r="AB805" s="4"/>
      <c r="AC805" s="4"/>
    </row>
    <row r="806">
      <c r="A806" s="43"/>
      <c r="B806" s="37" t="str">
        <f t="shared" si="2"/>
        <v/>
      </c>
      <c r="C806" s="44"/>
      <c r="D806" s="45"/>
      <c r="E806" s="45"/>
      <c r="F806" s="46" t="str">
        <f t="shared" si="5"/>
        <v/>
      </c>
      <c r="G806" s="4"/>
      <c r="H806" s="4"/>
      <c r="I806" s="4"/>
      <c r="J806" s="4"/>
      <c r="K806" s="4"/>
      <c r="L806" s="4"/>
      <c r="M806" s="4"/>
      <c r="N806" s="4"/>
      <c r="O806" s="4"/>
      <c r="P806" s="4"/>
      <c r="Q806" s="4"/>
      <c r="R806" s="4"/>
      <c r="S806" s="4"/>
      <c r="T806" s="4"/>
      <c r="U806" s="4"/>
      <c r="V806" s="4"/>
      <c r="W806" s="4"/>
      <c r="X806" s="4"/>
      <c r="Y806" s="4"/>
      <c r="Z806" s="4"/>
      <c r="AA806" s="4"/>
      <c r="AB806" s="4"/>
      <c r="AC806" s="4"/>
    </row>
    <row r="807">
      <c r="A807" s="43"/>
      <c r="B807" s="37" t="str">
        <f t="shared" si="2"/>
        <v/>
      </c>
      <c r="C807" s="44"/>
      <c r="D807" s="45"/>
      <c r="E807" s="45"/>
      <c r="F807" s="46" t="str">
        <f t="shared" si="5"/>
        <v/>
      </c>
      <c r="G807" s="4"/>
      <c r="H807" s="4"/>
      <c r="I807" s="4"/>
      <c r="J807" s="4"/>
      <c r="K807" s="4"/>
      <c r="L807" s="4"/>
      <c r="M807" s="4"/>
      <c r="N807" s="4"/>
      <c r="O807" s="4"/>
      <c r="P807" s="4"/>
      <c r="Q807" s="4"/>
      <c r="R807" s="4"/>
      <c r="S807" s="4"/>
      <c r="T807" s="4"/>
      <c r="U807" s="4"/>
      <c r="V807" s="4"/>
      <c r="W807" s="4"/>
      <c r="X807" s="4"/>
      <c r="Y807" s="4"/>
      <c r="Z807" s="4"/>
      <c r="AA807" s="4"/>
      <c r="AB807" s="4"/>
      <c r="AC807" s="4"/>
    </row>
    <row r="808">
      <c r="A808" s="43"/>
      <c r="B808" s="37" t="str">
        <f t="shared" si="2"/>
        <v/>
      </c>
      <c r="C808" s="44"/>
      <c r="D808" s="45"/>
      <c r="E808" s="45"/>
      <c r="F808" s="46" t="str">
        <f t="shared" si="5"/>
        <v/>
      </c>
      <c r="G808" s="4"/>
      <c r="H808" s="4"/>
      <c r="I808" s="4"/>
      <c r="J808" s="4"/>
      <c r="K808" s="4"/>
      <c r="L808" s="4"/>
      <c r="M808" s="4"/>
      <c r="N808" s="4"/>
      <c r="O808" s="4"/>
      <c r="P808" s="4"/>
      <c r="Q808" s="4"/>
      <c r="R808" s="4"/>
      <c r="S808" s="4"/>
      <c r="T808" s="4"/>
      <c r="U808" s="4"/>
      <c r="V808" s="4"/>
      <c r="W808" s="4"/>
      <c r="X808" s="4"/>
      <c r="Y808" s="4"/>
      <c r="Z808" s="4"/>
      <c r="AA808" s="4"/>
      <c r="AB808" s="4"/>
      <c r="AC808" s="4"/>
    </row>
    <row r="809">
      <c r="A809" s="43"/>
      <c r="B809" s="37" t="str">
        <f t="shared" si="2"/>
        <v/>
      </c>
      <c r="C809" s="44"/>
      <c r="D809" s="45"/>
      <c r="E809" s="45"/>
      <c r="F809" s="46" t="str">
        <f t="shared" si="5"/>
        <v/>
      </c>
      <c r="G809" s="4"/>
      <c r="H809" s="4"/>
      <c r="I809" s="4"/>
      <c r="J809" s="4"/>
      <c r="K809" s="4"/>
      <c r="L809" s="4"/>
      <c r="M809" s="4"/>
      <c r="N809" s="4"/>
      <c r="O809" s="4"/>
      <c r="P809" s="4"/>
      <c r="Q809" s="4"/>
      <c r="R809" s="4"/>
      <c r="S809" s="4"/>
      <c r="T809" s="4"/>
      <c r="U809" s="4"/>
      <c r="V809" s="4"/>
      <c r="W809" s="4"/>
      <c r="X809" s="4"/>
      <c r="Y809" s="4"/>
      <c r="Z809" s="4"/>
      <c r="AA809" s="4"/>
      <c r="AB809" s="4"/>
      <c r="AC809" s="4"/>
    </row>
    <row r="810">
      <c r="A810" s="43"/>
      <c r="B810" s="37" t="str">
        <f t="shared" si="2"/>
        <v/>
      </c>
      <c r="C810" s="44"/>
      <c r="D810" s="45"/>
      <c r="E810" s="45"/>
      <c r="F810" s="46" t="str">
        <f t="shared" si="5"/>
        <v/>
      </c>
      <c r="G810" s="4"/>
      <c r="H810" s="4"/>
      <c r="I810" s="4"/>
      <c r="J810" s="4"/>
      <c r="K810" s="4"/>
      <c r="L810" s="4"/>
      <c r="M810" s="4"/>
      <c r="N810" s="4"/>
      <c r="O810" s="4"/>
      <c r="P810" s="4"/>
      <c r="Q810" s="4"/>
      <c r="R810" s="4"/>
      <c r="S810" s="4"/>
      <c r="T810" s="4"/>
      <c r="U810" s="4"/>
      <c r="V810" s="4"/>
      <c r="W810" s="4"/>
      <c r="X810" s="4"/>
      <c r="Y810" s="4"/>
      <c r="Z810" s="4"/>
      <c r="AA810" s="4"/>
      <c r="AB810" s="4"/>
      <c r="AC810" s="4"/>
    </row>
    <row r="811">
      <c r="A811" s="43"/>
      <c r="B811" s="37" t="str">
        <f t="shared" si="2"/>
        <v/>
      </c>
      <c r="C811" s="44"/>
      <c r="D811" s="45"/>
      <c r="E811" s="45"/>
      <c r="F811" s="46" t="str">
        <f t="shared" si="5"/>
        <v/>
      </c>
      <c r="G811" s="4"/>
      <c r="H811" s="4"/>
      <c r="I811" s="4"/>
      <c r="J811" s="4"/>
      <c r="K811" s="4"/>
      <c r="L811" s="4"/>
      <c r="M811" s="4"/>
      <c r="N811" s="4"/>
      <c r="O811" s="4"/>
      <c r="P811" s="4"/>
      <c r="Q811" s="4"/>
      <c r="R811" s="4"/>
      <c r="S811" s="4"/>
      <c r="T811" s="4"/>
      <c r="U811" s="4"/>
      <c r="V811" s="4"/>
      <c r="W811" s="4"/>
      <c r="X811" s="4"/>
      <c r="Y811" s="4"/>
      <c r="Z811" s="4"/>
      <c r="AA811" s="4"/>
      <c r="AB811" s="4"/>
      <c r="AC811" s="4"/>
    </row>
    <row r="812">
      <c r="A812" s="43"/>
      <c r="B812" s="37" t="str">
        <f t="shared" si="2"/>
        <v/>
      </c>
      <c r="C812" s="44"/>
      <c r="D812" s="45"/>
      <c r="E812" s="45"/>
      <c r="F812" s="46" t="str">
        <f t="shared" si="5"/>
        <v/>
      </c>
      <c r="G812" s="4"/>
      <c r="H812" s="4"/>
      <c r="I812" s="4"/>
      <c r="J812" s="4"/>
      <c r="K812" s="4"/>
      <c r="L812" s="4"/>
      <c r="M812" s="4"/>
      <c r="N812" s="4"/>
      <c r="O812" s="4"/>
      <c r="P812" s="4"/>
      <c r="Q812" s="4"/>
      <c r="R812" s="4"/>
      <c r="S812" s="4"/>
      <c r="T812" s="4"/>
      <c r="U812" s="4"/>
      <c r="V812" s="4"/>
      <c r="W812" s="4"/>
      <c r="X812" s="4"/>
      <c r="Y812" s="4"/>
      <c r="Z812" s="4"/>
      <c r="AA812" s="4"/>
      <c r="AB812" s="4"/>
      <c r="AC812" s="4"/>
    </row>
    <row r="813">
      <c r="A813" s="43"/>
      <c r="B813" s="37" t="str">
        <f t="shared" si="2"/>
        <v/>
      </c>
      <c r="C813" s="44"/>
      <c r="D813" s="45"/>
      <c r="E813" s="45"/>
      <c r="F813" s="46" t="str">
        <f t="shared" si="5"/>
        <v/>
      </c>
      <c r="G813" s="4"/>
      <c r="H813" s="4"/>
      <c r="I813" s="4"/>
      <c r="J813" s="4"/>
      <c r="K813" s="4"/>
      <c r="L813" s="4"/>
      <c r="M813" s="4"/>
      <c r="N813" s="4"/>
      <c r="O813" s="4"/>
      <c r="P813" s="4"/>
      <c r="Q813" s="4"/>
      <c r="R813" s="4"/>
      <c r="S813" s="4"/>
      <c r="T813" s="4"/>
      <c r="U813" s="4"/>
      <c r="V813" s="4"/>
      <c r="W813" s="4"/>
      <c r="X813" s="4"/>
      <c r="Y813" s="4"/>
      <c r="Z813" s="4"/>
      <c r="AA813" s="4"/>
      <c r="AB813" s="4"/>
      <c r="AC813" s="4"/>
    </row>
    <row r="814">
      <c r="A814" s="43"/>
      <c r="B814" s="37" t="str">
        <f t="shared" si="2"/>
        <v/>
      </c>
      <c r="C814" s="44"/>
      <c r="D814" s="45"/>
      <c r="E814" s="45"/>
      <c r="F814" s="46" t="str">
        <f t="shared" si="5"/>
        <v/>
      </c>
      <c r="G814" s="4"/>
      <c r="H814" s="4"/>
      <c r="I814" s="4"/>
      <c r="J814" s="4"/>
      <c r="K814" s="4"/>
      <c r="L814" s="4"/>
      <c r="M814" s="4"/>
      <c r="N814" s="4"/>
      <c r="O814" s="4"/>
      <c r="P814" s="4"/>
      <c r="Q814" s="4"/>
      <c r="R814" s="4"/>
      <c r="S814" s="4"/>
      <c r="T814" s="4"/>
      <c r="U814" s="4"/>
      <c r="V814" s="4"/>
      <c r="W814" s="4"/>
      <c r="X814" s="4"/>
      <c r="Y814" s="4"/>
      <c r="Z814" s="4"/>
      <c r="AA814" s="4"/>
      <c r="AB814" s="4"/>
      <c r="AC814" s="4"/>
    </row>
    <row r="815">
      <c r="A815" s="43"/>
      <c r="B815" s="37" t="str">
        <f t="shared" si="2"/>
        <v/>
      </c>
      <c r="C815" s="44"/>
      <c r="D815" s="45"/>
      <c r="E815" s="45"/>
      <c r="F815" s="46" t="str">
        <f t="shared" si="5"/>
        <v/>
      </c>
      <c r="G815" s="4"/>
      <c r="H815" s="4"/>
      <c r="I815" s="4"/>
      <c r="J815" s="4"/>
      <c r="K815" s="4"/>
      <c r="L815" s="4"/>
      <c r="M815" s="4"/>
      <c r="N815" s="4"/>
      <c r="O815" s="4"/>
      <c r="P815" s="4"/>
      <c r="Q815" s="4"/>
      <c r="R815" s="4"/>
      <c r="S815" s="4"/>
      <c r="T815" s="4"/>
      <c r="U815" s="4"/>
      <c r="V815" s="4"/>
      <c r="W815" s="4"/>
      <c r="X815" s="4"/>
      <c r="Y815" s="4"/>
      <c r="Z815" s="4"/>
      <c r="AA815" s="4"/>
      <c r="AB815" s="4"/>
      <c r="AC815" s="4"/>
    </row>
    <row r="816">
      <c r="A816" s="43"/>
      <c r="B816" s="37" t="str">
        <f t="shared" si="2"/>
        <v/>
      </c>
      <c r="C816" s="44"/>
      <c r="D816" s="45"/>
      <c r="E816" s="45"/>
      <c r="F816" s="46" t="str">
        <f t="shared" si="5"/>
        <v/>
      </c>
      <c r="G816" s="4"/>
      <c r="H816" s="4"/>
      <c r="I816" s="4"/>
      <c r="J816" s="4"/>
      <c r="K816" s="4"/>
      <c r="L816" s="4"/>
      <c r="M816" s="4"/>
      <c r="N816" s="4"/>
      <c r="O816" s="4"/>
      <c r="P816" s="4"/>
      <c r="Q816" s="4"/>
      <c r="R816" s="4"/>
      <c r="S816" s="4"/>
      <c r="T816" s="4"/>
      <c r="U816" s="4"/>
      <c r="V816" s="4"/>
      <c r="W816" s="4"/>
      <c r="X816" s="4"/>
      <c r="Y816" s="4"/>
      <c r="Z816" s="4"/>
      <c r="AA816" s="4"/>
      <c r="AB816" s="4"/>
      <c r="AC816" s="4"/>
    </row>
    <row r="817">
      <c r="A817" s="43"/>
      <c r="B817" s="37" t="str">
        <f t="shared" si="2"/>
        <v/>
      </c>
      <c r="C817" s="44"/>
      <c r="D817" s="45"/>
      <c r="E817" s="45"/>
      <c r="F817" s="46" t="str">
        <f t="shared" si="5"/>
        <v/>
      </c>
      <c r="G817" s="4"/>
      <c r="H817" s="4"/>
      <c r="I817" s="4"/>
      <c r="J817" s="4"/>
      <c r="K817" s="4"/>
      <c r="L817" s="4"/>
      <c r="M817" s="4"/>
      <c r="N817" s="4"/>
      <c r="O817" s="4"/>
      <c r="P817" s="4"/>
      <c r="Q817" s="4"/>
      <c r="R817" s="4"/>
      <c r="S817" s="4"/>
      <c r="T817" s="4"/>
      <c r="U817" s="4"/>
      <c r="V817" s="4"/>
      <c r="W817" s="4"/>
      <c r="X817" s="4"/>
      <c r="Y817" s="4"/>
      <c r="Z817" s="4"/>
      <c r="AA817" s="4"/>
      <c r="AB817" s="4"/>
      <c r="AC817" s="4"/>
    </row>
    <row r="818">
      <c r="A818" s="43"/>
      <c r="B818" s="37" t="str">
        <f t="shared" si="2"/>
        <v/>
      </c>
      <c r="C818" s="44"/>
      <c r="D818" s="45"/>
      <c r="E818" s="45"/>
      <c r="F818" s="46" t="str">
        <f t="shared" si="5"/>
        <v/>
      </c>
      <c r="G818" s="4"/>
      <c r="H818" s="4"/>
      <c r="I818" s="4"/>
      <c r="J818" s="4"/>
      <c r="K818" s="4"/>
      <c r="L818" s="4"/>
      <c r="M818" s="4"/>
      <c r="N818" s="4"/>
      <c r="O818" s="4"/>
      <c r="P818" s="4"/>
      <c r="Q818" s="4"/>
      <c r="R818" s="4"/>
      <c r="S818" s="4"/>
      <c r="T818" s="4"/>
      <c r="U818" s="4"/>
      <c r="V818" s="4"/>
      <c r="W818" s="4"/>
      <c r="X818" s="4"/>
      <c r="Y818" s="4"/>
      <c r="Z818" s="4"/>
      <c r="AA818" s="4"/>
      <c r="AB818" s="4"/>
      <c r="AC818" s="4"/>
    </row>
    <row r="819">
      <c r="A819" s="43"/>
      <c r="B819" s="37" t="str">
        <f t="shared" si="2"/>
        <v/>
      </c>
      <c r="C819" s="44"/>
      <c r="D819" s="45"/>
      <c r="E819" s="45"/>
      <c r="F819" s="46" t="str">
        <f t="shared" si="5"/>
        <v/>
      </c>
      <c r="G819" s="4"/>
      <c r="H819" s="4"/>
      <c r="I819" s="4"/>
      <c r="J819" s="4"/>
      <c r="K819" s="4"/>
      <c r="L819" s="4"/>
      <c r="M819" s="4"/>
      <c r="N819" s="4"/>
      <c r="O819" s="4"/>
      <c r="P819" s="4"/>
      <c r="Q819" s="4"/>
      <c r="R819" s="4"/>
      <c r="S819" s="4"/>
      <c r="T819" s="4"/>
      <c r="U819" s="4"/>
      <c r="V819" s="4"/>
      <c r="W819" s="4"/>
      <c r="X819" s="4"/>
      <c r="Y819" s="4"/>
      <c r="Z819" s="4"/>
      <c r="AA819" s="4"/>
      <c r="AB819" s="4"/>
      <c r="AC819" s="4"/>
    </row>
    <row r="820">
      <c r="A820" s="43"/>
      <c r="B820" s="37" t="str">
        <f t="shared" si="2"/>
        <v/>
      </c>
      <c r="C820" s="44"/>
      <c r="D820" s="45"/>
      <c r="E820" s="45"/>
      <c r="F820" s="46" t="str">
        <f t="shared" si="5"/>
        <v/>
      </c>
      <c r="G820" s="4"/>
      <c r="H820" s="4"/>
      <c r="I820" s="4"/>
      <c r="J820" s="4"/>
      <c r="K820" s="4"/>
      <c r="L820" s="4"/>
      <c r="M820" s="4"/>
      <c r="N820" s="4"/>
      <c r="O820" s="4"/>
      <c r="P820" s="4"/>
      <c r="Q820" s="4"/>
      <c r="R820" s="4"/>
      <c r="S820" s="4"/>
      <c r="T820" s="4"/>
      <c r="U820" s="4"/>
      <c r="V820" s="4"/>
      <c r="W820" s="4"/>
      <c r="X820" s="4"/>
      <c r="Y820" s="4"/>
      <c r="Z820" s="4"/>
      <c r="AA820" s="4"/>
      <c r="AB820" s="4"/>
      <c r="AC820" s="4"/>
    </row>
    <row r="821">
      <c r="A821" s="43"/>
      <c r="B821" s="37" t="str">
        <f t="shared" si="2"/>
        <v/>
      </c>
      <c r="C821" s="44"/>
      <c r="D821" s="45"/>
      <c r="E821" s="45"/>
      <c r="F821" s="46" t="str">
        <f t="shared" si="5"/>
        <v/>
      </c>
      <c r="G821" s="4"/>
      <c r="H821" s="4"/>
      <c r="I821" s="4"/>
      <c r="J821" s="4"/>
      <c r="K821" s="4"/>
      <c r="L821" s="4"/>
      <c r="M821" s="4"/>
      <c r="N821" s="4"/>
      <c r="O821" s="4"/>
      <c r="P821" s="4"/>
      <c r="Q821" s="4"/>
      <c r="R821" s="4"/>
      <c r="S821" s="4"/>
      <c r="T821" s="4"/>
      <c r="U821" s="4"/>
      <c r="V821" s="4"/>
      <c r="W821" s="4"/>
      <c r="X821" s="4"/>
      <c r="Y821" s="4"/>
      <c r="Z821" s="4"/>
      <c r="AA821" s="4"/>
      <c r="AB821" s="4"/>
      <c r="AC821" s="4"/>
    </row>
    <row r="822">
      <c r="A822" s="43"/>
      <c r="B822" s="37" t="str">
        <f t="shared" si="2"/>
        <v/>
      </c>
      <c r="C822" s="44"/>
      <c r="D822" s="45"/>
      <c r="E822" s="45"/>
      <c r="F822" s="46" t="str">
        <f t="shared" si="5"/>
        <v/>
      </c>
      <c r="G822" s="4"/>
      <c r="H822" s="4"/>
      <c r="I822" s="4"/>
      <c r="J822" s="4"/>
      <c r="K822" s="4"/>
      <c r="L822" s="4"/>
      <c r="M822" s="4"/>
      <c r="N822" s="4"/>
      <c r="O822" s="4"/>
      <c r="P822" s="4"/>
      <c r="Q822" s="4"/>
      <c r="R822" s="4"/>
      <c r="S822" s="4"/>
      <c r="T822" s="4"/>
      <c r="U822" s="4"/>
      <c r="V822" s="4"/>
      <c r="W822" s="4"/>
      <c r="X822" s="4"/>
      <c r="Y822" s="4"/>
      <c r="Z822" s="4"/>
      <c r="AA822" s="4"/>
      <c r="AB822" s="4"/>
      <c r="AC822" s="4"/>
    </row>
    <row r="823">
      <c r="A823" s="43"/>
      <c r="B823" s="37" t="str">
        <f t="shared" si="2"/>
        <v/>
      </c>
      <c r="C823" s="44"/>
      <c r="D823" s="45"/>
      <c r="E823" s="45"/>
      <c r="F823" s="46" t="str">
        <f t="shared" si="5"/>
        <v/>
      </c>
      <c r="G823" s="4"/>
      <c r="H823" s="4"/>
      <c r="I823" s="4"/>
      <c r="J823" s="4"/>
      <c r="K823" s="4"/>
      <c r="L823" s="4"/>
      <c r="M823" s="4"/>
      <c r="N823" s="4"/>
      <c r="O823" s="4"/>
      <c r="P823" s="4"/>
      <c r="Q823" s="4"/>
      <c r="R823" s="4"/>
      <c r="S823" s="4"/>
      <c r="T823" s="4"/>
      <c r="U823" s="4"/>
      <c r="V823" s="4"/>
      <c r="W823" s="4"/>
      <c r="X823" s="4"/>
      <c r="Y823" s="4"/>
      <c r="Z823" s="4"/>
      <c r="AA823" s="4"/>
      <c r="AB823" s="4"/>
      <c r="AC823" s="4"/>
    </row>
    <row r="824">
      <c r="A824" s="43"/>
      <c r="B824" s="37" t="str">
        <f t="shared" si="2"/>
        <v/>
      </c>
      <c r="C824" s="44"/>
      <c r="D824" s="45"/>
      <c r="E824" s="45"/>
      <c r="F824" s="46" t="str">
        <f t="shared" si="5"/>
        <v/>
      </c>
      <c r="G824" s="4"/>
      <c r="H824" s="4"/>
      <c r="I824" s="4"/>
      <c r="J824" s="4"/>
      <c r="K824" s="4"/>
      <c r="L824" s="4"/>
      <c r="M824" s="4"/>
      <c r="N824" s="4"/>
      <c r="O824" s="4"/>
      <c r="P824" s="4"/>
      <c r="Q824" s="4"/>
      <c r="R824" s="4"/>
      <c r="S824" s="4"/>
      <c r="T824" s="4"/>
      <c r="U824" s="4"/>
      <c r="V824" s="4"/>
      <c r="W824" s="4"/>
      <c r="X824" s="4"/>
      <c r="Y824" s="4"/>
      <c r="Z824" s="4"/>
      <c r="AA824" s="4"/>
      <c r="AB824" s="4"/>
      <c r="AC824" s="4"/>
    </row>
    <row r="825">
      <c r="A825" s="43"/>
      <c r="B825" s="37" t="str">
        <f t="shared" si="2"/>
        <v/>
      </c>
      <c r="C825" s="44"/>
      <c r="D825" s="45"/>
      <c r="E825" s="45"/>
      <c r="F825" s="46" t="str">
        <f t="shared" si="5"/>
        <v/>
      </c>
      <c r="G825" s="4"/>
      <c r="H825" s="4"/>
      <c r="I825" s="4"/>
      <c r="J825" s="4"/>
      <c r="K825" s="4"/>
      <c r="L825" s="4"/>
      <c r="M825" s="4"/>
      <c r="N825" s="4"/>
      <c r="O825" s="4"/>
      <c r="P825" s="4"/>
      <c r="Q825" s="4"/>
      <c r="R825" s="4"/>
      <c r="S825" s="4"/>
      <c r="T825" s="4"/>
      <c r="U825" s="4"/>
      <c r="V825" s="4"/>
      <c r="W825" s="4"/>
      <c r="X825" s="4"/>
      <c r="Y825" s="4"/>
      <c r="Z825" s="4"/>
      <c r="AA825" s="4"/>
      <c r="AB825" s="4"/>
      <c r="AC825" s="4"/>
    </row>
    <row r="826">
      <c r="A826" s="43"/>
      <c r="B826" s="37" t="str">
        <f t="shared" si="2"/>
        <v/>
      </c>
      <c r="C826" s="44"/>
      <c r="D826" s="45"/>
      <c r="E826" s="45"/>
      <c r="F826" s="46" t="str">
        <f t="shared" si="5"/>
        <v/>
      </c>
      <c r="G826" s="4"/>
      <c r="H826" s="4"/>
      <c r="I826" s="4"/>
      <c r="J826" s="4"/>
      <c r="K826" s="4"/>
      <c r="L826" s="4"/>
      <c r="M826" s="4"/>
      <c r="N826" s="4"/>
      <c r="O826" s="4"/>
      <c r="P826" s="4"/>
      <c r="Q826" s="4"/>
      <c r="R826" s="4"/>
      <c r="S826" s="4"/>
      <c r="T826" s="4"/>
      <c r="U826" s="4"/>
      <c r="V826" s="4"/>
      <c r="W826" s="4"/>
      <c r="X826" s="4"/>
      <c r="Y826" s="4"/>
      <c r="Z826" s="4"/>
      <c r="AA826" s="4"/>
      <c r="AB826" s="4"/>
      <c r="AC826" s="4"/>
    </row>
    <row r="827">
      <c r="A827" s="43"/>
      <c r="B827" s="37" t="str">
        <f t="shared" si="2"/>
        <v/>
      </c>
      <c r="C827" s="44"/>
      <c r="D827" s="45"/>
      <c r="E827" s="45"/>
      <c r="F827" s="46" t="str">
        <f t="shared" si="5"/>
        <v/>
      </c>
      <c r="G827" s="4"/>
      <c r="H827" s="4"/>
      <c r="I827" s="4"/>
      <c r="J827" s="4"/>
      <c r="K827" s="4"/>
      <c r="L827" s="4"/>
      <c r="M827" s="4"/>
      <c r="N827" s="4"/>
      <c r="O827" s="4"/>
      <c r="P827" s="4"/>
      <c r="Q827" s="4"/>
      <c r="R827" s="4"/>
      <c r="S827" s="4"/>
      <c r="T827" s="4"/>
      <c r="U827" s="4"/>
      <c r="V827" s="4"/>
      <c r="W827" s="4"/>
      <c r="X827" s="4"/>
      <c r="Y827" s="4"/>
      <c r="Z827" s="4"/>
      <c r="AA827" s="4"/>
      <c r="AB827" s="4"/>
      <c r="AC827" s="4"/>
    </row>
    <row r="828">
      <c r="A828" s="43"/>
      <c r="B828" s="37" t="str">
        <f t="shared" si="2"/>
        <v/>
      </c>
      <c r="C828" s="44"/>
      <c r="D828" s="45"/>
      <c r="E828" s="45"/>
      <c r="F828" s="46" t="str">
        <f t="shared" si="5"/>
        <v/>
      </c>
      <c r="G828" s="4"/>
      <c r="H828" s="4"/>
      <c r="I828" s="4"/>
      <c r="J828" s="4"/>
      <c r="K828" s="4"/>
      <c r="L828" s="4"/>
      <c r="M828" s="4"/>
      <c r="N828" s="4"/>
      <c r="O828" s="4"/>
      <c r="P828" s="4"/>
      <c r="Q828" s="4"/>
      <c r="R828" s="4"/>
      <c r="S828" s="4"/>
      <c r="T828" s="4"/>
      <c r="U828" s="4"/>
      <c r="V828" s="4"/>
      <c r="W828" s="4"/>
      <c r="X828" s="4"/>
      <c r="Y828" s="4"/>
      <c r="Z828" s="4"/>
      <c r="AA828" s="4"/>
      <c r="AB828" s="4"/>
      <c r="AC828" s="4"/>
    </row>
    <row r="829">
      <c r="A829" s="43"/>
      <c r="B829" s="37" t="str">
        <f t="shared" si="2"/>
        <v/>
      </c>
      <c r="C829" s="44"/>
      <c r="D829" s="45"/>
      <c r="E829" s="45"/>
      <c r="F829" s="46" t="str">
        <f t="shared" si="5"/>
        <v/>
      </c>
      <c r="G829" s="4"/>
      <c r="H829" s="4"/>
      <c r="I829" s="4"/>
      <c r="J829" s="4"/>
      <c r="K829" s="4"/>
      <c r="L829" s="4"/>
      <c r="M829" s="4"/>
      <c r="N829" s="4"/>
      <c r="O829" s="4"/>
      <c r="P829" s="4"/>
      <c r="Q829" s="4"/>
      <c r="R829" s="4"/>
      <c r="S829" s="4"/>
      <c r="T829" s="4"/>
      <c r="U829" s="4"/>
      <c r="V829" s="4"/>
      <c r="W829" s="4"/>
      <c r="X829" s="4"/>
      <c r="Y829" s="4"/>
      <c r="Z829" s="4"/>
      <c r="AA829" s="4"/>
      <c r="AB829" s="4"/>
      <c r="AC829" s="4"/>
    </row>
    <row r="830">
      <c r="A830" s="43"/>
      <c r="B830" s="37" t="str">
        <f t="shared" si="2"/>
        <v/>
      </c>
      <c r="C830" s="44"/>
      <c r="D830" s="45"/>
      <c r="E830" s="45"/>
      <c r="F830" s="46" t="str">
        <f t="shared" si="5"/>
        <v/>
      </c>
      <c r="G830" s="4"/>
      <c r="H830" s="4"/>
      <c r="I830" s="4"/>
      <c r="J830" s="4"/>
      <c r="K830" s="4"/>
      <c r="L830" s="4"/>
      <c r="M830" s="4"/>
      <c r="N830" s="4"/>
      <c r="O830" s="4"/>
      <c r="P830" s="4"/>
      <c r="Q830" s="4"/>
      <c r="R830" s="4"/>
      <c r="S830" s="4"/>
      <c r="T830" s="4"/>
      <c r="U830" s="4"/>
      <c r="V830" s="4"/>
      <c r="W830" s="4"/>
      <c r="X830" s="4"/>
      <c r="Y830" s="4"/>
      <c r="Z830" s="4"/>
      <c r="AA830" s="4"/>
      <c r="AB830" s="4"/>
      <c r="AC830" s="4"/>
    </row>
    <row r="831">
      <c r="A831" s="43"/>
      <c r="B831" s="37" t="str">
        <f t="shared" si="2"/>
        <v/>
      </c>
      <c r="C831" s="44"/>
      <c r="D831" s="45"/>
      <c r="E831" s="45"/>
      <c r="F831" s="46" t="str">
        <f t="shared" si="5"/>
        <v/>
      </c>
      <c r="G831" s="4"/>
      <c r="H831" s="4"/>
      <c r="I831" s="4"/>
      <c r="J831" s="4"/>
      <c r="K831" s="4"/>
      <c r="L831" s="4"/>
      <c r="M831" s="4"/>
      <c r="N831" s="4"/>
      <c r="O831" s="4"/>
      <c r="P831" s="4"/>
      <c r="Q831" s="4"/>
      <c r="R831" s="4"/>
      <c r="S831" s="4"/>
      <c r="T831" s="4"/>
      <c r="U831" s="4"/>
      <c r="V831" s="4"/>
      <c r="W831" s="4"/>
      <c r="X831" s="4"/>
      <c r="Y831" s="4"/>
      <c r="Z831" s="4"/>
      <c r="AA831" s="4"/>
      <c r="AB831" s="4"/>
      <c r="AC831" s="4"/>
    </row>
    <row r="832">
      <c r="A832" s="43"/>
      <c r="B832" s="37" t="str">
        <f t="shared" si="2"/>
        <v/>
      </c>
      <c r="C832" s="44"/>
      <c r="D832" s="45"/>
      <c r="E832" s="45"/>
      <c r="F832" s="46" t="str">
        <f t="shared" si="5"/>
        <v/>
      </c>
      <c r="G832" s="4"/>
      <c r="H832" s="4"/>
      <c r="I832" s="4"/>
      <c r="J832" s="4"/>
      <c r="K832" s="4"/>
      <c r="L832" s="4"/>
      <c r="M832" s="4"/>
      <c r="N832" s="4"/>
      <c r="O832" s="4"/>
      <c r="P832" s="4"/>
      <c r="Q832" s="4"/>
      <c r="R832" s="4"/>
      <c r="S832" s="4"/>
      <c r="T832" s="4"/>
      <c r="U832" s="4"/>
      <c r="V832" s="4"/>
      <c r="W832" s="4"/>
      <c r="X832" s="4"/>
      <c r="Y832" s="4"/>
      <c r="Z832" s="4"/>
      <c r="AA832" s="4"/>
      <c r="AB832" s="4"/>
      <c r="AC832" s="4"/>
    </row>
    <row r="833">
      <c r="A833" s="43"/>
      <c r="B833" s="37" t="str">
        <f t="shared" si="2"/>
        <v/>
      </c>
      <c r="C833" s="44"/>
      <c r="D833" s="45"/>
      <c r="E833" s="45"/>
      <c r="F833" s="46" t="str">
        <f t="shared" si="5"/>
        <v/>
      </c>
      <c r="G833" s="4"/>
      <c r="H833" s="4"/>
      <c r="I833" s="4"/>
      <c r="J833" s="4"/>
      <c r="K833" s="4"/>
      <c r="L833" s="4"/>
      <c r="M833" s="4"/>
      <c r="N833" s="4"/>
      <c r="O833" s="4"/>
      <c r="P833" s="4"/>
      <c r="Q833" s="4"/>
      <c r="R833" s="4"/>
      <c r="S833" s="4"/>
      <c r="T833" s="4"/>
      <c r="U833" s="4"/>
      <c r="V833" s="4"/>
      <c r="W833" s="4"/>
      <c r="X833" s="4"/>
      <c r="Y833" s="4"/>
      <c r="Z833" s="4"/>
      <c r="AA833" s="4"/>
      <c r="AB833" s="4"/>
      <c r="AC833" s="4"/>
    </row>
    <row r="834">
      <c r="A834" s="43"/>
      <c r="B834" s="37" t="str">
        <f t="shared" si="2"/>
        <v/>
      </c>
      <c r="C834" s="44"/>
      <c r="D834" s="45"/>
      <c r="E834" s="45"/>
      <c r="F834" s="46" t="str">
        <f t="shared" si="5"/>
        <v/>
      </c>
      <c r="G834" s="4"/>
      <c r="H834" s="4"/>
      <c r="I834" s="4"/>
      <c r="J834" s="4"/>
      <c r="K834" s="4"/>
      <c r="L834" s="4"/>
      <c r="M834" s="4"/>
      <c r="N834" s="4"/>
      <c r="O834" s="4"/>
      <c r="P834" s="4"/>
      <c r="Q834" s="4"/>
      <c r="R834" s="4"/>
      <c r="S834" s="4"/>
      <c r="T834" s="4"/>
      <c r="U834" s="4"/>
      <c r="V834" s="4"/>
      <c r="W834" s="4"/>
      <c r="X834" s="4"/>
      <c r="Y834" s="4"/>
      <c r="Z834" s="4"/>
      <c r="AA834" s="4"/>
      <c r="AB834" s="4"/>
      <c r="AC834" s="4"/>
    </row>
    <row r="835">
      <c r="A835" s="43"/>
      <c r="B835" s="37" t="str">
        <f t="shared" si="2"/>
        <v/>
      </c>
      <c r="C835" s="44"/>
      <c r="D835" s="45"/>
      <c r="E835" s="45"/>
      <c r="F835" s="46" t="str">
        <f t="shared" si="5"/>
        <v/>
      </c>
      <c r="G835" s="4"/>
      <c r="H835" s="4"/>
      <c r="I835" s="4"/>
      <c r="J835" s="4"/>
      <c r="K835" s="4"/>
      <c r="L835" s="4"/>
      <c r="M835" s="4"/>
      <c r="N835" s="4"/>
      <c r="O835" s="4"/>
      <c r="P835" s="4"/>
      <c r="Q835" s="4"/>
      <c r="R835" s="4"/>
      <c r="S835" s="4"/>
      <c r="T835" s="4"/>
      <c r="U835" s="4"/>
      <c r="V835" s="4"/>
      <c r="W835" s="4"/>
      <c r="X835" s="4"/>
      <c r="Y835" s="4"/>
      <c r="Z835" s="4"/>
      <c r="AA835" s="4"/>
      <c r="AB835" s="4"/>
      <c r="AC835" s="4"/>
    </row>
    <row r="836">
      <c r="A836" s="43"/>
      <c r="B836" s="37" t="str">
        <f t="shared" si="2"/>
        <v/>
      </c>
      <c r="C836" s="44"/>
      <c r="D836" s="45"/>
      <c r="E836" s="45"/>
      <c r="F836" s="46" t="str">
        <f t="shared" si="5"/>
        <v/>
      </c>
      <c r="G836" s="4"/>
      <c r="H836" s="4"/>
      <c r="I836" s="4"/>
      <c r="J836" s="4"/>
      <c r="K836" s="4"/>
      <c r="L836" s="4"/>
      <c r="M836" s="4"/>
      <c r="N836" s="4"/>
      <c r="O836" s="4"/>
      <c r="P836" s="4"/>
      <c r="Q836" s="4"/>
      <c r="R836" s="4"/>
      <c r="S836" s="4"/>
      <c r="T836" s="4"/>
      <c r="U836" s="4"/>
      <c r="V836" s="4"/>
      <c r="W836" s="4"/>
      <c r="X836" s="4"/>
      <c r="Y836" s="4"/>
      <c r="Z836" s="4"/>
      <c r="AA836" s="4"/>
      <c r="AB836" s="4"/>
      <c r="AC836" s="4"/>
    </row>
    <row r="837">
      <c r="A837" s="43"/>
      <c r="B837" s="37" t="str">
        <f t="shared" si="2"/>
        <v/>
      </c>
      <c r="C837" s="44"/>
      <c r="D837" s="45"/>
      <c r="E837" s="45"/>
      <c r="F837" s="46" t="str">
        <f t="shared" si="5"/>
        <v/>
      </c>
      <c r="G837" s="4"/>
      <c r="H837" s="4"/>
      <c r="I837" s="4"/>
      <c r="J837" s="4"/>
      <c r="K837" s="4"/>
      <c r="L837" s="4"/>
      <c r="M837" s="4"/>
      <c r="N837" s="4"/>
      <c r="O837" s="4"/>
      <c r="P837" s="4"/>
      <c r="Q837" s="4"/>
      <c r="R837" s="4"/>
      <c r="S837" s="4"/>
      <c r="T837" s="4"/>
      <c r="U837" s="4"/>
      <c r="V837" s="4"/>
      <c r="W837" s="4"/>
      <c r="X837" s="4"/>
      <c r="Y837" s="4"/>
      <c r="Z837" s="4"/>
      <c r="AA837" s="4"/>
      <c r="AB837" s="4"/>
      <c r="AC837" s="4"/>
    </row>
    <row r="838">
      <c r="A838" s="43"/>
      <c r="B838" s="37" t="str">
        <f t="shared" si="2"/>
        <v/>
      </c>
      <c r="C838" s="44"/>
      <c r="D838" s="45"/>
      <c r="E838" s="45"/>
      <c r="F838" s="46" t="str">
        <f t="shared" si="5"/>
        <v/>
      </c>
      <c r="G838" s="4"/>
      <c r="H838" s="4"/>
      <c r="I838" s="4"/>
      <c r="J838" s="4"/>
      <c r="K838" s="4"/>
      <c r="L838" s="4"/>
      <c r="M838" s="4"/>
      <c r="N838" s="4"/>
      <c r="O838" s="4"/>
      <c r="P838" s="4"/>
      <c r="Q838" s="4"/>
      <c r="R838" s="4"/>
      <c r="S838" s="4"/>
      <c r="T838" s="4"/>
      <c r="U838" s="4"/>
      <c r="V838" s="4"/>
      <c r="W838" s="4"/>
      <c r="X838" s="4"/>
      <c r="Y838" s="4"/>
      <c r="Z838" s="4"/>
      <c r="AA838" s="4"/>
      <c r="AB838" s="4"/>
      <c r="AC838" s="4"/>
    </row>
    <row r="839">
      <c r="A839" s="43"/>
      <c r="B839" s="37" t="str">
        <f t="shared" si="2"/>
        <v/>
      </c>
      <c r="C839" s="44"/>
      <c r="D839" s="45"/>
      <c r="E839" s="45"/>
      <c r="F839" s="46" t="str">
        <f t="shared" si="5"/>
        <v/>
      </c>
      <c r="G839" s="4"/>
      <c r="H839" s="4"/>
      <c r="I839" s="4"/>
      <c r="J839" s="4"/>
      <c r="K839" s="4"/>
      <c r="L839" s="4"/>
      <c r="M839" s="4"/>
      <c r="N839" s="4"/>
      <c r="O839" s="4"/>
      <c r="P839" s="4"/>
      <c r="Q839" s="4"/>
      <c r="R839" s="4"/>
      <c r="S839" s="4"/>
      <c r="T839" s="4"/>
      <c r="U839" s="4"/>
      <c r="V839" s="4"/>
      <c r="W839" s="4"/>
      <c r="X839" s="4"/>
      <c r="Y839" s="4"/>
      <c r="Z839" s="4"/>
      <c r="AA839" s="4"/>
      <c r="AB839" s="4"/>
      <c r="AC839" s="4"/>
    </row>
    <row r="840">
      <c r="A840" s="43"/>
      <c r="B840" s="37" t="str">
        <f t="shared" si="2"/>
        <v/>
      </c>
      <c r="C840" s="44"/>
      <c r="D840" s="45"/>
      <c r="E840" s="45"/>
      <c r="F840" s="46" t="str">
        <f t="shared" si="5"/>
        <v/>
      </c>
      <c r="G840" s="4"/>
      <c r="H840" s="4"/>
      <c r="I840" s="4"/>
      <c r="J840" s="4"/>
      <c r="K840" s="4"/>
      <c r="L840" s="4"/>
      <c r="M840" s="4"/>
      <c r="N840" s="4"/>
      <c r="O840" s="4"/>
      <c r="P840" s="4"/>
      <c r="Q840" s="4"/>
      <c r="R840" s="4"/>
      <c r="S840" s="4"/>
      <c r="T840" s="4"/>
      <c r="U840" s="4"/>
      <c r="V840" s="4"/>
      <c r="W840" s="4"/>
      <c r="X840" s="4"/>
      <c r="Y840" s="4"/>
      <c r="Z840" s="4"/>
      <c r="AA840" s="4"/>
      <c r="AB840" s="4"/>
      <c r="AC840" s="4"/>
    </row>
    <row r="841">
      <c r="A841" s="43"/>
      <c r="B841" s="37" t="str">
        <f t="shared" si="2"/>
        <v/>
      </c>
      <c r="C841" s="44"/>
      <c r="D841" s="45"/>
      <c r="E841" s="45"/>
      <c r="F841" s="46" t="str">
        <f t="shared" si="5"/>
        <v/>
      </c>
      <c r="G841" s="4"/>
      <c r="H841" s="4"/>
      <c r="I841" s="4"/>
      <c r="J841" s="4"/>
      <c r="K841" s="4"/>
      <c r="L841" s="4"/>
      <c r="M841" s="4"/>
      <c r="N841" s="4"/>
      <c r="O841" s="4"/>
      <c r="P841" s="4"/>
      <c r="Q841" s="4"/>
      <c r="R841" s="4"/>
      <c r="S841" s="4"/>
      <c r="T841" s="4"/>
      <c r="U841" s="4"/>
      <c r="V841" s="4"/>
      <c r="W841" s="4"/>
      <c r="X841" s="4"/>
      <c r="Y841" s="4"/>
      <c r="Z841" s="4"/>
      <c r="AA841" s="4"/>
      <c r="AB841" s="4"/>
      <c r="AC841" s="4"/>
    </row>
    <row r="842">
      <c r="A842" s="43"/>
      <c r="B842" s="37" t="str">
        <f t="shared" si="2"/>
        <v/>
      </c>
      <c r="C842" s="44"/>
      <c r="D842" s="45"/>
      <c r="E842" s="45"/>
      <c r="F842" s="46" t="str">
        <f t="shared" si="5"/>
        <v/>
      </c>
      <c r="G842" s="4"/>
      <c r="H842" s="4"/>
      <c r="I842" s="4"/>
      <c r="J842" s="4"/>
      <c r="K842" s="4"/>
      <c r="L842" s="4"/>
      <c r="M842" s="4"/>
      <c r="N842" s="4"/>
      <c r="O842" s="4"/>
      <c r="P842" s="4"/>
      <c r="Q842" s="4"/>
      <c r="R842" s="4"/>
      <c r="S842" s="4"/>
      <c r="T842" s="4"/>
      <c r="U842" s="4"/>
      <c r="V842" s="4"/>
      <c r="W842" s="4"/>
      <c r="X842" s="4"/>
      <c r="Y842" s="4"/>
      <c r="Z842" s="4"/>
      <c r="AA842" s="4"/>
      <c r="AB842" s="4"/>
      <c r="AC842" s="4"/>
    </row>
    <row r="843">
      <c r="A843" s="43"/>
      <c r="B843" s="37" t="str">
        <f t="shared" si="2"/>
        <v/>
      </c>
      <c r="C843" s="44"/>
      <c r="D843" s="45"/>
      <c r="E843" s="45"/>
      <c r="F843" s="46" t="str">
        <f t="shared" si="5"/>
        <v/>
      </c>
      <c r="G843" s="4"/>
      <c r="H843" s="4"/>
      <c r="I843" s="4"/>
      <c r="J843" s="4"/>
      <c r="K843" s="4"/>
      <c r="L843" s="4"/>
      <c r="M843" s="4"/>
      <c r="N843" s="4"/>
      <c r="O843" s="4"/>
      <c r="P843" s="4"/>
      <c r="Q843" s="4"/>
      <c r="R843" s="4"/>
      <c r="S843" s="4"/>
      <c r="T843" s="4"/>
      <c r="U843" s="4"/>
      <c r="V843" s="4"/>
      <c r="W843" s="4"/>
      <c r="X843" s="4"/>
      <c r="Y843" s="4"/>
      <c r="Z843" s="4"/>
      <c r="AA843" s="4"/>
      <c r="AB843" s="4"/>
      <c r="AC843" s="4"/>
    </row>
    <row r="844">
      <c r="A844" s="43"/>
      <c r="B844" s="37" t="str">
        <f t="shared" si="2"/>
        <v/>
      </c>
      <c r="C844" s="44"/>
      <c r="D844" s="45"/>
      <c r="E844" s="45"/>
      <c r="F844" s="46" t="str">
        <f t="shared" si="5"/>
        <v/>
      </c>
      <c r="G844" s="4"/>
      <c r="H844" s="4"/>
      <c r="I844" s="4"/>
      <c r="J844" s="4"/>
      <c r="K844" s="4"/>
      <c r="L844" s="4"/>
      <c r="M844" s="4"/>
      <c r="N844" s="4"/>
      <c r="O844" s="4"/>
      <c r="P844" s="4"/>
      <c r="Q844" s="4"/>
      <c r="R844" s="4"/>
      <c r="S844" s="4"/>
      <c r="T844" s="4"/>
      <c r="U844" s="4"/>
      <c r="V844" s="4"/>
      <c r="W844" s="4"/>
      <c r="X844" s="4"/>
      <c r="Y844" s="4"/>
      <c r="Z844" s="4"/>
      <c r="AA844" s="4"/>
      <c r="AB844" s="4"/>
      <c r="AC844" s="4"/>
    </row>
    <row r="845">
      <c r="A845" s="43"/>
      <c r="B845" s="37" t="str">
        <f t="shared" si="2"/>
        <v/>
      </c>
      <c r="C845" s="44"/>
      <c r="D845" s="45"/>
      <c r="E845" s="45"/>
      <c r="F845" s="46" t="str">
        <f t="shared" si="5"/>
        <v/>
      </c>
      <c r="G845" s="4"/>
      <c r="H845" s="4"/>
      <c r="I845" s="4"/>
      <c r="J845" s="4"/>
      <c r="K845" s="4"/>
      <c r="L845" s="4"/>
      <c r="M845" s="4"/>
      <c r="N845" s="4"/>
      <c r="O845" s="4"/>
      <c r="P845" s="4"/>
      <c r="Q845" s="4"/>
      <c r="R845" s="4"/>
      <c r="S845" s="4"/>
      <c r="T845" s="4"/>
      <c r="U845" s="4"/>
      <c r="V845" s="4"/>
      <c r="W845" s="4"/>
      <c r="X845" s="4"/>
      <c r="Y845" s="4"/>
      <c r="Z845" s="4"/>
      <c r="AA845" s="4"/>
      <c r="AB845" s="4"/>
      <c r="AC845" s="4"/>
    </row>
    <row r="846">
      <c r="A846" s="43"/>
      <c r="B846" s="37" t="str">
        <f t="shared" si="2"/>
        <v/>
      </c>
      <c r="C846" s="44"/>
      <c r="D846" s="45"/>
      <c r="E846" s="45"/>
      <c r="F846" s="46" t="str">
        <f t="shared" si="5"/>
        <v/>
      </c>
      <c r="G846" s="4"/>
      <c r="H846" s="4"/>
      <c r="I846" s="4"/>
      <c r="J846" s="4"/>
      <c r="K846" s="4"/>
      <c r="L846" s="4"/>
      <c r="M846" s="4"/>
      <c r="N846" s="4"/>
      <c r="O846" s="4"/>
      <c r="P846" s="4"/>
      <c r="Q846" s="4"/>
      <c r="R846" s="4"/>
      <c r="S846" s="4"/>
      <c r="T846" s="4"/>
      <c r="U846" s="4"/>
      <c r="V846" s="4"/>
      <c r="W846" s="4"/>
      <c r="X846" s="4"/>
      <c r="Y846" s="4"/>
      <c r="Z846" s="4"/>
      <c r="AA846" s="4"/>
      <c r="AB846" s="4"/>
      <c r="AC846" s="4"/>
    </row>
    <row r="847">
      <c r="A847" s="43"/>
      <c r="B847" s="37" t="str">
        <f t="shared" si="2"/>
        <v/>
      </c>
      <c r="C847" s="44"/>
      <c r="D847" s="45"/>
      <c r="E847" s="45"/>
      <c r="F847" s="46" t="str">
        <f t="shared" si="5"/>
        <v/>
      </c>
      <c r="G847" s="4"/>
      <c r="H847" s="4"/>
      <c r="I847" s="4"/>
      <c r="J847" s="4"/>
      <c r="K847" s="4"/>
      <c r="L847" s="4"/>
      <c r="M847" s="4"/>
      <c r="N847" s="4"/>
      <c r="O847" s="4"/>
      <c r="P847" s="4"/>
      <c r="Q847" s="4"/>
      <c r="R847" s="4"/>
      <c r="S847" s="4"/>
      <c r="T847" s="4"/>
      <c r="U847" s="4"/>
      <c r="V847" s="4"/>
      <c r="W847" s="4"/>
      <c r="X847" s="4"/>
      <c r="Y847" s="4"/>
      <c r="Z847" s="4"/>
      <c r="AA847" s="4"/>
      <c r="AB847" s="4"/>
      <c r="AC847" s="4"/>
    </row>
    <row r="848">
      <c r="A848" s="43"/>
      <c r="B848" s="37" t="str">
        <f t="shared" si="2"/>
        <v/>
      </c>
      <c r="C848" s="44"/>
      <c r="D848" s="45"/>
      <c r="E848" s="45"/>
      <c r="F848" s="46" t="str">
        <f t="shared" si="5"/>
        <v/>
      </c>
      <c r="G848" s="4"/>
      <c r="H848" s="4"/>
      <c r="I848" s="4"/>
      <c r="J848" s="4"/>
      <c r="K848" s="4"/>
      <c r="L848" s="4"/>
      <c r="M848" s="4"/>
      <c r="N848" s="4"/>
      <c r="O848" s="4"/>
      <c r="P848" s="4"/>
      <c r="Q848" s="4"/>
      <c r="R848" s="4"/>
      <c r="S848" s="4"/>
      <c r="T848" s="4"/>
      <c r="U848" s="4"/>
      <c r="V848" s="4"/>
      <c r="W848" s="4"/>
      <c r="X848" s="4"/>
      <c r="Y848" s="4"/>
      <c r="Z848" s="4"/>
      <c r="AA848" s="4"/>
      <c r="AB848" s="4"/>
      <c r="AC848" s="4"/>
    </row>
    <row r="849">
      <c r="A849" s="43"/>
      <c r="B849" s="37" t="str">
        <f t="shared" si="2"/>
        <v/>
      </c>
      <c r="C849" s="44"/>
      <c r="D849" s="45"/>
      <c r="E849" s="45"/>
      <c r="F849" s="46" t="str">
        <f t="shared" si="5"/>
        <v/>
      </c>
      <c r="G849" s="4"/>
      <c r="H849" s="4"/>
      <c r="I849" s="4"/>
      <c r="J849" s="4"/>
      <c r="K849" s="4"/>
      <c r="L849" s="4"/>
      <c r="M849" s="4"/>
      <c r="N849" s="4"/>
      <c r="O849" s="4"/>
      <c r="P849" s="4"/>
      <c r="Q849" s="4"/>
      <c r="R849" s="4"/>
      <c r="S849" s="4"/>
      <c r="T849" s="4"/>
      <c r="U849" s="4"/>
      <c r="V849" s="4"/>
      <c r="W849" s="4"/>
      <c r="X849" s="4"/>
      <c r="Y849" s="4"/>
      <c r="Z849" s="4"/>
      <c r="AA849" s="4"/>
      <c r="AB849" s="4"/>
      <c r="AC849" s="4"/>
    </row>
    <row r="850">
      <c r="A850" s="43"/>
      <c r="B850" s="37" t="str">
        <f t="shared" si="2"/>
        <v/>
      </c>
      <c r="C850" s="44"/>
      <c r="D850" s="45"/>
      <c r="E850" s="45"/>
      <c r="F850" s="46" t="str">
        <f t="shared" si="5"/>
        <v/>
      </c>
      <c r="G850" s="4"/>
      <c r="H850" s="4"/>
      <c r="I850" s="4"/>
      <c r="J850" s="4"/>
      <c r="K850" s="4"/>
      <c r="L850" s="4"/>
      <c r="M850" s="4"/>
      <c r="N850" s="4"/>
      <c r="O850" s="4"/>
      <c r="P850" s="4"/>
      <c r="Q850" s="4"/>
      <c r="R850" s="4"/>
      <c r="S850" s="4"/>
      <c r="T850" s="4"/>
      <c r="U850" s="4"/>
      <c r="V850" s="4"/>
      <c r="W850" s="4"/>
      <c r="X850" s="4"/>
      <c r="Y850" s="4"/>
      <c r="Z850" s="4"/>
      <c r="AA850" s="4"/>
      <c r="AB850" s="4"/>
      <c r="AC850" s="4"/>
    </row>
    <row r="851">
      <c r="A851" s="43"/>
      <c r="B851" s="37" t="str">
        <f t="shared" si="2"/>
        <v/>
      </c>
      <c r="C851" s="44"/>
      <c r="D851" s="45"/>
      <c r="E851" s="45"/>
      <c r="F851" s="46" t="str">
        <f t="shared" si="5"/>
        <v/>
      </c>
      <c r="G851" s="4"/>
      <c r="H851" s="4"/>
      <c r="I851" s="4"/>
      <c r="J851" s="4"/>
      <c r="K851" s="4"/>
      <c r="L851" s="4"/>
      <c r="M851" s="4"/>
      <c r="N851" s="4"/>
      <c r="O851" s="4"/>
      <c r="P851" s="4"/>
      <c r="Q851" s="4"/>
      <c r="R851" s="4"/>
      <c r="S851" s="4"/>
      <c r="T851" s="4"/>
      <c r="U851" s="4"/>
      <c r="V851" s="4"/>
      <c r="W851" s="4"/>
      <c r="X851" s="4"/>
      <c r="Y851" s="4"/>
      <c r="Z851" s="4"/>
      <c r="AA851" s="4"/>
      <c r="AB851" s="4"/>
      <c r="AC851" s="4"/>
    </row>
    <row r="852">
      <c r="A852" s="43"/>
      <c r="B852" s="37" t="str">
        <f t="shared" si="2"/>
        <v/>
      </c>
      <c r="C852" s="44"/>
      <c r="D852" s="45"/>
      <c r="E852" s="45"/>
      <c r="F852" s="46" t="str">
        <f t="shared" si="5"/>
        <v/>
      </c>
      <c r="G852" s="4"/>
      <c r="H852" s="4"/>
      <c r="I852" s="4"/>
      <c r="J852" s="4"/>
      <c r="K852" s="4"/>
      <c r="L852" s="4"/>
      <c r="M852" s="4"/>
      <c r="N852" s="4"/>
      <c r="O852" s="4"/>
      <c r="P852" s="4"/>
      <c r="Q852" s="4"/>
      <c r="R852" s="4"/>
      <c r="S852" s="4"/>
      <c r="T852" s="4"/>
      <c r="U852" s="4"/>
      <c r="V852" s="4"/>
      <c r="W852" s="4"/>
      <c r="X852" s="4"/>
      <c r="Y852" s="4"/>
      <c r="Z852" s="4"/>
      <c r="AA852" s="4"/>
      <c r="AB852" s="4"/>
      <c r="AC852" s="4"/>
    </row>
    <row r="853">
      <c r="A853" s="43"/>
      <c r="B853" s="37" t="str">
        <f t="shared" si="2"/>
        <v/>
      </c>
      <c r="C853" s="44"/>
      <c r="D853" s="45"/>
      <c r="E853" s="45"/>
      <c r="F853" s="46" t="str">
        <f t="shared" si="5"/>
        <v/>
      </c>
      <c r="G853" s="4"/>
      <c r="H853" s="4"/>
      <c r="I853" s="4"/>
      <c r="J853" s="4"/>
      <c r="K853" s="4"/>
      <c r="L853" s="4"/>
      <c r="M853" s="4"/>
      <c r="N853" s="4"/>
      <c r="O853" s="4"/>
      <c r="P853" s="4"/>
      <c r="Q853" s="4"/>
      <c r="R853" s="4"/>
      <c r="S853" s="4"/>
      <c r="T853" s="4"/>
      <c r="U853" s="4"/>
      <c r="V853" s="4"/>
      <c r="W853" s="4"/>
      <c r="X853" s="4"/>
      <c r="Y853" s="4"/>
      <c r="Z853" s="4"/>
      <c r="AA853" s="4"/>
      <c r="AB853" s="4"/>
      <c r="AC853" s="4"/>
    </row>
    <row r="854">
      <c r="A854" s="43"/>
      <c r="B854" s="37" t="str">
        <f t="shared" si="2"/>
        <v/>
      </c>
      <c r="C854" s="44"/>
      <c r="D854" s="45"/>
      <c r="E854" s="45"/>
      <c r="F854" s="46" t="str">
        <f t="shared" si="5"/>
        <v/>
      </c>
      <c r="G854" s="4"/>
      <c r="H854" s="4"/>
      <c r="I854" s="4"/>
      <c r="J854" s="4"/>
      <c r="K854" s="4"/>
      <c r="L854" s="4"/>
      <c r="M854" s="4"/>
      <c r="N854" s="4"/>
      <c r="O854" s="4"/>
      <c r="P854" s="4"/>
      <c r="Q854" s="4"/>
      <c r="R854" s="4"/>
      <c r="S854" s="4"/>
      <c r="T854" s="4"/>
      <c r="U854" s="4"/>
      <c r="V854" s="4"/>
      <c r="W854" s="4"/>
      <c r="X854" s="4"/>
      <c r="Y854" s="4"/>
      <c r="Z854" s="4"/>
      <c r="AA854" s="4"/>
      <c r="AB854" s="4"/>
      <c r="AC854" s="4"/>
    </row>
    <row r="855">
      <c r="A855" s="43"/>
      <c r="B855" s="37" t="str">
        <f t="shared" si="2"/>
        <v/>
      </c>
      <c r="C855" s="44"/>
      <c r="D855" s="45"/>
      <c r="E855" s="45"/>
      <c r="F855" s="46" t="str">
        <f t="shared" si="5"/>
        <v/>
      </c>
      <c r="G855" s="4"/>
      <c r="H855" s="4"/>
      <c r="I855" s="4"/>
      <c r="J855" s="4"/>
      <c r="K855" s="4"/>
      <c r="L855" s="4"/>
      <c r="M855" s="4"/>
      <c r="N855" s="4"/>
      <c r="O855" s="4"/>
      <c r="P855" s="4"/>
      <c r="Q855" s="4"/>
      <c r="R855" s="4"/>
      <c r="S855" s="4"/>
      <c r="T855" s="4"/>
      <c r="U855" s="4"/>
      <c r="V855" s="4"/>
      <c r="W855" s="4"/>
      <c r="X855" s="4"/>
      <c r="Y855" s="4"/>
      <c r="Z855" s="4"/>
      <c r="AA855" s="4"/>
      <c r="AB855" s="4"/>
      <c r="AC855" s="4"/>
    </row>
    <row r="856">
      <c r="A856" s="43"/>
      <c r="B856" s="37" t="str">
        <f t="shared" si="2"/>
        <v/>
      </c>
      <c r="C856" s="44"/>
      <c r="D856" s="45"/>
      <c r="E856" s="45"/>
      <c r="F856" s="46" t="str">
        <f t="shared" si="5"/>
        <v/>
      </c>
      <c r="G856" s="4"/>
      <c r="H856" s="4"/>
      <c r="I856" s="4"/>
      <c r="J856" s="4"/>
      <c r="K856" s="4"/>
      <c r="L856" s="4"/>
      <c r="M856" s="4"/>
      <c r="N856" s="4"/>
      <c r="O856" s="4"/>
      <c r="P856" s="4"/>
      <c r="Q856" s="4"/>
      <c r="R856" s="4"/>
      <c r="S856" s="4"/>
      <c r="T856" s="4"/>
      <c r="U856" s="4"/>
      <c r="V856" s="4"/>
      <c r="W856" s="4"/>
      <c r="X856" s="4"/>
      <c r="Y856" s="4"/>
      <c r="Z856" s="4"/>
      <c r="AA856" s="4"/>
      <c r="AB856" s="4"/>
      <c r="AC856" s="4"/>
    </row>
    <row r="857">
      <c r="A857" s="43"/>
      <c r="B857" s="37" t="str">
        <f t="shared" si="2"/>
        <v/>
      </c>
      <c r="C857" s="44"/>
      <c r="D857" s="45"/>
      <c r="E857" s="45"/>
      <c r="F857" s="46" t="str">
        <f t="shared" si="5"/>
        <v/>
      </c>
      <c r="G857" s="4"/>
      <c r="H857" s="4"/>
      <c r="I857" s="4"/>
      <c r="J857" s="4"/>
      <c r="K857" s="4"/>
      <c r="L857" s="4"/>
      <c r="M857" s="4"/>
      <c r="N857" s="4"/>
      <c r="O857" s="4"/>
      <c r="P857" s="4"/>
      <c r="Q857" s="4"/>
      <c r="R857" s="4"/>
      <c r="S857" s="4"/>
      <c r="T857" s="4"/>
      <c r="U857" s="4"/>
      <c r="V857" s="4"/>
      <c r="W857" s="4"/>
      <c r="X857" s="4"/>
      <c r="Y857" s="4"/>
      <c r="Z857" s="4"/>
      <c r="AA857" s="4"/>
      <c r="AB857" s="4"/>
      <c r="AC857" s="4"/>
    </row>
    <row r="858">
      <c r="A858" s="43"/>
      <c r="B858" s="37" t="str">
        <f t="shared" si="2"/>
        <v/>
      </c>
      <c r="C858" s="44"/>
      <c r="D858" s="45"/>
      <c r="E858" s="45"/>
      <c r="F858" s="46" t="str">
        <f t="shared" si="5"/>
        <v/>
      </c>
      <c r="G858" s="4"/>
      <c r="H858" s="4"/>
      <c r="I858" s="4"/>
      <c r="J858" s="4"/>
      <c r="K858" s="4"/>
      <c r="L858" s="4"/>
      <c r="M858" s="4"/>
      <c r="N858" s="4"/>
      <c r="O858" s="4"/>
      <c r="P858" s="4"/>
      <c r="Q858" s="4"/>
      <c r="R858" s="4"/>
      <c r="S858" s="4"/>
      <c r="T858" s="4"/>
      <c r="U858" s="4"/>
      <c r="V858" s="4"/>
      <c r="W858" s="4"/>
      <c r="X858" s="4"/>
      <c r="Y858" s="4"/>
      <c r="Z858" s="4"/>
      <c r="AA858" s="4"/>
      <c r="AB858" s="4"/>
      <c r="AC858" s="4"/>
    </row>
    <row r="859">
      <c r="A859" s="43"/>
      <c r="B859" s="37" t="str">
        <f t="shared" si="2"/>
        <v/>
      </c>
      <c r="C859" s="44"/>
      <c r="D859" s="45"/>
      <c r="E859" s="45"/>
      <c r="F859" s="46" t="str">
        <f t="shared" si="5"/>
        <v/>
      </c>
      <c r="G859" s="4"/>
      <c r="H859" s="4"/>
      <c r="I859" s="4"/>
      <c r="J859" s="4"/>
      <c r="K859" s="4"/>
      <c r="L859" s="4"/>
      <c r="M859" s="4"/>
      <c r="N859" s="4"/>
      <c r="O859" s="4"/>
      <c r="P859" s="4"/>
      <c r="Q859" s="4"/>
      <c r="R859" s="4"/>
      <c r="S859" s="4"/>
      <c r="T859" s="4"/>
      <c r="U859" s="4"/>
      <c r="V859" s="4"/>
      <c r="W859" s="4"/>
      <c r="X859" s="4"/>
      <c r="Y859" s="4"/>
      <c r="Z859" s="4"/>
      <c r="AA859" s="4"/>
      <c r="AB859" s="4"/>
      <c r="AC859" s="4"/>
    </row>
    <row r="860">
      <c r="A860" s="43"/>
      <c r="B860" s="37" t="str">
        <f t="shared" si="2"/>
        <v/>
      </c>
      <c r="C860" s="44"/>
      <c r="D860" s="45"/>
      <c r="E860" s="45"/>
      <c r="F860" s="46" t="str">
        <f t="shared" si="5"/>
        <v/>
      </c>
      <c r="G860" s="4"/>
      <c r="H860" s="4"/>
      <c r="I860" s="4"/>
      <c r="J860" s="4"/>
      <c r="K860" s="4"/>
      <c r="L860" s="4"/>
      <c r="M860" s="4"/>
      <c r="N860" s="4"/>
      <c r="O860" s="4"/>
      <c r="P860" s="4"/>
      <c r="Q860" s="4"/>
      <c r="R860" s="4"/>
      <c r="S860" s="4"/>
      <c r="T860" s="4"/>
      <c r="U860" s="4"/>
      <c r="V860" s="4"/>
      <c r="W860" s="4"/>
      <c r="X860" s="4"/>
      <c r="Y860" s="4"/>
      <c r="Z860" s="4"/>
      <c r="AA860" s="4"/>
      <c r="AB860" s="4"/>
      <c r="AC860" s="4"/>
    </row>
    <row r="861">
      <c r="A861" s="43"/>
      <c r="B861" s="37" t="str">
        <f t="shared" si="2"/>
        <v/>
      </c>
      <c r="C861" s="44"/>
      <c r="D861" s="45"/>
      <c r="E861" s="45"/>
      <c r="F861" s="46" t="str">
        <f t="shared" si="5"/>
        <v/>
      </c>
      <c r="G861" s="4"/>
      <c r="H861" s="4"/>
      <c r="I861" s="4"/>
      <c r="J861" s="4"/>
      <c r="K861" s="4"/>
      <c r="L861" s="4"/>
      <c r="M861" s="4"/>
      <c r="N861" s="4"/>
      <c r="O861" s="4"/>
      <c r="P861" s="4"/>
      <c r="Q861" s="4"/>
      <c r="R861" s="4"/>
      <c r="S861" s="4"/>
      <c r="T861" s="4"/>
      <c r="U861" s="4"/>
      <c r="V861" s="4"/>
      <c r="W861" s="4"/>
      <c r="X861" s="4"/>
      <c r="Y861" s="4"/>
      <c r="Z861" s="4"/>
      <c r="AA861" s="4"/>
      <c r="AB861" s="4"/>
      <c r="AC861" s="4"/>
    </row>
    <row r="862">
      <c r="A862" s="43"/>
      <c r="B862" s="37" t="str">
        <f t="shared" si="2"/>
        <v/>
      </c>
      <c r="C862" s="44"/>
      <c r="D862" s="45"/>
      <c r="E862" s="45"/>
      <c r="F862" s="46" t="str">
        <f t="shared" si="5"/>
        <v/>
      </c>
      <c r="G862" s="4"/>
      <c r="H862" s="4"/>
      <c r="I862" s="4"/>
      <c r="J862" s="4"/>
      <c r="K862" s="4"/>
      <c r="L862" s="4"/>
      <c r="M862" s="4"/>
      <c r="N862" s="4"/>
      <c r="O862" s="4"/>
      <c r="P862" s="4"/>
      <c r="Q862" s="4"/>
      <c r="R862" s="4"/>
      <c r="S862" s="4"/>
      <c r="T862" s="4"/>
      <c r="U862" s="4"/>
      <c r="V862" s="4"/>
      <c r="W862" s="4"/>
      <c r="X862" s="4"/>
      <c r="Y862" s="4"/>
      <c r="Z862" s="4"/>
      <c r="AA862" s="4"/>
      <c r="AB862" s="4"/>
      <c r="AC862" s="4"/>
    </row>
    <row r="863">
      <c r="A863" s="43"/>
      <c r="B863" s="37" t="str">
        <f t="shared" si="2"/>
        <v/>
      </c>
      <c r="C863" s="44"/>
      <c r="D863" s="45"/>
      <c r="E863" s="45"/>
      <c r="F863" s="46" t="str">
        <f t="shared" si="5"/>
        <v/>
      </c>
      <c r="G863" s="4"/>
      <c r="H863" s="4"/>
      <c r="I863" s="4"/>
      <c r="J863" s="4"/>
      <c r="K863" s="4"/>
      <c r="L863" s="4"/>
      <c r="M863" s="4"/>
      <c r="N863" s="4"/>
      <c r="O863" s="4"/>
      <c r="P863" s="4"/>
      <c r="Q863" s="4"/>
      <c r="R863" s="4"/>
      <c r="S863" s="4"/>
      <c r="T863" s="4"/>
      <c r="U863" s="4"/>
      <c r="V863" s="4"/>
      <c r="W863" s="4"/>
      <c r="X863" s="4"/>
      <c r="Y863" s="4"/>
      <c r="Z863" s="4"/>
      <c r="AA863" s="4"/>
      <c r="AB863" s="4"/>
      <c r="AC863" s="4"/>
    </row>
    <row r="864">
      <c r="A864" s="43"/>
      <c r="B864" s="37" t="str">
        <f t="shared" si="2"/>
        <v/>
      </c>
      <c r="C864" s="44"/>
      <c r="D864" s="45"/>
      <c r="E864" s="45"/>
      <c r="F864" s="46" t="str">
        <f t="shared" si="5"/>
        <v/>
      </c>
      <c r="G864" s="4"/>
      <c r="H864" s="4"/>
      <c r="I864" s="4"/>
      <c r="J864" s="4"/>
      <c r="K864" s="4"/>
      <c r="L864" s="4"/>
      <c r="M864" s="4"/>
      <c r="N864" s="4"/>
      <c r="O864" s="4"/>
      <c r="P864" s="4"/>
      <c r="Q864" s="4"/>
      <c r="R864" s="4"/>
      <c r="S864" s="4"/>
      <c r="T864" s="4"/>
      <c r="U864" s="4"/>
      <c r="V864" s="4"/>
      <c r="W864" s="4"/>
      <c r="X864" s="4"/>
      <c r="Y864" s="4"/>
      <c r="Z864" s="4"/>
      <c r="AA864" s="4"/>
      <c r="AB864" s="4"/>
      <c r="AC864" s="4"/>
    </row>
    <row r="865">
      <c r="A865" s="43"/>
      <c r="B865" s="37" t="str">
        <f t="shared" si="2"/>
        <v/>
      </c>
      <c r="C865" s="44"/>
      <c r="D865" s="45"/>
      <c r="E865" s="45"/>
      <c r="F865" s="46" t="str">
        <f t="shared" si="5"/>
        <v/>
      </c>
      <c r="G865" s="4"/>
      <c r="H865" s="4"/>
      <c r="I865" s="4"/>
      <c r="J865" s="4"/>
      <c r="K865" s="4"/>
      <c r="L865" s="4"/>
      <c r="M865" s="4"/>
      <c r="N865" s="4"/>
      <c r="O865" s="4"/>
      <c r="P865" s="4"/>
      <c r="Q865" s="4"/>
      <c r="R865" s="4"/>
      <c r="S865" s="4"/>
      <c r="T865" s="4"/>
      <c r="U865" s="4"/>
      <c r="V865" s="4"/>
      <c r="W865" s="4"/>
      <c r="X865" s="4"/>
      <c r="Y865" s="4"/>
      <c r="Z865" s="4"/>
      <c r="AA865" s="4"/>
      <c r="AB865" s="4"/>
      <c r="AC865" s="4"/>
    </row>
    <row r="866">
      <c r="A866" s="43"/>
      <c r="B866" s="37" t="str">
        <f t="shared" si="2"/>
        <v/>
      </c>
      <c r="C866" s="44"/>
      <c r="D866" s="45"/>
      <c r="E866" s="45"/>
      <c r="F866" s="46" t="str">
        <f t="shared" si="5"/>
        <v/>
      </c>
      <c r="G866" s="4"/>
      <c r="H866" s="4"/>
      <c r="I866" s="4"/>
      <c r="J866" s="4"/>
      <c r="K866" s="4"/>
      <c r="L866" s="4"/>
      <c r="M866" s="4"/>
      <c r="N866" s="4"/>
      <c r="O866" s="4"/>
      <c r="P866" s="4"/>
      <c r="Q866" s="4"/>
      <c r="R866" s="4"/>
      <c r="S866" s="4"/>
      <c r="T866" s="4"/>
      <c r="U866" s="4"/>
      <c r="V866" s="4"/>
      <c r="W866" s="4"/>
      <c r="X866" s="4"/>
      <c r="Y866" s="4"/>
      <c r="Z866" s="4"/>
      <c r="AA866" s="4"/>
      <c r="AB866" s="4"/>
      <c r="AC866" s="4"/>
    </row>
    <row r="867">
      <c r="A867" s="43"/>
      <c r="B867" s="37" t="str">
        <f t="shared" si="2"/>
        <v/>
      </c>
      <c r="C867" s="44"/>
      <c r="D867" s="45"/>
      <c r="E867" s="45"/>
      <c r="F867" s="46" t="str">
        <f t="shared" si="5"/>
        <v/>
      </c>
      <c r="G867" s="4"/>
      <c r="H867" s="4"/>
      <c r="I867" s="4"/>
      <c r="J867" s="4"/>
      <c r="K867" s="4"/>
      <c r="L867" s="4"/>
      <c r="M867" s="4"/>
      <c r="N867" s="4"/>
      <c r="O867" s="4"/>
      <c r="P867" s="4"/>
      <c r="Q867" s="4"/>
      <c r="R867" s="4"/>
      <c r="S867" s="4"/>
      <c r="T867" s="4"/>
      <c r="U867" s="4"/>
      <c r="V867" s="4"/>
      <c r="W867" s="4"/>
      <c r="X867" s="4"/>
      <c r="Y867" s="4"/>
      <c r="Z867" s="4"/>
      <c r="AA867" s="4"/>
      <c r="AB867" s="4"/>
      <c r="AC867" s="4"/>
    </row>
    <row r="868">
      <c r="A868" s="43"/>
      <c r="B868" s="37" t="str">
        <f t="shared" si="2"/>
        <v/>
      </c>
      <c r="C868" s="44"/>
      <c r="D868" s="45"/>
      <c r="E868" s="45"/>
      <c r="F868" s="46" t="str">
        <f t="shared" si="5"/>
        <v/>
      </c>
      <c r="G868" s="4"/>
      <c r="H868" s="4"/>
      <c r="I868" s="4"/>
      <c r="J868" s="4"/>
      <c r="K868" s="4"/>
      <c r="L868" s="4"/>
      <c r="M868" s="4"/>
      <c r="N868" s="4"/>
      <c r="O868" s="4"/>
      <c r="P868" s="4"/>
      <c r="Q868" s="4"/>
      <c r="R868" s="4"/>
      <c r="S868" s="4"/>
      <c r="T868" s="4"/>
      <c r="U868" s="4"/>
      <c r="V868" s="4"/>
      <c r="W868" s="4"/>
      <c r="X868" s="4"/>
      <c r="Y868" s="4"/>
      <c r="Z868" s="4"/>
      <c r="AA868" s="4"/>
      <c r="AB868" s="4"/>
      <c r="AC868" s="4"/>
    </row>
    <row r="869">
      <c r="A869" s="43"/>
      <c r="B869" s="37" t="str">
        <f t="shared" si="2"/>
        <v/>
      </c>
      <c r="C869" s="44"/>
      <c r="D869" s="45"/>
      <c r="E869" s="45"/>
      <c r="F869" s="46" t="str">
        <f t="shared" si="5"/>
        <v/>
      </c>
      <c r="G869" s="4"/>
      <c r="H869" s="4"/>
      <c r="I869" s="4"/>
      <c r="J869" s="4"/>
      <c r="K869" s="4"/>
      <c r="L869" s="4"/>
      <c r="M869" s="4"/>
      <c r="N869" s="4"/>
      <c r="O869" s="4"/>
      <c r="P869" s="4"/>
      <c r="Q869" s="4"/>
      <c r="R869" s="4"/>
      <c r="S869" s="4"/>
      <c r="T869" s="4"/>
      <c r="U869" s="4"/>
      <c r="V869" s="4"/>
      <c r="W869" s="4"/>
      <c r="X869" s="4"/>
      <c r="Y869" s="4"/>
      <c r="Z869" s="4"/>
      <c r="AA869" s="4"/>
      <c r="AB869" s="4"/>
      <c r="AC869" s="4"/>
    </row>
    <row r="870">
      <c r="A870" s="43"/>
      <c r="B870" s="37" t="str">
        <f t="shared" si="2"/>
        <v/>
      </c>
      <c r="C870" s="44"/>
      <c r="D870" s="45"/>
      <c r="E870" s="45"/>
      <c r="F870" s="46" t="str">
        <f t="shared" si="5"/>
        <v/>
      </c>
      <c r="G870" s="4"/>
      <c r="H870" s="4"/>
      <c r="I870" s="4"/>
      <c r="J870" s="4"/>
      <c r="K870" s="4"/>
      <c r="L870" s="4"/>
      <c r="M870" s="4"/>
      <c r="N870" s="4"/>
      <c r="O870" s="4"/>
      <c r="P870" s="4"/>
      <c r="Q870" s="4"/>
      <c r="R870" s="4"/>
      <c r="S870" s="4"/>
      <c r="T870" s="4"/>
      <c r="U870" s="4"/>
      <c r="V870" s="4"/>
      <c r="W870" s="4"/>
      <c r="X870" s="4"/>
      <c r="Y870" s="4"/>
      <c r="Z870" s="4"/>
      <c r="AA870" s="4"/>
      <c r="AB870" s="4"/>
      <c r="AC870" s="4"/>
    </row>
    <row r="871">
      <c r="A871" s="43"/>
      <c r="B871" s="37" t="str">
        <f t="shared" si="2"/>
        <v/>
      </c>
      <c r="C871" s="44"/>
      <c r="D871" s="45"/>
      <c r="E871" s="45"/>
      <c r="F871" s="46" t="str">
        <f t="shared" si="5"/>
        <v/>
      </c>
      <c r="G871" s="4"/>
      <c r="H871" s="4"/>
      <c r="I871" s="4"/>
      <c r="J871" s="4"/>
      <c r="K871" s="4"/>
      <c r="L871" s="4"/>
      <c r="M871" s="4"/>
      <c r="N871" s="4"/>
      <c r="O871" s="4"/>
      <c r="P871" s="4"/>
      <c r="Q871" s="4"/>
      <c r="R871" s="4"/>
      <c r="S871" s="4"/>
      <c r="T871" s="4"/>
      <c r="U871" s="4"/>
      <c r="V871" s="4"/>
      <c r="W871" s="4"/>
      <c r="X871" s="4"/>
      <c r="Y871" s="4"/>
      <c r="Z871" s="4"/>
      <c r="AA871" s="4"/>
      <c r="AB871" s="4"/>
      <c r="AC871" s="4"/>
    </row>
    <row r="872">
      <c r="A872" s="43"/>
      <c r="B872" s="37" t="str">
        <f t="shared" si="2"/>
        <v/>
      </c>
      <c r="C872" s="44"/>
      <c r="D872" s="45"/>
      <c r="E872" s="45"/>
      <c r="F872" s="46" t="str">
        <f t="shared" si="5"/>
        <v/>
      </c>
      <c r="G872" s="4"/>
      <c r="H872" s="4"/>
      <c r="I872" s="4"/>
      <c r="J872" s="4"/>
      <c r="K872" s="4"/>
      <c r="L872" s="4"/>
      <c r="M872" s="4"/>
      <c r="N872" s="4"/>
      <c r="O872" s="4"/>
      <c r="P872" s="4"/>
      <c r="Q872" s="4"/>
      <c r="R872" s="4"/>
      <c r="S872" s="4"/>
      <c r="T872" s="4"/>
      <c r="U872" s="4"/>
      <c r="V872" s="4"/>
      <c r="W872" s="4"/>
      <c r="X872" s="4"/>
      <c r="Y872" s="4"/>
      <c r="Z872" s="4"/>
      <c r="AA872" s="4"/>
      <c r="AB872" s="4"/>
      <c r="AC872" s="4"/>
    </row>
    <row r="873">
      <c r="A873" s="43"/>
      <c r="B873" s="37" t="str">
        <f t="shared" si="2"/>
        <v/>
      </c>
      <c r="C873" s="44"/>
      <c r="D873" s="45"/>
      <c r="E873" s="45"/>
      <c r="F873" s="46" t="str">
        <f t="shared" si="5"/>
        <v/>
      </c>
      <c r="G873" s="4"/>
      <c r="H873" s="4"/>
      <c r="I873" s="4"/>
      <c r="J873" s="4"/>
      <c r="K873" s="4"/>
      <c r="L873" s="4"/>
      <c r="M873" s="4"/>
      <c r="N873" s="4"/>
      <c r="O873" s="4"/>
      <c r="P873" s="4"/>
      <c r="Q873" s="4"/>
      <c r="R873" s="4"/>
      <c r="S873" s="4"/>
      <c r="T873" s="4"/>
      <c r="U873" s="4"/>
      <c r="V873" s="4"/>
      <c r="W873" s="4"/>
      <c r="X873" s="4"/>
      <c r="Y873" s="4"/>
      <c r="Z873" s="4"/>
      <c r="AA873" s="4"/>
      <c r="AB873" s="4"/>
      <c r="AC873" s="4"/>
    </row>
    <row r="874">
      <c r="A874" s="43"/>
      <c r="B874" s="37" t="str">
        <f t="shared" si="2"/>
        <v/>
      </c>
      <c r="C874" s="44"/>
      <c r="D874" s="45"/>
      <c r="E874" s="45"/>
      <c r="F874" s="46" t="str">
        <f t="shared" si="5"/>
        <v/>
      </c>
      <c r="G874" s="4"/>
      <c r="H874" s="4"/>
      <c r="I874" s="4"/>
      <c r="J874" s="4"/>
      <c r="K874" s="4"/>
      <c r="L874" s="4"/>
      <c r="M874" s="4"/>
      <c r="N874" s="4"/>
      <c r="O874" s="4"/>
      <c r="P874" s="4"/>
      <c r="Q874" s="4"/>
      <c r="R874" s="4"/>
      <c r="S874" s="4"/>
      <c r="T874" s="4"/>
      <c r="U874" s="4"/>
      <c r="V874" s="4"/>
      <c r="W874" s="4"/>
      <c r="X874" s="4"/>
      <c r="Y874" s="4"/>
      <c r="Z874" s="4"/>
      <c r="AA874" s="4"/>
      <c r="AB874" s="4"/>
      <c r="AC874" s="4"/>
    </row>
    <row r="875">
      <c r="A875" s="43"/>
      <c r="B875" s="37" t="str">
        <f t="shared" si="2"/>
        <v/>
      </c>
      <c r="C875" s="44"/>
      <c r="D875" s="45"/>
      <c r="E875" s="45"/>
      <c r="F875" s="46" t="str">
        <f t="shared" si="5"/>
        <v/>
      </c>
      <c r="G875" s="4"/>
      <c r="H875" s="4"/>
      <c r="I875" s="4"/>
      <c r="J875" s="4"/>
      <c r="K875" s="4"/>
      <c r="L875" s="4"/>
      <c r="M875" s="4"/>
      <c r="N875" s="4"/>
      <c r="O875" s="4"/>
      <c r="P875" s="4"/>
      <c r="Q875" s="4"/>
      <c r="R875" s="4"/>
      <c r="S875" s="4"/>
      <c r="T875" s="4"/>
      <c r="U875" s="4"/>
      <c r="V875" s="4"/>
      <c r="W875" s="4"/>
      <c r="X875" s="4"/>
      <c r="Y875" s="4"/>
      <c r="Z875" s="4"/>
      <c r="AA875" s="4"/>
      <c r="AB875" s="4"/>
      <c r="AC875" s="4"/>
    </row>
    <row r="876">
      <c r="A876" s="43"/>
      <c r="B876" s="37" t="str">
        <f t="shared" si="2"/>
        <v/>
      </c>
      <c r="C876" s="44"/>
      <c r="D876" s="45"/>
      <c r="E876" s="45"/>
      <c r="F876" s="46" t="str">
        <f t="shared" si="5"/>
        <v/>
      </c>
      <c r="G876" s="4"/>
      <c r="H876" s="4"/>
      <c r="I876" s="4"/>
      <c r="J876" s="4"/>
      <c r="K876" s="4"/>
      <c r="L876" s="4"/>
      <c r="M876" s="4"/>
      <c r="N876" s="4"/>
      <c r="O876" s="4"/>
      <c r="P876" s="4"/>
      <c r="Q876" s="4"/>
      <c r="R876" s="4"/>
      <c r="S876" s="4"/>
      <c r="T876" s="4"/>
      <c r="U876" s="4"/>
      <c r="V876" s="4"/>
      <c r="W876" s="4"/>
      <c r="X876" s="4"/>
      <c r="Y876" s="4"/>
      <c r="Z876" s="4"/>
      <c r="AA876" s="4"/>
      <c r="AB876" s="4"/>
      <c r="AC876" s="4"/>
    </row>
    <row r="877">
      <c r="A877" s="43"/>
      <c r="B877" s="37" t="str">
        <f t="shared" si="2"/>
        <v/>
      </c>
      <c r="C877" s="44"/>
      <c r="D877" s="45"/>
      <c r="E877" s="45"/>
      <c r="F877" s="46" t="str">
        <f t="shared" si="5"/>
        <v/>
      </c>
      <c r="G877" s="4"/>
      <c r="H877" s="4"/>
      <c r="I877" s="4"/>
      <c r="J877" s="4"/>
      <c r="K877" s="4"/>
      <c r="L877" s="4"/>
      <c r="M877" s="4"/>
      <c r="N877" s="4"/>
      <c r="O877" s="4"/>
      <c r="P877" s="4"/>
      <c r="Q877" s="4"/>
      <c r="R877" s="4"/>
      <c r="S877" s="4"/>
      <c r="T877" s="4"/>
      <c r="U877" s="4"/>
      <c r="V877" s="4"/>
      <c r="W877" s="4"/>
      <c r="X877" s="4"/>
      <c r="Y877" s="4"/>
      <c r="Z877" s="4"/>
      <c r="AA877" s="4"/>
      <c r="AB877" s="4"/>
      <c r="AC877" s="4"/>
    </row>
    <row r="878">
      <c r="A878" s="43"/>
      <c r="B878" s="37" t="str">
        <f t="shared" si="2"/>
        <v/>
      </c>
      <c r="C878" s="44"/>
      <c r="D878" s="45"/>
      <c r="E878" s="45"/>
      <c r="F878" s="46" t="str">
        <f t="shared" si="5"/>
        <v/>
      </c>
      <c r="G878" s="4"/>
      <c r="H878" s="4"/>
      <c r="I878" s="4"/>
      <c r="J878" s="4"/>
      <c r="K878" s="4"/>
      <c r="L878" s="4"/>
      <c r="M878" s="4"/>
      <c r="N878" s="4"/>
      <c r="O878" s="4"/>
      <c r="P878" s="4"/>
      <c r="Q878" s="4"/>
      <c r="R878" s="4"/>
      <c r="S878" s="4"/>
      <c r="T878" s="4"/>
      <c r="U878" s="4"/>
      <c r="V878" s="4"/>
      <c r="W878" s="4"/>
      <c r="X878" s="4"/>
      <c r="Y878" s="4"/>
      <c r="Z878" s="4"/>
      <c r="AA878" s="4"/>
      <c r="AB878" s="4"/>
      <c r="AC878" s="4"/>
    </row>
    <row r="879">
      <c r="A879" s="43"/>
      <c r="B879" s="37" t="str">
        <f t="shared" si="2"/>
        <v/>
      </c>
      <c r="C879" s="44"/>
      <c r="D879" s="45"/>
      <c r="E879" s="45"/>
      <c r="F879" s="46" t="str">
        <f t="shared" si="5"/>
        <v/>
      </c>
      <c r="G879" s="4"/>
      <c r="H879" s="4"/>
      <c r="I879" s="4"/>
      <c r="J879" s="4"/>
      <c r="K879" s="4"/>
      <c r="L879" s="4"/>
      <c r="M879" s="4"/>
      <c r="N879" s="4"/>
      <c r="O879" s="4"/>
      <c r="P879" s="4"/>
      <c r="Q879" s="4"/>
      <c r="R879" s="4"/>
      <c r="S879" s="4"/>
      <c r="T879" s="4"/>
      <c r="U879" s="4"/>
      <c r="V879" s="4"/>
      <c r="W879" s="4"/>
      <c r="X879" s="4"/>
      <c r="Y879" s="4"/>
      <c r="Z879" s="4"/>
      <c r="AA879" s="4"/>
      <c r="AB879" s="4"/>
      <c r="AC879" s="4"/>
    </row>
    <row r="880">
      <c r="A880" s="43"/>
      <c r="B880" s="37" t="str">
        <f t="shared" si="2"/>
        <v/>
      </c>
      <c r="C880" s="44"/>
      <c r="D880" s="45"/>
      <c r="E880" s="45"/>
      <c r="F880" s="46" t="str">
        <f t="shared" si="5"/>
        <v/>
      </c>
      <c r="G880" s="4"/>
      <c r="H880" s="4"/>
      <c r="I880" s="4"/>
      <c r="J880" s="4"/>
      <c r="K880" s="4"/>
      <c r="L880" s="4"/>
      <c r="M880" s="4"/>
      <c r="N880" s="4"/>
      <c r="O880" s="4"/>
      <c r="P880" s="4"/>
      <c r="Q880" s="4"/>
      <c r="R880" s="4"/>
      <c r="S880" s="4"/>
      <c r="T880" s="4"/>
      <c r="U880" s="4"/>
      <c r="V880" s="4"/>
      <c r="W880" s="4"/>
      <c r="X880" s="4"/>
      <c r="Y880" s="4"/>
      <c r="Z880" s="4"/>
      <c r="AA880" s="4"/>
      <c r="AB880" s="4"/>
      <c r="AC880" s="4"/>
    </row>
    <row r="881">
      <c r="A881" s="43"/>
      <c r="B881" s="37" t="str">
        <f t="shared" si="2"/>
        <v/>
      </c>
      <c r="C881" s="44"/>
      <c r="D881" s="45"/>
      <c r="E881" s="45"/>
      <c r="F881" s="46" t="str">
        <f t="shared" si="5"/>
        <v/>
      </c>
      <c r="G881" s="4"/>
      <c r="H881" s="4"/>
      <c r="I881" s="4"/>
      <c r="J881" s="4"/>
      <c r="K881" s="4"/>
      <c r="L881" s="4"/>
      <c r="M881" s="4"/>
      <c r="N881" s="4"/>
      <c r="O881" s="4"/>
      <c r="P881" s="4"/>
      <c r="Q881" s="4"/>
      <c r="R881" s="4"/>
      <c r="S881" s="4"/>
      <c r="T881" s="4"/>
      <c r="U881" s="4"/>
      <c r="V881" s="4"/>
      <c r="W881" s="4"/>
      <c r="X881" s="4"/>
      <c r="Y881" s="4"/>
      <c r="Z881" s="4"/>
      <c r="AA881" s="4"/>
      <c r="AB881" s="4"/>
      <c r="AC881" s="4"/>
    </row>
    <row r="882">
      <c r="A882" s="43"/>
      <c r="B882" s="37" t="str">
        <f t="shared" si="2"/>
        <v/>
      </c>
      <c r="C882" s="44"/>
      <c r="D882" s="45"/>
      <c r="E882" s="45"/>
      <c r="F882" s="46" t="str">
        <f t="shared" si="5"/>
        <v/>
      </c>
      <c r="G882" s="4"/>
      <c r="H882" s="4"/>
      <c r="I882" s="4"/>
      <c r="J882" s="4"/>
      <c r="K882" s="4"/>
      <c r="L882" s="4"/>
      <c r="M882" s="4"/>
      <c r="N882" s="4"/>
      <c r="O882" s="4"/>
      <c r="P882" s="4"/>
      <c r="Q882" s="4"/>
      <c r="R882" s="4"/>
      <c r="S882" s="4"/>
      <c r="T882" s="4"/>
      <c r="U882" s="4"/>
      <c r="V882" s="4"/>
      <c r="W882" s="4"/>
      <c r="X882" s="4"/>
      <c r="Y882" s="4"/>
      <c r="Z882" s="4"/>
      <c r="AA882" s="4"/>
      <c r="AB882" s="4"/>
      <c r="AC882" s="4"/>
    </row>
    <row r="883">
      <c r="A883" s="43"/>
      <c r="B883" s="37" t="str">
        <f t="shared" si="2"/>
        <v/>
      </c>
      <c r="C883" s="44"/>
      <c r="D883" s="45"/>
      <c r="E883" s="45"/>
      <c r="F883" s="46" t="str">
        <f t="shared" si="5"/>
        <v/>
      </c>
      <c r="G883" s="4"/>
      <c r="H883" s="4"/>
      <c r="I883" s="4"/>
      <c r="J883" s="4"/>
      <c r="K883" s="4"/>
      <c r="L883" s="4"/>
      <c r="M883" s="4"/>
      <c r="N883" s="4"/>
      <c r="O883" s="4"/>
      <c r="P883" s="4"/>
      <c r="Q883" s="4"/>
      <c r="R883" s="4"/>
      <c r="S883" s="4"/>
      <c r="T883" s="4"/>
      <c r="U883" s="4"/>
      <c r="V883" s="4"/>
      <c r="W883" s="4"/>
      <c r="X883" s="4"/>
      <c r="Y883" s="4"/>
      <c r="Z883" s="4"/>
      <c r="AA883" s="4"/>
      <c r="AB883" s="4"/>
      <c r="AC883" s="4"/>
    </row>
    <row r="884">
      <c r="A884" s="43"/>
      <c r="B884" s="37" t="str">
        <f t="shared" si="2"/>
        <v/>
      </c>
      <c r="C884" s="44"/>
      <c r="D884" s="45"/>
      <c r="E884" s="45"/>
      <c r="F884" s="46" t="str">
        <f t="shared" si="5"/>
        <v/>
      </c>
      <c r="G884" s="4"/>
      <c r="H884" s="4"/>
      <c r="I884" s="4"/>
      <c r="J884" s="4"/>
      <c r="K884" s="4"/>
      <c r="L884" s="4"/>
      <c r="M884" s="4"/>
      <c r="N884" s="4"/>
      <c r="O884" s="4"/>
      <c r="P884" s="4"/>
      <c r="Q884" s="4"/>
      <c r="R884" s="4"/>
      <c r="S884" s="4"/>
      <c r="T884" s="4"/>
      <c r="U884" s="4"/>
      <c r="V884" s="4"/>
      <c r="W884" s="4"/>
      <c r="X884" s="4"/>
      <c r="Y884" s="4"/>
      <c r="Z884" s="4"/>
      <c r="AA884" s="4"/>
      <c r="AB884" s="4"/>
      <c r="AC884" s="4"/>
    </row>
    <row r="885">
      <c r="A885" s="43"/>
      <c r="B885" s="37" t="str">
        <f t="shared" si="2"/>
        <v/>
      </c>
      <c r="C885" s="44"/>
      <c r="D885" s="45"/>
      <c r="E885" s="45"/>
      <c r="F885" s="46" t="str">
        <f t="shared" si="5"/>
        <v/>
      </c>
      <c r="G885" s="4"/>
      <c r="H885" s="4"/>
      <c r="I885" s="4"/>
      <c r="J885" s="4"/>
      <c r="K885" s="4"/>
      <c r="L885" s="4"/>
      <c r="M885" s="4"/>
      <c r="N885" s="4"/>
      <c r="O885" s="4"/>
      <c r="P885" s="4"/>
      <c r="Q885" s="4"/>
      <c r="R885" s="4"/>
      <c r="S885" s="4"/>
      <c r="T885" s="4"/>
      <c r="U885" s="4"/>
      <c r="V885" s="4"/>
      <c r="W885" s="4"/>
      <c r="X885" s="4"/>
      <c r="Y885" s="4"/>
      <c r="Z885" s="4"/>
      <c r="AA885" s="4"/>
      <c r="AB885" s="4"/>
      <c r="AC885" s="4"/>
    </row>
    <row r="886">
      <c r="A886" s="43"/>
      <c r="B886" s="37" t="str">
        <f t="shared" si="2"/>
        <v/>
      </c>
      <c r="C886" s="44"/>
      <c r="D886" s="45"/>
      <c r="E886" s="45"/>
      <c r="F886" s="46" t="str">
        <f t="shared" si="5"/>
        <v/>
      </c>
      <c r="G886" s="4"/>
      <c r="H886" s="4"/>
      <c r="I886" s="4"/>
      <c r="J886" s="4"/>
      <c r="K886" s="4"/>
      <c r="L886" s="4"/>
      <c r="M886" s="4"/>
      <c r="N886" s="4"/>
      <c r="O886" s="4"/>
      <c r="P886" s="4"/>
      <c r="Q886" s="4"/>
      <c r="R886" s="4"/>
      <c r="S886" s="4"/>
      <c r="T886" s="4"/>
      <c r="U886" s="4"/>
      <c r="V886" s="4"/>
      <c r="W886" s="4"/>
      <c r="X886" s="4"/>
      <c r="Y886" s="4"/>
      <c r="Z886" s="4"/>
      <c r="AA886" s="4"/>
      <c r="AB886" s="4"/>
      <c r="AC886" s="4"/>
    </row>
    <row r="887">
      <c r="A887" s="43"/>
      <c r="B887" s="37" t="str">
        <f t="shared" si="2"/>
        <v/>
      </c>
      <c r="C887" s="44"/>
      <c r="D887" s="45"/>
      <c r="E887" s="45"/>
      <c r="F887" s="46" t="str">
        <f t="shared" si="5"/>
        <v/>
      </c>
      <c r="G887" s="4"/>
      <c r="H887" s="4"/>
      <c r="I887" s="4"/>
      <c r="J887" s="4"/>
      <c r="K887" s="4"/>
      <c r="L887" s="4"/>
      <c r="M887" s="4"/>
      <c r="N887" s="4"/>
      <c r="O887" s="4"/>
      <c r="P887" s="4"/>
      <c r="Q887" s="4"/>
      <c r="R887" s="4"/>
      <c r="S887" s="4"/>
      <c r="T887" s="4"/>
      <c r="U887" s="4"/>
      <c r="V887" s="4"/>
      <c r="W887" s="4"/>
      <c r="X887" s="4"/>
      <c r="Y887" s="4"/>
      <c r="Z887" s="4"/>
      <c r="AA887" s="4"/>
      <c r="AB887" s="4"/>
      <c r="AC887" s="4"/>
    </row>
    <row r="888">
      <c r="A888" s="43"/>
      <c r="B888" s="37" t="str">
        <f t="shared" si="2"/>
        <v/>
      </c>
      <c r="C888" s="44"/>
      <c r="D888" s="45"/>
      <c r="E888" s="45"/>
      <c r="F888" s="46" t="str">
        <f t="shared" si="5"/>
        <v/>
      </c>
      <c r="G888" s="4"/>
      <c r="H888" s="4"/>
      <c r="I888" s="4"/>
      <c r="J888" s="4"/>
      <c r="K888" s="4"/>
      <c r="L888" s="4"/>
      <c r="M888" s="4"/>
      <c r="N888" s="4"/>
      <c r="O888" s="4"/>
      <c r="P888" s="4"/>
      <c r="Q888" s="4"/>
      <c r="R888" s="4"/>
      <c r="S888" s="4"/>
      <c r="T888" s="4"/>
      <c r="U888" s="4"/>
      <c r="V888" s="4"/>
      <c r="W888" s="4"/>
      <c r="X888" s="4"/>
      <c r="Y888" s="4"/>
      <c r="Z888" s="4"/>
      <c r="AA888" s="4"/>
      <c r="AB888" s="4"/>
      <c r="AC888" s="4"/>
    </row>
    <row r="889">
      <c r="A889" s="43"/>
      <c r="B889" s="37" t="str">
        <f t="shared" si="2"/>
        <v/>
      </c>
      <c r="C889" s="44"/>
      <c r="D889" s="45"/>
      <c r="E889" s="45"/>
      <c r="F889" s="46" t="str">
        <f t="shared" si="5"/>
        <v/>
      </c>
      <c r="G889" s="4"/>
      <c r="H889" s="4"/>
      <c r="I889" s="4"/>
      <c r="J889" s="4"/>
      <c r="K889" s="4"/>
      <c r="L889" s="4"/>
      <c r="M889" s="4"/>
      <c r="N889" s="4"/>
      <c r="O889" s="4"/>
      <c r="P889" s="4"/>
      <c r="Q889" s="4"/>
      <c r="R889" s="4"/>
      <c r="S889" s="4"/>
      <c r="T889" s="4"/>
      <c r="U889" s="4"/>
      <c r="V889" s="4"/>
      <c r="W889" s="4"/>
      <c r="X889" s="4"/>
      <c r="Y889" s="4"/>
      <c r="Z889" s="4"/>
      <c r="AA889" s="4"/>
      <c r="AB889" s="4"/>
      <c r="AC889" s="4"/>
    </row>
    <row r="890">
      <c r="A890" s="43"/>
      <c r="B890" s="37" t="str">
        <f t="shared" si="2"/>
        <v/>
      </c>
      <c r="C890" s="44"/>
      <c r="D890" s="45"/>
      <c r="E890" s="45"/>
      <c r="F890" s="46" t="str">
        <f t="shared" si="5"/>
        <v/>
      </c>
      <c r="G890" s="4"/>
      <c r="H890" s="4"/>
      <c r="I890" s="4"/>
      <c r="J890" s="4"/>
      <c r="K890" s="4"/>
      <c r="L890" s="4"/>
      <c r="M890" s="4"/>
      <c r="N890" s="4"/>
      <c r="O890" s="4"/>
      <c r="P890" s="4"/>
      <c r="Q890" s="4"/>
      <c r="R890" s="4"/>
      <c r="S890" s="4"/>
      <c r="T890" s="4"/>
      <c r="U890" s="4"/>
      <c r="V890" s="4"/>
      <c r="W890" s="4"/>
      <c r="X890" s="4"/>
      <c r="Y890" s="4"/>
      <c r="Z890" s="4"/>
      <c r="AA890" s="4"/>
      <c r="AB890" s="4"/>
      <c r="AC890" s="4"/>
    </row>
    <row r="891">
      <c r="A891" s="43"/>
      <c r="B891" s="37" t="str">
        <f t="shared" si="2"/>
        <v/>
      </c>
      <c r="C891" s="44"/>
      <c r="D891" s="45"/>
      <c r="E891" s="45"/>
      <c r="F891" s="46" t="str">
        <f t="shared" si="5"/>
        <v/>
      </c>
      <c r="G891" s="4"/>
      <c r="H891" s="4"/>
      <c r="I891" s="4"/>
      <c r="J891" s="4"/>
      <c r="K891" s="4"/>
      <c r="L891" s="4"/>
      <c r="M891" s="4"/>
      <c r="N891" s="4"/>
      <c r="O891" s="4"/>
      <c r="P891" s="4"/>
      <c r="Q891" s="4"/>
      <c r="R891" s="4"/>
      <c r="S891" s="4"/>
      <c r="T891" s="4"/>
      <c r="U891" s="4"/>
      <c r="V891" s="4"/>
      <c r="W891" s="4"/>
      <c r="X891" s="4"/>
      <c r="Y891" s="4"/>
      <c r="Z891" s="4"/>
      <c r="AA891" s="4"/>
      <c r="AB891" s="4"/>
      <c r="AC891" s="4"/>
    </row>
    <row r="892">
      <c r="A892" s="43"/>
      <c r="B892" s="37" t="str">
        <f t="shared" si="2"/>
        <v/>
      </c>
      <c r="C892" s="44"/>
      <c r="D892" s="45"/>
      <c r="E892" s="45"/>
      <c r="F892" s="46" t="str">
        <f t="shared" si="5"/>
        <v/>
      </c>
      <c r="G892" s="4"/>
      <c r="H892" s="4"/>
      <c r="I892" s="4"/>
      <c r="J892" s="4"/>
      <c r="K892" s="4"/>
      <c r="L892" s="4"/>
      <c r="M892" s="4"/>
      <c r="N892" s="4"/>
      <c r="O892" s="4"/>
      <c r="P892" s="4"/>
      <c r="Q892" s="4"/>
      <c r="R892" s="4"/>
      <c r="S892" s="4"/>
      <c r="T892" s="4"/>
      <c r="U892" s="4"/>
      <c r="V892" s="4"/>
      <c r="W892" s="4"/>
      <c r="X892" s="4"/>
      <c r="Y892" s="4"/>
      <c r="Z892" s="4"/>
      <c r="AA892" s="4"/>
      <c r="AB892" s="4"/>
      <c r="AC892" s="4"/>
    </row>
    <row r="893">
      <c r="A893" s="43"/>
      <c r="B893" s="37" t="str">
        <f t="shared" si="2"/>
        <v/>
      </c>
      <c r="C893" s="44"/>
      <c r="D893" s="45"/>
      <c r="E893" s="45"/>
      <c r="F893" s="46" t="str">
        <f t="shared" si="5"/>
        <v/>
      </c>
      <c r="G893" s="4"/>
      <c r="H893" s="4"/>
      <c r="I893" s="4"/>
      <c r="J893" s="4"/>
      <c r="K893" s="4"/>
      <c r="L893" s="4"/>
      <c r="M893" s="4"/>
      <c r="N893" s="4"/>
      <c r="O893" s="4"/>
      <c r="P893" s="4"/>
      <c r="Q893" s="4"/>
      <c r="R893" s="4"/>
      <c r="S893" s="4"/>
      <c r="T893" s="4"/>
      <c r="U893" s="4"/>
      <c r="V893" s="4"/>
      <c r="W893" s="4"/>
      <c r="X893" s="4"/>
      <c r="Y893" s="4"/>
      <c r="Z893" s="4"/>
      <c r="AA893" s="4"/>
      <c r="AB893" s="4"/>
      <c r="AC893" s="4"/>
    </row>
    <row r="894">
      <c r="A894" s="43"/>
      <c r="B894" s="37" t="str">
        <f t="shared" si="2"/>
        <v/>
      </c>
      <c r="C894" s="44"/>
      <c r="D894" s="45"/>
      <c r="E894" s="45"/>
      <c r="F894" s="46" t="str">
        <f t="shared" si="5"/>
        <v/>
      </c>
      <c r="G894" s="4"/>
      <c r="H894" s="4"/>
      <c r="I894" s="4"/>
      <c r="J894" s="4"/>
      <c r="K894" s="4"/>
      <c r="L894" s="4"/>
      <c r="M894" s="4"/>
      <c r="N894" s="4"/>
      <c r="O894" s="4"/>
      <c r="P894" s="4"/>
      <c r="Q894" s="4"/>
      <c r="R894" s="4"/>
      <c r="S894" s="4"/>
      <c r="T894" s="4"/>
      <c r="U894" s="4"/>
      <c r="V894" s="4"/>
      <c r="W894" s="4"/>
      <c r="X894" s="4"/>
      <c r="Y894" s="4"/>
      <c r="Z894" s="4"/>
      <c r="AA894" s="4"/>
      <c r="AB894" s="4"/>
      <c r="AC894" s="4"/>
    </row>
    <row r="895">
      <c r="A895" s="43"/>
      <c r="B895" s="37" t="str">
        <f t="shared" si="2"/>
        <v/>
      </c>
      <c r="C895" s="44"/>
      <c r="D895" s="45"/>
      <c r="E895" s="45"/>
      <c r="F895" s="46" t="str">
        <f t="shared" si="5"/>
        <v/>
      </c>
      <c r="G895" s="4"/>
      <c r="H895" s="4"/>
      <c r="I895" s="4"/>
      <c r="J895" s="4"/>
      <c r="K895" s="4"/>
      <c r="L895" s="4"/>
      <c r="M895" s="4"/>
      <c r="N895" s="4"/>
      <c r="O895" s="4"/>
      <c r="P895" s="4"/>
      <c r="Q895" s="4"/>
      <c r="R895" s="4"/>
      <c r="S895" s="4"/>
      <c r="T895" s="4"/>
      <c r="U895" s="4"/>
      <c r="V895" s="4"/>
      <c r="W895" s="4"/>
      <c r="X895" s="4"/>
      <c r="Y895" s="4"/>
      <c r="Z895" s="4"/>
      <c r="AA895" s="4"/>
      <c r="AB895" s="4"/>
      <c r="AC895" s="4"/>
    </row>
    <row r="896">
      <c r="A896" s="43"/>
      <c r="B896" s="37" t="str">
        <f t="shared" si="2"/>
        <v/>
      </c>
      <c r="C896" s="44"/>
      <c r="D896" s="45"/>
      <c r="E896" s="45"/>
      <c r="F896" s="46" t="str">
        <f t="shared" si="5"/>
        <v/>
      </c>
      <c r="G896" s="4"/>
      <c r="H896" s="4"/>
      <c r="I896" s="4"/>
      <c r="J896" s="4"/>
      <c r="K896" s="4"/>
      <c r="L896" s="4"/>
      <c r="M896" s="4"/>
      <c r="N896" s="4"/>
      <c r="O896" s="4"/>
      <c r="P896" s="4"/>
      <c r="Q896" s="4"/>
      <c r="R896" s="4"/>
      <c r="S896" s="4"/>
      <c r="T896" s="4"/>
      <c r="U896" s="4"/>
      <c r="V896" s="4"/>
      <c r="W896" s="4"/>
      <c r="X896" s="4"/>
      <c r="Y896" s="4"/>
      <c r="Z896" s="4"/>
      <c r="AA896" s="4"/>
      <c r="AB896" s="4"/>
      <c r="AC896" s="4"/>
    </row>
    <row r="897">
      <c r="A897" s="43"/>
      <c r="B897" s="37" t="str">
        <f t="shared" si="2"/>
        <v/>
      </c>
      <c r="C897" s="44"/>
      <c r="D897" s="45"/>
      <c r="E897" s="45"/>
      <c r="F897" s="46" t="str">
        <f t="shared" si="5"/>
        <v/>
      </c>
      <c r="G897" s="4"/>
      <c r="H897" s="4"/>
      <c r="I897" s="4"/>
      <c r="J897" s="4"/>
      <c r="K897" s="4"/>
      <c r="L897" s="4"/>
      <c r="M897" s="4"/>
      <c r="N897" s="4"/>
      <c r="O897" s="4"/>
      <c r="P897" s="4"/>
      <c r="Q897" s="4"/>
      <c r="R897" s="4"/>
      <c r="S897" s="4"/>
      <c r="T897" s="4"/>
      <c r="U897" s="4"/>
      <c r="V897" s="4"/>
      <c r="W897" s="4"/>
      <c r="X897" s="4"/>
      <c r="Y897" s="4"/>
      <c r="Z897" s="4"/>
      <c r="AA897" s="4"/>
      <c r="AB897" s="4"/>
      <c r="AC897" s="4"/>
    </row>
    <row r="898">
      <c r="A898" s="43"/>
      <c r="B898" s="37" t="str">
        <f t="shared" si="2"/>
        <v/>
      </c>
      <c r="C898" s="44"/>
      <c r="D898" s="45"/>
      <c r="E898" s="45"/>
      <c r="F898" s="46" t="str">
        <f t="shared" si="5"/>
        <v/>
      </c>
      <c r="G898" s="4"/>
      <c r="H898" s="4"/>
      <c r="I898" s="4"/>
      <c r="J898" s="4"/>
      <c r="K898" s="4"/>
      <c r="L898" s="4"/>
      <c r="M898" s="4"/>
      <c r="N898" s="4"/>
      <c r="O898" s="4"/>
      <c r="P898" s="4"/>
      <c r="Q898" s="4"/>
      <c r="R898" s="4"/>
      <c r="S898" s="4"/>
      <c r="T898" s="4"/>
      <c r="U898" s="4"/>
      <c r="V898" s="4"/>
      <c r="W898" s="4"/>
      <c r="X898" s="4"/>
      <c r="Y898" s="4"/>
      <c r="Z898" s="4"/>
      <c r="AA898" s="4"/>
      <c r="AB898" s="4"/>
      <c r="AC898" s="4"/>
    </row>
    <row r="899">
      <c r="A899" s="43"/>
      <c r="B899" s="37" t="str">
        <f t="shared" si="2"/>
        <v/>
      </c>
      <c r="C899" s="44"/>
      <c r="D899" s="45"/>
      <c r="E899" s="45"/>
      <c r="F899" s="46" t="str">
        <f t="shared" si="5"/>
        <v/>
      </c>
      <c r="G899" s="4"/>
      <c r="H899" s="4"/>
      <c r="I899" s="4"/>
      <c r="J899" s="4"/>
      <c r="K899" s="4"/>
      <c r="L899" s="4"/>
      <c r="M899" s="4"/>
      <c r="N899" s="4"/>
      <c r="O899" s="4"/>
      <c r="P899" s="4"/>
      <c r="Q899" s="4"/>
      <c r="R899" s="4"/>
      <c r="S899" s="4"/>
      <c r="T899" s="4"/>
      <c r="U899" s="4"/>
      <c r="V899" s="4"/>
      <c r="W899" s="4"/>
      <c r="X899" s="4"/>
      <c r="Y899" s="4"/>
      <c r="Z899" s="4"/>
      <c r="AA899" s="4"/>
      <c r="AB899" s="4"/>
      <c r="AC899" s="4"/>
    </row>
    <row r="900">
      <c r="A900" s="43"/>
      <c r="B900" s="37" t="str">
        <f t="shared" si="2"/>
        <v/>
      </c>
      <c r="C900" s="44"/>
      <c r="D900" s="45"/>
      <c r="E900" s="45"/>
      <c r="F900" s="46" t="str">
        <f t="shared" si="5"/>
        <v/>
      </c>
      <c r="G900" s="4"/>
      <c r="H900" s="4"/>
      <c r="I900" s="4"/>
      <c r="J900" s="4"/>
      <c r="K900" s="4"/>
      <c r="L900" s="4"/>
      <c r="M900" s="4"/>
      <c r="N900" s="4"/>
      <c r="O900" s="4"/>
      <c r="P900" s="4"/>
      <c r="Q900" s="4"/>
      <c r="R900" s="4"/>
      <c r="S900" s="4"/>
      <c r="T900" s="4"/>
      <c r="U900" s="4"/>
      <c r="V900" s="4"/>
      <c r="W900" s="4"/>
      <c r="X900" s="4"/>
      <c r="Y900" s="4"/>
      <c r="Z900" s="4"/>
      <c r="AA900" s="4"/>
      <c r="AB900" s="4"/>
      <c r="AC900" s="4"/>
    </row>
    <row r="901">
      <c r="A901" s="43"/>
      <c r="B901" s="37" t="str">
        <f t="shared" si="2"/>
        <v/>
      </c>
      <c r="C901" s="44"/>
      <c r="D901" s="45"/>
      <c r="E901" s="45"/>
      <c r="F901" s="46" t="str">
        <f t="shared" si="5"/>
        <v/>
      </c>
      <c r="G901" s="4"/>
      <c r="H901" s="4"/>
      <c r="I901" s="4"/>
      <c r="J901" s="4"/>
      <c r="K901" s="4"/>
      <c r="L901" s="4"/>
      <c r="M901" s="4"/>
      <c r="N901" s="4"/>
      <c r="O901" s="4"/>
      <c r="P901" s="4"/>
      <c r="Q901" s="4"/>
      <c r="R901" s="4"/>
      <c r="S901" s="4"/>
      <c r="T901" s="4"/>
      <c r="U901" s="4"/>
      <c r="V901" s="4"/>
      <c r="W901" s="4"/>
      <c r="X901" s="4"/>
      <c r="Y901" s="4"/>
      <c r="Z901" s="4"/>
      <c r="AA901" s="4"/>
      <c r="AB901" s="4"/>
      <c r="AC901" s="4"/>
    </row>
    <row r="902">
      <c r="A902" s="43"/>
      <c r="B902" s="37" t="str">
        <f t="shared" si="2"/>
        <v/>
      </c>
      <c r="C902" s="44"/>
      <c r="D902" s="45"/>
      <c r="E902" s="45"/>
      <c r="F902" s="46" t="str">
        <f t="shared" si="5"/>
        <v/>
      </c>
      <c r="G902" s="4"/>
      <c r="H902" s="4"/>
      <c r="I902" s="4"/>
      <c r="J902" s="4"/>
      <c r="K902" s="4"/>
      <c r="L902" s="4"/>
      <c r="M902" s="4"/>
      <c r="N902" s="4"/>
      <c r="O902" s="4"/>
      <c r="P902" s="4"/>
      <c r="Q902" s="4"/>
      <c r="R902" s="4"/>
      <c r="S902" s="4"/>
      <c r="T902" s="4"/>
      <c r="U902" s="4"/>
      <c r="V902" s="4"/>
      <c r="W902" s="4"/>
      <c r="X902" s="4"/>
      <c r="Y902" s="4"/>
      <c r="Z902" s="4"/>
      <c r="AA902" s="4"/>
      <c r="AB902" s="4"/>
      <c r="AC902" s="4"/>
    </row>
    <row r="903">
      <c r="A903" s="43"/>
      <c r="B903" s="37" t="str">
        <f t="shared" si="2"/>
        <v/>
      </c>
      <c r="C903" s="44"/>
      <c r="D903" s="45"/>
      <c r="E903" s="45"/>
      <c r="F903" s="46" t="str">
        <f t="shared" si="5"/>
        <v/>
      </c>
      <c r="G903" s="4"/>
      <c r="H903" s="4"/>
      <c r="I903" s="4"/>
      <c r="J903" s="4"/>
      <c r="K903" s="4"/>
      <c r="L903" s="4"/>
      <c r="M903" s="4"/>
      <c r="N903" s="4"/>
      <c r="O903" s="4"/>
      <c r="P903" s="4"/>
      <c r="Q903" s="4"/>
      <c r="R903" s="4"/>
      <c r="S903" s="4"/>
      <c r="T903" s="4"/>
      <c r="U903" s="4"/>
      <c r="V903" s="4"/>
      <c r="W903" s="4"/>
      <c r="X903" s="4"/>
      <c r="Y903" s="4"/>
      <c r="Z903" s="4"/>
      <c r="AA903" s="4"/>
      <c r="AB903" s="4"/>
      <c r="AC903" s="4"/>
    </row>
    <row r="904">
      <c r="A904" s="43"/>
      <c r="B904" s="37" t="str">
        <f t="shared" si="2"/>
        <v/>
      </c>
      <c r="C904" s="44"/>
      <c r="D904" s="45"/>
      <c r="E904" s="45"/>
      <c r="F904" s="46" t="str">
        <f t="shared" si="5"/>
        <v/>
      </c>
      <c r="G904" s="4"/>
      <c r="H904" s="4"/>
      <c r="I904" s="4"/>
      <c r="J904" s="4"/>
      <c r="K904" s="4"/>
      <c r="L904" s="4"/>
      <c r="M904" s="4"/>
      <c r="N904" s="4"/>
      <c r="O904" s="4"/>
      <c r="P904" s="4"/>
      <c r="Q904" s="4"/>
      <c r="R904" s="4"/>
      <c r="S904" s="4"/>
      <c r="T904" s="4"/>
      <c r="U904" s="4"/>
      <c r="V904" s="4"/>
      <c r="W904" s="4"/>
      <c r="X904" s="4"/>
      <c r="Y904" s="4"/>
      <c r="Z904" s="4"/>
      <c r="AA904" s="4"/>
      <c r="AB904" s="4"/>
      <c r="AC904" s="4"/>
    </row>
    <row r="905">
      <c r="A905" s="43"/>
      <c r="B905" s="37" t="str">
        <f t="shared" si="2"/>
        <v/>
      </c>
      <c r="C905" s="44"/>
      <c r="D905" s="45"/>
      <c r="E905" s="45"/>
      <c r="F905" s="46" t="str">
        <f t="shared" si="5"/>
        <v/>
      </c>
      <c r="G905" s="4"/>
      <c r="H905" s="4"/>
      <c r="I905" s="4"/>
      <c r="J905" s="4"/>
      <c r="K905" s="4"/>
      <c r="L905" s="4"/>
      <c r="M905" s="4"/>
      <c r="N905" s="4"/>
      <c r="O905" s="4"/>
      <c r="P905" s="4"/>
      <c r="Q905" s="4"/>
      <c r="R905" s="4"/>
      <c r="S905" s="4"/>
      <c r="T905" s="4"/>
      <c r="U905" s="4"/>
      <c r="V905" s="4"/>
      <c r="W905" s="4"/>
      <c r="X905" s="4"/>
      <c r="Y905" s="4"/>
      <c r="Z905" s="4"/>
      <c r="AA905" s="4"/>
      <c r="AB905" s="4"/>
      <c r="AC905" s="4"/>
    </row>
    <row r="906">
      <c r="A906" s="43"/>
      <c r="B906" s="37" t="str">
        <f t="shared" si="2"/>
        <v/>
      </c>
      <c r="C906" s="44"/>
      <c r="D906" s="45"/>
      <c r="E906" s="45"/>
      <c r="F906" s="46" t="str">
        <f t="shared" si="5"/>
        <v/>
      </c>
      <c r="G906" s="4"/>
      <c r="H906" s="4"/>
      <c r="I906" s="4"/>
      <c r="J906" s="4"/>
      <c r="K906" s="4"/>
      <c r="L906" s="4"/>
      <c r="M906" s="4"/>
      <c r="N906" s="4"/>
      <c r="O906" s="4"/>
      <c r="P906" s="4"/>
      <c r="Q906" s="4"/>
      <c r="R906" s="4"/>
      <c r="S906" s="4"/>
      <c r="T906" s="4"/>
      <c r="U906" s="4"/>
      <c r="V906" s="4"/>
      <c r="W906" s="4"/>
      <c r="X906" s="4"/>
      <c r="Y906" s="4"/>
      <c r="Z906" s="4"/>
      <c r="AA906" s="4"/>
      <c r="AB906" s="4"/>
      <c r="AC906" s="4"/>
    </row>
    <row r="907">
      <c r="A907" s="43"/>
      <c r="B907" s="37" t="str">
        <f t="shared" si="2"/>
        <v/>
      </c>
      <c r="C907" s="44"/>
      <c r="D907" s="45"/>
      <c r="E907" s="45"/>
      <c r="F907" s="46" t="str">
        <f t="shared" si="5"/>
        <v/>
      </c>
      <c r="G907" s="4"/>
      <c r="H907" s="4"/>
      <c r="I907" s="4"/>
      <c r="J907" s="4"/>
      <c r="K907" s="4"/>
      <c r="L907" s="4"/>
      <c r="M907" s="4"/>
      <c r="N907" s="4"/>
      <c r="O907" s="4"/>
      <c r="P907" s="4"/>
      <c r="Q907" s="4"/>
      <c r="R907" s="4"/>
      <c r="S907" s="4"/>
      <c r="T907" s="4"/>
      <c r="U907" s="4"/>
      <c r="V907" s="4"/>
      <c r="W907" s="4"/>
      <c r="X907" s="4"/>
      <c r="Y907" s="4"/>
      <c r="Z907" s="4"/>
      <c r="AA907" s="4"/>
      <c r="AB907" s="4"/>
      <c r="AC907" s="4"/>
    </row>
    <row r="908">
      <c r="A908" s="43"/>
      <c r="B908" s="37" t="str">
        <f t="shared" si="2"/>
        <v/>
      </c>
      <c r="C908" s="44"/>
      <c r="D908" s="45"/>
      <c r="E908" s="45"/>
      <c r="F908" s="46" t="str">
        <f t="shared" si="5"/>
        <v/>
      </c>
      <c r="G908" s="4"/>
      <c r="H908" s="4"/>
      <c r="I908" s="4"/>
      <c r="J908" s="4"/>
      <c r="K908" s="4"/>
      <c r="L908" s="4"/>
      <c r="M908" s="4"/>
      <c r="N908" s="4"/>
      <c r="O908" s="4"/>
      <c r="P908" s="4"/>
      <c r="Q908" s="4"/>
      <c r="R908" s="4"/>
      <c r="S908" s="4"/>
      <c r="T908" s="4"/>
      <c r="U908" s="4"/>
      <c r="V908" s="4"/>
      <c r="W908" s="4"/>
      <c r="X908" s="4"/>
      <c r="Y908" s="4"/>
      <c r="Z908" s="4"/>
      <c r="AA908" s="4"/>
      <c r="AB908" s="4"/>
      <c r="AC908" s="4"/>
    </row>
    <row r="909">
      <c r="A909" s="43"/>
      <c r="B909" s="37" t="str">
        <f t="shared" si="2"/>
        <v/>
      </c>
      <c r="C909" s="44"/>
      <c r="D909" s="45"/>
      <c r="E909" s="45"/>
      <c r="F909" s="46" t="str">
        <f t="shared" si="5"/>
        <v/>
      </c>
      <c r="G909" s="4"/>
      <c r="H909" s="4"/>
      <c r="I909" s="4"/>
      <c r="J909" s="4"/>
      <c r="K909" s="4"/>
      <c r="L909" s="4"/>
      <c r="M909" s="4"/>
      <c r="N909" s="4"/>
      <c r="O909" s="4"/>
      <c r="P909" s="4"/>
      <c r="Q909" s="4"/>
      <c r="R909" s="4"/>
      <c r="S909" s="4"/>
      <c r="T909" s="4"/>
      <c r="U909" s="4"/>
      <c r="V909" s="4"/>
      <c r="W909" s="4"/>
      <c r="X909" s="4"/>
      <c r="Y909" s="4"/>
      <c r="Z909" s="4"/>
      <c r="AA909" s="4"/>
      <c r="AB909" s="4"/>
      <c r="AC909" s="4"/>
    </row>
    <row r="910">
      <c r="A910" s="43"/>
      <c r="B910" s="37" t="str">
        <f t="shared" si="2"/>
        <v/>
      </c>
      <c r="C910" s="44"/>
      <c r="D910" s="45"/>
      <c r="E910" s="45"/>
      <c r="F910" s="46" t="str">
        <f t="shared" si="5"/>
        <v/>
      </c>
      <c r="G910" s="4"/>
      <c r="H910" s="4"/>
      <c r="I910" s="4"/>
      <c r="J910" s="4"/>
      <c r="K910" s="4"/>
      <c r="L910" s="4"/>
      <c r="M910" s="4"/>
      <c r="N910" s="4"/>
      <c r="O910" s="4"/>
      <c r="P910" s="4"/>
      <c r="Q910" s="4"/>
      <c r="R910" s="4"/>
      <c r="S910" s="4"/>
      <c r="T910" s="4"/>
      <c r="U910" s="4"/>
      <c r="V910" s="4"/>
      <c r="W910" s="4"/>
      <c r="X910" s="4"/>
      <c r="Y910" s="4"/>
      <c r="Z910" s="4"/>
      <c r="AA910" s="4"/>
      <c r="AB910" s="4"/>
      <c r="AC910" s="4"/>
    </row>
    <row r="911">
      <c r="A911" s="43"/>
      <c r="B911" s="37" t="str">
        <f t="shared" si="2"/>
        <v/>
      </c>
      <c r="C911" s="44"/>
      <c r="D911" s="45"/>
      <c r="E911" s="45"/>
      <c r="F911" s="46" t="str">
        <f t="shared" si="5"/>
        <v/>
      </c>
      <c r="G911" s="4"/>
      <c r="H911" s="4"/>
      <c r="I911" s="4"/>
      <c r="J911" s="4"/>
      <c r="K911" s="4"/>
      <c r="L911" s="4"/>
      <c r="M911" s="4"/>
      <c r="N911" s="4"/>
      <c r="O911" s="4"/>
      <c r="P911" s="4"/>
      <c r="Q911" s="4"/>
      <c r="R911" s="4"/>
      <c r="S911" s="4"/>
      <c r="T911" s="4"/>
      <c r="U911" s="4"/>
      <c r="V911" s="4"/>
      <c r="W911" s="4"/>
      <c r="X911" s="4"/>
      <c r="Y911" s="4"/>
      <c r="Z911" s="4"/>
      <c r="AA911" s="4"/>
      <c r="AB911" s="4"/>
      <c r="AC911" s="4"/>
    </row>
    <row r="912">
      <c r="A912" s="43"/>
      <c r="B912" s="37" t="str">
        <f t="shared" si="2"/>
        <v/>
      </c>
      <c r="C912" s="44"/>
      <c r="D912" s="45"/>
      <c r="E912" s="45"/>
      <c r="F912" s="46" t="str">
        <f t="shared" si="5"/>
        <v/>
      </c>
      <c r="G912" s="4"/>
      <c r="H912" s="4"/>
      <c r="I912" s="4"/>
      <c r="J912" s="4"/>
      <c r="K912" s="4"/>
      <c r="L912" s="4"/>
      <c r="M912" s="4"/>
      <c r="N912" s="4"/>
      <c r="O912" s="4"/>
      <c r="P912" s="4"/>
      <c r="Q912" s="4"/>
      <c r="R912" s="4"/>
      <c r="S912" s="4"/>
      <c r="T912" s="4"/>
      <c r="U912" s="4"/>
      <c r="V912" s="4"/>
      <c r="W912" s="4"/>
      <c r="X912" s="4"/>
      <c r="Y912" s="4"/>
      <c r="Z912" s="4"/>
      <c r="AA912" s="4"/>
      <c r="AB912" s="4"/>
      <c r="AC912" s="4"/>
    </row>
    <row r="913">
      <c r="A913" s="43"/>
      <c r="B913" s="37" t="str">
        <f t="shared" si="2"/>
        <v/>
      </c>
      <c r="C913" s="44"/>
      <c r="D913" s="45"/>
      <c r="E913" s="45"/>
      <c r="F913" s="46" t="str">
        <f t="shared" si="5"/>
        <v/>
      </c>
      <c r="G913" s="4"/>
      <c r="H913" s="4"/>
      <c r="I913" s="4"/>
      <c r="J913" s="4"/>
      <c r="K913" s="4"/>
      <c r="L913" s="4"/>
      <c r="M913" s="4"/>
      <c r="N913" s="4"/>
      <c r="O913" s="4"/>
      <c r="P913" s="4"/>
      <c r="Q913" s="4"/>
      <c r="R913" s="4"/>
      <c r="S913" s="4"/>
      <c r="T913" s="4"/>
      <c r="U913" s="4"/>
      <c r="V913" s="4"/>
      <c r="W913" s="4"/>
      <c r="X913" s="4"/>
      <c r="Y913" s="4"/>
      <c r="Z913" s="4"/>
      <c r="AA913" s="4"/>
      <c r="AB913" s="4"/>
      <c r="AC913" s="4"/>
    </row>
    <row r="914">
      <c r="A914" s="43"/>
      <c r="B914" s="37" t="str">
        <f t="shared" si="2"/>
        <v/>
      </c>
      <c r="C914" s="44"/>
      <c r="D914" s="45"/>
      <c r="E914" s="45"/>
      <c r="F914" s="46" t="str">
        <f t="shared" si="5"/>
        <v/>
      </c>
      <c r="G914" s="4"/>
      <c r="H914" s="4"/>
      <c r="I914" s="4"/>
      <c r="J914" s="4"/>
      <c r="K914" s="4"/>
      <c r="L914" s="4"/>
      <c r="M914" s="4"/>
      <c r="N914" s="4"/>
      <c r="O914" s="4"/>
      <c r="P914" s="4"/>
      <c r="Q914" s="4"/>
      <c r="R914" s="4"/>
      <c r="S914" s="4"/>
      <c r="T914" s="4"/>
      <c r="U914" s="4"/>
      <c r="V914" s="4"/>
      <c r="W914" s="4"/>
      <c r="X914" s="4"/>
      <c r="Y914" s="4"/>
      <c r="Z914" s="4"/>
      <c r="AA914" s="4"/>
      <c r="AB914" s="4"/>
      <c r="AC914" s="4"/>
    </row>
    <row r="915">
      <c r="A915" s="43"/>
      <c r="B915" s="37" t="str">
        <f t="shared" si="2"/>
        <v/>
      </c>
      <c r="C915" s="44"/>
      <c r="D915" s="45"/>
      <c r="E915" s="45"/>
      <c r="F915" s="46" t="str">
        <f t="shared" si="5"/>
        <v/>
      </c>
      <c r="G915" s="4"/>
      <c r="H915" s="4"/>
      <c r="I915" s="4"/>
      <c r="J915" s="4"/>
      <c r="K915" s="4"/>
      <c r="L915" s="4"/>
      <c r="M915" s="4"/>
      <c r="N915" s="4"/>
      <c r="O915" s="4"/>
      <c r="P915" s="4"/>
      <c r="Q915" s="4"/>
      <c r="R915" s="4"/>
      <c r="S915" s="4"/>
      <c r="T915" s="4"/>
      <c r="U915" s="4"/>
      <c r="V915" s="4"/>
      <c r="W915" s="4"/>
      <c r="X915" s="4"/>
      <c r="Y915" s="4"/>
      <c r="Z915" s="4"/>
      <c r="AA915" s="4"/>
      <c r="AB915" s="4"/>
      <c r="AC915" s="4"/>
    </row>
    <row r="916">
      <c r="A916" s="43"/>
      <c r="B916" s="37" t="str">
        <f t="shared" si="2"/>
        <v/>
      </c>
      <c r="C916" s="44"/>
      <c r="D916" s="45"/>
      <c r="E916" s="45"/>
      <c r="F916" s="46" t="str">
        <f t="shared" si="5"/>
        <v/>
      </c>
      <c r="G916" s="4"/>
      <c r="H916" s="4"/>
      <c r="I916" s="4"/>
      <c r="J916" s="4"/>
      <c r="K916" s="4"/>
      <c r="L916" s="4"/>
      <c r="M916" s="4"/>
      <c r="N916" s="4"/>
      <c r="O916" s="4"/>
      <c r="P916" s="4"/>
      <c r="Q916" s="4"/>
      <c r="R916" s="4"/>
      <c r="S916" s="4"/>
      <c r="T916" s="4"/>
      <c r="U916" s="4"/>
      <c r="V916" s="4"/>
      <c r="W916" s="4"/>
      <c r="X916" s="4"/>
      <c r="Y916" s="4"/>
      <c r="Z916" s="4"/>
      <c r="AA916" s="4"/>
      <c r="AB916" s="4"/>
      <c r="AC916" s="4"/>
    </row>
    <row r="917">
      <c r="A917" s="43"/>
      <c r="B917" s="37" t="str">
        <f t="shared" si="2"/>
        <v/>
      </c>
      <c r="C917" s="44"/>
      <c r="D917" s="45"/>
      <c r="E917" s="45"/>
      <c r="F917" s="46" t="str">
        <f t="shared" si="5"/>
        <v/>
      </c>
      <c r="G917" s="4"/>
      <c r="H917" s="4"/>
      <c r="I917" s="4"/>
      <c r="J917" s="4"/>
      <c r="K917" s="4"/>
      <c r="L917" s="4"/>
      <c r="M917" s="4"/>
      <c r="N917" s="4"/>
      <c r="O917" s="4"/>
      <c r="P917" s="4"/>
      <c r="Q917" s="4"/>
      <c r="R917" s="4"/>
      <c r="S917" s="4"/>
      <c r="T917" s="4"/>
      <c r="U917" s="4"/>
      <c r="V917" s="4"/>
      <c r="W917" s="4"/>
      <c r="X917" s="4"/>
      <c r="Y917" s="4"/>
      <c r="Z917" s="4"/>
      <c r="AA917" s="4"/>
      <c r="AB917" s="4"/>
      <c r="AC917" s="4"/>
    </row>
    <row r="918">
      <c r="A918" s="43"/>
      <c r="B918" s="37" t="str">
        <f t="shared" si="2"/>
        <v/>
      </c>
      <c r="C918" s="44"/>
      <c r="D918" s="45"/>
      <c r="E918" s="45"/>
      <c r="F918" s="46" t="str">
        <f t="shared" si="5"/>
        <v/>
      </c>
      <c r="G918" s="4"/>
      <c r="H918" s="4"/>
      <c r="I918" s="4"/>
      <c r="J918" s="4"/>
      <c r="K918" s="4"/>
      <c r="L918" s="4"/>
      <c r="M918" s="4"/>
      <c r="N918" s="4"/>
      <c r="O918" s="4"/>
      <c r="P918" s="4"/>
      <c r="Q918" s="4"/>
      <c r="R918" s="4"/>
      <c r="S918" s="4"/>
      <c r="T918" s="4"/>
      <c r="U918" s="4"/>
      <c r="V918" s="4"/>
      <c r="W918" s="4"/>
      <c r="X918" s="4"/>
      <c r="Y918" s="4"/>
      <c r="Z918" s="4"/>
      <c r="AA918" s="4"/>
      <c r="AB918" s="4"/>
      <c r="AC918" s="4"/>
    </row>
    <row r="919">
      <c r="A919" s="43"/>
      <c r="B919" s="37" t="str">
        <f t="shared" si="2"/>
        <v/>
      </c>
      <c r="C919" s="44"/>
      <c r="D919" s="45"/>
      <c r="E919" s="45"/>
      <c r="F919" s="46" t="str">
        <f t="shared" si="5"/>
        <v/>
      </c>
      <c r="G919" s="4"/>
      <c r="H919" s="4"/>
      <c r="I919" s="4"/>
      <c r="J919" s="4"/>
      <c r="K919" s="4"/>
      <c r="L919" s="4"/>
      <c r="M919" s="4"/>
      <c r="N919" s="4"/>
      <c r="O919" s="4"/>
      <c r="P919" s="4"/>
      <c r="Q919" s="4"/>
      <c r="R919" s="4"/>
      <c r="S919" s="4"/>
      <c r="T919" s="4"/>
      <c r="U919" s="4"/>
      <c r="V919" s="4"/>
      <c r="W919" s="4"/>
      <c r="X919" s="4"/>
      <c r="Y919" s="4"/>
      <c r="Z919" s="4"/>
      <c r="AA919" s="4"/>
      <c r="AB919" s="4"/>
      <c r="AC919" s="4"/>
    </row>
    <row r="920">
      <c r="A920" s="43"/>
      <c r="B920" s="37" t="str">
        <f t="shared" si="2"/>
        <v/>
      </c>
      <c r="C920" s="44"/>
      <c r="D920" s="45"/>
      <c r="E920" s="45"/>
      <c r="F920" s="46" t="str">
        <f t="shared" si="5"/>
        <v/>
      </c>
      <c r="G920" s="4"/>
      <c r="H920" s="4"/>
      <c r="I920" s="4"/>
      <c r="J920" s="4"/>
      <c r="K920" s="4"/>
      <c r="L920" s="4"/>
      <c r="M920" s="4"/>
      <c r="N920" s="4"/>
      <c r="O920" s="4"/>
      <c r="P920" s="4"/>
      <c r="Q920" s="4"/>
      <c r="R920" s="4"/>
      <c r="S920" s="4"/>
      <c r="T920" s="4"/>
      <c r="U920" s="4"/>
      <c r="V920" s="4"/>
      <c r="W920" s="4"/>
      <c r="X920" s="4"/>
      <c r="Y920" s="4"/>
      <c r="Z920" s="4"/>
      <c r="AA920" s="4"/>
      <c r="AB920" s="4"/>
      <c r="AC920" s="4"/>
    </row>
    <row r="921">
      <c r="A921" s="43"/>
      <c r="B921" s="37" t="str">
        <f t="shared" si="2"/>
        <v/>
      </c>
      <c r="C921" s="44"/>
      <c r="D921" s="45"/>
      <c r="E921" s="45"/>
      <c r="F921" s="46" t="str">
        <f t="shared" si="5"/>
        <v/>
      </c>
      <c r="G921" s="4"/>
      <c r="H921" s="4"/>
      <c r="I921" s="4"/>
      <c r="J921" s="4"/>
      <c r="K921" s="4"/>
      <c r="L921" s="4"/>
      <c r="M921" s="4"/>
      <c r="N921" s="4"/>
      <c r="O921" s="4"/>
      <c r="P921" s="4"/>
      <c r="Q921" s="4"/>
      <c r="R921" s="4"/>
      <c r="S921" s="4"/>
      <c r="T921" s="4"/>
      <c r="U921" s="4"/>
      <c r="V921" s="4"/>
      <c r="W921" s="4"/>
      <c r="X921" s="4"/>
      <c r="Y921" s="4"/>
      <c r="Z921" s="4"/>
      <c r="AA921" s="4"/>
      <c r="AB921" s="4"/>
      <c r="AC921" s="4"/>
    </row>
    <row r="922">
      <c r="A922" s="43"/>
      <c r="B922" s="37" t="str">
        <f t="shared" si="2"/>
        <v/>
      </c>
      <c r="C922" s="44"/>
      <c r="D922" s="45"/>
      <c r="E922" s="45"/>
      <c r="F922" s="46" t="str">
        <f t="shared" si="5"/>
        <v/>
      </c>
      <c r="G922" s="4"/>
      <c r="H922" s="4"/>
      <c r="I922" s="4"/>
      <c r="J922" s="4"/>
      <c r="K922" s="4"/>
      <c r="L922" s="4"/>
      <c r="M922" s="4"/>
      <c r="N922" s="4"/>
      <c r="O922" s="4"/>
      <c r="P922" s="4"/>
      <c r="Q922" s="4"/>
      <c r="R922" s="4"/>
      <c r="S922" s="4"/>
      <c r="T922" s="4"/>
      <c r="U922" s="4"/>
      <c r="V922" s="4"/>
      <c r="W922" s="4"/>
      <c r="X922" s="4"/>
      <c r="Y922" s="4"/>
      <c r="Z922" s="4"/>
      <c r="AA922" s="4"/>
      <c r="AB922" s="4"/>
      <c r="AC922" s="4"/>
    </row>
    <row r="923">
      <c r="A923" s="43"/>
      <c r="B923" s="37" t="str">
        <f t="shared" si="2"/>
        <v/>
      </c>
      <c r="C923" s="44"/>
      <c r="D923" s="45"/>
      <c r="E923" s="45"/>
      <c r="F923" s="46" t="str">
        <f t="shared" si="5"/>
        <v/>
      </c>
      <c r="G923" s="4"/>
      <c r="H923" s="4"/>
      <c r="I923" s="4"/>
      <c r="J923" s="4"/>
      <c r="K923" s="4"/>
      <c r="L923" s="4"/>
      <c r="M923" s="4"/>
      <c r="N923" s="4"/>
      <c r="O923" s="4"/>
      <c r="P923" s="4"/>
      <c r="Q923" s="4"/>
      <c r="R923" s="4"/>
      <c r="S923" s="4"/>
      <c r="T923" s="4"/>
      <c r="U923" s="4"/>
      <c r="V923" s="4"/>
      <c r="W923" s="4"/>
      <c r="X923" s="4"/>
      <c r="Y923" s="4"/>
      <c r="Z923" s="4"/>
      <c r="AA923" s="4"/>
      <c r="AB923" s="4"/>
      <c r="AC923" s="4"/>
    </row>
    <row r="924">
      <c r="A924" s="43"/>
      <c r="B924" s="37" t="str">
        <f t="shared" si="2"/>
        <v/>
      </c>
      <c r="C924" s="44"/>
      <c r="D924" s="45"/>
      <c r="E924" s="45"/>
      <c r="F924" s="46" t="str">
        <f t="shared" si="5"/>
        <v/>
      </c>
      <c r="G924" s="4"/>
      <c r="H924" s="4"/>
      <c r="I924" s="4"/>
      <c r="J924" s="4"/>
      <c r="K924" s="4"/>
      <c r="L924" s="4"/>
      <c r="M924" s="4"/>
      <c r="N924" s="4"/>
      <c r="O924" s="4"/>
      <c r="P924" s="4"/>
      <c r="Q924" s="4"/>
      <c r="R924" s="4"/>
      <c r="S924" s="4"/>
      <c r="T924" s="4"/>
      <c r="U924" s="4"/>
      <c r="V924" s="4"/>
      <c r="W924" s="4"/>
      <c r="X924" s="4"/>
      <c r="Y924" s="4"/>
      <c r="Z924" s="4"/>
      <c r="AA924" s="4"/>
      <c r="AB924" s="4"/>
      <c r="AC924" s="4"/>
    </row>
    <row r="925">
      <c r="A925" s="43"/>
      <c r="B925" s="37" t="str">
        <f t="shared" si="2"/>
        <v/>
      </c>
      <c r="C925" s="44"/>
      <c r="D925" s="45"/>
      <c r="E925" s="45"/>
      <c r="F925" s="46" t="str">
        <f t="shared" si="5"/>
        <v/>
      </c>
      <c r="G925" s="4"/>
      <c r="H925" s="4"/>
      <c r="I925" s="4"/>
      <c r="J925" s="4"/>
      <c r="K925" s="4"/>
      <c r="L925" s="4"/>
      <c r="M925" s="4"/>
      <c r="N925" s="4"/>
      <c r="O925" s="4"/>
      <c r="P925" s="4"/>
      <c r="Q925" s="4"/>
      <c r="R925" s="4"/>
      <c r="S925" s="4"/>
      <c r="T925" s="4"/>
      <c r="U925" s="4"/>
      <c r="V925" s="4"/>
      <c r="W925" s="4"/>
      <c r="X925" s="4"/>
      <c r="Y925" s="4"/>
      <c r="Z925" s="4"/>
      <c r="AA925" s="4"/>
      <c r="AB925" s="4"/>
      <c r="AC925" s="4"/>
    </row>
    <row r="926">
      <c r="A926" s="43"/>
      <c r="B926" s="37" t="str">
        <f t="shared" si="2"/>
        <v/>
      </c>
      <c r="C926" s="44"/>
      <c r="D926" s="45"/>
      <c r="E926" s="45"/>
      <c r="F926" s="46" t="str">
        <f t="shared" si="5"/>
        <v/>
      </c>
      <c r="G926" s="4"/>
      <c r="H926" s="4"/>
      <c r="I926" s="4"/>
      <c r="J926" s="4"/>
      <c r="K926" s="4"/>
      <c r="L926" s="4"/>
      <c r="M926" s="4"/>
      <c r="N926" s="4"/>
      <c r="O926" s="4"/>
      <c r="P926" s="4"/>
      <c r="Q926" s="4"/>
      <c r="R926" s="4"/>
      <c r="S926" s="4"/>
      <c r="T926" s="4"/>
      <c r="U926" s="4"/>
      <c r="V926" s="4"/>
      <c r="W926" s="4"/>
      <c r="X926" s="4"/>
      <c r="Y926" s="4"/>
      <c r="Z926" s="4"/>
      <c r="AA926" s="4"/>
      <c r="AB926" s="4"/>
      <c r="AC926" s="4"/>
    </row>
    <row r="927">
      <c r="A927" s="43"/>
      <c r="B927" s="37" t="str">
        <f t="shared" si="2"/>
        <v/>
      </c>
      <c r="C927" s="44"/>
      <c r="D927" s="45"/>
      <c r="E927" s="45"/>
      <c r="F927" s="46" t="str">
        <f t="shared" si="5"/>
        <v/>
      </c>
      <c r="G927" s="4"/>
      <c r="H927" s="4"/>
      <c r="I927" s="4"/>
      <c r="J927" s="4"/>
      <c r="K927" s="4"/>
      <c r="L927" s="4"/>
      <c r="M927" s="4"/>
      <c r="N927" s="4"/>
      <c r="O927" s="4"/>
      <c r="P927" s="4"/>
      <c r="Q927" s="4"/>
      <c r="R927" s="4"/>
      <c r="S927" s="4"/>
      <c r="T927" s="4"/>
      <c r="U927" s="4"/>
      <c r="V927" s="4"/>
      <c r="W927" s="4"/>
      <c r="X927" s="4"/>
      <c r="Y927" s="4"/>
      <c r="Z927" s="4"/>
      <c r="AA927" s="4"/>
      <c r="AB927" s="4"/>
      <c r="AC927" s="4"/>
    </row>
    <row r="928">
      <c r="A928" s="43"/>
      <c r="B928" s="37" t="str">
        <f t="shared" si="2"/>
        <v/>
      </c>
      <c r="C928" s="44"/>
      <c r="D928" s="45"/>
      <c r="E928" s="45"/>
      <c r="F928" s="46" t="str">
        <f t="shared" si="5"/>
        <v/>
      </c>
      <c r="G928" s="4"/>
      <c r="H928" s="4"/>
      <c r="I928" s="4"/>
      <c r="J928" s="4"/>
      <c r="K928" s="4"/>
      <c r="L928" s="4"/>
      <c r="M928" s="4"/>
      <c r="N928" s="4"/>
      <c r="O928" s="4"/>
      <c r="P928" s="4"/>
      <c r="Q928" s="4"/>
      <c r="R928" s="4"/>
      <c r="S928" s="4"/>
      <c r="T928" s="4"/>
      <c r="U928" s="4"/>
      <c r="V928" s="4"/>
      <c r="W928" s="4"/>
      <c r="X928" s="4"/>
      <c r="Y928" s="4"/>
      <c r="Z928" s="4"/>
      <c r="AA928" s="4"/>
      <c r="AB928" s="4"/>
      <c r="AC928" s="4"/>
    </row>
    <row r="929">
      <c r="A929" s="43"/>
      <c r="B929" s="37" t="str">
        <f t="shared" si="2"/>
        <v/>
      </c>
      <c r="C929" s="44"/>
      <c r="D929" s="45"/>
      <c r="E929" s="45"/>
      <c r="F929" s="46" t="str">
        <f t="shared" si="5"/>
        <v/>
      </c>
      <c r="G929" s="4"/>
      <c r="H929" s="4"/>
      <c r="I929" s="4"/>
      <c r="J929" s="4"/>
      <c r="K929" s="4"/>
      <c r="L929" s="4"/>
      <c r="M929" s="4"/>
      <c r="N929" s="4"/>
      <c r="O929" s="4"/>
      <c r="P929" s="4"/>
      <c r="Q929" s="4"/>
      <c r="R929" s="4"/>
      <c r="S929" s="4"/>
      <c r="T929" s="4"/>
      <c r="U929" s="4"/>
      <c r="V929" s="4"/>
      <c r="W929" s="4"/>
      <c r="X929" s="4"/>
      <c r="Y929" s="4"/>
      <c r="Z929" s="4"/>
      <c r="AA929" s="4"/>
      <c r="AB929" s="4"/>
      <c r="AC929" s="4"/>
    </row>
    <row r="930">
      <c r="A930" s="43"/>
      <c r="B930" s="37" t="str">
        <f t="shared" si="2"/>
        <v/>
      </c>
      <c r="C930" s="44"/>
      <c r="D930" s="45"/>
      <c r="E930" s="45"/>
      <c r="F930" s="46" t="str">
        <f t="shared" si="5"/>
        <v/>
      </c>
      <c r="G930" s="4"/>
      <c r="H930" s="4"/>
      <c r="I930" s="4"/>
      <c r="J930" s="4"/>
      <c r="K930" s="4"/>
      <c r="L930" s="4"/>
      <c r="M930" s="4"/>
      <c r="N930" s="4"/>
      <c r="O930" s="4"/>
      <c r="P930" s="4"/>
      <c r="Q930" s="4"/>
      <c r="R930" s="4"/>
      <c r="S930" s="4"/>
      <c r="T930" s="4"/>
      <c r="U930" s="4"/>
      <c r="V930" s="4"/>
      <c r="W930" s="4"/>
      <c r="X930" s="4"/>
      <c r="Y930" s="4"/>
      <c r="Z930" s="4"/>
      <c r="AA930" s="4"/>
      <c r="AB930" s="4"/>
      <c r="AC930" s="4"/>
    </row>
    <row r="931">
      <c r="A931" s="43"/>
      <c r="B931" s="37" t="str">
        <f t="shared" si="2"/>
        <v/>
      </c>
      <c r="C931" s="44"/>
      <c r="D931" s="45"/>
      <c r="E931" s="45"/>
      <c r="F931" s="46" t="str">
        <f t="shared" si="5"/>
        <v/>
      </c>
      <c r="G931" s="4"/>
      <c r="H931" s="4"/>
      <c r="I931" s="4"/>
      <c r="J931" s="4"/>
      <c r="K931" s="4"/>
      <c r="L931" s="4"/>
      <c r="M931" s="4"/>
      <c r="N931" s="4"/>
      <c r="O931" s="4"/>
      <c r="P931" s="4"/>
      <c r="Q931" s="4"/>
      <c r="R931" s="4"/>
      <c r="S931" s="4"/>
      <c r="T931" s="4"/>
      <c r="U931" s="4"/>
      <c r="V931" s="4"/>
      <c r="W931" s="4"/>
      <c r="X931" s="4"/>
      <c r="Y931" s="4"/>
      <c r="Z931" s="4"/>
      <c r="AA931" s="4"/>
      <c r="AB931" s="4"/>
      <c r="AC931" s="4"/>
    </row>
    <row r="932">
      <c r="A932" s="43"/>
      <c r="B932" s="37" t="str">
        <f t="shared" si="2"/>
        <v/>
      </c>
      <c r="C932" s="44"/>
      <c r="D932" s="45"/>
      <c r="E932" s="45"/>
      <c r="F932" s="46" t="str">
        <f t="shared" si="5"/>
        <v/>
      </c>
      <c r="G932" s="4"/>
      <c r="H932" s="4"/>
      <c r="I932" s="4"/>
      <c r="J932" s="4"/>
      <c r="K932" s="4"/>
      <c r="L932" s="4"/>
      <c r="M932" s="4"/>
      <c r="N932" s="4"/>
      <c r="O932" s="4"/>
      <c r="P932" s="4"/>
      <c r="Q932" s="4"/>
      <c r="R932" s="4"/>
      <c r="S932" s="4"/>
      <c r="T932" s="4"/>
      <c r="U932" s="4"/>
      <c r="V932" s="4"/>
      <c r="W932" s="4"/>
      <c r="X932" s="4"/>
      <c r="Y932" s="4"/>
      <c r="Z932" s="4"/>
      <c r="AA932" s="4"/>
      <c r="AB932" s="4"/>
      <c r="AC932" s="4"/>
    </row>
    <row r="933">
      <c r="A933" s="43"/>
      <c r="B933" s="37" t="str">
        <f t="shared" si="2"/>
        <v/>
      </c>
      <c r="C933" s="44"/>
      <c r="D933" s="45"/>
      <c r="E933" s="45"/>
      <c r="F933" s="46" t="str">
        <f t="shared" si="5"/>
        <v/>
      </c>
      <c r="G933" s="4"/>
      <c r="H933" s="4"/>
      <c r="I933" s="4"/>
      <c r="J933" s="4"/>
      <c r="K933" s="4"/>
      <c r="L933" s="4"/>
      <c r="M933" s="4"/>
      <c r="N933" s="4"/>
      <c r="O933" s="4"/>
      <c r="P933" s="4"/>
      <c r="Q933" s="4"/>
      <c r="R933" s="4"/>
      <c r="S933" s="4"/>
      <c r="T933" s="4"/>
      <c r="U933" s="4"/>
      <c r="V933" s="4"/>
      <c r="W933" s="4"/>
      <c r="X933" s="4"/>
      <c r="Y933" s="4"/>
      <c r="Z933" s="4"/>
      <c r="AA933" s="4"/>
      <c r="AB933" s="4"/>
      <c r="AC933" s="4"/>
    </row>
    <row r="934">
      <c r="A934" s="43"/>
      <c r="B934" s="37" t="str">
        <f t="shared" si="2"/>
        <v/>
      </c>
      <c r="C934" s="44"/>
      <c r="D934" s="45"/>
      <c r="E934" s="45"/>
      <c r="F934" s="46" t="str">
        <f t="shared" si="5"/>
        <v/>
      </c>
      <c r="G934" s="4"/>
      <c r="H934" s="4"/>
      <c r="I934" s="4"/>
      <c r="J934" s="4"/>
      <c r="K934" s="4"/>
      <c r="L934" s="4"/>
      <c r="M934" s="4"/>
      <c r="N934" s="4"/>
      <c r="O934" s="4"/>
      <c r="P934" s="4"/>
      <c r="Q934" s="4"/>
      <c r="R934" s="4"/>
      <c r="S934" s="4"/>
      <c r="T934" s="4"/>
      <c r="U934" s="4"/>
      <c r="V934" s="4"/>
      <c r="W934" s="4"/>
      <c r="X934" s="4"/>
      <c r="Y934" s="4"/>
      <c r="Z934" s="4"/>
      <c r="AA934" s="4"/>
      <c r="AB934" s="4"/>
      <c r="AC934" s="4"/>
    </row>
    <row r="935">
      <c r="A935" s="43"/>
      <c r="B935" s="37" t="str">
        <f t="shared" si="2"/>
        <v/>
      </c>
      <c r="C935" s="44"/>
      <c r="D935" s="45"/>
      <c r="E935" s="45"/>
      <c r="F935" s="46" t="str">
        <f t="shared" si="5"/>
        <v/>
      </c>
      <c r="G935" s="4"/>
      <c r="H935" s="4"/>
      <c r="I935" s="4"/>
      <c r="J935" s="4"/>
      <c r="K935" s="4"/>
      <c r="L935" s="4"/>
      <c r="M935" s="4"/>
      <c r="N935" s="4"/>
      <c r="O935" s="4"/>
      <c r="P935" s="4"/>
      <c r="Q935" s="4"/>
      <c r="R935" s="4"/>
      <c r="S935" s="4"/>
      <c r="T935" s="4"/>
      <c r="U935" s="4"/>
      <c r="V935" s="4"/>
      <c r="W935" s="4"/>
      <c r="X935" s="4"/>
      <c r="Y935" s="4"/>
      <c r="Z935" s="4"/>
      <c r="AA935" s="4"/>
      <c r="AB935" s="4"/>
      <c r="AC935" s="4"/>
    </row>
    <row r="936">
      <c r="A936" s="43"/>
      <c r="B936" s="37" t="str">
        <f t="shared" si="2"/>
        <v/>
      </c>
      <c r="C936" s="44"/>
      <c r="D936" s="45"/>
      <c r="E936" s="45"/>
      <c r="F936" s="46" t="str">
        <f t="shared" si="5"/>
        <v/>
      </c>
      <c r="G936" s="4"/>
      <c r="H936" s="4"/>
      <c r="I936" s="4"/>
      <c r="J936" s="4"/>
      <c r="K936" s="4"/>
      <c r="L936" s="4"/>
      <c r="M936" s="4"/>
      <c r="N936" s="4"/>
      <c r="O936" s="4"/>
      <c r="P936" s="4"/>
      <c r="Q936" s="4"/>
      <c r="R936" s="4"/>
      <c r="S936" s="4"/>
      <c r="T936" s="4"/>
      <c r="U936" s="4"/>
      <c r="V936" s="4"/>
      <c r="W936" s="4"/>
      <c r="X936" s="4"/>
      <c r="Y936" s="4"/>
      <c r="Z936" s="4"/>
      <c r="AA936" s="4"/>
      <c r="AB936" s="4"/>
      <c r="AC936" s="4"/>
    </row>
    <row r="937">
      <c r="A937" s="43"/>
      <c r="B937" s="37" t="str">
        <f t="shared" si="2"/>
        <v/>
      </c>
      <c r="C937" s="44"/>
      <c r="D937" s="45"/>
      <c r="E937" s="45"/>
      <c r="F937" s="46" t="str">
        <f t="shared" si="5"/>
        <v/>
      </c>
      <c r="G937" s="4"/>
      <c r="H937" s="4"/>
      <c r="I937" s="4"/>
      <c r="J937" s="4"/>
      <c r="K937" s="4"/>
      <c r="L937" s="4"/>
      <c r="M937" s="4"/>
      <c r="N937" s="4"/>
      <c r="O937" s="4"/>
      <c r="P937" s="4"/>
      <c r="Q937" s="4"/>
      <c r="R937" s="4"/>
      <c r="S937" s="4"/>
      <c r="T937" s="4"/>
      <c r="U937" s="4"/>
      <c r="V937" s="4"/>
      <c r="W937" s="4"/>
      <c r="X937" s="4"/>
      <c r="Y937" s="4"/>
      <c r="Z937" s="4"/>
      <c r="AA937" s="4"/>
      <c r="AB937" s="4"/>
      <c r="AC937" s="4"/>
    </row>
    <row r="938">
      <c r="A938" s="43"/>
      <c r="B938" s="37" t="str">
        <f t="shared" si="2"/>
        <v/>
      </c>
      <c r="C938" s="44"/>
      <c r="D938" s="45"/>
      <c r="E938" s="45"/>
      <c r="F938" s="46" t="str">
        <f t="shared" si="5"/>
        <v/>
      </c>
      <c r="G938" s="4"/>
      <c r="H938" s="4"/>
      <c r="I938" s="4"/>
      <c r="J938" s="4"/>
      <c r="K938" s="4"/>
      <c r="L938" s="4"/>
      <c r="M938" s="4"/>
      <c r="N938" s="4"/>
      <c r="O938" s="4"/>
      <c r="P938" s="4"/>
      <c r="Q938" s="4"/>
      <c r="R938" s="4"/>
      <c r="S938" s="4"/>
      <c r="T938" s="4"/>
      <c r="U938" s="4"/>
      <c r="V938" s="4"/>
      <c r="W938" s="4"/>
      <c r="X938" s="4"/>
      <c r="Y938" s="4"/>
      <c r="Z938" s="4"/>
      <c r="AA938" s="4"/>
      <c r="AB938" s="4"/>
      <c r="AC938" s="4"/>
    </row>
    <row r="939">
      <c r="A939" s="43"/>
      <c r="B939" s="37" t="str">
        <f t="shared" si="2"/>
        <v/>
      </c>
      <c r="C939" s="44"/>
      <c r="D939" s="45"/>
      <c r="E939" s="45"/>
      <c r="F939" s="46" t="str">
        <f t="shared" si="5"/>
        <v/>
      </c>
      <c r="G939" s="4"/>
      <c r="H939" s="4"/>
      <c r="I939" s="4"/>
      <c r="J939" s="4"/>
      <c r="K939" s="4"/>
      <c r="L939" s="4"/>
      <c r="M939" s="4"/>
      <c r="N939" s="4"/>
      <c r="O939" s="4"/>
      <c r="P939" s="4"/>
      <c r="Q939" s="4"/>
      <c r="R939" s="4"/>
      <c r="S939" s="4"/>
      <c r="T939" s="4"/>
      <c r="U939" s="4"/>
      <c r="V939" s="4"/>
      <c r="W939" s="4"/>
      <c r="X939" s="4"/>
      <c r="Y939" s="4"/>
      <c r="Z939" s="4"/>
      <c r="AA939" s="4"/>
      <c r="AB939" s="4"/>
      <c r="AC939" s="4"/>
    </row>
    <row r="940">
      <c r="A940" s="43"/>
      <c r="B940" s="37" t="str">
        <f t="shared" si="2"/>
        <v/>
      </c>
      <c r="C940" s="44"/>
      <c r="D940" s="45"/>
      <c r="E940" s="45"/>
      <c r="F940" s="46" t="str">
        <f t="shared" si="5"/>
        <v/>
      </c>
      <c r="G940" s="4"/>
      <c r="H940" s="4"/>
      <c r="I940" s="4"/>
      <c r="J940" s="4"/>
      <c r="K940" s="4"/>
      <c r="L940" s="4"/>
      <c r="M940" s="4"/>
      <c r="N940" s="4"/>
      <c r="O940" s="4"/>
      <c r="P940" s="4"/>
      <c r="Q940" s="4"/>
      <c r="R940" s="4"/>
      <c r="S940" s="4"/>
      <c r="T940" s="4"/>
      <c r="U940" s="4"/>
      <c r="V940" s="4"/>
      <c r="W940" s="4"/>
      <c r="X940" s="4"/>
      <c r="Y940" s="4"/>
      <c r="Z940" s="4"/>
      <c r="AA940" s="4"/>
      <c r="AB940" s="4"/>
      <c r="AC940" s="4"/>
    </row>
    <row r="941">
      <c r="A941" s="43"/>
      <c r="B941" s="37" t="str">
        <f t="shared" si="2"/>
        <v/>
      </c>
      <c r="C941" s="44"/>
      <c r="D941" s="45"/>
      <c r="E941" s="45"/>
      <c r="F941" s="46" t="str">
        <f t="shared" si="5"/>
        <v/>
      </c>
      <c r="G941" s="4"/>
      <c r="H941" s="4"/>
      <c r="I941" s="4"/>
      <c r="J941" s="4"/>
      <c r="K941" s="4"/>
      <c r="L941" s="4"/>
      <c r="M941" s="4"/>
      <c r="N941" s="4"/>
      <c r="O941" s="4"/>
      <c r="P941" s="4"/>
      <c r="Q941" s="4"/>
      <c r="R941" s="4"/>
      <c r="S941" s="4"/>
      <c r="T941" s="4"/>
      <c r="U941" s="4"/>
      <c r="V941" s="4"/>
      <c r="W941" s="4"/>
      <c r="X941" s="4"/>
      <c r="Y941" s="4"/>
      <c r="Z941" s="4"/>
      <c r="AA941" s="4"/>
      <c r="AB941" s="4"/>
      <c r="AC941" s="4"/>
    </row>
    <row r="942">
      <c r="A942" s="43"/>
      <c r="B942" s="37" t="str">
        <f t="shared" si="2"/>
        <v/>
      </c>
      <c r="C942" s="44"/>
      <c r="D942" s="45"/>
      <c r="E942" s="45"/>
      <c r="F942" s="46" t="str">
        <f t="shared" si="5"/>
        <v/>
      </c>
      <c r="G942" s="4"/>
      <c r="H942" s="4"/>
      <c r="I942" s="4"/>
      <c r="J942" s="4"/>
      <c r="K942" s="4"/>
      <c r="L942" s="4"/>
      <c r="M942" s="4"/>
      <c r="N942" s="4"/>
      <c r="O942" s="4"/>
      <c r="P942" s="4"/>
      <c r="Q942" s="4"/>
      <c r="R942" s="4"/>
      <c r="S942" s="4"/>
      <c r="T942" s="4"/>
      <c r="U942" s="4"/>
      <c r="V942" s="4"/>
      <c r="W942" s="4"/>
      <c r="X942" s="4"/>
      <c r="Y942" s="4"/>
      <c r="Z942" s="4"/>
      <c r="AA942" s="4"/>
      <c r="AB942" s="4"/>
      <c r="AC942" s="4"/>
    </row>
    <row r="943">
      <c r="A943" s="43"/>
      <c r="B943" s="37" t="str">
        <f t="shared" si="2"/>
        <v/>
      </c>
      <c r="C943" s="44"/>
      <c r="D943" s="45"/>
      <c r="E943" s="45"/>
      <c r="F943" s="46" t="str">
        <f t="shared" si="5"/>
        <v/>
      </c>
      <c r="G943" s="4"/>
      <c r="H943" s="4"/>
      <c r="I943" s="4"/>
      <c r="J943" s="4"/>
      <c r="K943" s="4"/>
      <c r="L943" s="4"/>
      <c r="M943" s="4"/>
      <c r="N943" s="4"/>
      <c r="O943" s="4"/>
      <c r="P943" s="4"/>
      <c r="Q943" s="4"/>
      <c r="R943" s="4"/>
      <c r="S943" s="4"/>
      <c r="T943" s="4"/>
      <c r="U943" s="4"/>
      <c r="V943" s="4"/>
      <c r="W943" s="4"/>
      <c r="X943" s="4"/>
      <c r="Y943" s="4"/>
      <c r="Z943" s="4"/>
      <c r="AA943" s="4"/>
      <c r="AB943" s="4"/>
      <c r="AC943" s="4"/>
    </row>
    <row r="944">
      <c r="A944" s="43"/>
      <c r="B944" s="37" t="str">
        <f t="shared" si="2"/>
        <v/>
      </c>
      <c r="C944" s="44"/>
      <c r="D944" s="45"/>
      <c r="E944" s="45"/>
      <c r="F944" s="46" t="str">
        <f t="shared" si="5"/>
        <v/>
      </c>
      <c r="G944" s="4"/>
      <c r="H944" s="4"/>
      <c r="I944" s="4"/>
      <c r="J944" s="4"/>
      <c r="K944" s="4"/>
      <c r="L944" s="4"/>
      <c r="M944" s="4"/>
      <c r="N944" s="4"/>
      <c r="O944" s="4"/>
      <c r="P944" s="4"/>
      <c r="Q944" s="4"/>
      <c r="R944" s="4"/>
      <c r="S944" s="4"/>
      <c r="T944" s="4"/>
      <c r="U944" s="4"/>
      <c r="V944" s="4"/>
      <c r="W944" s="4"/>
      <c r="X944" s="4"/>
      <c r="Y944" s="4"/>
      <c r="Z944" s="4"/>
      <c r="AA944" s="4"/>
      <c r="AB944" s="4"/>
      <c r="AC944" s="4"/>
    </row>
    <row r="945">
      <c r="A945" s="43"/>
      <c r="B945" s="37" t="str">
        <f t="shared" si="2"/>
        <v/>
      </c>
      <c r="C945" s="44"/>
      <c r="D945" s="45"/>
      <c r="E945" s="45"/>
      <c r="F945" s="46" t="str">
        <f t="shared" si="5"/>
        <v/>
      </c>
      <c r="G945" s="4"/>
      <c r="H945" s="4"/>
      <c r="I945" s="4"/>
      <c r="J945" s="4"/>
      <c r="K945" s="4"/>
      <c r="L945" s="4"/>
      <c r="M945" s="4"/>
      <c r="N945" s="4"/>
      <c r="O945" s="4"/>
      <c r="P945" s="4"/>
      <c r="Q945" s="4"/>
      <c r="R945" s="4"/>
      <c r="S945" s="4"/>
      <c r="T945" s="4"/>
      <c r="U945" s="4"/>
      <c r="V945" s="4"/>
      <c r="W945" s="4"/>
      <c r="X945" s="4"/>
      <c r="Y945" s="4"/>
      <c r="Z945" s="4"/>
      <c r="AA945" s="4"/>
      <c r="AB945" s="4"/>
      <c r="AC945" s="4"/>
    </row>
    <row r="946">
      <c r="A946" s="43"/>
      <c r="B946" s="37" t="str">
        <f t="shared" si="2"/>
        <v/>
      </c>
      <c r="C946" s="44"/>
      <c r="D946" s="45"/>
      <c r="E946" s="45"/>
      <c r="F946" s="46" t="str">
        <f t="shared" si="5"/>
        <v/>
      </c>
      <c r="G946" s="4"/>
      <c r="H946" s="4"/>
      <c r="I946" s="4"/>
      <c r="J946" s="4"/>
      <c r="K946" s="4"/>
      <c r="L946" s="4"/>
      <c r="M946" s="4"/>
      <c r="N946" s="4"/>
      <c r="O946" s="4"/>
      <c r="P946" s="4"/>
      <c r="Q946" s="4"/>
      <c r="R946" s="4"/>
      <c r="S946" s="4"/>
      <c r="T946" s="4"/>
      <c r="U946" s="4"/>
      <c r="V946" s="4"/>
      <c r="W946" s="4"/>
      <c r="X946" s="4"/>
      <c r="Y946" s="4"/>
      <c r="Z946" s="4"/>
      <c r="AA946" s="4"/>
      <c r="AB946" s="4"/>
      <c r="AC946" s="4"/>
    </row>
    <row r="947">
      <c r="A947" s="43"/>
      <c r="B947" s="37" t="str">
        <f t="shared" si="2"/>
        <v/>
      </c>
      <c r="C947" s="44"/>
      <c r="D947" s="45"/>
      <c r="E947" s="45"/>
      <c r="F947" s="46" t="str">
        <f t="shared" si="5"/>
        <v/>
      </c>
      <c r="G947" s="4"/>
      <c r="H947" s="4"/>
      <c r="I947" s="4"/>
      <c r="J947" s="4"/>
      <c r="K947" s="4"/>
      <c r="L947" s="4"/>
      <c r="M947" s="4"/>
      <c r="N947" s="4"/>
      <c r="O947" s="4"/>
      <c r="P947" s="4"/>
      <c r="Q947" s="4"/>
      <c r="R947" s="4"/>
      <c r="S947" s="4"/>
      <c r="T947" s="4"/>
      <c r="U947" s="4"/>
      <c r="V947" s="4"/>
      <c r="W947" s="4"/>
      <c r="X947" s="4"/>
      <c r="Y947" s="4"/>
      <c r="Z947" s="4"/>
      <c r="AA947" s="4"/>
      <c r="AB947" s="4"/>
      <c r="AC947" s="4"/>
    </row>
    <row r="948">
      <c r="A948" s="43"/>
      <c r="B948" s="37" t="str">
        <f t="shared" si="2"/>
        <v/>
      </c>
      <c r="C948" s="44"/>
      <c r="D948" s="45"/>
      <c r="E948" s="45"/>
      <c r="F948" s="46" t="str">
        <f t="shared" si="5"/>
        <v/>
      </c>
      <c r="G948" s="4"/>
      <c r="H948" s="4"/>
      <c r="I948" s="4"/>
      <c r="J948" s="4"/>
      <c r="K948" s="4"/>
      <c r="L948" s="4"/>
      <c r="M948" s="4"/>
      <c r="N948" s="4"/>
      <c r="O948" s="4"/>
      <c r="P948" s="4"/>
      <c r="Q948" s="4"/>
      <c r="R948" s="4"/>
      <c r="S948" s="4"/>
      <c r="T948" s="4"/>
      <c r="U948" s="4"/>
      <c r="V948" s="4"/>
      <c r="W948" s="4"/>
      <c r="X948" s="4"/>
      <c r="Y948" s="4"/>
      <c r="Z948" s="4"/>
      <c r="AA948" s="4"/>
      <c r="AB948" s="4"/>
      <c r="AC948" s="4"/>
    </row>
    <row r="949">
      <c r="A949" s="43"/>
      <c r="B949" s="37" t="str">
        <f t="shared" si="2"/>
        <v/>
      </c>
      <c r="C949" s="44"/>
      <c r="D949" s="45"/>
      <c r="E949" s="45"/>
      <c r="F949" s="46" t="str">
        <f t="shared" si="5"/>
        <v/>
      </c>
      <c r="G949" s="4"/>
      <c r="H949" s="4"/>
      <c r="I949" s="4"/>
      <c r="J949" s="4"/>
      <c r="K949" s="4"/>
      <c r="L949" s="4"/>
      <c r="M949" s="4"/>
      <c r="N949" s="4"/>
      <c r="O949" s="4"/>
      <c r="P949" s="4"/>
      <c r="Q949" s="4"/>
      <c r="R949" s="4"/>
      <c r="S949" s="4"/>
      <c r="T949" s="4"/>
      <c r="U949" s="4"/>
      <c r="V949" s="4"/>
      <c r="W949" s="4"/>
      <c r="X949" s="4"/>
      <c r="Y949" s="4"/>
      <c r="Z949" s="4"/>
      <c r="AA949" s="4"/>
      <c r="AB949" s="4"/>
      <c r="AC949" s="4"/>
    </row>
    <row r="950">
      <c r="A950" s="43"/>
      <c r="B950" s="37" t="str">
        <f t="shared" si="2"/>
        <v/>
      </c>
      <c r="C950" s="44"/>
      <c r="D950" s="45"/>
      <c r="E950" s="45"/>
      <c r="F950" s="46" t="str">
        <f t="shared" si="5"/>
        <v/>
      </c>
      <c r="G950" s="4"/>
      <c r="H950" s="4"/>
      <c r="I950" s="4"/>
      <c r="J950" s="4"/>
      <c r="K950" s="4"/>
      <c r="L950" s="4"/>
      <c r="M950" s="4"/>
      <c r="N950" s="4"/>
      <c r="O950" s="4"/>
      <c r="P950" s="4"/>
      <c r="Q950" s="4"/>
      <c r="R950" s="4"/>
      <c r="S950" s="4"/>
      <c r="T950" s="4"/>
      <c r="U950" s="4"/>
      <c r="V950" s="4"/>
      <c r="W950" s="4"/>
      <c r="X950" s="4"/>
      <c r="Y950" s="4"/>
      <c r="Z950" s="4"/>
      <c r="AA950" s="4"/>
      <c r="AB950" s="4"/>
      <c r="AC950" s="4"/>
    </row>
    <row r="951">
      <c r="A951" s="43"/>
      <c r="B951" s="37" t="str">
        <f t="shared" si="2"/>
        <v/>
      </c>
      <c r="C951" s="44"/>
      <c r="D951" s="45"/>
      <c r="E951" s="45"/>
      <c r="F951" s="46" t="str">
        <f t="shared" si="5"/>
        <v/>
      </c>
      <c r="G951" s="4"/>
      <c r="H951" s="4"/>
      <c r="I951" s="4"/>
      <c r="J951" s="4"/>
      <c r="K951" s="4"/>
      <c r="L951" s="4"/>
      <c r="M951" s="4"/>
      <c r="N951" s="4"/>
      <c r="O951" s="4"/>
      <c r="P951" s="4"/>
      <c r="Q951" s="4"/>
      <c r="R951" s="4"/>
      <c r="S951" s="4"/>
      <c r="T951" s="4"/>
      <c r="U951" s="4"/>
      <c r="V951" s="4"/>
      <c r="W951" s="4"/>
      <c r="X951" s="4"/>
      <c r="Y951" s="4"/>
      <c r="Z951" s="4"/>
      <c r="AA951" s="4"/>
      <c r="AB951" s="4"/>
      <c r="AC951" s="4"/>
    </row>
    <row r="952">
      <c r="A952" s="43"/>
      <c r="B952" s="37" t="str">
        <f t="shared" si="2"/>
        <v/>
      </c>
      <c r="C952" s="44"/>
      <c r="D952" s="45"/>
      <c r="E952" s="45"/>
      <c r="F952" s="46" t="str">
        <f t="shared" si="5"/>
        <v/>
      </c>
      <c r="G952" s="4"/>
      <c r="H952" s="4"/>
      <c r="I952" s="4"/>
      <c r="J952" s="4"/>
      <c r="K952" s="4"/>
      <c r="L952" s="4"/>
      <c r="M952" s="4"/>
      <c r="N952" s="4"/>
      <c r="O952" s="4"/>
      <c r="P952" s="4"/>
      <c r="Q952" s="4"/>
      <c r="R952" s="4"/>
      <c r="S952" s="4"/>
      <c r="T952" s="4"/>
      <c r="U952" s="4"/>
      <c r="V952" s="4"/>
      <c r="W952" s="4"/>
      <c r="X952" s="4"/>
      <c r="Y952" s="4"/>
      <c r="Z952" s="4"/>
      <c r="AA952" s="4"/>
      <c r="AB952" s="4"/>
      <c r="AC952" s="4"/>
    </row>
    <row r="953">
      <c r="A953" s="43"/>
      <c r="B953" s="37" t="str">
        <f t="shared" si="2"/>
        <v/>
      </c>
      <c r="C953" s="44"/>
      <c r="D953" s="45"/>
      <c r="E953" s="45"/>
      <c r="F953" s="46" t="str">
        <f t="shared" si="5"/>
        <v/>
      </c>
      <c r="G953" s="4"/>
      <c r="H953" s="4"/>
      <c r="I953" s="4"/>
      <c r="J953" s="4"/>
      <c r="K953" s="4"/>
      <c r="L953" s="4"/>
      <c r="M953" s="4"/>
      <c r="N953" s="4"/>
      <c r="O953" s="4"/>
      <c r="P953" s="4"/>
      <c r="Q953" s="4"/>
      <c r="R953" s="4"/>
      <c r="S953" s="4"/>
      <c r="T953" s="4"/>
      <c r="U953" s="4"/>
      <c r="V953" s="4"/>
      <c r="W953" s="4"/>
      <c r="X953" s="4"/>
      <c r="Y953" s="4"/>
      <c r="Z953" s="4"/>
      <c r="AA953" s="4"/>
      <c r="AB953" s="4"/>
      <c r="AC953" s="4"/>
    </row>
    <row r="954">
      <c r="A954" s="43"/>
      <c r="B954" s="37" t="str">
        <f t="shared" si="2"/>
        <v/>
      </c>
      <c r="C954" s="44"/>
      <c r="D954" s="45"/>
      <c r="E954" s="45"/>
      <c r="F954" s="46" t="str">
        <f t="shared" si="5"/>
        <v/>
      </c>
      <c r="G954" s="4"/>
      <c r="H954" s="4"/>
      <c r="I954" s="4"/>
      <c r="J954" s="4"/>
      <c r="K954" s="4"/>
      <c r="L954" s="4"/>
      <c r="M954" s="4"/>
      <c r="N954" s="4"/>
      <c r="O954" s="4"/>
      <c r="P954" s="4"/>
      <c r="Q954" s="4"/>
      <c r="R954" s="4"/>
      <c r="S954" s="4"/>
      <c r="T954" s="4"/>
      <c r="U954" s="4"/>
      <c r="V954" s="4"/>
      <c r="W954" s="4"/>
      <c r="X954" s="4"/>
      <c r="Y954" s="4"/>
      <c r="Z954" s="4"/>
      <c r="AA954" s="4"/>
      <c r="AB954" s="4"/>
      <c r="AC954" s="4"/>
    </row>
    <row r="955">
      <c r="A955" s="43"/>
      <c r="B955" s="37" t="str">
        <f t="shared" si="2"/>
        <v/>
      </c>
      <c r="C955" s="44"/>
      <c r="D955" s="45"/>
      <c r="E955" s="45"/>
      <c r="F955" s="46" t="str">
        <f t="shared" si="5"/>
        <v/>
      </c>
      <c r="G955" s="4"/>
      <c r="H955" s="4"/>
      <c r="I955" s="4"/>
      <c r="J955" s="4"/>
      <c r="K955" s="4"/>
      <c r="L955" s="4"/>
      <c r="M955" s="4"/>
      <c r="N955" s="4"/>
      <c r="O955" s="4"/>
      <c r="P955" s="4"/>
      <c r="Q955" s="4"/>
      <c r="R955" s="4"/>
      <c r="S955" s="4"/>
      <c r="T955" s="4"/>
      <c r="U955" s="4"/>
      <c r="V955" s="4"/>
      <c r="W955" s="4"/>
      <c r="X955" s="4"/>
      <c r="Y955" s="4"/>
      <c r="Z955" s="4"/>
      <c r="AA955" s="4"/>
      <c r="AB955" s="4"/>
      <c r="AC955" s="4"/>
    </row>
    <row r="956">
      <c r="A956" s="43"/>
      <c r="B956" s="37" t="str">
        <f t="shared" si="2"/>
        <v/>
      </c>
      <c r="C956" s="44"/>
      <c r="D956" s="45"/>
      <c r="E956" s="45"/>
      <c r="F956" s="46" t="str">
        <f t="shared" si="5"/>
        <v/>
      </c>
      <c r="G956" s="4"/>
      <c r="H956" s="4"/>
      <c r="I956" s="4"/>
      <c r="J956" s="4"/>
      <c r="K956" s="4"/>
      <c r="L956" s="4"/>
      <c r="M956" s="4"/>
      <c r="N956" s="4"/>
      <c r="O956" s="4"/>
      <c r="P956" s="4"/>
      <c r="Q956" s="4"/>
      <c r="R956" s="4"/>
      <c r="S956" s="4"/>
      <c r="T956" s="4"/>
      <c r="U956" s="4"/>
      <c r="V956" s="4"/>
      <c r="W956" s="4"/>
      <c r="X956" s="4"/>
      <c r="Y956" s="4"/>
      <c r="Z956" s="4"/>
      <c r="AA956" s="4"/>
      <c r="AB956" s="4"/>
      <c r="AC956" s="4"/>
    </row>
    <row r="957">
      <c r="A957" s="43"/>
      <c r="B957" s="37" t="str">
        <f t="shared" si="2"/>
        <v/>
      </c>
      <c r="C957" s="44"/>
      <c r="D957" s="45"/>
      <c r="E957" s="45"/>
      <c r="F957" s="46" t="str">
        <f t="shared" si="5"/>
        <v/>
      </c>
      <c r="G957" s="4"/>
      <c r="H957" s="4"/>
      <c r="I957" s="4"/>
      <c r="J957" s="4"/>
      <c r="K957" s="4"/>
      <c r="L957" s="4"/>
      <c r="M957" s="4"/>
      <c r="N957" s="4"/>
      <c r="O957" s="4"/>
      <c r="P957" s="4"/>
      <c r="Q957" s="4"/>
      <c r="R957" s="4"/>
      <c r="S957" s="4"/>
      <c r="T957" s="4"/>
      <c r="U957" s="4"/>
      <c r="V957" s="4"/>
      <c r="W957" s="4"/>
      <c r="X957" s="4"/>
      <c r="Y957" s="4"/>
      <c r="Z957" s="4"/>
      <c r="AA957" s="4"/>
      <c r="AB957" s="4"/>
      <c r="AC957" s="4"/>
    </row>
    <row r="958">
      <c r="A958" s="43"/>
      <c r="B958" s="37" t="str">
        <f t="shared" si="2"/>
        <v/>
      </c>
      <c r="C958" s="44"/>
      <c r="D958" s="45"/>
      <c r="E958" s="45"/>
      <c r="F958" s="46" t="str">
        <f t="shared" si="5"/>
        <v/>
      </c>
      <c r="G958" s="4"/>
      <c r="H958" s="4"/>
      <c r="I958" s="4"/>
      <c r="J958" s="4"/>
      <c r="K958" s="4"/>
      <c r="L958" s="4"/>
      <c r="M958" s="4"/>
      <c r="N958" s="4"/>
      <c r="O958" s="4"/>
      <c r="P958" s="4"/>
      <c r="Q958" s="4"/>
      <c r="R958" s="4"/>
      <c r="S958" s="4"/>
      <c r="T958" s="4"/>
      <c r="U958" s="4"/>
      <c r="V958" s="4"/>
      <c r="W958" s="4"/>
      <c r="X958" s="4"/>
      <c r="Y958" s="4"/>
      <c r="Z958" s="4"/>
      <c r="AA958" s="4"/>
      <c r="AB958" s="4"/>
      <c r="AC958" s="4"/>
    </row>
    <row r="959">
      <c r="A959" s="43"/>
      <c r="B959" s="37" t="str">
        <f t="shared" si="2"/>
        <v/>
      </c>
      <c r="C959" s="44"/>
      <c r="D959" s="45"/>
      <c r="E959" s="45"/>
      <c r="F959" s="46" t="str">
        <f t="shared" si="5"/>
        <v/>
      </c>
      <c r="G959" s="4"/>
      <c r="H959" s="4"/>
      <c r="I959" s="4"/>
      <c r="J959" s="4"/>
      <c r="K959" s="4"/>
      <c r="L959" s="4"/>
      <c r="M959" s="4"/>
      <c r="N959" s="4"/>
      <c r="O959" s="4"/>
      <c r="P959" s="4"/>
      <c r="Q959" s="4"/>
      <c r="R959" s="4"/>
      <c r="S959" s="4"/>
      <c r="T959" s="4"/>
      <c r="U959" s="4"/>
      <c r="V959" s="4"/>
      <c r="W959" s="4"/>
      <c r="X959" s="4"/>
      <c r="Y959" s="4"/>
      <c r="Z959" s="4"/>
      <c r="AA959" s="4"/>
      <c r="AB959" s="4"/>
      <c r="AC959" s="4"/>
    </row>
    <row r="960">
      <c r="A960" s="43"/>
      <c r="B960" s="37" t="str">
        <f t="shared" si="2"/>
        <v/>
      </c>
      <c r="C960" s="44"/>
      <c r="D960" s="45"/>
      <c r="E960" s="45"/>
      <c r="F960" s="46" t="str">
        <f t="shared" si="5"/>
        <v/>
      </c>
      <c r="G960" s="4"/>
      <c r="H960" s="4"/>
      <c r="I960" s="4"/>
      <c r="J960" s="4"/>
      <c r="K960" s="4"/>
      <c r="L960" s="4"/>
      <c r="M960" s="4"/>
      <c r="N960" s="4"/>
      <c r="O960" s="4"/>
      <c r="P960" s="4"/>
      <c r="Q960" s="4"/>
      <c r="R960" s="4"/>
      <c r="S960" s="4"/>
      <c r="T960" s="4"/>
      <c r="U960" s="4"/>
      <c r="V960" s="4"/>
      <c r="W960" s="4"/>
      <c r="X960" s="4"/>
      <c r="Y960" s="4"/>
      <c r="Z960" s="4"/>
      <c r="AA960" s="4"/>
      <c r="AB960" s="4"/>
      <c r="AC960" s="4"/>
    </row>
    <row r="961">
      <c r="A961" s="43"/>
      <c r="B961" s="37" t="str">
        <f t="shared" si="2"/>
        <v/>
      </c>
      <c r="C961" s="44"/>
      <c r="D961" s="45"/>
      <c r="E961" s="45"/>
      <c r="F961" s="46" t="str">
        <f t="shared" si="5"/>
        <v/>
      </c>
      <c r="G961" s="4"/>
      <c r="H961" s="4"/>
      <c r="I961" s="4"/>
      <c r="J961" s="4"/>
      <c r="K961" s="4"/>
      <c r="L961" s="4"/>
      <c r="M961" s="4"/>
      <c r="N961" s="4"/>
      <c r="O961" s="4"/>
      <c r="P961" s="4"/>
      <c r="Q961" s="4"/>
      <c r="R961" s="4"/>
      <c r="S961" s="4"/>
      <c r="T961" s="4"/>
      <c r="U961" s="4"/>
      <c r="V961" s="4"/>
      <c r="W961" s="4"/>
      <c r="X961" s="4"/>
      <c r="Y961" s="4"/>
      <c r="Z961" s="4"/>
      <c r="AA961" s="4"/>
      <c r="AB961" s="4"/>
      <c r="AC961" s="4"/>
    </row>
    <row r="962">
      <c r="A962" s="43"/>
      <c r="B962" s="37" t="str">
        <f t="shared" si="2"/>
        <v/>
      </c>
      <c r="C962" s="44"/>
      <c r="D962" s="45"/>
      <c r="E962" s="45"/>
      <c r="F962" s="46" t="str">
        <f t="shared" si="5"/>
        <v/>
      </c>
      <c r="G962" s="4"/>
      <c r="H962" s="4"/>
      <c r="I962" s="4"/>
      <c r="J962" s="4"/>
      <c r="K962" s="4"/>
      <c r="L962" s="4"/>
      <c r="M962" s="4"/>
      <c r="N962" s="4"/>
      <c r="O962" s="4"/>
      <c r="P962" s="4"/>
      <c r="Q962" s="4"/>
      <c r="R962" s="4"/>
      <c r="S962" s="4"/>
      <c r="T962" s="4"/>
      <c r="U962" s="4"/>
      <c r="V962" s="4"/>
      <c r="W962" s="4"/>
      <c r="X962" s="4"/>
      <c r="Y962" s="4"/>
      <c r="Z962" s="4"/>
      <c r="AA962" s="4"/>
      <c r="AB962" s="4"/>
      <c r="AC962" s="4"/>
    </row>
    <row r="963">
      <c r="A963" s="43"/>
      <c r="B963" s="37" t="str">
        <f t="shared" si="2"/>
        <v/>
      </c>
      <c r="C963" s="44"/>
      <c r="D963" s="45"/>
      <c r="E963" s="45"/>
      <c r="F963" s="46" t="str">
        <f t="shared" si="5"/>
        <v/>
      </c>
      <c r="G963" s="4"/>
      <c r="H963" s="4"/>
      <c r="I963" s="4"/>
      <c r="J963" s="4"/>
      <c r="K963" s="4"/>
      <c r="L963" s="4"/>
      <c r="M963" s="4"/>
      <c r="N963" s="4"/>
      <c r="O963" s="4"/>
      <c r="P963" s="4"/>
      <c r="Q963" s="4"/>
      <c r="R963" s="4"/>
      <c r="S963" s="4"/>
      <c r="T963" s="4"/>
      <c r="U963" s="4"/>
      <c r="V963" s="4"/>
      <c r="W963" s="4"/>
      <c r="X963" s="4"/>
      <c r="Y963" s="4"/>
      <c r="Z963" s="4"/>
      <c r="AA963" s="4"/>
      <c r="AB963" s="4"/>
      <c r="AC963" s="4"/>
    </row>
    <row r="964">
      <c r="A964" s="43"/>
      <c r="B964" s="37" t="str">
        <f t="shared" si="2"/>
        <v/>
      </c>
      <c r="C964" s="44"/>
      <c r="D964" s="45"/>
      <c r="E964" s="45"/>
      <c r="F964" s="46" t="str">
        <f t="shared" si="5"/>
        <v/>
      </c>
      <c r="G964" s="4"/>
      <c r="H964" s="4"/>
      <c r="I964" s="4"/>
      <c r="J964" s="4"/>
      <c r="K964" s="4"/>
      <c r="L964" s="4"/>
      <c r="M964" s="4"/>
      <c r="N964" s="4"/>
      <c r="O964" s="4"/>
      <c r="P964" s="4"/>
      <c r="Q964" s="4"/>
      <c r="R964" s="4"/>
      <c r="S964" s="4"/>
      <c r="T964" s="4"/>
      <c r="U964" s="4"/>
      <c r="V964" s="4"/>
      <c r="W964" s="4"/>
      <c r="X964" s="4"/>
      <c r="Y964" s="4"/>
      <c r="Z964" s="4"/>
      <c r="AA964" s="4"/>
      <c r="AB964" s="4"/>
      <c r="AC964" s="4"/>
    </row>
    <row r="965">
      <c r="A965" s="43"/>
      <c r="B965" s="37" t="str">
        <f t="shared" si="2"/>
        <v/>
      </c>
      <c r="C965" s="44"/>
      <c r="D965" s="45"/>
      <c r="E965" s="45"/>
      <c r="F965" s="46" t="str">
        <f t="shared" si="5"/>
        <v/>
      </c>
      <c r="G965" s="4"/>
      <c r="H965" s="4"/>
      <c r="I965" s="4"/>
      <c r="J965" s="4"/>
      <c r="K965" s="4"/>
      <c r="L965" s="4"/>
      <c r="M965" s="4"/>
      <c r="N965" s="4"/>
      <c r="O965" s="4"/>
      <c r="P965" s="4"/>
      <c r="Q965" s="4"/>
      <c r="R965" s="4"/>
      <c r="S965" s="4"/>
      <c r="T965" s="4"/>
      <c r="U965" s="4"/>
      <c r="V965" s="4"/>
      <c r="W965" s="4"/>
      <c r="X965" s="4"/>
      <c r="Y965" s="4"/>
      <c r="Z965" s="4"/>
      <c r="AA965" s="4"/>
      <c r="AB965" s="4"/>
      <c r="AC965" s="4"/>
    </row>
    <row r="966">
      <c r="A966" s="43"/>
      <c r="B966" s="37" t="str">
        <f t="shared" si="2"/>
        <v/>
      </c>
      <c r="C966" s="44"/>
      <c r="D966" s="45"/>
      <c r="E966" s="45"/>
      <c r="F966" s="46" t="str">
        <f t="shared" si="5"/>
        <v/>
      </c>
      <c r="G966" s="4"/>
      <c r="H966" s="4"/>
      <c r="I966" s="4"/>
      <c r="J966" s="4"/>
      <c r="K966" s="4"/>
      <c r="L966" s="4"/>
      <c r="M966" s="4"/>
      <c r="N966" s="4"/>
      <c r="O966" s="4"/>
      <c r="P966" s="4"/>
      <c r="Q966" s="4"/>
      <c r="R966" s="4"/>
      <c r="S966" s="4"/>
      <c r="T966" s="4"/>
      <c r="U966" s="4"/>
      <c r="V966" s="4"/>
      <c r="W966" s="4"/>
      <c r="X966" s="4"/>
      <c r="Y966" s="4"/>
      <c r="Z966" s="4"/>
      <c r="AA966" s="4"/>
      <c r="AB966" s="4"/>
      <c r="AC966" s="4"/>
    </row>
    <row r="967">
      <c r="A967" s="43"/>
      <c r="B967" s="37" t="str">
        <f t="shared" si="2"/>
        <v/>
      </c>
      <c r="C967" s="44"/>
      <c r="D967" s="45"/>
      <c r="E967" s="45"/>
      <c r="F967" s="46" t="str">
        <f t="shared" si="5"/>
        <v/>
      </c>
      <c r="G967" s="4"/>
      <c r="H967" s="4"/>
      <c r="I967" s="4"/>
      <c r="J967" s="4"/>
      <c r="K967" s="4"/>
      <c r="L967" s="4"/>
      <c r="M967" s="4"/>
      <c r="N967" s="4"/>
      <c r="O967" s="4"/>
      <c r="P967" s="4"/>
      <c r="Q967" s="4"/>
      <c r="R967" s="4"/>
      <c r="S967" s="4"/>
      <c r="T967" s="4"/>
      <c r="U967" s="4"/>
      <c r="V967" s="4"/>
      <c r="W967" s="4"/>
      <c r="X967" s="4"/>
      <c r="Y967" s="4"/>
      <c r="Z967" s="4"/>
      <c r="AA967" s="4"/>
      <c r="AB967" s="4"/>
      <c r="AC967" s="4"/>
    </row>
    <row r="968">
      <c r="A968" s="43"/>
      <c r="B968" s="37" t="str">
        <f t="shared" si="2"/>
        <v/>
      </c>
      <c r="C968" s="44"/>
      <c r="D968" s="45"/>
      <c r="E968" s="45"/>
      <c r="F968" s="46" t="str">
        <f t="shared" si="5"/>
        <v/>
      </c>
      <c r="G968" s="4"/>
      <c r="H968" s="4"/>
      <c r="I968" s="4"/>
      <c r="J968" s="4"/>
      <c r="K968" s="4"/>
      <c r="L968" s="4"/>
      <c r="M968" s="4"/>
      <c r="N968" s="4"/>
      <c r="O968" s="4"/>
      <c r="P968" s="4"/>
      <c r="Q968" s="4"/>
      <c r="R968" s="4"/>
      <c r="S968" s="4"/>
      <c r="T968" s="4"/>
      <c r="U968" s="4"/>
      <c r="V968" s="4"/>
      <c r="W968" s="4"/>
      <c r="X968" s="4"/>
      <c r="Y968" s="4"/>
      <c r="Z968" s="4"/>
      <c r="AA968" s="4"/>
      <c r="AB968" s="4"/>
      <c r="AC968" s="4"/>
    </row>
    <row r="969">
      <c r="A969" s="43"/>
      <c r="B969" s="37" t="str">
        <f t="shared" si="2"/>
        <v/>
      </c>
      <c r="C969" s="44"/>
      <c r="D969" s="45"/>
      <c r="E969" s="45"/>
      <c r="F969" s="46" t="str">
        <f t="shared" si="5"/>
        <v/>
      </c>
      <c r="G969" s="4"/>
      <c r="H969" s="4"/>
      <c r="I969" s="4"/>
      <c r="J969" s="4"/>
      <c r="K969" s="4"/>
      <c r="L969" s="4"/>
      <c r="M969" s="4"/>
      <c r="N969" s="4"/>
      <c r="O969" s="4"/>
      <c r="P969" s="4"/>
      <c r="Q969" s="4"/>
      <c r="R969" s="4"/>
      <c r="S969" s="4"/>
      <c r="T969" s="4"/>
      <c r="U969" s="4"/>
      <c r="V969" s="4"/>
      <c r="W969" s="4"/>
      <c r="X969" s="4"/>
      <c r="Y969" s="4"/>
      <c r="Z969" s="4"/>
      <c r="AA969" s="4"/>
      <c r="AB969" s="4"/>
      <c r="AC969" s="4"/>
    </row>
    <row r="970">
      <c r="A970" s="43"/>
      <c r="B970" s="37" t="str">
        <f t="shared" si="2"/>
        <v/>
      </c>
      <c r="C970" s="44"/>
      <c r="D970" s="45"/>
      <c r="E970" s="45"/>
      <c r="F970" s="46" t="str">
        <f t="shared" si="5"/>
        <v/>
      </c>
      <c r="G970" s="4"/>
      <c r="H970" s="4"/>
      <c r="I970" s="4"/>
      <c r="J970" s="4"/>
      <c r="K970" s="4"/>
      <c r="L970" s="4"/>
      <c r="M970" s="4"/>
      <c r="N970" s="4"/>
      <c r="O970" s="4"/>
      <c r="P970" s="4"/>
      <c r="Q970" s="4"/>
      <c r="R970" s="4"/>
      <c r="S970" s="4"/>
      <c r="T970" s="4"/>
      <c r="U970" s="4"/>
      <c r="V970" s="4"/>
      <c r="W970" s="4"/>
      <c r="X970" s="4"/>
      <c r="Y970" s="4"/>
      <c r="Z970" s="4"/>
      <c r="AA970" s="4"/>
      <c r="AB970" s="4"/>
      <c r="AC970" s="4"/>
    </row>
    <row r="971">
      <c r="A971" s="43"/>
      <c r="B971" s="37" t="str">
        <f t="shared" si="2"/>
        <v/>
      </c>
      <c r="C971" s="44"/>
      <c r="D971" s="45"/>
      <c r="E971" s="45"/>
      <c r="F971" s="46" t="str">
        <f t="shared" si="5"/>
        <v/>
      </c>
      <c r="G971" s="4"/>
      <c r="H971" s="4"/>
      <c r="I971" s="4"/>
      <c r="J971" s="4"/>
      <c r="K971" s="4"/>
      <c r="L971" s="4"/>
      <c r="M971" s="4"/>
      <c r="N971" s="4"/>
      <c r="O971" s="4"/>
      <c r="P971" s="4"/>
      <c r="Q971" s="4"/>
      <c r="R971" s="4"/>
      <c r="S971" s="4"/>
      <c r="T971" s="4"/>
      <c r="U971" s="4"/>
      <c r="V971" s="4"/>
      <c r="W971" s="4"/>
      <c r="X971" s="4"/>
      <c r="Y971" s="4"/>
      <c r="Z971" s="4"/>
      <c r="AA971" s="4"/>
      <c r="AB971" s="4"/>
      <c r="AC971" s="4"/>
    </row>
    <row r="972">
      <c r="A972" s="43"/>
      <c r="B972" s="37" t="str">
        <f t="shared" si="2"/>
        <v/>
      </c>
      <c r="C972" s="44"/>
      <c r="D972" s="45"/>
      <c r="E972" s="45"/>
      <c r="F972" s="46" t="str">
        <f t="shared" si="5"/>
        <v/>
      </c>
      <c r="G972" s="4"/>
      <c r="H972" s="4"/>
      <c r="I972" s="4"/>
      <c r="J972" s="4"/>
      <c r="K972" s="4"/>
      <c r="L972" s="4"/>
      <c r="M972" s="4"/>
      <c r="N972" s="4"/>
      <c r="O972" s="4"/>
      <c r="P972" s="4"/>
      <c r="Q972" s="4"/>
      <c r="R972" s="4"/>
      <c r="S972" s="4"/>
      <c r="T972" s="4"/>
      <c r="U972" s="4"/>
      <c r="V972" s="4"/>
      <c r="W972" s="4"/>
      <c r="X972" s="4"/>
      <c r="Y972" s="4"/>
      <c r="Z972" s="4"/>
      <c r="AA972" s="4"/>
      <c r="AB972" s="4"/>
      <c r="AC972" s="4"/>
    </row>
    <row r="973">
      <c r="A973" s="43"/>
      <c r="B973" s="37" t="str">
        <f t="shared" si="2"/>
        <v/>
      </c>
      <c r="C973" s="44"/>
      <c r="D973" s="45"/>
      <c r="E973" s="45"/>
      <c r="F973" s="46" t="str">
        <f t="shared" si="5"/>
        <v/>
      </c>
      <c r="G973" s="4"/>
      <c r="H973" s="4"/>
      <c r="I973" s="4"/>
      <c r="J973" s="4"/>
      <c r="K973" s="4"/>
      <c r="L973" s="4"/>
      <c r="M973" s="4"/>
      <c r="N973" s="4"/>
      <c r="O973" s="4"/>
      <c r="P973" s="4"/>
      <c r="Q973" s="4"/>
      <c r="R973" s="4"/>
      <c r="S973" s="4"/>
      <c r="T973" s="4"/>
      <c r="U973" s="4"/>
      <c r="V973" s="4"/>
      <c r="W973" s="4"/>
      <c r="X973" s="4"/>
      <c r="Y973" s="4"/>
      <c r="Z973" s="4"/>
      <c r="AA973" s="4"/>
      <c r="AB973" s="4"/>
      <c r="AC973" s="4"/>
    </row>
    <row r="974">
      <c r="A974" s="43"/>
      <c r="B974" s="37" t="str">
        <f t="shared" si="2"/>
        <v/>
      </c>
      <c r="C974" s="44"/>
      <c r="D974" s="45"/>
      <c r="E974" s="45"/>
      <c r="F974" s="46" t="str">
        <f t="shared" si="5"/>
        <v/>
      </c>
      <c r="G974" s="4"/>
      <c r="H974" s="4"/>
      <c r="I974" s="4"/>
      <c r="J974" s="4"/>
      <c r="K974" s="4"/>
      <c r="L974" s="4"/>
      <c r="M974" s="4"/>
      <c r="N974" s="4"/>
      <c r="O974" s="4"/>
      <c r="P974" s="4"/>
      <c r="Q974" s="4"/>
      <c r="R974" s="4"/>
      <c r="S974" s="4"/>
      <c r="T974" s="4"/>
      <c r="U974" s="4"/>
      <c r="V974" s="4"/>
      <c r="W974" s="4"/>
      <c r="X974" s="4"/>
      <c r="Y974" s="4"/>
      <c r="Z974" s="4"/>
      <c r="AA974" s="4"/>
      <c r="AB974" s="4"/>
      <c r="AC974" s="4"/>
    </row>
    <row r="975">
      <c r="A975" s="43"/>
      <c r="B975" s="37" t="str">
        <f t="shared" si="2"/>
        <v/>
      </c>
      <c r="C975" s="44"/>
      <c r="D975" s="45"/>
      <c r="E975" s="45"/>
      <c r="F975" s="46" t="str">
        <f t="shared" si="5"/>
        <v/>
      </c>
      <c r="G975" s="4"/>
      <c r="H975" s="4"/>
      <c r="I975" s="4"/>
      <c r="J975" s="4"/>
      <c r="K975" s="4"/>
      <c r="L975" s="4"/>
      <c r="M975" s="4"/>
      <c r="N975" s="4"/>
      <c r="O975" s="4"/>
      <c r="P975" s="4"/>
      <c r="Q975" s="4"/>
      <c r="R975" s="4"/>
      <c r="S975" s="4"/>
      <c r="T975" s="4"/>
      <c r="U975" s="4"/>
      <c r="V975" s="4"/>
      <c r="W975" s="4"/>
      <c r="X975" s="4"/>
      <c r="Y975" s="4"/>
      <c r="Z975" s="4"/>
      <c r="AA975" s="4"/>
      <c r="AB975" s="4"/>
      <c r="AC975" s="4"/>
    </row>
    <row r="976">
      <c r="A976" s="43"/>
      <c r="B976" s="37" t="str">
        <f t="shared" si="2"/>
        <v/>
      </c>
      <c r="C976" s="44"/>
      <c r="D976" s="45"/>
      <c r="E976" s="45"/>
      <c r="F976" s="46" t="str">
        <f t="shared" si="5"/>
        <v/>
      </c>
      <c r="G976" s="4"/>
      <c r="H976" s="4"/>
      <c r="I976" s="4"/>
      <c r="J976" s="4"/>
      <c r="K976" s="4"/>
      <c r="L976" s="4"/>
      <c r="M976" s="4"/>
      <c r="N976" s="4"/>
      <c r="O976" s="4"/>
      <c r="P976" s="4"/>
      <c r="Q976" s="4"/>
      <c r="R976" s="4"/>
      <c r="S976" s="4"/>
      <c r="T976" s="4"/>
      <c r="U976" s="4"/>
      <c r="V976" s="4"/>
      <c r="W976" s="4"/>
      <c r="X976" s="4"/>
      <c r="Y976" s="4"/>
      <c r="Z976" s="4"/>
      <c r="AA976" s="4"/>
      <c r="AB976" s="4"/>
      <c r="AC976" s="4"/>
    </row>
    <row r="977">
      <c r="A977" s="43"/>
      <c r="B977" s="37" t="str">
        <f t="shared" si="2"/>
        <v/>
      </c>
      <c r="C977" s="44"/>
      <c r="D977" s="45"/>
      <c r="E977" s="45"/>
      <c r="F977" s="46" t="str">
        <f t="shared" si="5"/>
        <v/>
      </c>
      <c r="G977" s="4"/>
      <c r="H977" s="4"/>
      <c r="I977" s="4"/>
      <c r="J977" s="4"/>
      <c r="K977" s="4"/>
      <c r="L977" s="4"/>
      <c r="M977" s="4"/>
      <c r="N977" s="4"/>
      <c r="O977" s="4"/>
      <c r="P977" s="4"/>
      <c r="Q977" s="4"/>
      <c r="R977" s="4"/>
      <c r="S977" s="4"/>
      <c r="T977" s="4"/>
      <c r="U977" s="4"/>
      <c r="V977" s="4"/>
      <c r="W977" s="4"/>
      <c r="X977" s="4"/>
      <c r="Y977" s="4"/>
      <c r="Z977" s="4"/>
      <c r="AA977" s="4"/>
      <c r="AB977" s="4"/>
      <c r="AC977" s="4"/>
    </row>
    <row r="978">
      <c r="A978" s="43"/>
      <c r="B978" s="37" t="str">
        <f t="shared" si="2"/>
        <v/>
      </c>
      <c r="C978" s="44"/>
      <c r="D978" s="45"/>
      <c r="E978" s="45"/>
      <c r="F978" s="46" t="str">
        <f t="shared" si="5"/>
        <v/>
      </c>
      <c r="G978" s="4"/>
      <c r="H978" s="4"/>
      <c r="I978" s="4"/>
      <c r="J978" s="4"/>
      <c r="K978" s="4"/>
      <c r="L978" s="4"/>
      <c r="M978" s="4"/>
      <c r="N978" s="4"/>
      <c r="O978" s="4"/>
      <c r="P978" s="4"/>
      <c r="Q978" s="4"/>
      <c r="R978" s="4"/>
      <c r="S978" s="4"/>
      <c r="T978" s="4"/>
      <c r="U978" s="4"/>
      <c r="V978" s="4"/>
      <c r="W978" s="4"/>
      <c r="X978" s="4"/>
      <c r="Y978" s="4"/>
      <c r="Z978" s="4"/>
      <c r="AA978" s="4"/>
      <c r="AB978" s="4"/>
      <c r="AC978" s="4"/>
    </row>
    <row r="979">
      <c r="A979" s="43"/>
      <c r="B979" s="37" t="str">
        <f t="shared" si="2"/>
        <v/>
      </c>
      <c r="C979" s="44"/>
      <c r="D979" s="45"/>
      <c r="E979" s="45"/>
      <c r="F979" s="46" t="str">
        <f t="shared" si="5"/>
        <v/>
      </c>
      <c r="G979" s="4"/>
      <c r="H979" s="4"/>
      <c r="I979" s="4"/>
      <c r="J979" s="4"/>
      <c r="K979" s="4"/>
      <c r="L979" s="4"/>
      <c r="M979" s="4"/>
      <c r="N979" s="4"/>
      <c r="O979" s="4"/>
      <c r="P979" s="4"/>
      <c r="Q979" s="4"/>
      <c r="R979" s="4"/>
      <c r="S979" s="4"/>
      <c r="T979" s="4"/>
      <c r="U979" s="4"/>
      <c r="V979" s="4"/>
      <c r="W979" s="4"/>
      <c r="X979" s="4"/>
      <c r="Y979" s="4"/>
      <c r="Z979" s="4"/>
      <c r="AA979" s="4"/>
      <c r="AB979" s="4"/>
      <c r="AC979" s="4"/>
    </row>
    <row r="980">
      <c r="A980" s="43"/>
      <c r="B980" s="37" t="str">
        <f t="shared" si="2"/>
        <v/>
      </c>
      <c r="C980" s="44"/>
      <c r="D980" s="45"/>
      <c r="E980" s="45"/>
      <c r="F980" s="46" t="str">
        <f t="shared" si="5"/>
        <v/>
      </c>
      <c r="G980" s="4"/>
      <c r="H980" s="4"/>
      <c r="I980" s="4"/>
      <c r="J980" s="4"/>
      <c r="K980" s="4"/>
      <c r="L980" s="4"/>
      <c r="M980" s="4"/>
      <c r="N980" s="4"/>
      <c r="O980" s="4"/>
      <c r="P980" s="4"/>
      <c r="Q980" s="4"/>
      <c r="R980" s="4"/>
      <c r="S980" s="4"/>
      <c r="T980" s="4"/>
      <c r="U980" s="4"/>
      <c r="V980" s="4"/>
      <c r="W980" s="4"/>
      <c r="X980" s="4"/>
      <c r="Y980" s="4"/>
      <c r="Z980" s="4"/>
      <c r="AA980" s="4"/>
      <c r="AB980" s="4"/>
      <c r="AC980" s="4"/>
    </row>
    <row r="981">
      <c r="A981" s="43"/>
      <c r="B981" s="37" t="str">
        <f t="shared" si="2"/>
        <v/>
      </c>
      <c r="C981" s="44"/>
      <c r="D981" s="45"/>
      <c r="E981" s="45"/>
      <c r="F981" s="46" t="str">
        <f t="shared" si="5"/>
        <v/>
      </c>
      <c r="G981" s="4"/>
      <c r="H981" s="4"/>
      <c r="I981" s="4"/>
      <c r="J981" s="4"/>
      <c r="K981" s="4"/>
      <c r="L981" s="4"/>
      <c r="M981" s="4"/>
      <c r="N981" s="4"/>
      <c r="O981" s="4"/>
      <c r="P981" s="4"/>
      <c r="Q981" s="4"/>
      <c r="R981" s="4"/>
      <c r="S981" s="4"/>
      <c r="T981" s="4"/>
      <c r="U981" s="4"/>
      <c r="V981" s="4"/>
      <c r="W981" s="4"/>
      <c r="X981" s="4"/>
      <c r="Y981" s="4"/>
      <c r="Z981" s="4"/>
      <c r="AA981" s="4"/>
      <c r="AB981" s="4"/>
      <c r="AC981" s="4"/>
    </row>
    <row r="982">
      <c r="A982" s="43"/>
      <c r="B982" s="37" t="str">
        <f t="shared" si="2"/>
        <v/>
      </c>
      <c r="C982" s="44"/>
      <c r="D982" s="45"/>
      <c r="E982" s="45"/>
      <c r="F982" s="46" t="str">
        <f t="shared" si="5"/>
        <v/>
      </c>
      <c r="G982" s="4"/>
      <c r="H982" s="4"/>
      <c r="I982" s="4"/>
      <c r="J982" s="4"/>
      <c r="K982" s="4"/>
      <c r="L982" s="4"/>
      <c r="M982" s="4"/>
      <c r="N982" s="4"/>
      <c r="O982" s="4"/>
      <c r="P982" s="4"/>
      <c r="Q982" s="4"/>
      <c r="R982" s="4"/>
      <c r="S982" s="4"/>
      <c r="T982" s="4"/>
      <c r="U982" s="4"/>
      <c r="V982" s="4"/>
      <c r="W982" s="4"/>
      <c r="X982" s="4"/>
      <c r="Y982" s="4"/>
      <c r="Z982" s="4"/>
      <c r="AA982" s="4"/>
      <c r="AB982" s="4"/>
      <c r="AC982" s="4"/>
    </row>
    <row r="983">
      <c r="A983" s="43"/>
      <c r="B983" s="37" t="str">
        <f t="shared" si="2"/>
        <v/>
      </c>
      <c r="C983" s="44"/>
      <c r="D983" s="45"/>
      <c r="E983" s="45"/>
      <c r="F983" s="46" t="str">
        <f t="shared" si="5"/>
        <v/>
      </c>
      <c r="G983" s="4"/>
      <c r="H983" s="4"/>
      <c r="I983" s="4"/>
      <c r="J983" s="4"/>
      <c r="K983" s="4"/>
      <c r="L983" s="4"/>
      <c r="M983" s="4"/>
      <c r="N983" s="4"/>
      <c r="O983" s="4"/>
      <c r="P983" s="4"/>
      <c r="Q983" s="4"/>
      <c r="R983" s="4"/>
      <c r="S983" s="4"/>
      <c r="T983" s="4"/>
      <c r="U983" s="4"/>
      <c r="V983" s="4"/>
      <c r="W983" s="4"/>
      <c r="X983" s="4"/>
      <c r="Y983" s="4"/>
      <c r="Z983" s="4"/>
      <c r="AA983" s="4"/>
      <c r="AB983" s="4"/>
      <c r="AC983" s="4"/>
    </row>
    <row r="984">
      <c r="A984" s="43"/>
      <c r="B984" s="37" t="str">
        <f t="shared" si="2"/>
        <v/>
      </c>
      <c r="C984" s="44"/>
      <c r="D984" s="45"/>
      <c r="E984" s="45"/>
      <c r="F984" s="46" t="str">
        <f t="shared" si="5"/>
        <v/>
      </c>
      <c r="G984" s="4"/>
      <c r="H984" s="4"/>
      <c r="I984" s="4"/>
      <c r="J984" s="4"/>
      <c r="K984" s="4"/>
      <c r="L984" s="4"/>
      <c r="M984" s="4"/>
      <c r="N984" s="4"/>
      <c r="O984" s="4"/>
      <c r="P984" s="4"/>
      <c r="Q984" s="4"/>
      <c r="R984" s="4"/>
      <c r="S984" s="4"/>
      <c r="T984" s="4"/>
      <c r="U984" s="4"/>
      <c r="V984" s="4"/>
      <c r="W984" s="4"/>
      <c r="X984" s="4"/>
      <c r="Y984" s="4"/>
      <c r="Z984" s="4"/>
      <c r="AA984" s="4"/>
      <c r="AB984" s="4"/>
      <c r="AC984" s="4"/>
    </row>
    <row r="985">
      <c r="A985" s="43"/>
      <c r="B985" s="37" t="str">
        <f t="shared" si="2"/>
        <v/>
      </c>
      <c r="C985" s="44"/>
      <c r="D985" s="45"/>
      <c r="E985" s="45"/>
      <c r="F985" s="46" t="str">
        <f t="shared" si="5"/>
        <v/>
      </c>
      <c r="G985" s="4"/>
      <c r="H985" s="4"/>
      <c r="I985" s="4"/>
      <c r="J985" s="4"/>
      <c r="K985" s="4"/>
      <c r="L985" s="4"/>
      <c r="M985" s="4"/>
      <c r="N985" s="4"/>
      <c r="O985" s="4"/>
      <c r="P985" s="4"/>
      <c r="Q985" s="4"/>
      <c r="R985" s="4"/>
      <c r="S985" s="4"/>
      <c r="T985" s="4"/>
      <c r="U985" s="4"/>
      <c r="V985" s="4"/>
      <c r="W985" s="4"/>
      <c r="X985" s="4"/>
      <c r="Y985" s="4"/>
      <c r="Z985" s="4"/>
      <c r="AA985" s="4"/>
      <c r="AB985" s="4"/>
      <c r="AC985" s="4"/>
    </row>
    <row r="986">
      <c r="A986" s="43"/>
      <c r="B986" s="37" t="str">
        <f t="shared" si="2"/>
        <v/>
      </c>
      <c r="C986" s="44"/>
      <c r="D986" s="45"/>
      <c r="E986" s="45"/>
      <c r="F986" s="46" t="str">
        <f t="shared" si="5"/>
        <v/>
      </c>
      <c r="G986" s="4"/>
      <c r="H986" s="4"/>
      <c r="I986" s="4"/>
      <c r="J986" s="4"/>
      <c r="K986" s="4"/>
      <c r="L986" s="4"/>
      <c r="M986" s="4"/>
      <c r="N986" s="4"/>
      <c r="O986" s="4"/>
      <c r="P986" s="4"/>
      <c r="Q986" s="4"/>
      <c r="R986" s="4"/>
      <c r="S986" s="4"/>
      <c r="T986" s="4"/>
      <c r="U986" s="4"/>
      <c r="V986" s="4"/>
      <c r="W986" s="4"/>
      <c r="X986" s="4"/>
      <c r="Y986" s="4"/>
      <c r="Z986" s="4"/>
      <c r="AA986" s="4"/>
      <c r="AB986" s="4"/>
      <c r="AC986" s="4"/>
    </row>
    <row r="987">
      <c r="A987" s="43"/>
      <c r="B987" s="37" t="str">
        <f t="shared" si="2"/>
        <v/>
      </c>
      <c r="C987" s="44"/>
      <c r="D987" s="45"/>
      <c r="E987" s="45"/>
      <c r="F987" s="46" t="str">
        <f t="shared" si="5"/>
        <v/>
      </c>
      <c r="G987" s="4"/>
      <c r="H987" s="4"/>
      <c r="I987" s="4"/>
      <c r="J987" s="4"/>
      <c r="K987" s="4"/>
      <c r="L987" s="4"/>
      <c r="M987" s="4"/>
      <c r="N987" s="4"/>
      <c r="O987" s="4"/>
      <c r="P987" s="4"/>
      <c r="Q987" s="4"/>
      <c r="R987" s="4"/>
      <c r="S987" s="4"/>
      <c r="T987" s="4"/>
      <c r="U987" s="4"/>
      <c r="V987" s="4"/>
      <c r="W987" s="4"/>
      <c r="X987" s="4"/>
      <c r="Y987" s="4"/>
      <c r="Z987" s="4"/>
      <c r="AA987" s="4"/>
      <c r="AB987" s="4"/>
      <c r="AC987" s="4"/>
    </row>
    <row r="988">
      <c r="A988" s="43"/>
      <c r="B988" s="37" t="str">
        <f t="shared" si="2"/>
        <v/>
      </c>
      <c r="C988" s="44"/>
      <c r="D988" s="45"/>
      <c r="E988" s="45"/>
      <c r="F988" s="46" t="str">
        <f t="shared" si="5"/>
        <v/>
      </c>
      <c r="G988" s="4"/>
      <c r="H988" s="4"/>
      <c r="I988" s="4"/>
      <c r="J988" s="4"/>
      <c r="K988" s="4"/>
      <c r="L988" s="4"/>
      <c r="M988" s="4"/>
      <c r="N988" s="4"/>
      <c r="O988" s="4"/>
      <c r="P988" s="4"/>
      <c r="Q988" s="4"/>
      <c r="R988" s="4"/>
      <c r="S988" s="4"/>
      <c r="T988" s="4"/>
      <c r="U988" s="4"/>
      <c r="V988" s="4"/>
      <c r="W988" s="4"/>
      <c r="X988" s="4"/>
      <c r="Y988" s="4"/>
      <c r="Z988" s="4"/>
      <c r="AA988" s="4"/>
      <c r="AB988" s="4"/>
      <c r="AC988" s="4"/>
    </row>
    <row r="989">
      <c r="A989" s="43"/>
      <c r="B989" s="37" t="str">
        <f t="shared" si="2"/>
        <v/>
      </c>
      <c r="C989" s="44"/>
      <c r="D989" s="45"/>
      <c r="E989" s="45"/>
      <c r="F989" s="46" t="str">
        <f t="shared" si="5"/>
        <v/>
      </c>
      <c r="G989" s="4"/>
      <c r="H989" s="4"/>
      <c r="I989" s="4"/>
      <c r="J989" s="4"/>
      <c r="K989" s="4"/>
      <c r="L989" s="4"/>
      <c r="M989" s="4"/>
      <c r="N989" s="4"/>
      <c r="O989" s="4"/>
      <c r="P989" s="4"/>
      <c r="Q989" s="4"/>
      <c r="R989" s="4"/>
      <c r="S989" s="4"/>
      <c r="T989" s="4"/>
      <c r="U989" s="4"/>
      <c r="V989" s="4"/>
      <c r="W989" s="4"/>
      <c r="X989" s="4"/>
      <c r="Y989" s="4"/>
      <c r="Z989" s="4"/>
      <c r="AA989" s="4"/>
      <c r="AB989" s="4"/>
      <c r="AC989" s="4"/>
    </row>
    <row r="990">
      <c r="A990" s="43"/>
      <c r="B990" s="37" t="str">
        <f t="shared" si="2"/>
        <v/>
      </c>
      <c r="C990" s="44"/>
      <c r="D990" s="45"/>
      <c r="E990" s="45"/>
      <c r="F990" s="46" t="str">
        <f t="shared" si="5"/>
        <v/>
      </c>
      <c r="G990" s="4"/>
      <c r="H990" s="4"/>
      <c r="I990" s="4"/>
      <c r="J990" s="4"/>
      <c r="K990" s="4"/>
      <c r="L990" s="4"/>
      <c r="M990" s="4"/>
      <c r="N990" s="4"/>
      <c r="O990" s="4"/>
      <c r="P990" s="4"/>
      <c r="Q990" s="4"/>
      <c r="R990" s="4"/>
      <c r="S990" s="4"/>
      <c r="T990" s="4"/>
      <c r="U990" s="4"/>
      <c r="V990" s="4"/>
      <c r="W990" s="4"/>
      <c r="X990" s="4"/>
      <c r="Y990" s="4"/>
      <c r="Z990" s="4"/>
      <c r="AA990" s="4"/>
      <c r="AB990" s="4"/>
      <c r="AC990" s="4"/>
    </row>
    <row r="991">
      <c r="A991" s="43"/>
      <c r="B991" s="37" t="str">
        <f t="shared" si="2"/>
        <v/>
      </c>
      <c r="C991" s="44"/>
      <c r="D991" s="45"/>
      <c r="E991" s="45"/>
      <c r="F991" s="46" t="str">
        <f t="shared" si="5"/>
        <v/>
      </c>
      <c r="G991" s="4"/>
      <c r="H991" s="4"/>
      <c r="I991" s="4"/>
      <c r="J991" s="4"/>
      <c r="K991" s="4"/>
      <c r="L991" s="4"/>
      <c r="M991" s="4"/>
      <c r="N991" s="4"/>
      <c r="O991" s="4"/>
      <c r="P991" s="4"/>
      <c r="Q991" s="4"/>
      <c r="R991" s="4"/>
      <c r="S991" s="4"/>
      <c r="T991" s="4"/>
      <c r="U991" s="4"/>
      <c r="V991" s="4"/>
      <c r="W991" s="4"/>
      <c r="X991" s="4"/>
      <c r="Y991" s="4"/>
      <c r="Z991" s="4"/>
      <c r="AA991" s="4"/>
      <c r="AB991" s="4"/>
      <c r="AC991" s="4"/>
    </row>
    <row r="992">
      <c r="A992" s="43"/>
      <c r="B992" s="37" t="str">
        <f t="shared" si="2"/>
        <v/>
      </c>
      <c r="C992" s="44"/>
      <c r="D992" s="45"/>
      <c r="E992" s="45"/>
      <c r="F992" s="46" t="str">
        <f t="shared" si="5"/>
        <v/>
      </c>
      <c r="G992" s="4"/>
      <c r="H992" s="4"/>
      <c r="I992" s="4"/>
      <c r="J992" s="4"/>
      <c r="K992" s="4"/>
      <c r="L992" s="4"/>
      <c r="M992" s="4"/>
      <c r="N992" s="4"/>
      <c r="O992" s="4"/>
      <c r="P992" s="4"/>
      <c r="Q992" s="4"/>
      <c r="R992" s="4"/>
      <c r="S992" s="4"/>
      <c r="T992" s="4"/>
      <c r="U992" s="4"/>
      <c r="V992" s="4"/>
      <c r="W992" s="4"/>
      <c r="X992" s="4"/>
      <c r="Y992" s="4"/>
      <c r="Z992" s="4"/>
      <c r="AA992" s="4"/>
      <c r="AB992" s="4"/>
      <c r="AC992" s="4"/>
    </row>
    <row r="993">
      <c r="A993" s="43"/>
      <c r="B993" s="37" t="str">
        <f t="shared" si="2"/>
        <v/>
      </c>
      <c r="C993" s="44"/>
      <c r="D993" s="45"/>
      <c r="E993" s="45"/>
      <c r="F993" s="46" t="str">
        <f t="shared" si="5"/>
        <v/>
      </c>
      <c r="G993" s="4"/>
      <c r="H993" s="4"/>
      <c r="I993" s="4"/>
      <c r="J993" s="4"/>
      <c r="K993" s="4"/>
      <c r="L993" s="4"/>
      <c r="M993" s="4"/>
      <c r="N993" s="4"/>
      <c r="O993" s="4"/>
      <c r="P993" s="4"/>
      <c r="Q993" s="4"/>
      <c r="R993" s="4"/>
      <c r="S993" s="4"/>
      <c r="T993" s="4"/>
      <c r="U993" s="4"/>
      <c r="V993" s="4"/>
      <c r="W993" s="4"/>
      <c r="X993" s="4"/>
      <c r="Y993" s="4"/>
      <c r="Z993" s="4"/>
      <c r="AA993" s="4"/>
      <c r="AB993" s="4"/>
      <c r="AC993" s="4"/>
    </row>
    <row r="994">
      <c r="A994" s="43"/>
      <c r="B994" s="37" t="str">
        <f t="shared" si="2"/>
        <v/>
      </c>
      <c r="C994" s="44"/>
      <c r="D994" s="45"/>
      <c r="E994" s="45"/>
      <c r="F994" s="46" t="str">
        <f t="shared" si="5"/>
        <v/>
      </c>
      <c r="G994" s="4"/>
      <c r="H994" s="4"/>
      <c r="I994" s="4"/>
      <c r="J994" s="4"/>
      <c r="K994" s="4"/>
      <c r="L994" s="4"/>
      <c r="M994" s="4"/>
      <c r="N994" s="4"/>
      <c r="O994" s="4"/>
      <c r="P994" s="4"/>
      <c r="Q994" s="4"/>
      <c r="R994" s="4"/>
      <c r="S994" s="4"/>
      <c r="T994" s="4"/>
      <c r="U994" s="4"/>
      <c r="V994" s="4"/>
      <c r="W994" s="4"/>
      <c r="X994" s="4"/>
      <c r="Y994" s="4"/>
      <c r="Z994" s="4"/>
      <c r="AA994" s="4"/>
      <c r="AB994" s="4"/>
      <c r="AC994" s="4"/>
    </row>
    <row r="995">
      <c r="A995" s="43"/>
      <c r="B995" s="37" t="str">
        <f t="shared" si="2"/>
        <v/>
      </c>
      <c r="C995" s="44"/>
      <c r="D995" s="45"/>
      <c r="E995" s="45"/>
      <c r="F995" s="46" t="str">
        <f t="shared" si="5"/>
        <v/>
      </c>
      <c r="G995" s="4"/>
      <c r="H995" s="4"/>
      <c r="I995" s="4"/>
      <c r="J995" s="4"/>
      <c r="K995" s="4"/>
      <c r="L995" s="4"/>
      <c r="M995" s="4"/>
      <c r="N995" s="4"/>
      <c r="O995" s="4"/>
      <c r="P995" s="4"/>
      <c r="Q995" s="4"/>
      <c r="R995" s="4"/>
      <c r="S995" s="4"/>
      <c r="T995" s="4"/>
      <c r="U995" s="4"/>
      <c r="V995" s="4"/>
      <c r="W995" s="4"/>
      <c r="X995" s="4"/>
      <c r="Y995" s="4"/>
      <c r="Z995" s="4"/>
      <c r="AA995" s="4"/>
      <c r="AB995" s="4"/>
      <c r="AC995" s="4"/>
    </row>
    <row r="996">
      <c r="A996" s="43"/>
      <c r="B996" s="37" t="str">
        <f t="shared" si="2"/>
        <v/>
      </c>
      <c r="C996" s="44"/>
      <c r="D996" s="45"/>
      <c r="E996" s="45"/>
      <c r="F996" s="46" t="str">
        <f t="shared" si="5"/>
        <v/>
      </c>
      <c r="G996" s="4"/>
      <c r="H996" s="4"/>
      <c r="I996" s="4"/>
      <c r="J996" s="4"/>
      <c r="K996" s="4"/>
      <c r="L996" s="4"/>
      <c r="M996" s="4"/>
      <c r="N996" s="4"/>
      <c r="O996" s="4"/>
      <c r="P996" s="4"/>
      <c r="Q996" s="4"/>
      <c r="R996" s="4"/>
      <c r="S996" s="4"/>
      <c r="T996" s="4"/>
      <c r="U996" s="4"/>
      <c r="V996" s="4"/>
      <c r="W996" s="4"/>
      <c r="X996" s="4"/>
      <c r="Y996" s="4"/>
      <c r="Z996" s="4"/>
      <c r="AA996" s="4"/>
      <c r="AB996" s="4"/>
      <c r="AC996" s="4"/>
    </row>
    <row r="997">
      <c r="A997" s="43"/>
      <c r="B997" s="37" t="str">
        <f t="shared" si="2"/>
        <v/>
      </c>
      <c r="C997" s="44"/>
      <c r="D997" s="45"/>
      <c r="E997" s="45"/>
      <c r="F997" s="46" t="str">
        <f t="shared" si="5"/>
        <v/>
      </c>
      <c r="G997" s="4"/>
      <c r="H997" s="4"/>
      <c r="I997" s="4"/>
      <c r="J997" s="4"/>
      <c r="K997" s="4"/>
      <c r="L997" s="4"/>
      <c r="M997" s="4"/>
      <c r="N997" s="4"/>
      <c r="O997" s="4"/>
      <c r="P997" s="4"/>
      <c r="Q997" s="4"/>
      <c r="R997" s="4"/>
      <c r="S997" s="4"/>
      <c r="T997" s="4"/>
      <c r="U997" s="4"/>
      <c r="V997" s="4"/>
      <c r="W997" s="4"/>
      <c r="X997" s="4"/>
      <c r="Y997" s="4"/>
      <c r="Z997" s="4"/>
      <c r="AA997" s="4"/>
      <c r="AB997" s="4"/>
      <c r="AC997" s="4"/>
    </row>
    <row r="998">
      <c r="A998" s="43"/>
      <c r="B998" s="37" t="str">
        <f t="shared" si="2"/>
        <v/>
      </c>
      <c r="C998" s="44"/>
      <c r="D998" s="45"/>
      <c r="E998" s="45"/>
      <c r="F998" s="46" t="str">
        <f t="shared" si="5"/>
        <v/>
      </c>
      <c r="G998" s="4"/>
      <c r="H998" s="4"/>
      <c r="I998" s="4"/>
      <c r="J998" s="4"/>
      <c r="K998" s="4"/>
      <c r="L998" s="4"/>
      <c r="M998" s="4"/>
      <c r="N998" s="4"/>
      <c r="O998" s="4"/>
      <c r="P998" s="4"/>
      <c r="Q998" s="4"/>
      <c r="R998" s="4"/>
      <c r="S998" s="4"/>
      <c r="T998" s="4"/>
      <c r="U998" s="4"/>
      <c r="V998" s="4"/>
      <c r="W998" s="4"/>
      <c r="X998" s="4"/>
      <c r="Y998" s="4"/>
      <c r="Z998" s="4"/>
      <c r="AA998" s="4"/>
      <c r="AB998" s="4"/>
      <c r="AC998" s="4"/>
    </row>
    <row r="999">
      <c r="A999" s="43"/>
      <c r="B999" s="37" t="str">
        <f t="shared" si="2"/>
        <v/>
      </c>
      <c r="C999" s="44"/>
      <c r="D999" s="45"/>
      <c r="E999" s="45"/>
      <c r="F999" s="46" t="str">
        <f t="shared" si="5"/>
        <v/>
      </c>
      <c r="G999" s="4"/>
      <c r="H999" s="4"/>
      <c r="I999" s="4"/>
      <c r="J999" s="4"/>
      <c r="K999" s="4"/>
      <c r="L999" s="4"/>
      <c r="M999" s="4"/>
      <c r="N999" s="4"/>
      <c r="O999" s="4"/>
      <c r="P999" s="4"/>
      <c r="Q999" s="4"/>
      <c r="R999" s="4"/>
      <c r="S999" s="4"/>
      <c r="T999" s="4"/>
      <c r="U999" s="4"/>
      <c r="V999" s="4"/>
      <c r="W999" s="4"/>
      <c r="X999" s="4"/>
      <c r="Y999" s="4"/>
      <c r="Z999" s="4"/>
      <c r="AA999" s="4"/>
      <c r="AB999" s="4"/>
      <c r="AC999" s="4"/>
    </row>
    <row r="1000">
      <c r="A1000" s="43"/>
      <c r="B1000" s="37" t="str">
        <f t="shared" si="2"/>
        <v/>
      </c>
      <c r="C1000" s="44"/>
      <c r="D1000" s="45"/>
      <c r="E1000" s="45"/>
      <c r="F1000" s="46" t="str">
        <f t="shared" si="5"/>
        <v/>
      </c>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dataValidations>
    <dataValidation type="custom" allowBlank="1" showDropDown="1" showInputMessage="1" showErrorMessage="1" prompt="Enter a Enter date format in DD/MM/YYYY valid date" sqref="C14 A2:A1000">
      <formula1>OR(NOT(ISERROR(DATEVALUE(A2))), AND(ISNUMBER(A2), LEFT(CELL("format", A2))="D"))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75"/>
    <col customWidth="1" min="6" max="6" width="17.75"/>
    <col customWidth="1" min="7" max="7" width="18.38"/>
    <col customWidth="1" min="15" max="15" width="15.0"/>
    <col customWidth="1" min="16" max="16" width="15.88"/>
    <col customWidth="1" min="17" max="17" width="17.13"/>
    <col customWidth="1" min="18" max="18" width="16.88"/>
  </cols>
  <sheetData>
    <row r="1">
      <c r="A1" s="35" t="s">
        <v>3</v>
      </c>
      <c r="B1" s="35" t="s">
        <v>69</v>
      </c>
      <c r="C1" s="35" t="s">
        <v>90</v>
      </c>
      <c r="D1" s="35" t="s">
        <v>91</v>
      </c>
      <c r="E1" s="35" t="s">
        <v>10</v>
      </c>
      <c r="F1" s="35" t="s">
        <v>92</v>
      </c>
      <c r="G1" s="35" t="s">
        <v>2</v>
      </c>
      <c r="H1" s="35" t="s">
        <v>5</v>
      </c>
      <c r="I1" s="35" t="s">
        <v>93</v>
      </c>
      <c r="J1" s="35" t="s">
        <v>94</v>
      </c>
      <c r="K1" s="4"/>
      <c r="L1" s="4"/>
      <c r="M1" s="4"/>
      <c r="N1" s="35" t="s">
        <v>69</v>
      </c>
      <c r="O1" s="35" t="s">
        <v>71</v>
      </c>
      <c r="P1" s="35" t="s">
        <v>72</v>
      </c>
      <c r="Q1" s="35" t="s">
        <v>95</v>
      </c>
      <c r="R1" s="35" t="s">
        <v>96</v>
      </c>
      <c r="S1" s="4"/>
      <c r="T1" s="50" t="s">
        <v>16</v>
      </c>
      <c r="U1" s="4"/>
      <c r="V1" s="44"/>
      <c r="W1" s="44"/>
      <c r="X1" s="44"/>
      <c r="Y1" s="44"/>
      <c r="Z1" s="44"/>
      <c r="AA1" s="44"/>
      <c r="AB1" s="4"/>
      <c r="AC1" s="4"/>
      <c r="AD1" s="4"/>
      <c r="AE1" s="4"/>
      <c r="AF1" s="4"/>
    </row>
    <row r="2">
      <c r="A2" s="51">
        <v>45901.0</v>
      </c>
      <c r="B2" s="52" t="str">
        <f t="array" ref="B2:B1000">IF(A2:A1000 = "", "",TEXT(A2:A1000,"mmmm"))</f>
        <v>September</v>
      </c>
      <c r="C2" s="53" t="s">
        <v>15</v>
      </c>
      <c r="D2" s="54" t="s">
        <v>41</v>
      </c>
      <c r="E2" s="45"/>
      <c r="F2" s="55" t="s">
        <v>72</v>
      </c>
      <c r="G2" s="50" t="s">
        <v>14</v>
      </c>
      <c r="H2" s="56">
        <v>2.0</v>
      </c>
      <c r="I2" s="57">
        <f t="array" ref="I2">ifna(IF(F2="","",INDEX(UpdateSheet!W:W,MATCH(1,(UpdateSheet!U:U=MAXIFS(UpdateSheet!U:U, UpdateSheet!V:V, G2, UpdateSheet!U:U, "&lt;=" &amp; A2))*(UpdateSheet!V:V=G2), 0))*H2),"")</f>
        <v>19000</v>
      </c>
      <c r="J2" s="58"/>
      <c r="K2" s="45"/>
      <c r="L2" s="45"/>
      <c r="M2" s="4"/>
      <c r="N2" s="59" t="s">
        <v>76</v>
      </c>
      <c r="O2" s="42">
        <f t="shared" ref="O2:O13" si="1">if($T$1="All",SUMIFS($I:$I,$F:$F,O$1,$B:$B,$N2),SUMIFS($I:$I,$F:$F,O$1,$B:$B,$N2,$G:$G,$T$1))</f>
        <v>0</v>
      </c>
      <c r="P2" s="42">
        <f t="shared" ref="P2:P13" si="2">if($T$1="All", SUMIFS($I:$I,$F:$F,P$1,$B:$B,$N2),SUMIFS($I:$I,$F:$F,P$1,$B:$B,$N2,$G:$G,$T$1))</f>
        <v>0</v>
      </c>
      <c r="Q2" s="42">
        <f t="shared" ref="Q2:Q13" si="3">O2-P2</f>
        <v>0</v>
      </c>
      <c r="R2" s="42">
        <f t="shared" ref="R2:R13" si="4">if($T$1="All",SUMIFS($J:$J,$B:$B,$N2),SUMIFS($J:$J,$B:$B,$N2,$G:$G,$T$1))</f>
        <v>0</v>
      </c>
      <c r="S2" s="4"/>
      <c r="T2" s="4"/>
      <c r="U2" s="4"/>
      <c r="V2" s="4"/>
      <c r="W2" s="4"/>
      <c r="X2" s="4"/>
      <c r="Y2" s="4"/>
      <c r="Z2" s="4"/>
      <c r="AA2" s="4"/>
      <c r="AB2" s="4"/>
      <c r="AC2" s="4"/>
      <c r="AD2" s="4"/>
      <c r="AE2" s="4"/>
      <c r="AF2" s="4"/>
    </row>
    <row r="3">
      <c r="A3" s="51">
        <v>45901.0</v>
      </c>
      <c r="B3" s="52" t="s">
        <v>85</v>
      </c>
      <c r="C3" s="53" t="s">
        <v>15</v>
      </c>
      <c r="D3" s="54" t="s">
        <v>41</v>
      </c>
      <c r="E3" s="45"/>
      <c r="F3" s="55" t="s">
        <v>72</v>
      </c>
      <c r="G3" s="50" t="s">
        <v>19</v>
      </c>
      <c r="H3" s="56">
        <v>100.0</v>
      </c>
      <c r="I3" s="57">
        <f t="array" ref="I3">ifna(IF(F3="","",INDEX(UpdateSheet!W:W,MATCH(1,(UpdateSheet!U:U=MAXIFS(UpdateSheet!U:U, UpdateSheet!V:V, G3, UpdateSheet!U:U, "&lt;=" &amp; A3))*(UpdateSheet!V:V=G3), 0))*H3),"")</f>
        <v>15000</v>
      </c>
      <c r="J3" s="60"/>
      <c r="K3" s="45"/>
      <c r="L3" s="45"/>
      <c r="M3" s="4"/>
      <c r="N3" s="59" t="s">
        <v>78</v>
      </c>
      <c r="O3" s="42">
        <f t="shared" si="1"/>
        <v>0</v>
      </c>
      <c r="P3" s="42">
        <f t="shared" si="2"/>
        <v>0</v>
      </c>
      <c r="Q3" s="42">
        <f t="shared" si="3"/>
        <v>0</v>
      </c>
      <c r="R3" s="42">
        <f t="shared" si="4"/>
        <v>0</v>
      </c>
      <c r="S3" s="4"/>
      <c r="T3" s="4"/>
      <c r="U3" s="4"/>
      <c r="V3" s="4"/>
      <c r="W3" s="4"/>
      <c r="X3" s="4"/>
      <c r="Y3" s="4"/>
      <c r="Z3" s="4"/>
      <c r="AA3" s="4"/>
      <c r="AB3" s="4"/>
      <c r="AC3" s="4"/>
      <c r="AD3" s="4"/>
      <c r="AE3" s="4"/>
      <c r="AF3" s="4"/>
    </row>
    <row r="4">
      <c r="A4" s="51">
        <v>45902.0</v>
      </c>
      <c r="B4" s="52" t="s">
        <v>85</v>
      </c>
      <c r="C4" s="53" t="s">
        <v>15</v>
      </c>
      <c r="D4" s="54" t="s">
        <v>35</v>
      </c>
      <c r="E4" s="45"/>
      <c r="F4" s="55" t="s">
        <v>72</v>
      </c>
      <c r="G4" s="53" t="s">
        <v>14</v>
      </c>
      <c r="H4" s="56">
        <v>1.0</v>
      </c>
      <c r="I4" s="57">
        <f t="array" ref="I4">ifna(IF(F4="","",INDEX(UpdateSheet!W:W,MATCH(1,(UpdateSheet!U:U=MAXIFS(UpdateSheet!U:U, UpdateSheet!V:V, G4, UpdateSheet!U:U, "&lt;=" &amp; A4))*(UpdateSheet!V:V=G4), 0))*H4),"")</f>
        <v>9500</v>
      </c>
      <c r="J4" s="61"/>
      <c r="K4" s="45"/>
      <c r="L4" s="45"/>
      <c r="M4" s="4"/>
      <c r="N4" s="59" t="s">
        <v>79</v>
      </c>
      <c r="O4" s="42">
        <f t="shared" si="1"/>
        <v>0</v>
      </c>
      <c r="P4" s="42">
        <f t="shared" si="2"/>
        <v>0</v>
      </c>
      <c r="Q4" s="42">
        <f t="shared" si="3"/>
        <v>0</v>
      </c>
      <c r="R4" s="42">
        <f t="shared" si="4"/>
        <v>0</v>
      </c>
      <c r="S4" s="4"/>
      <c r="T4" s="4"/>
      <c r="U4" s="4"/>
      <c r="V4" s="4"/>
      <c r="W4" s="4"/>
      <c r="X4" s="4"/>
      <c r="Y4" s="4"/>
      <c r="Z4" s="4"/>
      <c r="AA4" s="4"/>
      <c r="AB4" s="4"/>
      <c r="AC4" s="4"/>
      <c r="AD4" s="4"/>
      <c r="AE4" s="4"/>
      <c r="AF4" s="4"/>
    </row>
    <row r="5">
      <c r="A5" s="51">
        <v>45902.0</v>
      </c>
      <c r="B5" s="52" t="s">
        <v>85</v>
      </c>
      <c r="C5" s="53" t="s">
        <v>15</v>
      </c>
      <c r="D5" s="54" t="s">
        <v>35</v>
      </c>
      <c r="E5" s="45"/>
      <c r="F5" s="55" t="s">
        <v>72</v>
      </c>
      <c r="G5" s="53" t="s">
        <v>19</v>
      </c>
      <c r="H5" s="56">
        <v>50.0</v>
      </c>
      <c r="I5" s="57">
        <f t="array" ref="I5">ifna(IF(F5="","",INDEX(UpdateSheet!W:W,MATCH(1,(UpdateSheet!U:U=MAXIFS(UpdateSheet!U:U, UpdateSheet!V:V, G5, UpdateSheet!U:U, "&lt;=" &amp; A5))*(UpdateSheet!V:V=G5), 0))*H5),"")</f>
        <v>7500</v>
      </c>
      <c r="J5" s="60"/>
      <c r="K5" s="45"/>
      <c r="L5" s="45"/>
      <c r="M5" s="4"/>
      <c r="N5" s="59" t="s">
        <v>80</v>
      </c>
      <c r="O5" s="42">
        <f t="shared" si="1"/>
        <v>0</v>
      </c>
      <c r="P5" s="42">
        <f t="shared" si="2"/>
        <v>0</v>
      </c>
      <c r="Q5" s="42">
        <f t="shared" si="3"/>
        <v>0</v>
      </c>
      <c r="R5" s="42">
        <f t="shared" si="4"/>
        <v>0</v>
      </c>
      <c r="S5" s="4"/>
      <c r="T5" s="4"/>
      <c r="U5" s="4"/>
      <c r="V5" s="4"/>
      <c r="W5" s="4"/>
      <c r="X5" s="4"/>
      <c r="Y5" s="4"/>
      <c r="Z5" s="4"/>
      <c r="AA5" s="4"/>
      <c r="AB5" s="4"/>
      <c r="AC5" s="4"/>
      <c r="AD5" s="4"/>
      <c r="AE5" s="4"/>
      <c r="AF5" s="4"/>
    </row>
    <row r="6">
      <c r="A6" s="51">
        <v>45902.0</v>
      </c>
      <c r="B6" s="52" t="s">
        <v>85</v>
      </c>
      <c r="C6" s="53" t="s">
        <v>15</v>
      </c>
      <c r="D6" s="54" t="s">
        <v>57</v>
      </c>
      <c r="E6" s="45"/>
      <c r="F6" s="55" t="s">
        <v>72</v>
      </c>
      <c r="G6" s="53" t="s">
        <v>14</v>
      </c>
      <c r="H6" s="56">
        <v>1.0</v>
      </c>
      <c r="I6" s="57">
        <f t="array" ref="I6">ifna(IF(F6="","",INDEX(UpdateSheet!W:W,MATCH(1,(UpdateSheet!U:U=MAXIFS(UpdateSheet!U:U, UpdateSheet!V:V, G6, UpdateSheet!U:U, "&lt;=" &amp; A6))*(UpdateSheet!V:V=G6), 0))*H6),"")</f>
        <v>9500</v>
      </c>
      <c r="J6" s="60"/>
      <c r="K6" s="45"/>
      <c r="L6" s="45"/>
      <c r="M6" s="4"/>
      <c r="N6" s="59" t="s">
        <v>81</v>
      </c>
      <c r="O6" s="42">
        <f t="shared" si="1"/>
        <v>0</v>
      </c>
      <c r="P6" s="42">
        <f t="shared" si="2"/>
        <v>0</v>
      </c>
      <c r="Q6" s="42">
        <f t="shared" si="3"/>
        <v>0</v>
      </c>
      <c r="R6" s="42">
        <f t="shared" si="4"/>
        <v>0</v>
      </c>
      <c r="S6" s="4"/>
      <c r="T6" s="4"/>
      <c r="U6" s="4"/>
      <c r="V6" s="4"/>
      <c r="W6" s="4"/>
      <c r="X6" s="4"/>
      <c r="Y6" s="4"/>
      <c r="Z6" s="4"/>
      <c r="AA6" s="4"/>
      <c r="AB6" s="4"/>
      <c r="AC6" s="4"/>
      <c r="AD6" s="4"/>
      <c r="AE6" s="4"/>
      <c r="AF6" s="4"/>
    </row>
    <row r="7">
      <c r="A7" s="51">
        <v>45902.0</v>
      </c>
      <c r="B7" s="52" t="s">
        <v>85</v>
      </c>
      <c r="C7" s="53" t="s">
        <v>20</v>
      </c>
      <c r="D7" s="54" t="s">
        <v>55</v>
      </c>
      <c r="E7" s="45"/>
      <c r="F7" s="55" t="s">
        <v>72</v>
      </c>
      <c r="G7" s="53" t="s">
        <v>23</v>
      </c>
      <c r="H7" s="56">
        <v>2.0</v>
      </c>
      <c r="I7" s="57">
        <f t="array" ref="I7">ifna(IF(F7="","",INDEX(UpdateSheet!W:W,MATCH(1,(UpdateSheet!U:U=MAXIFS(UpdateSheet!U:U, UpdateSheet!V:V, G7, UpdateSheet!U:U, "&lt;=" &amp; A7))*(UpdateSheet!V:V=G7), 0))*H7),"")</f>
        <v>24000</v>
      </c>
      <c r="J7" s="60"/>
      <c r="K7" s="45"/>
      <c r="L7" s="45"/>
      <c r="M7" s="4"/>
      <c r="N7" s="59" t="s">
        <v>82</v>
      </c>
      <c r="O7" s="42">
        <f t="shared" si="1"/>
        <v>0</v>
      </c>
      <c r="P7" s="42">
        <f t="shared" si="2"/>
        <v>0</v>
      </c>
      <c r="Q7" s="42">
        <f t="shared" si="3"/>
        <v>0</v>
      </c>
      <c r="R7" s="42">
        <f t="shared" si="4"/>
        <v>0</v>
      </c>
      <c r="S7" s="4"/>
      <c r="T7" s="4"/>
      <c r="U7" s="4"/>
      <c r="V7" s="4"/>
      <c r="W7" s="4"/>
      <c r="X7" s="4"/>
      <c r="Y7" s="4"/>
      <c r="Z7" s="4"/>
      <c r="AA7" s="4"/>
      <c r="AB7" s="4"/>
      <c r="AC7" s="4"/>
      <c r="AD7" s="4"/>
      <c r="AE7" s="4"/>
      <c r="AF7" s="4"/>
    </row>
    <row r="8">
      <c r="A8" s="51">
        <v>45903.0</v>
      </c>
      <c r="B8" s="52" t="s">
        <v>85</v>
      </c>
      <c r="C8" s="53" t="s">
        <v>20</v>
      </c>
      <c r="D8" s="54" t="s">
        <v>33</v>
      </c>
      <c r="E8" s="45"/>
      <c r="F8" s="55" t="s">
        <v>72</v>
      </c>
      <c r="G8" s="53" t="s">
        <v>23</v>
      </c>
      <c r="H8" s="56">
        <v>2.0</v>
      </c>
      <c r="I8" s="57">
        <f t="array" ref="I8">ifna(IF(F8="","",INDEX(UpdateSheet!W:W,MATCH(1,(UpdateSheet!U:U=MAXIFS(UpdateSheet!U:U, UpdateSheet!V:V, G8, UpdateSheet!U:U, "&lt;=" &amp; A8))*(UpdateSheet!V:V=G8), 0))*H8),"")</f>
        <v>24000</v>
      </c>
      <c r="J8" s="60"/>
      <c r="K8" s="45"/>
      <c r="L8" s="45"/>
      <c r="M8" s="4"/>
      <c r="N8" s="59" t="s">
        <v>83</v>
      </c>
      <c r="O8" s="42">
        <f t="shared" si="1"/>
        <v>0</v>
      </c>
      <c r="P8" s="42">
        <f t="shared" si="2"/>
        <v>0</v>
      </c>
      <c r="Q8" s="42">
        <f t="shared" si="3"/>
        <v>0</v>
      </c>
      <c r="R8" s="42">
        <f t="shared" si="4"/>
        <v>0</v>
      </c>
      <c r="S8" s="4"/>
      <c r="T8" s="4"/>
      <c r="U8" s="4"/>
      <c r="V8" s="4"/>
      <c r="W8" s="4"/>
      <c r="X8" s="4"/>
      <c r="Y8" s="4"/>
      <c r="Z8" s="4"/>
      <c r="AA8" s="4"/>
      <c r="AB8" s="4"/>
      <c r="AC8" s="4"/>
      <c r="AD8" s="4"/>
      <c r="AE8" s="4"/>
      <c r="AF8" s="4"/>
    </row>
    <row r="9">
      <c r="A9" s="51">
        <v>45903.0</v>
      </c>
      <c r="B9" s="52" t="s">
        <v>85</v>
      </c>
      <c r="C9" s="53" t="s">
        <v>15</v>
      </c>
      <c r="D9" s="54" t="s">
        <v>11</v>
      </c>
      <c r="E9" s="45"/>
      <c r="F9" s="55" t="s">
        <v>72</v>
      </c>
      <c r="G9" s="53" t="s">
        <v>14</v>
      </c>
      <c r="H9" s="56">
        <v>1.0</v>
      </c>
      <c r="I9" s="57">
        <f t="array" ref="I9">ifna(IF(F9="","",INDEX(UpdateSheet!W:W,MATCH(1,(UpdateSheet!U:U=MAXIFS(UpdateSheet!U:U, UpdateSheet!V:V, G9, UpdateSheet!U:U, "&lt;=" &amp; A9))*(UpdateSheet!V:V=G9), 0))*H9),"")</f>
        <v>9500</v>
      </c>
      <c r="J9" s="60"/>
      <c r="K9" s="45"/>
      <c r="L9" s="45"/>
      <c r="M9" s="4"/>
      <c r="N9" s="59" t="s">
        <v>84</v>
      </c>
      <c r="O9" s="42">
        <f t="shared" si="1"/>
        <v>0</v>
      </c>
      <c r="P9" s="42">
        <f t="shared" si="2"/>
        <v>0</v>
      </c>
      <c r="Q9" s="42">
        <f t="shared" si="3"/>
        <v>0</v>
      </c>
      <c r="R9" s="42">
        <f t="shared" si="4"/>
        <v>0</v>
      </c>
      <c r="S9" s="4"/>
      <c r="T9" s="4"/>
      <c r="U9" s="4"/>
      <c r="V9" s="4"/>
      <c r="W9" s="4"/>
      <c r="X9" s="4"/>
      <c r="Y9" s="4"/>
      <c r="Z9" s="4"/>
      <c r="AA9" s="4"/>
      <c r="AB9" s="4"/>
      <c r="AC9" s="4"/>
      <c r="AD9" s="4"/>
      <c r="AE9" s="4"/>
      <c r="AF9" s="4"/>
    </row>
    <row r="10">
      <c r="A10" s="51">
        <v>45903.0</v>
      </c>
      <c r="B10" s="52" t="s">
        <v>85</v>
      </c>
      <c r="C10" s="53" t="s">
        <v>15</v>
      </c>
      <c r="D10" s="54" t="s">
        <v>43</v>
      </c>
      <c r="E10" s="45"/>
      <c r="F10" s="55" t="s">
        <v>72</v>
      </c>
      <c r="G10" s="53" t="s">
        <v>14</v>
      </c>
      <c r="H10" s="56">
        <v>1.0</v>
      </c>
      <c r="I10" s="57">
        <f t="array" ref="I10">ifna(IF(F10="","",INDEX(UpdateSheet!W:W,MATCH(1,(UpdateSheet!U:U=MAXIFS(UpdateSheet!U:U, UpdateSheet!V:V, G10, UpdateSheet!U:U, "&lt;=" &amp; A10))*(UpdateSheet!V:V=G10), 0))*H10),"")</f>
        <v>9500</v>
      </c>
      <c r="J10" s="60"/>
      <c r="K10" s="45"/>
      <c r="L10" s="45"/>
      <c r="M10" s="4"/>
      <c r="N10" s="59" t="s">
        <v>85</v>
      </c>
      <c r="O10" s="42">
        <f t="shared" si="1"/>
        <v>1053000</v>
      </c>
      <c r="P10" s="42">
        <f t="shared" si="2"/>
        <v>1361500</v>
      </c>
      <c r="Q10" s="42">
        <f t="shared" si="3"/>
        <v>-308500</v>
      </c>
      <c r="R10" s="42">
        <f t="shared" si="4"/>
        <v>51500</v>
      </c>
      <c r="S10" s="4"/>
      <c r="T10" s="4"/>
      <c r="U10" s="4"/>
      <c r="V10" s="4"/>
      <c r="W10" s="4"/>
      <c r="X10" s="4"/>
      <c r="Y10" s="4"/>
      <c r="Z10" s="4"/>
      <c r="AA10" s="4"/>
      <c r="AB10" s="4"/>
      <c r="AC10" s="4"/>
      <c r="AD10" s="4"/>
      <c r="AE10" s="4"/>
      <c r="AF10" s="4"/>
    </row>
    <row r="11">
      <c r="A11" s="51">
        <v>45903.0</v>
      </c>
      <c r="B11" s="52" t="s">
        <v>85</v>
      </c>
      <c r="C11" s="53" t="s">
        <v>15</v>
      </c>
      <c r="D11" s="54" t="s">
        <v>43</v>
      </c>
      <c r="E11" s="45"/>
      <c r="F11" s="55" t="s">
        <v>72</v>
      </c>
      <c r="G11" s="53" t="s">
        <v>19</v>
      </c>
      <c r="H11" s="56">
        <v>100.0</v>
      </c>
      <c r="I11" s="57">
        <f t="array" ref="I11">ifna(IF(F11="","",INDEX(UpdateSheet!W:W,MATCH(1,(UpdateSheet!U:U=MAXIFS(UpdateSheet!U:U, UpdateSheet!V:V, G11, UpdateSheet!U:U, "&lt;=" &amp; A11))*(UpdateSheet!V:V=G11), 0))*H11),"")</f>
        <v>15000</v>
      </c>
      <c r="J11" s="60"/>
      <c r="K11" s="45"/>
      <c r="L11" s="45"/>
      <c r="M11" s="4"/>
      <c r="N11" s="59" t="s">
        <v>86</v>
      </c>
      <c r="O11" s="42">
        <f t="shared" si="1"/>
        <v>1569000</v>
      </c>
      <c r="P11" s="42">
        <f t="shared" si="2"/>
        <v>940000</v>
      </c>
      <c r="Q11" s="42">
        <f t="shared" si="3"/>
        <v>629000</v>
      </c>
      <c r="R11" s="42">
        <f t="shared" si="4"/>
        <v>72500</v>
      </c>
      <c r="S11" s="4"/>
      <c r="T11" s="4"/>
      <c r="U11" s="4"/>
      <c r="V11" s="4"/>
      <c r="W11" s="4"/>
      <c r="X11" s="4"/>
      <c r="Y11" s="4"/>
      <c r="Z11" s="4"/>
      <c r="AA11" s="4"/>
      <c r="AB11" s="4"/>
      <c r="AC11" s="4"/>
      <c r="AD11" s="4"/>
      <c r="AE11" s="4"/>
      <c r="AF11" s="4"/>
    </row>
    <row r="12">
      <c r="A12" s="51">
        <v>45903.0</v>
      </c>
      <c r="B12" s="52" t="s">
        <v>85</v>
      </c>
      <c r="C12" s="53" t="s">
        <v>15</v>
      </c>
      <c r="D12" s="54" t="s">
        <v>45</v>
      </c>
      <c r="E12" s="45"/>
      <c r="F12" s="55" t="s">
        <v>72</v>
      </c>
      <c r="G12" s="53" t="s">
        <v>14</v>
      </c>
      <c r="H12" s="56">
        <v>1.0</v>
      </c>
      <c r="I12" s="57">
        <f t="array" ref="I12">ifna(IF(F12="","",INDEX(UpdateSheet!W:W,MATCH(1,(UpdateSheet!U:U=MAXIFS(UpdateSheet!U:U, UpdateSheet!V:V, G12, UpdateSheet!U:U, "&lt;=" &amp; A12))*(UpdateSheet!V:V=G12), 0))*H12),"")</f>
        <v>9500</v>
      </c>
      <c r="J12" s="60"/>
      <c r="K12" s="45"/>
      <c r="L12" s="45"/>
      <c r="M12" s="4"/>
      <c r="N12" s="59" t="s">
        <v>87</v>
      </c>
      <c r="O12" s="42">
        <f t="shared" si="1"/>
        <v>653500</v>
      </c>
      <c r="P12" s="42">
        <f t="shared" si="2"/>
        <v>874000</v>
      </c>
      <c r="Q12" s="42">
        <f t="shared" si="3"/>
        <v>-220500</v>
      </c>
      <c r="R12" s="42">
        <f t="shared" si="4"/>
        <v>37500</v>
      </c>
      <c r="S12" s="4"/>
      <c r="T12" s="4"/>
      <c r="U12" s="4"/>
      <c r="V12" s="4"/>
      <c r="W12" s="4"/>
      <c r="X12" s="4"/>
      <c r="Y12" s="4"/>
      <c r="Z12" s="4"/>
      <c r="AA12" s="4"/>
      <c r="AB12" s="4"/>
      <c r="AC12" s="4"/>
      <c r="AD12" s="4"/>
      <c r="AE12" s="4"/>
      <c r="AF12" s="4"/>
    </row>
    <row r="13">
      <c r="A13" s="51">
        <v>45903.0</v>
      </c>
      <c r="B13" s="52" t="s">
        <v>85</v>
      </c>
      <c r="C13" s="53" t="s">
        <v>15</v>
      </c>
      <c r="D13" s="54" t="s">
        <v>17</v>
      </c>
      <c r="E13" s="45"/>
      <c r="F13" s="55" t="s">
        <v>72</v>
      </c>
      <c r="G13" s="53" t="s">
        <v>14</v>
      </c>
      <c r="H13" s="56">
        <v>1.0</v>
      </c>
      <c r="I13" s="57">
        <f t="array" ref="I13">ifna(IF(F13="","",INDEX(UpdateSheet!W:W,MATCH(1,(UpdateSheet!U:U=MAXIFS(UpdateSheet!U:U, UpdateSheet!V:V, G13, UpdateSheet!U:U, "&lt;=" &amp; A13))*(UpdateSheet!V:V=G13), 0))*H13),"")</f>
        <v>9500</v>
      </c>
      <c r="J13" s="60"/>
      <c r="K13" s="45"/>
      <c r="L13" s="45"/>
      <c r="M13" s="4"/>
      <c r="N13" s="59" t="s">
        <v>88</v>
      </c>
      <c r="O13" s="42">
        <f t="shared" si="1"/>
        <v>0</v>
      </c>
      <c r="P13" s="42">
        <f t="shared" si="2"/>
        <v>0</v>
      </c>
      <c r="Q13" s="42">
        <f t="shared" si="3"/>
        <v>0</v>
      </c>
      <c r="R13" s="42">
        <f t="shared" si="4"/>
        <v>0</v>
      </c>
      <c r="S13" s="4"/>
      <c r="T13" s="4"/>
      <c r="U13" s="4"/>
      <c r="V13" s="4"/>
      <c r="W13" s="4"/>
      <c r="X13" s="4"/>
      <c r="Y13" s="4"/>
      <c r="Z13" s="4"/>
      <c r="AA13" s="4"/>
      <c r="AB13" s="4"/>
      <c r="AC13" s="4"/>
      <c r="AD13" s="4"/>
      <c r="AE13" s="4"/>
      <c r="AF13" s="4"/>
    </row>
    <row r="14">
      <c r="A14" s="51">
        <v>45904.0</v>
      </c>
      <c r="B14" s="52" t="s">
        <v>85</v>
      </c>
      <c r="C14" s="53" t="s">
        <v>15</v>
      </c>
      <c r="D14" s="54" t="s">
        <v>24</v>
      </c>
      <c r="E14" s="45"/>
      <c r="F14" s="55" t="s">
        <v>72</v>
      </c>
      <c r="G14" s="53" t="s">
        <v>14</v>
      </c>
      <c r="H14" s="56">
        <v>1.0</v>
      </c>
      <c r="I14" s="57">
        <f t="array" ref="I14">ifna(IF(F14="","",INDEX(UpdateSheet!W:W,MATCH(1,(UpdateSheet!U:U=MAXIFS(UpdateSheet!U:U, UpdateSheet!V:V, G14, UpdateSheet!U:U, "&lt;=" &amp; A14))*(UpdateSheet!V:V=G14), 0))*H14),"")</f>
        <v>9500</v>
      </c>
      <c r="J14" s="60"/>
      <c r="K14" s="45"/>
      <c r="L14" s="45"/>
      <c r="M14" s="4"/>
      <c r="N14" s="48" t="s">
        <v>89</v>
      </c>
      <c r="O14" s="49">
        <f t="shared" ref="O14:R14" si="5">SUM(O2:O13)</f>
        <v>3275500</v>
      </c>
      <c r="P14" s="49">
        <f t="shared" si="5"/>
        <v>3175500</v>
      </c>
      <c r="Q14" s="49">
        <f t="shared" si="5"/>
        <v>100000</v>
      </c>
      <c r="R14" s="49">
        <f t="shared" si="5"/>
        <v>161500</v>
      </c>
      <c r="S14" s="4"/>
      <c r="T14" s="4"/>
      <c r="U14" s="4"/>
      <c r="V14" s="4"/>
      <c r="W14" s="4"/>
      <c r="X14" s="4"/>
      <c r="Y14" s="4"/>
      <c r="Z14" s="4"/>
      <c r="AA14" s="4"/>
      <c r="AB14" s="4"/>
      <c r="AC14" s="4"/>
      <c r="AD14" s="4"/>
      <c r="AE14" s="4"/>
      <c r="AF14" s="4"/>
    </row>
    <row r="15">
      <c r="A15" s="51">
        <v>45904.0</v>
      </c>
      <c r="B15" s="52" t="s">
        <v>85</v>
      </c>
      <c r="C15" s="53" t="s">
        <v>15</v>
      </c>
      <c r="D15" s="54" t="s">
        <v>11</v>
      </c>
      <c r="E15" s="45"/>
      <c r="F15" s="55" t="s">
        <v>72</v>
      </c>
      <c r="G15" s="53" t="s">
        <v>14</v>
      </c>
      <c r="H15" s="56">
        <v>1.0</v>
      </c>
      <c r="I15" s="57">
        <f t="array" ref="I15">ifna(IF(F15="","",INDEX(UpdateSheet!W:W,MATCH(1,(UpdateSheet!U:U=MAXIFS(UpdateSheet!U:U, UpdateSheet!V:V, G15, UpdateSheet!U:U, "&lt;=" &amp; A15))*(UpdateSheet!V:V=G15), 0))*H15),"")</f>
        <v>9500</v>
      </c>
      <c r="J15" s="60"/>
      <c r="K15" s="4"/>
      <c r="L15" s="4"/>
      <c r="M15" s="4"/>
      <c r="N15" s="4"/>
      <c r="O15" s="4"/>
      <c r="P15" s="4"/>
      <c r="Q15" s="4"/>
      <c r="R15" s="4"/>
      <c r="S15" s="4"/>
      <c r="T15" s="4"/>
      <c r="U15" s="4"/>
      <c r="V15" s="4"/>
      <c r="W15" s="4"/>
      <c r="X15" s="4"/>
      <c r="Y15" s="4"/>
      <c r="Z15" s="4"/>
      <c r="AA15" s="4"/>
      <c r="AB15" s="4"/>
      <c r="AC15" s="4"/>
      <c r="AD15" s="4"/>
      <c r="AE15" s="4"/>
      <c r="AF15" s="4"/>
    </row>
    <row r="16">
      <c r="A16" s="51">
        <v>45904.0</v>
      </c>
      <c r="B16" s="52" t="s">
        <v>85</v>
      </c>
      <c r="C16" s="53" t="s">
        <v>15</v>
      </c>
      <c r="D16" s="54" t="s">
        <v>43</v>
      </c>
      <c r="E16" s="45"/>
      <c r="F16" s="55" t="s">
        <v>72</v>
      </c>
      <c r="G16" s="53" t="s">
        <v>14</v>
      </c>
      <c r="H16" s="56">
        <v>1.0</v>
      </c>
      <c r="I16" s="57">
        <f t="array" ref="I16">ifna(IF(F16="","",INDEX(UpdateSheet!W:W,MATCH(1,(UpdateSheet!U:U=MAXIFS(UpdateSheet!U:U, UpdateSheet!V:V, G16, UpdateSheet!U:U, "&lt;=" &amp; A16))*(UpdateSheet!V:V=G16), 0))*H16),"")</f>
        <v>9500</v>
      </c>
      <c r="J16" s="60"/>
      <c r="K16" s="4"/>
      <c r="L16" s="4"/>
      <c r="M16" s="4"/>
      <c r="N16" s="4"/>
      <c r="O16" s="4"/>
      <c r="P16" s="4"/>
      <c r="Q16" s="4"/>
      <c r="R16" s="4"/>
      <c r="S16" s="4"/>
      <c r="T16" s="4"/>
      <c r="U16" s="4"/>
      <c r="V16" s="4"/>
      <c r="W16" s="4"/>
      <c r="X16" s="4"/>
      <c r="Y16" s="4"/>
      <c r="Z16" s="4"/>
      <c r="AA16" s="4"/>
      <c r="AB16" s="4"/>
      <c r="AC16" s="4"/>
      <c r="AD16" s="4"/>
      <c r="AE16" s="4"/>
      <c r="AF16" s="4"/>
    </row>
    <row r="17">
      <c r="A17" s="51">
        <v>45904.0</v>
      </c>
      <c r="B17" s="52" t="s">
        <v>85</v>
      </c>
      <c r="C17" s="53" t="s">
        <v>20</v>
      </c>
      <c r="D17" s="54" t="s">
        <v>11</v>
      </c>
      <c r="E17" s="45"/>
      <c r="F17" s="55" t="s">
        <v>72</v>
      </c>
      <c r="G17" s="53" t="s">
        <v>23</v>
      </c>
      <c r="H17" s="56">
        <v>4.0</v>
      </c>
      <c r="I17" s="57">
        <f t="array" ref="I17">ifna(IF(F17="","",INDEX(UpdateSheet!W:W,MATCH(1,(UpdateSheet!U:U=MAXIFS(UpdateSheet!U:U, UpdateSheet!V:V, G17, UpdateSheet!U:U, "&lt;=" &amp; A17))*(UpdateSheet!V:V=G17), 0))*H17),"")</f>
        <v>48000</v>
      </c>
      <c r="J17" s="60"/>
      <c r="K17" s="4"/>
      <c r="L17" s="4"/>
      <c r="M17" s="4"/>
      <c r="N17" s="4"/>
      <c r="O17" s="4"/>
      <c r="P17" s="4"/>
      <c r="Q17" s="4"/>
      <c r="R17" s="4"/>
      <c r="S17" s="4"/>
      <c r="T17" s="4"/>
      <c r="U17" s="4"/>
      <c r="V17" s="4"/>
      <c r="W17" s="4"/>
      <c r="X17" s="4"/>
      <c r="Y17" s="4"/>
      <c r="Z17" s="4"/>
      <c r="AA17" s="4"/>
      <c r="AB17" s="4"/>
      <c r="AC17" s="4"/>
      <c r="AD17" s="4"/>
      <c r="AE17" s="4"/>
      <c r="AF17" s="4"/>
    </row>
    <row r="18">
      <c r="A18" s="51">
        <v>45904.0</v>
      </c>
      <c r="B18" s="52" t="s">
        <v>85</v>
      </c>
      <c r="C18" s="53" t="s">
        <v>20</v>
      </c>
      <c r="D18" s="54" t="s">
        <v>29</v>
      </c>
      <c r="E18" s="45"/>
      <c r="F18" s="55" t="s">
        <v>72</v>
      </c>
      <c r="G18" s="53" t="s">
        <v>23</v>
      </c>
      <c r="H18" s="56">
        <v>1.0</v>
      </c>
      <c r="I18" s="57">
        <f t="array" ref="I18">ifna(IF(F18="","",INDEX(UpdateSheet!W:W,MATCH(1,(UpdateSheet!U:U=MAXIFS(UpdateSheet!U:U, UpdateSheet!V:V, G18, UpdateSheet!U:U, "&lt;=" &amp; A18))*(UpdateSheet!V:V=G18), 0))*H18),"")</f>
        <v>12000</v>
      </c>
      <c r="J18" s="60"/>
      <c r="K18" s="4"/>
      <c r="L18" s="4"/>
      <c r="M18" s="4"/>
      <c r="N18" s="4"/>
      <c r="O18" s="4"/>
      <c r="P18" s="4"/>
      <c r="Q18" s="4"/>
      <c r="R18" s="4"/>
      <c r="S18" s="4"/>
      <c r="T18" s="4"/>
      <c r="U18" s="4"/>
      <c r="V18" s="4"/>
      <c r="W18" s="4"/>
      <c r="X18" s="4"/>
      <c r="Y18" s="4"/>
      <c r="Z18" s="4"/>
      <c r="AA18" s="4"/>
      <c r="AB18" s="4"/>
      <c r="AC18" s="4"/>
      <c r="AD18" s="4"/>
      <c r="AE18" s="4"/>
      <c r="AF18" s="4"/>
    </row>
    <row r="19">
      <c r="A19" s="51">
        <v>45905.0</v>
      </c>
      <c r="B19" s="52" t="s">
        <v>85</v>
      </c>
      <c r="C19" s="53" t="s">
        <v>15</v>
      </c>
      <c r="D19" s="54" t="s">
        <v>31</v>
      </c>
      <c r="E19" s="45"/>
      <c r="F19" s="55" t="s">
        <v>72</v>
      </c>
      <c r="G19" s="53" t="s">
        <v>14</v>
      </c>
      <c r="H19" s="56">
        <v>1.0</v>
      </c>
      <c r="I19" s="57">
        <f t="array" ref="I19">ifna(IF(F19="","",INDEX(UpdateSheet!W:W,MATCH(1,(UpdateSheet!U:U=MAXIFS(UpdateSheet!U:U, UpdateSheet!V:V, G19, UpdateSheet!U:U, "&lt;=" &amp; A19))*(UpdateSheet!V:V=G19), 0))*H19),"")</f>
        <v>9500</v>
      </c>
      <c r="J19" s="61"/>
      <c r="K19" s="4"/>
      <c r="L19" s="4"/>
      <c r="M19" s="4"/>
      <c r="N19" s="4"/>
      <c r="O19" s="4"/>
      <c r="P19" s="4"/>
      <c r="Q19" s="4"/>
      <c r="R19" s="4"/>
      <c r="S19" s="4"/>
      <c r="T19" s="4"/>
      <c r="U19" s="4"/>
      <c r="V19" s="4"/>
      <c r="W19" s="4"/>
      <c r="X19" s="4"/>
      <c r="Y19" s="4"/>
      <c r="Z19" s="4"/>
      <c r="AA19" s="4"/>
      <c r="AB19" s="4"/>
      <c r="AC19" s="4"/>
      <c r="AD19" s="4"/>
      <c r="AE19" s="4"/>
      <c r="AF19" s="4"/>
    </row>
    <row r="20">
      <c r="A20" s="51">
        <v>45905.0</v>
      </c>
      <c r="B20" s="52" t="s">
        <v>85</v>
      </c>
      <c r="C20" s="53" t="s">
        <v>15</v>
      </c>
      <c r="D20" s="54" t="s">
        <v>31</v>
      </c>
      <c r="E20" s="45"/>
      <c r="F20" s="55" t="s">
        <v>72</v>
      </c>
      <c r="G20" s="53" t="s">
        <v>19</v>
      </c>
      <c r="H20" s="56">
        <v>50.0</v>
      </c>
      <c r="I20" s="57">
        <f t="array" ref="I20">ifna(IF(F20="","",INDEX(UpdateSheet!W:W,MATCH(1,(UpdateSheet!U:U=MAXIFS(UpdateSheet!U:U, UpdateSheet!V:V, G20, UpdateSheet!U:U, "&lt;=" &amp; A20))*(UpdateSheet!V:V=G20), 0))*H20),"")</f>
        <v>7500</v>
      </c>
      <c r="J20" s="61"/>
      <c r="K20" s="4"/>
      <c r="L20" s="4"/>
      <c r="M20" s="4"/>
      <c r="N20" s="4"/>
      <c r="O20" s="4"/>
      <c r="P20" s="4"/>
      <c r="Q20" s="4"/>
      <c r="R20" s="4"/>
      <c r="S20" s="4"/>
      <c r="T20" s="4"/>
      <c r="U20" s="4"/>
      <c r="V20" s="4"/>
      <c r="W20" s="4"/>
      <c r="X20" s="4"/>
      <c r="Y20" s="4"/>
      <c r="Z20" s="4"/>
      <c r="AA20" s="4"/>
      <c r="AB20" s="4"/>
      <c r="AC20" s="4"/>
      <c r="AD20" s="4"/>
      <c r="AE20" s="4"/>
      <c r="AF20" s="4"/>
    </row>
    <row r="21">
      <c r="A21" s="51">
        <v>45905.0</v>
      </c>
      <c r="B21" s="52" t="s">
        <v>85</v>
      </c>
      <c r="C21" s="53" t="s">
        <v>15</v>
      </c>
      <c r="D21" s="54" t="s">
        <v>55</v>
      </c>
      <c r="E21" s="45"/>
      <c r="F21" s="55" t="s">
        <v>72</v>
      </c>
      <c r="G21" s="53" t="s">
        <v>14</v>
      </c>
      <c r="H21" s="56">
        <v>1.0</v>
      </c>
      <c r="I21" s="57">
        <f t="array" ref="I21">ifna(IF(F21="","",INDEX(UpdateSheet!W:W,MATCH(1,(UpdateSheet!U:U=MAXIFS(UpdateSheet!U:U, UpdateSheet!V:V, G21, UpdateSheet!U:U, "&lt;=" &amp; A21))*(UpdateSheet!V:V=G21), 0))*H21),"")</f>
        <v>9500</v>
      </c>
      <c r="J21" s="61"/>
      <c r="K21" s="4"/>
      <c r="L21" s="4"/>
      <c r="M21" s="4"/>
      <c r="N21" s="4"/>
      <c r="O21" s="4"/>
      <c r="P21" s="4"/>
      <c r="Q21" s="4"/>
      <c r="R21" s="4"/>
      <c r="S21" s="4"/>
      <c r="T21" s="4"/>
      <c r="U21" s="4"/>
      <c r="V21" s="4"/>
      <c r="W21" s="4"/>
      <c r="X21" s="4"/>
      <c r="Y21" s="4"/>
      <c r="Z21" s="4"/>
      <c r="AA21" s="4"/>
      <c r="AB21" s="4"/>
      <c r="AC21" s="4"/>
      <c r="AD21" s="4"/>
      <c r="AE21" s="4"/>
      <c r="AF21" s="4"/>
    </row>
    <row r="22">
      <c r="A22" s="51">
        <v>45905.0</v>
      </c>
      <c r="B22" s="52" t="s">
        <v>85</v>
      </c>
      <c r="C22" s="53" t="s">
        <v>15</v>
      </c>
      <c r="D22" s="54" t="s">
        <v>53</v>
      </c>
      <c r="E22" s="45"/>
      <c r="F22" s="55" t="s">
        <v>72</v>
      </c>
      <c r="G22" s="53" t="s">
        <v>14</v>
      </c>
      <c r="H22" s="56">
        <v>1.0</v>
      </c>
      <c r="I22" s="57">
        <f t="array" ref="I22">ifna(IF(F22="","",INDEX(UpdateSheet!W:W,MATCH(1,(UpdateSheet!U:U=MAXIFS(UpdateSheet!U:U, UpdateSheet!V:V, G22, UpdateSheet!U:U, "&lt;=" &amp; A22))*(UpdateSheet!V:V=G22), 0))*H22),"")</f>
        <v>9500</v>
      </c>
      <c r="J22" s="60"/>
      <c r="K22" s="4"/>
      <c r="L22" s="4"/>
      <c r="M22" s="4"/>
      <c r="N22" s="4"/>
      <c r="O22" s="4"/>
      <c r="P22" s="4"/>
      <c r="Q22" s="4"/>
      <c r="R22" s="4"/>
      <c r="S22" s="4"/>
      <c r="T22" s="4"/>
      <c r="U22" s="4"/>
      <c r="V22" s="4"/>
      <c r="W22" s="4"/>
      <c r="X22" s="4"/>
      <c r="Y22" s="4"/>
      <c r="Z22" s="4"/>
      <c r="AA22" s="4"/>
      <c r="AB22" s="4"/>
      <c r="AC22" s="4"/>
      <c r="AD22" s="4"/>
      <c r="AE22" s="4"/>
      <c r="AF22" s="4"/>
    </row>
    <row r="23">
      <c r="A23" s="51">
        <v>45905.0</v>
      </c>
      <c r="B23" s="52" t="s">
        <v>85</v>
      </c>
      <c r="C23" s="53" t="s">
        <v>15</v>
      </c>
      <c r="D23" s="54" t="s">
        <v>53</v>
      </c>
      <c r="E23" s="45"/>
      <c r="F23" s="55" t="s">
        <v>72</v>
      </c>
      <c r="G23" s="53" t="s">
        <v>19</v>
      </c>
      <c r="H23" s="56">
        <v>50.0</v>
      </c>
      <c r="I23" s="57">
        <f t="array" ref="I23">ifna(IF(F23="","",INDEX(UpdateSheet!W:W,MATCH(1,(UpdateSheet!U:U=MAXIFS(UpdateSheet!U:U, UpdateSheet!V:V, G23, UpdateSheet!U:U, "&lt;=" &amp; A23))*(UpdateSheet!V:V=G23), 0))*H23),"")</f>
        <v>7500</v>
      </c>
      <c r="J23" s="60"/>
      <c r="K23" s="4"/>
      <c r="L23" s="4"/>
      <c r="M23" s="4"/>
      <c r="N23" s="4"/>
      <c r="O23" s="4"/>
      <c r="P23" s="4"/>
      <c r="Q23" s="4"/>
      <c r="R23" s="4"/>
      <c r="S23" s="4"/>
      <c r="T23" s="4"/>
      <c r="U23" s="4"/>
      <c r="V23" s="4"/>
      <c r="W23" s="4"/>
      <c r="X23" s="4"/>
      <c r="Y23" s="4"/>
      <c r="Z23" s="4"/>
      <c r="AA23" s="4"/>
      <c r="AB23" s="4"/>
      <c r="AC23" s="4"/>
      <c r="AD23" s="4"/>
      <c r="AE23" s="4"/>
      <c r="AF23" s="4"/>
    </row>
    <row r="24">
      <c r="A24" s="51">
        <v>45906.0</v>
      </c>
      <c r="B24" s="52" t="s">
        <v>85</v>
      </c>
      <c r="C24" s="53" t="s">
        <v>15</v>
      </c>
      <c r="D24" s="54" t="s">
        <v>11</v>
      </c>
      <c r="E24" s="45"/>
      <c r="F24" s="55" t="s">
        <v>72</v>
      </c>
      <c r="G24" s="53" t="s">
        <v>14</v>
      </c>
      <c r="H24" s="56">
        <v>1.0</v>
      </c>
      <c r="I24" s="57">
        <f t="array" ref="I24">ifna(IF(F24="","",INDEX(UpdateSheet!W:W,MATCH(1,(UpdateSheet!U:U=MAXIFS(UpdateSheet!U:U, UpdateSheet!V:V, G24, UpdateSheet!U:U, "&lt;=" &amp; A24))*(UpdateSheet!V:V=G24), 0))*H24),"")</f>
        <v>9500</v>
      </c>
      <c r="J24" s="60"/>
      <c r="K24" s="4"/>
      <c r="L24" s="4"/>
      <c r="M24" s="4"/>
      <c r="N24" s="4"/>
      <c r="O24" s="4"/>
      <c r="P24" s="4"/>
      <c r="Q24" s="4"/>
      <c r="R24" s="4"/>
      <c r="S24" s="4"/>
      <c r="T24" s="4"/>
      <c r="U24" s="4"/>
      <c r="V24" s="4"/>
      <c r="W24" s="4"/>
      <c r="X24" s="4"/>
      <c r="Y24" s="4"/>
      <c r="Z24" s="4"/>
      <c r="AA24" s="4"/>
      <c r="AB24" s="4"/>
      <c r="AC24" s="4"/>
      <c r="AD24" s="4"/>
      <c r="AE24" s="4"/>
      <c r="AF24" s="4"/>
    </row>
    <row r="25">
      <c r="A25" s="51">
        <v>45906.0</v>
      </c>
      <c r="B25" s="52" t="s">
        <v>85</v>
      </c>
      <c r="C25" s="53" t="s">
        <v>15</v>
      </c>
      <c r="D25" s="54" t="s">
        <v>11</v>
      </c>
      <c r="E25" s="45"/>
      <c r="F25" s="55" t="s">
        <v>72</v>
      </c>
      <c r="G25" s="53" t="s">
        <v>19</v>
      </c>
      <c r="H25" s="56">
        <v>100.0</v>
      </c>
      <c r="I25" s="57">
        <f t="array" ref="I25">ifna(IF(F25="","",INDEX(UpdateSheet!W:W,MATCH(1,(UpdateSheet!U:U=MAXIFS(UpdateSheet!U:U, UpdateSheet!V:V, G25, UpdateSheet!U:U, "&lt;=" &amp; A25))*(UpdateSheet!V:V=G25), 0))*H25),"")</f>
        <v>15000</v>
      </c>
      <c r="J25" s="60"/>
      <c r="K25" s="4"/>
      <c r="L25" s="4"/>
      <c r="M25" s="4"/>
      <c r="N25" s="4"/>
      <c r="O25" s="4"/>
      <c r="P25" s="4"/>
      <c r="Q25" s="4"/>
      <c r="R25" s="4"/>
      <c r="S25" s="4"/>
      <c r="T25" s="4"/>
      <c r="U25" s="4"/>
      <c r="V25" s="4"/>
      <c r="W25" s="4"/>
      <c r="X25" s="4"/>
      <c r="Y25" s="4"/>
      <c r="Z25" s="4"/>
      <c r="AA25" s="4"/>
      <c r="AB25" s="4"/>
      <c r="AC25" s="4"/>
      <c r="AD25" s="4"/>
      <c r="AE25" s="4"/>
      <c r="AF25" s="4"/>
    </row>
    <row r="26">
      <c r="A26" s="51">
        <v>45906.0</v>
      </c>
      <c r="B26" s="52" t="s">
        <v>85</v>
      </c>
      <c r="C26" s="53" t="s">
        <v>15</v>
      </c>
      <c r="D26" s="54" t="s">
        <v>43</v>
      </c>
      <c r="E26" s="45"/>
      <c r="F26" s="55" t="s">
        <v>71</v>
      </c>
      <c r="G26" s="53" t="s">
        <v>14</v>
      </c>
      <c r="H26" s="56">
        <v>3.0</v>
      </c>
      <c r="I26" s="57">
        <f t="array" ref="I26">ifna(IF(F26="","",INDEX(UpdateSheet!W:W,MATCH(1,(UpdateSheet!U:U=MAXIFS(UpdateSheet!U:U, UpdateSheet!V:V, G26, UpdateSheet!U:U, "&lt;=" &amp; A26))*(UpdateSheet!V:V=G26), 0))*H26),"")</f>
        <v>28500</v>
      </c>
      <c r="J26" s="58">
        <v>5000.0</v>
      </c>
      <c r="K26" s="4"/>
      <c r="L26" s="4"/>
      <c r="M26" s="4"/>
      <c r="N26" s="4"/>
      <c r="O26" s="4"/>
      <c r="P26" s="4"/>
      <c r="Q26" s="4"/>
      <c r="R26" s="4"/>
      <c r="S26" s="4"/>
      <c r="T26" s="4"/>
      <c r="U26" s="4"/>
      <c r="V26" s="4"/>
      <c r="W26" s="4"/>
      <c r="X26" s="4"/>
      <c r="Y26" s="4"/>
      <c r="Z26" s="4"/>
      <c r="AA26" s="4"/>
      <c r="AB26" s="4"/>
      <c r="AC26" s="4"/>
      <c r="AD26" s="4"/>
      <c r="AE26" s="4"/>
      <c r="AF26" s="4"/>
    </row>
    <row r="27">
      <c r="A27" s="51">
        <v>45906.0</v>
      </c>
      <c r="B27" s="52" t="s">
        <v>85</v>
      </c>
      <c r="C27" s="53" t="s">
        <v>15</v>
      </c>
      <c r="D27" s="54" t="s">
        <v>43</v>
      </c>
      <c r="E27" s="45"/>
      <c r="F27" s="55" t="s">
        <v>71</v>
      </c>
      <c r="G27" s="53" t="s">
        <v>19</v>
      </c>
      <c r="H27" s="56">
        <v>100.0</v>
      </c>
      <c r="I27" s="57">
        <f t="array" ref="I27">ifna(IF(F27="","",INDEX(UpdateSheet!W:W,MATCH(1,(UpdateSheet!U:U=MAXIFS(UpdateSheet!U:U, UpdateSheet!V:V, G27, UpdateSheet!U:U, "&lt;=" &amp; A27))*(UpdateSheet!V:V=G27), 0))*H27),"")</f>
        <v>15000</v>
      </c>
      <c r="J27" s="60"/>
      <c r="K27" s="4"/>
      <c r="L27" s="4"/>
      <c r="M27" s="4"/>
      <c r="N27" s="4"/>
      <c r="O27" s="4"/>
      <c r="P27" s="4"/>
      <c r="Q27" s="4"/>
      <c r="R27" s="4"/>
      <c r="S27" s="4"/>
      <c r="T27" s="4"/>
      <c r="U27" s="4"/>
      <c r="V27" s="4"/>
      <c r="W27" s="4"/>
      <c r="X27" s="4"/>
      <c r="Y27" s="4"/>
      <c r="Z27" s="4"/>
      <c r="AA27" s="4"/>
      <c r="AB27" s="4"/>
      <c r="AC27" s="4"/>
      <c r="AD27" s="4"/>
      <c r="AE27" s="4"/>
      <c r="AF27" s="4"/>
    </row>
    <row r="28">
      <c r="A28" s="51">
        <v>45906.0</v>
      </c>
      <c r="B28" s="52" t="s">
        <v>85</v>
      </c>
      <c r="C28" s="53" t="s">
        <v>15</v>
      </c>
      <c r="D28" s="54" t="s">
        <v>41</v>
      </c>
      <c r="E28" s="45"/>
      <c r="F28" s="55" t="s">
        <v>71</v>
      </c>
      <c r="G28" s="53" t="s">
        <v>14</v>
      </c>
      <c r="H28" s="56">
        <v>3.0</v>
      </c>
      <c r="I28" s="57">
        <f t="array" ref="I28">ifna(IF(F28="","",INDEX(UpdateSheet!W:W,MATCH(1,(UpdateSheet!U:U=MAXIFS(UpdateSheet!U:U, UpdateSheet!V:V, G28, UpdateSheet!U:U, "&lt;=" &amp; A28))*(UpdateSheet!V:V=G28), 0))*H28),"")</f>
        <v>28500</v>
      </c>
      <c r="J28" s="58">
        <v>4000.0</v>
      </c>
      <c r="K28" s="4"/>
      <c r="L28" s="4"/>
      <c r="M28" s="4"/>
      <c r="N28" s="4"/>
      <c r="O28" s="4"/>
      <c r="P28" s="4"/>
      <c r="Q28" s="4"/>
      <c r="R28" s="4"/>
      <c r="S28" s="4"/>
      <c r="T28" s="4"/>
      <c r="U28" s="4"/>
      <c r="V28" s="4"/>
      <c r="W28" s="4"/>
      <c r="X28" s="4"/>
      <c r="Y28" s="4"/>
      <c r="Z28" s="4"/>
      <c r="AA28" s="4"/>
      <c r="AB28" s="4"/>
      <c r="AC28" s="4"/>
      <c r="AD28" s="4"/>
      <c r="AE28" s="4"/>
      <c r="AF28" s="4"/>
    </row>
    <row r="29">
      <c r="A29" s="51">
        <v>45906.0</v>
      </c>
      <c r="B29" s="52" t="s">
        <v>85</v>
      </c>
      <c r="C29" s="53" t="s">
        <v>20</v>
      </c>
      <c r="D29" s="54" t="s">
        <v>31</v>
      </c>
      <c r="E29" s="45"/>
      <c r="F29" s="55" t="s">
        <v>72</v>
      </c>
      <c r="G29" s="53" t="s">
        <v>23</v>
      </c>
      <c r="H29" s="56">
        <v>1.0</v>
      </c>
      <c r="I29" s="57">
        <f t="array" ref="I29">ifna(IF(F29="","",INDEX(UpdateSheet!W:W,MATCH(1,(UpdateSheet!U:U=MAXIFS(UpdateSheet!U:U, UpdateSheet!V:V, G29, UpdateSheet!U:U, "&lt;=" &amp; A29))*(UpdateSheet!V:V=G29), 0))*H29),"")</f>
        <v>12000</v>
      </c>
      <c r="J29" s="60"/>
      <c r="K29" s="4"/>
      <c r="L29" s="4"/>
      <c r="M29" s="4"/>
      <c r="N29" s="4"/>
      <c r="O29" s="4"/>
      <c r="P29" s="4"/>
      <c r="Q29" s="4"/>
      <c r="R29" s="4"/>
      <c r="S29" s="4"/>
      <c r="T29" s="4"/>
      <c r="U29" s="4"/>
      <c r="V29" s="4"/>
      <c r="W29" s="4"/>
      <c r="X29" s="4"/>
      <c r="Y29" s="4"/>
      <c r="Z29" s="4"/>
      <c r="AA29" s="4"/>
      <c r="AB29" s="4"/>
      <c r="AC29" s="4"/>
      <c r="AD29" s="4"/>
      <c r="AE29" s="4"/>
      <c r="AF29" s="4"/>
    </row>
    <row r="30">
      <c r="A30" s="51">
        <v>45908.0</v>
      </c>
      <c r="B30" s="52" t="s">
        <v>85</v>
      </c>
      <c r="C30" s="53" t="s">
        <v>15</v>
      </c>
      <c r="D30" s="54" t="s">
        <v>57</v>
      </c>
      <c r="E30" s="45"/>
      <c r="F30" s="55" t="s">
        <v>72</v>
      </c>
      <c r="G30" s="53" t="s">
        <v>14</v>
      </c>
      <c r="H30" s="56">
        <v>1.0</v>
      </c>
      <c r="I30" s="57">
        <f t="array" ref="I30">ifna(IF(F30="","",INDEX(UpdateSheet!W:W,MATCH(1,(UpdateSheet!U:U=MAXIFS(UpdateSheet!U:U, UpdateSheet!V:V, G30, UpdateSheet!U:U, "&lt;=" &amp; A30))*(UpdateSheet!V:V=G30), 0))*H30),"")</f>
        <v>9500</v>
      </c>
      <c r="J30" s="60"/>
      <c r="K30" s="4"/>
      <c r="L30" s="4"/>
      <c r="M30" s="4"/>
      <c r="N30" s="4"/>
      <c r="O30" s="4"/>
      <c r="P30" s="4"/>
      <c r="Q30" s="4"/>
      <c r="R30" s="4"/>
      <c r="S30" s="4"/>
      <c r="T30" s="4"/>
      <c r="U30" s="4"/>
      <c r="V30" s="4"/>
      <c r="W30" s="4"/>
      <c r="X30" s="4"/>
      <c r="Y30" s="4"/>
      <c r="Z30" s="4"/>
      <c r="AA30" s="4"/>
      <c r="AB30" s="4"/>
      <c r="AC30" s="4"/>
      <c r="AD30" s="4"/>
      <c r="AE30" s="4"/>
      <c r="AF30" s="4"/>
    </row>
    <row r="31">
      <c r="A31" s="51">
        <v>45908.0</v>
      </c>
      <c r="B31" s="52" t="s">
        <v>85</v>
      </c>
      <c r="C31" s="53" t="s">
        <v>15</v>
      </c>
      <c r="D31" s="54" t="s">
        <v>11</v>
      </c>
      <c r="E31" s="45"/>
      <c r="F31" s="55" t="s">
        <v>72</v>
      </c>
      <c r="G31" s="53" t="s">
        <v>14</v>
      </c>
      <c r="H31" s="56">
        <v>1.0</v>
      </c>
      <c r="I31" s="57">
        <f t="array" ref="I31">ifna(IF(F31="","",INDEX(UpdateSheet!W:W,MATCH(1,(UpdateSheet!U:U=MAXIFS(UpdateSheet!U:U, UpdateSheet!V:V, G31, UpdateSheet!U:U, "&lt;=" &amp; A31))*(UpdateSheet!V:V=G31), 0))*H31),"")</f>
        <v>9500</v>
      </c>
      <c r="J31" s="61"/>
      <c r="K31" s="4"/>
      <c r="L31" s="4"/>
      <c r="M31" s="4"/>
      <c r="N31" s="4"/>
      <c r="O31" s="4"/>
      <c r="P31" s="4"/>
      <c r="Q31" s="4"/>
      <c r="R31" s="4"/>
      <c r="S31" s="4"/>
      <c r="T31" s="4"/>
      <c r="U31" s="4"/>
      <c r="V31" s="4"/>
      <c r="W31" s="4"/>
      <c r="X31" s="4"/>
      <c r="Y31" s="4"/>
      <c r="Z31" s="4"/>
      <c r="AA31" s="4"/>
      <c r="AB31" s="4"/>
      <c r="AC31" s="4"/>
      <c r="AD31" s="4"/>
      <c r="AE31" s="4"/>
      <c r="AF31" s="4"/>
    </row>
    <row r="32">
      <c r="A32" s="51">
        <v>45908.0</v>
      </c>
      <c r="B32" s="52" t="s">
        <v>85</v>
      </c>
      <c r="C32" s="53" t="s">
        <v>15</v>
      </c>
      <c r="D32" s="54" t="s">
        <v>11</v>
      </c>
      <c r="E32" s="45"/>
      <c r="F32" s="55" t="s">
        <v>72</v>
      </c>
      <c r="G32" s="53" t="s">
        <v>19</v>
      </c>
      <c r="H32" s="56">
        <v>50.0</v>
      </c>
      <c r="I32" s="57">
        <f t="array" ref="I32">ifna(IF(F32="","",INDEX(UpdateSheet!W:W,MATCH(1,(UpdateSheet!U:U=MAXIFS(UpdateSheet!U:U, UpdateSheet!V:V, G32, UpdateSheet!U:U, "&lt;=" &amp; A32))*(UpdateSheet!V:V=G32), 0))*H32),"")</f>
        <v>7500</v>
      </c>
      <c r="J32" s="61"/>
      <c r="K32" s="4"/>
      <c r="L32" s="4"/>
      <c r="M32" s="4"/>
      <c r="N32" s="4"/>
      <c r="O32" s="4"/>
      <c r="P32" s="4"/>
      <c r="Q32" s="4"/>
      <c r="R32" s="4"/>
      <c r="S32" s="4"/>
      <c r="T32" s="4"/>
      <c r="U32" s="4"/>
      <c r="V32" s="4"/>
      <c r="W32" s="4"/>
      <c r="X32" s="4"/>
      <c r="Y32" s="4"/>
      <c r="Z32" s="4"/>
      <c r="AA32" s="4"/>
      <c r="AB32" s="4"/>
      <c r="AC32" s="4"/>
      <c r="AD32" s="4"/>
      <c r="AE32" s="4"/>
      <c r="AF32" s="4"/>
    </row>
    <row r="33">
      <c r="A33" s="51">
        <v>45908.0</v>
      </c>
      <c r="B33" s="52" t="s">
        <v>85</v>
      </c>
      <c r="C33" s="53" t="s">
        <v>15</v>
      </c>
      <c r="D33" s="54" t="s">
        <v>11</v>
      </c>
      <c r="E33" s="45"/>
      <c r="F33" s="55" t="s">
        <v>72</v>
      </c>
      <c r="G33" s="53" t="s">
        <v>14</v>
      </c>
      <c r="H33" s="56">
        <v>3.0</v>
      </c>
      <c r="I33" s="57">
        <f t="array" ref="I33">ifna(IF(F33="","",INDEX(UpdateSheet!W:W,MATCH(1,(UpdateSheet!U:U=MAXIFS(UpdateSheet!U:U, UpdateSheet!V:V, G33, UpdateSheet!U:U, "&lt;=" &amp; A33))*(UpdateSheet!V:V=G33), 0))*H33),"")</f>
        <v>28500</v>
      </c>
      <c r="J33" s="61"/>
      <c r="K33" s="4"/>
      <c r="L33" s="4"/>
      <c r="M33" s="4"/>
      <c r="N33" s="4"/>
      <c r="O33" s="4"/>
      <c r="P33" s="4"/>
      <c r="Q33" s="4"/>
      <c r="R33" s="4"/>
      <c r="S33" s="4"/>
      <c r="T33" s="4"/>
      <c r="U33" s="4"/>
      <c r="V33" s="4"/>
      <c r="W33" s="4"/>
      <c r="X33" s="4"/>
      <c r="Y33" s="4"/>
      <c r="Z33" s="4"/>
      <c r="AA33" s="4"/>
      <c r="AB33" s="4"/>
      <c r="AC33" s="4"/>
      <c r="AD33" s="4"/>
      <c r="AE33" s="4"/>
      <c r="AF33" s="4"/>
    </row>
    <row r="34">
      <c r="A34" s="51">
        <v>45909.0</v>
      </c>
      <c r="B34" s="52" t="s">
        <v>85</v>
      </c>
      <c r="C34" s="53" t="s">
        <v>15</v>
      </c>
      <c r="D34" s="54" t="s">
        <v>29</v>
      </c>
      <c r="E34" s="45"/>
      <c r="F34" s="55" t="s">
        <v>71</v>
      </c>
      <c r="G34" s="53" t="s">
        <v>14</v>
      </c>
      <c r="H34" s="56">
        <v>2.0</v>
      </c>
      <c r="I34" s="57">
        <f t="array" ref="I34">ifna(IF(F34="","",INDEX(UpdateSheet!W:W,MATCH(1,(UpdateSheet!U:U=MAXIFS(UpdateSheet!U:U, UpdateSheet!V:V, G34, UpdateSheet!U:U, "&lt;=" &amp; A34))*(UpdateSheet!V:V=G34), 0))*H34),"")</f>
        <v>19000</v>
      </c>
      <c r="J34" s="62">
        <v>5000.0</v>
      </c>
      <c r="K34" s="4"/>
      <c r="L34" s="4"/>
      <c r="M34" s="4"/>
      <c r="N34" s="4"/>
      <c r="O34" s="4"/>
      <c r="P34" s="4"/>
      <c r="Q34" s="4"/>
      <c r="R34" s="4"/>
      <c r="S34" s="4"/>
      <c r="T34" s="4"/>
      <c r="U34" s="4"/>
      <c r="V34" s="4"/>
      <c r="W34" s="4"/>
      <c r="X34" s="4"/>
      <c r="Y34" s="4"/>
      <c r="Z34" s="4"/>
      <c r="AA34" s="4"/>
      <c r="AB34" s="4"/>
      <c r="AC34" s="4"/>
      <c r="AD34" s="4"/>
      <c r="AE34" s="4"/>
      <c r="AF34" s="4"/>
    </row>
    <row r="35">
      <c r="A35" s="51">
        <v>45909.0</v>
      </c>
      <c r="B35" s="52" t="s">
        <v>85</v>
      </c>
      <c r="C35" s="53" t="s">
        <v>15</v>
      </c>
      <c r="D35" s="54" t="s">
        <v>29</v>
      </c>
      <c r="E35" s="45"/>
      <c r="F35" s="55" t="s">
        <v>71</v>
      </c>
      <c r="G35" s="53" t="s">
        <v>19</v>
      </c>
      <c r="H35" s="56">
        <v>50.0</v>
      </c>
      <c r="I35" s="57">
        <f t="array" ref="I35">ifna(IF(F35="","",INDEX(UpdateSheet!W:W,MATCH(1,(UpdateSheet!U:U=MAXIFS(UpdateSheet!U:U, UpdateSheet!V:V, G35, UpdateSheet!U:U, "&lt;=" &amp; A35))*(UpdateSheet!V:V=G35), 0))*H35),"")</f>
        <v>7500</v>
      </c>
      <c r="J35" s="60"/>
      <c r="K35" s="4"/>
      <c r="L35" s="4"/>
      <c r="M35" s="4"/>
      <c r="N35" s="4"/>
      <c r="O35" s="4"/>
      <c r="P35" s="4"/>
      <c r="Q35" s="4"/>
      <c r="R35" s="4"/>
      <c r="S35" s="4"/>
      <c r="T35" s="4"/>
      <c r="U35" s="4"/>
      <c r="V35" s="4"/>
      <c r="W35" s="4"/>
      <c r="X35" s="4"/>
      <c r="Y35" s="4"/>
      <c r="Z35" s="4"/>
      <c r="AA35" s="4"/>
      <c r="AB35" s="4"/>
      <c r="AC35" s="4"/>
      <c r="AD35" s="4"/>
      <c r="AE35" s="4"/>
      <c r="AF35" s="4"/>
    </row>
    <row r="36">
      <c r="A36" s="51">
        <v>45909.0</v>
      </c>
      <c r="B36" s="52" t="s">
        <v>85</v>
      </c>
      <c r="C36" s="53" t="s">
        <v>15</v>
      </c>
      <c r="D36" s="54" t="s">
        <v>24</v>
      </c>
      <c r="E36" s="45"/>
      <c r="F36" s="55" t="s">
        <v>71</v>
      </c>
      <c r="G36" s="53" t="s">
        <v>19</v>
      </c>
      <c r="H36" s="56">
        <v>150.0</v>
      </c>
      <c r="I36" s="57">
        <f t="array" ref="I36">ifna(IF(F36="","",INDEX(UpdateSheet!W:W,MATCH(1,(UpdateSheet!U:U=MAXIFS(UpdateSheet!U:U, UpdateSheet!V:V, G36, UpdateSheet!U:U, "&lt;=" &amp; A36))*(UpdateSheet!V:V=G36), 0))*H36),"")</f>
        <v>22500</v>
      </c>
      <c r="J36" s="62">
        <v>4000.0</v>
      </c>
      <c r="K36" s="4"/>
      <c r="L36" s="4"/>
      <c r="M36" s="4"/>
      <c r="N36" s="4"/>
      <c r="O36" s="4"/>
      <c r="P36" s="4"/>
      <c r="Q36" s="4"/>
      <c r="R36" s="4"/>
      <c r="S36" s="4"/>
      <c r="T36" s="4"/>
      <c r="U36" s="4"/>
      <c r="V36" s="4"/>
      <c r="W36" s="4"/>
      <c r="X36" s="4"/>
      <c r="Y36" s="4"/>
      <c r="Z36" s="4"/>
      <c r="AA36" s="4"/>
      <c r="AB36" s="4"/>
      <c r="AC36" s="4"/>
      <c r="AD36" s="4"/>
      <c r="AE36" s="4"/>
      <c r="AF36" s="4"/>
    </row>
    <row r="37">
      <c r="A37" s="51">
        <v>45909.0</v>
      </c>
      <c r="B37" s="52" t="s">
        <v>85</v>
      </c>
      <c r="C37" s="53" t="s">
        <v>15</v>
      </c>
      <c r="D37" s="54" t="s">
        <v>57</v>
      </c>
      <c r="E37" s="45"/>
      <c r="F37" s="55" t="s">
        <v>72</v>
      </c>
      <c r="G37" s="53" t="s">
        <v>14</v>
      </c>
      <c r="H37" s="56">
        <v>1.0</v>
      </c>
      <c r="I37" s="57">
        <f t="array" ref="I37">ifna(IF(F37="","",INDEX(UpdateSheet!W:W,MATCH(1,(UpdateSheet!U:U=MAXIFS(UpdateSheet!U:U, UpdateSheet!V:V, G37, UpdateSheet!U:U, "&lt;=" &amp; A37))*(UpdateSheet!V:V=G37), 0))*H37),"")</f>
        <v>9500</v>
      </c>
      <c r="J37" s="61"/>
      <c r="K37" s="4"/>
      <c r="L37" s="4"/>
      <c r="M37" s="4"/>
      <c r="N37" s="4"/>
      <c r="O37" s="4"/>
      <c r="P37" s="4"/>
      <c r="Q37" s="4"/>
      <c r="R37" s="4"/>
      <c r="S37" s="4"/>
      <c r="T37" s="4"/>
      <c r="U37" s="4"/>
      <c r="V37" s="4"/>
      <c r="W37" s="4"/>
      <c r="X37" s="4"/>
      <c r="Y37" s="4"/>
      <c r="Z37" s="4"/>
      <c r="AA37" s="4"/>
      <c r="AB37" s="4"/>
      <c r="AC37" s="4"/>
      <c r="AD37" s="4"/>
      <c r="AE37" s="4"/>
      <c r="AF37" s="4"/>
    </row>
    <row r="38">
      <c r="A38" s="51">
        <v>45911.0</v>
      </c>
      <c r="B38" s="52" t="s">
        <v>85</v>
      </c>
      <c r="C38" s="53" t="s">
        <v>15</v>
      </c>
      <c r="D38" s="54" t="s">
        <v>57</v>
      </c>
      <c r="E38" s="45"/>
      <c r="F38" s="55" t="s">
        <v>72</v>
      </c>
      <c r="G38" s="53" t="s">
        <v>14</v>
      </c>
      <c r="H38" s="56">
        <v>1.0</v>
      </c>
      <c r="I38" s="57">
        <f t="array" ref="I38">ifna(IF(F38="","",INDEX(UpdateSheet!W:W,MATCH(1,(UpdateSheet!U:U=MAXIFS(UpdateSheet!U:U, UpdateSheet!V:V, G38, UpdateSheet!U:U, "&lt;=" &amp; A38))*(UpdateSheet!V:V=G38), 0))*H38),"")</f>
        <v>9500</v>
      </c>
      <c r="J38" s="61"/>
      <c r="K38" s="4"/>
      <c r="L38" s="4"/>
      <c r="M38" s="4"/>
      <c r="N38" s="4"/>
      <c r="O38" s="4"/>
      <c r="P38" s="4"/>
      <c r="Q38" s="4"/>
      <c r="R38" s="4"/>
      <c r="S38" s="4"/>
      <c r="T38" s="4"/>
      <c r="U38" s="4"/>
      <c r="V38" s="4"/>
      <c r="W38" s="4"/>
      <c r="X38" s="4"/>
      <c r="Y38" s="4"/>
      <c r="Z38" s="4"/>
      <c r="AA38" s="4"/>
      <c r="AB38" s="4"/>
      <c r="AC38" s="4"/>
      <c r="AD38" s="4"/>
      <c r="AE38" s="4"/>
      <c r="AF38" s="4"/>
    </row>
    <row r="39">
      <c r="A39" s="51">
        <v>45911.0</v>
      </c>
      <c r="B39" s="52" t="s">
        <v>85</v>
      </c>
      <c r="C39" s="53" t="s">
        <v>15</v>
      </c>
      <c r="D39" s="54" t="s">
        <v>57</v>
      </c>
      <c r="E39" s="45"/>
      <c r="F39" s="55" t="s">
        <v>72</v>
      </c>
      <c r="G39" s="53" t="s">
        <v>19</v>
      </c>
      <c r="H39" s="56">
        <v>100.0</v>
      </c>
      <c r="I39" s="57">
        <f t="array" ref="I39">ifna(IF(F39="","",INDEX(UpdateSheet!W:W,MATCH(1,(UpdateSheet!U:U=MAXIFS(UpdateSheet!U:U, UpdateSheet!V:V, G39, UpdateSheet!U:U, "&lt;=" &amp; A39))*(UpdateSheet!V:V=G39), 0))*H39),"")</f>
        <v>15000</v>
      </c>
      <c r="J39" s="61"/>
      <c r="K39" s="4"/>
      <c r="L39" s="4"/>
      <c r="M39" s="4"/>
      <c r="N39" s="4"/>
      <c r="O39" s="4"/>
      <c r="P39" s="4"/>
      <c r="Q39" s="4"/>
      <c r="R39" s="4"/>
      <c r="S39" s="4"/>
      <c r="T39" s="4"/>
      <c r="U39" s="4"/>
      <c r="V39" s="4"/>
      <c r="W39" s="4"/>
      <c r="X39" s="4"/>
      <c r="Y39" s="4"/>
      <c r="Z39" s="4"/>
      <c r="AA39" s="4"/>
      <c r="AB39" s="4"/>
      <c r="AC39" s="4"/>
      <c r="AD39" s="4"/>
      <c r="AE39" s="4"/>
      <c r="AF39" s="4"/>
    </row>
    <row r="40">
      <c r="A40" s="51">
        <v>45911.0</v>
      </c>
      <c r="B40" s="52" t="s">
        <v>85</v>
      </c>
      <c r="C40" s="53" t="s">
        <v>15</v>
      </c>
      <c r="D40" s="54" t="s">
        <v>35</v>
      </c>
      <c r="E40" s="45"/>
      <c r="F40" s="55" t="s">
        <v>72</v>
      </c>
      <c r="G40" s="53" t="s">
        <v>14</v>
      </c>
      <c r="H40" s="56">
        <v>2.0</v>
      </c>
      <c r="I40" s="57">
        <f t="array" ref="I40">ifna(IF(F40="","",INDEX(UpdateSheet!W:W,MATCH(1,(UpdateSheet!U:U=MAXIFS(UpdateSheet!U:U, UpdateSheet!V:V, G40, UpdateSheet!U:U, "&lt;=" &amp; A40))*(UpdateSheet!V:V=G40), 0))*H40),"")</f>
        <v>19000</v>
      </c>
      <c r="J40" s="61"/>
      <c r="K40" s="4"/>
      <c r="L40" s="4"/>
      <c r="M40" s="4"/>
      <c r="N40" s="4"/>
      <c r="O40" s="4"/>
      <c r="P40" s="4"/>
      <c r="Q40" s="4"/>
      <c r="R40" s="4"/>
      <c r="S40" s="4"/>
      <c r="T40" s="4"/>
      <c r="U40" s="4"/>
      <c r="V40" s="4"/>
      <c r="W40" s="4"/>
      <c r="X40" s="4"/>
      <c r="Y40" s="4"/>
      <c r="Z40" s="4"/>
      <c r="AA40" s="4"/>
      <c r="AB40" s="4"/>
      <c r="AC40" s="4"/>
      <c r="AD40" s="4"/>
      <c r="AE40" s="4"/>
      <c r="AF40" s="4"/>
    </row>
    <row r="41">
      <c r="A41" s="51">
        <v>45911.0</v>
      </c>
      <c r="B41" s="52" t="s">
        <v>85</v>
      </c>
      <c r="C41" s="53" t="s">
        <v>15</v>
      </c>
      <c r="D41" s="54" t="s">
        <v>11</v>
      </c>
      <c r="E41" s="45"/>
      <c r="F41" s="55" t="s">
        <v>72</v>
      </c>
      <c r="G41" s="53" t="s">
        <v>14</v>
      </c>
      <c r="H41" s="56">
        <v>1.0</v>
      </c>
      <c r="I41" s="57">
        <f t="array" ref="I41">ifna(IF(F41="","",INDEX(UpdateSheet!W:W,MATCH(1,(UpdateSheet!U:U=MAXIFS(UpdateSheet!U:U, UpdateSheet!V:V, G41, UpdateSheet!U:U, "&lt;=" &amp; A41))*(UpdateSheet!V:V=G41), 0))*H41),"")</f>
        <v>9500</v>
      </c>
      <c r="J41" s="61"/>
      <c r="K41" s="4"/>
      <c r="L41" s="4"/>
      <c r="M41" s="4"/>
      <c r="N41" s="4"/>
      <c r="O41" s="4"/>
      <c r="P41" s="4"/>
      <c r="Q41" s="4"/>
      <c r="R41" s="4"/>
      <c r="S41" s="4"/>
      <c r="T41" s="4"/>
      <c r="U41" s="4"/>
      <c r="V41" s="4"/>
      <c r="W41" s="4"/>
      <c r="X41" s="4"/>
      <c r="Y41" s="4"/>
      <c r="Z41" s="4"/>
      <c r="AA41" s="4"/>
      <c r="AB41" s="4"/>
      <c r="AC41" s="4"/>
      <c r="AD41" s="4"/>
      <c r="AE41" s="4"/>
      <c r="AF41" s="4"/>
    </row>
    <row r="42">
      <c r="A42" s="51">
        <v>45911.0</v>
      </c>
      <c r="B42" s="52" t="s">
        <v>85</v>
      </c>
      <c r="C42" s="53" t="s">
        <v>15</v>
      </c>
      <c r="D42" s="54" t="s">
        <v>11</v>
      </c>
      <c r="E42" s="45"/>
      <c r="F42" s="55" t="s">
        <v>72</v>
      </c>
      <c r="G42" s="53" t="s">
        <v>19</v>
      </c>
      <c r="H42" s="56">
        <v>100.0</v>
      </c>
      <c r="I42" s="57">
        <f t="array" ref="I42">ifna(IF(F42="","",INDEX(UpdateSheet!W:W,MATCH(1,(UpdateSheet!U:U=MAXIFS(UpdateSheet!U:U, UpdateSheet!V:V, G42, UpdateSheet!U:U, "&lt;=" &amp; A42))*(UpdateSheet!V:V=G42), 0))*H42),"")</f>
        <v>15000</v>
      </c>
      <c r="J42" s="61"/>
      <c r="K42" s="4"/>
      <c r="L42" s="4"/>
      <c r="M42" s="4"/>
      <c r="N42" s="4"/>
      <c r="O42" s="4"/>
      <c r="P42" s="4"/>
      <c r="Q42" s="4"/>
      <c r="R42" s="4"/>
      <c r="S42" s="4"/>
      <c r="T42" s="4"/>
      <c r="U42" s="4"/>
      <c r="V42" s="4"/>
      <c r="W42" s="4"/>
      <c r="X42" s="4"/>
      <c r="Y42" s="4"/>
      <c r="Z42" s="4"/>
      <c r="AA42" s="4"/>
      <c r="AB42" s="4"/>
      <c r="AC42" s="4"/>
      <c r="AD42" s="4"/>
      <c r="AE42" s="4"/>
      <c r="AF42" s="4"/>
    </row>
    <row r="43">
      <c r="A43" s="51">
        <v>45911.0</v>
      </c>
      <c r="B43" s="52" t="s">
        <v>85</v>
      </c>
      <c r="C43" s="53" t="s">
        <v>15</v>
      </c>
      <c r="D43" s="54" t="s">
        <v>55</v>
      </c>
      <c r="E43" s="45"/>
      <c r="F43" s="55" t="s">
        <v>72</v>
      </c>
      <c r="G43" s="53" t="s">
        <v>14</v>
      </c>
      <c r="H43" s="56">
        <v>1.0</v>
      </c>
      <c r="I43" s="57">
        <f t="array" ref="I43">ifna(IF(F43="","",INDEX(UpdateSheet!W:W,MATCH(1,(UpdateSheet!U:U=MAXIFS(UpdateSheet!U:U, UpdateSheet!V:V, G43, UpdateSheet!U:U, "&lt;=" &amp; A43))*(UpdateSheet!V:V=G43), 0))*H43),"")</f>
        <v>9500</v>
      </c>
      <c r="J43" s="61"/>
      <c r="K43" s="4"/>
      <c r="L43" s="4"/>
      <c r="M43" s="4"/>
      <c r="N43" s="4"/>
      <c r="O43" s="4"/>
      <c r="P43" s="4"/>
      <c r="Q43" s="4"/>
      <c r="R43" s="4"/>
      <c r="S43" s="4"/>
      <c r="T43" s="4"/>
      <c r="U43" s="4"/>
      <c r="V43" s="4"/>
      <c r="W43" s="4"/>
      <c r="X43" s="4"/>
      <c r="Y43" s="4"/>
      <c r="Z43" s="4"/>
      <c r="AA43" s="4"/>
      <c r="AB43" s="4"/>
      <c r="AC43" s="4"/>
      <c r="AD43" s="4"/>
      <c r="AE43" s="4"/>
      <c r="AF43" s="4"/>
    </row>
    <row r="44">
      <c r="A44" s="51">
        <v>45911.0</v>
      </c>
      <c r="B44" s="52" t="s">
        <v>85</v>
      </c>
      <c r="C44" s="53" t="s">
        <v>15</v>
      </c>
      <c r="D44" s="54" t="s">
        <v>55</v>
      </c>
      <c r="E44" s="45"/>
      <c r="F44" s="55" t="s">
        <v>72</v>
      </c>
      <c r="G44" s="53" t="s">
        <v>19</v>
      </c>
      <c r="H44" s="56">
        <v>50.0</v>
      </c>
      <c r="I44" s="57">
        <f t="array" ref="I44">ifna(IF(F44="","",INDEX(UpdateSheet!W:W,MATCH(1,(UpdateSheet!U:U=MAXIFS(UpdateSheet!U:U, UpdateSheet!V:V, G44, UpdateSheet!U:U, "&lt;=" &amp; A44))*(UpdateSheet!V:V=G44), 0))*H44),"")</f>
        <v>7500</v>
      </c>
      <c r="J44" s="61"/>
      <c r="K44" s="4"/>
      <c r="L44" s="4"/>
      <c r="M44" s="4"/>
      <c r="N44" s="4"/>
      <c r="O44" s="4"/>
      <c r="P44" s="4"/>
      <c r="Q44" s="4"/>
      <c r="R44" s="4"/>
      <c r="S44" s="4"/>
      <c r="T44" s="4"/>
      <c r="U44" s="4"/>
      <c r="V44" s="4"/>
      <c r="W44" s="4"/>
      <c r="X44" s="4"/>
      <c r="Y44" s="4"/>
      <c r="Z44" s="4"/>
      <c r="AA44" s="4"/>
      <c r="AB44" s="4"/>
      <c r="AC44" s="4"/>
      <c r="AD44" s="4"/>
      <c r="AE44" s="4"/>
      <c r="AF44" s="4"/>
    </row>
    <row r="45">
      <c r="A45" s="51">
        <v>45911.0</v>
      </c>
      <c r="B45" s="52" t="s">
        <v>85</v>
      </c>
      <c r="C45" s="53" t="s">
        <v>15</v>
      </c>
      <c r="D45" s="54" t="s">
        <v>17</v>
      </c>
      <c r="E45" s="45"/>
      <c r="F45" s="55" t="s">
        <v>72</v>
      </c>
      <c r="G45" s="53" t="s">
        <v>14</v>
      </c>
      <c r="H45" s="56">
        <v>2.0</v>
      </c>
      <c r="I45" s="57">
        <f t="array" ref="I45">ifna(IF(F45="","",INDEX(UpdateSheet!W:W,MATCH(1,(UpdateSheet!U:U=MAXIFS(UpdateSheet!U:U, UpdateSheet!V:V, G45, UpdateSheet!U:U, "&lt;=" &amp; A45))*(UpdateSheet!V:V=G45), 0))*H45),"")</f>
        <v>19000</v>
      </c>
      <c r="J45" s="61"/>
      <c r="K45" s="4"/>
      <c r="L45" s="4"/>
      <c r="M45" s="4"/>
      <c r="N45" s="4"/>
      <c r="O45" s="4"/>
      <c r="P45" s="4"/>
      <c r="Q45" s="4"/>
      <c r="R45" s="4"/>
      <c r="S45" s="4"/>
      <c r="T45" s="4"/>
      <c r="U45" s="4"/>
      <c r="V45" s="4"/>
      <c r="W45" s="4"/>
      <c r="X45" s="4"/>
      <c r="Y45" s="4"/>
      <c r="Z45" s="4"/>
      <c r="AA45" s="4"/>
      <c r="AB45" s="4"/>
      <c r="AC45" s="4"/>
      <c r="AD45" s="4"/>
      <c r="AE45" s="4"/>
      <c r="AF45" s="4"/>
    </row>
    <row r="46">
      <c r="A46" s="51">
        <v>45912.0</v>
      </c>
      <c r="B46" s="52" t="s">
        <v>85</v>
      </c>
      <c r="C46" s="53" t="s">
        <v>15</v>
      </c>
      <c r="D46" s="45"/>
      <c r="E46" s="45"/>
      <c r="F46" s="55" t="s">
        <v>72</v>
      </c>
      <c r="G46" s="63"/>
      <c r="H46" s="64"/>
      <c r="I46" s="57">
        <f t="array" ref="I46">ifna(IF(F46="","",INDEX(UpdateSheet!W:W,MATCH(1,(UpdateSheet!U:U=MAXIFS(UpdateSheet!U:U, UpdateSheet!V:V, G46, UpdateSheet!U:U, "&lt;=" &amp; A46))*(UpdateSheet!V:V=G46), 0))*H46),"")</f>
        <v>0</v>
      </c>
      <c r="J46" s="61"/>
      <c r="K46" s="4"/>
      <c r="L46" s="4"/>
      <c r="M46" s="4"/>
      <c r="N46" s="4"/>
      <c r="O46" s="4"/>
      <c r="P46" s="4"/>
      <c r="Q46" s="4"/>
      <c r="R46" s="4"/>
      <c r="S46" s="4"/>
      <c r="T46" s="4"/>
      <c r="U46" s="4"/>
      <c r="V46" s="4"/>
      <c r="W46" s="4"/>
      <c r="X46" s="4"/>
      <c r="Y46" s="4"/>
      <c r="Z46" s="4"/>
      <c r="AA46" s="4"/>
      <c r="AB46" s="4"/>
      <c r="AC46" s="4"/>
      <c r="AD46" s="4"/>
      <c r="AE46" s="4"/>
      <c r="AF46" s="4"/>
    </row>
    <row r="47">
      <c r="A47" s="51">
        <v>45912.0</v>
      </c>
      <c r="B47" s="52" t="s">
        <v>85</v>
      </c>
      <c r="C47" s="53" t="s">
        <v>15</v>
      </c>
      <c r="D47" s="45"/>
      <c r="E47" s="45"/>
      <c r="F47" s="55" t="s">
        <v>72</v>
      </c>
      <c r="G47" s="63"/>
      <c r="H47" s="64"/>
      <c r="I47" s="57">
        <f t="array" ref="I47">ifna(IF(F47="","",INDEX(UpdateSheet!W:W,MATCH(1,(UpdateSheet!U:U=MAXIFS(UpdateSheet!U:U, UpdateSheet!V:V, G47, UpdateSheet!U:U, "&lt;=" &amp; A47))*(UpdateSheet!V:V=G47), 0))*H47),"")</f>
        <v>0</v>
      </c>
      <c r="J47" s="61"/>
      <c r="K47" s="4"/>
      <c r="L47" s="4"/>
      <c r="M47" s="4"/>
      <c r="N47" s="4"/>
      <c r="O47" s="4"/>
      <c r="P47" s="4"/>
      <c r="Q47" s="4"/>
      <c r="R47" s="4"/>
      <c r="S47" s="4"/>
      <c r="T47" s="4"/>
      <c r="U47" s="4"/>
      <c r="V47" s="4"/>
      <c r="W47" s="4"/>
      <c r="X47" s="4"/>
      <c r="Y47" s="4"/>
      <c r="Z47" s="4"/>
      <c r="AA47" s="4"/>
      <c r="AB47" s="4"/>
      <c r="AC47" s="4"/>
      <c r="AD47" s="4"/>
      <c r="AE47" s="4"/>
      <c r="AF47" s="4"/>
    </row>
    <row r="48">
      <c r="A48" s="51">
        <v>45912.0</v>
      </c>
      <c r="B48" s="52" t="s">
        <v>85</v>
      </c>
      <c r="C48" s="53" t="s">
        <v>15</v>
      </c>
      <c r="D48" s="45"/>
      <c r="E48" s="45"/>
      <c r="F48" s="55" t="s">
        <v>72</v>
      </c>
      <c r="G48" s="63"/>
      <c r="H48" s="64"/>
      <c r="I48" s="57">
        <f t="array" ref="I48">ifna(IF(F48="","",INDEX(UpdateSheet!W:W,MATCH(1,(UpdateSheet!U:U=MAXIFS(UpdateSheet!U:U, UpdateSheet!V:V, G48, UpdateSheet!U:U, "&lt;=" &amp; A48))*(UpdateSheet!V:V=G48), 0))*H48),"")</f>
        <v>0</v>
      </c>
      <c r="J48" s="61"/>
      <c r="K48" s="4"/>
      <c r="L48" s="4"/>
      <c r="M48" s="4"/>
      <c r="N48" s="4"/>
      <c r="O48" s="4"/>
      <c r="P48" s="4"/>
      <c r="Q48" s="4"/>
      <c r="R48" s="4"/>
      <c r="S48" s="4"/>
      <c r="T48" s="4"/>
      <c r="U48" s="4"/>
      <c r="V48" s="4"/>
      <c r="W48" s="4"/>
      <c r="X48" s="4"/>
      <c r="Y48" s="4"/>
      <c r="Z48" s="4"/>
      <c r="AA48" s="4"/>
      <c r="AB48" s="4"/>
      <c r="AC48" s="4"/>
      <c r="AD48" s="4"/>
      <c r="AE48" s="4"/>
      <c r="AF48" s="4"/>
    </row>
    <row r="49">
      <c r="A49" s="51">
        <v>45912.0</v>
      </c>
      <c r="B49" s="52" t="s">
        <v>85</v>
      </c>
      <c r="C49" s="53" t="s">
        <v>15</v>
      </c>
      <c r="D49" s="45"/>
      <c r="E49" s="45"/>
      <c r="F49" s="55" t="s">
        <v>72</v>
      </c>
      <c r="G49" s="63"/>
      <c r="H49" s="64"/>
      <c r="I49" s="57">
        <f t="array" ref="I49">ifna(IF(F49="","",INDEX(UpdateSheet!W:W,MATCH(1,(UpdateSheet!U:U=MAXIFS(UpdateSheet!U:U, UpdateSheet!V:V, G49, UpdateSheet!U:U, "&lt;=" &amp; A49))*(UpdateSheet!V:V=G49), 0))*H49),"")</f>
        <v>0</v>
      </c>
      <c r="J49" s="61"/>
      <c r="K49" s="4"/>
      <c r="L49" s="4"/>
      <c r="M49" s="4"/>
      <c r="N49" s="4"/>
      <c r="O49" s="4"/>
      <c r="P49" s="4"/>
      <c r="Q49" s="4"/>
      <c r="R49" s="4"/>
      <c r="S49" s="4"/>
      <c r="T49" s="4"/>
      <c r="U49" s="4"/>
      <c r="V49" s="4"/>
      <c r="W49" s="4"/>
      <c r="X49" s="4"/>
      <c r="Y49" s="4"/>
      <c r="Z49" s="4"/>
      <c r="AA49" s="4"/>
      <c r="AB49" s="4"/>
      <c r="AC49" s="4"/>
      <c r="AD49" s="4"/>
      <c r="AE49" s="4"/>
      <c r="AF49" s="4"/>
    </row>
    <row r="50">
      <c r="A50" s="51">
        <v>45915.0</v>
      </c>
      <c r="B50" s="52" t="s">
        <v>85</v>
      </c>
      <c r="C50" s="53" t="s">
        <v>15</v>
      </c>
      <c r="D50" s="54" t="s">
        <v>63</v>
      </c>
      <c r="E50" s="45"/>
      <c r="F50" s="55" t="s">
        <v>71</v>
      </c>
      <c r="G50" s="53" t="s">
        <v>19</v>
      </c>
      <c r="H50" s="56">
        <v>100.0</v>
      </c>
      <c r="I50" s="57">
        <f t="array" ref="I50">ifna(IF(F50="","",INDEX(UpdateSheet!W:W,MATCH(1,(UpdateSheet!U:U=MAXIFS(UpdateSheet!U:U, UpdateSheet!V:V, G50, UpdateSheet!U:U, "&lt;=" &amp; A50))*(UpdateSheet!V:V=G50), 0))*H50),"")</f>
        <v>15000</v>
      </c>
      <c r="J50" s="62">
        <v>3000.0</v>
      </c>
      <c r="K50" s="4"/>
      <c r="L50" s="4"/>
      <c r="M50" s="4"/>
      <c r="N50" s="4"/>
      <c r="O50" s="4"/>
      <c r="P50" s="4"/>
      <c r="Q50" s="4"/>
      <c r="R50" s="4"/>
      <c r="S50" s="4"/>
      <c r="T50" s="4"/>
      <c r="U50" s="4"/>
      <c r="V50" s="4"/>
      <c r="W50" s="4"/>
      <c r="X50" s="4"/>
      <c r="Y50" s="4"/>
      <c r="Z50" s="4"/>
      <c r="AA50" s="4"/>
      <c r="AB50" s="4"/>
      <c r="AC50" s="4"/>
      <c r="AD50" s="4"/>
      <c r="AE50" s="4"/>
      <c r="AF50" s="4"/>
    </row>
    <row r="51">
      <c r="A51" s="51">
        <v>45916.0</v>
      </c>
      <c r="B51" s="52" t="s">
        <v>85</v>
      </c>
      <c r="C51" s="53" t="s">
        <v>15</v>
      </c>
      <c r="D51" s="54" t="s">
        <v>11</v>
      </c>
      <c r="E51" s="45"/>
      <c r="F51" s="55" t="s">
        <v>71</v>
      </c>
      <c r="G51" s="53" t="s">
        <v>19</v>
      </c>
      <c r="H51" s="56">
        <v>400.0</v>
      </c>
      <c r="I51" s="57">
        <f t="array" ref="I51">ifna(IF(F51="","",INDEX(UpdateSheet!W:W,MATCH(1,(UpdateSheet!U:U=MAXIFS(UpdateSheet!U:U, UpdateSheet!V:V, G51, UpdateSheet!U:U, "&lt;=" &amp; A51))*(UpdateSheet!V:V=G51), 0))*H51),"")</f>
        <v>60000</v>
      </c>
      <c r="J51" s="58">
        <v>6000.0</v>
      </c>
      <c r="K51" s="4"/>
      <c r="L51" s="4"/>
      <c r="M51" s="4"/>
      <c r="N51" s="4"/>
      <c r="O51" s="4"/>
      <c r="P51" s="4"/>
      <c r="Q51" s="4"/>
      <c r="R51" s="4"/>
      <c r="S51" s="4"/>
      <c r="T51" s="4"/>
      <c r="U51" s="4"/>
      <c r="V51" s="4"/>
      <c r="W51" s="4"/>
      <c r="X51" s="4"/>
      <c r="Y51" s="4"/>
      <c r="Z51" s="4"/>
      <c r="AA51" s="4"/>
      <c r="AB51" s="4"/>
      <c r="AC51" s="4"/>
      <c r="AD51" s="4"/>
      <c r="AE51" s="4"/>
      <c r="AF51" s="4"/>
    </row>
    <row r="52">
      <c r="A52" s="51">
        <v>45916.0</v>
      </c>
      <c r="B52" s="52" t="s">
        <v>85</v>
      </c>
      <c r="C52" s="53" t="s">
        <v>15</v>
      </c>
      <c r="D52" s="54" t="s">
        <v>11</v>
      </c>
      <c r="E52" s="45"/>
      <c r="F52" s="55" t="s">
        <v>71</v>
      </c>
      <c r="G52" s="53" t="s">
        <v>14</v>
      </c>
      <c r="H52" s="56">
        <v>20.0</v>
      </c>
      <c r="I52" s="57">
        <f t="array" ref="I52">ifna(IF(F52="","",INDEX(UpdateSheet!W:W,MATCH(1,(UpdateSheet!U:U=MAXIFS(UpdateSheet!U:U, UpdateSheet!V:V, G52, UpdateSheet!U:U, "&lt;=" &amp; A52))*(UpdateSheet!V:V=G52), 0))*H52),"")</f>
        <v>190000</v>
      </c>
      <c r="J52" s="60"/>
      <c r="K52" s="4"/>
      <c r="L52" s="4"/>
      <c r="M52" s="4"/>
      <c r="N52" s="4"/>
      <c r="O52" s="4"/>
      <c r="P52" s="4"/>
      <c r="Q52" s="4"/>
      <c r="R52" s="4"/>
      <c r="S52" s="4"/>
      <c r="T52" s="4"/>
      <c r="U52" s="4"/>
      <c r="V52" s="4"/>
      <c r="W52" s="4"/>
      <c r="X52" s="4"/>
      <c r="Y52" s="4"/>
      <c r="Z52" s="4"/>
      <c r="AA52" s="4"/>
      <c r="AB52" s="4"/>
      <c r="AC52" s="4"/>
      <c r="AD52" s="4"/>
      <c r="AE52" s="4"/>
      <c r="AF52" s="4"/>
    </row>
    <row r="53">
      <c r="A53" s="51">
        <v>45916.0</v>
      </c>
      <c r="B53" s="52" t="s">
        <v>85</v>
      </c>
      <c r="C53" s="53" t="s">
        <v>15</v>
      </c>
      <c r="D53" s="54" t="s">
        <v>29</v>
      </c>
      <c r="E53" s="45"/>
      <c r="F53" s="55" t="s">
        <v>71</v>
      </c>
      <c r="G53" s="53" t="s">
        <v>14</v>
      </c>
      <c r="H53" s="56">
        <v>5.0</v>
      </c>
      <c r="I53" s="57">
        <f t="array" ref="I53">ifna(IF(F53="","",INDEX(UpdateSheet!W:W,MATCH(1,(UpdateSheet!U:U=MAXIFS(UpdateSheet!U:U, UpdateSheet!V:V, G53, UpdateSheet!U:U, "&lt;=" &amp; A53))*(UpdateSheet!V:V=G53), 0))*H53),"")</f>
        <v>47500</v>
      </c>
      <c r="J53" s="62">
        <v>3500.0</v>
      </c>
      <c r="K53" s="4"/>
      <c r="L53" s="4"/>
      <c r="M53" s="4"/>
      <c r="N53" s="4"/>
      <c r="O53" s="4"/>
      <c r="P53" s="4"/>
      <c r="Q53" s="4"/>
      <c r="R53" s="4"/>
      <c r="S53" s="4"/>
      <c r="T53" s="4"/>
      <c r="U53" s="4"/>
      <c r="V53" s="4"/>
      <c r="W53" s="4"/>
      <c r="X53" s="4"/>
      <c r="Y53" s="4"/>
      <c r="Z53" s="4"/>
      <c r="AA53" s="4"/>
      <c r="AB53" s="4"/>
      <c r="AC53" s="4"/>
      <c r="AD53" s="4"/>
      <c r="AE53" s="4"/>
      <c r="AF53" s="4"/>
    </row>
    <row r="54">
      <c r="A54" s="51">
        <v>45916.0</v>
      </c>
      <c r="B54" s="52" t="s">
        <v>85</v>
      </c>
      <c r="C54" s="53" t="s">
        <v>15</v>
      </c>
      <c r="D54" s="54" t="s">
        <v>31</v>
      </c>
      <c r="E54" s="45"/>
      <c r="F54" s="55" t="s">
        <v>71</v>
      </c>
      <c r="G54" s="53" t="s">
        <v>19</v>
      </c>
      <c r="H54" s="56">
        <v>200.0</v>
      </c>
      <c r="I54" s="57">
        <f t="array" ref="I54">ifna(IF(F54="","",INDEX(UpdateSheet!W:W,MATCH(1,(UpdateSheet!U:U=MAXIFS(UpdateSheet!U:U, UpdateSheet!V:V, G54, UpdateSheet!U:U, "&lt;=" &amp; A54))*(UpdateSheet!V:V=G54), 0))*H54),"")</f>
        <v>30000</v>
      </c>
      <c r="J54" s="62">
        <v>3000.0</v>
      </c>
      <c r="K54" s="4"/>
      <c r="L54" s="4"/>
      <c r="M54" s="4"/>
      <c r="N54" s="4"/>
      <c r="O54" s="4"/>
      <c r="P54" s="4"/>
      <c r="Q54" s="4"/>
      <c r="R54" s="4"/>
      <c r="S54" s="4"/>
      <c r="T54" s="4"/>
      <c r="U54" s="4"/>
      <c r="V54" s="4"/>
      <c r="W54" s="4"/>
      <c r="X54" s="4"/>
      <c r="Y54" s="4"/>
      <c r="Z54" s="4"/>
      <c r="AA54" s="4"/>
      <c r="AB54" s="4"/>
      <c r="AC54" s="4"/>
      <c r="AD54" s="4"/>
      <c r="AE54" s="4"/>
      <c r="AF54" s="4"/>
    </row>
    <row r="55">
      <c r="A55" s="51">
        <v>45916.0</v>
      </c>
      <c r="B55" s="52" t="s">
        <v>85</v>
      </c>
      <c r="C55" s="53" t="s">
        <v>15</v>
      </c>
      <c r="D55" s="54" t="s">
        <v>51</v>
      </c>
      <c r="E55" s="45"/>
      <c r="F55" s="55" t="s">
        <v>71</v>
      </c>
      <c r="G55" s="53" t="s">
        <v>19</v>
      </c>
      <c r="H55" s="56">
        <v>100.0</v>
      </c>
      <c r="I55" s="57">
        <f t="array" ref="I55">ifna(IF(F55="","",INDEX(UpdateSheet!W:W,MATCH(1,(UpdateSheet!U:U=MAXIFS(UpdateSheet!U:U, UpdateSheet!V:V, G55, UpdateSheet!U:U, "&lt;=" &amp; A55))*(UpdateSheet!V:V=G55), 0))*H55),"")</f>
        <v>15000</v>
      </c>
      <c r="J55" s="62">
        <v>4000.0</v>
      </c>
      <c r="K55" s="4"/>
      <c r="L55" s="4"/>
      <c r="M55" s="4"/>
      <c r="N55" s="4"/>
      <c r="O55" s="4"/>
      <c r="P55" s="4"/>
      <c r="Q55" s="4"/>
      <c r="R55" s="4"/>
      <c r="S55" s="4"/>
      <c r="T55" s="4"/>
      <c r="U55" s="4"/>
      <c r="V55" s="4"/>
      <c r="W55" s="4"/>
      <c r="X55" s="4"/>
      <c r="Y55" s="4"/>
      <c r="Z55" s="4"/>
      <c r="AA55" s="4"/>
      <c r="AB55" s="4"/>
      <c r="AC55" s="4"/>
      <c r="AD55" s="4"/>
      <c r="AE55" s="4"/>
      <c r="AF55" s="4"/>
    </row>
    <row r="56">
      <c r="A56" s="51">
        <v>45916.0</v>
      </c>
      <c r="B56" s="52" t="s">
        <v>85</v>
      </c>
      <c r="C56" s="53" t="s">
        <v>15</v>
      </c>
      <c r="D56" s="54" t="s">
        <v>51</v>
      </c>
      <c r="E56" s="45"/>
      <c r="F56" s="55" t="s">
        <v>71</v>
      </c>
      <c r="G56" s="53" t="s">
        <v>14</v>
      </c>
      <c r="H56" s="56">
        <v>5.0</v>
      </c>
      <c r="I56" s="57">
        <f t="array" ref="I56">ifna(IF(F56="","",INDEX(UpdateSheet!W:W,MATCH(1,(UpdateSheet!U:U=MAXIFS(UpdateSheet!U:U, UpdateSheet!V:V, G56, UpdateSheet!U:U, "&lt;=" &amp; A56))*(UpdateSheet!V:V=G56), 0))*H56),"")</f>
        <v>47500</v>
      </c>
      <c r="J56" s="61"/>
      <c r="K56" s="4"/>
      <c r="L56" s="4"/>
      <c r="M56" s="4"/>
      <c r="N56" s="4"/>
      <c r="O56" s="4"/>
      <c r="P56" s="4"/>
      <c r="Q56" s="4"/>
      <c r="R56" s="4"/>
      <c r="S56" s="4"/>
      <c r="T56" s="4"/>
      <c r="U56" s="4"/>
      <c r="V56" s="4"/>
      <c r="W56" s="4"/>
      <c r="X56" s="4"/>
      <c r="Y56" s="4"/>
      <c r="Z56" s="4"/>
      <c r="AA56" s="4"/>
      <c r="AB56" s="4"/>
      <c r="AC56" s="4"/>
      <c r="AD56" s="4"/>
      <c r="AE56" s="4"/>
      <c r="AF56" s="4"/>
    </row>
    <row r="57">
      <c r="A57" s="51">
        <v>45916.0</v>
      </c>
      <c r="B57" s="52" t="s">
        <v>85</v>
      </c>
      <c r="C57" s="53" t="s">
        <v>15</v>
      </c>
      <c r="D57" s="54" t="s">
        <v>57</v>
      </c>
      <c r="E57" s="45"/>
      <c r="F57" s="55" t="s">
        <v>71</v>
      </c>
      <c r="G57" s="53" t="s">
        <v>14</v>
      </c>
      <c r="H57" s="56">
        <v>15.0</v>
      </c>
      <c r="I57" s="57">
        <f t="array" ref="I57">ifna(IF(F57="","",INDEX(UpdateSheet!W:W,MATCH(1,(UpdateSheet!U:U=MAXIFS(UpdateSheet!U:U, UpdateSheet!V:V, G57, UpdateSheet!U:U, "&lt;=" &amp; A57))*(UpdateSheet!V:V=G57), 0))*H57),"")</f>
        <v>142500</v>
      </c>
      <c r="J57" s="58">
        <v>5500.0</v>
      </c>
      <c r="K57" s="4"/>
      <c r="L57" s="4"/>
      <c r="M57" s="4"/>
      <c r="N57" s="4"/>
      <c r="O57" s="4"/>
      <c r="P57" s="4"/>
      <c r="Q57" s="4"/>
      <c r="R57" s="4"/>
      <c r="S57" s="4"/>
      <c r="T57" s="4"/>
      <c r="U57" s="4"/>
      <c r="V57" s="4"/>
      <c r="W57" s="4"/>
      <c r="X57" s="4"/>
      <c r="Y57" s="4"/>
      <c r="Z57" s="4"/>
      <c r="AA57" s="4"/>
      <c r="AB57" s="4"/>
      <c r="AC57" s="4"/>
      <c r="AD57" s="4"/>
      <c r="AE57" s="4"/>
      <c r="AF57" s="4"/>
    </row>
    <row r="58">
      <c r="A58" s="51">
        <v>45916.0</v>
      </c>
      <c r="B58" s="52" t="s">
        <v>85</v>
      </c>
      <c r="C58" s="53" t="s">
        <v>15</v>
      </c>
      <c r="D58" s="54" t="s">
        <v>57</v>
      </c>
      <c r="E58" s="45"/>
      <c r="F58" s="55" t="s">
        <v>71</v>
      </c>
      <c r="G58" s="53" t="s">
        <v>19</v>
      </c>
      <c r="H58" s="56">
        <v>300.0</v>
      </c>
      <c r="I58" s="57">
        <f t="array" ref="I58">ifna(IF(F58="","",INDEX(UpdateSheet!W:W,MATCH(1,(UpdateSheet!U:U=MAXIFS(UpdateSheet!U:U, UpdateSheet!V:V, G58, UpdateSheet!U:U, "&lt;=" &amp; A58))*(UpdateSheet!V:V=G58), 0))*H58),"")</f>
        <v>45000</v>
      </c>
      <c r="J58" s="60"/>
      <c r="K58" s="4"/>
      <c r="L58" s="4"/>
      <c r="M58" s="4"/>
      <c r="N58" s="4"/>
      <c r="O58" s="4"/>
      <c r="P58" s="4"/>
      <c r="Q58" s="4"/>
      <c r="R58" s="4"/>
      <c r="S58" s="4"/>
      <c r="T58" s="4"/>
      <c r="U58" s="4"/>
      <c r="V58" s="4"/>
      <c r="W58" s="4"/>
      <c r="X58" s="4"/>
      <c r="Y58" s="4"/>
      <c r="Z58" s="4"/>
      <c r="AA58" s="4"/>
      <c r="AB58" s="4"/>
      <c r="AC58" s="4"/>
      <c r="AD58" s="4"/>
      <c r="AE58" s="4"/>
      <c r="AF58" s="4"/>
    </row>
    <row r="59">
      <c r="A59" s="51">
        <v>45916.0</v>
      </c>
      <c r="B59" s="52" t="s">
        <v>85</v>
      </c>
      <c r="C59" s="53" t="s">
        <v>15</v>
      </c>
      <c r="D59" s="54" t="s">
        <v>45</v>
      </c>
      <c r="E59" s="45"/>
      <c r="F59" s="55" t="s">
        <v>71</v>
      </c>
      <c r="G59" s="53" t="s">
        <v>14</v>
      </c>
      <c r="H59" s="56">
        <v>5.0</v>
      </c>
      <c r="I59" s="57">
        <f t="array" ref="I59">ifna(IF(F59="","",INDEX(UpdateSheet!W:W,MATCH(1,(UpdateSheet!U:U=MAXIFS(UpdateSheet!U:U, UpdateSheet!V:V, G59, UpdateSheet!U:U, "&lt;=" &amp; A59))*(UpdateSheet!V:V=G59), 0))*H59),"")</f>
        <v>47500</v>
      </c>
      <c r="J59" s="58">
        <v>4000.0</v>
      </c>
      <c r="K59" s="4"/>
      <c r="L59" s="4"/>
      <c r="M59" s="4"/>
      <c r="N59" s="4"/>
      <c r="O59" s="4"/>
      <c r="P59" s="4"/>
      <c r="Q59" s="4"/>
      <c r="R59" s="4"/>
      <c r="S59" s="4"/>
      <c r="T59" s="4"/>
      <c r="U59" s="4"/>
      <c r="V59" s="4"/>
      <c r="W59" s="4"/>
      <c r="X59" s="4"/>
      <c r="Y59" s="4"/>
      <c r="Z59" s="4"/>
      <c r="AA59" s="4"/>
      <c r="AB59" s="4"/>
      <c r="AC59" s="4"/>
      <c r="AD59" s="4"/>
      <c r="AE59" s="4"/>
      <c r="AF59" s="4"/>
    </row>
    <row r="60">
      <c r="A60" s="51">
        <v>45916.0</v>
      </c>
      <c r="B60" s="52" t="s">
        <v>85</v>
      </c>
      <c r="C60" s="53" t="s">
        <v>15</v>
      </c>
      <c r="D60" s="54" t="s">
        <v>45</v>
      </c>
      <c r="E60" s="45"/>
      <c r="F60" s="55" t="s">
        <v>71</v>
      </c>
      <c r="G60" s="53" t="s">
        <v>19</v>
      </c>
      <c r="H60" s="56">
        <v>200.0</v>
      </c>
      <c r="I60" s="57">
        <f t="array" ref="I60">ifna(IF(F60="","",INDEX(UpdateSheet!W:W,MATCH(1,(UpdateSheet!U:U=MAXIFS(UpdateSheet!U:U, UpdateSheet!V:V, G60, UpdateSheet!U:U, "&lt;=" &amp; A60))*(UpdateSheet!V:V=G60), 0))*H60),"")</f>
        <v>30000</v>
      </c>
      <c r="J60" s="61"/>
      <c r="K60" s="4"/>
      <c r="L60" s="4"/>
      <c r="M60" s="4"/>
      <c r="N60" s="4"/>
      <c r="O60" s="4"/>
      <c r="P60" s="4"/>
      <c r="Q60" s="4"/>
      <c r="R60" s="4"/>
      <c r="S60" s="4"/>
      <c r="T60" s="4"/>
      <c r="U60" s="4"/>
      <c r="V60" s="4"/>
      <c r="W60" s="4"/>
      <c r="X60" s="4"/>
      <c r="Y60" s="4"/>
      <c r="Z60" s="4"/>
      <c r="AA60" s="4"/>
      <c r="AB60" s="4"/>
      <c r="AC60" s="4"/>
      <c r="AD60" s="4"/>
      <c r="AE60" s="4"/>
      <c r="AF60" s="4"/>
    </row>
    <row r="61">
      <c r="A61" s="51">
        <v>45920.0</v>
      </c>
      <c r="B61" s="52" t="s">
        <v>85</v>
      </c>
      <c r="C61" s="53" t="s">
        <v>15</v>
      </c>
      <c r="D61" s="54" t="s">
        <v>63</v>
      </c>
      <c r="E61" s="45"/>
      <c r="F61" s="55" t="s">
        <v>71</v>
      </c>
      <c r="G61" s="53" t="s">
        <v>14</v>
      </c>
      <c r="H61" s="56">
        <v>8.0</v>
      </c>
      <c r="I61" s="57">
        <f t="array" ref="I61">ifna(IF(F61="","",INDEX(UpdateSheet!W:W,MATCH(1,(UpdateSheet!U:U=MAXIFS(UpdateSheet!U:U, UpdateSheet!V:V, G61, UpdateSheet!U:U, "&lt;=" &amp; A61))*(UpdateSheet!V:V=G61), 0))*H61),"")</f>
        <v>76000</v>
      </c>
      <c r="J61" s="61"/>
      <c r="K61" s="4"/>
      <c r="L61" s="4"/>
      <c r="M61" s="4"/>
      <c r="N61" s="4"/>
      <c r="O61" s="4"/>
      <c r="P61" s="4"/>
      <c r="Q61" s="4"/>
      <c r="R61" s="4"/>
      <c r="S61" s="4"/>
      <c r="T61" s="4"/>
      <c r="U61" s="4"/>
      <c r="V61" s="4"/>
      <c r="W61" s="4"/>
      <c r="X61" s="4"/>
      <c r="Y61" s="4"/>
      <c r="Z61" s="4"/>
      <c r="AA61" s="4"/>
      <c r="AB61" s="4"/>
      <c r="AC61" s="4"/>
      <c r="AD61" s="4"/>
      <c r="AE61" s="4"/>
      <c r="AF61" s="4"/>
    </row>
    <row r="62">
      <c r="A62" s="51">
        <v>45923.0</v>
      </c>
      <c r="B62" s="52" t="s">
        <v>85</v>
      </c>
      <c r="C62" s="53" t="s">
        <v>15</v>
      </c>
      <c r="D62" s="54" t="s">
        <v>55</v>
      </c>
      <c r="E62" s="45"/>
      <c r="F62" s="55" t="s">
        <v>72</v>
      </c>
      <c r="G62" s="53" t="s">
        <v>14</v>
      </c>
      <c r="H62" s="56">
        <v>1.0</v>
      </c>
      <c r="I62" s="57">
        <f t="array" ref="I62">ifna(IF(F62="","",INDEX(UpdateSheet!W:W,MATCH(1,(UpdateSheet!U:U=MAXIFS(UpdateSheet!U:U, UpdateSheet!V:V, G62, UpdateSheet!U:U, "&lt;=" &amp; A62))*(UpdateSheet!V:V=G62), 0))*H62),"")</f>
        <v>9500</v>
      </c>
      <c r="J62" s="61"/>
      <c r="K62" s="4"/>
      <c r="L62" s="4"/>
      <c r="M62" s="4"/>
      <c r="N62" s="4"/>
      <c r="O62" s="4"/>
      <c r="P62" s="4"/>
      <c r="Q62" s="4"/>
      <c r="R62" s="4"/>
      <c r="S62" s="4"/>
      <c r="T62" s="4"/>
      <c r="U62" s="4"/>
      <c r="V62" s="4"/>
      <c r="W62" s="4"/>
      <c r="X62" s="4"/>
      <c r="Y62" s="4"/>
      <c r="Z62" s="4"/>
      <c r="AA62" s="4"/>
      <c r="AB62" s="4"/>
      <c r="AC62" s="4"/>
      <c r="AD62" s="4"/>
      <c r="AE62" s="4"/>
      <c r="AF62" s="4"/>
    </row>
    <row r="63">
      <c r="A63" s="51">
        <v>45923.0</v>
      </c>
      <c r="B63" s="52" t="s">
        <v>85</v>
      </c>
      <c r="C63" s="53" t="s">
        <v>15</v>
      </c>
      <c r="D63" s="54" t="s">
        <v>45</v>
      </c>
      <c r="E63" s="45"/>
      <c r="F63" s="55" t="s">
        <v>72</v>
      </c>
      <c r="G63" s="53" t="s">
        <v>14</v>
      </c>
      <c r="H63" s="56">
        <v>1.0</v>
      </c>
      <c r="I63" s="57">
        <f t="array" ref="I63">ifna(IF(F63="","",INDEX(UpdateSheet!W:W,MATCH(1,(UpdateSheet!U:U=MAXIFS(UpdateSheet!U:U, UpdateSheet!V:V, G63, UpdateSheet!U:U, "&lt;=" &amp; A63))*(UpdateSheet!V:V=G63), 0))*H63),"")</f>
        <v>9500</v>
      </c>
      <c r="J63" s="60"/>
      <c r="K63" s="4"/>
      <c r="L63" s="4"/>
      <c r="M63" s="4"/>
      <c r="N63" s="4"/>
      <c r="O63" s="4"/>
      <c r="P63" s="4"/>
      <c r="Q63" s="4"/>
      <c r="R63" s="4"/>
      <c r="S63" s="4"/>
      <c r="T63" s="4"/>
      <c r="U63" s="4"/>
      <c r="V63" s="4"/>
      <c r="W63" s="4"/>
      <c r="X63" s="4"/>
      <c r="Y63" s="4"/>
      <c r="Z63" s="4"/>
      <c r="AA63" s="4"/>
      <c r="AB63" s="4"/>
      <c r="AC63" s="4"/>
      <c r="AD63" s="4"/>
      <c r="AE63" s="4"/>
      <c r="AF63" s="4"/>
    </row>
    <row r="64">
      <c r="A64" s="51">
        <v>45923.0</v>
      </c>
      <c r="B64" s="52" t="s">
        <v>85</v>
      </c>
      <c r="C64" s="53" t="s">
        <v>15</v>
      </c>
      <c r="D64" s="54" t="s">
        <v>65</v>
      </c>
      <c r="E64" s="45"/>
      <c r="F64" s="55" t="s">
        <v>72</v>
      </c>
      <c r="G64" s="53" t="s">
        <v>14</v>
      </c>
      <c r="H64" s="56">
        <v>2.0</v>
      </c>
      <c r="I64" s="57">
        <f t="array" ref="I64">ifna(IF(F64="","",INDEX(UpdateSheet!W:W,MATCH(1,(UpdateSheet!U:U=MAXIFS(UpdateSheet!U:U, UpdateSheet!V:V, G64, UpdateSheet!U:U, "&lt;=" &amp; A64))*(UpdateSheet!V:V=G64), 0))*H64),"")</f>
        <v>19000</v>
      </c>
      <c r="J64" s="60"/>
      <c r="K64" s="4"/>
      <c r="L64" s="4"/>
      <c r="M64" s="4"/>
      <c r="N64" s="4"/>
      <c r="O64" s="4"/>
      <c r="P64" s="4"/>
      <c r="Q64" s="4"/>
      <c r="R64" s="4"/>
      <c r="S64" s="4"/>
      <c r="T64" s="4"/>
      <c r="U64" s="4"/>
      <c r="V64" s="4"/>
      <c r="W64" s="4"/>
      <c r="X64" s="4"/>
      <c r="Y64" s="4"/>
      <c r="Z64" s="4"/>
      <c r="AA64" s="4"/>
      <c r="AB64" s="4"/>
      <c r="AC64" s="4"/>
      <c r="AD64" s="4"/>
      <c r="AE64" s="4"/>
      <c r="AF64" s="4"/>
    </row>
    <row r="65">
      <c r="A65" s="51">
        <v>45923.0</v>
      </c>
      <c r="B65" s="52" t="s">
        <v>85</v>
      </c>
      <c r="C65" s="53" t="s">
        <v>15</v>
      </c>
      <c r="D65" s="54" t="s">
        <v>11</v>
      </c>
      <c r="E65" s="45"/>
      <c r="F65" s="55" t="s">
        <v>72</v>
      </c>
      <c r="G65" s="53" t="s">
        <v>14</v>
      </c>
      <c r="H65" s="56">
        <v>1.0</v>
      </c>
      <c r="I65" s="57">
        <f t="array" ref="I65">ifna(IF(F65="","",INDEX(UpdateSheet!W:W,MATCH(1,(UpdateSheet!U:U=MAXIFS(UpdateSheet!U:U, UpdateSheet!V:V, G65, UpdateSheet!U:U, "&lt;=" &amp; A65))*(UpdateSheet!V:V=G65), 0))*H65),"")</f>
        <v>9500</v>
      </c>
      <c r="J65" s="61"/>
      <c r="K65" s="4"/>
      <c r="L65" s="4"/>
      <c r="M65" s="4"/>
      <c r="N65" s="4"/>
      <c r="O65" s="4"/>
      <c r="P65" s="4"/>
      <c r="Q65" s="4"/>
      <c r="R65" s="4"/>
      <c r="S65" s="4"/>
      <c r="T65" s="4"/>
      <c r="U65" s="4"/>
      <c r="V65" s="4"/>
      <c r="W65" s="4"/>
      <c r="X65" s="4"/>
      <c r="Y65" s="4"/>
      <c r="Z65" s="4"/>
      <c r="AA65" s="4"/>
      <c r="AB65" s="4"/>
      <c r="AC65" s="4"/>
      <c r="AD65" s="4"/>
      <c r="AE65" s="4"/>
      <c r="AF65" s="4"/>
    </row>
    <row r="66">
      <c r="A66" s="26">
        <v>45915.0</v>
      </c>
      <c r="B66" s="65" t="s">
        <v>85</v>
      </c>
      <c r="C66" s="7" t="s">
        <v>15</v>
      </c>
      <c r="D66" s="54" t="s">
        <v>63</v>
      </c>
      <c r="E66" s="45"/>
      <c r="F66" s="54" t="s">
        <v>72</v>
      </c>
      <c r="G66" s="7" t="s">
        <v>14</v>
      </c>
      <c r="H66" s="7">
        <v>2.0</v>
      </c>
      <c r="I66" s="66">
        <f t="array" ref="I66">ifna(IF(F66="","",INDEX(UpdateSheet!W:W,MATCH(1,(UpdateSheet!U:U=MAXIFS(UpdateSheet!U:U, UpdateSheet!V:V, G66, UpdateSheet!U:U, "&lt;=" &amp; A66))*(UpdateSheet!V:V=G66), 0))*H66),"")</f>
        <v>19000</v>
      </c>
      <c r="J66" s="61"/>
      <c r="K66" s="4"/>
      <c r="L66" s="4"/>
      <c r="M66" s="4"/>
      <c r="N66" s="4"/>
      <c r="O66" s="4"/>
      <c r="P66" s="4"/>
      <c r="Q66" s="4"/>
      <c r="R66" s="4"/>
      <c r="S66" s="4"/>
      <c r="T66" s="4"/>
      <c r="U66" s="4"/>
      <c r="V66" s="4"/>
      <c r="W66" s="4"/>
      <c r="X66" s="4"/>
      <c r="Y66" s="4"/>
      <c r="Z66" s="4"/>
      <c r="AA66" s="4"/>
      <c r="AB66" s="4"/>
      <c r="AC66" s="4"/>
      <c r="AD66" s="4"/>
      <c r="AE66" s="4"/>
      <c r="AF66" s="4"/>
    </row>
    <row r="67">
      <c r="A67" s="26">
        <v>45915.0</v>
      </c>
      <c r="B67" s="65" t="s">
        <v>85</v>
      </c>
      <c r="C67" s="7" t="s">
        <v>15</v>
      </c>
      <c r="D67" s="54" t="s">
        <v>11</v>
      </c>
      <c r="E67" s="45"/>
      <c r="F67" s="54" t="s">
        <v>72</v>
      </c>
      <c r="G67" s="7" t="s">
        <v>14</v>
      </c>
      <c r="H67" s="7">
        <v>1.0</v>
      </c>
      <c r="I67" s="66">
        <f t="array" ref="I67">ifna(IF(F67="","",INDEX(UpdateSheet!W:W,MATCH(1,(UpdateSheet!U:U=MAXIFS(UpdateSheet!U:U, UpdateSheet!V:V, G67, UpdateSheet!U:U, "&lt;=" &amp; A67))*(UpdateSheet!V:V=G67), 0))*H67),"")</f>
        <v>9500</v>
      </c>
      <c r="J67" s="61"/>
      <c r="K67" s="4"/>
      <c r="L67" s="4"/>
      <c r="M67" s="4"/>
      <c r="N67" s="4"/>
      <c r="O67" s="4"/>
      <c r="P67" s="4"/>
      <c r="Q67" s="4"/>
      <c r="R67" s="4"/>
      <c r="S67" s="4"/>
      <c r="T67" s="4"/>
      <c r="U67" s="4"/>
      <c r="V67" s="4"/>
      <c r="W67" s="4"/>
      <c r="X67" s="4"/>
      <c r="Y67" s="4"/>
      <c r="Z67" s="4"/>
      <c r="AA67" s="4"/>
      <c r="AB67" s="4"/>
      <c r="AC67" s="4"/>
      <c r="AD67" s="4"/>
      <c r="AE67" s="4"/>
      <c r="AF67" s="4"/>
    </row>
    <row r="68">
      <c r="A68" s="26">
        <v>45915.0</v>
      </c>
      <c r="B68" s="65" t="s">
        <v>85</v>
      </c>
      <c r="C68" s="7" t="s">
        <v>15</v>
      </c>
      <c r="D68" s="54" t="s">
        <v>11</v>
      </c>
      <c r="E68" s="45"/>
      <c r="F68" s="54" t="s">
        <v>72</v>
      </c>
      <c r="G68" s="7" t="s">
        <v>19</v>
      </c>
      <c r="H68" s="7">
        <v>100.0</v>
      </c>
      <c r="I68" s="66">
        <f t="array" ref="I68">ifna(IF(F68="","",INDEX(UpdateSheet!W:W,MATCH(1,(UpdateSheet!U:U=MAXIFS(UpdateSheet!U:U, UpdateSheet!V:V, G68, UpdateSheet!U:U, "&lt;=" &amp; A68))*(UpdateSheet!V:V=G68), 0))*H68),"")</f>
        <v>15000</v>
      </c>
      <c r="J68" s="61"/>
      <c r="K68" s="4"/>
      <c r="L68" s="4"/>
      <c r="M68" s="4"/>
      <c r="N68" s="4"/>
      <c r="O68" s="4"/>
      <c r="P68" s="4"/>
      <c r="Q68" s="4"/>
      <c r="R68" s="4"/>
      <c r="S68" s="4"/>
      <c r="T68" s="4"/>
      <c r="U68" s="4"/>
      <c r="V68" s="4"/>
      <c r="W68" s="4"/>
      <c r="X68" s="4"/>
      <c r="Y68" s="4"/>
      <c r="Z68" s="4"/>
      <c r="AA68" s="4"/>
      <c r="AB68" s="4"/>
      <c r="AC68" s="4"/>
      <c r="AD68" s="4"/>
      <c r="AE68" s="4"/>
      <c r="AF68" s="4"/>
    </row>
    <row r="69">
      <c r="A69" s="26">
        <v>45915.0</v>
      </c>
      <c r="B69" s="65" t="s">
        <v>85</v>
      </c>
      <c r="C69" s="7" t="s">
        <v>15</v>
      </c>
      <c r="D69" s="54" t="s">
        <v>11</v>
      </c>
      <c r="E69" s="45"/>
      <c r="F69" s="54" t="s">
        <v>72</v>
      </c>
      <c r="G69" s="7" t="s">
        <v>14</v>
      </c>
      <c r="H69" s="7">
        <v>2.0</v>
      </c>
      <c r="I69" s="66">
        <f t="array" ref="I69">ifna(IF(F69="","",INDEX(UpdateSheet!W:W,MATCH(1,(UpdateSheet!U:U=MAXIFS(UpdateSheet!U:U, UpdateSheet!V:V, G69, UpdateSheet!U:U, "&lt;=" &amp; A69))*(UpdateSheet!V:V=G69), 0))*H69),"")</f>
        <v>19000</v>
      </c>
      <c r="J69" s="61"/>
      <c r="K69" s="4"/>
      <c r="L69" s="4"/>
      <c r="M69" s="4"/>
      <c r="N69" s="4"/>
      <c r="O69" s="4"/>
      <c r="P69" s="4"/>
      <c r="Q69" s="4"/>
      <c r="R69" s="4"/>
      <c r="S69" s="4"/>
      <c r="T69" s="4"/>
      <c r="U69" s="4"/>
      <c r="V69" s="4"/>
      <c r="W69" s="4"/>
      <c r="X69" s="4"/>
      <c r="Y69" s="4"/>
      <c r="Z69" s="4"/>
      <c r="AA69" s="4"/>
      <c r="AB69" s="4"/>
      <c r="AC69" s="4"/>
      <c r="AD69" s="4"/>
      <c r="AE69" s="4"/>
      <c r="AF69" s="4"/>
    </row>
    <row r="70">
      <c r="A70" s="26">
        <v>45915.0</v>
      </c>
      <c r="B70" s="65" t="s">
        <v>85</v>
      </c>
      <c r="C70" s="7" t="s">
        <v>15</v>
      </c>
      <c r="D70" s="54" t="s">
        <v>11</v>
      </c>
      <c r="E70" s="45"/>
      <c r="F70" s="54" t="s">
        <v>72</v>
      </c>
      <c r="G70" s="7" t="s">
        <v>19</v>
      </c>
      <c r="H70" s="7">
        <v>100.0</v>
      </c>
      <c r="I70" s="66">
        <f t="array" ref="I70">ifna(IF(F70="","",INDEX(UpdateSheet!W:W,MATCH(1,(UpdateSheet!U:U=MAXIFS(UpdateSheet!U:U, UpdateSheet!V:V, G70, UpdateSheet!U:U, "&lt;=" &amp; A70))*(UpdateSheet!V:V=G70), 0))*H70),"")</f>
        <v>15000</v>
      </c>
      <c r="J70" s="61"/>
      <c r="K70" s="4"/>
      <c r="L70" s="4"/>
      <c r="M70" s="4"/>
      <c r="N70" s="4"/>
      <c r="O70" s="4"/>
      <c r="P70" s="4"/>
      <c r="Q70" s="4"/>
      <c r="R70" s="4"/>
      <c r="S70" s="4"/>
      <c r="T70" s="4"/>
      <c r="U70" s="4"/>
      <c r="V70" s="4"/>
      <c r="W70" s="4"/>
      <c r="X70" s="4"/>
      <c r="Y70" s="4"/>
      <c r="Z70" s="4"/>
      <c r="AA70" s="4"/>
      <c r="AB70" s="4"/>
      <c r="AC70" s="4"/>
      <c r="AD70" s="4"/>
      <c r="AE70" s="4"/>
      <c r="AF70" s="4"/>
    </row>
    <row r="71">
      <c r="A71" s="26">
        <v>45915.0</v>
      </c>
      <c r="B71" s="65" t="s">
        <v>85</v>
      </c>
      <c r="C71" s="7" t="s">
        <v>15</v>
      </c>
      <c r="D71" s="54" t="s">
        <v>11</v>
      </c>
      <c r="E71" s="45"/>
      <c r="F71" s="54" t="s">
        <v>72</v>
      </c>
      <c r="G71" s="7" t="s">
        <v>14</v>
      </c>
      <c r="H71" s="7">
        <v>1.0</v>
      </c>
      <c r="I71" s="66">
        <f t="array" ref="I71">ifna(IF(F71="","",INDEX(UpdateSheet!W:W,MATCH(1,(UpdateSheet!U:U=MAXIFS(UpdateSheet!U:U, UpdateSheet!V:V, G71, UpdateSheet!U:U, "&lt;=" &amp; A71))*(UpdateSheet!V:V=G71), 0))*H71),"")</f>
        <v>9500</v>
      </c>
      <c r="J71" s="61"/>
      <c r="K71" s="4"/>
      <c r="L71" s="4"/>
      <c r="M71" s="4"/>
      <c r="N71" s="4"/>
      <c r="O71" s="4"/>
      <c r="P71" s="4"/>
      <c r="Q71" s="4"/>
      <c r="R71" s="4"/>
      <c r="S71" s="4"/>
      <c r="T71" s="4"/>
      <c r="U71" s="4"/>
      <c r="V71" s="4"/>
      <c r="W71" s="4"/>
      <c r="X71" s="4"/>
      <c r="Y71" s="4"/>
      <c r="Z71" s="4"/>
      <c r="AA71" s="4"/>
      <c r="AB71" s="4"/>
      <c r="AC71" s="4"/>
      <c r="AD71" s="4"/>
      <c r="AE71" s="4"/>
      <c r="AF71" s="4"/>
    </row>
    <row r="72">
      <c r="A72" s="26">
        <v>45915.0</v>
      </c>
      <c r="B72" s="65" t="s">
        <v>85</v>
      </c>
      <c r="C72" s="7" t="s">
        <v>15</v>
      </c>
      <c r="D72" s="54" t="s">
        <v>11</v>
      </c>
      <c r="E72" s="45"/>
      <c r="F72" s="54" t="s">
        <v>72</v>
      </c>
      <c r="G72" s="7" t="s">
        <v>19</v>
      </c>
      <c r="H72" s="7">
        <v>100.0</v>
      </c>
      <c r="I72" s="66">
        <f t="array" ref="I72">ifna(IF(F72="","",INDEX(UpdateSheet!W:W,MATCH(1,(UpdateSheet!U:U=MAXIFS(UpdateSheet!U:U, UpdateSheet!V:V, G72, UpdateSheet!U:U, "&lt;=" &amp; A72))*(UpdateSheet!V:V=G72), 0))*H72),"")</f>
        <v>15000</v>
      </c>
      <c r="J72" s="61"/>
      <c r="K72" s="4"/>
      <c r="L72" s="4"/>
      <c r="M72" s="4"/>
      <c r="N72" s="4"/>
      <c r="O72" s="4"/>
      <c r="P72" s="4"/>
      <c r="Q72" s="4"/>
      <c r="R72" s="4"/>
      <c r="S72" s="4"/>
      <c r="T72" s="4"/>
      <c r="U72" s="4"/>
      <c r="V72" s="4"/>
      <c r="W72" s="4"/>
      <c r="X72" s="4"/>
      <c r="Y72" s="4"/>
      <c r="Z72" s="4"/>
      <c r="AA72" s="4"/>
      <c r="AB72" s="4"/>
      <c r="AC72" s="4"/>
      <c r="AD72" s="4"/>
      <c r="AE72" s="4"/>
      <c r="AF72" s="4"/>
    </row>
    <row r="73">
      <c r="A73" s="26">
        <v>45915.0</v>
      </c>
      <c r="B73" s="65" t="s">
        <v>85</v>
      </c>
      <c r="C73" s="7" t="s">
        <v>15</v>
      </c>
      <c r="D73" s="54" t="s">
        <v>11</v>
      </c>
      <c r="E73" s="45"/>
      <c r="F73" s="54" t="s">
        <v>72</v>
      </c>
      <c r="G73" s="7" t="s">
        <v>14</v>
      </c>
      <c r="H73" s="7">
        <v>1.0</v>
      </c>
      <c r="I73" s="66">
        <f t="array" ref="I73">ifna(IF(F73="","",INDEX(UpdateSheet!W:W,MATCH(1,(UpdateSheet!U:U=MAXIFS(UpdateSheet!U:U, UpdateSheet!V:V, G73, UpdateSheet!U:U, "&lt;=" &amp; A73))*(UpdateSheet!V:V=G73), 0))*H73),"")</f>
        <v>9500</v>
      </c>
      <c r="J73" s="61"/>
      <c r="K73" s="4"/>
      <c r="L73" s="4"/>
      <c r="M73" s="4"/>
      <c r="N73" s="4"/>
      <c r="O73" s="4"/>
      <c r="P73" s="4"/>
      <c r="Q73" s="4"/>
      <c r="R73" s="4"/>
      <c r="S73" s="4"/>
      <c r="T73" s="4"/>
      <c r="U73" s="4"/>
      <c r="V73" s="4"/>
      <c r="W73" s="4"/>
      <c r="X73" s="4"/>
      <c r="Y73" s="4"/>
      <c r="Z73" s="4"/>
      <c r="AA73" s="4"/>
      <c r="AB73" s="4"/>
      <c r="AC73" s="4"/>
      <c r="AD73" s="4"/>
      <c r="AE73" s="4"/>
      <c r="AF73" s="4"/>
    </row>
    <row r="74">
      <c r="A74" s="26">
        <v>45915.0</v>
      </c>
      <c r="B74" s="65" t="s">
        <v>85</v>
      </c>
      <c r="C74" s="7" t="s">
        <v>15</v>
      </c>
      <c r="D74" s="54" t="s">
        <v>51</v>
      </c>
      <c r="E74" s="45"/>
      <c r="F74" s="54" t="s">
        <v>72</v>
      </c>
      <c r="G74" s="7" t="s">
        <v>14</v>
      </c>
      <c r="H74" s="7">
        <v>1.0</v>
      </c>
      <c r="I74" s="66">
        <f t="array" ref="I74">ifna(IF(F74="","",INDEX(UpdateSheet!W:W,MATCH(1,(UpdateSheet!U:U=MAXIFS(UpdateSheet!U:U, UpdateSheet!V:V, G74, UpdateSheet!U:U, "&lt;=" &amp; A74))*(UpdateSheet!V:V=G74), 0))*H74),"")</f>
        <v>9500</v>
      </c>
      <c r="J74" s="61"/>
      <c r="K74" s="4"/>
      <c r="L74" s="4"/>
      <c r="M74" s="4"/>
      <c r="N74" s="4"/>
      <c r="O74" s="4"/>
      <c r="P74" s="4"/>
      <c r="Q74" s="4"/>
      <c r="R74" s="4"/>
      <c r="S74" s="4"/>
      <c r="T74" s="4"/>
      <c r="U74" s="4"/>
      <c r="V74" s="4"/>
      <c r="W74" s="4"/>
      <c r="X74" s="4"/>
      <c r="Y74" s="4"/>
      <c r="Z74" s="4"/>
      <c r="AA74" s="4"/>
      <c r="AB74" s="4"/>
      <c r="AC74" s="4"/>
      <c r="AD74" s="4"/>
      <c r="AE74" s="4"/>
      <c r="AF74" s="4"/>
    </row>
    <row r="75">
      <c r="A75" s="26">
        <v>45915.0</v>
      </c>
      <c r="B75" s="65" t="s">
        <v>85</v>
      </c>
      <c r="C75" s="7" t="s">
        <v>15</v>
      </c>
      <c r="D75" s="54" t="s">
        <v>65</v>
      </c>
      <c r="E75" s="45"/>
      <c r="F75" s="54" t="s">
        <v>72</v>
      </c>
      <c r="G75" s="7" t="s">
        <v>14</v>
      </c>
      <c r="H75" s="7">
        <v>2.0</v>
      </c>
      <c r="I75" s="66">
        <f t="array" ref="I75">ifna(IF(F75="","",INDEX(UpdateSheet!W:W,MATCH(1,(UpdateSheet!U:U=MAXIFS(UpdateSheet!U:U, UpdateSheet!V:V, G75, UpdateSheet!U:U, "&lt;=" &amp; A75))*(UpdateSheet!V:V=G75), 0))*H75),"")</f>
        <v>19000</v>
      </c>
      <c r="J75" s="61"/>
      <c r="K75" s="4"/>
      <c r="L75" s="4"/>
      <c r="M75" s="4"/>
      <c r="N75" s="4"/>
      <c r="O75" s="4"/>
      <c r="P75" s="4"/>
      <c r="Q75" s="4"/>
      <c r="R75" s="4"/>
      <c r="S75" s="4"/>
      <c r="T75" s="4"/>
      <c r="U75" s="4"/>
      <c r="V75" s="4"/>
      <c r="W75" s="4"/>
      <c r="X75" s="4"/>
      <c r="Y75" s="4"/>
      <c r="Z75" s="4"/>
      <c r="AA75" s="4"/>
      <c r="AB75" s="4"/>
      <c r="AC75" s="4"/>
      <c r="AD75" s="4"/>
      <c r="AE75" s="4"/>
      <c r="AF75" s="4"/>
    </row>
    <row r="76">
      <c r="A76" s="26">
        <v>45915.0</v>
      </c>
      <c r="B76" s="65" t="s">
        <v>85</v>
      </c>
      <c r="C76" s="7" t="s">
        <v>15</v>
      </c>
      <c r="D76" s="54" t="s">
        <v>35</v>
      </c>
      <c r="E76" s="45"/>
      <c r="F76" s="54" t="s">
        <v>72</v>
      </c>
      <c r="G76" s="7" t="s">
        <v>14</v>
      </c>
      <c r="H76" s="7">
        <v>1.0</v>
      </c>
      <c r="I76" s="66">
        <f t="array" ref="I76">ifna(IF(F76="","",INDEX(UpdateSheet!W:W,MATCH(1,(UpdateSheet!U:U=MAXIFS(UpdateSheet!U:U, UpdateSheet!V:V, G76, UpdateSheet!U:U, "&lt;=" &amp; A76))*(UpdateSheet!V:V=G76), 0))*H76),"")</f>
        <v>9500</v>
      </c>
      <c r="J76" s="61"/>
      <c r="K76" s="4"/>
      <c r="L76" s="4"/>
      <c r="M76" s="4"/>
      <c r="N76" s="4"/>
      <c r="O76" s="4"/>
      <c r="P76" s="4"/>
      <c r="Q76" s="4"/>
      <c r="R76" s="4"/>
      <c r="S76" s="4"/>
      <c r="T76" s="4"/>
      <c r="U76" s="4"/>
      <c r="V76" s="4"/>
      <c r="W76" s="4"/>
      <c r="X76" s="4"/>
      <c r="Y76" s="4"/>
      <c r="Z76" s="4"/>
      <c r="AA76" s="4"/>
      <c r="AB76" s="4"/>
      <c r="AC76" s="4"/>
      <c r="AD76" s="4"/>
      <c r="AE76" s="4"/>
      <c r="AF76" s="4"/>
    </row>
    <row r="77">
      <c r="A77" s="26">
        <v>45916.0</v>
      </c>
      <c r="B77" s="65" t="s">
        <v>85</v>
      </c>
      <c r="C77" s="7" t="s">
        <v>15</v>
      </c>
      <c r="D77" s="54" t="s">
        <v>45</v>
      </c>
      <c r="E77" s="45"/>
      <c r="F77" s="54" t="s">
        <v>72</v>
      </c>
      <c r="G77" s="7" t="s">
        <v>14</v>
      </c>
      <c r="H77" s="7">
        <v>2.0</v>
      </c>
      <c r="I77" s="66">
        <f t="array" ref="I77">ifna(IF(F77="","",INDEX(UpdateSheet!W:W,MATCH(1,(UpdateSheet!U:U=MAXIFS(UpdateSheet!U:U, UpdateSheet!V:V, G77, UpdateSheet!U:U, "&lt;=" &amp; A77))*(UpdateSheet!V:V=G77), 0))*H77),"")</f>
        <v>19000</v>
      </c>
      <c r="J77" s="61"/>
      <c r="K77" s="4"/>
      <c r="L77" s="4"/>
      <c r="M77" s="4"/>
      <c r="N77" s="4"/>
      <c r="O77" s="4"/>
      <c r="P77" s="4"/>
      <c r="Q77" s="4"/>
      <c r="R77" s="4"/>
      <c r="S77" s="4"/>
      <c r="T77" s="4"/>
      <c r="U77" s="4"/>
      <c r="V77" s="4"/>
      <c r="W77" s="4"/>
      <c r="X77" s="4"/>
      <c r="Y77" s="4"/>
      <c r="Z77" s="4"/>
      <c r="AA77" s="4"/>
      <c r="AB77" s="4"/>
      <c r="AC77" s="4"/>
      <c r="AD77" s="4"/>
      <c r="AE77" s="4"/>
      <c r="AF77" s="4"/>
    </row>
    <row r="78">
      <c r="A78" s="26">
        <v>45916.0</v>
      </c>
      <c r="B78" s="65" t="s">
        <v>85</v>
      </c>
      <c r="C78" s="7" t="s">
        <v>15</v>
      </c>
      <c r="D78" s="54" t="s">
        <v>45</v>
      </c>
      <c r="E78" s="45"/>
      <c r="F78" s="54" t="s">
        <v>72</v>
      </c>
      <c r="G78" s="7" t="s">
        <v>19</v>
      </c>
      <c r="H78" s="7">
        <v>100.0</v>
      </c>
      <c r="I78" s="66">
        <f t="array" ref="I78">ifna(IF(F78="","",INDEX(UpdateSheet!W:W,MATCH(1,(UpdateSheet!U:U=MAXIFS(UpdateSheet!U:U, UpdateSheet!V:V, G78, UpdateSheet!U:U, "&lt;=" &amp; A78))*(UpdateSheet!V:V=G78), 0))*H78),"")</f>
        <v>15000</v>
      </c>
      <c r="J78" s="61"/>
      <c r="K78" s="4"/>
      <c r="L78" s="4"/>
      <c r="M78" s="4"/>
      <c r="N78" s="4"/>
      <c r="O78" s="4"/>
      <c r="P78" s="4"/>
      <c r="Q78" s="4"/>
      <c r="R78" s="4"/>
      <c r="S78" s="4"/>
      <c r="T78" s="4"/>
      <c r="U78" s="4"/>
      <c r="V78" s="4"/>
      <c r="W78" s="4"/>
      <c r="X78" s="4"/>
      <c r="Y78" s="4"/>
      <c r="Z78" s="4"/>
      <c r="AA78" s="4"/>
      <c r="AB78" s="4"/>
      <c r="AC78" s="4"/>
      <c r="AD78" s="4"/>
      <c r="AE78" s="4"/>
      <c r="AF78" s="4"/>
    </row>
    <row r="79">
      <c r="A79" s="26">
        <v>45916.0</v>
      </c>
      <c r="B79" s="65" t="s">
        <v>85</v>
      </c>
      <c r="C79" s="7" t="s">
        <v>15</v>
      </c>
      <c r="D79" s="54" t="s">
        <v>58</v>
      </c>
      <c r="E79" s="45"/>
      <c r="F79" s="54" t="s">
        <v>72</v>
      </c>
      <c r="G79" s="7" t="s">
        <v>14</v>
      </c>
      <c r="H79" s="7">
        <v>1.0</v>
      </c>
      <c r="I79" s="66">
        <f t="array" ref="I79">ifna(IF(F79="","",INDEX(UpdateSheet!W:W,MATCH(1,(UpdateSheet!U:U=MAXIFS(UpdateSheet!U:U, UpdateSheet!V:V, G79, UpdateSheet!U:U, "&lt;=" &amp; A79))*(UpdateSheet!V:V=G79), 0))*H79),"")</f>
        <v>9500</v>
      </c>
      <c r="J79" s="61"/>
      <c r="K79" s="4"/>
      <c r="L79" s="4"/>
      <c r="M79" s="4"/>
      <c r="N79" s="4"/>
      <c r="O79" s="4"/>
      <c r="P79" s="4"/>
      <c r="Q79" s="4"/>
      <c r="R79" s="4"/>
      <c r="S79" s="4"/>
      <c r="T79" s="4"/>
      <c r="U79" s="4"/>
      <c r="V79" s="4"/>
      <c r="W79" s="4"/>
      <c r="X79" s="4"/>
      <c r="Y79" s="4"/>
      <c r="Z79" s="4"/>
      <c r="AA79" s="4"/>
      <c r="AB79" s="4"/>
      <c r="AC79" s="4"/>
      <c r="AD79" s="4"/>
      <c r="AE79" s="4"/>
      <c r="AF79" s="4"/>
    </row>
    <row r="80">
      <c r="A80" s="26">
        <v>45916.0</v>
      </c>
      <c r="B80" s="65" t="s">
        <v>85</v>
      </c>
      <c r="C80" s="7" t="s">
        <v>15</v>
      </c>
      <c r="D80" s="54" t="s">
        <v>65</v>
      </c>
      <c r="E80" s="45"/>
      <c r="F80" s="54" t="s">
        <v>72</v>
      </c>
      <c r="G80" s="7" t="s">
        <v>14</v>
      </c>
      <c r="H80" s="7">
        <v>2.0</v>
      </c>
      <c r="I80" s="66">
        <f t="array" ref="I80">ifna(IF(F80="","",INDEX(UpdateSheet!W:W,MATCH(1,(UpdateSheet!U:U=MAXIFS(UpdateSheet!U:U, UpdateSheet!V:V, G80, UpdateSheet!U:U, "&lt;=" &amp; A80))*(UpdateSheet!V:V=G80), 0))*H80),"")</f>
        <v>19000</v>
      </c>
      <c r="J80" s="61"/>
      <c r="K80" s="4"/>
      <c r="L80" s="4"/>
      <c r="M80" s="4"/>
      <c r="N80" s="4"/>
      <c r="O80" s="4"/>
      <c r="P80" s="4"/>
      <c r="Q80" s="4"/>
      <c r="R80" s="4"/>
      <c r="S80" s="4"/>
      <c r="T80" s="4"/>
      <c r="U80" s="4"/>
      <c r="V80" s="4"/>
      <c r="W80" s="4"/>
      <c r="X80" s="4"/>
      <c r="Y80" s="4"/>
      <c r="Z80" s="4"/>
      <c r="AA80" s="4"/>
      <c r="AB80" s="4"/>
      <c r="AC80" s="4"/>
      <c r="AD80" s="4"/>
      <c r="AE80" s="4"/>
      <c r="AF80" s="4"/>
    </row>
    <row r="81">
      <c r="A81" s="26">
        <v>45918.0</v>
      </c>
      <c r="B81" s="65" t="s">
        <v>85</v>
      </c>
      <c r="C81" s="7" t="s">
        <v>15</v>
      </c>
      <c r="D81" s="54" t="s">
        <v>65</v>
      </c>
      <c r="E81" s="45"/>
      <c r="F81" s="54" t="s">
        <v>72</v>
      </c>
      <c r="G81" s="7" t="s">
        <v>14</v>
      </c>
      <c r="H81" s="7">
        <v>1.0</v>
      </c>
      <c r="I81" s="66">
        <f t="array" ref="I81">ifna(IF(F81="","",INDEX(UpdateSheet!W:W,MATCH(1,(UpdateSheet!U:U=MAXIFS(UpdateSheet!U:U, UpdateSheet!V:V, G81, UpdateSheet!U:U, "&lt;=" &amp; A81))*(UpdateSheet!V:V=G81), 0))*H81),"")</f>
        <v>9500</v>
      </c>
      <c r="J81" s="61"/>
      <c r="K81" s="4"/>
      <c r="L81" s="4"/>
      <c r="M81" s="4"/>
      <c r="N81" s="4"/>
      <c r="O81" s="4"/>
      <c r="P81" s="4"/>
      <c r="Q81" s="4"/>
      <c r="R81" s="4"/>
      <c r="S81" s="4"/>
      <c r="T81" s="4"/>
      <c r="U81" s="4"/>
      <c r="V81" s="4"/>
      <c r="W81" s="4"/>
      <c r="X81" s="4"/>
      <c r="Y81" s="4"/>
      <c r="Z81" s="4"/>
      <c r="AA81" s="4"/>
      <c r="AB81" s="4"/>
      <c r="AC81" s="4"/>
      <c r="AD81" s="4"/>
      <c r="AE81" s="4"/>
      <c r="AF81" s="4"/>
    </row>
    <row r="82">
      <c r="A82" s="26">
        <v>45918.0</v>
      </c>
      <c r="B82" s="65" t="s">
        <v>85</v>
      </c>
      <c r="C82" s="7" t="s">
        <v>15</v>
      </c>
      <c r="D82" s="54" t="s">
        <v>11</v>
      </c>
      <c r="E82" s="45"/>
      <c r="F82" s="54" t="s">
        <v>72</v>
      </c>
      <c r="G82" s="7" t="s">
        <v>14</v>
      </c>
      <c r="H82" s="7">
        <v>1.0</v>
      </c>
      <c r="I82" s="66">
        <f t="array" ref="I82">ifna(IF(F82="","",INDEX(UpdateSheet!W:W,MATCH(1,(UpdateSheet!U:U=MAXIFS(UpdateSheet!U:U, UpdateSheet!V:V, G82, UpdateSheet!U:U, "&lt;=" &amp; A82))*(UpdateSheet!V:V=G82), 0))*H82),"")</f>
        <v>9500</v>
      </c>
      <c r="J82" s="61"/>
      <c r="K82" s="4"/>
      <c r="L82" s="4"/>
      <c r="M82" s="4"/>
      <c r="N82" s="4"/>
      <c r="O82" s="4"/>
      <c r="P82" s="4"/>
      <c r="Q82" s="4"/>
      <c r="R82" s="4"/>
      <c r="S82" s="4"/>
      <c r="T82" s="4"/>
      <c r="U82" s="4"/>
      <c r="V82" s="4"/>
      <c r="W82" s="4"/>
      <c r="X82" s="4"/>
      <c r="Y82" s="4"/>
      <c r="Z82" s="4"/>
      <c r="AA82" s="4"/>
      <c r="AB82" s="4"/>
      <c r="AC82" s="4"/>
      <c r="AD82" s="4"/>
      <c r="AE82" s="4"/>
      <c r="AF82" s="4"/>
    </row>
    <row r="83">
      <c r="A83" s="26">
        <v>45918.0</v>
      </c>
      <c r="B83" s="65" t="s">
        <v>85</v>
      </c>
      <c r="C83" s="7" t="s">
        <v>15</v>
      </c>
      <c r="D83" s="54" t="s">
        <v>11</v>
      </c>
      <c r="E83" s="45"/>
      <c r="F83" s="54" t="s">
        <v>72</v>
      </c>
      <c r="G83" s="7" t="s">
        <v>19</v>
      </c>
      <c r="H83" s="7">
        <v>50.0</v>
      </c>
      <c r="I83" s="66">
        <f t="array" ref="I83">ifna(IF(F83="","",INDEX(UpdateSheet!W:W,MATCH(1,(UpdateSheet!U:U=MAXIFS(UpdateSheet!U:U, UpdateSheet!V:V, G83, UpdateSheet!U:U, "&lt;=" &amp; A83))*(UpdateSheet!V:V=G83), 0))*H83),"")</f>
        <v>7500</v>
      </c>
      <c r="J83" s="61"/>
      <c r="K83" s="4"/>
      <c r="L83" s="4"/>
      <c r="M83" s="4"/>
      <c r="N83" s="4"/>
      <c r="O83" s="4"/>
      <c r="P83" s="4"/>
      <c r="Q83" s="4"/>
      <c r="R83" s="4"/>
      <c r="S83" s="4"/>
      <c r="T83" s="4"/>
      <c r="U83" s="4"/>
      <c r="V83" s="4"/>
      <c r="W83" s="4"/>
      <c r="X83" s="4"/>
      <c r="Y83" s="4"/>
      <c r="Z83" s="4"/>
      <c r="AA83" s="4"/>
      <c r="AB83" s="4"/>
      <c r="AC83" s="4"/>
      <c r="AD83" s="4"/>
      <c r="AE83" s="4"/>
      <c r="AF83" s="4"/>
    </row>
    <row r="84">
      <c r="A84" s="26">
        <v>45918.0</v>
      </c>
      <c r="B84" s="65" t="s">
        <v>85</v>
      </c>
      <c r="C84" s="7" t="s">
        <v>15</v>
      </c>
      <c r="D84" s="54" t="s">
        <v>58</v>
      </c>
      <c r="E84" s="45"/>
      <c r="F84" s="54" t="s">
        <v>72</v>
      </c>
      <c r="G84" s="7" t="s">
        <v>14</v>
      </c>
      <c r="H84" s="7">
        <v>1.0</v>
      </c>
      <c r="I84" s="66">
        <f t="array" ref="I84">ifna(IF(F84="","",INDEX(UpdateSheet!W:W,MATCH(1,(UpdateSheet!U:U=MAXIFS(UpdateSheet!U:U, UpdateSheet!V:V, G84, UpdateSheet!U:U, "&lt;=" &amp; A84))*(UpdateSheet!V:V=G84), 0))*H84),"")</f>
        <v>9500</v>
      </c>
      <c r="J84" s="61"/>
      <c r="K84" s="4"/>
      <c r="L84" s="4"/>
      <c r="M84" s="4"/>
      <c r="N84" s="4"/>
      <c r="O84" s="4"/>
      <c r="P84" s="4"/>
      <c r="Q84" s="4"/>
      <c r="R84" s="4"/>
      <c r="S84" s="4"/>
      <c r="T84" s="4"/>
      <c r="U84" s="4"/>
      <c r="V84" s="4"/>
      <c r="W84" s="4"/>
      <c r="X84" s="4"/>
      <c r="Y84" s="4"/>
      <c r="Z84" s="4"/>
      <c r="AA84" s="4"/>
      <c r="AB84" s="4"/>
      <c r="AC84" s="4"/>
      <c r="AD84" s="4"/>
      <c r="AE84" s="4"/>
      <c r="AF84" s="4"/>
    </row>
    <row r="85">
      <c r="A85" s="26">
        <v>45919.0</v>
      </c>
      <c r="B85" s="65" t="s">
        <v>85</v>
      </c>
      <c r="C85" s="7" t="s">
        <v>15</v>
      </c>
      <c r="D85" s="54" t="s">
        <v>55</v>
      </c>
      <c r="E85" s="45"/>
      <c r="F85" s="54" t="s">
        <v>72</v>
      </c>
      <c r="G85" s="7" t="s">
        <v>14</v>
      </c>
      <c r="H85" s="7">
        <v>2.0</v>
      </c>
      <c r="I85" s="66">
        <f t="array" ref="I85">ifna(IF(F85="","",INDEX(UpdateSheet!W:W,MATCH(1,(UpdateSheet!U:U=MAXIFS(UpdateSheet!U:U, UpdateSheet!V:V, G85, UpdateSheet!U:U, "&lt;=" &amp; A85))*(UpdateSheet!V:V=G85), 0))*H85),"")</f>
        <v>19000</v>
      </c>
      <c r="J85" s="61"/>
      <c r="K85" s="4"/>
      <c r="L85" s="4"/>
      <c r="M85" s="4"/>
      <c r="N85" s="4"/>
      <c r="O85" s="4"/>
      <c r="P85" s="4"/>
      <c r="Q85" s="4"/>
      <c r="R85" s="4"/>
      <c r="S85" s="4"/>
      <c r="T85" s="4"/>
      <c r="U85" s="4"/>
      <c r="V85" s="4"/>
      <c r="W85" s="4"/>
      <c r="X85" s="4"/>
      <c r="Y85" s="4"/>
      <c r="Z85" s="4"/>
      <c r="AA85" s="4"/>
      <c r="AB85" s="4"/>
      <c r="AC85" s="4"/>
      <c r="AD85" s="4"/>
      <c r="AE85" s="4"/>
      <c r="AF85" s="4"/>
    </row>
    <row r="86">
      <c r="A86" s="26">
        <v>47380.0</v>
      </c>
      <c r="B86" s="65" t="s">
        <v>85</v>
      </c>
      <c r="C86" s="7" t="s">
        <v>15</v>
      </c>
      <c r="D86" s="54" t="s">
        <v>43</v>
      </c>
      <c r="E86" s="45"/>
      <c r="F86" s="54" t="s">
        <v>72</v>
      </c>
      <c r="G86" s="7" t="s">
        <v>14</v>
      </c>
      <c r="H86" s="7">
        <v>1.0</v>
      </c>
      <c r="I86" s="66">
        <f t="array" ref="I86">ifna(IF(F86="","",INDEX(UpdateSheet!W:W,MATCH(1,(UpdateSheet!U:U=MAXIFS(UpdateSheet!U:U, UpdateSheet!V:V, G86, UpdateSheet!U:U, "&lt;=" &amp; A86))*(UpdateSheet!V:V=G86), 0))*H86),"")</f>
        <v>9500</v>
      </c>
      <c r="J86" s="61"/>
      <c r="K86" s="4"/>
      <c r="L86" s="4"/>
      <c r="M86" s="4"/>
      <c r="N86" s="4"/>
      <c r="O86" s="4"/>
      <c r="P86" s="4"/>
      <c r="Q86" s="4"/>
      <c r="R86" s="4"/>
      <c r="S86" s="4"/>
      <c r="T86" s="4"/>
      <c r="U86" s="4"/>
      <c r="V86" s="4"/>
      <c r="W86" s="4"/>
      <c r="X86" s="4"/>
      <c r="Y86" s="4"/>
      <c r="Z86" s="4"/>
      <c r="AA86" s="4"/>
      <c r="AB86" s="4"/>
      <c r="AC86" s="4"/>
      <c r="AD86" s="4"/>
      <c r="AE86" s="4"/>
      <c r="AF86" s="4"/>
    </row>
    <row r="87">
      <c r="A87" s="26">
        <v>45919.0</v>
      </c>
      <c r="B87" s="65" t="s">
        <v>85</v>
      </c>
      <c r="C87" s="7" t="s">
        <v>15</v>
      </c>
      <c r="D87" s="54" t="s">
        <v>65</v>
      </c>
      <c r="E87" s="45"/>
      <c r="F87" s="54" t="s">
        <v>72</v>
      </c>
      <c r="G87" s="7" t="s">
        <v>14</v>
      </c>
      <c r="H87" s="7">
        <v>2.0</v>
      </c>
      <c r="I87" s="66">
        <f t="array" ref="I87">ifna(IF(F87="","",INDEX(UpdateSheet!W:W,MATCH(1,(UpdateSheet!U:U=MAXIFS(UpdateSheet!U:U, UpdateSheet!V:V, G87, UpdateSheet!U:U, "&lt;=" &amp; A87))*(UpdateSheet!V:V=G87), 0))*H87),"")</f>
        <v>19000</v>
      </c>
      <c r="J87" s="61"/>
      <c r="K87" s="4"/>
      <c r="L87" s="4"/>
      <c r="M87" s="4"/>
      <c r="N87" s="4"/>
      <c r="O87" s="4"/>
      <c r="P87" s="4"/>
      <c r="Q87" s="4"/>
      <c r="R87" s="4"/>
      <c r="S87" s="4"/>
      <c r="T87" s="4"/>
      <c r="U87" s="4"/>
      <c r="V87" s="4"/>
      <c r="W87" s="4"/>
      <c r="X87" s="4"/>
      <c r="Y87" s="4"/>
      <c r="Z87" s="4"/>
      <c r="AA87" s="4"/>
      <c r="AB87" s="4"/>
      <c r="AC87" s="4"/>
      <c r="AD87" s="4"/>
      <c r="AE87" s="4"/>
      <c r="AF87" s="4"/>
    </row>
    <row r="88">
      <c r="A88" s="26">
        <v>45919.0</v>
      </c>
      <c r="B88" s="65" t="s">
        <v>85</v>
      </c>
      <c r="C88" s="7" t="s">
        <v>15</v>
      </c>
      <c r="D88" s="54" t="s">
        <v>65</v>
      </c>
      <c r="E88" s="45"/>
      <c r="F88" s="54" t="s">
        <v>72</v>
      </c>
      <c r="G88" s="7" t="s">
        <v>14</v>
      </c>
      <c r="H88" s="7">
        <v>2.0</v>
      </c>
      <c r="I88" s="66">
        <f t="array" ref="I88">ifna(IF(F88="","",INDEX(UpdateSheet!W:W,MATCH(1,(UpdateSheet!U:U=MAXIFS(UpdateSheet!U:U, UpdateSheet!V:V, G88, UpdateSheet!U:U, "&lt;=" &amp; A88))*(UpdateSheet!V:V=G88), 0))*H88),"")</f>
        <v>19000</v>
      </c>
      <c r="J88" s="61"/>
      <c r="K88" s="4"/>
      <c r="L88" s="4"/>
      <c r="M88" s="4"/>
      <c r="N88" s="4"/>
      <c r="O88" s="4"/>
      <c r="P88" s="4"/>
      <c r="Q88" s="4"/>
      <c r="R88" s="4"/>
      <c r="S88" s="4"/>
      <c r="T88" s="4"/>
      <c r="U88" s="4"/>
      <c r="V88" s="4"/>
      <c r="W88" s="4"/>
      <c r="X88" s="4"/>
      <c r="Y88" s="4"/>
      <c r="Z88" s="4"/>
      <c r="AA88" s="4"/>
      <c r="AB88" s="4"/>
      <c r="AC88" s="4"/>
      <c r="AD88" s="4"/>
      <c r="AE88" s="4"/>
      <c r="AF88" s="4"/>
    </row>
    <row r="89">
      <c r="A89" s="26">
        <v>45919.0</v>
      </c>
      <c r="B89" s="65" t="s">
        <v>85</v>
      </c>
      <c r="C89" s="7" t="s">
        <v>15</v>
      </c>
      <c r="D89" s="54" t="s">
        <v>65</v>
      </c>
      <c r="E89" s="45"/>
      <c r="F89" s="54" t="s">
        <v>72</v>
      </c>
      <c r="G89" s="7" t="s">
        <v>19</v>
      </c>
      <c r="H89" s="7">
        <v>50.0</v>
      </c>
      <c r="I89" s="66">
        <f t="array" ref="I89">ifna(IF(F89="","",INDEX(UpdateSheet!W:W,MATCH(1,(UpdateSheet!U:U=MAXIFS(UpdateSheet!U:U, UpdateSheet!V:V, G89, UpdateSheet!U:U, "&lt;=" &amp; A89))*(UpdateSheet!V:V=G89), 0))*H89),"")</f>
        <v>7500</v>
      </c>
      <c r="J89" s="61"/>
      <c r="K89" s="4"/>
      <c r="L89" s="4"/>
      <c r="M89" s="4"/>
      <c r="N89" s="4"/>
      <c r="O89" s="4"/>
      <c r="P89" s="4"/>
      <c r="Q89" s="4"/>
      <c r="R89" s="4"/>
      <c r="S89" s="4"/>
      <c r="T89" s="4"/>
      <c r="U89" s="4"/>
      <c r="V89" s="4"/>
      <c r="W89" s="4"/>
      <c r="X89" s="4"/>
      <c r="Y89" s="4"/>
      <c r="Z89" s="4"/>
      <c r="AA89" s="4"/>
      <c r="AB89" s="4"/>
      <c r="AC89" s="4"/>
      <c r="AD89" s="4"/>
      <c r="AE89" s="4"/>
      <c r="AF89" s="4"/>
    </row>
    <row r="90">
      <c r="A90" s="26">
        <v>45919.0</v>
      </c>
      <c r="B90" s="65" t="s">
        <v>85</v>
      </c>
      <c r="C90" s="7" t="s">
        <v>15</v>
      </c>
      <c r="D90" s="54" t="s">
        <v>29</v>
      </c>
      <c r="E90" s="45"/>
      <c r="F90" s="54" t="s">
        <v>72</v>
      </c>
      <c r="G90" s="7" t="s">
        <v>14</v>
      </c>
      <c r="H90" s="7">
        <v>1.0</v>
      </c>
      <c r="I90" s="66">
        <f t="array" ref="I90">ifna(IF(F90="","",INDEX(UpdateSheet!W:W,MATCH(1,(UpdateSheet!U:U=MAXIFS(UpdateSheet!U:U, UpdateSheet!V:V, G90, UpdateSheet!U:U, "&lt;=" &amp; A90))*(UpdateSheet!V:V=G90), 0))*H90),"")</f>
        <v>9500</v>
      </c>
      <c r="J90" s="61"/>
      <c r="K90" s="4"/>
      <c r="L90" s="4"/>
      <c r="M90" s="4"/>
      <c r="N90" s="4"/>
      <c r="O90" s="4"/>
      <c r="P90" s="4"/>
      <c r="Q90" s="4"/>
      <c r="R90" s="4"/>
      <c r="S90" s="4"/>
      <c r="T90" s="4"/>
      <c r="U90" s="4"/>
      <c r="V90" s="4"/>
      <c r="W90" s="4"/>
      <c r="X90" s="4"/>
      <c r="Y90" s="4"/>
      <c r="Z90" s="4"/>
      <c r="AA90" s="4"/>
      <c r="AB90" s="4"/>
      <c r="AC90" s="4"/>
      <c r="AD90" s="4"/>
      <c r="AE90" s="4"/>
      <c r="AF90" s="4"/>
    </row>
    <row r="91">
      <c r="A91" s="26">
        <v>45919.0</v>
      </c>
      <c r="B91" s="65" t="s">
        <v>85</v>
      </c>
      <c r="C91" s="7" t="s">
        <v>15</v>
      </c>
      <c r="D91" s="54" t="s">
        <v>65</v>
      </c>
      <c r="E91" s="45"/>
      <c r="F91" s="54" t="s">
        <v>72</v>
      </c>
      <c r="G91" s="7" t="s">
        <v>14</v>
      </c>
      <c r="H91" s="7">
        <v>1.0</v>
      </c>
      <c r="I91" s="66">
        <f t="array" ref="I91">ifna(IF(F91="","",INDEX(UpdateSheet!W:W,MATCH(1,(UpdateSheet!U:U=MAXIFS(UpdateSheet!U:U, UpdateSheet!V:V, G91, UpdateSheet!U:U, "&lt;=" &amp; A91))*(UpdateSheet!V:V=G91), 0))*H91),"")</f>
        <v>9500</v>
      </c>
      <c r="J91" s="61"/>
      <c r="K91" s="4"/>
      <c r="L91" s="4"/>
      <c r="M91" s="4"/>
      <c r="N91" s="4"/>
      <c r="O91" s="4"/>
      <c r="P91" s="4"/>
      <c r="Q91" s="4"/>
      <c r="R91" s="4"/>
      <c r="S91" s="4"/>
      <c r="T91" s="4"/>
      <c r="U91" s="4"/>
      <c r="V91" s="4"/>
      <c r="W91" s="4"/>
      <c r="X91" s="4"/>
      <c r="Y91" s="4"/>
      <c r="Z91" s="4"/>
      <c r="AA91" s="4"/>
      <c r="AB91" s="4"/>
      <c r="AC91" s="4"/>
      <c r="AD91" s="4"/>
      <c r="AE91" s="4"/>
      <c r="AF91" s="4"/>
    </row>
    <row r="92">
      <c r="A92" s="26">
        <v>45919.0</v>
      </c>
      <c r="B92" s="65" t="s">
        <v>85</v>
      </c>
      <c r="C92" s="7" t="s">
        <v>15</v>
      </c>
      <c r="D92" s="54" t="s">
        <v>65</v>
      </c>
      <c r="E92" s="45"/>
      <c r="F92" s="54" t="s">
        <v>72</v>
      </c>
      <c r="G92" s="7" t="s">
        <v>19</v>
      </c>
      <c r="H92" s="7">
        <v>50.0</v>
      </c>
      <c r="I92" s="66">
        <f t="array" ref="I92">ifna(IF(F92="","",INDEX(UpdateSheet!W:W,MATCH(1,(UpdateSheet!U:U=MAXIFS(UpdateSheet!U:U, UpdateSheet!V:V, G92, UpdateSheet!U:U, "&lt;=" &amp; A92))*(UpdateSheet!V:V=G92), 0))*H92),"")</f>
        <v>7500</v>
      </c>
      <c r="J92" s="61"/>
      <c r="K92" s="4"/>
      <c r="L92" s="4"/>
      <c r="M92" s="4"/>
      <c r="N92" s="4"/>
      <c r="O92" s="4"/>
      <c r="P92" s="4"/>
      <c r="Q92" s="4"/>
      <c r="R92" s="4"/>
      <c r="S92" s="4"/>
      <c r="T92" s="4"/>
      <c r="U92" s="4"/>
      <c r="V92" s="4"/>
      <c r="W92" s="4"/>
      <c r="X92" s="4"/>
      <c r="Y92" s="4"/>
      <c r="Z92" s="4"/>
      <c r="AA92" s="4"/>
      <c r="AB92" s="4"/>
      <c r="AC92" s="4"/>
      <c r="AD92" s="4"/>
      <c r="AE92" s="4"/>
      <c r="AF92" s="4"/>
    </row>
    <row r="93">
      <c r="A93" s="26">
        <v>45920.0</v>
      </c>
      <c r="B93" s="65" t="s">
        <v>85</v>
      </c>
      <c r="C93" s="7" t="s">
        <v>15</v>
      </c>
      <c r="D93" s="54" t="s">
        <v>63</v>
      </c>
      <c r="E93" s="45"/>
      <c r="F93" s="54" t="s">
        <v>71</v>
      </c>
      <c r="G93" s="7" t="s">
        <v>14</v>
      </c>
      <c r="H93" s="7">
        <v>8.0</v>
      </c>
      <c r="I93" s="66">
        <f t="array" ref="I93">ifna(IF(F93="","",INDEX(UpdateSheet!W:W,MATCH(1,(UpdateSheet!U:U=MAXIFS(UpdateSheet!U:U, UpdateSheet!V:V, G93, UpdateSheet!U:U, "&lt;=" &amp; A93))*(UpdateSheet!V:V=G93), 0))*H93),"")</f>
        <v>76000</v>
      </c>
      <c r="J93" s="61"/>
      <c r="K93" s="4"/>
      <c r="L93" s="4"/>
      <c r="M93" s="4"/>
      <c r="N93" s="4"/>
      <c r="O93" s="4"/>
      <c r="P93" s="4"/>
      <c r="Q93" s="4"/>
      <c r="R93" s="4"/>
      <c r="S93" s="4"/>
      <c r="T93" s="4"/>
      <c r="U93" s="4"/>
      <c r="V93" s="4"/>
      <c r="W93" s="4"/>
      <c r="X93" s="4"/>
      <c r="Y93" s="4"/>
      <c r="Z93" s="4"/>
      <c r="AA93" s="4"/>
      <c r="AB93" s="4"/>
      <c r="AC93" s="4"/>
      <c r="AD93" s="4"/>
      <c r="AE93" s="4"/>
      <c r="AF93" s="4"/>
    </row>
    <row r="94">
      <c r="A94" s="26">
        <v>45923.0</v>
      </c>
      <c r="B94" s="65" t="s">
        <v>85</v>
      </c>
      <c r="C94" s="7" t="s">
        <v>15</v>
      </c>
      <c r="D94" s="54" t="s">
        <v>55</v>
      </c>
      <c r="E94" s="45"/>
      <c r="F94" s="54" t="s">
        <v>72</v>
      </c>
      <c r="G94" s="7" t="s">
        <v>14</v>
      </c>
      <c r="H94" s="7">
        <v>1.0</v>
      </c>
      <c r="I94" s="66">
        <f t="array" ref="I94">ifna(IF(F94="","",INDEX(UpdateSheet!W:W,MATCH(1,(UpdateSheet!U:U=MAXIFS(UpdateSheet!U:U, UpdateSheet!V:V, G94, UpdateSheet!U:U, "&lt;=" &amp; A94))*(UpdateSheet!V:V=G94), 0))*H94),"")</f>
        <v>9500</v>
      </c>
      <c r="J94" s="61"/>
      <c r="K94" s="4"/>
      <c r="L94" s="4"/>
      <c r="M94" s="4"/>
      <c r="N94" s="4"/>
      <c r="O94" s="4"/>
      <c r="P94" s="4"/>
      <c r="Q94" s="4"/>
      <c r="R94" s="4"/>
      <c r="S94" s="4"/>
      <c r="T94" s="4"/>
      <c r="U94" s="4"/>
      <c r="V94" s="4"/>
      <c r="W94" s="4"/>
      <c r="X94" s="4"/>
      <c r="Y94" s="4"/>
      <c r="Z94" s="4"/>
      <c r="AA94" s="4"/>
      <c r="AB94" s="4"/>
      <c r="AC94" s="4"/>
      <c r="AD94" s="4"/>
      <c r="AE94" s="4"/>
      <c r="AF94" s="4"/>
    </row>
    <row r="95">
      <c r="A95" s="26">
        <v>45923.0</v>
      </c>
      <c r="B95" s="65" t="s">
        <v>85</v>
      </c>
      <c r="C95" s="7" t="s">
        <v>15</v>
      </c>
      <c r="D95" s="54" t="s">
        <v>45</v>
      </c>
      <c r="E95" s="45"/>
      <c r="F95" s="54" t="s">
        <v>72</v>
      </c>
      <c r="G95" s="7" t="s">
        <v>14</v>
      </c>
      <c r="H95" s="7">
        <v>1.0</v>
      </c>
      <c r="I95" s="66">
        <f t="array" ref="I95">ifna(IF(F95="","",INDEX(UpdateSheet!W:W,MATCH(1,(UpdateSheet!U:U=MAXIFS(UpdateSheet!U:U, UpdateSheet!V:V, G95, UpdateSheet!U:U, "&lt;=" &amp; A95))*(UpdateSheet!V:V=G95), 0))*H95),"")</f>
        <v>9500</v>
      </c>
      <c r="J95" s="61"/>
      <c r="K95" s="4"/>
      <c r="L95" s="4"/>
      <c r="M95" s="4"/>
      <c r="N95" s="4"/>
      <c r="O95" s="4"/>
      <c r="P95" s="4"/>
      <c r="Q95" s="4"/>
      <c r="R95" s="4"/>
      <c r="S95" s="4"/>
      <c r="T95" s="4"/>
      <c r="U95" s="4"/>
      <c r="V95" s="4"/>
      <c r="W95" s="4"/>
      <c r="X95" s="4"/>
      <c r="Y95" s="4"/>
      <c r="Z95" s="4"/>
      <c r="AA95" s="4"/>
      <c r="AB95" s="4"/>
      <c r="AC95" s="4"/>
      <c r="AD95" s="4"/>
      <c r="AE95" s="4"/>
      <c r="AF95" s="4"/>
    </row>
    <row r="96">
      <c r="A96" s="26">
        <v>45923.0</v>
      </c>
      <c r="B96" s="65" t="s">
        <v>85</v>
      </c>
      <c r="C96" s="7" t="s">
        <v>15</v>
      </c>
      <c r="D96" s="54" t="s">
        <v>65</v>
      </c>
      <c r="E96" s="45"/>
      <c r="F96" s="54" t="s">
        <v>72</v>
      </c>
      <c r="G96" s="7" t="s">
        <v>14</v>
      </c>
      <c r="H96" s="7">
        <v>2.0</v>
      </c>
      <c r="I96" s="66">
        <f t="array" ref="I96">ifna(IF(F96="","",INDEX(UpdateSheet!W:W,MATCH(1,(UpdateSheet!U:U=MAXIFS(UpdateSheet!U:U, UpdateSheet!V:V, G96, UpdateSheet!U:U, "&lt;=" &amp; A96))*(UpdateSheet!V:V=G96), 0))*H96),"")</f>
        <v>19000</v>
      </c>
      <c r="J96" s="61"/>
      <c r="K96" s="4"/>
      <c r="L96" s="4"/>
      <c r="M96" s="4"/>
      <c r="N96" s="4"/>
      <c r="O96" s="4"/>
      <c r="P96" s="4"/>
      <c r="Q96" s="4"/>
      <c r="R96" s="4"/>
      <c r="S96" s="4"/>
      <c r="T96" s="4"/>
      <c r="U96" s="4"/>
      <c r="V96" s="4"/>
      <c r="W96" s="4"/>
      <c r="X96" s="4"/>
      <c r="Y96" s="4"/>
      <c r="Z96" s="4"/>
      <c r="AA96" s="4"/>
      <c r="AB96" s="4"/>
      <c r="AC96" s="4"/>
      <c r="AD96" s="4"/>
      <c r="AE96" s="4"/>
      <c r="AF96" s="4"/>
    </row>
    <row r="97">
      <c r="A97" s="26">
        <v>45923.0</v>
      </c>
      <c r="B97" s="65" t="s">
        <v>85</v>
      </c>
      <c r="C97" s="7" t="s">
        <v>15</v>
      </c>
      <c r="D97" s="54" t="s">
        <v>11</v>
      </c>
      <c r="E97" s="45"/>
      <c r="F97" s="54" t="s">
        <v>72</v>
      </c>
      <c r="G97" s="7" t="s">
        <v>14</v>
      </c>
      <c r="H97" s="7">
        <v>1.0</v>
      </c>
      <c r="I97" s="66">
        <f t="array" ref="I97">ifna(IF(F97="","",INDEX(UpdateSheet!W:W,MATCH(1,(UpdateSheet!U:U=MAXIFS(UpdateSheet!U:U, UpdateSheet!V:V, G97, UpdateSheet!U:U, "&lt;=" &amp; A97))*(UpdateSheet!V:V=G97), 0))*H97),"")</f>
        <v>9500</v>
      </c>
      <c r="J97" s="61"/>
      <c r="K97" s="4"/>
      <c r="L97" s="4"/>
      <c r="M97" s="4"/>
      <c r="N97" s="4"/>
      <c r="O97" s="4"/>
      <c r="P97" s="4"/>
      <c r="Q97" s="4"/>
      <c r="R97" s="4"/>
      <c r="S97" s="4"/>
      <c r="T97" s="4"/>
      <c r="U97" s="4"/>
      <c r="V97" s="4"/>
      <c r="W97" s="4"/>
      <c r="X97" s="4"/>
      <c r="Y97" s="4"/>
      <c r="Z97" s="4"/>
      <c r="AA97" s="4"/>
      <c r="AB97" s="4"/>
      <c r="AC97" s="4"/>
      <c r="AD97" s="4"/>
      <c r="AE97" s="4"/>
      <c r="AF97" s="4"/>
    </row>
    <row r="98">
      <c r="A98" s="26">
        <v>45924.0</v>
      </c>
      <c r="B98" s="65" t="s">
        <v>85</v>
      </c>
      <c r="C98" s="7" t="s">
        <v>15</v>
      </c>
      <c r="D98" s="54" t="s">
        <v>11</v>
      </c>
      <c r="E98" s="45"/>
      <c r="F98" s="54" t="s">
        <v>72</v>
      </c>
      <c r="G98" s="7" t="s">
        <v>14</v>
      </c>
      <c r="H98" s="7">
        <v>1.0</v>
      </c>
      <c r="I98" s="66">
        <f t="array" ref="I98">ifna(IF(F98="","",INDEX(UpdateSheet!W:W,MATCH(1,(UpdateSheet!U:U=MAXIFS(UpdateSheet!U:U, UpdateSheet!V:V, G98, UpdateSheet!U:U, "&lt;=" &amp; A98))*(UpdateSheet!V:V=G98), 0))*H98),"")</f>
        <v>9500</v>
      </c>
      <c r="J98" s="61"/>
      <c r="K98" s="4"/>
      <c r="L98" s="4"/>
      <c r="M98" s="4"/>
      <c r="N98" s="4"/>
      <c r="O98" s="4"/>
      <c r="P98" s="4"/>
      <c r="Q98" s="4"/>
      <c r="R98" s="4"/>
      <c r="S98" s="4"/>
      <c r="T98" s="4"/>
      <c r="U98" s="4"/>
      <c r="V98" s="4"/>
      <c r="W98" s="4"/>
      <c r="X98" s="4"/>
      <c r="Y98" s="4"/>
      <c r="Z98" s="4"/>
      <c r="AA98" s="4"/>
      <c r="AB98" s="4"/>
      <c r="AC98" s="4"/>
      <c r="AD98" s="4"/>
      <c r="AE98" s="4"/>
      <c r="AF98" s="4"/>
    </row>
    <row r="99">
      <c r="A99" s="26">
        <v>45924.0</v>
      </c>
      <c r="B99" s="65" t="s">
        <v>85</v>
      </c>
      <c r="C99" s="7" t="s">
        <v>15</v>
      </c>
      <c r="D99" s="54" t="s">
        <v>11</v>
      </c>
      <c r="E99" s="45"/>
      <c r="F99" s="54" t="s">
        <v>72</v>
      </c>
      <c r="G99" s="7" t="s">
        <v>19</v>
      </c>
      <c r="H99" s="7">
        <v>50.0</v>
      </c>
      <c r="I99" s="66">
        <f t="array" ref="I99">ifna(IF(F99="","",INDEX(UpdateSheet!W:W,MATCH(1,(UpdateSheet!U:U=MAXIFS(UpdateSheet!U:U, UpdateSheet!V:V, G99, UpdateSheet!U:U, "&lt;=" &amp; A99))*(UpdateSheet!V:V=G99), 0))*H99),"")</f>
        <v>7500</v>
      </c>
      <c r="J99" s="61"/>
      <c r="K99" s="4"/>
      <c r="L99" s="4"/>
      <c r="M99" s="4"/>
      <c r="N99" s="4"/>
      <c r="O99" s="4"/>
      <c r="P99" s="4"/>
      <c r="Q99" s="4"/>
      <c r="R99" s="4"/>
      <c r="S99" s="4"/>
      <c r="T99" s="4"/>
      <c r="U99" s="4"/>
      <c r="V99" s="4"/>
      <c r="W99" s="4"/>
      <c r="X99" s="4"/>
      <c r="Y99" s="4"/>
      <c r="Z99" s="4"/>
      <c r="AA99" s="4"/>
      <c r="AB99" s="4"/>
      <c r="AC99" s="4"/>
      <c r="AD99" s="4"/>
      <c r="AE99" s="4"/>
      <c r="AF99" s="4"/>
    </row>
    <row r="100">
      <c r="A100" s="26">
        <v>45924.0</v>
      </c>
      <c r="B100" s="65" t="s">
        <v>85</v>
      </c>
      <c r="C100" s="7" t="s">
        <v>15</v>
      </c>
      <c r="D100" s="54" t="s">
        <v>11</v>
      </c>
      <c r="E100" s="45"/>
      <c r="F100" s="54" t="s">
        <v>72</v>
      </c>
      <c r="G100" s="7" t="s">
        <v>14</v>
      </c>
      <c r="H100" s="7">
        <v>2.0</v>
      </c>
      <c r="I100" s="66">
        <f t="array" ref="I100">ifna(IF(F100="","",INDEX(UpdateSheet!W:W,MATCH(1,(UpdateSheet!U:U=MAXIFS(UpdateSheet!U:U, UpdateSheet!V:V, G100, UpdateSheet!U:U, "&lt;=" &amp; A100))*(UpdateSheet!V:V=G100), 0))*H100),"")</f>
        <v>19000</v>
      </c>
      <c r="J100" s="61"/>
      <c r="K100" s="4"/>
      <c r="L100" s="4"/>
      <c r="M100" s="4"/>
      <c r="N100" s="4"/>
      <c r="O100" s="4"/>
      <c r="P100" s="4"/>
      <c r="Q100" s="4"/>
      <c r="R100" s="4"/>
      <c r="S100" s="4"/>
      <c r="T100" s="4"/>
      <c r="U100" s="4"/>
      <c r="V100" s="4"/>
      <c r="W100" s="4"/>
      <c r="X100" s="4"/>
      <c r="Y100" s="4"/>
      <c r="Z100" s="4"/>
      <c r="AA100" s="4"/>
      <c r="AB100" s="4"/>
      <c r="AC100" s="4"/>
      <c r="AD100" s="4"/>
      <c r="AE100" s="4"/>
      <c r="AF100" s="4"/>
    </row>
    <row r="101">
      <c r="A101" s="26">
        <v>45924.0</v>
      </c>
      <c r="B101" s="65" t="s">
        <v>85</v>
      </c>
      <c r="C101" s="7" t="s">
        <v>15</v>
      </c>
      <c r="D101" s="54" t="s">
        <v>11</v>
      </c>
      <c r="E101" s="45"/>
      <c r="F101" s="54" t="s">
        <v>72</v>
      </c>
      <c r="G101" s="7" t="s">
        <v>19</v>
      </c>
      <c r="H101" s="7">
        <v>50.0</v>
      </c>
      <c r="I101" s="66">
        <f t="array" ref="I101">ifna(IF(F101="","",INDEX(UpdateSheet!W:W,MATCH(1,(UpdateSheet!U:U=MAXIFS(UpdateSheet!U:U, UpdateSheet!V:V, G101, UpdateSheet!U:U, "&lt;=" &amp; A101))*(UpdateSheet!V:V=G101), 0))*H101),"")</f>
        <v>7500</v>
      </c>
      <c r="J101" s="61"/>
      <c r="K101" s="4"/>
      <c r="L101" s="4"/>
      <c r="M101" s="4"/>
      <c r="N101" s="4"/>
      <c r="O101" s="4"/>
      <c r="P101" s="4"/>
      <c r="Q101" s="4"/>
      <c r="R101" s="4"/>
      <c r="S101" s="4"/>
      <c r="T101" s="4"/>
      <c r="U101" s="4"/>
      <c r="V101" s="4"/>
      <c r="W101" s="4"/>
      <c r="X101" s="4"/>
      <c r="Y101" s="4"/>
      <c r="Z101" s="4"/>
      <c r="AA101" s="4"/>
      <c r="AB101" s="4"/>
      <c r="AC101" s="4"/>
      <c r="AD101" s="4"/>
      <c r="AE101" s="4"/>
      <c r="AF101" s="4"/>
    </row>
    <row r="102">
      <c r="A102" s="26">
        <v>45924.0</v>
      </c>
      <c r="B102" s="65" t="s">
        <v>85</v>
      </c>
      <c r="C102" s="7" t="s">
        <v>15</v>
      </c>
      <c r="D102" s="54" t="s">
        <v>31</v>
      </c>
      <c r="E102" s="45"/>
      <c r="F102" s="54" t="s">
        <v>72</v>
      </c>
      <c r="G102" s="7" t="s">
        <v>14</v>
      </c>
      <c r="H102" s="7">
        <v>1.0</v>
      </c>
      <c r="I102" s="66">
        <f t="array" ref="I102">ifna(IF(F102="","",INDEX(UpdateSheet!W:W,MATCH(1,(UpdateSheet!U:U=MAXIFS(UpdateSheet!U:U, UpdateSheet!V:V, G102, UpdateSheet!U:U, "&lt;=" &amp; A102))*(UpdateSheet!V:V=G102), 0))*H102),"")</f>
        <v>9500</v>
      </c>
      <c r="J102" s="61"/>
      <c r="K102" s="4"/>
      <c r="L102" s="4"/>
      <c r="M102" s="4"/>
      <c r="N102" s="4"/>
      <c r="O102" s="4"/>
      <c r="P102" s="4"/>
      <c r="Q102" s="4"/>
      <c r="R102" s="4"/>
      <c r="S102" s="4"/>
      <c r="T102" s="4"/>
      <c r="U102" s="4"/>
      <c r="V102" s="4"/>
      <c r="W102" s="4"/>
      <c r="X102" s="4"/>
      <c r="Y102" s="4"/>
      <c r="Z102" s="4"/>
      <c r="AA102" s="4"/>
      <c r="AB102" s="4"/>
      <c r="AC102" s="4"/>
      <c r="AD102" s="4"/>
      <c r="AE102" s="4"/>
      <c r="AF102" s="4"/>
    </row>
    <row r="103">
      <c r="A103" s="26">
        <v>45924.0</v>
      </c>
      <c r="B103" s="65" t="s">
        <v>85</v>
      </c>
      <c r="C103" s="7" t="s">
        <v>15</v>
      </c>
      <c r="D103" s="54" t="s">
        <v>31</v>
      </c>
      <c r="E103" s="45"/>
      <c r="F103" s="54" t="s">
        <v>72</v>
      </c>
      <c r="G103" s="7" t="s">
        <v>19</v>
      </c>
      <c r="H103" s="7">
        <v>50.0</v>
      </c>
      <c r="I103" s="66">
        <f t="array" ref="I103">ifna(IF(F103="","",INDEX(UpdateSheet!W:W,MATCH(1,(UpdateSheet!U:U=MAXIFS(UpdateSheet!U:U, UpdateSheet!V:V, G103, UpdateSheet!U:U, "&lt;=" &amp; A103))*(UpdateSheet!V:V=G103), 0))*H103),"")</f>
        <v>7500</v>
      </c>
      <c r="J103" s="61"/>
      <c r="K103" s="4"/>
      <c r="L103" s="4"/>
      <c r="M103" s="4"/>
      <c r="N103" s="4"/>
      <c r="O103" s="4"/>
      <c r="P103" s="4"/>
      <c r="Q103" s="4"/>
      <c r="R103" s="4"/>
      <c r="S103" s="4"/>
      <c r="T103" s="4"/>
      <c r="U103" s="4"/>
      <c r="V103" s="4"/>
      <c r="W103" s="4"/>
      <c r="X103" s="4"/>
      <c r="Y103" s="4"/>
      <c r="Z103" s="4"/>
      <c r="AA103" s="4"/>
      <c r="AB103" s="4"/>
      <c r="AC103" s="4"/>
      <c r="AD103" s="4"/>
      <c r="AE103" s="4"/>
      <c r="AF103" s="4"/>
    </row>
    <row r="104">
      <c r="A104" s="26">
        <v>45924.0</v>
      </c>
      <c r="B104" s="65" t="s">
        <v>85</v>
      </c>
      <c r="C104" s="7" t="s">
        <v>15</v>
      </c>
      <c r="D104" s="54" t="s">
        <v>17</v>
      </c>
      <c r="E104" s="45"/>
      <c r="F104" s="54" t="s">
        <v>72</v>
      </c>
      <c r="G104" s="7" t="s">
        <v>14</v>
      </c>
      <c r="H104" s="7">
        <v>1.0</v>
      </c>
      <c r="I104" s="66">
        <f t="array" ref="I104">ifna(IF(F104="","",INDEX(UpdateSheet!W:W,MATCH(1,(UpdateSheet!U:U=MAXIFS(UpdateSheet!U:U, UpdateSheet!V:V, G104, UpdateSheet!U:U, "&lt;=" &amp; A104))*(UpdateSheet!V:V=G104), 0))*H104),"")</f>
        <v>9500</v>
      </c>
      <c r="J104" s="61"/>
      <c r="K104" s="4"/>
      <c r="L104" s="4"/>
      <c r="M104" s="4"/>
      <c r="N104" s="4"/>
      <c r="O104" s="4"/>
      <c r="P104" s="4"/>
      <c r="Q104" s="4"/>
      <c r="R104" s="4"/>
      <c r="S104" s="4"/>
      <c r="T104" s="4"/>
      <c r="U104" s="4"/>
      <c r="V104" s="4"/>
      <c r="W104" s="4"/>
      <c r="X104" s="4"/>
      <c r="Y104" s="4"/>
      <c r="Z104" s="4"/>
      <c r="AA104" s="4"/>
      <c r="AB104" s="4"/>
      <c r="AC104" s="4"/>
      <c r="AD104" s="4"/>
      <c r="AE104" s="4"/>
      <c r="AF104" s="4"/>
    </row>
    <row r="105">
      <c r="A105" s="26">
        <v>45925.0</v>
      </c>
      <c r="B105" s="65" t="s">
        <v>85</v>
      </c>
      <c r="C105" s="7" t="s">
        <v>15</v>
      </c>
      <c r="D105" s="54" t="s">
        <v>11</v>
      </c>
      <c r="E105" s="45"/>
      <c r="F105" s="54" t="s">
        <v>72</v>
      </c>
      <c r="G105" s="7" t="s">
        <v>14</v>
      </c>
      <c r="H105" s="7">
        <v>2.0</v>
      </c>
      <c r="I105" s="66">
        <f t="array" ref="I105">ifna(IF(F105="","",INDEX(UpdateSheet!W:W,MATCH(1,(UpdateSheet!U:U=MAXIFS(UpdateSheet!U:U, UpdateSheet!V:V, G105, UpdateSheet!U:U, "&lt;=" &amp; A105))*(UpdateSheet!V:V=G105), 0))*H105),"")</f>
        <v>19000</v>
      </c>
      <c r="J105" s="61"/>
      <c r="K105" s="4"/>
      <c r="L105" s="4"/>
      <c r="M105" s="4"/>
      <c r="N105" s="4"/>
      <c r="O105" s="4"/>
      <c r="P105" s="4"/>
      <c r="Q105" s="4"/>
      <c r="R105" s="4"/>
      <c r="S105" s="4"/>
      <c r="T105" s="4"/>
      <c r="U105" s="4"/>
      <c r="V105" s="4"/>
      <c r="W105" s="4"/>
      <c r="X105" s="4"/>
      <c r="Y105" s="4"/>
      <c r="Z105" s="4"/>
      <c r="AA105" s="4"/>
      <c r="AB105" s="4"/>
      <c r="AC105" s="4"/>
      <c r="AD105" s="4"/>
      <c r="AE105" s="4"/>
      <c r="AF105" s="4"/>
    </row>
    <row r="106">
      <c r="A106" s="26">
        <v>45925.0</v>
      </c>
      <c r="B106" s="65" t="s">
        <v>85</v>
      </c>
      <c r="C106" s="7" t="s">
        <v>15</v>
      </c>
      <c r="D106" s="54" t="s">
        <v>65</v>
      </c>
      <c r="E106" s="45"/>
      <c r="F106" s="54" t="s">
        <v>72</v>
      </c>
      <c r="G106" s="7" t="s">
        <v>14</v>
      </c>
      <c r="H106" s="7">
        <v>1.0</v>
      </c>
      <c r="I106" s="66">
        <f t="array" ref="I106">ifna(IF(F106="","",INDEX(UpdateSheet!W:W,MATCH(1,(UpdateSheet!U:U=MAXIFS(UpdateSheet!U:U, UpdateSheet!V:V, G106, UpdateSheet!U:U, "&lt;=" &amp; A106))*(UpdateSheet!V:V=G106), 0))*H106),"")</f>
        <v>9500</v>
      </c>
      <c r="J106" s="61"/>
      <c r="K106" s="4"/>
      <c r="L106" s="4"/>
      <c r="M106" s="4"/>
      <c r="N106" s="4"/>
      <c r="O106" s="4"/>
      <c r="P106" s="4"/>
      <c r="Q106" s="4"/>
      <c r="R106" s="4"/>
      <c r="S106" s="4"/>
      <c r="T106" s="4"/>
      <c r="U106" s="4"/>
      <c r="V106" s="4"/>
      <c r="W106" s="4"/>
      <c r="X106" s="4"/>
      <c r="Y106" s="4"/>
      <c r="Z106" s="4"/>
      <c r="AA106" s="4"/>
      <c r="AB106" s="4"/>
      <c r="AC106" s="4"/>
      <c r="AD106" s="4"/>
      <c r="AE106" s="4"/>
      <c r="AF106" s="4"/>
    </row>
    <row r="107">
      <c r="A107" s="26">
        <v>45924.0</v>
      </c>
      <c r="B107" s="65" t="s">
        <v>85</v>
      </c>
      <c r="C107" s="7" t="s">
        <v>20</v>
      </c>
      <c r="D107" s="54" t="s">
        <v>17</v>
      </c>
      <c r="E107" s="45"/>
      <c r="F107" s="54" t="s">
        <v>72</v>
      </c>
      <c r="G107" s="7" t="s">
        <v>23</v>
      </c>
      <c r="H107" s="7">
        <v>2.0</v>
      </c>
      <c r="I107" s="66">
        <f t="array" ref="I107">ifna(IF(F107="","",INDEX(UpdateSheet!W:W,MATCH(1,(UpdateSheet!U:U=MAXIFS(UpdateSheet!U:U, UpdateSheet!V:V, G107, UpdateSheet!U:U, "&lt;=" &amp; A107))*(UpdateSheet!V:V=G107), 0))*H107),"")</f>
        <v>24000</v>
      </c>
      <c r="J107" s="61"/>
      <c r="K107" s="4"/>
      <c r="L107" s="4"/>
      <c r="M107" s="4"/>
      <c r="N107" s="4"/>
      <c r="O107" s="4"/>
      <c r="P107" s="4"/>
      <c r="Q107" s="4"/>
      <c r="R107" s="4"/>
      <c r="S107" s="4"/>
      <c r="T107" s="4"/>
      <c r="U107" s="4"/>
      <c r="V107" s="4"/>
      <c r="W107" s="4"/>
      <c r="X107" s="4"/>
      <c r="Y107" s="4"/>
      <c r="Z107" s="4"/>
      <c r="AA107" s="4"/>
      <c r="AB107" s="4"/>
      <c r="AC107" s="4"/>
      <c r="AD107" s="4"/>
      <c r="AE107" s="4"/>
      <c r="AF107" s="4"/>
    </row>
    <row r="108">
      <c r="A108" s="26">
        <v>45926.0</v>
      </c>
      <c r="B108" s="65" t="s">
        <v>85</v>
      </c>
      <c r="C108" s="7" t="s">
        <v>15</v>
      </c>
      <c r="D108" s="54" t="s">
        <v>11</v>
      </c>
      <c r="E108" s="45"/>
      <c r="F108" s="54" t="s">
        <v>72</v>
      </c>
      <c r="G108" s="7" t="s">
        <v>14</v>
      </c>
      <c r="H108" s="7">
        <v>2.0</v>
      </c>
      <c r="I108" s="66">
        <f t="array" ref="I108">ifna(IF(F108="","",INDEX(UpdateSheet!W:W,MATCH(1,(UpdateSheet!U:U=MAXIFS(UpdateSheet!U:U, UpdateSheet!V:V, G108, UpdateSheet!U:U, "&lt;=" &amp; A108))*(UpdateSheet!V:V=G108), 0))*H108),"")</f>
        <v>19000</v>
      </c>
      <c r="J108" s="61"/>
      <c r="K108" s="4"/>
      <c r="L108" s="4"/>
      <c r="M108" s="4"/>
      <c r="N108" s="4"/>
      <c r="O108" s="4"/>
      <c r="P108" s="4"/>
      <c r="Q108" s="4"/>
      <c r="R108" s="4"/>
      <c r="S108" s="4"/>
      <c r="T108" s="4"/>
      <c r="U108" s="4"/>
      <c r="V108" s="4"/>
      <c r="W108" s="4"/>
      <c r="X108" s="4"/>
      <c r="Y108" s="4"/>
      <c r="Z108" s="4"/>
      <c r="AA108" s="4"/>
      <c r="AB108" s="4"/>
      <c r="AC108" s="4"/>
      <c r="AD108" s="4"/>
      <c r="AE108" s="4"/>
      <c r="AF108" s="4"/>
    </row>
    <row r="109">
      <c r="A109" s="26">
        <v>45927.0</v>
      </c>
      <c r="B109" s="65" t="s">
        <v>85</v>
      </c>
      <c r="C109" s="7" t="s">
        <v>15</v>
      </c>
      <c r="D109" s="54" t="s">
        <v>11</v>
      </c>
      <c r="E109" s="45"/>
      <c r="F109" s="54" t="s">
        <v>72</v>
      </c>
      <c r="G109" s="7" t="s">
        <v>14</v>
      </c>
      <c r="H109" s="7">
        <v>1.0</v>
      </c>
      <c r="I109" s="66">
        <f t="array" ref="I109">ifna(IF(F109="","",INDEX(UpdateSheet!W:W,MATCH(1,(UpdateSheet!U:U=MAXIFS(UpdateSheet!U:U, UpdateSheet!V:V, G109, UpdateSheet!U:U, "&lt;=" &amp; A109))*(UpdateSheet!V:V=G109), 0))*H109),"")</f>
        <v>9500</v>
      </c>
      <c r="J109" s="61"/>
      <c r="K109" s="4"/>
      <c r="L109" s="4"/>
      <c r="M109" s="4"/>
      <c r="N109" s="4"/>
      <c r="O109" s="4"/>
      <c r="P109" s="4"/>
      <c r="Q109" s="4"/>
      <c r="R109" s="4"/>
      <c r="S109" s="4"/>
      <c r="T109" s="4"/>
      <c r="U109" s="4"/>
      <c r="V109" s="4"/>
      <c r="W109" s="4"/>
      <c r="X109" s="4"/>
      <c r="Y109" s="4"/>
      <c r="Z109" s="4"/>
      <c r="AA109" s="4"/>
      <c r="AB109" s="4"/>
      <c r="AC109" s="4"/>
      <c r="AD109" s="4"/>
      <c r="AE109" s="4"/>
      <c r="AF109" s="4"/>
    </row>
    <row r="110">
      <c r="A110" s="26">
        <v>45927.0</v>
      </c>
      <c r="B110" s="65" t="s">
        <v>85</v>
      </c>
      <c r="C110" s="7" t="s">
        <v>15</v>
      </c>
      <c r="D110" s="54" t="s">
        <v>65</v>
      </c>
      <c r="E110" s="45"/>
      <c r="F110" s="54" t="s">
        <v>72</v>
      </c>
      <c r="G110" s="7" t="s">
        <v>14</v>
      </c>
      <c r="H110" s="7">
        <v>1.0</v>
      </c>
      <c r="I110" s="66">
        <f t="array" ref="I110">ifna(IF(F110="","",INDEX(UpdateSheet!W:W,MATCH(1,(UpdateSheet!U:U=MAXIFS(UpdateSheet!U:U, UpdateSheet!V:V, G110, UpdateSheet!U:U, "&lt;=" &amp; A110))*(UpdateSheet!V:V=G110), 0))*H110),"")</f>
        <v>9500</v>
      </c>
      <c r="J110" s="61"/>
      <c r="K110" s="4"/>
      <c r="L110" s="4"/>
      <c r="M110" s="4"/>
      <c r="N110" s="4"/>
      <c r="O110" s="4"/>
      <c r="P110" s="4"/>
      <c r="Q110" s="4"/>
      <c r="R110" s="4"/>
      <c r="S110" s="4"/>
      <c r="T110" s="4"/>
      <c r="U110" s="4"/>
      <c r="V110" s="4"/>
      <c r="W110" s="4"/>
      <c r="X110" s="4"/>
      <c r="Y110" s="4"/>
      <c r="Z110" s="4"/>
      <c r="AA110" s="4"/>
      <c r="AB110" s="4"/>
      <c r="AC110" s="4"/>
      <c r="AD110" s="4"/>
      <c r="AE110" s="4"/>
      <c r="AF110" s="4"/>
    </row>
    <row r="111">
      <c r="A111" s="26">
        <v>45927.0</v>
      </c>
      <c r="B111" s="65" t="s">
        <v>85</v>
      </c>
      <c r="C111" s="7" t="s">
        <v>15</v>
      </c>
      <c r="D111" s="54" t="s">
        <v>55</v>
      </c>
      <c r="E111" s="45"/>
      <c r="F111" s="54" t="s">
        <v>72</v>
      </c>
      <c r="G111" s="7" t="s">
        <v>19</v>
      </c>
      <c r="H111" s="7">
        <v>20.0</v>
      </c>
      <c r="I111" s="66">
        <f t="array" ref="I111">ifna(IF(F111="","",INDEX(UpdateSheet!W:W,MATCH(1,(UpdateSheet!U:U=MAXIFS(UpdateSheet!U:U, UpdateSheet!V:V, G111, UpdateSheet!U:U, "&lt;=" &amp; A111))*(UpdateSheet!V:V=G111), 0))*H111),"")</f>
        <v>3000</v>
      </c>
      <c r="J111" s="61"/>
      <c r="K111" s="4"/>
      <c r="L111" s="4"/>
      <c r="M111" s="4"/>
      <c r="N111" s="4"/>
      <c r="O111" s="4"/>
      <c r="P111" s="4"/>
      <c r="Q111" s="4"/>
      <c r="R111" s="4"/>
      <c r="S111" s="4"/>
      <c r="T111" s="4"/>
      <c r="U111" s="4"/>
      <c r="V111" s="4"/>
      <c r="W111" s="4"/>
      <c r="X111" s="4"/>
      <c r="Y111" s="4"/>
      <c r="Z111" s="4"/>
      <c r="AA111" s="4"/>
      <c r="AB111" s="4"/>
      <c r="AC111" s="4"/>
      <c r="AD111" s="4"/>
      <c r="AE111" s="4"/>
      <c r="AF111" s="4"/>
    </row>
    <row r="112">
      <c r="A112" s="26">
        <v>45927.0</v>
      </c>
      <c r="B112" s="65" t="s">
        <v>85</v>
      </c>
      <c r="C112" s="7" t="s">
        <v>15</v>
      </c>
      <c r="D112" s="54" t="s">
        <v>55</v>
      </c>
      <c r="E112" s="45"/>
      <c r="F112" s="54" t="s">
        <v>72</v>
      </c>
      <c r="G112" s="7" t="s">
        <v>14</v>
      </c>
      <c r="H112" s="7">
        <v>1.0</v>
      </c>
      <c r="I112" s="66">
        <f t="array" ref="I112">ifna(IF(F112="","",INDEX(UpdateSheet!W:W,MATCH(1,(UpdateSheet!U:U=MAXIFS(UpdateSheet!U:U, UpdateSheet!V:V, G112, UpdateSheet!U:U, "&lt;=" &amp; A112))*(UpdateSheet!V:V=G112), 0))*H112),"")</f>
        <v>9500</v>
      </c>
      <c r="J112" s="61"/>
      <c r="K112" s="4"/>
      <c r="L112" s="4"/>
      <c r="M112" s="4"/>
      <c r="N112" s="4"/>
      <c r="O112" s="4"/>
      <c r="P112" s="4"/>
      <c r="Q112" s="4"/>
      <c r="R112" s="4"/>
      <c r="S112" s="4"/>
      <c r="T112" s="4"/>
      <c r="U112" s="4"/>
      <c r="V112" s="4"/>
      <c r="W112" s="4"/>
      <c r="X112" s="4"/>
      <c r="Y112" s="4"/>
      <c r="Z112" s="4"/>
      <c r="AA112" s="4"/>
      <c r="AB112" s="4"/>
      <c r="AC112" s="4"/>
      <c r="AD112" s="4"/>
      <c r="AE112" s="4"/>
      <c r="AF112" s="4"/>
    </row>
    <row r="113">
      <c r="A113" s="26">
        <v>45929.0</v>
      </c>
      <c r="B113" s="65" t="s">
        <v>85</v>
      </c>
      <c r="C113" s="7" t="s">
        <v>15</v>
      </c>
      <c r="D113" s="54" t="s">
        <v>33</v>
      </c>
      <c r="E113" s="45"/>
      <c r="F113" s="54" t="s">
        <v>72</v>
      </c>
      <c r="G113" s="7" t="s">
        <v>14</v>
      </c>
      <c r="H113" s="7">
        <v>1.0</v>
      </c>
      <c r="I113" s="66">
        <f t="array" ref="I113">ifna(IF(F113="","",INDEX(UpdateSheet!W:W,MATCH(1,(UpdateSheet!U:U=MAXIFS(UpdateSheet!U:U, UpdateSheet!V:V, G113, UpdateSheet!U:U, "&lt;=" &amp; A113))*(UpdateSheet!V:V=G113), 0))*H113),"")</f>
        <v>9500</v>
      </c>
      <c r="J113" s="61"/>
      <c r="K113" s="4"/>
      <c r="L113" s="4"/>
      <c r="M113" s="4"/>
      <c r="N113" s="4"/>
      <c r="O113" s="4"/>
      <c r="P113" s="4"/>
      <c r="Q113" s="4"/>
      <c r="R113" s="4"/>
      <c r="S113" s="4"/>
      <c r="T113" s="4"/>
      <c r="U113" s="4"/>
      <c r="V113" s="4"/>
      <c r="W113" s="4"/>
      <c r="X113" s="4"/>
      <c r="Y113" s="4"/>
      <c r="Z113" s="4"/>
      <c r="AA113" s="4"/>
      <c r="AB113" s="4"/>
      <c r="AC113" s="4"/>
      <c r="AD113" s="4"/>
      <c r="AE113" s="4"/>
      <c r="AF113" s="4"/>
    </row>
    <row r="114">
      <c r="A114" s="26">
        <v>45929.0</v>
      </c>
      <c r="B114" s="65" t="s">
        <v>85</v>
      </c>
      <c r="C114" s="7" t="s">
        <v>15</v>
      </c>
      <c r="D114" s="54" t="s">
        <v>57</v>
      </c>
      <c r="E114" s="45"/>
      <c r="F114" s="54" t="s">
        <v>72</v>
      </c>
      <c r="G114" s="7" t="s">
        <v>14</v>
      </c>
      <c r="H114" s="7">
        <v>4.0</v>
      </c>
      <c r="I114" s="66">
        <f t="array" ref="I114">ifna(IF(F114="","",INDEX(UpdateSheet!W:W,MATCH(1,(UpdateSheet!U:U=MAXIFS(UpdateSheet!U:U, UpdateSheet!V:V, G114, UpdateSheet!U:U, "&lt;=" &amp; A114))*(UpdateSheet!V:V=G114), 0))*H114),"")</f>
        <v>38000</v>
      </c>
      <c r="J114" s="61"/>
      <c r="K114" s="4"/>
      <c r="L114" s="4"/>
      <c r="M114" s="4"/>
      <c r="N114" s="4"/>
      <c r="O114" s="4"/>
      <c r="P114" s="4"/>
      <c r="Q114" s="4"/>
      <c r="R114" s="4"/>
      <c r="S114" s="4"/>
      <c r="T114" s="4"/>
      <c r="U114" s="4"/>
      <c r="V114" s="4"/>
      <c r="W114" s="4"/>
      <c r="X114" s="4"/>
      <c r="Y114" s="4"/>
      <c r="Z114" s="4"/>
      <c r="AA114" s="4"/>
      <c r="AB114" s="4"/>
      <c r="AC114" s="4"/>
      <c r="AD114" s="4"/>
      <c r="AE114" s="4"/>
      <c r="AF114" s="4"/>
    </row>
    <row r="115">
      <c r="A115" s="26">
        <v>45929.0</v>
      </c>
      <c r="B115" s="65" t="s">
        <v>85</v>
      </c>
      <c r="C115" s="7" t="s">
        <v>15</v>
      </c>
      <c r="D115" s="54" t="s">
        <v>57</v>
      </c>
      <c r="E115" s="45"/>
      <c r="F115" s="54" t="s">
        <v>72</v>
      </c>
      <c r="G115" s="7" t="s">
        <v>19</v>
      </c>
      <c r="H115" s="7">
        <v>200.0</v>
      </c>
      <c r="I115" s="66">
        <f t="array" ref="I115">ifna(IF(F115="","",INDEX(UpdateSheet!W:W,MATCH(1,(UpdateSheet!U:U=MAXIFS(UpdateSheet!U:U, UpdateSheet!V:V, G115, UpdateSheet!U:U, "&lt;=" &amp; A115))*(UpdateSheet!V:V=G115), 0))*H115),"")</f>
        <v>30000</v>
      </c>
      <c r="J115" s="61"/>
      <c r="K115" s="4"/>
      <c r="L115" s="4"/>
      <c r="M115" s="4"/>
      <c r="N115" s="4"/>
      <c r="O115" s="4"/>
      <c r="P115" s="4"/>
      <c r="Q115" s="4"/>
      <c r="R115" s="4"/>
      <c r="S115" s="4"/>
      <c r="T115" s="4"/>
      <c r="U115" s="4"/>
      <c r="V115" s="4"/>
      <c r="W115" s="4"/>
      <c r="X115" s="4"/>
      <c r="Y115" s="4"/>
      <c r="Z115" s="4"/>
      <c r="AA115" s="4"/>
      <c r="AB115" s="4"/>
      <c r="AC115" s="4"/>
      <c r="AD115" s="4"/>
      <c r="AE115" s="4"/>
      <c r="AF115" s="4"/>
    </row>
    <row r="116">
      <c r="A116" s="26">
        <v>45929.0</v>
      </c>
      <c r="B116" s="65" t="s">
        <v>85</v>
      </c>
      <c r="C116" s="7" t="s">
        <v>15</v>
      </c>
      <c r="D116" s="54" t="s">
        <v>55</v>
      </c>
      <c r="E116" s="45"/>
      <c r="F116" s="54" t="s">
        <v>72</v>
      </c>
      <c r="G116" s="7" t="s">
        <v>14</v>
      </c>
      <c r="H116" s="7">
        <v>1.0</v>
      </c>
      <c r="I116" s="66">
        <f t="array" ref="I116">ifna(IF(F116="","",INDEX(UpdateSheet!W:W,MATCH(1,(UpdateSheet!U:U=MAXIFS(UpdateSheet!U:U, UpdateSheet!V:V, G116, UpdateSheet!U:U, "&lt;=" &amp; A116))*(UpdateSheet!V:V=G116), 0))*H116),"")</f>
        <v>9500</v>
      </c>
      <c r="J116" s="61"/>
      <c r="K116" s="4"/>
      <c r="L116" s="4"/>
      <c r="M116" s="4"/>
      <c r="N116" s="4"/>
      <c r="O116" s="4"/>
      <c r="P116" s="4"/>
      <c r="Q116" s="4"/>
      <c r="R116" s="4"/>
      <c r="S116" s="4"/>
      <c r="T116" s="4"/>
      <c r="U116" s="4"/>
      <c r="V116" s="4"/>
      <c r="W116" s="4"/>
      <c r="X116" s="4"/>
      <c r="Y116" s="4"/>
      <c r="Z116" s="4"/>
      <c r="AA116" s="4"/>
      <c r="AB116" s="4"/>
      <c r="AC116" s="4"/>
      <c r="AD116" s="4"/>
      <c r="AE116" s="4"/>
      <c r="AF116" s="4"/>
    </row>
    <row r="117">
      <c r="A117" s="26">
        <v>45929.0</v>
      </c>
      <c r="B117" s="65" t="s">
        <v>85</v>
      </c>
      <c r="C117" s="7" t="s">
        <v>15</v>
      </c>
      <c r="D117" s="54" t="s">
        <v>55</v>
      </c>
      <c r="E117" s="45"/>
      <c r="F117" s="54" t="s">
        <v>72</v>
      </c>
      <c r="G117" s="7" t="s">
        <v>14</v>
      </c>
      <c r="H117" s="7">
        <v>1.0</v>
      </c>
      <c r="I117" s="66">
        <f t="array" ref="I117">ifna(IF(F117="","",INDEX(UpdateSheet!W:W,MATCH(1,(UpdateSheet!U:U=MAXIFS(UpdateSheet!U:U, UpdateSheet!V:V, G117, UpdateSheet!U:U, "&lt;=" &amp; A117))*(UpdateSheet!V:V=G117), 0))*H117),"")</f>
        <v>9500</v>
      </c>
      <c r="J117" s="61"/>
      <c r="K117" s="4"/>
      <c r="L117" s="4"/>
      <c r="M117" s="4"/>
      <c r="N117" s="4"/>
      <c r="O117" s="4"/>
      <c r="P117" s="4"/>
      <c r="Q117" s="4"/>
      <c r="R117" s="4"/>
      <c r="S117" s="4"/>
      <c r="T117" s="4"/>
      <c r="U117" s="4"/>
      <c r="V117" s="4"/>
      <c r="W117" s="4"/>
      <c r="X117" s="4"/>
      <c r="Y117" s="4"/>
      <c r="Z117" s="4"/>
      <c r="AA117" s="4"/>
      <c r="AB117" s="4"/>
      <c r="AC117" s="4"/>
      <c r="AD117" s="4"/>
      <c r="AE117" s="4"/>
      <c r="AF117" s="4"/>
    </row>
    <row r="118">
      <c r="A118" s="26">
        <v>45929.0</v>
      </c>
      <c r="B118" s="65" t="s">
        <v>85</v>
      </c>
      <c r="C118" s="7" t="s">
        <v>15</v>
      </c>
      <c r="D118" s="54" t="s">
        <v>11</v>
      </c>
      <c r="E118" s="45"/>
      <c r="F118" s="54" t="s">
        <v>72</v>
      </c>
      <c r="G118" s="7" t="s">
        <v>14</v>
      </c>
      <c r="H118" s="7">
        <v>1.0</v>
      </c>
      <c r="I118" s="66">
        <f t="array" ref="I118">ifna(IF(F118="","",INDEX(UpdateSheet!W:W,MATCH(1,(UpdateSheet!U:U=MAXIFS(UpdateSheet!U:U, UpdateSheet!V:V, G118, UpdateSheet!U:U, "&lt;=" &amp; A118))*(UpdateSheet!V:V=G118), 0))*H118),"")</f>
        <v>9500</v>
      </c>
      <c r="J118" s="61"/>
      <c r="K118" s="4"/>
      <c r="L118" s="4"/>
      <c r="M118" s="4"/>
      <c r="N118" s="4"/>
      <c r="O118" s="4"/>
      <c r="P118" s="4"/>
      <c r="Q118" s="4"/>
      <c r="R118" s="4"/>
      <c r="S118" s="4"/>
      <c r="T118" s="4"/>
      <c r="U118" s="4"/>
      <c r="V118" s="4"/>
      <c r="W118" s="4"/>
      <c r="X118" s="4"/>
      <c r="Y118" s="4"/>
      <c r="Z118" s="4"/>
      <c r="AA118" s="4"/>
      <c r="AB118" s="4"/>
      <c r="AC118" s="4"/>
      <c r="AD118" s="4"/>
      <c r="AE118" s="4"/>
      <c r="AF118" s="4"/>
    </row>
    <row r="119">
      <c r="A119" s="26">
        <v>45929.0</v>
      </c>
      <c r="B119" s="65" t="s">
        <v>85</v>
      </c>
      <c r="C119" s="7" t="s">
        <v>15</v>
      </c>
      <c r="D119" s="54" t="s">
        <v>11</v>
      </c>
      <c r="E119" s="45"/>
      <c r="F119" s="54" t="s">
        <v>72</v>
      </c>
      <c r="G119" s="7" t="s">
        <v>14</v>
      </c>
      <c r="H119" s="7">
        <v>1.0</v>
      </c>
      <c r="I119" s="66">
        <f t="array" ref="I119">ifna(IF(F119="","",INDEX(UpdateSheet!W:W,MATCH(1,(UpdateSheet!U:U=MAXIFS(UpdateSheet!U:U, UpdateSheet!V:V, G119, UpdateSheet!U:U, "&lt;=" &amp; A119))*(UpdateSheet!V:V=G119), 0))*H119),"")</f>
        <v>9500</v>
      </c>
      <c r="J119" s="61"/>
      <c r="K119" s="4"/>
      <c r="L119" s="4"/>
      <c r="M119" s="4"/>
      <c r="N119" s="4"/>
      <c r="O119" s="4"/>
      <c r="P119" s="4"/>
      <c r="Q119" s="4"/>
      <c r="R119" s="4"/>
      <c r="S119" s="4"/>
      <c r="T119" s="4"/>
      <c r="U119" s="4"/>
      <c r="V119" s="4"/>
      <c r="W119" s="4"/>
      <c r="X119" s="4"/>
      <c r="Y119" s="4"/>
      <c r="Z119" s="4"/>
      <c r="AA119" s="4"/>
      <c r="AB119" s="4"/>
      <c r="AC119" s="4"/>
      <c r="AD119" s="4"/>
      <c r="AE119" s="4"/>
      <c r="AF119" s="4"/>
    </row>
    <row r="120">
      <c r="A120" s="26">
        <v>45929.0</v>
      </c>
      <c r="B120" s="65" t="s">
        <v>85</v>
      </c>
      <c r="C120" s="7" t="s">
        <v>15</v>
      </c>
      <c r="D120" s="54" t="s">
        <v>11</v>
      </c>
      <c r="E120" s="45"/>
      <c r="F120" s="54" t="s">
        <v>72</v>
      </c>
      <c r="G120" s="7" t="s">
        <v>19</v>
      </c>
      <c r="H120" s="7">
        <v>50.0</v>
      </c>
      <c r="I120" s="66">
        <f t="array" ref="I120">ifna(IF(F120="","",INDEX(UpdateSheet!W:W,MATCH(1,(UpdateSheet!U:U=MAXIFS(UpdateSheet!U:U, UpdateSheet!V:V, G120, UpdateSheet!U:U, "&lt;=" &amp; A120))*(UpdateSheet!V:V=G120), 0))*H120),"")</f>
        <v>7500</v>
      </c>
      <c r="J120" s="61"/>
      <c r="K120" s="4"/>
      <c r="L120" s="4"/>
      <c r="M120" s="4"/>
      <c r="N120" s="4"/>
      <c r="O120" s="4"/>
      <c r="P120" s="4"/>
      <c r="Q120" s="4"/>
      <c r="R120" s="4"/>
      <c r="S120" s="4"/>
      <c r="T120" s="4"/>
      <c r="U120" s="4"/>
      <c r="V120" s="4"/>
      <c r="W120" s="4"/>
      <c r="X120" s="4"/>
      <c r="Y120" s="4"/>
      <c r="Z120" s="4"/>
      <c r="AA120" s="4"/>
      <c r="AB120" s="4"/>
      <c r="AC120" s="4"/>
      <c r="AD120" s="4"/>
      <c r="AE120" s="4"/>
      <c r="AF120" s="4"/>
    </row>
    <row r="121">
      <c r="A121" s="26">
        <v>45929.0</v>
      </c>
      <c r="B121" s="65" t="s">
        <v>85</v>
      </c>
      <c r="C121" s="7" t="s">
        <v>15</v>
      </c>
      <c r="D121" s="54" t="s">
        <v>11</v>
      </c>
      <c r="E121" s="45"/>
      <c r="F121" s="54" t="s">
        <v>72</v>
      </c>
      <c r="G121" s="7" t="s">
        <v>14</v>
      </c>
      <c r="H121" s="7">
        <v>2.0</v>
      </c>
      <c r="I121" s="66">
        <f t="array" ref="I121">ifna(IF(F121="","",INDEX(UpdateSheet!W:W,MATCH(1,(UpdateSheet!U:U=MAXIFS(UpdateSheet!U:U, UpdateSheet!V:V, G121, UpdateSheet!U:U, "&lt;=" &amp; A121))*(UpdateSheet!V:V=G121), 0))*H121),"")</f>
        <v>19000</v>
      </c>
      <c r="J121" s="61"/>
      <c r="K121" s="4"/>
      <c r="L121" s="4"/>
      <c r="M121" s="4"/>
      <c r="N121" s="4"/>
      <c r="O121" s="4"/>
      <c r="P121" s="4"/>
      <c r="Q121" s="4"/>
      <c r="R121" s="4"/>
      <c r="S121" s="4"/>
      <c r="T121" s="4"/>
      <c r="U121" s="4"/>
      <c r="V121" s="4"/>
      <c r="W121" s="4"/>
      <c r="X121" s="4"/>
      <c r="Y121" s="4"/>
      <c r="Z121" s="4"/>
      <c r="AA121" s="4"/>
      <c r="AB121" s="4"/>
      <c r="AC121" s="4"/>
      <c r="AD121" s="4"/>
      <c r="AE121" s="4"/>
      <c r="AF121" s="4"/>
    </row>
    <row r="122">
      <c r="A122" s="26">
        <v>45929.0</v>
      </c>
      <c r="B122" s="65" t="s">
        <v>85</v>
      </c>
      <c r="C122" s="7" t="s">
        <v>15</v>
      </c>
      <c r="D122" s="54" t="s">
        <v>55</v>
      </c>
      <c r="E122" s="45"/>
      <c r="F122" s="54" t="s">
        <v>71</v>
      </c>
      <c r="G122" s="7" t="s">
        <v>14</v>
      </c>
      <c r="H122" s="7">
        <v>10.0</v>
      </c>
      <c r="I122" s="66">
        <f t="array" ref="I122">ifna(IF(F122="","",INDEX(UpdateSheet!W:W,MATCH(1,(UpdateSheet!U:U=MAXIFS(UpdateSheet!U:U, UpdateSheet!V:V, G122, UpdateSheet!U:U, "&lt;=" &amp; A122))*(UpdateSheet!V:V=G122), 0))*H122),"")</f>
        <v>95000</v>
      </c>
      <c r="J122" s="61"/>
      <c r="K122" s="4"/>
      <c r="L122" s="4"/>
      <c r="M122" s="4"/>
      <c r="N122" s="4"/>
      <c r="O122" s="4"/>
      <c r="P122" s="4"/>
      <c r="Q122" s="4"/>
      <c r="R122" s="4"/>
      <c r="S122" s="4"/>
      <c r="T122" s="4"/>
      <c r="U122" s="4"/>
      <c r="V122" s="4"/>
      <c r="W122" s="4"/>
      <c r="X122" s="4"/>
      <c r="Y122" s="4"/>
      <c r="Z122" s="4"/>
      <c r="AA122" s="4"/>
      <c r="AB122" s="4"/>
      <c r="AC122" s="4"/>
      <c r="AD122" s="4"/>
      <c r="AE122" s="4"/>
      <c r="AF122" s="4"/>
    </row>
    <row r="123">
      <c r="A123" s="26">
        <v>45929.0</v>
      </c>
      <c r="B123" s="65" t="s">
        <v>85</v>
      </c>
      <c r="C123" s="7" t="s">
        <v>15</v>
      </c>
      <c r="D123" s="54" t="s">
        <v>55</v>
      </c>
      <c r="E123" s="45"/>
      <c r="F123" s="54" t="s">
        <v>71</v>
      </c>
      <c r="G123" s="7" t="s">
        <v>19</v>
      </c>
      <c r="H123" s="7">
        <v>100.0</v>
      </c>
      <c r="I123" s="66">
        <f t="array" ref="I123">ifna(IF(F123="","",INDEX(UpdateSheet!W:W,MATCH(1,(UpdateSheet!U:U=MAXIFS(UpdateSheet!U:U, UpdateSheet!V:V, G123, UpdateSheet!U:U, "&lt;=" &amp; A123))*(UpdateSheet!V:V=G123), 0))*H123),"")</f>
        <v>15000</v>
      </c>
      <c r="J123" s="62">
        <v>4500.0</v>
      </c>
      <c r="K123" s="4"/>
      <c r="L123" s="4"/>
      <c r="M123" s="4"/>
      <c r="N123" s="4"/>
      <c r="O123" s="4"/>
      <c r="P123" s="4"/>
      <c r="Q123" s="4"/>
      <c r="R123" s="4"/>
      <c r="S123" s="4"/>
      <c r="T123" s="4"/>
      <c r="U123" s="4"/>
      <c r="V123" s="4"/>
      <c r="W123" s="4"/>
      <c r="X123" s="4"/>
      <c r="Y123" s="4"/>
      <c r="Z123" s="4"/>
      <c r="AA123" s="4"/>
      <c r="AB123" s="4"/>
      <c r="AC123" s="4"/>
      <c r="AD123" s="4"/>
      <c r="AE123" s="4"/>
      <c r="AF123" s="4"/>
    </row>
    <row r="124">
      <c r="A124" s="26">
        <v>45930.0</v>
      </c>
      <c r="B124" s="65" t="s">
        <v>85</v>
      </c>
      <c r="C124" s="7" t="s">
        <v>15</v>
      </c>
      <c r="D124" s="54" t="s">
        <v>33</v>
      </c>
      <c r="E124" s="45"/>
      <c r="F124" s="54" t="s">
        <v>72</v>
      </c>
      <c r="G124" s="7" t="s">
        <v>14</v>
      </c>
      <c r="H124" s="7">
        <v>1.0</v>
      </c>
      <c r="I124" s="66">
        <f t="array" ref="I124">ifna(IF(F124="","",INDEX(UpdateSheet!W:W,MATCH(1,(UpdateSheet!U:U=MAXIFS(UpdateSheet!U:U, UpdateSheet!V:V, G124, UpdateSheet!U:U, "&lt;=" &amp; A124))*(UpdateSheet!V:V=G124), 0))*H124),"")</f>
        <v>9500</v>
      </c>
      <c r="J124" s="61"/>
      <c r="K124" s="4"/>
      <c r="L124" s="4"/>
      <c r="M124" s="4"/>
      <c r="N124" s="4"/>
      <c r="O124" s="4"/>
      <c r="P124" s="4"/>
      <c r="Q124" s="4"/>
      <c r="R124" s="4"/>
      <c r="S124" s="4"/>
      <c r="T124" s="4"/>
      <c r="U124" s="4"/>
      <c r="V124" s="4"/>
      <c r="W124" s="4"/>
      <c r="X124" s="4"/>
      <c r="Y124" s="4"/>
      <c r="Z124" s="4"/>
      <c r="AA124" s="4"/>
      <c r="AB124" s="4"/>
      <c r="AC124" s="4"/>
      <c r="AD124" s="4"/>
      <c r="AE124" s="4"/>
      <c r="AF124" s="4"/>
    </row>
    <row r="125">
      <c r="A125" s="26">
        <v>45930.0</v>
      </c>
      <c r="B125" s="65" t="s">
        <v>85</v>
      </c>
      <c r="C125" s="7" t="s">
        <v>15</v>
      </c>
      <c r="D125" s="54" t="s">
        <v>65</v>
      </c>
      <c r="E125" s="45"/>
      <c r="F125" s="54" t="s">
        <v>72</v>
      </c>
      <c r="G125" s="7" t="s">
        <v>14</v>
      </c>
      <c r="H125" s="7">
        <v>2.0</v>
      </c>
      <c r="I125" s="66">
        <f t="array" ref="I125">ifna(IF(F125="","",INDEX(UpdateSheet!W:W,MATCH(1,(UpdateSheet!U:U=MAXIFS(UpdateSheet!U:U, UpdateSheet!V:V, G125, UpdateSheet!U:U, "&lt;=" &amp; A125))*(UpdateSheet!V:V=G125), 0))*H125),"")</f>
        <v>19000</v>
      </c>
      <c r="J125" s="61"/>
      <c r="K125" s="4"/>
      <c r="L125" s="4"/>
      <c r="M125" s="4"/>
      <c r="N125" s="4"/>
      <c r="O125" s="4"/>
      <c r="P125" s="4"/>
      <c r="Q125" s="4"/>
      <c r="R125" s="4"/>
      <c r="S125" s="4"/>
      <c r="T125" s="4"/>
      <c r="U125" s="4"/>
      <c r="V125" s="4"/>
      <c r="W125" s="4"/>
      <c r="X125" s="4"/>
      <c r="Y125" s="4"/>
      <c r="Z125" s="4"/>
      <c r="AA125" s="4"/>
      <c r="AB125" s="4"/>
      <c r="AC125" s="4"/>
      <c r="AD125" s="4"/>
      <c r="AE125" s="4"/>
      <c r="AF125" s="4"/>
    </row>
    <row r="126">
      <c r="A126" s="26">
        <v>45930.0</v>
      </c>
      <c r="B126" s="65" t="s">
        <v>85</v>
      </c>
      <c r="C126" s="7" t="s">
        <v>15</v>
      </c>
      <c r="D126" s="54" t="s">
        <v>66</v>
      </c>
      <c r="E126" s="45"/>
      <c r="F126" s="54" t="s">
        <v>72</v>
      </c>
      <c r="G126" s="7" t="s">
        <v>14</v>
      </c>
      <c r="H126" s="7">
        <v>2.0</v>
      </c>
      <c r="I126" s="66">
        <f t="array" ref="I126">ifna(IF(F126="","",INDEX(UpdateSheet!W:W,MATCH(1,(UpdateSheet!U:U=MAXIFS(UpdateSheet!U:U, UpdateSheet!V:V, G126, UpdateSheet!U:U, "&lt;=" &amp; A126))*(UpdateSheet!V:V=G126), 0))*H126),"")</f>
        <v>19000</v>
      </c>
      <c r="J126" s="61"/>
      <c r="K126" s="4"/>
      <c r="L126" s="4"/>
      <c r="M126" s="4"/>
      <c r="N126" s="4"/>
      <c r="O126" s="4"/>
      <c r="P126" s="4"/>
      <c r="Q126" s="4"/>
      <c r="R126" s="4"/>
      <c r="S126" s="4"/>
      <c r="T126" s="4"/>
      <c r="U126" s="4"/>
      <c r="V126" s="4"/>
      <c r="W126" s="4"/>
      <c r="X126" s="4"/>
      <c r="Y126" s="4"/>
      <c r="Z126" s="4"/>
      <c r="AA126" s="4"/>
      <c r="AB126" s="4"/>
      <c r="AC126" s="4"/>
      <c r="AD126" s="4"/>
      <c r="AE126" s="4"/>
      <c r="AF126" s="4"/>
    </row>
    <row r="127">
      <c r="A127" s="26">
        <v>45932.0</v>
      </c>
      <c r="B127" s="65" t="s">
        <v>86</v>
      </c>
      <c r="C127" s="7" t="s">
        <v>15</v>
      </c>
      <c r="D127" s="54" t="s">
        <v>65</v>
      </c>
      <c r="E127" s="45"/>
      <c r="F127" s="54" t="s">
        <v>72</v>
      </c>
      <c r="G127" s="7" t="s">
        <v>14</v>
      </c>
      <c r="H127" s="7">
        <v>1.0</v>
      </c>
      <c r="I127" s="66">
        <f t="array" ref="I127">ifna(IF(F127="","",INDEX(UpdateSheet!W:W,MATCH(1,(UpdateSheet!U:U=MAXIFS(UpdateSheet!U:U, UpdateSheet!V:V, G127, UpdateSheet!U:U, "&lt;=" &amp; A127))*(UpdateSheet!V:V=G127), 0))*H127),"")</f>
        <v>9500</v>
      </c>
      <c r="J127" s="61"/>
      <c r="K127" s="4"/>
      <c r="L127" s="4"/>
      <c r="M127" s="4"/>
      <c r="N127" s="4"/>
      <c r="O127" s="4"/>
      <c r="P127" s="4"/>
      <c r="Q127" s="4"/>
      <c r="R127" s="4"/>
      <c r="S127" s="4"/>
      <c r="T127" s="4"/>
      <c r="U127" s="4"/>
      <c r="V127" s="4"/>
      <c r="W127" s="4"/>
      <c r="X127" s="4"/>
      <c r="Y127" s="4"/>
      <c r="Z127" s="4"/>
      <c r="AA127" s="4"/>
      <c r="AB127" s="4"/>
      <c r="AC127" s="4"/>
      <c r="AD127" s="4"/>
      <c r="AE127" s="4"/>
      <c r="AF127" s="4"/>
    </row>
    <row r="128">
      <c r="A128" s="26">
        <v>45932.0</v>
      </c>
      <c r="B128" s="65" t="s">
        <v>86</v>
      </c>
      <c r="C128" s="7" t="s">
        <v>15</v>
      </c>
      <c r="D128" s="54" t="s">
        <v>65</v>
      </c>
      <c r="E128" s="45"/>
      <c r="F128" s="54" t="s">
        <v>72</v>
      </c>
      <c r="G128" s="7" t="s">
        <v>14</v>
      </c>
      <c r="H128" s="7">
        <v>1.0</v>
      </c>
      <c r="I128" s="66">
        <f t="array" ref="I128">ifna(IF(F128="","",INDEX(UpdateSheet!W:W,MATCH(1,(UpdateSheet!U:U=MAXIFS(UpdateSheet!U:U, UpdateSheet!V:V, G128, UpdateSheet!U:U, "&lt;=" &amp; A128))*(UpdateSheet!V:V=G128), 0))*H128),"")</f>
        <v>9500</v>
      </c>
      <c r="J128" s="61"/>
      <c r="K128" s="4"/>
      <c r="L128" s="4"/>
      <c r="M128" s="4"/>
      <c r="N128" s="4"/>
      <c r="O128" s="4"/>
      <c r="P128" s="4"/>
      <c r="Q128" s="4"/>
      <c r="R128" s="4"/>
      <c r="S128" s="4"/>
      <c r="T128" s="4"/>
      <c r="U128" s="4"/>
      <c r="V128" s="4"/>
      <c r="W128" s="4"/>
      <c r="X128" s="4"/>
      <c r="Y128" s="4"/>
      <c r="Z128" s="4"/>
      <c r="AA128" s="4"/>
      <c r="AB128" s="4"/>
      <c r="AC128" s="4"/>
      <c r="AD128" s="4"/>
      <c r="AE128" s="4"/>
      <c r="AF128" s="4"/>
    </row>
    <row r="129">
      <c r="A129" s="26">
        <v>45932.0</v>
      </c>
      <c r="B129" s="65" t="s">
        <v>86</v>
      </c>
      <c r="C129" s="7" t="s">
        <v>15</v>
      </c>
      <c r="D129" s="54" t="s">
        <v>65</v>
      </c>
      <c r="E129" s="45"/>
      <c r="F129" s="54" t="s">
        <v>72</v>
      </c>
      <c r="G129" s="7" t="s">
        <v>19</v>
      </c>
      <c r="H129" s="7">
        <v>50.0</v>
      </c>
      <c r="I129" s="66">
        <f t="array" ref="I129">ifna(IF(F129="","",INDEX(UpdateSheet!W:W,MATCH(1,(UpdateSheet!U:U=MAXIFS(UpdateSheet!U:U, UpdateSheet!V:V, G129, UpdateSheet!U:U, "&lt;=" &amp; A129))*(UpdateSheet!V:V=G129), 0))*H129),"")</f>
        <v>7500</v>
      </c>
      <c r="J129" s="61"/>
      <c r="K129" s="4"/>
      <c r="L129" s="4"/>
      <c r="M129" s="4"/>
      <c r="N129" s="4"/>
      <c r="O129" s="4"/>
      <c r="P129" s="4"/>
      <c r="Q129" s="4"/>
      <c r="R129" s="4"/>
      <c r="S129" s="4"/>
      <c r="T129" s="4"/>
      <c r="U129" s="4"/>
      <c r="V129" s="4"/>
      <c r="W129" s="4"/>
      <c r="X129" s="4"/>
      <c r="Y129" s="4"/>
      <c r="Z129" s="4"/>
      <c r="AA129" s="4"/>
      <c r="AB129" s="4"/>
      <c r="AC129" s="4"/>
      <c r="AD129" s="4"/>
      <c r="AE129" s="4"/>
      <c r="AF129" s="4"/>
    </row>
    <row r="130">
      <c r="A130" s="26">
        <v>45932.0</v>
      </c>
      <c r="B130" s="65" t="s">
        <v>86</v>
      </c>
      <c r="C130" s="7" t="s">
        <v>15</v>
      </c>
      <c r="D130" s="54" t="s">
        <v>11</v>
      </c>
      <c r="E130" s="45"/>
      <c r="F130" s="54" t="s">
        <v>72</v>
      </c>
      <c r="G130" s="7" t="s">
        <v>14</v>
      </c>
      <c r="H130" s="7">
        <v>1.0</v>
      </c>
      <c r="I130" s="66">
        <f t="array" ref="I130">ifna(IF(F130="","",INDEX(UpdateSheet!W:W,MATCH(1,(UpdateSheet!U:U=MAXIFS(UpdateSheet!U:U, UpdateSheet!V:V, G130, UpdateSheet!U:U, "&lt;=" &amp; A130))*(UpdateSheet!V:V=G130), 0))*H130),"")</f>
        <v>9500</v>
      </c>
      <c r="J130" s="61"/>
      <c r="K130" s="4"/>
      <c r="L130" s="4"/>
      <c r="M130" s="4"/>
      <c r="N130" s="4"/>
      <c r="O130" s="4"/>
      <c r="P130" s="4"/>
      <c r="Q130" s="4"/>
      <c r="R130" s="4"/>
      <c r="S130" s="4"/>
      <c r="T130" s="4"/>
      <c r="U130" s="4"/>
      <c r="V130" s="4"/>
      <c r="W130" s="4"/>
      <c r="X130" s="4"/>
      <c r="Y130" s="4"/>
      <c r="Z130" s="4"/>
      <c r="AA130" s="4"/>
      <c r="AB130" s="4"/>
      <c r="AC130" s="4"/>
      <c r="AD130" s="4"/>
      <c r="AE130" s="4"/>
      <c r="AF130" s="4"/>
    </row>
    <row r="131">
      <c r="A131" s="26">
        <v>45932.0</v>
      </c>
      <c r="B131" s="65" t="s">
        <v>86</v>
      </c>
      <c r="C131" s="7" t="s">
        <v>15</v>
      </c>
      <c r="D131" s="54" t="s">
        <v>11</v>
      </c>
      <c r="E131" s="45"/>
      <c r="F131" s="54" t="s">
        <v>72</v>
      </c>
      <c r="G131" s="7" t="s">
        <v>19</v>
      </c>
      <c r="H131" s="7">
        <v>50.0</v>
      </c>
      <c r="I131" s="66">
        <f t="array" ref="I131">ifna(IF(F131="","",INDEX(UpdateSheet!W:W,MATCH(1,(UpdateSheet!U:U=MAXIFS(UpdateSheet!U:U, UpdateSheet!V:V, G131, UpdateSheet!U:U, "&lt;=" &amp; A131))*(UpdateSheet!V:V=G131), 0))*H131),"")</f>
        <v>7500</v>
      </c>
      <c r="J131" s="61"/>
      <c r="K131" s="4"/>
      <c r="L131" s="4"/>
      <c r="M131" s="4"/>
      <c r="N131" s="4"/>
      <c r="O131" s="4"/>
      <c r="P131" s="4"/>
      <c r="Q131" s="4"/>
      <c r="R131" s="4"/>
      <c r="S131" s="4"/>
      <c r="T131" s="4"/>
      <c r="U131" s="4"/>
      <c r="V131" s="4"/>
      <c r="W131" s="4"/>
      <c r="X131" s="4"/>
      <c r="Y131" s="4"/>
      <c r="Z131" s="4"/>
      <c r="AA131" s="4"/>
      <c r="AB131" s="4"/>
      <c r="AC131" s="4"/>
      <c r="AD131" s="4"/>
      <c r="AE131" s="4"/>
      <c r="AF131" s="4"/>
    </row>
    <row r="132">
      <c r="A132" s="26">
        <v>45932.0</v>
      </c>
      <c r="B132" s="65" t="s">
        <v>86</v>
      </c>
      <c r="C132" s="7" t="s">
        <v>15</v>
      </c>
      <c r="D132" s="54" t="s">
        <v>58</v>
      </c>
      <c r="E132" s="45"/>
      <c r="F132" s="54" t="s">
        <v>72</v>
      </c>
      <c r="G132" s="7" t="s">
        <v>14</v>
      </c>
      <c r="H132" s="7">
        <v>1.0</v>
      </c>
      <c r="I132" s="66">
        <f t="array" ref="I132">ifna(IF(F132="","",INDEX(UpdateSheet!W:W,MATCH(1,(UpdateSheet!U:U=MAXIFS(UpdateSheet!U:U, UpdateSheet!V:V, G132, UpdateSheet!U:U, "&lt;=" &amp; A132))*(UpdateSheet!V:V=G132), 0))*H132),"")</f>
        <v>9500</v>
      </c>
      <c r="J132" s="61"/>
      <c r="K132" s="4"/>
      <c r="L132" s="4"/>
      <c r="M132" s="4"/>
      <c r="N132" s="4"/>
      <c r="O132" s="4"/>
      <c r="P132" s="4"/>
      <c r="Q132" s="4"/>
      <c r="R132" s="4"/>
      <c r="S132" s="4"/>
      <c r="T132" s="4"/>
      <c r="U132" s="4"/>
      <c r="V132" s="4"/>
      <c r="W132" s="4"/>
      <c r="X132" s="4"/>
      <c r="Y132" s="4"/>
      <c r="Z132" s="4"/>
      <c r="AA132" s="4"/>
      <c r="AB132" s="4"/>
      <c r="AC132" s="4"/>
      <c r="AD132" s="4"/>
      <c r="AE132" s="4"/>
      <c r="AF132" s="4"/>
    </row>
    <row r="133">
      <c r="A133" s="26">
        <v>45903.0</v>
      </c>
      <c r="B133" s="65" t="s">
        <v>85</v>
      </c>
      <c r="C133" s="7" t="s">
        <v>15</v>
      </c>
      <c r="D133" s="54" t="s">
        <v>57</v>
      </c>
      <c r="E133" s="45"/>
      <c r="F133" s="54" t="s">
        <v>72</v>
      </c>
      <c r="G133" s="7" t="s">
        <v>14</v>
      </c>
      <c r="H133" s="7">
        <v>1.0</v>
      </c>
      <c r="I133" s="66">
        <f t="array" ref="I133">ifna(IF(F133="","",INDEX(UpdateSheet!W:W,MATCH(1,(UpdateSheet!U:U=MAXIFS(UpdateSheet!U:U, UpdateSheet!V:V, G133, UpdateSheet!U:U, "&lt;=" &amp; A133))*(UpdateSheet!V:V=G133), 0))*H133),"")</f>
        <v>9500</v>
      </c>
      <c r="J133" s="61"/>
      <c r="K133" s="4"/>
      <c r="L133" s="4"/>
      <c r="M133" s="4"/>
      <c r="N133" s="4"/>
      <c r="O133" s="4"/>
      <c r="P133" s="4"/>
      <c r="Q133" s="4"/>
      <c r="R133" s="4"/>
      <c r="S133" s="4"/>
      <c r="T133" s="4"/>
      <c r="U133" s="4"/>
      <c r="V133" s="4"/>
      <c r="W133" s="4"/>
      <c r="X133" s="4"/>
      <c r="Y133" s="4"/>
      <c r="Z133" s="4"/>
      <c r="AA133" s="4"/>
      <c r="AB133" s="4"/>
      <c r="AC133" s="4"/>
      <c r="AD133" s="4"/>
      <c r="AE133" s="4"/>
      <c r="AF133" s="4"/>
    </row>
    <row r="134">
      <c r="A134" s="26">
        <v>45903.0</v>
      </c>
      <c r="B134" s="65" t="s">
        <v>85</v>
      </c>
      <c r="C134" s="7" t="s">
        <v>15</v>
      </c>
      <c r="D134" s="54" t="s">
        <v>29</v>
      </c>
      <c r="E134" s="45"/>
      <c r="F134" s="54" t="s">
        <v>72</v>
      </c>
      <c r="G134" s="7" t="s">
        <v>14</v>
      </c>
      <c r="H134" s="7">
        <v>1.0</v>
      </c>
      <c r="I134" s="66">
        <f t="array" ref="I134">ifna(IF(F134="","",INDEX(UpdateSheet!W:W,MATCH(1,(UpdateSheet!U:U=MAXIFS(UpdateSheet!U:U, UpdateSheet!V:V, G134, UpdateSheet!U:U, "&lt;=" &amp; A134))*(UpdateSheet!V:V=G134), 0))*H134),"")</f>
        <v>9500</v>
      </c>
      <c r="J134" s="61"/>
      <c r="K134" s="4"/>
      <c r="L134" s="4"/>
      <c r="M134" s="4"/>
      <c r="N134" s="4"/>
      <c r="O134" s="4"/>
      <c r="P134" s="4"/>
      <c r="Q134" s="4"/>
      <c r="R134" s="4"/>
      <c r="S134" s="4"/>
      <c r="T134" s="4"/>
      <c r="U134" s="4"/>
      <c r="V134" s="4"/>
      <c r="W134" s="4"/>
      <c r="X134" s="4"/>
      <c r="Y134" s="4"/>
      <c r="Z134" s="4"/>
      <c r="AA134" s="4"/>
      <c r="AB134" s="4"/>
      <c r="AC134" s="4"/>
      <c r="AD134" s="4"/>
      <c r="AE134" s="4"/>
      <c r="AF134" s="4"/>
    </row>
    <row r="135">
      <c r="A135" s="26">
        <v>45903.0</v>
      </c>
      <c r="B135" s="65" t="s">
        <v>85</v>
      </c>
      <c r="C135" s="7" t="s">
        <v>15</v>
      </c>
      <c r="D135" s="54" t="s">
        <v>51</v>
      </c>
      <c r="E135" s="45"/>
      <c r="F135" s="54" t="s">
        <v>72</v>
      </c>
      <c r="G135" s="7" t="s">
        <v>14</v>
      </c>
      <c r="H135" s="7">
        <v>4.0</v>
      </c>
      <c r="I135" s="66">
        <f t="array" ref="I135">ifna(IF(F135="","",INDEX(UpdateSheet!W:W,MATCH(1,(UpdateSheet!U:U=MAXIFS(UpdateSheet!U:U, UpdateSheet!V:V, G135, UpdateSheet!U:U, "&lt;=" &amp; A135))*(UpdateSheet!V:V=G135), 0))*H135),"")</f>
        <v>38000</v>
      </c>
      <c r="J135" s="61"/>
      <c r="K135" s="4"/>
      <c r="L135" s="4"/>
      <c r="M135" s="4"/>
      <c r="N135" s="4"/>
      <c r="O135" s="4"/>
      <c r="P135" s="4"/>
      <c r="Q135" s="4"/>
      <c r="R135" s="4"/>
      <c r="S135" s="4"/>
      <c r="T135" s="4"/>
      <c r="U135" s="4"/>
      <c r="V135" s="4"/>
      <c r="W135" s="4"/>
      <c r="X135" s="4"/>
      <c r="Y135" s="4"/>
      <c r="Z135" s="4"/>
      <c r="AA135" s="4"/>
      <c r="AB135" s="4"/>
      <c r="AC135" s="4"/>
      <c r="AD135" s="4"/>
      <c r="AE135" s="4"/>
      <c r="AF135" s="4"/>
    </row>
    <row r="136">
      <c r="A136" s="26">
        <v>45934.0</v>
      </c>
      <c r="B136" s="65" t="s">
        <v>86</v>
      </c>
      <c r="C136" s="7" t="s">
        <v>15</v>
      </c>
      <c r="D136" s="54" t="s">
        <v>45</v>
      </c>
      <c r="E136" s="45"/>
      <c r="F136" s="54" t="s">
        <v>72</v>
      </c>
      <c r="G136" s="7" t="s">
        <v>14</v>
      </c>
      <c r="H136" s="7">
        <v>3.0</v>
      </c>
      <c r="I136" s="66">
        <f t="array" ref="I136">ifna(IF(F136="","",INDEX(UpdateSheet!W:W,MATCH(1,(UpdateSheet!U:U=MAXIFS(UpdateSheet!U:U, UpdateSheet!V:V, G136, UpdateSheet!U:U, "&lt;=" &amp; A136))*(UpdateSheet!V:V=G136), 0))*H136),"")</f>
        <v>28500</v>
      </c>
      <c r="J136" s="61"/>
      <c r="K136" s="4"/>
      <c r="L136" s="4"/>
      <c r="M136" s="4"/>
      <c r="N136" s="4"/>
      <c r="O136" s="4"/>
      <c r="P136" s="4"/>
      <c r="Q136" s="4"/>
      <c r="R136" s="4"/>
      <c r="S136" s="4"/>
      <c r="T136" s="4"/>
      <c r="U136" s="4"/>
      <c r="V136" s="4"/>
      <c r="W136" s="4"/>
      <c r="X136" s="4"/>
      <c r="Y136" s="4"/>
      <c r="Z136" s="4"/>
      <c r="AA136" s="4"/>
      <c r="AB136" s="4"/>
      <c r="AC136" s="4"/>
      <c r="AD136" s="4"/>
      <c r="AE136" s="4"/>
      <c r="AF136" s="4"/>
    </row>
    <row r="137">
      <c r="A137" s="26">
        <v>45934.0</v>
      </c>
      <c r="B137" s="65" t="s">
        <v>86</v>
      </c>
      <c r="C137" s="7" t="s">
        <v>15</v>
      </c>
      <c r="D137" s="54" t="s">
        <v>57</v>
      </c>
      <c r="E137" s="45"/>
      <c r="F137" s="54" t="s">
        <v>72</v>
      </c>
      <c r="G137" s="7" t="s">
        <v>14</v>
      </c>
      <c r="H137" s="7">
        <v>1.0</v>
      </c>
      <c r="I137" s="66">
        <f t="array" ref="I137">ifna(IF(F137="","",INDEX(UpdateSheet!W:W,MATCH(1,(UpdateSheet!U:U=MAXIFS(UpdateSheet!U:U, UpdateSheet!V:V, G137, UpdateSheet!U:U, "&lt;=" &amp; A137))*(UpdateSheet!V:V=G137), 0))*H137),"")</f>
        <v>9500</v>
      </c>
      <c r="J137" s="61"/>
      <c r="K137" s="4"/>
      <c r="L137" s="4"/>
      <c r="M137" s="4"/>
      <c r="N137" s="4"/>
      <c r="O137" s="4"/>
      <c r="P137" s="4"/>
      <c r="Q137" s="4"/>
      <c r="R137" s="4"/>
      <c r="S137" s="4"/>
      <c r="T137" s="4"/>
      <c r="U137" s="4"/>
      <c r="V137" s="4"/>
      <c r="W137" s="4"/>
      <c r="X137" s="4"/>
      <c r="Y137" s="4"/>
      <c r="Z137" s="4"/>
      <c r="AA137" s="4"/>
      <c r="AB137" s="4"/>
      <c r="AC137" s="4"/>
      <c r="AD137" s="4"/>
      <c r="AE137" s="4"/>
      <c r="AF137" s="4"/>
    </row>
    <row r="138">
      <c r="A138" s="26">
        <v>45934.0</v>
      </c>
      <c r="B138" s="65" t="s">
        <v>86</v>
      </c>
      <c r="C138" s="7" t="s">
        <v>15</v>
      </c>
      <c r="D138" s="54" t="s">
        <v>11</v>
      </c>
      <c r="E138" s="45"/>
      <c r="F138" s="54" t="s">
        <v>71</v>
      </c>
      <c r="G138" s="7" t="s">
        <v>14</v>
      </c>
      <c r="H138" s="7">
        <v>15.0</v>
      </c>
      <c r="I138" s="66">
        <f t="array" ref="I138">ifna(IF(F138="","",INDEX(UpdateSheet!W:W,MATCH(1,(UpdateSheet!U:U=MAXIFS(UpdateSheet!U:U, UpdateSheet!V:V, G138, UpdateSheet!U:U, "&lt;=" &amp; A138))*(UpdateSheet!V:V=G138), 0))*H138),"")</f>
        <v>142500</v>
      </c>
      <c r="J138" s="61"/>
      <c r="K138" s="4"/>
      <c r="L138" s="4"/>
      <c r="M138" s="4"/>
      <c r="N138" s="4"/>
      <c r="O138" s="4"/>
      <c r="P138" s="4"/>
      <c r="Q138" s="4"/>
      <c r="R138" s="4"/>
      <c r="S138" s="4"/>
      <c r="T138" s="4"/>
      <c r="U138" s="4"/>
      <c r="V138" s="4"/>
      <c r="W138" s="4"/>
      <c r="X138" s="4"/>
      <c r="Y138" s="4"/>
      <c r="Z138" s="4"/>
      <c r="AA138" s="4"/>
      <c r="AB138" s="4"/>
      <c r="AC138" s="4"/>
      <c r="AD138" s="4"/>
      <c r="AE138" s="4"/>
      <c r="AF138" s="4"/>
    </row>
    <row r="139">
      <c r="A139" s="26">
        <v>45934.0</v>
      </c>
      <c r="B139" s="65" t="s">
        <v>86</v>
      </c>
      <c r="C139" s="7" t="s">
        <v>15</v>
      </c>
      <c r="D139" s="54" t="s">
        <v>11</v>
      </c>
      <c r="E139" s="45"/>
      <c r="F139" s="54" t="s">
        <v>71</v>
      </c>
      <c r="G139" s="7" t="s">
        <v>19</v>
      </c>
      <c r="H139" s="7">
        <v>450.0</v>
      </c>
      <c r="I139" s="66">
        <f t="array" ref="I139">ifna(IF(F139="","",INDEX(UpdateSheet!W:W,MATCH(1,(UpdateSheet!U:U=MAXIFS(UpdateSheet!U:U, UpdateSheet!V:V, G139, UpdateSheet!U:U, "&lt;=" &amp; A139))*(UpdateSheet!V:V=G139), 0))*H139),"")</f>
        <v>67500</v>
      </c>
      <c r="J139" s="62">
        <v>5500.0</v>
      </c>
      <c r="K139" s="4"/>
      <c r="L139" s="4"/>
      <c r="M139" s="4"/>
      <c r="N139" s="4"/>
      <c r="O139" s="4"/>
      <c r="P139" s="4"/>
      <c r="Q139" s="4"/>
      <c r="R139" s="4"/>
      <c r="S139" s="4"/>
      <c r="T139" s="4"/>
      <c r="U139" s="4"/>
      <c r="V139" s="4"/>
      <c r="W139" s="4"/>
      <c r="X139" s="4"/>
      <c r="Y139" s="4"/>
      <c r="Z139" s="4"/>
      <c r="AA139" s="4"/>
      <c r="AB139" s="4"/>
      <c r="AC139" s="4"/>
      <c r="AD139" s="4"/>
      <c r="AE139" s="4"/>
      <c r="AF139" s="4"/>
    </row>
    <row r="140">
      <c r="A140" s="26">
        <v>45934.0</v>
      </c>
      <c r="B140" s="65" t="s">
        <v>86</v>
      </c>
      <c r="C140" s="7" t="s">
        <v>15</v>
      </c>
      <c r="D140" s="54" t="s">
        <v>33</v>
      </c>
      <c r="E140" s="45"/>
      <c r="F140" s="54" t="s">
        <v>71</v>
      </c>
      <c r="G140" s="7" t="s">
        <v>14</v>
      </c>
      <c r="H140" s="7">
        <v>3.0</v>
      </c>
      <c r="I140" s="66">
        <f t="array" ref="I140">ifna(IF(F140="","",INDEX(UpdateSheet!W:W,MATCH(1,(UpdateSheet!U:U=MAXIFS(UpdateSheet!U:U, UpdateSheet!V:V, G140, UpdateSheet!U:U, "&lt;=" &amp; A140))*(UpdateSheet!V:V=G140), 0))*H140),"")</f>
        <v>28500</v>
      </c>
      <c r="J140" s="61"/>
      <c r="K140" s="4"/>
      <c r="L140" s="4"/>
      <c r="M140" s="4"/>
      <c r="N140" s="4"/>
      <c r="O140" s="4"/>
      <c r="P140" s="4"/>
      <c r="Q140" s="4"/>
      <c r="R140" s="4"/>
      <c r="S140" s="4"/>
      <c r="T140" s="4"/>
      <c r="U140" s="4"/>
      <c r="V140" s="4"/>
      <c r="W140" s="4"/>
      <c r="X140" s="4"/>
      <c r="Y140" s="4"/>
      <c r="Z140" s="4"/>
      <c r="AA140" s="4"/>
      <c r="AB140" s="4"/>
      <c r="AC140" s="4"/>
      <c r="AD140" s="4"/>
      <c r="AE140" s="4"/>
      <c r="AF140" s="4"/>
    </row>
    <row r="141">
      <c r="A141" s="26">
        <v>45934.0</v>
      </c>
      <c r="B141" s="65" t="s">
        <v>86</v>
      </c>
      <c r="C141" s="7" t="s">
        <v>15</v>
      </c>
      <c r="D141" s="54" t="s">
        <v>33</v>
      </c>
      <c r="E141" s="45"/>
      <c r="F141" s="54" t="s">
        <v>71</v>
      </c>
      <c r="G141" s="7" t="s">
        <v>19</v>
      </c>
      <c r="H141" s="7">
        <v>200.0</v>
      </c>
      <c r="I141" s="66">
        <f t="array" ref="I141">ifna(IF(F141="","",INDEX(UpdateSheet!W:W,MATCH(1,(UpdateSheet!U:U=MAXIFS(UpdateSheet!U:U, UpdateSheet!V:V, G141, UpdateSheet!U:U, "&lt;=" &amp; A141))*(UpdateSheet!V:V=G141), 0))*H141),"")</f>
        <v>30000</v>
      </c>
      <c r="J141" s="62">
        <v>5000.0</v>
      </c>
      <c r="K141" s="4"/>
      <c r="L141" s="4"/>
      <c r="M141" s="4"/>
      <c r="N141" s="4"/>
      <c r="O141" s="4"/>
      <c r="P141" s="4"/>
      <c r="Q141" s="4"/>
      <c r="R141" s="4"/>
      <c r="S141" s="4"/>
      <c r="T141" s="4"/>
      <c r="U141" s="4"/>
      <c r="V141" s="4"/>
      <c r="W141" s="4"/>
      <c r="X141" s="4"/>
      <c r="Y141" s="4"/>
      <c r="Z141" s="4"/>
      <c r="AA141" s="4"/>
      <c r="AB141" s="4"/>
      <c r="AC141" s="4"/>
      <c r="AD141" s="4"/>
      <c r="AE141" s="4"/>
      <c r="AF141" s="4"/>
    </row>
    <row r="142">
      <c r="A142" s="26">
        <v>45934.0</v>
      </c>
      <c r="B142" s="65" t="s">
        <v>86</v>
      </c>
      <c r="C142" s="7" t="s">
        <v>15</v>
      </c>
      <c r="D142" s="54" t="s">
        <v>66</v>
      </c>
      <c r="E142" s="45"/>
      <c r="F142" s="54" t="s">
        <v>71</v>
      </c>
      <c r="G142" s="7" t="s">
        <v>14</v>
      </c>
      <c r="H142" s="7">
        <v>4.0</v>
      </c>
      <c r="I142" s="66">
        <f t="array" ref="I142">ifna(IF(F142="","",INDEX(UpdateSheet!W:W,MATCH(1,(UpdateSheet!U:U=MAXIFS(UpdateSheet!U:U, UpdateSheet!V:V, G142, UpdateSheet!U:U, "&lt;=" &amp; A142))*(UpdateSheet!V:V=G142), 0))*H142),"")</f>
        <v>38000</v>
      </c>
      <c r="J142" s="61"/>
      <c r="K142" s="4"/>
      <c r="L142" s="4"/>
      <c r="M142" s="4"/>
      <c r="N142" s="4"/>
      <c r="O142" s="4"/>
      <c r="P142" s="4"/>
      <c r="Q142" s="4"/>
      <c r="R142" s="4"/>
      <c r="S142" s="4"/>
      <c r="T142" s="4"/>
      <c r="U142" s="4"/>
      <c r="V142" s="4"/>
      <c r="W142" s="4"/>
      <c r="X142" s="4"/>
      <c r="Y142" s="4"/>
      <c r="Z142" s="4"/>
      <c r="AA142" s="4"/>
      <c r="AB142" s="4"/>
      <c r="AC142" s="4"/>
      <c r="AD142" s="4"/>
      <c r="AE142" s="4"/>
      <c r="AF142" s="4"/>
    </row>
    <row r="143">
      <c r="A143" s="26">
        <v>45934.0</v>
      </c>
      <c r="B143" s="65" t="s">
        <v>86</v>
      </c>
      <c r="C143" s="7" t="s">
        <v>15</v>
      </c>
      <c r="D143" s="54" t="s">
        <v>66</v>
      </c>
      <c r="E143" s="45"/>
      <c r="F143" s="54" t="s">
        <v>71</v>
      </c>
      <c r="G143" s="7" t="s">
        <v>19</v>
      </c>
      <c r="H143" s="7">
        <v>100.0</v>
      </c>
      <c r="I143" s="66">
        <f t="array" ref="I143">ifna(IF(F143="","",INDEX(UpdateSheet!W:W,MATCH(1,(UpdateSheet!U:U=MAXIFS(UpdateSheet!U:U, UpdateSheet!V:V, G143, UpdateSheet!U:U, "&lt;=" &amp; A143))*(UpdateSheet!V:V=G143), 0))*H143),"")</f>
        <v>15000</v>
      </c>
      <c r="J143" s="62">
        <v>4000.0</v>
      </c>
      <c r="K143" s="4"/>
      <c r="L143" s="4"/>
      <c r="M143" s="4"/>
      <c r="N143" s="4"/>
      <c r="O143" s="4"/>
      <c r="P143" s="4"/>
      <c r="Q143" s="4"/>
      <c r="R143" s="4"/>
      <c r="S143" s="4"/>
      <c r="T143" s="4"/>
      <c r="U143" s="4"/>
      <c r="V143" s="4"/>
      <c r="W143" s="4"/>
      <c r="X143" s="4"/>
      <c r="Y143" s="4"/>
      <c r="Z143" s="4"/>
      <c r="AA143" s="4"/>
      <c r="AB143" s="4"/>
      <c r="AC143" s="4"/>
      <c r="AD143" s="4"/>
      <c r="AE143" s="4"/>
      <c r="AF143" s="4"/>
    </row>
    <row r="144">
      <c r="A144" s="26">
        <v>45934.0</v>
      </c>
      <c r="B144" s="65" t="s">
        <v>86</v>
      </c>
      <c r="C144" s="7" t="s">
        <v>15</v>
      </c>
      <c r="D144" s="54" t="s">
        <v>39</v>
      </c>
      <c r="E144" s="45"/>
      <c r="F144" s="54" t="s">
        <v>71</v>
      </c>
      <c r="G144" s="7" t="s">
        <v>14</v>
      </c>
      <c r="H144" s="7">
        <v>5.0</v>
      </c>
      <c r="I144" s="66">
        <f t="array" ref="I144">ifna(IF(F144="","",INDEX(UpdateSheet!W:W,MATCH(1,(UpdateSheet!U:U=MAXIFS(UpdateSheet!U:U, UpdateSheet!V:V, G144, UpdateSheet!U:U, "&lt;=" &amp; A144))*(UpdateSheet!V:V=G144), 0))*H144),"")</f>
        <v>47500</v>
      </c>
      <c r="J144" s="61"/>
      <c r="K144" s="4"/>
      <c r="L144" s="4"/>
      <c r="M144" s="4"/>
      <c r="N144" s="4"/>
      <c r="O144" s="4"/>
      <c r="P144" s="4"/>
      <c r="Q144" s="4"/>
      <c r="R144" s="4"/>
      <c r="S144" s="4"/>
      <c r="T144" s="4"/>
      <c r="U144" s="4"/>
      <c r="V144" s="4"/>
      <c r="W144" s="4"/>
      <c r="X144" s="4"/>
      <c r="Y144" s="4"/>
      <c r="Z144" s="4"/>
      <c r="AA144" s="4"/>
      <c r="AB144" s="4"/>
      <c r="AC144" s="4"/>
      <c r="AD144" s="4"/>
      <c r="AE144" s="4"/>
      <c r="AF144" s="4"/>
    </row>
    <row r="145">
      <c r="A145" s="26">
        <v>45934.0</v>
      </c>
      <c r="B145" s="65" t="s">
        <v>86</v>
      </c>
      <c r="C145" s="7" t="s">
        <v>15</v>
      </c>
      <c r="D145" s="54" t="s">
        <v>39</v>
      </c>
      <c r="E145" s="45"/>
      <c r="F145" s="54" t="s">
        <v>71</v>
      </c>
      <c r="G145" s="7" t="s">
        <v>19</v>
      </c>
      <c r="H145" s="7">
        <v>250.0</v>
      </c>
      <c r="I145" s="66">
        <f t="array" ref="I145">ifna(IF(F145="","",INDEX(UpdateSheet!W:W,MATCH(1,(UpdateSheet!U:U=MAXIFS(UpdateSheet!U:U, UpdateSheet!V:V, G145, UpdateSheet!U:U, "&lt;=" &amp; A145))*(UpdateSheet!V:V=G145), 0))*H145),"")</f>
        <v>37500</v>
      </c>
      <c r="J145" s="62">
        <v>3000.0</v>
      </c>
      <c r="K145" s="4"/>
      <c r="L145" s="4"/>
      <c r="M145" s="4"/>
      <c r="N145" s="4"/>
      <c r="O145" s="4"/>
      <c r="P145" s="4"/>
      <c r="Q145" s="4"/>
      <c r="R145" s="4"/>
      <c r="S145" s="4"/>
      <c r="T145" s="4"/>
      <c r="U145" s="4"/>
      <c r="V145" s="4"/>
      <c r="W145" s="4"/>
      <c r="X145" s="4"/>
      <c r="Y145" s="4"/>
      <c r="Z145" s="4"/>
      <c r="AA145" s="4"/>
      <c r="AB145" s="4"/>
      <c r="AC145" s="4"/>
      <c r="AD145" s="4"/>
      <c r="AE145" s="4"/>
      <c r="AF145" s="4"/>
    </row>
    <row r="146">
      <c r="A146" s="26">
        <v>45934.0</v>
      </c>
      <c r="B146" s="65" t="s">
        <v>86</v>
      </c>
      <c r="C146" s="7" t="s">
        <v>15</v>
      </c>
      <c r="D146" s="54" t="s">
        <v>51</v>
      </c>
      <c r="E146" s="45"/>
      <c r="F146" s="54" t="s">
        <v>71</v>
      </c>
      <c r="G146" s="7" t="s">
        <v>14</v>
      </c>
      <c r="H146" s="7">
        <v>5.0</v>
      </c>
      <c r="I146" s="66">
        <f t="array" ref="I146">ifna(IF(F146="","",INDEX(UpdateSheet!W:W,MATCH(1,(UpdateSheet!U:U=MAXIFS(UpdateSheet!U:U, UpdateSheet!V:V, G146, UpdateSheet!U:U, "&lt;=" &amp; A146))*(UpdateSheet!V:V=G146), 0))*H146),"")</f>
        <v>47500</v>
      </c>
      <c r="J146" s="62"/>
      <c r="K146" s="4"/>
      <c r="L146" s="4"/>
      <c r="M146" s="4"/>
      <c r="N146" s="4"/>
      <c r="O146" s="4"/>
      <c r="P146" s="4"/>
      <c r="Q146" s="4"/>
      <c r="R146" s="4"/>
      <c r="S146" s="4"/>
      <c r="T146" s="4"/>
      <c r="U146" s="4"/>
      <c r="V146" s="4"/>
      <c r="W146" s="4"/>
      <c r="X146" s="4"/>
      <c r="Y146" s="4"/>
      <c r="Z146" s="4"/>
      <c r="AA146" s="4"/>
      <c r="AB146" s="4"/>
      <c r="AC146" s="4"/>
      <c r="AD146" s="4"/>
      <c r="AE146" s="4"/>
      <c r="AF146" s="4"/>
    </row>
    <row r="147">
      <c r="A147" s="26">
        <v>45934.0</v>
      </c>
      <c r="B147" s="65" t="s">
        <v>86</v>
      </c>
      <c r="C147" s="7" t="s">
        <v>15</v>
      </c>
      <c r="D147" s="54" t="s">
        <v>51</v>
      </c>
      <c r="E147" s="45"/>
      <c r="F147" s="54" t="s">
        <v>71</v>
      </c>
      <c r="G147" s="7" t="s">
        <v>19</v>
      </c>
      <c r="H147" s="7">
        <v>200.0</v>
      </c>
      <c r="I147" s="66">
        <f t="array" ref="I147">ifna(IF(F147="","",INDEX(UpdateSheet!W:W,MATCH(1,(UpdateSheet!U:U=MAXIFS(UpdateSheet!U:U, UpdateSheet!V:V, G147, UpdateSheet!U:U, "&lt;=" &amp; A147))*(UpdateSheet!V:V=G147), 0))*H147),"")</f>
        <v>30000</v>
      </c>
      <c r="J147" s="62">
        <v>4500.0</v>
      </c>
      <c r="K147" s="4"/>
      <c r="L147" s="4"/>
      <c r="M147" s="4"/>
      <c r="N147" s="4"/>
      <c r="O147" s="4"/>
      <c r="P147" s="4"/>
      <c r="Q147" s="4"/>
      <c r="R147" s="4"/>
      <c r="S147" s="4"/>
      <c r="T147" s="4"/>
      <c r="U147" s="4"/>
      <c r="V147" s="4"/>
      <c r="W147" s="4"/>
      <c r="X147" s="4"/>
      <c r="Y147" s="4"/>
      <c r="Z147" s="4"/>
      <c r="AA147" s="4"/>
      <c r="AB147" s="4"/>
      <c r="AC147" s="4"/>
      <c r="AD147" s="4"/>
      <c r="AE147" s="4"/>
      <c r="AF147" s="4"/>
    </row>
    <row r="148">
      <c r="A148" s="26">
        <v>45936.0</v>
      </c>
      <c r="B148" s="65" t="s">
        <v>86</v>
      </c>
      <c r="C148" s="7" t="s">
        <v>20</v>
      </c>
      <c r="D148" s="54" t="s">
        <v>39</v>
      </c>
      <c r="E148" s="45"/>
      <c r="F148" s="54" t="s">
        <v>72</v>
      </c>
      <c r="G148" s="7" t="s">
        <v>14</v>
      </c>
      <c r="H148" s="7">
        <v>1.0</v>
      </c>
      <c r="I148" s="66">
        <f t="array" ref="I148">ifna(IF(F148="","",INDEX(UpdateSheet!W:W,MATCH(1,(UpdateSheet!U:U=MAXIFS(UpdateSheet!U:U, UpdateSheet!V:V, G148, UpdateSheet!U:U, "&lt;=" &amp; A148))*(UpdateSheet!V:V=G148), 0))*H148),"")</f>
        <v>9500</v>
      </c>
      <c r="J148" s="61"/>
      <c r="K148" s="4"/>
      <c r="L148" s="4"/>
      <c r="M148" s="4"/>
      <c r="N148" s="4"/>
      <c r="O148" s="4"/>
      <c r="P148" s="4"/>
      <c r="Q148" s="4"/>
      <c r="R148" s="4"/>
      <c r="S148" s="4"/>
      <c r="T148" s="4"/>
      <c r="U148" s="4"/>
      <c r="V148" s="4"/>
      <c r="W148" s="4"/>
      <c r="X148" s="4"/>
      <c r="Y148" s="4"/>
      <c r="Z148" s="4"/>
      <c r="AA148" s="4"/>
      <c r="AB148" s="4"/>
      <c r="AC148" s="4"/>
      <c r="AD148" s="4"/>
      <c r="AE148" s="4"/>
      <c r="AF148" s="4"/>
    </row>
    <row r="149">
      <c r="A149" s="26">
        <v>45936.0</v>
      </c>
      <c r="B149" s="65" t="s">
        <v>86</v>
      </c>
      <c r="C149" s="7" t="s">
        <v>15</v>
      </c>
      <c r="D149" s="54" t="s">
        <v>45</v>
      </c>
      <c r="E149" s="45"/>
      <c r="F149" s="54" t="s">
        <v>72</v>
      </c>
      <c r="G149" s="7" t="s">
        <v>14</v>
      </c>
      <c r="H149" s="7">
        <v>1.0</v>
      </c>
      <c r="I149" s="66">
        <f t="array" ref="I149">ifna(IF(F149="","",INDEX(UpdateSheet!W:W,MATCH(1,(UpdateSheet!U:U=MAXIFS(UpdateSheet!U:U, UpdateSheet!V:V, G149, UpdateSheet!U:U, "&lt;=" &amp; A149))*(UpdateSheet!V:V=G149), 0))*H149),"")</f>
        <v>9500</v>
      </c>
      <c r="J149" s="61"/>
      <c r="K149" s="4"/>
      <c r="L149" s="4"/>
      <c r="M149" s="4"/>
      <c r="N149" s="4"/>
      <c r="O149" s="4"/>
      <c r="P149" s="4"/>
      <c r="Q149" s="4"/>
      <c r="R149" s="4"/>
      <c r="S149" s="4"/>
      <c r="T149" s="4"/>
      <c r="U149" s="4"/>
      <c r="V149" s="4"/>
      <c r="W149" s="4"/>
      <c r="X149" s="4"/>
      <c r="Y149" s="4"/>
      <c r="Z149" s="4"/>
      <c r="AA149" s="4"/>
      <c r="AB149" s="4"/>
      <c r="AC149" s="4"/>
      <c r="AD149" s="4"/>
      <c r="AE149" s="4"/>
      <c r="AF149" s="4"/>
    </row>
    <row r="150">
      <c r="A150" s="26">
        <v>45937.0</v>
      </c>
      <c r="B150" s="65" t="s">
        <v>86</v>
      </c>
      <c r="C150" s="7" t="s">
        <v>15</v>
      </c>
      <c r="D150" s="54" t="s">
        <v>35</v>
      </c>
      <c r="E150" s="45"/>
      <c r="F150" s="54" t="s">
        <v>72</v>
      </c>
      <c r="G150" s="7" t="s">
        <v>14</v>
      </c>
      <c r="H150" s="7">
        <v>1.0</v>
      </c>
      <c r="I150" s="66">
        <f t="array" ref="I150">ifna(IF(F150="","",INDEX(UpdateSheet!W:W,MATCH(1,(UpdateSheet!U:U=MAXIFS(UpdateSheet!U:U, UpdateSheet!V:V, G150, UpdateSheet!U:U, "&lt;=" &amp; A150))*(UpdateSheet!V:V=G150), 0))*H150),"")</f>
        <v>9500</v>
      </c>
      <c r="J150" s="61"/>
      <c r="K150" s="4"/>
      <c r="L150" s="4"/>
      <c r="M150" s="4"/>
      <c r="N150" s="4"/>
      <c r="O150" s="4"/>
      <c r="P150" s="4"/>
      <c r="Q150" s="4"/>
      <c r="R150" s="4"/>
      <c r="S150" s="4"/>
      <c r="T150" s="4"/>
      <c r="U150" s="4"/>
      <c r="V150" s="4"/>
      <c r="W150" s="4"/>
      <c r="X150" s="4"/>
      <c r="Y150" s="4"/>
      <c r="Z150" s="4"/>
      <c r="AA150" s="4"/>
      <c r="AB150" s="4"/>
      <c r="AC150" s="4"/>
      <c r="AD150" s="4"/>
      <c r="AE150" s="4"/>
      <c r="AF150" s="4"/>
    </row>
    <row r="151">
      <c r="A151" s="26">
        <v>45937.0</v>
      </c>
      <c r="B151" s="65" t="s">
        <v>86</v>
      </c>
      <c r="C151" s="7" t="s">
        <v>15</v>
      </c>
      <c r="D151" s="54" t="s">
        <v>35</v>
      </c>
      <c r="E151" s="45"/>
      <c r="F151" s="54" t="s">
        <v>72</v>
      </c>
      <c r="G151" s="7" t="s">
        <v>19</v>
      </c>
      <c r="H151" s="7">
        <v>50.0</v>
      </c>
      <c r="I151" s="66">
        <f t="array" ref="I151">ifna(IF(F151="","",INDEX(UpdateSheet!W:W,MATCH(1,(UpdateSheet!U:U=MAXIFS(UpdateSheet!U:U, UpdateSheet!V:V, G151, UpdateSheet!U:U, "&lt;=" &amp; A151))*(UpdateSheet!V:V=G151), 0))*H151),"")</f>
        <v>7500</v>
      </c>
      <c r="J151" s="61"/>
      <c r="K151" s="4"/>
      <c r="L151" s="4"/>
      <c r="M151" s="4"/>
      <c r="N151" s="4"/>
      <c r="O151" s="4"/>
      <c r="P151" s="4"/>
      <c r="Q151" s="4"/>
      <c r="R151" s="4"/>
      <c r="S151" s="4"/>
      <c r="T151" s="4"/>
      <c r="U151" s="4"/>
      <c r="V151" s="4"/>
      <c r="W151" s="4"/>
      <c r="X151" s="4"/>
      <c r="Y151" s="4"/>
      <c r="Z151" s="4"/>
      <c r="AA151" s="4"/>
      <c r="AB151" s="4"/>
      <c r="AC151" s="4"/>
      <c r="AD151" s="4"/>
      <c r="AE151" s="4"/>
      <c r="AF151" s="4"/>
    </row>
    <row r="152">
      <c r="A152" s="26">
        <v>45937.0</v>
      </c>
      <c r="B152" s="65" t="s">
        <v>86</v>
      </c>
      <c r="C152" s="7" t="s">
        <v>15</v>
      </c>
      <c r="D152" s="54" t="s">
        <v>35</v>
      </c>
      <c r="E152" s="45"/>
      <c r="F152" s="54" t="s">
        <v>72</v>
      </c>
      <c r="G152" s="7" t="s">
        <v>14</v>
      </c>
      <c r="H152" s="7">
        <v>1.0</v>
      </c>
      <c r="I152" s="66">
        <f t="array" ref="I152">ifna(IF(F152="","",INDEX(UpdateSheet!W:W,MATCH(1,(UpdateSheet!U:U=MAXIFS(UpdateSheet!U:U, UpdateSheet!V:V, G152, UpdateSheet!U:U, "&lt;=" &amp; A152))*(UpdateSheet!V:V=G152), 0))*H152),"")</f>
        <v>9500</v>
      </c>
      <c r="J152" s="61"/>
      <c r="K152" s="4"/>
      <c r="L152" s="4"/>
      <c r="M152" s="4"/>
      <c r="N152" s="4"/>
      <c r="O152" s="4"/>
      <c r="P152" s="4"/>
      <c r="Q152" s="4"/>
      <c r="R152" s="4"/>
      <c r="S152" s="4"/>
      <c r="T152" s="4"/>
      <c r="U152" s="4"/>
      <c r="V152" s="4"/>
      <c r="W152" s="4"/>
      <c r="X152" s="4"/>
      <c r="Y152" s="4"/>
      <c r="Z152" s="4"/>
      <c r="AA152" s="4"/>
      <c r="AB152" s="4"/>
      <c r="AC152" s="4"/>
      <c r="AD152" s="4"/>
      <c r="AE152" s="4"/>
      <c r="AF152" s="4"/>
    </row>
    <row r="153">
      <c r="A153" s="26">
        <v>45937.0</v>
      </c>
      <c r="B153" s="65" t="s">
        <v>86</v>
      </c>
      <c r="C153" s="7" t="s">
        <v>15</v>
      </c>
      <c r="D153" s="54" t="s">
        <v>11</v>
      </c>
      <c r="E153" s="45"/>
      <c r="F153" s="54" t="s">
        <v>72</v>
      </c>
      <c r="G153" s="7" t="s">
        <v>14</v>
      </c>
      <c r="H153" s="7">
        <v>2.0</v>
      </c>
      <c r="I153" s="66">
        <f t="array" ref="I153">ifna(IF(F153="","",INDEX(UpdateSheet!W:W,MATCH(1,(UpdateSheet!U:U=MAXIFS(UpdateSheet!U:U, UpdateSheet!V:V, G153, UpdateSheet!U:U, "&lt;=" &amp; A153))*(UpdateSheet!V:V=G153), 0))*H153),"")</f>
        <v>19000</v>
      </c>
      <c r="J153" s="61"/>
      <c r="K153" s="4"/>
      <c r="L153" s="4"/>
      <c r="M153" s="4"/>
      <c r="N153" s="4"/>
      <c r="O153" s="4"/>
      <c r="P153" s="4"/>
      <c r="Q153" s="4"/>
      <c r="R153" s="4"/>
      <c r="S153" s="4"/>
      <c r="T153" s="4"/>
      <c r="U153" s="4"/>
      <c r="V153" s="4"/>
      <c r="W153" s="4"/>
      <c r="X153" s="4"/>
      <c r="Y153" s="4"/>
      <c r="Z153" s="4"/>
      <c r="AA153" s="4"/>
      <c r="AB153" s="4"/>
      <c r="AC153" s="4"/>
      <c r="AD153" s="4"/>
      <c r="AE153" s="4"/>
      <c r="AF153" s="4"/>
    </row>
    <row r="154">
      <c r="A154" s="26">
        <v>45937.0</v>
      </c>
      <c r="B154" s="65" t="s">
        <v>86</v>
      </c>
      <c r="C154" s="7" t="s">
        <v>15</v>
      </c>
      <c r="D154" s="54" t="s">
        <v>11</v>
      </c>
      <c r="E154" s="45"/>
      <c r="F154" s="54" t="s">
        <v>72</v>
      </c>
      <c r="G154" s="7" t="s">
        <v>14</v>
      </c>
      <c r="H154" s="7">
        <v>1.0</v>
      </c>
      <c r="I154" s="66">
        <f t="array" ref="I154">ifna(IF(F154="","",INDEX(UpdateSheet!W:W,MATCH(1,(UpdateSheet!U:U=MAXIFS(UpdateSheet!U:U, UpdateSheet!V:V, G154, UpdateSheet!U:U, "&lt;=" &amp; A154))*(UpdateSheet!V:V=G154), 0))*H154),"")</f>
        <v>9500</v>
      </c>
      <c r="J154" s="61"/>
      <c r="K154" s="4"/>
      <c r="L154" s="4"/>
      <c r="M154" s="4"/>
      <c r="N154" s="4"/>
      <c r="O154" s="4"/>
      <c r="P154" s="4"/>
      <c r="Q154" s="4"/>
      <c r="R154" s="4"/>
      <c r="S154" s="4"/>
      <c r="T154" s="4"/>
      <c r="U154" s="4"/>
      <c r="V154" s="4"/>
      <c r="W154" s="4"/>
      <c r="X154" s="4"/>
      <c r="Y154" s="4"/>
      <c r="Z154" s="4"/>
      <c r="AA154" s="4"/>
      <c r="AB154" s="4"/>
      <c r="AC154" s="4"/>
      <c r="AD154" s="4"/>
      <c r="AE154" s="4"/>
      <c r="AF154" s="4"/>
    </row>
    <row r="155">
      <c r="A155" s="26">
        <v>45938.0</v>
      </c>
      <c r="B155" s="65" t="s">
        <v>86</v>
      </c>
      <c r="C155" s="7" t="s">
        <v>20</v>
      </c>
      <c r="D155" s="54" t="s">
        <v>39</v>
      </c>
      <c r="E155" s="45"/>
      <c r="F155" s="54" t="s">
        <v>72</v>
      </c>
      <c r="G155" s="7" t="s">
        <v>14</v>
      </c>
      <c r="H155" s="7">
        <v>1.0</v>
      </c>
      <c r="I155" s="66">
        <f t="array" ref="I155">ifna(IF(F155="","",INDEX(UpdateSheet!W:W,MATCH(1,(UpdateSheet!U:U=MAXIFS(UpdateSheet!U:U, UpdateSheet!V:V, G155, UpdateSheet!U:U, "&lt;=" &amp; A155))*(UpdateSheet!V:V=G155), 0))*H155),"")</f>
        <v>9500</v>
      </c>
      <c r="J155" s="61"/>
      <c r="K155" s="4"/>
      <c r="L155" s="4"/>
      <c r="M155" s="4"/>
      <c r="N155" s="4"/>
      <c r="O155" s="4"/>
      <c r="P155" s="4"/>
      <c r="Q155" s="4"/>
      <c r="R155" s="4"/>
      <c r="S155" s="4"/>
      <c r="T155" s="4"/>
      <c r="U155" s="4"/>
      <c r="V155" s="4"/>
      <c r="W155" s="4"/>
      <c r="X155" s="4"/>
      <c r="Y155" s="4"/>
      <c r="Z155" s="4"/>
      <c r="AA155" s="4"/>
      <c r="AB155" s="4"/>
      <c r="AC155" s="4"/>
      <c r="AD155" s="4"/>
      <c r="AE155" s="4"/>
      <c r="AF155" s="4"/>
    </row>
    <row r="156">
      <c r="A156" s="26">
        <v>45938.0</v>
      </c>
      <c r="B156" s="65" t="s">
        <v>86</v>
      </c>
      <c r="C156" s="7" t="s">
        <v>20</v>
      </c>
      <c r="D156" s="54" t="s">
        <v>39</v>
      </c>
      <c r="E156" s="45"/>
      <c r="F156" s="54" t="s">
        <v>72</v>
      </c>
      <c r="G156" s="7" t="s">
        <v>19</v>
      </c>
      <c r="H156" s="7">
        <v>50.0</v>
      </c>
      <c r="I156" s="66">
        <f t="array" ref="I156">ifna(IF(F156="","",INDEX(UpdateSheet!W:W,MATCH(1,(UpdateSheet!U:U=MAXIFS(UpdateSheet!U:U, UpdateSheet!V:V, G156, UpdateSheet!U:U, "&lt;=" &amp; A156))*(UpdateSheet!V:V=G156), 0))*H156),"")</f>
        <v>7500</v>
      </c>
      <c r="J156" s="61"/>
      <c r="K156" s="4"/>
      <c r="L156" s="4"/>
      <c r="M156" s="4"/>
      <c r="N156" s="4"/>
      <c r="O156" s="4"/>
      <c r="P156" s="4"/>
      <c r="Q156" s="4"/>
      <c r="R156" s="4"/>
      <c r="S156" s="4"/>
      <c r="T156" s="4"/>
      <c r="U156" s="4"/>
      <c r="V156" s="4"/>
      <c r="W156" s="4"/>
      <c r="X156" s="4"/>
      <c r="Y156" s="4"/>
      <c r="Z156" s="4"/>
      <c r="AA156" s="4"/>
      <c r="AB156" s="4"/>
      <c r="AC156" s="4"/>
      <c r="AD156" s="4"/>
      <c r="AE156" s="4"/>
      <c r="AF156" s="4"/>
    </row>
    <row r="157">
      <c r="A157" s="26">
        <v>45938.0</v>
      </c>
      <c r="B157" s="65" t="s">
        <v>86</v>
      </c>
      <c r="C157" s="7" t="s">
        <v>20</v>
      </c>
      <c r="D157" s="54" t="s">
        <v>11</v>
      </c>
      <c r="E157" s="45"/>
      <c r="F157" s="54" t="s">
        <v>72</v>
      </c>
      <c r="G157" s="7" t="s">
        <v>14</v>
      </c>
      <c r="H157" s="7">
        <v>1.0</v>
      </c>
      <c r="I157" s="66">
        <f t="array" ref="I157">ifna(IF(F157="","",INDEX(UpdateSheet!W:W,MATCH(1,(UpdateSheet!U:U=MAXIFS(UpdateSheet!U:U, UpdateSheet!V:V, G157, UpdateSheet!U:U, "&lt;=" &amp; A157))*(UpdateSheet!V:V=G157), 0))*H157),"")</f>
        <v>9500</v>
      </c>
      <c r="J157" s="61"/>
      <c r="K157" s="4"/>
      <c r="L157" s="4"/>
      <c r="M157" s="4"/>
      <c r="N157" s="4"/>
      <c r="O157" s="4"/>
      <c r="P157" s="4"/>
      <c r="Q157" s="4"/>
      <c r="R157" s="4"/>
      <c r="S157" s="4"/>
      <c r="T157" s="4"/>
      <c r="U157" s="4"/>
      <c r="V157" s="4"/>
      <c r="W157" s="4"/>
      <c r="X157" s="4"/>
      <c r="Y157" s="4"/>
      <c r="Z157" s="4"/>
      <c r="AA157" s="4"/>
      <c r="AB157" s="4"/>
      <c r="AC157" s="4"/>
      <c r="AD157" s="4"/>
      <c r="AE157" s="4"/>
      <c r="AF157" s="4"/>
    </row>
    <row r="158">
      <c r="A158" s="26">
        <v>45938.0</v>
      </c>
      <c r="B158" s="65" t="s">
        <v>86</v>
      </c>
      <c r="C158" s="7" t="s">
        <v>15</v>
      </c>
      <c r="D158" s="54" t="s">
        <v>11</v>
      </c>
      <c r="E158" s="45"/>
      <c r="F158" s="54" t="s">
        <v>72</v>
      </c>
      <c r="G158" s="7" t="s">
        <v>14</v>
      </c>
      <c r="H158" s="7">
        <v>1.0</v>
      </c>
      <c r="I158" s="66">
        <f t="array" ref="I158">ifna(IF(F158="","",INDEX(UpdateSheet!W:W,MATCH(1,(UpdateSheet!U:U=MAXIFS(UpdateSheet!U:U, UpdateSheet!V:V, G158, UpdateSheet!U:U, "&lt;=" &amp; A158))*(UpdateSheet!V:V=G158), 0))*H158),"")</f>
        <v>9500</v>
      </c>
      <c r="J158" s="61"/>
      <c r="K158" s="4"/>
      <c r="L158" s="4"/>
      <c r="M158" s="4"/>
      <c r="N158" s="4"/>
      <c r="O158" s="4"/>
      <c r="P158" s="4"/>
      <c r="Q158" s="4"/>
      <c r="R158" s="4"/>
      <c r="S158" s="4"/>
      <c r="T158" s="4"/>
      <c r="U158" s="4"/>
      <c r="V158" s="4"/>
      <c r="W158" s="4"/>
      <c r="X158" s="4"/>
      <c r="Y158" s="4"/>
      <c r="Z158" s="4"/>
      <c r="AA158" s="4"/>
      <c r="AB158" s="4"/>
      <c r="AC158" s="4"/>
      <c r="AD158" s="4"/>
      <c r="AE158" s="4"/>
      <c r="AF158" s="4"/>
    </row>
    <row r="159">
      <c r="A159" s="26">
        <v>45938.0</v>
      </c>
      <c r="B159" s="65" t="s">
        <v>86</v>
      </c>
      <c r="C159" s="7" t="s">
        <v>15</v>
      </c>
      <c r="D159" s="54" t="s">
        <v>29</v>
      </c>
      <c r="E159" s="45"/>
      <c r="F159" s="54" t="s">
        <v>72</v>
      </c>
      <c r="G159" s="7" t="s">
        <v>14</v>
      </c>
      <c r="H159" s="7">
        <v>1.0</v>
      </c>
      <c r="I159" s="66">
        <f t="array" ref="I159">ifna(IF(F159="","",INDEX(UpdateSheet!W:W,MATCH(1,(UpdateSheet!U:U=MAXIFS(UpdateSheet!U:U, UpdateSheet!V:V, G159, UpdateSheet!U:U, "&lt;=" &amp; A159))*(UpdateSheet!V:V=G159), 0))*H159),"")</f>
        <v>9500</v>
      </c>
      <c r="J159" s="61"/>
      <c r="K159" s="4"/>
      <c r="L159" s="4"/>
      <c r="M159" s="4"/>
      <c r="N159" s="4"/>
      <c r="O159" s="4"/>
      <c r="P159" s="4"/>
      <c r="Q159" s="4"/>
      <c r="R159" s="4"/>
      <c r="S159" s="4"/>
      <c r="T159" s="4"/>
      <c r="U159" s="4"/>
      <c r="V159" s="4"/>
      <c r="W159" s="4"/>
      <c r="X159" s="4"/>
      <c r="Y159" s="4"/>
      <c r="Z159" s="4"/>
      <c r="AA159" s="4"/>
      <c r="AB159" s="4"/>
      <c r="AC159" s="4"/>
      <c r="AD159" s="4"/>
      <c r="AE159" s="4"/>
      <c r="AF159" s="4"/>
    </row>
    <row r="160">
      <c r="A160" s="26">
        <v>45939.0</v>
      </c>
      <c r="B160" s="65" t="s">
        <v>86</v>
      </c>
      <c r="C160" s="7" t="s">
        <v>20</v>
      </c>
      <c r="D160" s="54" t="s">
        <v>67</v>
      </c>
      <c r="E160" s="45"/>
      <c r="F160" s="54" t="s">
        <v>72</v>
      </c>
      <c r="G160" s="7" t="s">
        <v>14</v>
      </c>
      <c r="H160" s="7">
        <v>1.0</v>
      </c>
      <c r="I160" s="66">
        <f t="array" ref="I160">ifna(IF(F160="","",INDEX(UpdateSheet!W:W,MATCH(1,(UpdateSheet!U:U=MAXIFS(UpdateSheet!U:U, UpdateSheet!V:V, G160, UpdateSheet!U:U, "&lt;=" &amp; A160))*(UpdateSheet!V:V=G160), 0))*H160),"")</f>
        <v>9500</v>
      </c>
      <c r="J160" s="61"/>
      <c r="K160" s="4"/>
      <c r="L160" s="4"/>
      <c r="M160" s="4"/>
      <c r="N160" s="4"/>
      <c r="O160" s="4"/>
      <c r="P160" s="4"/>
      <c r="Q160" s="4"/>
      <c r="R160" s="4"/>
      <c r="S160" s="4"/>
      <c r="T160" s="4"/>
      <c r="U160" s="4"/>
      <c r="V160" s="4"/>
      <c r="W160" s="4"/>
      <c r="X160" s="4"/>
      <c r="Y160" s="4"/>
      <c r="Z160" s="4"/>
      <c r="AA160" s="4"/>
      <c r="AB160" s="4"/>
      <c r="AC160" s="4"/>
      <c r="AD160" s="4"/>
      <c r="AE160" s="4"/>
      <c r="AF160" s="4"/>
    </row>
    <row r="161">
      <c r="A161" s="26">
        <v>45939.0</v>
      </c>
      <c r="B161" s="65" t="s">
        <v>86</v>
      </c>
      <c r="C161" s="7" t="s">
        <v>15</v>
      </c>
      <c r="D161" s="54" t="s">
        <v>51</v>
      </c>
      <c r="E161" s="45"/>
      <c r="F161" s="54" t="s">
        <v>72</v>
      </c>
      <c r="G161" s="7" t="s">
        <v>14</v>
      </c>
      <c r="H161" s="7">
        <v>1.0</v>
      </c>
      <c r="I161" s="66">
        <f t="array" ref="I161">ifna(IF(F161="","",INDEX(UpdateSheet!W:W,MATCH(1,(UpdateSheet!U:U=MAXIFS(UpdateSheet!U:U, UpdateSheet!V:V, G161, UpdateSheet!U:U, "&lt;=" &amp; A161))*(UpdateSheet!V:V=G161), 0))*H161),"")</f>
        <v>9500</v>
      </c>
      <c r="J161" s="61"/>
      <c r="K161" s="4"/>
      <c r="L161" s="4"/>
      <c r="M161" s="4"/>
      <c r="N161" s="4"/>
      <c r="O161" s="4"/>
      <c r="P161" s="4"/>
      <c r="Q161" s="4"/>
      <c r="R161" s="4"/>
      <c r="S161" s="4"/>
      <c r="T161" s="4"/>
      <c r="U161" s="4"/>
      <c r="V161" s="4"/>
      <c r="W161" s="4"/>
      <c r="X161" s="4"/>
      <c r="Y161" s="4"/>
      <c r="Z161" s="4"/>
      <c r="AA161" s="4"/>
      <c r="AB161" s="4"/>
      <c r="AC161" s="4"/>
      <c r="AD161" s="4"/>
      <c r="AE161" s="4"/>
      <c r="AF161" s="4"/>
    </row>
    <row r="162">
      <c r="A162" s="26">
        <v>45939.0</v>
      </c>
      <c r="B162" s="65" t="s">
        <v>86</v>
      </c>
      <c r="C162" s="7" t="s">
        <v>15</v>
      </c>
      <c r="D162" s="54" t="s">
        <v>57</v>
      </c>
      <c r="E162" s="45"/>
      <c r="F162" s="54" t="s">
        <v>72</v>
      </c>
      <c r="G162" s="7" t="s">
        <v>14</v>
      </c>
      <c r="H162" s="7">
        <v>2.0</v>
      </c>
      <c r="I162" s="66">
        <f t="array" ref="I162">ifna(IF(F162="","",INDEX(UpdateSheet!W:W,MATCH(1,(UpdateSheet!U:U=MAXIFS(UpdateSheet!U:U, UpdateSheet!V:V, G162, UpdateSheet!U:U, "&lt;=" &amp; A162))*(UpdateSheet!V:V=G162), 0))*H162),"")</f>
        <v>19000</v>
      </c>
      <c r="J162" s="61"/>
      <c r="K162" s="4"/>
      <c r="L162" s="4"/>
      <c r="M162" s="4"/>
      <c r="N162" s="4"/>
      <c r="O162" s="4"/>
      <c r="P162" s="4"/>
      <c r="Q162" s="4"/>
      <c r="R162" s="4"/>
      <c r="S162" s="4"/>
      <c r="T162" s="4"/>
      <c r="U162" s="4"/>
      <c r="V162" s="4"/>
      <c r="W162" s="4"/>
      <c r="X162" s="4"/>
      <c r="Y162" s="4"/>
      <c r="Z162" s="4"/>
      <c r="AA162" s="4"/>
      <c r="AB162" s="4"/>
      <c r="AC162" s="4"/>
      <c r="AD162" s="4"/>
      <c r="AE162" s="4"/>
      <c r="AF162" s="4"/>
    </row>
    <row r="163">
      <c r="A163" s="26">
        <v>45939.0</v>
      </c>
      <c r="B163" s="65" t="s">
        <v>86</v>
      </c>
      <c r="C163" s="7" t="s">
        <v>15</v>
      </c>
      <c r="D163" s="54" t="s">
        <v>53</v>
      </c>
      <c r="E163" s="45"/>
      <c r="F163" s="54" t="s">
        <v>71</v>
      </c>
      <c r="G163" s="7" t="s">
        <v>14</v>
      </c>
      <c r="H163" s="7">
        <v>5.0</v>
      </c>
      <c r="I163" s="66">
        <f t="array" ref="I163">ifna(IF(F163="","",INDEX(UpdateSheet!W:W,MATCH(1,(UpdateSheet!U:U=MAXIFS(UpdateSheet!U:U, UpdateSheet!V:V, G163, UpdateSheet!U:U, "&lt;=" &amp; A163))*(UpdateSheet!V:V=G163), 0))*H163),"")</f>
        <v>47500</v>
      </c>
      <c r="J163" s="61"/>
      <c r="K163" s="4"/>
      <c r="L163" s="4"/>
      <c r="M163" s="4"/>
      <c r="N163" s="4"/>
      <c r="O163" s="4"/>
      <c r="P163" s="4"/>
      <c r="Q163" s="4"/>
      <c r="R163" s="4"/>
      <c r="S163" s="4"/>
      <c r="T163" s="4"/>
      <c r="U163" s="4"/>
      <c r="V163" s="4"/>
      <c r="W163" s="4"/>
      <c r="X163" s="4"/>
      <c r="Y163" s="4"/>
      <c r="Z163" s="4"/>
      <c r="AA163" s="4"/>
      <c r="AB163" s="4"/>
      <c r="AC163" s="4"/>
      <c r="AD163" s="4"/>
      <c r="AE163" s="4"/>
      <c r="AF163" s="4"/>
    </row>
    <row r="164">
      <c r="A164" s="26">
        <v>45939.0</v>
      </c>
      <c r="B164" s="65" t="s">
        <v>86</v>
      </c>
      <c r="C164" s="7" t="s">
        <v>15</v>
      </c>
      <c r="D164" s="54" t="s">
        <v>53</v>
      </c>
      <c r="E164" s="45"/>
      <c r="F164" s="54" t="s">
        <v>71</v>
      </c>
      <c r="G164" s="7" t="s">
        <v>19</v>
      </c>
      <c r="H164" s="7">
        <v>200.0</v>
      </c>
      <c r="I164" s="66">
        <f t="array" ref="I164">ifna(IF(F164="","",INDEX(UpdateSheet!W:W,MATCH(1,(UpdateSheet!U:U=MAXIFS(UpdateSheet!U:U, UpdateSheet!V:V, G164, UpdateSheet!U:U, "&lt;=" &amp; A164))*(UpdateSheet!V:V=G164), 0))*H164),"")</f>
        <v>30000</v>
      </c>
      <c r="J164" s="62">
        <v>4000.0</v>
      </c>
      <c r="K164" s="4"/>
      <c r="L164" s="4"/>
      <c r="M164" s="4"/>
      <c r="N164" s="4"/>
      <c r="O164" s="4"/>
      <c r="P164" s="4"/>
      <c r="Q164" s="4"/>
      <c r="R164" s="4"/>
      <c r="S164" s="4"/>
      <c r="T164" s="4"/>
      <c r="U164" s="4"/>
      <c r="V164" s="4"/>
      <c r="W164" s="4"/>
      <c r="X164" s="4"/>
      <c r="Y164" s="4"/>
      <c r="Z164" s="4"/>
      <c r="AA164" s="4"/>
      <c r="AB164" s="4"/>
      <c r="AC164" s="4"/>
      <c r="AD164" s="4"/>
      <c r="AE164" s="4"/>
      <c r="AF164" s="4"/>
    </row>
    <row r="165">
      <c r="A165" s="26">
        <v>45940.0</v>
      </c>
      <c r="B165" s="65" t="s">
        <v>86</v>
      </c>
      <c r="C165" s="7" t="s">
        <v>20</v>
      </c>
      <c r="D165" s="54" t="s">
        <v>11</v>
      </c>
      <c r="E165" s="45"/>
      <c r="F165" s="54" t="s">
        <v>72</v>
      </c>
      <c r="G165" s="7" t="s">
        <v>14</v>
      </c>
      <c r="H165" s="7">
        <v>1.0</v>
      </c>
      <c r="I165" s="66">
        <f t="array" ref="I165">ifna(IF(F165="","",INDEX(UpdateSheet!W:W,MATCH(1,(UpdateSheet!U:U=MAXIFS(UpdateSheet!U:U, UpdateSheet!V:V, G165, UpdateSheet!U:U, "&lt;=" &amp; A165))*(UpdateSheet!V:V=G165), 0))*H165),"")</f>
        <v>9500</v>
      </c>
      <c r="J165" s="61"/>
      <c r="K165" s="4"/>
      <c r="L165" s="4"/>
      <c r="M165" s="4"/>
      <c r="N165" s="4"/>
      <c r="O165" s="4"/>
      <c r="P165" s="4"/>
      <c r="Q165" s="4"/>
      <c r="R165" s="4"/>
      <c r="S165" s="4"/>
      <c r="T165" s="4"/>
      <c r="U165" s="4"/>
      <c r="V165" s="4"/>
      <c r="W165" s="4"/>
      <c r="X165" s="4"/>
      <c r="Y165" s="4"/>
      <c r="Z165" s="4"/>
      <c r="AA165" s="4"/>
      <c r="AB165" s="4"/>
      <c r="AC165" s="4"/>
      <c r="AD165" s="4"/>
      <c r="AE165" s="4"/>
      <c r="AF165" s="4"/>
    </row>
    <row r="166">
      <c r="A166" s="26">
        <v>45940.0</v>
      </c>
      <c r="B166" s="65" t="s">
        <v>86</v>
      </c>
      <c r="C166" s="7" t="s">
        <v>20</v>
      </c>
      <c r="D166" s="54" t="s">
        <v>11</v>
      </c>
      <c r="E166" s="45"/>
      <c r="F166" s="54" t="s">
        <v>72</v>
      </c>
      <c r="G166" s="7" t="s">
        <v>19</v>
      </c>
      <c r="H166" s="7">
        <v>50.0</v>
      </c>
      <c r="I166" s="66">
        <f t="array" ref="I166">ifna(IF(F166="","",INDEX(UpdateSheet!W:W,MATCH(1,(UpdateSheet!U:U=MAXIFS(UpdateSheet!U:U, UpdateSheet!V:V, G166, UpdateSheet!U:U, "&lt;=" &amp; A166))*(UpdateSheet!V:V=G166), 0))*H166),"")</f>
        <v>7500</v>
      </c>
      <c r="J166" s="61"/>
      <c r="K166" s="4"/>
      <c r="L166" s="4"/>
      <c r="M166" s="4"/>
      <c r="N166" s="4"/>
      <c r="O166" s="4"/>
      <c r="P166" s="4"/>
      <c r="Q166" s="4"/>
      <c r="R166" s="4"/>
      <c r="S166" s="4"/>
      <c r="T166" s="4"/>
      <c r="U166" s="4"/>
      <c r="V166" s="4"/>
      <c r="W166" s="4"/>
      <c r="X166" s="4"/>
      <c r="Y166" s="4"/>
      <c r="Z166" s="4"/>
      <c r="AA166" s="4"/>
      <c r="AB166" s="4"/>
      <c r="AC166" s="4"/>
      <c r="AD166" s="4"/>
      <c r="AE166" s="4"/>
      <c r="AF166" s="4"/>
    </row>
    <row r="167">
      <c r="A167" s="26">
        <v>45940.0</v>
      </c>
      <c r="B167" s="65" t="s">
        <v>86</v>
      </c>
      <c r="C167" s="7" t="s">
        <v>20</v>
      </c>
      <c r="D167" s="54" t="s">
        <v>43</v>
      </c>
      <c r="E167" s="45"/>
      <c r="F167" s="54" t="s">
        <v>72</v>
      </c>
      <c r="G167" s="7" t="s">
        <v>14</v>
      </c>
      <c r="H167" s="7">
        <v>1.0</v>
      </c>
      <c r="I167" s="66">
        <f t="array" ref="I167">ifna(IF(F167="","",INDEX(UpdateSheet!W:W,MATCH(1,(UpdateSheet!U:U=MAXIFS(UpdateSheet!U:U, UpdateSheet!V:V, G167, UpdateSheet!U:U, "&lt;=" &amp; A167))*(UpdateSheet!V:V=G167), 0))*H167),"")</f>
        <v>9500</v>
      </c>
      <c r="J167" s="61"/>
      <c r="K167" s="4"/>
      <c r="L167" s="4"/>
      <c r="M167" s="4"/>
      <c r="N167" s="4"/>
      <c r="O167" s="4"/>
      <c r="P167" s="4"/>
      <c r="Q167" s="4"/>
      <c r="R167" s="4"/>
      <c r="S167" s="4"/>
      <c r="T167" s="4"/>
      <c r="U167" s="4"/>
      <c r="V167" s="4"/>
      <c r="W167" s="4"/>
      <c r="X167" s="4"/>
      <c r="Y167" s="4"/>
      <c r="Z167" s="4"/>
      <c r="AA167" s="4"/>
      <c r="AB167" s="4"/>
      <c r="AC167" s="4"/>
      <c r="AD167" s="4"/>
      <c r="AE167" s="4"/>
      <c r="AF167" s="4"/>
    </row>
    <row r="168">
      <c r="A168" s="26">
        <v>45940.0</v>
      </c>
      <c r="B168" s="65" t="s">
        <v>86</v>
      </c>
      <c r="C168" s="7" t="s">
        <v>20</v>
      </c>
      <c r="D168" s="54" t="s">
        <v>57</v>
      </c>
      <c r="E168" s="45"/>
      <c r="F168" s="54" t="s">
        <v>72</v>
      </c>
      <c r="G168" s="7" t="s">
        <v>14</v>
      </c>
      <c r="H168" s="7">
        <v>1.0</v>
      </c>
      <c r="I168" s="66">
        <f t="array" ref="I168">ifna(IF(F168="","",INDEX(UpdateSheet!W:W,MATCH(1,(UpdateSheet!U:U=MAXIFS(UpdateSheet!U:U, UpdateSheet!V:V, G168, UpdateSheet!U:U, "&lt;=" &amp; A168))*(UpdateSheet!V:V=G168), 0))*H168),"")</f>
        <v>9500</v>
      </c>
      <c r="J168" s="61"/>
      <c r="K168" s="4"/>
      <c r="L168" s="4"/>
      <c r="M168" s="4"/>
      <c r="N168" s="4"/>
      <c r="O168" s="4"/>
      <c r="P168" s="4"/>
      <c r="Q168" s="4"/>
      <c r="R168" s="4"/>
      <c r="S168" s="4"/>
      <c r="T168" s="4"/>
      <c r="U168" s="4"/>
      <c r="V168" s="4"/>
      <c r="W168" s="4"/>
      <c r="X168" s="4"/>
      <c r="Y168" s="4"/>
      <c r="Z168" s="4"/>
      <c r="AA168" s="4"/>
      <c r="AB168" s="4"/>
      <c r="AC168" s="4"/>
      <c r="AD168" s="4"/>
      <c r="AE168" s="4"/>
      <c r="AF168" s="4"/>
    </row>
    <row r="169">
      <c r="A169" s="26">
        <v>45940.0</v>
      </c>
      <c r="B169" s="65" t="s">
        <v>86</v>
      </c>
      <c r="C169" s="7" t="s">
        <v>15</v>
      </c>
      <c r="D169" s="54" t="s">
        <v>11</v>
      </c>
      <c r="E169" s="45"/>
      <c r="F169" s="54" t="s">
        <v>72</v>
      </c>
      <c r="G169" s="7" t="s">
        <v>14</v>
      </c>
      <c r="H169" s="7">
        <v>4.0</v>
      </c>
      <c r="I169" s="66">
        <f t="array" ref="I169">ifna(IF(F169="","",INDEX(UpdateSheet!W:W,MATCH(1,(UpdateSheet!U:U=MAXIFS(UpdateSheet!U:U, UpdateSheet!V:V, G169, UpdateSheet!U:U, "&lt;=" &amp; A169))*(UpdateSheet!V:V=G169), 0))*H169),"")</f>
        <v>38000</v>
      </c>
      <c r="J169" s="61"/>
      <c r="K169" s="4"/>
      <c r="L169" s="4"/>
      <c r="M169" s="4"/>
      <c r="N169" s="4"/>
      <c r="O169" s="4"/>
      <c r="P169" s="4"/>
      <c r="Q169" s="4"/>
      <c r="R169" s="4"/>
      <c r="S169" s="4"/>
      <c r="T169" s="4"/>
      <c r="U169" s="4"/>
      <c r="V169" s="4"/>
      <c r="W169" s="4"/>
      <c r="X169" s="4"/>
      <c r="Y169" s="4"/>
      <c r="Z169" s="4"/>
      <c r="AA169" s="4"/>
      <c r="AB169" s="4"/>
      <c r="AC169" s="4"/>
      <c r="AD169" s="4"/>
      <c r="AE169" s="4"/>
      <c r="AF169" s="4"/>
    </row>
    <row r="170">
      <c r="A170" s="26">
        <v>45940.0</v>
      </c>
      <c r="B170" s="65" t="s">
        <v>86</v>
      </c>
      <c r="C170" s="7" t="s">
        <v>15</v>
      </c>
      <c r="D170" s="54" t="s">
        <v>11</v>
      </c>
      <c r="E170" s="45"/>
      <c r="F170" s="54" t="s">
        <v>72</v>
      </c>
      <c r="G170" s="7" t="s">
        <v>19</v>
      </c>
      <c r="H170" s="7">
        <v>200.0</v>
      </c>
      <c r="I170" s="66">
        <f t="array" ref="I170">ifna(IF(F170="","",INDEX(UpdateSheet!W:W,MATCH(1,(UpdateSheet!U:U=MAXIFS(UpdateSheet!U:U, UpdateSheet!V:V, G170, UpdateSheet!U:U, "&lt;=" &amp; A170))*(UpdateSheet!V:V=G170), 0))*H170),"")</f>
        <v>30000</v>
      </c>
      <c r="J170" s="61"/>
      <c r="K170" s="4"/>
      <c r="L170" s="4"/>
      <c r="M170" s="4"/>
      <c r="N170" s="4"/>
      <c r="O170" s="4"/>
      <c r="P170" s="4"/>
      <c r="Q170" s="4"/>
      <c r="R170" s="4"/>
      <c r="S170" s="4"/>
      <c r="T170" s="4"/>
      <c r="U170" s="4"/>
      <c r="V170" s="4"/>
      <c r="W170" s="4"/>
      <c r="X170" s="4"/>
      <c r="Y170" s="4"/>
      <c r="Z170" s="4"/>
      <c r="AA170" s="4"/>
      <c r="AB170" s="4"/>
      <c r="AC170" s="4"/>
      <c r="AD170" s="4"/>
      <c r="AE170" s="4"/>
      <c r="AF170" s="4"/>
    </row>
    <row r="171">
      <c r="A171" s="26">
        <v>45940.0</v>
      </c>
      <c r="B171" s="65" t="s">
        <v>86</v>
      </c>
      <c r="C171" s="7" t="s">
        <v>15</v>
      </c>
      <c r="D171" s="54" t="s">
        <v>55</v>
      </c>
      <c r="E171" s="45"/>
      <c r="F171" s="54" t="s">
        <v>72</v>
      </c>
      <c r="G171" s="7" t="s">
        <v>14</v>
      </c>
      <c r="H171" s="7">
        <v>3.0</v>
      </c>
      <c r="I171" s="66">
        <f t="array" ref="I171">ifna(IF(F171="","",INDEX(UpdateSheet!W:W,MATCH(1,(UpdateSheet!U:U=MAXIFS(UpdateSheet!U:U, UpdateSheet!V:V, G171, UpdateSheet!U:U, "&lt;=" &amp; A171))*(UpdateSheet!V:V=G171), 0))*H171),"")</f>
        <v>28500</v>
      </c>
      <c r="J171" s="61"/>
      <c r="K171" s="4"/>
      <c r="L171" s="4"/>
      <c r="M171" s="4"/>
      <c r="N171" s="4"/>
      <c r="O171" s="4"/>
      <c r="P171" s="4"/>
      <c r="Q171" s="4"/>
      <c r="R171" s="4"/>
      <c r="S171" s="4"/>
      <c r="T171" s="4"/>
      <c r="U171" s="4"/>
      <c r="V171" s="4"/>
      <c r="W171" s="4"/>
      <c r="X171" s="4"/>
      <c r="Y171" s="4"/>
      <c r="Z171" s="4"/>
      <c r="AA171" s="4"/>
      <c r="AB171" s="4"/>
      <c r="AC171" s="4"/>
      <c r="AD171" s="4"/>
      <c r="AE171" s="4"/>
      <c r="AF171" s="4"/>
    </row>
    <row r="172">
      <c r="A172" s="26">
        <v>45940.0</v>
      </c>
      <c r="B172" s="65" t="s">
        <v>86</v>
      </c>
      <c r="C172" s="7" t="s">
        <v>15</v>
      </c>
      <c r="D172" s="54" t="s">
        <v>66</v>
      </c>
      <c r="E172" s="45"/>
      <c r="F172" s="54" t="s">
        <v>71</v>
      </c>
      <c r="G172" s="7" t="s">
        <v>14</v>
      </c>
      <c r="H172" s="7">
        <v>5.0</v>
      </c>
      <c r="I172" s="66">
        <f t="array" ref="I172">ifna(IF(F172="","",INDEX(UpdateSheet!W:W,MATCH(1,(UpdateSheet!U:U=MAXIFS(UpdateSheet!U:U, UpdateSheet!V:V, G172, UpdateSheet!U:U, "&lt;=" &amp; A172))*(UpdateSheet!V:V=G172), 0))*H172),"")</f>
        <v>47500</v>
      </c>
      <c r="J172" s="62">
        <v>4000.0</v>
      </c>
      <c r="K172" s="4"/>
      <c r="L172" s="4"/>
      <c r="M172" s="4"/>
      <c r="N172" s="4"/>
      <c r="O172" s="4"/>
      <c r="P172" s="4"/>
      <c r="Q172" s="4"/>
      <c r="R172" s="4"/>
      <c r="S172" s="4"/>
      <c r="T172" s="4"/>
      <c r="U172" s="4"/>
      <c r="V172" s="4"/>
      <c r="W172" s="4"/>
      <c r="X172" s="4"/>
      <c r="Y172" s="4"/>
      <c r="Z172" s="4"/>
      <c r="AA172" s="4"/>
      <c r="AB172" s="4"/>
      <c r="AC172" s="4"/>
      <c r="AD172" s="4"/>
      <c r="AE172" s="4"/>
      <c r="AF172" s="4"/>
    </row>
    <row r="173">
      <c r="A173" s="26">
        <v>45940.0</v>
      </c>
      <c r="B173" s="65" t="s">
        <v>86</v>
      </c>
      <c r="C173" s="7" t="s">
        <v>15</v>
      </c>
      <c r="D173" s="54" t="s">
        <v>66</v>
      </c>
      <c r="E173" s="45"/>
      <c r="F173" s="54" t="s">
        <v>71</v>
      </c>
      <c r="G173" s="7" t="s">
        <v>19</v>
      </c>
      <c r="H173" s="7">
        <v>200.0</v>
      </c>
      <c r="I173" s="66">
        <f t="array" ref="I173">ifna(IF(F173="","",INDEX(UpdateSheet!W:W,MATCH(1,(UpdateSheet!U:U=MAXIFS(UpdateSheet!U:U, UpdateSheet!V:V, G173, UpdateSheet!U:U, "&lt;=" &amp; A173))*(UpdateSheet!V:V=G173), 0))*H173),"")</f>
        <v>30000</v>
      </c>
      <c r="J173" s="61"/>
      <c r="K173" s="4"/>
      <c r="L173" s="4"/>
      <c r="M173" s="4"/>
      <c r="N173" s="4"/>
      <c r="O173" s="4"/>
      <c r="P173" s="4"/>
      <c r="Q173" s="4"/>
      <c r="R173" s="4"/>
      <c r="S173" s="4"/>
      <c r="T173" s="4"/>
      <c r="U173" s="4"/>
      <c r="V173" s="4"/>
      <c r="W173" s="4"/>
      <c r="X173" s="4"/>
      <c r="Y173" s="4"/>
      <c r="Z173" s="4"/>
      <c r="AA173" s="4"/>
      <c r="AB173" s="4"/>
      <c r="AC173" s="4"/>
      <c r="AD173" s="4"/>
      <c r="AE173" s="4"/>
      <c r="AF173" s="4"/>
    </row>
    <row r="174">
      <c r="A174" s="26">
        <v>45941.0</v>
      </c>
      <c r="B174" s="65" t="s">
        <v>86</v>
      </c>
      <c r="C174" s="7" t="s">
        <v>15</v>
      </c>
      <c r="D174" s="54" t="s">
        <v>67</v>
      </c>
      <c r="E174" s="45"/>
      <c r="F174" s="54" t="s">
        <v>71</v>
      </c>
      <c r="G174" s="7" t="s">
        <v>19</v>
      </c>
      <c r="H174" s="7">
        <v>300.0</v>
      </c>
      <c r="I174" s="66">
        <f t="array" ref="I174">ifna(IF(F174="","",INDEX(UpdateSheet!W:W,MATCH(1,(UpdateSheet!U:U=MAXIFS(UpdateSheet!U:U, UpdateSheet!V:V, G174, UpdateSheet!U:U, "&lt;=" &amp; A174))*(UpdateSheet!V:V=G174), 0))*H174),"")</f>
        <v>45000</v>
      </c>
      <c r="J174" s="62">
        <v>4500.0</v>
      </c>
      <c r="K174" s="4"/>
      <c r="L174" s="4"/>
      <c r="M174" s="4"/>
      <c r="N174" s="4"/>
      <c r="O174" s="4"/>
      <c r="P174" s="4"/>
      <c r="Q174" s="4"/>
      <c r="R174" s="4"/>
      <c r="S174" s="4"/>
      <c r="T174" s="4"/>
      <c r="U174" s="4"/>
      <c r="V174" s="4"/>
      <c r="W174" s="4"/>
      <c r="X174" s="4"/>
      <c r="Y174" s="4"/>
      <c r="Z174" s="4"/>
      <c r="AA174" s="4"/>
      <c r="AB174" s="4"/>
      <c r="AC174" s="4"/>
      <c r="AD174" s="4"/>
      <c r="AE174" s="4"/>
      <c r="AF174" s="4"/>
    </row>
    <row r="175">
      <c r="A175" s="26">
        <v>45941.0</v>
      </c>
      <c r="B175" s="65" t="s">
        <v>86</v>
      </c>
      <c r="C175" s="7" t="s">
        <v>15</v>
      </c>
      <c r="D175" s="54" t="s">
        <v>67</v>
      </c>
      <c r="E175" s="45"/>
      <c r="F175" s="54" t="s">
        <v>71</v>
      </c>
      <c r="G175" s="7" t="s">
        <v>14</v>
      </c>
      <c r="H175" s="7">
        <v>5.0</v>
      </c>
      <c r="I175" s="66">
        <f t="array" ref="I175">ifna(IF(F175="","",INDEX(UpdateSheet!W:W,MATCH(1,(UpdateSheet!U:U=MAXIFS(UpdateSheet!U:U, UpdateSheet!V:V, G175, UpdateSheet!U:U, "&lt;=" &amp; A175))*(UpdateSheet!V:V=G175), 0))*H175),"")</f>
        <v>47500</v>
      </c>
      <c r="J175" s="61"/>
      <c r="K175" s="4"/>
      <c r="L175" s="4"/>
      <c r="M175" s="4"/>
      <c r="N175" s="4"/>
      <c r="O175" s="4"/>
      <c r="P175" s="4"/>
      <c r="Q175" s="4"/>
      <c r="R175" s="4"/>
      <c r="S175" s="4"/>
      <c r="T175" s="4"/>
      <c r="U175" s="4"/>
      <c r="V175" s="4"/>
      <c r="W175" s="4"/>
      <c r="X175" s="4"/>
      <c r="Y175" s="4"/>
      <c r="Z175" s="4"/>
      <c r="AA175" s="4"/>
      <c r="AB175" s="4"/>
      <c r="AC175" s="4"/>
      <c r="AD175" s="4"/>
      <c r="AE175" s="4"/>
      <c r="AF175" s="4"/>
    </row>
    <row r="176">
      <c r="A176" s="26">
        <v>45941.0</v>
      </c>
      <c r="B176" s="65" t="s">
        <v>86</v>
      </c>
      <c r="C176" s="7" t="s">
        <v>15</v>
      </c>
      <c r="D176" s="54" t="s">
        <v>66</v>
      </c>
      <c r="E176" s="45"/>
      <c r="F176" s="54" t="s">
        <v>72</v>
      </c>
      <c r="G176" s="7" t="s">
        <v>14</v>
      </c>
      <c r="H176" s="7">
        <v>1.0</v>
      </c>
      <c r="I176" s="66">
        <f t="array" ref="I176">ifna(IF(F176="","",INDEX(UpdateSheet!W:W,MATCH(1,(UpdateSheet!U:U=MAXIFS(UpdateSheet!U:U, UpdateSheet!V:V, G176, UpdateSheet!U:U, "&lt;=" &amp; A176))*(UpdateSheet!V:V=G176), 0))*H176),"")</f>
        <v>9500</v>
      </c>
      <c r="J176" s="61"/>
      <c r="K176" s="4"/>
      <c r="L176" s="4"/>
      <c r="M176" s="4"/>
      <c r="N176" s="4"/>
      <c r="O176" s="4"/>
      <c r="P176" s="4"/>
      <c r="Q176" s="4"/>
      <c r="R176" s="4"/>
      <c r="S176" s="4"/>
      <c r="T176" s="4"/>
      <c r="U176" s="4"/>
      <c r="V176" s="4"/>
      <c r="W176" s="4"/>
      <c r="X176" s="4"/>
      <c r="Y176" s="4"/>
      <c r="Z176" s="4"/>
      <c r="AA176" s="4"/>
      <c r="AB176" s="4"/>
      <c r="AC176" s="4"/>
      <c r="AD176" s="4"/>
      <c r="AE176" s="4"/>
      <c r="AF176" s="4"/>
    </row>
    <row r="177">
      <c r="A177" s="26">
        <v>45943.0</v>
      </c>
      <c r="B177" s="65" t="s">
        <v>86</v>
      </c>
      <c r="C177" s="7" t="s">
        <v>15</v>
      </c>
      <c r="D177" s="54" t="s">
        <v>39</v>
      </c>
      <c r="E177" s="45"/>
      <c r="F177" s="54" t="s">
        <v>72</v>
      </c>
      <c r="G177" s="7" t="s">
        <v>14</v>
      </c>
      <c r="H177" s="7">
        <v>1.0</v>
      </c>
      <c r="I177" s="66">
        <f t="array" ref="I177">ifna(IF(F177="","",INDEX(UpdateSheet!W:W,MATCH(1,(UpdateSheet!U:U=MAXIFS(UpdateSheet!U:U, UpdateSheet!V:V, G177, UpdateSheet!U:U, "&lt;=" &amp; A177))*(UpdateSheet!V:V=G177), 0))*H177),"")</f>
        <v>9500</v>
      </c>
      <c r="J177" s="61"/>
      <c r="K177" s="4"/>
      <c r="L177" s="4"/>
      <c r="M177" s="4"/>
      <c r="N177" s="4"/>
      <c r="O177" s="4"/>
      <c r="P177" s="4"/>
      <c r="Q177" s="4"/>
      <c r="R177" s="4"/>
      <c r="S177" s="4"/>
      <c r="T177" s="4"/>
      <c r="U177" s="4"/>
      <c r="V177" s="4"/>
      <c r="W177" s="4"/>
      <c r="X177" s="4"/>
      <c r="Y177" s="4"/>
      <c r="Z177" s="4"/>
      <c r="AA177" s="4"/>
      <c r="AB177" s="4"/>
      <c r="AC177" s="4"/>
      <c r="AD177" s="4"/>
      <c r="AE177" s="4"/>
      <c r="AF177" s="4"/>
    </row>
    <row r="178">
      <c r="A178" s="26">
        <v>45948.0</v>
      </c>
      <c r="B178" s="65" t="s">
        <v>86</v>
      </c>
      <c r="C178" s="7" t="s">
        <v>15</v>
      </c>
      <c r="D178" s="54" t="s">
        <v>67</v>
      </c>
      <c r="E178" s="45"/>
      <c r="F178" s="54" t="s">
        <v>72</v>
      </c>
      <c r="G178" s="7" t="s">
        <v>14</v>
      </c>
      <c r="H178" s="7">
        <v>1.0</v>
      </c>
      <c r="I178" s="66">
        <f t="array" ref="I178">ifna(IF(F178="","",INDEX(UpdateSheet!W:W,MATCH(1,(UpdateSheet!U:U=MAXIFS(UpdateSheet!U:U, UpdateSheet!V:V, G178, UpdateSheet!U:U, "&lt;=" &amp; A178))*(UpdateSheet!V:V=G178), 0))*H178),"")</f>
        <v>9500</v>
      </c>
      <c r="J178" s="61"/>
      <c r="K178" s="4"/>
      <c r="L178" s="4"/>
      <c r="M178" s="4"/>
      <c r="N178" s="4"/>
      <c r="O178" s="4"/>
      <c r="P178" s="4"/>
      <c r="Q178" s="4"/>
      <c r="R178" s="4"/>
      <c r="S178" s="4"/>
      <c r="T178" s="4"/>
      <c r="U178" s="4"/>
      <c r="V178" s="4"/>
      <c r="W178" s="4"/>
      <c r="X178" s="4"/>
      <c r="Y178" s="4"/>
      <c r="Z178" s="4"/>
      <c r="AA178" s="4"/>
      <c r="AB178" s="4"/>
      <c r="AC178" s="4"/>
      <c r="AD178" s="4"/>
      <c r="AE178" s="4"/>
      <c r="AF178" s="4"/>
    </row>
    <row r="179">
      <c r="A179" s="26">
        <v>45950.0</v>
      </c>
      <c r="B179" s="65" t="s">
        <v>86</v>
      </c>
      <c r="C179" s="7" t="s">
        <v>15</v>
      </c>
      <c r="D179" s="54" t="s">
        <v>39</v>
      </c>
      <c r="E179" s="45"/>
      <c r="F179" s="54" t="s">
        <v>72</v>
      </c>
      <c r="G179" s="7" t="s">
        <v>14</v>
      </c>
      <c r="H179" s="7">
        <v>1.0</v>
      </c>
      <c r="I179" s="66">
        <f t="array" ref="I179">ifna(IF(F179="","",INDEX(UpdateSheet!W:W,MATCH(1,(UpdateSheet!U:U=MAXIFS(UpdateSheet!U:U, UpdateSheet!V:V, G179, UpdateSheet!U:U, "&lt;=" &amp; A179))*(UpdateSheet!V:V=G179), 0))*H179),"")</f>
        <v>9500</v>
      </c>
      <c r="J179" s="61"/>
      <c r="K179" s="4"/>
      <c r="L179" s="4"/>
      <c r="M179" s="4"/>
      <c r="N179" s="4"/>
      <c r="O179" s="4"/>
      <c r="P179" s="4"/>
      <c r="Q179" s="4"/>
      <c r="R179" s="4"/>
      <c r="S179" s="4"/>
      <c r="T179" s="4"/>
      <c r="U179" s="4"/>
      <c r="V179" s="4"/>
      <c r="W179" s="4"/>
      <c r="X179" s="4"/>
      <c r="Y179" s="4"/>
      <c r="Z179" s="4"/>
      <c r="AA179" s="4"/>
      <c r="AB179" s="4"/>
      <c r="AC179" s="4"/>
      <c r="AD179" s="4"/>
      <c r="AE179" s="4"/>
      <c r="AF179" s="4"/>
    </row>
    <row r="180">
      <c r="A180" s="26">
        <v>45950.0</v>
      </c>
      <c r="B180" s="65" t="s">
        <v>86</v>
      </c>
      <c r="C180" s="7" t="s">
        <v>15</v>
      </c>
      <c r="D180" s="54" t="s">
        <v>35</v>
      </c>
      <c r="E180" s="45"/>
      <c r="F180" s="54" t="s">
        <v>72</v>
      </c>
      <c r="G180" s="7" t="s">
        <v>14</v>
      </c>
      <c r="H180" s="7">
        <v>2.0</v>
      </c>
      <c r="I180" s="66">
        <f t="array" ref="I180">ifna(IF(F180="","",INDEX(UpdateSheet!W:W,MATCH(1,(UpdateSheet!U:U=MAXIFS(UpdateSheet!U:U, UpdateSheet!V:V, G180, UpdateSheet!U:U, "&lt;=" &amp; A180))*(UpdateSheet!V:V=G180), 0))*H180),"")</f>
        <v>19000</v>
      </c>
      <c r="J180" s="61"/>
      <c r="K180" s="4"/>
      <c r="L180" s="4"/>
      <c r="M180" s="4"/>
      <c r="N180" s="4"/>
      <c r="O180" s="4"/>
      <c r="P180" s="4"/>
      <c r="Q180" s="4"/>
      <c r="R180" s="4"/>
      <c r="S180" s="4"/>
      <c r="T180" s="4"/>
      <c r="U180" s="4"/>
      <c r="V180" s="4"/>
      <c r="W180" s="4"/>
      <c r="X180" s="4"/>
      <c r="Y180" s="4"/>
      <c r="Z180" s="4"/>
      <c r="AA180" s="4"/>
      <c r="AB180" s="4"/>
      <c r="AC180" s="4"/>
      <c r="AD180" s="4"/>
      <c r="AE180" s="4"/>
      <c r="AF180" s="4"/>
    </row>
    <row r="181">
      <c r="A181" s="26">
        <v>45950.0</v>
      </c>
      <c r="B181" s="65" t="s">
        <v>86</v>
      </c>
      <c r="C181" s="7" t="s">
        <v>20</v>
      </c>
      <c r="D181" s="54" t="s">
        <v>11</v>
      </c>
      <c r="E181" s="45"/>
      <c r="F181" s="54" t="s">
        <v>72</v>
      </c>
      <c r="G181" s="7" t="s">
        <v>14</v>
      </c>
      <c r="H181" s="7">
        <v>1.0</v>
      </c>
      <c r="I181" s="66">
        <f t="array" ref="I181">ifna(IF(F181="","",INDEX(UpdateSheet!W:W,MATCH(1,(UpdateSheet!U:U=MAXIFS(UpdateSheet!U:U, UpdateSheet!V:V, G181, UpdateSheet!U:U, "&lt;=" &amp; A181))*(UpdateSheet!V:V=G181), 0))*H181),"")</f>
        <v>9500</v>
      </c>
      <c r="J181" s="61"/>
      <c r="K181" s="4"/>
      <c r="L181" s="4"/>
      <c r="M181" s="4"/>
      <c r="N181" s="4"/>
      <c r="O181" s="4"/>
      <c r="P181" s="4"/>
      <c r="Q181" s="4"/>
      <c r="R181" s="4"/>
      <c r="S181" s="4"/>
      <c r="T181" s="4"/>
      <c r="U181" s="4"/>
      <c r="V181" s="4"/>
      <c r="W181" s="4"/>
      <c r="X181" s="4"/>
      <c r="Y181" s="4"/>
      <c r="Z181" s="4"/>
      <c r="AA181" s="4"/>
      <c r="AB181" s="4"/>
      <c r="AC181" s="4"/>
      <c r="AD181" s="4"/>
      <c r="AE181" s="4"/>
      <c r="AF181" s="4"/>
    </row>
    <row r="182">
      <c r="A182" s="26">
        <v>45951.0</v>
      </c>
      <c r="B182" s="65" t="s">
        <v>86</v>
      </c>
      <c r="C182" s="7" t="s">
        <v>20</v>
      </c>
      <c r="D182" s="54" t="s">
        <v>41</v>
      </c>
      <c r="E182" s="45"/>
      <c r="F182" s="54" t="s">
        <v>72</v>
      </c>
      <c r="G182" s="7" t="s">
        <v>14</v>
      </c>
      <c r="H182" s="7">
        <v>1.0</v>
      </c>
      <c r="I182" s="66">
        <f t="array" ref="I182">ifna(IF(F182="","",INDEX(UpdateSheet!W:W,MATCH(1,(UpdateSheet!U:U=MAXIFS(UpdateSheet!U:U, UpdateSheet!V:V, G182, UpdateSheet!U:U, "&lt;=" &amp; A182))*(UpdateSheet!V:V=G182), 0))*H182),"")</f>
        <v>9500</v>
      </c>
      <c r="J182" s="61"/>
      <c r="K182" s="4"/>
      <c r="L182" s="4"/>
      <c r="M182" s="4"/>
      <c r="N182" s="4"/>
      <c r="O182" s="4"/>
      <c r="P182" s="4"/>
      <c r="Q182" s="4"/>
      <c r="R182" s="4"/>
      <c r="S182" s="4"/>
      <c r="T182" s="4"/>
      <c r="U182" s="4"/>
      <c r="V182" s="4"/>
      <c r="W182" s="4"/>
      <c r="X182" s="4"/>
      <c r="Y182" s="4"/>
      <c r="Z182" s="4"/>
      <c r="AA182" s="4"/>
      <c r="AB182" s="4"/>
      <c r="AC182" s="4"/>
      <c r="AD182" s="4"/>
      <c r="AE182" s="4"/>
      <c r="AF182" s="4"/>
    </row>
    <row r="183">
      <c r="A183" s="26">
        <v>45951.0</v>
      </c>
      <c r="B183" s="65" t="s">
        <v>86</v>
      </c>
      <c r="C183" s="7" t="s">
        <v>15</v>
      </c>
      <c r="D183" s="54" t="s">
        <v>55</v>
      </c>
      <c r="E183" s="45"/>
      <c r="F183" s="54" t="s">
        <v>72</v>
      </c>
      <c r="G183" s="7" t="s">
        <v>14</v>
      </c>
      <c r="H183" s="7">
        <v>1.0</v>
      </c>
      <c r="I183" s="66">
        <f t="array" ref="I183">ifna(IF(F183="","",INDEX(UpdateSheet!W:W,MATCH(1,(UpdateSheet!U:U=MAXIFS(UpdateSheet!U:U, UpdateSheet!V:V, G183, UpdateSheet!U:U, "&lt;=" &amp; A183))*(UpdateSheet!V:V=G183), 0))*H183),"")</f>
        <v>9500</v>
      </c>
      <c r="J183" s="61"/>
      <c r="K183" s="4"/>
      <c r="L183" s="4"/>
      <c r="M183" s="4"/>
      <c r="N183" s="4"/>
      <c r="O183" s="4"/>
      <c r="P183" s="4"/>
      <c r="Q183" s="4"/>
      <c r="R183" s="4"/>
      <c r="S183" s="4"/>
      <c r="T183" s="4"/>
      <c r="U183" s="4"/>
      <c r="V183" s="4"/>
      <c r="W183" s="4"/>
      <c r="X183" s="4"/>
      <c r="Y183" s="4"/>
      <c r="Z183" s="4"/>
      <c r="AA183" s="4"/>
      <c r="AB183" s="4"/>
      <c r="AC183" s="4"/>
      <c r="AD183" s="4"/>
      <c r="AE183" s="4"/>
      <c r="AF183" s="4"/>
    </row>
    <row r="184">
      <c r="A184" s="26">
        <v>45951.0</v>
      </c>
      <c r="B184" s="65" t="s">
        <v>86</v>
      </c>
      <c r="C184" s="7" t="s">
        <v>15</v>
      </c>
      <c r="D184" s="54" t="s">
        <v>66</v>
      </c>
      <c r="E184" s="45"/>
      <c r="F184" s="54" t="s">
        <v>72</v>
      </c>
      <c r="G184" s="7" t="s">
        <v>14</v>
      </c>
      <c r="H184" s="7">
        <v>1.0</v>
      </c>
      <c r="I184" s="66">
        <f t="array" ref="I184">ifna(IF(F184="","",INDEX(UpdateSheet!W:W,MATCH(1,(UpdateSheet!U:U=MAXIFS(UpdateSheet!U:U, UpdateSheet!V:V, G184, UpdateSheet!U:U, "&lt;=" &amp; A184))*(UpdateSheet!V:V=G184), 0))*H184),"")</f>
        <v>9500</v>
      </c>
      <c r="J184" s="61"/>
      <c r="K184" s="4"/>
      <c r="L184" s="4"/>
      <c r="M184" s="4"/>
      <c r="N184" s="4"/>
      <c r="O184" s="4"/>
      <c r="P184" s="4"/>
      <c r="Q184" s="4"/>
      <c r="R184" s="4"/>
      <c r="S184" s="4"/>
      <c r="T184" s="4"/>
      <c r="U184" s="4"/>
      <c r="V184" s="4"/>
      <c r="W184" s="4"/>
      <c r="X184" s="4"/>
      <c r="Y184" s="4"/>
      <c r="Z184" s="4"/>
      <c r="AA184" s="4"/>
      <c r="AB184" s="4"/>
      <c r="AC184" s="4"/>
      <c r="AD184" s="4"/>
      <c r="AE184" s="4"/>
      <c r="AF184" s="4"/>
    </row>
    <row r="185">
      <c r="A185" s="26">
        <v>45951.0</v>
      </c>
      <c r="B185" s="65" t="s">
        <v>86</v>
      </c>
      <c r="C185" s="7" t="s">
        <v>15</v>
      </c>
      <c r="D185" s="54" t="s">
        <v>55</v>
      </c>
      <c r="E185" s="45"/>
      <c r="F185" s="54" t="s">
        <v>72</v>
      </c>
      <c r="G185" s="7" t="s">
        <v>14</v>
      </c>
      <c r="H185" s="7">
        <v>1.0</v>
      </c>
      <c r="I185" s="66">
        <f t="array" ref="I185">ifna(IF(F185="","",INDEX(UpdateSheet!W:W,MATCH(1,(UpdateSheet!U:U=MAXIFS(UpdateSheet!U:U, UpdateSheet!V:V, G185, UpdateSheet!U:U, "&lt;=" &amp; A185))*(UpdateSheet!V:V=G185), 0))*H185),"")</f>
        <v>9500</v>
      </c>
      <c r="J185" s="61"/>
      <c r="K185" s="4"/>
      <c r="L185" s="4"/>
      <c r="M185" s="4"/>
      <c r="N185" s="4"/>
      <c r="O185" s="4"/>
      <c r="P185" s="4"/>
      <c r="Q185" s="4"/>
      <c r="R185" s="4"/>
      <c r="S185" s="4"/>
      <c r="T185" s="4"/>
      <c r="U185" s="4"/>
      <c r="V185" s="4"/>
      <c r="W185" s="4"/>
      <c r="X185" s="4"/>
      <c r="Y185" s="4"/>
      <c r="Z185" s="4"/>
      <c r="AA185" s="4"/>
      <c r="AB185" s="4"/>
      <c r="AC185" s="4"/>
      <c r="AD185" s="4"/>
      <c r="AE185" s="4"/>
      <c r="AF185" s="4"/>
    </row>
    <row r="186">
      <c r="A186" s="26">
        <v>45951.0</v>
      </c>
      <c r="B186" s="65" t="s">
        <v>86</v>
      </c>
      <c r="C186" s="7" t="s">
        <v>15</v>
      </c>
      <c r="D186" s="54" t="s">
        <v>57</v>
      </c>
      <c r="E186" s="45"/>
      <c r="F186" s="54" t="s">
        <v>72</v>
      </c>
      <c r="G186" s="7" t="s">
        <v>14</v>
      </c>
      <c r="H186" s="7">
        <v>1.0</v>
      </c>
      <c r="I186" s="66">
        <f t="array" ref="I186">ifna(IF(F186="","",INDEX(UpdateSheet!W:W,MATCH(1,(UpdateSheet!U:U=MAXIFS(UpdateSheet!U:U, UpdateSheet!V:V, G186, UpdateSheet!U:U, "&lt;=" &amp; A186))*(UpdateSheet!V:V=G186), 0))*H186),"")</f>
        <v>9500</v>
      </c>
      <c r="J186" s="61"/>
      <c r="K186" s="4"/>
      <c r="L186" s="4"/>
      <c r="M186" s="4"/>
      <c r="N186" s="4"/>
      <c r="O186" s="4"/>
      <c r="P186" s="4"/>
      <c r="Q186" s="4"/>
      <c r="R186" s="4"/>
      <c r="S186" s="4"/>
      <c r="T186" s="4"/>
      <c r="U186" s="4"/>
      <c r="V186" s="4"/>
      <c r="W186" s="4"/>
      <c r="X186" s="4"/>
      <c r="Y186" s="4"/>
      <c r="Z186" s="4"/>
      <c r="AA186" s="4"/>
      <c r="AB186" s="4"/>
      <c r="AC186" s="4"/>
      <c r="AD186" s="4"/>
      <c r="AE186" s="4"/>
      <c r="AF186" s="4"/>
    </row>
    <row r="187">
      <c r="A187" s="26">
        <v>45951.0</v>
      </c>
      <c r="B187" s="65" t="s">
        <v>86</v>
      </c>
      <c r="C187" s="7" t="s">
        <v>15</v>
      </c>
      <c r="D187" s="54" t="s">
        <v>41</v>
      </c>
      <c r="E187" s="45"/>
      <c r="F187" s="54" t="s">
        <v>72</v>
      </c>
      <c r="G187" s="7" t="s">
        <v>14</v>
      </c>
      <c r="H187" s="7">
        <v>1.0</v>
      </c>
      <c r="I187" s="66">
        <f t="array" ref="I187">ifna(IF(F187="","",INDEX(UpdateSheet!W:W,MATCH(1,(UpdateSheet!U:U=MAXIFS(UpdateSheet!U:U, UpdateSheet!V:V, G187, UpdateSheet!U:U, "&lt;=" &amp; A187))*(UpdateSheet!V:V=G187), 0))*H187),"")</f>
        <v>9500</v>
      </c>
      <c r="J187" s="61"/>
      <c r="K187" s="4"/>
      <c r="L187" s="4"/>
      <c r="M187" s="4"/>
      <c r="N187" s="4"/>
      <c r="O187" s="4"/>
      <c r="P187" s="4"/>
      <c r="Q187" s="4"/>
      <c r="R187" s="4"/>
      <c r="S187" s="4"/>
      <c r="T187" s="4"/>
      <c r="U187" s="4"/>
      <c r="V187" s="4"/>
      <c r="W187" s="4"/>
      <c r="X187" s="4"/>
      <c r="Y187" s="4"/>
      <c r="Z187" s="4"/>
      <c r="AA187" s="4"/>
      <c r="AB187" s="4"/>
      <c r="AC187" s="4"/>
      <c r="AD187" s="4"/>
      <c r="AE187" s="4"/>
      <c r="AF187" s="4"/>
    </row>
    <row r="188">
      <c r="A188" s="26">
        <v>45953.0</v>
      </c>
      <c r="B188" s="65" t="s">
        <v>86</v>
      </c>
      <c r="C188" s="7" t="s">
        <v>15</v>
      </c>
      <c r="D188" s="54" t="s">
        <v>57</v>
      </c>
      <c r="E188" s="45"/>
      <c r="F188" s="54" t="s">
        <v>72</v>
      </c>
      <c r="G188" s="7" t="s">
        <v>14</v>
      </c>
      <c r="H188" s="7">
        <v>2.0</v>
      </c>
      <c r="I188" s="66">
        <f t="array" ref="I188">ifna(IF(F188="","",INDEX(UpdateSheet!W:W,MATCH(1,(UpdateSheet!U:U=MAXIFS(UpdateSheet!U:U, UpdateSheet!V:V, G188, UpdateSheet!U:U, "&lt;=" &amp; A188))*(UpdateSheet!V:V=G188), 0))*H188),"")</f>
        <v>19000</v>
      </c>
      <c r="J188" s="61"/>
      <c r="K188" s="4"/>
      <c r="L188" s="4"/>
      <c r="M188" s="4"/>
      <c r="N188" s="4"/>
      <c r="O188" s="4"/>
      <c r="P188" s="4"/>
      <c r="Q188" s="4"/>
      <c r="R188" s="4"/>
      <c r="S188" s="4"/>
      <c r="T188" s="4"/>
      <c r="U188" s="4"/>
      <c r="V188" s="4"/>
      <c r="W188" s="4"/>
      <c r="X188" s="4"/>
      <c r="Y188" s="4"/>
      <c r="Z188" s="4"/>
      <c r="AA188" s="4"/>
      <c r="AB188" s="4"/>
      <c r="AC188" s="4"/>
      <c r="AD188" s="4"/>
      <c r="AE188" s="4"/>
      <c r="AF188" s="4"/>
    </row>
    <row r="189">
      <c r="A189" s="26">
        <v>45954.0</v>
      </c>
      <c r="B189" s="65" t="s">
        <v>86</v>
      </c>
      <c r="C189" s="7" t="s">
        <v>20</v>
      </c>
      <c r="D189" s="54" t="s">
        <v>67</v>
      </c>
      <c r="E189" s="45"/>
      <c r="F189" s="54" t="s">
        <v>72</v>
      </c>
      <c r="G189" s="7" t="s">
        <v>14</v>
      </c>
      <c r="H189" s="7">
        <v>2.0</v>
      </c>
      <c r="I189" s="66">
        <f t="array" ref="I189">ifna(IF(F189="","",INDEX(UpdateSheet!W:W,MATCH(1,(UpdateSheet!U:U=MAXIFS(UpdateSheet!U:U, UpdateSheet!V:V, G189, UpdateSheet!U:U, "&lt;=" &amp; A189))*(UpdateSheet!V:V=G189), 0))*H189),"")</f>
        <v>19000</v>
      </c>
      <c r="J189" s="61"/>
      <c r="K189" s="4"/>
      <c r="L189" s="4"/>
      <c r="M189" s="4"/>
      <c r="N189" s="4"/>
      <c r="O189" s="4"/>
      <c r="P189" s="4"/>
      <c r="Q189" s="4"/>
      <c r="R189" s="4"/>
      <c r="S189" s="4"/>
      <c r="T189" s="4"/>
      <c r="U189" s="4"/>
      <c r="V189" s="4"/>
      <c r="W189" s="4"/>
      <c r="X189" s="4"/>
      <c r="Y189" s="4"/>
      <c r="Z189" s="4"/>
      <c r="AA189" s="4"/>
      <c r="AB189" s="4"/>
      <c r="AC189" s="4"/>
      <c r="AD189" s="4"/>
      <c r="AE189" s="4"/>
      <c r="AF189" s="4"/>
    </row>
    <row r="190">
      <c r="A190" s="26">
        <v>45954.0</v>
      </c>
      <c r="B190" s="65" t="s">
        <v>86</v>
      </c>
      <c r="C190" s="7" t="s">
        <v>15</v>
      </c>
      <c r="D190" s="54" t="s">
        <v>57</v>
      </c>
      <c r="E190" s="45"/>
      <c r="F190" s="54" t="s">
        <v>72</v>
      </c>
      <c r="G190" s="7" t="s">
        <v>14</v>
      </c>
      <c r="H190" s="7">
        <v>1.0</v>
      </c>
      <c r="I190" s="66">
        <f t="array" ref="I190">ifna(IF(F190="","",INDEX(UpdateSheet!W:W,MATCH(1,(UpdateSheet!U:U=MAXIFS(UpdateSheet!U:U, UpdateSheet!V:V, G190, UpdateSheet!U:U, "&lt;=" &amp; A190))*(UpdateSheet!V:V=G190), 0))*H190),"")</f>
        <v>9500</v>
      </c>
      <c r="J190" s="61"/>
      <c r="K190" s="4"/>
      <c r="L190" s="4"/>
      <c r="M190" s="4"/>
      <c r="N190" s="4"/>
      <c r="O190" s="4"/>
      <c r="P190" s="4"/>
      <c r="Q190" s="4"/>
      <c r="R190" s="4"/>
      <c r="S190" s="4"/>
      <c r="T190" s="4"/>
      <c r="U190" s="4"/>
      <c r="V190" s="4"/>
      <c r="W190" s="4"/>
      <c r="X190" s="4"/>
      <c r="Y190" s="4"/>
      <c r="Z190" s="4"/>
      <c r="AA190" s="4"/>
      <c r="AB190" s="4"/>
      <c r="AC190" s="4"/>
      <c r="AD190" s="4"/>
      <c r="AE190" s="4"/>
      <c r="AF190" s="4"/>
    </row>
    <row r="191">
      <c r="A191" s="26">
        <v>45955.0</v>
      </c>
      <c r="B191" s="65" t="s">
        <v>86</v>
      </c>
      <c r="C191" s="7" t="s">
        <v>15</v>
      </c>
      <c r="D191" s="54" t="s">
        <v>55</v>
      </c>
      <c r="E191" s="45"/>
      <c r="F191" s="54" t="s">
        <v>72</v>
      </c>
      <c r="G191" s="7" t="s">
        <v>14</v>
      </c>
      <c r="H191" s="7">
        <v>1.0</v>
      </c>
      <c r="I191" s="66">
        <f t="array" ref="I191">ifna(IF(F191="","",INDEX(UpdateSheet!W:W,MATCH(1,(UpdateSheet!U:U=MAXIFS(UpdateSheet!U:U, UpdateSheet!V:V, G191, UpdateSheet!U:U, "&lt;=" &amp; A191))*(UpdateSheet!V:V=G191), 0))*H191),"")</f>
        <v>9500</v>
      </c>
      <c r="J191" s="61"/>
      <c r="K191" s="4"/>
      <c r="L191" s="4"/>
      <c r="M191" s="4"/>
      <c r="N191" s="4"/>
      <c r="O191" s="4"/>
      <c r="P191" s="4"/>
      <c r="Q191" s="4"/>
      <c r="R191" s="4"/>
      <c r="S191" s="4"/>
      <c r="T191" s="4"/>
      <c r="U191" s="4"/>
      <c r="V191" s="4"/>
      <c r="W191" s="4"/>
      <c r="X191" s="4"/>
      <c r="Y191" s="4"/>
      <c r="Z191" s="4"/>
      <c r="AA191" s="4"/>
      <c r="AB191" s="4"/>
      <c r="AC191" s="4"/>
      <c r="AD191" s="4"/>
      <c r="AE191" s="4"/>
      <c r="AF191" s="4"/>
    </row>
    <row r="192">
      <c r="A192" s="26">
        <v>45955.0</v>
      </c>
      <c r="B192" s="65" t="s">
        <v>86</v>
      </c>
      <c r="C192" s="7" t="s">
        <v>15</v>
      </c>
      <c r="D192" s="54" t="s">
        <v>57</v>
      </c>
      <c r="E192" s="45"/>
      <c r="F192" s="54" t="s">
        <v>72</v>
      </c>
      <c r="G192" s="7" t="s">
        <v>14</v>
      </c>
      <c r="H192" s="7">
        <v>2.0</v>
      </c>
      <c r="I192" s="66">
        <f t="array" ref="I192">ifna(IF(F192="","",INDEX(UpdateSheet!W:W,MATCH(1,(UpdateSheet!U:U=MAXIFS(UpdateSheet!U:U, UpdateSheet!V:V, G192, UpdateSheet!U:U, "&lt;=" &amp; A192))*(UpdateSheet!V:V=G192), 0))*H192),"")</f>
        <v>19000</v>
      </c>
      <c r="J192" s="61"/>
      <c r="K192" s="4"/>
      <c r="L192" s="4"/>
      <c r="M192" s="4"/>
      <c r="N192" s="4"/>
      <c r="O192" s="4"/>
      <c r="P192" s="4"/>
      <c r="Q192" s="4"/>
      <c r="R192" s="4"/>
      <c r="S192" s="4"/>
      <c r="T192" s="4"/>
      <c r="U192" s="4"/>
      <c r="V192" s="4"/>
      <c r="W192" s="4"/>
      <c r="X192" s="4"/>
      <c r="Y192" s="4"/>
      <c r="Z192" s="4"/>
      <c r="AA192" s="4"/>
      <c r="AB192" s="4"/>
      <c r="AC192" s="4"/>
      <c r="AD192" s="4"/>
      <c r="AE192" s="4"/>
      <c r="AF192" s="4"/>
    </row>
    <row r="193">
      <c r="A193" s="26">
        <v>45955.0</v>
      </c>
      <c r="B193" s="65" t="s">
        <v>86</v>
      </c>
      <c r="C193" s="7" t="s">
        <v>15</v>
      </c>
      <c r="D193" s="54" t="s">
        <v>57</v>
      </c>
      <c r="E193" s="45"/>
      <c r="F193" s="54" t="s">
        <v>72</v>
      </c>
      <c r="G193" s="7" t="s">
        <v>19</v>
      </c>
      <c r="H193" s="7">
        <v>50.0</v>
      </c>
      <c r="I193" s="66">
        <f t="array" ref="I193">ifna(IF(F193="","",INDEX(UpdateSheet!W:W,MATCH(1,(UpdateSheet!U:U=MAXIFS(UpdateSheet!U:U, UpdateSheet!V:V, G193, UpdateSheet!U:U, "&lt;=" &amp; A193))*(UpdateSheet!V:V=G193), 0))*H193),"")</f>
        <v>7500</v>
      </c>
      <c r="J193" s="61"/>
      <c r="K193" s="4"/>
      <c r="L193" s="4"/>
      <c r="M193" s="4"/>
      <c r="N193" s="4"/>
      <c r="O193" s="4"/>
      <c r="P193" s="4"/>
      <c r="Q193" s="4"/>
      <c r="R193" s="4"/>
      <c r="S193" s="4"/>
      <c r="T193" s="4"/>
      <c r="U193" s="4"/>
      <c r="V193" s="4"/>
      <c r="W193" s="4"/>
      <c r="X193" s="4"/>
      <c r="Y193" s="4"/>
      <c r="Z193" s="4"/>
      <c r="AA193" s="4"/>
      <c r="AB193" s="4"/>
      <c r="AC193" s="4"/>
      <c r="AD193" s="4"/>
      <c r="AE193" s="4"/>
      <c r="AF193" s="4"/>
    </row>
    <row r="194">
      <c r="A194" s="26">
        <v>45955.0</v>
      </c>
      <c r="B194" s="65" t="s">
        <v>86</v>
      </c>
      <c r="C194" s="7" t="s">
        <v>15</v>
      </c>
      <c r="D194" s="54" t="s">
        <v>11</v>
      </c>
      <c r="E194" s="45"/>
      <c r="F194" s="54" t="s">
        <v>72</v>
      </c>
      <c r="G194" s="7" t="s">
        <v>14</v>
      </c>
      <c r="H194" s="7">
        <v>1.0</v>
      </c>
      <c r="I194" s="66">
        <f t="array" ref="I194">ifna(IF(F194="","",INDEX(UpdateSheet!W:W,MATCH(1,(UpdateSheet!U:U=MAXIFS(UpdateSheet!U:U, UpdateSheet!V:V, G194, UpdateSheet!U:U, "&lt;=" &amp; A194))*(UpdateSheet!V:V=G194), 0))*H194),"")</f>
        <v>9500</v>
      </c>
      <c r="J194" s="61"/>
      <c r="K194" s="4"/>
      <c r="L194" s="4"/>
      <c r="M194" s="4"/>
      <c r="N194" s="4"/>
      <c r="O194" s="4"/>
      <c r="P194" s="4"/>
      <c r="Q194" s="4"/>
      <c r="R194" s="4"/>
      <c r="S194" s="4"/>
      <c r="T194" s="4"/>
      <c r="U194" s="4"/>
      <c r="V194" s="4"/>
      <c r="W194" s="4"/>
      <c r="X194" s="4"/>
      <c r="Y194" s="4"/>
      <c r="Z194" s="4"/>
      <c r="AA194" s="4"/>
      <c r="AB194" s="4"/>
      <c r="AC194" s="4"/>
      <c r="AD194" s="4"/>
      <c r="AE194" s="4"/>
      <c r="AF194" s="4"/>
    </row>
    <row r="195">
      <c r="A195" s="26">
        <v>45955.0</v>
      </c>
      <c r="B195" s="65" t="s">
        <v>86</v>
      </c>
      <c r="C195" s="7" t="s">
        <v>15</v>
      </c>
      <c r="D195" s="54" t="s">
        <v>11</v>
      </c>
      <c r="E195" s="45"/>
      <c r="F195" s="54" t="s">
        <v>72</v>
      </c>
      <c r="G195" s="7" t="s">
        <v>19</v>
      </c>
      <c r="H195" s="7">
        <v>50.0</v>
      </c>
      <c r="I195" s="66">
        <f t="array" ref="I195">ifna(IF(F195="","",INDEX(UpdateSheet!W:W,MATCH(1,(UpdateSheet!U:U=MAXIFS(UpdateSheet!U:U, UpdateSheet!V:V, G195, UpdateSheet!U:U, "&lt;=" &amp; A195))*(UpdateSheet!V:V=G195), 0))*H195),"")</f>
        <v>7500</v>
      </c>
      <c r="J195" s="61"/>
      <c r="K195" s="4"/>
      <c r="L195" s="4"/>
      <c r="M195" s="4"/>
      <c r="N195" s="4"/>
      <c r="O195" s="4"/>
      <c r="P195" s="4"/>
      <c r="Q195" s="4"/>
      <c r="R195" s="4"/>
      <c r="S195" s="4"/>
      <c r="T195" s="4"/>
      <c r="U195" s="4"/>
      <c r="V195" s="4"/>
      <c r="W195" s="4"/>
      <c r="X195" s="4"/>
      <c r="Y195" s="4"/>
      <c r="Z195" s="4"/>
      <c r="AA195" s="4"/>
      <c r="AB195" s="4"/>
      <c r="AC195" s="4"/>
      <c r="AD195" s="4"/>
      <c r="AE195" s="4"/>
      <c r="AF195" s="4"/>
    </row>
    <row r="196">
      <c r="A196" s="26">
        <v>45955.0</v>
      </c>
      <c r="B196" s="65" t="s">
        <v>86</v>
      </c>
      <c r="C196" s="7" t="s">
        <v>15</v>
      </c>
      <c r="D196" s="54" t="s">
        <v>55</v>
      </c>
      <c r="E196" s="45"/>
      <c r="F196" s="54" t="s">
        <v>72</v>
      </c>
      <c r="G196" s="7" t="s">
        <v>14</v>
      </c>
      <c r="H196" s="7">
        <v>3.0</v>
      </c>
      <c r="I196" s="66">
        <f t="array" ref="I196">ifna(IF(F196="","",INDEX(UpdateSheet!W:W,MATCH(1,(UpdateSheet!U:U=MAXIFS(UpdateSheet!U:U, UpdateSheet!V:V, G196, UpdateSheet!U:U, "&lt;=" &amp; A196))*(UpdateSheet!V:V=G196), 0))*H196),"")</f>
        <v>28500</v>
      </c>
      <c r="J196" s="61"/>
      <c r="K196" s="4"/>
      <c r="L196" s="4"/>
      <c r="M196" s="4"/>
      <c r="N196" s="4"/>
      <c r="O196" s="4"/>
      <c r="P196" s="4"/>
      <c r="Q196" s="4"/>
      <c r="R196" s="4"/>
      <c r="S196" s="4"/>
      <c r="T196" s="4"/>
      <c r="U196" s="4"/>
      <c r="V196" s="4"/>
      <c r="W196" s="4"/>
      <c r="X196" s="4"/>
      <c r="Y196" s="4"/>
      <c r="Z196" s="4"/>
      <c r="AA196" s="4"/>
      <c r="AB196" s="4"/>
      <c r="AC196" s="4"/>
      <c r="AD196" s="4"/>
      <c r="AE196" s="4"/>
      <c r="AF196" s="4"/>
    </row>
    <row r="197">
      <c r="A197" s="26">
        <v>45955.0</v>
      </c>
      <c r="B197" s="65" t="s">
        <v>86</v>
      </c>
      <c r="C197" s="7" t="s">
        <v>15</v>
      </c>
      <c r="D197" s="54" t="s">
        <v>55</v>
      </c>
      <c r="E197" s="45"/>
      <c r="F197" s="54" t="s">
        <v>72</v>
      </c>
      <c r="G197" s="7" t="s">
        <v>19</v>
      </c>
      <c r="H197" s="7">
        <v>200.0</v>
      </c>
      <c r="I197" s="66">
        <f t="array" ref="I197">ifna(IF(F197="","",INDEX(UpdateSheet!W:W,MATCH(1,(UpdateSheet!U:U=MAXIFS(UpdateSheet!U:U, UpdateSheet!V:V, G197, UpdateSheet!U:U, "&lt;=" &amp; A197))*(UpdateSheet!V:V=G197), 0))*H197),"")</f>
        <v>30000</v>
      </c>
      <c r="J197" s="61"/>
      <c r="K197" s="4"/>
      <c r="L197" s="4"/>
      <c r="M197" s="4"/>
      <c r="N197" s="4"/>
      <c r="O197" s="4"/>
      <c r="P197" s="4"/>
      <c r="Q197" s="4"/>
      <c r="R197" s="4"/>
      <c r="S197" s="4"/>
      <c r="T197" s="4"/>
      <c r="U197" s="4"/>
      <c r="V197" s="4"/>
      <c r="W197" s="4"/>
      <c r="X197" s="4"/>
      <c r="Y197" s="4"/>
      <c r="Z197" s="4"/>
      <c r="AA197" s="4"/>
      <c r="AB197" s="4"/>
      <c r="AC197" s="4"/>
      <c r="AD197" s="4"/>
      <c r="AE197" s="4"/>
      <c r="AF197" s="4"/>
    </row>
    <row r="198">
      <c r="A198" s="26">
        <v>45957.0</v>
      </c>
      <c r="B198" s="65" t="s">
        <v>86</v>
      </c>
      <c r="C198" s="7" t="s">
        <v>20</v>
      </c>
      <c r="D198" s="54" t="s">
        <v>35</v>
      </c>
      <c r="E198" s="45"/>
      <c r="F198" s="54" t="s">
        <v>72</v>
      </c>
      <c r="G198" s="7" t="s">
        <v>14</v>
      </c>
      <c r="H198" s="7">
        <v>1.0</v>
      </c>
      <c r="I198" s="66">
        <f t="array" ref="I198">ifna(IF(F198="","",INDEX(UpdateSheet!W:W,MATCH(1,(UpdateSheet!U:U=MAXIFS(UpdateSheet!U:U, UpdateSheet!V:V, G198, UpdateSheet!U:U, "&lt;=" &amp; A198))*(UpdateSheet!V:V=G198), 0))*H198),"")</f>
        <v>9500</v>
      </c>
      <c r="J198" s="61"/>
      <c r="K198" s="4"/>
      <c r="L198" s="4"/>
      <c r="M198" s="4"/>
      <c r="N198" s="4"/>
      <c r="O198" s="4"/>
      <c r="P198" s="4"/>
      <c r="Q198" s="4"/>
      <c r="R198" s="4"/>
      <c r="S198" s="4"/>
      <c r="T198" s="4"/>
      <c r="U198" s="4"/>
      <c r="V198" s="4"/>
      <c r="W198" s="4"/>
      <c r="X198" s="4"/>
      <c r="Y198" s="4"/>
      <c r="Z198" s="4"/>
      <c r="AA198" s="4"/>
      <c r="AB198" s="4"/>
      <c r="AC198" s="4"/>
      <c r="AD198" s="4"/>
      <c r="AE198" s="4"/>
      <c r="AF198" s="4"/>
    </row>
    <row r="199">
      <c r="A199" s="26">
        <v>45957.0</v>
      </c>
      <c r="B199" s="65" t="s">
        <v>86</v>
      </c>
      <c r="C199" s="7" t="s">
        <v>20</v>
      </c>
      <c r="D199" s="54" t="s">
        <v>67</v>
      </c>
      <c r="E199" s="45"/>
      <c r="F199" s="54" t="s">
        <v>72</v>
      </c>
      <c r="G199" s="7" t="s">
        <v>14</v>
      </c>
      <c r="H199" s="7">
        <v>1.0</v>
      </c>
      <c r="I199" s="66">
        <f t="array" ref="I199">ifna(IF(F199="","",INDEX(UpdateSheet!W:W,MATCH(1,(UpdateSheet!U:U=MAXIFS(UpdateSheet!U:U, UpdateSheet!V:V, G199, UpdateSheet!U:U, "&lt;=" &amp; A199))*(UpdateSheet!V:V=G199), 0))*H199),"")</f>
        <v>9500</v>
      </c>
      <c r="J199" s="61"/>
      <c r="K199" s="4"/>
      <c r="L199" s="4"/>
      <c r="M199" s="4"/>
      <c r="N199" s="4"/>
      <c r="O199" s="4"/>
      <c r="P199" s="4"/>
      <c r="Q199" s="4"/>
      <c r="R199" s="4"/>
      <c r="S199" s="4"/>
      <c r="T199" s="4"/>
      <c r="U199" s="4"/>
      <c r="V199" s="4"/>
      <c r="W199" s="4"/>
      <c r="X199" s="4"/>
      <c r="Y199" s="4"/>
      <c r="Z199" s="4"/>
      <c r="AA199" s="4"/>
      <c r="AB199" s="4"/>
      <c r="AC199" s="4"/>
      <c r="AD199" s="4"/>
      <c r="AE199" s="4"/>
      <c r="AF199" s="4"/>
    </row>
    <row r="200">
      <c r="A200" s="26">
        <v>45957.0</v>
      </c>
      <c r="B200" s="65" t="s">
        <v>86</v>
      </c>
      <c r="C200" s="7" t="s">
        <v>20</v>
      </c>
      <c r="D200" s="54" t="s">
        <v>67</v>
      </c>
      <c r="E200" s="45"/>
      <c r="F200" s="54" t="s">
        <v>72</v>
      </c>
      <c r="G200" s="7" t="s">
        <v>19</v>
      </c>
      <c r="H200" s="7">
        <v>50.0</v>
      </c>
      <c r="I200" s="66">
        <f t="array" ref="I200">ifna(IF(F200="","",INDEX(UpdateSheet!W:W,MATCH(1,(UpdateSheet!U:U=MAXIFS(UpdateSheet!U:U, UpdateSheet!V:V, G200, UpdateSheet!U:U, "&lt;=" &amp; A200))*(UpdateSheet!V:V=G200), 0))*H200),"")</f>
        <v>7500</v>
      </c>
      <c r="J200" s="61"/>
      <c r="K200" s="4"/>
      <c r="L200" s="4"/>
      <c r="M200" s="4"/>
      <c r="N200" s="4"/>
      <c r="O200" s="4"/>
      <c r="P200" s="4"/>
      <c r="Q200" s="4"/>
      <c r="R200" s="4"/>
      <c r="S200" s="4"/>
      <c r="T200" s="4"/>
      <c r="U200" s="4"/>
      <c r="V200" s="4"/>
      <c r="W200" s="4"/>
      <c r="X200" s="4"/>
      <c r="Y200" s="4"/>
      <c r="Z200" s="4"/>
      <c r="AA200" s="4"/>
      <c r="AB200" s="4"/>
      <c r="AC200" s="4"/>
      <c r="AD200" s="4"/>
      <c r="AE200" s="4"/>
      <c r="AF200" s="4"/>
    </row>
    <row r="201">
      <c r="A201" s="26">
        <v>45957.0</v>
      </c>
      <c r="B201" s="65" t="s">
        <v>86</v>
      </c>
      <c r="C201" s="7" t="s">
        <v>15</v>
      </c>
      <c r="D201" s="54" t="s">
        <v>11</v>
      </c>
      <c r="E201" s="45"/>
      <c r="F201" s="54" t="s">
        <v>72</v>
      </c>
      <c r="G201" s="7" t="s">
        <v>14</v>
      </c>
      <c r="H201" s="7">
        <v>4.0</v>
      </c>
      <c r="I201" s="66">
        <f t="array" ref="I201">ifna(IF(F201="","",INDEX(UpdateSheet!W:W,MATCH(1,(UpdateSheet!U:U=MAXIFS(UpdateSheet!U:U, UpdateSheet!V:V, G201, UpdateSheet!U:U, "&lt;=" &amp; A201))*(UpdateSheet!V:V=G201), 0))*H201),"")</f>
        <v>38000</v>
      </c>
      <c r="J201" s="61"/>
      <c r="K201" s="4"/>
      <c r="L201" s="4"/>
      <c r="M201" s="4"/>
      <c r="N201" s="4"/>
      <c r="O201" s="4"/>
      <c r="P201" s="4"/>
      <c r="Q201" s="4"/>
      <c r="R201" s="4"/>
      <c r="S201" s="4"/>
      <c r="T201" s="4"/>
      <c r="U201" s="4"/>
      <c r="V201" s="4"/>
      <c r="W201" s="4"/>
      <c r="X201" s="4"/>
      <c r="Y201" s="4"/>
      <c r="Z201" s="4"/>
      <c r="AA201" s="4"/>
      <c r="AB201" s="4"/>
      <c r="AC201" s="4"/>
      <c r="AD201" s="4"/>
      <c r="AE201" s="4"/>
      <c r="AF201" s="4"/>
    </row>
    <row r="202">
      <c r="A202" s="26">
        <v>45957.0</v>
      </c>
      <c r="B202" s="65" t="s">
        <v>86</v>
      </c>
      <c r="C202" s="7" t="s">
        <v>15</v>
      </c>
      <c r="D202" s="54" t="s">
        <v>11</v>
      </c>
      <c r="E202" s="45"/>
      <c r="F202" s="54" t="s">
        <v>72</v>
      </c>
      <c r="G202" s="7" t="s">
        <v>14</v>
      </c>
      <c r="H202" s="7">
        <v>1.0</v>
      </c>
      <c r="I202" s="66">
        <f t="array" ref="I202">ifna(IF(F202="","",INDEX(UpdateSheet!W:W,MATCH(1,(UpdateSheet!U:U=MAXIFS(UpdateSheet!U:U, UpdateSheet!V:V, G202, UpdateSheet!U:U, "&lt;=" &amp; A202))*(UpdateSheet!V:V=G202), 0))*H202),"")</f>
        <v>9500</v>
      </c>
      <c r="J202" s="61"/>
      <c r="K202" s="4"/>
      <c r="L202" s="4"/>
      <c r="M202" s="4"/>
      <c r="N202" s="4"/>
      <c r="O202" s="4"/>
      <c r="P202" s="4"/>
      <c r="Q202" s="4"/>
      <c r="R202" s="4"/>
      <c r="S202" s="4"/>
      <c r="T202" s="4"/>
      <c r="U202" s="4"/>
      <c r="V202" s="4"/>
      <c r="W202" s="4"/>
      <c r="X202" s="4"/>
      <c r="Y202" s="4"/>
      <c r="Z202" s="4"/>
      <c r="AA202" s="4"/>
      <c r="AB202" s="4"/>
      <c r="AC202" s="4"/>
      <c r="AD202" s="4"/>
      <c r="AE202" s="4"/>
      <c r="AF202" s="4"/>
    </row>
    <row r="203">
      <c r="A203" s="26">
        <v>45952.0</v>
      </c>
      <c r="B203" s="65" t="s">
        <v>86</v>
      </c>
      <c r="C203" s="7" t="s">
        <v>15</v>
      </c>
      <c r="D203" s="54" t="s">
        <v>29</v>
      </c>
      <c r="E203" s="45"/>
      <c r="F203" s="54" t="s">
        <v>71</v>
      </c>
      <c r="G203" s="7" t="s">
        <v>14</v>
      </c>
      <c r="H203" s="7">
        <v>3.0</v>
      </c>
      <c r="I203" s="66">
        <f t="array" ref="I203">ifna(IF(F203="","",INDEX(UpdateSheet!W:W,MATCH(1,(UpdateSheet!U:U=MAXIFS(UpdateSheet!U:U, UpdateSheet!V:V, G203, UpdateSheet!U:U, "&lt;=" &amp; A203))*(UpdateSheet!V:V=G203), 0))*H203),"")</f>
        <v>28500</v>
      </c>
      <c r="J203" s="61"/>
      <c r="K203" s="4"/>
      <c r="L203" s="4"/>
      <c r="M203" s="4"/>
      <c r="N203" s="4"/>
      <c r="O203" s="4"/>
      <c r="P203" s="4"/>
      <c r="Q203" s="4"/>
      <c r="R203" s="4"/>
      <c r="S203" s="4"/>
      <c r="T203" s="4"/>
      <c r="U203" s="4"/>
      <c r="V203" s="4"/>
      <c r="W203" s="4"/>
      <c r="X203" s="4"/>
      <c r="Y203" s="4"/>
      <c r="Z203" s="4"/>
      <c r="AA203" s="4"/>
      <c r="AB203" s="4"/>
      <c r="AC203" s="4"/>
      <c r="AD203" s="4"/>
      <c r="AE203" s="4"/>
      <c r="AF203" s="4"/>
    </row>
    <row r="204">
      <c r="A204" s="26">
        <v>45952.0</v>
      </c>
      <c r="B204" s="65" t="s">
        <v>86</v>
      </c>
      <c r="C204" s="7" t="s">
        <v>15</v>
      </c>
      <c r="D204" s="54" t="s">
        <v>29</v>
      </c>
      <c r="E204" s="45"/>
      <c r="F204" s="54" t="s">
        <v>71</v>
      </c>
      <c r="G204" s="7" t="s">
        <v>19</v>
      </c>
      <c r="H204" s="7">
        <v>100.0</v>
      </c>
      <c r="I204" s="66">
        <f t="array" ref="I204">ifna(IF(F204="","",INDEX(UpdateSheet!W:W,MATCH(1,(UpdateSheet!U:U=MAXIFS(UpdateSheet!U:U, UpdateSheet!V:V, G204, UpdateSheet!U:U, "&lt;=" &amp; A204))*(UpdateSheet!V:V=G204), 0))*H204),"")</f>
        <v>15000</v>
      </c>
      <c r="J204" s="62">
        <v>3000.0</v>
      </c>
      <c r="K204" s="4"/>
      <c r="L204" s="4"/>
      <c r="M204" s="4"/>
      <c r="N204" s="4"/>
      <c r="O204" s="4"/>
      <c r="P204" s="4"/>
      <c r="Q204" s="4"/>
      <c r="R204" s="4"/>
      <c r="S204" s="4"/>
      <c r="T204" s="4"/>
      <c r="U204" s="4"/>
      <c r="V204" s="4"/>
      <c r="W204" s="4"/>
      <c r="X204" s="4"/>
      <c r="Y204" s="4"/>
      <c r="Z204" s="4"/>
      <c r="AA204" s="4"/>
      <c r="AB204" s="4"/>
      <c r="AC204" s="4"/>
      <c r="AD204" s="4"/>
      <c r="AE204" s="4"/>
      <c r="AF204" s="4"/>
    </row>
    <row r="205">
      <c r="A205" s="26">
        <v>45952.0</v>
      </c>
      <c r="B205" s="65" t="s">
        <v>86</v>
      </c>
      <c r="C205" s="7" t="s">
        <v>15</v>
      </c>
      <c r="D205" s="54" t="s">
        <v>11</v>
      </c>
      <c r="E205" s="45"/>
      <c r="F205" s="54" t="s">
        <v>71</v>
      </c>
      <c r="G205" s="7" t="s">
        <v>14</v>
      </c>
      <c r="H205" s="7">
        <v>5.0</v>
      </c>
      <c r="I205" s="66">
        <f t="array" ref="I205">ifna(IF(F205="","",INDEX(UpdateSheet!W:W,MATCH(1,(UpdateSheet!U:U=MAXIFS(UpdateSheet!U:U, UpdateSheet!V:V, G205, UpdateSheet!U:U, "&lt;=" &amp; A205))*(UpdateSheet!V:V=G205), 0))*H205),"")</f>
        <v>47500</v>
      </c>
      <c r="J205" s="61"/>
      <c r="K205" s="4"/>
      <c r="L205" s="4"/>
      <c r="M205" s="4"/>
      <c r="N205" s="4"/>
      <c r="O205" s="4"/>
      <c r="P205" s="4"/>
      <c r="Q205" s="4"/>
      <c r="R205" s="4"/>
      <c r="S205" s="4"/>
      <c r="T205" s="4"/>
      <c r="U205" s="4"/>
      <c r="V205" s="4"/>
      <c r="W205" s="4"/>
      <c r="X205" s="4"/>
      <c r="Y205" s="4"/>
      <c r="Z205" s="4"/>
      <c r="AA205" s="4"/>
      <c r="AB205" s="4"/>
      <c r="AC205" s="4"/>
      <c r="AD205" s="4"/>
      <c r="AE205" s="4"/>
      <c r="AF205" s="4"/>
    </row>
    <row r="206">
      <c r="A206" s="26">
        <v>45952.0</v>
      </c>
      <c r="B206" s="65" t="s">
        <v>86</v>
      </c>
      <c r="C206" s="7" t="s">
        <v>15</v>
      </c>
      <c r="D206" s="54" t="s">
        <v>11</v>
      </c>
      <c r="E206" s="45"/>
      <c r="F206" s="54" t="s">
        <v>71</v>
      </c>
      <c r="G206" s="7" t="s">
        <v>19</v>
      </c>
      <c r="H206" s="7">
        <v>200.0</v>
      </c>
      <c r="I206" s="66">
        <f t="array" ref="I206">ifna(IF(F206="","",INDEX(UpdateSheet!W:W,MATCH(1,(UpdateSheet!U:U=MAXIFS(UpdateSheet!U:U, UpdateSheet!V:V, G206, UpdateSheet!U:U, "&lt;=" &amp; A206))*(UpdateSheet!V:V=G206), 0))*H206),"")</f>
        <v>30000</v>
      </c>
      <c r="J206" s="62">
        <v>4000.0</v>
      </c>
      <c r="K206" s="4"/>
      <c r="L206" s="4"/>
      <c r="M206" s="4"/>
      <c r="N206" s="4"/>
      <c r="O206" s="4"/>
      <c r="P206" s="4"/>
      <c r="Q206" s="4"/>
      <c r="R206" s="4"/>
      <c r="S206" s="4"/>
      <c r="T206" s="4"/>
      <c r="U206" s="4"/>
      <c r="V206" s="4"/>
      <c r="W206" s="4"/>
      <c r="X206" s="4"/>
      <c r="Y206" s="4"/>
      <c r="Z206" s="4"/>
      <c r="AA206" s="4"/>
      <c r="AB206" s="4"/>
      <c r="AC206" s="4"/>
      <c r="AD206" s="4"/>
      <c r="AE206" s="4"/>
      <c r="AF206" s="4"/>
    </row>
    <row r="207">
      <c r="A207" s="26">
        <v>45952.0</v>
      </c>
      <c r="B207" s="65" t="s">
        <v>86</v>
      </c>
      <c r="C207" s="7" t="s">
        <v>15</v>
      </c>
      <c r="D207" s="54" t="s">
        <v>35</v>
      </c>
      <c r="E207" s="45"/>
      <c r="F207" s="54" t="s">
        <v>71</v>
      </c>
      <c r="G207" s="7" t="s">
        <v>14</v>
      </c>
      <c r="H207" s="7">
        <v>3.0</v>
      </c>
      <c r="I207" s="66">
        <f t="array" ref="I207">ifna(IF(F207="","",INDEX(UpdateSheet!W:W,MATCH(1,(UpdateSheet!U:U=MAXIFS(UpdateSheet!U:U, UpdateSheet!V:V, G207, UpdateSheet!U:U, "&lt;=" &amp; A207))*(UpdateSheet!V:V=G207), 0))*H207),"")</f>
        <v>28500</v>
      </c>
      <c r="J207" s="62">
        <v>3000.0</v>
      </c>
      <c r="K207" s="4"/>
      <c r="L207" s="4"/>
      <c r="M207" s="4"/>
      <c r="N207" s="4"/>
      <c r="O207" s="4"/>
      <c r="P207" s="4"/>
      <c r="Q207" s="4"/>
      <c r="R207" s="4"/>
      <c r="S207" s="4"/>
      <c r="T207" s="4"/>
      <c r="U207" s="4"/>
      <c r="V207" s="4"/>
      <c r="W207" s="4"/>
      <c r="X207" s="4"/>
      <c r="Y207" s="4"/>
      <c r="Z207" s="4"/>
      <c r="AA207" s="4"/>
      <c r="AB207" s="4"/>
      <c r="AC207" s="4"/>
      <c r="AD207" s="4"/>
      <c r="AE207" s="4"/>
      <c r="AF207" s="4"/>
    </row>
    <row r="208">
      <c r="A208" s="26">
        <v>45952.0</v>
      </c>
      <c r="B208" s="65" t="s">
        <v>86</v>
      </c>
      <c r="C208" s="7" t="s">
        <v>15</v>
      </c>
      <c r="D208" s="54" t="s">
        <v>35</v>
      </c>
      <c r="E208" s="45"/>
      <c r="F208" s="54" t="s">
        <v>71</v>
      </c>
      <c r="G208" s="7" t="s">
        <v>19</v>
      </c>
      <c r="H208" s="7">
        <v>100.0</v>
      </c>
      <c r="I208" s="66">
        <f t="array" ref="I208">ifna(IF(F208="","",INDEX(UpdateSheet!W:W,MATCH(1,(UpdateSheet!U:U=MAXIFS(UpdateSheet!U:U, UpdateSheet!V:V, G208, UpdateSheet!U:U, "&lt;=" &amp; A208))*(UpdateSheet!V:V=G208), 0))*H208),"")</f>
        <v>15000</v>
      </c>
      <c r="J208" s="61"/>
      <c r="K208" s="4"/>
      <c r="L208" s="4"/>
      <c r="M208" s="4"/>
      <c r="N208" s="4"/>
      <c r="O208" s="4"/>
      <c r="P208" s="4"/>
      <c r="Q208" s="4"/>
      <c r="R208" s="4"/>
      <c r="S208" s="4"/>
      <c r="T208" s="4"/>
      <c r="U208" s="4"/>
      <c r="V208" s="4"/>
      <c r="W208" s="4"/>
      <c r="X208" s="4"/>
      <c r="Y208" s="4"/>
      <c r="Z208" s="4"/>
      <c r="AA208" s="4"/>
      <c r="AB208" s="4"/>
      <c r="AC208" s="4"/>
      <c r="AD208" s="4"/>
      <c r="AE208" s="4"/>
      <c r="AF208" s="4"/>
    </row>
    <row r="209">
      <c r="A209" s="26">
        <v>45952.0</v>
      </c>
      <c r="B209" s="65" t="s">
        <v>86</v>
      </c>
      <c r="C209" s="7" t="s">
        <v>15</v>
      </c>
      <c r="D209" s="54" t="s">
        <v>55</v>
      </c>
      <c r="E209" s="45"/>
      <c r="F209" s="54" t="s">
        <v>71</v>
      </c>
      <c r="G209" s="7" t="s">
        <v>14</v>
      </c>
      <c r="H209" s="7">
        <v>5.0</v>
      </c>
      <c r="I209" s="66">
        <f t="array" ref="I209">ifna(IF(F209="","",INDEX(UpdateSheet!W:W,MATCH(1,(UpdateSheet!U:U=MAXIFS(UpdateSheet!U:U, UpdateSheet!V:V, G209, UpdateSheet!U:U, "&lt;=" &amp; A209))*(UpdateSheet!V:V=G209), 0))*H209),"")</f>
        <v>47500</v>
      </c>
      <c r="J209" s="62">
        <v>4000.0</v>
      </c>
      <c r="K209" s="4"/>
      <c r="L209" s="4"/>
      <c r="M209" s="4"/>
      <c r="N209" s="4"/>
      <c r="O209" s="4"/>
      <c r="P209" s="4"/>
      <c r="Q209" s="4"/>
      <c r="R209" s="4"/>
      <c r="S209" s="4"/>
      <c r="T209" s="4"/>
      <c r="U209" s="4"/>
      <c r="V209" s="4"/>
      <c r="W209" s="4"/>
      <c r="X209" s="4"/>
      <c r="Y209" s="4"/>
      <c r="Z209" s="4"/>
      <c r="AA209" s="4"/>
      <c r="AB209" s="4"/>
      <c r="AC209" s="4"/>
      <c r="AD209" s="4"/>
      <c r="AE209" s="4"/>
      <c r="AF209" s="4"/>
    </row>
    <row r="210">
      <c r="A210" s="26">
        <v>45959.0</v>
      </c>
      <c r="B210" s="65" t="s">
        <v>86</v>
      </c>
      <c r="C210" s="7" t="s">
        <v>15</v>
      </c>
      <c r="D210" s="54" t="s">
        <v>11</v>
      </c>
      <c r="E210" s="45"/>
      <c r="F210" s="54" t="s">
        <v>72</v>
      </c>
      <c r="G210" s="7" t="s">
        <v>14</v>
      </c>
      <c r="H210" s="7">
        <v>1.0</v>
      </c>
      <c r="I210" s="66">
        <f t="array" ref="I210">ifna(IF(F210="","",INDEX(UpdateSheet!W:W,MATCH(1,(UpdateSheet!U:U=MAXIFS(UpdateSheet!U:U, UpdateSheet!V:V, G210, UpdateSheet!U:U, "&lt;=" &amp; A210))*(UpdateSheet!V:V=G210), 0))*H210),"")</f>
        <v>9500</v>
      </c>
      <c r="J210" s="61"/>
      <c r="K210" s="4"/>
      <c r="L210" s="4"/>
      <c r="M210" s="4"/>
      <c r="N210" s="4"/>
      <c r="O210" s="4"/>
      <c r="P210" s="4"/>
      <c r="Q210" s="4"/>
      <c r="R210" s="4"/>
      <c r="S210" s="4"/>
      <c r="T210" s="4"/>
      <c r="U210" s="4"/>
      <c r="V210" s="4"/>
      <c r="W210" s="4"/>
      <c r="X210" s="4"/>
      <c r="Y210" s="4"/>
      <c r="Z210" s="4"/>
      <c r="AA210" s="4"/>
      <c r="AB210" s="4"/>
      <c r="AC210" s="4"/>
      <c r="AD210" s="4"/>
      <c r="AE210" s="4"/>
      <c r="AF210" s="4"/>
    </row>
    <row r="211">
      <c r="A211" s="26">
        <v>45959.0</v>
      </c>
      <c r="B211" s="65" t="s">
        <v>86</v>
      </c>
      <c r="C211" s="7" t="s">
        <v>15</v>
      </c>
      <c r="D211" s="54" t="s">
        <v>53</v>
      </c>
      <c r="E211" s="45"/>
      <c r="F211" s="54" t="s">
        <v>72</v>
      </c>
      <c r="G211" s="7" t="s">
        <v>14</v>
      </c>
      <c r="H211" s="7">
        <v>1.0</v>
      </c>
      <c r="I211" s="66">
        <f t="array" ref="I211">ifna(IF(F211="","",INDEX(UpdateSheet!W:W,MATCH(1,(UpdateSheet!U:U=MAXIFS(UpdateSheet!U:U, UpdateSheet!V:V, G211, UpdateSheet!U:U, "&lt;=" &amp; A211))*(UpdateSheet!V:V=G211), 0))*H211),"")</f>
        <v>9500</v>
      </c>
      <c r="J211" s="61"/>
      <c r="K211" s="4"/>
      <c r="L211" s="4"/>
      <c r="M211" s="4"/>
      <c r="N211" s="4"/>
      <c r="O211" s="4"/>
      <c r="P211" s="4"/>
      <c r="Q211" s="4"/>
      <c r="R211" s="4"/>
      <c r="S211" s="4"/>
      <c r="T211" s="4"/>
      <c r="U211" s="4"/>
      <c r="V211" s="4"/>
      <c r="W211" s="4"/>
      <c r="X211" s="4"/>
      <c r="Y211" s="4"/>
      <c r="Z211" s="4"/>
      <c r="AA211" s="4"/>
      <c r="AB211" s="4"/>
      <c r="AC211" s="4"/>
      <c r="AD211" s="4"/>
      <c r="AE211" s="4"/>
      <c r="AF211" s="4"/>
    </row>
    <row r="212">
      <c r="A212" s="26">
        <v>45959.0</v>
      </c>
      <c r="B212" s="65" t="s">
        <v>86</v>
      </c>
      <c r="C212" s="7" t="s">
        <v>15</v>
      </c>
      <c r="D212" s="54" t="s">
        <v>41</v>
      </c>
      <c r="E212" s="45"/>
      <c r="F212" s="54" t="s">
        <v>72</v>
      </c>
      <c r="G212" s="7" t="s">
        <v>14</v>
      </c>
      <c r="H212" s="7">
        <v>2.0</v>
      </c>
      <c r="I212" s="66">
        <f t="array" ref="I212">ifna(IF(F212="","",INDEX(UpdateSheet!W:W,MATCH(1,(UpdateSheet!U:U=MAXIFS(UpdateSheet!U:U, UpdateSheet!V:V, G212, UpdateSheet!U:U, "&lt;=" &amp; A212))*(UpdateSheet!V:V=G212), 0))*H212),"")</f>
        <v>19000</v>
      </c>
      <c r="J212" s="61"/>
      <c r="K212" s="4"/>
      <c r="L212" s="4"/>
      <c r="M212" s="4"/>
      <c r="N212" s="4"/>
      <c r="O212" s="4"/>
      <c r="P212" s="4"/>
      <c r="Q212" s="4"/>
      <c r="R212" s="4"/>
      <c r="S212" s="4"/>
      <c r="T212" s="4"/>
      <c r="U212" s="4"/>
      <c r="V212" s="4"/>
      <c r="W212" s="4"/>
      <c r="X212" s="4"/>
      <c r="Y212" s="4"/>
      <c r="Z212" s="4"/>
      <c r="AA212" s="4"/>
      <c r="AB212" s="4"/>
      <c r="AC212" s="4"/>
      <c r="AD212" s="4"/>
      <c r="AE212" s="4"/>
      <c r="AF212" s="4"/>
    </row>
    <row r="213">
      <c r="A213" s="26">
        <v>45959.0</v>
      </c>
      <c r="B213" s="65" t="s">
        <v>86</v>
      </c>
      <c r="C213" s="7" t="s">
        <v>15</v>
      </c>
      <c r="D213" s="54" t="s">
        <v>11</v>
      </c>
      <c r="E213" s="45"/>
      <c r="F213" s="54" t="s">
        <v>71</v>
      </c>
      <c r="G213" s="7" t="s">
        <v>14</v>
      </c>
      <c r="H213" s="7">
        <v>10.0</v>
      </c>
      <c r="I213" s="66">
        <f t="array" ref="I213">ifna(IF(F213="","",INDEX(UpdateSheet!W:W,MATCH(1,(UpdateSheet!U:U=MAXIFS(UpdateSheet!U:U, UpdateSheet!V:V, G213, UpdateSheet!U:U, "&lt;=" &amp; A213))*(UpdateSheet!V:V=G213), 0))*H213),"")</f>
        <v>95000</v>
      </c>
      <c r="J213" s="61"/>
      <c r="K213" s="4"/>
      <c r="L213" s="4"/>
      <c r="M213" s="4"/>
      <c r="N213" s="4"/>
      <c r="O213" s="4"/>
      <c r="P213" s="4"/>
      <c r="Q213" s="4"/>
      <c r="R213" s="4"/>
      <c r="S213" s="4"/>
      <c r="T213" s="4"/>
      <c r="U213" s="4"/>
      <c r="V213" s="4"/>
      <c r="W213" s="4"/>
      <c r="X213" s="4"/>
      <c r="Y213" s="4"/>
      <c r="Z213" s="4"/>
      <c r="AA213" s="4"/>
      <c r="AB213" s="4"/>
      <c r="AC213" s="4"/>
      <c r="AD213" s="4"/>
      <c r="AE213" s="4"/>
      <c r="AF213" s="4"/>
    </row>
    <row r="214">
      <c r="A214" s="26">
        <v>45959.0</v>
      </c>
      <c r="B214" s="65" t="s">
        <v>86</v>
      </c>
      <c r="C214" s="7" t="s">
        <v>15</v>
      </c>
      <c r="D214" s="54" t="s">
        <v>11</v>
      </c>
      <c r="E214" s="45"/>
      <c r="F214" s="54" t="s">
        <v>71</v>
      </c>
      <c r="G214" s="7" t="s">
        <v>19</v>
      </c>
      <c r="H214" s="7">
        <v>500.0</v>
      </c>
      <c r="I214" s="66">
        <f t="array" ref="I214">ifna(IF(F214="","",INDEX(UpdateSheet!W:W,MATCH(1,(UpdateSheet!U:U=MAXIFS(UpdateSheet!U:U, UpdateSheet!V:V, G214, UpdateSheet!U:U, "&lt;=" &amp; A214))*(UpdateSheet!V:V=G214), 0))*H214),"")</f>
        <v>75000</v>
      </c>
      <c r="J214" s="61"/>
      <c r="K214" s="4"/>
      <c r="L214" s="4"/>
      <c r="M214" s="4"/>
      <c r="N214" s="4"/>
      <c r="O214" s="4"/>
      <c r="P214" s="4"/>
      <c r="Q214" s="4"/>
      <c r="R214" s="4"/>
      <c r="S214" s="4"/>
      <c r="T214" s="4"/>
      <c r="U214" s="4"/>
      <c r="V214" s="4"/>
      <c r="W214" s="4"/>
      <c r="X214" s="4"/>
      <c r="Y214" s="4"/>
      <c r="Z214" s="4"/>
      <c r="AA214" s="4"/>
      <c r="AB214" s="4"/>
      <c r="AC214" s="4"/>
      <c r="AD214" s="4"/>
      <c r="AE214" s="4"/>
      <c r="AF214" s="4"/>
    </row>
    <row r="215">
      <c r="A215" s="26">
        <v>45960.0</v>
      </c>
      <c r="B215" s="65" t="s">
        <v>86</v>
      </c>
      <c r="C215" s="7" t="s">
        <v>20</v>
      </c>
      <c r="D215" s="54" t="s">
        <v>11</v>
      </c>
      <c r="E215" s="45"/>
      <c r="F215" s="54" t="s">
        <v>72</v>
      </c>
      <c r="G215" s="7" t="s">
        <v>14</v>
      </c>
      <c r="H215" s="7">
        <v>3.0</v>
      </c>
      <c r="I215" s="66">
        <f t="array" ref="I215">ifna(IF(F215="","",INDEX(UpdateSheet!W:W,MATCH(1,(UpdateSheet!U:U=MAXIFS(UpdateSheet!U:U, UpdateSheet!V:V, G215, UpdateSheet!U:U, "&lt;=" &amp; A215))*(UpdateSheet!V:V=G215), 0))*H215),"")</f>
        <v>28500</v>
      </c>
      <c r="J215" s="61"/>
      <c r="K215" s="4"/>
      <c r="L215" s="4"/>
      <c r="M215" s="4"/>
      <c r="N215" s="4"/>
      <c r="O215" s="4"/>
      <c r="P215" s="4"/>
      <c r="Q215" s="4"/>
      <c r="R215" s="4"/>
      <c r="S215" s="4"/>
      <c r="T215" s="4"/>
      <c r="U215" s="4"/>
      <c r="V215" s="4"/>
      <c r="W215" s="4"/>
      <c r="X215" s="4"/>
      <c r="Y215" s="4"/>
      <c r="Z215" s="4"/>
      <c r="AA215" s="4"/>
      <c r="AB215" s="4"/>
      <c r="AC215" s="4"/>
      <c r="AD215" s="4"/>
      <c r="AE215" s="4"/>
      <c r="AF215" s="4"/>
    </row>
    <row r="216">
      <c r="A216" s="26">
        <v>45960.0</v>
      </c>
      <c r="B216" s="65" t="s">
        <v>86</v>
      </c>
      <c r="C216" s="7" t="s">
        <v>20</v>
      </c>
      <c r="D216" s="54" t="s">
        <v>11</v>
      </c>
      <c r="E216" s="45"/>
      <c r="F216" s="54" t="s">
        <v>72</v>
      </c>
      <c r="G216" s="7" t="s">
        <v>19</v>
      </c>
      <c r="H216" s="7">
        <v>50.0</v>
      </c>
      <c r="I216" s="66">
        <f t="array" ref="I216">ifna(IF(F216="","",INDEX(UpdateSheet!W:W,MATCH(1,(UpdateSheet!U:U=MAXIFS(UpdateSheet!U:U, UpdateSheet!V:V, G216, UpdateSheet!U:U, "&lt;=" &amp; A216))*(UpdateSheet!V:V=G216), 0))*H216),"")</f>
        <v>7500</v>
      </c>
      <c r="J216" s="61"/>
      <c r="K216" s="4"/>
      <c r="L216" s="4"/>
      <c r="M216" s="4"/>
      <c r="N216" s="4"/>
      <c r="O216" s="4"/>
      <c r="P216" s="4"/>
      <c r="Q216" s="4"/>
      <c r="R216" s="4"/>
      <c r="S216" s="4"/>
      <c r="T216" s="4"/>
      <c r="U216" s="4"/>
      <c r="V216" s="4"/>
      <c r="W216" s="4"/>
      <c r="X216" s="4"/>
      <c r="Y216" s="4"/>
      <c r="Z216" s="4"/>
      <c r="AA216" s="4"/>
      <c r="AB216" s="4"/>
      <c r="AC216" s="4"/>
      <c r="AD216" s="4"/>
      <c r="AE216" s="4"/>
      <c r="AF216" s="4"/>
    </row>
    <row r="217">
      <c r="A217" s="26">
        <v>45960.0</v>
      </c>
      <c r="B217" s="65" t="s">
        <v>86</v>
      </c>
      <c r="C217" s="7" t="s">
        <v>15</v>
      </c>
      <c r="D217" s="54" t="s">
        <v>45</v>
      </c>
      <c r="E217" s="45"/>
      <c r="F217" s="54" t="s">
        <v>72</v>
      </c>
      <c r="G217" s="7" t="s">
        <v>14</v>
      </c>
      <c r="H217" s="7">
        <v>1.0</v>
      </c>
      <c r="I217" s="66">
        <f t="array" ref="I217">ifna(IF(F217="","",INDEX(UpdateSheet!W:W,MATCH(1,(UpdateSheet!U:U=MAXIFS(UpdateSheet!U:U, UpdateSheet!V:V, G217, UpdateSheet!U:U, "&lt;=" &amp; A217))*(UpdateSheet!V:V=G217), 0))*H217),"")</f>
        <v>9500</v>
      </c>
      <c r="J217" s="61"/>
      <c r="K217" s="4"/>
      <c r="L217" s="4"/>
      <c r="M217" s="4"/>
      <c r="N217" s="4"/>
      <c r="O217" s="4"/>
      <c r="P217" s="4"/>
      <c r="Q217" s="4"/>
      <c r="R217" s="4"/>
      <c r="S217" s="4"/>
      <c r="T217" s="4"/>
      <c r="U217" s="4"/>
      <c r="V217" s="4"/>
      <c r="W217" s="4"/>
      <c r="X217" s="4"/>
      <c r="Y217" s="4"/>
      <c r="Z217" s="4"/>
      <c r="AA217" s="4"/>
      <c r="AB217" s="4"/>
      <c r="AC217" s="4"/>
      <c r="AD217" s="4"/>
      <c r="AE217" s="4"/>
      <c r="AF217" s="4"/>
    </row>
    <row r="218">
      <c r="A218" s="26">
        <v>45960.0</v>
      </c>
      <c r="B218" s="65" t="s">
        <v>86</v>
      </c>
      <c r="C218" s="7" t="s">
        <v>15</v>
      </c>
      <c r="D218" s="54" t="s">
        <v>51</v>
      </c>
      <c r="E218" s="45"/>
      <c r="F218" s="54" t="s">
        <v>72</v>
      </c>
      <c r="G218" s="7" t="s">
        <v>14</v>
      </c>
      <c r="H218" s="7">
        <v>2.0</v>
      </c>
      <c r="I218" s="66">
        <f t="array" ref="I218">ifna(IF(F218="","",INDEX(UpdateSheet!W:W,MATCH(1,(UpdateSheet!U:U=MAXIFS(UpdateSheet!U:U, UpdateSheet!V:V, G218, UpdateSheet!U:U, "&lt;=" &amp; A218))*(UpdateSheet!V:V=G218), 0))*H218),"")</f>
        <v>19000</v>
      </c>
      <c r="J218" s="61"/>
      <c r="K218" s="4"/>
      <c r="L218" s="4"/>
      <c r="M218" s="4"/>
      <c r="N218" s="4"/>
      <c r="O218" s="4"/>
      <c r="P218" s="4"/>
      <c r="Q218" s="4"/>
      <c r="R218" s="4"/>
      <c r="S218" s="4"/>
      <c r="T218" s="4"/>
      <c r="U218" s="4"/>
      <c r="V218" s="4"/>
      <c r="W218" s="4"/>
      <c r="X218" s="4"/>
      <c r="Y218" s="4"/>
      <c r="Z218" s="4"/>
      <c r="AA218" s="4"/>
      <c r="AB218" s="4"/>
      <c r="AC218" s="4"/>
      <c r="AD218" s="4"/>
      <c r="AE218" s="4"/>
      <c r="AF218" s="4"/>
    </row>
    <row r="219">
      <c r="A219" s="26">
        <v>45960.0</v>
      </c>
      <c r="B219" s="65" t="s">
        <v>86</v>
      </c>
      <c r="C219" s="7" t="s">
        <v>15</v>
      </c>
      <c r="D219" s="54" t="s">
        <v>35</v>
      </c>
      <c r="E219" s="45"/>
      <c r="F219" s="54" t="s">
        <v>72</v>
      </c>
      <c r="G219" s="7" t="s">
        <v>14</v>
      </c>
      <c r="H219" s="7">
        <v>1.0</v>
      </c>
      <c r="I219" s="66">
        <f t="array" ref="I219">ifna(IF(F219="","",INDEX(UpdateSheet!W:W,MATCH(1,(UpdateSheet!U:U=MAXIFS(UpdateSheet!U:U, UpdateSheet!V:V, G219, UpdateSheet!U:U, "&lt;=" &amp; A219))*(UpdateSheet!V:V=G219), 0))*H219),"")</f>
        <v>9500</v>
      </c>
      <c r="J219" s="61"/>
      <c r="K219" s="4"/>
      <c r="L219" s="4"/>
      <c r="M219" s="4"/>
      <c r="N219" s="4"/>
      <c r="O219" s="4"/>
      <c r="P219" s="4"/>
      <c r="Q219" s="4"/>
      <c r="R219" s="4"/>
      <c r="S219" s="4"/>
      <c r="T219" s="4"/>
      <c r="U219" s="4"/>
      <c r="V219" s="4"/>
      <c r="W219" s="4"/>
      <c r="X219" s="4"/>
      <c r="Y219" s="4"/>
      <c r="Z219" s="4"/>
      <c r="AA219" s="4"/>
      <c r="AB219" s="4"/>
      <c r="AC219" s="4"/>
      <c r="AD219" s="4"/>
      <c r="AE219" s="4"/>
      <c r="AF219" s="4"/>
    </row>
    <row r="220">
      <c r="A220" s="26">
        <v>45960.0</v>
      </c>
      <c r="B220" s="65" t="s">
        <v>86</v>
      </c>
      <c r="C220" s="7" t="s">
        <v>15</v>
      </c>
      <c r="D220" s="54" t="s">
        <v>35</v>
      </c>
      <c r="E220" s="45"/>
      <c r="F220" s="54" t="s">
        <v>72</v>
      </c>
      <c r="G220" s="7" t="s">
        <v>19</v>
      </c>
      <c r="H220" s="7">
        <v>100.0</v>
      </c>
      <c r="I220" s="66">
        <f t="array" ref="I220">ifna(IF(F220="","",INDEX(UpdateSheet!W:W,MATCH(1,(UpdateSheet!U:U=MAXIFS(UpdateSheet!U:U, UpdateSheet!V:V, G220, UpdateSheet!U:U, "&lt;=" &amp; A220))*(UpdateSheet!V:V=G220), 0))*H220),"")</f>
        <v>15000</v>
      </c>
      <c r="J220" s="61"/>
      <c r="K220" s="4"/>
      <c r="L220" s="4"/>
      <c r="M220" s="4"/>
      <c r="N220" s="4"/>
      <c r="O220" s="4"/>
      <c r="P220" s="4"/>
      <c r="Q220" s="4"/>
      <c r="R220" s="4"/>
      <c r="S220" s="4"/>
      <c r="T220" s="4"/>
      <c r="U220" s="4"/>
      <c r="V220" s="4"/>
      <c r="W220" s="4"/>
      <c r="X220" s="4"/>
      <c r="Y220" s="4"/>
      <c r="Z220" s="4"/>
      <c r="AA220" s="4"/>
      <c r="AB220" s="4"/>
      <c r="AC220" s="4"/>
      <c r="AD220" s="4"/>
      <c r="AE220" s="4"/>
      <c r="AF220" s="4"/>
    </row>
    <row r="221">
      <c r="A221" s="26">
        <v>45960.0</v>
      </c>
      <c r="B221" s="65" t="s">
        <v>86</v>
      </c>
      <c r="C221" s="7" t="s">
        <v>15</v>
      </c>
      <c r="D221" s="54" t="s">
        <v>11</v>
      </c>
      <c r="E221" s="45"/>
      <c r="F221" s="54" t="s">
        <v>72</v>
      </c>
      <c r="G221" s="7" t="s">
        <v>14</v>
      </c>
      <c r="H221" s="7">
        <v>1.0</v>
      </c>
      <c r="I221" s="66">
        <f t="array" ref="I221">ifna(IF(F221="","",INDEX(UpdateSheet!W:W,MATCH(1,(UpdateSheet!U:U=MAXIFS(UpdateSheet!U:U, UpdateSheet!V:V, G221, UpdateSheet!U:U, "&lt;=" &amp; A221))*(UpdateSheet!V:V=G221), 0))*H221),"")</f>
        <v>9500</v>
      </c>
      <c r="J221" s="61"/>
      <c r="K221" s="4"/>
      <c r="L221" s="4"/>
      <c r="M221" s="4"/>
      <c r="N221" s="4"/>
      <c r="O221" s="4"/>
      <c r="P221" s="4"/>
      <c r="Q221" s="4"/>
      <c r="R221" s="4"/>
      <c r="S221" s="4"/>
      <c r="T221" s="4"/>
      <c r="U221" s="4"/>
      <c r="V221" s="4"/>
      <c r="W221" s="4"/>
      <c r="X221" s="4"/>
      <c r="Y221" s="4"/>
      <c r="Z221" s="4"/>
      <c r="AA221" s="4"/>
      <c r="AB221" s="4"/>
      <c r="AC221" s="4"/>
      <c r="AD221" s="4"/>
      <c r="AE221" s="4"/>
      <c r="AF221" s="4"/>
    </row>
    <row r="222">
      <c r="A222" s="26">
        <v>45960.0</v>
      </c>
      <c r="B222" s="65" t="s">
        <v>86</v>
      </c>
      <c r="C222" s="7" t="s">
        <v>15</v>
      </c>
      <c r="D222" s="54" t="s">
        <v>35</v>
      </c>
      <c r="E222" s="45"/>
      <c r="F222" s="54" t="s">
        <v>71</v>
      </c>
      <c r="G222" s="7" t="s">
        <v>14</v>
      </c>
      <c r="H222" s="7">
        <v>3.0</v>
      </c>
      <c r="I222" s="66">
        <f t="array" ref="I222">ifna(IF(F222="","",INDEX(UpdateSheet!W:W,MATCH(1,(UpdateSheet!U:U=MAXIFS(UpdateSheet!U:U, UpdateSheet!V:V, G222, UpdateSheet!U:U, "&lt;=" &amp; A222))*(UpdateSheet!V:V=G222), 0))*H222),"")</f>
        <v>28500</v>
      </c>
      <c r="J222" s="61"/>
      <c r="K222" s="4"/>
      <c r="L222" s="4"/>
      <c r="M222" s="4"/>
      <c r="N222" s="4"/>
      <c r="O222" s="4"/>
      <c r="P222" s="4"/>
      <c r="Q222" s="4"/>
      <c r="R222" s="4"/>
      <c r="S222" s="4"/>
      <c r="T222" s="4"/>
      <c r="U222" s="4"/>
      <c r="V222" s="4"/>
      <c r="W222" s="4"/>
      <c r="X222" s="4"/>
      <c r="Y222" s="4"/>
      <c r="Z222" s="4"/>
      <c r="AA222" s="4"/>
      <c r="AB222" s="4"/>
      <c r="AC222" s="4"/>
      <c r="AD222" s="4"/>
      <c r="AE222" s="4"/>
      <c r="AF222" s="4"/>
    </row>
    <row r="223">
      <c r="A223" s="26">
        <v>45960.0</v>
      </c>
      <c r="B223" s="65" t="s">
        <v>86</v>
      </c>
      <c r="C223" s="7" t="s">
        <v>15</v>
      </c>
      <c r="D223" s="54" t="s">
        <v>35</v>
      </c>
      <c r="E223" s="45"/>
      <c r="F223" s="54" t="s">
        <v>71</v>
      </c>
      <c r="G223" s="7" t="s">
        <v>19</v>
      </c>
      <c r="H223" s="7">
        <v>200.0</v>
      </c>
      <c r="I223" s="66">
        <f t="array" ref="I223">ifna(IF(F223="","",INDEX(UpdateSheet!W:W,MATCH(1,(UpdateSheet!U:U=MAXIFS(UpdateSheet!U:U, UpdateSheet!V:V, G223, UpdateSheet!U:U, "&lt;=" &amp; A223))*(UpdateSheet!V:V=G223), 0))*H223),"")</f>
        <v>30000</v>
      </c>
      <c r="J223" s="62">
        <v>3000.0</v>
      </c>
      <c r="K223" s="4"/>
      <c r="L223" s="4"/>
      <c r="M223" s="4"/>
      <c r="N223" s="4"/>
      <c r="O223" s="4"/>
      <c r="P223" s="4"/>
      <c r="Q223" s="4"/>
      <c r="R223" s="4"/>
      <c r="S223" s="4"/>
      <c r="T223" s="4"/>
      <c r="U223" s="4"/>
      <c r="V223" s="4"/>
      <c r="W223" s="4"/>
      <c r="X223" s="4"/>
      <c r="Y223" s="4"/>
      <c r="Z223" s="4"/>
      <c r="AA223" s="4"/>
      <c r="AB223" s="4"/>
      <c r="AC223" s="4"/>
      <c r="AD223" s="4"/>
      <c r="AE223" s="4"/>
      <c r="AF223" s="4"/>
    </row>
    <row r="224">
      <c r="A224" s="26">
        <v>45960.0</v>
      </c>
      <c r="B224" s="65" t="s">
        <v>86</v>
      </c>
      <c r="C224" s="7" t="s">
        <v>15</v>
      </c>
      <c r="D224" s="54" t="s">
        <v>67</v>
      </c>
      <c r="E224" s="45"/>
      <c r="F224" s="54" t="s">
        <v>71</v>
      </c>
      <c r="G224" s="7" t="s">
        <v>14</v>
      </c>
      <c r="H224" s="7">
        <v>6.0</v>
      </c>
      <c r="I224" s="66">
        <f t="array" ref="I224">ifna(IF(F224="","",INDEX(UpdateSheet!W:W,MATCH(1,(UpdateSheet!U:U=MAXIFS(UpdateSheet!U:U, UpdateSheet!V:V, G224, UpdateSheet!U:U, "&lt;=" &amp; A224))*(UpdateSheet!V:V=G224), 0))*H224),"")</f>
        <v>57000</v>
      </c>
      <c r="J224" s="61"/>
      <c r="K224" s="4"/>
      <c r="L224" s="4"/>
      <c r="M224" s="4"/>
      <c r="N224" s="4"/>
      <c r="O224" s="4"/>
      <c r="P224" s="4"/>
      <c r="Q224" s="4"/>
      <c r="R224" s="4"/>
      <c r="S224" s="4"/>
      <c r="T224" s="4"/>
      <c r="U224" s="4"/>
      <c r="V224" s="4"/>
      <c r="W224" s="4"/>
      <c r="X224" s="4"/>
      <c r="Y224" s="4"/>
      <c r="Z224" s="4"/>
      <c r="AA224" s="4"/>
      <c r="AB224" s="4"/>
      <c r="AC224" s="4"/>
      <c r="AD224" s="4"/>
      <c r="AE224" s="4"/>
      <c r="AF224" s="4"/>
    </row>
    <row r="225">
      <c r="A225" s="26">
        <v>45960.0</v>
      </c>
      <c r="B225" s="65" t="s">
        <v>86</v>
      </c>
      <c r="C225" s="7" t="s">
        <v>15</v>
      </c>
      <c r="D225" s="54" t="s">
        <v>67</v>
      </c>
      <c r="E225" s="45"/>
      <c r="F225" s="54" t="s">
        <v>71</v>
      </c>
      <c r="G225" s="7" t="s">
        <v>19</v>
      </c>
      <c r="H225" s="7">
        <v>200.0</v>
      </c>
      <c r="I225" s="66">
        <f t="array" ref="I225">ifna(IF(F225="","",INDEX(UpdateSheet!W:W,MATCH(1,(UpdateSheet!U:U=MAXIFS(UpdateSheet!U:U, UpdateSheet!V:V, G225, UpdateSheet!U:U, "&lt;=" &amp; A225))*(UpdateSheet!V:V=G225), 0))*H225),"")</f>
        <v>30000</v>
      </c>
      <c r="J225" s="62">
        <v>6000.0</v>
      </c>
      <c r="K225" s="4"/>
      <c r="L225" s="4"/>
      <c r="M225" s="4"/>
      <c r="N225" s="4"/>
      <c r="O225" s="4"/>
      <c r="P225" s="4"/>
      <c r="Q225" s="4"/>
      <c r="R225" s="4"/>
      <c r="S225" s="4"/>
      <c r="T225" s="4"/>
      <c r="U225" s="4"/>
      <c r="V225" s="4"/>
      <c r="W225" s="4"/>
      <c r="X225" s="4"/>
      <c r="Y225" s="4"/>
      <c r="Z225" s="4"/>
      <c r="AA225" s="4"/>
      <c r="AB225" s="4"/>
      <c r="AC225" s="4"/>
      <c r="AD225" s="4"/>
      <c r="AE225" s="4"/>
      <c r="AF225" s="4"/>
    </row>
    <row r="226">
      <c r="A226" s="26">
        <v>45960.0</v>
      </c>
      <c r="B226" s="65" t="s">
        <v>86</v>
      </c>
      <c r="C226" s="7" t="s">
        <v>15</v>
      </c>
      <c r="D226" s="54" t="s">
        <v>43</v>
      </c>
      <c r="E226" s="45"/>
      <c r="F226" s="54" t="s">
        <v>71</v>
      </c>
      <c r="G226" s="7" t="s">
        <v>14</v>
      </c>
      <c r="H226" s="7">
        <v>5.0</v>
      </c>
      <c r="I226" s="66">
        <f t="array" ref="I226">ifna(IF(F226="","",INDEX(UpdateSheet!W:W,MATCH(1,(UpdateSheet!U:U=MAXIFS(UpdateSheet!U:U, UpdateSheet!V:V, G226, UpdateSheet!U:U, "&lt;=" &amp; A226))*(UpdateSheet!V:V=G226), 0))*H226),"")</f>
        <v>47500</v>
      </c>
      <c r="J226" s="61"/>
      <c r="K226" s="4"/>
      <c r="L226" s="4"/>
      <c r="M226" s="4"/>
      <c r="N226" s="4"/>
      <c r="O226" s="4"/>
      <c r="P226" s="4"/>
      <c r="Q226" s="4"/>
      <c r="R226" s="4"/>
      <c r="S226" s="4"/>
      <c r="T226" s="4"/>
      <c r="U226" s="4"/>
      <c r="V226" s="4"/>
      <c r="W226" s="4"/>
      <c r="X226" s="4"/>
      <c r="Y226" s="4"/>
      <c r="Z226" s="4"/>
      <c r="AA226" s="4"/>
      <c r="AB226" s="4"/>
      <c r="AC226" s="4"/>
      <c r="AD226" s="4"/>
      <c r="AE226" s="4"/>
      <c r="AF226" s="4"/>
    </row>
    <row r="227">
      <c r="A227" s="26">
        <v>45960.0</v>
      </c>
      <c r="B227" s="65" t="s">
        <v>86</v>
      </c>
      <c r="C227" s="7" t="s">
        <v>15</v>
      </c>
      <c r="D227" s="54" t="s">
        <v>43</v>
      </c>
      <c r="E227" s="45"/>
      <c r="F227" s="54" t="s">
        <v>71</v>
      </c>
      <c r="G227" s="7" t="s">
        <v>19</v>
      </c>
      <c r="H227" s="7">
        <v>200.0</v>
      </c>
      <c r="I227" s="66">
        <f t="array" ref="I227">ifna(IF(F227="","",INDEX(UpdateSheet!W:W,MATCH(1,(UpdateSheet!U:U=MAXIFS(UpdateSheet!U:U, UpdateSheet!V:V, G227, UpdateSheet!U:U, "&lt;=" &amp; A227))*(UpdateSheet!V:V=G227), 0))*H227),"")</f>
        <v>30000</v>
      </c>
      <c r="J227" s="62">
        <v>5000.0</v>
      </c>
      <c r="K227" s="4"/>
      <c r="L227" s="4"/>
      <c r="M227" s="4"/>
      <c r="N227" s="4"/>
      <c r="O227" s="4"/>
      <c r="P227" s="4"/>
      <c r="Q227" s="4"/>
      <c r="R227" s="4"/>
      <c r="S227" s="4"/>
      <c r="T227" s="4"/>
      <c r="U227" s="4"/>
      <c r="V227" s="4"/>
      <c r="W227" s="4"/>
      <c r="X227" s="4"/>
      <c r="Y227" s="4"/>
      <c r="Z227" s="4"/>
      <c r="AA227" s="4"/>
      <c r="AB227" s="4"/>
      <c r="AC227" s="4"/>
      <c r="AD227" s="4"/>
      <c r="AE227" s="4"/>
      <c r="AF227" s="4"/>
    </row>
    <row r="228">
      <c r="A228" s="26">
        <v>45960.0</v>
      </c>
      <c r="B228" s="65" t="s">
        <v>86</v>
      </c>
      <c r="C228" s="7" t="s">
        <v>15</v>
      </c>
      <c r="D228" s="54" t="s">
        <v>41</v>
      </c>
      <c r="E228" s="45"/>
      <c r="F228" s="54" t="s">
        <v>71</v>
      </c>
      <c r="G228" s="7" t="s">
        <v>14</v>
      </c>
      <c r="H228" s="7">
        <v>5.0</v>
      </c>
      <c r="I228" s="66">
        <f t="array" ref="I228">ifna(IF(F228="","",INDEX(UpdateSheet!W:W,MATCH(1,(UpdateSheet!U:U=MAXIFS(UpdateSheet!U:U, UpdateSheet!V:V, G228, UpdateSheet!U:U, "&lt;=" &amp; A228))*(UpdateSheet!V:V=G228), 0))*H228),"")</f>
        <v>47500</v>
      </c>
      <c r="J228" s="61"/>
      <c r="K228" s="4"/>
      <c r="L228" s="4"/>
      <c r="M228" s="4"/>
      <c r="N228" s="4"/>
      <c r="O228" s="4"/>
      <c r="P228" s="4"/>
      <c r="Q228" s="4"/>
      <c r="R228" s="4"/>
      <c r="S228" s="4"/>
      <c r="T228" s="4"/>
      <c r="U228" s="4"/>
      <c r="V228" s="4"/>
      <c r="W228" s="4"/>
      <c r="X228" s="4"/>
      <c r="Y228" s="4"/>
      <c r="Z228" s="4"/>
      <c r="AA228" s="4"/>
      <c r="AB228" s="4"/>
      <c r="AC228" s="4"/>
      <c r="AD228" s="4"/>
      <c r="AE228" s="4"/>
      <c r="AF228" s="4"/>
    </row>
    <row r="229">
      <c r="A229" s="26">
        <v>45960.0</v>
      </c>
      <c r="B229" s="65" t="s">
        <v>86</v>
      </c>
      <c r="C229" s="7" t="s">
        <v>15</v>
      </c>
      <c r="D229" s="54" t="s">
        <v>41</v>
      </c>
      <c r="E229" s="45"/>
      <c r="F229" s="54" t="s">
        <v>71</v>
      </c>
      <c r="G229" s="7" t="s">
        <v>19</v>
      </c>
      <c r="H229" s="7">
        <v>200.0</v>
      </c>
      <c r="I229" s="66">
        <f t="array" ref="I229">ifna(IF(F229="","",INDEX(UpdateSheet!W:W,MATCH(1,(UpdateSheet!U:U=MAXIFS(UpdateSheet!U:U, UpdateSheet!V:V, G229, UpdateSheet!U:U, "&lt;=" &amp; A229))*(UpdateSheet!V:V=G229), 0))*H229),"")</f>
        <v>30000</v>
      </c>
      <c r="J229" s="62">
        <v>5000.0</v>
      </c>
      <c r="K229" s="4"/>
      <c r="L229" s="4"/>
      <c r="M229" s="4"/>
      <c r="N229" s="4"/>
      <c r="O229" s="4"/>
      <c r="P229" s="4"/>
      <c r="Q229" s="4"/>
      <c r="R229" s="4"/>
      <c r="S229" s="4"/>
      <c r="T229" s="4"/>
      <c r="U229" s="4"/>
      <c r="V229" s="4"/>
      <c r="W229" s="4"/>
      <c r="X229" s="4"/>
      <c r="Y229" s="4"/>
      <c r="Z229" s="4"/>
      <c r="AA229" s="4"/>
      <c r="AB229" s="4"/>
      <c r="AC229" s="4"/>
      <c r="AD229" s="4"/>
      <c r="AE229" s="4"/>
      <c r="AF229" s="4"/>
    </row>
    <row r="230">
      <c r="A230" s="26">
        <v>45961.0</v>
      </c>
      <c r="B230" s="65" t="s">
        <v>86</v>
      </c>
      <c r="C230" s="7" t="s">
        <v>20</v>
      </c>
      <c r="D230" s="54" t="s">
        <v>66</v>
      </c>
      <c r="E230" s="45"/>
      <c r="F230" s="54" t="s">
        <v>72</v>
      </c>
      <c r="G230" s="7" t="s">
        <v>14</v>
      </c>
      <c r="H230" s="7">
        <v>1.0</v>
      </c>
      <c r="I230" s="66">
        <f t="array" ref="I230">ifna(IF(F230="","",INDEX(UpdateSheet!W:W,MATCH(1,(UpdateSheet!U:U=MAXIFS(UpdateSheet!U:U, UpdateSheet!V:V, G230, UpdateSheet!U:U, "&lt;=" &amp; A230))*(UpdateSheet!V:V=G230), 0))*H230),"")</f>
        <v>9500</v>
      </c>
      <c r="J230" s="61"/>
      <c r="K230" s="4"/>
      <c r="L230" s="4"/>
      <c r="M230" s="4"/>
      <c r="N230" s="4"/>
      <c r="O230" s="4"/>
      <c r="P230" s="4"/>
      <c r="Q230" s="4"/>
      <c r="R230" s="4"/>
      <c r="S230" s="4"/>
      <c r="T230" s="4"/>
      <c r="U230" s="4"/>
      <c r="V230" s="4"/>
      <c r="W230" s="4"/>
      <c r="X230" s="4"/>
      <c r="Y230" s="4"/>
      <c r="Z230" s="4"/>
      <c r="AA230" s="4"/>
      <c r="AB230" s="4"/>
      <c r="AC230" s="4"/>
      <c r="AD230" s="4"/>
      <c r="AE230" s="4"/>
      <c r="AF230" s="4"/>
    </row>
    <row r="231">
      <c r="A231" s="26">
        <v>45961.0</v>
      </c>
      <c r="B231" s="65" t="s">
        <v>86</v>
      </c>
      <c r="C231" s="7" t="s">
        <v>20</v>
      </c>
      <c r="D231" s="54" t="s">
        <v>66</v>
      </c>
      <c r="E231" s="45"/>
      <c r="F231" s="54" t="s">
        <v>72</v>
      </c>
      <c r="G231" s="7" t="s">
        <v>19</v>
      </c>
      <c r="H231" s="7">
        <v>50.0</v>
      </c>
      <c r="I231" s="66">
        <f t="array" ref="I231">ifna(IF(F231="","",INDEX(UpdateSheet!W:W,MATCH(1,(UpdateSheet!U:U=MAXIFS(UpdateSheet!U:U, UpdateSheet!V:V, G231, UpdateSheet!U:U, "&lt;=" &amp; A231))*(UpdateSheet!V:V=G231), 0))*H231),"")</f>
        <v>7500</v>
      </c>
      <c r="J231" s="61"/>
      <c r="K231" s="4"/>
      <c r="L231" s="4"/>
      <c r="M231" s="4"/>
      <c r="N231" s="4"/>
      <c r="O231" s="4"/>
      <c r="P231" s="4"/>
      <c r="Q231" s="4"/>
      <c r="R231" s="4"/>
      <c r="S231" s="4"/>
      <c r="T231" s="4"/>
      <c r="U231" s="4"/>
      <c r="V231" s="4"/>
      <c r="W231" s="4"/>
      <c r="X231" s="4"/>
      <c r="Y231" s="4"/>
      <c r="Z231" s="4"/>
      <c r="AA231" s="4"/>
      <c r="AB231" s="4"/>
      <c r="AC231" s="4"/>
      <c r="AD231" s="4"/>
      <c r="AE231" s="4"/>
      <c r="AF231" s="4"/>
    </row>
    <row r="232">
      <c r="A232" s="26">
        <v>45961.0</v>
      </c>
      <c r="B232" s="65" t="s">
        <v>86</v>
      </c>
      <c r="C232" s="7" t="s">
        <v>15</v>
      </c>
      <c r="D232" s="54" t="s">
        <v>45</v>
      </c>
      <c r="E232" s="45"/>
      <c r="F232" s="54" t="s">
        <v>72</v>
      </c>
      <c r="G232" s="7" t="s">
        <v>14</v>
      </c>
      <c r="H232" s="7">
        <v>1.0</v>
      </c>
      <c r="I232" s="66">
        <f t="array" ref="I232">ifna(IF(F232="","",INDEX(UpdateSheet!W:W,MATCH(1,(UpdateSheet!U:U=MAXIFS(UpdateSheet!U:U, UpdateSheet!V:V, G232, UpdateSheet!U:U, "&lt;=" &amp; A232))*(UpdateSheet!V:V=G232), 0))*H232),"")</f>
        <v>9500</v>
      </c>
      <c r="J232" s="61"/>
      <c r="K232" s="4"/>
      <c r="L232" s="4"/>
      <c r="M232" s="4"/>
      <c r="N232" s="4"/>
      <c r="O232" s="4"/>
      <c r="P232" s="4"/>
      <c r="Q232" s="4"/>
      <c r="R232" s="4"/>
      <c r="S232" s="4"/>
      <c r="T232" s="4"/>
      <c r="U232" s="4"/>
      <c r="V232" s="4"/>
      <c r="W232" s="4"/>
      <c r="X232" s="4"/>
      <c r="Y232" s="4"/>
      <c r="Z232" s="4"/>
      <c r="AA232" s="4"/>
      <c r="AB232" s="4"/>
      <c r="AC232" s="4"/>
      <c r="AD232" s="4"/>
      <c r="AE232" s="4"/>
      <c r="AF232" s="4"/>
    </row>
    <row r="233">
      <c r="A233" s="26">
        <v>45961.0</v>
      </c>
      <c r="B233" s="65" t="s">
        <v>86</v>
      </c>
      <c r="C233" s="7" t="s">
        <v>15</v>
      </c>
      <c r="D233" s="54" t="s">
        <v>45</v>
      </c>
      <c r="E233" s="45"/>
      <c r="F233" s="54" t="s">
        <v>72</v>
      </c>
      <c r="G233" s="7" t="s">
        <v>19</v>
      </c>
      <c r="H233" s="7">
        <v>200.0</v>
      </c>
      <c r="I233" s="66">
        <f t="array" ref="I233">ifna(IF(F233="","",INDEX(UpdateSheet!W:W,MATCH(1,(UpdateSheet!U:U=MAXIFS(UpdateSheet!U:U, UpdateSheet!V:V, G233, UpdateSheet!U:U, "&lt;=" &amp; A233))*(UpdateSheet!V:V=G233), 0))*H233),"")</f>
        <v>30000</v>
      </c>
      <c r="J233" s="61"/>
      <c r="K233" s="4"/>
      <c r="L233" s="4"/>
      <c r="M233" s="4"/>
      <c r="N233" s="4"/>
      <c r="O233" s="4"/>
      <c r="P233" s="4"/>
      <c r="Q233" s="4"/>
      <c r="R233" s="4"/>
      <c r="S233" s="4"/>
      <c r="T233" s="4"/>
      <c r="U233" s="4"/>
      <c r="V233" s="4"/>
      <c r="W233" s="4"/>
      <c r="X233" s="4"/>
      <c r="Y233" s="4"/>
      <c r="Z233" s="4"/>
      <c r="AA233" s="4"/>
      <c r="AB233" s="4"/>
      <c r="AC233" s="4"/>
      <c r="AD233" s="4"/>
      <c r="AE233" s="4"/>
      <c r="AF233" s="4"/>
    </row>
    <row r="234">
      <c r="A234" s="26">
        <v>45961.0</v>
      </c>
      <c r="B234" s="65" t="s">
        <v>86</v>
      </c>
      <c r="C234" s="7" t="s">
        <v>15</v>
      </c>
      <c r="D234" s="54" t="s">
        <v>51</v>
      </c>
      <c r="E234" s="45"/>
      <c r="F234" s="54" t="s">
        <v>72</v>
      </c>
      <c r="G234" s="7" t="s">
        <v>14</v>
      </c>
      <c r="H234" s="7">
        <v>1.0</v>
      </c>
      <c r="I234" s="66">
        <f t="array" ref="I234">ifna(IF(F234="","",INDEX(UpdateSheet!W:W,MATCH(1,(UpdateSheet!U:U=MAXIFS(UpdateSheet!U:U, UpdateSheet!V:V, G234, UpdateSheet!U:U, "&lt;=" &amp; A234))*(UpdateSheet!V:V=G234), 0))*H234),"")</f>
        <v>9500</v>
      </c>
      <c r="J234" s="61"/>
      <c r="K234" s="4"/>
      <c r="L234" s="4"/>
      <c r="M234" s="4"/>
      <c r="N234" s="4"/>
      <c r="O234" s="4"/>
      <c r="P234" s="4"/>
      <c r="Q234" s="4"/>
      <c r="R234" s="4"/>
      <c r="S234" s="4"/>
      <c r="T234" s="4"/>
      <c r="U234" s="4"/>
      <c r="V234" s="4"/>
      <c r="W234" s="4"/>
      <c r="X234" s="4"/>
      <c r="Y234" s="4"/>
      <c r="Z234" s="4"/>
      <c r="AA234" s="4"/>
      <c r="AB234" s="4"/>
      <c r="AC234" s="4"/>
      <c r="AD234" s="4"/>
      <c r="AE234" s="4"/>
      <c r="AF234" s="4"/>
    </row>
    <row r="235">
      <c r="A235" s="26">
        <v>45961.0</v>
      </c>
      <c r="B235" s="65" t="s">
        <v>86</v>
      </c>
      <c r="C235" s="7" t="s">
        <v>15</v>
      </c>
      <c r="D235" s="54" t="s">
        <v>11</v>
      </c>
      <c r="E235" s="45"/>
      <c r="F235" s="54" t="s">
        <v>71</v>
      </c>
      <c r="G235" s="7" t="s">
        <v>14</v>
      </c>
      <c r="H235" s="7">
        <v>10.0</v>
      </c>
      <c r="I235" s="66">
        <f t="array" ref="I235">ifna(IF(F235="","",INDEX(UpdateSheet!W:W,MATCH(1,(UpdateSheet!U:U=MAXIFS(UpdateSheet!U:U, UpdateSheet!V:V, G235, UpdateSheet!U:U, "&lt;=" &amp; A235))*(UpdateSheet!V:V=G235), 0))*H235),"")</f>
        <v>95000</v>
      </c>
      <c r="J235" s="61"/>
      <c r="K235" s="4"/>
      <c r="L235" s="4"/>
      <c r="M235" s="4"/>
      <c r="N235" s="4"/>
      <c r="O235" s="4"/>
      <c r="P235" s="4"/>
      <c r="Q235" s="4"/>
      <c r="R235" s="4"/>
      <c r="S235" s="4"/>
      <c r="T235" s="4"/>
      <c r="U235" s="4"/>
      <c r="V235" s="4"/>
      <c r="W235" s="4"/>
      <c r="X235" s="4"/>
      <c r="Y235" s="4"/>
      <c r="Z235" s="4"/>
      <c r="AA235" s="4"/>
      <c r="AB235" s="4"/>
      <c r="AC235" s="4"/>
      <c r="AD235" s="4"/>
      <c r="AE235" s="4"/>
      <c r="AF235" s="4"/>
    </row>
    <row r="236">
      <c r="A236" s="26">
        <v>45961.0</v>
      </c>
      <c r="B236" s="65" t="s">
        <v>86</v>
      </c>
      <c r="C236" s="7" t="s">
        <v>15</v>
      </c>
      <c r="D236" s="54" t="s">
        <v>11</v>
      </c>
      <c r="E236" s="45"/>
      <c r="F236" s="54" t="s">
        <v>71</v>
      </c>
      <c r="G236" s="7" t="s">
        <v>19</v>
      </c>
      <c r="H236" s="7">
        <v>400.0</v>
      </c>
      <c r="I236" s="66">
        <f t="array" ref="I236">ifna(IF(F236="","",INDEX(UpdateSheet!W:W,MATCH(1,(UpdateSheet!U:U=MAXIFS(UpdateSheet!U:U, UpdateSheet!V:V, G236, UpdateSheet!U:U, "&lt;=" &amp; A236))*(UpdateSheet!V:V=G236), 0))*H236),"")</f>
        <v>60000</v>
      </c>
      <c r="J236" s="62">
        <v>5000.0</v>
      </c>
      <c r="K236" s="4"/>
      <c r="L236" s="4"/>
      <c r="M236" s="4"/>
      <c r="N236" s="4"/>
      <c r="O236" s="4"/>
      <c r="P236" s="4"/>
      <c r="Q236" s="4"/>
      <c r="R236" s="4"/>
      <c r="S236" s="4"/>
      <c r="T236" s="4"/>
      <c r="U236" s="4"/>
      <c r="V236" s="4"/>
      <c r="W236" s="4"/>
      <c r="X236" s="4"/>
      <c r="Y236" s="4"/>
      <c r="Z236" s="4"/>
      <c r="AA236" s="4"/>
      <c r="AB236" s="4"/>
      <c r="AC236" s="4"/>
      <c r="AD236" s="4"/>
      <c r="AE236" s="4"/>
      <c r="AF236" s="4"/>
    </row>
    <row r="237">
      <c r="A237" s="26">
        <v>45962.0</v>
      </c>
      <c r="B237" s="65" t="s">
        <v>87</v>
      </c>
      <c r="C237" s="7" t="s">
        <v>15</v>
      </c>
      <c r="D237" s="54" t="s">
        <v>11</v>
      </c>
      <c r="E237" s="45"/>
      <c r="F237" s="54" t="s">
        <v>72</v>
      </c>
      <c r="G237" s="7" t="s">
        <v>14</v>
      </c>
      <c r="H237" s="7">
        <v>4.0</v>
      </c>
      <c r="I237" s="66">
        <f t="array" ref="I237">ifna(IF(F237="","",INDEX(UpdateSheet!W:W,MATCH(1,(UpdateSheet!U:U=MAXIFS(UpdateSheet!U:U, UpdateSheet!V:V, G237, UpdateSheet!U:U, "&lt;=" &amp; A237))*(UpdateSheet!V:V=G237), 0))*H237),"")</f>
        <v>38000</v>
      </c>
      <c r="J237" s="61"/>
      <c r="K237" s="4"/>
      <c r="L237" s="4"/>
      <c r="M237" s="4"/>
      <c r="N237" s="4"/>
      <c r="O237" s="4"/>
      <c r="P237" s="4"/>
      <c r="Q237" s="4"/>
      <c r="R237" s="4"/>
      <c r="S237" s="4"/>
      <c r="T237" s="4"/>
      <c r="U237" s="4"/>
      <c r="V237" s="4"/>
      <c r="W237" s="4"/>
      <c r="X237" s="4"/>
      <c r="Y237" s="4"/>
      <c r="Z237" s="4"/>
      <c r="AA237" s="4"/>
      <c r="AB237" s="4"/>
      <c r="AC237" s="4"/>
      <c r="AD237" s="4"/>
      <c r="AE237" s="4"/>
      <c r="AF237" s="4"/>
    </row>
    <row r="238">
      <c r="A238" s="26">
        <v>45962.0</v>
      </c>
      <c r="B238" s="65" t="s">
        <v>87</v>
      </c>
      <c r="C238" s="7" t="s">
        <v>15</v>
      </c>
      <c r="D238" s="54" t="s">
        <v>11</v>
      </c>
      <c r="E238" s="45"/>
      <c r="F238" s="54" t="s">
        <v>72</v>
      </c>
      <c r="G238" s="7" t="s">
        <v>19</v>
      </c>
      <c r="H238" s="7">
        <v>200.0</v>
      </c>
      <c r="I238" s="66">
        <f t="array" ref="I238">ifna(IF(F238="","",INDEX(UpdateSheet!W:W,MATCH(1,(UpdateSheet!U:U=MAXIFS(UpdateSheet!U:U, UpdateSheet!V:V, G238, UpdateSheet!U:U, "&lt;=" &amp; A238))*(UpdateSheet!V:V=G238), 0))*H238),"")</f>
        <v>30000</v>
      </c>
      <c r="J238" s="61"/>
      <c r="K238" s="4"/>
      <c r="L238" s="4"/>
      <c r="M238" s="4"/>
      <c r="N238" s="4"/>
      <c r="O238" s="4"/>
      <c r="P238" s="4"/>
      <c r="Q238" s="4"/>
      <c r="R238" s="4"/>
      <c r="S238" s="4"/>
      <c r="T238" s="4"/>
      <c r="U238" s="4"/>
      <c r="V238" s="4"/>
      <c r="W238" s="4"/>
      <c r="X238" s="4"/>
      <c r="Y238" s="4"/>
      <c r="Z238" s="4"/>
      <c r="AA238" s="4"/>
      <c r="AB238" s="4"/>
      <c r="AC238" s="4"/>
      <c r="AD238" s="4"/>
      <c r="AE238" s="4"/>
      <c r="AF238" s="4"/>
    </row>
    <row r="239">
      <c r="A239" s="26">
        <v>45962.0</v>
      </c>
      <c r="B239" s="65" t="s">
        <v>87</v>
      </c>
      <c r="C239" s="7" t="s">
        <v>15</v>
      </c>
      <c r="D239" s="54" t="s">
        <v>31</v>
      </c>
      <c r="E239" s="45"/>
      <c r="F239" s="54" t="s">
        <v>72</v>
      </c>
      <c r="G239" s="7" t="s">
        <v>14</v>
      </c>
      <c r="H239" s="7">
        <v>1.0</v>
      </c>
      <c r="I239" s="66">
        <f t="array" ref="I239">ifna(IF(F239="","",INDEX(UpdateSheet!W:W,MATCH(1,(UpdateSheet!U:U=MAXIFS(UpdateSheet!U:U, UpdateSheet!V:V, G239, UpdateSheet!U:U, "&lt;=" &amp; A239))*(UpdateSheet!V:V=G239), 0))*H239),"")</f>
        <v>9500</v>
      </c>
      <c r="J239" s="61"/>
      <c r="K239" s="4"/>
      <c r="L239" s="4"/>
      <c r="M239" s="4"/>
      <c r="N239" s="4"/>
      <c r="O239" s="4"/>
      <c r="P239" s="4"/>
      <c r="Q239" s="4"/>
      <c r="R239" s="4"/>
      <c r="S239" s="4"/>
      <c r="T239" s="4"/>
      <c r="U239" s="4"/>
      <c r="V239" s="4"/>
      <c r="W239" s="4"/>
      <c r="X239" s="4"/>
      <c r="Y239" s="4"/>
      <c r="Z239" s="4"/>
      <c r="AA239" s="4"/>
      <c r="AB239" s="4"/>
      <c r="AC239" s="4"/>
      <c r="AD239" s="4"/>
      <c r="AE239" s="4"/>
      <c r="AF239" s="4"/>
    </row>
    <row r="240">
      <c r="A240" s="26">
        <v>45965.0</v>
      </c>
      <c r="B240" s="65" t="s">
        <v>87</v>
      </c>
      <c r="C240" s="7" t="s">
        <v>15</v>
      </c>
      <c r="D240" s="54" t="s">
        <v>55</v>
      </c>
      <c r="E240" s="45"/>
      <c r="F240" s="54" t="s">
        <v>72</v>
      </c>
      <c r="G240" s="7" t="s">
        <v>14</v>
      </c>
      <c r="H240" s="7">
        <v>1.0</v>
      </c>
      <c r="I240" s="66">
        <f t="array" ref="I240">ifna(IF(F240="","",INDEX(UpdateSheet!W:W,MATCH(1,(UpdateSheet!U:U=MAXIFS(UpdateSheet!U:U, UpdateSheet!V:V, G240, UpdateSheet!U:U, "&lt;=" &amp; A240))*(UpdateSheet!V:V=G240), 0))*H240),"")</f>
        <v>9500</v>
      </c>
      <c r="J240" s="61"/>
      <c r="K240" s="4"/>
      <c r="L240" s="4"/>
      <c r="M240" s="4"/>
      <c r="N240" s="4"/>
      <c r="O240" s="4"/>
      <c r="P240" s="4"/>
      <c r="Q240" s="4"/>
      <c r="R240" s="4"/>
      <c r="S240" s="4"/>
      <c r="T240" s="4"/>
      <c r="U240" s="4"/>
      <c r="V240" s="4"/>
      <c r="W240" s="4"/>
      <c r="X240" s="4"/>
      <c r="Y240" s="4"/>
      <c r="Z240" s="4"/>
      <c r="AA240" s="4"/>
      <c r="AB240" s="4"/>
      <c r="AC240" s="4"/>
      <c r="AD240" s="4"/>
      <c r="AE240" s="4"/>
      <c r="AF240" s="4"/>
    </row>
    <row r="241">
      <c r="A241" s="26">
        <v>45966.0</v>
      </c>
      <c r="B241" s="65" t="s">
        <v>87</v>
      </c>
      <c r="C241" s="7" t="s">
        <v>15</v>
      </c>
      <c r="D241" s="54" t="s">
        <v>11</v>
      </c>
      <c r="E241" s="45"/>
      <c r="F241" s="54" t="s">
        <v>72</v>
      </c>
      <c r="G241" s="7" t="s">
        <v>14</v>
      </c>
      <c r="H241" s="7">
        <v>2.0</v>
      </c>
      <c r="I241" s="66">
        <f t="array" ref="I241">ifna(IF(F241="","",INDEX(UpdateSheet!W:W,MATCH(1,(UpdateSheet!U:U=MAXIFS(UpdateSheet!U:U, UpdateSheet!V:V, G241, UpdateSheet!U:U, "&lt;=" &amp; A241))*(UpdateSheet!V:V=G241), 0))*H241),"")</f>
        <v>19000</v>
      </c>
      <c r="J241" s="61"/>
      <c r="K241" s="4"/>
      <c r="L241" s="4"/>
      <c r="M241" s="4"/>
      <c r="N241" s="4"/>
      <c r="O241" s="4"/>
      <c r="P241" s="4"/>
      <c r="Q241" s="4"/>
      <c r="R241" s="4"/>
      <c r="S241" s="4"/>
      <c r="T241" s="4"/>
      <c r="U241" s="4"/>
      <c r="V241" s="4"/>
      <c r="W241" s="4"/>
      <c r="X241" s="4"/>
      <c r="Y241" s="4"/>
      <c r="Z241" s="4"/>
      <c r="AA241" s="4"/>
      <c r="AB241" s="4"/>
      <c r="AC241" s="4"/>
      <c r="AD241" s="4"/>
      <c r="AE241" s="4"/>
      <c r="AF241" s="4"/>
    </row>
    <row r="242">
      <c r="A242" s="26">
        <v>45966.0</v>
      </c>
      <c r="B242" s="65" t="s">
        <v>87</v>
      </c>
      <c r="C242" s="7" t="s">
        <v>15</v>
      </c>
      <c r="D242" s="54" t="s">
        <v>39</v>
      </c>
      <c r="E242" s="45"/>
      <c r="F242" s="54" t="s">
        <v>72</v>
      </c>
      <c r="G242" s="7" t="s">
        <v>14</v>
      </c>
      <c r="H242" s="7">
        <v>1.0</v>
      </c>
      <c r="I242" s="66">
        <f t="array" ref="I242">ifna(IF(F242="","",INDEX(UpdateSheet!W:W,MATCH(1,(UpdateSheet!U:U=MAXIFS(UpdateSheet!U:U, UpdateSheet!V:V, G242, UpdateSheet!U:U, "&lt;=" &amp; A242))*(UpdateSheet!V:V=G242), 0))*H242),"")</f>
        <v>9500</v>
      </c>
      <c r="J242" s="61"/>
      <c r="K242" s="4"/>
      <c r="L242" s="4"/>
      <c r="M242" s="4"/>
      <c r="N242" s="4"/>
      <c r="O242" s="4"/>
      <c r="P242" s="4"/>
      <c r="Q242" s="4"/>
      <c r="R242" s="4"/>
      <c r="S242" s="4"/>
      <c r="T242" s="4"/>
      <c r="U242" s="4"/>
      <c r="V242" s="4"/>
      <c r="W242" s="4"/>
      <c r="X242" s="4"/>
      <c r="Y242" s="4"/>
      <c r="Z242" s="4"/>
      <c r="AA242" s="4"/>
      <c r="AB242" s="4"/>
      <c r="AC242" s="4"/>
      <c r="AD242" s="4"/>
      <c r="AE242" s="4"/>
      <c r="AF242" s="4"/>
    </row>
    <row r="243">
      <c r="A243" s="26">
        <v>45966.0</v>
      </c>
      <c r="B243" s="65" t="s">
        <v>87</v>
      </c>
      <c r="C243" s="7" t="s">
        <v>15</v>
      </c>
      <c r="D243" s="54" t="s">
        <v>39</v>
      </c>
      <c r="E243" s="45"/>
      <c r="F243" s="54" t="s">
        <v>72</v>
      </c>
      <c r="G243" s="7" t="s">
        <v>19</v>
      </c>
      <c r="H243" s="7">
        <v>50.0</v>
      </c>
      <c r="I243" s="66">
        <f t="array" ref="I243">ifna(IF(F243="","",INDEX(UpdateSheet!W:W,MATCH(1,(UpdateSheet!U:U=MAXIFS(UpdateSheet!U:U, UpdateSheet!V:V, G243, UpdateSheet!U:U, "&lt;=" &amp; A243))*(UpdateSheet!V:V=G243), 0))*H243),"")</f>
        <v>7500</v>
      </c>
      <c r="J243" s="61"/>
      <c r="K243" s="4"/>
      <c r="L243" s="4"/>
      <c r="M243" s="4"/>
      <c r="N243" s="4"/>
      <c r="O243" s="4"/>
      <c r="P243" s="4"/>
      <c r="Q243" s="4"/>
      <c r="R243" s="4"/>
      <c r="S243" s="4"/>
      <c r="T243" s="4"/>
      <c r="U243" s="4"/>
      <c r="V243" s="4"/>
      <c r="W243" s="4"/>
      <c r="X243" s="4"/>
      <c r="Y243" s="4"/>
      <c r="Z243" s="4"/>
      <c r="AA243" s="4"/>
      <c r="AB243" s="4"/>
      <c r="AC243" s="4"/>
      <c r="AD243" s="4"/>
      <c r="AE243" s="4"/>
      <c r="AF243" s="4"/>
    </row>
    <row r="244">
      <c r="A244" s="26">
        <v>45966.0</v>
      </c>
      <c r="B244" s="65" t="s">
        <v>87</v>
      </c>
      <c r="C244" s="7" t="s">
        <v>20</v>
      </c>
      <c r="D244" s="54" t="s">
        <v>35</v>
      </c>
      <c r="E244" s="45"/>
      <c r="F244" s="54" t="s">
        <v>72</v>
      </c>
      <c r="G244" s="7" t="s">
        <v>14</v>
      </c>
      <c r="H244" s="7">
        <v>1.0</v>
      </c>
      <c r="I244" s="66">
        <f t="array" ref="I244">ifna(IF(F244="","",INDEX(UpdateSheet!W:W,MATCH(1,(UpdateSheet!U:U=MAXIFS(UpdateSheet!U:U, UpdateSheet!V:V, G244, UpdateSheet!U:U, "&lt;=" &amp; A244))*(UpdateSheet!V:V=G244), 0))*H244),"")</f>
        <v>9500</v>
      </c>
      <c r="J244" s="61"/>
      <c r="K244" s="4"/>
      <c r="L244" s="4"/>
      <c r="M244" s="4"/>
      <c r="N244" s="4"/>
      <c r="O244" s="4"/>
      <c r="P244" s="4"/>
      <c r="Q244" s="4"/>
      <c r="R244" s="4"/>
      <c r="S244" s="4"/>
      <c r="T244" s="4"/>
      <c r="U244" s="4"/>
      <c r="V244" s="4"/>
      <c r="W244" s="4"/>
      <c r="X244" s="4"/>
      <c r="Y244" s="4"/>
      <c r="Z244" s="4"/>
      <c r="AA244" s="4"/>
      <c r="AB244" s="4"/>
      <c r="AC244" s="4"/>
      <c r="AD244" s="4"/>
      <c r="AE244" s="4"/>
      <c r="AF244" s="4"/>
    </row>
    <row r="245">
      <c r="A245" s="26">
        <v>45967.0</v>
      </c>
      <c r="B245" s="65" t="s">
        <v>87</v>
      </c>
      <c r="C245" s="7" t="s">
        <v>15</v>
      </c>
      <c r="D245" s="54" t="s">
        <v>66</v>
      </c>
      <c r="E245" s="45"/>
      <c r="F245" s="54" t="s">
        <v>72</v>
      </c>
      <c r="G245" s="7" t="s">
        <v>14</v>
      </c>
      <c r="H245" s="7">
        <v>1.0</v>
      </c>
      <c r="I245" s="66">
        <f t="array" ref="I245">ifna(IF(F245="","",INDEX(UpdateSheet!W:W,MATCH(1,(UpdateSheet!U:U=MAXIFS(UpdateSheet!U:U, UpdateSheet!V:V, G245, UpdateSheet!U:U, "&lt;=" &amp; A245))*(UpdateSheet!V:V=G245), 0))*H245),"")</f>
        <v>9500</v>
      </c>
      <c r="J245" s="61"/>
      <c r="K245" s="4"/>
      <c r="L245" s="4"/>
      <c r="M245" s="4"/>
      <c r="N245" s="4"/>
      <c r="O245" s="4"/>
      <c r="P245" s="4"/>
      <c r="Q245" s="4"/>
      <c r="R245" s="4"/>
      <c r="S245" s="4"/>
      <c r="T245" s="4"/>
      <c r="U245" s="4"/>
      <c r="V245" s="4"/>
      <c r="W245" s="4"/>
      <c r="X245" s="4"/>
      <c r="Y245" s="4"/>
      <c r="Z245" s="4"/>
      <c r="AA245" s="4"/>
      <c r="AB245" s="4"/>
      <c r="AC245" s="4"/>
      <c r="AD245" s="4"/>
      <c r="AE245" s="4"/>
      <c r="AF245" s="4"/>
    </row>
    <row r="246">
      <c r="A246" s="26">
        <v>45967.0</v>
      </c>
      <c r="B246" s="65" t="s">
        <v>87</v>
      </c>
      <c r="C246" s="7" t="s">
        <v>15</v>
      </c>
      <c r="D246" s="54" t="s">
        <v>21</v>
      </c>
      <c r="E246" s="45"/>
      <c r="F246" s="54" t="s">
        <v>72</v>
      </c>
      <c r="G246" s="7" t="s">
        <v>14</v>
      </c>
      <c r="H246" s="7">
        <v>3.0</v>
      </c>
      <c r="I246" s="66">
        <f t="array" ref="I246">ifna(IF(F246="","",INDEX(UpdateSheet!W:W,MATCH(1,(UpdateSheet!U:U=MAXIFS(UpdateSheet!U:U, UpdateSheet!V:V, G246, UpdateSheet!U:U, "&lt;=" &amp; A246))*(UpdateSheet!V:V=G246), 0))*H246),"")</f>
        <v>28500</v>
      </c>
      <c r="J246" s="61"/>
      <c r="K246" s="4"/>
      <c r="L246" s="4"/>
      <c r="M246" s="4"/>
      <c r="N246" s="4"/>
      <c r="O246" s="4"/>
      <c r="P246" s="4"/>
      <c r="Q246" s="4"/>
      <c r="R246" s="4"/>
      <c r="S246" s="4"/>
      <c r="T246" s="4"/>
      <c r="U246" s="4"/>
      <c r="V246" s="4"/>
      <c r="W246" s="4"/>
      <c r="X246" s="4"/>
      <c r="Y246" s="4"/>
      <c r="Z246" s="4"/>
      <c r="AA246" s="4"/>
      <c r="AB246" s="4"/>
      <c r="AC246" s="4"/>
      <c r="AD246" s="4"/>
      <c r="AE246" s="4"/>
      <c r="AF246" s="4"/>
    </row>
    <row r="247">
      <c r="A247" s="26">
        <v>45967.0</v>
      </c>
      <c r="B247" s="65" t="s">
        <v>87</v>
      </c>
      <c r="C247" s="7" t="s">
        <v>15</v>
      </c>
      <c r="D247" s="54" t="s">
        <v>11</v>
      </c>
      <c r="E247" s="45"/>
      <c r="F247" s="54" t="s">
        <v>72</v>
      </c>
      <c r="G247" s="7" t="s">
        <v>14</v>
      </c>
      <c r="H247" s="7">
        <v>1.0</v>
      </c>
      <c r="I247" s="66">
        <f t="array" ref="I247">ifna(IF(F247="","",INDEX(UpdateSheet!W:W,MATCH(1,(UpdateSheet!U:U=MAXIFS(UpdateSheet!U:U, UpdateSheet!V:V, G247, UpdateSheet!U:U, "&lt;=" &amp; A247))*(UpdateSheet!V:V=G247), 0))*H247),"")</f>
        <v>9500</v>
      </c>
      <c r="J247" s="61"/>
      <c r="K247" s="4"/>
      <c r="L247" s="4"/>
      <c r="M247" s="4"/>
      <c r="N247" s="4"/>
      <c r="O247" s="4"/>
      <c r="P247" s="4"/>
      <c r="Q247" s="4"/>
      <c r="R247" s="4"/>
      <c r="S247" s="4"/>
      <c r="T247" s="4"/>
      <c r="U247" s="4"/>
      <c r="V247" s="4"/>
      <c r="W247" s="4"/>
      <c r="X247" s="4"/>
      <c r="Y247" s="4"/>
      <c r="Z247" s="4"/>
      <c r="AA247" s="4"/>
      <c r="AB247" s="4"/>
      <c r="AC247" s="4"/>
      <c r="AD247" s="4"/>
      <c r="AE247" s="4"/>
      <c r="AF247" s="4"/>
    </row>
    <row r="248">
      <c r="A248" s="26">
        <v>45967.0</v>
      </c>
      <c r="B248" s="65" t="s">
        <v>87</v>
      </c>
      <c r="C248" s="7" t="s">
        <v>15</v>
      </c>
      <c r="D248" s="54" t="s">
        <v>11</v>
      </c>
      <c r="E248" s="45"/>
      <c r="F248" s="54" t="s">
        <v>72</v>
      </c>
      <c r="G248" s="7" t="s">
        <v>19</v>
      </c>
      <c r="H248" s="7">
        <v>50.0</v>
      </c>
      <c r="I248" s="66">
        <f t="array" ref="I248">ifna(IF(F248="","",INDEX(UpdateSheet!W:W,MATCH(1,(UpdateSheet!U:U=MAXIFS(UpdateSheet!U:U, UpdateSheet!V:V, G248, UpdateSheet!U:U, "&lt;=" &amp; A248))*(UpdateSheet!V:V=G248), 0))*H248),"")</f>
        <v>7500</v>
      </c>
      <c r="J248" s="61"/>
      <c r="K248" s="4"/>
      <c r="L248" s="4"/>
      <c r="M248" s="4"/>
      <c r="N248" s="4"/>
      <c r="O248" s="4"/>
      <c r="P248" s="4"/>
      <c r="Q248" s="4"/>
      <c r="R248" s="4"/>
      <c r="S248" s="4"/>
      <c r="T248" s="4"/>
      <c r="U248" s="4"/>
      <c r="V248" s="4"/>
      <c r="W248" s="4"/>
      <c r="X248" s="4"/>
      <c r="Y248" s="4"/>
      <c r="Z248" s="4"/>
      <c r="AA248" s="4"/>
      <c r="AB248" s="4"/>
      <c r="AC248" s="4"/>
      <c r="AD248" s="4"/>
      <c r="AE248" s="4"/>
      <c r="AF248" s="4"/>
    </row>
    <row r="249">
      <c r="A249" s="26">
        <v>45967.0</v>
      </c>
      <c r="B249" s="65" t="s">
        <v>87</v>
      </c>
      <c r="C249" s="7" t="s">
        <v>20</v>
      </c>
      <c r="D249" s="54" t="s">
        <v>11</v>
      </c>
      <c r="E249" s="45"/>
      <c r="F249" s="54" t="s">
        <v>72</v>
      </c>
      <c r="G249" s="7" t="s">
        <v>14</v>
      </c>
      <c r="H249" s="7">
        <v>2.0</v>
      </c>
      <c r="I249" s="66">
        <f t="array" ref="I249">ifna(IF(F249="","",INDEX(UpdateSheet!W:W,MATCH(1,(UpdateSheet!U:U=MAXIFS(UpdateSheet!U:U, UpdateSheet!V:V, G249, UpdateSheet!U:U, "&lt;=" &amp; A249))*(UpdateSheet!V:V=G249), 0))*H249),"")</f>
        <v>19000</v>
      </c>
      <c r="J249" s="61"/>
      <c r="K249" s="4"/>
      <c r="L249" s="4"/>
      <c r="M249" s="4"/>
      <c r="N249" s="4"/>
      <c r="O249" s="4"/>
      <c r="P249" s="4"/>
      <c r="Q249" s="4"/>
      <c r="R249" s="4"/>
      <c r="S249" s="4"/>
      <c r="T249" s="4"/>
      <c r="U249" s="4"/>
      <c r="V249" s="4"/>
      <c r="W249" s="4"/>
      <c r="X249" s="4"/>
      <c r="Y249" s="4"/>
      <c r="Z249" s="4"/>
      <c r="AA249" s="4"/>
      <c r="AB249" s="4"/>
      <c r="AC249" s="4"/>
      <c r="AD249" s="4"/>
      <c r="AE249" s="4"/>
      <c r="AF249" s="4"/>
    </row>
    <row r="250">
      <c r="A250" s="26">
        <v>45968.0</v>
      </c>
      <c r="B250" s="65" t="s">
        <v>87</v>
      </c>
      <c r="C250" s="7" t="s">
        <v>20</v>
      </c>
      <c r="D250" s="54" t="s">
        <v>55</v>
      </c>
      <c r="E250" s="45"/>
      <c r="F250" s="54" t="s">
        <v>72</v>
      </c>
      <c r="G250" s="7" t="s">
        <v>14</v>
      </c>
      <c r="H250" s="7">
        <v>1.0</v>
      </c>
      <c r="I250" s="66">
        <f t="array" ref="I250">ifna(IF(F250="","",INDEX(UpdateSheet!W:W,MATCH(1,(UpdateSheet!U:U=MAXIFS(UpdateSheet!U:U, UpdateSheet!V:V, G250, UpdateSheet!U:U, "&lt;=" &amp; A250))*(UpdateSheet!V:V=G250), 0))*H250),"")</f>
        <v>9500</v>
      </c>
      <c r="J250" s="61"/>
      <c r="K250" s="4"/>
      <c r="L250" s="4"/>
      <c r="M250" s="4"/>
      <c r="N250" s="4"/>
      <c r="O250" s="4"/>
      <c r="P250" s="4"/>
      <c r="Q250" s="4"/>
      <c r="R250" s="4"/>
      <c r="S250" s="4"/>
      <c r="T250" s="4"/>
      <c r="U250" s="4"/>
      <c r="V250" s="4"/>
      <c r="W250" s="4"/>
      <c r="X250" s="4"/>
      <c r="Y250" s="4"/>
      <c r="Z250" s="4"/>
      <c r="AA250" s="4"/>
      <c r="AB250" s="4"/>
      <c r="AC250" s="4"/>
      <c r="AD250" s="4"/>
      <c r="AE250" s="4"/>
      <c r="AF250" s="4"/>
    </row>
    <row r="251">
      <c r="A251" s="26">
        <v>45968.0</v>
      </c>
      <c r="B251" s="65" t="s">
        <v>87</v>
      </c>
      <c r="C251" s="7" t="s">
        <v>15</v>
      </c>
      <c r="D251" s="54" t="s">
        <v>11</v>
      </c>
      <c r="E251" s="45"/>
      <c r="F251" s="54" t="s">
        <v>71</v>
      </c>
      <c r="G251" s="7" t="s">
        <v>14</v>
      </c>
      <c r="H251" s="7">
        <v>10.0</v>
      </c>
      <c r="I251" s="66">
        <f t="array" ref="I251">ifna(IF(F251="","",INDEX(UpdateSheet!W:W,MATCH(1,(UpdateSheet!U:U=MAXIFS(UpdateSheet!U:U, UpdateSheet!V:V, G251, UpdateSheet!U:U, "&lt;=" &amp; A251))*(UpdateSheet!V:V=G251), 0))*H251),"")</f>
        <v>95000</v>
      </c>
      <c r="J251" s="62">
        <v>5000.0</v>
      </c>
      <c r="K251" s="4"/>
      <c r="L251" s="4"/>
      <c r="M251" s="4"/>
      <c r="N251" s="4"/>
      <c r="O251" s="4"/>
      <c r="P251" s="4"/>
      <c r="Q251" s="4"/>
      <c r="R251" s="4"/>
      <c r="S251" s="4"/>
      <c r="T251" s="4"/>
      <c r="U251" s="4"/>
      <c r="V251" s="4"/>
      <c r="W251" s="4"/>
      <c r="X251" s="4"/>
      <c r="Y251" s="4"/>
      <c r="Z251" s="4"/>
      <c r="AA251" s="4"/>
      <c r="AB251" s="4"/>
      <c r="AC251" s="4"/>
      <c r="AD251" s="4"/>
      <c r="AE251" s="4"/>
      <c r="AF251" s="4"/>
    </row>
    <row r="252">
      <c r="A252" s="26">
        <v>45968.0</v>
      </c>
      <c r="B252" s="65" t="s">
        <v>87</v>
      </c>
      <c r="C252" s="7" t="s">
        <v>15</v>
      </c>
      <c r="D252" s="54" t="s">
        <v>21</v>
      </c>
      <c r="E252" s="45"/>
      <c r="F252" s="54" t="s">
        <v>71</v>
      </c>
      <c r="G252" s="7" t="s">
        <v>14</v>
      </c>
      <c r="H252" s="7">
        <v>5.0</v>
      </c>
      <c r="I252" s="66">
        <f t="array" ref="I252">ifna(IF(F252="","",INDEX(UpdateSheet!W:W,MATCH(1,(UpdateSheet!U:U=MAXIFS(UpdateSheet!U:U, UpdateSheet!V:V, G252, UpdateSheet!U:U, "&lt;=" &amp; A252))*(UpdateSheet!V:V=G252), 0))*H252),"")</f>
        <v>47500</v>
      </c>
      <c r="J252" s="61"/>
      <c r="K252" s="4"/>
      <c r="L252" s="4"/>
      <c r="M252" s="4"/>
      <c r="N252" s="4"/>
      <c r="O252" s="4"/>
      <c r="P252" s="4"/>
      <c r="Q252" s="4"/>
      <c r="R252" s="4"/>
      <c r="S252" s="4"/>
      <c r="T252" s="4"/>
      <c r="U252" s="4"/>
      <c r="V252" s="4"/>
      <c r="W252" s="4"/>
      <c r="X252" s="4"/>
      <c r="Y252" s="4"/>
      <c r="Z252" s="4"/>
      <c r="AA252" s="4"/>
      <c r="AB252" s="4"/>
      <c r="AC252" s="4"/>
      <c r="AD252" s="4"/>
      <c r="AE252" s="4"/>
      <c r="AF252" s="4"/>
    </row>
    <row r="253">
      <c r="A253" s="26">
        <v>45968.0</v>
      </c>
      <c r="B253" s="65" t="s">
        <v>87</v>
      </c>
      <c r="C253" s="7" t="s">
        <v>15</v>
      </c>
      <c r="D253" s="54" t="s">
        <v>21</v>
      </c>
      <c r="E253" s="45"/>
      <c r="F253" s="54" t="s">
        <v>71</v>
      </c>
      <c r="G253" s="7" t="s">
        <v>19</v>
      </c>
      <c r="H253" s="7">
        <v>200.0</v>
      </c>
      <c r="I253" s="66">
        <f t="array" ref="I253">ifna(IF(F253="","",INDEX(UpdateSheet!W:W,MATCH(1,(UpdateSheet!U:U=MAXIFS(UpdateSheet!U:U, UpdateSheet!V:V, G253, UpdateSheet!U:U, "&lt;=" &amp; A253))*(UpdateSheet!V:V=G253), 0))*H253),"")</f>
        <v>30000</v>
      </c>
      <c r="J253" s="62">
        <v>4000.0</v>
      </c>
      <c r="K253" s="4"/>
      <c r="L253" s="4"/>
      <c r="M253" s="4"/>
      <c r="N253" s="4"/>
      <c r="O253" s="4"/>
      <c r="P253" s="4"/>
      <c r="Q253" s="4"/>
      <c r="R253" s="4"/>
      <c r="S253" s="4"/>
      <c r="T253" s="4"/>
      <c r="U253" s="4"/>
      <c r="V253" s="4"/>
      <c r="W253" s="4"/>
      <c r="X253" s="4"/>
      <c r="Y253" s="4"/>
      <c r="Z253" s="4"/>
      <c r="AA253" s="4"/>
      <c r="AB253" s="4"/>
      <c r="AC253" s="4"/>
      <c r="AD253" s="4"/>
      <c r="AE253" s="4"/>
      <c r="AF253" s="4"/>
    </row>
    <row r="254">
      <c r="A254" s="26">
        <v>45968.0</v>
      </c>
      <c r="B254" s="65" t="s">
        <v>87</v>
      </c>
      <c r="C254" s="7" t="s">
        <v>15</v>
      </c>
      <c r="D254" s="54" t="s">
        <v>11</v>
      </c>
      <c r="E254" s="45"/>
      <c r="F254" s="54" t="s">
        <v>72</v>
      </c>
      <c r="G254" s="7" t="s">
        <v>14</v>
      </c>
      <c r="H254" s="7">
        <v>1.0</v>
      </c>
      <c r="I254" s="66">
        <f t="array" ref="I254">ifna(IF(F254="","",INDEX(UpdateSheet!W:W,MATCH(1,(UpdateSheet!U:U=MAXIFS(UpdateSheet!U:U, UpdateSheet!V:V, G254, UpdateSheet!U:U, "&lt;=" &amp; A254))*(UpdateSheet!V:V=G254), 0))*H254),"")</f>
        <v>9500</v>
      </c>
      <c r="J254" s="61"/>
      <c r="K254" s="4"/>
      <c r="L254" s="4"/>
      <c r="M254" s="4"/>
      <c r="N254" s="4"/>
      <c r="O254" s="4"/>
      <c r="P254" s="4"/>
      <c r="Q254" s="4"/>
      <c r="R254" s="4"/>
      <c r="S254" s="4"/>
      <c r="T254" s="4"/>
      <c r="U254" s="4"/>
      <c r="V254" s="4"/>
      <c r="W254" s="4"/>
      <c r="X254" s="4"/>
      <c r="Y254" s="4"/>
      <c r="Z254" s="4"/>
      <c r="AA254" s="4"/>
      <c r="AB254" s="4"/>
      <c r="AC254" s="4"/>
      <c r="AD254" s="4"/>
      <c r="AE254" s="4"/>
      <c r="AF254" s="4"/>
    </row>
    <row r="255">
      <c r="A255" s="26">
        <v>45968.0</v>
      </c>
      <c r="B255" s="65" t="s">
        <v>87</v>
      </c>
      <c r="C255" s="7" t="s">
        <v>15</v>
      </c>
      <c r="D255" s="54" t="s">
        <v>51</v>
      </c>
      <c r="E255" s="45"/>
      <c r="F255" s="54" t="s">
        <v>72</v>
      </c>
      <c r="G255" s="7" t="s">
        <v>14</v>
      </c>
      <c r="H255" s="7">
        <v>1.0</v>
      </c>
      <c r="I255" s="66">
        <f t="array" ref="I255">ifna(IF(F255="","",INDEX(UpdateSheet!W:W,MATCH(1,(UpdateSheet!U:U=MAXIFS(UpdateSheet!U:U, UpdateSheet!V:V, G255, UpdateSheet!U:U, "&lt;=" &amp; A255))*(UpdateSheet!V:V=G255), 0))*H255),"")</f>
        <v>9500</v>
      </c>
      <c r="J255" s="61"/>
      <c r="K255" s="4"/>
      <c r="L255" s="4"/>
      <c r="M255" s="4"/>
      <c r="N255" s="4"/>
      <c r="O255" s="4"/>
      <c r="P255" s="4"/>
      <c r="Q255" s="4"/>
      <c r="R255" s="4"/>
      <c r="S255" s="4"/>
      <c r="T255" s="4"/>
      <c r="U255" s="4"/>
      <c r="V255" s="4"/>
      <c r="W255" s="4"/>
      <c r="X255" s="4"/>
      <c r="Y255" s="4"/>
      <c r="Z255" s="4"/>
      <c r="AA255" s="4"/>
      <c r="AB255" s="4"/>
      <c r="AC255" s="4"/>
      <c r="AD255" s="4"/>
      <c r="AE255" s="4"/>
      <c r="AF255" s="4"/>
    </row>
    <row r="256">
      <c r="A256" s="26">
        <v>45968.0</v>
      </c>
      <c r="B256" s="65" t="s">
        <v>87</v>
      </c>
      <c r="C256" s="7" t="s">
        <v>15</v>
      </c>
      <c r="D256" s="54" t="s">
        <v>11</v>
      </c>
      <c r="E256" s="45"/>
      <c r="F256" s="54" t="s">
        <v>72</v>
      </c>
      <c r="G256" s="7" t="s">
        <v>14</v>
      </c>
      <c r="H256" s="7">
        <v>1.0</v>
      </c>
      <c r="I256" s="66">
        <f t="array" ref="I256">ifna(IF(F256="","",INDEX(UpdateSheet!W:W,MATCH(1,(UpdateSheet!U:U=MAXIFS(UpdateSheet!U:U, UpdateSheet!V:V, G256, UpdateSheet!U:U, "&lt;=" &amp; A256))*(UpdateSheet!V:V=G256), 0))*H256),"")</f>
        <v>9500</v>
      </c>
      <c r="J256" s="61"/>
      <c r="K256" s="4"/>
      <c r="L256" s="4"/>
      <c r="M256" s="4"/>
      <c r="N256" s="4"/>
      <c r="O256" s="4"/>
      <c r="P256" s="4"/>
      <c r="Q256" s="4"/>
      <c r="R256" s="4"/>
      <c r="S256" s="4"/>
      <c r="T256" s="4"/>
      <c r="U256" s="4"/>
      <c r="V256" s="4"/>
      <c r="W256" s="4"/>
      <c r="X256" s="4"/>
      <c r="Y256" s="4"/>
      <c r="Z256" s="4"/>
      <c r="AA256" s="4"/>
      <c r="AB256" s="4"/>
      <c r="AC256" s="4"/>
      <c r="AD256" s="4"/>
      <c r="AE256" s="4"/>
      <c r="AF256" s="4"/>
    </row>
    <row r="257">
      <c r="A257" s="26">
        <v>45969.0</v>
      </c>
      <c r="B257" s="65" t="s">
        <v>87</v>
      </c>
      <c r="C257" s="7" t="s">
        <v>15</v>
      </c>
      <c r="D257" s="54" t="s">
        <v>35</v>
      </c>
      <c r="E257" s="45"/>
      <c r="F257" s="54" t="s">
        <v>72</v>
      </c>
      <c r="G257" s="7" t="s">
        <v>14</v>
      </c>
      <c r="H257" s="7">
        <v>3.0</v>
      </c>
      <c r="I257" s="66">
        <f t="array" ref="I257">ifna(IF(F257="","",INDEX(UpdateSheet!W:W,MATCH(1,(UpdateSheet!U:U=MAXIFS(UpdateSheet!U:U, UpdateSheet!V:V, G257, UpdateSheet!U:U, "&lt;=" &amp; A257))*(UpdateSheet!V:V=G257), 0))*H257),"")</f>
        <v>28500</v>
      </c>
      <c r="J257" s="61"/>
      <c r="K257" s="4"/>
      <c r="L257" s="4"/>
      <c r="M257" s="4"/>
      <c r="N257" s="4"/>
      <c r="O257" s="4"/>
      <c r="P257" s="4"/>
      <c r="Q257" s="4"/>
      <c r="R257" s="4"/>
      <c r="S257" s="4"/>
      <c r="T257" s="4"/>
      <c r="U257" s="4"/>
      <c r="V257" s="4"/>
      <c r="W257" s="4"/>
      <c r="X257" s="4"/>
      <c r="Y257" s="4"/>
      <c r="Z257" s="4"/>
      <c r="AA257" s="4"/>
      <c r="AB257" s="4"/>
      <c r="AC257" s="4"/>
      <c r="AD257" s="4"/>
      <c r="AE257" s="4"/>
      <c r="AF257" s="4"/>
    </row>
    <row r="258">
      <c r="A258" s="26">
        <v>45969.0</v>
      </c>
      <c r="B258" s="65" t="s">
        <v>87</v>
      </c>
      <c r="C258" s="7" t="s">
        <v>15</v>
      </c>
      <c r="D258" s="54" t="s">
        <v>39</v>
      </c>
      <c r="E258" s="45"/>
      <c r="F258" s="54" t="s">
        <v>72</v>
      </c>
      <c r="G258" s="7" t="s">
        <v>14</v>
      </c>
      <c r="H258" s="7">
        <v>1.0</v>
      </c>
      <c r="I258" s="66">
        <f t="array" ref="I258">ifna(IF(F258="","",INDEX(UpdateSheet!W:W,MATCH(1,(UpdateSheet!U:U=MAXIFS(UpdateSheet!U:U, UpdateSheet!V:V, G258, UpdateSheet!U:U, "&lt;=" &amp; A258))*(UpdateSheet!V:V=G258), 0))*H258),"")</f>
        <v>9500</v>
      </c>
      <c r="J258" s="61"/>
      <c r="K258" s="4"/>
      <c r="L258" s="4"/>
      <c r="M258" s="4"/>
      <c r="N258" s="4"/>
      <c r="O258" s="4"/>
      <c r="P258" s="4"/>
      <c r="Q258" s="4"/>
      <c r="R258" s="4"/>
      <c r="S258" s="4"/>
      <c r="T258" s="4"/>
      <c r="U258" s="4"/>
      <c r="V258" s="4"/>
      <c r="W258" s="4"/>
      <c r="X258" s="4"/>
      <c r="Y258" s="4"/>
      <c r="Z258" s="4"/>
      <c r="AA258" s="4"/>
      <c r="AB258" s="4"/>
      <c r="AC258" s="4"/>
      <c r="AD258" s="4"/>
      <c r="AE258" s="4"/>
      <c r="AF258" s="4"/>
    </row>
    <row r="259">
      <c r="A259" s="26">
        <v>45969.0</v>
      </c>
      <c r="B259" s="65" t="s">
        <v>87</v>
      </c>
      <c r="C259" s="7" t="s">
        <v>15</v>
      </c>
      <c r="D259" s="54" t="s">
        <v>11</v>
      </c>
      <c r="E259" s="45"/>
      <c r="F259" s="54" t="s">
        <v>72</v>
      </c>
      <c r="G259" s="7" t="s">
        <v>19</v>
      </c>
      <c r="H259" s="7">
        <v>100.0</v>
      </c>
      <c r="I259" s="66">
        <f t="array" ref="I259">ifna(IF(F259="","",INDEX(UpdateSheet!W:W,MATCH(1,(UpdateSheet!U:U=MAXIFS(UpdateSheet!U:U, UpdateSheet!V:V, G259, UpdateSheet!U:U, "&lt;=" &amp; A259))*(UpdateSheet!V:V=G259), 0))*H259),"")</f>
        <v>15000</v>
      </c>
      <c r="J259" s="61"/>
      <c r="K259" s="4"/>
      <c r="L259" s="4"/>
      <c r="M259" s="4"/>
      <c r="N259" s="4"/>
      <c r="O259" s="4"/>
      <c r="P259" s="4"/>
      <c r="Q259" s="4"/>
      <c r="R259" s="4"/>
      <c r="S259" s="4"/>
      <c r="T259" s="4"/>
      <c r="U259" s="4"/>
      <c r="V259" s="4"/>
      <c r="W259" s="4"/>
      <c r="X259" s="4"/>
      <c r="Y259" s="4"/>
      <c r="Z259" s="4"/>
      <c r="AA259" s="4"/>
      <c r="AB259" s="4"/>
      <c r="AC259" s="4"/>
      <c r="AD259" s="4"/>
      <c r="AE259" s="4"/>
      <c r="AF259" s="4"/>
    </row>
    <row r="260">
      <c r="A260" s="26">
        <v>45969.0</v>
      </c>
      <c r="B260" s="65" t="s">
        <v>87</v>
      </c>
      <c r="C260" s="7" t="s">
        <v>15</v>
      </c>
      <c r="D260" s="54" t="s">
        <v>11</v>
      </c>
      <c r="E260" s="45"/>
      <c r="F260" s="54" t="s">
        <v>72</v>
      </c>
      <c r="G260" s="7" t="s">
        <v>14</v>
      </c>
      <c r="H260" s="7">
        <v>1.0</v>
      </c>
      <c r="I260" s="66">
        <f t="array" ref="I260">ifna(IF(F260="","",INDEX(UpdateSheet!W:W,MATCH(1,(UpdateSheet!U:U=MAXIFS(UpdateSheet!U:U, UpdateSheet!V:V, G260, UpdateSheet!U:U, "&lt;=" &amp; A260))*(UpdateSheet!V:V=G260), 0))*H260),"")</f>
        <v>9500</v>
      </c>
      <c r="J260" s="61"/>
      <c r="K260" s="4"/>
      <c r="L260" s="4"/>
      <c r="M260" s="4"/>
      <c r="N260" s="4"/>
      <c r="O260" s="4"/>
      <c r="P260" s="4"/>
      <c r="Q260" s="4"/>
      <c r="R260" s="4"/>
      <c r="S260" s="4"/>
      <c r="T260" s="4"/>
      <c r="U260" s="4"/>
      <c r="V260" s="4"/>
      <c r="W260" s="4"/>
      <c r="X260" s="4"/>
      <c r="Y260" s="4"/>
      <c r="Z260" s="4"/>
      <c r="AA260" s="4"/>
      <c r="AB260" s="4"/>
      <c r="AC260" s="4"/>
      <c r="AD260" s="4"/>
      <c r="AE260" s="4"/>
      <c r="AF260" s="4"/>
    </row>
    <row r="261">
      <c r="A261" s="26">
        <v>45969.0</v>
      </c>
      <c r="B261" s="65" t="s">
        <v>87</v>
      </c>
      <c r="C261" s="7" t="s">
        <v>15</v>
      </c>
      <c r="D261" s="54" t="s">
        <v>55</v>
      </c>
      <c r="E261" s="45"/>
      <c r="F261" s="54" t="s">
        <v>72</v>
      </c>
      <c r="G261" s="7" t="s">
        <v>14</v>
      </c>
      <c r="H261" s="7">
        <v>1.0</v>
      </c>
      <c r="I261" s="66">
        <f t="array" ref="I261">ifna(IF(F261="","",INDEX(UpdateSheet!W:W,MATCH(1,(UpdateSheet!U:U=MAXIFS(UpdateSheet!U:U, UpdateSheet!V:V, G261, UpdateSheet!U:U, "&lt;=" &amp; A261))*(UpdateSheet!V:V=G261), 0))*H261),"")</f>
        <v>9500</v>
      </c>
      <c r="J261" s="61"/>
      <c r="K261" s="4"/>
      <c r="L261" s="4"/>
      <c r="M261" s="4"/>
      <c r="N261" s="4"/>
      <c r="O261" s="4"/>
      <c r="P261" s="4"/>
      <c r="Q261" s="4"/>
      <c r="R261" s="4"/>
      <c r="S261" s="4"/>
      <c r="T261" s="4"/>
      <c r="U261" s="4"/>
      <c r="V261" s="4"/>
      <c r="W261" s="4"/>
      <c r="X261" s="4"/>
      <c r="Y261" s="4"/>
      <c r="Z261" s="4"/>
      <c r="AA261" s="4"/>
      <c r="AB261" s="4"/>
      <c r="AC261" s="4"/>
      <c r="AD261" s="4"/>
      <c r="AE261" s="4"/>
      <c r="AF261" s="4"/>
    </row>
    <row r="262">
      <c r="A262" s="26">
        <v>45969.0</v>
      </c>
      <c r="B262" s="65" t="s">
        <v>87</v>
      </c>
      <c r="C262" s="7" t="s">
        <v>15</v>
      </c>
      <c r="D262" s="54" t="s">
        <v>55</v>
      </c>
      <c r="E262" s="45"/>
      <c r="F262" s="54" t="s">
        <v>72</v>
      </c>
      <c r="G262" s="7" t="s">
        <v>19</v>
      </c>
      <c r="H262" s="7">
        <v>50.0</v>
      </c>
      <c r="I262" s="66">
        <f t="array" ref="I262">ifna(IF(F262="","",INDEX(UpdateSheet!W:W,MATCH(1,(UpdateSheet!U:U=MAXIFS(UpdateSheet!U:U, UpdateSheet!V:V, G262, UpdateSheet!U:U, "&lt;=" &amp; A262))*(UpdateSheet!V:V=G262), 0))*H262),"")</f>
        <v>7500</v>
      </c>
      <c r="J262" s="61"/>
      <c r="K262" s="4"/>
      <c r="L262" s="4"/>
      <c r="M262" s="4"/>
      <c r="N262" s="4"/>
      <c r="O262" s="4"/>
      <c r="P262" s="4"/>
      <c r="Q262" s="4"/>
      <c r="R262" s="4"/>
      <c r="S262" s="4"/>
      <c r="T262" s="4"/>
      <c r="U262" s="4"/>
      <c r="V262" s="4"/>
      <c r="W262" s="4"/>
      <c r="X262" s="4"/>
      <c r="Y262" s="4"/>
      <c r="Z262" s="4"/>
      <c r="AA262" s="4"/>
      <c r="AB262" s="4"/>
      <c r="AC262" s="4"/>
      <c r="AD262" s="4"/>
      <c r="AE262" s="4"/>
      <c r="AF262" s="4"/>
    </row>
    <row r="263">
      <c r="A263" s="26">
        <v>45971.0</v>
      </c>
      <c r="B263" s="65" t="s">
        <v>87</v>
      </c>
      <c r="C263" s="7" t="s">
        <v>15</v>
      </c>
      <c r="D263" s="54" t="s">
        <v>24</v>
      </c>
      <c r="E263" s="45"/>
      <c r="F263" s="54" t="s">
        <v>72</v>
      </c>
      <c r="G263" s="7" t="s">
        <v>14</v>
      </c>
      <c r="H263" s="7">
        <v>1.0</v>
      </c>
      <c r="I263" s="66">
        <f t="array" ref="I263">ifna(IF(F263="","",INDEX(UpdateSheet!W:W,MATCH(1,(UpdateSheet!U:U=MAXIFS(UpdateSheet!U:U, UpdateSheet!V:V, G263, UpdateSheet!U:U, "&lt;=" &amp; A263))*(UpdateSheet!V:V=G263), 0))*H263),"")</f>
        <v>9500</v>
      </c>
      <c r="J263" s="61"/>
      <c r="K263" s="4"/>
      <c r="L263" s="4"/>
      <c r="M263" s="4"/>
      <c r="N263" s="4"/>
      <c r="O263" s="4"/>
      <c r="P263" s="4"/>
      <c r="Q263" s="4"/>
      <c r="R263" s="4"/>
      <c r="S263" s="4"/>
      <c r="T263" s="4"/>
      <c r="U263" s="4"/>
      <c r="V263" s="4"/>
      <c r="W263" s="4"/>
      <c r="X263" s="4"/>
      <c r="Y263" s="4"/>
      <c r="Z263" s="4"/>
      <c r="AA263" s="4"/>
      <c r="AB263" s="4"/>
      <c r="AC263" s="4"/>
      <c r="AD263" s="4"/>
      <c r="AE263" s="4"/>
      <c r="AF263" s="4"/>
    </row>
    <row r="264">
      <c r="A264" s="26">
        <v>45971.0</v>
      </c>
      <c r="B264" s="65" t="s">
        <v>87</v>
      </c>
      <c r="C264" s="7" t="s">
        <v>15</v>
      </c>
      <c r="D264" s="54" t="s">
        <v>24</v>
      </c>
      <c r="E264" s="45"/>
      <c r="F264" s="54" t="s">
        <v>72</v>
      </c>
      <c r="G264" s="7" t="s">
        <v>19</v>
      </c>
      <c r="H264" s="7">
        <v>50.0</v>
      </c>
      <c r="I264" s="66">
        <f t="array" ref="I264">ifna(IF(F264="","",INDEX(UpdateSheet!W:W,MATCH(1,(UpdateSheet!U:U=MAXIFS(UpdateSheet!U:U, UpdateSheet!V:V, G264, UpdateSheet!U:U, "&lt;=" &amp; A264))*(UpdateSheet!V:V=G264), 0))*H264),"")</f>
        <v>7500</v>
      </c>
      <c r="J264" s="61"/>
      <c r="K264" s="4"/>
      <c r="L264" s="4"/>
      <c r="M264" s="4"/>
      <c r="N264" s="4"/>
      <c r="O264" s="4"/>
      <c r="P264" s="4"/>
      <c r="Q264" s="4"/>
      <c r="R264" s="4"/>
      <c r="S264" s="4"/>
      <c r="T264" s="4"/>
      <c r="U264" s="4"/>
      <c r="V264" s="4"/>
      <c r="W264" s="4"/>
      <c r="X264" s="4"/>
      <c r="Y264" s="4"/>
      <c r="Z264" s="4"/>
      <c r="AA264" s="4"/>
      <c r="AB264" s="4"/>
      <c r="AC264" s="4"/>
      <c r="AD264" s="4"/>
      <c r="AE264" s="4"/>
      <c r="AF264" s="4"/>
    </row>
    <row r="265">
      <c r="A265" s="26">
        <v>45971.0</v>
      </c>
      <c r="B265" s="65" t="s">
        <v>87</v>
      </c>
      <c r="C265" s="7" t="s">
        <v>15</v>
      </c>
      <c r="D265" s="54" t="s">
        <v>41</v>
      </c>
      <c r="E265" s="45"/>
      <c r="F265" s="54" t="s">
        <v>72</v>
      </c>
      <c r="G265" s="7" t="s">
        <v>14</v>
      </c>
      <c r="H265" s="7">
        <v>1.0</v>
      </c>
      <c r="I265" s="66">
        <f t="array" ref="I265">ifna(IF(F265="","",INDEX(UpdateSheet!W:W,MATCH(1,(UpdateSheet!U:U=MAXIFS(UpdateSheet!U:U, UpdateSheet!V:V, G265, UpdateSheet!U:U, "&lt;=" &amp; A265))*(UpdateSheet!V:V=G265), 0))*H265),"")</f>
        <v>9500</v>
      </c>
      <c r="J265" s="61"/>
      <c r="K265" s="4"/>
      <c r="L265" s="4"/>
      <c r="M265" s="4"/>
      <c r="N265" s="4"/>
      <c r="O265" s="4"/>
      <c r="P265" s="4"/>
      <c r="Q265" s="4"/>
      <c r="R265" s="4"/>
      <c r="S265" s="4"/>
      <c r="T265" s="4"/>
      <c r="U265" s="4"/>
      <c r="V265" s="4"/>
      <c r="W265" s="4"/>
      <c r="X265" s="4"/>
      <c r="Y265" s="4"/>
      <c r="Z265" s="4"/>
      <c r="AA265" s="4"/>
      <c r="AB265" s="4"/>
      <c r="AC265" s="4"/>
      <c r="AD265" s="4"/>
      <c r="AE265" s="4"/>
      <c r="AF265" s="4"/>
    </row>
    <row r="266">
      <c r="A266" s="26">
        <v>45974.0</v>
      </c>
      <c r="B266" s="65" t="s">
        <v>87</v>
      </c>
      <c r="C266" s="7" t="s">
        <v>15</v>
      </c>
      <c r="D266" s="54" t="s">
        <v>57</v>
      </c>
      <c r="E266" s="45"/>
      <c r="F266" s="54" t="s">
        <v>72</v>
      </c>
      <c r="G266" s="7" t="s">
        <v>14</v>
      </c>
      <c r="H266" s="7">
        <v>2.0</v>
      </c>
      <c r="I266" s="66">
        <f t="array" ref="I266">ifna(IF(F266="","",INDEX(UpdateSheet!W:W,MATCH(1,(UpdateSheet!U:U=MAXIFS(UpdateSheet!U:U, UpdateSheet!V:V, G266, UpdateSheet!U:U, "&lt;=" &amp; A266))*(UpdateSheet!V:V=G266), 0))*H266),"")</f>
        <v>19000</v>
      </c>
      <c r="J266" s="61"/>
      <c r="K266" s="4"/>
      <c r="L266" s="4"/>
      <c r="M266" s="4"/>
      <c r="N266" s="4"/>
      <c r="O266" s="4"/>
      <c r="P266" s="4"/>
      <c r="Q266" s="4"/>
      <c r="R266" s="4"/>
      <c r="S266" s="4"/>
      <c r="T266" s="4"/>
      <c r="U266" s="4"/>
      <c r="V266" s="4"/>
      <c r="W266" s="4"/>
      <c r="X266" s="4"/>
      <c r="Y266" s="4"/>
      <c r="Z266" s="4"/>
      <c r="AA266" s="4"/>
      <c r="AB266" s="4"/>
      <c r="AC266" s="4"/>
      <c r="AD266" s="4"/>
      <c r="AE266" s="4"/>
      <c r="AF266" s="4"/>
    </row>
    <row r="267">
      <c r="A267" s="26">
        <v>45974.0</v>
      </c>
      <c r="B267" s="65" t="s">
        <v>87</v>
      </c>
      <c r="C267" s="7" t="s">
        <v>15</v>
      </c>
      <c r="D267" s="54" t="s">
        <v>57</v>
      </c>
      <c r="E267" s="45"/>
      <c r="F267" s="54" t="s">
        <v>72</v>
      </c>
      <c r="G267" s="7" t="s">
        <v>19</v>
      </c>
      <c r="H267" s="7">
        <v>50.0</v>
      </c>
      <c r="I267" s="66">
        <f t="array" ref="I267">ifna(IF(F267="","",INDEX(UpdateSheet!W:W,MATCH(1,(UpdateSheet!U:U=MAXIFS(UpdateSheet!U:U, UpdateSheet!V:V, G267, UpdateSheet!U:U, "&lt;=" &amp; A267))*(UpdateSheet!V:V=G267), 0))*H267),"")</f>
        <v>7500</v>
      </c>
      <c r="J267" s="61"/>
      <c r="K267" s="4"/>
      <c r="L267" s="4"/>
      <c r="M267" s="4"/>
      <c r="N267" s="4"/>
      <c r="O267" s="4"/>
      <c r="P267" s="4"/>
      <c r="Q267" s="4"/>
      <c r="R267" s="4"/>
      <c r="S267" s="4"/>
      <c r="T267" s="4"/>
      <c r="U267" s="4"/>
      <c r="V267" s="4"/>
      <c r="W267" s="4"/>
      <c r="X267" s="4"/>
      <c r="Y267" s="4"/>
      <c r="Z267" s="4"/>
      <c r="AA267" s="4"/>
      <c r="AB267" s="4"/>
      <c r="AC267" s="4"/>
      <c r="AD267" s="4"/>
      <c r="AE267" s="4"/>
      <c r="AF267" s="4"/>
    </row>
    <row r="268">
      <c r="A268" s="26">
        <v>45974.0</v>
      </c>
      <c r="B268" s="65" t="s">
        <v>87</v>
      </c>
      <c r="C268" s="7" t="s">
        <v>15</v>
      </c>
      <c r="D268" s="54" t="s">
        <v>51</v>
      </c>
      <c r="E268" s="45"/>
      <c r="F268" s="54" t="s">
        <v>72</v>
      </c>
      <c r="G268" s="7" t="s">
        <v>14</v>
      </c>
      <c r="H268" s="7">
        <v>1.0</v>
      </c>
      <c r="I268" s="66">
        <f t="array" ref="I268">ifna(IF(F268="","",INDEX(UpdateSheet!W:W,MATCH(1,(UpdateSheet!U:U=MAXIFS(UpdateSheet!U:U, UpdateSheet!V:V, G268, UpdateSheet!U:U, "&lt;=" &amp; A268))*(UpdateSheet!V:V=G268), 0))*H268),"")</f>
        <v>9500</v>
      </c>
      <c r="J268" s="61"/>
      <c r="K268" s="4"/>
      <c r="L268" s="4"/>
      <c r="M268" s="4"/>
      <c r="N268" s="4"/>
      <c r="O268" s="4"/>
      <c r="P268" s="4"/>
      <c r="Q268" s="4"/>
      <c r="R268" s="4"/>
      <c r="S268" s="4"/>
      <c r="T268" s="4"/>
      <c r="U268" s="4"/>
      <c r="V268" s="4"/>
      <c r="W268" s="4"/>
      <c r="X268" s="4"/>
      <c r="Y268" s="4"/>
      <c r="Z268" s="4"/>
      <c r="AA268" s="4"/>
      <c r="AB268" s="4"/>
      <c r="AC268" s="4"/>
      <c r="AD268" s="4"/>
      <c r="AE268" s="4"/>
      <c r="AF268" s="4"/>
    </row>
    <row r="269">
      <c r="A269" s="26">
        <v>45974.0</v>
      </c>
      <c r="B269" s="65" t="s">
        <v>87</v>
      </c>
      <c r="C269" s="7" t="s">
        <v>20</v>
      </c>
      <c r="D269" s="54" t="s">
        <v>57</v>
      </c>
      <c r="E269" s="45"/>
      <c r="F269" s="54" t="s">
        <v>72</v>
      </c>
      <c r="G269" s="7" t="s">
        <v>14</v>
      </c>
      <c r="H269" s="7">
        <v>2.0</v>
      </c>
      <c r="I269" s="66">
        <f t="array" ref="I269">ifna(IF(F269="","",INDEX(UpdateSheet!W:W,MATCH(1,(UpdateSheet!U:U=MAXIFS(UpdateSheet!U:U, UpdateSheet!V:V, G269, UpdateSheet!U:U, "&lt;=" &amp; A269))*(UpdateSheet!V:V=G269), 0))*H269),"")</f>
        <v>19000</v>
      </c>
      <c r="J269" s="61"/>
      <c r="K269" s="4"/>
      <c r="L269" s="4"/>
      <c r="M269" s="4"/>
      <c r="N269" s="4"/>
      <c r="O269" s="4"/>
      <c r="P269" s="4"/>
      <c r="Q269" s="4"/>
      <c r="R269" s="4"/>
      <c r="S269" s="4"/>
      <c r="T269" s="4"/>
      <c r="U269" s="4"/>
      <c r="V269" s="4"/>
      <c r="W269" s="4"/>
      <c r="X269" s="4"/>
      <c r="Y269" s="4"/>
      <c r="Z269" s="4"/>
      <c r="AA269" s="4"/>
      <c r="AB269" s="4"/>
      <c r="AC269" s="4"/>
      <c r="AD269" s="4"/>
      <c r="AE269" s="4"/>
      <c r="AF269" s="4"/>
    </row>
    <row r="270">
      <c r="A270" s="26">
        <v>45974.0</v>
      </c>
      <c r="B270" s="65" t="s">
        <v>87</v>
      </c>
      <c r="C270" s="7" t="s">
        <v>20</v>
      </c>
      <c r="D270" s="54" t="s">
        <v>55</v>
      </c>
      <c r="E270" s="45"/>
      <c r="F270" s="54" t="s">
        <v>72</v>
      </c>
      <c r="G270" s="7" t="s">
        <v>14</v>
      </c>
      <c r="H270" s="7">
        <v>1.0</v>
      </c>
      <c r="I270" s="66">
        <f t="array" ref="I270">ifna(IF(F270="","",INDEX(UpdateSheet!W:W,MATCH(1,(UpdateSheet!U:U=MAXIFS(UpdateSheet!U:U, UpdateSheet!V:V, G270, UpdateSheet!U:U, "&lt;=" &amp; A270))*(UpdateSheet!V:V=G270), 0))*H270),"")</f>
        <v>9500</v>
      </c>
      <c r="J270" s="61"/>
      <c r="K270" s="4"/>
      <c r="L270" s="4"/>
      <c r="M270" s="4"/>
      <c r="N270" s="4"/>
      <c r="O270" s="4"/>
      <c r="P270" s="4"/>
      <c r="Q270" s="4"/>
      <c r="R270" s="4"/>
      <c r="S270" s="4"/>
      <c r="T270" s="4"/>
      <c r="U270" s="4"/>
      <c r="V270" s="4"/>
      <c r="W270" s="4"/>
      <c r="X270" s="4"/>
      <c r="Y270" s="4"/>
      <c r="Z270" s="4"/>
      <c r="AA270" s="4"/>
      <c r="AB270" s="4"/>
      <c r="AC270" s="4"/>
      <c r="AD270" s="4"/>
      <c r="AE270" s="4"/>
      <c r="AF270" s="4"/>
    </row>
    <row r="271">
      <c r="A271" s="26">
        <v>45975.0</v>
      </c>
      <c r="B271" s="65" t="s">
        <v>87</v>
      </c>
      <c r="C271" s="7" t="s">
        <v>15</v>
      </c>
      <c r="D271" s="54" t="s">
        <v>11</v>
      </c>
      <c r="E271" s="45"/>
      <c r="F271" s="54" t="s">
        <v>72</v>
      </c>
      <c r="G271" s="7" t="s">
        <v>14</v>
      </c>
      <c r="H271" s="7">
        <v>4.0</v>
      </c>
      <c r="I271" s="66">
        <f t="array" ref="I271">ifna(IF(F271="","",INDEX(UpdateSheet!W:W,MATCH(1,(UpdateSheet!U:U=MAXIFS(UpdateSheet!U:U, UpdateSheet!V:V, G271, UpdateSheet!U:U, "&lt;=" &amp; A271))*(UpdateSheet!V:V=G271), 0))*H271),"")</f>
        <v>38000</v>
      </c>
      <c r="J271" s="61"/>
      <c r="K271" s="4"/>
      <c r="L271" s="4"/>
      <c r="M271" s="4"/>
      <c r="N271" s="4"/>
      <c r="O271" s="4"/>
      <c r="P271" s="4"/>
      <c r="Q271" s="4"/>
      <c r="R271" s="4"/>
      <c r="S271" s="4"/>
      <c r="T271" s="4"/>
      <c r="U271" s="4"/>
      <c r="V271" s="4"/>
      <c r="W271" s="4"/>
      <c r="X271" s="4"/>
      <c r="Y271" s="4"/>
      <c r="Z271" s="4"/>
      <c r="AA271" s="4"/>
      <c r="AB271" s="4"/>
      <c r="AC271" s="4"/>
      <c r="AD271" s="4"/>
      <c r="AE271" s="4"/>
      <c r="AF271" s="4"/>
    </row>
    <row r="272">
      <c r="A272" s="26">
        <v>45975.0</v>
      </c>
      <c r="B272" s="65" t="s">
        <v>87</v>
      </c>
      <c r="C272" s="7" t="s">
        <v>15</v>
      </c>
      <c r="D272" s="54" t="s">
        <v>11</v>
      </c>
      <c r="E272" s="45"/>
      <c r="F272" s="54" t="s">
        <v>72</v>
      </c>
      <c r="G272" s="7" t="s">
        <v>19</v>
      </c>
      <c r="H272" s="7">
        <v>50.0</v>
      </c>
      <c r="I272" s="66">
        <f t="array" ref="I272">ifna(IF(F272="","",INDEX(UpdateSheet!W:W,MATCH(1,(UpdateSheet!U:U=MAXIFS(UpdateSheet!U:U, UpdateSheet!V:V, G272, UpdateSheet!U:U, "&lt;=" &amp; A272))*(UpdateSheet!V:V=G272), 0))*H272),"")</f>
        <v>7500</v>
      </c>
      <c r="J272" s="61"/>
      <c r="K272" s="4"/>
      <c r="L272" s="4"/>
      <c r="M272" s="4"/>
      <c r="N272" s="4"/>
      <c r="O272" s="4"/>
      <c r="P272" s="4"/>
      <c r="Q272" s="4"/>
      <c r="R272" s="4"/>
      <c r="S272" s="4"/>
      <c r="T272" s="4"/>
      <c r="U272" s="4"/>
      <c r="V272" s="4"/>
      <c r="W272" s="4"/>
      <c r="X272" s="4"/>
      <c r="Y272" s="4"/>
      <c r="Z272" s="4"/>
      <c r="AA272" s="4"/>
      <c r="AB272" s="4"/>
      <c r="AC272" s="4"/>
      <c r="AD272" s="4"/>
      <c r="AE272" s="4"/>
      <c r="AF272" s="4"/>
    </row>
    <row r="273">
      <c r="A273" s="26">
        <v>45976.0</v>
      </c>
      <c r="B273" s="65" t="s">
        <v>87</v>
      </c>
      <c r="C273" s="7" t="s">
        <v>15</v>
      </c>
      <c r="D273" s="54" t="s">
        <v>55</v>
      </c>
      <c r="E273" s="45"/>
      <c r="F273" s="54" t="s">
        <v>72</v>
      </c>
      <c r="G273" s="7" t="s">
        <v>14</v>
      </c>
      <c r="H273" s="7">
        <v>2.0</v>
      </c>
      <c r="I273" s="66">
        <f t="array" ref="I273">ifna(IF(F273="","",INDEX(UpdateSheet!W:W,MATCH(1,(UpdateSheet!U:U=MAXIFS(UpdateSheet!U:U, UpdateSheet!V:V, G273, UpdateSheet!U:U, "&lt;=" &amp; A273))*(UpdateSheet!V:V=G273), 0))*H273),"")</f>
        <v>19000</v>
      </c>
      <c r="J273" s="61"/>
      <c r="K273" s="4"/>
      <c r="L273" s="4"/>
      <c r="M273" s="4"/>
      <c r="N273" s="4"/>
      <c r="O273" s="4"/>
      <c r="P273" s="4"/>
      <c r="Q273" s="4"/>
      <c r="R273" s="4"/>
      <c r="S273" s="4"/>
      <c r="T273" s="4"/>
      <c r="U273" s="4"/>
      <c r="V273" s="4"/>
      <c r="W273" s="4"/>
      <c r="X273" s="4"/>
      <c r="Y273" s="4"/>
      <c r="Z273" s="4"/>
      <c r="AA273" s="4"/>
      <c r="AB273" s="4"/>
      <c r="AC273" s="4"/>
      <c r="AD273" s="4"/>
      <c r="AE273" s="4"/>
      <c r="AF273" s="4"/>
    </row>
    <row r="274">
      <c r="A274" s="26">
        <v>45976.0</v>
      </c>
      <c r="B274" s="65" t="s">
        <v>87</v>
      </c>
      <c r="C274" s="7" t="s">
        <v>20</v>
      </c>
      <c r="D274" s="54" t="s">
        <v>11</v>
      </c>
      <c r="E274" s="45"/>
      <c r="F274" s="54" t="s">
        <v>72</v>
      </c>
      <c r="G274" s="7" t="s">
        <v>14</v>
      </c>
      <c r="H274" s="7">
        <v>1.0</v>
      </c>
      <c r="I274" s="66">
        <f t="array" ref="I274">ifna(IF(F274="","",INDEX(UpdateSheet!W:W,MATCH(1,(UpdateSheet!U:U=MAXIFS(UpdateSheet!U:U, UpdateSheet!V:V, G274, UpdateSheet!U:U, "&lt;=" &amp; A274))*(UpdateSheet!V:V=G274), 0))*H274),"")</f>
        <v>9500</v>
      </c>
      <c r="J274" s="61"/>
      <c r="K274" s="4"/>
      <c r="L274" s="4"/>
      <c r="M274" s="4"/>
      <c r="N274" s="4"/>
      <c r="O274" s="4"/>
      <c r="P274" s="4"/>
      <c r="Q274" s="4"/>
      <c r="R274" s="4"/>
      <c r="S274" s="4"/>
      <c r="T274" s="4"/>
      <c r="U274" s="4"/>
      <c r="V274" s="4"/>
      <c r="W274" s="4"/>
      <c r="X274" s="4"/>
      <c r="Y274" s="4"/>
      <c r="Z274" s="4"/>
      <c r="AA274" s="4"/>
      <c r="AB274" s="4"/>
      <c r="AC274" s="4"/>
      <c r="AD274" s="4"/>
      <c r="AE274" s="4"/>
      <c r="AF274" s="4"/>
    </row>
    <row r="275">
      <c r="A275" s="26">
        <v>45976.0</v>
      </c>
      <c r="B275" s="65" t="s">
        <v>87</v>
      </c>
      <c r="C275" s="7" t="s">
        <v>20</v>
      </c>
      <c r="D275" s="54" t="s">
        <v>11</v>
      </c>
      <c r="E275" s="45"/>
      <c r="F275" s="54" t="s">
        <v>72</v>
      </c>
      <c r="G275" s="7" t="s">
        <v>14</v>
      </c>
      <c r="H275" s="7">
        <v>2.0</v>
      </c>
      <c r="I275" s="66">
        <f t="array" ref="I275">ifna(IF(F275="","",INDEX(UpdateSheet!W:W,MATCH(1,(UpdateSheet!U:U=MAXIFS(UpdateSheet!U:U, UpdateSheet!V:V, G275, UpdateSheet!U:U, "&lt;=" &amp; A275))*(UpdateSheet!V:V=G275), 0))*H275),"")</f>
        <v>19000</v>
      </c>
      <c r="J275" s="61"/>
      <c r="K275" s="4"/>
      <c r="L275" s="4"/>
      <c r="M275" s="4"/>
      <c r="N275" s="4"/>
      <c r="O275" s="4"/>
      <c r="P275" s="4"/>
      <c r="Q275" s="4"/>
      <c r="R275" s="4"/>
      <c r="S275" s="4"/>
      <c r="T275" s="4"/>
      <c r="U275" s="4"/>
      <c r="V275" s="4"/>
      <c r="W275" s="4"/>
      <c r="X275" s="4"/>
      <c r="Y275" s="4"/>
      <c r="Z275" s="4"/>
      <c r="AA275" s="4"/>
      <c r="AB275" s="4"/>
      <c r="AC275" s="4"/>
      <c r="AD275" s="4"/>
      <c r="AE275" s="4"/>
      <c r="AF275" s="4"/>
    </row>
    <row r="276">
      <c r="A276" s="26">
        <v>45976.0</v>
      </c>
      <c r="B276" s="65" t="s">
        <v>87</v>
      </c>
      <c r="C276" s="7" t="s">
        <v>20</v>
      </c>
      <c r="D276" s="54" t="s">
        <v>29</v>
      </c>
      <c r="E276" s="45"/>
      <c r="F276" s="54" t="s">
        <v>72</v>
      </c>
      <c r="G276" s="7" t="s">
        <v>14</v>
      </c>
      <c r="H276" s="7">
        <v>1.0</v>
      </c>
      <c r="I276" s="66">
        <f t="array" ref="I276">ifna(IF(F276="","",INDEX(UpdateSheet!W:W,MATCH(1,(UpdateSheet!U:U=MAXIFS(UpdateSheet!U:U, UpdateSheet!V:V, G276, UpdateSheet!U:U, "&lt;=" &amp; A276))*(UpdateSheet!V:V=G276), 0))*H276),"")</f>
        <v>9500</v>
      </c>
      <c r="J276" s="61"/>
      <c r="K276" s="4"/>
      <c r="L276" s="4"/>
      <c r="M276" s="4"/>
      <c r="N276" s="4"/>
      <c r="O276" s="4"/>
      <c r="P276" s="4"/>
      <c r="Q276" s="4"/>
      <c r="R276" s="4"/>
      <c r="S276" s="4"/>
      <c r="T276" s="4"/>
      <c r="U276" s="4"/>
      <c r="V276" s="4"/>
      <c r="W276" s="4"/>
      <c r="X276" s="4"/>
      <c r="Y276" s="4"/>
      <c r="Z276" s="4"/>
      <c r="AA276" s="4"/>
      <c r="AB276" s="4"/>
      <c r="AC276" s="4"/>
      <c r="AD276" s="4"/>
      <c r="AE276" s="4"/>
      <c r="AF276" s="4"/>
    </row>
    <row r="277">
      <c r="A277" s="26">
        <v>45976.0</v>
      </c>
      <c r="B277" s="65" t="s">
        <v>87</v>
      </c>
      <c r="C277" s="7" t="s">
        <v>20</v>
      </c>
      <c r="D277" s="54" t="s">
        <v>55</v>
      </c>
      <c r="E277" s="45"/>
      <c r="F277" s="54" t="s">
        <v>72</v>
      </c>
      <c r="G277" s="7" t="s">
        <v>14</v>
      </c>
      <c r="H277" s="7">
        <v>2.0</v>
      </c>
      <c r="I277" s="66">
        <f t="array" ref="I277">ifna(IF(F277="","",INDEX(UpdateSheet!W:W,MATCH(1,(UpdateSheet!U:U=MAXIFS(UpdateSheet!U:U, UpdateSheet!V:V, G277, UpdateSheet!U:U, "&lt;=" &amp; A277))*(UpdateSheet!V:V=G277), 0))*H277),"")</f>
        <v>19000</v>
      </c>
      <c r="J277" s="61"/>
      <c r="K277" s="4"/>
      <c r="L277" s="4"/>
      <c r="M277" s="4"/>
      <c r="N277" s="4"/>
      <c r="O277" s="4"/>
      <c r="P277" s="4"/>
      <c r="Q277" s="4"/>
      <c r="R277" s="4"/>
      <c r="S277" s="4"/>
      <c r="T277" s="4"/>
      <c r="U277" s="4"/>
      <c r="V277" s="4"/>
      <c r="W277" s="4"/>
      <c r="X277" s="4"/>
      <c r="Y277" s="4"/>
      <c r="Z277" s="4"/>
      <c r="AA277" s="4"/>
      <c r="AB277" s="4"/>
      <c r="AC277" s="4"/>
      <c r="AD277" s="4"/>
      <c r="AE277" s="4"/>
      <c r="AF277" s="4"/>
    </row>
    <row r="278">
      <c r="A278" s="26">
        <v>45978.0</v>
      </c>
      <c r="B278" s="65" t="s">
        <v>87</v>
      </c>
      <c r="C278" s="7" t="s">
        <v>20</v>
      </c>
      <c r="D278" s="54" t="s">
        <v>11</v>
      </c>
      <c r="E278" s="45"/>
      <c r="F278" s="54" t="s">
        <v>72</v>
      </c>
      <c r="G278" s="7" t="s">
        <v>14</v>
      </c>
      <c r="H278" s="7">
        <v>1.0</v>
      </c>
      <c r="I278" s="66">
        <f t="array" ref="I278">ifna(IF(F278="","",INDEX(UpdateSheet!W:W,MATCH(1,(UpdateSheet!U:U=MAXIFS(UpdateSheet!U:U, UpdateSheet!V:V, G278, UpdateSheet!U:U, "&lt;=" &amp; A278))*(UpdateSheet!V:V=G278), 0))*H278),"")</f>
        <v>9500</v>
      </c>
      <c r="J278" s="61"/>
      <c r="K278" s="4"/>
      <c r="L278" s="4"/>
      <c r="M278" s="4"/>
      <c r="N278" s="4"/>
      <c r="O278" s="4"/>
      <c r="P278" s="4"/>
      <c r="Q278" s="4"/>
      <c r="R278" s="4"/>
      <c r="S278" s="4"/>
      <c r="T278" s="4"/>
      <c r="U278" s="4"/>
      <c r="V278" s="4"/>
      <c r="W278" s="4"/>
      <c r="X278" s="4"/>
      <c r="Y278" s="4"/>
      <c r="Z278" s="4"/>
      <c r="AA278" s="4"/>
      <c r="AB278" s="4"/>
      <c r="AC278" s="4"/>
      <c r="AD278" s="4"/>
      <c r="AE278" s="4"/>
      <c r="AF278" s="4"/>
    </row>
    <row r="279">
      <c r="A279" s="26">
        <v>45978.0</v>
      </c>
      <c r="B279" s="65" t="s">
        <v>87</v>
      </c>
      <c r="C279" s="7" t="s">
        <v>20</v>
      </c>
      <c r="D279" s="54" t="s">
        <v>11</v>
      </c>
      <c r="E279" s="45"/>
      <c r="F279" s="54" t="s">
        <v>72</v>
      </c>
      <c r="G279" s="7" t="s">
        <v>19</v>
      </c>
      <c r="H279" s="7">
        <v>50.0</v>
      </c>
      <c r="I279" s="66">
        <f t="array" ref="I279">ifna(IF(F279="","",INDEX(UpdateSheet!W:W,MATCH(1,(UpdateSheet!U:U=MAXIFS(UpdateSheet!U:U, UpdateSheet!V:V, G279, UpdateSheet!U:U, "&lt;=" &amp; A279))*(UpdateSheet!V:V=G279), 0))*H279),"")</f>
        <v>7500</v>
      </c>
      <c r="J279" s="61"/>
      <c r="K279" s="4"/>
      <c r="L279" s="4"/>
      <c r="M279" s="4"/>
      <c r="N279" s="4"/>
      <c r="O279" s="4"/>
      <c r="P279" s="4"/>
      <c r="Q279" s="4"/>
      <c r="R279" s="4"/>
      <c r="S279" s="4"/>
      <c r="T279" s="4"/>
      <c r="U279" s="4"/>
      <c r="V279" s="4"/>
      <c r="W279" s="4"/>
      <c r="X279" s="4"/>
      <c r="Y279" s="4"/>
      <c r="Z279" s="4"/>
      <c r="AA279" s="4"/>
      <c r="AB279" s="4"/>
      <c r="AC279" s="4"/>
      <c r="AD279" s="4"/>
      <c r="AE279" s="4"/>
      <c r="AF279" s="4"/>
    </row>
    <row r="280">
      <c r="A280" s="26">
        <v>45978.0</v>
      </c>
      <c r="B280" s="65" t="s">
        <v>87</v>
      </c>
      <c r="C280" s="7" t="s">
        <v>20</v>
      </c>
      <c r="D280" s="54" t="s">
        <v>67</v>
      </c>
      <c r="E280" s="45"/>
      <c r="F280" s="54" t="s">
        <v>72</v>
      </c>
      <c r="G280" s="7" t="s">
        <v>14</v>
      </c>
      <c r="H280" s="7">
        <v>1.0</v>
      </c>
      <c r="I280" s="66">
        <f t="array" ref="I280">ifna(IF(F280="","",INDEX(UpdateSheet!W:W,MATCH(1,(UpdateSheet!U:U=MAXIFS(UpdateSheet!U:U, UpdateSheet!V:V, G280, UpdateSheet!U:U, "&lt;=" &amp; A280))*(UpdateSheet!V:V=G280), 0))*H280),"")</f>
        <v>9500</v>
      </c>
      <c r="J280" s="61"/>
      <c r="K280" s="4"/>
      <c r="L280" s="4"/>
      <c r="M280" s="4"/>
      <c r="N280" s="4"/>
      <c r="O280" s="4"/>
      <c r="P280" s="4"/>
      <c r="Q280" s="4"/>
      <c r="R280" s="4"/>
      <c r="S280" s="4"/>
      <c r="T280" s="4"/>
      <c r="U280" s="4"/>
      <c r="V280" s="4"/>
      <c r="W280" s="4"/>
      <c r="X280" s="4"/>
      <c r="Y280" s="4"/>
      <c r="Z280" s="4"/>
      <c r="AA280" s="4"/>
      <c r="AB280" s="4"/>
      <c r="AC280" s="4"/>
      <c r="AD280" s="4"/>
      <c r="AE280" s="4"/>
      <c r="AF280" s="4"/>
    </row>
    <row r="281">
      <c r="A281" s="26">
        <v>45978.0</v>
      </c>
      <c r="B281" s="65" t="s">
        <v>87</v>
      </c>
      <c r="C281" s="7" t="s">
        <v>20</v>
      </c>
      <c r="D281" s="54" t="s">
        <v>67</v>
      </c>
      <c r="E281" s="45"/>
      <c r="F281" s="54" t="s">
        <v>72</v>
      </c>
      <c r="G281" s="7" t="s">
        <v>19</v>
      </c>
      <c r="H281" s="7">
        <v>50.0</v>
      </c>
      <c r="I281" s="66">
        <f t="array" ref="I281">ifna(IF(F281="","",INDEX(UpdateSheet!W:W,MATCH(1,(UpdateSheet!U:U=MAXIFS(UpdateSheet!U:U, UpdateSheet!V:V, G281, UpdateSheet!U:U, "&lt;=" &amp; A281))*(UpdateSheet!V:V=G281), 0))*H281),"")</f>
        <v>7500</v>
      </c>
      <c r="J281" s="61"/>
      <c r="K281" s="4"/>
      <c r="L281" s="4"/>
      <c r="M281" s="4"/>
      <c r="N281" s="4"/>
      <c r="O281" s="4"/>
      <c r="P281" s="4"/>
      <c r="Q281" s="4"/>
      <c r="R281" s="4"/>
      <c r="S281" s="4"/>
      <c r="T281" s="4"/>
      <c r="U281" s="4"/>
      <c r="V281" s="4"/>
      <c r="W281" s="4"/>
      <c r="X281" s="4"/>
      <c r="Y281" s="4"/>
      <c r="Z281" s="4"/>
      <c r="AA281" s="4"/>
      <c r="AB281" s="4"/>
      <c r="AC281" s="4"/>
      <c r="AD281" s="4"/>
      <c r="AE281" s="4"/>
      <c r="AF281" s="4"/>
    </row>
    <row r="282">
      <c r="A282" s="26">
        <v>45978.0</v>
      </c>
      <c r="B282" s="65" t="s">
        <v>87</v>
      </c>
      <c r="C282" s="7" t="s">
        <v>20</v>
      </c>
      <c r="D282" s="54" t="s">
        <v>29</v>
      </c>
      <c r="E282" s="45"/>
      <c r="F282" s="54" t="s">
        <v>72</v>
      </c>
      <c r="G282" s="7" t="s">
        <v>14</v>
      </c>
      <c r="H282" s="7">
        <v>1.0</v>
      </c>
      <c r="I282" s="66">
        <f t="array" ref="I282">ifna(IF(F282="","",INDEX(UpdateSheet!W:W,MATCH(1,(UpdateSheet!U:U=MAXIFS(UpdateSheet!U:U, UpdateSheet!V:V, G282, UpdateSheet!U:U, "&lt;=" &amp; A282))*(UpdateSheet!V:V=G282), 0))*H282),"")</f>
        <v>9500</v>
      </c>
      <c r="J282" s="61"/>
      <c r="K282" s="4"/>
      <c r="L282" s="4"/>
      <c r="M282" s="4"/>
      <c r="N282" s="4"/>
      <c r="O282" s="4"/>
      <c r="P282" s="4"/>
      <c r="Q282" s="4"/>
      <c r="R282" s="4"/>
      <c r="S282" s="4"/>
      <c r="T282" s="4"/>
      <c r="U282" s="4"/>
      <c r="V282" s="4"/>
      <c r="W282" s="4"/>
      <c r="X282" s="4"/>
      <c r="Y282" s="4"/>
      <c r="Z282" s="4"/>
      <c r="AA282" s="4"/>
      <c r="AB282" s="4"/>
      <c r="AC282" s="4"/>
      <c r="AD282" s="4"/>
      <c r="AE282" s="4"/>
      <c r="AF282" s="4"/>
    </row>
    <row r="283">
      <c r="A283" s="26">
        <v>45979.0</v>
      </c>
      <c r="B283" s="65" t="s">
        <v>87</v>
      </c>
      <c r="C283" s="7" t="s">
        <v>20</v>
      </c>
      <c r="D283" s="54" t="s">
        <v>31</v>
      </c>
      <c r="E283" s="45"/>
      <c r="F283" s="54" t="s">
        <v>72</v>
      </c>
      <c r="G283" s="7" t="s">
        <v>14</v>
      </c>
      <c r="H283" s="7">
        <v>2.0</v>
      </c>
      <c r="I283" s="66">
        <f t="array" ref="I283">ifna(IF(F283="","",INDEX(UpdateSheet!W:W,MATCH(1,(UpdateSheet!U:U=MAXIFS(UpdateSheet!U:U, UpdateSheet!V:V, G283, UpdateSheet!U:U, "&lt;=" &amp; A283))*(UpdateSheet!V:V=G283), 0))*H283),"")</f>
        <v>19000</v>
      </c>
      <c r="J283" s="61"/>
      <c r="K283" s="4"/>
      <c r="L283" s="4"/>
      <c r="M283" s="4"/>
      <c r="N283" s="4"/>
      <c r="O283" s="4"/>
      <c r="P283" s="4"/>
      <c r="Q283" s="4"/>
      <c r="R283" s="4"/>
      <c r="S283" s="4"/>
      <c r="T283" s="4"/>
      <c r="U283" s="4"/>
      <c r="V283" s="4"/>
      <c r="W283" s="4"/>
      <c r="X283" s="4"/>
      <c r="Y283" s="4"/>
      <c r="Z283" s="4"/>
      <c r="AA283" s="4"/>
      <c r="AB283" s="4"/>
      <c r="AC283" s="4"/>
      <c r="AD283" s="4"/>
      <c r="AE283" s="4"/>
      <c r="AF283" s="4"/>
    </row>
    <row r="284">
      <c r="A284" s="26">
        <v>45979.0</v>
      </c>
      <c r="B284" s="65" t="s">
        <v>87</v>
      </c>
      <c r="C284" s="7" t="s">
        <v>20</v>
      </c>
      <c r="D284" s="54" t="s">
        <v>33</v>
      </c>
      <c r="E284" s="45"/>
      <c r="F284" s="54" t="s">
        <v>72</v>
      </c>
      <c r="G284" s="7" t="s">
        <v>14</v>
      </c>
      <c r="H284" s="7">
        <v>1.0</v>
      </c>
      <c r="I284" s="66">
        <f t="array" ref="I284">ifna(IF(F284="","",INDEX(UpdateSheet!W:W,MATCH(1,(UpdateSheet!U:U=MAXIFS(UpdateSheet!U:U, UpdateSheet!V:V, G284, UpdateSheet!U:U, "&lt;=" &amp; A284))*(UpdateSheet!V:V=G284), 0))*H284),"")</f>
        <v>9500</v>
      </c>
      <c r="J284" s="61"/>
      <c r="K284" s="4"/>
      <c r="L284" s="4"/>
      <c r="M284" s="4"/>
      <c r="N284" s="4"/>
      <c r="O284" s="4"/>
      <c r="P284" s="4"/>
      <c r="Q284" s="4"/>
      <c r="R284" s="4"/>
      <c r="S284" s="4"/>
      <c r="T284" s="4"/>
      <c r="U284" s="4"/>
      <c r="V284" s="4"/>
      <c r="W284" s="4"/>
      <c r="X284" s="4"/>
      <c r="Y284" s="4"/>
      <c r="Z284" s="4"/>
      <c r="AA284" s="4"/>
      <c r="AB284" s="4"/>
      <c r="AC284" s="4"/>
      <c r="AD284" s="4"/>
      <c r="AE284" s="4"/>
      <c r="AF284" s="4"/>
    </row>
    <row r="285">
      <c r="A285" s="26">
        <v>45979.0</v>
      </c>
      <c r="B285" s="65" t="s">
        <v>87</v>
      </c>
      <c r="C285" s="7" t="s">
        <v>20</v>
      </c>
      <c r="D285" s="54" t="s">
        <v>67</v>
      </c>
      <c r="E285" s="45"/>
      <c r="F285" s="54" t="s">
        <v>72</v>
      </c>
      <c r="G285" s="7" t="s">
        <v>14</v>
      </c>
      <c r="H285" s="7">
        <v>2.0</v>
      </c>
      <c r="I285" s="66">
        <f t="array" ref="I285">ifna(IF(F285="","",INDEX(UpdateSheet!W:W,MATCH(1,(UpdateSheet!U:U=MAXIFS(UpdateSheet!U:U, UpdateSheet!V:V, G285, UpdateSheet!U:U, "&lt;=" &amp; A285))*(UpdateSheet!V:V=G285), 0))*H285),"")</f>
        <v>19000</v>
      </c>
      <c r="J285" s="61"/>
      <c r="K285" s="4"/>
      <c r="L285" s="4"/>
      <c r="M285" s="4"/>
      <c r="N285" s="4"/>
      <c r="O285" s="4"/>
      <c r="P285" s="4"/>
      <c r="Q285" s="4"/>
      <c r="R285" s="4"/>
      <c r="S285" s="4"/>
      <c r="T285" s="4"/>
      <c r="U285" s="4"/>
      <c r="V285" s="4"/>
      <c r="W285" s="4"/>
      <c r="X285" s="4"/>
      <c r="Y285" s="4"/>
      <c r="Z285" s="4"/>
      <c r="AA285" s="4"/>
      <c r="AB285" s="4"/>
      <c r="AC285" s="4"/>
      <c r="AD285" s="4"/>
      <c r="AE285" s="4"/>
      <c r="AF285" s="4"/>
    </row>
    <row r="286">
      <c r="A286" s="26">
        <v>45979.0</v>
      </c>
      <c r="B286" s="65" t="s">
        <v>87</v>
      </c>
      <c r="C286" s="7" t="s">
        <v>20</v>
      </c>
      <c r="D286" s="54" t="s">
        <v>67</v>
      </c>
      <c r="E286" s="45"/>
      <c r="F286" s="54" t="s">
        <v>72</v>
      </c>
      <c r="G286" s="7" t="s">
        <v>14</v>
      </c>
      <c r="H286" s="7">
        <v>1.0</v>
      </c>
      <c r="I286" s="66">
        <f t="array" ref="I286">ifna(IF(F286="","",INDEX(UpdateSheet!W:W,MATCH(1,(UpdateSheet!U:U=MAXIFS(UpdateSheet!U:U, UpdateSheet!V:V, G286, UpdateSheet!U:U, "&lt;=" &amp; A286))*(UpdateSheet!V:V=G286), 0))*H286),"")</f>
        <v>9500</v>
      </c>
      <c r="J286" s="61"/>
      <c r="K286" s="4"/>
      <c r="L286" s="4"/>
      <c r="M286" s="4"/>
      <c r="N286" s="4"/>
      <c r="O286" s="4"/>
      <c r="P286" s="4"/>
      <c r="Q286" s="4"/>
      <c r="R286" s="4"/>
      <c r="S286" s="4"/>
      <c r="T286" s="4"/>
      <c r="U286" s="4"/>
      <c r="V286" s="4"/>
      <c r="W286" s="4"/>
      <c r="X286" s="4"/>
      <c r="Y286" s="4"/>
      <c r="Z286" s="4"/>
      <c r="AA286" s="4"/>
      <c r="AB286" s="4"/>
      <c r="AC286" s="4"/>
      <c r="AD286" s="4"/>
      <c r="AE286" s="4"/>
      <c r="AF286" s="4"/>
    </row>
    <row r="287">
      <c r="A287" s="26">
        <v>45979.0</v>
      </c>
      <c r="B287" s="65" t="s">
        <v>87</v>
      </c>
      <c r="C287" s="7" t="s">
        <v>20</v>
      </c>
      <c r="D287" s="54" t="s">
        <v>67</v>
      </c>
      <c r="E287" s="45"/>
      <c r="F287" s="54" t="s">
        <v>72</v>
      </c>
      <c r="G287" s="7" t="s">
        <v>19</v>
      </c>
      <c r="H287" s="7">
        <v>50.0</v>
      </c>
      <c r="I287" s="66">
        <f t="array" ref="I287">ifna(IF(F287="","",INDEX(UpdateSheet!W:W,MATCH(1,(UpdateSheet!U:U=MAXIFS(UpdateSheet!U:U, UpdateSheet!V:V, G287, UpdateSheet!U:U, "&lt;=" &amp; A287))*(UpdateSheet!V:V=G287), 0))*H287),"")</f>
        <v>7500</v>
      </c>
      <c r="J287" s="61"/>
      <c r="K287" s="4"/>
      <c r="L287" s="4"/>
      <c r="M287" s="4"/>
      <c r="N287" s="4"/>
      <c r="O287" s="4"/>
      <c r="P287" s="4"/>
      <c r="Q287" s="4"/>
      <c r="R287" s="4"/>
      <c r="S287" s="4"/>
      <c r="T287" s="4"/>
      <c r="U287" s="4"/>
      <c r="V287" s="4"/>
      <c r="W287" s="4"/>
      <c r="X287" s="4"/>
      <c r="Y287" s="4"/>
      <c r="Z287" s="4"/>
      <c r="AA287" s="4"/>
      <c r="AB287" s="4"/>
      <c r="AC287" s="4"/>
      <c r="AD287" s="4"/>
      <c r="AE287" s="4"/>
      <c r="AF287" s="4"/>
    </row>
    <row r="288">
      <c r="A288" s="26">
        <v>45979.0</v>
      </c>
      <c r="B288" s="65" t="s">
        <v>87</v>
      </c>
      <c r="C288" s="7" t="s">
        <v>20</v>
      </c>
      <c r="D288" s="54" t="s">
        <v>11</v>
      </c>
      <c r="E288" s="45"/>
      <c r="F288" s="54" t="s">
        <v>72</v>
      </c>
      <c r="G288" s="7" t="s">
        <v>14</v>
      </c>
      <c r="H288" s="7">
        <v>1.0</v>
      </c>
      <c r="I288" s="66">
        <f t="array" ref="I288">ifna(IF(F288="","",INDEX(UpdateSheet!W:W,MATCH(1,(UpdateSheet!U:U=MAXIFS(UpdateSheet!U:U, UpdateSheet!V:V, G288, UpdateSheet!U:U, "&lt;=" &amp; A288))*(UpdateSheet!V:V=G288), 0))*H288),"")</f>
        <v>9500</v>
      </c>
      <c r="J288" s="61"/>
      <c r="K288" s="4"/>
      <c r="L288" s="4"/>
      <c r="M288" s="4"/>
      <c r="N288" s="4"/>
      <c r="O288" s="4"/>
      <c r="P288" s="4"/>
      <c r="Q288" s="4"/>
      <c r="R288" s="4"/>
      <c r="S288" s="4"/>
      <c r="T288" s="4"/>
      <c r="U288" s="4"/>
      <c r="V288" s="4"/>
      <c r="W288" s="4"/>
      <c r="X288" s="4"/>
      <c r="Y288" s="4"/>
      <c r="Z288" s="4"/>
      <c r="AA288" s="4"/>
      <c r="AB288" s="4"/>
      <c r="AC288" s="4"/>
      <c r="AD288" s="4"/>
      <c r="AE288" s="4"/>
      <c r="AF288" s="4"/>
    </row>
    <row r="289">
      <c r="A289" s="26">
        <v>45979.0</v>
      </c>
      <c r="B289" s="65" t="s">
        <v>87</v>
      </c>
      <c r="C289" s="7" t="s">
        <v>20</v>
      </c>
      <c r="D289" s="54" t="s">
        <v>11</v>
      </c>
      <c r="E289" s="45"/>
      <c r="F289" s="54" t="s">
        <v>72</v>
      </c>
      <c r="G289" s="7" t="s">
        <v>19</v>
      </c>
      <c r="H289" s="7">
        <v>50.0</v>
      </c>
      <c r="I289" s="66">
        <f t="array" ref="I289">ifna(IF(F289="","",INDEX(UpdateSheet!W:W,MATCH(1,(UpdateSheet!U:U=MAXIFS(UpdateSheet!U:U, UpdateSheet!V:V, G289, UpdateSheet!U:U, "&lt;=" &amp; A289))*(UpdateSheet!V:V=G289), 0))*H289),"")</f>
        <v>7500</v>
      </c>
      <c r="J289" s="61"/>
      <c r="K289" s="4"/>
      <c r="L289" s="4"/>
      <c r="M289" s="4"/>
      <c r="N289" s="4"/>
      <c r="O289" s="4"/>
      <c r="P289" s="4"/>
      <c r="Q289" s="4"/>
      <c r="R289" s="4"/>
      <c r="S289" s="4"/>
      <c r="T289" s="4"/>
      <c r="U289" s="4"/>
      <c r="V289" s="4"/>
      <c r="W289" s="4"/>
      <c r="X289" s="4"/>
      <c r="Y289" s="4"/>
      <c r="Z289" s="4"/>
      <c r="AA289" s="4"/>
      <c r="AB289" s="4"/>
      <c r="AC289" s="4"/>
      <c r="AD289" s="4"/>
      <c r="AE289" s="4"/>
      <c r="AF289" s="4"/>
    </row>
    <row r="290">
      <c r="A290" s="26">
        <v>45979.0</v>
      </c>
      <c r="B290" s="65" t="s">
        <v>87</v>
      </c>
      <c r="C290" s="7" t="s">
        <v>15</v>
      </c>
      <c r="D290" s="54" t="s">
        <v>63</v>
      </c>
      <c r="E290" s="45"/>
      <c r="F290" s="54" t="s">
        <v>72</v>
      </c>
      <c r="G290" s="7" t="s">
        <v>14</v>
      </c>
      <c r="H290" s="7">
        <v>2.0</v>
      </c>
      <c r="I290" s="66">
        <f t="array" ref="I290">ifna(IF(F290="","",INDEX(UpdateSheet!W:W,MATCH(1,(UpdateSheet!U:U=MAXIFS(UpdateSheet!U:U, UpdateSheet!V:V, G290, UpdateSheet!U:U, "&lt;=" &amp; A290))*(UpdateSheet!V:V=G290), 0))*H290),"")</f>
        <v>19000</v>
      </c>
      <c r="J290" s="61"/>
      <c r="K290" s="4"/>
      <c r="L290" s="4"/>
      <c r="M290" s="4"/>
      <c r="N290" s="4"/>
      <c r="O290" s="4"/>
      <c r="P290" s="4"/>
      <c r="Q290" s="4"/>
      <c r="R290" s="4"/>
      <c r="S290" s="4"/>
      <c r="T290" s="4"/>
      <c r="U290" s="4"/>
      <c r="V290" s="4"/>
      <c r="W290" s="4"/>
      <c r="X290" s="4"/>
      <c r="Y290" s="4"/>
      <c r="Z290" s="4"/>
      <c r="AA290" s="4"/>
      <c r="AB290" s="4"/>
      <c r="AC290" s="4"/>
      <c r="AD290" s="4"/>
      <c r="AE290" s="4"/>
      <c r="AF290" s="4"/>
    </row>
    <row r="291">
      <c r="A291" s="26">
        <v>45979.0</v>
      </c>
      <c r="B291" s="65" t="s">
        <v>87</v>
      </c>
      <c r="C291" s="7" t="s">
        <v>15</v>
      </c>
      <c r="D291" s="54" t="s">
        <v>11</v>
      </c>
      <c r="E291" s="45"/>
      <c r="F291" s="54" t="s">
        <v>72</v>
      </c>
      <c r="G291" s="7" t="s">
        <v>14</v>
      </c>
      <c r="H291" s="7">
        <v>1.0</v>
      </c>
      <c r="I291" s="66">
        <f t="array" ref="I291">ifna(IF(F291="","",INDEX(UpdateSheet!W:W,MATCH(1,(UpdateSheet!U:U=MAXIFS(UpdateSheet!U:U, UpdateSheet!V:V, G291, UpdateSheet!U:U, "&lt;=" &amp; A291))*(UpdateSheet!V:V=G291), 0))*H291),"")</f>
        <v>9500</v>
      </c>
      <c r="J291" s="61"/>
      <c r="K291" s="4"/>
      <c r="L291" s="4"/>
      <c r="M291" s="4"/>
      <c r="N291" s="4"/>
      <c r="O291" s="4"/>
      <c r="P291" s="4"/>
      <c r="Q291" s="4"/>
      <c r="R291" s="4"/>
      <c r="S291" s="4"/>
      <c r="T291" s="4"/>
      <c r="U291" s="4"/>
      <c r="V291" s="4"/>
      <c r="W291" s="4"/>
      <c r="X291" s="4"/>
      <c r="Y291" s="4"/>
      <c r="Z291" s="4"/>
      <c r="AA291" s="4"/>
      <c r="AB291" s="4"/>
      <c r="AC291" s="4"/>
      <c r="AD291" s="4"/>
      <c r="AE291" s="4"/>
      <c r="AF291" s="4"/>
    </row>
    <row r="292">
      <c r="A292" s="26">
        <v>45979.0</v>
      </c>
      <c r="B292" s="65" t="s">
        <v>87</v>
      </c>
      <c r="C292" s="7" t="s">
        <v>15</v>
      </c>
      <c r="D292" s="54" t="s">
        <v>11</v>
      </c>
      <c r="E292" s="45"/>
      <c r="F292" s="54" t="s">
        <v>72</v>
      </c>
      <c r="G292" s="7" t="s">
        <v>19</v>
      </c>
      <c r="H292" s="7">
        <v>50.0</v>
      </c>
      <c r="I292" s="66">
        <f t="array" ref="I292">ifna(IF(F292="","",INDEX(UpdateSheet!W:W,MATCH(1,(UpdateSheet!U:U=MAXIFS(UpdateSheet!U:U, UpdateSheet!V:V, G292, UpdateSheet!U:U, "&lt;=" &amp; A292))*(UpdateSheet!V:V=G292), 0))*H292),"")</f>
        <v>7500</v>
      </c>
      <c r="J292" s="61"/>
      <c r="K292" s="4"/>
      <c r="L292" s="4"/>
      <c r="M292" s="4"/>
      <c r="N292" s="4"/>
      <c r="O292" s="4"/>
      <c r="P292" s="4"/>
      <c r="Q292" s="4"/>
      <c r="R292" s="4"/>
      <c r="S292" s="4"/>
      <c r="T292" s="4"/>
      <c r="U292" s="4"/>
      <c r="V292" s="4"/>
      <c r="W292" s="4"/>
      <c r="X292" s="4"/>
      <c r="Y292" s="4"/>
      <c r="Z292" s="4"/>
      <c r="AA292" s="4"/>
      <c r="AB292" s="4"/>
      <c r="AC292" s="4"/>
      <c r="AD292" s="4"/>
      <c r="AE292" s="4"/>
      <c r="AF292" s="4"/>
    </row>
    <row r="293">
      <c r="A293" s="26">
        <v>45980.0</v>
      </c>
      <c r="B293" s="65" t="s">
        <v>87</v>
      </c>
      <c r="C293" s="7" t="s">
        <v>15</v>
      </c>
      <c r="D293" s="54" t="s">
        <v>11</v>
      </c>
      <c r="E293" s="45"/>
      <c r="F293" s="54" t="s">
        <v>71</v>
      </c>
      <c r="G293" s="7" t="s">
        <v>14</v>
      </c>
      <c r="H293" s="7">
        <v>15.0</v>
      </c>
      <c r="I293" s="66">
        <f t="array" ref="I293">ifna(IF(F293="","",INDEX(UpdateSheet!W:W,MATCH(1,(UpdateSheet!U:U=MAXIFS(UpdateSheet!U:U, UpdateSheet!V:V, G293, UpdateSheet!U:U, "&lt;=" &amp; A293))*(UpdateSheet!V:V=G293), 0))*H293),"")</f>
        <v>142500</v>
      </c>
      <c r="J293" s="62">
        <v>5500.0</v>
      </c>
      <c r="K293" s="4"/>
      <c r="L293" s="4"/>
      <c r="M293" s="4"/>
      <c r="N293" s="4"/>
      <c r="O293" s="4"/>
      <c r="P293" s="4"/>
      <c r="Q293" s="4"/>
      <c r="R293" s="4"/>
      <c r="S293" s="4"/>
      <c r="T293" s="4"/>
      <c r="U293" s="4"/>
      <c r="V293" s="4"/>
      <c r="W293" s="4"/>
      <c r="X293" s="4"/>
      <c r="Y293" s="4"/>
      <c r="Z293" s="4"/>
      <c r="AA293" s="4"/>
      <c r="AB293" s="4"/>
      <c r="AC293" s="4"/>
      <c r="AD293" s="4"/>
      <c r="AE293" s="4"/>
      <c r="AF293" s="4"/>
    </row>
    <row r="294">
      <c r="A294" s="26">
        <v>45980.0</v>
      </c>
      <c r="B294" s="65" t="s">
        <v>87</v>
      </c>
      <c r="C294" s="7" t="s">
        <v>15</v>
      </c>
      <c r="D294" s="54" t="s">
        <v>31</v>
      </c>
      <c r="E294" s="45"/>
      <c r="F294" s="54" t="s">
        <v>71</v>
      </c>
      <c r="G294" s="7" t="s">
        <v>14</v>
      </c>
      <c r="H294" s="7">
        <v>8.0</v>
      </c>
      <c r="I294" s="66">
        <f t="array" ref="I294">ifna(IF(F294="","",INDEX(UpdateSheet!W:W,MATCH(1,(UpdateSheet!U:U=MAXIFS(UpdateSheet!U:U, UpdateSheet!V:V, G294, UpdateSheet!U:U, "&lt;=" &amp; A294))*(UpdateSheet!V:V=G294), 0))*H294),"")</f>
        <v>76000</v>
      </c>
      <c r="J294" s="61"/>
      <c r="K294" s="4"/>
      <c r="L294" s="4"/>
      <c r="M294" s="4"/>
      <c r="N294" s="4"/>
      <c r="O294" s="4"/>
      <c r="P294" s="4"/>
      <c r="Q294" s="4"/>
      <c r="R294" s="4"/>
      <c r="S294" s="4"/>
      <c r="T294" s="4"/>
      <c r="U294" s="4"/>
      <c r="V294" s="4"/>
      <c r="W294" s="4"/>
      <c r="X294" s="4"/>
      <c r="Y294" s="4"/>
      <c r="Z294" s="4"/>
      <c r="AA294" s="4"/>
      <c r="AB294" s="4"/>
      <c r="AC294" s="4"/>
      <c r="AD294" s="4"/>
      <c r="AE294" s="4"/>
      <c r="AF294" s="4"/>
    </row>
    <row r="295">
      <c r="A295" s="26">
        <v>45980.0</v>
      </c>
      <c r="B295" s="65" t="s">
        <v>87</v>
      </c>
      <c r="C295" s="7" t="s">
        <v>15</v>
      </c>
      <c r="D295" s="54" t="s">
        <v>31</v>
      </c>
      <c r="E295" s="45"/>
      <c r="F295" s="54" t="s">
        <v>71</v>
      </c>
      <c r="G295" s="7" t="s">
        <v>19</v>
      </c>
      <c r="H295" s="7">
        <v>200.0</v>
      </c>
      <c r="I295" s="66">
        <f t="array" ref="I295">ifna(IF(F295="","",INDEX(UpdateSheet!W:W,MATCH(1,(UpdateSheet!U:U=MAXIFS(UpdateSheet!U:U, UpdateSheet!V:V, G295, UpdateSheet!U:U, "&lt;=" &amp; A295))*(UpdateSheet!V:V=G295), 0))*H295),"")</f>
        <v>30000</v>
      </c>
      <c r="J295" s="62">
        <v>5000.0</v>
      </c>
      <c r="K295" s="4"/>
      <c r="L295" s="4"/>
      <c r="M295" s="4"/>
      <c r="N295" s="4"/>
      <c r="O295" s="4"/>
      <c r="P295" s="4"/>
      <c r="Q295" s="4"/>
      <c r="R295" s="4"/>
      <c r="S295" s="4"/>
      <c r="T295" s="4"/>
      <c r="U295" s="4"/>
      <c r="V295" s="4"/>
      <c r="W295" s="4"/>
      <c r="X295" s="4"/>
      <c r="Y295" s="4"/>
      <c r="Z295" s="4"/>
      <c r="AA295" s="4"/>
      <c r="AB295" s="4"/>
      <c r="AC295" s="4"/>
      <c r="AD295" s="4"/>
      <c r="AE295" s="4"/>
      <c r="AF295" s="4"/>
    </row>
    <row r="296">
      <c r="A296" s="26">
        <v>45980.0</v>
      </c>
      <c r="B296" s="65" t="s">
        <v>87</v>
      </c>
      <c r="C296" s="7" t="s">
        <v>15</v>
      </c>
      <c r="D296" s="54" t="s">
        <v>55</v>
      </c>
      <c r="E296" s="45"/>
      <c r="F296" s="54" t="s">
        <v>71</v>
      </c>
      <c r="G296" s="7" t="s">
        <v>14</v>
      </c>
      <c r="H296" s="7">
        <v>5.0</v>
      </c>
      <c r="I296" s="66">
        <f t="array" ref="I296">ifna(IF(F296="","",INDEX(UpdateSheet!W:W,MATCH(1,(UpdateSheet!U:U=MAXIFS(UpdateSheet!U:U, UpdateSheet!V:V, G296, UpdateSheet!U:U, "&lt;=" &amp; A296))*(UpdateSheet!V:V=G296), 0))*H296),"")</f>
        <v>47500</v>
      </c>
      <c r="J296" s="62">
        <v>4500.0</v>
      </c>
      <c r="K296" s="4"/>
      <c r="L296" s="4"/>
      <c r="M296" s="4"/>
      <c r="N296" s="4"/>
      <c r="O296" s="4"/>
      <c r="P296" s="4"/>
      <c r="Q296" s="4"/>
      <c r="R296" s="4"/>
      <c r="S296" s="4"/>
      <c r="T296" s="4"/>
      <c r="U296" s="4"/>
      <c r="V296" s="4"/>
      <c r="W296" s="4"/>
      <c r="X296" s="4"/>
      <c r="Y296" s="4"/>
      <c r="Z296" s="4"/>
      <c r="AA296" s="4"/>
      <c r="AB296" s="4"/>
      <c r="AC296" s="4"/>
      <c r="AD296" s="4"/>
      <c r="AE296" s="4"/>
      <c r="AF296" s="4"/>
    </row>
    <row r="297">
      <c r="A297" s="26">
        <v>45980.0</v>
      </c>
      <c r="B297" s="65" t="s">
        <v>87</v>
      </c>
      <c r="C297" s="7" t="s">
        <v>15</v>
      </c>
      <c r="D297" s="54" t="s">
        <v>67</v>
      </c>
      <c r="E297" s="45"/>
      <c r="F297" s="54" t="s">
        <v>71</v>
      </c>
      <c r="G297" s="7" t="s">
        <v>14</v>
      </c>
      <c r="H297" s="7">
        <v>5.0</v>
      </c>
      <c r="I297" s="66">
        <f t="array" ref="I297">ifna(IF(F297="","",INDEX(UpdateSheet!W:W,MATCH(1,(UpdateSheet!U:U=MAXIFS(UpdateSheet!U:U, UpdateSheet!V:V, G297, UpdateSheet!U:U, "&lt;=" &amp; A297))*(UpdateSheet!V:V=G297), 0))*H297),"")</f>
        <v>47500</v>
      </c>
      <c r="J297" s="62">
        <v>5000.0</v>
      </c>
      <c r="K297" s="4"/>
      <c r="L297" s="4"/>
      <c r="M297" s="4"/>
      <c r="N297" s="4"/>
      <c r="O297" s="4"/>
      <c r="P297" s="4"/>
      <c r="Q297" s="4"/>
      <c r="R297" s="4"/>
      <c r="S297" s="4"/>
      <c r="T297" s="4"/>
      <c r="U297" s="4"/>
      <c r="V297" s="4"/>
      <c r="W297" s="4"/>
      <c r="X297" s="4"/>
      <c r="Y297" s="4"/>
      <c r="Z297" s="4"/>
      <c r="AA297" s="4"/>
      <c r="AB297" s="4"/>
      <c r="AC297" s="4"/>
      <c r="AD297" s="4"/>
      <c r="AE297" s="4"/>
      <c r="AF297" s="4"/>
    </row>
    <row r="298">
      <c r="A298" s="26">
        <v>45980.0</v>
      </c>
      <c r="B298" s="65" t="s">
        <v>87</v>
      </c>
      <c r="C298" s="7" t="s">
        <v>15</v>
      </c>
      <c r="D298" s="54" t="s">
        <v>57</v>
      </c>
      <c r="E298" s="45"/>
      <c r="F298" s="54" t="s">
        <v>71</v>
      </c>
      <c r="G298" s="7" t="s">
        <v>14</v>
      </c>
      <c r="H298" s="7">
        <v>5.0</v>
      </c>
      <c r="I298" s="66">
        <f t="array" ref="I298">ifna(IF(F298="","",INDEX(UpdateSheet!W:W,MATCH(1,(UpdateSheet!U:U=MAXIFS(UpdateSheet!U:U, UpdateSheet!V:V, G298, UpdateSheet!U:U, "&lt;=" &amp; A298))*(UpdateSheet!V:V=G298), 0))*H298),"")</f>
        <v>47500</v>
      </c>
      <c r="J298" s="62"/>
      <c r="K298" s="4"/>
      <c r="L298" s="4"/>
      <c r="M298" s="4"/>
      <c r="N298" s="4"/>
      <c r="O298" s="4"/>
      <c r="P298" s="4"/>
      <c r="Q298" s="4"/>
      <c r="R298" s="4"/>
      <c r="S298" s="4"/>
      <c r="T298" s="4"/>
      <c r="U298" s="4"/>
      <c r="V298" s="4"/>
      <c r="W298" s="4"/>
      <c r="X298" s="4"/>
      <c r="Y298" s="4"/>
      <c r="Z298" s="4"/>
      <c r="AA298" s="4"/>
      <c r="AB298" s="4"/>
      <c r="AC298" s="4"/>
      <c r="AD298" s="4"/>
      <c r="AE298" s="4"/>
      <c r="AF298" s="4"/>
    </row>
    <row r="299">
      <c r="A299" s="26">
        <v>45980.0</v>
      </c>
      <c r="B299" s="65" t="s">
        <v>87</v>
      </c>
      <c r="C299" s="7" t="s">
        <v>15</v>
      </c>
      <c r="D299" s="54" t="s">
        <v>57</v>
      </c>
      <c r="E299" s="45"/>
      <c r="F299" s="54" t="s">
        <v>71</v>
      </c>
      <c r="G299" s="7" t="s">
        <v>19</v>
      </c>
      <c r="H299" s="7">
        <v>300.0</v>
      </c>
      <c r="I299" s="66">
        <f t="array" ref="I299">ifna(IF(F299="","",INDEX(UpdateSheet!W:W,MATCH(1,(UpdateSheet!U:U=MAXIFS(UpdateSheet!U:U, UpdateSheet!V:V, G299, UpdateSheet!U:U, "&lt;=" &amp; A299))*(UpdateSheet!V:V=G299), 0))*H299),"")</f>
        <v>45000</v>
      </c>
      <c r="J299" s="62">
        <v>5000.0</v>
      </c>
      <c r="K299" s="4"/>
      <c r="L299" s="4"/>
      <c r="M299" s="4"/>
      <c r="N299" s="4"/>
      <c r="O299" s="4"/>
      <c r="P299" s="4"/>
      <c r="Q299" s="4"/>
      <c r="R299" s="4"/>
      <c r="S299" s="4"/>
      <c r="T299" s="4"/>
      <c r="U299" s="4"/>
      <c r="V299" s="4"/>
      <c r="W299" s="4"/>
      <c r="X299" s="4"/>
      <c r="Y299" s="4"/>
      <c r="Z299" s="4"/>
      <c r="AA299" s="4"/>
      <c r="AB299" s="4"/>
      <c r="AC299" s="4"/>
      <c r="AD299" s="4"/>
      <c r="AE299" s="4"/>
      <c r="AF299" s="4"/>
    </row>
    <row r="300">
      <c r="A300" s="26">
        <v>45980.0</v>
      </c>
      <c r="B300" s="65" t="s">
        <v>87</v>
      </c>
      <c r="C300" s="7" t="s">
        <v>15</v>
      </c>
      <c r="D300" s="54" t="s">
        <v>11</v>
      </c>
      <c r="E300" s="45"/>
      <c r="F300" s="54" t="s">
        <v>72</v>
      </c>
      <c r="G300" s="7" t="s">
        <v>14</v>
      </c>
      <c r="H300" s="7">
        <v>2.0</v>
      </c>
      <c r="I300" s="66">
        <f t="array" ref="I300">ifna(IF(F300="","",INDEX(UpdateSheet!W:W,MATCH(1,(UpdateSheet!U:U=MAXIFS(UpdateSheet!U:U, UpdateSheet!V:V, G300, UpdateSheet!U:U, "&lt;=" &amp; A300))*(UpdateSheet!V:V=G300), 0))*H300),"")</f>
        <v>19000</v>
      </c>
      <c r="J300" s="61"/>
      <c r="K300" s="4"/>
      <c r="L300" s="4"/>
      <c r="M300" s="4"/>
      <c r="N300" s="4"/>
      <c r="O300" s="4"/>
      <c r="P300" s="4"/>
      <c r="Q300" s="4"/>
      <c r="R300" s="4"/>
      <c r="S300" s="4"/>
      <c r="T300" s="4"/>
      <c r="U300" s="4"/>
      <c r="V300" s="4"/>
      <c r="W300" s="4"/>
      <c r="X300" s="4"/>
      <c r="Y300" s="4"/>
      <c r="Z300" s="4"/>
      <c r="AA300" s="4"/>
      <c r="AB300" s="4"/>
      <c r="AC300" s="4"/>
      <c r="AD300" s="4"/>
      <c r="AE300" s="4"/>
      <c r="AF300" s="4"/>
    </row>
    <row r="301">
      <c r="A301" s="26">
        <v>45980.0</v>
      </c>
      <c r="B301" s="65" t="s">
        <v>87</v>
      </c>
      <c r="C301" s="7" t="s">
        <v>20</v>
      </c>
      <c r="D301" s="54" t="s">
        <v>35</v>
      </c>
      <c r="E301" s="45"/>
      <c r="F301" s="54" t="s">
        <v>72</v>
      </c>
      <c r="G301" s="7" t="s">
        <v>14</v>
      </c>
      <c r="H301" s="7">
        <v>1.0</v>
      </c>
      <c r="I301" s="66">
        <f t="array" ref="I301">ifna(IF(F301="","",INDEX(UpdateSheet!W:W,MATCH(1,(UpdateSheet!U:U=MAXIFS(UpdateSheet!U:U, UpdateSheet!V:V, G301, UpdateSheet!U:U, "&lt;=" &amp; A301))*(UpdateSheet!V:V=G301), 0))*H301),"")</f>
        <v>9500</v>
      </c>
      <c r="J301" s="61"/>
      <c r="K301" s="4"/>
      <c r="L301" s="4"/>
      <c r="M301" s="4"/>
      <c r="N301" s="4"/>
      <c r="O301" s="4"/>
      <c r="P301" s="4"/>
      <c r="Q301" s="4"/>
      <c r="R301" s="4"/>
      <c r="S301" s="4"/>
      <c r="T301" s="4"/>
      <c r="U301" s="4"/>
      <c r="V301" s="4"/>
      <c r="W301" s="4"/>
      <c r="X301" s="4"/>
      <c r="Y301" s="4"/>
      <c r="Z301" s="4"/>
      <c r="AA301" s="4"/>
      <c r="AB301" s="4"/>
      <c r="AC301" s="4"/>
      <c r="AD301" s="4"/>
      <c r="AE301" s="4"/>
      <c r="AF301" s="4"/>
    </row>
    <row r="302">
      <c r="A302" s="26">
        <v>45980.0</v>
      </c>
      <c r="B302" s="65" t="s">
        <v>87</v>
      </c>
      <c r="C302" s="7" t="s">
        <v>20</v>
      </c>
      <c r="D302" s="54" t="s">
        <v>35</v>
      </c>
      <c r="E302" s="45"/>
      <c r="F302" s="54" t="s">
        <v>72</v>
      </c>
      <c r="G302" s="7" t="s">
        <v>19</v>
      </c>
      <c r="H302" s="7">
        <v>40.0</v>
      </c>
      <c r="I302" s="66">
        <f t="array" ref="I302">ifna(IF(F302="","",INDEX(UpdateSheet!W:W,MATCH(1,(UpdateSheet!U:U=MAXIFS(UpdateSheet!U:U, UpdateSheet!V:V, G302, UpdateSheet!U:U, "&lt;=" &amp; A302))*(UpdateSheet!V:V=G302), 0))*H302),"")</f>
        <v>6000</v>
      </c>
      <c r="J302" s="61"/>
      <c r="K302" s="4"/>
      <c r="L302" s="4"/>
      <c r="M302" s="4"/>
      <c r="N302" s="4"/>
      <c r="O302" s="4"/>
      <c r="P302" s="4"/>
      <c r="Q302" s="4"/>
      <c r="R302" s="4"/>
      <c r="S302" s="4"/>
      <c r="T302" s="4"/>
      <c r="U302" s="4"/>
      <c r="V302" s="4"/>
      <c r="W302" s="4"/>
      <c r="X302" s="4"/>
      <c r="Y302" s="4"/>
      <c r="Z302" s="4"/>
      <c r="AA302" s="4"/>
      <c r="AB302" s="4"/>
      <c r="AC302" s="4"/>
      <c r="AD302" s="4"/>
      <c r="AE302" s="4"/>
      <c r="AF302" s="4"/>
    </row>
    <row r="303">
      <c r="A303" s="26">
        <v>45980.0</v>
      </c>
      <c r="B303" s="65" t="s">
        <v>87</v>
      </c>
      <c r="C303" s="7" t="s">
        <v>20</v>
      </c>
      <c r="D303" s="54" t="s">
        <v>11</v>
      </c>
      <c r="E303" s="45"/>
      <c r="F303" s="54" t="s">
        <v>72</v>
      </c>
      <c r="G303" s="7" t="s">
        <v>14</v>
      </c>
      <c r="H303" s="7">
        <v>1.0</v>
      </c>
      <c r="I303" s="66">
        <f t="array" ref="I303">ifna(IF(F303="","",INDEX(UpdateSheet!W:W,MATCH(1,(UpdateSheet!U:U=MAXIFS(UpdateSheet!U:U, UpdateSheet!V:V, G303, UpdateSheet!U:U, "&lt;=" &amp; A303))*(UpdateSheet!V:V=G303), 0))*H303),"")</f>
        <v>9500</v>
      </c>
      <c r="J303" s="61"/>
      <c r="K303" s="4"/>
      <c r="L303" s="4"/>
      <c r="M303" s="4"/>
      <c r="N303" s="4"/>
      <c r="O303" s="4"/>
      <c r="P303" s="4"/>
      <c r="Q303" s="4"/>
      <c r="R303" s="4"/>
      <c r="S303" s="4"/>
      <c r="T303" s="4"/>
      <c r="U303" s="4"/>
      <c r="V303" s="4"/>
      <c r="W303" s="4"/>
      <c r="X303" s="4"/>
      <c r="Y303" s="4"/>
      <c r="Z303" s="4"/>
      <c r="AA303" s="4"/>
      <c r="AB303" s="4"/>
      <c r="AC303" s="4"/>
      <c r="AD303" s="4"/>
      <c r="AE303" s="4"/>
      <c r="AF303" s="4"/>
    </row>
    <row r="304">
      <c r="A304" s="26">
        <v>45981.0</v>
      </c>
      <c r="B304" s="65" t="s">
        <v>87</v>
      </c>
      <c r="C304" s="7" t="s">
        <v>15</v>
      </c>
      <c r="D304" s="54" t="s">
        <v>45</v>
      </c>
      <c r="E304" s="45"/>
      <c r="F304" s="54" t="s">
        <v>71</v>
      </c>
      <c r="G304" s="7" t="s">
        <v>19</v>
      </c>
      <c r="H304" s="7">
        <v>300.0</v>
      </c>
      <c r="I304" s="66">
        <f t="array" ref="I304">ifna(IF(F304="","",INDEX(UpdateSheet!W:W,MATCH(1,(UpdateSheet!U:U=MAXIFS(UpdateSheet!U:U, UpdateSheet!V:V, G304, UpdateSheet!U:U, "&lt;=" &amp; A304))*(UpdateSheet!V:V=G304), 0))*H304),"")</f>
        <v>45000</v>
      </c>
      <c r="J304" s="62">
        <v>3500.0</v>
      </c>
      <c r="K304" s="4"/>
      <c r="L304" s="4"/>
      <c r="M304" s="4"/>
      <c r="N304" s="4"/>
      <c r="O304" s="4"/>
      <c r="P304" s="4"/>
      <c r="Q304" s="4"/>
      <c r="R304" s="4"/>
      <c r="S304" s="4"/>
      <c r="T304" s="4"/>
      <c r="U304" s="4"/>
      <c r="V304" s="4"/>
      <c r="W304" s="4"/>
      <c r="X304" s="4"/>
      <c r="Y304" s="4"/>
      <c r="Z304" s="4"/>
      <c r="AA304" s="4"/>
      <c r="AB304" s="4"/>
      <c r="AC304" s="4"/>
      <c r="AD304" s="4"/>
      <c r="AE304" s="4"/>
      <c r="AF304" s="4"/>
    </row>
    <row r="305">
      <c r="A305" s="26">
        <v>45981.0</v>
      </c>
      <c r="B305" s="65" t="s">
        <v>87</v>
      </c>
      <c r="C305" s="7" t="s">
        <v>15</v>
      </c>
      <c r="D305" s="54" t="s">
        <v>45</v>
      </c>
      <c r="E305" s="45"/>
      <c r="F305" s="54" t="s">
        <v>72</v>
      </c>
      <c r="G305" s="7" t="s">
        <v>14</v>
      </c>
      <c r="H305" s="7">
        <v>1.0</v>
      </c>
      <c r="I305" s="66">
        <f t="array" ref="I305">ifna(IF(F305="","",INDEX(UpdateSheet!W:W,MATCH(1,(UpdateSheet!U:U=MAXIFS(UpdateSheet!U:U, UpdateSheet!V:V, G305, UpdateSheet!U:U, "&lt;=" &amp; A305))*(UpdateSheet!V:V=G305), 0))*H305),"")</f>
        <v>9500</v>
      </c>
      <c r="J305" s="61"/>
      <c r="K305" s="4"/>
      <c r="L305" s="4"/>
      <c r="M305" s="4"/>
      <c r="N305" s="4"/>
      <c r="O305" s="4"/>
      <c r="P305" s="4"/>
      <c r="Q305" s="4"/>
      <c r="R305" s="4"/>
      <c r="S305" s="4"/>
      <c r="T305" s="4"/>
      <c r="U305" s="4"/>
      <c r="V305" s="4"/>
      <c r="W305" s="4"/>
      <c r="X305" s="4"/>
      <c r="Y305" s="4"/>
      <c r="Z305" s="4"/>
      <c r="AA305" s="4"/>
      <c r="AB305" s="4"/>
      <c r="AC305" s="4"/>
      <c r="AD305" s="4"/>
      <c r="AE305" s="4"/>
      <c r="AF305" s="4"/>
    </row>
    <row r="306">
      <c r="A306" s="26">
        <v>45981.0</v>
      </c>
      <c r="B306" s="65" t="s">
        <v>87</v>
      </c>
      <c r="C306" s="7" t="s">
        <v>15</v>
      </c>
      <c r="D306" s="54" t="s">
        <v>57</v>
      </c>
      <c r="E306" s="45"/>
      <c r="F306" s="54" t="s">
        <v>72</v>
      </c>
      <c r="G306" s="7" t="s">
        <v>14</v>
      </c>
      <c r="H306" s="7">
        <v>1.0</v>
      </c>
      <c r="I306" s="66">
        <f t="array" ref="I306">ifna(IF(F306="","",INDEX(UpdateSheet!W:W,MATCH(1,(UpdateSheet!U:U=MAXIFS(UpdateSheet!U:U, UpdateSheet!V:V, G306, UpdateSheet!U:U, "&lt;=" &amp; A306))*(UpdateSheet!V:V=G306), 0))*H306),"")</f>
        <v>9500</v>
      </c>
      <c r="J306" s="61"/>
      <c r="K306" s="4"/>
      <c r="L306" s="4"/>
      <c r="M306" s="4"/>
      <c r="N306" s="4"/>
      <c r="O306" s="4"/>
      <c r="P306" s="4"/>
      <c r="Q306" s="4"/>
      <c r="R306" s="4"/>
      <c r="S306" s="4"/>
      <c r="T306" s="4"/>
      <c r="U306" s="4"/>
      <c r="V306" s="4"/>
      <c r="W306" s="4"/>
      <c r="X306" s="4"/>
      <c r="Y306" s="4"/>
      <c r="Z306" s="4"/>
      <c r="AA306" s="4"/>
      <c r="AB306" s="4"/>
      <c r="AC306" s="4"/>
      <c r="AD306" s="4"/>
      <c r="AE306" s="4"/>
      <c r="AF306" s="4"/>
    </row>
    <row r="307">
      <c r="A307" s="26">
        <v>45981.0</v>
      </c>
      <c r="B307" s="65" t="s">
        <v>87</v>
      </c>
      <c r="C307" s="7" t="s">
        <v>15</v>
      </c>
      <c r="D307" s="54" t="s">
        <v>11</v>
      </c>
      <c r="E307" s="45"/>
      <c r="F307" s="54" t="s">
        <v>72</v>
      </c>
      <c r="G307" s="7" t="s">
        <v>14</v>
      </c>
      <c r="H307" s="7">
        <v>1.0</v>
      </c>
      <c r="I307" s="66">
        <f t="array" ref="I307">ifna(IF(F307="","",INDEX(UpdateSheet!W:W,MATCH(1,(UpdateSheet!U:U=MAXIFS(UpdateSheet!U:U, UpdateSheet!V:V, G307, UpdateSheet!U:U, "&lt;=" &amp; A307))*(UpdateSheet!V:V=G307), 0))*H307),"")</f>
        <v>9500</v>
      </c>
      <c r="J307" s="61"/>
      <c r="K307" s="4"/>
      <c r="L307" s="4"/>
      <c r="M307" s="4"/>
      <c r="N307" s="4"/>
      <c r="O307" s="4"/>
      <c r="P307" s="4"/>
      <c r="Q307" s="4"/>
      <c r="R307" s="4"/>
      <c r="S307" s="4"/>
      <c r="T307" s="4"/>
      <c r="U307" s="4"/>
      <c r="V307" s="4"/>
      <c r="W307" s="4"/>
      <c r="X307" s="4"/>
      <c r="Y307" s="4"/>
      <c r="Z307" s="4"/>
      <c r="AA307" s="4"/>
      <c r="AB307" s="4"/>
      <c r="AC307" s="4"/>
      <c r="AD307" s="4"/>
      <c r="AE307" s="4"/>
      <c r="AF307" s="4"/>
    </row>
    <row r="308">
      <c r="A308" s="26">
        <v>45985.0</v>
      </c>
      <c r="B308" s="65" t="s">
        <v>87</v>
      </c>
      <c r="C308" s="7" t="s">
        <v>20</v>
      </c>
      <c r="D308" s="54" t="s">
        <v>11</v>
      </c>
      <c r="E308" s="45"/>
      <c r="F308" s="54" t="s">
        <v>72</v>
      </c>
      <c r="G308" s="7" t="s">
        <v>14</v>
      </c>
      <c r="H308" s="7">
        <v>1.0</v>
      </c>
      <c r="I308" s="66">
        <f t="array" ref="I308">ifna(IF(F308="","",INDEX(UpdateSheet!W:W,MATCH(1,(UpdateSheet!U:U=MAXIFS(UpdateSheet!U:U, UpdateSheet!V:V, G308, UpdateSheet!U:U, "&lt;=" &amp; A308))*(UpdateSheet!V:V=G308), 0))*H308),"")</f>
        <v>9500</v>
      </c>
      <c r="J308" s="61"/>
      <c r="K308" s="4"/>
      <c r="L308" s="4"/>
      <c r="M308" s="4"/>
      <c r="N308" s="4"/>
      <c r="O308" s="4"/>
      <c r="P308" s="4"/>
      <c r="Q308" s="4"/>
      <c r="R308" s="4"/>
      <c r="S308" s="4"/>
      <c r="T308" s="4"/>
      <c r="U308" s="4"/>
      <c r="V308" s="4"/>
      <c r="W308" s="4"/>
      <c r="X308" s="4"/>
      <c r="Y308" s="4"/>
      <c r="Z308" s="4"/>
      <c r="AA308" s="4"/>
      <c r="AB308" s="4"/>
      <c r="AC308" s="4"/>
      <c r="AD308" s="4"/>
      <c r="AE308" s="4"/>
      <c r="AF308" s="4"/>
    </row>
    <row r="309">
      <c r="A309" s="26">
        <v>45985.0</v>
      </c>
      <c r="B309" s="65" t="s">
        <v>87</v>
      </c>
      <c r="C309" s="7" t="s">
        <v>20</v>
      </c>
      <c r="D309" s="54" t="s">
        <v>11</v>
      </c>
      <c r="E309" s="45"/>
      <c r="F309" s="54" t="s">
        <v>72</v>
      </c>
      <c r="G309" s="7" t="s">
        <v>14</v>
      </c>
      <c r="H309" s="7">
        <v>2.0</v>
      </c>
      <c r="I309" s="66">
        <f t="array" ref="I309">ifna(IF(F309="","",INDEX(UpdateSheet!W:W,MATCH(1,(UpdateSheet!U:U=MAXIFS(UpdateSheet!U:U, UpdateSheet!V:V, G309, UpdateSheet!U:U, "&lt;=" &amp; A309))*(UpdateSheet!V:V=G309), 0))*H309),"")</f>
        <v>19000</v>
      </c>
      <c r="J309" s="61"/>
      <c r="K309" s="4"/>
      <c r="L309" s="4"/>
      <c r="M309" s="4"/>
      <c r="N309" s="4"/>
      <c r="O309" s="4"/>
      <c r="P309" s="4"/>
      <c r="Q309" s="4"/>
      <c r="R309" s="4"/>
      <c r="S309" s="4"/>
      <c r="T309" s="4"/>
      <c r="U309" s="4"/>
      <c r="V309" s="4"/>
      <c r="W309" s="4"/>
      <c r="X309" s="4"/>
      <c r="Y309" s="4"/>
      <c r="Z309" s="4"/>
      <c r="AA309" s="4"/>
      <c r="AB309" s="4"/>
      <c r="AC309" s="4"/>
      <c r="AD309" s="4"/>
      <c r="AE309" s="4"/>
      <c r="AF309" s="4"/>
    </row>
    <row r="310">
      <c r="A310" s="26">
        <v>45985.0</v>
      </c>
      <c r="B310" s="65" t="s">
        <v>87</v>
      </c>
      <c r="C310" s="7" t="s">
        <v>20</v>
      </c>
      <c r="D310" s="54" t="s">
        <v>11</v>
      </c>
      <c r="E310" s="45"/>
      <c r="F310" s="54" t="s">
        <v>72</v>
      </c>
      <c r="G310" s="7" t="s">
        <v>19</v>
      </c>
      <c r="H310" s="7">
        <v>100.0</v>
      </c>
      <c r="I310" s="66">
        <f t="array" ref="I310">ifna(IF(F310="","",INDEX(UpdateSheet!W:W,MATCH(1,(UpdateSheet!U:U=MAXIFS(UpdateSheet!U:U, UpdateSheet!V:V, G310, UpdateSheet!U:U, "&lt;=" &amp; A310))*(UpdateSheet!V:V=G310), 0))*H310),"")</f>
        <v>15000</v>
      </c>
      <c r="J310" s="61"/>
      <c r="K310" s="4"/>
      <c r="L310" s="4"/>
      <c r="M310" s="4"/>
      <c r="N310" s="4"/>
      <c r="O310" s="4"/>
      <c r="P310" s="4"/>
      <c r="Q310" s="4"/>
      <c r="R310" s="4"/>
      <c r="S310" s="4"/>
      <c r="T310" s="4"/>
      <c r="U310" s="4"/>
      <c r="V310" s="4"/>
      <c r="W310" s="4"/>
      <c r="X310" s="4"/>
      <c r="Y310" s="4"/>
      <c r="Z310" s="4"/>
      <c r="AA310" s="4"/>
      <c r="AB310" s="4"/>
      <c r="AC310" s="4"/>
      <c r="AD310" s="4"/>
      <c r="AE310" s="4"/>
      <c r="AF310" s="4"/>
    </row>
    <row r="311">
      <c r="A311" s="26">
        <v>45986.0</v>
      </c>
      <c r="B311" s="65" t="s">
        <v>87</v>
      </c>
      <c r="C311" s="7" t="s">
        <v>15</v>
      </c>
      <c r="D311" s="54" t="s">
        <v>67</v>
      </c>
      <c r="E311" s="45"/>
      <c r="F311" s="54" t="s">
        <v>72</v>
      </c>
      <c r="G311" s="7" t="s">
        <v>14</v>
      </c>
      <c r="H311" s="7">
        <v>1.0</v>
      </c>
      <c r="I311" s="66">
        <f t="array" ref="I311">ifna(IF(F311="","",INDEX(UpdateSheet!W:W,MATCH(1,(UpdateSheet!U:U=MAXIFS(UpdateSheet!U:U, UpdateSheet!V:V, G311, UpdateSheet!U:U, "&lt;=" &amp; A311))*(UpdateSheet!V:V=G311), 0))*H311),"")</f>
        <v>9500</v>
      </c>
      <c r="J311" s="61"/>
      <c r="K311" s="4"/>
      <c r="L311" s="4"/>
      <c r="M311" s="4"/>
      <c r="N311" s="4"/>
      <c r="O311" s="4"/>
      <c r="P311" s="4"/>
      <c r="Q311" s="4"/>
      <c r="R311" s="4"/>
      <c r="S311" s="4"/>
      <c r="T311" s="4"/>
      <c r="U311" s="4"/>
      <c r="V311" s="4"/>
      <c r="W311" s="4"/>
      <c r="X311" s="4"/>
      <c r="Y311" s="4"/>
      <c r="Z311" s="4"/>
      <c r="AA311" s="4"/>
      <c r="AB311" s="4"/>
      <c r="AC311" s="4"/>
      <c r="AD311" s="4"/>
      <c r="AE311" s="4"/>
      <c r="AF311" s="4"/>
    </row>
    <row r="312">
      <c r="A312" s="26">
        <v>45986.0</v>
      </c>
      <c r="B312" s="65" t="s">
        <v>87</v>
      </c>
      <c r="C312" s="7" t="s">
        <v>20</v>
      </c>
      <c r="D312" s="54" t="s">
        <v>31</v>
      </c>
      <c r="E312" s="45"/>
      <c r="F312" s="54" t="s">
        <v>72</v>
      </c>
      <c r="G312" s="7" t="s">
        <v>14</v>
      </c>
      <c r="H312" s="7">
        <v>2.0</v>
      </c>
      <c r="I312" s="66">
        <f t="array" ref="I312">ifna(IF(F312="","",INDEX(UpdateSheet!W:W,MATCH(1,(UpdateSheet!U:U=MAXIFS(UpdateSheet!U:U, UpdateSheet!V:V, G312, UpdateSheet!U:U, "&lt;=" &amp; A312))*(UpdateSheet!V:V=G312), 0))*H312),"")</f>
        <v>19000</v>
      </c>
      <c r="J312" s="61"/>
      <c r="K312" s="4"/>
      <c r="L312" s="4"/>
      <c r="M312" s="4"/>
      <c r="N312" s="4"/>
      <c r="O312" s="4"/>
      <c r="P312" s="4"/>
      <c r="Q312" s="4"/>
      <c r="R312" s="4"/>
      <c r="S312" s="4"/>
      <c r="T312" s="4"/>
      <c r="U312" s="4"/>
      <c r="V312" s="4"/>
      <c r="W312" s="4"/>
      <c r="X312" s="4"/>
      <c r="Y312" s="4"/>
      <c r="Z312" s="4"/>
      <c r="AA312" s="4"/>
      <c r="AB312" s="4"/>
      <c r="AC312" s="4"/>
      <c r="AD312" s="4"/>
      <c r="AE312" s="4"/>
      <c r="AF312" s="4"/>
    </row>
    <row r="313">
      <c r="A313" s="26">
        <v>45986.0</v>
      </c>
      <c r="B313" s="65" t="s">
        <v>87</v>
      </c>
      <c r="C313" s="7" t="s">
        <v>20</v>
      </c>
      <c r="D313" s="54" t="s">
        <v>31</v>
      </c>
      <c r="E313" s="45"/>
      <c r="F313" s="54" t="s">
        <v>72</v>
      </c>
      <c r="G313" s="7" t="s">
        <v>19</v>
      </c>
      <c r="H313" s="7">
        <v>50.0</v>
      </c>
      <c r="I313" s="66">
        <f t="array" ref="I313">ifna(IF(F313="","",INDEX(UpdateSheet!W:W,MATCH(1,(UpdateSheet!U:U=MAXIFS(UpdateSheet!U:U, UpdateSheet!V:V, G313, UpdateSheet!U:U, "&lt;=" &amp; A313))*(UpdateSheet!V:V=G313), 0))*H313),"")</f>
        <v>7500</v>
      </c>
      <c r="J313" s="61"/>
      <c r="K313" s="4"/>
      <c r="L313" s="4"/>
      <c r="M313" s="4"/>
      <c r="N313" s="4"/>
      <c r="O313" s="4"/>
      <c r="P313" s="4"/>
      <c r="Q313" s="4"/>
      <c r="R313" s="4"/>
      <c r="S313" s="4"/>
      <c r="T313" s="4"/>
      <c r="U313" s="4"/>
      <c r="V313" s="4"/>
      <c r="W313" s="4"/>
      <c r="X313" s="4"/>
      <c r="Y313" s="4"/>
      <c r="Z313" s="4"/>
      <c r="AA313" s="4"/>
      <c r="AB313" s="4"/>
      <c r="AC313" s="4"/>
      <c r="AD313" s="4"/>
      <c r="AE313" s="4"/>
      <c r="AF313" s="4"/>
    </row>
    <row r="314">
      <c r="A314" s="26">
        <v>45988.0</v>
      </c>
      <c r="B314" s="65" t="s">
        <v>87</v>
      </c>
      <c r="C314" s="7" t="s">
        <v>20</v>
      </c>
      <c r="D314" s="54" t="s">
        <v>45</v>
      </c>
      <c r="E314" s="45"/>
      <c r="F314" s="54" t="s">
        <v>72</v>
      </c>
      <c r="G314" s="7" t="s">
        <v>14</v>
      </c>
      <c r="H314" s="7">
        <v>1.0</v>
      </c>
      <c r="I314" s="66">
        <f t="array" ref="I314">ifna(IF(F314="","",INDEX(UpdateSheet!W:W,MATCH(1,(UpdateSheet!U:U=MAXIFS(UpdateSheet!U:U, UpdateSheet!V:V, G314, UpdateSheet!U:U, "&lt;=" &amp; A314))*(UpdateSheet!V:V=G314), 0))*H314),"")</f>
        <v>9500</v>
      </c>
      <c r="J314" s="61"/>
      <c r="K314" s="4"/>
      <c r="L314" s="4"/>
      <c r="M314" s="4"/>
      <c r="N314" s="4"/>
      <c r="O314" s="4"/>
      <c r="P314" s="4"/>
      <c r="Q314" s="4"/>
      <c r="R314" s="4"/>
      <c r="S314" s="4"/>
      <c r="T314" s="4"/>
      <c r="U314" s="4"/>
      <c r="V314" s="4"/>
      <c r="W314" s="4"/>
      <c r="X314" s="4"/>
      <c r="Y314" s="4"/>
      <c r="Z314" s="4"/>
      <c r="AA314" s="4"/>
      <c r="AB314" s="4"/>
      <c r="AC314" s="4"/>
      <c r="AD314" s="4"/>
      <c r="AE314" s="4"/>
      <c r="AF314" s="4"/>
    </row>
    <row r="315">
      <c r="A315" s="26">
        <v>45988.0</v>
      </c>
      <c r="B315" s="65" t="s">
        <v>87</v>
      </c>
      <c r="C315" s="7" t="s">
        <v>20</v>
      </c>
      <c r="D315" s="54" t="s">
        <v>45</v>
      </c>
      <c r="E315" s="45"/>
      <c r="F315" s="54" t="s">
        <v>72</v>
      </c>
      <c r="G315" s="7" t="s">
        <v>19</v>
      </c>
      <c r="H315" s="7">
        <v>100.0</v>
      </c>
      <c r="I315" s="66">
        <f t="array" ref="I315">ifna(IF(F315="","",INDEX(UpdateSheet!W:W,MATCH(1,(UpdateSheet!U:U=MAXIFS(UpdateSheet!U:U, UpdateSheet!V:V, G315, UpdateSheet!U:U, "&lt;=" &amp; A315))*(UpdateSheet!V:V=G315), 0))*H315),"")</f>
        <v>15000</v>
      </c>
      <c r="J315" s="61"/>
      <c r="K315" s="4"/>
      <c r="L315" s="4"/>
      <c r="M315" s="4"/>
      <c r="N315" s="4"/>
      <c r="O315" s="4"/>
      <c r="P315" s="4"/>
      <c r="Q315" s="4"/>
      <c r="R315" s="4"/>
      <c r="S315" s="4"/>
      <c r="T315" s="4"/>
      <c r="U315" s="4"/>
      <c r="V315" s="4"/>
      <c r="W315" s="4"/>
      <c r="X315" s="4"/>
      <c r="Y315" s="4"/>
      <c r="Z315" s="4"/>
      <c r="AA315" s="4"/>
      <c r="AB315" s="4"/>
      <c r="AC315" s="4"/>
      <c r="AD315" s="4"/>
      <c r="AE315" s="4"/>
      <c r="AF315" s="4"/>
    </row>
    <row r="316">
      <c r="A316" s="43"/>
      <c r="B316" s="65" t="s">
        <v>97</v>
      </c>
      <c r="C316" s="43"/>
      <c r="D316" s="45"/>
      <c r="E316" s="45"/>
      <c r="F316" s="45"/>
      <c r="G316" s="4"/>
      <c r="H316" s="4"/>
      <c r="I316" s="66" t="str">
        <f t="array" ref="I316">ifna(IF(F316="","",INDEX(UpdateSheet!W:W,MATCH(1,(UpdateSheet!U:U=MAXIFS(UpdateSheet!U:U, UpdateSheet!V:V, G316, UpdateSheet!U:U, "&lt;=" &amp; A316))*(UpdateSheet!V:V=G316), 0))*H316),"")</f>
        <v/>
      </c>
      <c r="J316" s="61"/>
      <c r="K316" s="4"/>
      <c r="L316" s="4"/>
      <c r="M316" s="4"/>
      <c r="N316" s="4"/>
      <c r="O316" s="4"/>
      <c r="P316" s="4"/>
      <c r="Q316" s="4"/>
      <c r="R316" s="4"/>
      <c r="S316" s="4"/>
      <c r="T316" s="4"/>
      <c r="U316" s="4"/>
      <c r="V316" s="4"/>
      <c r="W316" s="4"/>
      <c r="X316" s="4"/>
      <c r="Y316" s="4"/>
      <c r="Z316" s="4"/>
      <c r="AA316" s="4"/>
      <c r="AB316" s="4"/>
      <c r="AC316" s="4"/>
      <c r="AD316" s="4"/>
      <c r="AE316" s="4"/>
      <c r="AF316" s="4"/>
    </row>
    <row r="317">
      <c r="A317" s="43"/>
      <c r="B317" s="65" t="s">
        <v>97</v>
      </c>
      <c r="C317" s="43"/>
      <c r="D317" s="45"/>
      <c r="E317" s="45"/>
      <c r="F317" s="45"/>
      <c r="G317" s="4"/>
      <c r="H317" s="4"/>
      <c r="I317" s="66" t="str">
        <f t="array" ref="I317">ifna(IF(F317="","",INDEX(UpdateSheet!W:W,MATCH(1,(UpdateSheet!U:U=MAXIFS(UpdateSheet!U:U, UpdateSheet!V:V, G317, UpdateSheet!U:U, "&lt;=" &amp; A317))*(UpdateSheet!V:V=G317), 0))*H317),"")</f>
        <v/>
      </c>
      <c r="J317" s="61"/>
      <c r="K317" s="4"/>
      <c r="L317" s="4"/>
      <c r="M317" s="4"/>
      <c r="N317" s="4"/>
      <c r="O317" s="4"/>
      <c r="P317" s="4"/>
      <c r="Q317" s="4"/>
      <c r="R317" s="4"/>
      <c r="S317" s="4"/>
      <c r="T317" s="4"/>
      <c r="U317" s="4"/>
      <c r="V317" s="4"/>
      <c r="W317" s="4"/>
      <c r="X317" s="4"/>
      <c r="Y317" s="4"/>
      <c r="Z317" s="4"/>
      <c r="AA317" s="4"/>
      <c r="AB317" s="4"/>
      <c r="AC317" s="4"/>
      <c r="AD317" s="4"/>
      <c r="AE317" s="4"/>
      <c r="AF317" s="4"/>
    </row>
    <row r="318">
      <c r="A318" s="43"/>
      <c r="B318" s="65" t="s">
        <v>97</v>
      </c>
      <c r="C318" s="43"/>
      <c r="D318" s="45"/>
      <c r="E318" s="45"/>
      <c r="F318" s="45"/>
      <c r="G318" s="4"/>
      <c r="H318" s="4"/>
      <c r="I318" s="66" t="str">
        <f t="array" ref="I318">ifna(IF(F318="","",INDEX(UpdateSheet!W:W,MATCH(1,(UpdateSheet!U:U=MAXIFS(UpdateSheet!U:U, UpdateSheet!V:V, G318, UpdateSheet!U:U, "&lt;=" &amp; A318))*(UpdateSheet!V:V=G318), 0))*H318),"")</f>
        <v/>
      </c>
      <c r="J318" s="61"/>
      <c r="K318" s="4"/>
      <c r="L318" s="4"/>
      <c r="M318" s="4"/>
      <c r="N318" s="4"/>
      <c r="O318" s="4"/>
      <c r="P318" s="4"/>
      <c r="Q318" s="4"/>
      <c r="R318" s="4"/>
      <c r="S318" s="4"/>
      <c r="T318" s="4"/>
      <c r="U318" s="4"/>
      <c r="V318" s="4"/>
      <c r="W318" s="4"/>
      <c r="X318" s="4"/>
      <c r="Y318" s="4"/>
      <c r="Z318" s="4"/>
      <c r="AA318" s="4"/>
      <c r="AB318" s="4"/>
      <c r="AC318" s="4"/>
      <c r="AD318" s="4"/>
      <c r="AE318" s="4"/>
      <c r="AF318" s="4"/>
    </row>
    <row r="319">
      <c r="A319" s="43"/>
      <c r="B319" s="65" t="s">
        <v>97</v>
      </c>
      <c r="C319" s="43"/>
      <c r="D319" s="45"/>
      <c r="E319" s="45"/>
      <c r="F319" s="45"/>
      <c r="G319" s="4"/>
      <c r="H319" s="4"/>
      <c r="I319" s="66" t="str">
        <f t="array" ref="I319">ifna(IF(F319="","",INDEX(UpdateSheet!W:W,MATCH(1,(UpdateSheet!U:U=MAXIFS(UpdateSheet!U:U, UpdateSheet!V:V, G319, UpdateSheet!U:U, "&lt;=" &amp; A319))*(UpdateSheet!V:V=G319), 0))*H319),"")</f>
        <v/>
      </c>
      <c r="J319" s="61"/>
      <c r="K319" s="4"/>
      <c r="L319" s="4"/>
      <c r="M319" s="4"/>
      <c r="N319" s="4"/>
      <c r="O319" s="4"/>
      <c r="P319" s="4"/>
      <c r="Q319" s="4"/>
      <c r="R319" s="4"/>
      <c r="S319" s="4"/>
      <c r="T319" s="4"/>
      <c r="U319" s="4"/>
      <c r="V319" s="4"/>
      <c r="W319" s="4"/>
      <c r="X319" s="4"/>
      <c r="Y319" s="4"/>
      <c r="Z319" s="4"/>
      <c r="AA319" s="4"/>
      <c r="AB319" s="4"/>
      <c r="AC319" s="4"/>
      <c r="AD319" s="4"/>
      <c r="AE319" s="4"/>
      <c r="AF319" s="4"/>
    </row>
    <row r="320">
      <c r="A320" s="43"/>
      <c r="B320" s="65" t="s">
        <v>97</v>
      </c>
      <c r="C320" s="43"/>
      <c r="D320" s="45"/>
      <c r="E320" s="45"/>
      <c r="F320" s="45"/>
      <c r="G320" s="4"/>
      <c r="H320" s="4"/>
      <c r="I320" s="66" t="str">
        <f t="array" ref="I320">ifna(IF(F320="","",INDEX(UpdateSheet!W:W,MATCH(1,(UpdateSheet!U:U=MAXIFS(UpdateSheet!U:U, UpdateSheet!V:V, G320, UpdateSheet!U:U, "&lt;=" &amp; A320))*(UpdateSheet!V:V=G320), 0))*H320),"")</f>
        <v/>
      </c>
      <c r="J320" s="61"/>
      <c r="K320" s="4"/>
      <c r="L320" s="4"/>
      <c r="M320" s="4"/>
      <c r="N320" s="4"/>
      <c r="O320" s="4"/>
      <c r="P320" s="4"/>
      <c r="Q320" s="4"/>
      <c r="R320" s="4"/>
      <c r="S320" s="4"/>
      <c r="T320" s="4"/>
      <c r="U320" s="4"/>
      <c r="V320" s="4"/>
      <c r="W320" s="4"/>
      <c r="X320" s="4"/>
      <c r="Y320" s="4"/>
      <c r="Z320" s="4"/>
      <c r="AA320" s="4"/>
      <c r="AB320" s="4"/>
      <c r="AC320" s="4"/>
      <c r="AD320" s="4"/>
      <c r="AE320" s="4"/>
      <c r="AF320" s="4"/>
    </row>
    <row r="321">
      <c r="A321" s="43"/>
      <c r="B321" s="65" t="s">
        <v>97</v>
      </c>
      <c r="C321" s="43"/>
      <c r="D321" s="45"/>
      <c r="E321" s="45"/>
      <c r="F321" s="45"/>
      <c r="G321" s="4"/>
      <c r="H321" s="4"/>
      <c r="I321" s="66" t="str">
        <f t="array" ref="I321">ifna(IF(F321="","",INDEX(UpdateSheet!W:W,MATCH(1,(UpdateSheet!U:U=MAXIFS(UpdateSheet!U:U, UpdateSheet!V:V, G321, UpdateSheet!U:U, "&lt;=" &amp; A321))*(UpdateSheet!V:V=G321), 0))*H321),"")</f>
        <v/>
      </c>
      <c r="J321" s="61"/>
      <c r="K321" s="4"/>
      <c r="L321" s="4"/>
      <c r="M321" s="4"/>
      <c r="N321" s="4"/>
      <c r="O321" s="4"/>
      <c r="P321" s="4"/>
      <c r="Q321" s="4"/>
      <c r="R321" s="4"/>
      <c r="S321" s="4"/>
      <c r="T321" s="4"/>
      <c r="U321" s="4"/>
      <c r="V321" s="4"/>
      <c r="W321" s="4"/>
      <c r="X321" s="4"/>
      <c r="Y321" s="4"/>
      <c r="Z321" s="4"/>
      <c r="AA321" s="4"/>
      <c r="AB321" s="4"/>
      <c r="AC321" s="4"/>
      <c r="AD321" s="4"/>
      <c r="AE321" s="4"/>
      <c r="AF321" s="4"/>
    </row>
    <row r="322">
      <c r="A322" s="43"/>
      <c r="B322" s="65" t="s">
        <v>97</v>
      </c>
      <c r="C322" s="43"/>
      <c r="D322" s="45"/>
      <c r="E322" s="45"/>
      <c r="F322" s="45"/>
      <c r="G322" s="4"/>
      <c r="H322" s="4"/>
      <c r="I322" s="66" t="str">
        <f t="array" ref="I322">ifna(IF(F322="","",INDEX(UpdateSheet!W:W,MATCH(1,(UpdateSheet!U:U=MAXIFS(UpdateSheet!U:U, UpdateSheet!V:V, G322, UpdateSheet!U:U, "&lt;=" &amp; A322))*(UpdateSheet!V:V=G322), 0))*H322),"")</f>
        <v/>
      </c>
      <c r="J322" s="61"/>
      <c r="K322" s="4"/>
      <c r="L322" s="4"/>
      <c r="M322" s="4"/>
      <c r="N322" s="4"/>
      <c r="O322" s="4"/>
      <c r="P322" s="4"/>
      <c r="Q322" s="4"/>
      <c r="R322" s="4"/>
      <c r="S322" s="4"/>
      <c r="T322" s="4"/>
      <c r="U322" s="4"/>
      <c r="V322" s="4"/>
      <c r="W322" s="4"/>
      <c r="X322" s="4"/>
      <c r="Y322" s="4"/>
      <c r="Z322" s="4"/>
      <c r="AA322" s="4"/>
      <c r="AB322" s="4"/>
      <c r="AC322" s="4"/>
      <c r="AD322" s="4"/>
      <c r="AE322" s="4"/>
      <c r="AF322" s="4"/>
    </row>
    <row r="323">
      <c r="A323" s="43"/>
      <c r="B323" s="65" t="s">
        <v>97</v>
      </c>
      <c r="C323" s="43"/>
      <c r="D323" s="45"/>
      <c r="E323" s="45"/>
      <c r="F323" s="45"/>
      <c r="G323" s="4"/>
      <c r="H323" s="4"/>
      <c r="I323" s="66" t="str">
        <f t="array" ref="I323">ifna(IF(F323="","",INDEX(UpdateSheet!W:W,MATCH(1,(UpdateSheet!U:U=MAXIFS(UpdateSheet!U:U, UpdateSheet!V:V, G323, UpdateSheet!U:U, "&lt;=" &amp; A323))*(UpdateSheet!V:V=G323), 0))*H323),"")</f>
        <v/>
      </c>
      <c r="J323" s="61"/>
      <c r="K323" s="4"/>
      <c r="L323" s="4"/>
      <c r="M323" s="4"/>
      <c r="N323" s="4"/>
      <c r="O323" s="4"/>
      <c r="P323" s="4"/>
      <c r="Q323" s="4"/>
      <c r="R323" s="4"/>
      <c r="S323" s="4"/>
      <c r="T323" s="4"/>
      <c r="U323" s="4"/>
      <c r="V323" s="4"/>
      <c r="W323" s="4"/>
      <c r="X323" s="4"/>
      <c r="Y323" s="4"/>
      <c r="Z323" s="4"/>
      <c r="AA323" s="4"/>
      <c r="AB323" s="4"/>
      <c r="AC323" s="4"/>
      <c r="AD323" s="4"/>
      <c r="AE323" s="4"/>
      <c r="AF323" s="4"/>
    </row>
    <row r="324">
      <c r="A324" s="43"/>
      <c r="B324" s="65" t="s">
        <v>97</v>
      </c>
      <c r="C324" s="43"/>
      <c r="D324" s="45"/>
      <c r="E324" s="45"/>
      <c r="F324" s="45"/>
      <c r="G324" s="4"/>
      <c r="H324" s="4"/>
      <c r="I324" s="66" t="str">
        <f t="array" ref="I324">ifna(IF(F324="","",INDEX(UpdateSheet!W:W,MATCH(1,(UpdateSheet!U:U=MAXIFS(UpdateSheet!U:U, UpdateSheet!V:V, G324, UpdateSheet!U:U, "&lt;=" &amp; A324))*(UpdateSheet!V:V=G324), 0))*H324),"")</f>
        <v/>
      </c>
      <c r="J324" s="61"/>
      <c r="K324" s="4"/>
      <c r="L324" s="4"/>
      <c r="M324" s="4"/>
      <c r="N324" s="4"/>
      <c r="O324" s="4"/>
      <c r="P324" s="4"/>
      <c r="Q324" s="4"/>
      <c r="R324" s="4"/>
      <c r="S324" s="4"/>
      <c r="T324" s="4"/>
      <c r="U324" s="4"/>
      <c r="V324" s="4"/>
      <c r="W324" s="4"/>
      <c r="X324" s="4"/>
      <c r="Y324" s="4"/>
      <c r="Z324" s="4"/>
      <c r="AA324" s="4"/>
      <c r="AB324" s="4"/>
      <c r="AC324" s="4"/>
      <c r="AD324" s="4"/>
      <c r="AE324" s="4"/>
      <c r="AF324" s="4"/>
    </row>
    <row r="325">
      <c r="A325" s="43"/>
      <c r="B325" s="65" t="s">
        <v>97</v>
      </c>
      <c r="C325" s="43"/>
      <c r="D325" s="45"/>
      <c r="E325" s="45"/>
      <c r="F325" s="45"/>
      <c r="G325" s="4"/>
      <c r="H325" s="4"/>
      <c r="I325" s="66" t="str">
        <f t="array" ref="I325">ifna(IF(F325="","",INDEX(UpdateSheet!W:W,MATCH(1,(UpdateSheet!U:U=MAXIFS(UpdateSheet!U:U, UpdateSheet!V:V, G325, UpdateSheet!U:U, "&lt;=" &amp; A325))*(UpdateSheet!V:V=G325), 0))*H325),"")</f>
        <v/>
      </c>
      <c r="J325" s="61"/>
      <c r="K325" s="4"/>
      <c r="L325" s="4"/>
      <c r="M325" s="4"/>
      <c r="N325" s="4"/>
      <c r="O325" s="4"/>
      <c r="P325" s="4"/>
      <c r="Q325" s="4"/>
      <c r="R325" s="4"/>
      <c r="S325" s="4"/>
      <c r="T325" s="4"/>
      <c r="U325" s="4"/>
      <c r="V325" s="4"/>
      <c r="W325" s="4"/>
      <c r="X325" s="4"/>
      <c r="Y325" s="4"/>
      <c r="Z325" s="4"/>
      <c r="AA325" s="4"/>
      <c r="AB325" s="4"/>
      <c r="AC325" s="4"/>
      <c r="AD325" s="4"/>
      <c r="AE325" s="4"/>
      <c r="AF325" s="4"/>
    </row>
    <row r="326">
      <c r="A326" s="43"/>
      <c r="B326" s="65" t="s">
        <v>97</v>
      </c>
      <c r="C326" s="43"/>
      <c r="D326" s="45"/>
      <c r="E326" s="45"/>
      <c r="F326" s="45"/>
      <c r="G326" s="4"/>
      <c r="H326" s="4"/>
      <c r="I326" s="66" t="str">
        <f t="array" ref="I326">ifna(IF(F326="","",INDEX(UpdateSheet!W:W,MATCH(1,(UpdateSheet!U:U=MAXIFS(UpdateSheet!U:U, UpdateSheet!V:V, G326, UpdateSheet!U:U, "&lt;=" &amp; A326))*(UpdateSheet!V:V=G326), 0))*H326),"")</f>
        <v/>
      </c>
      <c r="J326" s="61"/>
      <c r="K326" s="4"/>
      <c r="L326" s="4"/>
      <c r="M326" s="4"/>
      <c r="N326" s="4"/>
      <c r="O326" s="4"/>
      <c r="P326" s="4"/>
      <c r="Q326" s="4"/>
      <c r="R326" s="4"/>
      <c r="S326" s="4"/>
      <c r="T326" s="4"/>
      <c r="U326" s="4"/>
      <c r="V326" s="4"/>
      <c r="W326" s="4"/>
      <c r="X326" s="4"/>
      <c r="Y326" s="4"/>
      <c r="Z326" s="4"/>
      <c r="AA326" s="4"/>
      <c r="AB326" s="4"/>
      <c r="AC326" s="4"/>
      <c r="AD326" s="4"/>
      <c r="AE326" s="4"/>
      <c r="AF326" s="4"/>
    </row>
    <row r="327">
      <c r="A327" s="43"/>
      <c r="B327" s="65" t="s">
        <v>97</v>
      </c>
      <c r="C327" s="43"/>
      <c r="D327" s="45"/>
      <c r="E327" s="45"/>
      <c r="F327" s="45"/>
      <c r="G327" s="4"/>
      <c r="H327" s="4"/>
      <c r="I327" s="66" t="str">
        <f t="array" ref="I327">ifna(IF(F327="","",INDEX(UpdateSheet!W:W,MATCH(1,(UpdateSheet!U:U=MAXIFS(UpdateSheet!U:U, UpdateSheet!V:V, G327, UpdateSheet!U:U, "&lt;=" &amp; A327))*(UpdateSheet!V:V=G327), 0))*H327),"")</f>
        <v/>
      </c>
      <c r="J327" s="61"/>
      <c r="K327" s="4"/>
      <c r="L327" s="4"/>
      <c r="M327" s="4"/>
      <c r="N327" s="4"/>
      <c r="O327" s="4"/>
      <c r="P327" s="4"/>
      <c r="Q327" s="4"/>
      <c r="R327" s="4"/>
      <c r="S327" s="4"/>
      <c r="T327" s="4"/>
      <c r="U327" s="4"/>
      <c r="V327" s="4"/>
      <c r="W327" s="4"/>
      <c r="X327" s="4"/>
      <c r="Y327" s="4"/>
      <c r="Z327" s="4"/>
      <c r="AA327" s="4"/>
      <c r="AB327" s="4"/>
      <c r="AC327" s="4"/>
      <c r="AD327" s="4"/>
      <c r="AE327" s="4"/>
      <c r="AF327" s="4"/>
    </row>
    <row r="328">
      <c r="A328" s="43"/>
      <c r="B328" s="65" t="s">
        <v>97</v>
      </c>
      <c r="C328" s="43"/>
      <c r="D328" s="45"/>
      <c r="E328" s="45"/>
      <c r="F328" s="45"/>
      <c r="G328" s="4"/>
      <c r="H328" s="4"/>
      <c r="I328" s="66" t="str">
        <f t="array" ref="I328">ifna(IF(F328="","",INDEX(UpdateSheet!W:W,MATCH(1,(UpdateSheet!U:U=MAXIFS(UpdateSheet!U:U, UpdateSheet!V:V, G328, UpdateSheet!U:U, "&lt;=" &amp; A328))*(UpdateSheet!V:V=G328), 0))*H328),"")</f>
        <v/>
      </c>
      <c r="J328" s="61"/>
      <c r="K328" s="4"/>
      <c r="L328" s="4"/>
      <c r="M328" s="4"/>
      <c r="N328" s="4"/>
      <c r="O328" s="4"/>
      <c r="P328" s="4"/>
      <c r="Q328" s="4"/>
      <c r="R328" s="4"/>
      <c r="S328" s="4"/>
      <c r="T328" s="4"/>
      <c r="U328" s="4"/>
      <c r="V328" s="4"/>
      <c r="W328" s="4"/>
      <c r="X328" s="4"/>
      <c r="Y328" s="4"/>
      <c r="Z328" s="4"/>
      <c r="AA328" s="4"/>
      <c r="AB328" s="4"/>
      <c r="AC328" s="4"/>
      <c r="AD328" s="4"/>
      <c r="AE328" s="4"/>
      <c r="AF328" s="4"/>
    </row>
    <row r="329">
      <c r="A329" s="43"/>
      <c r="B329" s="65" t="s">
        <v>97</v>
      </c>
      <c r="C329" s="43"/>
      <c r="D329" s="45"/>
      <c r="E329" s="45"/>
      <c r="F329" s="45"/>
      <c r="G329" s="4"/>
      <c r="H329" s="4"/>
      <c r="I329" s="66" t="str">
        <f t="array" ref="I329">ifna(IF(F329="","",INDEX(UpdateSheet!W:W,MATCH(1,(UpdateSheet!U:U=MAXIFS(UpdateSheet!U:U, UpdateSheet!V:V, G329, UpdateSheet!U:U, "&lt;=" &amp; A329))*(UpdateSheet!V:V=G329), 0))*H329),"")</f>
        <v/>
      </c>
      <c r="J329" s="61"/>
      <c r="K329" s="4"/>
      <c r="L329" s="4"/>
      <c r="M329" s="4"/>
      <c r="N329" s="4"/>
      <c r="O329" s="4"/>
      <c r="P329" s="4"/>
      <c r="Q329" s="4"/>
      <c r="R329" s="4"/>
      <c r="S329" s="4"/>
      <c r="T329" s="4"/>
      <c r="U329" s="4"/>
      <c r="V329" s="4"/>
      <c r="W329" s="4"/>
      <c r="X329" s="4"/>
      <c r="Y329" s="4"/>
      <c r="Z329" s="4"/>
      <c r="AA329" s="4"/>
      <c r="AB329" s="4"/>
      <c r="AC329" s="4"/>
      <c r="AD329" s="4"/>
      <c r="AE329" s="4"/>
      <c r="AF329" s="4"/>
    </row>
    <row r="330">
      <c r="A330" s="43"/>
      <c r="B330" s="65" t="s">
        <v>97</v>
      </c>
      <c r="C330" s="43"/>
      <c r="D330" s="45"/>
      <c r="E330" s="45"/>
      <c r="F330" s="45"/>
      <c r="G330" s="4"/>
      <c r="H330" s="4"/>
      <c r="I330" s="66" t="str">
        <f t="array" ref="I330">ifna(IF(F330="","",INDEX(UpdateSheet!W:W,MATCH(1,(UpdateSheet!U:U=MAXIFS(UpdateSheet!U:U, UpdateSheet!V:V, G330, UpdateSheet!U:U, "&lt;=" &amp; A330))*(UpdateSheet!V:V=G330), 0))*H330),"")</f>
        <v/>
      </c>
      <c r="J330" s="61"/>
      <c r="K330" s="4"/>
      <c r="L330" s="4"/>
      <c r="M330" s="4"/>
      <c r="N330" s="4"/>
      <c r="O330" s="4"/>
      <c r="P330" s="4"/>
      <c r="Q330" s="4"/>
      <c r="R330" s="4"/>
      <c r="S330" s="4"/>
      <c r="T330" s="4"/>
      <c r="U330" s="4"/>
      <c r="V330" s="4"/>
      <c r="W330" s="4"/>
      <c r="X330" s="4"/>
      <c r="Y330" s="4"/>
      <c r="Z330" s="4"/>
      <c r="AA330" s="4"/>
      <c r="AB330" s="4"/>
      <c r="AC330" s="4"/>
      <c r="AD330" s="4"/>
      <c r="AE330" s="4"/>
      <c r="AF330" s="4"/>
    </row>
    <row r="331">
      <c r="A331" s="43"/>
      <c r="B331" s="65" t="s">
        <v>97</v>
      </c>
      <c r="C331" s="43"/>
      <c r="D331" s="45"/>
      <c r="E331" s="45"/>
      <c r="F331" s="45"/>
      <c r="G331" s="4"/>
      <c r="H331" s="4"/>
      <c r="I331" s="66" t="str">
        <f t="array" ref="I331">ifna(IF(F331="","",INDEX(UpdateSheet!W:W,MATCH(1,(UpdateSheet!U:U=MAXIFS(UpdateSheet!U:U, UpdateSheet!V:V, G331, UpdateSheet!U:U, "&lt;=" &amp; A331))*(UpdateSheet!V:V=G331), 0))*H331),"")</f>
        <v/>
      </c>
      <c r="J331" s="61"/>
      <c r="K331" s="4"/>
      <c r="L331" s="4"/>
      <c r="M331" s="4"/>
      <c r="N331" s="4"/>
      <c r="O331" s="4"/>
      <c r="P331" s="4"/>
      <c r="Q331" s="4"/>
      <c r="R331" s="4"/>
      <c r="S331" s="4"/>
      <c r="T331" s="4"/>
      <c r="U331" s="4"/>
      <c r="V331" s="4"/>
      <c r="W331" s="4"/>
      <c r="X331" s="4"/>
      <c r="Y331" s="4"/>
      <c r="Z331" s="4"/>
      <c r="AA331" s="4"/>
      <c r="AB331" s="4"/>
      <c r="AC331" s="4"/>
      <c r="AD331" s="4"/>
      <c r="AE331" s="4"/>
      <c r="AF331" s="4"/>
    </row>
    <row r="332">
      <c r="A332" s="43"/>
      <c r="B332" s="65" t="s">
        <v>97</v>
      </c>
      <c r="C332" s="43"/>
      <c r="D332" s="45"/>
      <c r="E332" s="45"/>
      <c r="F332" s="45"/>
      <c r="G332" s="4"/>
      <c r="H332" s="4"/>
      <c r="I332" s="66" t="str">
        <f t="array" ref="I332">ifna(IF(F332="","",INDEX(UpdateSheet!W:W,MATCH(1,(UpdateSheet!U:U=MAXIFS(UpdateSheet!U:U, UpdateSheet!V:V, G332, UpdateSheet!U:U, "&lt;=" &amp; A332))*(UpdateSheet!V:V=G332), 0))*H332),"")</f>
        <v/>
      </c>
      <c r="J332" s="61"/>
      <c r="K332" s="4"/>
      <c r="L332" s="4"/>
      <c r="M332" s="4"/>
      <c r="N332" s="4"/>
      <c r="O332" s="4"/>
      <c r="P332" s="4"/>
      <c r="Q332" s="4"/>
      <c r="R332" s="4"/>
      <c r="S332" s="4"/>
      <c r="T332" s="4"/>
      <c r="U332" s="4"/>
      <c r="V332" s="4"/>
      <c r="W332" s="4"/>
      <c r="X332" s="4"/>
      <c r="Y332" s="4"/>
      <c r="Z332" s="4"/>
      <c r="AA332" s="4"/>
      <c r="AB332" s="4"/>
      <c r="AC332" s="4"/>
      <c r="AD332" s="4"/>
      <c r="AE332" s="4"/>
      <c r="AF332" s="4"/>
    </row>
    <row r="333">
      <c r="A333" s="43"/>
      <c r="B333" s="65" t="s">
        <v>97</v>
      </c>
      <c r="C333" s="43"/>
      <c r="D333" s="45"/>
      <c r="E333" s="45"/>
      <c r="F333" s="45"/>
      <c r="G333" s="4"/>
      <c r="H333" s="4"/>
      <c r="I333" s="66" t="str">
        <f t="array" ref="I333">ifna(IF(F333="","",INDEX(UpdateSheet!W:W,MATCH(1,(UpdateSheet!U:U=MAXIFS(UpdateSheet!U:U, UpdateSheet!V:V, G333, UpdateSheet!U:U, "&lt;=" &amp; A333))*(UpdateSheet!V:V=G333), 0))*H333),"")</f>
        <v/>
      </c>
      <c r="J333" s="61"/>
      <c r="K333" s="4"/>
      <c r="L333" s="4"/>
      <c r="M333" s="4"/>
      <c r="N333" s="4"/>
      <c r="O333" s="4"/>
      <c r="P333" s="4"/>
      <c r="Q333" s="4"/>
      <c r="R333" s="4"/>
      <c r="S333" s="4"/>
      <c r="T333" s="4"/>
      <c r="U333" s="4"/>
      <c r="V333" s="4"/>
      <c r="W333" s="4"/>
      <c r="X333" s="4"/>
      <c r="Y333" s="4"/>
      <c r="Z333" s="4"/>
      <c r="AA333" s="4"/>
      <c r="AB333" s="4"/>
      <c r="AC333" s="4"/>
      <c r="AD333" s="4"/>
      <c r="AE333" s="4"/>
      <c r="AF333" s="4"/>
    </row>
    <row r="334">
      <c r="A334" s="43"/>
      <c r="B334" s="65" t="s">
        <v>97</v>
      </c>
      <c r="C334" s="43"/>
      <c r="D334" s="45"/>
      <c r="E334" s="45"/>
      <c r="F334" s="45"/>
      <c r="G334" s="4"/>
      <c r="H334" s="4"/>
      <c r="I334" s="66" t="str">
        <f t="array" ref="I334">ifna(IF(F334="","",INDEX(UpdateSheet!W:W,MATCH(1,(UpdateSheet!U:U=MAXIFS(UpdateSheet!U:U, UpdateSheet!V:V, G334, UpdateSheet!U:U, "&lt;=" &amp; A334))*(UpdateSheet!V:V=G334), 0))*H334),"")</f>
        <v/>
      </c>
      <c r="J334" s="61"/>
      <c r="K334" s="4"/>
      <c r="L334" s="4"/>
      <c r="M334" s="4"/>
      <c r="N334" s="4"/>
      <c r="O334" s="4"/>
      <c r="P334" s="4"/>
      <c r="Q334" s="4"/>
      <c r="R334" s="4"/>
      <c r="S334" s="4"/>
      <c r="T334" s="4"/>
      <c r="U334" s="4"/>
      <c r="V334" s="4"/>
      <c r="W334" s="4"/>
      <c r="X334" s="4"/>
      <c r="Y334" s="4"/>
      <c r="Z334" s="4"/>
      <c r="AA334" s="4"/>
      <c r="AB334" s="4"/>
      <c r="AC334" s="4"/>
      <c r="AD334" s="4"/>
      <c r="AE334" s="4"/>
      <c r="AF334" s="4"/>
    </row>
    <row r="335">
      <c r="A335" s="43"/>
      <c r="B335" s="65" t="s">
        <v>97</v>
      </c>
      <c r="C335" s="43"/>
      <c r="D335" s="45"/>
      <c r="E335" s="45"/>
      <c r="F335" s="45"/>
      <c r="G335" s="4"/>
      <c r="H335" s="4"/>
      <c r="I335" s="66" t="str">
        <f t="array" ref="I335">ifna(IF(F335="","",INDEX(UpdateSheet!W:W,MATCH(1,(UpdateSheet!U:U=MAXIFS(UpdateSheet!U:U, UpdateSheet!V:V, G335, UpdateSheet!U:U, "&lt;=" &amp; A335))*(UpdateSheet!V:V=G335), 0))*H335),"")</f>
        <v/>
      </c>
      <c r="J335" s="61"/>
      <c r="K335" s="4"/>
      <c r="L335" s="4"/>
      <c r="M335" s="4"/>
      <c r="N335" s="4"/>
      <c r="O335" s="4"/>
      <c r="P335" s="4"/>
      <c r="Q335" s="4"/>
      <c r="R335" s="4"/>
      <c r="S335" s="4"/>
      <c r="T335" s="4"/>
      <c r="U335" s="4"/>
      <c r="V335" s="4"/>
      <c r="W335" s="4"/>
      <c r="X335" s="4"/>
      <c r="Y335" s="4"/>
      <c r="Z335" s="4"/>
      <c r="AA335" s="4"/>
      <c r="AB335" s="4"/>
      <c r="AC335" s="4"/>
      <c r="AD335" s="4"/>
      <c r="AE335" s="4"/>
      <c r="AF335" s="4"/>
    </row>
    <row r="336">
      <c r="A336" s="43"/>
      <c r="B336" s="65" t="s">
        <v>97</v>
      </c>
      <c r="C336" s="43"/>
      <c r="D336" s="45"/>
      <c r="E336" s="45"/>
      <c r="F336" s="45"/>
      <c r="G336" s="4"/>
      <c r="H336" s="4"/>
      <c r="I336" s="66" t="str">
        <f t="array" ref="I336">ifna(IF(F336="","",INDEX(UpdateSheet!W:W,MATCH(1,(UpdateSheet!U:U=MAXIFS(UpdateSheet!U:U, UpdateSheet!V:V, G336, UpdateSheet!U:U, "&lt;=" &amp; A336))*(UpdateSheet!V:V=G336), 0))*H336),"")</f>
        <v/>
      </c>
      <c r="J336" s="61"/>
      <c r="K336" s="4"/>
      <c r="L336" s="4"/>
      <c r="M336" s="4"/>
      <c r="N336" s="4"/>
      <c r="O336" s="4"/>
      <c r="P336" s="4"/>
      <c r="Q336" s="4"/>
      <c r="R336" s="4"/>
      <c r="S336" s="4"/>
      <c r="T336" s="4"/>
      <c r="U336" s="4"/>
      <c r="V336" s="4"/>
      <c r="W336" s="4"/>
      <c r="X336" s="4"/>
      <c r="Y336" s="4"/>
      <c r="Z336" s="4"/>
      <c r="AA336" s="4"/>
      <c r="AB336" s="4"/>
      <c r="AC336" s="4"/>
      <c r="AD336" s="4"/>
      <c r="AE336" s="4"/>
      <c r="AF336" s="4"/>
    </row>
    <row r="337">
      <c r="A337" s="43"/>
      <c r="B337" s="65" t="s">
        <v>97</v>
      </c>
      <c r="C337" s="43"/>
      <c r="D337" s="45"/>
      <c r="E337" s="45"/>
      <c r="F337" s="45"/>
      <c r="G337" s="4"/>
      <c r="H337" s="4"/>
      <c r="I337" s="66" t="str">
        <f t="array" ref="I337">ifna(IF(F337="","",INDEX(UpdateSheet!W:W,MATCH(1,(UpdateSheet!U:U=MAXIFS(UpdateSheet!U:U, UpdateSheet!V:V, G337, UpdateSheet!U:U, "&lt;=" &amp; A337))*(UpdateSheet!V:V=G337), 0))*H337),"")</f>
        <v/>
      </c>
      <c r="J337" s="61"/>
      <c r="K337" s="4"/>
      <c r="L337" s="4"/>
      <c r="M337" s="4"/>
      <c r="N337" s="4"/>
      <c r="O337" s="4"/>
      <c r="P337" s="4"/>
      <c r="Q337" s="4"/>
      <c r="R337" s="4"/>
      <c r="S337" s="4"/>
      <c r="T337" s="4"/>
      <c r="U337" s="4"/>
      <c r="V337" s="4"/>
      <c r="W337" s="4"/>
      <c r="X337" s="4"/>
      <c r="Y337" s="4"/>
      <c r="Z337" s="4"/>
      <c r="AA337" s="4"/>
      <c r="AB337" s="4"/>
      <c r="AC337" s="4"/>
      <c r="AD337" s="4"/>
      <c r="AE337" s="4"/>
      <c r="AF337" s="4"/>
    </row>
    <row r="338">
      <c r="A338" s="43"/>
      <c r="B338" s="65" t="s">
        <v>97</v>
      </c>
      <c r="C338" s="43"/>
      <c r="D338" s="45"/>
      <c r="E338" s="45"/>
      <c r="F338" s="45"/>
      <c r="G338" s="4"/>
      <c r="H338" s="4"/>
      <c r="I338" s="66" t="str">
        <f t="array" ref="I338">ifna(IF(F338="","",INDEX(UpdateSheet!W:W,MATCH(1,(UpdateSheet!U:U=MAXIFS(UpdateSheet!U:U, UpdateSheet!V:V, G338, UpdateSheet!U:U, "&lt;=" &amp; A338))*(UpdateSheet!V:V=G338), 0))*H338),"")</f>
        <v/>
      </c>
      <c r="J338" s="61"/>
      <c r="K338" s="4"/>
      <c r="L338" s="4"/>
      <c r="M338" s="4"/>
      <c r="N338" s="4"/>
      <c r="O338" s="4"/>
      <c r="P338" s="4"/>
      <c r="Q338" s="4"/>
      <c r="R338" s="4"/>
      <c r="S338" s="4"/>
      <c r="T338" s="4"/>
      <c r="U338" s="4"/>
      <c r="V338" s="4"/>
      <c r="W338" s="4"/>
      <c r="X338" s="4"/>
      <c r="Y338" s="4"/>
      <c r="Z338" s="4"/>
      <c r="AA338" s="4"/>
      <c r="AB338" s="4"/>
      <c r="AC338" s="4"/>
      <c r="AD338" s="4"/>
      <c r="AE338" s="4"/>
      <c r="AF338" s="4"/>
    </row>
    <row r="339">
      <c r="A339" s="43"/>
      <c r="B339" s="65" t="s">
        <v>97</v>
      </c>
      <c r="C339" s="43"/>
      <c r="D339" s="45"/>
      <c r="E339" s="45"/>
      <c r="F339" s="45"/>
      <c r="G339" s="4"/>
      <c r="H339" s="4"/>
      <c r="I339" s="66" t="str">
        <f t="array" ref="I339">ifna(IF(F339="","",INDEX(UpdateSheet!W:W,MATCH(1,(UpdateSheet!U:U=MAXIFS(UpdateSheet!U:U, UpdateSheet!V:V, G339, UpdateSheet!U:U, "&lt;=" &amp; A339))*(UpdateSheet!V:V=G339), 0))*H339),"")</f>
        <v/>
      </c>
      <c r="J339" s="61"/>
      <c r="K339" s="4"/>
      <c r="L339" s="4"/>
      <c r="M339" s="4"/>
      <c r="N339" s="4"/>
      <c r="O339" s="4"/>
      <c r="P339" s="4"/>
      <c r="Q339" s="4"/>
      <c r="R339" s="4"/>
      <c r="S339" s="4"/>
      <c r="T339" s="4"/>
      <c r="U339" s="4"/>
      <c r="V339" s="4"/>
      <c r="W339" s="4"/>
      <c r="X339" s="4"/>
      <c r="Y339" s="4"/>
      <c r="Z339" s="4"/>
      <c r="AA339" s="4"/>
      <c r="AB339" s="4"/>
      <c r="AC339" s="4"/>
      <c r="AD339" s="4"/>
      <c r="AE339" s="4"/>
      <c r="AF339" s="4"/>
    </row>
    <row r="340">
      <c r="A340" s="43"/>
      <c r="B340" s="65" t="s">
        <v>97</v>
      </c>
      <c r="C340" s="43"/>
      <c r="D340" s="45"/>
      <c r="E340" s="45"/>
      <c r="F340" s="45"/>
      <c r="G340" s="4"/>
      <c r="H340" s="4"/>
      <c r="I340" s="66" t="str">
        <f t="array" ref="I340">ifna(IF(F340="","",INDEX(UpdateSheet!W:W,MATCH(1,(UpdateSheet!U:U=MAXIFS(UpdateSheet!U:U, UpdateSheet!V:V, G340, UpdateSheet!U:U, "&lt;=" &amp; A340))*(UpdateSheet!V:V=G340), 0))*H340),"")</f>
        <v/>
      </c>
      <c r="J340" s="61"/>
      <c r="K340" s="4"/>
      <c r="L340" s="4"/>
      <c r="M340" s="4"/>
      <c r="N340" s="4"/>
      <c r="O340" s="4"/>
      <c r="P340" s="4"/>
      <c r="Q340" s="4"/>
      <c r="R340" s="4"/>
      <c r="S340" s="4"/>
      <c r="T340" s="4"/>
      <c r="U340" s="4"/>
      <c r="V340" s="4"/>
      <c r="W340" s="4"/>
      <c r="X340" s="4"/>
      <c r="Y340" s="4"/>
      <c r="Z340" s="4"/>
      <c r="AA340" s="4"/>
      <c r="AB340" s="4"/>
      <c r="AC340" s="4"/>
      <c r="AD340" s="4"/>
      <c r="AE340" s="4"/>
      <c r="AF340" s="4"/>
    </row>
    <row r="341">
      <c r="A341" s="43"/>
      <c r="B341" s="65" t="s">
        <v>97</v>
      </c>
      <c r="C341" s="43"/>
      <c r="D341" s="45"/>
      <c r="E341" s="45"/>
      <c r="F341" s="45"/>
      <c r="G341" s="4"/>
      <c r="H341" s="4"/>
      <c r="I341" s="66" t="str">
        <f t="array" ref="I341">ifna(IF(F341="","",INDEX(UpdateSheet!W:W,MATCH(1,(UpdateSheet!U:U=MAXIFS(UpdateSheet!U:U, UpdateSheet!V:V, G341, UpdateSheet!U:U, "&lt;=" &amp; A341))*(UpdateSheet!V:V=G341), 0))*H341),"")</f>
        <v/>
      </c>
      <c r="J341" s="61"/>
      <c r="K341" s="4"/>
      <c r="L341" s="4"/>
      <c r="M341" s="4"/>
      <c r="N341" s="4"/>
      <c r="O341" s="4"/>
      <c r="P341" s="4"/>
      <c r="Q341" s="4"/>
      <c r="R341" s="4"/>
      <c r="S341" s="4"/>
      <c r="T341" s="4"/>
      <c r="U341" s="4"/>
      <c r="V341" s="4"/>
      <c r="W341" s="4"/>
      <c r="X341" s="4"/>
      <c r="Y341" s="4"/>
      <c r="Z341" s="4"/>
      <c r="AA341" s="4"/>
      <c r="AB341" s="4"/>
      <c r="AC341" s="4"/>
      <c r="AD341" s="4"/>
      <c r="AE341" s="4"/>
      <c r="AF341" s="4"/>
    </row>
    <row r="342">
      <c r="A342" s="43"/>
      <c r="B342" s="65" t="s">
        <v>97</v>
      </c>
      <c r="C342" s="43"/>
      <c r="D342" s="45"/>
      <c r="E342" s="45"/>
      <c r="F342" s="45"/>
      <c r="G342" s="4"/>
      <c r="H342" s="4"/>
      <c r="I342" s="66" t="str">
        <f t="array" ref="I342">ifna(IF(F342="","",INDEX(UpdateSheet!W:W,MATCH(1,(UpdateSheet!U:U=MAXIFS(UpdateSheet!U:U, UpdateSheet!V:V, G342, UpdateSheet!U:U, "&lt;=" &amp; A342))*(UpdateSheet!V:V=G342), 0))*H342),"")</f>
        <v/>
      </c>
      <c r="J342" s="61"/>
      <c r="K342" s="4"/>
      <c r="L342" s="4"/>
      <c r="M342" s="4"/>
      <c r="N342" s="4"/>
      <c r="O342" s="4"/>
      <c r="P342" s="4"/>
      <c r="Q342" s="4"/>
      <c r="R342" s="4"/>
      <c r="S342" s="4"/>
      <c r="T342" s="4"/>
      <c r="U342" s="4"/>
      <c r="V342" s="4"/>
      <c r="W342" s="4"/>
      <c r="X342" s="4"/>
      <c r="Y342" s="4"/>
      <c r="Z342" s="4"/>
      <c r="AA342" s="4"/>
      <c r="AB342" s="4"/>
      <c r="AC342" s="4"/>
      <c r="AD342" s="4"/>
      <c r="AE342" s="4"/>
      <c r="AF342" s="4"/>
    </row>
    <row r="343">
      <c r="A343" s="43"/>
      <c r="B343" s="65" t="s">
        <v>97</v>
      </c>
      <c r="C343" s="43"/>
      <c r="D343" s="45"/>
      <c r="E343" s="45"/>
      <c r="F343" s="45"/>
      <c r="G343" s="4"/>
      <c r="H343" s="4"/>
      <c r="I343" s="66" t="str">
        <f t="array" ref="I343">ifna(IF(F343="","",INDEX(UpdateSheet!W:W,MATCH(1,(UpdateSheet!U:U=MAXIFS(UpdateSheet!U:U, UpdateSheet!V:V, G343, UpdateSheet!U:U, "&lt;=" &amp; A343))*(UpdateSheet!V:V=G343), 0))*H343),"")</f>
        <v/>
      </c>
      <c r="J343" s="61"/>
      <c r="K343" s="4"/>
      <c r="L343" s="4"/>
      <c r="M343" s="4"/>
      <c r="N343" s="4"/>
      <c r="O343" s="4"/>
      <c r="P343" s="4"/>
      <c r="Q343" s="4"/>
      <c r="R343" s="4"/>
      <c r="S343" s="4"/>
      <c r="T343" s="4"/>
      <c r="U343" s="4"/>
      <c r="V343" s="4"/>
      <c r="W343" s="4"/>
      <c r="X343" s="4"/>
      <c r="Y343" s="4"/>
      <c r="Z343" s="4"/>
      <c r="AA343" s="4"/>
      <c r="AB343" s="4"/>
      <c r="AC343" s="4"/>
      <c r="AD343" s="4"/>
      <c r="AE343" s="4"/>
      <c r="AF343" s="4"/>
    </row>
    <row r="344">
      <c r="A344" s="43"/>
      <c r="B344" s="65" t="s">
        <v>97</v>
      </c>
      <c r="C344" s="43"/>
      <c r="D344" s="45"/>
      <c r="E344" s="45"/>
      <c r="F344" s="45"/>
      <c r="G344" s="4"/>
      <c r="H344" s="4"/>
      <c r="I344" s="66" t="str">
        <f t="array" ref="I344">ifna(IF(F344="","",INDEX(UpdateSheet!W:W,MATCH(1,(UpdateSheet!U:U=MAXIFS(UpdateSheet!U:U, UpdateSheet!V:V, G344, UpdateSheet!U:U, "&lt;=" &amp; A344))*(UpdateSheet!V:V=G344), 0))*H344),"")</f>
        <v/>
      </c>
      <c r="J344" s="61"/>
      <c r="K344" s="4"/>
      <c r="L344" s="4"/>
      <c r="M344" s="4"/>
      <c r="N344" s="4"/>
      <c r="O344" s="4"/>
      <c r="P344" s="4"/>
      <c r="Q344" s="4"/>
      <c r="R344" s="4"/>
      <c r="S344" s="4"/>
      <c r="T344" s="4"/>
      <c r="U344" s="4"/>
      <c r="V344" s="4"/>
      <c r="W344" s="4"/>
      <c r="X344" s="4"/>
      <c r="Y344" s="4"/>
      <c r="Z344" s="4"/>
      <c r="AA344" s="4"/>
      <c r="AB344" s="4"/>
      <c r="AC344" s="4"/>
      <c r="AD344" s="4"/>
      <c r="AE344" s="4"/>
      <c r="AF344" s="4"/>
    </row>
    <row r="345">
      <c r="A345" s="43"/>
      <c r="B345" s="65" t="s">
        <v>97</v>
      </c>
      <c r="C345" s="43"/>
      <c r="D345" s="45"/>
      <c r="E345" s="45"/>
      <c r="F345" s="45"/>
      <c r="G345" s="4"/>
      <c r="H345" s="4"/>
      <c r="I345" s="66" t="str">
        <f t="array" ref="I345">ifna(IF(F345="","",INDEX(UpdateSheet!W:W,MATCH(1,(UpdateSheet!U:U=MAXIFS(UpdateSheet!U:U, UpdateSheet!V:V, G345, UpdateSheet!U:U, "&lt;=" &amp; A345))*(UpdateSheet!V:V=G345), 0))*H345),"")</f>
        <v/>
      </c>
      <c r="J345" s="61"/>
      <c r="K345" s="4"/>
      <c r="L345" s="4"/>
      <c r="M345" s="4"/>
      <c r="N345" s="4"/>
      <c r="O345" s="4"/>
      <c r="P345" s="4"/>
      <c r="Q345" s="4"/>
      <c r="R345" s="4"/>
      <c r="S345" s="4"/>
      <c r="T345" s="4"/>
      <c r="U345" s="4"/>
      <c r="V345" s="4"/>
      <c r="W345" s="4"/>
      <c r="X345" s="4"/>
      <c r="Y345" s="4"/>
      <c r="Z345" s="4"/>
      <c r="AA345" s="4"/>
      <c r="AB345" s="4"/>
      <c r="AC345" s="4"/>
      <c r="AD345" s="4"/>
      <c r="AE345" s="4"/>
      <c r="AF345" s="4"/>
    </row>
    <row r="346">
      <c r="A346" s="43"/>
      <c r="B346" s="65" t="s">
        <v>97</v>
      </c>
      <c r="C346" s="43"/>
      <c r="D346" s="45"/>
      <c r="E346" s="45"/>
      <c r="F346" s="45"/>
      <c r="G346" s="4"/>
      <c r="H346" s="4"/>
      <c r="I346" s="66" t="str">
        <f t="array" ref="I346">ifna(IF(F346="","",INDEX(UpdateSheet!W:W,MATCH(1,(UpdateSheet!U:U=MAXIFS(UpdateSheet!U:U, UpdateSheet!V:V, G346, UpdateSheet!U:U, "&lt;=" &amp; A346))*(UpdateSheet!V:V=G346), 0))*H346),"")</f>
        <v/>
      </c>
      <c r="J346" s="61"/>
      <c r="K346" s="4"/>
      <c r="L346" s="4"/>
      <c r="M346" s="4"/>
      <c r="N346" s="4"/>
      <c r="O346" s="4"/>
      <c r="P346" s="4"/>
      <c r="Q346" s="4"/>
      <c r="R346" s="4"/>
      <c r="S346" s="4"/>
      <c r="T346" s="4"/>
      <c r="U346" s="4"/>
      <c r="V346" s="4"/>
      <c r="W346" s="4"/>
      <c r="X346" s="4"/>
      <c r="Y346" s="4"/>
      <c r="Z346" s="4"/>
      <c r="AA346" s="4"/>
      <c r="AB346" s="4"/>
      <c r="AC346" s="4"/>
      <c r="AD346" s="4"/>
      <c r="AE346" s="4"/>
      <c r="AF346" s="4"/>
    </row>
    <row r="347">
      <c r="A347" s="43"/>
      <c r="B347" s="65" t="s">
        <v>97</v>
      </c>
      <c r="C347" s="43"/>
      <c r="D347" s="45"/>
      <c r="E347" s="45"/>
      <c r="F347" s="45"/>
      <c r="G347" s="4"/>
      <c r="H347" s="4"/>
      <c r="I347" s="66" t="str">
        <f t="array" ref="I347">ifna(IF(F347="","",INDEX(UpdateSheet!W:W,MATCH(1,(UpdateSheet!U:U=MAXIFS(UpdateSheet!U:U, UpdateSheet!V:V, G347, UpdateSheet!U:U, "&lt;=" &amp; A347))*(UpdateSheet!V:V=G347), 0))*H347),"")</f>
        <v/>
      </c>
      <c r="J347" s="61"/>
      <c r="K347" s="4"/>
      <c r="L347" s="4"/>
      <c r="M347" s="4"/>
      <c r="N347" s="4"/>
      <c r="O347" s="4"/>
      <c r="P347" s="4"/>
      <c r="Q347" s="4"/>
      <c r="R347" s="4"/>
      <c r="S347" s="4"/>
      <c r="T347" s="4"/>
      <c r="U347" s="4"/>
      <c r="V347" s="4"/>
      <c r="W347" s="4"/>
      <c r="X347" s="4"/>
      <c r="Y347" s="4"/>
      <c r="Z347" s="4"/>
      <c r="AA347" s="4"/>
      <c r="AB347" s="4"/>
      <c r="AC347" s="4"/>
      <c r="AD347" s="4"/>
      <c r="AE347" s="4"/>
      <c r="AF347" s="4"/>
    </row>
    <row r="348">
      <c r="A348" s="43"/>
      <c r="B348" s="65" t="s">
        <v>97</v>
      </c>
      <c r="C348" s="43"/>
      <c r="D348" s="45"/>
      <c r="E348" s="45"/>
      <c r="F348" s="45"/>
      <c r="G348" s="4"/>
      <c r="H348" s="4"/>
      <c r="I348" s="66" t="str">
        <f t="array" ref="I348">ifna(IF(F348="","",INDEX(UpdateSheet!W:W,MATCH(1,(UpdateSheet!U:U=MAXIFS(UpdateSheet!U:U, UpdateSheet!V:V, G348, UpdateSheet!U:U, "&lt;=" &amp; A348))*(UpdateSheet!V:V=G348), 0))*H348),"")</f>
        <v/>
      </c>
      <c r="J348" s="61"/>
      <c r="K348" s="4"/>
      <c r="L348" s="4"/>
      <c r="M348" s="4"/>
      <c r="N348" s="4"/>
      <c r="O348" s="4"/>
      <c r="P348" s="4"/>
      <c r="Q348" s="4"/>
      <c r="R348" s="4"/>
      <c r="S348" s="4"/>
      <c r="T348" s="4"/>
      <c r="U348" s="4"/>
      <c r="V348" s="4"/>
      <c r="W348" s="4"/>
      <c r="X348" s="4"/>
      <c r="Y348" s="4"/>
      <c r="Z348" s="4"/>
      <c r="AA348" s="4"/>
      <c r="AB348" s="4"/>
      <c r="AC348" s="4"/>
      <c r="AD348" s="4"/>
      <c r="AE348" s="4"/>
      <c r="AF348" s="4"/>
    </row>
    <row r="349">
      <c r="A349" s="43"/>
      <c r="B349" s="65" t="s">
        <v>97</v>
      </c>
      <c r="C349" s="43"/>
      <c r="D349" s="45"/>
      <c r="E349" s="45"/>
      <c r="F349" s="45"/>
      <c r="G349" s="4"/>
      <c r="H349" s="4"/>
      <c r="I349" s="66" t="str">
        <f t="array" ref="I349">ifna(IF(F349="","",INDEX(UpdateSheet!W:W,MATCH(1,(UpdateSheet!U:U=MAXIFS(UpdateSheet!U:U, UpdateSheet!V:V, G349, UpdateSheet!U:U, "&lt;=" &amp; A349))*(UpdateSheet!V:V=G349), 0))*H349),"")</f>
        <v/>
      </c>
      <c r="J349" s="61"/>
      <c r="K349" s="4"/>
      <c r="L349" s="4"/>
      <c r="M349" s="4"/>
      <c r="N349" s="4"/>
      <c r="O349" s="4"/>
      <c r="P349" s="4"/>
      <c r="Q349" s="4"/>
      <c r="R349" s="4"/>
      <c r="S349" s="4"/>
      <c r="T349" s="4"/>
      <c r="U349" s="4"/>
      <c r="V349" s="4"/>
      <c r="W349" s="4"/>
      <c r="X349" s="4"/>
      <c r="Y349" s="4"/>
      <c r="Z349" s="4"/>
      <c r="AA349" s="4"/>
      <c r="AB349" s="4"/>
      <c r="AC349" s="4"/>
      <c r="AD349" s="4"/>
      <c r="AE349" s="4"/>
      <c r="AF349" s="4"/>
    </row>
    <row r="350">
      <c r="A350" s="43"/>
      <c r="B350" s="65" t="s">
        <v>97</v>
      </c>
      <c r="C350" s="43"/>
      <c r="D350" s="45"/>
      <c r="E350" s="45"/>
      <c r="F350" s="45"/>
      <c r="G350" s="4"/>
      <c r="H350" s="4"/>
      <c r="I350" s="66" t="str">
        <f t="array" ref="I350">ifna(IF(F350="","",INDEX(UpdateSheet!W:W,MATCH(1,(UpdateSheet!U:U=MAXIFS(UpdateSheet!U:U, UpdateSheet!V:V, G350, UpdateSheet!U:U, "&lt;=" &amp; A350))*(UpdateSheet!V:V=G350), 0))*H350),"")</f>
        <v/>
      </c>
      <c r="J350" s="61"/>
      <c r="K350" s="4"/>
      <c r="L350" s="4"/>
      <c r="M350" s="4"/>
      <c r="N350" s="4"/>
      <c r="O350" s="4"/>
      <c r="P350" s="4"/>
      <c r="Q350" s="4"/>
      <c r="R350" s="4"/>
      <c r="S350" s="4"/>
      <c r="T350" s="4"/>
      <c r="U350" s="4"/>
      <c r="V350" s="4"/>
      <c r="W350" s="4"/>
      <c r="X350" s="4"/>
      <c r="Y350" s="4"/>
      <c r="Z350" s="4"/>
      <c r="AA350" s="4"/>
      <c r="AB350" s="4"/>
      <c r="AC350" s="4"/>
      <c r="AD350" s="4"/>
      <c r="AE350" s="4"/>
      <c r="AF350" s="4"/>
    </row>
    <row r="351">
      <c r="A351" s="43"/>
      <c r="B351" s="65" t="s">
        <v>97</v>
      </c>
      <c r="C351" s="43"/>
      <c r="D351" s="45"/>
      <c r="E351" s="45"/>
      <c r="F351" s="45"/>
      <c r="G351" s="4"/>
      <c r="H351" s="4"/>
      <c r="I351" s="66" t="str">
        <f t="array" ref="I351">ifna(IF(F351="","",INDEX(UpdateSheet!W:W,MATCH(1,(UpdateSheet!U:U=MAXIFS(UpdateSheet!U:U, UpdateSheet!V:V, G351, UpdateSheet!U:U, "&lt;=" &amp; A351))*(UpdateSheet!V:V=G351), 0))*H351),"")</f>
        <v/>
      </c>
      <c r="J351" s="61"/>
      <c r="K351" s="4"/>
      <c r="L351" s="4"/>
      <c r="M351" s="4"/>
      <c r="N351" s="4"/>
      <c r="O351" s="4"/>
      <c r="P351" s="4"/>
      <c r="Q351" s="4"/>
      <c r="R351" s="4"/>
      <c r="S351" s="4"/>
      <c r="T351" s="4"/>
      <c r="U351" s="4"/>
      <c r="V351" s="4"/>
      <c r="W351" s="4"/>
      <c r="X351" s="4"/>
      <c r="Y351" s="4"/>
      <c r="Z351" s="4"/>
      <c r="AA351" s="4"/>
      <c r="AB351" s="4"/>
      <c r="AC351" s="4"/>
      <c r="AD351" s="4"/>
      <c r="AE351" s="4"/>
      <c r="AF351" s="4"/>
    </row>
    <row r="352">
      <c r="A352" s="43"/>
      <c r="B352" s="65" t="s">
        <v>97</v>
      </c>
      <c r="C352" s="43"/>
      <c r="D352" s="45"/>
      <c r="E352" s="45"/>
      <c r="F352" s="45"/>
      <c r="G352" s="4"/>
      <c r="H352" s="4"/>
      <c r="I352" s="66" t="str">
        <f t="array" ref="I352">ifna(IF(F352="","",INDEX(UpdateSheet!W:W,MATCH(1,(UpdateSheet!U:U=MAXIFS(UpdateSheet!U:U, UpdateSheet!V:V, G352, UpdateSheet!U:U, "&lt;=" &amp; A352))*(UpdateSheet!V:V=G352), 0))*H352),"")</f>
        <v/>
      </c>
      <c r="J352" s="61"/>
      <c r="K352" s="4"/>
      <c r="L352" s="4"/>
      <c r="M352" s="4"/>
      <c r="N352" s="4"/>
      <c r="O352" s="4"/>
      <c r="P352" s="4"/>
      <c r="Q352" s="4"/>
      <c r="R352" s="4"/>
      <c r="S352" s="4"/>
      <c r="T352" s="4"/>
      <c r="U352" s="4"/>
      <c r="V352" s="4"/>
      <c r="W352" s="4"/>
      <c r="X352" s="4"/>
      <c r="Y352" s="4"/>
      <c r="Z352" s="4"/>
      <c r="AA352" s="4"/>
      <c r="AB352" s="4"/>
      <c r="AC352" s="4"/>
      <c r="AD352" s="4"/>
      <c r="AE352" s="4"/>
      <c r="AF352" s="4"/>
    </row>
    <row r="353">
      <c r="A353" s="43"/>
      <c r="B353" s="65" t="s">
        <v>97</v>
      </c>
      <c r="C353" s="43"/>
      <c r="D353" s="45"/>
      <c r="E353" s="45"/>
      <c r="F353" s="45"/>
      <c r="G353" s="4"/>
      <c r="H353" s="4"/>
      <c r="I353" s="66" t="str">
        <f t="array" ref="I353">ifna(IF(F353="","",INDEX(UpdateSheet!W:W,MATCH(1,(UpdateSheet!U:U=MAXIFS(UpdateSheet!U:U, UpdateSheet!V:V, G353, UpdateSheet!U:U, "&lt;=" &amp; A353))*(UpdateSheet!V:V=G353), 0))*H353),"")</f>
        <v/>
      </c>
      <c r="J353" s="61"/>
      <c r="K353" s="4"/>
      <c r="L353" s="4"/>
      <c r="M353" s="4"/>
      <c r="N353" s="4"/>
      <c r="O353" s="4"/>
      <c r="P353" s="4"/>
      <c r="Q353" s="4"/>
      <c r="R353" s="4"/>
      <c r="S353" s="4"/>
      <c r="T353" s="4"/>
      <c r="U353" s="4"/>
      <c r="V353" s="4"/>
      <c r="W353" s="4"/>
      <c r="X353" s="4"/>
      <c r="Y353" s="4"/>
      <c r="Z353" s="4"/>
      <c r="AA353" s="4"/>
      <c r="AB353" s="4"/>
      <c r="AC353" s="4"/>
      <c r="AD353" s="4"/>
      <c r="AE353" s="4"/>
      <c r="AF353" s="4"/>
    </row>
    <row r="354">
      <c r="A354" s="43"/>
      <c r="B354" s="65" t="s">
        <v>97</v>
      </c>
      <c r="C354" s="43"/>
      <c r="D354" s="45"/>
      <c r="E354" s="45"/>
      <c r="F354" s="45"/>
      <c r="G354" s="4"/>
      <c r="H354" s="4"/>
      <c r="I354" s="66" t="str">
        <f t="array" ref="I354">ifna(IF(F354="","",INDEX(UpdateSheet!W:W,MATCH(1,(UpdateSheet!U:U=MAXIFS(UpdateSheet!U:U, UpdateSheet!V:V, G354, UpdateSheet!U:U, "&lt;=" &amp; A354))*(UpdateSheet!V:V=G354), 0))*H354),"")</f>
        <v/>
      </c>
      <c r="J354" s="61"/>
      <c r="K354" s="4"/>
      <c r="L354" s="4"/>
      <c r="M354" s="4"/>
      <c r="N354" s="4"/>
      <c r="O354" s="4"/>
      <c r="P354" s="4"/>
      <c r="Q354" s="4"/>
      <c r="R354" s="4"/>
      <c r="S354" s="4"/>
      <c r="T354" s="4"/>
      <c r="U354" s="4"/>
      <c r="V354" s="4"/>
      <c r="W354" s="4"/>
      <c r="X354" s="4"/>
      <c r="Y354" s="4"/>
      <c r="Z354" s="4"/>
      <c r="AA354" s="4"/>
      <c r="AB354" s="4"/>
      <c r="AC354" s="4"/>
      <c r="AD354" s="4"/>
      <c r="AE354" s="4"/>
      <c r="AF354" s="4"/>
    </row>
    <row r="355">
      <c r="A355" s="43"/>
      <c r="B355" s="65" t="s">
        <v>97</v>
      </c>
      <c r="C355" s="43"/>
      <c r="D355" s="45"/>
      <c r="E355" s="45"/>
      <c r="F355" s="45"/>
      <c r="G355" s="4"/>
      <c r="H355" s="4"/>
      <c r="I355" s="66" t="str">
        <f t="array" ref="I355">ifna(IF(F355="","",INDEX(UpdateSheet!W:W,MATCH(1,(UpdateSheet!U:U=MAXIFS(UpdateSheet!U:U, UpdateSheet!V:V, G355, UpdateSheet!U:U, "&lt;=" &amp; A355))*(UpdateSheet!V:V=G355), 0))*H355),"")</f>
        <v/>
      </c>
      <c r="J355" s="61"/>
      <c r="K355" s="4"/>
      <c r="L355" s="4"/>
      <c r="M355" s="4"/>
      <c r="N355" s="4"/>
      <c r="O355" s="4"/>
      <c r="P355" s="4"/>
      <c r="Q355" s="4"/>
      <c r="R355" s="4"/>
      <c r="S355" s="4"/>
      <c r="T355" s="4"/>
      <c r="U355" s="4"/>
      <c r="V355" s="4"/>
      <c r="W355" s="4"/>
      <c r="X355" s="4"/>
      <c r="Y355" s="4"/>
      <c r="Z355" s="4"/>
      <c r="AA355" s="4"/>
      <c r="AB355" s="4"/>
      <c r="AC355" s="4"/>
      <c r="AD355" s="4"/>
      <c r="AE355" s="4"/>
      <c r="AF355" s="4"/>
    </row>
    <row r="356">
      <c r="A356" s="43"/>
      <c r="B356" s="65" t="s">
        <v>97</v>
      </c>
      <c r="C356" s="43"/>
      <c r="D356" s="45"/>
      <c r="E356" s="45"/>
      <c r="F356" s="45"/>
      <c r="G356" s="4"/>
      <c r="H356" s="4"/>
      <c r="I356" s="66" t="str">
        <f t="array" ref="I356">ifna(IF(F356="","",INDEX(UpdateSheet!W:W,MATCH(1,(UpdateSheet!U:U=MAXIFS(UpdateSheet!U:U, UpdateSheet!V:V, G356, UpdateSheet!U:U, "&lt;=" &amp; A356))*(UpdateSheet!V:V=G356), 0))*H356),"")</f>
        <v/>
      </c>
      <c r="J356" s="61"/>
      <c r="K356" s="4"/>
      <c r="L356" s="4"/>
      <c r="M356" s="4"/>
      <c r="N356" s="4"/>
      <c r="O356" s="4"/>
      <c r="P356" s="4"/>
      <c r="Q356" s="4"/>
      <c r="R356" s="4"/>
      <c r="S356" s="4"/>
      <c r="T356" s="4"/>
      <c r="U356" s="4"/>
      <c r="V356" s="4"/>
      <c r="W356" s="4"/>
      <c r="X356" s="4"/>
      <c r="Y356" s="4"/>
      <c r="Z356" s="4"/>
      <c r="AA356" s="4"/>
      <c r="AB356" s="4"/>
      <c r="AC356" s="4"/>
      <c r="AD356" s="4"/>
      <c r="AE356" s="4"/>
      <c r="AF356" s="4"/>
    </row>
    <row r="357">
      <c r="A357" s="43"/>
      <c r="B357" s="65" t="s">
        <v>97</v>
      </c>
      <c r="C357" s="43"/>
      <c r="D357" s="45"/>
      <c r="E357" s="45"/>
      <c r="F357" s="45"/>
      <c r="G357" s="4"/>
      <c r="H357" s="4"/>
      <c r="I357" s="66" t="str">
        <f t="array" ref="I357">ifna(IF(F357="","",INDEX(UpdateSheet!W:W,MATCH(1,(UpdateSheet!U:U=MAXIFS(UpdateSheet!U:U, UpdateSheet!V:V, G357, UpdateSheet!U:U, "&lt;=" &amp; A357))*(UpdateSheet!V:V=G357), 0))*H357),"")</f>
        <v/>
      </c>
      <c r="J357" s="61"/>
      <c r="K357" s="4"/>
      <c r="L357" s="4"/>
      <c r="M357" s="4"/>
      <c r="N357" s="4"/>
      <c r="O357" s="4"/>
      <c r="P357" s="4"/>
      <c r="Q357" s="4"/>
      <c r="R357" s="4"/>
      <c r="S357" s="4"/>
      <c r="T357" s="4"/>
      <c r="U357" s="4"/>
      <c r="V357" s="4"/>
      <c r="W357" s="4"/>
      <c r="X357" s="4"/>
      <c r="Y357" s="4"/>
      <c r="Z357" s="4"/>
      <c r="AA357" s="4"/>
      <c r="AB357" s="4"/>
      <c r="AC357" s="4"/>
      <c r="AD357" s="4"/>
      <c r="AE357" s="4"/>
      <c r="AF357" s="4"/>
    </row>
    <row r="358">
      <c r="A358" s="43"/>
      <c r="B358" s="65" t="s">
        <v>97</v>
      </c>
      <c r="C358" s="43"/>
      <c r="D358" s="45"/>
      <c r="E358" s="45"/>
      <c r="F358" s="45"/>
      <c r="G358" s="4"/>
      <c r="H358" s="4"/>
      <c r="I358" s="66" t="str">
        <f t="array" ref="I358">ifna(IF(F358="","",INDEX(UpdateSheet!W:W,MATCH(1,(UpdateSheet!U:U=MAXIFS(UpdateSheet!U:U, UpdateSheet!V:V, G358, UpdateSheet!U:U, "&lt;=" &amp; A358))*(UpdateSheet!V:V=G358), 0))*H358),"")</f>
        <v/>
      </c>
      <c r="J358" s="61"/>
      <c r="K358" s="4"/>
      <c r="L358" s="4"/>
      <c r="M358" s="4"/>
      <c r="N358" s="4"/>
      <c r="O358" s="4"/>
      <c r="P358" s="4"/>
      <c r="Q358" s="4"/>
      <c r="R358" s="4"/>
      <c r="S358" s="4"/>
      <c r="T358" s="4"/>
      <c r="U358" s="4"/>
      <c r="V358" s="4"/>
      <c r="W358" s="4"/>
      <c r="X358" s="4"/>
      <c r="Y358" s="4"/>
      <c r="Z358" s="4"/>
      <c r="AA358" s="4"/>
      <c r="AB358" s="4"/>
      <c r="AC358" s="4"/>
      <c r="AD358" s="4"/>
      <c r="AE358" s="4"/>
      <c r="AF358" s="4"/>
    </row>
    <row r="359">
      <c r="A359" s="43"/>
      <c r="B359" s="65" t="s">
        <v>97</v>
      </c>
      <c r="C359" s="43"/>
      <c r="D359" s="45"/>
      <c r="E359" s="45"/>
      <c r="F359" s="45"/>
      <c r="G359" s="4"/>
      <c r="H359" s="4"/>
      <c r="I359" s="66" t="str">
        <f t="array" ref="I359">ifna(IF(F359="","",INDEX(UpdateSheet!W:W,MATCH(1,(UpdateSheet!U:U=MAXIFS(UpdateSheet!U:U, UpdateSheet!V:V, G359, UpdateSheet!U:U, "&lt;=" &amp; A359))*(UpdateSheet!V:V=G359), 0))*H359),"")</f>
        <v/>
      </c>
      <c r="J359" s="61"/>
      <c r="K359" s="4"/>
      <c r="L359" s="4"/>
      <c r="M359" s="4"/>
      <c r="N359" s="4"/>
      <c r="O359" s="4"/>
      <c r="P359" s="4"/>
      <c r="Q359" s="4"/>
      <c r="R359" s="4"/>
      <c r="S359" s="4"/>
      <c r="T359" s="4"/>
      <c r="U359" s="4"/>
      <c r="V359" s="4"/>
      <c r="W359" s="4"/>
      <c r="X359" s="4"/>
      <c r="Y359" s="4"/>
      <c r="Z359" s="4"/>
      <c r="AA359" s="4"/>
      <c r="AB359" s="4"/>
      <c r="AC359" s="4"/>
      <c r="AD359" s="4"/>
      <c r="AE359" s="4"/>
      <c r="AF359" s="4"/>
    </row>
    <row r="360">
      <c r="A360" s="43"/>
      <c r="B360" s="65" t="s">
        <v>97</v>
      </c>
      <c r="C360" s="43"/>
      <c r="D360" s="45"/>
      <c r="E360" s="45"/>
      <c r="F360" s="45"/>
      <c r="G360" s="4"/>
      <c r="H360" s="4"/>
      <c r="I360" s="66" t="str">
        <f t="array" ref="I360">ifna(IF(F360="","",INDEX(UpdateSheet!W:W,MATCH(1,(UpdateSheet!U:U=MAXIFS(UpdateSheet!U:U, UpdateSheet!V:V, G360, UpdateSheet!U:U, "&lt;=" &amp; A360))*(UpdateSheet!V:V=G360), 0))*H360),"")</f>
        <v/>
      </c>
      <c r="J360" s="61"/>
      <c r="K360" s="4"/>
      <c r="L360" s="4"/>
      <c r="M360" s="4"/>
      <c r="N360" s="4"/>
      <c r="O360" s="4"/>
      <c r="P360" s="4"/>
      <c r="Q360" s="4"/>
      <c r="R360" s="4"/>
      <c r="S360" s="4"/>
      <c r="T360" s="4"/>
      <c r="U360" s="4"/>
      <c r="V360" s="4"/>
      <c r="W360" s="4"/>
      <c r="X360" s="4"/>
      <c r="Y360" s="4"/>
      <c r="Z360" s="4"/>
      <c r="AA360" s="4"/>
      <c r="AB360" s="4"/>
      <c r="AC360" s="4"/>
      <c r="AD360" s="4"/>
      <c r="AE360" s="4"/>
      <c r="AF360" s="4"/>
    </row>
    <row r="361">
      <c r="A361" s="43"/>
      <c r="B361" s="65" t="s">
        <v>97</v>
      </c>
      <c r="C361" s="43"/>
      <c r="D361" s="45"/>
      <c r="E361" s="45"/>
      <c r="F361" s="45"/>
      <c r="G361" s="4"/>
      <c r="H361" s="4"/>
      <c r="I361" s="66" t="str">
        <f t="array" ref="I361">ifna(IF(F361="","",INDEX(UpdateSheet!W:W,MATCH(1,(UpdateSheet!U:U=MAXIFS(UpdateSheet!U:U, UpdateSheet!V:V, G361, UpdateSheet!U:U, "&lt;=" &amp; A361))*(UpdateSheet!V:V=G361), 0))*H361),"")</f>
        <v/>
      </c>
      <c r="J361" s="61"/>
      <c r="K361" s="4"/>
      <c r="L361" s="4"/>
      <c r="M361" s="4"/>
      <c r="N361" s="4"/>
      <c r="O361" s="4"/>
      <c r="P361" s="4"/>
      <c r="Q361" s="4"/>
      <c r="R361" s="4"/>
      <c r="S361" s="4"/>
      <c r="T361" s="4"/>
      <c r="U361" s="4"/>
      <c r="V361" s="4"/>
      <c r="W361" s="4"/>
      <c r="X361" s="4"/>
      <c r="Y361" s="4"/>
      <c r="Z361" s="4"/>
      <c r="AA361" s="4"/>
      <c r="AB361" s="4"/>
      <c r="AC361" s="4"/>
      <c r="AD361" s="4"/>
      <c r="AE361" s="4"/>
      <c r="AF361" s="4"/>
    </row>
    <row r="362">
      <c r="A362" s="43"/>
      <c r="B362" s="65" t="s">
        <v>97</v>
      </c>
      <c r="C362" s="43"/>
      <c r="D362" s="45"/>
      <c r="E362" s="45"/>
      <c r="F362" s="45"/>
      <c r="G362" s="4"/>
      <c r="H362" s="4"/>
      <c r="I362" s="66" t="str">
        <f t="array" ref="I362">ifna(IF(F362="","",INDEX(UpdateSheet!W:W,MATCH(1,(UpdateSheet!U:U=MAXIFS(UpdateSheet!U:U, UpdateSheet!V:V, G362, UpdateSheet!U:U, "&lt;=" &amp; A362))*(UpdateSheet!V:V=G362), 0))*H362),"")</f>
        <v/>
      </c>
      <c r="J362" s="61"/>
      <c r="K362" s="4"/>
      <c r="L362" s="4"/>
      <c r="M362" s="4"/>
      <c r="N362" s="4"/>
      <c r="O362" s="4"/>
      <c r="P362" s="4"/>
      <c r="Q362" s="4"/>
      <c r="R362" s="4"/>
      <c r="S362" s="4"/>
      <c r="T362" s="4"/>
      <c r="U362" s="4"/>
      <c r="V362" s="4"/>
      <c r="W362" s="4"/>
      <c r="X362" s="4"/>
      <c r="Y362" s="4"/>
      <c r="Z362" s="4"/>
      <c r="AA362" s="4"/>
      <c r="AB362" s="4"/>
      <c r="AC362" s="4"/>
      <c r="AD362" s="4"/>
      <c r="AE362" s="4"/>
      <c r="AF362" s="4"/>
    </row>
    <row r="363">
      <c r="A363" s="43"/>
      <c r="B363" s="65" t="s">
        <v>97</v>
      </c>
      <c r="C363" s="43"/>
      <c r="D363" s="45"/>
      <c r="E363" s="45"/>
      <c r="F363" s="45"/>
      <c r="G363" s="4"/>
      <c r="H363" s="4"/>
      <c r="I363" s="66" t="str">
        <f t="array" ref="I363">ifna(IF(F363="","",INDEX(UpdateSheet!W:W,MATCH(1,(UpdateSheet!U:U=MAXIFS(UpdateSheet!U:U, UpdateSheet!V:V, G363, UpdateSheet!U:U, "&lt;=" &amp; A363))*(UpdateSheet!V:V=G363), 0))*H363),"")</f>
        <v/>
      </c>
      <c r="J363" s="61"/>
      <c r="K363" s="4"/>
      <c r="L363" s="4"/>
      <c r="M363" s="4"/>
      <c r="N363" s="4"/>
      <c r="O363" s="4"/>
      <c r="P363" s="4"/>
      <c r="Q363" s="4"/>
      <c r="R363" s="4"/>
      <c r="S363" s="4"/>
      <c r="T363" s="4"/>
      <c r="U363" s="4"/>
      <c r="V363" s="4"/>
      <c r="W363" s="4"/>
      <c r="X363" s="4"/>
      <c r="Y363" s="4"/>
      <c r="Z363" s="4"/>
      <c r="AA363" s="4"/>
      <c r="AB363" s="4"/>
      <c r="AC363" s="4"/>
      <c r="AD363" s="4"/>
      <c r="AE363" s="4"/>
      <c r="AF363" s="4"/>
    </row>
    <row r="364">
      <c r="A364" s="43"/>
      <c r="B364" s="65" t="s">
        <v>97</v>
      </c>
      <c r="C364" s="43"/>
      <c r="D364" s="45"/>
      <c r="E364" s="45"/>
      <c r="F364" s="45"/>
      <c r="G364" s="4"/>
      <c r="H364" s="4"/>
      <c r="I364" s="66" t="str">
        <f t="array" ref="I364">ifna(IF(F364="","",INDEX(UpdateSheet!W:W,MATCH(1,(UpdateSheet!U:U=MAXIFS(UpdateSheet!U:U, UpdateSheet!V:V, G364, UpdateSheet!U:U, "&lt;=" &amp; A364))*(UpdateSheet!V:V=G364), 0))*H364),"")</f>
        <v/>
      </c>
      <c r="J364" s="61"/>
      <c r="K364" s="4"/>
      <c r="L364" s="4"/>
      <c r="M364" s="4"/>
      <c r="N364" s="4"/>
      <c r="O364" s="4"/>
      <c r="P364" s="4"/>
      <c r="Q364" s="4"/>
      <c r="R364" s="4"/>
      <c r="S364" s="4"/>
      <c r="T364" s="4"/>
      <c r="U364" s="4"/>
      <c r="V364" s="4"/>
      <c r="W364" s="4"/>
      <c r="X364" s="4"/>
      <c r="Y364" s="4"/>
      <c r="Z364" s="4"/>
      <c r="AA364" s="4"/>
      <c r="AB364" s="4"/>
      <c r="AC364" s="4"/>
      <c r="AD364" s="4"/>
      <c r="AE364" s="4"/>
      <c r="AF364" s="4"/>
    </row>
    <row r="365">
      <c r="A365" s="43"/>
      <c r="B365" s="65" t="s">
        <v>97</v>
      </c>
      <c r="C365" s="43"/>
      <c r="D365" s="45"/>
      <c r="E365" s="45"/>
      <c r="F365" s="45"/>
      <c r="G365" s="4"/>
      <c r="H365" s="4"/>
      <c r="I365" s="66" t="str">
        <f t="array" ref="I365">ifna(IF(F365="","",INDEX(UpdateSheet!W:W,MATCH(1,(UpdateSheet!U:U=MAXIFS(UpdateSheet!U:U, UpdateSheet!V:V, G365, UpdateSheet!U:U, "&lt;=" &amp; A365))*(UpdateSheet!V:V=G365), 0))*H365),"")</f>
        <v/>
      </c>
      <c r="J365" s="61"/>
      <c r="K365" s="4"/>
      <c r="L365" s="4"/>
      <c r="M365" s="4"/>
      <c r="N365" s="4"/>
      <c r="O365" s="4"/>
      <c r="P365" s="4"/>
      <c r="Q365" s="4"/>
      <c r="R365" s="4"/>
      <c r="S365" s="4"/>
      <c r="T365" s="4"/>
      <c r="U365" s="4"/>
      <c r="V365" s="4"/>
      <c r="W365" s="4"/>
      <c r="X365" s="4"/>
      <c r="Y365" s="4"/>
      <c r="Z365" s="4"/>
      <c r="AA365" s="4"/>
      <c r="AB365" s="4"/>
      <c r="AC365" s="4"/>
      <c r="AD365" s="4"/>
      <c r="AE365" s="4"/>
      <c r="AF365" s="4"/>
    </row>
    <row r="366">
      <c r="A366" s="43"/>
      <c r="B366" s="65" t="s">
        <v>97</v>
      </c>
      <c r="C366" s="43"/>
      <c r="D366" s="45"/>
      <c r="E366" s="45"/>
      <c r="F366" s="45"/>
      <c r="G366" s="4"/>
      <c r="H366" s="4"/>
      <c r="I366" s="66" t="str">
        <f t="array" ref="I366">ifna(IF(F366="","",INDEX(UpdateSheet!W:W,MATCH(1,(UpdateSheet!U:U=MAXIFS(UpdateSheet!U:U, UpdateSheet!V:V, G366, UpdateSheet!U:U, "&lt;=" &amp; A366))*(UpdateSheet!V:V=G366), 0))*H366),"")</f>
        <v/>
      </c>
      <c r="J366" s="61"/>
      <c r="K366" s="4"/>
      <c r="L366" s="4"/>
      <c r="M366" s="4"/>
      <c r="N366" s="4"/>
      <c r="O366" s="4"/>
      <c r="P366" s="4"/>
      <c r="Q366" s="4"/>
      <c r="R366" s="4"/>
      <c r="S366" s="4"/>
      <c r="T366" s="4"/>
      <c r="U366" s="4"/>
      <c r="V366" s="4"/>
      <c r="W366" s="4"/>
      <c r="X366" s="4"/>
      <c r="Y366" s="4"/>
      <c r="Z366" s="4"/>
      <c r="AA366" s="4"/>
      <c r="AB366" s="4"/>
      <c r="AC366" s="4"/>
      <c r="AD366" s="4"/>
      <c r="AE366" s="4"/>
      <c r="AF366" s="4"/>
    </row>
    <row r="367">
      <c r="A367" s="43"/>
      <c r="B367" s="65" t="s">
        <v>97</v>
      </c>
      <c r="C367" s="43"/>
      <c r="D367" s="45"/>
      <c r="E367" s="45"/>
      <c r="F367" s="45"/>
      <c r="G367" s="4"/>
      <c r="H367" s="4"/>
      <c r="I367" s="66" t="str">
        <f t="array" ref="I367">ifna(IF(F367="","",INDEX(UpdateSheet!W:W,MATCH(1,(UpdateSheet!U:U=MAXIFS(UpdateSheet!U:U, UpdateSheet!V:V, G367, UpdateSheet!U:U, "&lt;=" &amp; A367))*(UpdateSheet!V:V=G367), 0))*H367),"")</f>
        <v/>
      </c>
      <c r="J367" s="61"/>
      <c r="K367" s="4"/>
      <c r="L367" s="4"/>
      <c r="M367" s="4"/>
      <c r="N367" s="4"/>
      <c r="O367" s="4"/>
      <c r="P367" s="4"/>
      <c r="Q367" s="4"/>
      <c r="R367" s="4"/>
      <c r="S367" s="4"/>
      <c r="T367" s="4"/>
      <c r="U367" s="4"/>
      <c r="V367" s="4"/>
      <c r="W367" s="4"/>
      <c r="X367" s="4"/>
      <c r="Y367" s="4"/>
      <c r="Z367" s="4"/>
      <c r="AA367" s="4"/>
      <c r="AB367" s="4"/>
      <c r="AC367" s="4"/>
      <c r="AD367" s="4"/>
      <c r="AE367" s="4"/>
      <c r="AF367" s="4"/>
    </row>
    <row r="368">
      <c r="A368" s="43"/>
      <c r="B368" s="65" t="s">
        <v>97</v>
      </c>
      <c r="C368" s="43"/>
      <c r="D368" s="45"/>
      <c r="E368" s="45"/>
      <c r="F368" s="45"/>
      <c r="G368" s="4"/>
      <c r="H368" s="4"/>
      <c r="I368" s="66" t="str">
        <f t="array" ref="I368">ifna(IF(F368="","",INDEX(UpdateSheet!W:W,MATCH(1,(UpdateSheet!U:U=MAXIFS(UpdateSheet!U:U, UpdateSheet!V:V, G368, UpdateSheet!U:U, "&lt;=" &amp; A368))*(UpdateSheet!V:V=G368), 0))*H368),"")</f>
        <v/>
      </c>
      <c r="J368" s="61"/>
      <c r="K368" s="4"/>
      <c r="L368" s="4"/>
      <c r="M368" s="4"/>
      <c r="N368" s="4"/>
      <c r="O368" s="4"/>
      <c r="P368" s="4"/>
      <c r="Q368" s="4"/>
      <c r="R368" s="4"/>
      <c r="S368" s="4"/>
      <c r="T368" s="4"/>
      <c r="U368" s="4"/>
      <c r="V368" s="4"/>
      <c r="W368" s="4"/>
      <c r="X368" s="4"/>
      <c r="Y368" s="4"/>
      <c r="Z368" s="4"/>
      <c r="AA368" s="4"/>
      <c r="AB368" s="4"/>
      <c r="AC368" s="4"/>
      <c r="AD368" s="4"/>
      <c r="AE368" s="4"/>
      <c r="AF368" s="4"/>
    </row>
    <row r="369">
      <c r="A369" s="43"/>
      <c r="B369" s="65" t="s">
        <v>97</v>
      </c>
      <c r="C369" s="43"/>
      <c r="D369" s="45"/>
      <c r="E369" s="45"/>
      <c r="F369" s="45"/>
      <c r="G369" s="4"/>
      <c r="H369" s="4"/>
      <c r="I369" s="66" t="str">
        <f t="array" ref="I369">ifna(IF(F369="","",INDEX(UpdateSheet!W:W,MATCH(1,(UpdateSheet!U:U=MAXIFS(UpdateSheet!U:U, UpdateSheet!V:V, G369, UpdateSheet!U:U, "&lt;=" &amp; A369))*(UpdateSheet!V:V=G369), 0))*H369),"")</f>
        <v/>
      </c>
      <c r="J369" s="61"/>
      <c r="K369" s="4"/>
      <c r="L369" s="4"/>
      <c r="M369" s="4"/>
      <c r="N369" s="4"/>
      <c r="O369" s="4"/>
      <c r="P369" s="4"/>
      <c r="Q369" s="4"/>
      <c r="R369" s="4"/>
      <c r="S369" s="4"/>
      <c r="T369" s="4"/>
      <c r="U369" s="4"/>
      <c r="V369" s="4"/>
      <c r="W369" s="4"/>
      <c r="X369" s="4"/>
      <c r="Y369" s="4"/>
      <c r="Z369" s="4"/>
      <c r="AA369" s="4"/>
      <c r="AB369" s="4"/>
      <c r="AC369" s="4"/>
      <c r="AD369" s="4"/>
      <c r="AE369" s="4"/>
      <c r="AF369" s="4"/>
    </row>
    <row r="370">
      <c r="A370" s="43"/>
      <c r="B370" s="65" t="s">
        <v>97</v>
      </c>
      <c r="C370" s="43"/>
      <c r="D370" s="45"/>
      <c r="E370" s="45"/>
      <c r="F370" s="45"/>
      <c r="G370" s="4"/>
      <c r="H370" s="4"/>
      <c r="I370" s="66" t="str">
        <f t="array" ref="I370">ifna(IF(F370="","",INDEX(UpdateSheet!W:W,MATCH(1,(UpdateSheet!U:U=MAXIFS(UpdateSheet!U:U, UpdateSheet!V:V, G370, UpdateSheet!U:U, "&lt;=" &amp; A370))*(UpdateSheet!V:V=G370), 0))*H370),"")</f>
        <v/>
      </c>
      <c r="J370" s="61"/>
      <c r="K370" s="4"/>
      <c r="L370" s="4"/>
      <c r="M370" s="4"/>
      <c r="N370" s="4"/>
      <c r="O370" s="4"/>
      <c r="P370" s="4"/>
      <c r="Q370" s="4"/>
      <c r="R370" s="4"/>
      <c r="S370" s="4"/>
      <c r="T370" s="4"/>
      <c r="U370" s="4"/>
      <c r="V370" s="4"/>
      <c r="W370" s="4"/>
      <c r="X370" s="4"/>
      <c r="Y370" s="4"/>
      <c r="Z370" s="4"/>
      <c r="AA370" s="4"/>
      <c r="AB370" s="4"/>
      <c r="AC370" s="4"/>
      <c r="AD370" s="4"/>
      <c r="AE370" s="4"/>
      <c r="AF370" s="4"/>
    </row>
    <row r="371">
      <c r="A371" s="43"/>
      <c r="B371" s="65" t="s">
        <v>97</v>
      </c>
      <c r="C371" s="43"/>
      <c r="D371" s="45"/>
      <c r="E371" s="45"/>
      <c r="F371" s="45"/>
      <c r="G371" s="4"/>
      <c r="H371" s="4"/>
      <c r="I371" s="66" t="str">
        <f t="array" ref="I371">ifna(IF(F371="","",INDEX(UpdateSheet!W:W,MATCH(1,(UpdateSheet!U:U=MAXIFS(UpdateSheet!U:U, UpdateSheet!V:V, G371, UpdateSheet!U:U, "&lt;=" &amp; A371))*(UpdateSheet!V:V=G371), 0))*H371),"")</f>
        <v/>
      </c>
      <c r="J371" s="61"/>
      <c r="K371" s="4"/>
      <c r="L371" s="4"/>
      <c r="M371" s="4"/>
      <c r="N371" s="4"/>
      <c r="O371" s="4"/>
      <c r="P371" s="4"/>
      <c r="Q371" s="4"/>
      <c r="R371" s="4"/>
      <c r="S371" s="4"/>
      <c r="T371" s="4"/>
      <c r="U371" s="4"/>
      <c r="V371" s="4"/>
      <c r="W371" s="4"/>
      <c r="X371" s="4"/>
      <c r="Y371" s="4"/>
      <c r="Z371" s="4"/>
      <c r="AA371" s="4"/>
      <c r="AB371" s="4"/>
      <c r="AC371" s="4"/>
      <c r="AD371" s="4"/>
      <c r="AE371" s="4"/>
      <c r="AF371" s="4"/>
    </row>
    <row r="372">
      <c r="A372" s="43"/>
      <c r="B372" s="65" t="s">
        <v>97</v>
      </c>
      <c r="C372" s="43"/>
      <c r="D372" s="45"/>
      <c r="E372" s="45"/>
      <c r="F372" s="45"/>
      <c r="G372" s="4"/>
      <c r="H372" s="4"/>
      <c r="I372" s="66" t="str">
        <f t="array" ref="I372">ifna(IF(F372="","",INDEX(UpdateSheet!W:W,MATCH(1,(UpdateSheet!U:U=MAXIFS(UpdateSheet!U:U, UpdateSheet!V:V, G372, UpdateSheet!U:U, "&lt;=" &amp; A372))*(UpdateSheet!V:V=G372), 0))*H372),"")</f>
        <v/>
      </c>
      <c r="J372" s="61"/>
      <c r="K372" s="4"/>
      <c r="L372" s="4"/>
      <c r="M372" s="4"/>
      <c r="N372" s="4"/>
      <c r="O372" s="4"/>
      <c r="P372" s="4"/>
      <c r="Q372" s="4"/>
      <c r="R372" s="4"/>
      <c r="S372" s="4"/>
      <c r="T372" s="4"/>
      <c r="U372" s="4"/>
      <c r="V372" s="4"/>
      <c r="W372" s="4"/>
      <c r="X372" s="4"/>
      <c r="Y372" s="4"/>
      <c r="Z372" s="4"/>
      <c r="AA372" s="4"/>
      <c r="AB372" s="4"/>
      <c r="AC372" s="4"/>
      <c r="AD372" s="4"/>
      <c r="AE372" s="4"/>
      <c r="AF372" s="4"/>
    </row>
    <row r="373">
      <c r="A373" s="43"/>
      <c r="B373" s="65" t="s">
        <v>97</v>
      </c>
      <c r="C373" s="43"/>
      <c r="D373" s="45"/>
      <c r="E373" s="45"/>
      <c r="F373" s="45"/>
      <c r="G373" s="4"/>
      <c r="H373" s="4"/>
      <c r="I373" s="66" t="str">
        <f t="array" ref="I373">ifna(IF(F373="","",INDEX(UpdateSheet!W:W,MATCH(1,(UpdateSheet!U:U=MAXIFS(UpdateSheet!U:U, UpdateSheet!V:V, G373, UpdateSheet!U:U, "&lt;=" &amp; A373))*(UpdateSheet!V:V=G373), 0))*H373),"")</f>
        <v/>
      </c>
      <c r="J373" s="61"/>
      <c r="K373" s="4"/>
      <c r="L373" s="4"/>
      <c r="M373" s="4"/>
      <c r="N373" s="4"/>
      <c r="O373" s="4"/>
      <c r="P373" s="4"/>
      <c r="Q373" s="4"/>
      <c r="R373" s="4"/>
      <c r="S373" s="4"/>
      <c r="T373" s="4"/>
      <c r="U373" s="4"/>
      <c r="V373" s="4"/>
      <c r="W373" s="4"/>
      <c r="X373" s="4"/>
      <c r="Y373" s="4"/>
      <c r="Z373" s="4"/>
      <c r="AA373" s="4"/>
      <c r="AB373" s="4"/>
      <c r="AC373" s="4"/>
      <c r="AD373" s="4"/>
      <c r="AE373" s="4"/>
      <c r="AF373" s="4"/>
    </row>
    <row r="374">
      <c r="A374" s="43"/>
      <c r="B374" s="65" t="s">
        <v>97</v>
      </c>
      <c r="C374" s="43"/>
      <c r="D374" s="45"/>
      <c r="E374" s="45"/>
      <c r="F374" s="45"/>
      <c r="G374" s="4"/>
      <c r="H374" s="4"/>
      <c r="I374" s="66" t="str">
        <f t="array" ref="I374">ifna(IF(F374="","",INDEX(UpdateSheet!W:W,MATCH(1,(UpdateSheet!U:U=MAXIFS(UpdateSheet!U:U, UpdateSheet!V:V, G374, UpdateSheet!U:U, "&lt;=" &amp; A374))*(UpdateSheet!V:V=G374), 0))*H374),"")</f>
        <v/>
      </c>
      <c r="J374" s="61"/>
      <c r="K374" s="4"/>
      <c r="L374" s="4"/>
      <c r="M374" s="4"/>
      <c r="N374" s="4"/>
      <c r="O374" s="4"/>
      <c r="P374" s="4"/>
      <c r="Q374" s="4"/>
      <c r="R374" s="4"/>
      <c r="S374" s="4"/>
      <c r="T374" s="4"/>
      <c r="U374" s="4"/>
      <c r="V374" s="4"/>
      <c r="W374" s="4"/>
      <c r="X374" s="4"/>
      <c r="Y374" s="4"/>
      <c r="Z374" s="4"/>
      <c r="AA374" s="4"/>
      <c r="AB374" s="4"/>
      <c r="AC374" s="4"/>
      <c r="AD374" s="4"/>
      <c r="AE374" s="4"/>
      <c r="AF374" s="4"/>
    </row>
    <row r="375">
      <c r="A375" s="43"/>
      <c r="B375" s="65" t="s">
        <v>97</v>
      </c>
      <c r="C375" s="43"/>
      <c r="D375" s="45"/>
      <c r="E375" s="45"/>
      <c r="F375" s="45"/>
      <c r="G375" s="4"/>
      <c r="H375" s="4"/>
      <c r="I375" s="66" t="str">
        <f t="array" ref="I375">ifna(IF(F375="","",INDEX(UpdateSheet!W:W,MATCH(1,(UpdateSheet!U:U=MAXIFS(UpdateSheet!U:U, UpdateSheet!V:V, G375, UpdateSheet!U:U, "&lt;=" &amp; A375))*(UpdateSheet!V:V=G375), 0))*H375),"")</f>
        <v/>
      </c>
      <c r="J375" s="61"/>
      <c r="K375" s="4"/>
      <c r="L375" s="4"/>
      <c r="M375" s="4"/>
      <c r="N375" s="4"/>
      <c r="O375" s="4"/>
      <c r="P375" s="4"/>
      <c r="Q375" s="4"/>
      <c r="R375" s="4"/>
      <c r="S375" s="4"/>
      <c r="T375" s="4"/>
      <c r="U375" s="4"/>
      <c r="V375" s="4"/>
      <c r="W375" s="4"/>
      <c r="X375" s="4"/>
      <c r="Y375" s="4"/>
      <c r="Z375" s="4"/>
      <c r="AA375" s="4"/>
      <c r="AB375" s="4"/>
      <c r="AC375" s="4"/>
      <c r="AD375" s="4"/>
      <c r="AE375" s="4"/>
      <c r="AF375" s="4"/>
    </row>
    <row r="376">
      <c r="A376" s="43"/>
      <c r="B376" s="65" t="s">
        <v>97</v>
      </c>
      <c r="C376" s="43"/>
      <c r="D376" s="45"/>
      <c r="E376" s="45"/>
      <c r="F376" s="45"/>
      <c r="G376" s="4"/>
      <c r="H376" s="4"/>
      <c r="I376" s="66" t="str">
        <f t="array" ref="I376">ifna(IF(F376="","",INDEX(UpdateSheet!W:W,MATCH(1,(UpdateSheet!U:U=MAXIFS(UpdateSheet!U:U, UpdateSheet!V:V, G376, UpdateSheet!U:U, "&lt;=" &amp; A376))*(UpdateSheet!V:V=G376), 0))*H376),"")</f>
        <v/>
      </c>
      <c r="J376" s="61"/>
      <c r="K376" s="4"/>
      <c r="L376" s="4"/>
      <c r="M376" s="4"/>
      <c r="N376" s="4"/>
      <c r="O376" s="4"/>
      <c r="P376" s="4"/>
      <c r="Q376" s="4"/>
      <c r="R376" s="4"/>
      <c r="S376" s="4"/>
      <c r="T376" s="4"/>
      <c r="U376" s="4"/>
      <c r="V376" s="4"/>
      <c r="W376" s="4"/>
      <c r="X376" s="4"/>
      <c r="Y376" s="4"/>
      <c r="Z376" s="4"/>
      <c r="AA376" s="4"/>
      <c r="AB376" s="4"/>
      <c r="AC376" s="4"/>
      <c r="AD376" s="4"/>
      <c r="AE376" s="4"/>
      <c r="AF376" s="4"/>
    </row>
    <row r="377">
      <c r="A377" s="43"/>
      <c r="B377" s="65" t="s">
        <v>97</v>
      </c>
      <c r="C377" s="43"/>
      <c r="D377" s="45"/>
      <c r="E377" s="45"/>
      <c r="F377" s="45"/>
      <c r="G377" s="4"/>
      <c r="H377" s="4"/>
      <c r="I377" s="66" t="str">
        <f t="array" ref="I377">ifna(IF(F377="","",INDEX(UpdateSheet!W:W,MATCH(1,(UpdateSheet!U:U=MAXIFS(UpdateSheet!U:U, UpdateSheet!V:V, G377, UpdateSheet!U:U, "&lt;=" &amp; A377))*(UpdateSheet!V:V=G377), 0))*H377),"")</f>
        <v/>
      </c>
      <c r="J377" s="61"/>
      <c r="K377" s="4"/>
      <c r="L377" s="4"/>
      <c r="M377" s="4"/>
      <c r="N377" s="4"/>
      <c r="O377" s="4"/>
      <c r="P377" s="4"/>
      <c r="Q377" s="4"/>
      <c r="R377" s="4"/>
      <c r="S377" s="4"/>
      <c r="T377" s="4"/>
      <c r="U377" s="4"/>
      <c r="V377" s="4"/>
      <c r="W377" s="4"/>
      <c r="X377" s="4"/>
      <c r="Y377" s="4"/>
      <c r="Z377" s="4"/>
      <c r="AA377" s="4"/>
      <c r="AB377" s="4"/>
      <c r="AC377" s="4"/>
      <c r="AD377" s="4"/>
      <c r="AE377" s="4"/>
      <c r="AF377" s="4"/>
    </row>
    <row r="378">
      <c r="A378" s="43"/>
      <c r="B378" s="65" t="s">
        <v>97</v>
      </c>
      <c r="C378" s="43"/>
      <c r="D378" s="45"/>
      <c r="E378" s="45"/>
      <c r="F378" s="45"/>
      <c r="G378" s="4"/>
      <c r="H378" s="4"/>
      <c r="I378" s="66" t="str">
        <f t="array" ref="I378">ifna(IF(F378="","",INDEX(UpdateSheet!W:W,MATCH(1,(UpdateSheet!U:U=MAXIFS(UpdateSheet!U:U, UpdateSheet!V:V, G378, UpdateSheet!U:U, "&lt;=" &amp; A378))*(UpdateSheet!V:V=G378), 0))*H378),"")</f>
        <v/>
      </c>
      <c r="J378" s="61"/>
      <c r="K378" s="4"/>
      <c r="L378" s="4"/>
      <c r="M378" s="4"/>
      <c r="N378" s="4"/>
      <c r="O378" s="4"/>
      <c r="P378" s="4"/>
      <c r="Q378" s="4"/>
      <c r="R378" s="4"/>
      <c r="S378" s="4"/>
      <c r="T378" s="4"/>
      <c r="U378" s="4"/>
      <c r="V378" s="4"/>
      <c r="W378" s="4"/>
      <c r="X378" s="4"/>
      <c r="Y378" s="4"/>
      <c r="Z378" s="4"/>
      <c r="AA378" s="4"/>
      <c r="AB378" s="4"/>
      <c r="AC378" s="4"/>
      <c r="AD378" s="4"/>
      <c r="AE378" s="4"/>
      <c r="AF378" s="4"/>
    </row>
    <row r="379">
      <c r="A379" s="43"/>
      <c r="B379" s="65" t="s">
        <v>97</v>
      </c>
      <c r="C379" s="43"/>
      <c r="D379" s="45"/>
      <c r="E379" s="45"/>
      <c r="F379" s="45"/>
      <c r="G379" s="4"/>
      <c r="H379" s="4"/>
      <c r="I379" s="66" t="str">
        <f t="array" ref="I379">ifna(IF(F379="","",INDEX(UpdateSheet!W:W,MATCH(1,(UpdateSheet!U:U=MAXIFS(UpdateSheet!U:U, UpdateSheet!V:V, G379, UpdateSheet!U:U, "&lt;=" &amp; A379))*(UpdateSheet!V:V=G379), 0))*H379),"")</f>
        <v/>
      </c>
      <c r="J379" s="61"/>
      <c r="K379" s="4"/>
      <c r="L379" s="4"/>
      <c r="M379" s="4"/>
      <c r="N379" s="4"/>
      <c r="O379" s="4"/>
      <c r="P379" s="4"/>
      <c r="Q379" s="4"/>
      <c r="R379" s="4"/>
      <c r="S379" s="4"/>
      <c r="T379" s="4"/>
      <c r="U379" s="4"/>
      <c r="V379" s="4"/>
      <c r="W379" s="4"/>
      <c r="X379" s="4"/>
      <c r="Y379" s="4"/>
      <c r="Z379" s="4"/>
      <c r="AA379" s="4"/>
      <c r="AB379" s="4"/>
      <c r="AC379" s="4"/>
      <c r="AD379" s="4"/>
      <c r="AE379" s="4"/>
      <c r="AF379" s="4"/>
    </row>
    <row r="380">
      <c r="A380" s="43"/>
      <c r="B380" s="65" t="s">
        <v>97</v>
      </c>
      <c r="C380" s="43"/>
      <c r="D380" s="45"/>
      <c r="E380" s="45"/>
      <c r="F380" s="45"/>
      <c r="G380" s="4"/>
      <c r="H380" s="4"/>
      <c r="I380" s="66" t="str">
        <f t="array" ref="I380">ifna(IF(F380="","",INDEX(UpdateSheet!W:W,MATCH(1,(UpdateSheet!U:U=MAXIFS(UpdateSheet!U:U, UpdateSheet!V:V, G380, UpdateSheet!U:U, "&lt;=" &amp; A380))*(UpdateSheet!V:V=G380), 0))*H380),"")</f>
        <v/>
      </c>
      <c r="J380" s="61"/>
      <c r="K380" s="4"/>
      <c r="L380" s="4"/>
      <c r="M380" s="4"/>
      <c r="N380" s="4"/>
      <c r="O380" s="4"/>
      <c r="P380" s="4"/>
      <c r="Q380" s="4"/>
      <c r="R380" s="4"/>
      <c r="S380" s="4"/>
      <c r="T380" s="4"/>
      <c r="U380" s="4"/>
      <c r="V380" s="4"/>
      <c r="W380" s="4"/>
      <c r="X380" s="4"/>
      <c r="Y380" s="4"/>
      <c r="Z380" s="4"/>
      <c r="AA380" s="4"/>
      <c r="AB380" s="4"/>
      <c r="AC380" s="4"/>
      <c r="AD380" s="4"/>
      <c r="AE380" s="4"/>
      <c r="AF380" s="4"/>
    </row>
    <row r="381">
      <c r="A381" s="43"/>
      <c r="B381" s="65" t="s">
        <v>97</v>
      </c>
      <c r="C381" s="43"/>
      <c r="D381" s="45"/>
      <c r="E381" s="45"/>
      <c r="F381" s="45"/>
      <c r="G381" s="4"/>
      <c r="H381" s="4"/>
      <c r="I381" s="66" t="str">
        <f t="array" ref="I381">ifna(IF(F381="","",INDEX(UpdateSheet!W:W,MATCH(1,(UpdateSheet!U:U=MAXIFS(UpdateSheet!U:U, UpdateSheet!V:V, G381, UpdateSheet!U:U, "&lt;=" &amp; A381))*(UpdateSheet!V:V=G381), 0))*H381),"")</f>
        <v/>
      </c>
      <c r="J381" s="61"/>
      <c r="K381" s="4"/>
      <c r="L381" s="4"/>
      <c r="M381" s="4"/>
      <c r="N381" s="4"/>
      <c r="O381" s="4"/>
      <c r="P381" s="4"/>
      <c r="Q381" s="4"/>
      <c r="R381" s="4"/>
      <c r="S381" s="4"/>
      <c r="T381" s="4"/>
      <c r="U381" s="4"/>
      <c r="V381" s="4"/>
      <c r="W381" s="4"/>
      <c r="X381" s="4"/>
      <c r="Y381" s="4"/>
      <c r="Z381" s="4"/>
      <c r="AA381" s="4"/>
      <c r="AB381" s="4"/>
      <c r="AC381" s="4"/>
      <c r="AD381" s="4"/>
      <c r="AE381" s="4"/>
      <c r="AF381" s="4"/>
    </row>
    <row r="382">
      <c r="A382" s="43"/>
      <c r="B382" s="65" t="s">
        <v>97</v>
      </c>
      <c r="C382" s="43"/>
      <c r="D382" s="45"/>
      <c r="E382" s="45"/>
      <c r="F382" s="45"/>
      <c r="G382" s="4"/>
      <c r="H382" s="4"/>
      <c r="I382" s="66" t="str">
        <f t="array" ref="I382">ifna(IF(F382="","",INDEX(UpdateSheet!W:W,MATCH(1,(UpdateSheet!U:U=MAXIFS(UpdateSheet!U:U, UpdateSheet!V:V, G382, UpdateSheet!U:U, "&lt;=" &amp; A382))*(UpdateSheet!V:V=G382), 0))*H382),"")</f>
        <v/>
      </c>
      <c r="J382" s="61"/>
      <c r="K382" s="4"/>
      <c r="L382" s="4"/>
      <c r="M382" s="4"/>
      <c r="N382" s="4"/>
      <c r="O382" s="4"/>
      <c r="P382" s="4"/>
      <c r="Q382" s="4"/>
      <c r="R382" s="4"/>
      <c r="S382" s="4"/>
      <c r="T382" s="4"/>
      <c r="U382" s="4"/>
      <c r="V382" s="4"/>
      <c r="W382" s="4"/>
      <c r="X382" s="4"/>
      <c r="Y382" s="4"/>
      <c r="Z382" s="4"/>
      <c r="AA382" s="4"/>
      <c r="AB382" s="4"/>
      <c r="AC382" s="4"/>
      <c r="AD382" s="4"/>
      <c r="AE382" s="4"/>
      <c r="AF382" s="4"/>
    </row>
    <row r="383">
      <c r="A383" s="43"/>
      <c r="B383" s="65" t="s">
        <v>97</v>
      </c>
      <c r="C383" s="43"/>
      <c r="D383" s="45"/>
      <c r="E383" s="45"/>
      <c r="F383" s="45"/>
      <c r="G383" s="4"/>
      <c r="H383" s="4"/>
      <c r="I383" s="66" t="str">
        <f t="array" ref="I383">ifna(IF(F383="","",INDEX(UpdateSheet!W:W,MATCH(1,(UpdateSheet!U:U=MAXIFS(UpdateSheet!U:U, UpdateSheet!V:V, G383, UpdateSheet!U:U, "&lt;=" &amp; A383))*(UpdateSheet!V:V=G383), 0))*H383),"")</f>
        <v/>
      </c>
      <c r="J383" s="61"/>
      <c r="K383" s="4"/>
      <c r="L383" s="4"/>
      <c r="M383" s="4"/>
      <c r="N383" s="4"/>
      <c r="O383" s="4"/>
      <c r="P383" s="4"/>
      <c r="Q383" s="4"/>
      <c r="R383" s="4"/>
      <c r="S383" s="4"/>
      <c r="T383" s="4"/>
      <c r="U383" s="4"/>
      <c r="V383" s="4"/>
      <c r="W383" s="4"/>
      <c r="X383" s="4"/>
      <c r="Y383" s="4"/>
      <c r="Z383" s="4"/>
      <c r="AA383" s="4"/>
      <c r="AB383" s="4"/>
      <c r="AC383" s="4"/>
      <c r="AD383" s="4"/>
      <c r="AE383" s="4"/>
      <c r="AF383" s="4"/>
    </row>
    <row r="384">
      <c r="A384" s="43"/>
      <c r="B384" s="65" t="s">
        <v>97</v>
      </c>
      <c r="C384" s="43"/>
      <c r="D384" s="45"/>
      <c r="E384" s="45"/>
      <c r="F384" s="45"/>
      <c r="G384" s="4"/>
      <c r="H384" s="4"/>
      <c r="I384" s="66" t="str">
        <f t="array" ref="I384">ifna(IF(F384="","",INDEX(UpdateSheet!W:W,MATCH(1,(UpdateSheet!U:U=MAXIFS(UpdateSheet!U:U, UpdateSheet!V:V, G384, UpdateSheet!U:U, "&lt;=" &amp; A384))*(UpdateSheet!V:V=G384), 0))*H384),"")</f>
        <v/>
      </c>
      <c r="J384" s="61"/>
      <c r="K384" s="4"/>
      <c r="L384" s="4"/>
      <c r="M384" s="4"/>
      <c r="N384" s="4"/>
      <c r="O384" s="4"/>
      <c r="P384" s="4"/>
      <c r="Q384" s="4"/>
      <c r="R384" s="4"/>
      <c r="S384" s="4"/>
      <c r="T384" s="4"/>
      <c r="U384" s="4"/>
      <c r="V384" s="4"/>
      <c r="W384" s="4"/>
      <c r="X384" s="4"/>
      <c r="Y384" s="4"/>
      <c r="Z384" s="4"/>
      <c r="AA384" s="4"/>
      <c r="AB384" s="4"/>
      <c r="AC384" s="4"/>
      <c r="AD384" s="4"/>
      <c r="AE384" s="4"/>
      <c r="AF384" s="4"/>
    </row>
    <row r="385">
      <c r="A385" s="43"/>
      <c r="B385" s="65" t="s">
        <v>97</v>
      </c>
      <c r="C385" s="43"/>
      <c r="D385" s="45"/>
      <c r="E385" s="45"/>
      <c r="F385" s="45"/>
      <c r="G385" s="4"/>
      <c r="H385" s="4"/>
      <c r="I385" s="66" t="str">
        <f t="array" ref="I385">ifna(IF(F385="","",INDEX(UpdateSheet!W:W,MATCH(1,(UpdateSheet!U:U=MAXIFS(UpdateSheet!U:U, UpdateSheet!V:V, G385, UpdateSheet!U:U, "&lt;=" &amp; A385))*(UpdateSheet!V:V=G385), 0))*H385),"")</f>
        <v/>
      </c>
      <c r="J385" s="61"/>
      <c r="K385" s="4"/>
      <c r="L385" s="4"/>
      <c r="M385" s="4"/>
      <c r="N385" s="4"/>
      <c r="O385" s="4"/>
      <c r="P385" s="4"/>
      <c r="Q385" s="4"/>
      <c r="R385" s="4"/>
      <c r="S385" s="4"/>
      <c r="T385" s="4"/>
      <c r="U385" s="4"/>
      <c r="V385" s="4"/>
      <c r="W385" s="4"/>
      <c r="X385" s="4"/>
      <c r="Y385" s="4"/>
      <c r="Z385" s="4"/>
      <c r="AA385" s="4"/>
      <c r="AB385" s="4"/>
      <c r="AC385" s="4"/>
      <c r="AD385" s="4"/>
      <c r="AE385" s="4"/>
      <c r="AF385" s="4"/>
    </row>
    <row r="386">
      <c r="A386" s="43"/>
      <c r="B386" s="65" t="s">
        <v>97</v>
      </c>
      <c r="C386" s="43"/>
      <c r="D386" s="45"/>
      <c r="E386" s="45"/>
      <c r="F386" s="45"/>
      <c r="G386" s="4"/>
      <c r="H386" s="4"/>
      <c r="I386" s="66" t="str">
        <f t="array" ref="I386">ifna(IF(F386="","",INDEX(UpdateSheet!W:W,MATCH(1,(UpdateSheet!U:U=MAXIFS(UpdateSheet!U:U, UpdateSheet!V:V, G386, UpdateSheet!U:U, "&lt;=" &amp; A386))*(UpdateSheet!V:V=G386), 0))*H386),"")</f>
        <v/>
      </c>
      <c r="J386" s="61"/>
      <c r="K386" s="4"/>
      <c r="L386" s="4"/>
      <c r="M386" s="4"/>
      <c r="N386" s="4"/>
      <c r="O386" s="4"/>
      <c r="P386" s="4"/>
      <c r="Q386" s="4"/>
      <c r="R386" s="4"/>
      <c r="S386" s="4"/>
      <c r="T386" s="4"/>
      <c r="U386" s="4"/>
      <c r="V386" s="4"/>
      <c r="W386" s="4"/>
      <c r="X386" s="4"/>
      <c r="Y386" s="4"/>
      <c r="Z386" s="4"/>
      <c r="AA386" s="4"/>
      <c r="AB386" s="4"/>
      <c r="AC386" s="4"/>
      <c r="AD386" s="4"/>
      <c r="AE386" s="4"/>
      <c r="AF386" s="4"/>
    </row>
    <row r="387">
      <c r="A387" s="43"/>
      <c r="B387" s="65" t="s">
        <v>97</v>
      </c>
      <c r="C387" s="43"/>
      <c r="D387" s="45"/>
      <c r="E387" s="45"/>
      <c r="F387" s="45"/>
      <c r="G387" s="4"/>
      <c r="H387" s="4"/>
      <c r="I387" s="66" t="str">
        <f t="array" ref="I387">ifna(IF(F387="","",INDEX(UpdateSheet!W:W,MATCH(1,(UpdateSheet!U:U=MAXIFS(UpdateSheet!U:U, UpdateSheet!V:V, G387, UpdateSheet!U:U, "&lt;=" &amp; A387))*(UpdateSheet!V:V=G387), 0))*H387),"")</f>
        <v/>
      </c>
      <c r="J387" s="61"/>
      <c r="K387" s="4"/>
      <c r="L387" s="4"/>
      <c r="M387" s="4"/>
      <c r="N387" s="4"/>
      <c r="O387" s="4"/>
      <c r="P387" s="4"/>
      <c r="Q387" s="4"/>
      <c r="R387" s="4"/>
      <c r="S387" s="4"/>
      <c r="T387" s="4"/>
      <c r="U387" s="4"/>
      <c r="V387" s="4"/>
      <c r="W387" s="4"/>
      <c r="X387" s="4"/>
      <c r="Y387" s="4"/>
      <c r="Z387" s="4"/>
      <c r="AA387" s="4"/>
      <c r="AB387" s="4"/>
      <c r="AC387" s="4"/>
      <c r="AD387" s="4"/>
      <c r="AE387" s="4"/>
      <c r="AF387" s="4"/>
    </row>
    <row r="388">
      <c r="A388" s="43"/>
      <c r="B388" s="65" t="s">
        <v>97</v>
      </c>
      <c r="C388" s="43"/>
      <c r="D388" s="45"/>
      <c r="E388" s="45"/>
      <c r="F388" s="45"/>
      <c r="G388" s="4"/>
      <c r="H388" s="4"/>
      <c r="I388" s="66" t="str">
        <f t="array" ref="I388">ifna(IF(F388="","",INDEX(UpdateSheet!W:W,MATCH(1,(UpdateSheet!U:U=MAXIFS(UpdateSheet!U:U, UpdateSheet!V:V, G388, UpdateSheet!U:U, "&lt;=" &amp; A388))*(UpdateSheet!V:V=G388), 0))*H388),"")</f>
        <v/>
      </c>
      <c r="J388" s="61"/>
      <c r="K388" s="4"/>
      <c r="L388" s="4"/>
      <c r="M388" s="4"/>
      <c r="N388" s="4"/>
      <c r="O388" s="4"/>
      <c r="P388" s="4"/>
      <c r="Q388" s="4"/>
      <c r="R388" s="4"/>
      <c r="S388" s="4"/>
      <c r="T388" s="4"/>
      <c r="U388" s="4"/>
      <c r="V388" s="4"/>
      <c r="W388" s="4"/>
      <c r="X388" s="4"/>
      <c r="Y388" s="4"/>
      <c r="Z388" s="4"/>
      <c r="AA388" s="4"/>
      <c r="AB388" s="4"/>
      <c r="AC388" s="4"/>
      <c r="AD388" s="4"/>
      <c r="AE388" s="4"/>
      <c r="AF388" s="4"/>
    </row>
    <row r="389">
      <c r="A389" s="43"/>
      <c r="B389" s="65" t="s">
        <v>97</v>
      </c>
      <c r="C389" s="43"/>
      <c r="D389" s="45"/>
      <c r="E389" s="45"/>
      <c r="F389" s="45"/>
      <c r="G389" s="4"/>
      <c r="H389" s="4"/>
      <c r="I389" s="66" t="str">
        <f t="array" ref="I389">ifna(IF(F389="","",INDEX(UpdateSheet!W:W,MATCH(1,(UpdateSheet!U:U=MAXIFS(UpdateSheet!U:U, UpdateSheet!V:V, G389, UpdateSheet!U:U, "&lt;=" &amp; A389))*(UpdateSheet!V:V=G389), 0))*H389),"")</f>
        <v/>
      </c>
      <c r="J389" s="61"/>
      <c r="K389" s="4"/>
      <c r="L389" s="4"/>
      <c r="M389" s="4"/>
      <c r="N389" s="4"/>
      <c r="O389" s="4"/>
      <c r="P389" s="4"/>
      <c r="Q389" s="4"/>
      <c r="R389" s="4"/>
      <c r="S389" s="4"/>
      <c r="T389" s="4"/>
      <c r="U389" s="4"/>
      <c r="V389" s="4"/>
      <c r="W389" s="4"/>
      <c r="X389" s="4"/>
      <c r="Y389" s="4"/>
      <c r="Z389" s="4"/>
      <c r="AA389" s="4"/>
      <c r="AB389" s="4"/>
      <c r="AC389" s="4"/>
      <c r="AD389" s="4"/>
      <c r="AE389" s="4"/>
      <c r="AF389" s="4"/>
    </row>
    <row r="390">
      <c r="A390" s="43"/>
      <c r="B390" s="65" t="s">
        <v>97</v>
      </c>
      <c r="C390" s="43"/>
      <c r="D390" s="45"/>
      <c r="E390" s="45"/>
      <c r="F390" s="45"/>
      <c r="G390" s="4"/>
      <c r="H390" s="4"/>
      <c r="I390" s="66" t="str">
        <f t="array" ref="I390">ifna(IF(F390="","",INDEX(UpdateSheet!W:W,MATCH(1,(UpdateSheet!U:U=MAXIFS(UpdateSheet!U:U, UpdateSheet!V:V, G390, UpdateSheet!U:U, "&lt;=" &amp; A390))*(UpdateSheet!V:V=G390), 0))*H390),"")</f>
        <v/>
      </c>
      <c r="J390" s="61"/>
      <c r="K390" s="4"/>
      <c r="L390" s="4"/>
      <c r="M390" s="4"/>
      <c r="N390" s="4"/>
      <c r="O390" s="4"/>
      <c r="P390" s="4"/>
      <c r="Q390" s="4"/>
      <c r="R390" s="4"/>
      <c r="S390" s="4"/>
      <c r="T390" s="4"/>
      <c r="U390" s="4"/>
      <c r="V390" s="4"/>
      <c r="W390" s="4"/>
      <c r="X390" s="4"/>
      <c r="Y390" s="4"/>
      <c r="Z390" s="4"/>
      <c r="AA390" s="4"/>
      <c r="AB390" s="4"/>
      <c r="AC390" s="4"/>
      <c r="AD390" s="4"/>
      <c r="AE390" s="4"/>
      <c r="AF390" s="4"/>
    </row>
    <row r="391">
      <c r="A391" s="43"/>
      <c r="B391" s="65" t="s">
        <v>97</v>
      </c>
      <c r="C391" s="43"/>
      <c r="D391" s="45"/>
      <c r="E391" s="45"/>
      <c r="F391" s="45"/>
      <c r="G391" s="4"/>
      <c r="H391" s="4"/>
      <c r="I391" s="66" t="str">
        <f t="array" ref="I391">ifna(IF(F391="","",INDEX(UpdateSheet!W:W,MATCH(1,(UpdateSheet!U:U=MAXIFS(UpdateSheet!U:U, UpdateSheet!V:V, G391, UpdateSheet!U:U, "&lt;=" &amp; A391))*(UpdateSheet!V:V=G391), 0))*H391),"")</f>
        <v/>
      </c>
      <c r="J391" s="61"/>
      <c r="K391" s="4"/>
      <c r="L391" s="4"/>
      <c r="M391" s="4"/>
      <c r="N391" s="4"/>
      <c r="O391" s="4"/>
      <c r="P391" s="4"/>
      <c r="Q391" s="4"/>
      <c r="R391" s="4"/>
      <c r="S391" s="4"/>
      <c r="T391" s="4"/>
      <c r="U391" s="4"/>
      <c r="V391" s="4"/>
      <c r="W391" s="4"/>
      <c r="X391" s="4"/>
      <c r="Y391" s="4"/>
      <c r="Z391" s="4"/>
      <c r="AA391" s="4"/>
      <c r="AB391" s="4"/>
      <c r="AC391" s="4"/>
      <c r="AD391" s="4"/>
      <c r="AE391" s="4"/>
      <c r="AF391" s="4"/>
    </row>
    <row r="392">
      <c r="A392" s="43"/>
      <c r="B392" s="65" t="s">
        <v>97</v>
      </c>
      <c r="C392" s="43"/>
      <c r="D392" s="45"/>
      <c r="E392" s="45"/>
      <c r="F392" s="45"/>
      <c r="G392" s="4"/>
      <c r="H392" s="4"/>
      <c r="I392" s="66" t="str">
        <f t="array" ref="I392">ifna(IF(F392="","",INDEX(UpdateSheet!W:W,MATCH(1,(UpdateSheet!U:U=MAXIFS(UpdateSheet!U:U, UpdateSheet!V:V, G392, UpdateSheet!U:U, "&lt;=" &amp; A392))*(UpdateSheet!V:V=G392), 0))*H392),"")</f>
        <v/>
      </c>
      <c r="J392" s="61"/>
      <c r="K392" s="4"/>
      <c r="L392" s="4"/>
      <c r="M392" s="4"/>
      <c r="N392" s="4"/>
      <c r="O392" s="4"/>
      <c r="P392" s="4"/>
      <c r="Q392" s="4"/>
      <c r="R392" s="4"/>
      <c r="S392" s="4"/>
      <c r="T392" s="4"/>
      <c r="U392" s="4"/>
      <c r="V392" s="4"/>
      <c r="W392" s="4"/>
      <c r="X392" s="4"/>
      <c r="Y392" s="4"/>
      <c r="Z392" s="4"/>
      <c r="AA392" s="4"/>
      <c r="AB392" s="4"/>
      <c r="AC392" s="4"/>
      <c r="AD392" s="4"/>
      <c r="AE392" s="4"/>
      <c r="AF392" s="4"/>
    </row>
    <row r="393">
      <c r="A393" s="43"/>
      <c r="B393" s="65" t="s">
        <v>97</v>
      </c>
      <c r="C393" s="43"/>
      <c r="D393" s="45"/>
      <c r="E393" s="45"/>
      <c r="F393" s="45"/>
      <c r="G393" s="4"/>
      <c r="H393" s="4"/>
      <c r="I393" s="66" t="str">
        <f t="array" ref="I393">ifna(IF(F393="","",INDEX(UpdateSheet!W:W,MATCH(1,(UpdateSheet!U:U=MAXIFS(UpdateSheet!U:U, UpdateSheet!V:V, G393, UpdateSheet!U:U, "&lt;=" &amp; A393))*(UpdateSheet!V:V=G393), 0))*H393),"")</f>
        <v/>
      </c>
      <c r="J393" s="61"/>
      <c r="K393" s="4"/>
      <c r="L393" s="4"/>
      <c r="M393" s="4"/>
      <c r="N393" s="4"/>
      <c r="O393" s="4"/>
      <c r="P393" s="4"/>
      <c r="Q393" s="4"/>
      <c r="R393" s="4"/>
      <c r="S393" s="4"/>
      <c r="T393" s="4"/>
      <c r="U393" s="4"/>
      <c r="V393" s="4"/>
      <c r="W393" s="4"/>
      <c r="X393" s="4"/>
      <c r="Y393" s="4"/>
      <c r="Z393" s="4"/>
      <c r="AA393" s="4"/>
      <c r="AB393" s="4"/>
      <c r="AC393" s="4"/>
      <c r="AD393" s="4"/>
      <c r="AE393" s="4"/>
      <c r="AF393" s="4"/>
    </row>
    <row r="394">
      <c r="A394" s="43"/>
      <c r="B394" s="65" t="s">
        <v>97</v>
      </c>
      <c r="C394" s="43"/>
      <c r="D394" s="45"/>
      <c r="E394" s="45"/>
      <c r="F394" s="45"/>
      <c r="G394" s="4"/>
      <c r="H394" s="4"/>
      <c r="I394" s="66" t="str">
        <f t="array" ref="I394">ifna(IF(F394="","",INDEX(UpdateSheet!W:W,MATCH(1,(UpdateSheet!U:U=MAXIFS(UpdateSheet!U:U, UpdateSheet!V:V, G394, UpdateSheet!U:U, "&lt;=" &amp; A394))*(UpdateSheet!V:V=G394), 0))*H394),"")</f>
        <v/>
      </c>
      <c r="J394" s="61"/>
      <c r="K394" s="4"/>
      <c r="L394" s="4"/>
      <c r="M394" s="4"/>
      <c r="N394" s="4"/>
      <c r="O394" s="4"/>
      <c r="P394" s="4"/>
      <c r="Q394" s="4"/>
      <c r="R394" s="4"/>
      <c r="S394" s="4"/>
      <c r="T394" s="4"/>
      <c r="U394" s="4"/>
      <c r="V394" s="4"/>
      <c r="W394" s="4"/>
      <c r="X394" s="4"/>
      <c r="Y394" s="4"/>
      <c r="Z394" s="4"/>
      <c r="AA394" s="4"/>
      <c r="AB394" s="4"/>
      <c r="AC394" s="4"/>
      <c r="AD394" s="4"/>
      <c r="AE394" s="4"/>
      <c r="AF394" s="4"/>
    </row>
    <row r="395">
      <c r="A395" s="43"/>
      <c r="B395" s="65" t="s">
        <v>97</v>
      </c>
      <c r="C395" s="43"/>
      <c r="D395" s="45"/>
      <c r="E395" s="45"/>
      <c r="F395" s="45"/>
      <c r="G395" s="4"/>
      <c r="H395" s="4"/>
      <c r="I395" s="66" t="str">
        <f t="array" ref="I395">ifna(IF(F395="","",INDEX(UpdateSheet!W:W,MATCH(1,(UpdateSheet!U:U=MAXIFS(UpdateSheet!U:U, UpdateSheet!V:V, G395, UpdateSheet!U:U, "&lt;=" &amp; A395))*(UpdateSheet!V:V=G395), 0))*H395),"")</f>
        <v/>
      </c>
      <c r="J395" s="61"/>
      <c r="K395" s="4"/>
      <c r="L395" s="4"/>
      <c r="M395" s="4"/>
      <c r="N395" s="4"/>
      <c r="O395" s="4"/>
      <c r="P395" s="4"/>
      <c r="Q395" s="4"/>
      <c r="R395" s="4"/>
      <c r="S395" s="4"/>
      <c r="T395" s="4"/>
      <c r="U395" s="4"/>
      <c r="V395" s="4"/>
      <c r="W395" s="4"/>
      <c r="X395" s="4"/>
      <c r="Y395" s="4"/>
      <c r="Z395" s="4"/>
      <c r="AA395" s="4"/>
      <c r="AB395" s="4"/>
      <c r="AC395" s="4"/>
      <c r="AD395" s="4"/>
      <c r="AE395" s="4"/>
      <c r="AF395" s="4"/>
    </row>
    <row r="396">
      <c r="A396" s="43"/>
      <c r="B396" s="65" t="s">
        <v>97</v>
      </c>
      <c r="C396" s="43"/>
      <c r="D396" s="45"/>
      <c r="E396" s="45"/>
      <c r="F396" s="45"/>
      <c r="G396" s="4"/>
      <c r="H396" s="4"/>
      <c r="I396" s="66" t="str">
        <f t="array" ref="I396">ifna(IF(F396="","",INDEX(UpdateSheet!W:W,MATCH(1,(UpdateSheet!U:U=MAXIFS(UpdateSheet!U:U, UpdateSheet!V:V, G396, UpdateSheet!U:U, "&lt;=" &amp; A396))*(UpdateSheet!V:V=G396), 0))*H396),"")</f>
        <v/>
      </c>
      <c r="J396" s="61"/>
      <c r="K396" s="4"/>
      <c r="L396" s="4"/>
      <c r="M396" s="4"/>
      <c r="N396" s="4"/>
      <c r="O396" s="4"/>
      <c r="P396" s="4"/>
      <c r="Q396" s="4"/>
      <c r="R396" s="4"/>
      <c r="S396" s="4"/>
      <c r="T396" s="4"/>
      <c r="U396" s="4"/>
      <c r="V396" s="4"/>
      <c r="W396" s="4"/>
      <c r="X396" s="4"/>
      <c r="Y396" s="4"/>
      <c r="Z396" s="4"/>
      <c r="AA396" s="4"/>
      <c r="AB396" s="4"/>
      <c r="AC396" s="4"/>
      <c r="AD396" s="4"/>
      <c r="AE396" s="4"/>
      <c r="AF396" s="4"/>
    </row>
    <row r="397">
      <c r="A397" s="43"/>
      <c r="B397" s="65" t="s">
        <v>97</v>
      </c>
      <c r="C397" s="43"/>
      <c r="D397" s="45"/>
      <c r="E397" s="45"/>
      <c r="F397" s="45"/>
      <c r="G397" s="4"/>
      <c r="H397" s="4"/>
      <c r="I397" s="66" t="str">
        <f t="array" ref="I397">ifna(IF(F397="","",INDEX(UpdateSheet!W:W,MATCH(1,(UpdateSheet!U:U=MAXIFS(UpdateSheet!U:U, UpdateSheet!V:V, G397, UpdateSheet!U:U, "&lt;=" &amp; A397))*(UpdateSheet!V:V=G397), 0))*H397),"")</f>
        <v/>
      </c>
      <c r="J397" s="61"/>
      <c r="K397" s="4"/>
      <c r="L397" s="4"/>
      <c r="M397" s="4"/>
      <c r="N397" s="4"/>
      <c r="O397" s="4"/>
      <c r="P397" s="4"/>
      <c r="Q397" s="4"/>
      <c r="R397" s="4"/>
      <c r="S397" s="4"/>
      <c r="T397" s="4"/>
      <c r="U397" s="4"/>
      <c r="V397" s="4"/>
      <c r="W397" s="4"/>
      <c r="X397" s="4"/>
      <c r="Y397" s="4"/>
      <c r="Z397" s="4"/>
      <c r="AA397" s="4"/>
      <c r="AB397" s="4"/>
      <c r="AC397" s="4"/>
      <c r="AD397" s="4"/>
      <c r="AE397" s="4"/>
      <c r="AF397" s="4"/>
    </row>
    <row r="398">
      <c r="A398" s="43"/>
      <c r="B398" s="65" t="s">
        <v>97</v>
      </c>
      <c r="C398" s="43"/>
      <c r="D398" s="45"/>
      <c r="E398" s="45"/>
      <c r="F398" s="45"/>
      <c r="G398" s="4"/>
      <c r="H398" s="4"/>
      <c r="I398" s="66" t="str">
        <f t="array" ref="I398">ifna(IF(F398="","",INDEX(UpdateSheet!W:W,MATCH(1,(UpdateSheet!U:U=MAXIFS(UpdateSheet!U:U, UpdateSheet!V:V, G398, UpdateSheet!U:U, "&lt;=" &amp; A398))*(UpdateSheet!V:V=G398), 0))*H398),"")</f>
        <v/>
      </c>
      <c r="J398" s="61"/>
      <c r="K398" s="4"/>
      <c r="L398" s="4"/>
      <c r="M398" s="4"/>
      <c r="N398" s="4"/>
      <c r="O398" s="4"/>
      <c r="P398" s="4"/>
      <c r="Q398" s="4"/>
      <c r="R398" s="4"/>
      <c r="S398" s="4"/>
      <c r="T398" s="4"/>
      <c r="U398" s="4"/>
      <c r="V398" s="4"/>
      <c r="W398" s="4"/>
      <c r="X398" s="4"/>
      <c r="Y398" s="4"/>
      <c r="Z398" s="4"/>
      <c r="AA398" s="4"/>
      <c r="AB398" s="4"/>
      <c r="AC398" s="4"/>
      <c r="AD398" s="4"/>
      <c r="AE398" s="4"/>
      <c r="AF398" s="4"/>
    </row>
    <row r="399">
      <c r="A399" s="43"/>
      <c r="B399" s="65" t="s">
        <v>97</v>
      </c>
      <c r="C399" s="43"/>
      <c r="D399" s="45"/>
      <c r="E399" s="45"/>
      <c r="F399" s="45"/>
      <c r="G399" s="4"/>
      <c r="H399" s="4"/>
      <c r="I399" s="66" t="str">
        <f t="array" ref="I399">ifna(IF(F399="","",INDEX(UpdateSheet!W:W,MATCH(1,(UpdateSheet!U:U=MAXIFS(UpdateSheet!U:U, UpdateSheet!V:V, G399, UpdateSheet!U:U, "&lt;=" &amp; A399))*(UpdateSheet!V:V=G399), 0))*H399),"")</f>
        <v/>
      </c>
      <c r="J399" s="61"/>
      <c r="K399" s="4"/>
      <c r="L399" s="4"/>
      <c r="M399" s="4"/>
      <c r="N399" s="4"/>
      <c r="O399" s="4"/>
      <c r="P399" s="4"/>
      <c r="Q399" s="4"/>
      <c r="R399" s="4"/>
      <c r="S399" s="4"/>
      <c r="T399" s="4"/>
      <c r="U399" s="4"/>
      <c r="V399" s="4"/>
      <c r="W399" s="4"/>
      <c r="X399" s="4"/>
      <c r="Y399" s="4"/>
      <c r="Z399" s="4"/>
      <c r="AA399" s="4"/>
      <c r="AB399" s="4"/>
      <c r="AC399" s="4"/>
      <c r="AD399" s="4"/>
      <c r="AE399" s="4"/>
      <c r="AF399" s="4"/>
    </row>
    <row r="400">
      <c r="A400" s="43"/>
      <c r="B400" s="65" t="s">
        <v>97</v>
      </c>
      <c r="C400" s="43"/>
      <c r="D400" s="45"/>
      <c r="E400" s="45"/>
      <c r="F400" s="45"/>
      <c r="G400" s="4"/>
      <c r="H400" s="4"/>
      <c r="I400" s="66" t="str">
        <f t="array" ref="I400">ifna(IF(F400="","",INDEX(UpdateSheet!W:W,MATCH(1,(UpdateSheet!U:U=MAXIFS(UpdateSheet!U:U, UpdateSheet!V:V, G400, UpdateSheet!U:U, "&lt;=" &amp; A400))*(UpdateSheet!V:V=G400), 0))*H400),"")</f>
        <v/>
      </c>
      <c r="J400" s="61"/>
      <c r="K400" s="4"/>
      <c r="L400" s="4"/>
      <c r="M400" s="4"/>
      <c r="N400" s="4"/>
      <c r="O400" s="4"/>
      <c r="P400" s="4"/>
      <c r="Q400" s="4"/>
      <c r="R400" s="4"/>
      <c r="S400" s="4"/>
      <c r="T400" s="4"/>
      <c r="U400" s="4"/>
      <c r="V400" s="4"/>
      <c r="W400" s="4"/>
      <c r="X400" s="4"/>
      <c r="Y400" s="4"/>
      <c r="Z400" s="4"/>
      <c r="AA400" s="4"/>
      <c r="AB400" s="4"/>
      <c r="AC400" s="4"/>
      <c r="AD400" s="4"/>
      <c r="AE400" s="4"/>
      <c r="AF400" s="4"/>
    </row>
    <row r="401">
      <c r="A401" s="43"/>
      <c r="B401" s="65" t="s">
        <v>97</v>
      </c>
      <c r="C401" s="43"/>
      <c r="D401" s="45"/>
      <c r="E401" s="45"/>
      <c r="F401" s="45"/>
      <c r="G401" s="4"/>
      <c r="H401" s="4"/>
      <c r="I401" s="66" t="str">
        <f t="array" ref="I401">ifna(IF(F401="","",INDEX(UpdateSheet!W:W,MATCH(1,(UpdateSheet!U:U=MAXIFS(UpdateSheet!U:U, UpdateSheet!V:V, G401, UpdateSheet!U:U, "&lt;=" &amp; A401))*(UpdateSheet!V:V=G401), 0))*H401),"")</f>
        <v/>
      </c>
      <c r="J401" s="61"/>
      <c r="K401" s="4"/>
      <c r="L401" s="4"/>
      <c r="M401" s="4"/>
      <c r="N401" s="4"/>
      <c r="O401" s="4"/>
      <c r="P401" s="4"/>
      <c r="Q401" s="4"/>
      <c r="R401" s="4"/>
      <c r="S401" s="4"/>
      <c r="T401" s="4"/>
      <c r="U401" s="4"/>
      <c r="V401" s="4"/>
      <c r="W401" s="4"/>
      <c r="X401" s="4"/>
      <c r="Y401" s="4"/>
      <c r="Z401" s="4"/>
      <c r="AA401" s="4"/>
      <c r="AB401" s="4"/>
      <c r="AC401" s="4"/>
      <c r="AD401" s="4"/>
      <c r="AE401" s="4"/>
      <c r="AF401" s="4"/>
    </row>
    <row r="402">
      <c r="A402" s="43"/>
      <c r="B402" s="65" t="s">
        <v>97</v>
      </c>
      <c r="C402" s="43"/>
      <c r="D402" s="45"/>
      <c r="E402" s="45"/>
      <c r="F402" s="45"/>
      <c r="G402" s="4"/>
      <c r="H402" s="4"/>
      <c r="I402" s="66" t="str">
        <f t="array" ref="I402">ifna(IF(F402="","",INDEX(UpdateSheet!W:W,MATCH(1,(UpdateSheet!U:U=MAXIFS(UpdateSheet!U:U, UpdateSheet!V:V, G402, UpdateSheet!U:U, "&lt;=" &amp; A402))*(UpdateSheet!V:V=G402), 0))*H402),"")</f>
        <v/>
      </c>
      <c r="J402" s="61"/>
      <c r="K402" s="4"/>
      <c r="L402" s="4"/>
      <c r="M402" s="4"/>
      <c r="N402" s="4"/>
      <c r="O402" s="4"/>
      <c r="P402" s="4"/>
      <c r="Q402" s="4"/>
      <c r="R402" s="4"/>
      <c r="S402" s="4"/>
      <c r="T402" s="4"/>
      <c r="U402" s="4"/>
      <c r="V402" s="4"/>
      <c r="W402" s="4"/>
      <c r="X402" s="4"/>
      <c r="Y402" s="4"/>
      <c r="Z402" s="4"/>
      <c r="AA402" s="4"/>
      <c r="AB402" s="4"/>
      <c r="AC402" s="4"/>
      <c r="AD402" s="4"/>
      <c r="AE402" s="4"/>
      <c r="AF402" s="4"/>
    </row>
    <row r="403">
      <c r="A403" s="43"/>
      <c r="B403" s="65" t="s">
        <v>97</v>
      </c>
      <c r="C403" s="43"/>
      <c r="D403" s="45"/>
      <c r="E403" s="45"/>
      <c r="F403" s="45"/>
      <c r="G403" s="4"/>
      <c r="H403" s="4"/>
      <c r="I403" s="66" t="str">
        <f t="array" ref="I403">ifna(IF(F403="","",INDEX(UpdateSheet!W:W,MATCH(1,(UpdateSheet!U:U=MAXIFS(UpdateSheet!U:U, UpdateSheet!V:V, G403, UpdateSheet!U:U, "&lt;=" &amp; A403))*(UpdateSheet!V:V=G403), 0))*H403),"")</f>
        <v/>
      </c>
      <c r="J403" s="61"/>
      <c r="K403" s="4"/>
      <c r="L403" s="4"/>
      <c r="M403" s="4"/>
      <c r="N403" s="4"/>
      <c r="O403" s="4"/>
      <c r="P403" s="4"/>
      <c r="Q403" s="4"/>
      <c r="R403" s="4"/>
      <c r="S403" s="4"/>
      <c r="T403" s="4"/>
      <c r="U403" s="4"/>
      <c r="V403" s="4"/>
      <c r="W403" s="4"/>
      <c r="X403" s="4"/>
      <c r="Y403" s="4"/>
      <c r="Z403" s="4"/>
      <c r="AA403" s="4"/>
      <c r="AB403" s="4"/>
      <c r="AC403" s="4"/>
      <c r="AD403" s="4"/>
      <c r="AE403" s="4"/>
      <c r="AF403" s="4"/>
    </row>
    <row r="404">
      <c r="A404" s="43"/>
      <c r="B404" s="65" t="s">
        <v>97</v>
      </c>
      <c r="C404" s="43"/>
      <c r="D404" s="45"/>
      <c r="E404" s="45"/>
      <c r="F404" s="45"/>
      <c r="G404" s="4"/>
      <c r="H404" s="4"/>
      <c r="I404" s="66" t="str">
        <f t="array" ref="I404">ifna(IF(F404="","",INDEX(UpdateSheet!W:W,MATCH(1,(UpdateSheet!U:U=MAXIFS(UpdateSheet!U:U, UpdateSheet!V:V, G404, UpdateSheet!U:U, "&lt;=" &amp; A404))*(UpdateSheet!V:V=G404), 0))*H404),"")</f>
        <v/>
      </c>
      <c r="J404" s="61"/>
      <c r="K404" s="4"/>
      <c r="L404" s="4"/>
      <c r="M404" s="4"/>
      <c r="N404" s="4"/>
      <c r="O404" s="4"/>
      <c r="P404" s="4"/>
      <c r="Q404" s="4"/>
      <c r="R404" s="4"/>
      <c r="S404" s="4"/>
      <c r="T404" s="4"/>
      <c r="U404" s="4"/>
      <c r="V404" s="4"/>
      <c r="W404" s="4"/>
      <c r="X404" s="4"/>
      <c r="Y404" s="4"/>
      <c r="Z404" s="4"/>
      <c r="AA404" s="4"/>
      <c r="AB404" s="4"/>
      <c r="AC404" s="4"/>
      <c r="AD404" s="4"/>
      <c r="AE404" s="4"/>
      <c r="AF404" s="4"/>
    </row>
    <row r="405">
      <c r="A405" s="43"/>
      <c r="B405" s="65" t="s">
        <v>97</v>
      </c>
      <c r="C405" s="43"/>
      <c r="D405" s="45"/>
      <c r="E405" s="45"/>
      <c r="F405" s="45"/>
      <c r="G405" s="4"/>
      <c r="H405" s="4"/>
      <c r="I405" s="66" t="str">
        <f t="array" ref="I405">ifna(IF(F405="","",INDEX(UpdateSheet!W:W,MATCH(1,(UpdateSheet!U:U=MAXIFS(UpdateSheet!U:U, UpdateSheet!V:V, G405, UpdateSheet!U:U, "&lt;=" &amp; A405))*(UpdateSheet!V:V=G405), 0))*H405),"")</f>
        <v/>
      </c>
      <c r="J405" s="61"/>
      <c r="K405" s="4"/>
      <c r="L405" s="4"/>
      <c r="M405" s="4"/>
      <c r="N405" s="4"/>
      <c r="O405" s="4"/>
      <c r="P405" s="4"/>
      <c r="Q405" s="4"/>
      <c r="R405" s="4"/>
      <c r="S405" s="4"/>
      <c r="T405" s="4"/>
      <c r="U405" s="4"/>
      <c r="V405" s="4"/>
      <c r="W405" s="4"/>
      <c r="X405" s="4"/>
      <c r="Y405" s="4"/>
      <c r="Z405" s="4"/>
      <c r="AA405" s="4"/>
      <c r="AB405" s="4"/>
      <c r="AC405" s="4"/>
      <c r="AD405" s="4"/>
      <c r="AE405" s="4"/>
      <c r="AF405" s="4"/>
    </row>
    <row r="406">
      <c r="A406" s="43"/>
      <c r="B406" s="65" t="s">
        <v>97</v>
      </c>
      <c r="C406" s="43"/>
      <c r="D406" s="45"/>
      <c r="E406" s="45"/>
      <c r="F406" s="45"/>
      <c r="G406" s="4"/>
      <c r="H406" s="4"/>
      <c r="I406" s="66" t="str">
        <f t="array" ref="I406">ifna(IF(F406="","",INDEX(UpdateSheet!W:W,MATCH(1,(UpdateSheet!U:U=MAXIFS(UpdateSheet!U:U, UpdateSheet!V:V, G406, UpdateSheet!U:U, "&lt;=" &amp; A406))*(UpdateSheet!V:V=G406), 0))*H406),"")</f>
        <v/>
      </c>
      <c r="J406" s="61"/>
      <c r="K406" s="4"/>
      <c r="L406" s="4"/>
      <c r="M406" s="4"/>
      <c r="N406" s="4"/>
      <c r="O406" s="4"/>
      <c r="P406" s="4"/>
      <c r="Q406" s="4"/>
      <c r="R406" s="4"/>
      <c r="S406" s="4"/>
      <c r="T406" s="4"/>
      <c r="U406" s="4"/>
      <c r="V406" s="4"/>
      <c r="W406" s="4"/>
      <c r="X406" s="4"/>
      <c r="Y406" s="4"/>
      <c r="Z406" s="4"/>
      <c r="AA406" s="4"/>
      <c r="AB406" s="4"/>
      <c r="AC406" s="4"/>
      <c r="AD406" s="4"/>
      <c r="AE406" s="4"/>
      <c r="AF406" s="4"/>
    </row>
    <row r="407">
      <c r="A407" s="43"/>
      <c r="B407" s="65" t="s">
        <v>97</v>
      </c>
      <c r="C407" s="43"/>
      <c r="D407" s="45"/>
      <c r="E407" s="45"/>
      <c r="F407" s="45"/>
      <c r="G407" s="4"/>
      <c r="H407" s="4"/>
      <c r="I407" s="66" t="str">
        <f t="array" ref="I407">ifna(IF(F407="","",INDEX(UpdateSheet!W:W,MATCH(1,(UpdateSheet!U:U=MAXIFS(UpdateSheet!U:U, UpdateSheet!V:V, G407, UpdateSheet!U:U, "&lt;=" &amp; A407))*(UpdateSheet!V:V=G407), 0))*H407),"")</f>
        <v/>
      </c>
      <c r="J407" s="61"/>
      <c r="K407" s="4"/>
      <c r="L407" s="4"/>
      <c r="M407" s="4"/>
      <c r="N407" s="4"/>
      <c r="O407" s="4"/>
      <c r="P407" s="4"/>
      <c r="Q407" s="4"/>
      <c r="R407" s="4"/>
      <c r="S407" s="4"/>
      <c r="T407" s="4"/>
      <c r="U407" s="4"/>
      <c r="V407" s="4"/>
      <c r="W407" s="4"/>
      <c r="X407" s="4"/>
      <c r="Y407" s="4"/>
      <c r="Z407" s="4"/>
      <c r="AA407" s="4"/>
      <c r="AB407" s="4"/>
      <c r="AC407" s="4"/>
      <c r="AD407" s="4"/>
      <c r="AE407" s="4"/>
      <c r="AF407" s="4"/>
    </row>
    <row r="408">
      <c r="A408" s="43"/>
      <c r="B408" s="65" t="s">
        <v>97</v>
      </c>
      <c r="C408" s="43"/>
      <c r="D408" s="45"/>
      <c r="E408" s="45"/>
      <c r="F408" s="45"/>
      <c r="G408" s="4"/>
      <c r="H408" s="4"/>
      <c r="I408" s="66" t="str">
        <f t="array" ref="I408">ifna(IF(F408="","",INDEX(UpdateSheet!W:W,MATCH(1,(UpdateSheet!U:U=MAXIFS(UpdateSheet!U:U, UpdateSheet!V:V, G408, UpdateSheet!U:U, "&lt;=" &amp; A408))*(UpdateSheet!V:V=G408), 0))*H408),"")</f>
        <v/>
      </c>
      <c r="J408" s="61"/>
      <c r="K408" s="4"/>
      <c r="L408" s="4"/>
      <c r="M408" s="4"/>
      <c r="N408" s="4"/>
      <c r="O408" s="4"/>
      <c r="P408" s="4"/>
      <c r="Q408" s="4"/>
      <c r="R408" s="4"/>
      <c r="S408" s="4"/>
      <c r="T408" s="4"/>
      <c r="U408" s="4"/>
      <c r="V408" s="4"/>
      <c r="W408" s="4"/>
      <c r="X408" s="4"/>
      <c r="Y408" s="4"/>
      <c r="Z408" s="4"/>
      <c r="AA408" s="4"/>
      <c r="AB408" s="4"/>
      <c r="AC408" s="4"/>
      <c r="AD408" s="4"/>
      <c r="AE408" s="4"/>
      <c r="AF408" s="4"/>
    </row>
    <row r="409">
      <c r="A409" s="43"/>
      <c r="B409" s="65" t="s">
        <v>97</v>
      </c>
      <c r="C409" s="43"/>
      <c r="D409" s="45"/>
      <c r="E409" s="45"/>
      <c r="F409" s="45"/>
      <c r="G409" s="4"/>
      <c r="H409" s="4"/>
      <c r="I409" s="66" t="str">
        <f t="array" ref="I409">ifna(IF(F409="","",INDEX(UpdateSheet!W:W,MATCH(1,(UpdateSheet!U:U=MAXIFS(UpdateSheet!U:U, UpdateSheet!V:V, G409, UpdateSheet!U:U, "&lt;=" &amp; A409))*(UpdateSheet!V:V=G409), 0))*H409),"")</f>
        <v/>
      </c>
      <c r="J409" s="61"/>
      <c r="K409" s="4"/>
      <c r="L409" s="4"/>
      <c r="M409" s="4"/>
      <c r="N409" s="4"/>
      <c r="O409" s="4"/>
      <c r="P409" s="4"/>
      <c r="Q409" s="4"/>
      <c r="R409" s="4"/>
      <c r="S409" s="4"/>
      <c r="T409" s="4"/>
      <c r="U409" s="4"/>
      <c r="V409" s="4"/>
      <c r="W409" s="4"/>
      <c r="X409" s="4"/>
      <c r="Y409" s="4"/>
      <c r="Z409" s="4"/>
      <c r="AA409" s="4"/>
      <c r="AB409" s="4"/>
      <c r="AC409" s="4"/>
      <c r="AD409" s="4"/>
      <c r="AE409" s="4"/>
      <c r="AF409" s="4"/>
    </row>
    <row r="410">
      <c r="A410" s="43"/>
      <c r="B410" s="65" t="s">
        <v>97</v>
      </c>
      <c r="C410" s="43"/>
      <c r="D410" s="45"/>
      <c r="E410" s="45"/>
      <c r="F410" s="45"/>
      <c r="G410" s="4"/>
      <c r="H410" s="4"/>
      <c r="I410" s="66" t="str">
        <f t="array" ref="I410">ifna(IF(F410="","",INDEX(UpdateSheet!W:W,MATCH(1,(UpdateSheet!U:U=MAXIFS(UpdateSheet!U:U, UpdateSheet!V:V, G410, UpdateSheet!U:U, "&lt;=" &amp; A410))*(UpdateSheet!V:V=G410), 0))*H410),"")</f>
        <v/>
      </c>
      <c r="J410" s="61"/>
      <c r="K410" s="4"/>
      <c r="L410" s="4"/>
      <c r="M410" s="4"/>
      <c r="N410" s="4"/>
      <c r="O410" s="4"/>
      <c r="P410" s="4"/>
      <c r="Q410" s="4"/>
      <c r="R410" s="4"/>
      <c r="S410" s="4"/>
      <c r="T410" s="4"/>
      <c r="U410" s="4"/>
      <c r="V410" s="4"/>
      <c r="W410" s="4"/>
      <c r="X410" s="4"/>
      <c r="Y410" s="4"/>
      <c r="Z410" s="4"/>
      <c r="AA410" s="4"/>
      <c r="AB410" s="4"/>
      <c r="AC410" s="4"/>
      <c r="AD410" s="4"/>
      <c r="AE410" s="4"/>
      <c r="AF410" s="4"/>
    </row>
    <row r="411">
      <c r="A411" s="43"/>
      <c r="B411" s="65" t="s">
        <v>97</v>
      </c>
      <c r="C411" s="43"/>
      <c r="D411" s="45"/>
      <c r="E411" s="45"/>
      <c r="F411" s="45"/>
      <c r="G411" s="4"/>
      <c r="H411" s="4"/>
      <c r="I411" s="66" t="str">
        <f t="array" ref="I411">ifna(IF(F411="","",INDEX(UpdateSheet!W:W,MATCH(1,(UpdateSheet!U:U=MAXIFS(UpdateSheet!U:U, UpdateSheet!V:V, G411, UpdateSheet!U:U, "&lt;=" &amp; A411))*(UpdateSheet!V:V=G411), 0))*H411),"")</f>
        <v/>
      </c>
      <c r="J411" s="61"/>
      <c r="K411" s="4"/>
      <c r="L411" s="4"/>
      <c r="M411" s="4"/>
      <c r="N411" s="4"/>
      <c r="O411" s="4"/>
      <c r="P411" s="4"/>
      <c r="Q411" s="4"/>
      <c r="R411" s="4"/>
      <c r="S411" s="4"/>
      <c r="T411" s="4"/>
      <c r="U411" s="4"/>
      <c r="V411" s="4"/>
      <c r="W411" s="4"/>
      <c r="X411" s="4"/>
      <c r="Y411" s="4"/>
      <c r="Z411" s="4"/>
      <c r="AA411" s="4"/>
      <c r="AB411" s="4"/>
      <c r="AC411" s="4"/>
      <c r="AD411" s="4"/>
      <c r="AE411" s="4"/>
      <c r="AF411" s="4"/>
    </row>
    <row r="412">
      <c r="A412" s="43"/>
      <c r="B412" s="65" t="s">
        <v>97</v>
      </c>
      <c r="C412" s="43"/>
      <c r="D412" s="45"/>
      <c r="E412" s="45"/>
      <c r="F412" s="45"/>
      <c r="G412" s="4"/>
      <c r="H412" s="4"/>
      <c r="I412" s="66" t="str">
        <f t="array" ref="I412">ifna(IF(F412="","",INDEX(UpdateSheet!W:W,MATCH(1,(UpdateSheet!U:U=MAXIFS(UpdateSheet!U:U, UpdateSheet!V:V, G412, UpdateSheet!U:U, "&lt;=" &amp; A412))*(UpdateSheet!V:V=G412), 0))*H412),"")</f>
        <v/>
      </c>
      <c r="J412" s="61"/>
      <c r="K412" s="4"/>
      <c r="L412" s="4"/>
      <c r="M412" s="4"/>
      <c r="N412" s="4"/>
      <c r="O412" s="4"/>
      <c r="P412" s="4"/>
      <c r="Q412" s="4"/>
      <c r="R412" s="4"/>
      <c r="S412" s="4"/>
      <c r="T412" s="4"/>
      <c r="U412" s="4"/>
      <c r="V412" s="4"/>
      <c r="W412" s="4"/>
      <c r="X412" s="4"/>
      <c r="Y412" s="4"/>
      <c r="Z412" s="4"/>
      <c r="AA412" s="4"/>
      <c r="AB412" s="4"/>
      <c r="AC412" s="4"/>
      <c r="AD412" s="4"/>
      <c r="AE412" s="4"/>
      <c r="AF412" s="4"/>
    </row>
    <row r="413">
      <c r="A413" s="43"/>
      <c r="B413" s="65" t="s">
        <v>97</v>
      </c>
      <c r="C413" s="43"/>
      <c r="D413" s="45"/>
      <c r="E413" s="45"/>
      <c r="F413" s="45"/>
      <c r="G413" s="4"/>
      <c r="H413" s="4"/>
      <c r="I413" s="66" t="str">
        <f t="array" ref="I413">ifna(IF(F413="","",INDEX(UpdateSheet!W:W,MATCH(1,(UpdateSheet!U:U=MAXIFS(UpdateSheet!U:U, UpdateSheet!V:V, G413, UpdateSheet!U:U, "&lt;=" &amp; A413))*(UpdateSheet!V:V=G413), 0))*H413),"")</f>
        <v/>
      </c>
      <c r="J413" s="61"/>
      <c r="K413" s="4"/>
      <c r="L413" s="4"/>
      <c r="M413" s="4"/>
      <c r="N413" s="4"/>
      <c r="O413" s="4"/>
      <c r="P413" s="4"/>
      <c r="Q413" s="4"/>
      <c r="R413" s="4"/>
      <c r="S413" s="4"/>
      <c r="T413" s="4"/>
      <c r="U413" s="4"/>
      <c r="V413" s="4"/>
      <c r="W413" s="4"/>
      <c r="X413" s="4"/>
      <c r="Y413" s="4"/>
      <c r="Z413" s="4"/>
      <c r="AA413" s="4"/>
      <c r="AB413" s="4"/>
      <c r="AC413" s="4"/>
      <c r="AD413" s="4"/>
      <c r="AE413" s="4"/>
      <c r="AF413" s="4"/>
    </row>
    <row r="414">
      <c r="A414" s="43"/>
      <c r="B414" s="65" t="s">
        <v>97</v>
      </c>
      <c r="C414" s="43"/>
      <c r="D414" s="45"/>
      <c r="E414" s="45"/>
      <c r="F414" s="45"/>
      <c r="G414" s="4"/>
      <c r="H414" s="4"/>
      <c r="I414" s="66" t="str">
        <f t="array" ref="I414">ifna(IF(F414="","",INDEX(UpdateSheet!W:W,MATCH(1,(UpdateSheet!U:U=MAXIFS(UpdateSheet!U:U, UpdateSheet!V:V, G414, UpdateSheet!U:U, "&lt;=" &amp; A414))*(UpdateSheet!V:V=G414), 0))*H414),"")</f>
        <v/>
      </c>
      <c r="J414" s="61"/>
      <c r="K414" s="4"/>
      <c r="L414" s="4"/>
      <c r="M414" s="4"/>
      <c r="N414" s="4"/>
      <c r="O414" s="4"/>
      <c r="P414" s="4"/>
      <c r="Q414" s="4"/>
      <c r="R414" s="4"/>
      <c r="S414" s="4"/>
      <c r="T414" s="4"/>
      <c r="U414" s="4"/>
      <c r="V414" s="4"/>
      <c r="W414" s="4"/>
      <c r="X414" s="4"/>
      <c r="Y414" s="4"/>
      <c r="Z414" s="4"/>
      <c r="AA414" s="4"/>
      <c r="AB414" s="4"/>
      <c r="AC414" s="4"/>
      <c r="AD414" s="4"/>
      <c r="AE414" s="4"/>
      <c r="AF414" s="4"/>
    </row>
    <row r="415">
      <c r="A415" s="43"/>
      <c r="B415" s="65" t="s">
        <v>97</v>
      </c>
      <c r="C415" s="43"/>
      <c r="D415" s="45"/>
      <c r="E415" s="45"/>
      <c r="F415" s="45"/>
      <c r="G415" s="4"/>
      <c r="H415" s="4"/>
      <c r="I415" s="66" t="str">
        <f t="array" ref="I415">ifna(IF(F415="","",INDEX(UpdateSheet!W:W,MATCH(1,(UpdateSheet!U:U=MAXIFS(UpdateSheet!U:U, UpdateSheet!V:V, G415, UpdateSheet!U:U, "&lt;=" &amp; A415))*(UpdateSheet!V:V=G415), 0))*H415),"")</f>
        <v/>
      </c>
      <c r="J415" s="61"/>
      <c r="K415" s="4"/>
      <c r="L415" s="4"/>
      <c r="M415" s="4"/>
      <c r="N415" s="4"/>
      <c r="O415" s="4"/>
      <c r="P415" s="4"/>
      <c r="Q415" s="4"/>
      <c r="R415" s="4"/>
      <c r="S415" s="4"/>
      <c r="T415" s="4"/>
      <c r="U415" s="4"/>
      <c r="V415" s="4"/>
      <c r="W415" s="4"/>
      <c r="X415" s="4"/>
      <c r="Y415" s="4"/>
      <c r="Z415" s="4"/>
      <c r="AA415" s="4"/>
      <c r="AB415" s="4"/>
      <c r="AC415" s="4"/>
      <c r="AD415" s="4"/>
      <c r="AE415" s="4"/>
      <c r="AF415" s="4"/>
    </row>
    <row r="416">
      <c r="A416" s="43"/>
      <c r="B416" s="65" t="s">
        <v>97</v>
      </c>
      <c r="C416" s="43"/>
      <c r="D416" s="45"/>
      <c r="E416" s="45"/>
      <c r="F416" s="45"/>
      <c r="G416" s="4"/>
      <c r="H416" s="4"/>
      <c r="I416" s="66" t="str">
        <f t="array" ref="I416">ifna(IF(F416="","",INDEX(UpdateSheet!W:W,MATCH(1,(UpdateSheet!U:U=MAXIFS(UpdateSheet!U:U, UpdateSheet!V:V, G416, UpdateSheet!U:U, "&lt;=" &amp; A416))*(UpdateSheet!V:V=G416), 0))*H416),"")</f>
        <v/>
      </c>
      <c r="J416" s="61"/>
      <c r="K416" s="4"/>
      <c r="L416" s="4"/>
      <c r="M416" s="4"/>
      <c r="N416" s="4"/>
      <c r="O416" s="4"/>
      <c r="P416" s="4"/>
      <c r="Q416" s="4"/>
      <c r="R416" s="4"/>
      <c r="S416" s="4"/>
      <c r="T416" s="4"/>
      <c r="U416" s="4"/>
      <c r="V416" s="4"/>
      <c r="W416" s="4"/>
      <c r="X416" s="4"/>
      <c r="Y416" s="4"/>
      <c r="Z416" s="4"/>
      <c r="AA416" s="4"/>
      <c r="AB416" s="4"/>
      <c r="AC416" s="4"/>
      <c r="AD416" s="4"/>
      <c r="AE416" s="4"/>
      <c r="AF416" s="4"/>
    </row>
    <row r="417">
      <c r="A417" s="43"/>
      <c r="B417" s="65" t="s">
        <v>97</v>
      </c>
      <c r="C417" s="43"/>
      <c r="D417" s="45"/>
      <c r="E417" s="45"/>
      <c r="F417" s="45"/>
      <c r="G417" s="4"/>
      <c r="H417" s="4"/>
      <c r="I417" s="66" t="str">
        <f t="array" ref="I417">ifna(IF(F417="","",INDEX(UpdateSheet!W:W,MATCH(1,(UpdateSheet!U:U=MAXIFS(UpdateSheet!U:U, UpdateSheet!V:V, G417, UpdateSheet!U:U, "&lt;=" &amp; A417))*(UpdateSheet!V:V=G417), 0))*H417),"")</f>
        <v/>
      </c>
      <c r="J417" s="61"/>
      <c r="K417" s="4"/>
      <c r="L417" s="4"/>
      <c r="M417" s="4"/>
      <c r="N417" s="4"/>
      <c r="O417" s="4"/>
      <c r="P417" s="4"/>
      <c r="Q417" s="4"/>
      <c r="R417" s="4"/>
      <c r="S417" s="4"/>
      <c r="T417" s="4"/>
      <c r="U417" s="4"/>
      <c r="V417" s="4"/>
      <c r="W417" s="4"/>
      <c r="X417" s="4"/>
      <c r="Y417" s="4"/>
      <c r="Z417" s="4"/>
      <c r="AA417" s="4"/>
      <c r="AB417" s="4"/>
      <c r="AC417" s="4"/>
      <c r="AD417" s="4"/>
      <c r="AE417" s="4"/>
      <c r="AF417" s="4"/>
    </row>
    <row r="418">
      <c r="A418" s="43"/>
      <c r="B418" s="65" t="s">
        <v>97</v>
      </c>
      <c r="C418" s="43"/>
      <c r="D418" s="45"/>
      <c r="E418" s="45"/>
      <c r="F418" s="45"/>
      <c r="G418" s="4"/>
      <c r="H418" s="4"/>
      <c r="I418" s="66" t="str">
        <f t="array" ref="I418">ifna(IF(F418="","",INDEX(UpdateSheet!W:W,MATCH(1,(UpdateSheet!U:U=MAXIFS(UpdateSheet!U:U, UpdateSheet!V:V, G418, UpdateSheet!U:U, "&lt;=" &amp; A418))*(UpdateSheet!V:V=G418), 0))*H418),"")</f>
        <v/>
      </c>
      <c r="J418" s="61"/>
      <c r="K418" s="4"/>
      <c r="L418" s="4"/>
      <c r="M418" s="4"/>
      <c r="N418" s="4"/>
      <c r="O418" s="4"/>
      <c r="P418" s="4"/>
      <c r="Q418" s="4"/>
      <c r="R418" s="4"/>
      <c r="S418" s="4"/>
      <c r="T418" s="4"/>
      <c r="U418" s="4"/>
      <c r="V418" s="4"/>
      <c r="W418" s="4"/>
      <c r="X418" s="4"/>
      <c r="Y418" s="4"/>
      <c r="Z418" s="4"/>
      <c r="AA418" s="4"/>
      <c r="AB418" s="4"/>
      <c r="AC418" s="4"/>
      <c r="AD418" s="4"/>
      <c r="AE418" s="4"/>
      <c r="AF418" s="4"/>
    </row>
    <row r="419">
      <c r="A419" s="43"/>
      <c r="B419" s="65" t="s">
        <v>97</v>
      </c>
      <c r="C419" s="43"/>
      <c r="D419" s="45"/>
      <c r="E419" s="45"/>
      <c r="F419" s="45"/>
      <c r="G419" s="4"/>
      <c r="H419" s="4"/>
      <c r="I419" s="66" t="str">
        <f t="array" ref="I419">ifna(IF(F419="","",INDEX(UpdateSheet!W:W,MATCH(1,(UpdateSheet!U:U=MAXIFS(UpdateSheet!U:U, UpdateSheet!V:V, G419, UpdateSheet!U:U, "&lt;=" &amp; A419))*(UpdateSheet!V:V=G419), 0))*H419),"")</f>
        <v/>
      </c>
      <c r="J419" s="61"/>
      <c r="K419" s="4"/>
      <c r="L419" s="4"/>
      <c r="M419" s="4"/>
      <c r="N419" s="4"/>
      <c r="O419" s="4"/>
      <c r="P419" s="4"/>
      <c r="Q419" s="4"/>
      <c r="R419" s="4"/>
      <c r="S419" s="4"/>
      <c r="T419" s="4"/>
      <c r="U419" s="4"/>
      <c r="V419" s="4"/>
      <c r="W419" s="4"/>
      <c r="X419" s="4"/>
      <c r="Y419" s="4"/>
      <c r="Z419" s="4"/>
      <c r="AA419" s="4"/>
      <c r="AB419" s="4"/>
      <c r="AC419" s="4"/>
      <c r="AD419" s="4"/>
      <c r="AE419" s="4"/>
      <c r="AF419" s="4"/>
    </row>
    <row r="420">
      <c r="A420" s="43"/>
      <c r="B420" s="65" t="s">
        <v>97</v>
      </c>
      <c r="C420" s="43"/>
      <c r="D420" s="45"/>
      <c r="E420" s="45"/>
      <c r="F420" s="45"/>
      <c r="G420" s="4"/>
      <c r="H420" s="4"/>
      <c r="I420" s="66" t="str">
        <f t="array" ref="I420">ifna(IF(F420="","",INDEX(UpdateSheet!W:W,MATCH(1,(UpdateSheet!U:U=MAXIFS(UpdateSheet!U:U, UpdateSheet!V:V, G420, UpdateSheet!U:U, "&lt;=" &amp; A420))*(UpdateSheet!V:V=G420), 0))*H420),"")</f>
        <v/>
      </c>
      <c r="J420" s="61"/>
      <c r="K420" s="4"/>
      <c r="L420" s="4"/>
      <c r="M420" s="4"/>
      <c r="N420" s="4"/>
      <c r="O420" s="4"/>
      <c r="P420" s="4"/>
      <c r="Q420" s="4"/>
      <c r="R420" s="4"/>
      <c r="S420" s="4"/>
      <c r="T420" s="4"/>
      <c r="U420" s="4"/>
      <c r="V420" s="4"/>
      <c r="W420" s="4"/>
      <c r="X420" s="4"/>
      <c r="Y420" s="4"/>
      <c r="Z420" s="4"/>
      <c r="AA420" s="4"/>
      <c r="AB420" s="4"/>
      <c r="AC420" s="4"/>
      <c r="AD420" s="4"/>
      <c r="AE420" s="4"/>
      <c r="AF420" s="4"/>
    </row>
    <row r="421">
      <c r="A421" s="43"/>
      <c r="B421" s="65" t="s">
        <v>97</v>
      </c>
      <c r="C421" s="43"/>
      <c r="D421" s="45"/>
      <c r="E421" s="45"/>
      <c r="F421" s="45"/>
      <c r="G421" s="4"/>
      <c r="H421" s="4"/>
      <c r="I421" s="66" t="str">
        <f t="array" ref="I421">ifna(IF(F421="","",INDEX(UpdateSheet!W:W,MATCH(1,(UpdateSheet!U:U=MAXIFS(UpdateSheet!U:U, UpdateSheet!V:V, G421, UpdateSheet!U:U, "&lt;=" &amp; A421))*(UpdateSheet!V:V=G421), 0))*H421),"")</f>
        <v/>
      </c>
      <c r="J421" s="61"/>
      <c r="K421" s="4"/>
      <c r="L421" s="4"/>
      <c r="M421" s="4"/>
      <c r="N421" s="4"/>
      <c r="O421" s="4"/>
      <c r="P421" s="4"/>
      <c r="Q421" s="4"/>
      <c r="R421" s="4"/>
      <c r="S421" s="4"/>
      <c r="T421" s="4"/>
      <c r="U421" s="4"/>
      <c r="V421" s="4"/>
      <c r="W421" s="4"/>
      <c r="X421" s="4"/>
      <c r="Y421" s="4"/>
      <c r="Z421" s="4"/>
      <c r="AA421" s="4"/>
      <c r="AB421" s="4"/>
      <c r="AC421" s="4"/>
      <c r="AD421" s="4"/>
      <c r="AE421" s="4"/>
      <c r="AF421" s="4"/>
    </row>
    <row r="422">
      <c r="A422" s="43"/>
      <c r="B422" s="65" t="s">
        <v>97</v>
      </c>
      <c r="C422" s="43"/>
      <c r="D422" s="45"/>
      <c r="E422" s="45"/>
      <c r="F422" s="45"/>
      <c r="G422" s="4"/>
      <c r="H422" s="4"/>
      <c r="I422" s="66" t="str">
        <f t="array" ref="I422">ifna(IF(F422="","",INDEX(UpdateSheet!W:W,MATCH(1,(UpdateSheet!U:U=MAXIFS(UpdateSheet!U:U, UpdateSheet!V:V, G422, UpdateSheet!U:U, "&lt;=" &amp; A422))*(UpdateSheet!V:V=G422), 0))*H422),"")</f>
        <v/>
      </c>
      <c r="J422" s="61"/>
      <c r="K422" s="4"/>
      <c r="L422" s="4"/>
      <c r="M422" s="4"/>
      <c r="N422" s="4"/>
      <c r="O422" s="4"/>
      <c r="P422" s="4"/>
      <c r="Q422" s="4"/>
      <c r="R422" s="4"/>
      <c r="S422" s="4"/>
      <c r="T422" s="4"/>
      <c r="U422" s="4"/>
      <c r="V422" s="4"/>
      <c r="W422" s="4"/>
      <c r="X422" s="4"/>
      <c r="Y422" s="4"/>
      <c r="Z422" s="4"/>
      <c r="AA422" s="4"/>
      <c r="AB422" s="4"/>
      <c r="AC422" s="4"/>
      <c r="AD422" s="4"/>
      <c r="AE422" s="4"/>
      <c r="AF422" s="4"/>
    </row>
    <row r="423">
      <c r="A423" s="43"/>
      <c r="B423" s="65" t="s">
        <v>97</v>
      </c>
      <c r="C423" s="43"/>
      <c r="D423" s="45"/>
      <c r="E423" s="45"/>
      <c r="F423" s="45"/>
      <c r="G423" s="4"/>
      <c r="H423" s="4"/>
      <c r="I423" s="66" t="str">
        <f t="array" ref="I423">ifna(IF(F423="","",INDEX(UpdateSheet!W:W,MATCH(1,(UpdateSheet!U:U=MAXIFS(UpdateSheet!U:U, UpdateSheet!V:V, G423, UpdateSheet!U:U, "&lt;=" &amp; A423))*(UpdateSheet!V:V=G423), 0))*H423),"")</f>
        <v/>
      </c>
      <c r="J423" s="61"/>
      <c r="K423" s="4"/>
      <c r="L423" s="4"/>
      <c r="M423" s="4"/>
      <c r="N423" s="4"/>
      <c r="O423" s="4"/>
      <c r="P423" s="4"/>
      <c r="Q423" s="4"/>
      <c r="R423" s="4"/>
      <c r="S423" s="4"/>
      <c r="T423" s="4"/>
      <c r="U423" s="4"/>
      <c r="V423" s="4"/>
      <c r="W423" s="4"/>
      <c r="X423" s="4"/>
      <c r="Y423" s="4"/>
      <c r="Z423" s="4"/>
      <c r="AA423" s="4"/>
      <c r="AB423" s="4"/>
      <c r="AC423" s="4"/>
      <c r="AD423" s="4"/>
      <c r="AE423" s="4"/>
      <c r="AF423" s="4"/>
    </row>
    <row r="424">
      <c r="A424" s="43"/>
      <c r="B424" s="65" t="s">
        <v>97</v>
      </c>
      <c r="C424" s="43"/>
      <c r="D424" s="45"/>
      <c r="E424" s="45"/>
      <c r="F424" s="45"/>
      <c r="G424" s="4"/>
      <c r="H424" s="4"/>
      <c r="I424" s="66" t="str">
        <f t="array" ref="I424">ifna(IF(F424="","",INDEX(UpdateSheet!W:W,MATCH(1,(UpdateSheet!U:U=MAXIFS(UpdateSheet!U:U, UpdateSheet!V:V, G424, UpdateSheet!U:U, "&lt;=" &amp; A424))*(UpdateSheet!V:V=G424), 0))*H424),"")</f>
        <v/>
      </c>
      <c r="J424" s="61"/>
      <c r="K424" s="4"/>
      <c r="L424" s="4"/>
      <c r="M424" s="4"/>
      <c r="N424" s="4"/>
      <c r="O424" s="4"/>
      <c r="P424" s="4"/>
      <c r="Q424" s="4"/>
      <c r="R424" s="4"/>
      <c r="S424" s="4"/>
      <c r="T424" s="4"/>
      <c r="U424" s="4"/>
      <c r="V424" s="4"/>
      <c r="W424" s="4"/>
      <c r="X424" s="4"/>
      <c r="Y424" s="4"/>
      <c r="Z424" s="4"/>
      <c r="AA424" s="4"/>
      <c r="AB424" s="4"/>
      <c r="AC424" s="4"/>
      <c r="AD424" s="4"/>
      <c r="AE424" s="4"/>
      <c r="AF424" s="4"/>
    </row>
    <row r="425">
      <c r="A425" s="43"/>
      <c r="B425" s="65" t="s">
        <v>97</v>
      </c>
      <c r="C425" s="43"/>
      <c r="D425" s="45"/>
      <c r="E425" s="45"/>
      <c r="F425" s="45"/>
      <c r="G425" s="4"/>
      <c r="H425" s="4"/>
      <c r="I425" s="66" t="str">
        <f t="array" ref="I425">ifna(IF(F425="","",INDEX(UpdateSheet!W:W,MATCH(1,(UpdateSheet!U:U=MAXIFS(UpdateSheet!U:U, UpdateSheet!V:V, G425, UpdateSheet!U:U, "&lt;=" &amp; A425))*(UpdateSheet!V:V=G425), 0))*H425),"")</f>
        <v/>
      </c>
      <c r="J425" s="61"/>
      <c r="K425" s="4"/>
      <c r="L425" s="4"/>
      <c r="M425" s="4"/>
      <c r="N425" s="4"/>
      <c r="O425" s="4"/>
      <c r="P425" s="4"/>
      <c r="Q425" s="4"/>
      <c r="R425" s="4"/>
      <c r="S425" s="4"/>
      <c r="T425" s="4"/>
      <c r="U425" s="4"/>
      <c r="V425" s="4"/>
      <c r="W425" s="4"/>
      <c r="X425" s="4"/>
      <c r="Y425" s="4"/>
      <c r="Z425" s="4"/>
      <c r="AA425" s="4"/>
      <c r="AB425" s="4"/>
      <c r="AC425" s="4"/>
      <c r="AD425" s="4"/>
      <c r="AE425" s="4"/>
      <c r="AF425" s="4"/>
    </row>
    <row r="426">
      <c r="A426" s="43"/>
      <c r="B426" s="65" t="s">
        <v>97</v>
      </c>
      <c r="C426" s="43"/>
      <c r="D426" s="45"/>
      <c r="E426" s="45"/>
      <c r="F426" s="45"/>
      <c r="G426" s="4"/>
      <c r="H426" s="4"/>
      <c r="I426" s="66" t="str">
        <f t="array" ref="I426">ifna(IF(F426="","",INDEX(UpdateSheet!W:W,MATCH(1,(UpdateSheet!U:U=MAXIFS(UpdateSheet!U:U, UpdateSheet!V:V, G426, UpdateSheet!U:U, "&lt;=" &amp; A426))*(UpdateSheet!V:V=G426), 0))*H426),"")</f>
        <v/>
      </c>
      <c r="J426" s="61"/>
      <c r="K426" s="4"/>
      <c r="L426" s="4"/>
      <c r="M426" s="4"/>
      <c r="N426" s="4"/>
      <c r="O426" s="4"/>
      <c r="P426" s="4"/>
      <c r="Q426" s="4"/>
      <c r="R426" s="4"/>
      <c r="S426" s="4"/>
      <c r="T426" s="4"/>
      <c r="U426" s="4"/>
      <c r="V426" s="4"/>
      <c r="W426" s="4"/>
      <c r="X426" s="4"/>
      <c r="Y426" s="4"/>
      <c r="Z426" s="4"/>
      <c r="AA426" s="4"/>
      <c r="AB426" s="4"/>
      <c r="AC426" s="4"/>
      <c r="AD426" s="4"/>
      <c r="AE426" s="4"/>
      <c r="AF426" s="4"/>
    </row>
    <row r="427">
      <c r="A427" s="43"/>
      <c r="B427" s="65" t="s">
        <v>97</v>
      </c>
      <c r="C427" s="43"/>
      <c r="D427" s="45"/>
      <c r="E427" s="45"/>
      <c r="F427" s="45"/>
      <c r="G427" s="4"/>
      <c r="H427" s="4"/>
      <c r="I427" s="66" t="str">
        <f t="array" ref="I427">ifna(IF(F427="","",INDEX(UpdateSheet!W:W,MATCH(1,(UpdateSheet!U:U=MAXIFS(UpdateSheet!U:U, UpdateSheet!V:V, G427, UpdateSheet!U:U, "&lt;=" &amp; A427))*(UpdateSheet!V:V=G427), 0))*H427),"")</f>
        <v/>
      </c>
      <c r="J427" s="61"/>
      <c r="K427" s="4"/>
      <c r="L427" s="4"/>
      <c r="M427" s="4"/>
      <c r="N427" s="4"/>
      <c r="O427" s="4"/>
      <c r="P427" s="4"/>
      <c r="Q427" s="4"/>
      <c r="R427" s="4"/>
      <c r="S427" s="4"/>
      <c r="T427" s="4"/>
      <c r="U427" s="4"/>
      <c r="V427" s="4"/>
      <c r="W427" s="4"/>
      <c r="X427" s="4"/>
      <c r="Y427" s="4"/>
      <c r="Z427" s="4"/>
      <c r="AA427" s="4"/>
      <c r="AB427" s="4"/>
      <c r="AC427" s="4"/>
      <c r="AD427" s="4"/>
      <c r="AE427" s="4"/>
      <c r="AF427" s="4"/>
    </row>
    <row r="428">
      <c r="A428" s="43"/>
      <c r="B428" s="65" t="s">
        <v>97</v>
      </c>
      <c r="C428" s="43"/>
      <c r="D428" s="45"/>
      <c r="E428" s="45"/>
      <c r="F428" s="45"/>
      <c r="G428" s="4"/>
      <c r="H428" s="4"/>
      <c r="I428" s="66" t="str">
        <f t="array" ref="I428">ifna(IF(F428="","",INDEX(UpdateSheet!W:W,MATCH(1,(UpdateSheet!U:U=MAXIFS(UpdateSheet!U:U, UpdateSheet!V:V, G428, UpdateSheet!U:U, "&lt;=" &amp; A428))*(UpdateSheet!V:V=G428), 0))*H428),"")</f>
        <v/>
      </c>
      <c r="J428" s="61"/>
      <c r="K428" s="4"/>
      <c r="L428" s="4"/>
      <c r="M428" s="4"/>
      <c r="N428" s="4"/>
      <c r="O428" s="4"/>
      <c r="P428" s="4"/>
      <c r="Q428" s="4"/>
      <c r="R428" s="4"/>
      <c r="S428" s="4"/>
      <c r="T428" s="4"/>
      <c r="U428" s="4"/>
      <c r="V428" s="4"/>
      <c r="W428" s="4"/>
      <c r="X428" s="4"/>
      <c r="Y428" s="4"/>
      <c r="Z428" s="4"/>
      <c r="AA428" s="4"/>
      <c r="AB428" s="4"/>
      <c r="AC428" s="4"/>
      <c r="AD428" s="4"/>
      <c r="AE428" s="4"/>
      <c r="AF428" s="4"/>
    </row>
    <row r="429">
      <c r="A429" s="43"/>
      <c r="B429" s="65" t="s">
        <v>97</v>
      </c>
      <c r="C429" s="43"/>
      <c r="D429" s="45"/>
      <c r="E429" s="45"/>
      <c r="F429" s="45"/>
      <c r="G429" s="4"/>
      <c r="H429" s="4"/>
      <c r="I429" s="66" t="str">
        <f t="array" ref="I429">ifna(IF(F429="","",INDEX(UpdateSheet!W:W,MATCH(1,(UpdateSheet!U:U=MAXIFS(UpdateSheet!U:U, UpdateSheet!V:V, G429, UpdateSheet!U:U, "&lt;=" &amp; A429))*(UpdateSheet!V:V=G429), 0))*H429),"")</f>
        <v/>
      </c>
      <c r="J429" s="61"/>
      <c r="K429" s="4"/>
      <c r="L429" s="4"/>
      <c r="M429" s="4"/>
      <c r="N429" s="4"/>
      <c r="O429" s="4"/>
      <c r="P429" s="4"/>
      <c r="Q429" s="4"/>
      <c r="R429" s="4"/>
      <c r="S429" s="4"/>
      <c r="T429" s="4"/>
      <c r="U429" s="4"/>
      <c r="V429" s="4"/>
      <c r="W429" s="4"/>
      <c r="X429" s="4"/>
      <c r="Y429" s="4"/>
      <c r="Z429" s="4"/>
      <c r="AA429" s="4"/>
      <c r="AB429" s="4"/>
      <c r="AC429" s="4"/>
      <c r="AD429" s="4"/>
      <c r="AE429" s="4"/>
      <c r="AF429" s="4"/>
    </row>
    <row r="430">
      <c r="A430" s="43"/>
      <c r="B430" s="65" t="s">
        <v>97</v>
      </c>
      <c r="C430" s="43"/>
      <c r="D430" s="45"/>
      <c r="E430" s="45"/>
      <c r="F430" s="45"/>
      <c r="G430" s="4"/>
      <c r="H430" s="4"/>
      <c r="I430" s="66" t="str">
        <f t="array" ref="I430">ifna(IF(F430="","",INDEX(UpdateSheet!W:W,MATCH(1,(UpdateSheet!U:U=MAXIFS(UpdateSheet!U:U, UpdateSheet!V:V, G430, UpdateSheet!U:U, "&lt;=" &amp; A430))*(UpdateSheet!V:V=G430), 0))*H430),"")</f>
        <v/>
      </c>
      <c r="J430" s="61"/>
      <c r="K430" s="4"/>
      <c r="L430" s="4"/>
      <c r="M430" s="4"/>
      <c r="N430" s="4"/>
      <c r="O430" s="4"/>
      <c r="P430" s="4"/>
      <c r="Q430" s="4"/>
      <c r="R430" s="4"/>
      <c r="S430" s="4"/>
      <c r="T430" s="4"/>
      <c r="U430" s="4"/>
      <c r="V430" s="4"/>
      <c r="W430" s="4"/>
      <c r="X430" s="4"/>
      <c r="Y430" s="4"/>
      <c r="Z430" s="4"/>
      <c r="AA430" s="4"/>
      <c r="AB430" s="4"/>
      <c r="AC430" s="4"/>
      <c r="AD430" s="4"/>
      <c r="AE430" s="4"/>
      <c r="AF430" s="4"/>
    </row>
    <row r="431">
      <c r="A431" s="43"/>
      <c r="B431" s="65" t="s">
        <v>97</v>
      </c>
      <c r="C431" s="43"/>
      <c r="D431" s="45"/>
      <c r="E431" s="45"/>
      <c r="F431" s="45"/>
      <c r="G431" s="4"/>
      <c r="H431" s="4"/>
      <c r="I431" s="66" t="str">
        <f t="array" ref="I431">ifna(IF(F431="","",INDEX(UpdateSheet!W:W,MATCH(1,(UpdateSheet!U:U=MAXIFS(UpdateSheet!U:U, UpdateSheet!V:V, G431, UpdateSheet!U:U, "&lt;=" &amp; A431))*(UpdateSheet!V:V=G431), 0))*H431),"")</f>
        <v/>
      </c>
      <c r="J431" s="61"/>
      <c r="K431" s="4"/>
      <c r="L431" s="4"/>
      <c r="M431" s="4"/>
      <c r="N431" s="4"/>
      <c r="O431" s="4"/>
      <c r="P431" s="4"/>
      <c r="Q431" s="4"/>
      <c r="R431" s="4"/>
      <c r="S431" s="4"/>
      <c r="T431" s="4"/>
      <c r="U431" s="4"/>
      <c r="V431" s="4"/>
      <c r="W431" s="4"/>
      <c r="X431" s="4"/>
      <c r="Y431" s="4"/>
      <c r="Z431" s="4"/>
      <c r="AA431" s="4"/>
      <c r="AB431" s="4"/>
      <c r="AC431" s="4"/>
      <c r="AD431" s="4"/>
      <c r="AE431" s="4"/>
      <c r="AF431" s="4"/>
    </row>
    <row r="432">
      <c r="A432" s="43"/>
      <c r="B432" s="65" t="s">
        <v>97</v>
      </c>
      <c r="C432" s="43"/>
      <c r="D432" s="45"/>
      <c r="E432" s="45"/>
      <c r="F432" s="45"/>
      <c r="G432" s="4"/>
      <c r="H432" s="4"/>
      <c r="I432" s="66" t="str">
        <f t="array" ref="I432">ifna(IF(F432="","",INDEX(UpdateSheet!W:W,MATCH(1,(UpdateSheet!U:U=MAXIFS(UpdateSheet!U:U, UpdateSheet!V:V, G432, UpdateSheet!U:U, "&lt;=" &amp; A432))*(UpdateSheet!V:V=G432), 0))*H432),"")</f>
        <v/>
      </c>
      <c r="J432" s="61"/>
      <c r="K432" s="4"/>
      <c r="L432" s="4"/>
      <c r="M432" s="4"/>
      <c r="N432" s="4"/>
      <c r="O432" s="4"/>
      <c r="P432" s="4"/>
      <c r="Q432" s="4"/>
      <c r="R432" s="4"/>
      <c r="S432" s="4"/>
      <c r="T432" s="4"/>
      <c r="U432" s="4"/>
      <c r="V432" s="4"/>
      <c r="W432" s="4"/>
      <c r="X432" s="4"/>
      <c r="Y432" s="4"/>
      <c r="Z432" s="4"/>
      <c r="AA432" s="4"/>
      <c r="AB432" s="4"/>
      <c r="AC432" s="4"/>
      <c r="AD432" s="4"/>
      <c r="AE432" s="4"/>
      <c r="AF432" s="4"/>
    </row>
    <row r="433">
      <c r="A433" s="43"/>
      <c r="B433" s="65" t="s">
        <v>97</v>
      </c>
      <c r="C433" s="43"/>
      <c r="D433" s="45"/>
      <c r="E433" s="45"/>
      <c r="F433" s="45"/>
      <c r="G433" s="4"/>
      <c r="H433" s="4"/>
      <c r="I433" s="66" t="str">
        <f t="array" ref="I433">ifna(IF(F433="","",INDEX(UpdateSheet!W:W,MATCH(1,(UpdateSheet!U:U=MAXIFS(UpdateSheet!U:U, UpdateSheet!V:V, G433, UpdateSheet!U:U, "&lt;=" &amp; A433))*(UpdateSheet!V:V=G433), 0))*H433),"")</f>
        <v/>
      </c>
      <c r="J433" s="61"/>
      <c r="K433" s="4"/>
      <c r="L433" s="4"/>
      <c r="M433" s="4"/>
      <c r="N433" s="4"/>
      <c r="O433" s="4"/>
      <c r="P433" s="4"/>
      <c r="Q433" s="4"/>
      <c r="R433" s="4"/>
      <c r="S433" s="4"/>
      <c r="T433" s="4"/>
      <c r="U433" s="4"/>
      <c r="V433" s="4"/>
      <c r="W433" s="4"/>
      <c r="X433" s="4"/>
      <c r="Y433" s="4"/>
      <c r="Z433" s="4"/>
      <c r="AA433" s="4"/>
      <c r="AB433" s="4"/>
      <c r="AC433" s="4"/>
      <c r="AD433" s="4"/>
      <c r="AE433" s="4"/>
      <c r="AF433" s="4"/>
    </row>
    <row r="434">
      <c r="A434" s="43"/>
      <c r="B434" s="65" t="s">
        <v>97</v>
      </c>
      <c r="C434" s="43"/>
      <c r="D434" s="45"/>
      <c r="E434" s="45"/>
      <c r="F434" s="45"/>
      <c r="G434" s="4"/>
      <c r="H434" s="4"/>
      <c r="I434" s="66" t="str">
        <f t="array" ref="I434">ifna(IF(F434="","",INDEX(UpdateSheet!W:W,MATCH(1,(UpdateSheet!U:U=MAXIFS(UpdateSheet!U:U, UpdateSheet!V:V, G434, UpdateSheet!U:U, "&lt;=" &amp; A434))*(UpdateSheet!V:V=G434), 0))*H434),"")</f>
        <v/>
      </c>
      <c r="J434" s="61"/>
      <c r="K434" s="4"/>
      <c r="L434" s="4"/>
      <c r="M434" s="4"/>
      <c r="N434" s="4"/>
      <c r="O434" s="4"/>
      <c r="P434" s="4"/>
      <c r="Q434" s="4"/>
      <c r="R434" s="4"/>
      <c r="S434" s="4"/>
      <c r="T434" s="4"/>
      <c r="U434" s="4"/>
      <c r="V434" s="4"/>
      <c r="W434" s="4"/>
      <c r="X434" s="4"/>
      <c r="Y434" s="4"/>
      <c r="Z434" s="4"/>
      <c r="AA434" s="4"/>
      <c r="AB434" s="4"/>
      <c r="AC434" s="4"/>
      <c r="AD434" s="4"/>
      <c r="AE434" s="4"/>
      <c r="AF434" s="4"/>
    </row>
    <row r="435">
      <c r="A435" s="43"/>
      <c r="B435" s="65" t="s">
        <v>97</v>
      </c>
      <c r="C435" s="43"/>
      <c r="D435" s="45"/>
      <c r="E435" s="45"/>
      <c r="F435" s="45"/>
      <c r="G435" s="4"/>
      <c r="H435" s="4"/>
      <c r="I435" s="66" t="str">
        <f t="array" ref="I435">ifna(IF(F435="","",INDEX(UpdateSheet!W:W,MATCH(1,(UpdateSheet!U:U=MAXIFS(UpdateSheet!U:U, UpdateSheet!V:V, G435, UpdateSheet!U:U, "&lt;=" &amp; A435))*(UpdateSheet!V:V=G435), 0))*H435),"")</f>
        <v/>
      </c>
      <c r="J435" s="61"/>
      <c r="K435" s="4"/>
      <c r="L435" s="4"/>
      <c r="M435" s="4"/>
      <c r="N435" s="4"/>
      <c r="O435" s="4"/>
      <c r="P435" s="4"/>
      <c r="Q435" s="4"/>
      <c r="R435" s="4"/>
      <c r="S435" s="4"/>
      <c r="T435" s="4"/>
      <c r="U435" s="4"/>
      <c r="V435" s="4"/>
      <c r="W435" s="4"/>
      <c r="X435" s="4"/>
      <c r="Y435" s="4"/>
      <c r="Z435" s="4"/>
      <c r="AA435" s="4"/>
      <c r="AB435" s="4"/>
      <c r="AC435" s="4"/>
      <c r="AD435" s="4"/>
      <c r="AE435" s="4"/>
      <c r="AF435" s="4"/>
    </row>
    <row r="436">
      <c r="A436" s="43"/>
      <c r="B436" s="65" t="s">
        <v>97</v>
      </c>
      <c r="C436" s="43"/>
      <c r="D436" s="45"/>
      <c r="E436" s="45"/>
      <c r="F436" s="45"/>
      <c r="G436" s="4"/>
      <c r="H436" s="4"/>
      <c r="I436" s="66" t="str">
        <f t="array" ref="I436">ifna(IF(F436="","",INDEX(UpdateSheet!W:W,MATCH(1,(UpdateSheet!U:U=MAXIFS(UpdateSheet!U:U, UpdateSheet!V:V, G436, UpdateSheet!U:U, "&lt;=" &amp; A436))*(UpdateSheet!V:V=G436), 0))*H436),"")</f>
        <v/>
      </c>
      <c r="J436" s="61"/>
      <c r="K436" s="4"/>
      <c r="L436" s="4"/>
      <c r="M436" s="4"/>
      <c r="N436" s="4"/>
      <c r="O436" s="4"/>
      <c r="P436" s="4"/>
      <c r="Q436" s="4"/>
      <c r="R436" s="4"/>
      <c r="S436" s="4"/>
      <c r="T436" s="4"/>
      <c r="U436" s="4"/>
      <c r="V436" s="4"/>
      <c r="W436" s="4"/>
      <c r="X436" s="4"/>
      <c r="Y436" s="4"/>
      <c r="Z436" s="4"/>
      <c r="AA436" s="4"/>
      <c r="AB436" s="4"/>
      <c r="AC436" s="4"/>
      <c r="AD436" s="4"/>
      <c r="AE436" s="4"/>
      <c r="AF436" s="4"/>
    </row>
    <row r="437">
      <c r="A437" s="43"/>
      <c r="B437" s="65" t="s">
        <v>97</v>
      </c>
      <c r="C437" s="43"/>
      <c r="D437" s="45"/>
      <c r="E437" s="45"/>
      <c r="F437" s="45"/>
      <c r="G437" s="4"/>
      <c r="H437" s="4"/>
      <c r="I437" s="66" t="str">
        <f t="array" ref="I437">ifna(IF(F437="","",INDEX(UpdateSheet!W:W,MATCH(1,(UpdateSheet!U:U=MAXIFS(UpdateSheet!U:U, UpdateSheet!V:V, G437, UpdateSheet!U:U, "&lt;=" &amp; A437))*(UpdateSheet!V:V=G437), 0))*H437),"")</f>
        <v/>
      </c>
      <c r="J437" s="61"/>
      <c r="K437" s="4"/>
      <c r="L437" s="4"/>
      <c r="M437" s="4"/>
      <c r="N437" s="4"/>
      <c r="O437" s="4"/>
      <c r="P437" s="4"/>
      <c r="Q437" s="4"/>
      <c r="R437" s="4"/>
      <c r="S437" s="4"/>
      <c r="T437" s="4"/>
      <c r="U437" s="4"/>
      <c r="V437" s="4"/>
      <c r="W437" s="4"/>
      <c r="X437" s="4"/>
      <c r="Y437" s="4"/>
      <c r="Z437" s="4"/>
      <c r="AA437" s="4"/>
      <c r="AB437" s="4"/>
      <c r="AC437" s="4"/>
      <c r="AD437" s="4"/>
      <c r="AE437" s="4"/>
      <c r="AF437" s="4"/>
    </row>
    <row r="438">
      <c r="A438" s="43"/>
      <c r="B438" s="65" t="s">
        <v>97</v>
      </c>
      <c r="C438" s="43"/>
      <c r="D438" s="45"/>
      <c r="E438" s="45"/>
      <c r="F438" s="45"/>
      <c r="G438" s="4"/>
      <c r="H438" s="4"/>
      <c r="I438" s="66" t="str">
        <f t="array" ref="I438">ifna(IF(F438="","",INDEX(UpdateSheet!W:W,MATCH(1,(UpdateSheet!U:U=MAXIFS(UpdateSheet!U:U, UpdateSheet!V:V, G438, UpdateSheet!U:U, "&lt;=" &amp; A438))*(UpdateSheet!V:V=G438), 0))*H438),"")</f>
        <v/>
      </c>
      <c r="J438" s="61"/>
      <c r="K438" s="4"/>
      <c r="L438" s="4"/>
      <c r="M438" s="4"/>
      <c r="N438" s="4"/>
      <c r="O438" s="4"/>
      <c r="P438" s="4"/>
      <c r="Q438" s="4"/>
      <c r="R438" s="4"/>
      <c r="S438" s="4"/>
      <c r="T438" s="4"/>
      <c r="U438" s="4"/>
      <c r="V438" s="4"/>
      <c r="W438" s="4"/>
      <c r="X438" s="4"/>
      <c r="Y438" s="4"/>
      <c r="Z438" s="4"/>
      <c r="AA438" s="4"/>
      <c r="AB438" s="4"/>
      <c r="AC438" s="4"/>
      <c r="AD438" s="4"/>
      <c r="AE438" s="4"/>
      <c r="AF438" s="4"/>
    </row>
    <row r="439">
      <c r="A439" s="43"/>
      <c r="B439" s="65" t="s">
        <v>97</v>
      </c>
      <c r="C439" s="43"/>
      <c r="D439" s="45"/>
      <c r="E439" s="45"/>
      <c r="F439" s="45"/>
      <c r="G439" s="4"/>
      <c r="H439" s="4"/>
      <c r="I439" s="66" t="str">
        <f t="array" ref="I439">ifna(IF(F439="","",INDEX(UpdateSheet!W:W,MATCH(1,(UpdateSheet!U:U=MAXIFS(UpdateSheet!U:U, UpdateSheet!V:V, G439, UpdateSheet!U:U, "&lt;=" &amp; A439))*(UpdateSheet!V:V=G439), 0))*H439),"")</f>
        <v/>
      </c>
      <c r="J439" s="61"/>
      <c r="K439" s="4"/>
      <c r="L439" s="4"/>
      <c r="M439" s="4"/>
      <c r="N439" s="4"/>
      <c r="O439" s="4"/>
      <c r="P439" s="4"/>
      <c r="Q439" s="4"/>
      <c r="R439" s="4"/>
      <c r="S439" s="4"/>
      <c r="T439" s="4"/>
      <c r="U439" s="4"/>
      <c r="V439" s="4"/>
      <c r="W439" s="4"/>
      <c r="X439" s="4"/>
      <c r="Y439" s="4"/>
      <c r="Z439" s="4"/>
      <c r="AA439" s="4"/>
      <c r="AB439" s="4"/>
      <c r="AC439" s="4"/>
      <c r="AD439" s="4"/>
      <c r="AE439" s="4"/>
      <c r="AF439" s="4"/>
    </row>
    <row r="440">
      <c r="A440" s="43"/>
      <c r="B440" s="65" t="s">
        <v>97</v>
      </c>
      <c r="C440" s="43"/>
      <c r="D440" s="45"/>
      <c r="E440" s="45"/>
      <c r="F440" s="45"/>
      <c r="G440" s="4"/>
      <c r="H440" s="4"/>
      <c r="I440" s="66" t="str">
        <f t="array" ref="I440">ifna(IF(F440="","",INDEX(UpdateSheet!W:W,MATCH(1,(UpdateSheet!U:U=MAXIFS(UpdateSheet!U:U, UpdateSheet!V:V, G440, UpdateSheet!U:U, "&lt;=" &amp; A440))*(UpdateSheet!V:V=G440), 0))*H440),"")</f>
        <v/>
      </c>
      <c r="J440" s="61"/>
      <c r="K440" s="4"/>
      <c r="L440" s="4"/>
      <c r="M440" s="4"/>
      <c r="N440" s="4"/>
      <c r="O440" s="4"/>
      <c r="P440" s="4"/>
      <c r="Q440" s="4"/>
      <c r="R440" s="4"/>
      <c r="S440" s="4"/>
      <c r="T440" s="4"/>
      <c r="U440" s="4"/>
      <c r="V440" s="4"/>
      <c r="W440" s="4"/>
      <c r="X440" s="4"/>
      <c r="Y440" s="4"/>
      <c r="Z440" s="4"/>
      <c r="AA440" s="4"/>
      <c r="AB440" s="4"/>
      <c r="AC440" s="4"/>
      <c r="AD440" s="4"/>
      <c r="AE440" s="4"/>
      <c r="AF440" s="4"/>
    </row>
    <row r="441">
      <c r="A441" s="43"/>
      <c r="B441" s="65" t="s">
        <v>97</v>
      </c>
      <c r="C441" s="43"/>
      <c r="D441" s="45"/>
      <c r="E441" s="45"/>
      <c r="F441" s="45"/>
      <c r="G441" s="4"/>
      <c r="H441" s="4"/>
      <c r="I441" s="66" t="str">
        <f t="array" ref="I441">ifna(IF(F441="","",INDEX(UpdateSheet!W:W,MATCH(1,(UpdateSheet!U:U=MAXIFS(UpdateSheet!U:U, UpdateSheet!V:V, G441, UpdateSheet!U:U, "&lt;=" &amp; A441))*(UpdateSheet!V:V=G441), 0))*H441),"")</f>
        <v/>
      </c>
      <c r="J441" s="61"/>
      <c r="K441" s="4"/>
      <c r="L441" s="4"/>
      <c r="M441" s="4"/>
      <c r="N441" s="4"/>
      <c r="O441" s="4"/>
      <c r="P441" s="4"/>
      <c r="Q441" s="4"/>
      <c r="R441" s="4"/>
      <c r="S441" s="4"/>
      <c r="T441" s="4"/>
      <c r="U441" s="4"/>
      <c r="V441" s="4"/>
      <c r="W441" s="4"/>
      <c r="X441" s="4"/>
      <c r="Y441" s="4"/>
      <c r="Z441" s="4"/>
      <c r="AA441" s="4"/>
      <c r="AB441" s="4"/>
      <c r="AC441" s="4"/>
      <c r="AD441" s="4"/>
      <c r="AE441" s="4"/>
      <c r="AF441" s="4"/>
    </row>
    <row r="442">
      <c r="A442" s="43"/>
      <c r="B442" s="65" t="s">
        <v>97</v>
      </c>
      <c r="C442" s="43"/>
      <c r="D442" s="45"/>
      <c r="E442" s="45"/>
      <c r="F442" s="45"/>
      <c r="G442" s="4"/>
      <c r="H442" s="4"/>
      <c r="I442" s="66" t="str">
        <f t="array" ref="I442">ifna(IF(F442="","",INDEX(UpdateSheet!W:W,MATCH(1,(UpdateSheet!U:U=MAXIFS(UpdateSheet!U:U, UpdateSheet!V:V, G442, UpdateSheet!U:U, "&lt;=" &amp; A442))*(UpdateSheet!V:V=G442), 0))*H442),"")</f>
        <v/>
      </c>
      <c r="J442" s="61"/>
      <c r="K442" s="4"/>
      <c r="L442" s="4"/>
      <c r="M442" s="4"/>
      <c r="N442" s="4"/>
      <c r="O442" s="4"/>
      <c r="P442" s="4"/>
      <c r="Q442" s="4"/>
      <c r="R442" s="4"/>
      <c r="S442" s="4"/>
      <c r="T442" s="4"/>
      <c r="U442" s="4"/>
      <c r="V442" s="4"/>
      <c r="W442" s="4"/>
      <c r="X442" s="4"/>
      <c r="Y442" s="4"/>
      <c r="Z442" s="4"/>
      <c r="AA442" s="4"/>
      <c r="AB442" s="4"/>
      <c r="AC442" s="4"/>
      <c r="AD442" s="4"/>
      <c r="AE442" s="4"/>
      <c r="AF442" s="4"/>
    </row>
    <row r="443">
      <c r="A443" s="43"/>
      <c r="B443" s="65" t="s">
        <v>97</v>
      </c>
      <c r="C443" s="43"/>
      <c r="D443" s="45"/>
      <c r="E443" s="45"/>
      <c r="F443" s="45"/>
      <c r="G443" s="4"/>
      <c r="H443" s="4"/>
      <c r="I443" s="66" t="str">
        <f t="array" ref="I443">ifna(IF(F443="","",INDEX(UpdateSheet!W:W,MATCH(1,(UpdateSheet!U:U=MAXIFS(UpdateSheet!U:U, UpdateSheet!V:V, G443, UpdateSheet!U:U, "&lt;=" &amp; A443))*(UpdateSheet!V:V=G443), 0))*H443),"")</f>
        <v/>
      </c>
      <c r="J443" s="61"/>
      <c r="K443" s="4"/>
      <c r="L443" s="4"/>
      <c r="M443" s="4"/>
      <c r="N443" s="4"/>
      <c r="O443" s="4"/>
      <c r="P443" s="4"/>
      <c r="Q443" s="4"/>
      <c r="R443" s="4"/>
      <c r="S443" s="4"/>
      <c r="T443" s="4"/>
      <c r="U443" s="4"/>
      <c r="V443" s="4"/>
      <c r="W443" s="4"/>
      <c r="X443" s="4"/>
      <c r="Y443" s="4"/>
      <c r="Z443" s="4"/>
      <c r="AA443" s="4"/>
      <c r="AB443" s="4"/>
      <c r="AC443" s="4"/>
      <c r="AD443" s="4"/>
      <c r="AE443" s="4"/>
      <c r="AF443" s="4"/>
    </row>
    <row r="444">
      <c r="A444" s="43"/>
      <c r="B444" s="65" t="s">
        <v>97</v>
      </c>
      <c r="C444" s="43"/>
      <c r="D444" s="45"/>
      <c r="E444" s="45"/>
      <c r="F444" s="45"/>
      <c r="G444" s="4"/>
      <c r="H444" s="4"/>
      <c r="I444" s="66" t="str">
        <f t="array" ref="I444">ifna(IF(F444="","",INDEX(UpdateSheet!W:W,MATCH(1,(UpdateSheet!U:U=MAXIFS(UpdateSheet!U:U, UpdateSheet!V:V, G444, UpdateSheet!U:U, "&lt;=" &amp; A444))*(UpdateSheet!V:V=G444), 0))*H444),"")</f>
        <v/>
      </c>
      <c r="J444" s="61"/>
      <c r="K444" s="4"/>
      <c r="L444" s="4"/>
      <c r="M444" s="4"/>
      <c r="N444" s="4"/>
      <c r="O444" s="4"/>
      <c r="P444" s="4"/>
      <c r="Q444" s="4"/>
      <c r="R444" s="4"/>
      <c r="S444" s="4"/>
      <c r="T444" s="4"/>
      <c r="U444" s="4"/>
      <c r="V444" s="4"/>
      <c r="W444" s="4"/>
      <c r="X444" s="4"/>
      <c r="Y444" s="4"/>
      <c r="Z444" s="4"/>
      <c r="AA444" s="4"/>
      <c r="AB444" s="4"/>
      <c r="AC444" s="4"/>
      <c r="AD444" s="4"/>
      <c r="AE444" s="4"/>
      <c r="AF444" s="4"/>
    </row>
    <row r="445">
      <c r="A445" s="43"/>
      <c r="B445" s="65" t="s">
        <v>97</v>
      </c>
      <c r="C445" s="43"/>
      <c r="D445" s="45"/>
      <c r="E445" s="45"/>
      <c r="F445" s="45"/>
      <c r="G445" s="4"/>
      <c r="H445" s="4"/>
      <c r="I445" s="66" t="str">
        <f t="array" ref="I445">ifna(IF(F445="","",INDEX(UpdateSheet!W:W,MATCH(1,(UpdateSheet!U:U=MAXIFS(UpdateSheet!U:U, UpdateSheet!V:V, G445, UpdateSheet!U:U, "&lt;=" &amp; A445))*(UpdateSheet!V:V=G445), 0))*H445),"")</f>
        <v/>
      </c>
      <c r="J445" s="61"/>
      <c r="K445" s="4"/>
      <c r="L445" s="4"/>
      <c r="M445" s="4"/>
      <c r="N445" s="4"/>
      <c r="O445" s="4"/>
      <c r="P445" s="4"/>
      <c r="Q445" s="4"/>
      <c r="R445" s="4"/>
      <c r="S445" s="4"/>
      <c r="T445" s="4"/>
      <c r="U445" s="4"/>
      <c r="V445" s="4"/>
      <c r="W445" s="4"/>
      <c r="X445" s="4"/>
      <c r="Y445" s="4"/>
      <c r="Z445" s="4"/>
      <c r="AA445" s="4"/>
      <c r="AB445" s="4"/>
      <c r="AC445" s="4"/>
      <c r="AD445" s="4"/>
      <c r="AE445" s="4"/>
      <c r="AF445" s="4"/>
    </row>
    <row r="446">
      <c r="A446" s="43"/>
      <c r="B446" s="65" t="s">
        <v>97</v>
      </c>
      <c r="C446" s="43"/>
      <c r="D446" s="45"/>
      <c r="E446" s="45"/>
      <c r="F446" s="45"/>
      <c r="G446" s="4"/>
      <c r="H446" s="4"/>
      <c r="I446" s="66" t="str">
        <f t="array" ref="I446">ifna(IF(F446="","",INDEX(UpdateSheet!W:W,MATCH(1,(UpdateSheet!U:U=MAXIFS(UpdateSheet!U:U, UpdateSheet!V:V, G446, UpdateSheet!U:U, "&lt;=" &amp; A446))*(UpdateSheet!V:V=G446), 0))*H446),"")</f>
        <v/>
      </c>
      <c r="J446" s="61"/>
      <c r="K446" s="4"/>
      <c r="L446" s="4"/>
      <c r="M446" s="4"/>
      <c r="N446" s="4"/>
      <c r="O446" s="4"/>
      <c r="P446" s="4"/>
      <c r="Q446" s="4"/>
      <c r="R446" s="4"/>
      <c r="S446" s="4"/>
      <c r="T446" s="4"/>
      <c r="U446" s="4"/>
      <c r="V446" s="4"/>
      <c r="W446" s="4"/>
      <c r="X446" s="4"/>
      <c r="Y446" s="4"/>
      <c r="Z446" s="4"/>
      <c r="AA446" s="4"/>
      <c r="AB446" s="4"/>
      <c r="AC446" s="4"/>
      <c r="AD446" s="4"/>
      <c r="AE446" s="4"/>
      <c r="AF446" s="4"/>
    </row>
    <row r="447">
      <c r="A447" s="43"/>
      <c r="B447" s="65" t="s">
        <v>97</v>
      </c>
      <c r="C447" s="43"/>
      <c r="D447" s="45"/>
      <c r="E447" s="45"/>
      <c r="F447" s="45"/>
      <c r="G447" s="4"/>
      <c r="H447" s="4"/>
      <c r="I447" s="66" t="str">
        <f t="array" ref="I447">ifna(IF(F447="","",INDEX(UpdateSheet!W:W,MATCH(1,(UpdateSheet!U:U=MAXIFS(UpdateSheet!U:U, UpdateSheet!V:V, G447, UpdateSheet!U:U, "&lt;=" &amp; A447))*(UpdateSheet!V:V=G447), 0))*H447),"")</f>
        <v/>
      </c>
      <c r="J447" s="61"/>
      <c r="K447" s="4"/>
      <c r="L447" s="4"/>
      <c r="M447" s="4"/>
      <c r="N447" s="4"/>
      <c r="O447" s="4"/>
      <c r="P447" s="4"/>
      <c r="Q447" s="4"/>
      <c r="R447" s="4"/>
      <c r="S447" s="4"/>
      <c r="T447" s="4"/>
      <c r="U447" s="4"/>
      <c r="V447" s="4"/>
      <c r="W447" s="4"/>
      <c r="X447" s="4"/>
      <c r="Y447" s="4"/>
      <c r="Z447" s="4"/>
      <c r="AA447" s="4"/>
      <c r="AB447" s="4"/>
      <c r="AC447" s="4"/>
      <c r="AD447" s="4"/>
      <c r="AE447" s="4"/>
      <c r="AF447" s="4"/>
    </row>
    <row r="448">
      <c r="A448" s="43"/>
      <c r="B448" s="65" t="s">
        <v>97</v>
      </c>
      <c r="C448" s="43"/>
      <c r="D448" s="45"/>
      <c r="E448" s="45"/>
      <c r="F448" s="45"/>
      <c r="G448" s="4"/>
      <c r="H448" s="4"/>
      <c r="I448" s="66" t="str">
        <f t="array" ref="I448">ifna(IF(F448="","",INDEX(UpdateSheet!W:W,MATCH(1,(UpdateSheet!U:U=MAXIFS(UpdateSheet!U:U, UpdateSheet!V:V, G448, UpdateSheet!U:U, "&lt;=" &amp; A448))*(UpdateSheet!V:V=G448), 0))*H448),"")</f>
        <v/>
      </c>
      <c r="J448" s="61"/>
      <c r="K448" s="4"/>
      <c r="L448" s="4"/>
      <c r="M448" s="4"/>
      <c r="N448" s="4"/>
      <c r="O448" s="4"/>
      <c r="P448" s="4"/>
      <c r="Q448" s="4"/>
      <c r="R448" s="4"/>
      <c r="S448" s="4"/>
      <c r="T448" s="4"/>
      <c r="U448" s="4"/>
      <c r="V448" s="4"/>
      <c r="W448" s="4"/>
      <c r="X448" s="4"/>
      <c r="Y448" s="4"/>
      <c r="Z448" s="4"/>
      <c r="AA448" s="4"/>
      <c r="AB448" s="4"/>
      <c r="AC448" s="4"/>
      <c r="AD448" s="4"/>
      <c r="AE448" s="4"/>
      <c r="AF448" s="4"/>
    </row>
    <row r="449">
      <c r="A449" s="43"/>
      <c r="B449" s="65" t="s">
        <v>97</v>
      </c>
      <c r="C449" s="43"/>
      <c r="D449" s="45"/>
      <c r="E449" s="45"/>
      <c r="F449" s="45"/>
      <c r="G449" s="4"/>
      <c r="H449" s="4"/>
      <c r="I449" s="66" t="str">
        <f t="array" ref="I449">ifna(IF(F449="","",INDEX(UpdateSheet!W:W,MATCH(1,(UpdateSheet!U:U=MAXIFS(UpdateSheet!U:U, UpdateSheet!V:V, G449, UpdateSheet!U:U, "&lt;=" &amp; A449))*(UpdateSheet!V:V=G449), 0))*H449),"")</f>
        <v/>
      </c>
      <c r="J449" s="61"/>
      <c r="K449" s="4"/>
      <c r="L449" s="4"/>
      <c r="M449" s="4"/>
      <c r="N449" s="4"/>
      <c r="O449" s="4"/>
      <c r="P449" s="4"/>
      <c r="Q449" s="4"/>
      <c r="R449" s="4"/>
      <c r="S449" s="4"/>
      <c r="T449" s="4"/>
      <c r="U449" s="4"/>
      <c r="V449" s="4"/>
      <c r="W449" s="4"/>
      <c r="X449" s="4"/>
      <c r="Y449" s="4"/>
      <c r="Z449" s="4"/>
      <c r="AA449" s="4"/>
      <c r="AB449" s="4"/>
      <c r="AC449" s="4"/>
      <c r="AD449" s="4"/>
      <c r="AE449" s="4"/>
      <c r="AF449" s="4"/>
    </row>
    <row r="450">
      <c r="A450" s="43"/>
      <c r="B450" s="65" t="s">
        <v>97</v>
      </c>
      <c r="C450" s="43"/>
      <c r="D450" s="45"/>
      <c r="E450" s="45"/>
      <c r="F450" s="45"/>
      <c r="G450" s="4"/>
      <c r="H450" s="4"/>
      <c r="I450" s="66" t="str">
        <f t="array" ref="I450">ifna(IF(F450="","",INDEX(UpdateSheet!W:W,MATCH(1,(UpdateSheet!U:U=MAXIFS(UpdateSheet!U:U, UpdateSheet!V:V, G450, UpdateSheet!U:U, "&lt;=" &amp; A450))*(UpdateSheet!V:V=G450), 0))*H450),"")</f>
        <v/>
      </c>
      <c r="J450" s="61"/>
      <c r="K450" s="4"/>
      <c r="L450" s="4"/>
      <c r="M450" s="4"/>
      <c r="N450" s="4"/>
      <c r="O450" s="4"/>
      <c r="P450" s="4"/>
      <c r="Q450" s="4"/>
      <c r="R450" s="4"/>
      <c r="S450" s="4"/>
      <c r="T450" s="4"/>
      <c r="U450" s="4"/>
      <c r="V450" s="4"/>
      <c r="W450" s="4"/>
      <c r="X450" s="4"/>
      <c r="Y450" s="4"/>
      <c r="Z450" s="4"/>
      <c r="AA450" s="4"/>
      <c r="AB450" s="4"/>
      <c r="AC450" s="4"/>
      <c r="AD450" s="4"/>
      <c r="AE450" s="4"/>
      <c r="AF450" s="4"/>
    </row>
    <row r="451">
      <c r="A451" s="43"/>
      <c r="B451" s="65" t="s">
        <v>97</v>
      </c>
      <c r="C451" s="43"/>
      <c r="D451" s="45"/>
      <c r="E451" s="45"/>
      <c r="F451" s="45"/>
      <c r="G451" s="4"/>
      <c r="H451" s="4"/>
      <c r="I451" s="66" t="str">
        <f t="array" ref="I451">ifna(IF(F451="","",INDEX(UpdateSheet!W:W,MATCH(1,(UpdateSheet!U:U=MAXIFS(UpdateSheet!U:U, UpdateSheet!V:V, G451, UpdateSheet!U:U, "&lt;=" &amp; A451))*(UpdateSheet!V:V=G451), 0))*H451),"")</f>
        <v/>
      </c>
      <c r="J451" s="61"/>
      <c r="K451" s="4"/>
      <c r="L451" s="4"/>
      <c r="M451" s="4"/>
      <c r="N451" s="4"/>
      <c r="O451" s="4"/>
      <c r="P451" s="4"/>
      <c r="Q451" s="4"/>
      <c r="R451" s="4"/>
      <c r="S451" s="4"/>
      <c r="T451" s="4"/>
      <c r="U451" s="4"/>
      <c r="V451" s="4"/>
      <c r="W451" s="4"/>
      <c r="X451" s="4"/>
      <c r="Y451" s="4"/>
      <c r="Z451" s="4"/>
      <c r="AA451" s="4"/>
      <c r="AB451" s="4"/>
      <c r="AC451" s="4"/>
      <c r="AD451" s="4"/>
      <c r="AE451" s="4"/>
      <c r="AF451" s="4"/>
    </row>
    <row r="452">
      <c r="A452" s="43"/>
      <c r="B452" s="65" t="s">
        <v>97</v>
      </c>
      <c r="C452" s="43"/>
      <c r="D452" s="45"/>
      <c r="E452" s="45"/>
      <c r="F452" s="45"/>
      <c r="G452" s="4"/>
      <c r="H452" s="4"/>
      <c r="I452" s="66" t="str">
        <f t="array" ref="I452">ifna(IF(F452="","",INDEX(UpdateSheet!W:W,MATCH(1,(UpdateSheet!U:U=MAXIFS(UpdateSheet!U:U, UpdateSheet!V:V, G452, UpdateSheet!U:U, "&lt;=" &amp; A452))*(UpdateSheet!V:V=G452), 0))*H452),"")</f>
        <v/>
      </c>
      <c r="J452" s="61"/>
      <c r="K452" s="4"/>
      <c r="L452" s="4"/>
      <c r="M452" s="4"/>
      <c r="N452" s="4"/>
      <c r="O452" s="4"/>
      <c r="P452" s="4"/>
      <c r="Q452" s="4"/>
      <c r="R452" s="4"/>
      <c r="S452" s="4"/>
      <c r="T452" s="4"/>
      <c r="U452" s="4"/>
      <c r="V452" s="4"/>
      <c r="W452" s="4"/>
      <c r="X452" s="4"/>
      <c r="Y452" s="4"/>
      <c r="Z452" s="4"/>
      <c r="AA452" s="4"/>
      <c r="AB452" s="4"/>
      <c r="AC452" s="4"/>
      <c r="AD452" s="4"/>
      <c r="AE452" s="4"/>
      <c r="AF452" s="4"/>
    </row>
    <row r="453">
      <c r="A453" s="43"/>
      <c r="B453" s="65" t="s">
        <v>97</v>
      </c>
      <c r="C453" s="43"/>
      <c r="D453" s="45"/>
      <c r="E453" s="45"/>
      <c r="F453" s="45"/>
      <c r="G453" s="4"/>
      <c r="H453" s="4"/>
      <c r="I453" s="66" t="str">
        <f t="array" ref="I453">ifna(IF(F453="","",INDEX(UpdateSheet!W:W,MATCH(1,(UpdateSheet!U:U=MAXIFS(UpdateSheet!U:U, UpdateSheet!V:V, G453, UpdateSheet!U:U, "&lt;=" &amp; A453))*(UpdateSheet!V:V=G453), 0))*H453),"")</f>
        <v/>
      </c>
      <c r="J453" s="61"/>
      <c r="K453" s="4"/>
      <c r="L453" s="4"/>
      <c r="M453" s="4"/>
      <c r="N453" s="4"/>
      <c r="O453" s="4"/>
      <c r="P453" s="4"/>
      <c r="Q453" s="4"/>
      <c r="R453" s="4"/>
      <c r="S453" s="4"/>
      <c r="T453" s="4"/>
      <c r="U453" s="4"/>
      <c r="V453" s="4"/>
      <c r="W453" s="4"/>
      <c r="X453" s="4"/>
      <c r="Y453" s="4"/>
      <c r="Z453" s="4"/>
      <c r="AA453" s="4"/>
      <c r="AB453" s="4"/>
      <c r="AC453" s="4"/>
      <c r="AD453" s="4"/>
      <c r="AE453" s="4"/>
      <c r="AF453" s="4"/>
    </row>
    <row r="454">
      <c r="A454" s="43"/>
      <c r="B454" s="65" t="s">
        <v>97</v>
      </c>
      <c r="C454" s="43"/>
      <c r="D454" s="45"/>
      <c r="E454" s="45"/>
      <c r="F454" s="45"/>
      <c r="G454" s="4"/>
      <c r="H454" s="4"/>
      <c r="I454" s="66" t="str">
        <f t="array" ref="I454">ifna(IF(F454="","",INDEX(UpdateSheet!W:W,MATCH(1,(UpdateSheet!U:U=MAXIFS(UpdateSheet!U:U, UpdateSheet!V:V, G454, UpdateSheet!U:U, "&lt;=" &amp; A454))*(UpdateSheet!V:V=G454), 0))*H454),"")</f>
        <v/>
      </c>
      <c r="J454" s="61"/>
      <c r="K454" s="4"/>
      <c r="L454" s="4"/>
      <c r="M454" s="4"/>
      <c r="N454" s="4"/>
      <c r="O454" s="4"/>
      <c r="P454" s="4"/>
      <c r="Q454" s="4"/>
      <c r="R454" s="4"/>
      <c r="S454" s="4"/>
      <c r="T454" s="4"/>
      <c r="U454" s="4"/>
      <c r="V454" s="4"/>
      <c r="W454" s="4"/>
      <c r="X454" s="4"/>
      <c r="Y454" s="4"/>
      <c r="Z454" s="4"/>
      <c r="AA454" s="4"/>
      <c r="AB454" s="4"/>
      <c r="AC454" s="4"/>
      <c r="AD454" s="4"/>
      <c r="AE454" s="4"/>
      <c r="AF454" s="4"/>
    </row>
    <row r="455">
      <c r="A455" s="43"/>
      <c r="B455" s="65" t="s">
        <v>97</v>
      </c>
      <c r="C455" s="43"/>
      <c r="D455" s="45"/>
      <c r="E455" s="45"/>
      <c r="F455" s="45"/>
      <c r="G455" s="4"/>
      <c r="H455" s="4"/>
      <c r="I455" s="66" t="str">
        <f t="array" ref="I455">ifna(IF(F455="","",INDEX(UpdateSheet!W:W,MATCH(1,(UpdateSheet!U:U=MAXIFS(UpdateSheet!U:U, UpdateSheet!V:V, G455, UpdateSheet!U:U, "&lt;=" &amp; A455))*(UpdateSheet!V:V=G455), 0))*H455),"")</f>
        <v/>
      </c>
      <c r="J455" s="61"/>
      <c r="K455" s="4"/>
      <c r="L455" s="4"/>
      <c r="M455" s="4"/>
      <c r="N455" s="4"/>
      <c r="O455" s="4"/>
      <c r="P455" s="4"/>
      <c r="Q455" s="4"/>
      <c r="R455" s="4"/>
      <c r="S455" s="4"/>
      <c r="T455" s="4"/>
      <c r="U455" s="4"/>
      <c r="V455" s="4"/>
      <c r="W455" s="4"/>
      <c r="X455" s="4"/>
      <c r="Y455" s="4"/>
      <c r="Z455" s="4"/>
      <c r="AA455" s="4"/>
      <c r="AB455" s="4"/>
      <c r="AC455" s="4"/>
      <c r="AD455" s="4"/>
      <c r="AE455" s="4"/>
      <c r="AF455" s="4"/>
    </row>
    <row r="456">
      <c r="A456" s="43"/>
      <c r="B456" s="65" t="s">
        <v>97</v>
      </c>
      <c r="C456" s="43"/>
      <c r="D456" s="45"/>
      <c r="E456" s="45"/>
      <c r="F456" s="45"/>
      <c r="G456" s="4"/>
      <c r="H456" s="4"/>
      <c r="I456" s="66" t="str">
        <f t="array" ref="I456">ifna(IF(F456="","",INDEX(UpdateSheet!W:W,MATCH(1,(UpdateSheet!U:U=MAXIFS(UpdateSheet!U:U, UpdateSheet!V:V, G456, UpdateSheet!U:U, "&lt;=" &amp; A456))*(UpdateSheet!V:V=G456), 0))*H456),"")</f>
        <v/>
      </c>
      <c r="J456" s="61"/>
      <c r="K456" s="4"/>
      <c r="L456" s="4"/>
      <c r="M456" s="4"/>
      <c r="N456" s="4"/>
      <c r="O456" s="4"/>
      <c r="P456" s="4"/>
      <c r="Q456" s="4"/>
      <c r="R456" s="4"/>
      <c r="S456" s="4"/>
      <c r="T456" s="4"/>
      <c r="U456" s="4"/>
      <c r="V456" s="4"/>
      <c r="W456" s="4"/>
      <c r="X456" s="4"/>
      <c r="Y456" s="4"/>
      <c r="Z456" s="4"/>
      <c r="AA456" s="4"/>
      <c r="AB456" s="4"/>
      <c r="AC456" s="4"/>
      <c r="AD456" s="4"/>
      <c r="AE456" s="4"/>
      <c r="AF456" s="4"/>
    </row>
    <row r="457">
      <c r="A457" s="43"/>
      <c r="B457" s="65" t="s">
        <v>97</v>
      </c>
      <c r="C457" s="43"/>
      <c r="D457" s="45"/>
      <c r="E457" s="45"/>
      <c r="F457" s="45"/>
      <c r="G457" s="4"/>
      <c r="H457" s="4"/>
      <c r="I457" s="66" t="str">
        <f t="array" ref="I457">ifna(IF(F457="","",INDEX(UpdateSheet!W:W,MATCH(1,(UpdateSheet!U:U=MAXIFS(UpdateSheet!U:U, UpdateSheet!V:V, G457, UpdateSheet!U:U, "&lt;=" &amp; A457))*(UpdateSheet!V:V=G457), 0))*H457),"")</f>
        <v/>
      </c>
      <c r="J457" s="61"/>
      <c r="K457" s="4"/>
      <c r="L457" s="4"/>
      <c r="M457" s="4"/>
      <c r="N457" s="4"/>
      <c r="O457" s="4"/>
      <c r="P457" s="4"/>
      <c r="Q457" s="4"/>
      <c r="R457" s="4"/>
      <c r="S457" s="4"/>
      <c r="T457" s="4"/>
      <c r="U457" s="4"/>
      <c r="V457" s="4"/>
      <c r="W457" s="4"/>
      <c r="X457" s="4"/>
      <c r="Y457" s="4"/>
      <c r="Z457" s="4"/>
      <c r="AA457" s="4"/>
      <c r="AB457" s="4"/>
      <c r="AC457" s="4"/>
      <c r="AD457" s="4"/>
      <c r="AE457" s="4"/>
      <c r="AF457" s="4"/>
    </row>
    <row r="458">
      <c r="A458" s="43"/>
      <c r="B458" s="65" t="s">
        <v>97</v>
      </c>
      <c r="C458" s="43"/>
      <c r="D458" s="45"/>
      <c r="E458" s="45"/>
      <c r="F458" s="45"/>
      <c r="G458" s="4"/>
      <c r="H458" s="4"/>
      <c r="I458" s="66" t="str">
        <f t="array" ref="I458">ifna(IF(F458="","",INDEX(UpdateSheet!W:W,MATCH(1,(UpdateSheet!U:U=MAXIFS(UpdateSheet!U:U, UpdateSheet!V:V, G458, UpdateSheet!U:U, "&lt;=" &amp; A458))*(UpdateSheet!V:V=G458), 0))*H458),"")</f>
        <v/>
      </c>
      <c r="J458" s="61"/>
      <c r="K458" s="4"/>
      <c r="L458" s="4"/>
      <c r="M458" s="4"/>
      <c r="N458" s="4"/>
      <c r="O458" s="4"/>
      <c r="P458" s="4"/>
      <c r="Q458" s="4"/>
      <c r="R458" s="4"/>
      <c r="S458" s="4"/>
      <c r="T458" s="4"/>
      <c r="U458" s="4"/>
      <c r="V458" s="4"/>
      <c r="W458" s="4"/>
      <c r="X458" s="4"/>
      <c r="Y458" s="4"/>
      <c r="Z458" s="4"/>
      <c r="AA458" s="4"/>
      <c r="AB458" s="4"/>
      <c r="AC458" s="4"/>
      <c r="AD458" s="4"/>
      <c r="AE458" s="4"/>
      <c r="AF458" s="4"/>
    </row>
    <row r="459">
      <c r="A459" s="43"/>
      <c r="B459" s="65" t="s">
        <v>97</v>
      </c>
      <c r="C459" s="43"/>
      <c r="D459" s="45"/>
      <c r="E459" s="45"/>
      <c r="F459" s="45"/>
      <c r="G459" s="4"/>
      <c r="H459" s="4"/>
      <c r="I459" s="66" t="str">
        <f t="array" ref="I459">ifna(IF(F459="","",INDEX(UpdateSheet!W:W,MATCH(1,(UpdateSheet!U:U=MAXIFS(UpdateSheet!U:U, UpdateSheet!V:V, G459, UpdateSheet!U:U, "&lt;=" &amp; A459))*(UpdateSheet!V:V=G459), 0))*H459),"")</f>
        <v/>
      </c>
      <c r="J459" s="61"/>
      <c r="K459" s="4"/>
      <c r="L459" s="4"/>
      <c r="M459" s="4"/>
      <c r="N459" s="4"/>
      <c r="O459" s="4"/>
      <c r="P459" s="4"/>
      <c r="Q459" s="4"/>
      <c r="R459" s="4"/>
      <c r="S459" s="4"/>
      <c r="T459" s="4"/>
      <c r="U459" s="4"/>
      <c r="V459" s="4"/>
      <c r="W459" s="4"/>
      <c r="X459" s="4"/>
      <c r="Y459" s="4"/>
      <c r="Z459" s="4"/>
      <c r="AA459" s="4"/>
      <c r="AB459" s="4"/>
      <c r="AC459" s="4"/>
      <c r="AD459" s="4"/>
      <c r="AE459" s="4"/>
      <c r="AF459" s="4"/>
    </row>
    <row r="460">
      <c r="A460" s="43"/>
      <c r="B460" s="65" t="s">
        <v>97</v>
      </c>
      <c r="C460" s="43"/>
      <c r="D460" s="45"/>
      <c r="E460" s="45"/>
      <c r="F460" s="45"/>
      <c r="G460" s="4"/>
      <c r="H460" s="4"/>
      <c r="I460" s="66" t="str">
        <f t="array" ref="I460">ifna(IF(F460="","",INDEX(UpdateSheet!W:W,MATCH(1,(UpdateSheet!U:U=MAXIFS(UpdateSheet!U:U, UpdateSheet!V:V, G460, UpdateSheet!U:U, "&lt;=" &amp; A460))*(UpdateSheet!V:V=G460), 0))*H460),"")</f>
        <v/>
      </c>
      <c r="J460" s="61"/>
      <c r="K460" s="4"/>
      <c r="L460" s="4"/>
      <c r="M460" s="4"/>
      <c r="N460" s="4"/>
      <c r="O460" s="4"/>
      <c r="P460" s="4"/>
      <c r="Q460" s="4"/>
      <c r="R460" s="4"/>
      <c r="S460" s="4"/>
      <c r="T460" s="4"/>
      <c r="U460" s="4"/>
      <c r="V460" s="4"/>
      <c r="W460" s="4"/>
      <c r="X460" s="4"/>
      <c r="Y460" s="4"/>
      <c r="Z460" s="4"/>
      <c r="AA460" s="4"/>
      <c r="AB460" s="4"/>
      <c r="AC460" s="4"/>
      <c r="AD460" s="4"/>
      <c r="AE460" s="4"/>
      <c r="AF460" s="4"/>
    </row>
    <row r="461">
      <c r="A461" s="43"/>
      <c r="B461" s="65" t="s">
        <v>97</v>
      </c>
      <c r="C461" s="43"/>
      <c r="D461" s="45"/>
      <c r="E461" s="45"/>
      <c r="F461" s="45"/>
      <c r="G461" s="4"/>
      <c r="H461" s="4"/>
      <c r="I461" s="66" t="str">
        <f t="array" ref="I461">ifna(IF(F461="","",INDEX(UpdateSheet!W:W,MATCH(1,(UpdateSheet!U:U=MAXIFS(UpdateSheet!U:U, UpdateSheet!V:V, G461, UpdateSheet!U:U, "&lt;=" &amp; A461))*(UpdateSheet!V:V=G461), 0))*H461),"")</f>
        <v/>
      </c>
      <c r="J461" s="61"/>
      <c r="K461" s="4"/>
      <c r="L461" s="4"/>
      <c r="M461" s="4"/>
      <c r="N461" s="4"/>
      <c r="O461" s="4"/>
      <c r="P461" s="4"/>
      <c r="Q461" s="4"/>
      <c r="R461" s="4"/>
      <c r="S461" s="4"/>
      <c r="T461" s="4"/>
      <c r="U461" s="4"/>
      <c r="V461" s="4"/>
      <c r="W461" s="4"/>
      <c r="X461" s="4"/>
      <c r="Y461" s="4"/>
      <c r="Z461" s="4"/>
      <c r="AA461" s="4"/>
      <c r="AB461" s="4"/>
      <c r="AC461" s="4"/>
      <c r="AD461" s="4"/>
      <c r="AE461" s="4"/>
      <c r="AF461" s="4"/>
    </row>
    <row r="462">
      <c r="A462" s="43"/>
      <c r="B462" s="65" t="s">
        <v>97</v>
      </c>
      <c r="C462" s="43"/>
      <c r="D462" s="45"/>
      <c r="E462" s="45"/>
      <c r="F462" s="45"/>
      <c r="G462" s="4"/>
      <c r="H462" s="4"/>
      <c r="I462" s="66" t="str">
        <f t="array" ref="I462">ifna(IF(F462="","",INDEX(UpdateSheet!W:W,MATCH(1,(UpdateSheet!U:U=MAXIFS(UpdateSheet!U:U, UpdateSheet!V:V, G462, UpdateSheet!U:U, "&lt;=" &amp; A462))*(UpdateSheet!V:V=G462), 0))*H462),"")</f>
        <v/>
      </c>
      <c r="J462" s="61"/>
      <c r="K462" s="4"/>
      <c r="L462" s="4"/>
      <c r="M462" s="4"/>
      <c r="N462" s="4"/>
      <c r="O462" s="4"/>
      <c r="P462" s="4"/>
      <c r="Q462" s="4"/>
      <c r="R462" s="4"/>
      <c r="S462" s="4"/>
      <c r="T462" s="4"/>
      <c r="U462" s="4"/>
      <c r="V462" s="4"/>
      <c r="W462" s="4"/>
      <c r="X462" s="4"/>
      <c r="Y462" s="4"/>
      <c r="Z462" s="4"/>
      <c r="AA462" s="4"/>
      <c r="AB462" s="4"/>
      <c r="AC462" s="4"/>
      <c r="AD462" s="4"/>
      <c r="AE462" s="4"/>
      <c r="AF462" s="4"/>
    </row>
    <row r="463">
      <c r="A463" s="43"/>
      <c r="B463" s="65" t="s">
        <v>97</v>
      </c>
      <c r="C463" s="43"/>
      <c r="D463" s="45"/>
      <c r="E463" s="45"/>
      <c r="F463" s="45"/>
      <c r="G463" s="4"/>
      <c r="H463" s="4"/>
      <c r="I463" s="66" t="str">
        <f t="array" ref="I463">ifna(IF(F463="","",INDEX(UpdateSheet!W:W,MATCH(1,(UpdateSheet!U:U=MAXIFS(UpdateSheet!U:U, UpdateSheet!V:V, G463, UpdateSheet!U:U, "&lt;=" &amp; A463))*(UpdateSheet!V:V=G463), 0))*H463),"")</f>
        <v/>
      </c>
      <c r="J463" s="61"/>
      <c r="K463" s="4"/>
      <c r="L463" s="4"/>
      <c r="M463" s="4"/>
      <c r="N463" s="4"/>
      <c r="O463" s="4"/>
      <c r="P463" s="4"/>
      <c r="Q463" s="4"/>
      <c r="R463" s="4"/>
      <c r="S463" s="4"/>
      <c r="T463" s="4"/>
      <c r="U463" s="4"/>
      <c r="V463" s="4"/>
      <c r="W463" s="4"/>
      <c r="X463" s="4"/>
      <c r="Y463" s="4"/>
      <c r="Z463" s="4"/>
      <c r="AA463" s="4"/>
      <c r="AB463" s="4"/>
      <c r="AC463" s="4"/>
      <c r="AD463" s="4"/>
      <c r="AE463" s="4"/>
      <c r="AF463" s="4"/>
    </row>
    <row r="464">
      <c r="A464" s="43"/>
      <c r="B464" s="65" t="s">
        <v>97</v>
      </c>
      <c r="C464" s="43"/>
      <c r="D464" s="45"/>
      <c r="E464" s="45"/>
      <c r="F464" s="45"/>
      <c r="G464" s="4"/>
      <c r="H464" s="4"/>
      <c r="I464" s="66" t="str">
        <f t="array" ref="I464">ifna(IF(F464="","",INDEX(UpdateSheet!W:W,MATCH(1,(UpdateSheet!U:U=MAXIFS(UpdateSheet!U:U, UpdateSheet!V:V, G464, UpdateSheet!U:U, "&lt;=" &amp; A464))*(UpdateSheet!V:V=G464), 0))*H464),"")</f>
        <v/>
      </c>
      <c r="J464" s="61"/>
      <c r="K464" s="4"/>
      <c r="L464" s="4"/>
      <c r="M464" s="4"/>
      <c r="N464" s="4"/>
      <c r="O464" s="4"/>
      <c r="P464" s="4"/>
      <c r="Q464" s="4"/>
      <c r="R464" s="4"/>
      <c r="S464" s="4"/>
      <c r="T464" s="4"/>
      <c r="U464" s="4"/>
      <c r="V464" s="4"/>
      <c r="W464" s="4"/>
      <c r="X464" s="4"/>
      <c r="Y464" s="4"/>
      <c r="Z464" s="4"/>
      <c r="AA464" s="4"/>
      <c r="AB464" s="4"/>
      <c r="AC464" s="4"/>
      <c r="AD464" s="4"/>
      <c r="AE464" s="4"/>
      <c r="AF464" s="4"/>
    </row>
    <row r="465">
      <c r="A465" s="43"/>
      <c r="B465" s="65" t="s">
        <v>97</v>
      </c>
      <c r="C465" s="43"/>
      <c r="D465" s="45"/>
      <c r="E465" s="45"/>
      <c r="F465" s="45"/>
      <c r="G465" s="4"/>
      <c r="H465" s="4"/>
      <c r="I465" s="66" t="str">
        <f t="array" ref="I465">ifna(IF(F465="","",INDEX(UpdateSheet!W:W,MATCH(1,(UpdateSheet!U:U=MAXIFS(UpdateSheet!U:U, UpdateSheet!V:V, G465, UpdateSheet!U:U, "&lt;=" &amp; A465))*(UpdateSheet!V:V=G465), 0))*H465),"")</f>
        <v/>
      </c>
      <c r="J465" s="61"/>
      <c r="K465" s="4"/>
      <c r="L465" s="4"/>
      <c r="M465" s="4"/>
      <c r="N465" s="4"/>
      <c r="O465" s="4"/>
      <c r="P465" s="4"/>
      <c r="Q465" s="4"/>
      <c r="R465" s="4"/>
      <c r="S465" s="4"/>
      <c r="T465" s="4"/>
      <c r="U465" s="4"/>
      <c r="V465" s="4"/>
      <c r="W465" s="4"/>
      <c r="X465" s="4"/>
      <c r="Y465" s="4"/>
      <c r="Z465" s="4"/>
      <c r="AA465" s="4"/>
      <c r="AB465" s="4"/>
      <c r="AC465" s="4"/>
      <c r="AD465" s="4"/>
      <c r="AE465" s="4"/>
      <c r="AF465" s="4"/>
    </row>
    <row r="466">
      <c r="A466" s="43"/>
      <c r="B466" s="65" t="s">
        <v>97</v>
      </c>
      <c r="C466" s="43"/>
      <c r="D466" s="45"/>
      <c r="E466" s="45"/>
      <c r="F466" s="45"/>
      <c r="G466" s="4"/>
      <c r="H466" s="4"/>
      <c r="I466" s="66" t="str">
        <f t="array" ref="I466">ifna(IF(F466="","",INDEX(UpdateSheet!W:W,MATCH(1,(UpdateSheet!U:U=MAXIFS(UpdateSheet!U:U, UpdateSheet!V:V, G466, UpdateSheet!U:U, "&lt;=" &amp; A466))*(UpdateSheet!V:V=G466), 0))*H466),"")</f>
        <v/>
      </c>
      <c r="J466" s="61"/>
      <c r="K466" s="4"/>
      <c r="L466" s="4"/>
      <c r="M466" s="4"/>
      <c r="N466" s="4"/>
      <c r="O466" s="4"/>
      <c r="P466" s="4"/>
      <c r="Q466" s="4"/>
      <c r="R466" s="4"/>
      <c r="S466" s="4"/>
      <c r="T466" s="4"/>
      <c r="U466" s="4"/>
      <c r="V466" s="4"/>
      <c r="W466" s="4"/>
      <c r="X466" s="4"/>
      <c r="Y466" s="4"/>
      <c r="Z466" s="4"/>
      <c r="AA466" s="4"/>
      <c r="AB466" s="4"/>
      <c r="AC466" s="4"/>
      <c r="AD466" s="4"/>
      <c r="AE466" s="4"/>
      <c r="AF466" s="4"/>
    </row>
    <row r="467">
      <c r="A467" s="43"/>
      <c r="B467" s="65" t="s">
        <v>97</v>
      </c>
      <c r="C467" s="43"/>
      <c r="D467" s="45"/>
      <c r="E467" s="45"/>
      <c r="F467" s="45"/>
      <c r="G467" s="4"/>
      <c r="H467" s="4"/>
      <c r="I467" s="66" t="str">
        <f t="array" ref="I467">ifna(IF(F467="","",INDEX(UpdateSheet!W:W,MATCH(1,(UpdateSheet!U:U=MAXIFS(UpdateSheet!U:U, UpdateSheet!V:V, G467, UpdateSheet!U:U, "&lt;=" &amp; A467))*(UpdateSheet!V:V=G467), 0))*H467),"")</f>
        <v/>
      </c>
      <c r="J467" s="61"/>
      <c r="K467" s="4"/>
      <c r="L467" s="4"/>
      <c r="M467" s="4"/>
      <c r="N467" s="4"/>
      <c r="O467" s="4"/>
      <c r="P467" s="4"/>
      <c r="Q467" s="4"/>
      <c r="R467" s="4"/>
      <c r="S467" s="4"/>
      <c r="T467" s="4"/>
      <c r="U467" s="4"/>
      <c r="V467" s="4"/>
      <c r="W467" s="4"/>
      <c r="X467" s="4"/>
      <c r="Y467" s="4"/>
      <c r="Z467" s="4"/>
      <c r="AA467" s="4"/>
      <c r="AB467" s="4"/>
      <c r="AC467" s="4"/>
      <c r="AD467" s="4"/>
      <c r="AE467" s="4"/>
      <c r="AF467" s="4"/>
    </row>
    <row r="468">
      <c r="A468" s="43"/>
      <c r="B468" s="65" t="s">
        <v>97</v>
      </c>
      <c r="C468" s="43"/>
      <c r="D468" s="45"/>
      <c r="E468" s="45"/>
      <c r="F468" s="45"/>
      <c r="G468" s="4"/>
      <c r="H468" s="4"/>
      <c r="I468" s="66" t="str">
        <f t="array" ref="I468">ifna(IF(F468="","",INDEX(UpdateSheet!W:W,MATCH(1,(UpdateSheet!U:U=MAXIFS(UpdateSheet!U:U, UpdateSheet!V:V, G468, UpdateSheet!U:U, "&lt;=" &amp; A468))*(UpdateSheet!V:V=G468), 0))*H468),"")</f>
        <v/>
      </c>
      <c r="J468" s="61"/>
      <c r="K468" s="4"/>
      <c r="L468" s="4"/>
      <c r="M468" s="4"/>
      <c r="N468" s="4"/>
      <c r="O468" s="4"/>
      <c r="P468" s="4"/>
      <c r="Q468" s="4"/>
      <c r="R468" s="4"/>
      <c r="S468" s="4"/>
      <c r="T468" s="4"/>
      <c r="U468" s="4"/>
      <c r="V468" s="4"/>
      <c r="W468" s="4"/>
      <c r="X468" s="4"/>
      <c r="Y468" s="4"/>
      <c r="Z468" s="4"/>
      <c r="AA468" s="4"/>
      <c r="AB468" s="4"/>
      <c r="AC468" s="4"/>
      <c r="AD468" s="4"/>
      <c r="AE468" s="4"/>
      <c r="AF468" s="4"/>
    </row>
    <row r="469">
      <c r="A469" s="43"/>
      <c r="B469" s="65" t="s">
        <v>97</v>
      </c>
      <c r="C469" s="43"/>
      <c r="D469" s="45"/>
      <c r="E469" s="45"/>
      <c r="F469" s="45"/>
      <c r="G469" s="4"/>
      <c r="H469" s="4"/>
      <c r="I469" s="66" t="str">
        <f t="array" ref="I469">ifna(IF(F469="","",INDEX(UpdateSheet!W:W,MATCH(1,(UpdateSheet!U:U=MAXIFS(UpdateSheet!U:U, UpdateSheet!V:V, G469, UpdateSheet!U:U, "&lt;=" &amp; A469))*(UpdateSheet!V:V=G469), 0))*H469),"")</f>
        <v/>
      </c>
      <c r="J469" s="61"/>
      <c r="K469" s="4"/>
      <c r="L469" s="4"/>
      <c r="M469" s="4"/>
      <c r="N469" s="4"/>
      <c r="O469" s="4"/>
      <c r="P469" s="4"/>
      <c r="Q469" s="4"/>
      <c r="R469" s="4"/>
      <c r="S469" s="4"/>
      <c r="T469" s="4"/>
      <c r="U469" s="4"/>
      <c r="V469" s="4"/>
      <c r="W469" s="4"/>
      <c r="X469" s="4"/>
      <c r="Y469" s="4"/>
      <c r="Z469" s="4"/>
      <c r="AA469" s="4"/>
      <c r="AB469" s="4"/>
      <c r="AC469" s="4"/>
      <c r="AD469" s="4"/>
      <c r="AE469" s="4"/>
      <c r="AF469" s="4"/>
    </row>
    <row r="470">
      <c r="A470" s="43"/>
      <c r="B470" s="65" t="s">
        <v>97</v>
      </c>
      <c r="C470" s="43"/>
      <c r="D470" s="45"/>
      <c r="E470" s="45"/>
      <c r="F470" s="45"/>
      <c r="G470" s="4"/>
      <c r="H470" s="4"/>
      <c r="I470" s="66" t="str">
        <f t="array" ref="I470">ifna(IF(F470="","",INDEX(UpdateSheet!W:W,MATCH(1,(UpdateSheet!U:U=MAXIFS(UpdateSheet!U:U, UpdateSheet!V:V, G470, UpdateSheet!U:U, "&lt;=" &amp; A470))*(UpdateSheet!V:V=G470), 0))*H470),"")</f>
        <v/>
      </c>
      <c r="J470" s="61"/>
      <c r="K470" s="4"/>
      <c r="L470" s="4"/>
      <c r="M470" s="4"/>
      <c r="N470" s="4"/>
      <c r="O470" s="4"/>
      <c r="P470" s="4"/>
      <c r="Q470" s="4"/>
      <c r="R470" s="4"/>
      <c r="S470" s="4"/>
      <c r="T470" s="4"/>
      <c r="U470" s="4"/>
      <c r="V470" s="4"/>
      <c r="W470" s="4"/>
      <c r="X470" s="4"/>
      <c r="Y470" s="4"/>
      <c r="Z470" s="4"/>
      <c r="AA470" s="4"/>
      <c r="AB470" s="4"/>
      <c r="AC470" s="4"/>
      <c r="AD470" s="4"/>
      <c r="AE470" s="4"/>
      <c r="AF470" s="4"/>
    </row>
    <row r="471">
      <c r="A471" s="43"/>
      <c r="B471" s="65" t="s">
        <v>97</v>
      </c>
      <c r="C471" s="43"/>
      <c r="D471" s="45"/>
      <c r="E471" s="45"/>
      <c r="F471" s="45"/>
      <c r="G471" s="4"/>
      <c r="H471" s="4"/>
      <c r="I471" s="66" t="str">
        <f t="array" ref="I471">ifna(IF(F471="","",INDEX(UpdateSheet!W:W,MATCH(1,(UpdateSheet!U:U=MAXIFS(UpdateSheet!U:U, UpdateSheet!V:V, G471, UpdateSheet!U:U, "&lt;=" &amp; A471))*(UpdateSheet!V:V=G471), 0))*H471),"")</f>
        <v/>
      </c>
      <c r="J471" s="61"/>
      <c r="K471" s="4"/>
      <c r="L471" s="4"/>
      <c r="M471" s="4"/>
      <c r="N471" s="4"/>
      <c r="O471" s="4"/>
      <c r="P471" s="4"/>
      <c r="Q471" s="4"/>
      <c r="R471" s="4"/>
      <c r="S471" s="4"/>
      <c r="T471" s="4"/>
      <c r="U471" s="4"/>
      <c r="V471" s="4"/>
      <c r="W471" s="4"/>
      <c r="X471" s="4"/>
      <c r="Y471" s="4"/>
      <c r="Z471" s="4"/>
      <c r="AA471" s="4"/>
      <c r="AB471" s="4"/>
      <c r="AC471" s="4"/>
      <c r="AD471" s="4"/>
      <c r="AE471" s="4"/>
      <c r="AF471" s="4"/>
    </row>
    <row r="472">
      <c r="A472" s="43"/>
      <c r="B472" s="65" t="s">
        <v>97</v>
      </c>
      <c r="C472" s="43"/>
      <c r="D472" s="45"/>
      <c r="E472" s="45"/>
      <c r="F472" s="45"/>
      <c r="G472" s="4"/>
      <c r="H472" s="4"/>
      <c r="I472" s="66" t="str">
        <f t="array" ref="I472">ifna(IF(F472="","",INDEX(UpdateSheet!W:W,MATCH(1,(UpdateSheet!U:U=MAXIFS(UpdateSheet!U:U, UpdateSheet!V:V, G472, UpdateSheet!U:U, "&lt;=" &amp; A472))*(UpdateSheet!V:V=G472), 0))*H472),"")</f>
        <v/>
      </c>
      <c r="J472" s="61"/>
      <c r="K472" s="4"/>
      <c r="L472" s="4"/>
      <c r="M472" s="4"/>
      <c r="N472" s="4"/>
      <c r="O472" s="4"/>
      <c r="P472" s="4"/>
      <c r="Q472" s="4"/>
      <c r="R472" s="4"/>
      <c r="S472" s="4"/>
      <c r="T472" s="4"/>
      <c r="U472" s="4"/>
      <c r="V472" s="4"/>
      <c r="W472" s="4"/>
      <c r="X472" s="4"/>
      <c r="Y472" s="4"/>
      <c r="Z472" s="4"/>
      <c r="AA472" s="4"/>
      <c r="AB472" s="4"/>
      <c r="AC472" s="4"/>
      <c r="AD472" s="4"/>
      <c r="AE472" s="4"/>
      <c r="AF472" s="4"/>
    </row>
    <row r="473">
      <c r="A473" s="43"/>
      <c r="B473" s="65" t="s">
        <v>97</v>
      </c>
      <c r="C473" s="43"/>
      <c r="D473" s="45"/>
      <c r="E473" s="45"/>
      <c r="F473" s="45"/>
      <c r="G473" s="4"/>
      <c r="H473" s="4"/>
      <c r="I473" s="66" t="str">
        <f t="array" ref="I473">ifna(IF(F473="","",INDEX(UpdateSheet!W:W,MATCH(1,(UpdateSheet!U:U=MAXIFS(UpdateSheet!U:U, UpdateSheet!V:V, G473, UpdateSheet!U:U, "&lt;=" &amp; A473))*(UpdateSheet!V:V=G473), 0))*H473),"")</f>
        <v/>
      </c>
      <c r="J473" s="61"/>
      <c r="K473" s="4"/>
      <c r="L473" s="4"/>
      <c r="M473" s="4"/>
      <c r="N473" s="4"/>
      <c r="O473" s="4"/>
      <c r="P473" s="4"/>
      <c r="Q473" s="4"/>
      <c r="R473" s="4"/>
      <c r="S473" s="4"/>
      <c r="T473" s="4"/>
      <c r="U473" s="4"/>
      <c r="V473" s="4"/>
      <c r="W473" s="4"/>
      <c r="X473" s="4"/>
      <c r="Y473" s="4"/>
      <c r="Z473" s="4"/>
      <c r="AA473" s="4"/>
      <c r="AB473" s="4"/>
      <c r="AC473" s="4"/>
      <c r="AD473" s="4"/>
      <c r="AE473" s="4"/>
      <c r="AF473" s="4"/>
    </row>
    <row r="474">
      <c r="A474" s="43"/>
      <c r="B474" s="65" t="s">
        <v>97</v>
      </c>
      <c r="C474" s="43"/>
      <c r="D474" s="45"/>
      <c r="E474" s="45"/>
      <c r="F474" s="45"/>
      <c r="G474" s="4"/>
      <c r="H474" s="4"/>
      <c r="I474" s="66" t="str">
        <f t="array" ref="I474">ifna(IF(F474="","",INDEX(UpdateSheet!W:W,MATCH(1,(UpdateSheet!U:U=MAXIFS(UpdateSheet!U:U, UpdateSheet!V:V, G474, UpdateSheet!U:U, "&lt;=" &amp; A474))*(UpdateSheet!V:V=G474), 0))*H474),"")</f>
        <v/>
      </c>
      <c r="J474" s="61"/>
      <c r="K474" s="4"/>
      <c r="L474" s="4"/>
      <c r="M474" s="4"/>
      <c r="N474" s="4"/>
      <c r="O474" s="4"/>
      <c r="P474" s="4"/>
      <c r="Q474" s="4"/>
      <c r="R474" s="4"/>
      <c r="S474" s="4"/>
      <c r="T474" s="4"/>
      <c r="U474" s="4"/>
      <c r="V474" s="4"/>
      <c r="W474" s="4"/>
      <c r="X474" s="4"/>
      <c r="Y474" s="4"/>
      <c r="Z474" s="4"/>
      <c r="AA474" s="4"/>
      <c r="AB474" s="4"/>
      <c r="AC474" s="4"/>
      <c r="AD474" s="4"/>
      <c r="AE474" s="4"/>
      <c r="AF474" s="4"/>
    </row>
    <row r="475">
      <c r="A475" s="43"/>
      <c r="B475" s="65" t="s">
        <v>97</v>
      </c>
      <c r="C475" s="43"/>
      <c r="D475" s="45"/>
      <c r="E475" s="45"/>
      <c r="F475" s="45"/>
      <c r="G475" s="4"/>
      <c r="H475" s="4"/>
      <c r="I475" s="66" t="str">
        <f t="array" ref="I475">ifna(IF(F475="","",INDEX(UpdateSheet!W:W,MATCH(1,(UpdateSheet!U:U=MAXIFS(UpdateSheet!U:U, UpdateSheet!V:V, G475, UpdateSheet!U:U, "&lt;=" &amp; A475))*(UpdateSheet!V:V=G475), 0))*H475),"")</f>
        <v/>
      </c>
      <c r="J475" s="61"/>
      <c r="K475" s="4"/>
      <c r="L475" s="4"/>
      <c r="M475" s="4"/>
      <c r="N475" s="4"/>
      <c r="O475" s="4"/>
      <c r="P475" s="4"/>
      <c r="Q475" s="4"/>
      <c r="R475" s="4"/>
      <c r="S475" s="4"/>
      <c r="T475" s="4"/>
      <c r="U475" s="4"/>
      <c r="V475" s="4"/>
      <c r="W475" s="4"/>
      <c r="X475" s="4"/>
      <c r="Y475" s="4"/>
      <c r="Z475" s="4"/>
      <c r="AA475" s="4"/>
      <c r="AB475" s="4"/>
      <c r="AC475" s="4"/>
      <c r="AD475" s="4"/>
      <c r="AE475" s="4"/>
      <c r="AF475" s="4"/>
    </row>
    <row r="476">
      <c r="A476" s="43"/>
      <c r="B476" s="65" t="s">
        <v>97</v>
      </c>
      <c r="C476" s="43"/>
      <c r="D476" s="45"/>
      <c r="E476" s="45"/>
      <c r="F476" s="45"/>
      <c r="G476" s="4"/>
      <c r="H476" s="4"/>
      <c r="I476" s="66" t="str">
        <f t="array" ref="I476">ifna(IF(F476="","",INDEX(UpdateSheet!W:W,MATCH(1,(UpdateSheet!U:U=MAXIFS(UpdateSheet!U:U, UpdateSheet!V:V, G476, UpdateSheet!U:U, "&lt;=" &amp; A476))*(UpdateSheet!V:V=G476), 0))*H476),"")</f>
        <v/>
      </c>
      <c r="J476" s="61"/>
      <c r="K476" s="4"/>
      <c r="L476" s="4"/>
      <c r="M476" s="4"/>
      <c r="N476" s="4"/>
      <c r="O476" s="4"/>
      <c r="P476" s="4"/>
      <c r="Q476" s="4"/>
      <c r="R476" s="4"/>
      <c r="S476" s="4"/>
      <c r="T476" s="4"/>
      <c r="U476" s="4"/>
      <c r="V476" s="4"/>
      <c r="W476" s="4"/>
      <c r="X476" s="4"/>
      <c r="Y476" s="4"/>
      <c r="Z476" s="4"/>
      <c r="AA476" s="4"/>
      <c r="AB476" s="4"/>
      <c r="AC476" s="4"/>
      <c r="AD476" s="4"/>
      <c r="AE476" s="4"/>
      <c r="AF476" s="4"/>
    </row>
    <row r="477">
      <c r="A477" s="43"/>
      <c r="B477" s="65" t="s">
        <v>97</v>
      </c>
      <c r="C477" s="43"/>
      <c r="D477" s="45"/>
      <c r="E477" s="45"/>
      <c r="F477" s="45"/>
      <c r="G477" s="4"/>
      <c r="H477" s="4"/>
      <c r="I477" s="66" t="str">
        <f t="array" ref="I477">ifna(IF(F477="","",INDEX(UpdateSheet!W:W,MATCH(1,(UpdateSheet!U:U=MAXIFS(UpdateSheet!U:U, UpdateSheet!V:V, G477, UpdateSheet!U:U, "&lt;=" &amp; A477))*(UpdateSheet!V:V=G477), 0))*H477),"")</f>
        <v/>
      </c>
      <c r="J477" s="61"/>
      <c r="K477" s="4"/>
      <c r="L477" s="4"/>
      <c r="M477" s="4"/>
      <c r="N477" s="4"/>
      <c r="O477" s="4"/>
      <c r="P477" s="4"/>
      <c r="Q477" s="4"/>
      <c r="R477" s="4"/>
      <c r="S477" s="4"/>
      <c r="T477" s="4"/>
      <c r="U477" s="4"/>
      <c r="V477" s="4"/>
      <c r="W477" s="4"/>
      <c r="X477" s="4"/>
      <c r="Y477" s="4"/>
      <c r="Z477" s="4"/>
      <c r="AA477" s="4"/>
      <c r="AB477" s="4"/>
      <c r="AC477" s="4"/>
      <c r="AD477" s="4"/>
      <c r="AE477" s="4"/>
      <c r="AF477" s="4"/>
    </row>
    <row r="478">
      <c r="A478" s="43"/>
      <c r="B478" s="65" t="s">
        <v>97</v>
      </c>
      <c r="C478" s="43"/>
      <c r="D478" s="45"/>
      <c r="E478" s="45"/>
      <c r="F478" s="45"/>
      <c r="G478" s="4"/>
      <c r="H478" s="4"/>
      <c r="I478" s="66" t="str">
        <f t="array" ref="I478">ifna(IF(F478="","",INDEX(UpdateSheet!W:W,MATCH(1,(UpdateSheet!U:U=MAXIFS(UpdateSheet!U:U, UpdateSheet!V:V, G478, UpdateSheet!U:U, "&lt;=" &amp; A478))*(UpdateSheet!V:V=G478), 0))*H478),"")</f>
        <v/>
      </c>
      <c r="J478" s="61"/>
      <c r="K478" s="4"/>
      <c r="L478" s="4"/>
      <c r="M478" s="4"/>
      <c r="N478" s="4"/>
      <c r="O478" s="4"/>
      <c r="P478" s="4"/>
      <c r="Q478" s="4"/>
      <c r="R478" s="4"/>
      <c r="S478" s="4"/>
      <c r="T478" s="4"/>
      <c r="U478" s="4"/>
      <c r="V478" s="4"/>
      <c r="W478" s="4"/>
      <c r="X478" s="4"/>
      <c r="Y478" s="4"/>
      <c r="Z478" s="4"/>
      <c r="AA478" s="4"/>
      <c r="AB478" s="4"/>
      <c r="AC478" s="4"/>
      <c r="AD478" s="4"/>
      <c r="AE478" s="4"/>
      <c r="AF478" s="4"/>
    </row>
    <row r="479">
      <c r="A479" s="43"/>
      <c r="B479" s="65" t="s">
        <v>97</v>
      </c>
      <c r="C479" s="43"/>
      <c r="D479" s="45"/>
      <c r="E479" s="45"/>
      <c r="F479" s="45"/>
      <c r="G479" s="4"/>
      <c r="H479" s="4"/>
      <c r="I479" s="66" t="str">
        <f t="array" ref="I479">ifna(IF(F479="","",INDEX(UpdateSheet!W:W,MATCH(1,(UpdateSheet!U:U=MAXIFS(UpdateSheet!U:U, UpdateSheet!V:V, G479, UpdateSheet!U:U, "&lt;=" &amp; A479))*(UpdateSheet!V:V=G479), 0))*H479),"")</f>
        <v/>
      </c>
      <c r="J479" s="61"/>
      <c r="K479" s="4"/>
      <c r="L479" s="4"/>
      <c r="M479" s="4"/>
      <c r="N479" s="4"/>
      <c r="O479" s="4"/>
      <c r="P479" s="4"/>
      <c r="Q479" s="4"/>
      <c r="R479" s="4"/>
      <c r="S479" s="4"/>
      <c r="T479" s="4"/>
      <c r="U479" s="4"/>
      <c r="V479" s="4"/>
      <c r="W479" s="4"/>
      <c r="X479" s="4"/>
      <c r="Y479" s="4"/>
      <c r="Z479" s="4"/>
      <c r="AA479" s="4"/>
      <c r="AB479" s="4"/>
      <c r="AC479" s="4"/>
      <c r="AD479" s="4"/>
      <c r="AE479" s="4"/>
      <c r="AF479" s="4"/>
    </row>
    <row r="480">
      <c r="A480" s="43"/>
      <c r="B480" s="65" t="s">
        <v>97</v>
      </c>
      <c r="C480" s="43"/>
      <c r="D480" s="45"/>
      <c r="E480" s="45"/>
      <c r="F480" s="45"/>
      <c r="G480" s="4"/>
      <c r="H480" s="4"/>
      <c r="I480" s="66" t="str">
        <f t="array" ref="I480">ifna(IF(F480="","",INDEX(UpdateSheet!W:W,MATCH(1,(UpdateSheet!U:U=MAXIFS(UpdateSheet!U:U, UpdateSheet!V:V, G480, UpdateSheet!U:U, "&lt;=" &amp; A480))*(UpdateSheet!V:V=G480), 0))*H480),"")</f>
        <v/>
      </c>
      <c r="J480" s="61"/>
      <c r="K480" s="4"/>
      <c r="L480" s="4"/>
      <c r="M480" s="4"/>
      <c r="N480" s="4"/>
      <c r="O480" s="4"/>
      <c r="P480" s="4"/>
      <c r="Q480" s="4"/>
      <c r="R480" s="4"/>
      <c r="S480" s="4"/>
      <c r="T480" s="4"/>
      <c r="U480" s="4"/>
      <c r="V480" s="4"/>
      <c r="W480" s="4"/>
      <c r="X480" s="4"/>
      <c r="Y480" s="4"/>
      <c r="Z480" s="4"/>
      <c r="AA480" s="4"/>
      <c r="AB480" s="4"/>
      <c r="AC480" s="4"/>
      <c r="AD480" s="4"/>
      <c r="AE480" s="4"/>
      <c r="AF480" s="4"/>
    </row>
    <row r="481">
      <c r="A481" s="43"/>
      <c r="B481" s="65" t="s">
        <v>97</v>
      </c>
      <c r="C481" s="43"/>
      <c r="D481" s="45"/>
      <c r="E481" s="45"/>
      <c r="F481" s="45"/>
      <c r="G481" s="4"/>
      <c r="H481" s="4"/>
      <c r="I481" s="66" t="str">
        <f t="array" ref="I481">ifna(IF(F481="","",INDEX(UpdateSheet!W:W,MATCH(1,(UpdateSheet!U:U=MAXIFS(UpdateSheet!U:U, UpdateSheet!V:V, G481, UpdateSheet!U:U, "&lt;=" &amp; A481))*(UpdateSheet!V:V=G481), 0))*H481),"")</f>
        <v/>
      </c>
      <c r="J481" s="61"/>
      <c r="K481" s="4"/>
      <c r="L481" s="4"/>
      <c r="M481" s="4"/>
      <c r="N481" s="4"/>
      <c r="O481" s="4"/>
      <c r="P481" s="4"/>
      <c r="Q481" s="4"/>
      <c r="R481" s="4"/>
      <c r="S481" s="4"/>
      <c r="T481" s="4"/>
      <c r="U481" s="4"/>
      <c r="V481" s="4"/>
      <c r="W481" s="4"/>
      <c r="X481" s="4"/>
      <c r="Y481" s="4"/>
      <c r="Z481" s="4"/>
      <c r="AA481" s="4"/>
      <c r="AB481" s="4"/>
      <c r="AC481" s="4"/>
      <c r="AD481" s="4"/>
      <c r="AE481" s="4"/>
      <c r="AF481" s="4"/>
    </row>
    <row r="482">
      <c r="A482" s="43"/>
      <c r="B482" s="65" t="s">
        <v>97</v>
      </c>
      <c r="C482" s="43"/>
      <c r="D482" s="45"/>
      <c r="E482" s="45"/>
      <c r="F482" s="45"/>
      <c r="G482" s="4"/>
      <c r="H482" s="4"/>
      <c r="I482" s="66" t="str">
        <f t="array" ref="I482">ifna(IF(F482="","",INDEX(UpdateSheet!W:W,MATCH(1,(UpdateSheet!U:U=MAXIFS(UpdateSheet!U:U, UpdateSheet!V:V, G482, UpdateSheet!U:U, "&lt;=" &amp; A482))*(UpdateSheet!V:V=G482), 0))*H482),"")</f>
        <v/>
      </c>
      <c r="J482" s="61"/>
      <c r="K482" s="4"/>
      <c r="L482" s="4"/>
      <c r="M482" s="4"/>
      <c r="N482" s="4"/>
      <c r="O482" s="4"/>
      <c r="P482" s="4"/>
      <c r="Q482" s="4"/>
      <c r="R482" s="4"/>
      <c r="S482" s="4"/>
      <c r="T482" s="4"/>
      <c r="U482" s="4"/>
      <c r="V482" s="4"/>
      <c r="W482" s="4"/>
      <c r="X482" s="4"/>
      <c r="Y482" s="4"/>
      <c r="Z482" s="4"/>
      <c r="AA482" s="4"/>
      <c r="AB482" s="4"/>
      <c r="AC482" s="4"/>
      <c r="AD482" s="4"/>
      <c r="AE482" s="4"/>
      <c r="AF482" s="4"/>
    </row>
    <row r="483">
      <c r="A483" s="43"/>
      <c r="B483" s="65" t="s">
        <v>97</v>
      </c>
      <c r="C483" s="43"/>
      <c r="D483" s="45"/>
      <c r="E483" s="45"/>
      <c r="F483" s="45"/>
      <c r="G483" s="4"/>
      <c r="H483" s="4"/>
      <c r="I483" s="66" t="str">
        <f t="array" ref="I483">ifna(IF(F483="","",INDEX(UpdateSheet!W:W,MATCH(1,(UpdateSheet!U:U=MAXIFS(UpdateSheet!U:U, UpdateSheet!V:V, G483, UpdateSheet!U:U, "&lt;=" &amp; A483))*(UpdateSheet!V:V=G483), 0))*H483),"")</f>
        <v/>
      </c>
      <c r="J483" s="61"/>
      <c r="K483" s="4"/>
      <c r="L483" s="4"/>
      <c r="M483" s="4"/>
      <c r="N483" s="4"/>
      <c r="O483" s="4"/>
      <c r="P483" s="4"/>
      <c r="Q483" s="4"/>
      <c r="R483" s="4"/>
      <c r="S483" s="4"/>
      <c r="T483" s="4"/>
      <c r="U483" s="4"/>
      <c r="V483" s="4"/>
      <c r="W483" s="4"/>
      <c r="X483" s="4"/>
      <c r="Y483" s="4"/>
      <c r="Z483" s="4"/>
      <c r="AA483" s="4"/>
      <c r="AB483" s="4"/>
      <c r="AC483" s="4"/>
      <c r="AD483" s="4"/>
      <c r="AE483" s="4"/>
      <c r="AF483" s="4"/>
    </row>
    <row r="484">
      <c r="A484" s="43"/>
      <c r="B484" s="65" t="s">
        <v>97</v>
      </c>
      <c r="C484" s="43"/>
      <c r="D484" s="45"/>
      <c r="E484" s="45"/>
      <c r="F484" s="45"/>
      <c r="G484" s="4"/>
      <c r="H484" s="4"/>
      <c r="I484" s="66" t="str">
        <f t="array" ref="I484">ifna(IF(F484="","",INDEX(UpdateSheet!W:W,MATCH(1,(UpdateSheet!U:U=MAXIFS(UpdateSheet!U:U, UpdateSheet!V:V, G484, UpdateSheet!U:U, "&lt;=" &amp; A484))*(UpdateSheet!V:V=G484), 0))*H484),"")</f>
        <v/>
      </c>
      <c r="J484" s="61"/>
      <c r="K484" s="4"/>
      <c r="L484" s="4"/>
      <c r="M484" s="4"/>
      <c r="N484" s="4"/>
      <c r="O484" s="4"/>
      <c r="P484" s="4"/>
      <c r="Q484" s="4"/>
      <c r="R484" s="4"/>
      <c r="S484" s="4"/>
      <c r="T484" s="4"/>
      <c r="U484" s="4"/>
      <c r="V484" s="4"/>
      <c r="W484" s="4"/>
      <c r="X484" s="4"/>
      <c r="Y484" s="4"/>
      <c r="Z484" s="4"/>
      <c r="AA484" s="4"/>
      <c r="AB484" s="4"/>
      <c r="AC484" s="4"/>
      <c r="AD484" s="4"/>
      <c r="AE484" s="4"/>
      <c r="AF484" s="4"/>
    </row>
    <row r="485">
      <c r="A485" s="43"/>
      <c r="B485" s="65" t="s">
        <v>97</v>
      </c>
      <c r="C485" s="43"/>
      <c r="D485" s="45"/>
      <c r="E485" s="45"/>
      <c r="F485" s="45"/>
      <c r="G485" s="4"/>
      <c r="H485" s="4"/>
      <c r="I485" s="66" t="str">
        <f t="array" ref="I485">ifna(IF(F485="","",INDEX(UpdateSheet!W:W,MATCH(1,(UpdateSheet!U:U=MAXIFS(UpdateSheet!U:U, UpdateSheet!V:V, G485, UpdateSheet!U:U, "&lt;=" &amp; A485))*(UpdateSheet!V:V=G485), 0))*H485),"")</f>
        <v/>
      </c>
      <c r="J485" s="61"/>
      <c r="K485" s="4"/>
      <c r="L485" s="4"/>
      <c r="M485" s="4"/>
      <c r="N485" s="4"/>
      <c r="O485" s="4"/>
      <c r="P485" s="4"/>
      <c r="Q485" s="4"/>
      <c r="R485" s="4"/>
      <c r="S485" s="4"/>
      <c r="T485" s="4"/>
      <c r="U485" s="4"/>
      <c r="V485" s="4"/>
      <c r="W485" s="4"/>
      <c r="X485" s="4"/>
      <c r="Y485" s="4"/>
      <c r="Z485" s="4"/>
      <c r="AA485" s="4"/>
      <c r="AB485" s="4"/>
      <c r="AC485" s="4"/>
      <c r="AD485" s="4"/>
      <c r="AE485" s="4"/>
      <c r="AF485" s="4"/>
    </row>
    <row r="486">
      <c r="A486" s="43"/>
      <c r="B486" s="65" t="s">
        <v>97</v>
      </c>
      <c r="C486" s="43"/>
      <c r="D486" s="45"/>
      <c r="E486" s="45"/>
      <c r="F486" s="45"/>
      <c r="G486" s="4"/>
      <c r="H486" s="4"/>
      <c r="I486" s="66" t="str">
        <f t="array" ref="I486">ifna(IF(F486="","",INDEX(UpdateSheet!W:W,MATCH(1,(UpdateSheet!U:U=MAXIFS(UpdateSheet!U:U, UpdateSheet!V:V, G486, UpdateSheet!U:U, "&lt;=" &amp; A486))*(UpdateSheet!V:V=G486), 0))*H486),"")</f>
        <v/>
      </c>
      <c r="J486" s="61"/>
      <c r="K486" s="4"/>
      <c r="L486" s="4"/>
      <c r="M486" s="4"/>
      <c r="N486" s="4"/>
      <c r="O486" s="4"/>
      <c r="P486" s="4"/>
      <c r="Q486" s="4"/>
      <c r="R486" s="4"/>
      <c r="S486" s="4"/>
      <c r="T486" s="4"/>
      <c r="U486" s="4"/>
      <c r="V486" s="4"/>
      <c r="W486" s="4"/>
      <c r="X486" s="4"/>
      <c r="Y486" s="4"/>
      <c r="Z486" s="4"/>
      <c r="AA486" s="4"/>
      <c r="AB486" s="4"/>
      <c r="AC486" s="4"/>
      <c r="AD486" s="4"/>
      <c r="AE486" s="4"/>
      <c r="AF486" s="4"/>
    </row>
    <row r="487">
      <c r="A487" s="43"/>
      <c r="B487" s="65" t="s">
        <v>97</v>
      </c>
      <c r="C487" s="43"/>
      <c r="D487" s="45"/>
      <c r="E487" s="45"/>
      <c r="F487" s="45"/>
      <c r="G487" s="4"/>
      <c r="H487" s="4"/>
      <c r="I487" s="66" t="str">
        <f t="array" ref="I487">ifna(IF(F487="","",INDEX(UpdateSheet!W:W,MATCH(1,(UpdateSheet!U:U=MAXIFS(UpdateSheet!U:U, UpdateSheet!V:V, G487, UpdateSheet!U:U, "&lt;=" &amp; A487))*(UpdateSheet!V:V=G487), 0))*H487),"")</f>
        <v/>
      </c>
      <c r="J487" s="61"/>
      <c r="K487" s="4"/>
      <c r="L487" s="4"/>
      <c r="M487" s="4"/>
      <c r="N487" s="4"/>
      <c r="O487" s="4"/>
      <c r="P487" s="4"/>
      <c r="Q487" s="4"/>
      <c r="R487" s="4"/>
      <c r="S487" s="4"/>
      <c r="T487" s="4"/>
      <c r="U487" s="4"/>
      <c r="V487" s="4"/>
      <c r="W487" s="4"/>
      <c r="X487" s="4"/>
      <c r="Y487" s="4"/>
      <c r="Z487" s="4"/>
      <c r="AA487" s="4"/>
      <c r="AB487" s="4"/>
      <c r="AC487" s="4"/>
      <c r="AD487" s="4"/>
      <c r="AE487" s="4"/>
      <c r="AF487" s="4"/>
    </row>
    <row r="488">
      <c r="A488" s="43"/>
      <c r="B488" s="65" t="s">
        <v>97</v>
      </c>
      <c r="C488" s="43"/>
      <c r="D488" s="45"/>
      <c r="E488" s="45"/>
      <c r="F488" s="45"/>
      <c r="G488" s="4"/>
      <c r="H488" s="4"/>
      <c r="I488" s="66" t="str">
        <f t="array" ref="I488">ifna(IF(F488="","",INDEX(UpdateSheet!W:W,MATCH(1,(UpdateSheet!U:U=MAXIFS(UpdateSheet!U:U, UpdateSheet!V:V, G488, UpdateSheet!U:U, "&lt;=" &amp; A488))*(UpdateSheet!V:V=G488), 0))*H488),"")</f>
        <v/>
      </c>
      <c r="J488" s="61"/>
      <c r="K488" s="4"/>
      <c r="L488" s="4"/>
      <c r="M488" s="4"/>
      <c r="N488" s="4"/>
      <c r="O488" s="4"/>
      <c r="P488" s="4"/>
      <c r="Q488" s="4"/>
      <c r="R488" s="4"/>
      <c r="S488" s="4"/>
      <c r="T488" s="4"/>
      <c r="U488" s="4"/>
      <c r="V488" s="4"/>
      <c r="W488" s="4"/>
      <c r="X488" s="4"/>
      <c r="Y488" s="4"/>
      <c r="Z488" s="4"/>
      <c r="AA488" s="4"/>
      <c r="AB488" s="4"/>
      <c r="AC488" s="4"/>
      <c r="AD488" s="4"/>
      <c r="AE488" s="4"/>
      <c r="AF488" s="4"/>
    </row>
    <row r="489">
      <c r="A489" s="43"/>
      <c r="B489" s="65" t="s">
        <v>97</v>
      </c>
      <c r="C489" s="43"/>
      <c r="D489" s="45"/>
      <c r="E489" s="45"/>
      <c r="F489" s="45"/>
      <c r="G489" s="4"/>
      <c r="H489" s="4"/>
      <c r="I489" s="66" t="str">
        <f t="array" ref="I489">ifna(IF(F489="","",INDEX(UpdateSheet!W:W,MATCH(1,(UpdateSheet!U:U=MAXIFS(UpdateSheet!U:U, UpdateSheet!V:V, G489, UpdateSheet!U:U, "&lt;=" &amp; A489))*(UpdateSheet!V:V=G489), 0))*H489),"")</f>
        <v/>
      </c>
      <c r="J489" s="61"/>
      <c r="K489" s="4"/>
      <c r="L489" s="4"/>
      <c r="M489" s="4"/>
      <c r="N489" s="4"/>
      <c r="O489" s="4"/>
      <c r="P489" s="4"/>
      <c r="Q489" s="4"/>
      <c r="R489" s="4"/>
      <c r="S489" s="4"/>
      <c r="T489" s="4"/>
      <c r="U489" s="4"/>
      <c r="V489" s="4"/>
      <c r="W489" s="4"/>
      <c r="X489" s="4"/>
      <c r="Y489" s="4"/>
      <c r="Z489" s="4"/>
      <c r="AA489" s="4"/>
      <c r="AB489" s="4"/>
      <c r="AC489" s="4"/>
      <c r="AD489" s="4"/>
      <c r="AE489" s="4"/>
      <c r="AF489" s="4"/>
    </row>
    <row r="490">
      <c r="A490" s="43"/>
      <c r="B490" s="65" t="s">
        <v>97</v>
      </c>
      <c r="C490" s="43"/>
      <c r="D490" s="45"/>
      <c r="E490" s="45"/>
      <c r="F490" s="45"/>
      <c r="G490" s="4"/>
      <c r="H490" s="4"/>
      <c r="I490" s="66" t="str">
        <f t="array" ref="I490">ifna(IF(F490="","",INDEX(UpdateSheet!W:W,MATCH(1,(UpdateSheet!U:U=MAXIFS(UpdateSheet!U:U, UpdateSheet!V:V, G490, UpdateSheet!U:U, "&lt;=" &amp; A490))*(UpdateSheet!V:V=G490), 0))*H490),"")</f>
        <v/>
      </c>
      <c r="J490" s="61"/>
      <c r="K490" s="4"/>
      <c r="L490" s="4"/>
      <c r="M490" s="4"/>
      <c r="N490" s="4"/>
      <c r="O490" s="4"/>
      <c r="P490" s="4"/>
      <c r="Q490" s="4"/>
      <c r="R490" s="4"/>
      <c r="S490" s="4"/>
      <c r="T490" s="4"/>
      <c r="U490" s="4"/>
      <c r="V490" s="4"/>
      <c r="W490" s="4"/>
      <c r="X490" s="4"/>
      <c r="Y490" s="4"/>
      <c r="Z490" s="4"/>
      <c r="AA490" s="4"/>
      <c r="AB490" s="4"/>
      <c r="AC490" s="4"/>
      <c r="AD490" s="4"/>
      <c r="AE490" s="4"/>
      <c r="AF490" s="4"/>
    </row>
    <row r="491">
      <c r="A491" s="43"/>
      <c r="B491" s="65" t="s">
        <v>97</v>
      </c>
      <c r="C491" s="43"/>
      <c r="D491" s="45"/>
      <c r="E491" s="45"/>
      <c r="F491" s="45"/>
      <c r="G491" s="4"/>
      <c r="H491" s="4"/>
      <c r="I491" s="66" t="str">
        <f t="array" ref="I491">ifna(IF(F491="","",INDEX(UpdateSheet!W:W,MATCH(1,(UpdateSheet!U:U=MAXIFS(UpdateSheet!U:U, UpdateSheet!V:V, G491, UpdateSheet!U:U, "&lt;=" &amp; A491))*(UpdateSheet!V:V=G491), 0))*H491),"")</f>
        <v/>
      </c>
      <c r="J491" s="61"/>
      <c r="K491" s="4"/>
      <c r="L491" s="4"/>
      <c r="M491" s="4"/>
      <c r="N491" s="4"/>
      <c r="O491" s="4"/>
      <c r="P491" s="4"/>
      <c r="Q491" s="4"/>
      <c r="R491" s="4"/>
      <c r="S491" s="4"/>
      <c r="T491" s="4"/>
      <c r="U491" s="4"/>
      <c r="V491" s="4"/>
      <c r="W491" s="4"/>
      <c r="X491" s="4"/>
      <c r="Y491" s="4"/>
      <c r="Z491" s="4"/>
      <c r="AA491" s="4"/>
      <c r="AB491" s="4"/>
      <c r="AC491" s="4"/>
      <c r="AD491" s="4"/>
      <c r="AE491" s="4"/>
      <c r="AF491" s="4"/>
    </row>
    <row r="492">
      <c r="A492" s="43"/>
      <c r="B492" s="65" t="s">
        <v>97</v>
      </c>
      <c r="C492" s="43"/>
      <c r="D492" s="45"/>
      <c r="E492" s="45"/>
      <c r="F492" s="45"/>
      <c r="G492" s="4"/>
      <c r="H492" s="4"/>
      <c r="I492" s="66" t="str">
        <f t="array" ref="I492">ifna(IF(F492="","",INDEX(UpdateSheet!W:W,MATCH(1,(UpdateSheet!U:U=MAXIFS(UpdateSheet!U:U, UpdateSheet!V:V, G492, UpdateSheet!U:U, "&lt;=" &amp; A492))*(UpdateSheet!V:V=G492), 0))*H492),"")</f>
        <v/>
      </c>
      <c r="J492" s="61"/>
      <c r="K492" s="4"/>
      <c r="L492" s="4"/>
      <c r="M492" s="4"/>
      <c r="N492" s="4"/>
      <c r="O492" s="4"/>
      <c r="P492" s="4"/>
      <c r="Q492" s="4"/>
      <c r="R492" s="4"/>
      <c r="S492" s="4"/>
      <c r="T492" s="4"/>
      <c r="U492" s="4"/>
      <c r="V492" s="4"/>
      <c r="W492" s="4"/>
      <c r="X492" s="4"/>
      <c r="Y492" s="4"/>
      <c r="Z492" s="4"/>
      <c r="AA492" s="4"/>
      <c r="AB492" s="4"/>
      <c r="AC492" s="4"/>
      <c r="AD492" s="4"/>
      <c r="AE492" s="4"/>
      <c r="AF492" s="4"/>
    </row>
    <row r="493">
      <c r="A493" s="43"/>
      <c r="B493" s="65" t="s">
        <v>97</v>
      </c>
      <c r="C493" s="43"/>
      <c r="D493" s="45"/>
      <c r="E493" s="45"/>
      <c r="F493" s="45"/>
      <c r="G493" s="4"/>
      <c r="H493" s="4"/>
      <c r="I493" s="66" t="str">
        <f t="array" ref="I493">ifna(IF(F493="","",INDEX(UpdateSheet!W:W,MATCH(1,(UpdateSheet!U:U=MAXIFS(UpdateSheet!U:U, UpdateSheet!V:V, G493, UpdateSheet!U:U, "&lt;=" &amp; A493))*(UpdateSheet!V:V=G493), 0))*H493),"")</f>
        <v/>
      </c>
      <c r="J493" s="61"/>
      <c r="K493" s="4"/>
      <c r="L493" s="4"/>
      <c r="M493" s="4"/>
      <c r="N493" s="4"/>
      <c r="O493" s="4"/>
      <c r="P493" s="4"/>
      <c r="Q493" s="4"/>
      <c r="R493" s="4"/>
      <c r="S493" s="4"/>
      <c r="T493" s="4"/>
      <c r="U493" s="4"/>
      <c r="V493" s="4"/>
      <c r="W493" s="4"/>
      <c r="X493" s="4"/>
      <c r="Y493" s="4"/>
      <c r="Z493" s="4"/>
      <c r="AA493" s="4"/>
      <c r="AB493" s="4"/>
      <c r="AC493" s="4"/>
      <c r="AD493" s="4"/>
      <c r="AE493" s="4"/>
      <c r="AF493" s="4"/>
    </row>
    <row r="494">
      <c r="A494" s="43"/>
      <c r="B494" s="65" t="s">
        <v>97</v>
      </c>
      <c r="C494" s="43"/>
      <c r="D494" s="45"/>
      <c r="E494" s="45"/>
      <c r="F494" s="45"/>
      <c r="G494" s="4"/>
      <c r="H494" s="4"/>
      <c r="I494" s="66" t="str">
        <f t="array" ref="I494">ifna(IF(F494="","",INDEX(UpdateSheet!W:W,MATCH(1,(UpdateSheet!U:U=MAXIFS(UpdateSheet!U:U, UpdateSheet!V:V, G494, UpdateSheet!U:U, "&lt;=" &amp; A494))*(UpdateSheet!V:V=G494), 0))*H494),"")</f>
        <v/>
      </c>
      <c r="J494" s="61"/>
      <c r="K494" s="4"/>
      <c r="L494" s="4"/>
      <c r="M494" s="4"/>
      <c r="N494" s="4"/>
      <c r="O494" s="4"/>
      <c r="P494" s="4"/>
      <c r="Q494" s="4"/>
      <c r="R494" s="4"/>
      <c r="S494" s="4"/>
      <c r="T494" s="4"/>
      <c r="U494" s="4"/>
      <c r="V494" s="4"/>
      <c r="W494" s="4"/>
      <c r="X494" s="4"/>
      <c r="Y494" s="4"/>
      <c r="Z494" s="4"/>
      <c r="AA494" s="4"/>
      <c r="AB494" s="4"/>
      <c r="AC494" s="4"/>
      <c r="AD494" s="4"/>
      <c r="AE494" s="4"/>
      <c r="AF494" s="4"/>
    </row>
    <row r="495">
      <c r="A495" s="43"/>
      <c r="B495" s="65" t="s">
        <v>97</v>
      </c>
      <c r="C495" s="43"/>
      <c r="D495" s="45"/>
      <c r="E495" s="45"/>
      <c r="F495" s="45"/>
      <c r="G495" s="4"/>
      <c r="H495" s="4"/>
      <c r="I495" s="66" t="str">
        <f t="array" ref="I495">ifna(IF(F495="","",INDEX(UpdateSheet!W:W,MATCH(1,(UpdateSheet!U:U=MAXIFS(UpdateSheet!U:U, UpdateSheet!V:V, G495, UpdateSheet!U:U, "&lt;=" &amp; A495))*(UpdateSheet!V:V=G495), 0))*H495),"")</f>
        <v/>
      </c>
      <c r="J495" s="61"/>
      <c r="K495" s="4"/>
      <c r="L495" s="4"/>
      <c r="M495" s="4"/>
      <c r="N495" s="4"/>
      <c r="O495" s="4"/>
      <c r="P495" s="4"/>
      <c r="Q495" s="4"/>
      <c r="R495" s="4"/>
      <c r="S495" s="4"/>
      <c r="T495" s="4"/>
      <c r="U495" s="4"/>
      <c r="V495" s="4"/>
      <c r="W495" s="4"/>
      <c r="X495" s="4"/>
      <c r="Y495" s="4"/>
      <c r="Z495" s="4"/>
      <c r="AA495" s="4"/>
      <c r="AB495" s="4"/>
      <c r="AC495" s="4"/>
      <c r="AD495" s="4"/>
      <c r="AE495" s="4"/>
      <c r="AF495" s="4"/>
    </row>
    <row r="496">
      <c r="A496" s="43"/>
      <c r="B496" s="65" t="s">
        <v>97</v>
      </c>
      <c r="C496" s="43"/>
      <c r="D496" s="45"/>
      <c r="E496" s="45"/>
      <c r="F496" s="45"/>
      <c r="G496" s="4"/>
      <c r="H496" s="4"/>
      <c r="I496" s="66" t="str">
        <f t="array" ref="I496">ifna(IF(F496="","",INDEX(UpdateSheet!W:W,MATCH(1,(UpdateSheet!U:U=MAXIFS(UpdateSheet!U:U, UpdateSheet!V:V, G496, UpdateSheet!U:U, "&lt;=" &amp; A496))*(UpdateSheet!V:V=G496), 0))*H496),"")</f>
        <v/>
      </c>
      <c r="J496" s="61"/>
      <c r="K496" s="4"/>
      <c r="L496" s="4"/>
      <c r="M496" s="4"/>
      <c r="N496" s="4"/>
      <c r="O496" s="4"/>
      <c r="P496" s="4"/>
      <c r="Q496" s="4"/>
      <c r="R496" s="4"/>
      <c r="S496" s="4"/>
      <c r="T496" s="4"/>
      <c r="U496" s="4"/>
      <c r="V496" s="4"/>
      <c r="W496" s="4"/>
      <c r="X496" s="4"/>
      <c r="Y496" s="4"/>
      <c r="Z496" s="4"/>
      <c r="AA496" s="4"/>
      <c r="AB496" s="4"/>
      <c r="AC496" s="4"/>
      <c r="AD496" s="4"/>
      <c r="AE496" s="4"/>
      <c r="AF496" s="4"/>
    </row>
    <row r="497">
      <c r="A497" s="43"/>
      <c r="B497" s="65" t="s">
        <v>97</v>
      </c>
      <c r="C497" s="43"/>
      <c r="D497" s="45"/>
      <c r="E497" s="45"/>
      <c r="F497" s="45"/>
      <c r="G497" s="4"/>
      <c r="H497" s="4"/>
      <c r="I497" s="66" t="str">
        <f t="array" ref="I497">ifna(IF(F497="","",INDEX(UpdateSheet!W:W,MATCH(1,(UpdateSheet!U:U=MAXIFS(UpdateSheet!U:U, UpdateSheet!V:V, G497, UpdateSheet!U:U, "&lt;=" &amp; A497))*(UpdateSheet!V:V=G497), 0))*H497),"")</f>
        <v/>
      </c>
      <c r="J497" s="61"/>
      <c r="K497" s="4"/>
      <c r="L497" s="4"/>
      <c r="M497" s="4"/>
      <c r="N497" s="4"/>
      <c r="O497" s="4"/>
      <c r="P497" s="4"/>
      <c r="Q497" s="4"/>
      <c r="R497" s="4"/>
      <c r="S497" s="4"/>
      <c r="T497" s="4"/>
      <c r="U497" s="4"/>
      <c r="V497" s="4"/>
      <c r="W497" s="4"/>
      <c r="X497" s="4"/>
      <c r="Y497" s="4"/>
      <c r="Z497" s="4"/>
      <c r="AA497" s="4"/>
      <c r="AB497" s="4"/>
      <c r="AC497" s="4"/>
      <c r="AD497" s="4"/>
      <c r="AE497" s="4"/>
      <c r="AF497" s="4"/>
    </row>
    <row r="498">
      <c r="A498" s="43"/>
      <c r="B498" s="65" t="s">
        <v>97</v>
      </c>
      <c r="C498" s="43"/>
      <c r="D498" s="45"/>
      <c r="E498" s="45"/>
      <c r="F498" s="45"/>
      <c r="G498" s="4"/>
      <c r="H498" s="4"/>
      <c r="I498" s="66" t="str">
        <f t="array" ref="I498">ifna(IF(F498="","",INDEX(UpdateSheet!W:W,MATCH(1,(UpdateSheet!U:U=MAXIFS(UpdateSheet!U:U, UpdateSheet!V:V, G498, UpdateSheet!U:U, "&lt;=" &amp; A498))*(UpdateSheet!V:V=G498), 0))*H498),"")</f>
        <v/>
      </c>
      <c r="J498" s="61"/>
      <c r="K498" s="4"/>
      <c r="L498" s="4"/>
      <c r="M498" s="4"/>
      <c r="N498" s="4"/>
      <c r="O498" s="4"/>
      <c r="P498" s="4"/>
      <c r="Q498" s="4"/>
      <c r="R498" s="4"/>
      <c r="S498" s="4"/>
      <c r="T498" s="4"/>
      <c r="U498" s="4"/>
      <c r="V498" s="4"/>
      <c r="W498" s="4"/>
      <c r="X498" s="4"/>
      <c r="Y498" s="4"/>
      <c r="Z498" s="4"/>
      <c r="AA498" s="4"/>
      <c r="AB498" s="4"/>
      <c r="AC498" s="4"/>
      <c r="AD498" s="4"/>
      <c r="AE498" s="4"/>
      <c r="AF498" s="4"/>
    </row>
    <row r="499">
      <c r="A499" s="43"/>
      <c r="B499" s="65" t="s">
        <v>97</v>
      </c>
      <c r="C499" s="43"/>
      <c r="D499" s="45"/>
      <c r="E499" s="45"/>
      <c r="F499" s="45"/>
      <c r="G499" s="4"/>
      <c r="H499" s="4"/>
      <c r="I499" s="66" t="str">
        <f t="array" ref="I499">ifna(IF(F499="","",INDEX(UpdateSheet!W:W,MATCH(1,(UpdateSheet!U:U=MAXIFS(UpdateSheet!U:U, UpdateSheet!V:V, G499, UpdateSheet!U:U, "&lt;=" &amp; A499))*(UpdateSheet!V:V=G499), 0))*H499),"")</f>
        <v/>
      </c>
      <c r="J499" s="61"/>
      <c r="K499" s="4"/>
      <c r="L499" s="4"/>
      <c r="M499" s="4"/>
      <c r="N499" s="4"/>
      <c r="O499" s="4"/>
      <c r="P499" s="4"/>
      <c r="Q499" s="4"/>
      <c r="R499" s="4"/>
      <c r="S499" s="4"/>
      <c r="T499" s="4"/>
      <c r="U499" s="4"/>
      <c r="V499" s="4"/>
      <c r="W499" s="4"/>
      <c r="X499" s="4"/>
      <c r="Y499" s="4"/>
      <c r="Z499" s="4"/>
      <c r="AA499" s="4"/>
      <c r="AB499" s="4"/>
      <c r="AC499" s="4"/>
      <c r="AD499" s="4"/>
      <c r="AE499" s="4"/>
      <c r="AF499" s="4"/>
    </row>
    <row r="500">
      <c r="A500" s="43"/>
      <c r="B500" s="65" t="s">
        <v>97</v>
      </c>
      <c r="C500" s="43"/>
      <c r="D500" s="45"/>
      <c r="E500" s="45"/>
      <c r="F500" s="45"/>
      <c r="G500" s="4"/>
      <c r="H500" s="4"/>
      <c r="I500" s="66" t="str">
        <f t="array" ref="I500">ifna(IF(F500="","",INDEX(UpdateSheet!W:W,MATCH(1,(UpdateSheet!U:U=MAXIFS(UpdateSheet!U:U, UpdateSheet!V:V, G500, UpdateSheet!U:U, "&lt;=" &amp; A500))*(UpdateSheet!V:V=G500), 0))*H500),"")</f>
        <v/>
      </c>
      <c r="J500" s="61"/>
      <c r="K500" s="4"/>
      <c r="L500" s="4"/>
      <c r="M500" s="4"/>
      <c r="N500" s="4"/>
      <c r="O500" s="4"/>
      <c r="P500" s="4"/>
      <c r="Q500" s="4"/>
      <c r="R500" s="4"/>
      <c r="S500" s="4"/>
      <c r="T500" s="4"/>
      <c r="U500" s="4"/>
      <c r="V500" s="4"/>
      <c r="W500" s="4"/>
      <c r="X500" s="4"/>
      <c r="Y500" s="4"/>
      <c r="Z500" s="4"/>
      <c r="AA500" s="4"/>
      <c r="AB500" s="4"/>
      <c r="AC500" s="4"/>
      <c r="AD500" s="4"/>
      <c r="AE500" s="4"/>
      <c r="AF500" s="4"/>
    </row>
    <row r="501">
      <c r="A501" s="43"/>
      <c r="B501" s="65" t="s">
        <v>97</v>
      </c>
      <c r="C501" s="43"/>
      <c r="D501" s="45"/>
      <c r="E501" s="45"/>
      <c r="F501" s="45"/>
      <c r="G501" s="4"/>
      <c r="H501" s="4"/>
      <c r="I501" s="66" t="str">
        <f t="array" ref="I501">ifna(IF(F501="","",INDEX(UpdateSheet!W:W,MATCH(1,(UpdateSheet!U:U=MAXIFS(UpdateSheet!U:U, UpdateSheet!V:V, G501, UpdateSheet!U:U, "&lt;=" &amp; A501))*(UpdateSheet!V:V=G501), 0))*H501),"")</f>
        <v/>
      </c>
      <c r="J501" s="61"/>
      <c r="K501" s="4"/>
      <c r="L501" s="4"/>
      <c r="M501" s="4"/>
      <c r="N501" s="4"/>
      <c r="O501" s="4"/>
      <c r="P501" s="4"/>
      <c r="Q501" s="4"/>
      <c r="R501" s="4"/>
      <c r="S501" s="4"/>
      <c r="T501" s="4"/>
      <c r="U501" s="4"/>
      <c r="V501" s="4"/>
      <c r="W501" s="4"/>
      <c r="X501" s="4"/>
      <c r="Y501" s="4"/>
      <c r="Z501" s="4"/>
      <c r="AA501" s="4"/>
      <c r="AB501" s="4"/>
      <c r="AC501" s="4"/>
      <c r="AD501" s="4"/>
      <c r="AE501" s="4"/>
      <c r="AF501" s="4"/>
    </row>
    <row r="502">
      <c r="A502" s="43"/>
      <c r="B502" s="65" t="s">
        <v>97</v>
      </c>
      <c r="C502" s="43"/>
      <c r="D502" s="45"/>
      <c r="E502" s="45"/>
      <c r="F502" s="45"/>
      <c r="G502" s="4"/>
      <c r="H502" s="4"/>
      <c r="I502" s="66" t="str">
        <f t="array" ref="I502">ifna(IF(F502="","",INDEX(UpdateSheet!W:W,MATCH(1,(UpdateSheet!U:U=MAXIFS(UpdateSheet!U:U, UpdateSheet!V:V, G502, UpdateSheet!U:U, "&lt;=" &amp; A502))*(UpdateSheet!V:V=G502), 0))*H502),"")</f>
        <v/>
      </c>
      <c r="J502" s="61"/>
      <c r="K502" s="4"/>
      <c r="L502" s="4"/>
      <c r="M502" s="4"/>
      <c r="N502" s="4"/>
      <c r="O502" s="4"/>
      <c r="P502" s="4"/>
      <c r="Q502" s="4"/>
      <c r="R502" s="4"/>
      <c r="S502" s="4"/>
      <c r="T502" s="4"/>
      <c r="U502" s="4"/>
      <c r="V502" s="4"/>
      <c r="W502" s="4"/>
      <c r="X502" s="4"/>
      <c r="Y502" s="4"/>
      <c r="Z502" s="4"/>
      <c r="AA502" s="4"/>
      <c r="AB502" s="4"/>
      <c r="AC502" s="4"/>
      <c r="AD502" s="4"/>
      <c r="AE502" s="4"/>
      <c r="AF502" s="4"/>
    </row>
    <row r="503">
      <c r="A503" s="43"/>
      <c r="B503" s="65" t="s">
        <v>97</v>
      </c>
      <c r="C503" s="43"/>
      <c r="D503" s="45"/>
      <c r="E503" s="45"/>
      <c r="F503" s="45"/>
      <c r="G503" s="4"/>
      <c r="H503" s="4"/>
      <c r="I503" s="66" t="str">
        <f t="array" ref="I503">ifna(IF(F503="","",INDEX(UpdateSheet!W:W,MATCH(1,(UpdateSheet!U:U=MAXIFS(UpdateSheet!U:U, UpdateSheet!V:V, G503, UpdateSheet!U:U, "&lt;=" &amp; A503))*(UpdateSheet!V:V=G503), 0))*H503),"")</f>
        <v/>
      </c>
      <c r="J503" s="61"/>
      <c r="K503" s="4"/>
      <c r="L503" s="4"/>
      <c r="M503" s="4"/>
      <c r="N503" s="4"/>
      <c r="O503" s="4"/>
      <c r="P503" s="4"/>
      <c r="Q503" s="4"/>
      <c r="R503" s="4"/>
      <c r="S503" s="4"/>
      <c r="T503" s="4"/>
      <c r="U503" s="4"/>
      <c r="V503" s="4"/>
      <c r="W503" s="4"/>
      <c r="X503" s="4"/>
      <c r="Y503" s="4"/>
      <c r="Z503" s="4"/>
      <c r="AA503" s="4"/>
      <c r="AB503" s="4"/>
      <c r="AC503" s="4"/>
      <c r="AD503" s="4"/>
      <c r="AE503" s="4"/>
      <c r="AF503" s="4"/>
    </row>
    <row r="504">
      <c r="A504" s="43"/>
      <c r="B504" s="65" t="s">
        <v>97</v>
      </c>
      <c r="C504" s="43"/>
      <c r="D504" s="45"/>
      <c r="E504" s="45"/>
      <c r="F504" s="45"/>
      <c r="G504" s="4"/>
      <c r="H504" s="4"/>
      <c r="I504" s="66" t="str">
        <f t="array" ref="I504">ifna(IF(F504="","",INDEX(UpdateSheet!W:W,MATCH(1,(UpdateSheet!U:U=MAXIFS(UpdateSheet!U:U, UpdateSheet!V:V, G504, UpdateSheet!U:U, "&lt;=" &amp; A504))*(UpdateSheet!V:V=G504), 0))*H504),"")</f>
        <v/>
      </c>
      <c r="J504" s="61"/>
      <c r="K504" s="4"/>
      <c r="L504" s="4"/>
      <c r="M504" s="4"/>
      <c r="N504" s="4"/>
      <c r="O504" s="4"/>
      <c r="P504" s="4"/>
      <c r="Q504" s="4"/>
      <c r="R504" s="4"/>
      <c r="S504" s="4"/>
      <c r="T504" s="4"/>
      <c r="U504" s="4"/>
      <c r="V504" s="4"/>
      <c r="W504" s="4"/>
      <c r="X504" s="4"/>
      <c r="Y504" s="4"/>
      <c r="Z504" s="4"/>
      <c r="AA504" s="4"/>
      <c r="AB504" s="4"/>
      <c r="AC504" s="4"/>
      <c r="AD504" s="4"/>
      <c r="AE504" s="4"/>
      <c r="AF504" s="4"/>
    </row>
    <row r="505">
      <c r="A505" s="43"/>
      <c r="B505" s="65" t="s">
        <v>97</v>
      </c>
      <c r="C505" s="43"/>
      <c r="D505" s="45"/>
      <c r="E505" s="45"/>
      <c r="F505" s="45"/>
      <c r="G505" s="4"/>
      <c r="H505" s="4"/>
      <c r="I505" s="66" t="str">
        <f t="array" ref="I505">ifna(IF(F505="","",INDEX(UpdateSheet!W:W,MATCH(1,(UpdateSheet!U:U=MAXIFS(UpdateSheet!U:U, UpdateSheet!V:V, G505, UpdateSheet!U:U, "&lt;=" &amp; A505))*(UpdateSheet!V:V=G505), 0))*H505),"")</f>
        <v/>
      </c>
      <c r="J505" s="61"/>
      <c r="K505" s="4"/>
      <c r="L505" s="4"/>
      <c r="M505" s="4"/>
      <c r="N505" s="4"/>
      <c r="O505" s="4"/>
      <c r="P505" s="4"/>
      <c r="Q505" s="4"/>
      <c r="R505" s="4"/>
      <c r="S505" s="4"/>
      <c r="T505" s="4"/>
      <c r="U505" s="4"/>
      <c r="V505" s="4"/>
      <c r="W505" s="4"/>
      <c r="X505" s="4"/>
      <c r="Y505" s="4"/>
      <c r="Z505" s="4"/>
      <c r="AA505" s="4"/>
      <c r="AB505" s="4"/>
      <c r="AC505" s="4"/>
      <c r="AD505" s="4"/>
      <c r="AE505" s="4"/>
      <c r="AF505" s="4"/>
    </row>
    <row r="506">
      <c r="A506" s="43"/>
      <c r="B506" s="65" t="s">
        <v>97</v>
      </c>
      <c r="C506" s="43"/>
      <c r="D506" s="45"/>
      <c r="E506" s="45"/>
      <c r="F506" s="45"/>
      <c r="G506" s="4"/>
      <c r="H506" s="4"/>
      <c r="I506" s="66" t="str">
        <f t="array" ref="I506">ifna(IF(F506="","",INDEX(UpdateSheet!W:W,MATCH(1,(UpdateSheet!U:U=MAXIFS(UpdateSheet!U:U, UpdateSheet!V:V, G506, UpdateSheet!U:U, "&lt;=" &amp; A506))*(UpdateSheet!V:V=G506), 0))*H506),"")</f>
        <v/>
      </c>
      <c r="J506" s="61"/>
      <c r="K506" s="4"/>
      <c r="L506" s="4"/>
      <c r="M506" s="4"/>
      <c r="N506" s="4"/>
      <c r="O506" s="4"/>
      <c r="P506" s="4"/>
      <c r="Q506" s="4"/>
      <c r="R506" s="4"/>
      <c r="S506" s="4"/>
      <c r="T506" s="4"/>
      <c r="U506" s="4"/>
      <c r="V506" s="4"/>
      <c r="W506" s="4"/>
      <c r="X506" s="4"/>
      <c r="Y506" s="4"/>
      <c r="Z506" s="4"/>
      <c r="AA506" s="4"/>
      <c r="AB506" s="4"/>
      <c r="AC506" s="4"/>
      <c r="AD506" s="4"/>
      <c r="AE506" s="4"/>
      <c r="AF506" s="4"/>
    </row>
    <row r="507">
      <c r="A507" s="43"/>
      <c r="B507" s="65" t="s">
        <v>97</v>
      </c>
      <c r="C507" s="43"/>
      <c r="D507" s="45"/>
      <c r="E507" s="45"/>
      <c r="F507" s="45"/>
      <c r="G507" s="4"/>
      <c r="H507" s="4"/>
      <c r="I507" s="66" t="str">
        <f t="array" ref="I507">ifna(IF(F507="","",INDEX(UpdateSheet!W:W,MATCH(1,(UpdateSheet!U:U=MAXIFS(UpdateSheet!U:U, UpdateSheet!V:V, G507, UpdateSheet!U:U, "&lt;=" &amp; A507))*(UpdateSheet!V:V=G507), 0))*H507),"")</f>
        <v/>
      </c>
      <c r="J507" s="61"/>
      <c r="K507" s="4"/>
      <c r="L507" s="4"/>
      <c r="M507" s="4"/>
      <c r="N507" s="4"/>
      <c r="O507" s="4"/>
      <c r="P507" s="4"/>
      <c r="Q507" s="4"/>
      <c r="R507" s="4"/>
      <c r="S507" s="4"/>
      <c r="T507" s="4"/>
      <c r="U507" s="4"/>
      <c r="V507" s="4"/>
      <c r="W507" s="4"/>
      <c r="X507" s="4"/>
      <c r="Y507" s="4"/>
      <c r="Z507" s="4"/>
      <c r="AA507" s="4"/>
      <c r="AB507" s="4"/>
      <c r="AC507" s="4"/>
      <c r="AD507" s="4"/>
      <c r="AE507" s="4"/>
      <c r="AF507" s="4"/>
    </row>
    <row r="508">
      <c r="A508" s="43"/>
      <c r="B508" s="65" t="s">
        <v>97</v>
      </c>
      <c r="C508" s="43"/>
      <c r="D508" s="45"/>
      <c r="E508" s="45"/>
      <c r="F508" s="45"/>
      <c r="G508" s="4"/>
      <c r="H508" s="4"/>
      <c r="I508" s="66" t="str">
        <f t="array" ref="I508">ifna(IF(F508="","",INDEX(UpdateSheet!W:W,MATCH(1,(UpdateSheet!U:U=MAXIFS(UpdateSheet!U:U, UpdateSheet!V:V, G508, UpdateSheet!U:U, "&lt;=" &amp; A508))*(UpdateSheet!V:V=G508), 0))*H508),"")</f>
        <v/>
      </c>
      <c r="J508" s="61"/>
      <c r="K508" s="4"/>
      <c r="L508" s="4"/>
      <c r="M508" s="4"/>
      <c r="N508" s="4"/>
      <c r="O508" s="4"/>
      <c r="P508" s="4"/>
      <c r="Q508" s="4"/>
      <c r="R508" s="4"/>
      <c r="S508" s="4"/>
      <c r="T508" s="4"/>
      <c r="U508" s="4"/>
      <c r="V508" s="4"/>
      <c r="W508" s="4"/>
      <c r="X508" s="4"/>
      <c r="Y508" s="4"/>
      <c r="Z508" s="4"/>
      <c r="AA508" s="4"/>
      <c r="AB508" s="4"/>
      <c r="AC508" s="4"/>
      <c r="AD508" s="4"/>
      <c r="AE508" s="4"/>
      <c r="AF508" s="4"/>
    </row>
    <row r="509">
      <c r="A509" s="43"/>
      <c r="B509" s="65" t="s">
        <v>97</v>
      </c>
      <c r="C509" s="43"/>
      <c r="D509" s="45"/>
      <c r="E509" s="45"/>
      <c r="F509" s="45"/>
      <c r="G509" s="4"/>
      <c r="H509" s="4"/>
      <c r="I509" s="66" t="str">
        <f t="array" ref="I509">ifna(IF(F509="","",INDEX(UpdateSheet!W:W,MATCH(1,(UpdateSheet!U:U=MAXIFS(UpdateSheet!U:U, UpdateSheet!V:V, G509, UpdateSheet!U:U, "&lt;=" &amp; A509))*(UpdateSheet!V:V=G509), 0))*H509),"")</f>
        <v/>
      </c>
      <c r="J509" s="61"/>
      <c r="K509" s="4"/>
      <c r="L509" s="4"/>
      <c r="M509" s="4"/>
      <c r="N509" s="4"/>
      <c r="O509" s="4"/>
      <c r="P509" s="4"/>
      <c r="Q509" s="4"/>
      <c r="R509" s="4"/>
      <c r="S509" s="4"/>
      <c r="T509" s="4"/>
      <c r="U509" s="4"/>
      <c r="V509" s="4"/>
      <c r="W509" s="4"/>
      <c r="X509" s="4"/>
      <c r="Y509" s="4"/>
      <c r="Z509" s="4"/>
      <c r="AA509" s="4"/>
      <c r="AB509" s="4"/>
      <c r="AC509" s="4"/>
      <c r="AD509" s="4"/>
      <c r="AE509" s="4"/>
      <c r="AF509" s="4"/>
    </row>
    <row r="510">
      <c r="A510" s="43"/>
      <c r="B510" s="65" t="s">
        <v>97</v>
      </c>
      <c r="C510" s="43"/>
      <c r="D510" s="45"/>
      <c r="E510" s="45"/>
      <c r="F510" s="45"/>
      <c r="G510" s="4"/>
      <c r="H510" s="4"/>
      <c r="I510" s="66" t="str">
        <f t="array" ref="I510">ifna(IF(F510="","",INDEX(UpdateSheet!W:W,MATCH(1,(UpdateSheet!U:U=MAXIFS(UpdateSheet!U:U, UpdateSheet!V:V, G510, UpdateSheet!U:U, "&lt;=" &amp; A510))*(UpdateSheet!V:V=G510), 0))*H510),"")</f>
        <v/>
      </c>
      <c r="J510" s="61"/>
      <c r="K510" s="4"/>
      <c r="L510" s="4"/>
      <c r="M510" s="4"/>
      <c r="N510" s="4"/>
      <c r="O510" s="4"/>
      <c r="P510" s="4"/>
      <c r="Q510" s="4"/>
      <c r="R510" s="4"/>
      <c r="S510" s="4"/>
      <c r="T510" s="4"/>
      <c r="U510" s="4"/>
      <c r="V510" s="4"/>
      <c r="W510" s="4"/>
      <c r="X510" s="4"/>
      <c r="Y510" s="4"/>
      <c r="Z510" s="4"/>
      <c r="AA510" s="4"/>
      <c r="AB510" s="4"/>
      <c r="AC510" s="4"/>
      <c r="AD510" s="4"/>
      <c r="AE510" s="4"/>
      <c r="AF510" s="4"/>
    </row>
    <row r="511">
      <c r="A511" s="43"/>
      <c r="B511" s="65" t="s">
        <v>97</v>
      </c>
      <c r="C511" s="43"/>
      <c r="D511" s="45"/>
      <c r="E511" s="45"/>
      <c r="F511" s="45"/>
      <c r="G511" s="4"/>
      <c r="H511" s="4"/>
      <c r="I511" s="66" t="str">
        <f t="array" ref="I511">ifna(IF(F511="","",INDEX(UpdateSheet!W:W,MATCH(1,(UpdateSheet!U:U=MAXIFS(UpdateSheet!U:U, UpdateSheet!V:V, G511, UpdateSheet!U:U, "&lt;=" &amp; A511))*(UpdateSheet!V:V=G511), 0))*H511),"")</f>
        <v/>
      </c>
      <c r="J511" s="61"/>
      <c r="K511" s="4"/>
      <c r="L511" s="4"/>
      <c r="M511" s="4"/>
      <c r="N511" s="4"/>
      <c r="O511" s="4"/>
      <c r="P511" s="4"/>
      <c r="Q511" s="4"/>
      <c r="R511" s="4"/>
      <c r="S511" s="4"/>
      <c r="T511" s="4"/>
      <c r="U511" s="4"/>
      <c r="V511" s="4"/>
      <c r="W511" s="4"/>
      <c r="X511" s="4"/>
      <c r="Y511" s="4"/>
      <c r="Z511" s="4"/>
      <c r="AA511" s="4"/>
      <c r="AB511" s="4"/>
      <c r="AC511" s="4"/>
      <c r="AD511" s="4"/>
      <c r="AE511" s="4"/>
      <c r="AF511" s="4"/>
    </row>
    <row r="512">
      <c r="A512" s="43"/>
      <c r="B512" s="65" t="s">
        <v>97</v>
      </c>
      <c r="C512" s="43"/>
      <c r="D512" s="45"/>
      <c r="E512" s="45"/>
      <c r="F512" s="45"/>
      <c r="G512" s="4"/>
      <c r="H512" s="4"/>
      <c r="I512" s="66" t="str">
        <f t="array" ref="I512">ifna(IF(F512="","",INDEX(UpdateSheet!W:W,MATCH(1,(UpdateSheet!U:U=MAXIFS(UpdateSheet!U:U, UpdateSheet!V:V, G512, UpdateSheet!U:U, "&lt;=" &amp; A512))*(UpdateSheet!V:V=G512), 0))*H512),"")</f>
        <v/>
      </c>
      <c r="J512" s="61"/>
      <c r="K512" s="4"/>
      <c r="L512" s="4"/>
      <c r="M512" s="4"/>
      <c r="N512" s="4"/>
      <c r="O512" s="4"/>
      <c r="P512" s="4"/>
      <c r="Q512" s="4"/>
      <c r="R512" s="4"/>
      <c r="S512" s="4"/>
      <c r="T512" s="4"/>
      <c r="U512" s="4"/>
      <c r="V512" s="4"/>
      <c r="W512" s="4"/>
      <c r="X512" s="4"/>
      <c r="Y512" s="4"/>
      <c r="Z512" s="4"/>
      <c r="AA512" s="4"/>
      <c r="AB512" s="4"/>
      <c r="AC512" s="4"/>
      <c r="AD512" s="4"/>
      <c r="AE512" s="4"/>
      <c r="AF512" s="4"/>
    </row>
    <row r="513">
      <c r="A513" s="43"/>
      <c r="B513" s="65" t="s">
        <v>97</v>
      </c>
      <c r="C513" s="43"/>
      <c r="D513" s="45"/>
      <c r="E513" s="45"/>
      <c r="F513" s="45"/>
      <c r="G513" s="4"/>
      <c r="H513" s="4"/>
      <c r="I513" s="66" t="str">
        <f t="array" ref="I513">ifna(IF(F513="","",INDEX(UpdateSheet!W:W,MATCH(1,(UpdateSheet!U:U=MAXIFS(UpdateSheet!U:U, UpdateSheet!V:V, G513, UpdateSheet!U:U, "&lt;=" &amp; A513))*(UpdateSheet!V:V=G513), 0))*H513),"")</f>
        <v/>
      </c>
      <c r="J513" s="61"/>
      <c r="K513" s="4"/>
      <c r="L513" s="4"/>
      <c r="M513" s="4"/>
      <c r="N513" s="4"/>
      <c r="O513" s="4"/>
      <c r="P513" s="4"/>
      <c r="Q513" s="4"/>
      <c r="R513" s="4"/>
      <c r="S513" s="4"/>
      <c r="T513" s="4"/>
      <c r="U513" s="4"/>
      <c r="V513" s="4"/>
      <c r="W513" s="4"/>
      <c r="X513" s="4"/>
      <c r="Y513" s="4"/>
      <c r="Z513" s="4"/>
      <c r="AA513" s="4"/>
      <c r="AB513" s="4"/>
      <c r="AC513" s="4"/>
      <c r="AD513" s="4"/>
      <c r="AE513" s="4"/>
      <c r="AF513" s="4"/>
    </row>
    <row r="514">
      <c r="A514" s="43"/>
      <c r="B514" s="65" t="s">
        <v>97</v>
      </c>
      <c r="C514" s="43"/>
      <c r="D514" s="45"/>
      <c r="E514" s="45"/>
      <c r="F514" s="45"/>
      <c r="G514" s="4"/>
      <c r="H514" s="4"/>
      <c r="I514" s="66" t="str">
        <f t="array" ref="I514">ifna(IF(F514="","",INDEX(UpdateSheet!W:W,MATCH(1,(UpdateSheet!U:U=MAXIFS(UpdateSheet!U:U, UpdateSheet!V:V, G514, UpdateSheet!U:U, "&lt;=" &amp; A514))*(UpdateSheet!V:V=G514), 0))*H514),"")</f>
        <v/>
      </c>
      <c r="J514" s="61"/>
      <c r="K514" s="4"/>
      <c r="L514" s="4"/>
      <c r="M514" s="4"/>
      <c r="N514" s="4"/>
      <c r="O514" s="4"/>
      <c r="P514" s="4"/>
      <c r="Q514" s="4"/>
      <c r="R514" s="4"/>
      <c r="S514" s="4"/>
      <c r="T514" s="4"/>
      <c r="U514" s="4"/>
      <c r="V514" s="4"/>
      <c r="W514" s="4"/>
      <c r="X514" s="4"/>
      <c r="Y514" s="4"/>
      <c r="Z514" s="4"/>
      <c r="AA514" s="4"/>
      <c r="AB514" s="4"/>
      <c r="AC514" s="4"/>
      <c r="AD514" s="4"/>
      <c r="AE514" s="4"/>
      <c r="AF514" s="4"/>
    </row>
    <row r="515">
      <c r="A515" s="43"/>
      <c r="B515" s="65" t="s">
        <v>97</v>
      </c>
      <c r="C515" s="43"/>
      <c r="D515" s="45"/>
      <c r="E515" s="45"/>
      <c r="F515" s="45"/>
      <c r="G515" s="4"/>
      <c r="H515" s="4"/>
      <c r="I515" s="66" t="str">
        <f t="array" ref="I515">ifna(IF(F515="","",INDEX(UpdateSheet!W:W,MATCH(1,(UpdateSheet!U:U=MAXIFS(UpdateSheet!U:U, UpdateSheet!V:V, G515, UpdateSheet!U:U, "&lt;=" &amp; A515))*(UpdateSheet!V:V=G515), 0))*H515),"")</f>
        <v/>
      </c>
      <c r="J515" s="61"/>
      <c r="K515" s="4"/>
      <c r="L515" s="4"/>
      <c r="M515" s="4"/>
      <c r="N515" s="4"/>
      <c r="O515" s="4"/>
      <c r="P515" s="4"/>
      <c r="Q515" s="4"/>
      <c r="R515" s="4"/>
      <c r="S515" s="4"/>
      <c r="T515" s="4"/>
      <c r="U515" s="4"/>
      <c r="V515" s="4"/>
      <c r="W515" s="4"/>
      <c r="X515" s="4"/>
      <c r="Y515" s="4"/>
      <c r="Z515" s="4"/>
      <c r="AA515" s="4"/>
      <c r="AB515" s="4"/>
      <c r="AC515" s="4"/>
      <c r="AD515" s="4"/>
      <c r="AE515" s="4"/>
      <c r="AF515" s="4"/>
    </row>
    <row r="516">
      <c r="A516" s="43"/>
      <c r="B516" s="65" t="s">
        <v>97</v>
      </c>
      <c r="C516" s="43"/>
      <c r="D516" s="45"/>
      <c r="E516" s="45"/>
      <c r="F516" s="45"/>
      <c r="G516" s="4"/>
      <c r="H516" s="4"/>
      <c r="I516" s="66" t="str">
        <f t="array" ref="I516">ifna(IF(F516="","",INDEX(UpdateSheet!W:W,MATCH(1,(UpdateSheet!U:U=MAXIFS(UpdateSheet!U:U, UpdateSheet!V:V, G516, UpdateSheet!U:U, "&lt;=" &amp; A516))*(UpdateSheet!V:V=G516), 0))*H516),"")</f>
        <v/>
      </c>
      <c r="J516" s="61"/>
      <c r="K516" s="4"/>
      <c r="L516" s="4"/>
      <c r="M516" s="4"/>
      <c r="N516" s="4"/>
      <c r="O516" s="4"/>
      <c r="P516" s="4"/>
      <c r="Q516" s="4"/>
      <c r="R516" s="4"/>
      <c r="S516" s="4"/>
      <c r="T516" s="4"/>
      <c r="U516" s="4"/>
      <c r="V516" s="4"/>
      <c r="W516" s="4"/>
      <c r="X516" s="4"/>
      <c r="Y516" s="4"/>
      <c r="Z516" s="4"/>
      <c r="AA516" s="4"/>
      <c r="AB516" s="4"/>
      <c r="AC516" s="4"/>
      <c r="AD516" s="4"/>
      <c r="AE516" s="4"/>
      <c r="AF516" s="4"/>
    </row>
    <row r="517">
      <c r="A517" s="43"/>
      <c r="B517" s="65" t="s">
        <v>97</v>
      </c>
      <c r="C517" s="43"/>
      <c r="D517" s="45"/>
      <c r="E517" s="45"/>
      <c r="F517" s="45"/>
      <c r="G517" s="4"/>
      <c r="H517" s="4"/>
      <c r="I517" s="66" t="str">
        <f t="array" ref="I517">ifna(IF(F517="","",INDEX(UpdateSheet!W:W,MATCH(1,(UpdateSheet!U:U=MAXIFS(UpdateSheet!U:U, UpdateSheet!V:V, G517, UpdateSheet!U:U, "&lt;=" &amp; A517))*(UpdateSheet!V:V=G517), 0))*H517),"")</f>
        <v/>
      </c>
      <c r="J517" s="61"/>
      <c r="K517" s="4"/>
      <c r="L517" s="4"/>
      <c r="M517" s="4"/>
      <c r="N517" s="4"/>
      <c r="O517" s="4"/>
      <c r="P517" s="4"/>
      <c r="Q517" s="4"/>
      <c r="R517" s="4"/>
      <c r="S517" s="4"/>
      <c r="T517" s="4"/>
      <c r="U517" s="4"/>
      <c r="V517" s="4"/>
      <c r="W517" s="4"/>
      <c r="X517" s="4"/>
      <c r="Y517" s="4"/>
      <c r="Z517" s="4"/>
      <c r="AA517" s="4"/>
      <c r="AB517" s="4"/>
      <c r="AC517" s="4"/>
      <c r="AD517" s="4"/>
      <c r="AE517" s="4"/>
      <c r="AF517" s="4"/>
    </row>
    <row r="518">
      <c r="A518" s="43"/>
      <c r="B518" s="65" t="s">
        <v>97</v>
      </c>
      <c r="C518" s="43"/>
      <c r="D518" s="45"/>
      <c r="E518" s="45"/>
      <c r="F518" s="45"/>
      <c r="G518" s="4"/>
      <c r="H518" s="4"/>
      <c r="I518" s="66" t="str">
        <f t="array" ref="I518">ifna(IF(F518="","",INDEX(UpdateSheet!W:W,MATCH(1,(UpdateSheet!U:U=MAXIFS(UpdateSheet!U:U, UpdateSheet!V:V, G518, UpdateSheet!U:U, "&lt;=" &amp; A518))*(UpdateSheet!V:V=G518), 0))*H518),"")</f>
        <v/>
      </c>
      <c r="J518" s="61"/>
      <c r="K518" s="4"/>
      <c r="L518" s="4"/>
      <c r="M518" s="4"/>
      <c r="N518" s="4"/>
      <c r="O518" s="4"/>
      <c r="P518" s="4"/>
      <c r="Q518" s="4"/>
      <c r="R518" s="4"/>
      <c r="S518" s="4"/>
      <c r="T518" s="4"/>
      <c r="U518" s="4"/>
      <c r="V518" s="4"/>
      <c r="W518" s="4"/>
      <c r="X518" s="4"/>
      <c r="Y518" s="4"/>
      <c r="Z518" s="4"/>
      <c r="AA518" s="4"/>
      <c r="AB518" s="4"/>
      <c r="AC518" s="4"/>
      <c r="AD518" s="4"/>
      <c r="AE518" s="4"/>
      <c r="AF518" s="4"/>
    </row>
    <row r="519">
      <c r="A519" s="43"/>
      <c r="B519" s="65" t="s">
        <v>97</v>
      </c>
      <c r="C519" s="43"/>
      <c r="D519" s="45"/>
      <c r="E519" s="45"/>
      <c r="F519" s="45"/>
      <c r="G519" s="4"/>
      <c r="H519" s="4"/>
      <c r="I519" s="66" t="str">
        <f t="array" ref="I519">ifna(IF(F519="","",INDEX(UpdateSheet!W:W,MATCH(1,(UpdateSheet!U:U=MAXIFS(UpdateSheet!U:U, UpdateSheet!V:V, G519, UpdateSheet!U:U, "&lt;=" &amp; A519))*(UpdateSheet!V:V=G519), 0))*H519),"")</f>
        <v/>
      </c>
      <c r="J519" s="61"/>
      <c r="K519" s="4"/>
      <c r="L519" s="4"/>
      <c r="M519" s="4"/>
      <c r="N519" s="4"/>
      <c r="O519" s="4"/>
      <c r="P519" s="4"/>
      <c r="Q519" s="4"/>
      <c r="R519" s="4"/>
      <c r="S519" s="4"/>
      <c r="T519" s="4"/>
      <c r="U519" s="4"/>
      <c r="V519" s="4"/>
      <c r="W519" s="4"/>
      <c r="X519" s="4"/>
      <c r="Y519" s="4"/>
      <c r="Z519" s="4"/>
      <c r="AA519" s="4"/>
      <c r="AB519" s="4"/>
      <c r="AC519" s="4"/>
      <c r="AD519" s="4"/>
      <c r="AE519" s="4"/>
      <c r="AF519" s="4"/>
    </row>
    <row r="520">
      <c r="A520" s="43"/>
      <c r="B520" s="65" t="s">
        <v>97</v>
      </c>
      <c r="C520" s="43"/>
      <c r="D520" s="45"/>
      <c r="E520" s="45"/>
      <c r="F520" s="45"/>
      <c r="G520" s="4"/>
      <c r="H520" s="4"/>
      <c r="I520" s="66" t="str">
        <f t="array" ref="I520">ifna(IF(F520="","",INDEX(UpdateSheet!W:W,MATCH(1,(UpdateSheet!U:U=MAXIFS(UpdateSheet!U:U, UpdateSheet!V:V, G520, UpdateSheet!U:U, "&lt;=" &amp; A520))*(UpdateSheet!V:V=G520), 0))*H520),"")</f>
        <v/>
      </c>
      <c r="J520" s="61"/>
      <c r="K520" s="4"/>
      <c r="L520" s="4"/>
      <c r="M520" s="4"/>
      <c r="N520" s="4"/>
      <c r="O520" s="4"/>
      <c r="P520" s="4"/>
      <c r="Q520" s="4"/>
      <c r="R520" s="4"/>
      <c r="S520" s="4"/>
      <c r="T520" s="4"/>
      <c r="U520" s="4"/>
      <c r="V520" s="4"/>
      <c r="W520" s="4"/>
      <c r="X520" s="4"/>
      <c r="Y520" s="4"/>
      <c r="Z520" s="4"/>
      <c r="AA520" s="4"/>
      <c r="AB520" s="4"/>
      <c r="AC520" s="4"/>
      <c r="AD520" s="4"/>
      <c r="AE520" s="4"/>
      <c r="AF520" s="4"/>
    </row>
    <row r="521">
      <c r="A521" s="43"/>
      <c r="B521" s="65" t="s">
        <v>97</v>
      </c>
      <c r="C521" s="43"/>
      <c r="D521" s="45"/>
      <c r="E521" s="45"/>
      <c r="F521" s="45"/>
      <c r="G521" s="4"/>
      <c r="H521" s="4"/>
      <c r="I521" s="66" t="str">
        <f t="array" ref="I521">ifna(IF(F521="","",INDEX(UpdateSheet!W:W,MATCH(1,(UpdateSheet!U:U=MAXIFS(UpdateSheet!U:U, UpdateSheet!V:V, G521, UpdateSheet!U:U, "&lt;=" &amp; A521))*(UpdateSheet!V:V=G521), 0))*H521),"")</f>
        <v/>
      </c>
      <c r="J521" s="61"/>
      <c r="K521" s="4"/>
      <c r="L521" s="4"/>
      <c r="M521" s="4"/>
      <c r="N521" s="4"/>
      <c r="O521" s="4"/>
      <c r="P521" s="4"/>
      <c r="Q521" s="4"/>
      <c r="R521" s="4"/>
      <c r="S521" s="4"/>
      <c r="T521" s="4"/>
      <c r="U521" s="4"/>
      <c r="V521" s="4"/>
      <c r="W521" s="4"/>
      <c r="X521" s="4"/>
      <c r="Y521" s="4"/>
      <c r="Z521" s="4"/>
      <c r="AA521" s="4"/>
      <c r="AB521" s="4"/>
      <c r="AC521" s="4"/>
      <c r="AD521" s="4"/>
      <c r="AE521" s="4"/>
      <c r="AF521" s="4"/>
    </row>
    <row r="522">
      <c r="A522" s="43"/>
      <c r="B522" s="65" t="s">
        <v>97</v>
      </c>
      <c r="C522" s="43"/>
      <c r="D522" s="45"/>
      <c r="E522" s="45"/>
      <c r="F522" s="45"/>
      <c r="G522" s="4"/>
      <c r="H522" s="4"/>
      <c r="I522" s="66" t="str">
        <f t="array" ref="I522">ifna(IF(F522="","",INDEX(UpdateSheet!W:W,MATCH(1,(UpdateSheet!U:U=MAXIFS(UpdateSheet!U:U, UpdateSheet!V:V, G522, UpdateSheet!U:U, "&lt;=" &amp; A522))*(UpdateSheet!V:V=G522), 0))*H522),"")</f>
        <v/>
      </c>
      <c r="J522" s="61"/>
      <c r="K522" s="4"/>
      <c r="L522" s="4"/>
      <c r="M522" s="4"/>
      <c r="N522" s="4"/>
      <c r="O522" s="4"/>
      <c r="P522" s="4"/>
      <c r="Q522" s="4"/>
      <c r="R522" s="4"/>
      <c r="S522" s="4"/>
      <c r="T522" s="4"/>
      <c r="U522" s="4"/>
      <c r="V522" s="4"/>
      <c r="W522" s="4"/>
      <c r="X522" s="4"/>
      <c r="Y522" s="4"/>
      <c r="Z522" s="4"/>
      <c r="AA522" s="4"/>
      <c r="AB522" s="4"/>
      <c r="AC522" s="4"/>
      <c r="AD522" s="4"/>
      <c r="AE522" s="4"/>
      <c r="AF522" s="4"/>
    </row>
    <row r="523">
      <c r="A523" s="43"/>
      <c r="B523" s="65" t="s">
        <v>97</v>
      </c>
      <c r="C523" s="43"/>
      <c r="D523" s="45"/>
      <c r="E523" s="45"/>
      <c r="F523" s="45"/>
      <c r="G523" s="4"/>
      <c r="H523" s="4"/>
      <c r="I523" s="66" t="str">
        <f t="array" ref="I523">ifna(IF(F523="","",INDEX(UpdateSheet!W:W,MATCH(1,(UpdateSheet!U:U=MAXIFS(UpdateSheet!U:U, UpdateSheet!V:V, G523, UpdateSheet!U:U, "&lt;=" &amp; A523))*(UpdateSheet!V:V=G523), 0))*H523),"")</f>
        <v/>
      </c>
      <c r="J523" s="61"/>
      <c r="K523" s="4"/>
      <c r="L523" s="4"/>
      <c r="M523" s="4"/>
      <c r="N523" s="4"/>
      <c r="O523" s="4"/>
      <c r="P523" s="4"/>
      <c r="Q523" s="4"/>
      <c r="R523" s="4"/>
      <c r="S523" s="4"/>
      <c r="T523" s="4"/>
      <c r="U523" s="4"/>
      <c r="V523" s="4"/>
      <c r="W523" s="4"/>
      <c r="X523" s="4"/>
      <c r="Y523" s="4"/>
      <c r="Z523" s="4"/>
      <c r="AA523" s="4"/>
      <c r="AB523" s="4"/>
      <c r="AC523" s="4"/>
      <c r="AD523" s="4"/>
      <c r="AE523" s="4"/>
      <c r="AF523" s="4"/>
    </row>
    <row r="524">
      <c r="A524" s="43"/>
      <c r="B524" s="65" t="s">
        <v>97</v>
      </c>
      <c r="C524" s="43"/>
      <c r="D524" s="45"/>
      <c r="E524" s="45"/>
      <c r="F524" s="45"/>
      <c r="G524" s="4"/>
      <c r="H524" s="4"/>
      <c r="I524" s="66" t="str">
        <f t="array" ref="I524">ifna(IF(F524="","",INDEX(UpdateSheet!W:W,MATCH(1,(UpdateSheet!U:U=MAXIFS(UpdateSheet!U:U, UpdateSheet!V:V, G524, UpdateSheet!U:U, "&lt;=" &amp; A524))*(UpdateSheet!V:V=G524), 0))*H524),"")</f>
        <v/>
      </c>
      <c r="J524" s="61"/>
      <c r="K524" s="4"/>
      <c r="L524" s="4"/>
      <c r="M524" s="4"/>
      <c r="N524" s="4"/>
      <c r="O524" s="4"/>
      <c r="P524" s="4"/>
      <c r="Q524" s="4"/>
      <c r="R524" s="4"/>
      <c r="S524" s="4"/>
      <c r="T524" s="4"/>
      <c r="U524" s="4"/>
      <c r="V524" s="4"/>
      <c r="W524" s="4"/>
      <c r="X524" s="4"/>
      <c r="Y524" s="4"/>
      <c r="Z524" s="4"/>
      <c r="AA524" s="4"/>
      <c r="AB524" s="4"/>
      <c r="AC524" s="4"/>
      <c r="AD524" s="4"/>
      <c r="AE524" s="4"/>
      <c r="AF524" s="4"/>
    </row>
    <row r="525">
      <c r="A525" s="43"/>
      <c r="B525" s="65" t="s">
        <v>97</v>
      </c>
      <c r="C525" s="43"/>
      <c r="D525" s="45"/>
      <c r="E525" s="45"/>
      <c r="F525" s="45"/>
      <c r="G525" s="4"/>
      <c r="H525" s="4"/>
      <c r="I525" s="66" t="str">
        <f t="array" ref="I525">ifna(IF(F525="","",INDEX(UpdateSheet!W:W,MATCH(1,(UpdateSheet!U:U=MAXIFS(UpdateSheet!U:U, UpdateSheet!V:V, G525, UpdateSheet!U:U, "&lt;=" &amp; A525))*(UpdateSheet!V:V=G525), 0))*H525),"")</f>
        <v/>
      </c>
      <c r="J525" s="61"/>
      <c r="K525" s="4"/>
      <c r="L525" s="4"/>
      <c r="M525" s="4"/>
      <c r="N525" s="4"/>
      <c r="O525" s="4"/>
      <c r="P525" s="4"/>
      <c r="Q525" s="4"/>
      <c r="R525" s="4"/>
      <c r="S525" s="4"/>
      <c r="T525" s="4"/>
      <c r="U525" s="4"/>
      <c r="V525" s="4"/>
      <c r="W525" s="4"/>
      <c r="X525" s="4"/>
      <c r="Y525" s="4"/>
      <c r="Z525" s="4"/>
      <c r="AA525" s="4"/>
      <c r="AB525" s="4"/>
      <c r="AC525" s="4"/>
      <c r="AD525" s="4"/>
      <c r="AE525" s="4"/>
      <c r="AF525" s="4"/>
    </row>
    <row r="526">
      <c r="A526" s="43"/>
      <c r="B526" s="65" t="s">
        <v>97</v>
      </c>
      <c r="C526" s="43"/>
      <c r="D526" s="45"/>
      <c r="E526" s="45"/>
      <c r="F526" s="45"/>
      <c r="G526" s="4"/>
      <c r="H526" s="4"/>
      <c r="I526" s="66" t="str">
        <f t="array" ref="I526">ifna(IF(F526="","",INDEX(UpdateSheet!W:W,MATCH(1,(UpdateSheet!U:U=MAXIFS(UpdateSheet!U:U, UpdateSheet!V:V, G526, UpdateSheet!U:U, "&lt;=" &amp; A526))*(UpdateSheet!V:V=G526), 0))*H526),"")</f>
        <v/>
      </c>
      <c r="J526" s="61"/>
      <c r="K526" s="4"/>
      <c r="L526" s="4"/>
      <c r="M526" s="4"/>
      <c r="N526" s="4"/>
      <c r="O526" s="4"/>
      <c r="P526" s="4"/>
      <c r="Q526" s="4"/>
      <c r="R526" s="4"/>
      <c r="S526" s="4"/>
      <c r="T526" s="4"/>
      <c r="U526" s="4"/>
      <c r="V526" s="4"/>
      <c r="W526" s="4"/>
      <c r="X526" s="4"/>
      <c r="Y526" s="4"/>
      <c r="Z526" s="4"/>
      <c r="AA526" s="4"/>
      <c r="AB526" s="4"/>
      <c r="AC526" s="4"/>
      <c r="AD526" s="4"/>
      <c r="AE526" s="4"/>
      <c r="AF526" s="4"/>
    </row>
    <row r="527">
      <c r="A527" s="43"/>
      <c r="B527" s="65" t="s">
        <v>97</v>
      </c>
      <c r="C527" s="43"/>
      <c r="D527" s="45"/>
      <c r="E527" s="45"/>
      <c r="F527" s="45"/>
      <c r="G527" s="4"/>
      <c r="H527" s="4"/>
      <c r="I527" s="66" t="str">
        <f t="array" ref="I527">ifna(IF(F527="","",INDEX(UpdateSheet!W:W,MATCH(1,(UpdateSheet!U:U=MAXIFS(UpdateSheet!U:U, UpdateSheet!V:V, G527, UpdateSheet!U:U, "&lt;=" &amp; A527))*(UpdateSheet!V:V=G527), 0))*H527),"")</f>
        <v/>
      </c>
      <c r="J527" s="61"/>
      <c r="K527" s="4"/>
      <c r="L527" s="4"/>
      <c r="M527" s="4"/>
      <c r="N527" s="4"/>
      <c r="O527" s="4"/>
      <c r="P527" s="4"/>
      <c r="Q527" s="4"/>
      <c r="R527" s="4"/>
      <c r="S527" s="4"/>
      <c r="T527" s="4"/>
      <c r="U527" s="4"/>
      <c r="V527" s="4"/>
      <c r="W527" s="4"/>
      <c r="X527" s="4"/>
      <c r="Y527" s="4"/>
      <c r="Z527" s="4"/>
      <c r="AA527" s="4"/>
      <c r="AB527" s="4"/>
      <c r="AC527" s="4"/>
      <c r="AD527" s="4"/>
      <c r="AE527" s="4"/>
      <c r="AF527" s="4"/>
    </row>
    <row r="528">
      <c r="A528" s="43"/>
      <c r="B528" s="65" t="s">
        <v>97</v>
      </c>
      <c r="C528" s="43"/>
      <c r="D528" s="45"/>
      <c r="E528" s="45"/>
      <c r="F528" s="45"/>
      <c r="G528" s="4"/>
      <c r="H528" s="4"/>
      <c r="I528" s="66" t="str">
        <f t="array" ref="I528">ifna(IF(F528="","",INDEX(UpdateSheet!W:W,MATCH(1,(UpdateSheet!U:U=MAXIFS(UpdateSheet!U:U, UpdateSheet!V:V, G528, UpdateSheet!U:U, "&lt;=" &amp; A528))*(UpdateSheet!V:V=G528), 0))*H528),"")</f>
        <v/>
      </c>
      <c r="J528" s="61"/>
      <c r="K528" s="4"/>
      <c r="L528" s="4"/>
      <c r="M528" s="4"/>
      <c r="N528" s="4"/>
      <c r="O528" s="4"/>
      <c r="P528" s="4"/>
      <c r="Q528" s="4"/>
      <c r="R528" s="4"/>
      <c r="S528" s="4"/>
      <c r="T528" s="4"/>
      <c r="U528" s="4"/>
      <c r="V528" s="4"/>
      <c r="W528" s="4"/>
      <c r="X528" s="4"/>
      <c r="Y528" s="4"/>
      <c r="Z528" s="4"/>
      <c r="AA528" s="4"/>
      <c r="AB528" s="4"/>
      <c r="AC528" s="4"/>
      <c r="AD528" s="4"/>
      <c r="AE528" s="4"/>
      <c r="AF528" s="4"/>
    </row>
    <row r="529">
      <c r="A529" s="43"/>
      <c r="B529" s="65" t="s">
        <v>97</v>
      </c>
      <c r="C529" s="43"/>
      <c r="D529" s="45"/>
      <c r="E529" s="45"/>
      <c r="F529" s="45"/>
      <c r="G529" s="4"/>
      <c r="H529" s="4"/>
      <c r="I529" s="66" t="str">
        <f t="array" ref="I529">ifna(IF(F529="","",INDEX(UpdateSheet!W:W,MATCH(1,(UpdateSheet!U:U=MAXIFS(UpdateSheet!U:U, UpdateSheet!V:V, G529, UpdateSheet!U:U, "&lt;=" &amp; A529))*(UpdateSheet!V:V=G529), 0))*H529),"")</f>
        <v/>
      </c>
      <c r="J529" s="61"/>
      <c r="K529" s="4"/>
      <c r="L529" s="4"/>
      <c r="M529" s="4"/>
      <c r="N529" s="4"/>
      <c r="O529" s="4"/>
      <c r="P529" s="4"/>
      <c r="Q529" s="4"/>
      <c r="R529" s="4"/>
      <c r="S529" s="4"/>
      <c r="T529" s="4"/>
      <c r="U529" s="4"/>
      <c r="V529" s="4"/>
      <c r="W529" s="4"/>
      <c r="X529" s="4"/>
      <c r="Y529" s="4"/>
      <c r="Z529" s="4"/>
      <c r="AA529" s="4"/>
      <c r="AB529" s="4"/>
      <c r="AC529" s="4"/>
      <c r="AD529" s="4"/>
      <c r="AE529" s="4"/>
      <c r="AF529" s="4"/>
    </row>
    <row r="530">
      <c r="A530" s="43"/>
      <c r="B530" s="65" t="s">
        <v>97</v>
      </c>
      <c r="C530" s="43"/>
      <c r="D530" s="45"/>
      <c r="E530" s="45"/>
      <c r="F530" s="45"/>
      <c r="G530" s="4"/>
      <c r="H530" s="4"/>
      <c r="I530" s="66" t="str">
        <f t="array" ref="I530">ifna(IF(F530="","",INDEX(UpdateSheet!W:W,MATCH(1,(UpdateSheet!U:U=MAXIFS(UpdateSheet!U:U, UpdateSheet!V:V, G530, UpdateSheet!U:U, "&lt;=" &amp; A530))*(UpdateSheet!V:V=G530), 0))*H530),"")</f>
        <v/>
      </c>
      <c r="J530" s="61"/>
      <c r="K530" s="4"/>
      <c r="L530" s="4"/>
      <c r="M530" s="4"/>
      <c r="N530" s="4"/>
      <c r="O530" s="4"/>
      <c r="P530" s="4"/>
      <c r="Q530" s="4"/>
      <c r="R530" s="4"/>
      <c r="S530" s="4"/>
      <c r="T530" s="4"/>
      <c r="U530" s="4"/>
      <c r="V530" s="4"/>
      <c r="W530" s="4"/>
      <c r="X530" s="4"/>
      <c r="Y530" s="4"/>
      <c r="Z530" s="4"/>
      <c r="AA530" s="4"/>
      <c r="AB530" s="4"/>
      <c r="AC530" s="4"/>
      <c r="AD530" s="4"/>
      <c r="AE530" s="4"/>
      <c r="AF530" s="4"/>
    </row>
    <row r="531">
      <c r="A531" s="43"/>
      <c r="B531" s="65" t="s">
        <v>97</v>
      </c>
      <c r="C531" s="43"/>
      <c r="D531" s="45"/>
      <c r="E531" s="45"/>
      <c r="F531" s="45"/>
      <c r="G531" s="4"/>
      <c r="H531" s="4"/>
      <c r="I531" s="66" t="str">
        <f t="array" ref="I531">ifna(IF(F531="","",INDEX(UpdateSheet!W:W,MATCH(1,(UpdateSheet!U:U=MAXIFS(UpdateSheet!U:U, UpdateSheet!V:V, G531, UpdateSheet!U:U, "&lt;=" &amp; A531))*(UpdateSheet!V:V=G531), 0))*H531),"")</f>
        <v/>
      </c>
      <c r="J531" s="61"/>
      <c r="K531" s="4"/>
      <c r="L531" s="4"/>
      <c r="M531" s="4"/>
      <c r="N531" s="4"/>
      <c r="O531" s="4"/>
      <c r="P531" s="4"/>
      <c r="Q531" s="4"/>
      <c r="R531" s="4"/>
      <c r="S531" s="4"/>
      <c r="T531" s="4"/>
      <c r="U531" s="4"/>
      <c r="V531" s="4"/>
      <c r="W531" s="4"/>
      <c r="X531" s="4"/>
      <c r="Y531" s="4"/>
      <c r="Z531" s="4"/>
      <c r="AA531" s="4"/>
      <c r="AB531" s="4"/>
      <c r="AC531" s="4"/>
      <c r="AD531" s="4"/>
      <c r="AE531" s="4"/>
      <c r="AF531" s="4"/>
    </row>
    <row r="532">
      <c r="A532" s="43"/>
      <c r="B532" s="65" t="s">
        <v>97</v>
      </c>
      <c r="C532" s="43"/>
      <c r="D532" s="45"/>
      <c r="E532" s="45"/>
      <c r="F532" s="45"/>
      <c r="G532" s="4"/>
      <c r="H532" s="4"/>
      <c r="I532" s="66" t="str">
        <f t="array" ref="I532">ifna(IF(F532="","",INDEX(UpdateSheet!W:W,MATCH(1,(UpdateSheet!U:U=MAXIFS(UpdateSheet!U:U, UpdateSheet!V:V, G532, UpdateSheet!U:U, "&lt;=" &amp; A532))*(UpdateSheet!V:V=G532), 0))*H532),"")</f>
        <v/>
      </c>
      <c r="J532" s="61"/>
      <c r="K532" s="4"/>
      <c r="L532" s="4"/>
      <c r="M532" s="4"/>
      <c r="N532" s="4"/>
      <c r="O532" s="4"/>
      <c r="P532" s="4"/>
      <c r="Q532" s="4"/>
      <c r="R532" s="4"/>
      <c r="S532" s="4"/>
      <c r="T532" s="4"/>
      <c r="U532" s="4"/>
      <c r="V532" s="4"/>
      <c r="W532" s="4"/>
      <c r="X532" s="4"/>
      <c r="Y532" s="4"/>
      <c r="Z532" s="4"/>
      <c r="AA532" s="4"/>
      <c r="AB532" s="4"/>
      <c r="AC532" s="4"/>
      <c r="AD532" s="4"/>
      <c r="AE532" s="4"/>
      <c r="AF532" s="4"/>
    </row>
    <row r="533">
      <c r="A533" s="43"/>
      <c r="B533" s="65" t="s">
        <v>97</v>
      </c>
      <c r="C533" s="43"/>
      <c r="D533" s="45"/>
      <c r="E533" s="45"/>
      <c r="F533" s="45"/>
      <c r="G533" s="4"/>
      <c r="H533" s="4"/>
      <c r="I533" s="66" t="str">
        <f t="array" ref="I533">ifna(IF(F533="","",INDEX(UpdateSheet!W:W,MATCH(1,(UpdateSheet!U:U=MAXIFS(UpdateSheet!U:U, UpdateSheet!V:V, G533, UpdateSheet!U:U, "&lt;=" &amp; A533))*(UpdateSheet!V:V=G533), 0))*H533),"")</f>
        <v/>
      </c>
      <c r="J533" s="61"/>
      <c r="K533" s="4"/>
      <c r="L533" s="4"/>
      <c r="M533" s="4"/>
      <c r="N533" s="4"/>
      <c r="O533" s="4"/>
      <c r="P533" s="4"/>
      <c r="Q533" s="4"/>
      <c r="R533" s="4"/>
      <c r="S533" s="4"/>
      <c r="T533" s="4"/>
      <c r="U533" s="4"/>
      <c r="V533" s="4"/>
      <c r="W533" s="4"/>
      <c r="X533" s="4"/>
      <c r="Y533" s="4"/>
      <c r="Z533" s="4"/>
      <c r="AA533" s="4"/>
      <c r="AB533" s="4"/>
      <c r="AC533" s="4"/>
      <c r="AD533" s="4"/>
      <c r="AE533" s="4"/>
      <c r="AF533" s="4"/>
    </row>
    <row r="534">
      <c r="A534" s="43"/>
      <c r="B534" s="65" t="s">
        <v>97</v>
      </c>
      <c r="C534" s="43"/>
      <c r="D534" s="45"/>
      <c r="E534" s="45"/>
      <c r="F534" s="45"/>
      <c r="G534" s="4"/>
      <c r="H534" s="4"/>
      <c r="I534" s="66" t="str">
        <f t="array" ref="I534">ifna(IF(F534="","",INDEX(UpdateSheet!W:W,MATCH(1,(UpdateSheet!U:U=MAXIFS(UpdateSheet!U:U, UpdateSheet!V:V, G534, UpdateSheet!U:U, "&lt;=" &amp; A534))*(UpdateSheet!V:V=G534), 0))*H534),"")</f>
        <v/>
      </c>
      <c r="J534" s="61"/>
      <c r="K534" s="4"/>
      <c r="L534" s="4"/>
      <c r="M534" s="4"/>
      <c r="N534" s="4"/>
      <c r="O534" s="4"/>
      <c r="P534" s="4"/>
      <c r="Q534" s="4"/>
      <c r="R534" s="4"/>
      <c r="S534" s="4"/>
      <c r="T534" s="4"/>
      <c r="U534" s="4"/>
      <c r="V534" s="4"/>
      <c r="W534" s="4"/>
      <c r="X534" s="4"/>
      <c r="Y534" s="4"/>
      <c r="Z534" s="4"/>
      <c r="AA534" s="4"/>
      <c r="AB534" s="4"/>
      <c r="AC534" s="4"/>
      <c r="AD534" s="4"/>
      <c r="AE534" s="4"/>
      <c r="AF534" s="4"/>
    </row>
    <row r="535">
      <c r="A535" s="43"/>
      <c r="B535" s="65" t="s">
        <v>97</v>
      </c>
      <c r="C535" s="43"/>
      <c r="D535" s="45"/>
      <c r="E535" s="45"/>
      <c r="F535" s="45"/>
      <c r="G535" s="4"/>
      <c r="H535" s="4"/>
      <c r="I535" s="66" t="str">
        <f t="array" ref="I535">ifna(IF(F535="","",INDEX(UpdateSheet!W:W,MATCH(1,(UpdateSheet!U:U=MAXIFS(UpdateSheet!U:U, UpdateSheet!V:V, G535, UpdateSheet!U:U, "&lt;=" &amp; A535))*(UpdateSheet!V:V=G535), 0))*H535),"")</f>
        <v/>
      </c>
      <c r="J535" s="61"/>
      <c r="K535" s="4"/>
      <c r="L535" s="4"/>
      <c r="M535" s="4"/>
      <c r="N535" s="4"/>
      <c r="O535" s="4"/>
      <c r="P535" s="4"/>
      <c r="Q535" s="4"/>
      <c r="R535" s="4"/>
      <c r="S535" s="4"/>
      <c r="T535" s="4"/>
      <c r="U535" s="4"/>
      <c r="V535" s="4"/>
      <c r="W535" s="4"/>
      <c r="X535" s="4"/>
      <c r="Y535" s="4"/>
      <c r="Z535" s="4"/>
      <c r="AA535" s="4"/>
      <c r="AB535" s="4"/>
      <c r="AC535" s="4"/>
      <c r="AD535" s="4"/>
      <c r="AE535" s="4"/>
      <c r="AF535" s="4"/>
    </row>
    <row r="536">
      <c r="A536" s="43"/>
      <c r="B536" s="65" t="s">
        <v>97</v>
      </c>
      <c r="C536" s="43"/>
      <c r="D536" s="45"/>
      <c r="E536" s="45"/>
      <c r="F536" s="45"/>
      <c r="G536" s="4"/>
      <c r="H536" s="4"/>
      <c r="I536" s="66" t="str">
        <f t="array" ref="I536">ifna(IF(F536="","",INDEX(UpdateSheet!W:W,MATCH(1,(UpdateSheet!U:U=MAXIFS(UpdateSheet!U:U, UpdateSheet!V:V, G536, UpdateSheet!U:U, "&lt;=" &amp; A536))*(UpdateSheet!V:V=G536), 0))*H536),"")</f>
        <v/>
      </c>
      <c r="J536" s="61"/>
      <c r="K536" s="4"/>
      <c r="L536" s="4"/>
      <c r="M536" s="4"/>
      <c r="N536" s="4"/>
      <c r="O536" s="4"/>
      <c r="P536" s="4"/>
      <c r="Q536" s="4"/>
      <c r="R536" s="4"/>
      <c r="S536" s="4"/>
      <c r="T536" s="4"/>
      <c r="U536" s="4"/>
      <c r="V536" s="4"/>
      <c r="W536" s="4"/>
      <c r="X536" s="4"/>
      <c r="Y536" s="4"/>
      <c r="Z536" s="4"/>
      <c r="AA536" s="4"/>
      <c r="AB536" s="4"/>
      <c r="AC536" s="4"/>
      <c r="AD536" s="4"/>
      <c r="AE536" s="4"/>
      <c r="AF536" s="4"/>
    </row>
    <row r="537">
      <c r="A537" s="43"/>
      <c r="B537" s="65" t="s">
        <v>97</v>
      </c>
      <c r="C537" s="43"/>
      <c r="D537" s="45"/>
      <c r="E537" s="45"/>
      <c r="F537" s="45"/>
      <c r="G537" s="4"/>
      <c r="H537" s="4"/>
      <c r="I537" s="66" t="str">
        <f t="array" ref="I537">ifna(IF(F537="","",INDEX(UpdateSheet!W:W,MATCH(1,(UpdateSheet!U:U=MAXIFS(UpdateSheet!U:U, UpdateSheet!V:V, G537, UpdateSheet!U:U, "&lt;=" &amp; A537))*(UpdateSheet!V:V=G537), 0))*H537),"")</f>
        <v/>
      </c>
      <c r="J537" s="61"/>
      <c r="K537" s="4"/>
      <c r="L537" s="4"/>
      <c r="M537" s="4"/>
      <c r="N537" s="4"/>
      <c r="O537" s="4"/>
      <c r="P537" s="4"/>
      <c r="Q537" s="4"/>
      <c r="R537" s="4"/>
      <c r="S537" s="4"/>
      <c r="T537" s="4"/>
      <c r="U537" s="4"/>
      <c r="V537" s="4"/>
      <c r="W537" s="4"/>
      <c r="X537" s="4"/>
      <c r="Y537" s="4"/>
      <c r="Z537" s="4"/>
      <c r="AA537" s="4"/>
      <c r="AB537" s="4"/>
      <c r="AC537" s="4"/>
      <c r="AD537" s="4"/>
      <c r="AE537" s="4"/>
      <c r="AF537" s="4"/>
    </row>
    <row r="538">
      <c r="A538" s="43"/>
      <c r="B538" s="65" t="s">
        <v>97</v>
      </c>
      <c r="C538" s="43"/>
      <c r="D538" s="45"/>
      <c r="E538" s="45"/>
      <c r="F538" s="45"/>
      <c r="G538" s="4"/>
      <c r="H538" s="4"/>
      <c r="I538" s="66" t="str">
        <f t="array" ref="I538">ifna(IF(F538="","",INDEX(UpdateSheet!W:W,MATCH(1,(UpdateSheet!U:U=MAXIFS(UpdateSheet!U:U, UpdateSheet!V:V, G538, UpdateSheet!U:U, "&lt;=" &amp; A538))*(UpdateSheet!V:V=G538), 0))*H538),"")</f>
        <v/>
      </c>
      <c r="J538" s="61"/>
      <c r="K538" s="4"/>
      <c r="L538" s="4"/>
      <c r="M538" s="4"/>
      <c r="N538" s="4"/>
      <c r="O538" s="4"/>
      <c r="P538" s="4"/>
      <c r="Q538" s="4"/>
      <c r="R538" s="4"/>
      <c r="S538" s="4"/>
      <c r="T538" s="4"/>
      <c r="U538" s="4"/>
      <c r="V538" s="4"/>
      <c r="W538" s="4"/>
      <c r="X538" s="4"/>
      <c r="Y538" s="4"/>
      <c r="Z538" s="4"/>
      <c r="AA538" s="4"/>
      <c r="AB538" s="4"/>
      <c r="AC538" s="4"/>
      <c r="AD538" s="4"/>
      <c r="AE538" s="4"/>
      <c r="AF538" s="4"/>
    </row>
    <row r="539">
      <c r="A539" s="43"/>
      <c r="B539" s="65" t="s">
        <v>97</v>
      </c>
      <c r="C539" s="43"/>
      <c r="D539" s="45"/>
      <c r="E539" s="45"/>
      <c r="F539" s="45"/>
      <c r="G539" s="4"/>
      <c r="H539" s="4"/>
      <c r="I539" s="66" t="str">
        <f t="array" ref="I539">ifna(IF(F539="","",INDEX(UpdateSheet!W:W,MATCH(1,(UpdateSheet!U:U=MAXIFS(UpdateSheet!U:U, UpdateSheet!V:V, G539, UpdateSheet!U:U, "&lt;=" &amp; A539))*(UpdateSheet!V:V=G539), 0))*H539),"")</f>
        <v/>
      </c>
      <c r="J539" s="61"/>
      <c r="K539" s="4"/>
      <c r="L539" s="4"/>
      <c r="M539" s="4"/>
      <c r="N539" s="4"/>
      <c r="O539" s="4"/>
      <c r="P539" s="4"/>
      <c r="Q539" s="4"/>
      <c r="R539" s="4"/>
      <c r="S539" s="4"/>
      <c r="T539" s="4"/>
      <c r="U539" s="4"/>
      <c r="V539" s="4"/>
      <c r="W539" s="4"/>
      <c r="X539" s="4"/>
      <c r="Y539" s="4"/>
      <c r="Z539" s="4"/>
      <c r="AA539" s="4"/>
      <c r="AB539" s="4"/>
      <c r="AC539" s="4"/>
      <c r="AD539" s="4"/>
      <c r="AE539" s="4"/>
      <c r="AF539" s="4"/>
    </row>
    <row r="540">
      <c r="A540" s="43"/>
      <c r="B540" s="65" t="s">
        <v>97</v>
      </c>
      <c r="C540" s="43"/>
      <c r="D540" s="45"/>
      <c r="E540" s="45"/>
      <c r="F540" s="45"/>
      <c r="G540" s="4"/>
      <c r="H540" s="4"/>
      <c r="I540" s="66" t="str">
        <f t="array" ref="I540">ifna(IF(F540="","",INDEX(UpdateSheet!W:W,MATCH(1,(UpdateSheet!U:U=MAXIFS(UpdateSheet!U:U, UpdateSheet!V:V, G540, UpdateSheet!U:U, "&lt;=" &amp; A540))*(UpdateSheet!V:V=G540), 0))*H540),"")</f>
        <v/>
      </c>
      <c r="J540" s="61"/>
      <c r="K540" s="4"/>
      <c r="L540" s="4"/>
      <c r="M540" s="4"/>
      <c r="N540" s="4"/>
      <c r="O540" s="4"/>
      <c r="P540" s="4"/>
      <c r="Q540" s="4"/>
      <c r="R540" s="4"/>
      <c r="S540" s="4"/>
      <c r="T540" s="4"/>
      <c r="U540" s="4"/>
      <c r="V540" s="4"/>
      <c r="W540" s="4"/>
      <c r="X540" s="4"/>
      <c r="Y540" s="4"/>
      <c r="Z540" s="4"/>
      <c r="AA540" s="4"/>
      <c r="AB540" s="4"/>
      <c r="AC540" s="4"/>
      <c r="AD540" s="4"/>
      <c r="AE540" s="4"/>
      <c r="AF540" s="4"/>
    </row>
    <row r="541">
      <c r="A541" s="43"/>
      <c r="B541" s="65" t="s">
        <v>97</v>
      </c>
      <c r="C541" s="43"/>
      <c r="D541" s="45"/>
      <c r="E541" s="45"/>
      <c r="F541" s="45"/>
      <c r="G541" s="4"/>
      <c r="H541" s="4"/>
      <c r="I541" s="66" t="str">
        <f t="array" ref="I541">ifna(IF(F541="","",INDEX(UpdateSheet!W:W,MATCH(1,(UpdateSheet!U:U=MAXIFS(UpdateSheet!U:U, UpdateSheet!V:V, G541, UpdateSheet!U:U, "&lt;=" &amp; A541))*(UpdateSheet!V:V=G541), 0))*H541),"")</f>
        <v/>
      </c>
      <c r="J541" s="61"/>
      <c r="K541" s="4"/>
      <c r="L541" s="4"/>
      <c r="M541" s="4"/>
      <c r="N541" s="4"/>
      <c r="O541" s="4"/>
      <c r="P541" s="4"/>
      <c r="Q541" s="4"/>
      <c r="R541" s="4"/>
      <c r="S541" s="4"/>
      <c r="T541" s="4"/>
      <c r="U541" s="4"/>
      <c r="V541" s="4"/>
      <c r="W541" s="4"/>
      <c r="X541" s="4"/>
      <c r="Y541" s="4"/>
      <c r="Z541" s="4"/>
      <c r="AA541" s="4"/>
      <c r="AB541" s="4"/>
      <c r="AC541" s="4"/>
      <c r="AD541" s="4"/>
      <c r="AE541" s="4"/>
      <c r="AF541" s="4"/>
    </row>
    <row r="542">
      <c r="A542" s="43"/>
      <c r="B542" s="65" t="s">
        <v>97</v>
      </c>
      <c r="C542" s="43"/>
      <c r="D542" s="45"/>
      <c r="E542" s="45"/>
      <c r="F542" s="45"/>
      <c r="G542" s="4"/>
      <c r="H542" s="4"/>
      <c r="I542" s="66" t="str">
        <f t="array" ref="I542">ifna(IF(F542="","",INDEX(UpdateSheet!W:W,MATCH(1,(UpdateSheet!U:U=MAXIFS(UpdateSheet!U:U, UpdateSheet!V:V, G542, UpdateSheet!U:U, "&lt;=" &amp; A542))*(UpdateSheet!V:V=G542), 0))*H542),"")</f>
        <v/>
      </c>
      <c r="J542" s="61"/>
      <c r="K542" s="4"/>
      <c r="L542" s="4"/>
      <c r="M542" s="4"/>
      <c r="N542" s="4"/>
      <c r="O542" s="4"/>
      <c r="P542" s="4"/>
      <c r="Q542" s="4"/>
      <c r="R542" s="4"/>
      <c r="S542" s="4"/>
      <c r="T542" s="4"/>
      <c r="U542" s="4"/>
      <c r="V542" s="4"/>
      <c r="W542" s="4"/>
      <c r="X542" s="4"/>
      <c r="Y542" s="4"/>
      <c r="Z542" s="4"/>
      <c r="AA542" s="4"/>
      <c r="AB542" s="4"/>
      <c r="AC542" s="4"/>
      <c r="AD542" s="4"/>
      <c r="AE542" s="4"/>
      <c r="AF542" s="4"/>
    </row>
    <row r="543">
      <c r="A543" s="43"/>
      <c r="B543" s="65" t="s">
        <v>97</v>
      </c>
      <c r="C543" s="43"/>
      <c r="D543" s="45"/>
      <c r="E543" s="45"/>
      <c r="F543" s="45"/>
      <c r="G543" s="4"/>
      <c r="H543" s="4"/>
      <c r="I543" s="66" t="str">
        <f t="array" ref="I543">ifna(IF(F543="","",INDEX(UpdateSheet!W:W,MATCH(1,(UpdateSheet!U:U=MAXIFS(UpdateSheet!U:U, UpdateSheet!V:V, G543, UpdateSheet!U:U, "&lt;=" &amp; A543))*(UpdateSheet!V:V=G543), 0))*H543),"")</f>
        <v/>
      </c>
      <c r="J543" s="61"/>
      <c r="K543" s="4"/>
      <c r="L543" s="4"/>
      <c r="M543" s="4"/>
      <c r="N543" s="4"/>
      <c r="O543" s="4"/>
      <c r="P543" s="4"/>
      <c r="Q543" s="4"/>
      <c r="R543" s="4"/>
      <c r="S543" s="4"/>
      <c r="T543" s="4"/>
      <c r="U543" s="4"/>
      <c r="V543" s="4"/>
      <c r="W543" s="4"/>
      <c r="X543" s="4"/>
      <c r="Y543" s="4"/>
      <c r="Z543" s="4"/>
      <c r="AA543" s="4"/>
      <c r="AB543" s="4"/>
      <c r="AC543" s="4"/>
      <c r="AD543" s="4"/>
      <c r="AE543" s="4"/>
      <c r="AF543" s="4"/>
    </row>
    <row r="544">
      <c r="A544" s="43"/>
      <c r="B544" s="65" t="s">
        <v>97</v>
      </c>
      <c r="C544" s="43"/>
      <c r="D544" s="45"/>
      <c r="E544" s="45"/>
      <c r="F544" s="45"/>
      <c r="G544" s="4"/>
      <c r="H544" s="4"/>
      <c r="I544" s="66" t="str">
        <f t="array" ref="I544">ifna(IF(F544="","",INDEX(UpdateSheet!W:W,MATCH(1,(UpdateSheet!U:U=MAXIFS(UpdateSheet!U:U, UpdateSheet!V:V, G544, UpdateSheet!U:U, "&lt;=" &amp; A544))*(UpdateSheet!V:V=G544), 0))*H544),"")</f>
        <v/>
      </c>
      <c r="J544" s="61"/>
      <c r="K544" s="4"/>
      <c r="L544" s="4"/>
      <c r="M544" s="4"/>
      <c r="N544" s="4"/>
      <c r="O544" s="4"/>
      <c r="P544" s="4"/>
      <c r="Q544" s="4"/>
      <c r="R544" s="4"/>
      <c r="S544" s="4"/>
      <c r="T544" s="4"/>
      <c r="U544" s="4"/>
      <c r="V544" s="4"/>
      <c r="W544" s="4"/>
      <c r="X544" s="4"/>
      <c r="Y544" s="4"/>
      <c r="Z544" s="4"/>
      <c r="AA544" s="4"/>
      <c r="AB544" s="4"/>
      <c r="AC544" s="4"/>
      <c r="AD544" s="4"/>
      <c r="AE544" s="4"/>
      <c r="AF544" s="4"/>
    </row>
    <row r="545">
      <c r="A545" s="43"/>
      <c r="B545" s="65" t="s">
        <v>97</v>
      </c>
      <c r="C545" s="43"/>
      <c r="D545" s="45"/>
      <c r="E545" s="45"/>
      <c r="F545" s="45"/>
      <c r="G545" s="4"/>
      <c r="H545" s="4"/>
      <c r="I545" s="66" t="str">
        <f t="array" ref="I545">ifna(IF(F545="","",INDEX(UpdateSheet!W:W,MATCH(1,(UpdateSheet!U:U=MAXIFS(UpdateSheet!U:U, UpdateSheet!V:V, G545, UpdateSheet!U:U, "&lt;=" &amp; A545))*(UpdateSheet!V:V=G545), 0))*H545),"")</f>
        <v/>
      </c>
      <c r="J545" s="61"/>
      <c r="K545" s="4"/>
      <c r="L545" s="4"/>
      <c r="M545" s="4"/>
      <c r="N545" s="4"/>
      <c r="O545" s="4"/>
      <c r="P545" s="4"/>
      <c r="Q545" s="4"/>
      <c r="R545" s="4"/>
      <c r="S545" s="4"/>
      <c r="T545" s="4"/>
      <c r="U545" s="4"/>
      <c r="V545" s="4"/>
      <c r="W545" s="4"/>
      <c r="X545" s="4"/>
      <c r="Y545" s="4"/>
      <c r="Z545" s="4"/>
      <c r="AA545" s="4"/>
      <c r="AB545" s="4"/>
      <c r="AC545" s="4"/>
      <c r="AD545" s="4"/>
      <c r="AE545" s="4"/>
      <c r="AF545" s="4"/>
    </row>
    <row r="546">
      <c r="A546" s="43"/>
      <c r="B546" s="65" t="s">
        <v>97</v>
      </c>
      <c r="C546" s="43"/>
      <c r="D546" s="45"/>
      <c r="E546" s="45"/>
      <c r="F546" s="45"/>
      <c r="G546" s="4"/>
      <c r="H546" s="4"/>
      <c r="I546" s="66" t="str">
        <f t="array" ref="I546">ifna(IF(F546="","",INDEX(UpdateSheet!W:W,MATCH(1,(UpdateSheet!U:U=MAXIFS(UpdateSheet!U:U, UpdateSheet!V:V, G546, UpdateSheet!U:U, "&lt;=" &amp; A546))*(UpdateSheet!V:V=G546), 0))*H546),"")</f>
        <v/>
      </c>
      <c r="J546" s="61"/>
      <c r="K546" s="4"/>
      <c r="L546" s="4"/>
      <c r="M546" s="4"/>
      <c r="N546" s="4"/>
      <c r="O546" s="4"/>
      <c r="P546" s="4"/>
      <c r="Q546" s="4"/>
      <c r="R546" s="4"/>
      <c r="S546" s="4"/>
      <c r="T546" s="4"/>
      <c r="U546" s="4"/>
      <c r="V546" s="4"/>
      <c r="W546" s="4"/>
      <c r="X546" s="4"/>
      <c r="Y546" s="4"/>
      <c r="Z546" s="4"/>
      <c r="AA546" s="4"/>
      <c r="AB546" s="4"/>
      <c r="AC546" s="4"/>
      <c r="AD546" s="4"/>
      <c r="AE546" s="4"/>
      <c r="AF546" s="4"/>
    </row>
    <row r="547">
      <c r="A547" s="43"/>
      <c r="B547" s="65" t="s">
        <v>97</v>
      </c>
      <c r="C547" s="43"/>
      <c r="D547" s="45"/>
      <c r="E547" s="45"/>
      <c r="F547" s="45"/>
      <c r="G547" s="4"/>
      <c r="H547" s="4"/>
      <c r="I547" s="66" t="str">
        <f t="array" ref="I547">ifna(IF(F547="","",INDEX(UpdateSheet!W:W,MATCH(1,(UpdateSheet!U:U=MAXIFS(UpdateSheet!U:U, UpdateSheet!V:V, G547, UpdateSheet!U:U, "&lt;=" &amp; A547))*(UpdateSheet!V:V=G547), 0))*H547),"")</f>
        <v/>
      </c>
      <c r="J547" s="61"/>
      <c r="K547" s="4"/>
      <c r="L547" s="4"/>
      <c r="M547" s="4"/>
      <c r="N547" s="4"/>
      <c r="O547" s="4"/>
      <c r="P547" s="4"/>
      <c r="Q547" s="4"/>
      <c r="R547" s="4"/>
      <c r="S547" s="4"/>
      <c r="T547" s="4"/>
      <c r="U547" s="4"/>
      <c r="V547" s="4"/>
      <c r="W547" s="4"/>
      <c r="X547" s="4"/>
      <c r="Y547" s="4"/>
      <c r="Z547" s="4"/>
      <c r="AA547" s="4"/>
      <c r="AB547" s="4"/>
      <c r="AC547" s="4"/>
      <c r="AD547" s="4"/>
      <c r="AE547" s="4"/>
      <c r="AF547" s="4"/>
    </row>
    <row r="548">
      <c r="A548" s="43"/>
      <c r="B548" s="65" t="s">
        <v>97</v>
      </c>
      <c r="C548" s="43"/>
      <c r="D548" s="45"/>
      <c r="E548" s="45"/>
      <c r="F548" s="45"/>
      <c r="G548" s="4"/>
      <c r="H548" s="4"/>
      <c r="I548" s="66" t="str">
        <f t="array" ref="I548">ifna(IF(F548="","",INDEX(UpdateSheet!W:W,MATCH(1,(UpdateSheet!U:U=MAXIFS(UpdateSheet!U:U, UpdateSheet!V:V, G548, UpdateSheet!U:U, "&lt;=" &amp; A548))*(UpdateSheet!V:V=G548), 0))*H548),"")</f>
        <v/>
      </c>
      <c r="J548" s="61"/>
      <c r="K548" s="4"/>
      <c r="L548" s="4"/>
      <c r="M548" s="4"/>
      <c r="N548" s="4"/>
      <c r="O548" s="4"/>
      <c r="P548" s="4"/>
      <c r="Q548" s="4"/>
      <c r="R548" s="4"/>
      <c r="S548" s="4"/>
      <c r="T548" s="4"/>
      <c r="U548" s="4"/>
      <c r="V548" s="4"/>
      <c r="W548" s="4"/>
      <c r="X548" s="4"/>
      <c r="Y548" s="4"/>
      <c r="Z548" s="4"/>
      <c r="AA548" s="4"/>
      <c r="AB548" s="4"/>
      <c r="AC548" s="4"/>
      <c r="AD548" s="4"/>
      <c r="AE548" s="4"/>
      <c r="AF548" s="4"/>
    </row>
    <row r="549">
      <c r="A549" s="43"/>
      <c r="B549" s="65" t="s">
        <v>97</v>
      </c>
      <c r="C549" s="43"/>
      <c r="D549" s="45"/>
      <c r="E549" s="45"/>
      <c r="F549" s="45"/>
      <c r="G549" s="4"/>
      <c r="H549" s="4"/>
      <c r="I549" s="66" t="str">
        <f t="array" ref="I549">ifna(IF(F549="","",INDEX(UpdateSheet!W:W,MATCH(1,(UpdateSheet!U:U=MAXIFS(UpdateSheet!U:U, UpdateSheet!V:V, G549, UpdateSheet!U:U, "&lt;=" &amp; A549))*(UpdateSheet!V:V=G549), 0))*H549),"")</f>
        <v/>
      </c>
      <c r="J549" s="61"/>
      <c r="K549" s="4"/>
      <c r="L549" s="4"/>
      <c r="M549" s="4"/>
      <c r="N549" s="4"/>
      <c r="O549" s="4"/>
      <c r="P549" s="4"/>
      <c r="Q549" s="4"/>
      <c r="R549" s="4"/>
      <c r="S549" s="4"/>
      <c r="T549" s="4"/>
      <c r="U549" s="4"/>
      <c r="V549" s="4"/>
      <c r="W549" s="4"/>
      <c r="X549" s="4"/>
      <c r="Y549" s="4"/>
      <c r="Z549" s="4"/>
      <c r="AA549" s="4"/>
      <c r="AB549" s="4"/>
      <c r="AC549" s="4"/>
      <c r="AD549" s="4"/>
      <c r="AE549" s="4"/>
      <c r="AF549" s="4"/>
    </row>
    <row r="550">
      <c r="A550" s="43"/>
      <c r="B550" s="65" t="s">
        <v>97</v>
      </c>
      <c r="C550" s="43"/>
      <c r="D550" s="45"/>
      <c r="E550" s="45"/>
      <c r="F550" s="45"/>
      <c r="G550" s="4"/>
      <c r="H550" s="4"/>
      <c r="I550" s="66" t="str">
        <f t="array" ref="I550">ifna(IF(F550="","",INDEX(UpdateSheet!W:W,MATCH(1,(UpdateSheet!U:U=MAXIFS(UpdateSheet!U:U, UpdateSheet!V:V, G550, UpdateSheet!U:U, "&lt;=" &amp; A550))*(UpdateSheet!V:V=G550), 0))*H550),"")</f>
        <v/>
      </c>
      <c r="J550" s="61"/>
      <c r="K550" s="4"/>
      <c r="L550" s="4"/>
      <c r="M550" s="4"/>
      <c r="N550" s="4"/>
      <c r="O550" s="4"/>
      <c r="P550" s="4"/>
      <c r="Q550" s="4"/>
      <c r="R550" s="4"/>
      <c r="S550" s="4"/>
      <c r="T550" s="4"/>
      <c r="U550" s="4"/>
      <c r="V550" s="4"/>
      <c r="W550" s="4"/>
      <c r="X550" s="4"/>
      <c r="Y550" s="4"/>
      <c r="Z550" s="4"/>
      <c r="AA550" s="4"/>
      <c r="AB550" s="4"/>
      <c r="AC550" s="4"/>
      <c r="AD550" s="4"/>
      <c r="AE550" s="4"/>
      <c r="AF550" s="4"/>
    </row>
    <row r="551">
      <c r="A551" s="43"/>
      <c r="B551" s="65" t="s">
        <v>97</v>
      </c>
      <c r="C551" s="43"/>
      <c r="D551" s="45"/>
      <c r="E551" s="45"/>
      <c r="F551" s="45"/>
      <c r="G551" s="4"/>
      <c r="H551" s="4"/>
      <c r="I551" s="66" t="str">
        <f t="array" ref="I551">ifna(IF(F551="","",INDEX(UpdateSheet!W:W,MATCH(1,(UpdateSheet!U:U=MAXIFS(UpdateSheet!U:U, UpdateSheet!V:V, G551, UpdateSheet!U:U, "&lt;=" &amp; A551))*(UpdateSheet!V:V=G551), 0))*H551),"")</f>
        <v/>
      </c>
      <c r="J551" s="61"/>
      <c r="K551" s="4"/>
      <c r="L551" s="4"/>
      <c r="M551" s="4"/>
      <c r="N551" s="4"/>
      <c r="O551" s="4"/>
      <c r="P551" s="4"/>
      <c r="Q551" s="4"/>
      <c r="R551" s="4"/>
      <c r="S551" s="4"/>
      <c r="T551" s="4"/>
      <c r="U551" s="4"/>
      <c r="V551" s="4"/>
      <c r="W551" s="4"/>
      <c r="X551" s="4"/>
      <c r="Y551" s="4"/>
      <c r="Z551" s="4"/>
      <c r="AA551" s="4"/>
      <c r="AB551" s="4"/>
      <c r="AC551" s="4"/>
      <c r="AD551" s="4"/>
      <c r="AE551" s="4"/>
      <c r="AF551" s="4"/>
    </row>
    <row r="552">
      <c r="A552" s="43"/>
      <c r="B552" s="65" t="s">
        <v>97</v>
      </c>
      <c r="C552" s="43"/>
      <c r="D552" s="45"/>
      <c r="E552" s="45"/>
      <c r="F552" s="45"/>
      <c r="G552" s="4"/>
      <c r="H552" s="4"/>
      <c r="I552" s="66" t="str">
        <f t="array" ref="I552">ifna(IF(F552="","",INDEX(UpdateSheet!W:W,MATCH(1,(UpdateSheet!U:U=MAXIFS(UpdateSheet!U:U, UpdateSheet!V:V, G552, UpdateSheet!U:U, "&lt;=" &amp; A552))*(UpdateSheet!V:V=G552), 0))*H552),"")</f>
        <v/>
      </c>
      <c r="J552" s="61"/>
      <c r="K552" s="4"/>
      <c r="L552" s="4"/>
      <c r="M552" s="4"/>
      <c r="N552" s="4"/>
      <c r="O552" s="4"/>
      <c r="P552" s="4"/>
      <c r="Q552" s="4"/>
      <c r="R552" s="4"/>
      <c r="S552" s="4"/>
      <c r="T552" s="4"/>
      <c r="U552" s="4"/>
      <c r="V552" s="4"/>
      <c r="W552" s="4"/>
      <c r="X552" s="4"/>
      <c r="Y552" s="4"/>
      <c r="Z552" s="4"/>
      <c r="AA552" s="4"/>
      <c r="AB552" s="4"/>
      <c r="AC552" s="4"/>
      <c r="AD552" s="4"/>
      <c r="AE552" s="4"/>
      <c r="AF552" s="4"/>
    </row>
    <row r="553">
      <c r="A553" s="43"/>
      <c r="B553" s="65" t="s">
        <v>97</v>
      </c>
      <c r="C553" s="43"/>
      <c r="D553" s="45"/>
      <c r="E553" s="45"/>
      <c r="F553" s="45"/>
      <c r="G553" s="4"/>
      <c r="H553" s="4"/>
      <c r="I553" s="66" t="str">
        <f t="array" ref="I553">ifna(IF(F553="","",INDEX(UpdateSheet!W:W,MATCH(1,(UpdateSheet!U:U=MAXIFS(UpdateSheet!U:U, UpdateSheet!V:V, G553, UpdateSheet!U:U, "&lt;=" &amp; A553))*(UpdateSheet!V:V=G553), 0))*H553),"")</f>
        <v/>
      </c>
      <c r="J553" s="61"/>
      <c r="K553" s="4"/>
      <c r="L553" s="4"/>
      <c r="M553" s="4"/>
      <c r="N553" s="4"/>
      <c r="O553" s="4"/>
      <c r="P553" s="4"/>
      <c r="Q553" s="4"/>
      <c r="R553" s="4"/>
      <c r="S553" s="4"/>
      <c r="T553" s="4"/>
      <c r="U553" s="4"/>
      <c r="V553" s="4"/>
      <c r="W553" s="4"/>
      <c r="X553" s="4"/>
      <c r="Y553" s="4"/>
      <c r="Z553" s="4"/>
      <c r="AA553" s="4"/>
      <c r="AB553" s="4"/>
      <c r="AC553" s="4"/>
      <c r="AD553" s="4"/>
      <c r="AE553" s="4"/>
      <c r="AF553" s="4"/>
    </row>
    <row r="554">
      <c r="A554" s="43"/>
      <c r="B554" s="65" t="s">
        <v>97</v>
      </c>
      <c r="C554" s="43"/>
      <c r="D554" s="45"/>
      <c r="E554" s="45"/>
      <c r="F554" s="45"/>
      <c r="G554" s="4"/>
      <c r="H554" s="4"/>
      <c r="I554" s="66" t="str">
        <f t="array" ref="I554">ifna(IF(F554="","",INDEX(UpdateSheet!W:W,MATCH(1,(UpdateSheet!U:U=MAXIFS(UpdateSheet!U:U, UpdateSheet!V:V, G554, UpdateSheet!U:U, "&lt;=" &amp; A554))*(UpdateSheet!V:V=G554), 0))*H554),"")</f>
        <v/>
      </c>
      <c r="J554" s="61"/>
      <c r="K554" s="4"/>
      <c r="L554" s="4"/>
      <c r="M554" s="4"/>
      <c r="N554" s="4"/>
      <c r="O554" s="4"/>
      <c r="P554" s="4"/>
      <c r="Q554" s="4"/>
      <c r="R554" s="4"/>
      <c r="S554" s="4"/>
      <c r="T554" s="4"/>
      <c r="U554" s="4"/>
      <c r="V554" s="4"/>
      <c r="W554" s="4"/>
      <c r="X554" s="4"/>
      <c r="Y554" s="4"/>
      <c r="Z554" s="4"/>
      <c r="AA554" s="4"/>
      <c r="AB554" s="4"/>
      <c r="AC554" s="4"/>
      <c r="AD554" s="4"/>
      <c r="AE554" s="4"/>
      <c r="AF554" s="4"/>
    </row>
    <row r="555">
      <c r="A555" s="43"/>
      <c r="B555" s="65" t="s">
        <v>97</v>
      </c>
      <c r="C555" s="43"/>
      <c r="D555" s="45"/>
      <c r="E555" s="45"/>
      <c r="F555" s="45"/>
      <c r="G555" s="4"/>
      <c r="H555" s="4"/>
      <c r="I555" s="66" t="str">
        <f t="array" ref="I555">ifna(IF(F555="","",INDEX(UpdateSheet!W:W,MATCH(1,(UpdateSheet!U:U=MAXIFS(UpdateSheet!U:U, UpdateSheet!V:V, G555, UpdateSheet!U:U, "&lt;=" &amp; A555))*(UpdateSheet!V:V=G555), 0))*H555),"")</f>
        <v/>
      </c>
      <c r="J555" s="61"/>
      <c r="K555" s="4"/>
      <c r="L555" s="4"/>
      <c r="M555" s="4"/>
      <c r="N555" s="4"/>
      <c r="O555" s="4"/>
      <c r="P555" s="4"/>
      <c r="Q555" s="4"/>
      <c r="R555" s="4"/>
      <c r="S555" s="4"/>
      <c r="T555" s="4"/>
      <c r="U555" s="4"/>
      <c r="V555" s="4"/>
      <c r="W555" s="4"/>
      <c r="X555" s="4"/>
      <c r="Y555" s="4"/>
      <c r="Z555" s="4"/>
      <c r="AA555" s="4"/>
      <c r="AB555" s="4"/>
      <c r="AC555" s="4"/>
      <c r="AD555" s="4"/>
      <c r="AE555" s="4"/>
      <c r="AF555" s="4"/>
    </row>
    <row r="556">
      <c r="A556" s="43"/>
      <c r="B556" s="65" t="s">
        <v>97</v>
      </c>
      <c r="C556" s="43"/>
      <c r="D556" s="45"/>
      <c r="E556" s="45"/>
      <c r="F556" s="45"/>
      <c r="G556" s="4"/>
      <c r="H556" s="4"/>
      <c r="I556" s="66" t="str">
        <f t="array" ref="I556">ifna(IF(F556="","",INDEX(UpdateSheet!W:W,MATCH(1,(UpdateSheet!U:U=MAXIFS(UpdateSheet!U:U, UpdateSheet!V:V, G556, UpdateSheet!U:U, "&lt;=" &amp; A556))*(UpdateSheet!V:V=G556), 0))*H556),"")</f>
        <v/>
      </c>
      <c r="J556" s="61"/>
      <c r="K556" s="4"/>
      <c r="L556" s="4"/>
      <c r="M556" s="4"/>
      <c r="N556" s="4"/>
      <c r="O556" s="4"/>
      <c r="P556" s="4"/>
      <c r="Q556" s="4"/>
      <c r="R556" s="4"/>
      <c r="S556" s="4"/>
      <c r="T556" s="4"/>
      <c r="U556" s="4"/>
      <c r="V556" s="4"/>
      <c r="W556" s="4"/>
      <c r="X556" s="4"/>
      <c r="Y556" s="4"/>
      <c r="Z556" s="4"/>
      <c r="AA556" s="4"/>
      <c r="AB556" s="4"/>
      <c r="AC556" s="4"/>
      <c r="AD556" s="4"/>
      <c r="AE556" s="4"/>
      <c r="AF556" s="4"/>
    </row>
    <row r="557">
      <c r="A557" s="43"/>
      <c r="B557" s="65" t="s">
        <v>97</v>
      </c>
      <c r="C557" s="43"/>
      <c r="D557" s="45"/>
      <c r="E557" s="45"/>
      <c r="F557" s="45"/>
      <c r="G557" s="4"/>
      <c r="H557" s="4"/>
      <c r="I557" s="66" t="str">
        <f t="array" ref="I557">ifna(IF(F557="","",INDEX(UpdateSheet!W:W,MATCH(1,(UpdateSheet!U:U=MAXIFS(UpdateSheet!U:U, UpdateSheet!V:V, G557, UpdateSheet!U:U, "&lt;=" &amp; A557))*(UpdateSheet!V:V=G557), 0))*H557),"")</f>
        <v/>
      </c>
      <c r="J557" s="61"/>
      <c r="K557" s="4"/>
      <c r="L557" s="4"/>
      <c r="M557" s="4"/>
      <c r="N557" s="4"/>
      <c r="O557" s="4"/>
      <c r="P557" s="4"/>
      <c r="Q557" s="4"/>
      <c r="R557" s="4"/>
      <c r="S557" s="4"/>
      <c r="T557" s="4"/>
      <c r="U557" s="4"/>
      <c r="V557" s="4"/>
      <c r="W557" s="4"/>
      <c r="X557" s="4"/>
      <c r="Y557" s="4"/>
      <c r="Z557" s="4"/>
      <c r="AA557" s="4"/>
      <c r="AB557" s="4"/>
      <c r="AC557" s="4"/>
      <c r="AD557" s="4"/>
      <c r="AE557" s="4"/>
      <c r="AF557" s="4"/>
    </row>
    <row r="558">
      <c r="A558" s="43"/>
      <c r="B558" s="65" t="s">
        <v>97</v>
      </c>
      <c r="C558" s="43"/>
      <c r="D558" s="45"/>
      <c r="E558" s="45"/>
      <c r="F558" s="45"/>
      <c r="G558" s="4"/>
      <c r="H558" s="4"/>
      <c r="I558" s="66" t="str">
        <f t="array" ref="I558">ifna(IF(F558="","",INDEX(UpdateSheet!W:W,MATCH(1,(UpdateSheet!U:U=MAXIFS(UpdateSheet!U:U, UpdateSheet!V:V, G558, UpdateSheet!U:U, "&lt;=" &amp; A558))*(UpdateSheet!V:V=G558), 0))*H558),"")</f>
        <v/>
      </c>
      <c r="J558" s="61"/>
      <c r="K558" s="4"/>
      <c r="L558" s="4"/>
      <c r="M558" s="4"/>
      <c r="N558" s="4"/>
      <c r="O558" s="4"/>
      <c r="P558" s="4"/>
      <c r="Q558" s="4"/>
      <c r="R558" s="4"/>
      <c r="S558" s="4"/>
      <c r="T558" s="4"/>
      <c r="U558" s="4"/>
      <c r="V558" s="4"/>
      <c r="W558" s="4"/>
      <c r="X558" s="4"/>
      <c r="Y558" s="4"/>
      <c r="Z558" s="4"/>
      <c r="AA558" s="4"/>
      <c r="AB558" s="4"/>
      <c r="AC558" s="4"/>
      <c r="AD558" s="4"/>
      <c r="AE558" s="4"/>
      <c r="AF558" s="4"/>
    </row>
    <row r="559">
      <c r="A559" s="43"/>
      <c r="B559" s="65" t="s">
        <v>97</v>
      </c>
      <c r="C559" s="43"/>
      <c r="D559" s="45"/>
      <c r="E559" s="45"/>
      <c r="F559" s="45"/>
      <c r="G559" s="4"/>
      <c r="H559" s="4"/>
      <c r="I559" s="66" t="str">
        <f t="array" ref="I559">ifna(IF(F559="","",INDEX(UpdateSheet!W:W,MATCH(1,(UpdateSheet!U:U=MAXIFS(UpdateSheet!U:U, UpdateSheet!V:V, G559, UpdateSheet!U:U, "&lt;=" &amp; A559))*(UpdateSheet!V:V=G559), 0))*H559),"")</f>
        <v/>
      </c>
      <c r="J559" s="61"/>
      <c r="K559" s="4"/>
      <c r="L559" s="4"/>
      <c r="M559" s="4"/>
      <c r="N559" s="4"/>
      <c r="O559" s="4"/>
      <c r="P559" s="4"/>
      <c r="Q559" s="4"/>
      <c r="R559" s="4"/>
      <c r="S559" s="4"/>
      <c r="T559" s="4"/>
      <c r="U559" s="4"/>
      <c r="V559" s="4"/>
      <c r="W559" s="4"/>
      <c r="X559" s="4"/>
      <c r="Y559" s="4"/>
      <c r="Z559" s="4"/>
      <c r="AA559" s="4"/>
      <c r="AB559" s="4"/>
      <c r="AC559" s="4"/>
      <c r="AD559" s="4"/>
      <c r="AE559" s="4"/>
      <c r="AF559" s="4"/>
    </row>
    <row r="560">
      <c r="A560" s="43"/>
      <c r="B560" s="65" t="s">
        <v>97</v>
      </c>
      <c r="C560" s="43"/>
      <c r="D560" s="45"/>
      <c r="E560" s="45"/>
      <c r="F560" s="45"/>
      <c r="G560" s="4"/>
      <c r="H560" s="4"/>
      <c r="I560" s="66" t="str">
        <f t="array" ref="I560">ifna(IF(F560="","",INDEX(UpdateSheet!W:W,MATCH(1,(UpdateSheet!U:U=MAXIFS(UpdateSheet!U:U, UpdateSheet!V:V, G560, UpdateSheet!U:U, "&lt;=" &amp; A560))*(UpdateSheet!V:V=G560), 0))*H560),"")</f>
        <v/>
      </c>
      <c r="J560" s="61"/>
      <c r="K560" s="4"/>
      <c r="L560" s="4"/>
      <c r="M560" s="4"/>
      <c r="N560" s="4"/>
      <c r="O560" s="4"/>
      <c r="P560" s="4"/>
      <c r="Q560" s="4"/>
      <c r="R560" s="4"/>
      <c r="S560" s="4"/>
      <c r="T560" s="4"/>
      <c r="U560" s="4"/>
      <c r="V560" s="4"/>
      <c r="W560" s="4"/>
      <c r="X560" s="4"/>
      <c r="Y560" s="4"/>
      <c r="Z560" s="4"/>
      <c r="AA560" s="4"/>
      <c r="AB560" s="4"/>
      <c r="AC560" s="4"/>
      <c r="AD560" s="4"/>
      <c r="AE560" s="4"/>
      <c r="AF560" s="4"/>
    </row>
    <row r="561">
      <c r="A561" s="43"/>
      <c r="B561" s="65" t="s">
        <v>97</v>
      </c>
      <c r="C561" s="43"/>
      <c r="D561" s="45"/>
      <c r="E561" s="45"/>
      <c r="F561" s="45"/>
      <c r="G561" s="4"/>
      <c r="H561" s="4"/>
      <c r="I561" s="66" t="str">
        <f t="array" ref="I561">ifna(IF(F561="","",INDEX(UpdateSheet!W:W,MATCH(1,(UpdateSheet!U:U=MAXIFS(UpdateSheet!U:U, UpdateSheet!V:V, G561, UpdateSheet!U:U, "&lt;=" &amp; A561))*(UpdateSheet!V:V=G561), 0))*H561),"")</f>
        <v/>
      </c>
      <c r="J561" s="61"/>
      <c r="K561" s="4"/>
      <c r="L561" s="4"/>
      <c r="M561" s="4"/>
      <c r="N561" s="4"/>
      <c r="O561" s="4"/>
      <c r="P561" s="4"/>
      <c r="Q561" s="4"/>
      <c r="R561" s="4"/>
      <c r="S561" s="4"/>
      <c r="T561" s="4"/>
      <c r="U561" s="4"/>
      <c r="V561" s="4"/>
      <c r="W561" s="4"/>
      <c r="X561" s="4"/>
      <c r="Y561" s="4"/>
      <c r="Z561" s="4"/>
      <c r="AA561" s="4"/>
      <c r="AB561" s="4"/>
      <c r="AC561" s="4"/>
      <c r="AD561" s="4"/>
      <c r="AE561" s="4"/>
      <c r="AF561" s="4"/>
    </row>
    <row r="562">
      <c r="A562" s="43"/>
      <c r="B562" s="65" t="s">
        <v>97</v>
      </c>
      <c r="C562" s="43"/>
      <c r="D562" s="45"/>
      <c r="E562" s="45"/>
      <c r="F562" s="45"/>
      <c r="G562" s="4"/>
      <c r="H562" s="4"/>
      <c r="I562" s="66" t="str">
        <f t="array" ref="I562">ifna(IF(F562="","",INDEX(UpdateSheet!W:W,MATCH(1,(UpdateSheet!U:U=MAXIFS(UpdateSheet!U:U, UpdateSheet!V:V, G562, UpdateSheet!U:U, "&lt;=" &amp; A562))*(UpdateSheet!V:V=G562), 0))*H562),"")</f>
        <v/>
      </c>
      <c r="J562" s="61"/>
      <c r="K562" s="4"/>
      <c r="L562" s="4"/>
      <c r="M562" s="4"/>
      <c r="N562" s="4"/>
      <c r="O562" s="4"/>
      <c r="P562" s="4"/>
      <c r="Q562" s="4"/>
      <c r="R562" s="4"/>
      <c r="S562" s="4"/>
      <c r="T562" s="4"/>
      <c r="U562" s="4"/>
      <c r="V562" s="4"/>
      <c r="W562" s="4"/>
      <c r="X562" s="4"/>
      <c r="Y562" s="4"/>
      <c r="Z562" s="4"/>
      <c r="AA562" s="4"/>
      <c r="AB562" s="4"/>
      <c r="AC562" s="4"/>
      <c r="AD562" s="4"/>
      <c r="AE562" s="4"/>
      <c r="AF562" s="4"/>
    </row>
    <row r="563">
      <c r="A563" s="43"/>
      <c r="B563" s="65" t="s">
        <v>97</v>
      </c>
      <c r="C563" s="43"/>
      <c r="D563" s="45"/>
      <c r="E563" s="45"/>
      <c r="F563" s="45"/>
      <c r="G563" s="4"/>
      <c r="H563" s="4"/>
      <c r="I563" s="66" t="str">
        <f t="array" ref="I563">ifna(IF(F563="","",INDEX(UpdateSheet!W:W,MATCH(1,(UpdateSheet!U:U=MAXIFS(UpdateSheet!U:U, UpdateSheet!V:V, G563, UpdateSheet!U:U, "&lt;=" &amp; A563))*(UpdateSheet!V:V=G563), 0))*H563),"")</f>
        <v/>
      </c>
      <c r="J563" s="61"/>
      <c r="K563" s="4"/>
      <c r="L563" s="4"/>
      <c r="M563" s="4"/>
      <c r="N563" s="4"/>
      <c r="O563" s="4"/>
      <c r="P563" s="4"/>
      <c r="Q563" s="4"/>
      <c r="R563" s="4"/>
      <c r="S563" s="4"/>
      <c r="T563" s="4"/>
      <c r="U563" s="4"/>
      <c r="V563" s="4"/>
      <c r="W563" s="4"/>
      <c r="X563" s="4"/>
      <c r="Y563" s="4"/>
      <c r="Z563" s="4"/>
      <c r="AA563" s="4"/>
      <c r="AB563" s="4"/>
      <c r="AC563" s="4"/>
      <c r="AD563" s="4"/>
      <c r="AE563" s="4"/>
      <c r="AF563" s="4"/>
    </row>
    <row r="564">
      <c r="A564" s="43"/>
      <c r="B564" s="65" t="s">
        <v>97</v>
      </c>
      <c r="C564" s="43"/>
      <c r="D564" s="45"/>
      <c r="E564" s="45"/>
      <c r="F564" s="45"/>
      <c r="G564" s="4"/>
      <c r="H564" s="4"/>
      <c r="I564" s="66" t="str">
        <f t="array" ref="I564">ifna(IF(F564="","",INDEX(UpdateSheet!W:W,MATCH(1,(UpdateSheet!U:U=MAXIFS(UpdateSheet!U:U, UpdateSheet!V:V, G564, UpdateSheet!U:U, "&lt;=" &amp; A564))*(UpdateSheet!V:V=G564), 0))*H564),"")</f>
        <v/>
      </c>
      <c r="J564" s="61"/>
      <c r="K564" s="4"/>
      <c r="L564" s="4"/>
      <c r="M564" s="4"/>
      <c r="N564" s="4"/>
      <c r="O564" s="4"/>
      <c r="P564" s="4"/>
      <c r="Q564" s="4"/>
      <c r="R564" s="4"/>
      <c r="S564" s="4"/>
      <c r="T564" s="4"/>
      <c r="U564" s="4"/>
      <c r="V564" s="4"/>
      <c r="W564" s="4"/>
      <c r="X564" s="4"/>
      <c r="Y564" s="4"/>
      <c r="Z564" s="4"/>
      <c r="AA564" s="4"/>
      <c r="AB564" s="4"/>
      <c r="AC564" s="4"/>
      <c r="AD564" s="4"/>
      <c r="AE564" s="4"/>
      <c r="AF564" s="4"/>
    </row>
    <row r="565">
      <c r="A565" s="43"/>
      <c r="B565" s="65" t="s">
        <v>97</v>
      </c>
      <c r="C565" s="43"/>
      <c r="D565" s="45"/>
      <c r="E565" s="45"/>
      <c r="F565" s="45"/>
      <c r="G565" s="4"/>
      <c r="H565" s="4"/>
      <c r="I565" s="66" t="str">
        <f t="array" ref="I565">ifna(IF(F565="","",INDEX(UpdateSheet!W:W,MATCH(1,(UpdateSheet!U:U=MAXIFS(UpdateSheet!U:U, UpdateSheet!V:V, G565, UpdateSheet!U:U, "&lt;=" &amp; A565))*(UpdateSheet!V:V=G565), 0))*H565),"")</f>
        <v/>
      </c>
      <c r="J565" s="61"/>
      <c r="K565" s="4"/>
      <c r="L565" s="4"/>
      <c r="M565" s="4"/>
      <c r="N565" s="4"/>
      <c r="O565" s="4"/>
      <c r="P565" s="4"/>
      <c r="Q565" s="4"/>
      <c r="R565" s="4"/>
      <c r="S565" s="4"/>
      <c r="T565" s="4"/>
      <c r="U565" s="4"/>
      <c r="V565" s="4"/>
      <c r="W565" s="4"/>
      <c r="X565" s="4"/>
      <c r="Y565" s="4"/>
      <c r="Z565" s="4"/>
      <c r="AA565" s="4"/>
      <c r="AB565" s="4"/>
      <c r="AC565" s="4"/>
      <c r="AD565" s="4"/>
      <c r="AE565" s="4"/>
      <c r="AF565" s="4"/>
    </row>
    <row r="566">
      <c r="A566" s="43"/>
      <c r="B566" s="65" t="s">
        <v>97</v>
      </c>
      <c r="C566" s="43"/>
      <c r="D566" s="45"/>
      <c r="E566" s="45"/>
      <c r="F566" s="45"/>
      <c r="G566" s="4"/>
      <c r="H566" s="4"/>
      <c r="I566" s="66" t="str">
        <f t="array" ref="I566">ifna(IF(F566="","",INDEX(UpdateSheet!W:W,MATCH(1,(UpdateSheet!U:U=MAXIFS(UpdateSheet!U:U, UpdateSheet!V:V, G566, UpdateSheet!U:U, "&lt;=" &amp; A566))*(UpdateSheet!V:V=G566), 0))*H566),"")</f>
        <v/>
      </c>
      <c r="J566" s="61"/>
      <c r="K566" s="4"/>
      <c r="L566" s="4"/>
      <c r="M566" s="4"/>
      <c r="N566" s="4"/>
      <c r="O566" s="4"/>
      <c r="P566" s="4"/>
      <c r="Q566" s="4"/>
      <c r="R566" s="4"/>
      <c r="S566" s="4"/>
      <c r="T566" s="4"/>
      <c r="U566" s="4"/>
      <c r="V566" s="4"/>
      <c r="W566" s="4"/>
      <c r="X566" s="4"/>
      <c r="Y566" s="4"/>
      <c r="Z566" s="4"/>
      <c r="AA566" s="4"/>
      <c r="AB566" s="4"/>
      <c r="AC566" s="4"/>
      <c r="AD566" s="4"/>
      <c r="AE566" s="4"/>
      <c r="AF566" s="4"/>
    </row>
    <row r="567">
      <c r="A567" s="43"/>
      <c r="B567" s="65" t="s">
        <v>97</v>
      </c>
      <c r="C567" s="43"/>
      <c r="D567" s="45"/>
      <c r="E567" s="45"/>
      <c r="F567" s="45"/>
      <c r="G567" s="4"/>
      <c r="H567" s="4"/>
      <c r="I567" s="66" t="str">
        <f t="array" ref="I567">ifna(IF(F567="","",INDEX(UpdateSheet!W:W,MATCH(1,(UpdateSheet!U:U=MAXIFS(UpdateSheet!U:U, UpdateSheet!V:V, G567, UpdateSheet!U:U, "&lt;=" &amp; A567))*(UpdateSheet!V:V=G567), 0))*H567),"")</f>
        <v/>
      </c>
      <c r="J567" s="61"/>
      <c r="K567" s="4"/>
      <c r="L567" s="4"/>
      <c r="M567" s="4"/>
      <c r="N567" s="4"/>
      <c r="O567" s="4"/>
      <c r="P567" s="4"/>
      <c r="Q567" s="4"/>
      <c r="R567" s="4"/>
      <c r="S567" s="4"/>
      <c r="T567" s="4"/>
      <c r="U567" s="4"/>
      <c r="V567" s="4"/>
      <c r="W567" s="4"/>
      <c r="X567" s="4"/>
      <c r="Y567" s="4"/>
      <c r="Z567" s="4"/>
      <c r="AA567" s="4"/>
      <c r="AB567" s="4"/>
      <c r="AC567" s="4"/>
      <c r="AD567" s="4"/>
      <c r="AE567" s="4"/>
      <c r="AF567" s="4"/>
    </row>
    <row r="568">
      <c r="A568" s="43"/>
      <c r="B568" s="65" t="s">
        <v>97</v>
      </c>
      <c r="C568" s="43"/>
      <c r="D568" s="45"/>
      <c r="E568" s="45"/>
      <c r="F568" s="45"/>
      <c r="G568" s="4"/>
      <c r="H568" s="4"/>
      <c r="I568" s="66" t="str">
        <f t="array" ref="I568">ifna(IF(F568="","",INDEX(UpdateSheet!W:W,MATCH(1,(UpdateSheet!U:U=MAXIFS(UpdateSheet!U:U, UpdateSheet!V:V, G568, UpdateSheet!U:U, "&lt;=" &amp; A568))*(UpdateSheet!V:V=G568), 0))*H568),"")</f>
        <v/>
      </c>
      <c r="J568" s="61"/>
      <c r="K568" s="4"/>
      <c r="L568" s="4"/>
      <c r="M568" s="4"/>
      <c r="N568" s="4"/>
      <c r="O568" s="4"/>
      <c r="P568" s="4"/>
      <c r="Q568" s="4"/>
      <c r="R568" s="4"/>
      <c r="S568" s="4"/>
      <c r="T568" s="4"/>
      <c r="U568" s="4"/>
      <c r="V568" s="4"/>
      <c r="W568" s="4"/>
      <c r="X568" s="4"/>
      <c r="Y568" s="4"/>
      <c r="Z568" s="4"/>
      <c r="AA568" s="4"/>
      <c r="AB568" s="4"/>
      <c r="AC568" s="4"/>
      <c r="AD568" s="4"/>
      <c r="AE568" s="4"/>
      <c r="AF568" s="4"/>
    </row>
    <row r="569">
      <c r="A569" s="43"/>
      <c r="B569" s="65" t="s">
        <v>97</v>
      </c>
      <c r="C569" s="43"/>
      <c r="D569" s="45"/>
      <c r="E569" s="45"/>
      <c r="F569" s="45"/>
      <c r="G569" s="4"/>
      <c r="H569" s="4"/>
      <c r="I569" s="66" t="str">
        <f t="array" ref="I569">ifna(IF(F569="","",INDEX(UpdateSheet!W:W,MATCH(1,(UpdateSheet!U:U=MAXIFS(UpdateSheet!U:U, UpdateSheet!V:V, G569, UpdateSheet!U:U, "&lt;=" &amp; A569))*(UpdateSheet!V:V=G569), 0))*H569),"")</f>
        <v/>
      </c>
      <c r="J569" s="61"/>
      <c r="K569" s="4"/>
      <c r="L569" s="4"/>
      <c r="M569" s="4"/>
      <c r="N569" s="4"/>
      <c r="O569" s="4"/>
      <c r="P569" s="4"/>
      <c r="Q569" s="4"/>
      <c r="R569" s="4"/>
      <c r="S569" s="4"/>
      <c r="T569" s="4"/>
      <c r="U569" s="4"/>
      <c r="V569" s="4"/>
      <c r="W569" s="4"/>
      <c r="X569" s="4"/>
      <c r="Y569" s="4"/>
      <c r="Z569" s="4"/>
      <c r="AA569" s="4"/>
      <c r="AB569" s="4"/>
      <c r="AC569" s="4"/>
      <c r="AD569" s="4"/>
      <c r="AE569" s="4"/>
      <c r="AF569" s="4"/>
    </row>
    <row r="570">
      <c r="A570" s="43"/>
      <c r="B570" s="65" t="s">
        <v>97</v>
      </c>
      <c r="C570" s="43"/>
      <c r="D570" s="45"/>
      <c r="E570" s="45"/>
      <c r="F570" s="45"/>
      <c r="G570" s="4"/>
      <c r="H570" s="4"/>
      <c r="I570" s="66" t="str">
        <f t="array" ref="I570">ifna(IF(F570="","",INDEX(UpdateSheet!W:W,MATCH(1,(UpdateSheet!U:U=MAXIFS(UpdateSheet!U:U, UpdateSheet!V:V, G570, UpdateSheet!U:U, "&lt;=" &amp; A570))*(UpdateSheet!V:V=G570), 0))*H570),"")</f>
        <v/>
      </c>
      <c r="J570" s="61"/>
      <c r="K570" s="4"/>
      <c r="L570" s="4"/>
      <c r="M570" s="4"/>
      <c r="N570" s="4"/>
      <c r="O570" s="4"/>
      <c r="P570" s="4"/>
      <c r="Q570" s="4"/>
      <c r="R570" s="4"/>
      <c r="S570" s="4"/>
      <c r="T570" s="4"/>
      <c r="U570" s="4"/>
      <c r="V570" s="4"/>
      <c r="W570" s="4"/>
      <c r="X570" s="4"/>
      <c r="Y570" s="4"/>
      <c r="Z570" s="4"/>
      <c r="AA570" s="4"/>
      <c r="AB570" s="4"/>
      <c r="AC570" s="4"/>
      <c r="AD570" s="4"/>
      <c r="AE570" s="4"/>
      <c r="AF570" s="4"/>
    </row>
    <row r="571">
      <c r="A571" s="43"/>
      <c r="B571" s="65" t="s">
        <v>97</v>
      </c>
      <c r="C571" s="43"/>
      <c r="D571" s="45"/>
      <c r="E571" s="45"/>
      <c r="F571" s="45"/>
      <c r="G571" s="4"/>
      <c r="H571" s="4"/>
      <c r="I571" s="66" t="str">
        <f t="array" ref="I571">ifna(IF(F571="","",INDEX(UpdateSheet!W:W,MATCH(1,(UpdateSheet!U:U=MAXIFS(UpdateSheet!U:U, UpdateSheet!V:V, G571, UpdateSheet!U:U, "&lt;=" &amp; A571))*(UpdateSheet!V:V=G571), 0))*H571),"")</f>
        <v/>
      </c>
      <c r="J571" s="61"/>
      <c r="K571" s="4"/>
      <c r="L571" s="4"/>
      <c r="M571" s="4"/>
      <c r="N571" s="4"/>
      <c r="O571" s="4"/>
      <c r="P571" s="4"/>
      <c r="Q571" s="4"/>
      <c r="R571" s="4"/>
      <c r="S571" s="4"/>
      <c r="T571" s="4"/>
      <c r="U571" s="4"/>
      <c r="V571" s="4"/>
      <c r="W571" s="4"/>
      <c r="X571" s="4"/>
      <c r="Y571" s="4"/>
      <c r="Z571" s="4"/>
      <c r="AA571" s="4"/>
      <c r="AB571" s="4"/>
      <c r="AC571" s="4"/>
      <c r="AD571" s="4"/>
      <c r="AE571" s="4"/>
      <c r="AF571" s="4"/>
    </row>
    <row r="572">
      <c r="A572" s="43"/>
      <c r="B572" s="65" t="s">
        <v>97</v>
      </c>
      <c r="C572" s="43"/>
      <c r="D572" s="45"/>
      <c r="E572" s="45"/>
      <c r="F572" s="45"/>
      <c r="G572" s="4"/>
      <c r="H572" s="4"/>
      <c r="I572" s="66" t="str">
        <f t="array" ref="I572">ifna(IF(F572="","",INDEX(UpdateSheet!W:W,MATCH(1,(UpdateSheet!U:U=MAXIFS(UpdateSheet!U:U, UpdateSheet!V:V, G572, UpdateSheet!U:U, "&lt;=" &amp; A572))*(UpdateSheet!V:V=G572), 0))*H572),"")</f>
        <v/>
      </c>
      <c r="J572" s="61"/>
      <c r="K572" s="4"/>
      <c r="L572" s="4"/>
      <c r="M572" s="4"/>
      <c r="N572" s="4"/>
      <c r="O572" s="4"/>
      <c r="P572" s="4"/>
      <c r="Q572" s="4"/>
      <c r="R572" s="4"/>
      <c r="S572" s="4"/>
      <c r="T572" s="4"/>
      <c r="U572" s="4"/>
      <c r="V572" s="4"/>
      <c r="W572" s="4"/>
      <c r="X572" s="4"/>
      <c r="Y572" s="4"/>
      <c r="Z572" s="4"/>
      <c r="AA572" s="4"/>
      <c r="AB572" s="4"/>
      <c r="AC572" s="4"/>
      <c r="AD572" s="4"/>
      <c r="AE572" s="4"/>
      <c r="AF572" s="4"/>
    </row>
    <row r="573">
      <c r="A573" s="43"/>
      <c r="B573" s="65" t="s">
        <v>97</v>
      </c>
      <c r="C573" s="43"/>
      <c r="D573" s="45"/>
      <c r="E573" s="45"/>
      <c r="F573" s="45"/>
      <c r="G573" s="4"/>
      <c r="H573" s="4"/>
      <c r="I573" s="66" t="str">
        <f t="array" ref="I573">ifna(IF(F573="","",INDEX(UpdateSheet!W:W,MATCH(1,(UpdateSheet!U:U=MAXIFS(UpdateSheet!U:U, UpdateSheet!V:V, G573, UpdateSheet!U:U, "&lt;=" &amp; A573))*(UpdateSheet!V:V=G573), 0))*H573),"")</f>
        <v/>
      </c>
      <c r="J573" s="61"/>
      <c r="K573" s="4"/>
      <c r="L573" s="4"/>
      <c r="M573" s="4"/>
      <c r="N573" s="4"/>
      <c r="O573" s="4"/>
      <c r="P573" s="4"/>
      <c r="Q573" s="4"/>
      <c r="R573" s="4"/>
      <c r="S573" s="4"/>
      <c r="T573" s="4"/>
      <c r="U573" s="4"/>
      <c r="V573" s="4"/>
      <c r="W573" s="4"/>
      <c r="X573" s="4"/>
      <c r="Y573" s="4"/>
      <c r="Z573" s="4"/>
      <c r="AA573" s="4"/>
      <c r="AB573" s="4"/>
      <c r="AC573" s="4"/>
      <c r="AD573" s="4"/>
      <c r="AE573" s="4"/>
      <c r="AF573" s="4"/>
    </row>
    <row r="574">
      <c r="A574" s="43"/>
      <c r="B574" s="65" t="s">
        <v>97</v>
      </c>
      <c r="C574" s="43"/>
      <c r="D574" s="45"/>
      <c r="E574" s="45"/>
      <c r="F574" s="45"/>
      <c r="G574" s="4"/>
      <c r="H574" s="4"/>
      <c r="I574" s="66" t="str">
        <f t="array" ref="I574">ifna(IF(F574="","",INDEX(UpdateSheet!W:W,MATCH(1,(UpdateSheet!U:U=MAXIFS(UpdateSheet!U:U, UpdateSheet!V:V, G574, UpdateSheet!U:U, "&lt;=" &amp; A574))*(UpdateSheet!V:V=G574), 0))*H574),"")</f>
        <v/>
      </c>
      <c r="J574" s="61"/>
      <c r="K574" s="4"/>
      <c r="L574" s="4"/>
      <c r="M574" s="4"/>
      <c r="N574" s="4"/>
      <c r="O574" s="4"/>
      <c r="P574" s="4"/>
      <c r="Q574" s="4"/>
      <c r="R574" s="4"/>
      <c r="S574" s="4"/>
      <c r="T574" s="4"/>
      <c r="U574" s="4"/>
      <c r="V574" s="4"/>
      <c r="W574" s="4"/>
      <c r="X574" s="4"/>
      <c r="Y574" s="4"/>
      <c r="Z574" s="4"/>
      <c r="AA574" s="4"/>
      <c r="AB574" s="4"/>
      <c r="AC574" s="4"/>
      <c r="AD574" s="4"/>
      <c r="AE574" s="4"/>
      <c r="AF574" s="4"/>
    </row>
    <row r="575">
      <c r="A575" s="43"/>
      <c r="B575" s="65" t="s">
        <v>97</v>
      </c>
      <c r="C575" s="43"/>
      <c r="D575" s="45"/>
      <c r="E575" s="45"/>
      <c r="F575" s="45"/>
      <c r="G575" s="4"/>
      <c r="H575" s="4"/>
      <c r="I575" s="66" t="str">
        <f t="array" ref="I575">ifna(IF(F575="","",INDEX(UpdateSheet!W:W,MATCH(1,(UpdateSheet!U:U=MAXIFS(UpdateSheet!U:U, UpdateSheet!V:V, G575, UpdateSheet!U:U, "&lt;=" &amp; A575))*(UpdateSheet!V:V=G575), 0))*H575),"")</f>
        <v/>
      </c>
      <c r="J575" s="61"/>
      <c r="K575" s="4"/>
      <c r="L575" s="4"/>
      <c r="M575" s="4"/>
      <c r="N575" s="4"/>
      <c r="O575" s="4"/>
      <c r="P575" s="4"/>
      <c r="Q575" s="4"/>
      <c r="R575" s="4"/>
      <c r="S575" s="4"/>
      <c r="T575" s="4"/>
      <c r="U575" s="4"/>
      <c r="V575" s="4"/>
      <c r="W575" s="4"/>
      <c r="X575" s="4"/>
      <c r="Y575" s="4"/>
      <c r="Z575" s="4"/>
      <c r="AA575" s="4"/>
      <c r="AB575" s="4"/>
      <c r="AC575" s="4"/>
      <c r="AD575" s="4"/>
      <c r="AE575" s="4"/>
      <c r="AF575" s="4"/>
    </row>
    <row r="576">
      <c r="A576" s="43"/>
      <c r="B576" s="65" t="s">
        <v>97</v>
      </c>
      <c r="C576" s="43"/>
      <c r="D576" s="45"/>
      <c r="E576" s="45"/>
      <c r="F576" s="45"/>
      <c r="G576" s="4"/>
      <c r="H576" s="4"/>
      <c r="I576" s="66" t="str">
        <f t="array" ref="I576">ifna(IF(F576="","",INDEX(UpdateSheet!W:W,MATCH(1,(UpdateSheet!U:U=MAXIFS(UpdateSheet!U:U, UpdateSheet!V:V, G576, UpdateSheet!U:U, "&lt;=" &amp; A576))*(UpdateSheet!V:V=G576), 0))*H576),"")</f>
        <v/>
      </c>
      <c r="J576" s="61"/>
      <c r="K576" s="4"/>
      <c r="L576" s="4"/>
      <c r="M576" s="4"/>
      <c r="N576" s="4"/>
      <c r="O576" s="4"/>
      <c r="P576" s="4"/>
      <c r="Q576" s="4"/>
      <c r="R576" s="4"/>
      <c r="S576" s="4"/>
      <c r="T576" s="4"/>
      <c r="U576" s="4"/>
      <c r="V576" s="4"/>
      <c r="W576" s="4"/>
      <c r="X576" s="4"/>
      <c r="Y576" s="4"/>
      <c r="Z576" s="4"/>
      <c r="AA576" s="4"/>
      <c r="AB576" s="4"/>
      <c r="AC576" s="4"/>
      <c r="AD576" s="4"/>
      <c r="AE576" s="4"/>
      <c r="AF576" s="4"/>
    </row>
    <row r="577">
      <c r="A577" s="43"/>
      <c r="B577" s="65" t="s">
        <v>97</v>
      </c>
      <c r="C577" s="43"/>
      <c r="D577" s="45"/>
      <c r="E577" s="45"/>
      <c r="F577" s="45"/>
      <c r="G577" s="4"/>
      <c r="H577" s="4"/>
      <c r="I577" s="66" t="str">
        <f t="array" ref="I577">ifna(IF(F577="","",INDEX(UpdateSheet!W:W,MATCH(1,(UpdateSheet!U:U=MAXIFS(UpdateSheet!U:U, UpdateSheet!V:V, G577, UpdateSheet!U:U, "&lt;=" &amp; A577))*(UpdateSheet!V:V=G577), 0))*H577),"")</f>
        <v/>
      </c>
      <c r="J577" s="61"/>
      <c r="K577" s="4"/>
      <c r="L577" s="4"/>
      <c r="M577" s="4"/>
      <c r="N577" s="4"/>
      <c r="O577" s="4"/>
      <c r="P577" s="4"/>
      <c r="Q577" s="4"/>
      <c r="R577" s="4"/>
      <c r="S577" s="4"/>
      <c r="T577" s="4"/>
      <c r="U577" s="4"/>
      <c r="V577" s="4"/>
      <c r="W577" s="4"/>
      <c r="X577" s="4"/>
      <c r="Y577" s="4"/>
      <c r="Z577" s="4"/>
      <c r="AA577" s="4"/>
      <c r="AB577" s="4"/>
      <c r="AC577" s="4"/>
      <c r="AD577" s="4"/>
      <c r="AE577" s="4"/>
      <c r="AF577" s="4"/>
    </row>
    <row r="578">
      <c r="A578" s="43"/>
      <c r="B578" s="65" t="s">
        <v>97</v>
      </c>
      <c r="C578" s="43"/>
      <c r="D578" s="45"/>
      <c r="E578" s="45"/>
      <c r="F578" s="45"/>
      <c r="G578" s="4"/>
      <c r="H578" s="4"/>
      <c r="I578" s="66" t="str">
        <f t="array" ref="I578">ifna(IF(F578="","",INDEX(UpdateSheet!W:W,MATCH(1,(UpdateSheet!U:U=MAXIFS(UpdateSheet!U:U, UpdateSheet!V:V, G578, UpdateSheet!U:U, "&lt;=" &amp; A578))*(UpdateSheet!V:V=G578), 0))*H578),"")</f>
        <v/>
      </c>
      <c r="J578" s="61"/>
      <c r="K578" s="4"/>
      <c r="L578" s="4"/>
      <c r="M578" s="4"/>
      <c r="N578" s="4"/>
      <c r="O578" s="4"/>
      <c r="P578" s="4"/>
      <c r="Q578" s="4"/>
      <c r="R578" s="4"/>
      <c r="S578" s="4"/>
      <c r="T578" s="4"/>
      <c r="U578" s="4"/>
      <c r="V578" s="4"/>
      <c r="W578" s="4"/>
      <c r="X578" s="4"/>
      <c r="Y578" s="4"/>
      <c r="Z578" s="4"/>
      <c r="AA578" s="4"/>
      <c r="AB578" s="4"/>
      <c r="AC578" s="4"/>
      <c r="AD578" s="4"/>
      <c r="AE578" s="4"/>
      <c r="AF578" s="4"/>
    </row>
    <row r="579">
      <c r="A579" s="43"/>
      <c r="B579" s="65" t="s">
        <v>97</v>
      </c>
      <c r="C579" s="43"/>
      <c r="D579" s="45"/>
      <c r="E579" s="45"/>
      <c r="F579" s="45"/>
      <c r="G579" s="4"/>
      <c r="H579" s="4"/>
      <c r="I579" s="66" t="str">
        <f t="array" ref="I579">ifna(IF(F579="","",INDEX(UpdateSheet!W:W,MATCH(1,(UpdateSheet!U:U=MAXIFS(UpdateSheet!U:U, UpdateSheet!V:V, G579, UpdateSheet!U:U, "&lt;=" &amp; A579))*(UpdateSheet!V:V=G579), 0))*H579),"")</f>
        <v/>
      </c>
      <c r="J579" s="61"/>
      <c r="K579" s="4"/>
      <c r="L579" s="4"/>
      <c r="M579" s="4"/>
      <c r="N579" s="4"/>
      <c r="O579" s="4"/>
      <c r="P579" s="4"/>
      <c r="Q579" s="4"/>
      <c r="R579" s="4"/>
      <c r="S579" s="4"/>
      <c r="T579" s="4"/>
      <c r="U579" s="4"/>
      <c r="V579" s="4"/>
      <c r="W579" s="4"/>
      <c r="X579" s="4"/>
      <c r="Y579" s="4"/>
      <c r="Z579" s="4"/>
      <c r="AA579" s="4"/>
      <c r="AB579" s="4"/>
      <c r="AC579" s="4"/>
      <c r="AD579" s="4"/>
      <c r="AE579" s="4"/>
      <c r="AF579" s="4"/>
    </row>
    <row r="580">
      <c r="A580" s="43"/>
      <c r="B580" s="65" t="s">
        <v>97</v>
      </c>
      <c r="C580" s="43"/>
      <c r="D580" s="45"/>
      <c r="E580" s="45"/>
      <c r="F580" s="45"/>
      <c r="G580" s="4"/>
      <c r="H580" s="4"/>
      <c r="I580" s="66" t="str">
        <f t="array" ref="I580">ifna(IF(F580="","",INDEX(UpdateSheet!W:W,MATCH(1,(UpdateSheet!U:U=MAXIFS(UpdateSheet!U:U, UpdateSheet!V:V, G580, UpdateSheet!U:U, "&lt;=" &amp; A580))*(UpdateSheet!V:V=G580), 0))*H580),"")</f>
        <v/>
      </c>
      <c r="J580" s="61"/>
      <c r="K580" s="4"/>
      <c r="L580" s="4"/>
      <c r="M580" s="4"/>
      <c r="N580" s="4"/>
      <c r="O580" s="4"/>
      <c r="P580" s="4"/>
      <c r="Q580" s="4"/>
      <c r="R580" s="4"/>
      <c r="S580" s="4"/>
      <c r="T580" s="4"/>
      <c r="U580" s="4"/>
      <c r="V580" s="4"/>
      <c r="W580" s="4"/>
      <c r="X580" s="4"/>
      <c r="Y580" s="4"/>
      <c r="Z580" s="4"/>
      <c r="AA580" s="4"/>
      <c r="AB580" s="4"/>
      <c r="AC580" s="4"/>
      <c r="AD580" s="4"/>
      <c r="AE580" s="4"/>
      <c r="AF580" s="4"/>
    </row>
    <row r="581">
      <c r="A581" s="43"/>
      <c r="B581" s="65" t="s">
        <v>97</v>
      </c>
      <c r="C581" s="43"/>
      <c r="D581" s="45"/>
      <c r="E581" s="45"/>
      <c r="F581" s="45"/>
      <c r="G581" s="4"/>
      <c r="H581" s="4"/>
      <c r="I581" s="66" t="str">
        <f t="array" ref="I581">ifna(IF(F581="","",INDEX(UpdateSheet!W:W,MATCH(1,(UpdateSheet!U:U=MAXIFS(UpdateSheet!U:U, UpdateSheet!V:V, G581, UpdateSheet!U:U, "&lt;=" &amp; A581))*(UpdateSheet!V:V=G581), 0))*H581),"")</f>
        <v/>
      </c>
      <c r="J581" s="61"/>
      <c r="K581" s="4"/>
      <c r="L581" s="4"/>
      <c r="M581" s="4"/>
      <c r="N581" s="4"/>
      <c r="O581" s="4"/>
      <c r="P581" s="4"/>
      <c r="Q581" s="4"/>
      <c r="R581" s="4"/>
      <c r="S581" s="4"/>
      <c r="T581" s="4"/>
      <c r="U581" s="4"/>
      <c r="V581" s="4"/>
      <c r="W581" s="4"/>
      <c r="X581" s="4"/>
      <c r="Y581" s="4"/>
      <c r="Z581" s="4"/>
      <c r="AA581" s="4"/>
      <c r="AB581" s="4"/>
      <c r="AC581" s="4"/>
      <c r="AD581" s="4"/>
      <c r="AE581" s="4"/>
      <c r="AF581" s="4"/>
    </row>
    <row r="582">
      <c r="A582" s="43"/>
      <c r="B582" s="65" t="s">
        <v>97</v>
      </c>
      <c r="C582" s="43"/>
      <c r="D582" s="45"/>
      <c r="E582" s="45"/>
      <c r="F582" s="45"/>
      <c r="G582" s="4"/>
      <c r="H582" s="4"/>
      <c r="I582" s="66" t="str">
        <f t="array" ref="I582">ifna(IF(F582="","",INDEX(UpdateSheet!W:W,MATCH(1,(UpdateSheet!U:U=MAXIFS(UpdateSheet!U:U, UpdateSheet!V:V, G582, UpdateSheet!U:U, "&lt;=" &amp; A582))*(UpdateSheet!V:V=G582), 0))*H582),"")</f>
        <v/>
      </c>
      <c r="J582" s="61"/>
      <c r="K582" s="4"/>
      <c r="L582" s="4"/>
      <c r="M582" s="4"/>
      <c r="N582" s="4"/>
      <c r="O582" s="4"/>
      <c r="P582" s="4"/>
      <c r="Q582" s="4"/>
      <c r="R582" s="4"/>
      <c r="S582" s="4"/>
      <c r="T582" s="4"/>
      <c r="U582" s="4"/>
      <c r="V582" s="4"/>
      <c r="W582" s="4"/>
      <c r="X582" s="4"/>
      <c r="Y582" s="4"/>
      <c r="Z582" s="4"/>
      <c r="AA582" s="4"/>
      <c r="AB582" s="4"/>
      <c r="AC582" s="4"/>
      <c r="AD582" s="4"/>
      <c r="AE582" s="4"/>
      <c r="AF582" s="4"/>
    </row>
    <row r="583">
      <c r="A583" s="43"/>
      <c r="B583" s="65" t="s">
        <v>97</v>
      </c>
      <c r="C583" s="43"/>
      <c r="D583" s="45"/>
      <c r="E583" s="45"/>
      <c r="F583" s="45"/>
      <c r="G583" s="4"/>
      <c r="H583" s="4"/>
      <c r="I583" s="66" t="str">
        <f t="array" ref="I583">ifna(IF(F583="","",INDEX(UpdateSheet!W:W,MATCH(1,(UpdateSheet!U:U=MAXIFS(UpdateSheet!U:U, UpdateSheet!V:V, G583, UpdateSheet!U:U, "&lt;=" &amp; A583))*(UpdateSheet!V:V=G583), 0))*H583),"")</f>
        <v/>
      </c>
      <c r="J583" s="61"/>
      <c r="K583" s="4"/>
      <c r="L583" s="4"/>
      <c r="M583" s="4"/>
      <c r="N583" s="4"/>
      <c r="O583" s="4"/>
      <c r="P583" s="4"/>
      <c r="Q583" s="4"/>
      <c r="R583" s="4"/>
      <c r="S583" s="4"/>
      <c r="T583" s="4"/>
      <c r="U583" s="4"/>
      <c r="V583" s="4"/>
      <c r="W583" s="4"/>
      <c r="X583" s="4"/>
      <c r="Y583" s="4"/>
      <c r="Z583" s="4"/>
      <c r="AA583" s="4"/>
      <c r="AB583" s="4"/>
      <c r="AC583" s="4"/>
      <c r="AD583" s="4"/>
      <c r="AE583" s="4"/>
      <c r="AF583" s="4"/>
    </row>
    <row r="584">
      <c r="A584" s="43"/>
      <c r="B584" s="65" t="s">
        <v>97</v>
      </c>
      <c r="C584" s="43"/>
      <c r="D584" s="45"/>
      <c r="E584" s="45"/>
      <c r="F584" s="45"/>
      <c r="G584" s="4"/>
      <c r="H584" s="4"/>
      <c r="I584" s="66" t="str">
        <f t="array" ref="I584">ifna(IF(F584="","",INDEX(UpdateSheet!W:W,MATCH(1,(UpdateSheet!U:U=MAXIFS(UpdateSheet!U:U, UpdateSheet!V:V, G584, UpdateSheet!U:U, "&lt;=" &amp; A584))*(UpdateSheet!V:V=G584), 0))*H584),"")</f>
        <v/>
      </c>
      <c r="J584" s="61"/>
      <c r="K584" s="4"/>
      <c r="L584" s="4"/>
      <c r="M584" s="4"/>
      <c r="N584" s="4"/>
      <c r="O584" s="4"/>
      <c r="P584" s="4"/>
      <c r="Q584" s="4"/>
      <c r="R584" s="4"/>
      <c r="S584" s="4"/>
      <c r="T584" s="4"/>
      <c r="U584" s="4"/>
      <c r="V584" s="4"/>
      <c r="W584" s="4"/>
      <c r="X584" s="4"/>
      <c r="Y584" s="4"/>
      <c r="Z584" s="4"/>
      <c r="AA584" s="4"/>
      <c r="AB584" s="4"/>
      <c r="AC584" s="4"/>
      <c r="AD584" s="4"/>
      <c r="AE584" s="4"/>
      <c r="AF584" s="4"/>
    </row>
    <row r="585">
      <c r="A585" s="43"/>
      <c r="B585" s="65" t="s">
        <v>97</v>
      </c>
      <c r="C585" s="43"/>
      <c r="D585" s="45"/>
      <c r="E585" s="45"/>
      <c r="F585" s="45"/>
      <c r="G585" s="4"/>
      <c r="H585" s="4"/>
      <c r="I585" s="66" t="str">
        <f t="array" ref="I585">ifna(IF(F585="","",INDEX(UpdateSheet!W:W,MATCH(1,(UpdateSheet!U:U=MAXIFS(UpdateSheet!U:U, UpdateSheet!V:V, G585, UpdateSheet!U:U, "&lt;=" &amp; A585))*(UpdateSheet!V:V=G585), 0))*H585),"")</f>
        <v/>
      </c>
      <c r="J585" s="61"/>
      <c r="K585" s="4"/>
      <c r="L585" s="4"/>
      <c r="M585" s="4"/>
      <c r="N585" s="4"/>
      <c r="O585" s="4"/>
      <c r="P585" s="4"/>
      <c r="Q585" s="4"/>
      <c r="R585" s="4"/>
      <c r="S585" s="4"/>
      <c r="T585" s="4"/>
      <c r="U585" s="4"/>
      <c r="V585" s="4"/>
      <c r="W585" s="4"/>
      <c r="X585" s="4"/>
      <c r="Y585" s="4"/>
      <c r="Z585" s="4"/>
      <c r="AA585" s="4"/>
      <c r="AB585" s="4"/>
      <c r="AC585" s="4"/>
      <c r="AD585" s="4"/>
      <c r="AE585" s="4"/>
      <c r="AF585" s="4"/>
    </row>
    <row r="586">
      <c r="A586" s="43"/>
      <c r="B586" s="65" t="s">
        <v>97</v>
      </c>
      <c r="C586" s="43"/>
      <c r="D586" s="45"/>
      <c r="E586" s="45"/>
      <c r="F586" s="45"/>
      <c r="G586" s="4"/>
      <c r="H586" s="4"/>
      <c r="I586" s="66" t="str">
        <f t="array" ref="I586">ifna(IF(F586="","",INDEX(UpdateSheet!W:W,MATCH(1,(UpdateSheet!U:U=MAXIFS(UpdateSheet!U:U, UpdateSheet!V:V, G586, UpdateSheet!U:U, "&lt;=" &amp; A586))*(UpdateSheet!V:V=G586), 0))*H586),"")</f>
        <v/>
      </c>
      <c r="J586" s="61"/>
      <c r="K586" s="4"/>
      <c r="L586" s="4"/>
      <c r="M586" s="4"/>
      <c r="N586" s="4"/>
      <c r="O586" s="4"/>
      <c r="P586" s="4"/>
      <c r="Q586" s="4"/>
      <c r="R586" s="4"/>
      <c r="S586" s="4"/>
      <c r="T586" s="4"/>
      <c r="U586" s="4"/>
      <c r="V586" s="4"/>
      <c r="W586" s="4"/>
      <c r="X586" s="4"/>
      <c r="Y586" s="4"/>
      <c r="Z586" s="4"/>
      <c r="AA586" s="4"/>
      <c r="AB586" s="4"/>
      <c r="AC586" s="4"/>
      <c r="AD586" s="4"/>
      <c r="AE586" s="4"/>
      <c r="AF586" s="4"/>
    </row>
    <row r="587">
      <c r="A587" s="43"/>
      <c r="B587" s="65" t="s">
        <v>97</v>
      </c>
      <c r="C587" s="43"/>
      <c r="D587" s="45"/>
      <c r="E587" s="45"/>
      <c r="F587" s="45"/>
      <c r="G587" s="4"/>
      <c r="H587" s="4"/>
      <c r="I587" s="66" t="str">
        <f t="array" ref="I587">ifna(IF(F587="","",INDEX(UpdateSheet!W:W,MATCH(1,(UpdateSheet!U:U=MAXIFS(UpdateSheet!U:U, UpdateSheet!V:V, G587, UpdateSheet!U:U, "&lt;=" &amp; A587))*(UpdateSheet!V:V=G587), 0))*H587),"")</f>
        <v/>
      </c>
      <c r="J587" s="61"/>
      <c r="K587" s="4"/>
      <c r="L587" s="4"/>
      <c r="M587" s="4"/>
      <c r="N587" s="4"/>
      <c r="O587" s="4"/>
      <c r="P587" s="4"/>
      <c r="Q587" s="4"/>
      <c r="R587" s="4"/>
      <c r="S587" s="4"/>
      <c r="T587" s="4"/>
      <c r="U587" s="4"/>
      <c r="V587" s="4"/>
      <c r="W587" s="4"/>
      <c r="X587" s="4"/>
      <c r="Y587" s="4"/>
      <c r="Z587" s="4"/>
      <c r="AA587" s="4"/>
      <c r="AB587" s="4"/>
      <c r="AC587" s="4"/>
      <c r="AD587" s="4"/>
      <c r="AE587" s="4"/>
      <c r="AF587" s="4"/>
    </row>
    <row r="588">
      <c r="A588" s="43"/>
      <c r="B588" s="65" t="s">
        <v>97</v>
      </c>
      <c r="C588" s="43"/>
      <c r="D588" s="45"/>
      <c r="E588" s="45"/>
      <c r="F588" s="45"/>
      <c r="G588" s="4"/>
      <c r="H588" s="4"/>
      <c r="I588" s="66" t="str">
        <f t="array" ref="I588">ifna(IF(F588="","",INDEX(UpdateSheet!W:W,MATCH(1,(UpdateSheet!U:U=MAXIFS(UpdateSheet!U:U, UpdateSheet!V:V, G588, UpdateSheet!U:U, "&lt;=" &amp; A588))*(UpdateSheet!V:V=G588), 0))*H588),"")</f>
        <v/>
      </c>
      <c r="J588" s="61"/>
      <c r="K588" s="4"/>
      <c r="L588" s="4"/>
      <c r="M588" s="4"/>
      <c r="N588" s="4"/>
      <c r="O588" s="4"/>
      <c r="P588" s="4"/>
      <c r="Q588" s="4"/>
      <c r="R588" s="4"/>
      <c r="S588" s="4"/>
      <c r="T588" s="4"/>
      <c r="U588" s="4"/>
      <c r="V588" s="4"/>
      <c r="W588" s="4"/>
      <c r="X588" s="4"/>
      <c r="Y588" s="4"/>
      <c r="Z588" s="4"/>
      <c r="AA588" s="4"/>
      <c r="AB588" s="4"/>
      <c r="AC588" s="4"/>
      <c r="AD588" s="4"/>
      <c r="AE588" s="4"/>
      <c r="AF588" s="4"/>
    </row>
    <row r="589">
      <c r="A589" s="43"/>
      <c r="B589" s="65" t="s">
        <v>97</v>
      </c>
      <c r="C589" s="43"/>
      <c r="D589" s="45"/>
      <c r="E589" s="45"/>
      <c r="F589" s="45"/>
      <c r="G589" s="4"/>
      <c r="H589" s="4"/>
      <c r="I589" s="66" t="str">
        <f t="array" ref="I589">ifna(IF(F589="","",INDEX(UpdateSheet!W:W,MATCH(1,(UpdateSheet!U:U=MAXIFS(UpdateSheet!U:U, UpdateSheet!V:V, G589, UpdateSheet!U:U, "&lt;=" &amp; A589))*(UpdateSheet!V:V=G589), 0))*H589),"")</f>
        <v/>
      </c>
      <c r="J589" s="61"/>
      <c r="K589" s="4"/>
      <c r="L589" s="4"/>
      <c r="M589" s="4"/>
      <c r="N589" s="4"/>
      <c r="O589" s="4"/>
      <c r="P589" s="4"/>
      <c r="Q589" s="4"/>
      <c r="R589" s="4"/>
      <c r="S589" s="4"/>
      <c r="T589" s="4"/>
      <c r="U589" s="4"/>
      <c r="V589" s="4"/>
      <c r="W589" s="4"/>
      <c r="X589" s="4"/>
      <c r="Y589" s="4"/>
      <c r="Z589" s="4"/>
      <c r="AA589" s="4"/>
      <c r="AB589" s="4"/>
      <c r="AC589" s="4"/>
      <c r="AD589" s="4"/>
      <c r="AE589" s="4"/>
      <c r="AF589" s="4"/>
    </row>
    <row r="590">
      <c r="A590" s="43"/>
      <c r="B590" s="65" t="s">
        <v>97</v>
      </c>
      <c r="C590" s="43"/>
      <c r="D590" s="45"/>
      <c r="E590" s="45"/>
      <c r="F590" s="45"/>
      <c r="G590" s="4"/>
      <c r="H590" s="4"/>
      <c r="I590" s="66" t="str">
        <f t="array" ref="I590">ifna(IF(F590="","",INDEX(UpdateSheet!W:W,MATCH(1,(UpdateSheet!U:U=MAXIFS(UpdateSheet!U:U, UpdateSheet!V:V, G590, UpdateSheet!U:U, "&lt;=" &amp; A590))*(UpdateSheet!V:V=G590), 0))*H590),"")</f>
        <v/>
      </c>
      <c r="J590" s="61"/>
      <c r="K590" s="4"/>
      <c r="L590" s="4"/>
      <c r="M590" s="4"/>
      <c r="N590" s="4"/>
      <c r="O590" s="4"/>
      <c r="P590" s="4"/>
      <c r="Q590" s="4"/>
      <c r="R590" s="4"/>
      <c r="S590" s="4"/>
      <c r="T590" s="4"/>
      <c r="U590" s="4"/>
      <c r="V590" s="4"/>
      <c r="W590" s="4"/>
      <c r="X590" s="4"/>
      <c r="Y590" s="4"/>
      <c r="Z590" s="4"/>
      <c r="AA590" s="4"/>
      <c r="AB590" s="4"/>
      <c r="AC590" s="4"/>
      <c r="AD590" s="4"/>
      <c r="AE590" s="4"/>
      <c r="AF590" s="4"/>
    </row>
    <row r="591">
      <c r="A591" s="43"/>
      <c r="B591" s="65" t="s">
        <v>97</v>
      </c>
      <c r="C591" s="43"/>
      <c r="D591" s="45"/>
      <c r="E591" s="45"/>
      <c r="F591" s="45"/>
      <c r="G591" s="4"/>
      <c r="H591" s="4"/>
      <c r="I591" s="66" t="str">
        <f t="array" ref="I591">ifna(IF(F591="","",INDEX(UpdateSheet!W:W,MATCH(1,(UpdateSheet!U:U=MAXIFS(UpdateSheet!U:U, UpdateSheet!V:V, G591, UpdateSheet!U:U, "&lt;=" &amp; A591))*(UpdateSheet!V:V=G591), 0))*H591),"")</f>
        <v/>
      </c>
      <c r="J591" s="61"/>
      <c r="K591" s="4"/>
      <c r="L591" s="4"/>
      <c r="M591" s="4"/>
      <c r="N591" s="4"/>
      <c r="O591" s="4"/>
      <c r="P591" s="4"/>
      <c r="Q591" s="4"/>
      <c r="R591" s="4"/>
      <c r="S591" s="4"/>
      <c r="T591" s="4"/>
      <c r="U591" s="4"/>
      <c r="V591" s="4"/>
      <c r="W591" s="4"/>
      <c r="X591" s="4"/>
      <c r="Y591" s="4"/>
      <c r="Z591" s="4"/>
      <c r="AA591" s="4"/>
      <c r="AB591" s="4"/>
      <c r="AC591" s="4"/>
      <c r="AD591" s="4"/>
      <c r="AE591" s="4"/>
      <c r="AF591" s="4"/>
    </row>
    <row r="592">
      <c r="A592" s="43"/>
      <c r="B592" s="65" t="s">
        <v>97</v>
      </c>
      <c r="C592" s="43"/>
      <c r="D592" s="45"/>
      <c r="E592" s="45"/>
      <c r="F592" s="45"/>
      <c r="G592" s="4"/>
      <c r="H592" s="4"/>
      <c r="I592" s="66" t="str">
        <f t="array" ref="I592">ifna(IF(F592="","",INDEX(UpdateSheet!W:W,MATCH(1,(UpdateSheet!U:U=MAXIFS(UpdateSheet!U:U, UpdateSheet!V:V, G592, UpdateSheet!U:U, "&lt;=" &amp; A592))*(UpdateSheet!V:V=G592), 0))*H592),"")</f>
        <v/>
      </c>
      <c r="J592" s="61"/>
      <c r="K592" s="4"/>
      <c r="L592" s="4"/>
      <c r="M592" s="4"/>
      <c r="N592" s="4"/>
      <c r="O592" s="4"/>
      <c r="P592" s="4"/>
      <c r="Q592" s="4"/>
      <c r="R592" s="4"/>
      <c r="S592" s="4"/>
      <c r="T592" s="4"/>
      <c r="U592" s="4"/>
      <c r="V592" s="4"/>
      <c r="W592" s="4"/>
      <c r="X592" s="4"/>
      <c r="Y592" s="4"/>
      <c r="Z592" s="4"/>
      <c r="AA592" s="4"/>
      <c r="AB592" s="4"/>
      <c r="AC592" s="4"/>
      <c r="AD592" s="4"/>
      <c r="AE592" s="4"/>
      <c r="AF592" s="4"/>
    </row>
    <row r="593">
      <c r="A593" s="43"/>
      <c r="B593" s="65" t="s">
        <v>97</v>
      </c>
      <c r="C593" s="43"/>
      <c r="D593" s="45"/>
      <c r="E593" s="45"/>
      <c r="F593" s="45"/>
      <c r="G593" s="4"/>
      <c r="H593" s="4"/>
      <c r="I593" s="66" t="str">
        <f t="array" ref="I593">ifna(IF(F593="","",INDEX(UpdateSheet!W:W,MATCH(1,(UpdateSheet!U:U=MAXIFS(UpdateSheet!U:U, UpdateSheet!V:V, G593, UpdateSheet!U:U, "&lt;=" &amp; A593))*(UpdateSheet!V:V=G593), 0))*H593),"")</f>
        <v/>
      </c>
      <c r="J593" s="61"/>
      <c r="K593" s="4"/>
      <c r="L593" s="4"/>
      <c r="M593" s="4"/>
      <c r="N593" s="4"/>
      <c r="O593" s="4"/>
      <c r="P593" s="4"/>
      <c r="Q593" s="4"/>
      <c r="R593" s="4"/>
      <c r="S593" s="4"/>
      <c r="T593" s="4"/>
      <c r="U593" s="4"/>
      <c r="V593" s="4"/>
      <c r="W593" s="4"/>
      <c r="X593" s="4"/>
      <c r="Y593" s="4"/>
      <c r="Z593" s="4"/>
      <c r="AA593" s="4"/>
      <c r="AB593" s="4"/>
      <c r="AC593" s="4"/>
      <c r="AD593" s="4"/>
      <c r="AE593" s="4"/>
      <c r="AF593" s="4"/>
    </row>
    <row r="594">
      <c r="A594" s="43"/>
      <c r="B594" s="65" t="s">
        <v>97</v>
      </c>
      <c r="C594" s="43"/>
      <c r="D594" s="45"/>
      <c r="E594" s="45"/>
      <c r="F594" s="45"/>
      <c r="G594" s="4"/>
      <c r="H594" s="4"/>
      <c r="I594" s="66" t="str">
        <f t="array" ref="I594">ifna(IF(F594="","",INDEX(UpdateSheet!W:W,MATCH(1,(UpdateSheet!U:U=MAXIFS(UpdateSheet!U:U, UpdateSheet!V:V, G594, UpdateSheet!U:U, "&lt;=" &amp; A594))*(UpdateSheet!V:V=G594), 0))*H594),"")</f>
        <v/>
      </c>
      <c r="J594" s="61"/>
      <c r="K594" s="4"/>
      <c r="L594" s="4"/>
      <c r="M594" s="4"/>
      <c r="N594" s="4"/>
      <c r="O594" s="4"/>
      <c r="P594" s="4"/>
      <c r="Q594" s="4"/>
      <c r="R594" s="4"/>
      <c r="S594" s="4"/>
      <c r="T594" s="4"/>
      <c r="U594" s="4"/>
      <c r="V594" s="4"/>
      <c r="W594" s="4"/>
      <c r="X594" s="4"/>
      <c r="Y594" s="4"/>
      <c r="Z594" s="4"/>
      <c r="AA594" s="4"/>
      <c r="AB594" s="4"/>
      <c r="AC594" s="4"/>
      <c r="AD594" s="4"/>
      <c r="AE594" s="4"/>
      <c r="AF594" s="4"/>
    </row>
    <row r="595">
      <c r="A595" s="43"/>
      <c r="B595" s="65" t="s">
        <v>97</v>
      </c>
      <c r="C595" s="43"/>
      <c r="D595" s="45"/>
      <c r="E595" s="45"/>
      <c r="F595" s="45"/>
      <c r="G595" s="4"/>
      <c r="H595" s="4"/>
      <c r="I595" s="66" t="str">
        <f t="array" ref="I595">ifna(IF(F595="","",INDEX(UpdateSheet!W:W,MATCH(1,(UpdateSheet!U:U=MAXIFS(UpdateSheet!U:U, UpdateSheet!V:V, G595, UpdateSheet!U:U, "&lt;=" &amp; A595))*(UpdateSheet!V:V=G595), 0))*H595),"")</f>
        <v/>
      </c>
      <c r="J595" s="61"/>
      <c r="K595" s="4"/>
      <c r="L595" s="4"/>
      <c r="M595" s="4"/>
      <c r="N595" s="4"/>
      <c r="O595" s="4"/>
      <c r="P595" s="4"/>
      <c r="Q595" s="4"/>
      <c r="R595" s="4"/>
      <c r="S595" s="4"/>
      <c r="T595" s="4"/>
      <c r="U595" s="4"/>
      <c r="V595" s="4"/>
      <c r="W595" s="4"/>
      <c r="X595" s="4"/>
      <c r="Y595" s="4"/>
      <c r="Z595" s="4"/>
      <c r="AA595" s="4"/>
      <c r="AB595" s="4"/>
      <c r="AC595" s="4"/>
      <c r="AD595" s="4"/>
      <c r="AE595" s="4"/>
      <c r="AF595" s="4"/>
    </row>
    <row r="596">
      <c r="A596" s="43"/>
      <c r="B596" s="65" t="s">
        <v>97</v>
      </c>
      <c r="C596" s="43"/>
      <c r="D596" s="45"/>
      <c r="E596" s="45"/>
      <c r="F596" s="45"/>
      <c r="G596" s="4"/>
      <c r="H596" s="4"/>
      <c r="I596" s="66" t="str">
        <f t="array" ref="I596">ifna(IF(F596="","",INDEX(UpdateSheet!W:W,MATCH(1,(UpdateSheet!U:U=MAXIFS(UpdateSheet!U:U, UpdateSheet!V:V, G596, UpdateSheet!U:U, "&lt;=" &amp; A596))*(UpdateSheet!V:V=G596), 0))*H596),"")</f>
        <v/>
      </c>
      <c r="J596" s="61"/>
      <c r="K596" s="4"/>
      <c r="L596" s="4"/>
      <c r="M596" s="4"/>
      <c r="N596" s="4"/>
      <c r="O596" s="4"/>
      <c r="P596" s="4"/>
      <c r="Q596" s="4"/>
      <c r="R596" s="4"/>
      <c r="S596" s="4"/>
      <c r="T596" s="4"/>
      <c r="U596" s="4"/>
      <c r="V596" s="4"/>
      <c r="W596" s="4"/>
      <c r="X596" s="4"/>
      <c r="Y596" s="4"/>
      <c r="Z596" s="4"/>
      <c r="AA596" s="4"/>
      <c r="AB596" s="4"/>
      <c r="AC596" s="4"/>
      <c r="AD596" s="4"/>
      <c r="AE596" s="4"/>
      <c r="AF596" s="4"/>
    </row>
    <row r="597">
      <c r="A597" s="43"/>
      <c r="B597" s="65" t="s">
        <v>97</v>
      </c>
      <c r="C597" s="43"/>
      <c r="D597" s="45"/>
      <c r="E597" s="45"/>
      <c r="F597" s="45"/>
      <c r="G597" s="4"/>
      <c r="H597" s="4"/>
      <c r="I597" s="66" t="str">
        <f t="array" ref="I597">ifna(IF(F597="","",INDEX(UpdateSheet!W:W,MATCH(1,(UpdateSheet!U:U=MAXIFS(UpdateSheet!U:U, UpdateSheet!V:V, G597, UpdateSheet!U:U, "&lt;=" &amp; A597))*(UpdateSheet!V:V=G597), 0))*H597),"")</f>
        <v/>
      </c>
      <c r="J597" s="61"/>
      <c r="K597" s="4"/>
      <c r="L597" s="4"/>
      <c r="M597" s="4"/>
      <c r="N597" s="4"/>
      <c r="O597" s="4"/>
      <c r="P597" s="4"/>
      <c r="Q597" s="4"/>
      <c r="R597" s="4"/>
      <c r="S597" s="4"/>
      <c r="T597" s="4"/>
      <c r="U597" s="4"/>
      <c r="V597" s="4"/>
      <c r="W597" s="4"/>
      <c r="X597" s="4"/>
      <c r="Y597" s="4"/>
      <c r="Z597" s="4"/>
      <c r="AA597" s="4"/>
      <c r="AB597" s="4"/>
      <c r="AC597" s="4"/>
      <c r="AD597" s="4"/>
      <c r="AE597" s="4"/>
      <c r="AF597" s="4"/>
    </row>
    <row r="598">
      <c r="A598" s="43"/>
      <c r="B598" s="65" t="s">
        <v>97</v>
      </c>
      <c r="C598" s="43"/>
      <c r="D598" s="45"/>
      <c r="E598" s="45"/>
      <c r="F598" s="45"/>
      <c r="G598" s="4"/>
      <c r="H598" s="4"/>
      <c r="I598" s="66" t="str">
        <f t="array" ref="I598">ifna(IF(F598="","",INDEX(UpdateSheet!W:W,MATCH(1,(UpdateSheet!U:U=MAXIFS(UpdateSheet!U:U, UpdateSheet!V:V, G598, UpdateSheet!U:U, "&lt;=" &amp; A598))*(UpdateSheet!V:V=G598), 0))*H598),"")</f>
        <v/>
      </c>
      <c r="J598" s="61"/>
      <c r="K598" s="4"/>
      <c r="L598" s="4"/>
      <c r="M598" s="4"/>
      <c r="N598" s="4"/>
      <c r="O598" s="4"/>
      <c r="P598" s="4"/>
      <c r="Q598" s="4"/>
      <c r="R598" s="4"/>
      <c r="S598" s="4"/>
      <c r="T598" s="4"/>
      <c r="U598" s="4"/>
      <c r="V598" s="4"/>
      <c r="W598" s="4"/>
      <c r="X598" s="4"/>
      <c r="Y598" s="4"/>
      <c r="Z598" s="4"/>
      <c r="AA598" s="4"/>
      <c r="AB598" s="4"/>
      <c r="AC598" s="4"/>
      <c r="AD598" s="4"/>
      <c r="AE598" s="4"/>
      <c r="AF598" s="4"/>
    </row>
    <row r="599">
      <c r="A599" s="43"/>
      <c r="B599" s="65" t="s">
        <v>97</v>
      </c>
      <c r="C599" s="43"/>
      <c r="D599" s="45"/>
      <c r="E599" s="45"/>
      <c r="F599" s="45"/>
      <c r="G599" s="4"/>
      <c r="H599" s="4"/>
      <c r="I599" s="66" t="str">
        <f t="array" ref="I599">ifna(IF(F599="","",INDEX(UpdateSheet!W:W,MATCH(1,(UpdateSheet!U:U=MAXIFS(UpdateSheet!U:U, UpdateSheet!V:V, G599, UpdateSheet!U:U, "&lt;=" &amp; A599))*(UpdateSheet!V:V=G599), 0))*H599),"")</f>
        <v/>
      </c>
      <c r="J599" s="61"/>
      <c r="K599" s="4"/>
      <c r="L599" s="4"/>
      <c r="M599" s="4"/>
      <c r="N599" s="4"/>
      <c r="O599" s="4"/>
      <c r="P599" s="4"/>
      <c r="Q599" s="4"/>
      <c r="R599" s="4"/>
      <c r="S599" s="4"/>
      <c r="T599" s="4"/>
      <c r="U599" s="4"/>
      <c r="V599" s="4"/>
      <c r="W599" s="4"/>
      <c r="X599" s="4"/>
      <c r="Y599" s="4"/>
      <c r="Z599" s="4"/>
      <c r="AA599" s="4"/>
      <c r="AB599" s="4"/>
      <c r="AC599" s="4"/>
      <c r="AD599" s="4"/>
      <c r="AE599" s="4"/>
      <c r="AF599" s="4"/>
    </row>
    <row r="600">
      <c r="A600" s="43"/>
      <c r="B600" s="65" t="s">
        <v>97</v>
      </c>
      <c r="C600" s="43"/>
      <c r="D600" s="45"/>
      <c r="E600" s="45"/>
      <c r="F600" s="45"/>
      <c r="G600" s="4"/>
      <c r="H600" s="4"/>
      <c r="I600" s="66" t="str">
        <f t="array" ref="I600">ifna(IF(F600="","",INDEX(UpdateSheet!W:W,MATCH(1,(UpdateSheet!U:U=MAXIFS(UpdateSheet!U:U, UpdateSheet!V:V, G600, UpdateSheet!U:U, "&lt;=" &amp; A600))*(UpdateSheet!V:V=G600), 0))*H600),"")</f>
        <v/>
      </c>
      <c r="J600" s="61"/>
      <c r="K600" s="4"/>
      <c r="L600" s="4"/>
      <c r="M600" s="4"/>
      <c r="N600" s="4"/>
      <c r="O600" s="4"/>
      <c r="P600" s="4"/>
      <c r="Q600" s="4"/>
      <c r="R600" s="4"/>
      <c r="S600" s="4"/>
      <c r="T600" s="4"/>
      <c r="U600" s="4"/>
      <c r="V600" s="4"/>
      <c r="W600" s="4"/>
      <c r="X600" s="4"/>
      <c r="Y600" s="4"/>
      <c r="Z600" s="4"/>
      <c r="AA600" s="4"/>
      <c r="AB600" s="4"/>
      <c r="AC600" s="4"/>
      <c r="AD600" s="4"/>
      <c r="AE600" s="4"/>
      <c r="AF600" s="4"/>
    </row>
    <row r="601">
      <c r="A601" s="43"/>
      <c r="B601" s="65" t="s">
        <v>97</v>
      </c>
      <c r="C601" s="43"/>
      <c r="D601" s="45"/>
      <c r="E601" s="45"/>
      <c r="F601" s="45"/>
      <c r="G601" s="4"/>
      <c r="H601" s="4"/>
      <c r="I601" s="66" t="str">
        <f t="array" ref="I601">ifna(IF(F601="","",INDEX(UpdateSheet!W:W,MATCH(1,(UpdateSheet!U:U=MAXIFS(UpdateSheet!U:U, UpdateSheet!V:V, G601, UpdateSheet!U:U, "&lt;=" &amp; A601))*(UpdateSheet!V:V=G601), 0))*H601),"")</f>
        <v/>
      </c>
      <c r="J601" s="61"/>
      <c r="K601" s="4"/>
      <c r="L601" s="4"/>
      <c r="M601" s="4"/>
      <c r="N601" s="4"/>
      <c r="O601" s="4"/>
      <c r="P601" s="4"/>
      <c r="Q601" s="4"/>
      <c r="R601" s="4"/>
      <c r="S601" s="4"/>
      <c r="T601" s="4"/>
      <c r="U601" s="4"/>
      <c r="V601" s="4"/>
      <c r="W601" s="4"/>
      <c r="X601" s="4"/>
      <c r="Y601" s="4"/>
      <c r="Z601" s="4"/>
      <c r="AA601" s="4"/>
      <c r="AB601" s="4"/>
      <c r="AC601" s="4"/>
      <c r="AD601" s="4"/>
      <c r="AE601" s="4"/>
      <c r="AF601" s="4"/>
    </row>
    <row r="602">
      <c r="A602" s="43"/>
      <c r="B602" s="65" t="s">
        <v>97</v>
      </c>
      <c r="C602" s="43"/>
      <c r="D602" s="45"/>
      <c r="E602" s="45"/>
      <c r="F602" s="45"/>
      <c r="G602" s="4"/>
      <c r="H602" s="4"/>
      <c r="I602" s="66" t="str">
        <f t="array" ref="I602">ifna(IF(F602="","",INDEX(UpdateSheet!W:W,MATCH(1,(UpdateSheet!U:U=MAXIFS(UpdateSheet!U:U, UpdateSheet!V:V, G602, UpdateSheet!U:U, "&lt;=" &amp; A602))*(UpdateSheet!V:V=G602), 0))*H602),"")</f>
        <v/>
      </c>
      <c r="J602" s="61"/>
      <c r="K602" s="4"/>
      <c r="L602" s="4"/>
      <c r="M602" s="4"/>
      <c r="N602" s="4"/>
      <c r="O602" s="4"/>
      <c r="P602" s="4"/>
      <c r="Q602" s="4"/>
      <c r="R602" s="4"/>
      <c r="S602" s="4"/>
      <c r="T602" s="4"/>
      <c r="U602" s="4"/>
      <c r="V602" s="4"/>
      <c r="W602" s="4"/>
      <c r="X602" s="4"/>
      <c r="Y602" s="4"/>
      <c r="Z602" s="4"/>
      <c r="AA602" s="4"/>
      <c r="AB602" s="4"/>
      <c r="AC602" s="4"/>
      <c r="AD602" s="4"/>
      <c r="AE602" s="4"/>
      <c r="AF602" s="4"/>
    </row>
    <row r="603">
      <c r="A603" s="43"/>
      <c r="B603" s="65" t="s">
        <v>97</v>
      </c>
      <c r="C603" s="43"/>
      <c r="D603" s="45"/>
      <c r="E603" s="45"/>
      <c r="F603" s="45"/>
      <c r="G603" s="4"/>
      <c r="H603" s="4"/>
      <c r="I603" s="66" t="str">
        <f t="array" ref="I603">ifna(IF(F603="","",INDEX(UpdateSheet!W:W,MATCH(1,(UpdateSheet!U:U=MAXIFS(UpdateSheet!U:U, UpdateSheet!V:V, G603, UpdateSheet!U:U, "&lt;=" &amp; A603))*(UpdateSheet!V:V=G603), 0))*H603),"")</f>
        <v/>
      </c>
      <c r="J603" s="61"/>
      <c r="K603" s="4"/>
      <c r="L603" s="4"/>
      <c r="M603" s="4"/>
      <c r="N603" s="4"/>
      <c r="O603" s="4"/>
      <c r="P603" s="4"/>
      <c r="Q603" s="4"/>
      <c r="R603" s="4"/>
      <c r="S603" s="4"/>
      <c r="T603" s="4"/>
      <c r="U603" s="4"/>
      <c r="V603" s="4"/>
      <c r="W603" s="4"/>
      <c r="X603" s="4"/>
      <c r="Y603" s="4"/>
      <c r="Z603" s="4"/>
      <c r="AA603" s="4"/>
      <c r="AB603" s="4"/>
      <c r="AC603" s="4"/>
      <c r="AD603" s="4"/>
      <c r="AE603" s="4"/>
      <c r="AF603" s="4"/>
    </row>
    <row r="604">
      <c r="A604" s="43"/>
      <c r="B604" s="65" t="s">
        <v>97</v>
      </c>
      <c r="C604" s="43"/>
      <c r="D604" s="45"/>
      <c r="E604" s="45"/>
      <c r="F604" s="45"/>
      <c r="G604" s="4"/>
      <c r="H604" s="4"/>
      <c r="I604" s="66" t="str">
        <f t="array" ref="I604">ifna(IF(F604="","",INDEX(UpdateSheet!W:W,MATCH(1,(UpdateSheet!U:U=MAXIFS(UpdateSheet!U:U, UpdateSheet!V:V, G604, UpdateSheet!U:U, "&lt;=" &amp; A604))*(UpdateSheet!V:V=G604), 0))*H604),"")</f>
        <v/>
      </c>
      <c r="J604" s="61"/>
      <c r="K604" s="4"/>
      <c r="L604" s="4"/>
      <c r="M604" s="4"/>
      <c r="N604" s="4"/>
      <c r="O604" s="4"/>
      <c r="P604" s="4"/>
      <c r="Q604" s="4"/>
      <c r="R604" s="4"/>
      <c r="S604" s="4"/>
      <c r="T604" s="4"/>
      <c r="U604" s="4"/>
      <c r="V604" s="4"/>
      <c r="W604" s="4"/>
      <c r="X604" s="4"/>
      <c r="Y604" s="4"/>
      <c r="Z604" s="4"/>
      <c r="AA604" s="4"/>
      <c r="AB604" s="4"/>
      <c r="AC604" s="4"/>
      <c r="AD604" s="4"/>
      <c r="AE604" s="4"/>
      <c r="AF604" s="4"/>
    </row>
    <row r="605">
      <c r="A605" s="43"/>
      <c r="B605" s="65" t="s">
        <v>97</v>
      </c>
      <c r="C605" s="43"/>
      <c r="D605" s="45"/>
      <c r="E605" s="45"/>
      <c r="F605" s="45"/>
      <c r="G605" s="4"/>
      <c r="H605" s="4"/>
      <c r="I605" s="66" t="str">
        <f t="array" ref="I605">ifna(IF(F605="","",INDEX(UpdateSheet!W:W,MATCH(1,(UpdateSheet!U:U=MAXIFS(UpdateSheet!U:U, UpdateSheet!V:V, G605, UpdateSheet!U:U, "&lt;=" &amp; A605))*(UpdateSheet!V:V=G605), 0))*H605),"")</f>
        <v/>
      </c>
      <c r="J605" s="61"/>
      <c r="K605" s="4"/>
      <c r="L605" s="4"/>
      <c r="M605" s="4"/>
      <c r="N605" s="4"/>
      <c r="O605" s="4"/>
      <c r="P605" s="4"/>
      <c r="Q605" s="4"/>
      <c r="R605" s="4"/>
      <c r="S605" s="4"/>
      <c r="T605" s="4"/>
      <c r="U605" s="4"/>
      <c r="V605" s="4"/>
      <c r="W605" s="4"/>
      <c r="X605" s="4"/>
      <c r="Y605" s="4"/>
      <c r="Z605" s="4"/>
      <c r="AA605" s="4"/>
      <c r="AB605" s="4"/>
      <c r="AC605" s="4"/>
      <c r="AD605" s="4"/>
      <c r="AE605" s="4"/>
      <c r="AF605" s="4"/>
    </row>
    <row r="606">
      <c r="A606" s="43"/>
      <c r="B606" s="65" t="s">
        <v>97</v>
      </c>
      <c r="C606" s="43"/>
      <c r="D606" s="45"/>
      <c r="E606" s="45"/>
      <c r="F606" s="45"/>
      <c r="G606" s="4"/>
      <c r="H606" s="4"/>
      <c r="I606" s="66" t="str">
        <f t="array" ref="I606">ifna(IF(F606="","",INDEX(UpdateSheet!W:W,MATCH(1,(UpdateSheet!U:U=MAXIFS(UpdateSheet!U:U, UpdateSheet!V:V, G606, UpdateSheet!U:U, "&lt;=" &amp; A606))*(UpdateSheet!V:V=G606), 0))*H606),"")</f>
        <v/>
      </c>
      <c r="J606" s="61"/>
      <c r="K606" s="4"/>
      <c r="L606" s="4"/>
      <c r="M606" s="4"/>
      <c r="N606" s="4"/>
      <c r="O606" s="4"/>
      <c r="P606" s="4"/>
      <c r="Q606" s="4"/>
      <c r="R606" s="4"/>
      <c r="S606" s="4"/>
      <c r="T606" s="4"/>
      <c r="U606" s="4"/>
      <c r="V606" s="4"/>
      <c r="W606" s="4"/>
      <c r="X606" s="4"/>
      <c r="Y606" s="4"/>
      <c r="Z606" s="4"/>
      <c r="AA606" s="4"/>
      <c r="AB606" s="4"/>
      <c r="AC606" s="4"/>
      <c r="AD606" s="4"/>
      <c r="AE606" s="4"/>
      <c r="AF606" s="4"/>
    </row>
    <row r="607">
      <c r="A607" s="43"/>
      <c r="B607" s="65" t="s">
        <v>97</v>
      </c>
      <c r="C607" s="43"/>
      <c r="D607" s="45"/>
      <c r="E607" s="45"/>
      <c r="F607" s="45"/>
      <c r="G607" s="4"/>
      <c r="H607" s="4"/>
      <c r="I607" s="66" t="str">
        <f t="array" ref="I607">ifna(IF(F607="","",INDEX(UpdateSheet!W:W,MATCH(1,(UpdateSheet!U:U=MAXIFS(UpdateSheet!U:U, UpdateSheet!V:V, G607, UpdateSheet!U:U, "&lt;=" &amp; A607))*(UpdateSheet!V:V=G607), 0))*H607),"")</f>
        <v/>
      </c>
      <c r="J607" s="61"/>
      <c r="K607" s="4"/>
      <c r="L607" s="4"/>
      <c r="M607" s="4"/>
      <c r="N607" s="4"/>
      <c r="O607" s="4"/>
      <c r="P607" s="4"/>
      <c r="Q607" s="4"/>
      <c r="R607" s="4"/>
      <c r="S607" s="4"/>
      <c r="T607" s="4"/>
      <c r="U607" s="4"/>
      <c r="V607" s="4"/>
      <c r="W607" s="4"/>
      <c r="X607" s="4"/>
      <c r="Y607" s="4"/>
      <c r="Z607" s="4"/>
      <c r="AA607" s="4"/>
      <c r="AB607" s="4"/>
      <c r="AC607" s="4"/>
      <c r="AD607" s="4"/>
      <c r="AE607" s="4"/>
      <c r="AF607" s="4"/>
    </row>
    <row r="608">
      <c r="A608" s="43"/>
      <c r="B608" s="65" t="s">
        <v>97</v>
      </c>
      <c r="C608" s="43"/>
      <c r="D608" s="45"/>
      <c r="E608" s="45"/>
      <c r="F608" s="45"/>
      <c r="G608" s="4"/>
      <c r="H608" s="4"/>
      <c r="I608" s="66" t="str">
        <f t="array" ref="I608">ifna(IF(F608="","",INDEX(UpdateSheet!W:W,MATCH(1,(UpdateSheet!U:U=MAXIFS(UpdateSheet!U:U, UpdateSheet!V:V, G608, UpdateSheet!U:U, "&lt;=" &amp; A608))*(UpdateSheet!V:V=G608), 0))*H608),"")</f>
        <v/>
      </c>
      <c r="J608" s="61"/>
      <c r="K608" s="4"/>
      <c r="L608" s="4"/>
      <c r="M608" s="4"/>
      <c r="N608" s="4"/>
      <c r="O608" s="4"/>
      <c r="P608" s="4"/>
      <c r="Q608" s="4"/>
      <c r="R608" s="4"/>
      <c r="S608" s="4"/>
      <c r="T608" s="4"/>
      <c r="U608" s="4"/>
      <c r="V608" s="4"/>
      <c r="W608" s="4"/>
      <c r="X608" s="4"/>
      <c r="Y608" s="4"/>
      <c r="Z608" s="4"/>
      <c r="AA608" s="4"/>
      <c r="AB608" s="4"/>
      <c r="AC608" s="4"/>
      <c r="AD608" s="4"/>
      <c r="AE608" s="4"/>
      <c r="AF608" s="4"/>
    </row>
    <row r="609">
      <c r="A609" s="43"/>
      <c r="B609" s="65" t="s">
        <v>97</v>
      </c>
      <c r="C609" s="43"/>
      <c r="D609" s="45"/>
      <c r="E609" s="45"/>
      <c r="F609" s="45"/>
      <c r="G609" s="4"/>
      <c r="H609" s="4"/>
      <c r="I609" s="66" t="str">
        <f t="array" ref="I609">ifna(IF(F609="","",INDEX(UpdateSheet!W:W,MATCH(1,(UpdateSheet!U:U=MAXIFS(UpdateSheet!U:U, UpdateSheet!V:V, G609, UpdateSheet!U:U, "&lt;=" &amp; A609))*(UpdateSheet!V:V=G609), 0))*H609),"")</f>
        <v/>
      </c>
      <c r="J609" s="61"/>
      <c r="K609" s="4"/>
      <c r="L609" s="4"/>
      <c r="M609" s="4"/>
      <c r="N609" s="4"/>
      <c r="O609" s="4"/>
      <c r="P609" s="4"/>
      <c r="Q609" s="4"/>
      <c r="R609" s="4"/>
      <c r="S609" s="4"/>
      <c r="T609" s="4"/>
      <c r="U609" s="4"/>
      <c r="V609" s="4"/>
      <c r="W609" s="4"/>
      <c r="X609" s="4"/>
      <c r="Y609" s="4"/>
      <c r="Z609" s="4"/>
      <c r="AA609" s="4"/>
      <c r="AB609" s="4"/>
      <c r="AC609" s="4"/>
      <c r="AD609" s="4"/>
      <c r="AE609" s="4"/>
      <c r="AF609" s="4"/>
    </row>
    <row r="610">
      <c r="A610" s="43"/>
      <c r="B610" s="65" t="s">
        <v>97</v>
      </c>
      <c r="C610" s="43"/>
      <c r="D610" s="45"/>
      <c r="E610" s="45"/>
      <c r="F610" s="45"/>
      <c r="G610" s="4"/>
      <c r="H610" s="4"/>
      <c r="I610" s="66" t="str">
        <f t="array" ref="I610">ifna(IF(F610="","",INDEX(UpdateSheet!W:W,MATCH(1,(UpdateSheet!U:U=MAXIFS(UpdateSheet!U:U, UpdateSheet!V:V, G610, UpdateSheet!U:U, "&lt;=" &amp; A610))*(UpdateSheet!V:V=G610), 0))*H610),"")</f>
        <v/>
      </c>
      <c r="J610" s="61"/>
      <c r="K610" s="4"/>
      <c r="L610" s="4"/>
      <c r="M610" s="4"/>
      <c r="N610" s="4"/>
      <c r="O610" s="4"/>
      <c r="P610" s="4"/>
      <c r="Q610" s="4"/>
      <c r="R610" s="4"/>
      <c r="S610" s="4"/>
      <c r="T610" s="4"/>
      <c r="U610" s="4"/>
      <c r="V610" s="4"/>
      <c r="W610" s="4"/>
      <c r="X610" s="4"/>
      <c r="Y610" s="4"/>
      <c r="Z610" s="4"/>
      <c r="AA610" s="4"/>
      <c r="AB610" s="4"/>
      <c r="AC610" s="4"/>
      <c r="AD610" s="4"/>
      <c r="AE610" s="4"/>
      <c r="AF610" s="4"/>
    </row>
    <row r="611">
      <c r="A611" s="43"/>
      <c r="B611" s="65" t="s">
        <v>97</v>
      </c>
      <c r="C611" s="43"/>
      <c r="D611" s="45"/>
      <c r="E611" s="45"/>
      <c r="F611" s="45"/>
      <c r="G611" s="4"/>
      <c r="H611" s="4"/>
      <c r="I611" s="66" t="str">
        <f t="array" ref="I611">ifna(IF(F611="","",INDEX(UpdateSheet!W:W,MATCH(1,(UpdateSheet!U:U=MAXIFS(UpdateSheet!U:U, UpdateSheet!V:V, G611, UpdateSheet!U:U, "&lt;=" &amp; A611))*(UpdateSheet!V:V=G611), 0))*H611),"")</f>
        <v/>
      </c>
      <c r="J611" s="61"/>
      <c r="K611" s="4"/>
      <c r="L611" s="4"/>
      <c r="M611" s="4"/>
      <c r="N611" s="4"/>
      <c r="O611" s="4"/>
      <c r="P611" s="4"/>
      <c r="Q611" s="4"/>
      <c r="R611" s="4"/>
      <c r="S611" s="4"/>
      <c r="T611" s="4"/>
      <c r="U611" s="4"/>
      <c r="V611" s="4"/>
      <c r="W611" s="4"/>
      <c r="X611" s="4"/>
      <c r="Y611" s="4"/>
      <c r="Z611" s="4"/>
      <c r="AA611" s="4"/>
      <c r="AB611" s="4"/>
      <c r="AC611" s="4"/>
      <c r="AD611" s="4"/>
      <c r="AE611" s="4"/>
      <c r="AF611" s="4"/>
    </row>
    <row r="612">
      <c r="A612" s="43"/>
      <c r="B612" s="65" t="s">
        <v>97</v>
      </c>
      <c r="C612" s="43"/>
      <c r="D612" s="45"/>
      <c r="E612" s="45"/>
      <c r="F612" s="45"/>
      <c r="G612" s="4"/>
      <c r="H612" s="4"/>
      <c r="I612" s="66" t="str">
        <f t="array" ref="I612">ifna(IF(F612="","",INDEX(UpdateSheet!W:W,MATCH(1,(UpdateSheet!U:U=MAXIFS(UpdateSheet!U:U, UpdateSheet!V:V, G612, UpdateSheet!U:U, "&lt;=" &amp; A612))*(UpdateSheet!V:V=G612), 0))*H612),"")</f>
        <v/>
      </c>
      <c r="J612" s="61"/>
      <c r="K612" s="4"/>
      <c r="L612" s="4"/>
      <c r="M612" s="4"/>
      <c r="N612" s="4"/>
      <c r="O612" s="4"/>
      <c r="P612" s="4"/>
      <c r="Q612" s="4"/>
      <c r="R612" s="4"/>
      <c r="S612" s="4"/>
      <c r="T612" s="4"/>
      <c r="U612" s="4"/>
      <c r="V612" s="4"/>
      <c r="W612" s="4"/>
      <c r="X612" s="4"/>
      <c r="Y612" s="4"/>
      <c r="Z612" s="4"/>
      <c r="AA612" s="4"/>
      <c r="AB612" s="4"/>
      <c r="AC612" s="4"/>
      <c r="AD612" s="4"/>
      <c r="AE612" s="4"/>
      <c r="AF612" s="4"/>
    </row>
    <row r="613">
      <c r="A613" s="43"/>
      <c r="B613" s="65" t="s">
        <v>97</v>
      </c>
      <c r="C613" s="43"/>
      <c r="D613" s="45"/>
      <c r="E613" s="45"/>
      <c r="F613" s="45"/>
      <c r="G613" s="4"/>
      <c r="H613" s="4"/>
      <c r="I613" s="66" t="str">
        <f t="array" ref="I613">ifna(IF(F613="","",INDEX(UpdateSheet!W:W,MATCH(1,(UpdateSheet!U:U=MAXIFS(UpdateSheet!U:U, UpdateSheet!V:V, G613, UpdateSheet!U:U, "&lt;=" &amp; A613))*(UpdateSheet!V:V=G613), 0))*H613),"")</f>
        <v/>
      </c>
      <c r="J613" s="61"/>
      <c r="K613" s="4"/>
      <c r="L613" s="4"/>
      <c r="M613" s="4"/>
      <c r="N613" s="4"/>
      <c r="O613" s="4"/>
      <c r="P613" s="4"/>
      <c r="Q613" s="4"/>
      <c r="R613" s="4"/>
      <c r="S613" s="4"/>
      <c r="T613" s="4"/>
      <c r="U613" s="4"/>
      <c r="V613" s="4"/>
      <c r="W613" s="4"/>
      <c r="X613" s="4"/>
      <c r="Y613" s="4"/>
      <c r="Z613" s="4"/>
      <c r="AA613" s="4"/>
      <c r="AB613" s="4"/>
      <c r="AC613" s="4"/>
      <c r="AD613" s="4"/>
      <c r="AE613" s="4"/>
      <c r="AF613" s="4"/>
    </row>
    <row r="614">
      <c r="A614" s="43"/>
      <c r="B614" s="65" t="s">
        <v>97</v>
      </c>
      <c r="C614" s="43"/>
      <c r="D614" s="45"/>
      <c r="E614" s="45"/>
      <c r="F614" s="45"/>
      <c r="G614" s="4"/>
      <c r="H614" s="4"/>
      <c r="I614" s="66" t="str">
        <f t="array" ref="I614">ifna(IF(F614="","",INDEX(UpdateSheet!W:W,MATCH(1,(UpdateSheet!U:U=MAXIFS(UpdateSheet!U:U, UpdateSheet!V:V, G614, UpdateSheet!U:U, "&lt;=" &amp; A614))*(UpdateSheet!V:V=G614), 0))*H614),"")</f>
        <v/>
      </c>
      <c r="J614" s="61"/>
      <c r="K614" s="4"/>
      <c r="L614" s="4"/>
      <c r="M614" s="4"/>
      <c r="N614" s="4"/>
      <c r="O614" s="4"/>
      <c r="P614" s="4"/>
      <c r="Q614" s="4"/>
      <c r="R614" s="4"/>
      <c r="S614" s="4"/>
      <c r="T614" s="4"/>
      <c r="U614" s="4"/>
      <c r="V614" s="4"/>
      <c r="W614" s="4"/>
      <c r="X614" s="4"/>
      <c r="Y614" s="4"/>
      <c r="Z614" s="4"/>
      <c r="AA614" s="4"/>
      <c r="AB614" s="4"/>
      <c r="AC614" s="4"/>
      <c r="AD614" s="4"/>
      <c r="AE614" s="4"/>
      <c r="AF614" s="4"/>
    </row>
    <row r="615">
      <c r="A615" s="43"/>
      <c r="B615" s="65" t="s">
        <v>97</v>
      </c>
      <c r="C615" s="43"/>
      <c r="D615" s="45"/>
      <c r="E615" s="45"/>
      <c r="F615" s="45"/>
      <c r="G615" s="4"/>
      <c r="H615" s="4"/>
      <c r="I615" s="66" t="str">
        <f t="array" ref="I615">ifna(IF(F615="","",INDEX(UpdateSheet!W:W,MATCH(1,(UpdateSheet!U:U=MAXIFS(UpdateSheet!U:U, UpdateSheet!V:V, G615, UpdateSheet!U:U, "&lt;=" &amp; A615))*(UpdateSheet!V:V=G615), 0))*H615),"")</f>
        <v/>
      </c>
      <c r="J615" s="61"/>
      <c r="K615" s="4"/>
      <c r="L615" s="4"/>
      <c r="M615" s="4"/>
      <c r="N615" s="4"/>
      <c r="O615" s="4"/>
      <c r="P615" s="4"/>
      <c r="Q615" s="4"/>
      <c r="R615" s="4"/>
      <c r="S615" s="4"/>
      <c r="T615" s="4"/>
      <c r="U615" s="4"/>
      <c r="V615" s="4"/>
      <c r="W615" s="4"/>
      <c r="X615" s="4"/>
      <c r="Y615" s="4"/>
      <c r="Z615" s="4"/>
      <c r="AA615" s="4"/>
      <c r="AB615" s="4"/>
      <c r="AC615" s="4"/>
      <c r="AD615" s="4"/>
      <c r="AE615" s="4"/>
      <c r="AF615" s="4"/>
    </row>
    <row r="616">
      <c r="A616" s="43"/>
      <c r="B616" s="65" t="s">
        <v>97</v>
      </c>
      <c r="C616" s="43"/>
      <c r="D616" s="45"/>
      <c r="E616" s="45"/>
      <c r="F616" s="45"/>
      <c r="G616" s="4"/>
      <c r="H616" s="4"/>
      <c r="I616" s="66" t="str">
        <f t="array" ref="I616">ifna(IF(F616="","",INDEX(UpdateSheet!W:W,MATCH(1,(UpdateSheet!U:U=MAXIFS(UpdateSheet!U:U, UpdateSheet!V:V, G616, UpdateSheet!U:U, "&lt;=" &amp; A616))*(UpdateSheet!V:V=G616), 0))*H616),"")</f>
        <v/>
      </c>
      <c r="J616" s="61"/>
      <c r="K616" s="4"/>
      <c r="L616" s="4"/>
      <c r="M616" s="4"/>
      <c r="N616" s="4"/>
      <c r="O616" s="4"/>
      <c r="P616" s="4"/>
      <c r="Q616" s="4"/>
      <c r="R616" s="4"/>
      <c r="S616" s="4"/>
      <c r="T616" s="4"/>
      <c r="U616" s="4"/>
      <c r="V616" s="4"/>
      <c r="W616" s="4"/>
      <c r="X616" s="4"/>
      <c r="Y616" s="4"/>
      <c r="Z616" s="4"/>
      <c r="AA616" s="4"/>
      <c r="AB616" s="4"/>
      <c r="AC616" s="4"/>
      <c r="AD616" s="4"/>
      <c r="AE616" s="4"/>
      <c r="AF616" s="4"/>
    </row>
    <row r="617">
      <c r="A617" s="43"/>
      <c r="B617" s="65" t="s">
        <v>97</v>
      </c>
      <c r="C617" s="43"/>
      <c r="D617" s="45"/>
      <c r="E617" s="45"/>
      <c r="F617" s="45"/>
      <c r="G617" s="4"/>
      <c r="H617" s="4"/>
      <c r="I617" s="66" t="str">
        <f t="array" ref="I617">ifna(IF(F617="","",INDEX(UpdateSheet!W:W,MATCH(1,(UpdateSheet!U:U=MAXIFS(UpdateSheet!U:U, UpdateSheet!V:V, G617, UpdateSheet!U:U, "&lt;=" &amp; A617))*(UpdateSheet!V:V=G617), 0))*H617),"")</f>
        <v/>
      </c>
      <c r="J617" s="61"/>
      <c r="K617" s="4"/>
      <c r="L617" s="4"/>
      <c r="M617" s="4"/>
      <c r="N617" s="4"/>
      <c r="O617" s="4"/>
      <c r="P617" s="4"/>
      <c r="Q617" s="4"/>
      <c r="R617" s="4"/>
      <c r="S617" s="4"/>
      <c r="T617" s="4"/>
      <c r="U617" s="4"/>
      <c r="V617" s="4"/>
      <c r="W617" s="4"/>
      <c r="X617" s="4"/>
      <c r="Y617" s="4"/>
      <c r="Z617" s="4"/>
      <c r="AA617" s="4"/>
      <c r="AB617" s="4"/>
      <c r="AC617" s="4"/>
      <c r="AD617" s="4"/>
      <c r="AE617" s="4"/>
      <c r="AF617" s="4"/>
    </row>
    <row r="618">
      <c r="A618" s="43"/>
      <c r="B618" s="65" t="s">
        <v>97</v>
      </c>
      <c r="C618" s="43"/>
      <c r="D618" s="45"/>
      <c r="E618" s="45"/>
      <c r="F618" s="45"/>
      <c r="G618" s="4"/>
      <c r="H618" s="4"/>
      <c r="I618" s="66" t="str">
        <f t="array" ref="I618">ifna(IF(F618="","",INDEX(UpdateSheet!W:W,MATCH(1,(UpdateSheet!U:U=MAXIFS(UpdateSheet!U:U, UpdateSheet!V:V, G618, UpdateSheet!U:U, "&lt;=" &amp; A618))*(UpdateSheet!V:V=G618), 0))*H618),"")</f>
        <v/>
      </c>
      <c r="J618" s="61"/>
      <c r="K618" s="4"/>
      <c r="L618" s="4"/>
      <c r="M618" s="4"/>
      <c r="N618" s="4"/>
      <c r="O618" s="4"/>
      <c r="P618" s="4"/>
      <c r="Q618" s="4"/>
      <c r="R618" s="4"/>
      <c r="S618" s="4"/>
      <c r="T618" s="4"/>
      <c r="U618" s="4"/>
      <c r="V618" s="4"/>
      <c r="W618" s="4"/>
      <c r="X618" s="4"/>
      <c r="Y618" s="4"/>
      <c r="Z618" s="4"/>
      <c r="AA618" s="4"/>
      <c r="AB618" s="4"/>
      <c r="AC618" s="4"/>
      <c r="AD618" s="4"/>
      <c r="AE618" s="4"/>
      <c r="AF618" s="4"/>
    </row>
    <row r="619">
      <c r="A619" s="43"/>
      <c r="B619" s="65" t="s">
        <v>97</v>
      </c>
      <c r="C619" s="43"/>
      <c r="D619" s="45"/>
      <c r="E619" s="45"/>
      <c r="F619" s="45"/>
      <c r="G619" s="4"/>
      <c r="H619" s="4"/>
      <c r="I619" s="66" t="str">
        <f t="array" ref="I619">ifna(IF(F619="","",INDEX(UpdateSheet!W:W,MATCH(1,(UpdateSheet!U:U=MAXIFS(UpdateSheet!U:U, UpdateSheet!V:V, G619, UpdateSheet!U:U, "&lt;=" &amp; A619))*(UpdateSheet!V:V=G619), 0))*H619),"")</f>
        <v/>
      </c>
      <c r="J619" s="61"/>
      <c r="K619" s="4"/>
      <c r="L619" s="4"/>
      <c r="M619" s="4"/>
      <c r="N619" s="4"/>
      <c r="O619" s="4"/>
      <c r="P619" s="4"/>
      <c r="Q619" s="4"/>
      <c r="R619" s="4"/>
      <c r="S619" s="4"/>
      <c r="T619" s="4"/>
      <c r="U619" s="4"/>
      <c r="V619" s="4"/>
      <c r="W619" s="4"/>
      <c r="X619" s="4"/>
      <c r="Y619" s="4"/>
      <c r="Z619" s="4"/>
      <c r="AA619" s="4"/>
      <c r="AB619" s="4"/>
      <c r="AC619" s="4"/>
      <c r="AD619" s="4"/>
      <c r="AE619" s="4"/>
      <c r="AF619" s="4"/>
    </row>
    <row r="620">
      <c r="A620" s="43"/>
      <c r="B620" s="65" t="s">
        <v>97</v>
      </c>
      <c r="C620" s="43"/>
      <c r="D620" s="45"/>
      <c r="E620" s="45"/>
      <c r="F620" s="45"/>
      <c r="G620" s="4"/>
      <c r="H620" s="4"/>
      <c r="I620" s="66" t="str">
        <f t="array" ref="I620">ifna(IF(F620="","",INDEX(UpdateSheet!W:W,MATCH(1,(UpdateSheet!U:U=MAXIFS(UpdateSheet!U:U, UpdateSheet!V:V, G620, UpdateSheet!U:U, "&lt;=" &amp; A620))*(UpdateSheet!V:V=G620), 0))*H620),"")</f>
        <v/>
      </c>
      <c r="J620" s="61"/>
      <c r="K620" s="4"/>
      <c r="L620" s="4"/>
      <c r="M620" s="4"/>
      <c r="N620" s="4"/>
      <c r="O620" s="4"/>
      <c r="P620" s="4"/>
      <c r="Q620" s="4"/>
      <c r="R620" s="4"/>
      <c r="S620" s="4"/>
      <c r="T620" s="4"/>
      <c r="U620" s="4"/>
      <c r="V620" s="4"/>
      <c r="W620" s="4"/>
      <c r="X620" s="4"/>
      <c r="Y620" s="4"/>
      <c r="Z620" s="4"/>
      <c r="AA620" s="4"/>
      <c r="AB620" s="4"/>
      <c r="AC620" s="4"/>
      <c r="AD620" s="4"/>
      <c r="AE620" s="4"/>
      <c r="AF620" s="4"/>
    </row>
    <row r="621">
      <c r="A621" s="43"/>
      <c r="B621" s="65" t="s">
        <v>97</v>
      </c>
      <c r="C621" s="43"/>
      <c r="D621" s="45"/>
      <c r="E621" s="45"/>
      <c r="F621" s="45"/>
      <c r="G621" s="4"/>
      <c r="H621" s="4"/>
      <c r="I621" s="66" t="str">
        <f t="array" ref="I621">ifna(IF(F621="","",INDEX(UpdateSheet!W:W,MATCH(1,(UpdateSheet!U:U=MAXIFS(UpdateSheet!U:U, UpdateSheet!V:V, G621, UpdateSheet!U:U, "&lt;=" &amp; A621))*(UpdateSheet!V:V=G621), 0))*H621),"")</f>
        <v/>
      </c>
      <c r="J621" s="61"/>
      <c r="K621" s="4"/>
      <c r="L621" s="4"/>
      <c r="M621" s="4"/>
      <c r="N621" s="4"/>
      <c r="O621" s="4"/>
      <c r="P621" s="4"/>
      <c r="Q621" s="4"/>
      <c r="R621" s="4"/>
      <c r="S621" s="4"/>
      <c r="T621" s="4"/>
      <c r="U621" s="4"/>
      <c r="V621" s="4"/>
      <c r="W621" s="4"/>
      <c r="X621" s="4"/>
      <c r="Y621" s="4"/>
      <c r="Z621" s="4"/>
      <c r="AA621" s="4"/>
      <c r="AB621" s="4"/>
      <c r="AC621" s="4"/>
      <c r="AD621" s="4"/>
      <c r="AE621" s="4"/>
      <c r="AF621" s="4"/>
    </row>
    <row r="622">
      <c r="A622" s="43"/>
      <c r="B622" s="65" t="s">
        <v>97</v>
      </c>
      <c r="C622" s="43"/>
      <c r="D622" s="45"/>
      <c r="E622" s="45"/>
      <c r="F622" s="45"/>
      <c r="G622" s="4"/>
      <c r="H622" s="4"/>
      <c r="I622" s="66" t="str">
        <f t="array" ref="I622">ifna(IF(F622="","",INDEX(UpdateSheet!W:W,MATCH(1,(UpdateSheet!U:U=MAXIFS(UpdateSheet!U:U, UpdateSheet!V:V, G622, UpdateSheet!U:U, "&lt;=" &amp; A622))*(UpdateSheet!V:V=G622), 0))*H622),"")</f>
        <v/>
      </c>
      <c r="J622" s="61"/>
      <c r="K622" s="4"/>
      <c r="L622" s="4"/>
      <c r="M622" s="4"/>
      <c r="N622" s="4"/>
      <c r="O622" s="4"/>
      <c r="P622" s="4"/>
      <c r="Q622" s="4"/>
      <c r="R622" s="4"/>
      <c r="S622" s="4"/>
      <c r="T622" s="4"/>
      <c r="U622" s="4"/>
      <c r="V622" s="4"/>
      <c r="W622" s="4"/>
      <c r="X622" s="4"/>
      <c r="Y622" s="4"/>
      <c r="Z622" s="4"/>
      <c r="AA622" s="4"/>
      <c r="AB622" s="4"/>
      <c r="AC622" s="4"/>
      <c r="AD622" s="4"/>
      <c r="AE622" s="4"/>
      <c r="AF622" s="4"/>
    </row>
    <row r="623">
      <c r="A623" s="43"/>
      <c r="B623" s="65" t="s">
        <v>97</v>
      </c>
      <c r="C623" s="43"/>
      <c r="D623" s="45"/>
      <c r="E623" s="45"/>
      <c r="F623" s="45"/>
      <c r="G623" s="4"/>
      <c r="H623" s="4"/>
      <c r="I623" s="66" t="str">
        <f t="array" ref="I623">ifna(IF(F623="","",INDEX(UpdateSheet!W:W,MATCH(1,(UpdateSheet!U:U=MAXIFS(UpdateSheet!U:U, UpdateSheet!V:V, G623, UpdateSheet!U:U, "&lt;=" &amp; A623))*(UpdateSheet!V:V=G623), 0))*H623),"")</f>
        <v/>
      </c>
      <c r="J623" s="61"/>
      <c r="K623" s="4"/>
      <c r="L623" s="4"/>
      <c r="M623" s="4"/>
      <c r="N623" s="4"/>
      <c r="O623" s="4"/>
      <c r="P623" s="4"/>
      <c r="Q623" s="4"/>
      <c r="R623" s="4"/>
      <c r="S623" s="4"/>
      <c r="T623" s="4"/>
      <c r="U623" s="4"/>
      <c r="V623" s="4"/>
      <c r="W623" s="4"/>
      <c r="X623" s="4"/>
      <c r="Y623" s="4"/>
      <c r="Z623" s="4"/>
      <c r="AA623" s="4"/>
      <c r="AB623" s="4"/>
      <c r="AC623" s="4"/>
      <c r="AD623" s="4"/>
      <c r="AE623" s="4"/>
      <c r="AF623" s="4"/>
    </row>
    <row r="624">
      <c r="A624" s="43"/>
      <c r="B624" s="65" t="s">
        <v>97</v>
      </c>
      <c r="C624" s="43"/>
      <c r="D624" s="45"/>
      <c r="E624" s="45"/>
      <c r="F624" s="45"/>
      <c r="G624" s="4"/>
      <c r="H624" s="4"/>
      <c r="I624" s="66" t="str">
        <f t="array" ref="I624">ifna(IF(F624="","",INDEX(UpdateSheet!W:W,MATCH(1,(UpdateSheet!U:U=MAXIFS(UpdateSheet!U:U, UpdateSheet!V:V, G624, UpdateSheet!U:U, "&lt;=" &amp; A624))*(UpdateSheet!V:V=G624), 0))*H624),"")</f>
        <v/>
      </c>
      <c r="J624" s="61"/>
      <c r="K624" s="4"/>
      <c r="L624" s="4"/>
      <c r="M624" s="4"/>
      <c r="N624" s="4"/>
      <c r="O624" s="4"/>
      <c r="P624" s="4"/>
      <c r="Q624" s="4"/>
      <c r="R624" s="4"/>
      <c r="S624" s="4"/>
      <c r="T624" s="4"/>
      <c r="U624" s="4"/>
      <c r="V624" s="4"/>
      <c r="W624" s="4"/>
      <c r="X624" s="4"/>
      <c r="Y624" s="4"/>
      <c r="Z624" s="4"/>
      <c r="AA624" s="4"/>
      <c r="AB624" s="4"/>
      <c r="AC624" s="4"/>
      <c r="AD624" s="4"/>
      <c r="AE624" s="4"/>
      <c r="AF624" s="4"/>
    </row>
    <row r="625">
      <c r="A625" s="43"/>
      <c r="B625" s="65" t="s">
        <v>97</v>
      </c>
      <c r="C625" s="43"/>
      <c r="D625" s="45"/>
      <c r="E625" s="45"/>
      <c r="F625" s="45"/>
      <c r="G625" s="4"/>
      <c r="H625" s="4"/>
      <c r="I625" s="66" t="str">
        <f t="array" ref="I625">ifna(IF(F625="","",INDEX(UpdateSheet!W:W,MATCH(1,(UpdateSheet!U:U=MAXIFS(UpdateSheet!U:U, UpdateSheet!V:V, G625, UpdateSheet!U:U, "&lt;=" &amp; A625))*(UpdateSheet!V:V=G625), 0))*H625),"")</f>
        <v/>
      </c>
      <c r="J625" s="61"/>
      <c r="K625" s="4"/>
      <c r="L625" s="4"/>
      <c r="M625" s="4"/>
      <c r="N625" s="4"/>
      <c r="O625" s="4"/>
      <c r="P625" s="4"/>
      <c r="Q625" s="4"/>
      <c r="R625" s="4"/>
      <c r="S625" s="4"/>
      <c r="T625" s="4"/>
      <c r="U625" s="4"/>
      <c r="V625" s="4"/>
      <c r="W625" s="4"/>
      <c r="X625" s="4"/>
      <c r="Y625" s="4"/>
      <c r="Z625" s="4"/>
      <c r="AA625" s="4"/>
      <c r="AB625" s="4"/>
      <c r="AC625" s="4"/>
      <c r="AD625" s="4"/>
      <c r="AE625" s="4"/>
      <c r="AF625" s="4"/>
    </row>
    <row r="626">
      <c r="A626" s="43"/>
      <c r="B626" s="65" t="s">
        <v>97</v>
      </c>
      <c r="C626" s="43"/>
      <c r="D626" s="45"/>
      <c r="E626" s="45"/>
      <c r="F626" s="45"/>
      <c r="G626" s="4"/>
      <c r="H626" s="4"/>
      <c r="I626" s="66" t="str">
        <f t="array" ref="I626">ifna(IF(F626="","",INDEX(UpdateSheet!W:W,MATCH(1,(UpdateSheet!U:U=MAXIFS(UpdateSheet!U:U, UpdateSheet!V:V, G626, UpdateSheet!U:U, "&lt;=" &amp; A626))*(UpdateSheet!V:V=G626), 0))*H626),"")</f>
        <v/>
      </c>
      <c r="J626" s="61"/>
      <c r="K626" s="4"/>
      <c r="L626" s="4"/>
      <c r="M626" s="4"/>
      <c r="N626" s="4"/>
      <c r="O626" s="4"/>
      <c r="P626" s="4"/>
      <c r="Q626" s="4"/>
      <c r="R626" s="4"/>
      <c r="S626" s="4"/>
      <c r="T626" s="4"/>
      <c r="U626" s="4"/>
      <c r="V626" s="4"/>
      <c r="W626" s="4"/>
      <c r="X626" s="4"/>
      <c r="Y626" s="4"/>
      <c r="Z626" s="4"/>
      <c r="AA626" s="4"/>
      <c r="AB626" s="4"/>
      <c r="AC626" s="4"/>
      <c r="AD626" s="4"/>
      <c r="AE626" s="4"/>
      <c r="AF626" s="4"/>
    </row>
    <row r="627">
      <c r="A627" s="43"/>
      <c r="B627" s="65" t="s">
        <v>97</v>
      </c>
      <c r="C627" s="43"/>
      <c r="D627" s="45"/>
      <c r="E627" s="45"/>
      <c r="F627" s="45"/>
      <c r="G627" s="4"/>
      <c r="H627" s="4"/>
      <c r="I627" s="66" t="str">
        <f t="array" ref="I627">ifna(IF(F627="","",INDEX(UpdateSheet!W:W,MATCH(1,(UpdateSheet!U:U=MAXIFS(UpdateSheet!U:U, UpdateSheet!V:V, G627, UpdateSheet!U:U, "&lt;=" &amp; A627))*(UpdateSheet!V:V=G627), 0))*H627),"")</f>
        <v/>
      </c>
      <c r="J627" s="61"/>
      <c r="K627" s="4"/>
      <c r="L627" s="4"/>
      <c r="M627" s="4"/>
      <c r="N627" s="4"/>
      <c r="O627" s="4"/>
      <c r="P627" s="4"/>
      <c r="Q627" s="4"/>
      <c r="R627" s="4"/>
      <c r="S627" s="4"/>
      <c r="T627" s="4"/>
      <c r="U627" s="4"/>
      <c r="V627" s="4"/>
      <c r="W627" s="4"/>
      <c r="X627" s="4"/>
      <c r="Y627" s="4"/>
      <c r="Z627" s="4"/>
      <c r="AA627" s="4"/>
      <c r="AB627" s="4"/>
      <c r="AC627" s="4"/>
      <c r="AD627" s="4"/>
      <c r="AE627" s="4"/>
      <c r="AF627" s="4"/>
    </row>
    <row r="628">
      <c r="A628" s="43"/>
      <c r="B628" s="65" t="s">
        <v>97</v>
      </c>
      <c r="C628" s="43"/>
      <c r="D628" s="45"/>
      <c r="E628" s="45"/>
      <c r="F628" s="45"/>
      <c r="G628" s="4"/>
      <c r="H628" s="4"/>
      <c r="I628" s="66" t="str">
        <f t="array" ref="I628">ifna(IF(F628="","",INDEX(UpdateSheet!W:W,MATCH(1,(UpdateSheet!U:U=MAXIFS(UpdateSheet!U:U, UpdateSheet!V:V, G628, UpdateSheet!U:U, "&lt;=" &amp; A628))*(UpdateSheet!V:V=G628), 0))*H628),"")</f>
        <v/>
      </c>
      <c r="J628" s="61"/>
      <c r="K628" s="4"/>
      <c r="L628" s="4"/>
      <c r="M628" s="4"/>
      <c r="N628" s="4"/>
      <c r="O628" s="4"/>
      <c r="P628" s="4"/>
      <c r="Q628" s="4"/>
      <c r="R628" s="4"/>
      <c r="S628" s="4"/>
      <c r="T628" s="4"/>
      <c r="U628" s="4"/>
      <c r="V628" s="4"/>
      <c r="W628" s="4"/>
      <c r="X628" s="4"/>
      <c r="Y628" s="4"/>
      <c r="Z628" s="4"/>
      <c r="AA628" s="4"/>
      <c r="AB628" s="4"/>
      <c r="AC628" s="4"/>
      <c r="AD628" s="4"/>
      <c r="AE628" s="4"/>
      <c r="AF628" s="4"/>
    </row>
    <row r="629">
      <c r="A629" s="43"/>
      <c r="B629" s="65" t="s">
        <v>97</v>
      </c>
      <c r="C629" s="43"/>
      <c r="D629" s="45"/>
      <c r="E629" s="45"/>
      <c r="F629" s="45"/>
      <c r="G629" s="4"/>
      <c r="H629" s="4"/>
      <c r="I629" s="66" t="str">
        <f t="array" ref="I629">ifna(IF(F629="","",INDEX(UpdateSheet!W:W,MATCH(1,(UpdateSheet!U:U=MAXIFS(UpdateSheet!U:U, UpdateSheet!V:V, G629, UpdateSheet!U:U, "&lt;=" &amp; A629))*(UpdateSheet!V:V=G629), 0))*H629),"")</f>
        <v/>
      </c>
      <c r="J629" s="61"/>
      <c r="K629" s="4"/>
      <c r="L629" s="4"/>
      <c r="M629" s="4"/>
      <c r="N629" s="4"/>
      <c r="O629" s="4"/>
      <c r="P629" s="4"/>
      <c r="Q629" s="4"/>
      <c r="R629" s="4"/>
      <c r="S629" s="4"/>
      <c r="T629" s="4"/>
      <c r="U629" s="4"/>
      <c r="V629" s="4"/>
      <c r="W629" s="4"/>
      <c r="X629" s="4"/>
      <c r="Y629" s="4"/>
      <c r="Z629" s="4"/>
      <c r="AA629" s="4"/>
      <c r="AB629" s="4"/>
      <c r="AC629" s="4"/>
      <c r="AD629" s="4"/>
      <c r="AE629" s="4"/>
      <c r="AF629" s="4"/>
    </row>
    <row r="630">
      <c r="A630" s="43"/>
      <c r="B630" s="65" t="s">
        <v>97</v>
      </c>
      <c r="C630" s="43"/>
      <c r="D630" s="45"/>
      <c r="E630" s="45"/>
      <c r="F630" s="45"/>
      <c r="G630" s="4"/>
      <c r="H630" s="4"/>
      <c r="I630" s="66" t="str">
        <f t="array" ref="I630">ifna(IF(F630="","",INDEX(UpdateSheet!W:W,MATCH(1,(UpdateSheet!U:U=MAXIFS(UpdateSheet!U:U, UpdateSheet!V:V, G630, UpdateSheet!U:U, "&lt;=" &amp; A630))*(UpdateSheet!V:V=G630), 0))*H630),"")</f>
        <v/>
      </c>
      <c r="J630" s="61"/>
      <c r="K630" s="4"/>
      <c r="L630" s="4"/>
      <c r="M630" s="4"/>
      <c r="N630" s="4"/>
      <c r="O630" s="4"/>
      <c r="P630" s="4"/>
      <c r="Q630" s="4"/>
      <c r="R630" s="4"/>
      <c r="S630" s="4"/>
      <c r="T630" s="4"/>
      <c r="U630" s="4"/>
      <c r="V630" s="4"/>
      <c r="W630" s="4"/>
      <c r="X630" s="4"/>
      <c r="Y630" s="4"/>
      <c r="Z630" s="4"/>
      <c r="AA630" s="4"/>
      <c r="AB630" s="4"/>
      <c r="AC630" s="4"/>
      <c r="AD630" s="4"/>
      <c r="AE630" s="4"/>
      <c r="AF630" s="4"/>
    </row>
    <row r="631">
      <c r="A631" s="43"/>
      <c r="B631" s="65" t="s">
        <v>97</v>
      </c>
      <c r="C631" s="43"/>
      <c r="D631" s="45"/>
      <c r="E631" s="45"/>
      <c r="F631" s="45"/>
      <c r="G631" s="4"/>
      <c r="H631" s="4"/>
      <c r="I631" s="66" t="str">
        <f t="array" ref="I631">ifna(IF(F631="","",INDEX(UpdateSheet!W:W,MATCH(1,(UpdateSheet!U:U=MAXIFS(UpdateSheet!U:U, UpdateSheet!V:V, G631, UpdateSheet!U:U, "&lt;=" &amp; A631))*(UpdateSheet!V:V=G631), 0))*H631),"")</f>
        <v/>
      </c>
      <c r="J631" s="61"/>
      <c r="K631" s="4"/>
      <c r="L631" s="4"/>
      <c r="M631" s="4"/>
      <c r="N631" s="4"/>
      <c r="O631" s="4"/>
      <c r="P631" s="4"/>
      <c r="Q631" s="4"/>
      <c r="R631" s="4"/>
      <c r="S631" s="4"/>
      <c r="T631" s="4"/>
      <c r="U631" s="4"/>
      <c r="V631" s="4"/>
      <c r="W631" s="4"/>
      <c r="X631" s="4"/>
      <c r="Y631" s="4"/>
      <c r="Z631" s="4"/>
      <c r="AA631" s="4"/>
      <c r="AB631" s="4"/>
      <c r="AC631" s="4"/>
      <c r="AD631" s="4"/>
      <c r="AE631" s="4"/>
      <c r="AF631" s="4"/>
    </row>
    <row r="632">
      <c r="A632" s="43"/>
      <c r="B632" s="65" t="s">
        <v>97</v>
      </c>
      <c r="C632" s="43"/>
      <c r="D632" s="45"/>
      <c r="E632" s="45"/>
      <c r="F632" s="45"/>
      <c r="G632" s="4"/>
      <c r="H632" s="4"/>
      <c r="I632" s="66" t="str">
        <f t="array" ref="I632">ifna(IF(F632="","",INDEX(UpdateSheet!W:W,MATCH(1,(UpdateSheet!U:U=MAXIFS(UpdateSheet!U:U, UpdateSheet!V:V, G632, UpdateSheet!U:U, "&lt;=" &amp; A632))*(UpdateSheet!V:V=G632), 0))*H632),"")</f>
        <v/>
      </c>
      <c r="J632" s="61"/>
      <c r="K632" s="4"/>
      <c r="L632" s="4"/>
      <c r="M632" s="4"/>
      <c r="N632" s="4"/>
      <c r="O632" s="4"/>
      <c r="P632" s="4"/>
      <c r="Q632" s="4"/>
      <c r="R632" s="4"/>
      <c r="S632" s="4"/>
      <c r="T632" s="4"/>
      <c r="U632" s="4"/>
      <c r="V632" s="4"/>
      <c r="W632" s="4"/>
      <c r="X632" s="4"/>
      <c r="Y632" s="4"/>
      <c r="Z632" s="4"/>
      <c r="AA632" s="4"/>
      <c r="AB632" s="4"/>
      <c r="AC632" s="4"/>
      <c r="AD632" s="4"/>
      <c r="AE632" s="4"/>
      <c r="AF632" s="4"/>
    </row>
    <row r="633">
      <c r="A633" s="43"/>
      <c r="B633" s="65" t="s">
        <v>97</v>
      </c>
      <c r="C633" s="43"/>
      <c r="D633" s="45"/>
      <c r="E633" s="45"/>
      <c r="F633" s="45"/>
      <c r="G633" s="4"/>
      <c r="H633" s="4"/>
      <c r="I633" s="66" t="str">
        <f t="array" ref="I633">ifna(IF(F633="","",INDEX(UpdateSheet!W:W,MATCH(1,(UpdateSheet!U:U=MAXIFS(UpdateSheet!U:U, UpdateSheet!V:V, G633, UpdateSheet!U:U, "&lt;=" &amp; A633))*(UpdateSheet!V:V=G633), 0))*H633),"")</f>
        <v/>
      </c>
      <c r="J633" s="61"/>
      <c r="K633" s="4"/>
      <c r="L633" s="4"/>
      <c r="M633" s="4"/>
      <c r="N633" s="4"/>
      <c r="O633" s="4"/>
      <c r="P633" s="4"/>
      <c r="Q633" s="4"/>
      <c r="R633" s="4"/>
      <c r="S633" s="4"/>
      <c r="T633" s="4"/>
      <c r="U633" s="4"/>
      <c r="V633" s="4"/>
      <c r="W633" s="4"/>
      <c r="X633" s="4"/>
      <c r="Y633" s="4"/>
      <c r="Z633" s="4"/>
      <c r="AA633" s="4"/>
      <c r="AB633" s="4"/>
      <c r="AC633" s="4"/>
      <c r="AD633" s="4"/>
      <c r="AE633" s="4"/>
      <c r="AF633" s="4"/>
    </row>
    <row r="634">
      <c r="A634" s="43"/>
      <c r="B634" s="65" t="s">
        <v>97</v>
      </c>
      <c r="C634" s="43"/>
      <c r="D634" s="45"/>
      <c r="E634" s="45"/>
      <c r="F634" s="45"/>
      <c r="G634" s="4"/>
      <c r="H634" s="4"/>
      <c r="I634" s="66" t="str">
        <f t="array" ref="I634">ifna(IF(F634="","",INDEX(UpdateSheet!W:W,MATCH(1,(UpdateSheet!U:U=MAXIFS(UpdateSheet!U:U, UpdateSheet!V:V, G634, UpdateSheet!U:U, "&lt;=" &amp; A634))*(UpdateSheet!V:V=G634), 0))*H634),"")</f>
        <v/>
      </c>
      <c r="J634" s="61"/>
      <c r="K634" s="4"/>
      <c r="L634" s="4"/>
      <c r="M634" s="4"/>
      <c r="N634" s="4"/>
      <c r="O634" s="4"/>
      <c r="P634" s="4"/>
      <c r="Q634" s="4"/>
      <c r="R634" s="4"/>
      <c r="S634" s="4"/>
      <c r="T634" s="4"/>
      <c r="U634" s="4"/>
      <c r="V634" s="4"/>
      <c r="W634" s="4"/>
      <c r="X634" s="4"/>
      <c r="Y634" s="4"/>
      <c r="Z634" s="4"/>
      <c r="AA634" s="4"/>
      <c r="AB634" s="4"/>
      <c r="AC634" s="4"/>
      <c r="AD634" s="4"/>
      <c r="AE634" s="4"/>
      <c r="AF634" s="4"/>
    </row>
    <row r="635">
      <c r="A635" s="43"/>
      <c r="B635" s="65" t="s">
        <v>97</v>
      </c>
      <c r="C635" s="43"/>
      <c r="D635" s="45"/>
      <c r="E635" s="45"/>
      <c r="F635" s="45"/>
      <c r="G635" s="4"/>
      <c r="H635" s="4"/>
      <c r="I635" s="66" t="str">
        <f t="array" ref="I635">ifna(IF(F635="","",INDEX(UpdateSheet!W:W,MATCH(1,(UpdateSheet!U:U=MAXIFS(UpdateSheet!U:U, UpdateSheet!V:V, G635, UpdateSheet!U:U, "&lt;=" &amp; A635))*(UpdateSheet!V:V=G635), 0))*H635),"")</f>
        <v/>
      </c>
      <c r="J635" s="61"/>
      <c r="K635" s="4"/>
      <c r="L635" s="4"/>
      <c r="M635" s="4"/>
      <c r="N635" s="4"/>
      <c r="O635" s="4"/>
      <c r="P635" s="4"/>
      <c r="Q635" s="4"/>
      <c r="R635" s="4"/>
      <c r="S635" s="4"/>
      <c r="T635" s="4"/>
      <c r="U635" s="4"/>
      <c r="V635" s="4"/>
      <c r="W635" s="4"/>
      <c r="X635" s="4"/>
      <c r="Y635" s="4"/>
      <c r="Z635" s="4"/>
      <c r="AA635" s="4"/>
      <c r="AB635" s="4"/>
      <c r="AC635" s="4"/>
      <c r="AD635" s="4"/>
      <c r="AE635" s="4"/>
      <c r="AF635" s="4"/>
    </row>
    <row r="636">
      <c r="A636" s="43"/>
      <c r="B636" s="65" t="s">
        <v>97</v>
      </c>
      <c r="C636" s="43"/>
      <c r="D636" s="45"/>
      <c r="E636" s="45"/>
      <c r="F636" s="45"/>
      <c r="G636" s="4"/>
      <c r="H636" s="4"/>
      <c r="I636" s="66" t="str">
        <f t="array" ref="I636">ifna(IF(F636="","",INDEX(UpdateSheet!W:W,MATCH(1,(UpdateSheet!U:U=MAXIFS(UpdateSheet!U:U, UpdateSheet!V:V, G636, UpdateSheet!U:U, "&lt;=" &amp; A636))*(UpdateSheet!V:V=G636), 0))*H636),"")</f>
        <v/>
      </c>
      <c r="J636" s="61"/>
      <c r="K636" s="4"/>
      <c r="L636" s="4"/>
      <c r="M636" s="4"/>
      <c r="N636" s="4"/>
      <c r="O636" s="4"/>
      <c r="P636" s="4"/>
      <c r="Q636" s="4"/>
      <c r="R636" s="4"/>
      <c r="S636" s="4"/>
      <c r="T636" s="4"/>
      <c r="U636" s="4"/>
      <c r="V636" s="4"/>
      <c r="W636" s="4"/>
      <c r="X636" s="4"/>
      <c r="Y636" s="4"/>
      <c r="Z636" s="4"/>
      <c r="AA636" s="4"/>
      <c r="AB636" s="4"/>
      <c r="AC636" s="4"/>
      <c r="AD636" s="4"/>
      <c r="AE636" s="4"/>
      <c r="AF636" s="4"/>
    </row>
    <row r="637">
      <c r="A637" s="43"/>
      <c r="B637" s="65" t="s">
        <v>97</v>
      </c>
      <c r="C637" s="43"/>
      <c r="D637" s="45"/>
      <c r="E637" s="45"/>
      <c r="F637" s="45"/>
      <c r="G637" s="4"/>
      <c r="H637" s="4"/>
      <c r="I637" s="66" t="str">
        <f t="array" ref="I637">ifna(IF(F637="","",INDEX(UpdateSheet!W:W,MATCH(1,(UpdateSheet!U:U=MAXIFS(UpdateSheet!U:U, UpdateSheet!V:V, G637, UpdateSheet!U:U, "&lt;=" &amp; A637))*(UpdateSheet!V:V=G637), 0))*H637),"")</f>
        <v/>
      </c>
      <c r="J637" s="61"/>
      <c r="K637" s="4"/>
      <c r="L637" s="4"/>
      <c r="M637" s="4"/>
      <c r="N637" s="4"/>
      <c r="O637" s="4"/>
      <c r="P637" s="4"/>
      <c r="Q637" s="4"/>
      <c r="R637" s="4"/>
      <c r="S637" s="4"/>
      <c r="T637" s="4"/>
      <c r="U637" s="4"/>
      <c r="V637" s="4"/>
      <c r="W637" s="4"/>
      <c r="X637" s="4"/>
      <c r="Y637" s="4"/>
      <c r="Z637" s="4"/>
      <c r="AA637" s="4"/>
      <c r="AB637" s="4"/>
      <c r="AC637" s="4"/>
      <c r="AD637" s="4"/>
      <c r="AE637" s="4"/>
      <c r="AF637" s="4"/>
    </row>
    <row r="638">
      <c r="A638" s="43"/>
      <c r="B638" s="65" t="s">
        <v>97</v>
      </c>
      <c r="C638" s="43"/>
      <c r="D638" s="45"/>
      <c r="E638" s="45"/>
      <c r="F638" s="45"/>
      <c r="G638" s="4"/>
      <c r="H638" s="4"/>
      <c r="I638" s="66" t="str">
        <f t="array" ref="I638">ifna(IF(F638="","",INDEX(UpdateSheet!W:W,MATCH(1,(UpdateSheet!U:U=MAXIFS(UpdateSheet!U:U, UpdateSheet!V:V, G638, UpdateSheet!U:U, "&lt;=" &amp; A638))*(UpdateSheet!V:V=G638), 0))*H638),"")</f>
        <v/>
      </c>
      <c r="J638" s="61"/>
      <c r="K638" s="4"/>
      <c r="L638" s="4"/>
      <c r="M638" s="4"/>
      <c r="N638" s="4"/>
      <c r="O638" s="4"/>
      <c r="P638" s="4"/>
      <c r="Q638" s="4"/>
      <c r="R638" s="4"/>
      <c r="S638" s="4"/>
      <c r="T638" s="4"/>
      <c r="U638" s="4"/>
      <c r="V638" s="4"/>
      <c r="W638" s="4"/>
      <c r="X638" s="4"/>
      <c r="Y638" s="4"/>
      <c r="Z638" s="4"/>
      <c r="AA638" s="4"/>
      <c r="AB638" s="4"/>
      <c r="AC638" s="4"/>
      <c r="AD638" s="4"/>
      <c r="AE638" s="4"/>
      <c r="AF638" s="4"/>
    </row>
    <row r="639">
      <c r="A639" s="43"/>
      <c r="B639" s="65" t="s">
        <v>97</v>
      </c>
      <c r="C639" s="43"/>
      <c r="D639" s="45"/>
      <c r="E639" s="45"/>
      <c r="F639" s="45"/>
      <c r="G639" s="4"/>
      <c r="H639" s="4"/>
      <c r="I639" s="66" t="str">
        <f t="array" ref="I639">ifna(IF(F639="","",INDEX(UpdateSheet!W:W,MATCH(1,(UpdateSheet!U:U=MAXIFS(UpdateSheet!U:U, UpdateSheet!V:V, G639, UpdateSheet!U:U, "&lt;=" &amp; A639))*(UpdateSheet!V:V=G639), 0))*H639),"")</f>
        <v/>
      </c>
      <c r="J639" s="61"/>
      <c r="K639" s="4"/>
      <c r="L639" s="4"/>
      <c r="M639" s="4"/>
      <c r="N639" s="4"/>
      <c r="O639" s="4"/>
      <c r="P639" s="4"/>
      <c r="Q639" s="4"/>
      <c r="R639" s="4"/>
      <c r="S639" s="4"/>
      <c r="T639" s="4"/>
      <c r="U639" s="4"/>
      <c r="V639" s="4"/>
      <c r="W639" s="4"/>
      <c r="X639" s="4"/>
      <c r="Y639" s="4"/>
      <c r="Z639" s="4"/>
      <c r="AA639" s="4"/>
      <c r="AB639" s="4"/>
      <c r="AC639" s="4"/>
      <c r="AD639" s="4"/>
      <c r="AE639" s="4"/>
      <c r="AF639" s="4"/>
    </row>
    <row r="640">
      <c r="A640" s="43"/>
      <c r="B640" s="65" t="s">
        <v>97</v>
      </c>
      <c r="C640" s="43"/>
      <c r="D640" s="45"/>
      <c r="E640" s="45"/>
      <c r="F640" s="45"/>
      <c r="G640" s="4"/>
      <c r="H640" s="4"/>
      <c r="I640" s="66" t="str">
        <f t="array" ref="I640">ifna(IF(F640="","",INDEX(UpdateSheet!W:W,MATCH(1,(UpdateSheet!U:U=MAXIFS(UpdateSheet!U:U, UpdateSheet!V:V, G640, UpdateSheet!U:U, "&lt;=" &amp; A640))*(UpdateSheet!V:V=G640), 0))*H640),"")</f>
        <v/>
      </c>
      <c r="J640" s="61"/>
      <c r="K640" s="4"/>
      <c r="L640" s="4"/>
      <c r="M640" s="4"/>
      <c r="N640" s="4"/>
      <c r="O640" s="4"/>
      <c r="P640" s="4"/>
      <c r="Q640" s="4"/>
      <c r="R640" s="4"/>
      <c r="S640" s="4"/>
      <c r="T640" s="4"/>
      <c r="U640" s="4"/>
      <c r="V640" s="4"/>
      <c r="W640" s="4"/>
      <c r="X640" s="4"/>
      <c r="Y640" s="4"/>
      <c r="Z640" s="4"/>
      <c r="AA640" s="4"/>
      <c r="AB640" s="4"/>
      <c r="AC640" s="4"/>
      <c r="AD640" s="4"/>
      <c r="AE640" s="4"/>
      <c r="AF640" s="4"/>
    </row>
    <row r="641">
      <c r="A641" s="43"/>
      <c r="B641" s="65" t="s">
        <v>97</v>
      </c>
      <c r="C641" s="43"/>
      <c r="D641" s="45"/>
      <c r="E641" s="45"/>
      <c r="F641" s="45"/>
      <c r="G641" s="4"/>
      <c r="H641" s="4"/>
      <c r="I641" s="66" t="str">
        <f t="array" ref="I641">ifna(IF(F641="","",INDEX(UpdateSheet!W:W,MATCH(1,(UpdateSheet!U:U=MAXIFS(UpdateSheet!U:U, UpdateSheet!V:V, G641, UpdateSheet!U:U, "&lt;=" &amp; A641))*(UpdateSheet!V:V=G641), 0))*H641),"")</f>
        <v/>
      </c>
      <c r="J641" s="61"/>
      <c r="K641" s="4"/>
      <c r="L641" s="4"/>
      <c r="M641" s="4"/>
      <c r="N641" s="4"/>
      <c r="O641" s="4"/>
      <c r="P641" s="4"/>
      <c r="Q641" s="4"/>
      <c r="R641" s="4"/>
      <c r="S641" s="4"/>
      <c r="T641" s="4"/>
      <c r="U641" s="4"/>
      <c r="V641" s="4"/>
      <c r="W641" s="4"/>
      <c r="X641" s="4"/>
      <c r="Y641" s="4"/>
      <c r="Z641" s="4"/>
      <c r="AA641" s="4"/>
      <c r="AB641" s="4"/>
      <c r="AC641" s="4"/>
      <c r="AD641" s="4"/>
      <c r="AE641" s="4"/>
      <c r="AF641" s="4"/>
    </row>
    <row r="642">
      <c r="A642" s="43"/>
      <c r="B642" s="65" t="s">
        <v>97</v>
      </c>
      <c r="C642" s="43"/>
      <c r="D642" s="45"/>
      <c r="E642" s="45"/>
      <c r="F642" s="45"/>
      <c r="G642" s="4"/>
      <c r="H642" s="4"/>
      <c r="I642" s="66" t="str">
        <f t="array" ref="I642">ifna(IF(F642="","",INDEX(UpdateSheet!W:W,MATCH(1,(UpdateSheet!U:U=MAXIFS(UpdateSheet!U:U, UpdateSheet!V:V, G642, UpdateSheet!U:U, "&lt;=" &amp; A642))*(UpdateSheet!V:V=G642), 0))*H642),"")</f>
        <v/>
      </c>
      <c r="J642" s="61"/>
      <c r="K642" s="4"/>
      <c r="L642" s="4"/>
      <c r="M642" s="4"/>
      <c r="N642" s="4"/>
      <c r="O642" s="4"/>
      <c r="P642" s="4"/>
      <c r="Q642" s="4"/>
      <c r="R642" s="4"/>
      <c r="S642" s="4"/>
      <c r="T642" s="4"/>
      <c r="U642" s="4"/>
      <c r="V642" s="4"/>
      <c r="W642" s="4"/>
      <c r="X642" s="4"/>
      <c r="Y642" s="4"/>
      <c r="Z642" s="4"/>
      <c r="AA642" s="4"/>
      <c r="AB642" s="4"/>
      <c r="AC642" s="4"/>
      <c r="AD642" s="4"/>
      <c r="AE642" s="4"/>
      <c r="AF642" s="4"/>
    </row>
    <row r="643">
      <c r="A643" s="43"/>
      <c r="B643" s="65" t="s">
        <v>97</v>
      </c>
      <c r="C643" s="43"/>
      <c r="D643" s="45"/>
      <c r="E643" s="45"/>
      <c r="F643" s="45"/>
      <c r="G643" s="4"/>
      <c r="H643" s="4"/>
      <c r="I643" s="66" t="str">
        <f t="array" ref="I643">ifna(IF(F643="","",INDEX(UpdateSheet!W:W,MATCH(1,(UpdateSheet!U:U=MAXIFS(UpdateSheet!U:U, UpdateSheet!V:V, G643, UpdateSheet!U:U, "&lt;=" &amp; A643))*(UpdateSheet!V:V=G643), 0))*H643),"")</f>
        <v/>
      </c>
      <c r="J643" s="61"/>
      <c r="K643" s="4"/>
      <c r="L643" s="4"/>
      <c r="M643" s="4"/>
      <c r="N643" s="4"/>
      <c r="O643" s="4"/>
      <c r="P643" s="4"/>
      <c r="Q643" s="4"/>
      <c r="R643" s="4"/>
      <c r="S643" s="4"/>
      <c r="T643" s="4"/>
      <c r="U643" s="4"/>
      <c r="V643" s="4"/>
      <c r="W643" s="4"/>
      <c r="X643" s="4"/>
      <c r="Y643" s="4"/>
      <c r="Z643" s="4"/>
      <c r="AA643" s="4"/>
      <c r="AB643" s="4"/>
      <c r="AC643" s="4"/>
      <c r="AD643" s="4"/>
      <c r="AE643" s="4"/>
      <c r="AF643" s="4"/>
    </row>
    <row r="644">
      <c r="A644" s="43"/>
      <c r="B644" s="65" t="s">
        <v>97</v>
      </c>
      <c r="C644" s="43"/>
      <c r="D644" s="45"/>
      <c r="E644" s="45"/>
      <c r="F644" s="45"/>
      <c r="G644" s="4"/>
      <c r="H644" s="4"/>
      <c r="I644" s="66" t="str">
        <f t="array" ref="I644">ifna(IF(F644="","",INDEX(UpdateSheet!W:W,MATCH(1,(UpdateSheet!U:U=MAXIFS(UpdateSheet!U:U, UpdateSheet!V:V, G644, UpdateSheet!U:U, "&lt;=" &amp; A644))*(UpdateSheet!V:V=G644), 0))*H644),"")</f>
        <v/>
      </c>
      <c r="J644" s="61"/>
      <c r="K644" s="4"/>
      <c r="L644" s="4"/>
      <c r="M644" s="4"/>
      <c r="N644" s="4"/>
      <c r="O644" s="4"/>
      <c r="P644" s="4"/>
      <c r="Q644" s="4"/>
      <c r="R644" s="4"/>
      <c r="S644" s="4"/>
      <c r="T644" s="4"/>
      <c r="U644" s="4"/>
      <c r="V644" s="4"/>
      <c r="W644" s="4"/>
      <c r="X644" s="4"/>
      <c r="Y644" s="4"/>
      <c r="Z644" s="4"/>
      <c r="AA644" s="4"/>
      <c r="AB644" s="4"/>
      <c r="AC644" s="4"/>
      <c r="AD644" s="4"/>
      <c r="AE644" s="4"/>
      <c r="AF644" s="4"/>
    </row>
    <row r="645">
      <c r="A645" s="43"/>
      <c r="B645" s="65" t="s">
        <v>97</v>
      </c>
      <c r="C645" s="43"/>
      <c r="D645" s="45"/>
      <c r="E645" s="45"/>
      <c r="F645" s="45"/>
      <c r="G645" s="4"/>
      <c r="H645" s="4"/>
      <c r="I645" s="66" t="str">
        <f t="array" ref="I645">ifna(IF(F645="","",INDEX(UpdateSheet!W:W,MATCH(1,(UpdateSheet!U:U=MAXIFS(UpdateSheet!U:U, UpdateSheet!V:V, G645, UpdateSheet!U:U, "&lt;=" &amp; A645))*(UpdateSheet!V:V=G645), 0))*H645),"")</f>
        <v/>
      </c>
      <c r="J645" s="61"/>
      <c r="K645" s="4"/>
      <c r="L645" s="4"/>
      <c r="M645" s="4"/>
      <c r="N645" s="4"/>
      <c r="O645" s="4"/>
      <c r="P645" s="4"/>
      <c r="Q645" s="4"/>
      <c r="R645" s="4"/>
      <c r="S645" s="4"/>
      <c r="T645" s="4"/>
      <c r="U645" s="4"/>
      <c r="V645" s="4"/>
      <c r="W645" s="4"/>
      <c r="X645" s="4"/>
      <c r="Y645" s="4"/>
      <c r="Z645" s="4"/>
      <c r="AA645" s="4"/>
      <c r="AB645" s="4"/>
      <c r="AC645" s="4"/>
      <c r="AD645" s="4"/>
      <c r="AE645" s="4"/>
      <c r="AF645" s="4"/>
    </row>
    <row r="646">
      <c r="A646" s="43"/>
      <c r="B646" s="65" t="s">
        <v>97</v>
      </c>
      <c r="C646" s="43"/>
      <c r="D646" s="45"/>
      <c r="E646" s="45"/>
      <c r="F646" s="45"/>
      <c r="G646" s="4"/>
      <c r="H646" s="4"/>
      <c r="I646" s="66" t="str">
        <f t="array" ref="I646">ifna(IF(F646="","",INDEX(UpdateSheet!W:W,MATCH(1,(UpdateSheet!U:U=MAXIFS(UpdateSheet!U:U, UpdateSheet!V:V, G646, UpdateSheet!U:U, "&lt;=" &amp; A646))*(UpdateSheet!V:V=G646), 0))*H646),"")</f>
        <v/>
      </c>
      <c r="J646" s="61"/>
      <c r="K646" s="4"/>
      <c r="L646" s="4"/>
      <c r="M646" s="4"/>
      <c r="N646" s="4"/>
      <c r="O646" s="4"/>
      <c r="P646" s="4"/>
      <c r="Q646" s="4"/>
      <c r="R646" s="4"/>
      <c r="S646" s="4"/>
      <c r="T646" s="4"/>
      <c r="U646" s="4"/>
      <c r="V646" s="4"/>
      <c r="W646" s="4"/>
      <c r="X646" s="4"/>
      <c r="Y646" s="4"/>
      <c r="Z646" s="4"/>
      <c r="AA646" s="4"/>
      <c r="AB646" s="4"/>
      <c r="AC646" s="4"/>
      <c r="AD646" s="4"/>
      <c r="AE646" s="4"/>
      <c r="AF646" s="4"/>
    </row>
    <row r="647">
      <c r="A647" s="43"/>
      <c r="B647" s="65" t="s">
        <v>97</v>
      </c>
      <c r="C647" s="43"/>
      <c r="D647" s="45"/>
      <c r="E647" s="45"/>
      <c r="F647" s="45"/>
      <c r="G647" s="4"/>
      <c r="H647" s="4"/>
      <c r="I647" s="66" t="str">
        <f t="array" ref="I647">ifna(IF(F647="","",INDEX(UpdateSheet!W:W,MATCH(1,(UpdateSheet!U:U=MAXIFS(UpdateSheet!U:U, UpdateSheet!V:V, G647, UpdateSheet!U:U, "&lt;=" &amp; A647))*(UpdateSheet!V:V=G647), 0))*H647),"")</f>
        <v/>
      </c>
      <c r="J647" s="61"/>
      <c r="K647" s="4"/>
      <c r="L647" s="4"/>
      <c r="M647" s="4"/>
      <c r="N647" s="4"/>
      <c r="O647" s="4"/>
      <c r="P647" s="4"/>
      <c r="Q647" s="4"/>
      <c r="R647" s="4"/>
      <c r="S647" s="4"/>
      <c r="T647" s="4"/>
      <c r="U647" s="4"/>
      <c r="V647" s="4"/>
      <c r="W647" s="4"/>
      <c r="X647" s="4"/>
      <c r="Y647" s="4"/>
      <c r="Z647" s="4"/>
      <c r="AA647" s="4"/>
      <c r="AB647" s="4"/>
      <c r="AC647" s="4"/>
      <c r="AD647" s="4"/>
      <c r="AE647" s="4"/>
      <c r="AF647" s="4"/>
    </row>
    <row r="648">
      <c r="A648" s="43"/>
      <c r="B648" s="65" t="s">
        <v>97</v>
      </c>
      <c r="C648" s="43"/>
      <c r="D648" s="45"/>
      <c r="E648" s="45"/>
      <c r="F648" s="45"/>
      <c r="G648" s="4"/>
      <c r="H648" s="4"/>
      <c r="I648" s="66" t="str">
        <f t="array" ref="I648">ifna(IF(F648="","",INDEX(UpdateSheet!W:W,MATCH(1,(UpdateSheet!U:U=MAXIFS(UpdateSheet!U:U, UpdateSheet!V:V, G648, UpdateSheet!U:U, "&lt;=" &amp; A648))*(UpdateSheet!V:V=G648), 0))*H648),"")</f>
        <v/>
      </c>
      <c r="J648" s="61"/>
      <c r="K648" s="4"/>
      <c r="L648" s="4"/>
      <c r="M648" s="4"/>
      <c r="N648" s="4"/>
      <c r="O648" s="4"/>
      <c r="P648" s="4"/>
      <c r="Q648" s="4"/>
      <c r="R648" s="4"/>
      <c r="S648" s="4"/>
      <c r="T648" s="4"/>
      <c r="U648" s="4"/>
      <c r="V648" s="4"/>
      <c r="W648" s="4"/>
      <c r="X648" s="4"/>
      <c r="Y648" s="4"/>
      <c r="Z648" s="4"/>
      <c r="AA648" s="4"/>
      <c r="AB648" s="4"/>
      <c r="AC648" s="4"/>
      <c r="AD648" s="4"/>
      <c r="AE648" s="4"/>
      <c r="AF648" s="4"/>
    </row>
    <row r="649">
      <c r="A649" s="43"/>
      <c r="B649" s="65" t="s">
        <v>97</v>
      </c>
      <c r="C649" s="43"/>
      <c r="D649" s="45"/>
      <c r="E649" s="45"/>
      <c r="F649" s="45"/>
      <c r="G649" s="4"/>
      <c r="H649" s="4"/>
      <c r="I649" s="66" t="str">
        <f t="array" ref="I649">ifna(IF(F649="","",INDEX(UpdateSheet!W:W,MATCH(1,(UpdateSheet!U:U=MAXIFS(UpdateSheet!U:U, UpdateSheet!V:V, G649, UpdateSheet!U:U, "&lt;=" &amp; A649))*(UpdateSheet!V:V=G649), 0))*H649),"")</f>
        <v/>
      </c>
      <c r="J649" s="61"/>
      <c r="K649" s="4"/>
      <c r="L649" s="4"/>
      <c r="M649" s="4"/>
      <c r="N649" s="4"/>
      <c r="O649" s="4"/>
      <c r="P649" s="4"/>
      <c r="Q649" s="4"/>
      <c r="R649" s="4"/>
      <c r="S649" s="4"/>
      <c r="T649" s="4"/>
      <c r="U649" s="4"/>
      <c r="V649" s="4"/>
      <c r="W649" s="4"/>
      <c r="X649" s="4"/>
      <c r="Y649" s="4"/>
      <c r="Z649" s="4"/>
      <c r="AA649" s="4"/>
      <c r="AB649" s="4"/>
      <c r="AC649" s="4"/>
      <c r="AD649" s="4"/>
      <c r="AE649" s="4"/>
      <c r="AF649" s="4"/>
    </row>
    <row r="650">
      <c r="A650" s="43"/>
      <c r="B650" s="65" t="s">
        <v>97</v>
      </c>
      <c r="C650" s="43"/>
      <c r="D650" s="45"/>
      <c r="E650" s="45"/>
      <c r="F650" s="45"/>
      <c r="G650" s="4"/>
      <c r="H650" s="4"/>
      <c r="I650" s="66" t="str">
        <f t="array" ref="I650">ifna(IF(F650="","",INDEX(UpdateSheet!W:W,MATCH(1,(UpdateSheet!U:U=MAXIFS(UpdateSheet!U:U, UpdateSheet!V:V, G650, UpdateSheet!U:U, "&lt;=" &amp; A650))*(UpdateSheet!V:V=G650), 0))*H650),"")</f>
        <v/>
      </c>
      <c r="J650" s="61"/>
      <c r="K650" s="4"/>
      <c r="L650" s="4"/>
      <c r="M650" s="4"/>
      <c r="N650" s="4"/>
      <c r="O650" s="4"/>
      <c r="P650" s="4"/>
      <c r="Q650" s="4"/>
      <c r="R650" s="4"/>
      <c r="S650" s="4"/>
      <c r="T650" s="4"/>
      <c r="U650" s="4"/>
      <c r="V650" s="4"/>
      <c r="W650" s="4"/>
      <c r="X650" s="4"/>
      <c r="Y650" s="4"/>
      <c r="Z650" s="4"/>
      <c r="AA650" s="4"/>
      <c r="AB650" s="4"/>
      <c r="AC650" s="4"/>
      <c r="AD650" s="4"/>
      <c r="AE650" s="4"/>
      <c r="AF650" s="4"/>
    </row>
    <row r="651">
      <c r="A651" s="43"/>
      <c r="B651" s="65" t="s">
        <v>97</v>
      </c>
      <c r="C651" s="43"/>
      <c r="D651" s="45"/>
      <c r="E651" s="45"/>
      <c r="F651" s="45"/>
      <c r="G651" s="4"/>
      <c r="H651" s="4"/>
      <c r="I651" s="66" t="str">
        <f t="array" ref="I651">ifna(IF(F651="","",INDEX(UpdateSheet!W:W,MATCH(1,(UpdateSheet!U:U=MAXIFS(UpdateSheet!U:U, UpdateSheet!V:V, G651, UpdateSheet!U:U, "&lt;=" &amp; A651))*(UpdateSheet!V:V=G651), 0))*H651),"")</f>
        <v/>
      </c>
      <c r="J651" s="61"/>
      <c r="K651" s="4"/>
      <c r="L651" s="4"/>
      <c r="M651" s="4"/>
      <c r="N651" s="4"/>
      <c r="O651" s="4"/>
      <c r="P651" s="4"/>
      <c r="Q651" s="4"/>
      <c r="R651" s="4"/>
      <c r="S651" s="4"/>
      <c r="T651" s="4"/>
      <c r="U651" s="4"/>
      <c r="V651" s="4"/>
      <c r="W651" s="4"/>
      <c r="X651" s="4"/>
      <c r="Y651" s="4"/>
      <c r="Z651" s="4"/>
      <c r="AA651" s="4"/>
      <c r="AB651" s="4"/>
      <c r="AC651" s="4"/>
      <c r="AD651" s="4"/>
      <c r="AE651" s="4"/>
      <c r="AF651" s="4"/>
    </row>
    <row r="652">
      <c r="A652" s="43"/>
      <c r="B652" s="65" t="s">
        <v>97</v>
      </c>
      <c r="C652" s="43"/>
      <c r="D652" s="45"/>
      <c r="E652" s="45"/>
      <c r="F652" s="45"/>
      <c r="G652" s="4"/>
      <c r="H652" s="4"/>
      <c r="I652" s="66" t="str">
        <f t="array" ref="I652">ifna(IF(F652="","",INDEX(UpdateSheet!W:W,MATCH(1,(UpdateSheet!U:U=MAXIFS(UpdateSheet!U:U, UpdateSheet!V:V, G652, UpdateSheet!U:U, "&lt;=" &amp; A652))*(UpdateSheet!V:V=G652), 0))*H652),"")</f>
        <v/>
      </c>
      <c r="J652" s="61"/>
      <c r="K652" s="4"/>
      <c r="L652" s="4"/>
      <c r="M652" s="4"/>
      <c r="N652" s="4"/>
      <c r="O652" s="4"/>
      <c r="P652" s="4"/>
      <c r="Q652" s="4"/>
      <c r="R652" s="4"/>
      <c r="S652" s="4"/>
      <c r="T652" s="4"/>
      <c r="U652" s="4"/>
      <c r="V652" s="4"/>
      <c r="W652" s="4"/>
      <c r="X652" s="4"/>
      <c r="Y652" s="4"/>
      <c r="Z652" s="4"/>
      <c r="AA652" s="4"/>
      <c r="AB652" s="4"/>
      <c r="AC652" s="4"/>
      <c r="AD652" s="4"/>
      <c r="AE652" s="4"/>
      <c r="AF652" s="4"/>
    </row>
    <row r="653">
      <c r="A653" s="43"/>
      <c r="B653" s="65" t="s">
        <v>97</v>
      </c>
      <c r="C653" s="43"/>
      <c r="D653" s="45"/>
      <c r="E653" s="45"/>
      <c r="F653" s="45"/>
      <c r="G653" s="4"/>
      <c r="H653" s="4"/>
      <c r="I653" s="66" t="str">
        <f t="array" ref="I653">ifna(IF(F653="","",INDEX(UpdateSheet!W:W,MATCH(1,(UpdateSheet!U:U=MAXIFS(UpdateSheet!U:U, UpdateSheet!V:V, G653, UpdateSheet!U:U, "&lt;=" &amp; A653))*(UpdateSheet!V:V=G653), 0))*H653),"")</f>
        <v/>
      </c>
      <c r="J653" s="61"/>
      <c r="K653" s="4"/>
      <c r="L653" s="4"/>
      <c r="M653" s="4"/>
      <c r="N653" s="4"/>
      <c r="O653" s="4"/>
      <c r="P653" s="4"/>
      <c r="Q653" s="4"/>
      <c r="R653" s="4"/>
      <c r="S653" s="4"/>
      <c r="T653" s="4"/>
      <c r="U653" s="4"/>
      <c r="V653" s="4"/>
      <c r="W653" s="4"/>
      <c r="X653" s="4"/>
      <c r="Y653" s="4"/>
      <c r="Z653" s="4"/>
      <c r="AA653" s="4"/>
      <c r="AB653" s="4"/>
      <c r="AC653" s="4"/>
      <c r="AD653" s="4"/>
      <c r="AE653" s="4"/>
      <c r="AF653" s="4"/>
    </row>
    <row r="654">
      <c r="A654" s="43"/>
      <c r="B654" s="65" t="s">
        <v>97</v>
      </c>
      <c r="C654" s="43"/>
      <c r="D654" s="45"/>
      <c r="E654" s="45"/>
      <c r="F654" s="45"/>
      <c r="G654" s="4"/>
      <c r="H654" s="4"/>
      <c r="I654" s="66" t="str">
        <f t="array" ref="I654">ifna(IF(F654="","",INDEX(UpdateSheet!W:W,MATCH(1,(UpdateSheet!U:U=MAXIFS(UpdateSheet!U:U, UpdateSheet!V:V, G654, UpdateSheet!U:U, "&lt;=" &amp; A654))*(UpdateSheet!V:V=G654), 0))*H654),"")</f>
        <v/>
      </c>
      <c r="J654" s="61"/>
      <c r="K654" s="4"/>
      <c r="L654" s="4"/>
      <c r="M654" s="4"/>
      <c r="N654" s="4"/>
      <c r="O654" s="4"/>
      <c r="P654" s="4"/>
      <c r="Q654" s="4"/>
      <c r="R654" s="4"/>
      <c r="S654" s="4"/>
      <c r="T654" s="4"/>
      <c r="U654" s="4"/>
      <c r="V654" s="4"/>
      <c r="W654" s="4"/>
      <c r="X654" s="4"/>
      <c r="Y654" s="4"/>
      <c r="Z654" s="4"/>
      <c r="AA654" s="4"/>
      <c r="AB654" s="4"/>
      <c r="AC654" s="4"/>
      <c r="AD654" s="4"/>
      <c r="AE654" s="4"/>
      <c r="AF654" s="4"/>
    </row>
    <row r="655">
      <c r="A655" s="43"/>
      <c r="B655" s="65" t="s">
        <v>97</v>
      </c>
      <c r="C655" s="43"/>
      <c r="D655" s="45"/>
      <c r="E655" s="45"/>
      <c r="F655" s="45"/>
      <c r="G655" s="4"/>
      <c r="H655" s="4"/>
      <c r="I655" s="66" t="str">
        <f t="array" ref="I655">ifna(IF(F655="","",INDEX(UpdateSheet!W:W,MATCH(1,(UpdateSheet!U:U=MAXIFS(UpdateSheet!U:U, UpdateSheet!V:V, G655, UpdateSheet!U:U, "&lt;=" &amp; A655))*(UpdateSheet!V:V=G655), 0))*H655),"")</f>
        <v/>
      </c>
      <c r="J655" s="61"/>
      <c r="K655" s="4"/>
      <c r="L655" s="4"/>
      <c r="M655" s="4"/>
      <c r="N655" s="4"/>
      <c r="O655" s="4"/>
      <c r="P655" s="4"/>
      <c r="Q655" s="4"/>
      <c r="R655" s="4"/>
      <c r="S655" s="4"/>
      <c r="T655" s="4"/>
      <c r="U655" s="4"/>
      <c r="V655" s="4"/>
      <c r="W655" s="4"/>
      <c r="X655" s="4"/>
      <c r="Y655" s="4"/>
      <c r="Z655" s="4"/>
      <c r="AA655" s="4"/>
      <c r="AB655" s="4"/>
      <c r="AC655" s="4"/>
      <c r="AD655" s="4"/>
      <c r="AE655" s="4"/>
      <c r="AF655" s="4"/>
    </row>
    <row r="656">
      <c r="A656" s="43"/>
      <c r="B656" s="65" t="s">
        <v>97</v>
      </c>
      <c r="C656" s="43"/>
      <c r="D656" s="45"/>
      <c r="E656" s="45"/>
      <c r="F656" s="45"/>
      <c r="G656" s="4"/>
      <c r="H656" s="4"/>
      <c r="I656" s="66" t="str">
        <f t="array" ref="I656">ifna(IF(F656="","",INDEX(UpdateSheet!W:W,MATCH(1,(UpdateSheet!U:U=MAXIFS(UpdateSheet!U:U, UpdateSheet!V:V, G656, UpdateSheet!U:U, "&lt;=" &amp; A656))*(UpdateSheet!V:V=G656), 0))*H656),"")</f>
        <v/>
      </c>
      <c r="J656" s="61"/>
      <c r="K656" s="4"/>
      <c r="L656" s="4"/>
      <c r="M656" s="4"/>
      <c r="N656" s="4"/>
      <c r="O656" s="4"/>
      <c r="P656" s="4"/>
      <c r="Q656" s="4"/>
      <c r="R656" s="4"/>
      <c r="S656" s="4"/>
      <c r="T656" s="4"/>
      <c r="U656" s="4"/>
      <c r="V656" s="4"/>
      <c r="W656" s="4"/>
      <c r="X656" s="4"/>
      <c r="Y656" s="4"/>
      <c r="Z656" s="4"/>
      <c r="AA656" s="4"/>
      <c r="AB656" s="4"/>
      <c r="AC656" s="4"/>
      <c r="AD656" s="4"/>
      <c r="AE656" s="4"/>
      <c r="AF656" s="4"/>
    </row>
    <row r="657">
      <c r="A657" s="43"/>
      <c r="B657" s="65" t="s">
        <v>97</v>
      </c>
      <c r="C657" s="43"/>
      <c r="D657" s="45"/>
      <c r="E657" s="45"/>
      <c r="F657" s="45"/>
      <c r="G657" s="4"/>
      <c r="H657" s="4"/>
      <c r="I657" s="66" t="str">
        <f t="array" ref="I657">ifna(IF(F657="","",INDEX(UpdateSheet!W:W,MATCH(1,(UpdateSheet!U:U=MAXIFS(UpdateSheet!U:U, UpdateSheet!V:V, G657, UpdateSheet!U:U, "&lt;=" &amp; A657))*(UpdateSheet!V:V=G657), 0))*H657),"")</f>
        <v/>
      </c>
      <c r="J657" s="61"/>
      <c r="K657" s="4"/>
      <c r="L657" s="4"/>
      <c r="M657" s="4"/>
      <c r="N657" s="4"/>
      <c r="O657" s="4"/>
      <c r="P657" s="4"/>
      <c r="Q657" s="4"/>
      <c r="R657" s="4"/>
      <c r="S657" s="4"/>
      <c r="T657" s="4"/>
      <c r="U657" s="4"/>
      <c r="V657" s="4"/>
      <c r="W657" s="4"/>
      <c r="X657" s="4"/>
      <c r="Y657" s="4"/>
      <c r="Z657" s="4"/>
      <c r="AA657" s="4"/>
      <c r="AB657" s="4"/>
      <c r="AC657" s="4"/>
      <c r="AD657" s="4"/>
      <c r="AE657" s="4"/>
      <c r="AF657" s="4"/>
    </row>
    <row r="658">
      <c r="A658" s="43"/>
      <c r="B658" s="65" t="s">
        <v>97</v>
      </c>
      <c r="C658" s="43"/>
      <c r="D658" s="45"/>
      <c r="E658" s="45"/>
      <c r="F658" s="45"/>
      <c r="G658" s="4"/>
      <c r="H658" s="4"/>
      <c r="I658" s="66" t="str">
        <f t="array" ref="I658">ifna(IF(F658="","",INDEX(UpdateSheet!W:W,MATCH(1,(UpdateSheet!U:U=MAXIFS(UpdateSheet!U:U, UpdateSheet!V:V, G658, UpdateSheet!U:U, "&lt;=" &amp; A658))*(UpdateSheet!V:V=G658), 0))*H658),"")</f>
        <v/>
      </c>
      <c r="J658" s="61"/>
      <c r="K658" s="4"/>
      <c r="L658" s="4"/>
      <c r="M658" s="4"/>
      <c r="N658" s="4"/>
      <c r="O658" s="4"/>
      <c r="P658" s="4"/>
      <c r="Q658" s="4"/>
      <c r="R658" s="4"/>
      <c r="S658" s="4"/>
      <c r="T658" s="4"/>
      <c r="U658" s="4"/>
      <c r="V658" s="4"/>
      <c r="W658" s="4"/>
      <c r="X658" s="4"/>
      <c r="Y658" s="4"/>
      <c r="Z658" s="4"/>
      <c r="AA658" s="4"/>
      <c r="AB658" s="4"/>
      <c r="AC658" s="4"/>
      <c r="AD658" s="4"/>
      <c r="AE658" s="4"/>
      <c r="AF658" s="4"/>
    </row>
    <row r="659">
      <c r="A659" s="43"/>
      <c r="B659" s="65" t="s">
        <v>97</v>
      </c>
      <c r="C659" s="43"/>
      <c r="D659" s="45"/>
      <c r="E659" s="45"/>
      <c r="F659" s="45"/>
      <c r="G659" s="4"/>
      <c r="H659" s="4"/>
      <c r="I659" s="66" t="str">
        <f t="array" ref="I659">ifna(IF(F659="","",INDEX(UpdateSheet!W:W,MATCH(1,(UpdateSheet!U:U=MAXIFS(UpdateSheet!U:U, UpdateSheet!V:V, G659, UpdateSheet!U:U, "&lt;=" &amp; A659))*(UpdateSheet!V:V=G659), 0))*H659),"")</f>
        <v/>
      </c>
      <c r="J659" s="61"/>
      <c r="K659" s="4"/>
      <c r="L659" s="4"/>
      <c r="M659" s="4"/>
      <c r="N659" s="4"/>
      <c r="O659" s="4"/>
      <c r="P659" s="4"/>
      <c r="Q659" s="4"/>
      <c r="R659" s="4"/>
      <c r="S659" s="4"/>
      <c r="T659" s="4"/>
      <c r="U659" s="4"/>
      <c r="V659" s="4"/>
      <c r="W659" s="4"/>
      <c r="X659" s="4"/>
      <c r="Y659" s="4"/>
      <c r="Z659" s="4"/>
      <c r="AA659" s="4"/>
      <c r="AB659" s="4"/>
      <c r="AC659" s="4"/>
      <c r="AD659" s="4"/>
      <c r="AE659" s="4"/>
      <c r="AF659" s="4"/>
    </row>
    <row r="660">
      <c r="A660" s="43"/>
      <c r="B660" s="65" t="s">
        <v>97</v>
      </c>
      <c r="C660" s="43"/>
      <c r="D660" s="45"/>
      <c r="E660" s="45"/>
      <c r="F660" s="45"/>
      <c r="G660" s="4"/>
      <c r="H660" s="4"/>
      <c r="I660" s="66" t="str">
        <f t="array" ref="I660">ifna(IF(F660="","",INDEX(UpdateSheet!W:W,MATCH(1,(UpdateSheet!U:U=MAXIFS(UpdateSheet!U:U, UpdateSheet!V:V, G660, UpdateSheet!U:U, "&lt;=" &amp; A660))*(UpdateSheet!V:V=G660), 0))*H660),"")</f>
        <v/>
      </c>
      <c r="J660" s="61"/>
      <c r="K660" s="4"/>
      <c r="L660" s="4"/>
      <c r="M660" s="4"/>
      <c r="N660" s="4"/>
      <c r="O660" s="4"/>
      <c r="P660" s="4"/>
      <c r="Q660" s="4"/>
      <c r="R660" s="4"/>
      <c r="S660" s="4"/>
      <c r="T660" s="4"/>
      <c r="U660" s="4"/>
      <c r="V660" s="4"/>
      <c r="W660" s="4"/>
      <c r="X660" s="4"/>
      <c r="Y660" s="4"/>
      <c r="Z660" s="4"/>
      <c r="AA660" s="4"/>
      <c r="AB660" s="4"/>
      <c r="AC660" s="4"/>
      <c r="AD660" s="4"/>
      <c r="AE660" s="4"/>
      <c r="AF660" s="4"/>
    </row>
    <row r="661">
      <c r="A661" s="43"/>
      <c r="B661" s="65" t="s">
        <v>97</v>
      </c>
      <c r="C661" s="43"/>
      <c r="D661" s="45"/>
      <c r="E661" s="45"/>
      <c r="F661" s="45"/>
      <c r="G661" s="4"/>
      <c r="H661" s="4"/>
      <c r="I661" s="66" t="str">
        <f t="array" ref="I661">ifna(IF(F661="","",INDEX(UpdateSheet!W:W,MATCH(1,(UpdateSheet!U:U=MAXIFS(UpdateSheet!U:U, UpdateSheet!V:V, G661, UpdateSheet!U:U, "&lt;=" &amp; A661))*(UpdateSheet!V:V=G661), 0))*H661),"")</f>
        <v/>
      </c>
      <c r="J661" s="61"/>
      <c r="K661" s="4"/>
      <c r="L661" s="4"/>
      <c r="M661" s="4"/>
      <c r="N661" s="4"/>
      <c r="O661" s="4"/>
      <c r="P661" s="4"/>
      <c r="Q661" s="4"/>
      <c r="R661" s="4"/>
      <c r="S661" s="4"/>
      <c r="T661" s="4"/>
      <c r="U661" s="4"/>
      <c r="V661" s="4"/>
      <c r="W661" s="4"/>
      <c r="X661" s="4"/>
      <c r="Y661" s="4"/>
      <c r="Z661" s="4"/>
      <c r="AA661" s="4"/>
      <c r="AB661" s="4"/>
      <c r="AC661" s="4"/>
      <c r="AD661" s="4"/>
      <c r="AE661" s="4"/>
      <c r="AF661" s="4"/>
    </row>
    <row r="662">
      <c r="A662" s="43"/>
      <c r="B662" s="65" t="s">
        <v>97</v>
      </c>
      <c r="C662" s="43"/>
      <c r="D662" s="45"/>
      <c r="E662" s="45"/>
      <c r="F662" s="45"/>
      <c r="G662" s="4"/>
      <c r="H662" s="4"/>
      <c r="I662" s="66" t="str">
        <f t="array" ref="I662">ifna(IF(F662="","",INDEX(UpdateSheet!W:W,MATCH(1,(UpdateSheet!U:U=MAXIFS(UpdateSheet!U:U, UpdateSheet!V:V, G662, UpdateSheet!U:U, "&lt;=" &amp; A662))*(UpdateSheet!V:V=G662), 0))*H662),"")</f>
        <v/>
      </c>
      <c r="J662" s="61"/>
      <c r="K662" s="4"/>
      <c r="L662" s="4"/>
      <c r="M662" s="4"/>
      <c r="N662" s="4"/>
      <c r="O662" s="4"/>
      <c r="P662" s="4"/>
      <c r="Q662" s="4"/>
      <c r="R662" s="4"/>
      <c r="S662" s="4"/>
      <c r="T662" s="4"/>
      <c r="U662" s="4"/>
      <c r="V662" s="4"/>
      <c r="W662" s="4"/>
      <c r="X662" s="4"/>
      <c r="Y662" s="4"/>
      <c r="Z662" s="4"/>
      <c r="AA662" s="4"/>
      <c r="AB662" s="4"/>
      <c r="AC662" s="4"/>
      <c r="AD662" s="4"/>
      <c r="AE662" s="4"/>
      <c r="AF662" s="4"/>
    </row>
    <row r="663">
      <c r="A663" s="43"/>
      <c r="B663" s="65" t="s">
        <v>97</v>
      </c>
      <c r="C663" s="43"/>
      <c r="D663" s="45"/>
      <c r="E663" s="45"/>
      <c r="F663" s="45"/>
      <c r="G663" s="4"/>
      <c r="H663" s="4"/>
      <c r="I663" s="66" t="str">
        <f t="array" ref="I663">ifna(IF(F663="","",INDEX(UpdateSheet!W:W,MATCH(1,(UpdateSheet!U:U=MAXIFS(UpdateSheet!U:U, UpdateSheet!V:V, G663, UpdateSheet!U:U, "&lt;=" &amp; A663))*(UpdateSheet!V:V=G663), 0))*H663),"")</f>
        <v/>
      </c>
      <c r="J663" s="61"/>
      <c r="K663" s="4"/>
      <c r="L663" s="4"/>
      <c r="M663" s="4"/>
      <c r="N663" s="4"/>
      <c r="O663" s="4"/>
      <c r="P663" s="4"/>
      <c r="Q663" s="4"/>
      <c r="R663" s="4"/>
      <c r="S663" s="4"/>
      <c r="T663" s="4"/>
      <c r="U663" s="4"/>
      <c r="V663" s="4"/>
      <c r="W663" s="4"/>
      <c r="X663" s="4"/>
      <c r="Y663" s="4"/>
      <c r="Z663" s="4"/>
      <c r="AA663" s="4"/>
      <c r="AB663" s="4"/>
      <c r="AC663" s="4"/>
      <c r="AD663" s="4"/>
      <c r="AE663" s="4"/>
      <c r="AF663" s="4"/>
    </row>
    <row r="664">
      <c r="A664" s="43"/>
      <c r="B664" s="65" t="s">
        <v>97</v>
      </c>
      <c r="C664" s="43"/>
      <c r="D664" s="45"/>
      <c r="E664" s="45"/>
      <c r="F664" s="45"/>
      <c r="G664" s="4"/>
      <c r="H664" s="4"/>
      <c r="I664" s="66" t="str">
        <f t="array" ref="I664">ifna(IF(F664="","",INDEX(UpdateSheet!W:W,MATCH(1,(UpdateSheet!U:U=MAXIFS(UpdateSheet!U:U, UpdateSheet!V:V, G664, UpdateSheet!U:U, "&lt;=" &amp; A664))*(UpdateSheet!V:V=G664), 0))*H664),"")</f>
        <v/>
      </c>
      <c r="J664" s="61"/>
      <c r="K664" s="4"/>
      <c r="L664" s="4"/>
      <c r="M664" s="4"/>
      <c r="N664" s="4"/>
      <c r="O664" s="4"/>
      <c r="P664" s="4"/>
      <c r="Q664" s="4"/>
      <c r="R664" s="4"/>
      <c r="S664" s="4"/>
      <c r="T664" s="4"/>
      <c r="U664" s="4"/>
      <c r="V664" s="4"/>
      <c r="W664" s="4"/>
      <c r="X664" s="4"/>
      <c r="Y664" s="4"/>
      <c r="Z664" s="4"/>
      <c r="AA664" s="4"/>
      <c r="AB664" s="4"/>
      <c r="AC664" s="4"/>
      <c r="AD664" s="4"/>
      <c r="AE664" s="4"/>
      <c r="AF664" s="4"/>
    </row>
    <row r="665">
      <c r="A665" s="43"/>
      <c r="B665" s="65" t="s">
        <v>97</v>
      </c>
      <c r="C665" s="43"/>
      <c r="D665" s="45"/>
      <c r="E665" s="45"/>
      <c r="F665" s="45"/>
      <c r="G665" s="4"/>
      <c r="H665" s="4"/>
      <c r="I665" s="66" t="str">
        <f t="array" ref="I665">ifna(IF(F665="","",INDEX(UpdateSheet!W:W,MATCH(1,(UpdateSheet!U:U=MAXIFS(UpdateSheet!U:U, UpdateSheet!V:V, G665, UpdateSheet!U:U, "&lt;=" &amp; A665))*(UpdateSheet!V:V=G665), 0))*H665),"")</f>
        <v/>
      </c>
      <c r="J665" s="61"/>
      <c r="K665" s="4"/>
      <c r="L665" s="4"/>
      <c r="M665" s="4"/>
      <c r="N665" s="4"/>
      <c r="O665" s="4"/>
      <c r="P665" s="4"/>
      <c r="Q665" s="4"/>
      <c r="R665" s="4"/>
      <c r="S665" s="4"/>
      <c r="T665" s="4"/>
      <c r="U665" s="4"/>
      <c r="V665" s="4"/>
      <c r="W665" s="4"/>
      <c r="X665" s="4"/>
      <c r="Y665" s="4"/>
      <c r="Z665" s="4"/>
      <c r="AA665" s="4"/>
      <c r="AB665" s="4"/>
      <c r="AC665" s="4"/>
      <c r="AD665" s="4"/>
      <c r="AE665" s="4"/>
      <c r="AF665" s="4"/>
    </row>
    <row r="666">
      <c r="A666" s="43"/>
      <c r="B666" s="65" t="s">
        <v>97</v>
      </c>
      <c r="C666" s="43"/>
      <c r="D666" s="45"/>
      <c r="E666" s="45"/>
      <c r="F666" s="45"/>
      <c r="G666" s="4"/>
      <c r="H666" s="4"/>
      <c r="I666" s="66" t="str">
        <f t="array" ref="I666">ifna(IF(F666="","",INDEX(UpdateSheet!W:W,MATCH(1,(UpdateSheet!U:U=MAXIFS(UpdateSheet!U:U, UpdateSheet!V:V, G666, UpdateSheet!U:U, "&lt;=" &amp; A666))*(UpdateSheet!V:V=G666), 0))*H666),"")</f>
        <v/>
      </c>
      <c r="J666" s="61"/>
      <c r="K666" s="4"/>
      <c r="L666" s="4"/>
      <c r="M666" s="4"/>
      <c r="N666" s="4"/>
      <c r="O666" s="4"/>
      <c r="P666" s="4"/>
      <c r="Q666" s="4"/>
      <c r="R666" s="4"/>
      <c r="S666" s="4"/>
      <c r="T666" s="4"/>
      <c r="U666" s="4"/>
      <c r="V666" s="4"/>
      <c r="W666" s="4"/>
      <c r="X666" s="4"/>
      <c r="Y666" s="4"/>
      <c r="Z666" s="4"/>
      <c r="AA666" s="4"/>
      <c r="AB666" s="4"/>
      <c r="AC666" s="4"/>
      <c r="AD666" s="4"/>
      <c r="AE666" s="4"/>
      <c r="AF666" s="4"/>
    </row>
    <row r="667">
      <c r="A667" s="43"/>
      <c r="B667" s="65" t="s">
        <v>97</v>
      </c>
      <c r="C667" s="43"/>
      <c r="D667" s="45"/>
      <c r="E667" s="45"/>
      <c r="F667" s="45"/>
      <c r="G667" s="4"/>
      <c r="H667" s="4"/>
      <c r="I667" s="66" t="str">
        <f t="array" ref="I667">ifna(IF(F667="","",INDEX(UpdateSheet!W:W,MATCH(1,(UpdateSheet!U:U=MAXIFS(UpdateSheet!U:U, UpdateSheet!V:V, G667, UpdateSheet!U:U, "&lt;=" &amp; A667))*(UpdateSheet!V:V=G667), 0))*H667),"")</f>
        <v/>
      </c>
      <c r="J667" s="61"/>
      <c r="K667" s="4"/>
      <c r="L667" s="4"/>
      <c r="M667" s="4"/>
      <c r="N667" s="4"/>
      <c r="O667" s="4"/>
      <c r="P667" s="4"/>
      <c r="Q667" s="4"/>
      <c r="R667" s="4"/>
      <c r="S667" s="4"/>
      <c r="T667" s="4"/>
      <c r="U667" s="4"/>
      <c r="V667" s="4"/>
      <c r="W667" s="4"/>
      <c r="X667" s="4"/>
      <c r="Y667" s="4"/>
      <c r="Z667" s="4"/>
      <c r="AA667" s="4"/>
      <c r="AB667" s="4"/>
      <c r="AC667" s="4"/>
      <c r="AD667" s="4"/>
      <c r="AE667" s="4"/>
      <c r="AF667" s="4"/>
    </row>
    <row r="668">
      <c r="A668" s="43"/>
      <c r="B668" s="65" t="s">
        <v>97</v>
      </c>
      <c r="C668" s="43"/>
      <c r="D668" s="45"/>
      <c r="E668" s="45"/>
      <c r="F668" s="45"/>
      <c r="G668" s="4"/>
      <c r="H668" s="4"/>
      <c r="I668" s="66" t="str">
        <f t="array" ref="I668">ifna(IF(F668="","",INDEX(UpdateSheet!W:W,MATCH(1,(UpdateSheet!U:U=MAXIFS(UpdateSheet!U:U, UpdateSheet!V:V, G668, UpdateSheet!U:U, "&lt;=" &amp; A668))*(UpdateSheet!V:V=G668), 0))*H668),"")</f>
        <v/>
      </c>
      <c r="J668" s="61"/>
      <c r="K668" s="4"/>
      <c r="L668" s="4"/>
      <c r="M668" s="4"/>
      <c r="N668" s="4"/>
      <c r="O668" s="4"/>
      <c r="P668" s="4"/>
      <c r="Q668" s="4"/>
      <c r="R668" s="4"/>
      <c r="S668" s="4"/>
      <c r="T668" s="4"/>
      <c r="U668" s="4"/>
      <c r="V668" s="4"/>
      <c r="W668" s="4"/>
      <c r="X668" s="4"/>
      <c r="Y668" s="4"/>
      <c r="Z668" s="4"/>
      <c r="AA668" s="4"/>
      <c r="AB668" s="4"/>
      <c r="AC668" s="4"/>
      <c r="AD668" s="4"/>
      <c r="AE668" s="4"/>
      <c r="AF668" s="4"/>
    </row>
    <row r="669">
      <c r="A669" s="43"/>
      <c r="B669" s="65" t="s">
        <v>97</v>
      </c>
      <c r="C669" s="43"/>
      <c r="D669" s="45"/>
      <c r="E669" s="45"/>
      <c r="F669" s="45"/>
      <c r="G669" s="4"/>
      <c r="H669" s="4"/>
      <c r="I669" s="66" t="str">
        <f t="array" ref="I669">ifna(IF(F669="","",INDEX(UpdateSheet!W:W,MATCH(1,(UpdateSheet!U:U=MAXIFS(UpdateSheet!U:U, UpdateSheet!V:V, G669, UpdateSheet!U:U, "&lt;=" &amp; A669))*(UpdateSheet!V:V=G669), 0))*H669),"")</f>
        <v/>
      </c>
      <c r="J669" s="61"/>
      <c r="K669" s="4"/>
      <c r="L669" s="4"/>
      <c r="M669" s="4"/>
      <c r="N669" s="4"/>
      <c r="O669" s="4"/>
      <c r="P669" s="4"/>
      <c r="Q669" s="4"/>
      <c r="R669" s="4"/>
      <c r="S669" s="4"/>
      <c r="T669" s="4"/>
      <c r="U669" s="4"/>
      <c r="V669" s="4"/>
      <c r="W669" s="4"/>
      <c r="X669" s="4"/>
      <c r="Y669" s="4"/>
      <c r="Z669" s="4"/>
      <c r="AA669" s="4"/>
      <c r="AB669" s="4"/>
      <c r="AC669" s="4"/>
      <c r="AD669" s="4"/>
      <c r="AE669" s="4"/>
      <c r="AF669" s="4"/>
    </row>
    <row r="670">
      <c r="A670" s="43"/>
      <c r="B670" s="65" t="s">
        <v>97</v>
      </c>
      <c r="C670" s="43"/>
      <c r="D670" s="45"/>
      <c r="E670" s="45"/>
      <c r="F670" s="45"/>
      <c r="G670" s="4"/>
      <c r="H670" s="4"/>
      <c r="I670" s="66" t="str">
        <f t="array" ref="I670">ifna(IF(F670="","",INDEX(UpdateSheet!W:W,MATCH(1,(UpdateSheet!U:U=MAXIFS(UpdateSheet!U:U, UpdateSheet!V:V, G670, UpdateSheet!U:U, "&lt;=" &amp; A670))*(UpdateSheet!V:V=G670), 0))*H670),"")</f>
        <v/>
      </c>
      <c r="J670" s="61"/>
      <c r="K670" s="4"/>
      <c r="L670" s="4"/>
      <c r="M670" s="4"/>
      <c r="N670" s="4"/>
      <c r="O670" s="4"/>
      <c r="P670" s="4"/>
      <c r="Q670" s="4"/>
      <c r="R670" s="4"/>
      <c r="S670" s="4"/>
      <c r="T670" s="4"/>
      <c r="U670" s="4"/>
      <c r="V670" s="4"/>
      <c r="W670" s="4"/>
      <c r="X670" s="4"/>
      <c r="Y670" s="4"/>
      <c r="Z670" s="4"/>
      <c r="AA670" s="4"/>
      <c r="AB670" s="4"/>
      <c r="AC670" s="4"/>
      <c r="AD670" s="4"/>
      <c r="AE670" s="4"/>
      <c r="AF670" s="4"/>
    </row>
    <row r="671">
      <c r="A671" s="43"/>
      <c r="B671" s="65" t="s">
        <v>97</v>
      </c>
      <c r="C671" s="43"/>
      <c r="D671" s="45"/>
      <c r="E671" s="45"/>
      <c r="F671" s="45"/>
      <c r="G671" s="4"/>
      <c r="H671" s="4"/>
      <c r="I671" s="66" t="str">
        <f t="array" ref="I671">ifna(IF(F671="","",INDEX(UpdateSheet!W:W,MATCH(1,(UpdateSheet!U:U=MAXIFS(UpdateSheet!U:U, UpdateSheet!V:V, G671, UpdateSheet!U:U, "&lt;=" &amp; A671))*(UpdateSheet!V:V=G671), 0))*H671),"")</f>
        <v/>
      </c>
      <c r="J671" s="61"/>
      <c r="K671" s="4"/>
      <c r="L671" s="4"/>
      <c r="M671" s="4"/>
      <c r="N671" s="4"/>
      <c r="O671" s="4"/>
      <c r="P671" s="4"/>
      <c r="Q671" s="4"/>
      <c r="R671" s="4"/>
      <c r="S671" s="4"/>
      <c r="T671" s="4"/>
      <c r="U671" s="4"/>
      <c r="V671" s="4"/>
      <c r="W671" s="4"/>
      <c r="X671" s="4"/>
      <c r="Y671" s="4"/>
      <c r="Z671" s="4"/>
      <c r="AA671" s="4"/>
      <c r="AB671" s="4"/>
      <c r="AC671" s="4"/>
      <c r="AD671" s="4"/>
      <c r="AE671" s="4"/>
      <c r="AF671" s="4"/>
    </row>
    <row r="672">
      <c r="A672" s="43"/>
      <c r="B672" s="65" t="s">
        <v>97</v>
      </c>
      <c r="C672" s="43"/>
      <c r="D672" s="45"/>
      <c r="E672" s="45"/>
      <c r="F672" s="45"/>
      <c r="G672" s="4"/>
      <c r="H672" s="4"/>
      <c r="I672" s="66" t="str">
        <f t="array" ref="I672">ifna(IF(F672="","",INDEX(UpdateSheet!W:W,MATCH(1,(UpdateSheet!U:U=MAXIFS(UpdateSheet!U:U, UpdateSheet!V:V, G672, UpdateSheet!U:U, "&lt;=" &amp; A672))*(UpdateSheet!V:V=G672), 0))*H672),"")</f>
        <v/>
      </c>
      <c r="J672" s="61"/>
      <c r="K672" s="4"/>
      <c r="L672" s="4"/>
      <c r="M672" s="4"/>
      <c r="N672" s="4"/>
      <c r="O672" s="4"/>
      <c r="P672" s="4"/>
      <c r="Q672" s="4"/>
      <c r="R672" s="4"/>
      <c r="S672" s="4"/>
      <c r="T672" s="4"/>
      <c r="U672" s="4"/>
      <c r="V672" s="4"/>
      <c r="W672" s="4"/>
      <c r="X672" s="4"/>
      <c r="Y672" s="4"/>
      <c r="Z672" s="4"/>
      <c r="AA672" s="4"/>
      <c r="AB672" s="4"/>
      <c r="AC672" s="4"/>
      <c r="AD672" s="4"/>
      <c r="AE672" s="4"/>
      <c r="AF672" s="4"/>
    </row>
    <row r="673">
      <c r="A673" s="43"/>
      <c r="B673" s="65" t="s">
        <v>97</v>
      </c>
      <c r="C673" s="43"/>
      <c r="D673" s="45"/>
      <c r="E673" s="45"/>
      <c r="F673" s="45"/>
      <c r="G673" s="4"/>
      <c r="H673" s="4"/>
      <c r="I673" s="66" t="str">
        <f t="array" ref="I673">ifna(IF(F673="","",INDEX(UpdateSheet!W:W,MATCH(1,(UpdateSheet!U:U=MAXIFS(UpdateSheet!U:U, UpdateSheet!V:V, G673, UpdateSheet!U:U, "&lt;=" &amp; A673))*(UpdateSheet!V:V=G673), 0))*H673),"")</f>
        <v/>
      </c>
      <c r="J673" s="61"/>
      <c r="K673" s="4"/>
      <c r="L673" s="4"/>
      <c r="M673" s="4"/>
      <c r="N673" s="4"/>
      <c r="O673" s="4"/>
      <c r="P673" s="4"/>
      <c r="Q673" s="4"/>
      <c r="R673" s="4"/>
      <c r="S673" s="4"/>
      <c r="T673" s="4"/>
      <c r="U673" s="4"/>
      <c r="V673" s="4"/>
      <c r="W673" s="4"/>
      <c r="X673" s="4"/>
      <c r="Y673" s="4"/>
      <c r="Z673" s="4"/>
      <c r="AA673" s="4"/>
      <c r="AB673" s="4"/>
      <c r="AC673" s="4"/>
      <c r="AD673" s="4"/>
      <c r="AE673" s="4"/>
      <c r="AF673" s="4"/>
    </row>
    <row r="674">
      <c r="A674" s="43"/>
      <c r="B674" s="65" t="s">
        <v>97</v>
      </c>
      <c r="C674" s="43"/>
      <c r="D674" s="45"/>
      <c r="E674" s="45"/>
      <c r="F674" s="45"/>
      <c r="G674" s="4"/>
      <c r="H674" s="4"/>
      <c r="I674" s="66" t="str">
        <f t="array" ref="I674">ifna(IF(F674="","",INDEX(UpdateSheet!W:W,MATCH(1,(UpdateSheet!U:U=MAXIFS(UpdateSheet!U:U, UpdateSheet!V:V, G674, UpdateSheet!U:U, "&lt;=" &amp; A674))*(UpdateSheet!V:V=G674), 0))*H674),"")</f>
        <v/>
      </c>
      <c r="J674" s="61"/>
      <c r="K674" s="4"/>
      <c r="L674" s="4"/>
      <c r="M674" s="4"/>
      <c r="N674" s="4"/>
      <c r="O674" s="4"/>
      <c r="P674" s="4"/>
      <c r="Q674" s="4"/>
      <c r="R674" s="4"/>
      <c r="S674" s="4"/>
      <c r="T674" s="4"/>
      <c r="U674" s="4"/>
      <c r="V674" s="4"/>
      <c r="W674" s="4"/>
      <c r="X674" s="4"/>
      <c r="Y674" s="4"/>
      <c r="Z674" s="4"/>
      <c r="AA674" s="4"/>
      <c r="AB674" s="4"/>
      <c r="AC674" s="4"/>
      <c r="AD674" s="4"/>
      <c r="AE674" s="4"/>
      <c r="AF674" s="4"/>
    </row>
    <row r="675">
      <c r="A675" s="43"/>
      <c r="B675" s="65" t="s">
        <v>97</v>
      </c>
      <c r="C675" s="43"/>
      <c r="D675" s="45"/>
      <c r="E675" s="45"/>
      <c r="F675" s="45"/>
      <c r="G675" s="4"/>
      <c r="H675" s="4"/>
      <c r="I675" s="66" t="str">
        <f t="array" ref="I675">ifna(IF(F675="","",INDEX(UpdateSheet!W:W,MATCH(1,(UpdateSheet!U:U=MAXIFS(UpdateSheet!U:U, UpdateSheet!V:V, G675, UpdateSheet!U:U, "&lt;=" &amp; A675))*(UpdateSheet!V:V=G675), 0))*H675),"")</f>
        <v/>
      </c>
      <c r="J675" s="61"/>
      <c r="K675" s="4"/>
      <c r="L675" s="4"/>
      <c r="M675" s="4"/>
      <c r="N675" s="4"/>
      <c r="O675" s="4"/>
      <c r="P675" s="4"/>
      <c r="Q675" s="4"/>
      <c r="R675" s="4"/>
      <c r="S675" s="4"/>
      <c r="T675" s="4"/>
      <c r="U675" s="4"/>
      <c r="V675" s="4"/>
      <c r="W675" s="4"/>
      <c r="X675" s="4"/>
      <c r="Y675" s="4"/>
      <c r="Z675" s="4"/>
      <c r="AA675" s="4"/>
      <c r="AB675" s="4"/>
      <c r="AC675" s="4"/>
      <c r="AD675" s="4"/>
      <c r="AE675" s="4"/>
      <c r="AF675" s="4"/>
    </row>
    <row r="676">
      <c r="A676" s="43"/>
      <c r="B676" s="65" t="s">
        <v>97</v>
      </c>
      <c r="C676" s="43"/>
      <c r="D676" s="45"/>
      <c r="E676" s="45"/>
      <c r="F676" s="45"/>
      <c r="G676" s="4"/>
      <c r="H676" s="4"/>
      <c r="I676" s="66" t="str">
        <f t="array" ref="I676">ifna(IF(F676="","",INDEX(UpdateSheet!W:W,MATCH(1,(UpdateSheet!U:U=MAXIFS(UpdateSheet!U:U, UpdateSheet!V:V, G676, UpdateSheet!U:U, "&lt;=" &amp; A676))*(UpdateSheet!V:V=G676), 0))*H676),"")</f>
        <v/>
      </c>
      <c r="J676" s="61"/>
      <c r="K676" s="4"/>
      <c r="L676" s="4"/>
      <c r="M676" s="4"/>
      <c r="N676" s="4"/>
      <c r="O676" s="4"/>
      <c r="P676" s="4"/>
      <c r="Q676" s="4"/>
      <c r="R676" s="4"/>
      <c r="S676" s="4"/>
      <c r="T676" s="4"/>
      <c r="U676" s="4"/>
      <c r="V676" s="4"/>
      <c r="W676" s="4"/>
      <c r="X676" s="4"/>
      <c r="Y676" s="4"/>
      <c r="Z676" s="4"/>
      <c r="AA676" s="4"/>
      <c r="AB676" s="4"/>
      <c r="AC676" s="4"/>
      <c r="AD676" s="4"/>
      <c r="AE676" s="4"/>
      <c r="AF676" s="4"/>
    </row>
    <row r="677">
      <c r="A677" s="43"/>
      <c r="B677" s="65" t="s">
        <v>97</v>
      </c>
      <c r="C677" s="43"/>
      <c r="D677" s="45"/>
      <c r="E677" s="45"/>
      <c r="F677" s="45"/>
      <c r="G677" s="4"/>
      <c r="H677" s="4"/>
      <c r="I677" s="66" t="str">
        <f t="array" ref="I677">ifna(IF(F677="","",INDEX(UpdateSheet!W:W,MATCH(1,(UpdateSheet!U:U=MAXIFS(UpdateSheet!U:U, UpdateSheet!V:V, G677, UpdateSheet!U:U, "&lt;=" &amp; A677))*(UpdateSheet!V:V=G677), 0))*H677),"")</f>
        <v/>
      </c>
      <c r="J677" s="61"/>
      <c r="K677" s="4"/>
      <c r="L677" s="4"/>
      <c r="M677" s="4"/>
      <c r="N677" s="4"/>
      <c r="O677" s="4"/>
      <c r="P677" s="4"/>
      <c r="Q677" s="4"/>
      <c r="R677" s="4"/>
      <c r="S677" s="4"/>
      <c r="T677" s="4"/>
      <c r="U677" s="4"/>
      <c r="V677" s="4"/>
      <c r="W677" s="4"/>
      <c r="X677" s="4"/>
      <c r="Y677" s="4"/>
      <c r="Z677" s="4"/>
      <c r="AA677" s="4"/>
      <c r="AB677" s="4"/>
      <c r="AC677" s="4"/>
      <c r="AD677" s="4"/>
      <c r="AE677" s="4"/>
      <c r="AF677" s="4"/>
    </row>
    <row r="678">
      <c r="A678" s="43"/>
      <c r="B678" s="65" t="s">
        <v>97</v>
      </c>
      <c r="C678" s="43"/>
      <c r="D678" s="45"/>
      <c r="E678" s="45"/>
      <c r="F678" s="45"/>
      <c r="G678" s="4"/>
      <c r="H678" s="4"/>
      <c r="I678" s="66" t="str">
        <f t="array" ref="I678">ifna(IF(F678="","",INDEX(UpdateSheet!W:W,MATCH(1,(UpdateSheet!U:U=MAXIFS(UpdateSheet!U:U, UpdateSheet!V:V, G678, UpdateSheet!U:U, "&lt;=" &amp; A678))*(UpdateSheet!V:V=G678), 0))*H678),"")</f>
        <v/>
      </c>
      <c r="J678" s="61"/>
      <c r="K678" s="4"/>
      <c r="L678" s="4"/>
      <c r="M678" s="4"/>
      <c r="N678" s="4"/>
      <c r="O678" s="4"/>
      <c r="P678" s="4"/>
      <c r="Q678" s="4"/>
      <c r="R678" s="4"/>
      <c r="S678" s="4"/>
      <c r="T678" s="4"/>
      <c r="U678" s="4"/>
      <c r="V678" s="4"/>
      <c r="W678" s="4"/>
      <c r="X678" s="4"/>
      <c r="Y678" s="4"/>
      <c r="Z678" s="4"/>
      <c r="AA678" s="4"/>
      <c r="AB678" s="4"/>
      <c r="AC678" s="4"/>
      <c r="AD678" s="4"/>
      <c r="AE678" s="4"/>
      <c r="AF678" s="4"/>
    </row>
    <row r="679">
      <c r="A679" s="43"/>
      <c r="B679" s="65" t="s">
        <v>97</v>
      </c>
      <c r="C679" s="43"/>
      <c r="D679" s="45"/>
      <c r="E679" s="45"/>
      <c r="F679" s="45"/>
      <c r="G679" s="4"/>
      <c r="H679" s="4"/>
      <c r="I679" s="66" t="str">
        <f t="array" ref="I679">ifna(IF(F679="","",INDEX(UpdateSheet!W:W,MATCH(1,(UpdateSheet!U:U=MAXIFS(UpdateSheet!U:U, UpdateSheet!V:V, G679, UpdateSheet!U:U, "&lt;=" &amp; A679))*(UpdateSheet!V:V=G679), 0))*H679),"")</f>
        <v/>
      </c>
      <c r="J679" s="61"/>
      <c r="K679" s="4"/>
      <c r="L679" s="4"/>
      <c r="M679" s="4"/>
      <c r="N679" s="4"/>
      <c r="O679" s="4"/>
      <c r="P679" s="4"/>
      <c r="Q679" s="4"/>
      <c r="R679" s="4"/>
      <c r="S679" s="4"/>
      <c r="T679" s="4"/>
      <c r="U679" s="4"/>
      <c r="V679" s="4"/>
      <c r="W679" s="4"/>
      <c r="X679" s="4"/>
      <c r="Y679" s="4"/>
      <c r="Z679" s="4"/>
      <c r="AA679" s="4"/>
      <c r="AB679" s="4"/>
      <c r="AC679" s="4"/>
      <c r="AD679" s="4"/>
      <c r="AE679" s="4"/>
      <c r="AF679" s="4"/>
    </row>
    <row r="680">
      <c r="A680" s="43"/>
      <c r="B680" s="65" t="s">
        <v>97</v>
      </c>
      <c r="C680" s="43"/>
      <c r="D680" s="45"/>
      <c r="E680" s="45"/>
      <c r="F680" s="45"/>
      <c r="G680" s="4"/>
      <c r="H680" s="4"/>
      <c r="I680" s="66" t="str">
        <f t="array" ref="I680">ifna(IF(F680="","",INDEX(UpdateSheet!W:W,MATCH(1,(UpdateSheet!U:U=MAXIFS(UpdateSheet!U:U, UpdateSheet!V:V, G680, UpdateSheet!U:U, "&lt;=" &amp; A680))*(UpdateSheet!V:V=G680), 0))*H680),"")</f>
        <v/>
      </c>
      <c r="J680" s="61"/>
      <c r="K680" s="4"/>
      <c r="L680" s="4"/>
      <c r="M680" s="4"/>
      <c r="N680" s="4"/>
      <c r="O680" s="4"/>
      <c r="P680" s="4"/>
      <c r="Q680" s="4"/>
      <c r="R680" s="4"/>
      <c r="S680" s="4"/>
      <c r="T680" s="4"/>
      <c r="U680" s="4"/>
      <c r="V680" s="4"/>
      <c r="W680" s="4"/>
      <c r="X680" s="4"/>
      <c r="Y680" s="4"/>
      <c r="Z680" s="4"/>
      <c r="AA680" s="4"/>
      <c r="AB680" s="4"/>
      <c r="AC680" s="4"/>
      <c r="AD680" s="4"/>
      <c r="AE680" s="4"/>
      <c r="AF680" s="4"/>
    </row>
    <row r="681">
      <c r="A681" s="43"/>
      <c r="B681" s="65" t="s">
        <v>97</v>
      </c>
      <c r="C681" s="43"/>
      <c r="D681" s="45"/>
      <c r="E681" s="45"/>
      <c r="F681" s="45"/>
      <c r="G681" s="4"/>
      <c r="H681" s="4"/>
      <c r="I681" s="66" t="str">
        <f t="array" ref="I681">ifna(IF(F681="","",INDEX(UpdateSheet!W:W,MATCH(1,(UpdateSheet!U:U=MAXIFS(UpdateSheet!U:U, UpdateSheet!V:V, G681, UpdateSheet!U:U, "&lt;=" &amp; A681))*(UpdateSheet!V:V=G681), 0))*H681),"")</f>
        <v/>
      </c>
      <c r="J681" s="61"/>
      <c r="K681" s="4"/>
      <c r="L681" s="4"/>
      <c r="M681" s="4"/>
      <c r="N681" s="4"/>
      <c r="O681" s="4"/>
      <c r="P681" s="4"/>
      <c r="Q681" s="4"/>
      <c r="R681" s="4"/>
      <c r="S681" s="4"/>
      <c r="T681" s="4"/>
      <c r="U681" s="4"/>
      <c r="V681" s="4"/>
      <c r="W681" s="4"/>
      <c r="X681" s="4"/>
      <c r="Y681" s="4"/>
      <c r="Z681" s="4"/>
      <c r="AA681" s="4"/>
      <c r="AB681" s="4"/>
      <c r="AC681" s="4"/>
      <c r="AD681" s="4"/>
      <c r="AE681" s="4"/>
      <c r="AF681" s="4"/>
    </row>
    <row r="682">
      <c r="A682" s="43"/>
      <c r="B682" s="65" t="s">
        <v>97</v>
      </c>
      <c r="C682" s="43"/>
      <c r="D682" s="45"/>
      <c r="E682" s="45"/>
      <c r="F682" s="45"/>
      <c r="G682" s="4"/>
      <c r="H682" s="4"/>
      <c r="I682" s="66" t="str">
        <f t="array" ref="I682">ifna(IF(F682="","",INDEX(UpdateSheet!W:W,MATCH(1,(UpdateSheet!U:U=MAXIFS(UpdateSheet!U:U, UpdateSheet!V:V, G682, UpdateSheet!U:U, "&lt;=" &amp; A682))*(UpdateSheet!V:V=G682), 0))*H682),"")</f>
        <v/>
      </c>
      <c r="J682" s="61"/>
      <c r="K682" s="4"/>
      <c r="L682" s="4"/>
      <c r="M682" s="4"/>
      <c r="N682" s="4"/>
      <c r="O682" s="4"/>
      <c r="P682" s="4"/>
      <c r="Q682" s="4"/>
      <c r="R682" s="4"/>
      <c r="S682" s="4"/>
      <c r="T682" s="4"/>
      <c r="U682" s="4"/>
      <c r="V682" s="4"/>
      <c r="W682" s="4"/>
      <c r="X682" s="4"/>
      <c r="Y682" s="4"/>
      <c r="Z682" s="4"/>
      <c r="AA682" s="4"/>
      <c r="AB682" s="4"/>
      <c r="AC682" s="4"/>
      <c r="AD682" s="4"/>
      <c r="AE682" s="4"/>
      <c r="AF682" s="4"/>
    </row>
    <row r="683">
      <c r="A683" s="43"/>
      <c r="B683" s="65" t="s">
        <v>97</v>
      </c>
      <c r="C683" s="43"/>
      <c r="D683" s="45"/>
      <c r="E683" s="45"/>
      <c r="F683" s="45"/>
      <c r="G683" s="4"/>
      <c r="H683" s="4"/>
      <c r="I683" s="66" t="str">
        <f t="array" ref="I683">ifna(IF(F683="","",INDEX(UpdateSheet!W:W,MATCH(1,(UpdateSheet!U:U=MAXIFS(UpdateSheet!U:U, UpdateSheet!V:V, G683, UpdateSheet!U:U, "&lt;=" &amp; A683))*(UpdateSheet!V:V=G683), 0))*H683),"")</f>
        <v/>
      </c>
      <c r="J683" s="61"/>
      <c r="K683" s="4"/>
      <c r="L683" s="4"/>
      <c r="M683" s="4"/>
      <c r="N683" s="4"/>
      <c r="O683" s="4"/>
      <c r="P683" s="4"/>
      <c r="Q683" s="4"/>
      <c r="R683" s="4"/>
      <c r="S683" s="4"/>
      <c r="T683" s="4"/>
      <c r="U683" s="4"/>
      <c r="V683" s="4"/>
      <c r="W683" s="4"/>
      <c r="X683" s="4"/>
      <c r="Y683" s="4"/>
      <c r="Z683" s="4"/>
      <c r="AA683" s="4"/>
      <c r="AB683" s="4"/>
      <c r="AC683" s="4"/>
      <c r="AD683" s="4"/>
      <c r="AE683" s="4"/>
      <c r="AF683" s="4"/>
    </row>
    <row r="684">
      <c r="A684" s="43"/>
      <c r="B684" s="65" t="s">
        <v>97</v>
      </c>
      <c r="C684" s="43"/>
      <c r="D684" s="45"/>
      <c r="E684" s="45"/>
      <c r="F684" s="45"/>
      <c r="G684" s="4"/>
      <c r="H684" s="4"/>
      <c r="I684" s="66" t="str">
        <f t="array" ref="I684">ifna(IF(F684="","",INDEX(UpdateSheet!W:W,MATCH(1,(UpdateSheet!U:U=MAXIFS(UpdateSheet!U:U, UpdateSheet!V:V, G684, UpdateSheet!U:U, "&lt;=" &amp; A684))*(UpdateSheet!V:V=G684), 0))*H684),"")</f>
        <v/>
      </c>
      <c r="J684" s="61"/>
      <c r="K684" s="4"/>
      <c r="L684" s="4"/>
      <c r="M684" s="4"/>
      <c r="N684" s="4"/>
      <c r="O684" s="4"/>
      <c r="P684" s="4"/>
      <c r="Q684" s="4"/>
      <c r="R684" s="4"/>
      <c r="S684" s="4"/>
      <c r="T684" s="4"/>
      <c r="U684" s="4"/>
      <c r="V684" s="4"/>
      <c r="W684" s="4"/>
      <c r="X684" s="4"/>
      <c r="Y684" s="4"/>
      <c r="Z684" s="4"/>
      <c r="AA684" s="4"/>
      <c r="AB684" s="4"/>
      <c r="AC684" s="4"/>
      <c r="AD684" s="4"/>
      <c r="AE684" s="4"/>
      <c r="AF684" s="4"/>
    </row>
    <row r="685">
      <c r="A685" s="43"/>
      <c r="B685" s="65" t="s">
        <v>97</v>
      </c>
      <c r="C685" s="43"/>
      <c r="D685" s="45"/>
      <c r="E685" s="45"/>
      <c r="F685" s="45"/>
      <c r="G685" s="4"/>
      <c r="H685" s="4"/>
      <c r="I685" s="66" t="str">
        <f t="array" ref="I685">ifna(IF(F685="","",INDEX(UpdateSheet!W:W,MATCH(1,(UpdateSheet!U:U=MAXIFS(UpdateSheet!U:U, UpdateSheet!V:V, G685, UpdateSheet!U:U, "&lt;=" &amp; A685))*(UpdateSheet!V:V=G685), 0))*H685),"")</f>
        <v/>
      </c>
      <c r="J685" s="61"/>
      <c r="K685" s="4"/>
      <c r="L685" s="4"/>
      <c r="M685" s="4"/>
      <c r="N685" s="4"/>
      <c r="O685" s="4"/>
      <c r="P685" s="4"/>
      <c r="Q685" s="4"/>
      <c r="R685" s="4"/>
      <c r="S685" s="4"/>
      <c r="T685" s="4"/>
      <c r="U685" s="4"/>
      <c r="V685" s="4"/>
      <c r="W685" s="4"/>
      <c r="X685" s="4"/>
      <c r="Y685" s="4"/>
      <c r="Z685" s="4"/>
      <c r="AA685" s="4"/>
      <c r="AB685" s="4"/>
      <c r="AC685" s="4"/>
      <c r="AD685" s="4"/>
      <c r="AE685" s="4"/>
      <c r="AF685" s="4"/>
    </row>
    <row r="686">
      <c r="A686" s="43"/>
      <c r="B686" s="65" t="s">
        <v>97</v>
      </c>
      <c r="C686" s="43"/>
      <c r="D686" s="45"/>
      <c r="E686" s="45"/>
      <c r="F686" s="45"/>
      <c r="G686" s="4"/>
      <c r="H686" s="4"/>
      <c r="I686" s="66" t="str">
        <f t="array" ref="I686">ifna(IF(F686="","",INDEX(UpdateSheet!W:W,MATCH(1,(UpdateSheet!U:U=MAXIFS(UpdateSheet!U:U, UpdateSheet!V:V, G686, UpdateSheet!U:U, "&lt;=" &amp; A686))*(UpdateSheet!V:V=G686), 0))*H686),"")</f>
        <v/>
      </c>
      <c r="J686" s="61"/>
      <c r="K686" s="4"/>
      <c r="L686" s="4"/>
      <c r="M686" s="4"/>
      <c r="N686" s="4"/>
      <c r="O686" s="4"/>
      <c r="P686" s="4"/>
      <c r="Q686" s="4"/>
      <c r="R686" s="4"/>
      <c r="S686" s="4"/>
      <c r="T686" s="4"/>
      <c r="U686" s="4"/>
      <c r="V686" s="4"/>
      <c r="W686" s="4"/>
      <c r="X686" s="4"/>
      <c r="Y686" s="4"/>
      <c r="Z686" s="4"/>
      <c r="AA686" s="4"/>
      <c r="AB686" s="4"/>
      <c r="AC686" s="4"/>
      <c r="AD686" s="4"/>
      <c r="AE686" s="4"/>
      <c r="AF686" s="4"/>
    </row>
    <row r="687">
      <c r="A687" s="43"/>
      <c r="B687" s="65" t="s">
        <v>97</v>
      </c>
      <c r="C687" s="43"/>
      <c r="D687" s="45"/>
      <c r="E687" s="45"/>
      <c r="F687" s="45"/>
      <c r="G687" s="4"/>
      <c r="H687" s="4"/>
      <c r="I687" s="66" t="str">
        <f t="array" ref="I687">ifna(IF(F687="","",INDEX(UpdateSheet!W:W,MATCH(1,(UpdateSheet!U:U=MAXIFS(UpdateSheet!U:U, UpdateSheet!V:V, G687, UpdateSheet!U:U, "&lt;=" &amp; A687))*(UpdateSheet!V:V=G687), 0))*H687),"")</f>
        <v/>
      </c>
      <c r="J687" s="61"/>
      <c r="K687" s="4"/>
      <c r="L687" s="4"/>
      <c r="M687" s="4"/>
      <c r="N687" s="4"/>
      <c r="O687" s="4"/>
      <c r="P687" s="4"/>
      <c r="Q687" s="4"/>
      <c r="R687" s="4"/>
      <c r="S687" s="4"/>
      <c r="T687" s="4"/>
      <c r="U687" s="4"/>
      <c r="V687" s="4"/>
      <c r="W687" s="4"/>
      <c r="X687" s="4"/>
      <c r="Y687" s="4"/>
      <c r="Z687" s="4"/>
      <c r="AA687" s="4"/>
      <c r="AB687" s="4"/>
      <c r="AC687" s="4"/>
      <c r="AD687" s="4"/>
      <c r="AE687" s="4"/>
      <c r="AF687" s="4"/>
    </row>
    <row r="688">
      <c r="A688" s="43"/>
      <c r="B688" s="65" t="s">
        <v>97</v>
      </c>
      <c r="C688" s="43"/>
      <c r="D688" s="45"/>
      <c r="E688" s="45"/>
      <c r="F688" s="45"/>
      <c r="G688" s="4"/>
      <c r="H688" s="4"/>
      <c r="I688" s="66" t="str">
        <f t="array" ref="I688">ifna(IF(F688="","",INDEX(UpdateSheet!W:W,MATCH(1,(UpdateSheet!U:U=MAXIFS(UpdateSheet!U:U, UpdateSheet!V:V, G688, UpdateSheet!U:U, "&lt;=" &amp; A688))*(UpdateSheet!V:V=G688), 0))*H688),"")</f>
        <v/>
      </c>
      <c r="J688" s="61"/>
      <c r="K688" s="4"/>
      <c r="L688" s="4"/>
      <c r="M688" s="4"/>
      <c r="N688" s="4"/>
      <c r="O688" s="4"/>
      <c r="P688" s="4"/>
      <c r="Q688" s="4"/>
      <c r="R688" s="4"/>
      <c r="S688" s="4"/>
      <c r="T688" s="4"/>
      <c r="U688" s="4"/>
      <c r="V688" s="4"/>
      <c r="W688" s="4"/>
      <c r="X688" s="4"/>
      <c r="Y688" s="4"/>
      <c r="Z688" s="4"/>
      <c r="AA688" s="4"/>
      <c r="AB688" s="4"/>
      <c r="AC688" s="4"/>
      <c r="AD688" s="4"/>
      <c r="AE688" s="4"/>
      <c r="AF688" s="4"/>
    </row>
    <row r="689">
      <c r="A689" s="43"/>
      <c r="B689" s="65" t="s">
        <v>97</v>
      </c>
      <c r="C689" s="43"/>
      <c r="D689" s="45"/>
      <c r="E689" s="45"/>
      <c r="F689" s="45"/>
      <c r="G689" s="4"/>
      <c r="H689" s="4"/>
      <c r="I689" s="66" t="str">
        <f t="array" ref="I689">ifna(IF(F689="","",INDEX(UpdateSheet!W:W,MATCH(1,(UpdateSheet!U:U=MAXIFS(UpdateSheet!U:U, UpdateSheet!V:V, G689, UpdateSheet!U:U, "&lt;=" &amp; A689))*(UpdateSheet!V:V=G689), 0))*H689),"")</f>
        <v/>
      </c>
      <c r="J689" s="61"/>
      <c r="K689" s="4"/>
      <c r="L689" s="4"/>
      <c r="M689" s="4"/>
      <c r="N689" s="4"/>
      <c r="O689" s="4"/>
      <c r="P689" s="4"/>
      <c r="Q689" s="4"/>
      <c r="R689" s="4"/>
      <c r="S689" s="4"/>
      <c r="T689" s="4"/>
      <c r="U689" s="4"/>
      <c r="V689" s="4"/>
      <c r="W689" s="4"/>
      <c r="X689" s="4"/>
      <c r="Y689" s="4"/>
      <c r="Z689" s="4"/>
      <c r="AA689" s="4"/>
      <c r="AB689" s="4"/>
      <c r="AC689" s="4"/>
      <c r="AD689" s="4"/>
      <c r="AE689" s="4"/>
      <c r="AF689" s="4"/>
    </row>
    <row r="690">
      <c r="A690" s="43"/>
      <c r="B690" s="65" t="s">
        <v>97</v>
      </c>
      <c r="C690" s="43"/>
      <c r="D690" s="45"/>
      <c r="E690" s="45"/>
      <c r="F690" s="45"/>
      <c r="G690" s="4"/>
      <c r="H690" s="4"/>
      <c r="I690" s="66" t="str">
        <f t="array" ref="I690">ifna(IF(F690="","",INDEX(UpdateSheet!W:W,MATCH(1,(UpdateSheet!U:U=MAXIFS(UpdateSheet!U:U, UpdateSheet!V:V, G690, UpdateSheet!U:U, "&lt;=" &amp; A690))*(UpdateSheet!V:V=G690), 0))*H690),"")</f>
        <v/>
      </c>
      <c r="J690" s="61"/>
      <c r="K690" s="4"/>
      <c r="L690" s="4"/>
      <c r="M690" s="4"/>
      <c r="N690" s="4"/>
      <c r="O690" s="4"/>
      <c r="P690" s="4"/>
      <c r="Q690" s="4"/>
      <c r="R690" s="4"/>
      <c r="S690" s="4"/>
      <c r="T690" s="4"/>
      <c r="U690" s="4"/>
      <c r="V690" s="4"/>
      <c r="W690" s="4"/>
      <c r="X690" s="4"/>
      <c r="Y690" s="4"/>
      <c r="Z690" s="4"/>
      <c r="AA690" s="4"/>
      <c r="AB690" s="4"/>
      <c r="AC690" s="4"/>
      <c r="AD690" s="4"/>
      <c r="AE690" s="4"/>
      <c r="AF690" s="4"/>
    </row>
    <row r="691">
      <c r="A691" s="43"/>
      <c r="B691" s="65" t="s">
        <v>97</v>
      </c>
      <c r="C691" s="43"/>
      <c r="D691" s="45"/>
      <c r="E691" s="45"/>
      <c r="F691" s="45"/>
      <c r="G691" s="4"/>
      <c r="H691" s="4"/>
      <c r="I691" s="66" t="str">
        <f t="array" ref="I691">ifna(IF(F691="","",INDEX(UpdateSheet!W:W,MATCH(1,(UpdateSheet!U:U=MAXIFS(UpdateSheet!U:U, UpdateSheet!V:V, G691, UpdateSheet!U:U, "&lt;=" &amp; A691))*(UpdateSheet!V:V=G691), 0))*H691),"")</f>
        <v/>
      </c>
      <c r="J691" s="61"/>
      <c r="K691" s="4"/>
      <c r="L691" s="4"/>
      <c r="M691" s="4"/>
      <c r="N691" s="4"/>
      <c r="O691" s="4"/>
      <c r="P691" s="4"/>
      <c r="Q691" s="4"/>
      <c r="R691" s="4"/>
      <c r="S691" s="4"/>
      <c r="T691" s="4"/>
      <c r="U691" s="4"/>
      <c r="V691" s="4"/>
      <c r="W691" s="4"/>
      <c r="X691" s="4"/>
      <c r="Y691" s="4"/>
      <c r="Z691" s="4"/>
      <c r="AA691" s="4"/>
      <c r="AB691" s="4"/>
      <c r="AC691" s="4"/>
      <c r="AD691" s="4"/>
      <c r="AE691" s="4"/>
      <c r="AF691" s="4"/>
    </row>
    <row r="692">
      <c r="A692" s="43"/>
      <c r="B692" s="65" t="s">
        <v>97</v>
      </c>
      <c r="C692" s="43"/>
      <c r="D692" s="45"/>
      <c r="E692" s="45"/>
      <c r="F692" s="45"/>
      <c r="G692" s="4"/>
      <c r="H692" s="4"/>
      <c r="I692" s="66" t="str">
        <f t="array" ref="I692">ifna(IF(F692="","",INDEX(UpdateSheet!W:W,MATCH(1,(UpdateSheet!U:U=MAXIFS(UpdateSheet!U:U, UpdateSheet!V:V, G692, UpdateSheet!U:U, "&lt;=" &amp; A692))*(UpdateSheet!V:V=G692), 0))*H692),"")</f>
        <v/>
      </c>
      <c r="J692" s="61"/>
      <c r="K692" s="4"/>
      <c r="L692" s="4"/>
      <c r="M692" s="4"/>
      <c r="N692" s="4"/>
      <c r="O692" s="4"/>
      <c r="P692" s="4"/>
      <c r="Q692" s="4"/>
      <c r="R692" s="4"/>
      <c r="S692" s="4"/>
      <c r="T692" s="4"/>
      <c r="U692" s="4"/>
      <c r="V692" s="4"/>
      <c r="W692" s="4"/>
      <c r="X692" s="4"/>
      <c r="Y692" s="4"/>
      <c r="Z692" s="4"/>
      <c r="AA692" s="4"/>
      <c r="AB692" s="4"/>
      <c r="AC692" s="4"/>
      <c r="AD692" s="4"/>
      <c r="AE692" s="4"/>
      <c r="AF692" s="4"/>
    </row>
    <row r="693">
      <c r="A693" s="43"/>
      <c r="B693" s="65" t="s">
        <v>97</v>
      </c>
      <c r="C693" s="43"/>
      <c r="D693" s="45"/>
      <c r="E693" s="45"/>
      <c r="F693" s="45"/>
      <c r="G693" s="4"/>
      <c r="H693" s="4"/>
      <c r="I693" s="66" t="str">
        <f t="array" ref="I693">ifna(IF(F693="","",INDEX(UpdateSheet!W:W,MATCH(1,(UpdateSheet!U:U=MAXIFS(UpdateSheet!U:U, UpdateSheet!V:V, G693, UpdateSheet!U:U, "&lt;=" &amp; A693))*(UpdateSheet!V:V=G693), 0))*H693),"")</f>
        <v/>
      </c>
      <c r="J693" s="61"/>
      <c r="K693" s="4"/>
      <c r="L693" s="4"/>
      <c r="M693" s="4"/>
      <c r="N693" s="4"/>
      <c r="O693" s="4"/>
      <c r="P693" s="4"/>
      <c r="Q693" s="4"/>
      <c r="R693" s="4"/>
      <c r="S693" s="4"/>
      <c r="T693" s="4"/>
      <c r="U693" s="4"/>
      <c r="V693" s="4"/>
      <c r="W693" s="4"/>
      <c r="X693" s="4"/>
      <c r="Y693" s="4"/>
      <c r="Z693" s="4"/>
      <c r="AA693" s="4"/>
      <c r="AB693" s="4"/>
      <c r="AC693" s="4"/>
      <c r="AD693" s="4"/>
      <c r="AE693" s="4"/>
      <c r="AF693" s="4"/>
    </row>
    <row r="694">
      <c r="A694" s="43"/>
      <c r="B694" s="65" t="s">
        <v>97</v>
      </c>
      <c r="C694" s="43"/>
      <c r="D694" s="45"/>
      <c r="E694" s="45"/>
      <c r="F694" s="45"/>
      <c r="G694" s="4"/>
      <c r="H694" s="4"/>
      <c r="I694" s="66" t="str">
        <f t="array" ref="I694">ifna(IF(F694="","",INDEX(UpdateSheet!W:W,MATCH(1,(UpdateSheet!U:U=MAXIFS(UpdateSheet!U:U, UpdateSheet!V:V, G694, UpdateSheet!U:U, "&lt;=" &amp; A694))*(UpdateSheet!V:V=G694), 0))*H694),"")</f>
        <v/>
      </c>
      <c r="J694" s="61"/>
      <c r="K694" s="4"/>
      <c r="L694" s="4"/>
      <c r="M694" s="4"/>
      <c r="N694" s="4"/>
      <c r="O694" s="4"/>
      <c r="P694" s="4"/>
      <c r="Q694" s="4"/>
      <c r="R694" s="4"/>
      <c r="S694" s="4"/>
      <c r="T694" s="4"/>
      <c r="U694" s="4"/>
      <c r="V694" s="4"/>
      <c r="W694" s="4"/>
      <c r="X694" s="4"/>
      <c r="Y694" s="4"/>
      <c r="Z694" s="4"/>
      <c r="AA694" s="4"/>
      <c r="AB694" s="4"/>
      <c r="AC694" s="4"/>
      <c r="AD694" s="4"/>
      <c r="AE694" s="4"/>
      <c r="AF694" s="4"/>
    </row>
    <row r="695">
      <c r="A695" s="43"/>
      <c r="B695" s="65" t="s">
        <v>97</v>
      </c>
      <c r="C695" s="43"/>
      <c r="D695" s="45"/>
      <c r="E695" s="45"/>
      <c r="F695" s="45"/>
      <c r="G695" s="4"/>
      <c r="H695" s="4"/>
      <c r="I695" s="66" t="str">
        <f t="array" ref="I695">ifna(IF(F695="","",INDEX(UpdateSheet!W:W,MATCH(1,(UpdateSheet!U:U=MAXIFS(UpdateSheet!U:U, UpdateSheet!V:V, G695, UpdateSheet!U:U, "&lt;=" &amp; A695))*(UpdateSheet!V:V=G695), 0))*H695),"")</f>
        <v/>
      </c>
      <c r="J695" s="61"/>
      <c r="K695" s="4"/>
      <c r="L695" s="4"/>
      <c r="M695" s="4"/>
      <c r="N695" s="4"/>
      <c r="O695" s="4"/>
      <c r="P695" s="4"/>
      <c r="Q695" s="4"/>
      <c r="R695" s="4"/>
      <c r="S695" s="4"/>
      <c r="T695" s="4"/>
      <c r="U695" s="4"/>
      <c r="V695" s="4"/>
      <c r="W695" s="4"/>
      <c r="X695" s="4"/>
      <c r="Y695" s="4"/>
      <c r="Z695" s="4"/>
      <c r="AA695" s="4"/>
      <c r="AB695" s="4"/>
      <c r="AC695" s="4"/>
      <c r="AD695" s="4"/>
      <c r="AE695" s="4"/>
      <c r="AF695" s="4"/>
    </row>
    <row r="696">
      <c r="A696" s="43"/>
      <c r="B696" s="65" t="s">
        <v>97</v>
      </c>
      <c r="C696" s="43"/>
      <c r="D696" s="45"/>
      <c r="E696" s="45"/>
      <c r="F696" s="45"/>
      <c r="G696" s="4"/>
      <c r="H696" s="4"/>
      <c r="I696" s="66" t="str">
        <f t="array" ref="I696">ifna(IF(F696="","",INDEX(UpdateSheet!W:W,MATCH(1,(UpdateSheet!U:U=MAXIFS(UpdateSheet!U:U, UpdateSheet!V:V, G696, UpdateSheet!U:U, "&lt;=" &amp; A696))*(UpdateSheet!V:V=G696), 0))*H696),"")</f>
        <v/>
      </c>
      <c r="J696" s="61"/>
      <c r="K696" s="4"/>
      <c r="L696" s="4"/>
      <c r="M696" s="4"/>
      <c r="N696" s="4"/>
      <c r="O696" s="4"/>
      <c r="P696" s="4"/>
      <c r="Q696" s="4"/>
      <c r="R696" s="4"/>
      <c r="S696" s="4"/>
      <c r="T696" s="4"/>
      <c r="U696" s="4"/>
      <c r="V696" s="4"/>
      <c r="W696" s="4"/>
      <c r="X696" s="4"/>
      <c r="Y696" s="4"/>
      <c r="Z696" s="4"/>
      <c r="AA696" s="4"/>
      <c r="AB696" s="4"/>
      <c r="AC696" s="4"/>
      <c r="AD696" s="4"/>
      <c r="AE696" s="4"/>
      <c r="AF696" s="4"/>
    </row>
    <row r="697">
      <c r="A697" s="43"/>
      <c r="B697" s="65" t="s">
        <v>97</v>
      </c>
      <c r="C697" s="43"/>
      <c r="D697" s="45"/>
      <c r="E697" s="45"/>
      <c r="F697" s="45"/>
      <c r="G697" s="4"/>
      <c r="H697" s="4"/>
      <c r="I697" s="66" t="str">
        <f t="array" ref="I697">ifna(IF(F697="","",INDEX(UpdateSheet!W:W,MATCH(1,(UpdateSheet!U:U=MAXIFS(UpdateSheet!U:U, UpdateSheet!V:V, G697, UpdateSheet!U:U, "&lt;=" &amp; A697))*(UpdateSheet!V:V=G697), 0))*H697),"")</f>
        <v/>
      </c>
      <c r="J697" s="61"/>
      <c r="K697" s="4"/>
      <c r="L697" s="4"/>
      <c r="M697" s="4"/>
      <c r="N697" s="4"/>
      <c r="O697" s="4"/>
      <c r="P697" s="4"/>
      <c r="Q697" s="4"/>
      <c r="R697" s="4"/>
      <c r="S697" s="4"/>
      <c r="T697" s="4"/>
      <c r="U697" s="4"/>
      <c r="V697" s="4"/>
      <c r="W697" s="4"/>
      <c r="X697" s="4"/>
      <c r="Y697" s="4"/>
      <c r="Z697" s="4"/>
      <c r="AA697" s="4"/>
      <c r="AB697" s="4"/>
      <c r="AC697" s="4"/>
      <c r="AD697" s="4"/>
      <c r="AE697" s="4"/>
      <c r="AF697" s="4"/>
    </row>
    <row r="698">
      <c r="A698" s="43"/>
      <c r="B698" s="65" t="s">
        <v>97</v>
      </c>
      <c r="C698" s="43"/>
      <c r="D698" s="45"/>
      <c r="E698" s="45"/>
      <c r="F698" s="45"/>
      <c r="G698" s="4"/>
      <c r="H698" s="4"/>
      <c r="I698" s="66" t="str">
        <f t="array" ref="I698">ifna(IF(F698="","",INDEX(UpdateSheet!W:W,MATCH(1,(UpdateSheet!U:U=MAXIFS(UpdateSheet!U:U, UpdateSheet!V:V, G698, UpdateSheet!U:U, "&lt;=" &amp; A698))*(UpdateSheet!V:V=G698), 0))*H698),"")</f>
        <v/>
      </c>
      <c r="J698" s="61"/>
      <c r="K698" s="4"/>
      <c r="L698" s="4"/>
      <c r="M698" s="4"/>
      <c r="N698" s="4"/>
      <c r="O698" s="4"/>
      <c r="P698" s="4"/>
      <c r="Q698" s="4"/>
      <c r="R698" s="4"/>
      <c r="S698" s="4"/>
      <c r="T698" s="4"/>
      <c r="U698" s="4"/>
      <c r="V698" s="4"/>
      <c r="W698" s="4"/>
      <c r="X698" s="4"/>
      <c r="Y698" s="4"/>
      <c r="Z698" s="4"/>
      <c r="AA698" s="4"/>
      <c r="AB698" s="4"/>
      <c r="AC698" s="4"/>
      <c r="AD698" s="4"/>
      <c r="AE698" s="4"/>
      <c r="AF698" s="4"/>
    </row>
    <row r="699">
      <c r="A699" s="43"/>
      <c r="B699" s="65" t="s">
        <v>97</v>
      </c>
      <c r="C699" s="43"/>
      <c r="D699" s="45"/>
      <c r="E699" s="45"/>
      <c r="F699" s="45"/>
      <c r="G699" s="4"/>
      <c r="H699" s="4"/>
      <c r="I699" s="66" t="str">
        <f t="array" ref="I699">ifna(IF(F699="","",INDEX(UpdateSheet!W:W,MATCH(1,(UpdateSheet!U:U=MAXIFS(UpdateSheet!U:U, UpdateSheet!V:V, G699, UpdateSheet!U:U, "&lt;=" &amp; A699))*(UpdateSheet!V:V=G699), 0))*H699),"")</f>
        <v/>
      </c>
      <c r="J699" s="61"/>
      <c r="K699" s="4"/>
      <c r="L699" s="4"/>
      <c r="M699" s="4"/>
      <c r="N699" s="4"/>
      <c r="O699" s="4"/>
      <c r="P699" s="4"/>
      <c r="Q699" s="4"/>
      <c r="R699" s="4"/>
      <c r="S699" s="4"/>
      <c r="T699" s="4"/>
      <c r="U699" s="4"/>
      <c r="V699" s="4"/>
      <c r="W699" s="4"/>
      <c r="X699" s="4"/>
      <c r="Y699" s="4"/>
      <c r="Z699" s="4"/>
      <c r="AA699" s="4"/>
      <c r="AB699" s="4"/>
      <c r="AC699" s="4"/>
      <c r="AD699" s="4"/>
      <c r="AE699" s="4"/>
      <c r="AF699" s="4"/>
    </row>
    <row r="700">
      <c r="A700" s="43"/>
      <c r="B700" s="65" t="s">
        <v>97</v>
      </c>
      <c r="C700" s="43"/>
      <c r="D700" s="45"/>
      <c r="E700" s="45"/>
      <c r="F700" s="45"/>
      <c r="G700" s="4"/>
      <c r="H700" s="4"/>
      <c r="I700" s="66" t="str">
        <f t="array" ref="I700">ifna(IF(F700="","",INDEX(UpdateSheet!W:W,MATCH(1,(UpdateSheet!U:U=MAXIFS(UpdateSheet!U:U, UpdateSheet!V:V, G700, UpdateSheet!U:U, "&lt;=" &amp; A700))*(UpdateSheet!V:V=G700), 0))*H700),"")</f>
        <v/>
      </c>
      <c r="J700" s="61"/>
      <c r="K700" s="4"/>
      <c r="L700" s="4"/>
      <c r="M700" s="4"/>
      <c r="N700" s="4"/>
      <c r="O700" s="4"/>
      <c r="P700" s="4"/>
      <c r="Q700" s="4"/>
      <c r="R700" s="4"/>
      <c r="S700" s="4"/>
      <c r="T700" s="4"/>
      <c r="U700" s="4"/>
      <c r="V700" s="4"/>
      <c r="W700" s="4"/>
      <c r="X700" s="4"/>
      <c r="Y700" s="4"/>
      <c r="Z700" s="4"/>
      <c r="AA700" s="4"/>
      <c r="AB700" s="4"/>
      <c r="AC700" s="4"/>
      <c r="AD700" s="4"/>
      <c r="AE700" s="4"/>
      <c r="AF700" s="4"/>
    </row>
    <row r="701">
      <c r="A701" s="43"/>
      <c r="B701" s="65" t="s">
        <v>97</v>
      </c>
      <c r="C701" s="43"/>
      <c r="D701" s="45"/>
      <c r="E701" s="45"/>
      <c r="F701" s="45"/>
      <c r="G701" s="4"/>
      <c r="H701" s="4"/>
      <c r="I701" s="66" t="str">
        <f t="array" ref="I701">ifna(IF(F701="","",INDEX(UpdateSheet!W:W,MATCH(1,(UpdateSheet!U:U=MAXIFS(UpdateSheet!U:U, UpdateSheet!V:V, G701, UpdateSheet!U:U, "&lt;=" &amp; A701))*(UpdateSheet!V:V=G701), 0))*H701),"")</f>
        <v/>
      </c>
      <c r="J701" s="61"/>
      <c r="K701" s="4"/>
      <c r="L701" s="4"/>
      <c r="M701" s="4"/>
      <c r="N701" s="4"/>
      <c r="O701" s="4"/>
      <c r="P701" s="4"/>
      <c r="Q701" s="4"/>
      <c r="R701" s="4"/>
      <c r="S701" s="4"/>
      <c r="T701" s="4"/>
      <c r="U701" s="4"/>
      <c r="V701" s="4"/>
      <c r="W701" s="4"/>
      <c r="X701" s="4"/>
      <c r="Y701" s="4"/>
      <c r="Z701" s="4"/>
      <c r="AA701" s="4"/>
      <c r="AB701" s="4"/>
      <c r="AC701" s="4"/>
      <c r="AD701" s="4"/>
      <c r="AE701" s="4"/>
      <c r="AF701" s="4"/>
    </row>
    <row r="702">
      <c r="A702" s="43"/>
      <c r="B702" s="65" t="s">
        <v>97</v>
      </c>
      <c r="C702" s="43"/>
      <c r="D702" s="45"/>
      <c r="E702" s="45"/>
      <c r="F702" s="45"/>
      <c r="G702" s="4"/>
      <c r="H702" s="4"/>
      <c r="I702" s="66" t="str">
        <f t="array" ref="I702">ifna(IF(F702="","",INDEX(UpdateSheet!W:W,MATCH(1,(UpdateSheet!U:U=MAXIFS(UpdateSheet!U:U, UpdateSheet!V:V, G702, UpdateSheet!U:U, "&lt;=" &amp; A702))*(UpdateSheet!V:V=G702), 0))*H702),"")</f>
        <v/>
      </c>
      <c r="J702" s="61"/>
      <c r="K702" s="4"/>
      <c r="L702" s="4"/>
      <c r="M702" s="4"/>
      <c r="N702" s="4"/>
      <c r="O702" s="4"/>
      <c r="P702" s="4"/>
      <c r="Q702" s="4"/>
      <c r="R702" s="4"/>
      <c r="S702" s="4"/>
      <c r="T702" s="4"/>
      <c r="U702" s="4"/>
      <c r="V702" s="4"/>
      <c r="W702" s="4"/>
      <c r="X702" s="4"/>
      <c r="Y702" s="4"/>
      <c r="Z702" s="4"/>
      <c r="AA702" s="4"/>
      <c r="AB702" s="4"/>
      <c r="AC702" s="4"/>
      <c r="AD702" s="4"/>
      <c r="AE702" s="4"/>
      <c r="AF702" s="4"/>
    </row>
    <row r="703">
      <c r="A703" s="43"/>
      <c r="B703" s="65" t="s">
        <v>97</v>
      </c>
      <c r="C703" s="43"/>
      <c r="D703" s="45"/>
      <c r="E703" s="45"/>
      <c r="F703" s="45"/>
      <c r="G703" s="4"/>
      <c r="H703" s="4"/>
      <c r="I703" s="66" t="str">
        <f t="array" ref="I703">ifna(IF(F703="","",INDEX(UpdateSheet!W:W,MATCH(1,(UpdateSheet!U:U=MAXIFS(UpdateSheet!U:U, UpdateSheet!V:V, G703, UpdateSheet!U:U, "&lt;=" &amp; A703))*(UpdateSheet!V:V=G703), 0))*H703),"")</f>
        <v/>
      </c>
      <c r="J703" s="61"/>
      <c r="K703" s="4"/>
      <c r="L703" s="4"/>
      <c r="M703" s="4"/>
      <c r="N703" s="4"/>
      <c r="O703" s="4"/>
      <c r="P703" s="4"/>
      <c r="Q703" s="4"/>
      <c r="R703" s="4"/>
      <c r="S703" s="4"/>
      <c r="T703" s="4"/>
      <c r="U703" s="4"/>
      <c r="V703" s="4"/>
      <c r="W703" s="4"/>
      <c r="X703" s="4"/>
      <c r="Y703" s="4"/>
      <c r="Z703" s="4"/>
      <c r="AA703" s="4"/>
      <c r="AB703" s="4"/>
      <c r="AC703" s="4"/>
      <c r="AD703" s="4"/>
      <c r="AE703" s="4"/>
      <c r="AF703" s="4"/>
    </row>
    <row r="704">
      <c r="A704" s="43"/>
      <c r="B704" s="65" t="s">
        <v>97</v>
      </c>
      <c r="C704" s="43"/>
      <c r="D704" s="45"/>
      <c r="E704" s="45"/>
      <c r="F704" s="45"/>
      <c r="G704" s="4"/>
      <c r="H704" s="4"/>
      <c r="I704" s="66" t="str">
        <f t="array" ref="I704">ifna(IF(F704="","",INDEX(UpdateSheet!W:W,MATCH(1,(UpdateSheet!U:U=MAXIFS(UpdateSheet!U:U, UpdateSheet!V:V, G704, UpdateSheet!U:U, "&lt;=" &amp; A704))*(UpdateSheet!V:V=G704), 0))*H704),"")</f>
        <v/>
      </c>
      <c r="J704" s="61"/>
      <c r="K704" s="4"/>
      <c r="L704" s="4"/>
      <c r="M704" s="4"/>
      <c r="N704" s="4"/>
      <c r="O704" s="4"/>
      <c r="P704" s="4"/>
      <c r="Q704" s="4"/>
      <c r="R704" s="4"/>
      <c r="S704" s="4"/>
      <c r="T704" s="4"/>
      <c r="U704" s="4"/>
      <c r="V704" s="4"/>
      <c r="W704" s="4"/>
      <c r="X704" s="4"/>
      <c r="Y704" s="4"/>
      <c r="Z704" s="4"/>
      <c r="AA704" s="4"/>
      <c r="AB704" s="4"/>
      <c r="AC704" s="4"/>
      <c r="AD704" s="4"/>
      <c r="AE704" s="4"/>
      <c r="AF704" s="4"/>
    </row>
    <row r="705">
      <c r="A705" s="43"/>
      <c r="B705" s="65" t="s">
        <v>97</v>
      </c>
      <c r="C705" s="43"/>
      <c r="D705" s="45"/>
      <c r="E705" s="45"/>
      <c r="F705" s="45"/>
      <c r="G705" s="4"/>
      <c r="H705" s="4"/>
      <c r="I705" s="66" t="str">
        <f t="array" ref="I705">ifna(IF(F705="","",INDEX(UpdateSheet!W:W,MATCH(1,(UpdateSheet!U:U=MAXIFS(UpdateSheet!U:U, UpdateSheet!V:V, G705, UpdateSheet!U:U, "&lt;=" &amp; A705))*(UpdateSheet!V:V=G705), 0))*H705),"")</f>
        <v/>
      </c>
      <c r="J705" s="61"/>
      <c r="K705" s="4"/>
      <c r="L705" s="4"/>
      <c r="M705" s="4"/>
      <c r="N705" s="4"/>
      <c r="O705" s="4"/>
      <c r="P705" s="4"/>
      <c r="Q705" s="4"/>
      <c r="R705" s="4"/>
      <c r="S705" s="4"/>
      <c r="T705" s="4"/>
      <c r="U705" s="4"/>
      <c r="V705" s="4"/>
      <c r="W705" s="4"/>
      <c r="X705" s="4"/>
      <c r="Y705" s="4"/>
      <c r="Z705" s="4"/>
      <c r="AA705" s="4"/>
      <c r="AB705" s="4"/>
      <c r="AC705" s="4"/>
      <c r="AD705" s="4"/>
      <c r="AE705" s="4"/>
      <c r="AF705" s="4"/>
    </row>
    <row r="706">
      <c r="A706" s="43"/>
      <c r="B706" s="65" t="s">
        <v>97</v>
      </c>
      <c r="C706" s="43"/>
      <c r="D706" s="45"/>
      <c r="E706" s="45"/>
      <c r="F706" s="45"/>
      <c r="G706" s="4"/>
      <c r="H706" s="4"/>
      <c r="I706" s="66" t="str">
        <f t="array" ref="I706">ifna(IF(F706="","",INDEX(UpdateSheet!W:W,MATCH(1,(UpdateSheet!U:U=MAXIFS(UpdateSheet!U:U, UpdateSheet!V:V, G706, UpdateSheet!U:U, "&lt;=" &amp; A706))*(UpdateSheet!V:V=G706), 0))*H706),"")</f>
        <v/>
      </c>
      <c r="J706" s="61"/>
      <c r="K706" s="4"/>
      <c r="L706" s="4"/>
      <c r="M706" s="4"/>
      <c r="N706" s="4"/>
      <c r="O706" s="4"/>
      <c r="P706" s="4"/>
      <c r="Q706" s="4"/>
      <c r="R706" s="4"/>
      <c r="S706" s="4"/>
      <c r="T706" s="4"/>
      <c r="U706" s="4"/>
      <c r="V706" s="4"/>
      <c r="W706" s="4"/>
      <c r="X706" s="4"/>
      <c r="Y706" s="4"/>
      <c r="Z706" s="4"/>
      <c r="AA706" s="4"/>
      <c r="AB706" s="4"/>
      <c r="AC706" s="4"/>
      <c r="AD706" s="4"/>
      <c r="AE706" s="4"/>
      <c r="AF706" s="4"/>
    </row>
    <row r="707">
      <c r="A707" s="43"/>
      <c r="B707" s="65" t="s">
        <v>97</v>
      </c>
      <c r="C707" s="43"/>
      <c r="D707" s="45"/>
      <c r="E707" s="45"/>
      <c r="F707" s="45"/>
      <c r="G707" s="4"/>
      <c r="H707" s="4"/>
      <c r="I707" s="66" t="str">
        <f t="array" ref="I707">ifna(IF(F707="","",INDEX(UpdateSheet!W:W,MATCH(1,(UpdateSheet!U:U=MAXIFS(UpdateSheet!U:U, UpdateSheet!V:V, G707, UpdateSheet!U:U, "&lt;=" &amp; A707))*(UpdateSheet!V:V=G707), 0))*H707),"")</f>
        <v/>
      </c>
      <c r="J707" s="61"/>
      <c r="K707" s="4"/>
      <c r="L707" s="4"/>
      <c r="M707" s="4"/>
      <c r="N707" s="4"/>
      <c r="O707" s="4"/>
      <c r="P707" s="4"/>
      <c r="Q707" s="4"/>
      <c r="R707" s="4"/>
      <c r="S707" s="4"/>
      <c r="T707" s="4"/>
      <c r="U707" s="4"/>
      <c r="V707" s="4"/>
      <c r="W707" s="4"/>
      <c r="X707" s="4"/>
      <c r="Y707" s="4"/>
      <c r="Z707" s="4"/>
      <c r="AA707" s="4"/>
      <c r="AB707" s="4"/>
      <c r="AC707" s="4"/>
      <c r="AD707" s="4"/>
      <c r="AE707" s="4"/>
      <c r="AF707" s="4"/>
    </row>
    <row r="708">
      <c r="A708" s="43"/>
      <c r="B708" s="65" t="s">
        <v>97</v>
      </c>
      <c r="C708" s="43"/>
      <c r="D708" s="45"/>
      <c r="E708" s="45"/>
      <c r="F708" s="45"/>
      <c r="G708" s="4"/>
      <c r="H708" s="4"/>
      <c r="I708" s="66" t="str">
        <f t="array" ref="I708">ifna(IF(F708="","",INDEX(UpdateSheet!W:W,MATCH(1,(UpdateSheet!U:U=MAXIFS(UpdateSheet!U:U, UpdateSheet!V:V, G708, UpdateSheet!U:U, "&lt;=" &amp; A708))*(UpdateSheet!V:V=G708), 0))*H708),"")</f>
        <v/>
      </c>
      <c r="J708" s="61"/>
      <c r="K708" s="4"/>
      <c r="L708" s="4"/>
      <c r="M708" s="4"/>
      <c r="N708" s="4"/>
      <c r="O708" s="4"/>
      <c r="P708" s="4"/>
      <c r="Q708" s="4"/>
      <c r="R708" s="4"/>
      <c r="S708" s="4"/>
      <c r="T708" s="4"/>
      <c r="U708" s="4"/>
      <c r="V708" s="4"/>
      <c r="W708" s="4"/>
      <c r="X708" s="4"/>
      <c r="Y708" s="4"/>
      <c r="Z708" s="4"/>
      <c r="AA708" s="4"/>
      <c r="AB708" s="4"/>
      <c r="AC708" s="4"/>
      <c r="AD708" s="4"/>
      <c r="AE708" s="4"/>
      <c r="AF708" s="4"/>
    </row>
    <row r="709">
      <c r="A709" s="43"/>
      <c r="B709" s="65" t="s">
        <v>97</v>
      </c>
      <c r="C709" s="43"/>
      <c r="D709" s="45"/>
      <c r="E709" s="45"/>
      <c r="F709" s="45"/>
      <c r="G709" s="4"/>
      <c r="H709" s="4"/>
      <c r="I709" s="66" t="str">
        <f t="array" ref="I709">ifna(IF(F709="","",INDEX(UpdateSheet!W:W,MATCH(1,(UpdateSheet!U:U=MAXIFS(UpdateSheet!U:U, UpdateSheet!V:V, G709, UpdateSheet!U:U, "&lt;=" &amp; A709))*(UpdateSheet!V:V=G709), 0))*H709),"")</f>
        <v/>
      </c>
      <c r="J709" s="61"/>
      <c r="K709" s="4"/>
      <c r="L709" s="4"/>
      <c r="M709" s="4"/>
      <c r="N709" s="4"/>
      <c r="O709" s="4"/>
      <c r="P709" s="4"/>
      <c r="Q709" s="4"/>
      <c r="R709" s="4"/>
      <c r="S709" s="4"/>
      <c r="T709" s="4"/>
      <c r="U709" s="4"/>
      <c r="V709" s="4"/>
      <c r="W709" s="4"/>
      <c r="X709" s="4"/>
      <c r="Y709" s="4"/>
      <c r="Z709" s="4"/>
      <c r="AA709" s="4"/>
      <c r="AB709" s="4"/>
      <c r="AC709" s="4"/>
      <c r="AD709" s="4"/>
      <c r="AE709" s="4"/>
      <c r="AF709" s="4"/>
    </row>
    <row r="710">
      <c r="A710" s="43"/>
      <c r="B710" s="65" t="s">
        <v>97</v>
      </c>
      <c r="C710" s="43"/>
      <c r="D710" s="45"/>
      <c r="E710" s="45"/>
      <c r="F710" s="45"/>
      <c r="G710" s="4"/>
      <c r="H710" s="4"/>
      <c r="I710" s="66" t="str">
        <f t="array" ref="I710">ifna(IF(F710="","",INDEX(UpdateSheet!W:W,MATCH(1,(UpdateSheet!U:U=MAXIFS(UpdateSheet!U:U, UpdateSheet!V:V, G710, UpdateSheet!U:U, "&lt;=" &amp; A710))*(UpdateSheet!V:V=G710), 0))*H710),"")</f>
        <v/>
      </c>
      <c r="J710" s="61"/>
      <c r="K710" s="4"/>
      <c r="L710" s="4"/>
      <c r="M710" s="4"/>
      <c r="N710" s="4"/>
      <c r="O710" s="4"/>
      <c r="P710" s="4"/>
      <c r="Q710" s="4"/>
      <c r="R710" s="4"/>
      <c r="S710" s="4"/>
      <c r="T710" s="4"/>
      <c r="U710" s="4"/>
      <c r="V710" s="4"/>
      <c r="W710" s="4"/>
      <c r="X710" s="4"/>
      <c r="Y710" s="4"/>
      <c r="Z710" s="4"/>
      <c r="AA710" s="4"/>
      <c r="AB710" s="4"/>
      <c r="AC710" s="4"/>
      <c r="AD710" s="4"/>
      <c r="AE710" s="4"/>
      <c r="AF710" s="4"/>
    </row>
    <row r="711">
      <c r="A711" s="43"/>
      <c r="B711" s="65" t="s">
        <v>97</v>
      </c>
      <c r="C711" s="43"/>
      <c r="D711" s="45"/>
      <c r="E711" s="45"/>
      <c r="F711" s="45"/>
      <c r="G711" s="4"/>
      <c r="H711" s="4"/>
      <c r="I711" s="66" t="str">
        <f t="array" ref="I711">ifna(IF(F711="","",INDEX(UpdateSheet!W:W,MATCH(1,(UpdateSheet!U:U=MAXIFS(UpdateSheet!U:U, UpdateSheet!V:V, G711, UpdateSheet!U:U, "&lt;=" &amp; A711))*(UpdateSheet!V:V=G711), 0))*H711),"")</f>
        <v/>
      </c>
      <c r="J711" s="61"/>
      <c r="K711" s="4"/>
      <c r="L711" s="4"/>
      <c r="M711" s="4"/>
      <c r="N711" s="4"/>
      <c r="O711" s="4"/>
      <c r="P711" s="4"/>
      <c r="Q711" s="4"/>
      <c r="R711" s="4"/>
      <c r="S711" s="4"/>
      <c r="T711" s="4"/>
      <c r="U711" s="4"/>
      <c r="V711" s="4"/>
      <c r="W711" s="4"/>
      <c r="X711" s="4"/>
      <c r="Y711" s="4"/>
      <c r="Z711" s="4"/>
      <c r="AA711" s="4"/>
      <c r="AB711" s="4"/>
      <c r="AC711" s="4"/>
      <c r="AD711" s="4"/>
      <c r="AE711" s="4"/>
      <c r="AF711" s="4"/>
    </row>
    <row r="712">
      <c r="A712" s="43"/>
      <c r="B712" s="65" t="s">
        <v>97</v>
      </c>
      <c r="C712" s="43"/>
      <c r="D712" s="45"/>
      <c r="E712" s="45"/>
      <c r="F712" s="45"/>
      <c r="G712" s="4"/>
      <c r="H712" s="4"/>
      <c r="I712" s="66" t="str">
        <f t="array" ref="I712">ifna(IF(F712="","",INDEX(UpdateSheet!W:W,MATCH(1,(UpdateSheet!U:U=MAXIFS(UpdateSheet!U:U, UpdateSheet!V:V, G712, UpdateSheet!U:U, "&lt;=" &amp; A712))*(UpdateSheet!V:V=G712), 0))*H712),"")</f>
        <v/>
      </c>
      <c r="J712" s="61"/>
      <c r="K712" s="4"/>
      <c r="L712" s="4"/>
      <c r="M712" s="4"/>
      <c r="N712" s="4"/>
      <c r="O712" s="4"/>
      <c r="P712" s="4"/>
      <c r="Q712" s="4"/>
      <c r="R712" s="4"/>
      <c r="S712" s="4"/>
      <c r="T712" s="4"/>
      <c r="U712" s="4"/>
      <c r="V712" s="4"/>
      <c r="W712" s="4"/>
      <c r="X712" s="4"/>
      <c r="Y712" s="4"/>
      <c r="Z712" s="4"/>
      <c r="AA712" s="4"/>
      <c r="AB712" s="4"/>
      <c r="AC712" s="4"/>
      <c r="AD712" s="4"/>
      <c r="AE712" s="4"/>
      <c r="AF712" s="4"/>
    </row>
    <row r="713">
      <c r="A713" s="43"/>
      <c r="B713" s="65" t="s">
        <v>97</v>
      </c>
      <c r="C713" s="43"/>
      <c r="D713" s="45"/>
      <c r="E713" s="45"/>
      <c r="F713" s="45"/>
      <c r="G713" s="4"/>
      <c r="H713" s="4"/>
      <c r="I713" s="66" t="str">
        <f t="array" ref="I713">ifna(IF(F713="","",INDEX(UpdateSheet!W:W,MATCH(1,(UpdateSheet!U:U=MAXIFS(UpdateSheet!U:U, UpdateSheet!V:V, G713, UpdateSheet!U:U, "&lt;=" &amp; A713))*(UpdateSheet!V:V=G713), 0))*H713),"")</f>
        <v/>
      </c>
      <c r="J713" s="61"/>
      <c r="K713" s="4"/>
      <c r="L713" s="4"/>
      <c r="M713" s="4"/>
      <c r="N713" s="4"/>
      <c r="O713" s="4"/>
      <c r="P713" s="4"/>
      <c r="Q713" s="4"/>
      <c r="R713" s="4"/>
      <c r="S713" s="4"/>
      <c r="T713" s="4"/>
      <c r="U713" s="4"/>
      <c r="V713" s="4"/>
      <c r="W713" s="4"/>
      <c r="X713" s="4"/>
      <c r="Y713" s="4"/>
      <c r="Z713" s="4"/>
      <c r="AA713" s="4"/>
      <c r="AB713" s="4"/>
      <c r="AC713" s="4"/>
      <c r="AD713" s="4"/>
      <c r="AE713" s="4"/>
      <c r="AF713" s="4"/>
    </row>
    <row r="714">
      <c r="A714" s="43"/>
      <c r="B714" s="65" t="s">
        <v>97</v>
      </c>
      <c r="C714" s="43"/>
      <c r="D714" s="45"/>
      <c r="E714" s="45"/>
      <c r="F714" s="45"/>
      <c r="G714" s="4"/>
      <c r="H714" s="4"/>
      <c r="I714" s="66" t="str">
        <f t="array" ref="I714">ifna(IF(F714="","",INDEX(UpdateSheet!W:W,MATCH(1,(UpdateSheet!U:U=MAXIFS(UpdateSheet!U:U, UpdateSheet!V:V, G714, UpdateSheet!U:U, "&lt;=" &amp; A714))*(UpdateSheet!V:V=G714), 0))*H714),"")</f>
        <v/>
      </c>
      <c r="J714" s="61"/>
      <c r="K714" s="4"/>
      <c r="L714" s="4"/>
      <c r="M714" s="4"/>
      <c r="N714" s="4"/>
      <c r="O714" s="4"/>
      <c r="P714" s="4"/>
      <c r="Q714" s="4"/>
      <c r="R714" s="4"/>
      <c r="S714" s="4"/>
      <c r="T714" s="4"/>
      <c r="U714" s="4"/>
      <c r="V714" s="4"/>
      <c r="W714" s="4"/>
      <c r="X714" s="4"/>
      <c r="Y714" s="4"/>
      <c r="Z714" s="4"/>
      <c r="AA714" s="4"/>
      <c r="AB714" s="4"/>
      <c r="AC714" s="4"/>
      <c r="AD714" s="4"/>
      <c r="AE714" s="4"/>
      <c r="AF714" s="4"/>
    </row>
    <row r="715">
      <c r="A715" s="43"/>
      <c r="B715" s="65" t="s">
        <v>97</v>
      </c>
      <c r="C715" s="43"/>
      <c r="D715" s="45"/>
      <c r="E715" s="45"/>
      <c r="F715" s="45"/>
      <c r="G715" s="4"/>
      <c r="H715" s="4"/>
      <c r="I715" s="66" t="str">
        <f t="array" ref="I715">ifna(IF(F715="","",INDEX(UpdateSheet!W:W,MATCH(1,(UpdateSheet!U:U=MAXIFS(UpdateSheet!U:U, UpdateSheet!V:V, G715, UpdateSheet!U:U, "&lt;=" &amp; A715))*(UpdateSheet!V:V=G715), 0))*H715),"")</f>
        <v/>
      </c>
      <c r="J715" s="61"/>
      <c r="K715" s="4"/>
      <c r="L715" s="4"/>
      <c r="M715" s="4"/>
      <c r="N715" s="4"/>
      <c r="O715" s="4"/>
      <c r="P715" s="4"/>
      <c r="Q715" s="4"/>
      <c r="R715" s="4"/>
      <c r="S715" s="4"/>
      <c r="T715" s="4"/>
      <c r="U715" s="4"/>
      <c r="V715" s="4"/>
      <c r="W715" s="4"/>
      <c r="X715" s="4"/>
      <c r="Y715" s="4"/>
      <c r="Z715" s="4"/>
      <c r="AA715" s="4"/>
      <c r="AB715" s="4"/>
      <c r="AC715" s="4"/>
      <c r="AD715" s="4"/>
      <c r="AE715" s="4"/>
      <c r="AF715" s="4"/>
    </row>
    <row r="716">
      <c r="A716" s="43"/>
      <c r="B716" s="65" t="s">
        <v>97</v>
      </c>
      <c r="C716" s="43"/>
      <c r="D716" s="45"/>
      <c r="E716" s="45"/>
      <c r="F716" s="45"/>
      <c r="G716" s="4"/>
      <c r="H716" s="4"/>
      <c r="I716" s="66" t="str">
        <f t="array" ref="I716">ifna(IF(F716="","",INDEX(UpdateSheet!W:W,MATCH(1,(UpdateSheet!U:U=MAXIFS(UpdateSheet!U:U, UpdateSheet!V:V, G716, UpdateSheet!U:U, "&lt;=" &amp; A716))*(UpdateSheet!V:V=G716), 0))*H716),"")</f>
        <v/>
      </c>
      <c r="J716" s="61"/>
      <c r="K716" s="4"/>
      <c r="L716" s="4"/>
      <c r="M716" s="4"/>
      <c r="N716" s="4"/>
      <c r="O716" s="4"/>
      <c r="P716" s="4"/>
      <c r="Q716" s="4"/>
      <c r="R716" s="4"/>
      <c r="S716" s="4"/>
      <c r="T716" s="4"/>
      <c r="U716" s="4"/>
      <c r="V716" s="4"/>
      <c r="W716" s="4"/>
      <c r="X716" s="4"/>
      <c r="Y716" s="4"/>
      <c r="Z716" s="4"/>
      <c r="AA716" s="4"/>
      <c r="AB716" s="4"/>
      <c r="AC716" s="4"/>
      <c r="AD716" s="4"/>
      <c r="AE716" s="4"/>
      <c r="AF716" s="4"/>
    </row>
    <row r="717">
      <c r="A717" s="43"/>
      <c r="B717" s="65" t="s">
        <v>97</v>
      </c>
      <c r="C717" s="43"/>
      <c r="D717" s="45"/>
      <c r="E717" s="45"/>
      <c r="F717" s="45"/>
      <c r="G717" s="4"/>
      <c r="H717" s="4"/>
      <c r="I717" s="66" t="str">
        <f t="array" ref="I717">ifna(IF(F717="","",INDEX(UpdateSheet!W:W,MATCH(1,(UpdateSheet!U:U=MAXIFS(UpdateSheet!U:U, UpdateSheet!V:V, G717, UpdateSheet!U:U, "&lt;=" &amp; A717))*(UpdateSheet!V:V=G717), 0))*H717),"")</f>
        <v/>
      </c>
      <c r="J717" s="61"/>
      <c r="K717" s="4"/>
      <c r="L717" s="4"/>
      <c r="M717" s="4"/>
      <c r="N717" s="4"/>
      <c r="O717" s="4"/>
      <c r="P717" s="4"/>
      <c r="Q717" s="4"/>
      <c r="R717" s="4"/>
      <c r="S717" s="4"/>
      <c r="T717" s="4"/>
      <c r="U717" s="4"/>
      <c r="V717" s="4"/>
      <c r="W717" s="4"/>
      <c r="X717" s="4"/>
      <c r="Y717" s="4"/>
      <c r="Z717" s="4"/>
      <c r="AA717" s="4"/>
      <c r="AB717" s="4"/>
      <c r="AC717" s="4"/>
      <c r="AD717" s="4"/>
      <c r="AE717" s="4"/>
      <c r="AF717" s="4"/>
    </row>
    <row r="718">
      <c r="A718" s="43"/>
      <c r="B718" s="65" t="s">
        <v>97</v>
      </c>
      <c r="C718" s="43"/>
      <c r="D718" s="45"/>
      <c r="E718" s="45"/>
      <c r="F718" s="45"/>
      <c r="G718" s="4"/>
      <c r="H718" s="4"/>
      <c r="I718" s="66" t="str">
        <f t="array" ref="I718">ifna(IF(F718="","",INDEX(UpdateSheet!W:W,MATCH(1,(UpdateSheet!U:U=MAXIFS(UpdateSheet!U:U, UpdateSheet!V:V, G718, UpdateSheet!U:U, "&lt;=" &amp; A718))*(UpdateSheet!V:V=G718), 0))*H718),"")</f>
        <v/>
      </c>
      <c r="J718" s="61"/>
      <c r="K718" s="4"/>
      <c r="L718" s="4"/>
      <c r="M718" s="4"/>
      <c r="N718" s="4"/>
      <c r="O718" s="4"/>
      <c r="P718" s="4"/>
      <c r="Q718" s="4"/>
      <c r="R718" s="4"/>
      <c r="S718" s="4"/>
      <c r="T718" s="4"/>
      <c r="U718" s="4"/>
      <c r="V718" s="4"/>
      <c r="W718" s="4"/>
      <c r="X718" s="4"/>
      <c r="Y718" s="4"/>
      <c r="Z718" s="4"/>
      <c r="AA718" s="4"/>
      <c r="AB718" s="4"/>
      <c r="AC718" s="4"/>
      <c r="AD718" s="4"/>
      <c r="AE718" s="4"/>
      <c r="AF718" s="4"/>
    </row>
    <row r="719">
      <c r="A719" s="43"/>
      <c r="B719" s="65" t="s">
        <v>97</v>
      </c>
      <c r="C719" s="43"/>
      <c r="D719" s="45"/>
      <c r="E719" s="45"/>
      <c r="F719" s="45"/>
      <c r="G719" s="4"/>
      <c r="H719" s="4"/>
      <c r="I719" s="66" t="str">
        <f t="array" ref="I719">ifna(IF(F719="","",INDEX(UpdateSheet!W:W,MATCH(1,(UpdateSheet!U:U=MAXIFS(UpdateSheet!U:U, UpdateSheet!V:V, G719, UpdateSheet!U:U, "&lt;=" &amp; A719))*(UpdateSheet!V:V=G719), 0))*H719),"")</f>
        <v/>
      </c>
      <c r="J719" s="61"/>
      <c r="K719" s="4"/>
      <c r="L719" s="4"/>
      <c r="M719" s="4"/>
      <c r="N719" s="4"/>
      <c r="O719" s="4"/>
      <c r="P719" s="4"/>
      <c r="Q719" s="4"/>
      <c r="R719" s="4"/>
      <c r="S719" s="4"/>
      <c r="T719" s="4"/>
      <c r="U719" s="4"/>
      <c r="V719" s="4"/>
      <c r="W719" s="4"/>
      <c r="X719" s="4"/>
      <c r="Y719" s="4"/>
      <c r="Z719" s="4"/>
      <c r="AA719" s="4"/>
      <c r="AB719" s="4"/>
      <c r="AC719" s="4"/>
      <c r="AD719" s="4"/>
      <c r="AE719" s="4"/>
      <c r="AF719" s="4"/>
    </row>
    <row r="720">
      <c r="A720" s="43"/>
      <c r="B720" s="65" t="s">
        <v>97</v>
      </c>
      <c r="C720" s="43"/>
      <c r="D720" s="45"/>
      <c r="E720" s="45"/>
      <c r="F720" s="45"/>
      <c r="G720" s="4"/>
      <c r="H720" s="4"/>
      <c r="I720" s="66" t="str">
        <f t="array" ref="I720">ifna(IF(F720="","",INDEX(UpdateSheet!W:W,MATCH(1,(UpdateSheet!U:U=MAXIFS(UpdateSheet!U:U, UpdateSheet!V:V, G720, UpdateSheet!U:U, "&lt;=" &amp; A720))*(UpdateSheet!V:V=G720), 0))*H720),"")</f>
        <v/>
      </c>
      <c r="J720" s="61"/>
      <c r="K720" s="4"/>
      <c r="L720" s="4"/>
      <c r="M720" s="4"/>
      <c r="N720" s="4"/>
      <c r="O720" s="4"/>
      <c r="P720" s="4"/>
      <c r="Q720" s="4"/>
      <c r="R720" s="4"/>
      <c r="S720" s="4"/>
      <c r="T720" s="4"/>
      <c r="U720" s="4"/>
      <c r="V720" s="4"/>
      <c r="W720" s="4"/>
      <c r="X720" s="4"/>
      <c r="Y720" s="4"/>
      <c r="Z720" s="4"/>
      <c r="AA720" s="4"/>
      <c r="AB720" s="4"/>
      <c r="AC720" s="4"/>
      <c r="AD720" s="4"/>
      <c r="AE720" s="4"/>
      <c r="AF720" s="4"/>
    </row>
    <row r="721">
      <c r="A721" s="43"/>
      <c r="B721" s="65" t="s">
        <v>97</v>
      </c>
      <c r="C721" s="43"/>
      <c r="D721" s="45"/>
      <c r="E721" s="45"/>
      <c r="F721" s="45"/>
      <c r="G721" s="4"/>
      <c r="H721" s="4"/>
      <c r="I721" s="66" t="str">
        <f t="array" ref="I721">ifna(IF(F721="","",INDEX(UpdateSheet!W:W,MATCH(1,(UpdateSheet!U:U=MAXIFS(UpdateSheet!U:U, UpdateSheet!V:V, G721, UpdateSheet!U:U, "&lt;=" &amp; A721))*(UpdateSheet!V:V=G721), 0))*H721),"")</f>
        <v/>
      </c>
      <c r="J721" s="61"/>
      <c r="K721" s="4"/>
      <c r="L721" s="4"/>
      <c r="M721" s="4"/>
      <c r="N721" s="4"/>
      <c r="O721" s="4"/>
      <c r="P721" s="4"/>
      <c r="Q721" s="4"/>
      <c r="R721" s="4"/>
      <c r="S721" s="4"/>
      <c r="T721" s="4"/>
      <c r="U721" s="4"/>
      <c r="V721" s="4"/>
      <c r="W721" s="4"/>
      <c r="X721" s="4"/>
      <c r="Y721" s="4"/>
      <c r="Z721" s="4"/>
      <c r="AA721" s="4"/>
      <c r="AB721" s="4"/>
      <c r="AC721" s="4"/>
      <c r="AD721" s="4"/>
      <c r="AE721" s="4"/>
      <c r="AF721" s="4"/>
    </row>
    <row r="722">
      <c r="A722" s="43"/>
      <c r="B722" s="65" t="s">
        <v>97</v>
      </c>
      <c r="C722" s="43"/>
      <c r="D722" s="45"/>
      <c r="E722" s="45"/>
      <c r="F722" s="45"/>
      <c r="G722" s="4"/>
      <c r="H722" s="4"/>
      <c r="I722" s="66" t="str">
        <f t="array" ref="I722">ifna(IF(F722="","",INDEX(UpdateSheet!W:W,MATCH(1,(UpdateSheet!U:U=MAXIFS(UpdateSheet!U:U, UpdateSheet!V:V, G722, UpdateSheet!U:U, "&lt;=" &amp; A722))*(UpdateSheet!V:V=G722), 0))*H722),"")</f>
        <v/>
      </c>
      <c r="J722" s="61"/>
      <c r="K722" s="4"/>
      <c r="L722" s="4"/>
      <c r="M722" s="4"/>
      <c r="N722" s="4"/>
      <c r="O722" s="4"/>
      <c r="P722" s="4"/>
      <c r="Q722" s="4"/>
      <c r="R722" s="4"/>
      <c r="S722" s="4"/>
      <c r="T722" s="4"/>
      <c r="U722" s="4"/>
      <c r="V722" s="4"/>
      <c r="W722" s="4"/>
      <c r="X722" s="4"/>
      <c r="Y722" s="4"/>
      <c r="Z722" s="4"/>
      <c r="AA722" s="4"/>
      <c r="AB722" s="4"/>
      <c r="AC722" s="4"/>
      <c r="AD722" s="4"/>
      <c r="AE722" s="4"/>
      <c r="AF722" s="4"/>
    </row>
    <row r="723">
      <c r="A723" s="43"/>
      <c r="B723" s="65" t="s">
        <v>97</v>
      </c>
      <c r="C723" s="43"/>
      <c r="D723" s="45"/>
      <c r="E723" s="45"/>
      <c r="F723" s="45"/>
      <c r="G723" s="4"/>
      <c r="H723" s="4"/>
      <c r="I723" s="66" t="str">
        <f t="array" ref="I723">ifna(IF(F723="","",INDEX(UpdateSheet!W:W,MATCH(1,(UpdateSheet!U:U=MAXIFS(UpdateSheet!U:U, UpdateSheet!V:V, G723, UpdateSheet!U:U, "&lt;=" &amp; A723))*(UpdateSheet!V:V=G723), 0))*H723),"")</f>
        <v/>
      </c>
      <c r="J723" s="61"/>
      <c r="K723" s="4"/>
      <c r="L723" s="4"/>
      <c r="M723" s="4"/>
      <c r="N723" s="4"/>
      <c r="O723" s="4"/>
      <c r="P723" s="4"/>
      <c r="Q723" s="4"/>
      <c r="R723" s="4"/>
      <c r="S723" s="4"/>
      <c r="T723" s="4"/>
      <c r="U723" s="4"/>
      <c r="V723" s="4"/>
      <c r="W723" s="4"/>
      <c r="X723" s="4"/>
      <c r="Y723" s="4"/>
      <c r="Z723" s="4"/>
      <c r="AA723" s="4"/>
      <c r="AB723" s="4"/>
      <c r="AC723" s="4"/>
      <c r="AD723" s="4"/>
      <c r="AE723" s="4"/>
      <c r="AF723" s="4"/>
    </row>
    <row r="724">
      <c r="A724" s="43"/>
      <c r="B724" s="65" t="s">
        <v>97</v>
      </c>
      <c r="C724" s="43"/>
      <c r="D724" s="45"/>
      <c r="E724" s="45"/>
      <c r="F724" s="45"/>
      <c r="G724" s="4"/>
      <c r="H724" s="4"/>
      <c r="I724" s="66" t="str">
        <f t="array" ref="I724">ifna(IF(F724="","",INDEX(UpdateSheet!W:W,MATCH(1,(UpdateSheet!U:U=MAXIFS(UpdateSheet!U:U, UpdateSheet!V:V, G724, UpdateSheet!U:U, "&lt;=" &amp; A724))*(UpdateSheet!V:V=G724), 0))*H724),"")</f>
        <v/>
      </c>
      <c r="J724" s="61"/>
      <c r="K724" s="4"/>
      <c r="L724" s="4"/>
      <c r="M724" s="4"/>
      <c r="N724" s="4"/>
      <c r="O724" s="4"/>
      <c r="P724" s="4"/>
      <c r="Q724" s="4"/>
      <c r="R724" s="4"/>
      <c r="S724" s="4"/>
      <c r="T724" s="4"/>
      <c r="U724" s="4"/>
      <c r="V724" s="4"/>
      <c r="W724" s="4"/>
      <c r="X724" s="4"/>
      <c r="Y724" s="4"/>
      <c r="Z724" s="4"/>
      <c r="AA724" s="4"/>
      <c r="AB724" s="4"/>
      <c r="AC724" s="4"/>
      <c r="AD724" s="4"/>
      <c r="AE724" s="4"/>
      <c r="AF724" s="4"/>
    </row>
    <row r="725">
      <c r="A725" s="43"/>
      <c r="B725" s="65" t="s">
        <v>97</v>
      </c>
      <c r="C725" s="43"/>
      <c r="D725" s="45"/>
      <c r="E725" s="45"/>
      <c r="F725" s="45"/>
      <c r="G725" s="4"/>
      <c r="H725" s="4"/>
      <c r="I725" s="66" t="str">
        <f t="array" ref="I725">ifna(IF(F725="","",INDEX(UpdateSheet!W:W,MATCH(1,(UpdateSheet!U:U=MAXIFS(UpdateSheet!U:U, UpdateSheet!V:V, G725, UpdateSheet!U:U, "&lt;=" &amp; A725))*(UpdateSheet!V:V=G725), 0))*H725),"")</f>
        <v/>
      </c>
      <c r="J725" s="61"/>
      <c r="K725" s="4"/>
      <c r="L725" s="4"/>
      <c r="M725" s="4"/>
      <c r="N725" s="4"/>
      <c r="O725" s="4"/>
      <c r="P725" s="4"/>
      <c r="Q725" s="4"/>
      <c r="R725" s="4"/>
      <c r="S725" s="4"/>
      <c r="T725" s="4"/>
      <c r="U725" s="4"/>
      <c r="V725" s="4"/>
      <c r="W725" s="4"/>
      <c r="X725" s="4"/>
      <c r="Y725" s="4"/>
      <c r="Z725" s="4"/>
      <c r="AA725" s="4"/>
      <c r="AB725" s="4"/>
      <c r="AC725" s="4"/>
      <c r="AD725" s="4"/>
      <c r="AE725" s="4"/>
      <c r="AF725" s="4"/>
    </row>
    <row r="726">
      <c r="A726" s="43"/>
      <c r="B726" s="65" t="s">
        <v>97</v>
      </c>
      <c r="C726" s="43"/>
      <c r="D726" s="45"/>
      <c r="E726" s="45"/>
      <c r="F726" s="45"/>
      <c r="G726" s="4"/>
      <c r="H726" s="4"/>
      <c r="I726" s="66" t="str">
        <f t="array" ref="I726">ifna(IF(F726="","",INDEX(UpdateSheet!W:W,MATCH(1,(UpdateSheet!U:U=MAXIFS(UpdateSheet!U:U, UpdateSheet!V:V, G726, UpdateSheet!U:U, "&lt;=" &amp; A726))*(UpdateSheet!V:V=G726), 0))*H726),"")</f>
        <v/>
      </c>
      <c r="J726" s="61"/>
      <c r="K726" s="4"/>
      <c r="L726" s="4"/>
      <c r="M726" s="4"/>
      <c r="N726" s="4"/>
      <c r="O726" s="4"/>
      <c r="P726" s="4"/>
      <c r="Q726" s="4"/>
      <c r="R726" s="4"/>
      <c r="S726" s="4"/>
      <c r="T726" s="4"/>
      <c r="U726" s="4"/>
      <c r="V726" s="4"/>
      <c r="W726" s="4"/>
      <c r="X726" s="4"/>
      <c r="Y726" s="4"/>
      <c r="Z726" s="4"/>
      <c r="AA726" s="4"/>
      <c r="AB726" s="4"/>
      <c r="AC726" s="4"/>
      <c r="AD726" s="4"/>
      <c r="AE726" s="4"/>
      <c r="AF726" s="4"/>
    </row>
    <row r="727">
      <c r="A727" s="43"/>
      <c r="B727" s="65" t="s">
        <v>97</v>
      </c>
      <c r="C727" s="43"/>
      <c r="D727" s="45"/>
      <c r="E727" s="45"/>
      <c r="F727" s="45"/>
      <c r="G727" s="4"/>
      <c r="H727" s="4"/>
      <c r="I727" s="66" t="str">
        <f t="array" ref="I727">ifna(IF(F727="","",INDEX(UpdateSheet!W:W,MATCH(1,(UpdateSheet!U:U=MAXIFS(UpdateSheet!U:U, UpdateSheet!V:V, G727, UpdateSheet!U:U, "&lt;=" &amp; A727))*(UpdateSheet!V:V=G727), 0))*H727),"")</f>
        <v/>
      </c>
      <c r="J727" s="61"/>
      <c r="K727" s="4"/>
      <c r="L727" s="4"/>
      <c r="M727" s="4"/>
      <c r="N727" s="4"/>
      <c r="O727" s="4"/>
      <c r="P727" s="4"/>
      <c r="Q727" s="4"/>
      <c r="R727" s="4"/>
      <c r="S727" s="4"/>
      <c r="T727" s="4"/>
      <c r="U727" s="4"/>
      <c r="V727" s="4"/>
      <c r="W727" s="4"/>
      <c r="X727" s="4"/>
      <c r="Y727" s="4"/>
      <c r="Z727" s="4"/>
      <c r="AA727" s="4"/>
      <c r="AB727" s="4"/>
      <c r="AC727" s="4"/>
      <c r="AD727" s="4"/>
      <c r="AE727" s="4"/>
      <c r="AF727" s="4"/>
    </row>
    <row r="728">
      <c r="A728" s="43"/>
      <c r="B728" s="65" t="s">
        <v>97</v>
      </c>
      <c r="C728" s="43"/>
      <c r="D728" s="45"/>
      <c r="E728" s="45"/>
      <c r="F728" s="45"/>
      <c r="G728" s="4"/>
      <c r="H728" s="4"/>
      <c r="I728" s="66" t="str">
        <f t="array" ref="I728">ifna(IF(F728="","",INDEX(UpdateSheet!W:W,MATCH(1,(UpdateSheet!U:U=MAXIFS(UpdateSheet!U:U, UpdateSheet!V:V, G728, UpdateSheet!U:U, "&lt;=" &amp; A728))*(UpdateSheet!V:V=G728), 0))*H728),"")</f>
        <v/>
      </c>
      <c r="J728" s="61"/>
      <c r="K728" s="4"/>
      <c r="L728" s="4"/>
      <c r="M728" s="4"/>
      <c r="N728" s="4"/>
      <c r="O728" s="4"/>
      <c r="P728" s="4"/>
      <c r="Q728" s="4"/>
      <c r="R728" s="4"/>
      <c r="S728" s="4"/>
      <c r="T728" s="4"/>
      <c r="U728" s="4"/>
      <c r="V728" s="4"/>
      <c r="W728" s="4"/>
      <c r="X728" s="4"/>
      <c r="Y728" s="4"/>
      <c r="Z728" s="4"/>
      <c r="AA728" s="4"/>
      <c r="AB728" s="4"/>
      <c r="AC728" s="4"/>
      <c r="AD728" s="4"/>
      <c r="AE728" s="4"/>
      <c r="AF728" s="4"/>
    </row>
    <row r="729">
      <c r="A729" s="43"/>
      <c r="B729" s="65" t="s">
        <v>97</v>
      </c>
      <c r="C729" s="43"/>
      <c r="D729" s="45"/>
      <c r="E729" s="45"/>
      <c r="F729" s="45"/>
      <c r="G729" s="4"/>
      <c r="H729" s="4"/>
      <c r="I729" s="66" t="str">
        <f t="array" ref="I729">ifna(IF(F729="","",INDEX(UpdateSheet!W:W,MATCH(1,(UpdateSheet!U:U=MAXIFS(UpdateSheet!U:U, UpdateSheet!V:V, G729, UpdateSheet!U:U, "&lt;=" &amp; A729))*(UpdateSheet!V:V=G729), 0))*H729),"")</f>
        <v/>
      </c>
      <c r="J729" s="61"/>
      <c r="K729" s="4"/>
      <c r="L729" s="4"/>
      <c r="M729" s="4"/>
      <c r="N729" s="4"/>
      <c r="O729" s="4"/>
      <c r="P729" s="4"/>
      <c r="Q729" s="4"/>
      <c r="R729" s="4"/>
      <c r="S729" s="4"/>
      <c r="T729" s="4"/>
      <c r="U729" s="4"/>
      <c r="V729" s="4"/>
      <c r="W729" s="4"/>
      <c r="X729" s="4"/>
      <c r="Y729" s="4"/>
      <c r="Z729" s="4"/>
      <c r="AA729" s="4"/>
      <c r="AB729" s="4"/>
      <c r="AC729" s="4"/>
      <c r="AD729" s="4"/>
      <c r="AE729" s="4"/>
      <c r="AF729" s="4"/>
    </row>
    <row r="730">
      <c r="A730" s="43"/>
      <c r="B730" s="65" t="s">
        <v>97</v>
      </c>
      <c r="C730" s="43"/>
      <c r="D730" s="45"/>
      <c r="E730" s="45"/>
      <c r="F730" s="45"/>
      <c r="G730" s="4"/>
      <c r="H730" s="4"/>
      <c r="I730" s="66" t="str">
        <f t="array" ref="I730">ifna(IF(F730="","",INDEX(UpdateSheet!W:W,MATCH(1,(UpdateSheet!U:U=MAXIFS(UpdateSheet!U:U, UpdateSheet!V:V, G730, UpdateSheet!U:U, "&lt;=" &amp; A730))*(UpdateSheet!V:V=G730), 0))*H730),"")</f>
        <v/>
      </c>
      <c r="J730" s="61"/>
      <c r="K730" s="4"/>
      <c r="L730" s="4"/>
      <c r="M730" s="4"/>
      <c r="N730" s="4"/>
      <c r="O730" s="4"/>
      <c r="P730" s="4"/>
      <c r="Q730" s="4"/>
      <c r="R730" s="4"/>
      <c r="S730" s="4"/>
      <c r="T730" s="4"/>
      <c r="U730" s="4"/>
      <c r="V730" s="4"/>
      <c r="W730" s="4"/>
      <c r="X730" s="4"/>
      <c r="Y730" s="4"/>
      <c r="Z730" s="4"/>
      <c r="AA730" s="4"/>
      <c r="AB730" s="4"/>
      <c r="AC730" s="4"/>
      <c r="AD730" s="4"/>
      <c r="AE730" s="4"/>
      <c r="AF730" s="4"/>
    </row>
    <row r="731">
      <c r="A731" s="43"/>
      <c r="B731" s="65" t="s">
        <v>97</v>
      </c>
      <c r="C731" s="43"/>
      <c r="D731" s="45"/>
      <c r="E731" s="45"/>
      <c r="F731" s="45"/>
      <c r="G731" s="4"/>
      <c r="H731" s="4"/>
      <c r="I731" s="66" t="str">
        <f t="array" ref="I731">ifna(IF(F731="","",INDEX(UpdateSheet!W:W,MATCH(1,(UpdateSheet!U:U=MAXIFS(UpdateSheet!U:U, UpdateSheet!V:V, G731, UpdateSheet!U:U, "&lt;=" &amp; A731))*(UpdateSheet!V:V=G731), 0))*H731),"")</f>
        <v/>
      </c>
      <c r="J731" s="61"/>
      <c r="K731" s="4"/>
      <c r="L731" s="4"/>
      <c r="M731" s="4"/>
      <c r="N731" s="4"/>
      <c r="O731" s="4"/>
      <c r="P731" s="4"/>
      <c r="Q731" s="4"/>
      <c r="R731" s="4"/>
      <c r="S731" s="4"/>
      <c r="T731" s="4"/>
      <c r="U731" s="4"/>
      <c r="V731" s="4"/>
      <c r="W731" s="4"/>
      <c r="X731" s="4"/>
      <c r="Y731" s="4"/>
      <c r="Z731" s="4"/>
      <c r="AA731" s="4"/>
      <c r="AB731" s="4"/>
      <c r="AC731" s="4"/>
      <c r="AD731" s="4"/>
      <c r="AE731" s="4"/>
      <c r="AF731" s="4"/>
    </row>
    <row r="732">
      <c r="A732" s="43"/>
      <c r="B732" s="65" t="s">
        <v>97</v>
      </c>
      <c r="C732" s="43"/>
      <c r="D732" s="45"/>
      <c r="E732" s="45"/>
      <c r="F732" s="45"/>
      <c r="G732" s="4"/>
      <c r="H732" s="4"/>
      <c r="I732" s="66" t="str">
        <f t="array" ref="I732">ifna(IF(F732="","",INDEX(UpdateSheet!W:W,MATCH(1,(UpdateSheet!U:U=MAXIFS(UpdateSheet!U:U, UpdateSheet!V:V, G732, UpdateSheet!U:U, "&lt;=" &amp; A732))*(UpdateSheet!V:V=G732), 0))*H732),"")</f>
        <v/>
      </c>
      <c r="J732" s="61"/>
      <c r="K732" s="4"/>
      <c r="L732" s="4"/>
      <c r="M732" s="4"/>
      <c r="N732" s="4"/>
      <c r="O732" s="4"/>
      <c r="P732" s="4"/>
      <c r="Q732" s="4"/>
      <c r="R732" s="4"/>
      <c r="S732" s="4"/>
      <c r="T732" s="4"/>
      <c r="U732" s="4"/>
      <c r="V732" s="4"/>
      <c r="W732" s="4"/>
      <c r="X732" s="4"/>
      <c r="Y732" s="4"/>
      <c r="Z732" s="4"/>
      <c r="AA732" s="4"/>
      <c r="AB732" s="4"/>
      <c r="AC732" s="4"/>
      <c r="AD732" s="4"/>
      <c r="AE732" s="4"/>
      <c r="AF732" s="4"/>
    </row>
    <row r="733">
      <c r="A733" s="43"/>
      <c r="B733" s="65" t="s">
        <v>97</v>
      </c>
      <c r="C733" s="43"/>
      <c r="D733" s="45"/>
      <c r="E733" s="45"/>
      <c r="F733" s="45"/>
      <c r="G733" s="4"/>
      <c r="H733" s="4"/>
      <c r="I733" s="66" t="str">
        <f t="array" ref="I733">ifna(IF(F733="","",INDEX(UpdateSheet!W:W,MATCH(1,(UpdateSheet!U:U=MAXIFS(UpdateSheet!U:U, UpdateSheet!V:V, G733, UpdateSheet!U:U, "&lt;=" &amp; A733))*(UpdateSheet!V:V=G733), 0))*H733),"")</f>
        <v/>
      </c>
      <c r="J733" s="61"/>
      <c r="K733" s="4"/>
      <c r="L733" s="4"/>
      <c r="M733" s="4"/>
      <c r="N733" s="4"/>
      <c r="O733" s="4"/>
      <c r="P733" s="4"/>
      <c r="Q733" s="4"/>
      <c r="R733" s="4"/>
      <c r="S733" s="4"/>
      <c r="T733" s="4"/>
      <c r="U733" s="4"/>
      <c r="V733" s="4"/>
      <c r="W733" s="4"/>
      <c r="X733" s="4"/>
      <c r="Y733" s="4"/>
      <c r="Z733" s="4"/>
      <c r="AA733" s="4"/>
      <c r="AB733" s="4"/>
      <c r="AC733" s="4"/>
      <c r="AD733" s="4"/>
      <c r="AE733" s="4"/>
      <c r="AF733" s="4"/>
    </row>
    <row r="734">
      <c r="A734" s="43"/>
      <c r="B734" s="65" t="s">
        <v>97</v>
      </c>
      <c r="C734" s="43"/>
      <c r="D734" s="45"/>
      <c r="E734" s="45"/>
      <c r="F734" s="45"/>
      <c r="G734" s="4"/>
      <c r="H734" s="4"/>
      <c r="I734" s="66" t="str">
        <f t="array" ref="I734">ifna(IF(F734="","",INDEX(UpdateSheet!W:W,MATCH(1,(UpdateSheet!U:U=MAXIFS(UpdateSheet!U:U, UpdateSheet!V:V, G734, UpdateSheet!U:U, "&lt;=" &amp; A734))*(UpdateSheet!V:V=G734), 0))*H734),"")</f>
        <v/>
      </c>
      <c r="J734" s="61"/>
      <c r="K734" s="4"/>
      <c r="L734" s="4"/>
      <c r="M734" s="4"/>
      <c r="N734" s="4"/>
      <c r="O734" s="4"/>
      <c r="P734" s="4"/>
      <c r="Q734" s="4"/>
      <c r="R734" s="4"/>
      <c r="S734" s="4"/>
      <c r="T734" s="4"/>
      <c r="U734" s="4"/>
      <c r="V734" s="4"/>
      <c r="W734" s="4"/>
      <c r="X734" s="4"/>
      <c r="Y734" s="4"/>
      <c r="Z734" s="4"/>
      <c r="AA734" s="4"/>
      <c r="AB734" s="4"/>
      <c r="AC734" s="4"/>
      <c r="AD734" s="4"/>
      <c r="AE734" s="4"/>
      <c r="AF734" s="4"/>
    </row>
    <row r="735">
      <c r="A735" s="43"/>
      <c r="B735" s="65" t="s">
        <v>97</v>
      </c>
      <c r="C735" s="43"/>
      <c r="D735" s="45"/>
      <c r="E735" s="45"/>
      <c r="F735" s="45"/>
      <c r="G735" s="4"/>
      <c r="H735" s="4"/>
      <c r="I735" s="66" t="str">
        <f t="array" ref="I735">ifna(IF(F735="","",INDEX(UpdateSheet!W:W,MATCH(1,(UpdateSheet!U:U=MAXIFS(UpdateSheet!U:U, UpdateSheet!V:V, G735, UpdateSheet!U:U, "&lt;=" &amp; A735))*(UpdateSheet!V:V=G735), 0))*H735),"")</f>
        <v/>
      </c>
      <c r="J735" s="61"/>
      <c r="K735" s="4"/>
      <c r="L735" s="4"/>
      <c r="M735" s="4"/>
      <c r="N735" s="4"/>
      <c r="O735" s="4"/>
      <c r="P735" s="4"/>
      <c r="Q735" s="4"/>
      <c r="R735" s="4"/>
      <c r="S735" s="4"/>
      <c r="T735" s="4"/>
      <c r="U735" s="4"/>
      <c r="V735" s="4"/>
      <c r="W735" s="4"/>
      <c r="X735" s="4"/>
      <c r="Y735" s="4"/>
      <c r="Z735" s="4"/>
      <c r="AA735" s="4"/>
      <c r="AB735" s="4"/>
      <c r="AC735" s="4"/>
      <c r="AD735" s="4"/>
      <c r="AE735" s="4"/>
      <c r="AF735" s="4"/>
    </row>
    <row r="736">
      <c r="A736" s="43"/>
      <c r="B736" s="65" t="s">
        <v>97</v>
      </c>
      <c r="C736" s="43"/>
      <c r="D736" s="45"/>
      <c r="E736" s="45"/>
      <c r="F736" s="45"/>
      <c r="G736" s="4"/>
      <c r="H736" s="4"/>
      <c r="I736" s="66" t="str">
        <f t="array" ref="I736">ifna(IF(F736="","",INDEX(UpdateSheet!W:W,MATCH(1,(UpdateSheet!U:U=MAXIFS(UpdateSheet!U:U, UpdateSheet!V:V, G736, UpdateSheet!U:U, "&lt;=" &amp; A736))*(UpdateSheet!V:V=G736), 0))*H736),"")</f>
        <v/>
      </c>
      <c r="J736" s="61"/>
      <c r="K736" s="4"/>
      <c r="L736" s="4"/>
      <c r="M736" s="4"/>
      <c r="N736" s="4"/>
      <c r="O736" s="4"/>
      <c r="P736" s="4"/>
      <c r="Q736" s="4"/>
      <c r="R736" s="4"/>
      <c r="S736" s="4"/>
      <c r="T736" s="4"/>
      <c r="U736" s="4"/>
      <c r="V736" s="4"/>
      <c r="W736" s="4"/>
      <c r="X736" s="4"/>
      <c r="Y736" s="4"/>
      <c r="Z736" s="4"/>
      <c r="AA736" s="4"/>
      <c r="AB736" s="4"/>
      <c r="AC736" s="4"/>
      <c r="AD736" s="4"/>
      <c r="AE736" s="4"/>
      <c r="AF736" s="4"/>
    </row>
    <row r="737">
      <c r="A737" s="43"/>
      <c r="B737" s="65" t="s">
        <v>97</v>
      </c>
      <c r="C737" s="43"/>
      <c r="D737" s="45"/>
      <c r="E737" s="45"/>
      <c r="F737" s="45"/>
      <c r="G737" s="4"/>
      <c r="H737" s="4"/>
      <c r="I737" s="66" t="str">
        <f t="array" ref="I737">ifna(IF(F737="","",INDEX(UpdateSheet!W:W,MATCH(1,(UpdateSheet!U:U=MAXIFS(UpdateSheet!U:U, UpdateSheet!V:V, G737, UpdateSheet!U:U, "&lt;=" &amp; A737))*(UpdateSheet!V:V=G737), 0))*H737),"")</f>
        <v/>
      </c>
      <c r="J737" s="61"/>
      <c r="K737" s="4"/>
      <c r="L737" s="4"/>
      <c r="M737" s="4"/>
      <c r="N737" s="4"/>
      <c r="O737" s="4"/>
      <c r="P737" s="4"/>
      <c r="Q737" s="4"/>
      <c r="R737" s="4"/>
      <c r="S737" s="4"/>
      <c r="T737" s="4"/>
      <c r="U737" s="4"/>
      <c r="V737" s="4"/>
      <c r="W737" s="4"/>
      <c r="X737" s="4"/>
      <c r="Y737" s="4"/>
      <c r="Z737" s="4"/>
      <c r="AA737" s="4"/>
      <c r="AB737" s="4"/>
      <c r="AC737" s="4"/>
      <c r="AD737" s="4"/>
      <c r="AE737" s="4"/>
      <c r="AF737" s="4"/>
    </row>
    <row r="738">
      <c r="A738" s="43"/>
      <c r="B738" s="65" t="s">
        <v>97</v>
      </c>
      <c r="C738" s="43"/>
      <c r="D738" s="45"/>
      <c r="E738" s="45"/>
      <c r="F738" s="45"/>
      <c r="G738" s="4"/>
      <c r="H738" s="4"/>
      <c r="I738" s="66" t="str">
        <f t="array" ref="I738">ifna(IF(F738="","",INDEX(UpdateSheet!W:W,MATCH(1,(UpdateSheet!U:U=MAXIFS(UpdateSheet!U:U, UpdateSheet!V:V, G738, UpdateSheet!U:U, "&lt;=" &amp; A738))*(UpdateSheet!V:V=G738), 0))*H738),"")</f>
        <v/>
      </c>
      <c r="J738" s="61"/>
      <c r="K738" s="4"/>
      <c r="L738" s="4"/>
      <c r="M738" s="4"/>
      <c r="N738" s="4"/>
      <c r="O738" s="4"/>
      <c r="P738" s="4"/>
      <c r="Q738" s="4"/>
      <c r="R738" s="4"/>
      <c r="S738" s="4"/>
      <c r="T738" s="4"/>
      <c r="U738" s="4"/>
      <c r="V738" s="4"/>
      <c r="W738" s="4"/>
      <c r="X738" s="4"/>
      <c r="Y738" s="4"/>
      <c r="Z738" s="4"/>
      <c r="AA738" s="4"/>
      <c r="AB738" s="4"/>
      <c r="AC738" s="4"/>
      <c r="AD738" s="4"/>
      <c r="AE738" s="4"/>
      <c r="AF738" s="4"/>
    </row>
    <row r="739">
      <c r="A739" s="43"/>
      <c r="B739" s="65" t="s">
        <v>97</v>
      </c>
      <c r="C739" s="43"/>
      <c r="D739" s="45"/>
      <c r="E739" s="45"/>
      <c r="F739" s="45"/>
      <c r="G739" s="4"/>
      <c r="H739" s="4"/>
      <c r="I739" s="66" t="str">
        <f t="array" ref="I739">ifna(IF(F739="","",INDEX(UpdateSheet!W:W,MATCH(1,(UpdateSheet!U:U=MAXIFS(UpdateSheet!U:U, UpdateSheet!V:V, G739, UpdateSheet!U:U, "&lt;=" &amp; A739))*(UpdateSheet!V:V=G739), 0))*H739),"")</f>
        <v/>
      </c>
      <c r="J739" s="61"/>
      <c r="K739" s="4"/>
      <c r="L739" s="4"/>
      <c r="M739" s="4"/>
      <c r="N739" s="4"/>
      <c r="O739" s="4"/>
      <c r="P739" s="4"/>
      <c r="Q739" s="4"/>
      <c r="R739" s="4"/>
      <c r="S739" s="4"/>
      <c r="T739" s="4"/>
      <c r="U739" s="4"/>
      <c r="V739" s="4"/>
      <c r="W739" s="4"/>
      <c r="X739" s="4"/>
      <c r="Y739" s="4"/>
      <c r="Z739" s="4"/>
      <c r="AA739" s="4"/>
      <c r="AB739" s="4"/>
      <c r="AC739" s="4"/>
      <c r="AD739" s="4"/>
      <c r="AE739" s="4"/>
      <c r="AF739" s="4"/>
    </row>
    <row r="740">
      <c r="A740" s="43"/>
      <c r="B740" s="65" t="s">
        <v>97</v>
      </c>
      <c r="C740" s="43"/>
      <c r="D740" s="45"/>
      <c r="E740" s="45"/>
      <c r="F740" s="45"/>
      <c r="G740" s="4"/>
      <c r="H740" s="4"/>
      <c r="I740" s="66" t="str">
        <f t="array" ref="I740">ifna(IF(F740="","",INDEX(UpdateSheet!W:W,MATCH(1,(UpdateSheet!U:U=MAXIFS(UpdateSheet!U:U, UpdateSheet!V:V, G740, UpdateSheet!U:U, "&lt;=" &amp; A740))*(UpdateSheet!V:V=G740), 0))*H740),"")</f>
        <v/>
      </c>
      <c r="J740" s="61"/>
      <c r="K740" s="4"/>
      <c r="L740" s="4"/>
      <c r="M740" s="4"/>
      <c r="N740" s="4"/>
      <c r="O740" s="4"/>
      <c r="P740" s="4"/>
      <c r="Q740" s="4"/>
      <c r="R740" s="4"/>
      <c r="S740" s="4"/>
      <c r="T740" s="4"/>
      <c r="U740" s="4"/>
      <c r="V740" s="4"/>
      <c r="W740" s="4"/>
      <c r="X740" s="4"/>
      <c r="Y740" s="4"/>
      <c r="Z740" s="4"/>
      <c r="AA740" s="4"/>
      <c r="AB740" s="4"/>
      <c r="AC740" s="4"/>
      <c r="AD740" s="4"/>
      <c r="AE740" s="4"/>
      <c r="AF740" s="4"/>
    </row>
    <row r="741">
      <c r="A741" s="43"/>
      <c r="B741" s="65" t="s">
        <v>97</v>
      </c>
      <c r="C741" s="43"/>
      <c r="D741" s="45"/>
      <c r="E741" s="45"/>
      <c r="F741" s="45"/>
      <c r="G741" s="4"/>
      <c r="H741" s="4"/>
      <c r="I741" s="66" t="str">
        <f t="array" ref="I741">ifna(IF(F741="","",INDEX(UpdateSheet!W:W,MATCH(1,(UpdateSheet!U:U=MAXIFS(UpdateSheet!U:U, UpdateSheet!V:V, G741, UpdateSheet!U:U, "&lt;=" &amp; A741))*(UpdateSheet!V:V=G741), 0))*H741),"")</f>
        <v/>
      </c>
      <c r="J741" s="61"/>
      <c r="K741" s="4"/>
      <c r="L741" s="4"/>
      <c r="M741" s="4"/>
      <c r="N741" s="4"/>
      <c r="O741" s="4"/>
      <c r="P741" s="4"/>
      <c r="Q741" s="4"/>
      <c r="R741" s="4"/>
      <c r="S741" s="4"/>
      <c r="T741" s="4"/>
      <c r="U741" s="4"/>
      <c r="V741" s="4"/>
      <c r="W741" s="4"/>
      <c r="X741" s="4"/>
      <c r="Y741" s="4"/>
      <c r="Z741" s="4"/>
      <c r="AA741" s="4"/>
      <c r="AB741" s="4"/>
      <c r="AC741" s="4"/>
      <c r="AD741" s="4"/>
      <c r="AE741" s="4"/>
      <c r="AF741" s="4"/>
    </row>
    <row r="742">
      <c r="A742" s="43"/>
      <c r="B742" s="65" t="s">
        <v>97</v>
      </c>
      <c r="C742" s="43"/>
      <c r="D742" s="45"/>
      <c r="E742" s="45"/>
      <c r="F742" s="45"/>
      <c r="G742" s="4"/>
      <c r="H742" s="4"/>
      <c r="I742" s="66" t="str">
        <f t="array" ref="I742">ifna(IF(F742="","",INDEX(UpdateSheet!W:W,MATCH(1,(UpdateSheet!U:U=MAXIFS(UpdateSheet!U:U, UpdateSheet!V:V, G742, UpdateSheet!U:U, "&lt;=" &amp; A742))*(UpdateSheet!V:V=G742), 0))*H742),"")</f>
        <v/>
      </c>
      <c r="J742" s="61"/>
      <c r="K742" s="4"/>
      <c r="L742" s="4"/>
      <c r="M742" s="4"/>
      <c r="N742" s="4"/>
      <c r="O742" s="4"/>
      <c r="P742" s="4"/>
      <c r="Q742" s="4"/>
      <c r="R742" s="4"/>
      <c r="S742" s="4"/>
      <c r="T742" s="4"/>
      <c r="U742" s="4"/>
      <c r="V742" s="4"/>
      <c r="W742" s="4"/>
      <c r="X742" s="4"/>
      <c r="Y742" s="4"/>
      <c r="Z742" s="4"/>
      <c r="AA742" s="4"/>
      <c r="AB742" s="4"/>
      <c r="AC742" s="4"/>
      <c r="AD742" s="4"/>
      <c r="AE742" s="4"/>
      <c r="AF742" s="4"/>
    </row>
    <row r="743">
      <c r="A743" s="43"/>
      <c r="B743" s="65" t="s">
        <v>97</v>
      </c>
      <c r="C743" s="43"/>
      <c r="D743" s="45"/>
      <c r="E743" s="45"/>
      <c r="F743" s="45"/>
      <c r="G743" s="4"/>
      <c r="H743" s="4"/>
      <c r="I743" s="66" t="str">
        <f t="array" ref="I743">ifna(IF(F743="","",INDEX(UpdateSheet!W:W,MATCH(1,(UpdateSheet!U:U=MAXIFS(UpdateSheet!U:U, UpdateSheet!V:V, G743, UpdateSheet!U:U, "&lt;=" &amp; A743))*(UpdateSheet!V:V=G743), 0))*H743),"")</f>
        <v/>
      </c>
      <c r="J743" s="61"/>
      <c r="K743" s="4"/>
      <c r="L743" s="4"/>
      <c r="M743" s="4"/>
      <c r="N743" s="4"/>
      <c r="O743" s="4"/>
      <c r="P743" s="4"/>
      <c r="Q743" s="4"/>
      <c r="R743" s="4"/>
      <c r="S743" s="4"/>
      <c r="T743" s="4"/>
      <c r="U743" s="4"/>
      <c r="V743" s="4"/>
      <c r="W743" s="4"/>
      <c r="X743" s="4"/>
      <c r="Y743" s="4"/>
      <c r="Z743" s="4"/>
      <c r="AA743" s="4"/>
      <c r="AB743" s="4"/>
      <c r="AC743" s="4"/>
      <c r="AD743" s="4"/>
      <c r="AE743" s="4"/>
      <c r="AF743" s="4"/>
    </row>
    <row r="744">
      <c r="A744" s="43"/>
      <c r="B744" s="65" t="s">
        <v>97</v>
      </c>
      <c r="C744" s="43"/>
      <c r="D744" s="45"/>
      <c r="E744" s="45"/>
      <c r="F744" s="45"/>
      <c r="G744" s="4"/>
      <c r="H744" s="4"/>
      <c r="I744" s="66" t="str">
        <f t="array" ref="I744">ifna(IF(F744="","",INDEX(UpdateSheet!W:W,MATCH(1,(UpdateSheet!U:U=MAXIFS(UpdateSheet!U:U, UpdateSheet!V:V, G744, UpdateSheet!U:U, "&lt;=" &amp; A744))*(UpdateSheet!V:V=G744), 0))*H744),"")</f>
        <v/>
      </c>
      <c r="J744" s="61"/>
      <c r="K744" s="4"/>
      <c r="L744" s="4"/>
      <c r="M744" s="4"/>
      <c r="N744" s="4"/>
      <c r="O744" s="4"/>
      <c r="P744" s="4"/>
      <c r="Q744" s="4"/>
      <c r="R744" s="4"/>
      <c r="S744" s="4"/>
      <c r="T744" s="4"/>
      <c r="U744" s="4"/>
      <c r="V744" s="4"/>
      <c r="W744" s="4"/>
      <c r="X744" s="4"/>
      <c r="Y744" s="4"/>
      <c r="Z744" s="4"/>
      <c r="AA744" s="4"/>
      <c r="AB744" s="4"/>
      <c r="AC744" s="4"/>
      <c r="AD744" s="4"/>
      <c r="AE744" s="4"/>
      <c r="AF744" s="4"/>
    </row>
    <row r="745">
      <c r="A745" s="43"/>
      <c r="B745" s="65" t="s">
        <v>97</v>
      </c>
      <c r="C745" s="43"/>
      <c r="D745" s="45"/>
      <c r="E745" s="45"/>
      <c r="F745" s="45"/>
      <c r="G745" s="4"/>
      <c r="H745" s="4"/>
      <c r="I745" s="66" t="str">
        <f t="array" ref="I745">ifna(IF(F745="","",INDEX(UpdateSheet!W:W,MATCH(1,(UpdateSheet!U:U=MAXIFS(UpdateSheet!U:U, UpdateSheet!V:V, G745, UpdateSheet!U:U, "&lt;=" &amp; A745))*(UpdateSheet!V:V=G745), 0))*H745),"")</f>
        <v/>
      </c>
      <c r="J745" s="61"/>
      <c r="K745" s="4"/>
      <c r="L745" s="4"/>
      <c r="M745" s="4"/>
      <c r="N745" s="4"/>
      <c r="O745" s="4"/>
      <c r="P745" s="4"/>
      <c r="Q745" s="4"/>
      <c r="R745" s="4"/>
      <c r="S745" s="4"/>
      <c r="T745" s="4"/>
      <c r="U745" s="4"/>
      <c r="V745" s="4"/>
      <c r="W745" s="4"/>
      <c r="X745" s="4"/>
      <c r="Y745" s="4"/>
      <c r="Z745" s="4"/>
      <c r="AA745" s="4"/>
      <c r="AB745" s="4"/>
      <c r="AC745" s="4"/>
      <c r="AD745" s="4"/>
      <c r="AE745" s="4"/>
      <c r="AF745" s="4"/>
    </row>
    <row r="746">
      <c r="A746" s="43"/>
      <c r="B746" s="65" t="s">
        <v>97</v>
      </c>
      <c r="C746" s="43"/>
      <c r="D746" s="45"/>
      <c r="E746" s="45"/>
      <c r="F746" s="45"/>
      <c r="G746" s="4"/>
      <c r="H746" s="4"/>
      <c r="I746" s="66" t="str">
        <f t="array" ref="I746">ifna(IF(F746="","",INDEX(UpdateSheet!W:W,MATCH(1,(UpdateSheet!U:U=MAXIFS(UpdateSheet!U:U, UpdateSheet!V:V, G746, UpdateSheet!U:U, "&lt;=" &amp; A746))*(UpdateSheet!V:V=G746), 0))*H746),"")</f>
        <v/>
      </c>
      <c r="J746" s="61"/>
      <c r="K746" s="4"/>
      <c r="L746" s="4"/>
      <c r="M746" s="4"/>
      <c r="N746" s="4"/>
      <c r="O746" s="4"/>
      <c r="P746" s="4"/>
      <c r="Q746" s="4"/>
      <c r="R746" s="4"/>
      <c r="S746" s="4"/>
      <c r="T746" s="4"/>
      <c r="U746" s="4"/>
      <c r="V746" s="4"/>
      <c r="W746" s="4"/>
      <c r="X746" s="4"/>
      <c r="Y746" s="4"/>
      <c r="Z746" s="4"/>
      <c r="AA746" s="4"/>
      <c r="AB746" s="4"/>
      <c r="AC746" s="4"/>
      <c r="AD746" s="4"/>
      <c r="AE746" s="4"/>
      <c r="AF746" s="4"/>
    </row>
    <row r="747">
      <c r="A747" s="43"/>
      <c r="B747" s="65" t="s">
        <v>97</v>
      </c>
      <c r="C747" s="43"/>
      <c r="D747" s="45"/>
      <c r="E747" s="45"/>
      <c r="F747" s="45"/>
      <c r="G747" s="4"/>
      <c r="H747" s="4"/>
      <c r="I747" s="66" t="str">
        <f t="array" ref="I747">ifna(IF(F747="","",INDEX(UpdateSheet!W:W,MATCH(1,(UpdateSheet!U:U=MAXIFS(UpdateSheet!U:U, UpdateSheet!V:V, G747, UpdateSheet!U:U, "&lt;=" &amp; A747))*(UpdateSheet!V:V=G747), 0))*H747),"")</f>
        <v/>
      </c>
      <c r="J747" s="61"/>
      <c r="K747" s="4"/>
      <c r="L747" s="4"/>
      <c r="M747" s="4"/>
      <c r="N747" s="4"/>
      <c r="O747" s="4"/>
      <c r="P747" s="4"/>
      <c r="Q747" s="4"/>
      <c r="R747" s="4"/>
      <c r="S747" s="4"/>
      <c r="T747" s="4"/>
      <c r="U747" s="4"/>
      <c r="V747" s="4"/>
      <c r="W747" s="4"/>
      <c r="X747" s="4"/>
      <c r="Y747" s="4"/>
      <c r="Z747" s="4"/>
      <c r="AA747" s="4"/>
      <c r="AB747" s="4"/>
      <c r="AC747" s="4"/>
      <c r="AD747" s="4"/>
      <c r="AE747" s="4"/>
      <c r="AF747" s="4"/>
    </row>
    <row r="748">
      <c r="A748" s="43"/>
      <c r="B748" s="65" t="s">
        <v>97</v>
      </c>
      <c r="C748" s="43"/>
      <c r="D748" s="45"/>
      <c r="E748" s="45"/>
      <c r="F748" s="45"/>
      <c r="G748" s="4"/>
      <c r="H748" s="4"/>
      <c r="I748" s="66" t="str">
        <f t="array" ref="I748">ifna(IF(F748="","",INDEX(UpdateSheet!W:W,MATCH(1,(UpdateSheet!U:U=MAXIFS(UpdateSheet!U:U, UpdateSheet!V:V, G748, UpdateSheet!U:U, "&lt;=" &amp; A748))*(UpdateSheet!V:V=G748), 0))*H748),"")</f>
        <v/>
      </c>
      <c r="J748" s="61"/>
      <c r="K748" s="4"/>
      <c r="L748" s="4"/>
      <c r="M748" s="4"/>
      <c r="N748" s="4"/>
      <c r="O748" s="4"/>
      <c r="P748" s="4"/>
      <c r="Q748" s="4"/>
      <c r="R748" s="4"/>
      <c r="S748" s="4"/>
      <c r="T748" s="4"/>
      <c r="U748" s="4"/>
      <c r="V748" s="4"/>
      <c r="W748" s="4"/>
      <c r="X748" s="4"/>
      <c r="Y748" s="4"/>
      <c r="Z748" s="4"/>
      <c r="AA748" s="4"/>
      <c r="AB748" s="4"/>
      <c r="AC748" s="4"/>
      <c r="AD748" s="4"/>
      <c r="AE748" s="4"/>
      <c r="AF748" s="4"/>
    </row>
    <row r="749">
      <c r="A749" s="43"/>
      <c r="B749" s="65" t="s">
        <v>97</v>
      </c>
      <c r="C749" s="43"/>
      <c r="D749" s="45"/>
      <c r="E749" s="45"/>
      <c r="F749" s="45"/>
      <c r="G749" s="4"/>
      <c r="H749" s="4"/>
      <c r="I749" s="66" t="str">
        <f t="array" ref="I749">ifna(IF(F749="","",INDEX(UpdateSheet!W:W,MATCH(1,(UpdateSheet!U:U=MAXIFS(UpdateSheet!U:U, UpdateSheet!V:V, G749, UpdateSheet!U:U, "&lt;=" &amp; A749))*(UpdateSheet!V:V=G749), 0))*H749),"")</f>
        <v/>
      </c>
      <c r="J749" s="61"/>
      <c r="K749" s="4"/>
      <c r="L749" s="4"/>
      <c r="M749" s="4"/>
      <c r="N749" s="4"/>
      <c r="O749" s="4"/>
      <c r="P749" s="4"/>
      <c r="Q749" s="4"/>
      <c r="R749" s="4"/>
      <c r="S749" s="4"/>
      <c r="T749" s="4"/>
      <c r="U749" s="4"/>
      <c r="V749" s="4"/>
      <c r="W749" s="4"/>
      <c r="X749" s="4"/>
      <c r="Y749" s="4"/>
      <c r="Z749" s="4"/>
      <c r="AA749" s="4"/>
      <c r="AB749" s="4"/>
      <c r="AC749" s="4"/>
      <c r="AD749" s="4"/>
      <c r="AE749" s="4"/>
      <c r="AF749" s="4"/>
    </row>
    <row r="750">
      <c r="A750" s="43"/>
      <c r="B750" s="65" t="s">
        <v>97</v>
      </c>
      <c r="C750" s="43"/>
      <c r="D750" s="45"/>
      <c r="E750" s="45"/>
      <c r="F750" s="45"/>
      <c r="G750" s="4"/>
      <c r="H750" s="4"/>
      <c r="I750" s="66" t="str">
        <f t="array" ref="I750">ifna(IF(F750="","",INDEX(UpdateSheet!W:W,MATCH(1,(UpdateSheet!U:U=MAXIFS(UpdateSheet!U:U, UpdateSheet!V:V, G750, UpdateSheet!U:U, "&lt;=" &amp; A750))*(UpdateSheet!V:V=G750), 0))*H750),"")</f>
        <v/>
      </c>
      <c r="J750" s="61"/>
      <c r="K750" s="4"/>
      <c r="L750" s="4"/>
      <c r="M750" s="4"/>
      <c r="N750" s="4"/>
      <c r="O750" s="4"/>
      <c r="P750" s="4"/>
      <c r="Q750" s="4"/>
      <c r="R750" s="4"/>
      <c r="S750" s="4"/>
      <c r="T750" s="4"/>
      <c r="U750" s="4"/>
      <c r="V750" s="4"/>
      <c r="W750" s="4"/>
      <c r="X750" s="4"/>
      <c r="Y750" s="4"/>
      <c r="Z750" s="4"/>
      <c r="AA750" s="4"/>
      <c r="AB750" s="4"/>
      <c r="AC750" s="4"/>
      <c r="AD750" s="4"/>
      <c r="AE750" s="4"/>
      <c r="AF750" s="4"/>
    </row>
    <row r="751">
      <c r="A751" s="43"/>
      <c r="B751" s="65" t="s">
        <v>97</v>
      </c>
      <c r="C751" s="43"/>
      <c r="D751" s="45"/>
      <c r="E751" s="45"/>
      <c r="F751" s="45"/>
      <c r="G751" s="4"/>
      <c r="H751" s="4"/>
      <c r="I751" s="66" t="str">
        <f t="array" ref="I751">ifna(IF(F751="","",INDEX(UpdateSheet!W:W,MATCH(1,(UpdateSheet!U:U=MAXIFS(UpdateSheet!U:U, UpdateSheet!V:V, G751, UpdateSheet!U:U, "&lt;=" &amp; A751))*(UpdateSheet!V:V=G751), 0))*H751),"")</f>
        <v/>
      </c>
      <c r="J751" s="61"/>
      <c r="K751" s="4"/>
      <c r="L751" s="4"/>
      <c r="M751" s="4"/>
      <c r="N751" s="4"/>
      <c r="O751" s="4"/>
      <c r="P751" s="4"/>
      <c r="Q751" s="4"/>
      <c r="R751" s="4"/>
      <c r="S751" s="4"/>
      <c r="T751" s="4"/>
      <c r="U751" s="4"/>
      <c r="V751" s="4"/>
      <c r="W751" s="4"/>
      <c r="X751" s="4"/>
      <c r="Y751" s="4"/>
      <c r="Z751" s="4"/>
      <c r="AA751" s="4"/>
      <c r="AB751" s="4"/>
      <c r="AC751" s="4"/>
      <c r="AD751" s="4"/>
      <c r="AE751" s="4"/>
      <c r="AF751" s="4"/>
    </row>
    <row r="752">
      <c r="A752" s="43"/>
      <c r="B752" s="65" t="s">
        <v>97</v>
      </c>
      <c r="C752" s="43"/>
      <c r="D752" s="45"/>
      <c r="E752" s="45"/>
      <c r="F752" s="45"/>
      <c r="G752" s="4"/>
      <c r="H752" s="4"/>
      <c r="I752" s="66" t="str">
        <f t="array" ref="I752">ifna(IF(F752="","",INDEX(UpdateSheet!W:W,MATCH(1,(UpdateSheet!U:U=MAXIFS(UpdateSheet!U:U, UpdateSheet!V:V, G752, UpdateSheet!U:U, "&lt;=" &amp; A752))*(UpdateSheet!V:V=G752), 0))*H752),"")</f>
        <v/>
      </c>
      <c r="J752" s="61"/>
      <c r="K752" s="4"/>
      <c r="L752" s="4"/>
      <c r="M752" s="4"/>
      <c r="N752" s="4"/>
      <c r="O752" s="4"/>
      <c r="P752" s="4"/>
      <c r="Q752" s="4"/>
      <c r="R752" s="4"/>
      <c r="S752" s="4"/>
      <c r="T752" s="4"/>
      <c r="U752" s="4"/>
      <c r="V752" s="4"/>
      <c r="W752" s="4"/>
      <c r="X752" s="4"/>
      <c r="Y752" s="4"/>
      <c r="Z752" s="4"/>
      <c r="AA752" s="4"/>
      <c r="AB752" s="4"/>
      <c r="AC752" s="4"/>
      <c r="AD752" s="4"/>
      <c r="AE752" s="4"/>
      <c r="AF752" s="4"/>
    </row>
    <row r="753">
      <c r="A753" s="43"/>
      <c r="B753" s="65" t="s">
        <v>97</v>
      </c>
      <c r="C753" s="43"/>
      <c r="D753" s="45"/>
      <c r="E753" s="45"/>
      <c r="F753" s="45"/>
      <c r="G753" s="4"/>
      <c r="H753" s="4"/>
      <c r="I753" s="66" t="str">
        <f t="array" ref="I753">ifna(IF(F753="","",INDEX(UpdateSheet!W:W,MATCH(1,(UpdateSheet!U:U=MAXIFS(UpdateSheet!U:U, UpdateSheet!V:V, G753, UpdateSheet!U:U, "&lt;=" &amp; A753))*(UpdateSheet!V:V=G753), 0))*H753),"")</f>
        <v/>
      </c>
      <c r="J753" s="61"/>
      <c r="K753" s="4"/>
      <c r="L753" s="4"/>
      <c r="M753" s="4"/>
      <c r="N753" s="4"/>
      <c r="O753" s="4"/>
      <c r="P753" s="4"/>
      <c r="Q753" s="4"/>
      <c r="R753" s="4"/>
      <c r="S753" s="4"/>
      <c r="T753" s="4"/>
      <c r="U753" s="4"/>
      <c r="V753" s="4"/>
      <c r="W753" s="4"/>
      <c r="X753" s="4"/>
      <c r="Y753" s="4"/>
      <c r="Z753" s="4"/>
      <c r="AA753" s="4"/>
      <c r="AB753" s="4"/>
      <c r="AC753" s="4"/>
      <c r="AD753" s="4"/>
      <c r="AE753" s="4"/>
      <c r="AF753" s="4"/>
    </row>
    <row r="754">
      <c r="A754" s="43"/>
      <c r="B754" s="65" t="s">
        <v>97</v>
      </c>
      <c r="C754" s="43"/>
      <c r="D754" s="45"/>
      <c r="E754" s="45"/>
      <c r="F754" s="45"/>
      <c r="G754" s="4"/>
      <c r="H754" s="4"/>
      <c r="I754" s="66" t="str">
        <f t="array" ref="I754">ifna(IF(F754="","",INDEX(UpdateSheet!W:W,MATCH(1,(UpdateSheet!U:U=MAXIFS(UpdateSheet!U:U, UpdateSheet!V:V, G754, UpdateSheet!U:U, "&lt;=" &amp; A754))*(UpdateSheet!V:V=G754), 0))*H754),"")</f>
        <v/>
      </c>
      <c r="J754" s="61"/>
      <c r="K754" s="4"/>
      <c r="L754" s="4"/>
      <c r="M754" s="4"/>
      <c r="N754" s="4"/>
      <c r="O754" s="4"/>
      <c r="P754" s="4"/>
      <c r="Q754" s="4"/>
      <c r="R754" s="4"/>
      <c r="S754" s="4"/>
      <c r="T754" s="4"/>
      <c r="U754" s="4"/>
      <c r="V754" s="4"/>
      <c r="W754" s="4"/>
      <c r="X754" s="4"/>
      <c r="Y754" s="4"/>
      <c r="Z754" s="4"/>
      <c r="AA754" s="4"/>
      <c r="AB754" s="4"/>
      <c r="AC754" s="4"/>
      <c r="AD754" s="4"/>
      <c r="AE754" s="4"/>
      <c r="AF754" s="4"/>
    </row>
    <row r="755">
      <c r="A755" s="43"/>
      <c r="B755" s="65" t="s">
        <v>97</v>
      </c>
      <c r="C755" s="43"/>
      <c r="D755" s="45"/>
      <c r="E755" s="45"/>
      <c r="F755" s="45"/>
      <c r="G755" s="4"/>
      <c r="H755" s="4"/>
      <c r="I755" s="66" t="str">
        <f t="array" ref="I755">ifna(IF(F755="","",INDEX(UpdateSheet!W:W,MATCH(1,(UpdateSheet!U:U=MAXIFS(UpdateSheet!U:U, UpdateSheet!V:V, G755, UpdateSheet!U:U, "&lt;=" &amp; A755))*(UpdateSheet!V:V=G755), 0))*H755),"")</f>
        <v/>
      </c>
      <c r="J755" s="61"/>
      <c r="K755" s="4"/>
      <c r="L755" s="4"/>
      <c r="M755" s="4"/>
      <c r="N755" s="4"/>
      <c r="O755" s="4"/>
      <c r="P755" s="4"/>
      <c r="Q755" s="4"/>
      <c r="R755" s="4"/>
      <c r="S755" s="4"/>
      <c r="T755" s="4"/>
      <c r="U755" s="4"/>
      <c r="V755" s="4"/>
      <c r="W755" s="4"/>
      <c r="X755" s="4"/>
      <c r="Y755" s="4"/>
      <c r="Z755" s="4"/>
      <c r="AA755" s="4"/>
      <c r="AB755" s="4"/>
      <c r="AC755" s="4"/>
      <c r="AD755" s="4"/>
      <c r="AE755" s="4"/>
      <c r="AF755" s="4"/>
    </row>
    <row r="756">
      <c r="A756" s="43"/>
      <c r="B756" s="65" t="s">
        <v>97</v>
      </c>
      <c r="C756" s="43"/>
      <c r="D756" s="45"/>
      <c r="E756" s="45"/>
      <c r="F756" s="45"/>
      <c r="G756" s="4"/>
      <c r="H756" s="4"/>
      <c r="I756" s="66" t="str">
        <f t="array" ref="I756">ifna(IF(F756="","",INDEX(UpdateSheet!W:W,MATCH(1,(UpdateSheet!U:U=MAXIFS(UpdateSheet!U:U, UpdateSheet!V:V, G756, UpdateSheet!U:U, "&lt;=" &amp; A756))*(UpdateSheet!V:V=G756), 0))*H756),"")</f>
        <v/>
      </c>
      <c r="J756" s="61"/>
      <c r="K756" s="4"/>
      <c r="L756" s="4"/>
      <c r="M756" s="4"/>
      <c r="N756" s="4"/>
      <c r="O756" s="4"/>
      <c r="P756" s="4"/>
      <c r="Q756" s="4"/>
      <c r="R756" s="4"/>
      <c r="S756" s="4"/>
      <c r="T756" s="4"/>
      <c r="U756" s="4"/>
      <c r="V756" s="4"/>
      <c r="W756" s="4"/>
      <c r="X756" s="4"/>
      <c r="Y756" s="4"/>
      <c r="Z756" s="4"/>
      <c r="AA756" s="4"/>
      <c r="AB756" s="4"/>
      <c r="AC756" s="4"/>
      <c r="AD756" s="4"/>
      <c r="AE756" s="4"/>
      <c r="AF756" s="4"/>
    </row>
    <row r="757">
      <c r="A757" s="43"/>
      <c r="B757" s="65" t="s">
        <v>97</v>
      </c>
      <c r="C757" s="43"/>
      <c r="D757" s="45"/>
      <c r="E757" s="45"/>
      <c r="F757" s="45"/>
      <c r="G757" s="4"/>
      <c r="H757" s="4"/>
      <c r="I757" s="66" t="str">
        <f t="array" ref="I757">ifna(IF(F757="","",INDEX(UpdateSheet!W:W,MATCH(1,(UpdateSheet!U:U=MAXIFS(UpdateSheet!U:U, UpdateSheet!V:V, G757, UpdateSheet!U:U, "&lt;=" &amp; A757))*(UpdateSheet!V:V=G757), 0))*H757),"")</f>
        <v/>
      </c>
      <c r="J757" s="61"/>
      <c r="K757" s="4"/>
      <c r="L757" s="4"/>
      <c r="M757" s="4"/>
      <c r="N757" s="4"/>
      <c r="O757" s="4"/>
      <c r="P757" s="4"/>
      <c r="Q757" s="4"/>
      <c r="R757" s="4"/>
      <c r="S757" s="4"/>
      <c r="T757" s="4"/>
      <c r="U757" s="4"/>
      <c r="V757" s="4"/>
      <c r="W757" s="4"/>
      <c r="X757" s="4"/>
      <c r="Y757" s="4"/>
      <c r="Z757" s="4"/>
      <c r="AA757" s="4"/>
      <c r="AB757" s="4"/>
      <c r="AC757" s="4"/>
      <c r="AD757" s="4"/>
      <c r="AE757" s="4"/>
      <c r="AF757" s="4"/>
    </row>
    <row r="758">
      <c r="A758" s="43"/>
      <c r="B758" s="65" t="s">
        <v>97</v>
      </c>
      <c r="C758" s="43"/>
      <c r="D758" s="45"/>
      <c r="E758" s="45"/>
      <c r="F758" s="45"/>
      <c r="G758" s="4"/>
      <c r="H758" s="4"/>
      <c r="I758" s="66" t="str">
        <f t="array" ref="I758">ifna(IF(F758="","",INDEX(UpdateSheet!W:W,MATCH(1,(UpdateSheet!U:U=MAXIFS(UpdateSheet!U:U, UpdateSheet!V:V, G758, UpdateSheet!U:U, "&lt;=" &amp; A758))*(UpdateSheet!V:V=G758), 0))*H758),"")</f>
        <v/>
      </c>
      <c r="J758" s="61"/>
      <c r="K758" s="4"/>
      <c r="L758" s="4"/>
      <c r="M758" s="4"/>
      <c r="N758" s="4"/>
      <c r="O758" s="4"/>
      <c r="P758" s="4"/>
      <c r="Q758" s="4"/>
      <c r="R758" s="4"/>
      <c r="S758" s="4"/>
      <c r="T758" s="4"/>
      <c r="U758" s="4"/>
      <c r="V758" s="4"/>
      <c r="W758" s="4"/>
      <c r="X758" s="4"/>
      <c r="Y758" s="4"/>
      <c r="Z758" s="4"/>
      <c r="AA758" s="4"/>
      <c r="AB758" s="4"/>
      <c r="AC758" s="4"/>
      <c r="AD758" s="4"/>
      <c r="AE758" s="4"/>
      <c r="AF758" s="4"/>
    </row>
    <row r="759">
      <c r="A759" s="43"/>
      <c r="B759" s="65" t="s">
        <v>97</v>
      </c>
      <c r="C759" s="43"/>
      <c r="D759" s="45"/>
      <c r="E759" s="45"/>
      <c r="F759" s="45"/>
      <c r="G759" s="4"/>
      <c r="H759" s="4"/>
      <c r="I759" s="66" t="str">
        <f t="array" ref="I759">ifna(IF(F759="","",INDEX(UpdateSheet!W:W,MATCH(1,(UpdateSheet!U:U=MAXIFS(UpdateSheet!U:U, UpdateSheet!V:V, G759, UpdateSheet!U:U, "&lt;=" &amp; A759))*(UpdateSheet!V:V=G759), 0))*H759),"")</f>
        <v/>
      </c>
      <c r="J759" s="61"/>
      <c r="K759" s="4"/>
      <c r="L759" s="4"/>
      <c r="M759" s="4"/>
      <c r="N759" s="4"/>
      <c r="O759" s="4"/>
      <c r="P759" s="4"/>
      <c r="Q759" s="4"/>
      <c r="R759" s="4"/>
      <c r="S759" s="4"/>
      <c r="T759" s="4"/>
      <c r="U759" s="4"/>
      <c r="V759" s="4"/>
      <c r="W759" s="4"/>
      <c r="X759" s="4"/>
      <c r="Y759" s="4"/>
      <c r="Z759" s="4"/>
      <c r="AA759" s="4"/>
      <c r="AB759" s="4"/>
      <c r="AC759" s="4"/>
      <c r="AD759" s="4"/>
      <c r="AE759" s="4"/>
      <c r="AF759" s="4"/>
    </row>
    <row r="760">
      <c r="A760" s="43"/>
      <c r="B760" s="65" t="s">
        <v>97</v>
      </c>
      <c r="C760" s="43"/>
      <c r="D760" s="45"/>
      <c r="E760" s="45"/>
      <c r="F760" s="45"/>
      <c r="G760" s="4"/>
      <c r="H760" s="4"/>
      <c r="I760" s="66" t="str">
        <f t="array" ref="I760">ifna(IF(F760="","",INDEX(UpdateSheet!W:W,MATCH(1,(UpdateSheet!U:U=MAXIFS(UpdateSheet!U:U, UpdateSheet!V:V, G760, UpdateSheet!U:U, "&lt;=" &amp; A760))*(UpdateSheet!V:V=G760), 0))*H760),"")</f>
        <v/>
      </c>
      <c r="J760" s="61"/>
      <c r="K760" s="4"/>
      <c r="L760" s="4"/>
      <c r="M760" s="4"/>
      <c r="N760" s="4"/>
      <c r="O760" s="4"/>
      <c r="P760" s="4"/>
      <c r="Q760" s="4"/>
      <c r="R760" s="4"/>
      <c r="S760" s="4"/>
      <c r="T760" s="4"/>
      <c r="U760" s="4"/>
      <c r="V760" s="4"/>
      <c r="W760" s="4"/>
      <c r="X760" s="4"/>
      <c r="Y760" s="4"/>
      <c r="Z760" s="4"/>
      <c r="AA760" s="4"/>
      <c r="AB760" s="4"/>
      <c r="AC760" s="4"/>
      <c r="AD760" s="4"/>
      <c r="AE760" s="4"/>
      <c r="AF760" s="4"/>
    </row>
    <row r="761">
      <c r="A761" s="43"/>
      <c r="B761" s="65" t="s">
        <v>97</v>
      </c>
      <c r="C761" s="43"/>
      <c r="D761" s="45"/>
      <c r="E761" s="45"/>
      <c r="F761" s="45"/>
      <c r="G761" s="4"/>
      <c r="H761" s="4"/>
      <c r="I761" s="66" t="str">
        <f t="array" ref="I761">ifna(IF(F761="","",INDEX(UpdateSheet!W:W,MATCH(1,(UpdateSheet!U:U=MAXIFS(UpdateSheet!U:U, UpdateSheet!V:V, G761, UpdateSheet!U:U, "&lt;=" &amp; A761))*(UpdateSheet!V:V=G761), 0))*H761),"")</f>
        <v/>
      </c>
      <c r="J761" s="61"/>
      <c r="K761" s="4"/>
      <c r="L761" s="4"/>
      <c r="M761" s="4"/>
      <c r="N761" s="4"/>
      <c r="O761" s="4"/>
      <c r="P761" s="4"/>
      <c r="Q761" s="4"/>
      <c r="R761" s="4"/>
      <c r="S761" s="4"/>
      <c r="T761" s="4"/>
      <c r="U761" s="4"/>
      <c r="V761" s="4"/>
      <c r="W761" s="4"/>
      <c r="X761" s="4"/>
      <c r="Y761" s="4"/>
      <c r="Z761" s="4"/>
      <c r="AA761" s="4"/>
      <c r="AB761" s="4"/>
      <c r="AC761" s="4"/>
      <c r="AD761" s="4"/>
      <c r="AE761" s="4"/>
      <c r="AF761" s="4"/>
    </row>
    <row r="762">
      <c r="A762" s="43"/>
      <c r="B762" s="65" t="s">
        <v>97</v>
      </c>
      <c r="C762" s="43"/>
      <c r="D762" s="45"/>
      <c r="E762" s="45"/>
      <c r="F762" s="45"/>
      <c r="G762" s="4"/>
      <c r="H762" s="4"/>
      <c r="I762" s="66" t="str">
        <f t="array" ref="I762">ifna(IF(F762="","",INDEX(UpdateSheet!W:W,MATCH(1,(UpdateSheet!U:U=MAXIFS(UpdateSheet!U:U, UpdateSheet!V:V, G762, UpdateSheet!U:U, "&lt;=" &amp; A762))*(UpdateSheet!V:V=G762), 0))*H762),"")</f>
        <v/>
      </c>
      <c r="J762" s="61"/>
      <c r="K762" s="4"/>
      <c r="L762" s="4"/>
      <c r="M762" s="4"/>
      <c r="N762" s="4"/>
      <c r="O762" s="4"/>
      <c r="P762" s="4"/>
      <c r="Q762" s="4"/>
      <c r="R762" s="4"/>
      <c r="S762" s="4"/>
      <c r="T762" s="4"/>
      <c r="U762" s="4"/>
      <c r="V762" s="4"/>
      <c r="W762" s="4"/>
      <c r="X762" s="4"/>
      <c r="Y762" s="4"/>
      <c r="Z762" s="4"/>
      <c r="AA762" s="4"/>
      <c r="AB762" s="4"/>
      <c r="AC762" s="4"/>
      <c r="AD762" s="4"/>
      <c r="AE762" s="4"/>
      <c r="AF762" s="4"/>
    </row>
    <row r="763">
      <c r="A763" s="43"/>
      <c r="B763" s="65" t="s">
        <v>97</v>
      </c>
      <c r="C763" s="43"/>
      <c r="D763" s="45"/>
      <c r="E763" s="45"/>
      <c r="F763" s="45"/>
      <c r="G763" s="4"/>
      <c r="H763" s="4"/>
      <c r="I763" s="66" t="str">
        <f t="array" ref="I763">ifna(IF(F763="","",INDEX(UpdateSheet!W:W,MATCH(1,(UpdateSheet!U:U=MAXIFS(UpdateSheet!U:U, UpdateSheet!V:V, G763, UpdateSheet!U:U, "&lt;=" &amp; A763))*(UpdateSheet!V:V=G763), 0))*H763),"")</f>
        <v/>
      </c>
      <c r="J763" s="61"/>
      <c r="K763" s="4"/>
      <c r="L763" s="4"/>
      <c r="M763" s="4"/>
      <c r="N763" s="4"/>
      <c r="O763" s="4"/>
      <c r="P763" s="4"/>
      <c r="Q763" s="4"/>
      <c r="R763" s="4"/>
      <c r="S763" s="4"/>
      <c r="T763" s="4"/>
      <c r="U763" s="4"/>
      <c r="V763" s="4"/>
      <c r="W763" s="4"/>
      <c r="X763" s="4"/>
      <c r="Y763" s="4"/>
      <c r="Z763" s="4"/>
      <c r="AA763" s="4"/>
      <c r="AB763" s="4"/>
      <c r="AC763" s="4"/>
      <c r="AD763" s="4"/>
      <c r="AE763" s="4"/>
      <c r="AF763" s="4"/>
    </row>
    <row r="764">
      <c r="A764" s="43"/>
      <c r="B764" s="65" t="s">
        <v>97</v>
      </c>
      <c r="C764" s="43"/>
      <c r="D764" s="45"/>
      <c r="E764" s="45"/>
      <c r="F764" s="45"/>
      <c r="G764" s="4"/>
      <c r="H764" s="4"/>
      <c r="I764" s="66" t="str">
        <f t="array" ref="I764">ifna(IF(F764="","",INDEX(UpdateSheet!W:W,MATCH(1,(UpdateSheet!U:U=MAXIFS(UpdateSheet!U:U, UpdateSheet!V:V, G764, UpdateSheet!U:U, "&lt;=" &amp; A764))*(UpdateSheet!V:V=G764), 0))*H764),"")</f>
        <v/>
      </c>
      <c r="J764" s="61"/>
      <c r="K764" s="4"/>
      <c r="L764" s="4"/>
      <c r="M764" s="4"/>
      <c r="N764" s="4"/>
      <c r="O764" s="4"/>
      <c r="P764" s="4"/>
      <c r="Q764" s="4"/>
      <c r="R764" s="4"/>
      <c r="S764" s="4"/>
      <c r="T764" s="4"/>
      <c r="U764" s="4"/>
      <c r="V764" s="4"/>
      <c r="W764" s="4"/>
      <c r="X764" s="4"/>
      <c r="Y764" s="4"/>
      <c r="Z764" s="4"/>
      <c r="AA764" s="4"/>
      <c r="AB764" s="4"/>
      <c r="AC764" s="4"/>
      <c r="AD764" s="4"/>
      <c r="AE764" s="4"/>
      <c r="AF764" s="4"/>
    </row>
    <row r="765">
      <c r="A765" s="43"/>
      <c r="B765" s="65" t="s">
        <v>97</v>
      </c>
      <c r="C765" s="43"/>
      <c r="D765" s="45"/>
      <c r="E765" s="45"/>
      <c r="F765" s="45"/>
      <c r="G765" s="4"/>
      <c r="H765" s="4"/>
      <c r="I765" s="66" t="str">
        <f t="array" ref="I765">ifna(IF(F765="","",INDEX(UpdateSheet!W:W,MATCH(1,(UpdateSheet!U:U=MAXIFS(UpdateSheet!U:U, UpdateSheet!V:V, G765, UpdateSheet!U:U, "&lt;=" &amp; A765))*(UpdateSheet!V:V=G765), 0))*H765),"")</f>
        <v/>
      </c>
      <c r="J765" s="61"/>
      <c r="K765" s="4"/>
      <c r="L765" s="4"/>
      <c r="M765" s="4"/>
      <c r="N765" s="4"/>
      <c r="O765" s="4"/>
      <c r="P765" s="4"/>
      <c r="Q765" s="4"/>
      <c r="R765" s="4"/>
      <c r="S765" s="4"/>
      <c r="T765" s="4"/>
      <c r="U765" s="4"/>
      <c r="V765" s="4"/>
      <c r="W765" s="4"/>
      <c r="X765" s="4"/>
      <c r="Y765" s="4"/>
      <c r="Z765" s="4"/>
      <c r="AA765" s="4"/>
      <c r="AB765" s="4"/>
      <c r="AC765" s="4"/>
      <c r="AD765" s="4"/>
      <c r="AE765" s="4"/>
      <c r="AF765" s="4"/>
    </row>
    <row r="766">
      <c r="A766" s="43"/>
      <c r="B766" s="65" t="s">
        <v>97</v>
      </c>
      <c r="C766" s="43"/>
      <c r="D766" s="45"/>
      <c r="E766" s="45"/>
      <c r="F766" s="45"/>
      <c r="G766" s="4"/>
      <c r="H766" s="4"/>
      <c r="I766" s="66" t="str">
        <f t="array" ref="I766">ifna(IF(F766="","",INDEX(UpdateSheet!W:W,MATCH(1,(UpdateSheet!U:U=MAXIFS(UpdateSheet!U:U, UpdateSheet!V:V, G766, UpdateSheet!U:U, "&lt;=" &amp; A766))*(UpdateSheet!V:V=G766), 0))*H766),"")</f>
        <v/>
      </c>
      <c r="J766" s="61"/>
      <c r="K766" s="4"/>
      <c r="L766" s="4"/>
      <c r="M766" s="4"/>
      <c r="N766" s="4"/>
      <c r="O766" s="4"/>
      <c r="P766" s="4"/>
      <c r="Q766" s="4"/>
      <c r="R766" s="4"/>
      <c r="S766" s="4"/>
      <c r="T766" s="4"/>
      <c r="U766" s="4"/>
      <c r="V766" s="4"/>
      <c r="W766" s="4"/>
      <c r="X766" s="4"/>
      <c r="Y766" s="4"/>
      <c r="Z766" s="4"/>
      <c r="AA766" s="4"/>
      <c r="AB766" s="4"/>
      <c r="AC766" s="4"/>
      <c r="AD766" s="4"/>
      <c r="AE766" s="4"/>
      <c r="AF766" s="4"/>
    </row>
    <row r="767">
      <c r="A767" s="43"/>
      <c r="B767" s="65" t="s">
        <v>97</v>
      </c>
      <c r="C767" s="43"/>
      <c r="D767" s="45"/>
      <c r="E767" s="45"/>
      <c r="F767" s="45"/>
      <c r="G767" s="4"/>
      <c r="H767" s="4"/>
      <c r="I767" s="66" t="str">
        <f t="array" ref="I767">ifna(IF(F767="","",INDEX(UpdateSheet!W:W,MATCH(1,(UpdateSheet!U:U=MAXIFS(UpdateSheet!U:U, UpdateSheet!V:V, G767, UpdateSheet!U:U, "&lt;=" &amp; A767))*(UpdateSheet!V:V=G767), 0))*H767),"")</f>
        <v/>
      </c>
      <c r="J767" s="61"/>
      <c r="K767" s="4"/>
      <c r="L767" s="4"/>
      <c r="M767" s="4"/>
      <c r="N767" s="4"/>
      <c r="O767" s="4"/>
      <c r="P767" s="4"/>
      <c r="Q767" s="4"/>
      <c r="R767" s="4"/>
      <c r="S767" s="4"/>
      <c r="T767" s="4"/>
      <c r="U767" s="4"/>
      <c r="V767" s="4"/>
      <c r="W767" s="4"/>
      <c r="X767" s="4"/>
      <c r="Y767" s="4"/>
      <c r="Z767" s="4"/>
      <c r="AA767" s="4"/>
      <c r="AB767" s="4"/>
      <c r="AC767" s="4"/>
      <c r="AD767" s="4"/>
      <c r="AE767" s="4"/>
      <c r="AF767" s="4"/>
    </row>
    <row r="768">
      <c r="A768" s="43"/>
      <c r="B768" s="65" t="s">
        <v>97</v>
      </c>
      <c r="C768" s="43"/>
      <c r="D768" s="45"/>
      <c r="E768" s="45"/>
      <c r="F768" s="45"/>
      <c r="G768" s="4"/>
      <c r="H768" s="4"/>
      <c r="I768" s="66" t="str">
        <f t="array" ref="I768">ifna(IF(F768="","",INDEX(UpdateSheet!W:W,MATCH(1,(UpdateSheet!U:U=MAXIFS(UpdateSheet!U:U, UpdateSheet!V:V, G768, UpdateSheet!U:U, "&lt;=" &amp; A768))*(UpdateSheet!V:V=G768), 0))*H768),"")</f>
        <v/>
      </c>
      <c r="J768" s="61"/>
      <c r="K768" s="4"/>
      <c r="L768" s="4"/>
      <c r="M768" s="4"/>
      <c r="N768" s="4"/>
      <c r="O768" s="4"/>
      <c r="P768" s="4"/>
      <c r="Q768" s="4"/>
      <c r="R768" s="4"/>
      <c r="S768" s="4"/>
      <c r="T768" s="4"/>
      <c r="U768" s="4"/>
      <c r="V768" s="4"/>
      <c r="W768" s="4"/>
      <c r="X768" s="4"/>
      <c r="Y768" s="4"/>
      <c r="Z768" s="4"/>
      <c r="AA768" s="4"/>
      <c r="AB768" s="4"/>
      <c r="AC768" s="4"/>
      <c r="AD768" s="4"/>
      <c r="AE768" s="4"/>
      <c r="AF768" s="4"/>
    </row>
    <row r="769">
      <c r="A769" s="43"/>
      <c r="B769" s="65" t="s">
        <v>97</v>
      </c>
      <c r="C769" s="43"/>
      <c r="D769" s="45"/>
      <c r="E769" s="45"/>
      <c r="F769" s="45"/>
      <c r="G769" s="4"/>
      <c r="H769" s="4"/>
      <c r="I769" s="66" t="str">
        <f t="array" ref="I769">ifna(IF(F769="","",INDEX(UpdateSheet!W:W,MATCH(1,(UpdateSheet!U:U=MAXIFS(UpdateSheet!U:U, UpdateSheet!V:V, G769, UpdateSheet!U:U, "&lt;=" &amp; A769))*(UpdateSheet!V:V=G769), 0))*H769),"")</f>
        <v/>
      </c>
      <c r="J769" s="61"/>
      <c r="K769" s="4"/>
      <c r="L769" s="4"/>
      <c r="M769" s="4"/>
      <c r="N769" s="4"/>
      <c r="O769" s="4"/>
      <c r="P769" s="4"/>
      <c r="Q769" s="4"/>
      <c r="R769" s="4"/>
      <c r="S769" s="4"/>
      <c r="T769" s="4"/>
      <c r="U769" s="4"/>
      <c r="V769" s="4"/>
      <c r="W769" s="4"/>
      <c r="X769" s="4"/>
      <c r="Y769" s="4"/>
      <c r="Z769" s="4"/>
      <c r="AA769" s="4"/>
      <c r="AB769" s="4"/>
      <c r="AC769" s="4"/>
      <c r="AD769" s="4"/>
      <c r="AE769" s="4"/>
      <c r="AF769" s="4"/>
    </row>
    <row r="770">
      <c r="A770" s="43"/>
      <c r="B770" s="65" t="s">
        <v>97</v>
      </c>
      <c r="C770" s="43"/>
      <c r="D770" s="45"/>
      <c r="E770" s="45"/>
      <c r="F770" s="45"/>
      <c r="G770" s="4"/>
      <c r="H770" s="4"/>
      <c r="I770" s="66" t="str">
        <f t="array" ref="I770">ifna(IF(F770="","",INDEX(UpdateSheet!W:W,MATCH(1,(UpdateSheet!U:U=MAXIFS(UpdateSheet!U:U, UpdateSheet!V:V, G770, UpdateSheet!U:U, "&lt;=" &amp; A770))*(UpdateSheet!V:V=G770), 0))*H770),"")</f>
        <v/>
      </c>
      <c r="J770" s="61"/>
      <c r="K770" s="4"/>
      <c r="L770" s="4"/>
      <c r="M770" s="4"/>
      <c r="N770" s="4"/>
      <c r="O770" s="4"/>
      <c r="P770" s="4"/>
      <c r="Q770" s="4"/>
      <c r="R770" s="4"/>
      <c r="S770" s="4"/>
      <c r="T770" s="4"/>
      <c r="U770" s="4"/>
      <c r="V770" s="4"/>
      <c r="W770" s="4"/>
      <c r="X770" s="4"/>
      <c r="Y770" s="4"/>
      <c r="Z770" s="4"/>
      <c r="AA770" s="4"/>
      <c r="AB770" s="4"/>
      <c r="AC770" s="4"/>
      <c r="AD770" s="4"/>
      <c r="AE770" s="4"/>
      <c r="AF770" s="4"/>
    </row>
    <row r="771">
      <c r="A771" s="43"/>
      <c r="B771" s="65" t="s">
        <v>97</v>
      </c>
      <c r="C771" s="43"/>
      <c r="D771" s="45"/>
      <c r="E771" s="45"/>
      <c r="F771" s="45"/>
      <c r="G771" s="4"/>
      <c r="H771" s="4"/>
      <c r="I771" s="66" t="str">
        <f t="array" ref="I771">ifna(IF(F771="","",INDEX(UpdateSheet!W:W,MATCH(1,(UpdateSheet!U:U=MAXIFS(UpdateSheet!U:U, UpdateSheet!V:V, G771, UpdateSheet!U:U, "&lt;=" &amp; A771))*(UpdateSheet!V:V=G771), 0))*H771),"")</f>
        <v/>
      </c>
      <c r="J771" s="61"/>
      <c r="K771" s="4"/>
      <c r="L771" s="4"/>
      <c r="M771" s="4"/>
      <c r="N771" s="4"/>
      <c r="O771" s="4"/>
      <c r="P771" s="4"/>
      <c r="Q771" s="4"/>
      <c r="R771" s="4"/>
      <c r="S771" s="4"/>
      <c r="T771" s="4"/>
      <c r="U771" s="4"/>
      <c r="V771" s="4"/>
      <c r="W771" s="4"/>
      <c r="X771" s="4"/>
      <c r="Y771" s="4"/>
      <c r="Z771" s="4"/>
      <c r="AA771" s="4"/>
      <c r="AB771" s="4"/>
      <c r="AC771" s="4"/>
      <c r="AD771" s="4"/>
      <c r="AE771" s="4"/>
      <c r="AF771" s="4"/>
    </row>
    <row r="772">
      <c r="A772" s="43"/>
      <c r="B772" s="65" t="s">
        <v>97</v>
      </c>
      <c r="C772" s="43"/>
      <c r="D772" s="45"/>
      <c r="E772" s="45"/>
      <c r="F772" s="45"/>
      <c r="G772" s="4"/>
      <c r="H772" s="4"/>
      <c r="I772" s="66" t="str">
        <f t="array" ref="I772">ifna(IF(F772="","",INDEX(UpdateSheet!W:W,MATCH(1,(UpdateSheet!U:U=MAXIFS(UpdateSheet!U:U, UpdateSheet!V:V, G772, UpdateSheet!U:U, "&lt;=" &amp; A772))*(UpdateSheet!V:V=G772), 0))*H772),"")</f>
        <v/>
      </c>
      <c r="J772" s="61"/>
      <c r="K772" s="4"/>
      <c r="L772" s="4"/>
      <c r="M772" s="4"/>
      <c r="N772" s="4"/>
      <c r="O772" s="4"/>
      <c r="P772" s="4"/>
      <c r="Q772" s="4"/>
      <c r="R772" s="4"/>
      <c r="S772" s="4"/>
      <c r="T772" s="4"/>
      <c r="U772" s="4"/>
      <c r="V772" s="4"/>
      <c r="W772" s="4"/>
      <c r="X772" s="4"/>
      <c r="Y772" s="4"/>
      <c r="Z772" s="4"/>
      <c r="AA772" s="4"/>
      <c r="AB772" s="4"/>
      <c r="AC772" s="4"/>
      <c r="AD772" s="4"/>
      <c r="AE772" s="4"/>
      <c r="AF772" s="4"/>
    </row>
    <row r="773">
      <c r="A773" s="43"/>
      <c r="B773" s="65" t="s">
        <v>97</v>
      </c>
      <c r="C773" s="43"/>
      <c r="D773" s="45"/>
      <c r="E773" s="45"/>
      <c r="F773" s="45"/>
      <c r="G773" s="4"/>
      <c r="H773" s="4"/>
      <c r="I773" s="66" t="str">
        <f t="array" ref="I773">ifna(IF(F773="","",INDEX(UpdateSheet!W:W,MATCH(1,(UpdateSheet!U:U=MAXIFS(UpdateSheet!U:U, UpdateSheet!V:V, G773, UpdateSheet!U:U, "&lt;=" &amp; A773))*(UpdateSheet!V:V=G773), 0))*H773),"")</f>
        <v/>
      </c>
      <c r="J773" s="61"/>
      <c r="K773" s="4"/>
      <c r="L773" s="4"/>
      <c r="M773" s="4"/>
      <c r="N773" s="4"/>
      <c r="O773" s="4"/>
      <c r="P773" s="4"/>
      <c r="Q773" s="4"/>
      <c r="R773" s="4"/>
      <c r="S773" s="4"/>
      <c r="T773" s="4"/>
      <c r="U773" s="4"/>
      <c r="V773" s="4"/>
      <c r="W773" s="4"/>
      <c r="X773" s="4"/>
      <c r="Y773" s="4"/>
      <c r="Z773" s="4"/>
      <c r="AA773" s="4"/>
      <c r="AB773" s="4"/>
      <c r="AC773" s="4"/>
      <c r="AD773" s="4"/>
      <c r="AE773" s="4"/>
      <c r="AF773" s="4"/>
    </row>
    <row r="774">
      <c r="A774" s="43"/>
      <c r="B774" s="65" t="s">
        <v>97</v>
      </c>
      <c r="C774" s="43"/>
      <c r="D774" s="45"/>
      <c r="E774" s="45"/>
      <c r="F774" s="45"/>
      <c r="G774" s="4"/>
      <c r="H774" s="4"/>
      <c r="I774" s="66" t="str">
        <f t="array" ref="I774">ifna(IF(F774="","",INDEX(UpdateSheet!W:W,MATCH(1,(UpdateSheet!U:U=MAXIFS(UpdateSheet!U:U, UpdateSheet!V:V, G774, UpdateSheet!U:U, "&lt;=" &amp; A774))*(UpdateSheet!V:V=G774), 0))*H774),"")</f>
        <v/>
      </c>
      <c r="J774" s="61"/>
      <c r="K774" s="4"/>
      <c r="L774" s="4"/>
      <c r="M774" s="4"/>
      <c r="N774" s="4"/>
      <c r="O774" s="4"/>
      <c r="P774" s="4"/>
      <c r="Q774" s="4"/>
      <c r="R774" s="4"/>
      <c r="S774" s="4"/>
      <c r="T774" s="4"/>
      <c r="U774" s="4"/>
      <c r="V774" s="4"/>
      <c r="W774" s="4"/>
      <c r="X774" s="4"/>
      <c r="Y774" s="4"/>
      <c r="Z774" s="4"/>
      <c r="AA774" s="4"/>
      <c r="AB774" s="4"/>
      <c r="AC774" s="4"/>
      <c r="AD774" s="4"/>
      <c r="AE774" s="4"/>
      <c r="AF774" s="4"/>
    </row>
    <row r="775">
      <c r="A775" s="43"/>
      <c r="B775" s="65" t="s">
        <v>97</v>
      </c>
      <c r="C775" s="43"/>
      <c r="D775" s="45"/>
      <c r="E775" s="45"/>
      <c r="F775" s="45"/>
      <c r="G775" s="4"/>
      <c r="H775" s="4"/>
      <c r="I775" s="66" t="str">
        <f t="array" ref="I775">ifna(IF(F775="","",INDEX(UpdateSheet!W:W,MATCH(1,(UpdateSheet!U:U=MAXIFS(UpdateSheet!U:U, UpdateSheet!V:V, G775, UpdateSheet!U:U, "&lt;=" &amp; A775))*(UpdateSheet!V:V=G775), 0))*H775),"")</f>
        <v/>
      </c>
      <c r="J775" s="61"/>
      <c r="K775" s="4"/>
      <c r="L775" s="4"/>
      <c r="M775" s="4"/>
      <c r="N775" s="4"/>
      <c r="O775" s="4"/>
      <c r="P775" s="4"/>
      <c r="Q775" s="4"/>
      <c r="R775" s="4"/>
      <c r="S775" s="4"/>
      <c r="T775" s="4"/>
      <c r="U775" s="4"/>
      <c r="V775" s="4"/>
      <c r="W775" s="4"/>
      <c r="X775" s="4"/>
      <c r="Y775" s="4"/>
      <c r="Z775" s="4"/>
      <c r="AA775" s="4"/>
      <c r="AB775" s="4"/>
      <c r="AC775" s="4"/>
      <c r="AD775" s="4"/>
      <c r="AE775" s="4"/>
      <c r="AF775" s="4"/>
    </row>
    <row r="776">
      <c r="A776" s="43"/>
      <c r="B776" s="65" t="s">
        <v>97</v>
      </c>
      <c r="C776" s="43"/>
      <c r="D776" s="45"/>
      <c r="E776" s="45"/>
      <c r="F776" s="45"/>
      <c r="G776" s="4"/>
      <c r="H776" s="4"/>
      <c r="I776" s="66" t="str">
        <f t="array" ref="I776">ifna(IF(F776="","",INDEX(UpdateSheet!W:W,MATCH(1,(UpdateSheet!U:U=MAXIFS(UpdateSheet!U:U, UpdateSheet!V:V, G776, UpdateSheet!U:U, "&lt;=" &amp; A776))*(UpdateSheet!V:V=G776), 0))*H776),"")</f>
        <v/>
      </c>
      <c r="J776" s="61"/>
      <c r="K776" s="4"/>
      <c r="L776" s="4"/>
      <c r="M776" s="4"/>
      <c r="N776" s="4"/>
      <c r="O776" s="4"/>
      <c r="P776" s="4"/>
      <c r="Q776" s="4"/>
      <c r="R776" s="4"/>
      <c r="S776" s="4"/>
      <c r="T776" s="4"/>
      <c r="U776" s="4"/>
      <c r="V776" s="4"/>
      <c r="W776" s="4"/>
      <c r="X776" s="4"/>
      <c r="Y776" s="4"/>
      <c r="Z776" s="4"/>
      <c r="AA776" s="4"/>
      <c r="AB776" s="4"/>
      <c r="AC776" s="4"/>
      <c r="AD776" s="4"/>
      <c r="AE776" s="4"/>
      <c r="AF776" s="4"/>
    </row>
    <row r="777">
      <c r="A777" s="43"/>
      <c r="B777" s="65" t="s">
        <v>97</v>
      </c>
      <c r="C777" s="43"/>
      <c r="D777" s="45"/>
      <c r="E777" s="45"/>
      <c r="F777" s="45"/>
      <c r="G777" s="4"/>
      <c r="H777" s="4"/>
      <c r="I777" s="66" t="str">
        <f t="array" ref="I777">ifna(IF(F777="","",INDEX(UpdateSheet!W:W,MATCH(1,(UpdateSheet!U:U=MAXIFS(UpdateSheet!U:U, UpdateSheet!V:V, G777, UpdateSheet!U:U, "&lt;=" &amp; A777))*(UpdateSheet!V:V=G777), 0))*H777),"")</f>
        <v/>
      </c>
      <c r="J777" s="61"/>
      <c r="K777" s="4"/>
      <c r="L777" s="4"/>
      <c r="M777" s="4"/>
      <c r="N777" s="4"/>
      <c r="O777" s="4"/>
      <c r="P777" s="4"/>
      <c r="Q777" s="4"/>
      <c r="R777" s="4"/>
      <c r="S777" s="4"/>
      <c r="T777" s="4"/>
      <c r="U777" s="4"/>
      <c r="V777" s="4"/>
      <c r="W777" s="4"/>
      <c r="X777" s="4"/>
      <c r="Y777" s="4"/>
      <c r="Z777" s="4"/>
      <c r="AA777" s="4"/>
      <c r="AB777" s="4"/>
      <c r="AC777" s="4"/>
      <c r="AD777" s="4"/>
      <c r="AE777" s="4"/>
      <c r="AF777" s="4"/>
    </row>
    <row r="778">
      <c r="A778" s="43"/>
      <c r="B778" s="65" t="s">
        <v>97</v>
      </c>
      <c r="C778" s="43"/>
      <c r="D778" s="45"/>
      <c r="E778" s="45"/>
      <c r="F778" s="45"/>
      <c r="G778" s="4"/>
      <c r="H778" s="4"/>
      <c r="I778" s="66" t="str">
        <f t="array" ref="I778">ifna(IF(F778="","",INDEX(UpdateSheet!W:W,MATCH(1,(UpdateSheet!U:U=MAXIFS(UpdateSheet!U:U, UpdateSheet!V:V, G778, UpdateSheet!U:U, "&lt;=" &amp; A778))*(UpdateSheet!V:V=G778), 0))*H778),"")</f>
        <v/>
      </c>
      <c r="J778" s="61"/>
      <c r="K778" s="4"/>
      <c r="L778" s="4"/>
      <c r="M778" s="4"/>
      <c r="N778" s="4"/>
      <c r="O778" s="4"/>
      <c r="P778" s="4"/>
      <c r="Q778" s="4"/>
      <c r="R778" s="4"/>
      <c r="S778" s="4"/>
      <c r="T778" s="4"/>
      <c r="U778" s="4"/>
      <c r="V778" s="4"/>
      <c r="W778" s="4"/>
      <c r="X778" s="4"/>
      <c r="Y778" s="4"/>
      <c r="Z778" s="4"/>
      <c r="AA778" s="4"/>
      <c r="AB778" s="4"/>
      <c r="AC778" s="4"/>
      <c r="AD778" s="4"/>
      <c r="AE778" s="4"/>
      <c r="AF778" s="4"/>
    </row>
    <row r="779">
      <c r="A779" s="43"/>
      <c r="B779" s="65" t="s">
        <v>97</v>
      </c>
      <c r="C779" s="43"/>
      <c r="D779" s="45"/>
      <c r="E779" s="45"/>
      <c r="F779" s="45"/>
      <c r="G779" s="4"/>
      <c r="H779" s="4"/>
      <c r="I779" s="66" t="str">
        <f t="array" ref="I779">ifna(IF(F779="","",INDEX(UpdateSheet!W:W,MATCH(1,(UpdateSheet!U:U=MAXIFS(UpdateSheet!U:U, UpdateSheet!V:V, G779, UpdateSheet!U:U, "&lt;=" &amp; A779))*(UpdateSheet!V:V=G779), 0))*H779),"")</f>
        <v/>
      </c>
      <c r="J779" s="61"/>
      <c r="K779" s="4"/>
      <c r="L779" s="4"/>
      <c r="M779" s="4"/>
      <c r="N779" s="4"/>
      <c r="O779" s="4"/>
      <c r="P779" s="4"/>
      <c r="Q779" s="4"/>
      <c r="R779" s="4"/>
      <c r="S779" s="4"/>
      <c r="T779" s="4"/>
      <c r="U779" s="4"/>
      <c r="V779" s="4"/>
      <c r="W779" s="4"/>
      <c r="X779" s="4"/>
      <c r="Y779" s="4"/>
      <c r="Z779" s="4"/>
      <c r="AA779" s="4"/>
      <c r="AB779" s="4"/>
      <c r="AC779" s="4"/>
      <c r="AD779" s="4"/>
      <c r="AE779" s="4"/>
      <c r="AF779" s="4"/>
    </row>
    <row r="780">
      <c r="A780" s="43"/>
      <c r="B780" s="65" t="s">
        <v>97</v>
      </c>
      <c r="C780" s="43"/>
      <c r="D780" s="45"/>
      <c r="E780" s="45"/>
      <c r="F780" s="45"/>
      <c r="G780" s="4"/>
      <c r="H780" s="4"/>
      <c r="I780" s="66" t="str">
        <f t="array" ref="I780">ifna(IF(F780="","",INDEX(UpdateSheet!W:W,MATCH(1,(UpdateSheet!U:U=MAXIFS(UpdateSheet!U:U, UpdateSheet!V:V, G780, UpdateSheet!U:U, "&lt;=" &amp; A780))*(UpdateSheet!V:V=G780), 0))*H780),"")</f>
        <v/>
      </c>
      <c r="J780" s="61"/>
      <c r="K780" s="4"/>
      <c r="L780" s="4"/>
      <c r="M780" s="4"/>
      <c r="N780" s="4"/>
      <c r="O780" s="4"/>
      <c r="P780" s="4"/>
      <c r="Q780" s="4"/>
      <c r="R780" s="4"/>
      <c r="S780" s="4"/>
      <c r="T780" s="4"/>
      <c r="U780" s="4"/>
      <c r="V780" s="4"/>
      <c r="W780" s="4"/>
      <c r="X780" s="4"/>
      <c r="Y780" s="4"/>
      <c r="Z780" s="4"/>
      <c r="AA780" s="4"/>
      <c r="AB780" s="4"/>
      <c r="AC780" s="4"/>
      <c r="AD780" s="4"/>
      <c r="AE780" s="4"/>
      <c r="AF780" s="4"/>
    </row>
    <row r="781">
      <c r="A781" s="43"/>
      <c r="B781" s="65" t="s">
        <v>97</v>
      </c>
      <c r="C781" s="43"/>
      <c r="D781" s="45"/>
      <c r="E781" s="45"/>
      <c r="F781" s="45"/>
      <c r="G781" s="4"/>
      <c r="H781" s="4"/>
      <c r="I781" s="66" t="str">
        <f t="array" ref="I781">ifna(IF(F781="","",INDEX(UpdateSheet!W:W,MATCH(1,(UpdateSheet!U:U=MAXIFS(UpdateSheet!U:U, UpdateSheet!V:V, G781, UpdateSheet!U:U, "&lt;=" &amp; A781))*(UpdateSheet!V:V=G781), 0))*H781),"")</f>
        <v/>
      </c>
      <c r="J781" s="61"/>
      <c r="K781" s="4"/>
      <c r="L781" s="4"/>
      <c r="M781" s="4"/>
      <c r="N781" s="4"/>
      <c r="O781" s="4"/>
      <c r="P781" s="4"/>
      <c r="Q781" s="4"/>
      <c r="R781" s="4"/>
      <c r="S781" s="4"/>
      <c r="T781" s="4"/>
      <c r="U781" s="4"/>
      <c r="V781" s="4"/>
      <c r="W781" s="4"/>
      <c r="X781" s="4"/>
      <c r="Y781" s="4"/>
      <c r="Z781" s="4"/>
      <c r="AA781" s="4"/>
      <c r="AB781" s="4"/>
      <c r="AC781" s="4"/>
      <c r="AD781" s="4"/>
      <c r="AE781" s="4"/>
      <c r="AF781" s="4"/>
    </row>
    <row r="782">
      <c r="A782" s="43"/>
      <c r="B782" s="65" t="s">
        <v>97</v>
      </c>
      <c r="C782" s="43"/>
      <c r="D782" s="45"/>
      <c r="E782" s="45"/>
      <c r="F782" s="45"/>
      <c r="G782" s="4"/>
      <c r="H782" s="4"/>
      <c r="I782" s="66" t="str">
        <f t="array" ref="I782">ifna(IF(F782="","",INDEX(UpdateSheet!W:W,MATCH(1,(UpdateSheet!U:U=MAXIFS(UpdateSheet!U:U, UpdateSheet!V:V, G782, UpdateSheet!U:U, "&lt;=" &amp; A782))*(UpdateSheet!V:V=G782), 0))*H782),"")</f>
        <v/>
      </c>
      <c r="J782" s="61"/>
      <c r="K782" s="4"/>
      <c r="L782" s="4"/>
      <c r="M782" s="4"/>
      <c r="N782" s="4"/>
      <c r="O782" s="4"/>
      <c r="P782" s="4"/>
      <c r="Q782" s="4"/>
      <c r="R782" s="4"/>
      <c r="S782" s="4"/>
      <c r="T782" s="4"/>
      <c r="U782" s="4"/>
      <c r="V782" s="4"/>
      <c r="W782" s="4"/>
      <c r="X782" s="4"/>
      <c r="Y782" s="4"/>
      <c r="Z782" s="4"/>
      <c r="AA782" s="4"/>
      <c r="AB782" s="4"/>
      <c r="AC782" s="4"/>
      <c r="AD782" s="4"/>
      <c r="AE782" s="4"/>
      <c r="AF782" s="4"/>
    </row>
    <row r="783">
      <c r="A783" s="43"/>
      <c r="B783" s="65" t="s">
        <v>97</v>
      </c>
      <c r="C783" s="43"/>
      <c r="D783" s="45"/>
      <c r="E783" s="45"/>
      <c r="F783" s="45"/>
      <c r="G783" s="4"/>
      <c r="H783" s="4"/>
      <c r="I783" s="66" t="str">
        <f t="array" ref="I783">ifna(IF(F783="","",INDEX(UpdateSheet!W:W,MATCH(1,(UpdateSheet!U:U=MAXIFS(UpdateSheet!U:U, UpdateSheet!V:V, G783, UpdateSheet!U:U, "&lt;=" &amp; A783))*(UpdateSheet!V:V=G783), 0))*H783),"")</f>
        <v/>
      </c>
      <c r="J783" s="61"/>
      <c r="K783" s="4"/>
      <c r="L783" s="4"/>
      <c r="M783" s="4"/>
      <c r="N783" s="4"/>
      <c r="O783" s="4"/>
      <c r="P783" s="4"/>
      <c r="Q783" s="4"/>
      <c r="R783" s="4"/>
      <c r="S783" s="4"/>
      <c r="T783" s="4"/>
      <c r="U783" s="4"/>
      <c r="V783" s="4"/>
      <c r="W783" s="4"/>
      <c r="X783" s="4"/>
      <c r="Y783" s="4"/>
      <c r="Z783" s="4"/>
      <c r="AA783" s="4"/>
      <c r="AB783" s="4"/>
      <c r="AC783" s="4"/>
      <c r="AD783" s="4"/>
      <c r="AE783" s="4"/>
      <c r="AF783" s="4"/>
    </row>
    <row r="784">
      <c r="A784" s="43"/>
      <c r="B784" s="65" t="s">
        <v>97</v>
      </c>
      <c r="C784" s="43"/>
      <c r="D784" s="45"/>
      <c r="E784" s="45"/>
      <c r="F784" s="45"/>
      <c r="G784" s="4"/>
      <c r="H784" s="4"/>
      <c r="I784" s="66" t="str">
        <f t="array" ref="I784">ifna(IF(F784="","",INDEX(UpdateSheet!W:W,MATCH(1,(UpdateSheet!U:U=MAXIFS(UpdateSheet!U:U, UpdateSheet!V:V, G784, UpdateSheet!U:U, "&lt;=" &amp; A784))*(UpdateSheet!V:V=G784), 0))*H784),"")</f>
        <v/>
      </c>
      <c r="J784" s="61"/>
      <c r="K784" s="4"/>
      <c r="L784" s="4"/>
      <c r="M784" s="4"/>
      <c r="N784" s="4"/>
      <c r="O784" s="4"/>
      <c r="P784" s="4"/>
      <c r="Q784" s="4"/>
      <c r="R784" s="4"/>
      <c r="S784" s="4"/>
      <c r="T784" s="4"/>
      <c r="U784" s="4"/>
      <c r="V784" s="4"/>
      <c r="W784" s="4"/>
      <c r="X784" s="4"/>
      <c r="Y784" s="4"/>
      <c r="Z784" s="4"/>
      <c r="AA784" s="4"/>
      <c r="AB784" s="4"/>
      <c r="AC784" s="4"/>
      <c r="AD784" s="4"/>
      <c r="AE784" s="4"/>
      <c r="AF784" s="4"/>
    </row>
    <row r="785">
      <c r="A785" s="43"/>
      <c r="B785" s="65" t="s">
        <v>97</v>
      </c>
      <c r="C785" s="43"/>
      <c r="D785" s="45"/>
      <c r="E785" s="45"/>
      <c r="F785" s="45"/>
      <c r="G785" s="4"/>
      <c r="H785" s="4"/>
      <c r="I785" s="66" t="str">
        <f t="array" ref="I785">ifna(IF(F785="","",INDEX(UpdateSheet!W:W,MATCH(1,(UpdateSheet!U:U=MAXIFS(UpdateSheet!U:U, UpdateSheet!V:V, G785, UpdateSheet!U:U, "&lt;=" &amp; A785))*(UpdateSheet!V:V=G785), 0))*H785),"")</f>
        <v/>
      </c>
      <c r="J785" s="61"/>
      <c r="K785" s="4"/>
      <c r="L785" s="4"/>
      <c r="M785" s="4"/>
      <c r="N785" s="4"/>
      <c r="O785" s="4"/>
      <c r="P785" s="4"/>
      <c r="Q785" s="4"/>
      <c r="R785" s="4"/>
      <c r="S785" s="4"/>
      <c r="T785" s="4"/>
      <c r="U785" s="4"/>
      <c r="V785" s="4"/>
      <c r="W785" s="4"/>
      <c r="X785" s="4"/>
      <c r="Y785" s="4"/>
      <c r="Z785" s="4"/>
      <c r="AA785" s="4"/>
      <c r="AB785" s="4"/>
      <c r="AC785" s="4"/>
      <c r="AD785" s="4"/>
      <c r="AE785" s="4"/>
      <c r="AF785" s="4"/>
    </row>
    <row r="786">
      <c r="A786" s="43"/>
      <c r="B786" s="65" t="s">
        <v>97</v>
      </c>
      <c r="C786" s="43"/>
      <c r="D786" s="45"/>
      <c r="E786" s="45"/>
      <c r="F786" s="45"/>
      <c r="G786" s="4"/>
      <c r="H786" s="4"/>
      <c r="I786" s="66" t="str">
        <f t="array" ref="I786">ifna(IF(F786="","",INDEX(UpdateSheet!W:W,MATCH(1,(UpdateSheet!U:U=MAXIFS(UpdateSheet!U:U, UpdateSheet!V:V, G786, UpdateSheet!U:U, "&lt;=" &amp; A786))*(UpdateSheet!V:V=G786), 0))*H786),"")</f>
        <v/>
      </c>
      <c r="J786" s="61"/>
      <c r="K786" s="4"/>
      <c r="L786" s="4"/>
      <c r="M786" s="4"/>
      <c r="N786" s="4"/>
      <c r="O786" s="4"/>
      <c r="P786" s="4"/>
      <c r="Q786" s="4"/>
      <c r="R786" s="4"/>
      <c r="S786" s="4"/>
      <c r="T786" s="4"/>
      <c r="U786" s="4"/>
      <c r="V786" s="4"/>
      <c r="W786" s="4"/>
      <c r="X786" s="4"/>
      <c r="Y786" s="4"/>
      <c r="Z786" s="4"/>
      <c r="AA786" s="4"/>
      <c r="AB786" s="4"/>
      <c r="AC786" s="4"/>
      <c r="AD786" s="4"/>
      <c r="AE786" s="4"/>
      <c r="AF786" s="4"/>
    </row>
    <row r="787">
      <c r="A787" s="43"/>
      <c r="B787" s="65" t="s">
        <v>97</v>
      </c>
      <c r="C787" s="43"/>
      <c r="D787" s="45"/>
      <c r="E787" s="45"/>
      <c r="F787" s="45"/>
      <c r="G787" s="4"/>
      <c r="H787" s="4"/>
      <c r="I787" s="66" t="str">
        <f t="array" ref="I787">ifna(IF(F787="","",INDEX(UpdateSheet!W:W,MATCH(1,(UpdateSheet!U:U=MAXIFS(UpdateSheet!U:U, UpdateSheet!V:V, G787, UpdateSheet!U:U, "&lt;=" &amp; A787))*(UpdateSheet!V:V=G787), 0))*H787),"")</f>
        <v/>
      </c>
      <c r="J787" s="61"/>
      <c r="K787" s="4"/>
      <c r="L787" s="4"/>
      <c r="M787" s="4"/>
      <c r="N787" s="4"/>
      <c r="O787" s="4"/>
      <c r="P787" s="4"/>
      <c r="Q787" s="4"/>
      <c r="R787" s="4"/>
      <c r="S787" s="4"/>
      <c r="T787" s="4"/>
      <c r="U787" s="4"/>
      <c r="V787" s="4"/>
      <c r="W787" s="4"/>
      <c r="X787" s="4"/>
      <c r="Y787" s="4"/>
      <c r="Z787" s="4"/>
      <c r="AA787" s="4"/>
      <c r="AB787" s="4"/>
      <c r="AC787" s="4"/>
      <c r="AD787" s="4"/>
      <c r="AE787" s="4"/>
      <c r="AF787" s="4"/>
    </row>
    <row r="788">
      <c r="A788" s="43"/>
      <c r="B788" s="65" t="s">
        <v>97</v>
      </c>
      <c r="C788" s="43"/>
      <c r="D788" s="45"/>
      <c r="E788" s="45"/>
      <c r="F788" s="45"/>
      <c r="G788" s="4"/>
      <c r="H788" s="4"/>
      <c r="I788" s="66" t="str">
        <f t="array" ref="I788">ifna(IF(F788="","",INDEX(UpdateSheet!W:W,MATCH(1,(UpdateSheet!U:U=MAXIFS(UpdateSheet!U:U, UpdateSheet!V:V, G788, UpdateSheet!U:U, "&lt;=" &amp; A788))*(UpdateSheet!V:V=G788), 0))*H788),"")</f>
        <v/>
      </c>
      <c r="J788" s="61"/>
      <c r="K788" s="4"/>
      <c r="L788" s="4"/>
      <c r="M788" s="4"/>
      <c r="N788" s="4"/>
      <c r="O788" s="4"/>
      <c r="P788" s="4"/>
      <c r="Q788" s="4"/>
      <c r="R788" s="4"/>
      <c r="S788" s="4"/>
      <c r="T788" s="4"/>
      <c r="U788" s="4"/>
      <c r="V788" s="4"/>
      <c r="W788" s="4"/>
      <c r="X788" s="4"/>
      <c r="Y788" s="4"/>
      <c r="Z788" s="4"/>
      <c r="AA788" s="4"/>
      <c r="AB788" s="4"/>
      <c r="AC788" s="4"/>
      <c r="AD788" s="4"/>
      <c r="AE788" s="4"/>
      <c r="AF788" s="4"/>
    </row>
    <row r="789">
      <c r="A789" s="43"/>
      <c r="B789" s="65" t="s">
        <v>97</v>
      </c>
      <c r="C789" s="43"/>
      <c r="D789" s="45"/>
      <c r="E789" s="45"/>
      <c r="F789" s="45"/>
      <c r="G789" s="4"/>
      <c r="H789" s="4"/>
      <c r="I789" s="66" t="str">
        <f t="array" ref="I789">ifna(IF(F789="","",INDEX(UpdateSheet!W:W,MATCH(1,(UpdateSheet!U:U=MAXIFS(UpdateSheet!U:U, UpdateSheet!V:V, G789, UpdateSheet!U:U, "&lt;=" &amp; A789))*(UpdateSheet!V:V=G789), 0))*H789),"")</f>
        <v/>
      </c>
      <c r="J789" s="61"/>
      <c r="K789" s="4"/>
      <c r="L789" s="4"/>
      <c r="M789" s="4"/>
      <c r="N789" s="4"/>
      <c r="O789" s="4"/>
      <c r="P789" s="4"/>
      <c r="Q789" s="4"/>
      <c r="R789" s="4"/>
      <c r="S789" s="4"/>
      <c r="T789" s="4"/>
      <c r="U789" s="4"/>
      <c r="V789" s="4"/>
      <c r="W789" s="4"/>
      <c r="X789" s="4"/>
      <c r="Y789" s="4"/>
      <c r="Z789" s="4"/>
      <c r="AA789" s="4"/>
      <c r="AB789" s="4"/>
      <c r="AC789" s="4"/>
      <c r="AD789" s="4"/>
      <c r="AE789" s="4"/>
      <c r="AF789" s="4"/>
    </row>
    <row r="790">
      <c r="A790" s="43"/>
      <c r="B790" s="65" t="s">
        <v>97</v>
      </c>
      <c r="C790" s="43"/>
      <c r="D790" s="45"/>
      <c r="E790" s="45"/>
      <c r="F790" s="45"/>
      <c r="G790" s="4"/>
      <c r="H790" s="4"/>
      <c r="I790" s="66" t="str">
        <f t="array" ref="I790">ifna(IF(F790="","",INDEX(UpdateSheet!W:W,MATCH(1,(UpdateSheet!U:U=MAXIFS(UpdateSheet!U:U, UpdateSheet!V:V, G790, UpdateSheet!U:U, "&lt;=" &amp; A790))*(UpdateSheet!V:V=G790), 0))*H790),"")</f>
        <v/>
      </c>
      <c r="J790" s="61"/>
      <c r="K790" s="4"/>
      <c r="L790" s="4"/>
      <c r="M790" s="4"/>
      <c r="N790" s="4"/>
      <c r="O790" s="4"/>
      <c r="P790" s="4"/>
      <c r="Q790" s="4"/>
      <c r="R790" s="4"/>
      <c r="S790" s="4"/>
      <c r="T790" s="4"/>
      <c r="U790" s="4"/>
      <c r="V790" s="4"/>
      <c r="W790" s="4"/>
      <c r="X790" s="4"/>
      <c r="Y790" s="4"/>
      <c r="Z790" s="4"/>
      <c r="AA790" s="4"/>
      <c r="AB790" s="4"/>
      <c r="AC790" s="4"/>
      <c r="AD790" s="4"/>
      <c r="AE790" s="4"/>
      <c r="AF790" s="4"/>
    </row>
    <row r="791">
      <c r="A791" s="43"/>
      <c r="B791" s="65" t="s">
        <v>97</v>
      </c>
      <c r="C791" s="43"/>
      <c r="D791" s="45"/>
      <c r="E791" s="45"/>
      <c r="F791" s="45"/>
      <c r="G791" s="4"/>
      <c r="H791" s="4"/>
      <c r="I791" s="66" t="str">
        <f t="array" ref="I791">ifna(IF(F791="","",INDEX(UpdateSheet!W:W,MATCH(1,(UpdateSheet!U:U=MAXIFS(UpdateSheet!U:U, UpdateSheet!V:V, G791, UpdateSheet!U:U, "&lt;=" &amp; A791))*(UpdateSheet!V:V=G791), 0))*H791),"")</f>
        <v/>
      </c>
      <c r="J791" s="61"/>
      <c r="K791" s="4"/>
      <c r="L791" s="4"/>
      <c r="M791" s="4"/>
      <c r="N791" s="4"/>
      <c r="O791" s="4"/>
      <c r="P791" s="4"/>
      <c r="Q791" s="4"/>
      <c r="R791" s="4"/>
      <c r="S791" s="4"/>
      <c r="T791" s="4"/>
      <c r="U791" s="4"/>
      <c r="V791" s="4"/>
      <c r="W791" s="4"/>
      <c r="X791" s="4"/>
      <c r="Y791" s="4"/>
      <c r="Z791" s="4"/>
      <c r="AA791" s="4"/>
      <c r="AB791" s="4"/>
      <c r="AC791" s="4"/>
      <c r="AD791" s="4"/>
      <c r="AE791" s="4"/>
      <c r="AF791" s="4"/>
    </row>
    <row r="792">
      <c r="A792" s="43"/>
      <c r="B792" s="65" t="s">
        <v>97</v>
      </c>
      <c r="C792" s="43"/>
      <c r="D792" s="45"/>
      <c r="E792" s="45"/>
      <c r="F792" s="45"/>
      <c r="G792" s="4"/>
      <c r="H792" s="4"/>
      <c r="I792" s="66" t="str">
        <f t="array" ref="I792">ifna(IF(F792="","",INDEX(UpdateSheet!W:W,MATCH(1,(UpdateSheet!U:U=MAXIFS(UpdateSheet!U:U, UpdateSheet!V:V, G792, UpdateSheet!U:U, "&lt;=" &amp; A792))*(UpdateSheet!V:V=G792), 0))*H792),"")</f>
        <v/>
      </c>
      <c r="J792" s="61"/>
      <c r="K792" s="4"/>
      <c r="L792" s="4"/>
      <c r="M792" s="4"/>
      <c r="N792" s="4"/>
      <c r="O792" s="4"/>
      <c r="P792" s="4"/>
      <c r="Q792" s="4"/>
      <c r="R792" s="4"/>
      <c r="S792" s="4"/>
      <c r="T792" s="4"/>
      <c r="U792" s="4"/>
      <c r="V792" s="4"/>
      <c r="W792" s="4"/>
      <c r="X792" s="4"/>
      <c r="Y792" s="4"/>
      <c r="Z792" s="4"/>
      <c r="AA792" s="4"/>
      <c r="AB792" s="4"/>
      <c r="AC792" s="4"/>
      <c r="AD792" s="4"/>
      <c r="AE792" s="4"/>
      <c r="AF792" s="4"/>
    </row>
    <row r="793">
      <c r="A793" s="43"/>
      <c r="B793" s="65" t="s">
        <v>97</v>
      </c>
      <c r="C793" s="43"/>
      <c r="D793" s="45"/>
      <c r="E793" s="45"/>
      <c r="F793" s="45"/>
      <c r="G793" s="4"/>
      <c r="H793" s="4"/>
      <c r="I793" s="66" t="str">
        <f t="array" ref="I793">ifna(IF(F793="","",INDEX(UpdateSheet!W:W,MATCH(1,(UpdateSheet!U:U=MAXIFS(UpdateSheet!U:U, UpdateSheet!V:V, G793, UpdateSheet!U:U, "&lt;=" &amp; A793))*(UpdateSheet!V:V=G793), 0))*H793),"")</f>
        <v/>
      </c>
      <c r="J793" s="61"/>
      <c r="K793" s="4"/>
      <c r="L793" s="4"/>
      <c r="M793" s="4"/>
      <c r="N793" s="4"/>
      <c r="O793" s="4"/>
      <c r="P793" s="4"/>
      <c r="Q793" s="4"/>
      <c r="R793" s="4"/>
      <c r="S793" s="4"/>
      <c r="T793" s="4"/>
      <c r="U793" s="4"/>
      <c r="V793" s="4"/>
      <c r="W793" s="4"/>
      <c r="X793" s="4"/>
      <c r="Y793" s="4"/>
      <c r="Z793" s="4"/>
      <c r="AA793" s="4"/>
      <c r="AB793" s="4"/>
      <c r="AC793" s="4"/>
      <c r="AD793" s="4"/>
      <c r="AE793" s="4"/>
      <c r="AF793" s="4"/>
    </row>
    <row r="794">
      <c r="A794" s="43"/>
      <c r="B794" s="65" t="s">
        <v>97</v>
      </c>
      <c r="C794" s="43"/>
      <c r="D794" s="45"/>
      <c r="E794" s="45"/>
      <c r="F794" s="45"/>
      <c r="G794" s="4"/>
      <c r="H794" s="4"/>
      <c r="I794" s="66" t="str">
        <f t="array" ref="I794">ifna(IF(F794="","",INDEX(UpdateSheet!W:W,MATCH(1,(UpdateSheet!U:U=MAXIFS(UpdateSheet!U:U, UpdateSheet!V:V, G794, UpdateSheet!U:U, "&lt;=" &amp; A794))*(UpdateSheet!V:V=G794), 0))*H794),"")</f>
        <v/>
      </c>
      <c r="J794" s="61"/>
      <c r="K794" s="4"/>
      <c r="L794" s="4"/>
      <c r="M794" s="4"/>
      <c r="N794" s="4"/>
      <c r="O794" s="4"/>
      <c r="P794" s="4"/>
      <c r="Q794" s="4"/>
      <c r="R794" s="4"/>
      <c r="S794" s="4"/>
      <c r="T794" s="4"/>
      <c r="U794" s="4"/>
      <c r="V794" s="4"/>
      <c r="W794" s="4"/>
      <c r="X794" s="4"/>
      <c r="Y794" s="4"/>
      <c r="Z794" s="4"/>
      <c r="AA794" s="4"/>
      <c r="AB794" s="4"/>
      <c r="AC794" s="4"/>
      <c r="AD794" s="4"/>
      <c r="AE794" s="4"/>
      <c r="AF794" s="4"/>
    </row>
    <row r="795">
      <c r="A795" s="43"/>
      <c r="B795" s="65" t="s">
        <v>97</v>
      </c>
      <c r="C795" s="43"/>
      <c r="D795" s="45"/>
      <c r="E795" s="45"/>
      <c r="F795" s="45"/>
      <c r="G795" s="4"/>
      <c r="H795" s="4"/>
      <c r="I795" s="66" t="str">
        <f t="array" ref="I795">ifna(IF(F795="","",INDEX(UpdateSheet!W:W,MATCH(1,(UpdateSheet!U:U=MAXIFS(UpdateSheet!U:U, UpdateSheet!V:V, G795, UpdateSheet!U:U, "&lt;=" &amp; A795))*(UpdateSheet!V:V=G795), 0))*H795),"")</f>
        <v/>
      </c>
      <c r="J795" s="61"/>
      <c r="K795" s="4"/>
      <c r="L795" s="4"/>
      <c r="M795" s="4"/>
      <c r="N795" s="4"/>
      <c r="O795" s="4"/>
      <c r="P795" s="4"/>
      <c r="Q795" s="4"/>
      <c r="R795" s="4"/>
      <c r="S795" s="4"/>
      <c r="T795" s="4"/>
      <c r="U795" s="4"/>
      <c r="V795" s="4"/>
      <c r="W795" s="4"/>
      <c r="X795" s="4"/>
      <c r="Y795" s="4"/>
      <c r="Z795" s="4"/>
      <c r="AA795" s="4"/>
      <c r="AB795" s="4"/>
      <c r="AC795" s="4"/>
      <c r="AD795" s="4"/>
      <c r="AE795" s="4"/>
      <c r="AF795" s="4"/>
    </row>
    <row r="796">
      <c r="A796" s="43"/>
      <c r="B796" s="65" t="s">
        <v>97</v>
      </c>
      <c r="C796" s="43"/>
      <c r="D796" s="45"/>
      <c r="E796" s="45"/>
      <c r="F796" s="45"/>
      <c r="G796" s="4"/>
      <c r="H796" s="4"/>
      <c r="I796" s="66" t="str">
        <f t="array" ref="I796">ifna(IF(F796="","",INDEX(UpdateSheet!W:W,MATCH(1,(UpdateSheet!U:U=MAXIFS(UpdateSheet!U:U, UpdateSheet!V:V, G796, UpdateSheet!U:U, "&lt;=" &amp; A796))*(UpdateSheet!V:V=G796), 0))*H796),"")</f>
        <v/>
      </c>
      <c r="J796" s="61"/>
      <c r="K796" s="4"/>
      <c r="L796" s="4"/>
      <c r="M796" s="4"/>
      <c r="N796" s="4"/>
      <c r="O796" s="4"/>
      <c r="P796" s="4"/>
      <c r="Q796" s="4"/>
      <c r="R796" s="4"/>
      <c r="S796" s="4"/>
      <c r="T796" s="4"/>
      <c r="U796" s="4"/>
      <c r="V796" s="4"/>
      <c r="W796" s="4"/>
      <c r="X796" s="4"/>
      <c r="Y796" s="4"/>
      <c r="Z796" s="4"/>
      <c r="AA796" s="4"/>
      <c r="AB796" s="4"/>
      <c r="AC796" s="4"/>
      <c r="AD796" s="4"/>
      <c r="AE796" s="4"/>
      <c r="AF796" s="4"/>
    </row>
    <row r="797">
      <c r="A797" s="43"/>
      <c r="B797" s="65" t="s">
        <v>97</v>
      </c>
      <c r="C797" s="43"/>
      <c r="D797" s="45"/>
      <c r="E797" s="45"/>
      <c r="F797" s="45"/>
      <c r="G797" s="4"/>
      <c r="H797" s="4"/>
      <c r="I797" s="66" t="str">
        <f t="array" ref="I797">ifna(IF(F797="","",INDEX(UpdateSheet!W:W,MATCH(1,(UpdateSheet!U:U=MAXIFS(UpdateSheet!U:U, UpdateSheet!V:V, G797, UpdateSheet!U:U, "&lt;=" &amp; A797))*(UpdateSheet!V:V=G797), 0))*H797),"")</f>
        <v/>
      </c>
      <c r="J797" s="61"/>
      <c r="K797" s="4"/>
      <c r="L797" s="4"/>
      <c r="M797" s="4"/>
      <c r="N797" s="4"/>
      <c r="O797" s="4"/>
      <c r="P797" s="4"/>
      <c r="Q797" s="4"/>
      <c r="R797" s="4"/>
      <c r="S797" s="4"/>
      <c r="T797" s="4"/>
      <c r="U797" s="4"/>
      <c r="V797" s="4"/>
      <c r="W797" s="4"/>
      <c r="X797" s="4"/>
      <c r="Y797" s="4"/>
      <c r="Z797" s="4"/>
      <c r="AA797" s="4"/>
      <c r="AB797" s="4"/>
      <c r="AC797" s="4"/>
      <c r="AD797" s="4"/>
      <c r="AE797" s="4"/>
      <c r="AF797" s="4"/>
    </row>
    <row r="798">
      <c r="A798" s="43"/>
      <c r="B798" s="65" t="s">
        <v>97</v>
      </c>
      <c r="C798" s="43"/>
      <c r="D798" s="45"/>
      <c r="E798" s="45"/>
      <c r="F798" s="45"/>
      <c r="G798" s="4"/>
      <c r="H798" s="4"/>
      <c r="I798" s="66" t="str">
        <f t="array" ref="I798">ifna(IF(F798="","",INDEX(UpdateSheet!W:W,MATCH(1,(UpdateSheet!U:U=MAXIFS(UpdateSheet!U:U, UpdateSheet!V:V, G798, UpdateSheet!U:U, "&lt;=" &amp; A798))*(UpdateSheet!V:V=G798), 0))*H798),"")</f>
        <v/>
      </c>
      <c r="J798" s="61"/>
      <c r="K798" s="4"/>
      <c r="L798" s="4"/>
      <c r="M798" s="4"/>
      <c r="N798" s="4"/>
      <c r="O798" s="4"/>
      <c r="P798" s="4"/>
      <c r="Q798" s="4"/>
      <c r="R798" s="4"/>
      <c r="S798" s="4"/>
      <c r="T798" s="4"/>
      <c r="U798" s="4"/>
      <c r="V798" s="4"/>
      <c r="W798" s="4"/>
      <c r="X798" s="4"/>
      <c r="Y798" s="4"/>
      <c r="Z798" s="4"/>
      <c r="AA798" s="4"/>
      <c r="AB798" s="4"/>
      <c r="AC798" s="4"/>
      <c r="AD798" s="4"/>
      <c r="AE798" s="4"/>
      <c r="AF798" s="4"/>
    </row>
    <row r="799">
      <c r="A799" s="43"/>
      <c r="B799" s="65" t="s">
        <v>97</v>
      </c>
      <c r="C799" s="43"/>
      <c r="D799" s="45"/>
      <c r="E799" s="45"/>
      <c r="F799" s="45"/>
      <c r="G799" s="4"/>
      <c r="H799" s="4"/>
      <c r="I799" s="66" t="str">
        <f t="array" ref="I799">ifna(IF(F799="","",INDEX(UpdateSheet!W:W,MATCH(1,(UpdateSheet!U:U=MAXIFS(UpdateSheet!U:U, UpdateSheet!V:V, G799, UpdateSheet!U:U, "&lt;=" &amp; A799))*(UpdateSheet!V:V=G799), 0))*H799),"")</f>
        <v/>
      </c>
      <c r="J799" s="61"/>
      <c r="K799" s="4"/>
      <c r="L799" s="4"/>
      <c r="M799" s="4"/>
      <c r="N799" s="4"/>
      <c r="O799" s="4"/>
      <c r="P799" s="4"/>
      <c r="Q799" s="4"/>
      <c r="R799" s="4"/>
      <c r="S799" s="4"/>
      <c r="T799" s="4"/>
      <c r="U799" s="4"/>
      <c r="V799" s="4"/>
      <c r="W799" s="4"/>
      <c r="X799" s="4"/>
      <c r="Y799" s="4"/>
      <c r="Z799" s="4"/>
      <c r="AA799" s="4"/>
      <c r="AB799" s="4"/>
      <c r="AC799" s="4"/>
      <c r="AD799" s="4"/>
      <c r="AE799" s="4"/>
      <c r="AF799" s="4"/>
    </row>
    <row r="800">
      <c r="A800" s="43"/>
      <c r="B800" s="65" t="s">
        <v>97</v>
      </c>
      <c r="C800" s="43"/>
      <c r="D800" s="45"/>
      <c r="E800" s="45"/>
      <c r="F800" s="45"/>
      <c r="G800" s="4"/>
      <c r="H800" s="4"/>
      <c r="I800" s="66" t="str">
        <f t="array" ref="I800">ifna(IF(F800="","",INDEX(UpdateSheet!W:W,MATCH(1,(UpdateSheet!U:U=MAXIFS(UpdateSheet!U:U, UpdateSheet!V:V, G800, UpdateSheet!U:U, "&lt;=" &amp; A800))*(UpdateSheet!V:V=G800), 0))*H800),"")</f>
        <v/>
      </c>
      <c r="J800" s="61"/>
      <c r="K800" s="4"/>
      <c r="L800" s="4"/>
      <c r="M800" s="4"/>
      <c r="N800" s="4"/>
      <c r="O800" s="4"/>
      <c r="P800" s="4"/>
      <c r="Q800" s="4"/>
      <c r="R800" s="4"/>
      <c r="S800" s="4"/>
      <c r="T800" s="4"/>
      <c r="U800" s="4"/>
      <c r="V800" s="4"/>
      <c r="W800" s="4"/>
      <c r="X800" s="4"/>
      <c r="Y800" s="4"/>
      <c r="Z800" s="4"/>
      <c r="AA800" s="4"/>
      <c r="AB800" s="4"/>
      <c r="AC800" s="4"/>
      <c r="AD800" s="4"/>
      <c r="AE800" s="4"/>
      <c r="AF800" s="4"/>
    </row>
    <row r="801">
      <c r="A801" s="43"/>
      <c r="B801" s="65" t="s">
        <v>97</v>
      </c>
      <c r="C801" s="43"/>
      <c r="D801" s="45"/>
      <c r="E801" s="45"/>
      <c r="F801" s="45"/>
      <c r="G801" s="4"/>
      <c r="H801" s="4"/>
      <c r="I801" s="66" t="str">
        <f t="array" ref="I801">ifna(IF(F801="","",INDEX(UpdateSheet!W:W,MATCH(1,(UpdateSheet!U:U=MAXIFS(UpdateSheet!U:U, UpdateSheet!V:V, G801, UpdateSheet!U:U, "&lt;=" &amp; A801))*(UpdateSheet!V:V=G801), 0))*H801),"")</f>
        <v/>
      </c>
      <c r="J801" s="61"/>
      <c r="K801" s="4"/>
      <c r="L801" s="4"/>
      <c r="M801" s="4"/>
      <c r="N801" s="4"/>
      <c r="O801" s="4"/>
      <c r="P801" s="4"/>
      <c r="Q801" s="4"/>
      <c r="R801" s="4"/>
      <c r="S801" s="4"/>
      <c r="T801" s="4"/>
      <c r="U801" s="4"/>
      <c r="V801" s="4"/>
      <c r="W801" s="4"/>
      <c r="X801" s="4"/>
      <c r="Y801" s="4"/>
      <c r="Z801" s="4"/>
      <c r="AA801" s="4"/>
      <c r="AB801" s="4"/>
      <c r="AC801" s="4"/>
      <c r="AD801" s="4"/>
      <c r="AE801" s="4"/>
      <c r="AF801" s="4"/>
    </row>
    <row r="802">
      <c r="A802" s="43"/>
      <c r="B802" s="65" t="s">
        <v>97</v>
      </c>
      <c r="C802" s="43"/>
      <c r="D802" s="45"/>
      <c r="E802" s="45"/>
      <c r="F802" s="45"/>
      <c r="G802" s="4"/>
      <c r="H802" s="4"/>
      <c r="I802" s="66" t="str">
        <f t="array" ref="I802">ifna(IF(F802="","",INDEX(UpdateSheet!W:W,MATCH(1,(UpdateSheet!U:U=MAXIFS(UpdateSheet!U:U, UpdateSheet!V:V, G802, UpdateSheet!U:U, "&lt;=" &amp; A802))*(UpdateSheet!V:V=G802), 0))*H802),"")</f>
        <v/>
      </c>
      <c r="J802" s="61"/>
      <c r="K802" s="4"/>
      <c r="L802" s="4"/>
      <c r="M802" s="4"/>
      <c r="N802" s="4"/>
      <c r="O802" s="4"/>
      <c r="P802" s="4"/>
      <c r="Q802" s="4"/>
      <c r="R802" s="4"/>
      <c r="S802" s="4"/>
      <c r="T802" s="4"/>
      <c r="U802" s="4"/>
      <c r="V802" s="4"/>
      <c r="W802" s="4"/>
      <c r="X802" s="4"/>
      <c r="Y802" s="4"/>
      <c r="Z802" s="4"/>
      <c r="AA802" s="4"/>
      <c r="AB802" s="4"/>
      <c r="AC802" s="4"/>
      <c r="AD802" s="4"/>
      <c r="AE802" s="4"/>
      <c r="AF802" s="4"/>
    </row>
    <row r="803">
      <c r="A803" s="43"/>
      <c r="B803" s="65" t="s">
        <v>97</v>
      </c>
      <c r="C803" s="43"/>
      <c r="D803" s="45"/>
      <c r="E803" s="45"/>
      <c r="F803" s="45"/>
      <c r="G803" s="4"/>
      <c r="H803" s="4"/>
      <c r="I803" s="66" t="str">
        <f t="array" ref="I803">ifna(IF(F803="","",INDEX(UpdateSheet!W:W,MATCH(1,(UpdateSheet!U:U=MAXIFS(UpdateSheet!U:U, UpdateSheet!V:V, G803, UpdateSheet!U:U, "&lt;=" &amp; A803))*(UpdateSheet!V:V=G803), 0))*H803),"")</f>
        <v/>
      </c>
      <c r="J803" s="61"/>
      <c r="K803" s="4"/>
      <c r="L803" s="4"/>
      <c r="M803" s="4"/>
      <c r="N803" s="4"/>
      <c r="O803" s="4"/>
      <c r="P803" s="4"/>
      <c r="Q803" s="4"/>
      <c r="R803" s="4"/>
      <c r="S803" s="4"/>
      <c r="T803" s="4"/>
      <c r="U803" s="4"/>
      <c r="V803" s="4"/>
      <c r="W803" s="4"/>
      <c r="X803" s="4"/>
      <c r="Y803" s="4"/>
      <c r="Z803" s="4"/>
      <c r="AA803" s="4"/>
      <c r="AB803" s="4"/>
      <c r="AC803" s="4"/>
      <c r="AD803" s="4"/>
      <c r="AE803" s="4"/>
      <c r="AF803" s="4"/>
    </row>
    <row r="804">
      <c r="A804" s="43"/>
      <c r="B804" s="65" t="s">
        <v>97</v>
      </c>
      <c r="C804" s="43"/>
      <c r="D804" s="45"/>
      <c r="E804" s="45"/>
      <c r="F804" s="45"/>
      <c r="G804" s="4"/>
      <c r="H804" s="4"/>
      <c r="I804" s="66" t="str">
        <f t="array" ref="I804">ifna(IF(F804="","",INDEX(UpdateSheet!W:W,MATCH(1,(UpdateSheet!U:U=MAXIFS(UpdateSheet!U:U, UpdateSheet!V:V, G804, UpdateSheet!U:U, "&lt;=" &amp; A804))*(UpdateSheet!V:V=G804), 0))*H804),"")</f>
        <v/>
      </c>
      <c r="J804" s="61"/>
      <c r="K804" s="4"/>
      <c r="L804" s="4"/>
      <c r="M804" s="4"/>
      <c r="N804" s="4"/>
      <c r="O804" s="4"/>
      <c r="P804" s="4"/>
      <c r="Q804" s="4"/>
      <c r="R804" s="4"/>
      <c r="S804" s="4"/>
      <c r="T804" s="4"/>
      <c r="U804" s="4"/>
      <c r="V804" s="4"/>
      <c r="W804" s="4"/>
      <c r="X804" s="4"/>
      <c r="Y804" s="4"/>
      <c r="Z804" s="4"/>
      <c r="AA804" s="4"/>
      <c r="AB804" s="4"/>
      <c r="AC804" s="4"/>
      <c r="AD804" s="4"/>
      <c r="AE804" s="4"/>
      <c r="AF804" s="4"/>
    </row>
    <row r="805">
      <c r="A805" s="43"/>
      <c r="B805" s="65" t="s">
        <v>97</v>
      </c>
      <c r="C805" s="43"/>
      <c r="D805" s="45"/>
      <c r="E805" s="45"/>
      <c r="F805" s="45"/>
      <c r="G805" s="4"/>
      <c r="H805" s="4"/>
      <c r="I805" s="66" t="str">
        <f t="array" ref="I805">ifna(IF(F805="","",INDEX(UpdateSheet!W:W,MATCH(1,(UpdateSheet!U:U=MAXIFS(UpdateSheet!U:U, UpdateSheet!V:V, G805, UpdateSheet!U:U, "&lt;=" &amp; A805))*(UpdateSheet!V:V=G805), 0))*H805),"")</f>
        <v/>
      </c>
      <c r="J805" s="61"/>
      <c r="K805" s="4"/>
      <c r="L805" s="4"/>
      <c r="M805" s="4"/>
      <c r="N805" s="4"/>
      <c r="O805" s="4"/>
      <c r="P805" s="4"/>
      <c r="Q805" s="4"/>
      <c r="R805" s="4"/>
      <c r="S805" s="4"/>
      <c r="T805" s="4"/>
      <c r="U805" s="4"/>
      <c r="V805" s="4"/>
      <c r="W805" s="4"/>
      <c r="X805" s="4"/>
      <c r="Y805" s="4"/>
      <c r="Z805" s="4"/>
      <c r="AA805" s="4"/>
      <c r="AB805" s="4"/>
      <c r="AC805" s="4"/>
      <c r="AD805" s="4"/>
      <c r="AE805" s="4"/>
      <c r="AF805" s="4"/>
    </row>
    <row r="806">
      <c r="A806" s="43"/>
      <c r="B806" s="65" t="s">
        <v>97</v>
      </c>
      <c r="C806" s="43"/>
      <c r="D806" s="45"/>
      <c r="E806" s="45"/>
      <c r="F806" s="45"/>
      <c r="G806" s="4"/>
      <c r="H806" s="4"/>
      <c r="I806" s="66" t="str">
        <f t="array" ref="I806">ifna(IF(F806="","",INDEX(UpdateSheet!W:W,MATCH(1,(UpdateSheet!U:U=MAXIFS(UpdateSheet!U:U, UpdateSheet!V:V, G806, UpdateSheet!U:U, "&lt;=" &amp; A806))*(UpdateSheet!V:V=G806), 0))*H806),"")</f>
        <v/>
      </c>
      <c r="J806" s="61"/>
      <c r="K806" s="4"/>
      <c r="L806" s="4"/>
      <c r="M806" s="4"/>
      <c r="N806" s="4"/>
      <c r="O806" s="4"/>
      <c r="P806" s="4"/>
      <c r="Q806" s="4"/>
      <c r="R806" s="4"/>
      <c r="S806" s="4"/>
      <c r="T806" s="4"/>
      <c r="U806" s="4"/>
      <c r="V806" s="4"/>
      <c r="W806" s="4"/>
      <c r="X806" s="4"/>
      <c r="Y806" s="4"/>
      <c r="Z806" s="4"/>
      <c r="AA806" s="4"/>
      <c r="AB806" s="4"/>
      <c r="AC806" s="4"/>
      <c r="AD806" s="4"/>
      <c r="AE806" s="4"/>
      <c r="AF806" s="4"/>
    </row>
    <row r="807">
      <c r="A807" s="43"/>
      <c r="B807" s="65" t="s">
        <v>97</v>
      </c>
      <c r="C807" s="43"/>
      <c r="D807" s="45"/>
      <c r="E807" s="45"/>
      <c r="F807" s="45"/>
      <c r="G807" s="4"/>
      <c r="H807" s="4"/>
      <c r="I807" s="66" t="str">
        <f t="array" ref="I807">ifna(IF(F807="","",INDEX(UpdateSheet!W:W,MATCH(1,(UpdateSheet!U:U=MAXIFS(UpdateSheet!U:U, UpdateSheet!V:V, G807, UpdateSheet!U:U, "&lt;=" &amp; A807))*(UpdateSheet!V:V=G807), 0))*H807),"")</f>
        <v/>
      </c>
      <c r="J807" s="61"/>
      <c r="K807" s="4"/>
      <c r="L807" s="4"/>
      <c r="M807" s="4"/>
      <c r="N807" s="4"/>
      <c r="O807" s="4"/>
      <c r="P807" s="4"/>
      <c r="Q807" s="4"/>
      <c r="R807" s="4"/>
      <c r="S807" s="4"/>
      <c r="T807" s="4"/>
      <c r="U807" s="4"/>
      <c r="V807" s="4"/>
      <c r="W807" s="4"/>
      <c r="X807" s="4"/>
      <c r="Y807" s="4"/>
      <c r="Z807" s="4"/>
      <c r="AA807" s="4"/>
      <c r="AB807" s="4"/>
      <c r="AC807" s="4"/>
      <c r="AD807" s="4"/>
      <c r="AE807" s="4"/>
      <c r="AF807" s="4"/>
    </row>
    <row r="808">
      <c r="A808" s="43"/>
      <c r="B808" s="65" t="s">
        <v>97</v>
      </c>
      <c r="C808" s="43"/>
      <c r="D808" s="45"/>
      <c r="E808" s="45"/>
      <c r="F808" s="45"/>
      <c r="G808" s="4"/>
      <c r="H808" s="4"/>
      <c r="I808" s="66" t="str">
        <f t="array" ref="I808">ifna(IF(F808="","",INDEX(UpdateSheet!W:W,MATCH(1,(UpdateSheet!U:U=MAXIFS(UpdateSheet!U:U, UpdateSheet!V:V, G808, UpdateSheet!U:U, "&lt;=" &amp; A808))*(UpdateSheet!V:V=G808), 0))*H808),"")</f>
        <v/>
      </c>
      <c r="J808" s="61"/>
      <c r="K808" s="4"/>
      <c r="L808" s="4"/>
      <c r="M808" s="4"/>
      <c r="N808" s="4"/>
      <c r="O808" s="4"/>
      <c r="P808" s="4"/>
      <c r="Q808" s="4"/>
      <c r="R808" s="4"/>
      <c r="S808" s="4"/>
      <c r="T808" s="4"/>
      <c r="U808" s="4"/>
      <c r="V808" s="4"/>
      <c r="W808" s="4"/>
      <c r="X808" s="4"/>
      <c r="Y808" s="4"/>
      <c r="Z808" s="4"/>
      <c r="AA808" s="4"/>
      <c r="AB808" s="4"/>
      <c r="AC808" s="4"/>
      <c r="AD808" s="4"/>
      <c r="AE808" s="4"/>
      <c r="AF808" s="4"/>
    </row>
    <row r="809">
      <c r="A809" s="43"/>
      <c r="B809" s="65" t="s">
        <v>97</v>
      </c>
      <c r="C809" s="43"/>
      <c r="D809" s="45"/>
      <c r="E809" s="45"/>
      <c r="F809" s="45"/>
      <c r="G809" s="4"/>
      <c r="H809" s="4"/>
      <c r="I809" s="66" t="str">
        <f t="array" ref="I809">ifna(IF(F809="","",INDEX(UpdateSheet!W:W,MATCH(1,(UpdateSheet!U:U=MAXIFS(UpdateSheet!U:U, UpdateSheet!V:V, G809, UpdateSheet!U:U, "&lt;=" &amp; A809))*(UpdateSheet!V:V=G809), 0))*H809),"")</f>
        <v/>
      </c>
      <c r="J809" s="61"/>
      <c r="K809" s="4"/>
      <c r="L809" s="4"/>
      <c r="M809" s="4"/>
      <c r="N809" s="4"/>
      <c r="O809" s="4"/>
      <c r="P809" s="4"/>
      <c r="Q809" s="4"/>
      <c r="R809" s="4"/>
      <c r="S809" s="4"/>
      <c r="T809" s="4"/>
      <c r="U809" s="4"/>
      <c r="V809" s="4"/>
      <c r="W809" s="4"/>
      <c r="X809" s="4"/>
      <c r="Y809" s="4"/>
      <c r="Z809" s="4"/>
      <c r="AA809" s="4"/>
      <c r="AB809" s="4"/>
      <c r="AC809" s="4"/>
      <c r="AD809" s="4"/>
      <c r="AE809" s="4"/>
      <c r="AF809" s="4"/>
    </row>
    <row r="810">
      <c r="A810" s="43"/>
      <c r="B810" s="65" t="s">
        <v>97</v>
      </c>
      <c r="C810" s="43"/>
      <c r="D810" s="45"/>
      <c r="E810" s="45"/>
      <c r="F810" s="45"/>
      <c r="G810" s="4"/>
      <c r="H810" s="4"/>
      <c r="I810" s="66" t="str">
        <f t="array" ref="I810">ifna(IF(F810="","",INDEX(UpdateSheet!W:W,MATCH(1,(UpdateSheet!U:U=MAXIFS(UpdateSheet!U:U, UpdateSheet!V:V, G810, UpdateSheet!U:U, "&lt;=" &amp; A810))*(UpdateSheet!V:V=G810), 0))*H810),"")</f>
        <v/>
      </c>
      <c r="J810" s="61"/>
      <c r="K810" s="4"/>
      <c r="L810" s="4"/>
      <c r="M810" s="4"/>
      <c r="N810" s="4"/>
      <c r="O810" s="4"/>
      <c r="P810" s="4"/>
      <c r="Q810" s="4"/>
      <c r="R810" s="4"/>
      <c r="S810" s="4"/>
      <c r="T810" s="4"/>
      <c r="U810" s="4"/>
      <c r="V810" s="4"/>
      <c r="W810" s="4"/>
      <c r="X810" s="4"/>
      <c r="Y810" s="4"/>
      <c r="Z810" s="4"/>
      <c r="AA810" s="4"/>
      <c r="AB810" s="4"/>
      <c r="AC810" s="4"/>
      <c r="AD810" s="4"/>
      <c r="AE810" s="4"/>
      <c r="AF810" s="4"/>
    </row>
    <row r="811">
      <c r="A811" s="43"/>
      <c r="B811" s="65" t="s">
        <v>97</v>
      </c>
      <c r="C811" s="43"/>
      <c r="D811" s="45"/>
      <c r="E811" s="45"/>
      <c r="F811" s="45"/>
      <c r="G811" s="4"/>
      <c r="H811" s="4"/>
      <c r="I811" s="66" t="str">
        <f t="array" ref="I811">ifna(IF(F811="","",INDEX(UpdateSheet!W:W,MATCH(1,(UpdateSheet!U:U=MAXIFS(UpdateSheet!U:U, UpdateSheet!V:V, G811, UpdateSheet!U:U, "&lt;=" &amp; A811))*(UpdateSheet!V:V=G811), 0))*H811),"")</f>
        <v/>
      </c>
      <c r="J811" s="61"/>
      <c r="K811" s="4"/>
      <c r="L811" s="4"/>
      <c r="M811" s="4"/>
      <c r="N811" s="4"/>
      <c r="O811" s="4"/>
      <c r="P811" s="4"/>
      <c r="Q811" s="4"/>
      <c r="R811" s="4"/>
      <c r="S811" s="4"/>
      <c r="T811" s="4"/>
      <c r="U811" s="4"/>
      <c r="V811" s="4"/>
      <c r="W811" s="4"/>
      <c r="X811" s="4"/>
      <c r="Y811" s="4"/>
      <c r="Z811" s="4"/>
      <c r="AA811" s="4"/>
      <c r="AB811" s="4"/>
      <c r="AC811" s="4"/>
      <c r="AD811" s="4"/>
      <c r="AE811" s="4"/>
      <c r="AF811" s="4"/>
    </row>
    <row r="812">
      <c r="A812" s="43"/>
      <c r="B812" s="65" t="s">
        <v>97</v>
      </c>
      <c r="C812" s="43"/>
      <c r="D812" s="45"/>
      <c r="E812" s="45"/>
      <c r="F812" s="45"/>
      <c r="G812" s="4"/>
      <c r="H812" s="4"/>
      <c r="I812" s="66" t="str">
        <f t="array" ref="I812">ifna(IF(F812="","",INDEX(UpdateSheet!W:W,MATCH(1,(UpdateSheet!U:U=MAXIFS(UpdateSheet!U:U, UpdateSheet!V:V, G812, UpdateSheet!U:U, "&lt;=" &amp; A812))*(UpdateSheet!V:V=G812), 0))*H812),"")</f>
        <v/>
      </c>
      <c r="J812" s="61"/>
      <c r="K812" s="4"/>
      <c r="L812" s="4"/>
      <c r="M812" s="4"/>
      <c r="N812" s="4"/>
      <c r="O812" s="4"/>
      <c r="P812" s="4"/>
      <c r="Q812" s="4"/>
      <c r="R812" s="4"/>
      <c r="S812" s="4"/>
      <c r="T812" s="4"/>
      <c r="U812" s="4"/>
      <c r="V812" s="4"/>
      <c r="W812" s="4"/>
      <c r="X812" s="4"/>
      <c r="Y812" s="4"/>
      <c r="Z812" s="4"/>
      <c r="AA812" s="4"/>
      <c r="AB812" s="4"/>
      <c r="AC812" s="4"/>
      <c r="AD812" s="4"/>
      <c r="AE812" s="4"/>
      <c r="AF812" s="4"/>
    </row>
    <row r="813">
      <c r="A813" s="43"/>
      <c r="B813" s="65" t="s">
        <v>97</v>
      </c>
      <c r="C813" s="43"/>
      <c r="D813" s="45"/>
      <c r="E813" s="45"/>
      <c r="F813" s="45"/>
      <c r="G813" s="4"/>
      <c r="H813" s="4"/>
      <c r="I813" s="66" t="str">
        <f t="array" ref="I813">ifna(IF(F813="","",INDEX(UpdateSheet!W:W,MATCH(1,(UpdateSheet!U:U=MAXIFS(UpdateSheet!U:U, UpdateSheet!V:V, G813, UpdateSheet!U:U, "&lt;=" &amp; A813))*(UpdateSheet!V:V=G813), 0))*H813),"")</f>
        <v/>
      </c>
      <c r="J813" s="61"/>
      <c r="K813" s="4"/>
      <c r="L813" s="4"/>
      <c r="M813" s="4"/>
      <c r="N813" s="4"/>
      <c r="O813" s="4"/>
      <c r="P813" s="4"/>
      <c r="Q813" s="4"/>
      <c r="R813" s="4"/>
      <c r="S813" s="4"/>
      <c r="T813" s="4"/>
      <c r="U813" s="4"/>
      <c r="V813" s="4"/>
      <c r="W813" s="4"/>
      <c r="X813" s="4"/>
      <c r="Y813" s="4"/>
      <c r="Z813" s="4"/>
      <c r="AA813" s="4"/>
      <c r="AB813" s="4"/>
      <c r="AC813" s="4"/>
      <c r="AD813" s="4"/>
      <c r="AE813" s="4"/>
      <c r="AF813" s="4"/>
    </row>
    <row r="814">
      <c r="A814" s="43"/>
      <c r="B814" s="65" t="s">
        <v>97</v>
      </c>
      <c r="C814" s="43"/>
      <c r="D814" s="45"/>
      <c r="E814" s="45"/>
      <c r="F814" s="45"/>
      <c r="G814" s="4"/>
      <c r="H814" s="4"/>
      <c r="I814" s="66" t="str">
        <f t="array" ref="I814">ifna(IF(F814="","",INDEX(UpdateSheet!W:W,MATCH(1,(UpdateSheet!U:U=MAXIFS(UpdateSheet!U:U, UpdateSheet!V:V, G814, UpdateSheet!U:U, "&lt;=" &amp; A814))*(UpdateSheet!V:V=G814), 0))*H814),"")</f>
        <v/>
      </c>
      <c r="J814" s="61"/>
      <c r="K814" s="4"/>
      <c r="L814" s="4"/>
      <c r="M814" s="4"/>
      <c r="N814" s="4"/>
      <c r="O814" s="4"/>
      <c r="P814" s="4"/>
      <c r="Q814" s="4"/>
      <c r="R814" s="4"/>
      <c r="S814" s="4"/>
      <c r="T814" s="4"/>
      <c r="U814" s="4"/>
      <c r="V814" s="4"/>
      <c r="W814" s="4"/>
      <c r="X814" s="4"/>
      <c r="Y814" s="4"/>
      <c r="Z814" s="4"/>
      <c r="AA814" s="4"/>
      <c r="AB814" s="4"/>
      <c r="AC814" s="4"/>
      <c r="AD814" s="4"/>
      <c r="AE814" s="4"/>
      <c r="AF814" s="4"/>
    </row>
    <row r="815">
      <c r="A815" s="43"/>
      <c r="B815" s="65" t="s">
        <v>97</v>
      </c>
      <c r="C815" s="43"/>
      <c r="D815" s="45"/>
      <c r="E815" s="45"/>
      <c r="F815" s="45"/>
      <c r="G815" s="4"/>
      <c r="H815" s="4"/>
      <c r="I815" s="66" t="str">
        <f t="array" ref="I815">ifna(IF(F815="","",INDEX(UpdateSheet!W:W,MATCH(1,(UpdateSheet!U:U=MAXIFS(UpdateSheet!U:U, UpdateSheet!V:V, G815, UpdateSheet!U:U, "&lt;=" &amp; A815))*(UpdateSheet!V:V=G815), 0))*H815),"")</f>
        <v/>
      </c>
      <c r="J815" s="61"/>
      <c r="K815" s="4"/>
      <c r="L815" s="4"/>
      <c r="M815" s="4"/>
      <c r="N815" s="4"/>
      <c r="O815" s="4"/>
      <c r="P815" s="4"/>
      <c r="Q815" s="4"/>
      <c r="R815" s="4"/>
      <c r="S815" s="4"/>
      <c r="T815" s="4"/>
      <c r="U815" s="4"/>
      <c r="V815" s="4"/>
      <c r="W815" s="4"/>
      <c r="X815" s="4"/>
      <c r="Y815" s="4"/>
      <c r="Z815" s="4"/>
      <c r="AA815" s="4"/>
      <c r="AB815" s="4"/>
      <c r="AC815" s="4"/>
      <c r="AD815" s="4"/>
      <c r="AE815" s="4"/>
      <c r="AF815" s="4"/>
    </row>
    <row r="816">
      <c r="A816" s="43"/>
      <c r="B816" s="65" t="s">
        <v>97</v>
      </c>
      <c r="C816" s="43"/>
      <c r="D816" s="45"/>
      <c r="E816" s="45"/>
      <c r="F816" s="45"/>
      <c r="G816" s="4"/>
      <c r="H816" s="4"/>
      <c r="I816" s="66" t="str">
        <f t="array" ref="I816">ifna(IF(F816="","",INDEX(UpdateSheet!W:W,MATCH(1,(UpdateSheet!U:U=MAXIFS(UpdateSheet!U:U, UpdateSheet!V:V, G816, UpdateSheet!U:U, "&lt;=" &amp; A816))*(UpdateSheet!V:V=G816), 0))*H816),"")</f>
        <v/>
      </c>
      <c r="J816" s="61"/>
      <c r="K816" s="4"/>
      <c r="L816" s="4"/>
      <c r="M816" s="4"/>
      <c r="N816" s="4"/>
      <c r="O816" s="4"/>
      <c r="P816" s="4"/>
      <c r="Q816" s="4"/>
      <c r="R816" s="4"/>
      <c r="S816" s="4"/>
      <c r="T816" s="4"/>
      <c r="U816" s="4"/>
      <c r="V816" s="4"/>
      <c r="W816" s="4"/>
      <c r="X816" s="4"/>
      <c r="Y816" s="4"/>
      <c r="Z816" s="4"/>
      <c r="AA816" s="4"/>
      <c r="AB816" s="4"/>
      <c r="AC816" s="4"/>
      <c r="AD816" s="4"/>
      <c r="AE816" s="4"/>
      <c r="AF816" s="4"/>
    </row>
    <row r="817">
      <c r="A817" s="43"/>
      <c r="B817" s="65" t="s">
        <v>97</v>
      </c>
      <c r="C817" s="43"/>
      <c r="D817" s="45"/>
      <c r="E817" s="45"/>
      <c r="F817" s="45"/>
      <c r="G817" s="4"/>
      <c r="H817" s="4"/>
      <c r="I817" s="66" t="str">
        <f t="array" ref="I817">ifna(IF(F817="","",INDEX(UpdateSheet!W:W,MATCH(1,(UpdateSheet!U:U=MAXIFS(UpdateSheet!U:U, UpdateSheet!V:V, G817, UpdateSheet!U:U, "&lt;=" &amp; A817))*(UpdateSheet!V:V=G817), 0))*H817),"")</f>
        <v/>
      </c>
      <c r="J817" s="61"/>
      <c r="K817" s="4"/>
      <c r="L817" s="4"/>
      <c r="M817" s="4"/>
      <c r="N817" s="4"/>
      <c r="O817" s="4"/>
      <c r="P817" s="4"/>
      <c r="Q817" s="4"/>
      <c r="R817" s="4"/>
      <c r="S817" s="4"/>
      <c r="T817" s="4"/>
      <c r="U817" s="4"/>
      <c r="V817" s="4"/>
      <c r="W817" s="4"/>
      <c r="X817" s="4"/>
      <c r="Y817" s="4"/>
      <c r="Z817" s="4"/>
      <c r="AA817" s="4"/>
      <c r="AB817" s="4"/>
      <c r="AC817" s="4"/>
      <c r="AD817" s="4"/>
      <c r="AE817" s="4"/>
      <c r="AF817" s="4"/>
    </row>
    <row r="818">
      <c r="A818" s="43"/>
      <c r="B818" s="65" t="s">
        <v>97</v>
      </c>
      <c r="C818" s="43"/>
      <c r="D818" s="45"/>
      <c r="E818" s="45"/>
      <c r="F818" s="45"/>
      <c r="G818" s="4"/>
      <c r="H818" s="4"/>
      <c r="I818" s="66" t="str">
        <f t="array" ref="I818">ifna(IF(F818="","",INDEX(UpdateSheet!W:W,MATCH(1,(UpdateSheet!U:U=MAXIFS(UpdateSheet!U:U, UpdateSheet!V:V, G818, UpdateSheet!U:U, "&lt;=" &amp; A818))*(UpdateSheet!V:V=G818), 0))*H818),"")</f>
        <v/>
      </c>
      <c r="J818" s="61"/>
      <c r="K818" s="4"/>
      <c r="L818" s="4"/>
      <c r="M818" s="4"/>
      <c r="N818" s="4"/>
      <c r="O818" s="4"/>
      <c r="P818" s="4"/>
      <c r="Q818" s="4"/>
      <c r="R818" s="4"/>
      <c r="S818" s="4"/>
      <c r="T818" s="4"/>
      <c r="U818" s="4"/>
      <c r="V818" s="4"/>
      <c r="W818" s="4"/>
      <c r="X818" s="4"/>
      <c r="Y818" s="4"/>
      <c r="Z818" s="4"/>
      <c r="AA818" s="4"/>
      <c r="AB818" s="4"/>
      <c r="AC818" s="4"/>
      <c r="AD818" s="4"/>
      <c r="AE818" s="4"/>
      <c r="AF818" s="4"/>
    </row>
    <row r="819">
      <c r="A819" s="43"/>
      <c r="B819" s="65" t="s">
        <v>97</v>
      </c>
      <c r="C819" s="43"/>
      <c r="D819" s="45"/>
      <c r="E819" s="45"/>
      <c r="F819" s="45"/>
      <c r="G819" s="4"/>
      <c r="H819" s="4"/>
      <c r="I819" s="66" t="str">
        <f t="array" ref="I819">ifna(IF(F819="","",INDEX(UpdateSheet!W:W,MATCH(1,(UpdateSheet!U:U=MAXIFS(UpdateSheet!U:U, UpdateSheet!V:V, G819, UpdateSheet!U:U, "&lt;=" &amp; A819))*(UpdateSheet!V:V=G819), 0))*H819),"")</f>
        <v/>
      </c>
      <c r="J819" s="61"/>
      <c r="K819" s="4"/>
      <c r="L819" s="4"/>
      <c r="M819" s="4"/>
      <c r="N819" s="4"/>
      <c r="O819" s="4"/>
      <c r="P819" s="4"/>
      <c r="Q819" s="4"/>
      <c r="R819" s="4"/>
      <c r="S819" s="4"/>
      <c r="T819" s="4"/>
      <c r="U819" s="4"/>
      <c r="V819" s="4"/>
      <c r="W819" s="4"/>
      <c r="X819" s="4"/>
      <c r="Y819" s="4"/>
      <c r="Z819" s="4"/>
      <c r="AA819" s="4"/>
      <c r="AB819" s="4"/>
      <c r="AC819" s="4"/>
      <c r="AD819" s="4"/>
      <c r="AE819" s="4"/>
      <c r="AF819" s="4"/>
    </row>
    <row r="820">
      <c r="A820" s="43"/>
      <c r="B820" s="65" t="s">
        <v>97</v>
      </c>
      <c r="C820" s="43"/>
      <c r="D820" s="45"/>
      <c r="E820" s="45"/>
      <c r="F820" s="45"/>
      <c r="G820" s="4"/>
      <c r="H820" s="4"/>
      <c r="I820" s="66" t="str">
        <f t="array" ref="I820">ifna(IF(F820="","",INDEX(UpdateSheet!W:W,MATCH(1,(UpdateSheet!U:U=MAXIFS(UpdateSheet!U:U, UpdateSheet!V:V, G820, UpdateSheet!U:U, "&lt;=" &amp; A820))*(UpdateSheet!V:V=G820), 0))*H820),"")</f>
        <v/>
      </c>
      <c r="J820" s="61"/>
      <c r="K820" s="4"/>
      <c r="L820" s="4"/>
      <c r="M820" s="4"/>
      <c r="N820" s="4"/>
      <c r="O820" s="4"/>
      <c r="P820" s="4"/>
      <c r="Q820" s="4"/>
      <c r="R820" s="4"/>
      <c r="S820" s="4"/>
      <c r="T820" s="4"/>
      <c r="U820" s="4"/>
      <c r="V820" s="4"/>
      <c r="W820" s="4"/>
      <c r="X820" s="4"/>
      <c r="Y820" s="4"/>
      <c r="Z820" s="4"/>
      <c r="AA820" s="4"/>
      <c r="AB820" s="4"/>
      <c r="AC820" s="4"/>
      <c r="AD820" s="4"/>
      <c r="AE820" s="4"/>
      <c r="AF820" s="4"/>
    </row>
    <row r="821">
      <c r="A821" s="43"/>
      <c r="B821" s="65" t="s">
        <v>97</v>
      </c>
      <c r="C821" s="43"/>
      <c r="D821" s="45"/>
      <c r="E821" s="45"/>
      <c r="F821" s="45"/>
      <c r="G821" s="4"/>
      <c r="H821" s="4"/>
      <c r="I821" s="66" t="str">
        <f t="array" ref="I821">ifna(IF(F821="","",INDEX(UpdateSheet!W:W,MATCH(1,(UpdateSheet!U:U=MAXIFS(UpdateSheet!U:U, UpdateSheet!V:V, G821, UpdateSheet!U:U, "&lt;=" &amp; A821))*(UpdateSheet!V:V=G821), 0))*H821),"")</f>
        <v/>
      </c>
      <c r="J821" s="61"/>
      <c r="K821" s="4"/>
      <c r="L821" s="4"/>
      <c r="M821" s="4"/>
      <c r="N821" s="4"/>
      <c r="O821" s="4"/>
      <c r="P821" s="4"/>
      <c r="Q821" s="4"/>
      <c r="R821" s="4"/>
      <c r="S821" s="4"/>
      <c r="T821" s="4"/>
      <c r="U821" s="4"/>
      <c r="V821" s="4"/>
      <c r="W821" s="4"/>
      <c r="X821" s="4"/>
      <c r="Y821" s="4"/>
      <c r="Z821" s="4"/>
      <c r="AA821" s="4"/>
      <c r="AB821" s="4"/>
      <c r="AC821" s="4"/>
      <c r="AD821" s="4"/>
      <c r="AE821" s="4"/>
      <c r="AF821" s="4"/>
    </row>
    <row r="822">
      <c r="A822" s="43"/>
      <c r="B822" s="65" t="s">
        <v>97</v>
      </c>
      <c r="C822" s="43"/>
      <c r="D822" s="45"/>
      <c r="E822" s="45"/>
      <c r="F822" s="45"/>
      <c r="G822" s="4"/>
      <c r="H822" s="4"/>
      <c r="I822" s="66" t="str">
        <f t="array" ref="I822">ifna(IF(F822="","",INDEX(UpdateSheet!W:W,MATCH(1,(UpdateSheet!U:U=MAXIFS(UpdateSheet!U:U, UpdateSheet!V:V, G822, UpdateSheet!U:U, "&lt;=" &amp; A822))*(UpdateSheet!V:V=G822), 0))*H822),"")</f>
        <v/>
      </c>
      <c r="J822" s="61"/>
      <c r="K822" s="4"/>
      <c r="L822" s="4"/>
      <c r="M822" s="4"/>
      <c r="N822" s="4"/>
      <c r="O822" s="4"/>
      <c r="P822" s="4"/>
      <c r="Q822" s="4"/>
      <c r="R822" s="4"/>
      <c r="S822" s="4"/>
      <c r="T822" s="4"/>
      <c r="U822" s="4"/>
      <c r="V822" s="4"/>
      <c r="W822" s="4"/>
      <c r="X822" s="4"/>
      <c r="Y822" s="4"/>
      <c r="Z822" s="4"/>
      <c r="AA822" s="4"/>
      <c r="AB822" s="4"/>
      <c r="AC822" s="4"/>
      <c r="AD822" s="4"/>
      <c r="AE822" s="4"/>
      <c r="AF822" s="4"/>
    </row>
    <row r="823">
      <c r="A823" s="43"/>
      <c r="B823" s="65" t="s">
        <v>97</v>
      </c>
      <c r="C823" s="43"/>
      <c r="D823" s="45"/>
      <c r="E823" s="45"/>
      <c r="F823" s="45"/>
      <c r="G823" s="4"/>
      <c r="H823" s="4"/>
      <c r="I823" s="66" t="str">
        <f t="array" ref="I823">ifna(IF(F823="","",INDEX(UpdateSheet!W:W,MATCH(1,(UpdateSheet!U:U=MAXIFS(UpdateSheet!U:U, UpdateSheet!V:V, G823, UpdateSheet!U:U, "&lt;=" &amp; A823))*(UpdateSheet!V:V=G823), 0))*H823),"")</f>
        <v/>
      </c>
      <c r="J823" s="61"/>
      <c r="K823" s="4"/>
      <c r="L823" s="4"/>
      <c r="M823" s="4"/>
      <c r="N823" s="4"/>
      <c r="O823" s="4"/>
      <c r="P823" s="4"/>
      <c r="Q823" s="4"/>
      <c r="R823" s="4"/>
      <c r="S823" s="4"/>
      <c r="T823" s="4"/>
      <c r="U823" s="4"/>
      <c r="V823" s="4"/>
      <c r="W823" s="4"/>
      <c r="X823" s="4"/>
      <c r="Y823" s="4"/>
      <c r="Z823" s="4"/>
      <c r="AA823" s="4"/>
      <c r="AB823" s="4"/>
      <c r="AC823" s="4"/>
      <c r="AD823" s="4"/>
      <c r="AE823" s="4"/>
      <c r="AF823" s="4"/>
    </row>
    <row r="824">
      <c r="A824" s="43"/>
      <c r="B824" s="65" t="s">
        <v>97</v>
      </c>
      <c r="C824" s="43"/>
      <c r="D824" s="45"/>
      <c r="E824" s="45"/>
      <c r="F824" s="45"/>
      <c r="G824" s="4"/>
      <c r="H824" s="4"/>
      <c r="I824" s="66" t="str">
        <f t="array" ref="I824">ifna(IF(F824="","",INDEX(UpdateSheet!W:W,MATCH(1,(UpdateSheet!U:U=MAXIFS(UpdateSheet!U:U, UpdateSheet!V:V, G824, UpdateSheet!U:U, "&lt;=" &amp; A824))*(UpdateSheet!V:V=G824), 0))*H824),"")</f>
        <v/>
      </c>
      <c r="J824" s="61"/>
      <c r="K824" s="4"/>
      <c r="L824" s="4"/>
      <c r="M824" s="4"/>
      <c r="N824" s="4"/>
      <c r="O824" s="4"/>
      <c r="P824" s="4"/>
      <c r="Q824" s="4"/>
      <c r="R824" s="4"/>
      <c r="S824" s="4"/>
      <c r="T824" s="4"/>
      <c r="U824" s="4"/>
      <c r="V824" s="4"/>
      <c r="W824" s="4"/>
      <c r="X824" s="4"/>
      <c r="Y824" s="4"/>
      <c r="Z824" s="4"/>
      <c r="AA824" s="4"/>
      <c r="AB824" s="4"/>
      <c r="AC824" s="4"/>
      <c r="AD824" s="4"/>
      <c r="AE824" s="4"/>
      <c r="AF824" s="4"/>
    </row>
    <row r="825">
      <c r="A825" s="43"/>
      <c r="B825" s="65" t="s">
        <v>97</v>
      </c>
      <c r="C825" s="43"/>
      <c r="D825" s="45"/>
      <c r="E825" s="45"/>
      <c r="F825" s="45"/>
      <c r="G825" s="4"/>
      <c r="H825" s="4"/>
      <c r="I825" s="66" t="str">
        <f t="array" ref="I825">ifna(IF(F825="","",INDEX(UpdateSheet!W:W,MATCH(1,(UpdateSheet!U:U=MAXIFS(UpdateSheet!U:U, UpdateSheet!V:V, G825, UpdateSheet!U:U, "&lt;=" &amp; A825))*(UpdateSheet!V:V=G825), 0))*H825),"")</f>
        <v/>
      </c>
      <c r="J825" s="61"/>
      <c r="K825" s="4"/>
      <c r="L825" s="4"/>
      <c r="M825" s="4"/>
      <c r="N825" s="4"/>
      <c r="O825" s="4"/>
      <c r="P825" s="4"/>
      <c r="Q825" s="4"/>
      <c r="R825" s="4"/>
      <c r="S825" s="4"/>
      <c r="T825" s="4"/>
      <c r="U825" s="4"/>
      <c r="V825" s="4"/>
      <c r="W825" s="4"/>
      <c r="X825" s="4"/>
      <c r="Y825" s="4"/>
      <c r="Z825" s="4"/>
      <c r="AA825" s="4"/>
      <c r="AB825" s="4"/>
      <c r="AC825" s="4"/>
      <c r="AD825" s="4"/>
      <c r="AE825" s="4"/>
      <c r="AF825" s="4"/>
    </row>
    <row r="826">
      <c r="A826" s="43"/>
      <c r="B826" s="65" t="s">
        <v>97</v>
      </c>
      <c r="C826" s="43"/>
      <c r="D826" s="45"/>
      <c r="E826" s="45"/>
      <c r="F826" s="45"/>
      <c r="G826" s="4"/>
      <c r="H826" s="4"/>
      <c r="I826" s="66" t="str">
        <f t="array" ref="I826">ifna(IF(F826="","",INDEX(UpdateSheet!W:W,MATCH(1,(UpdateSheet!U:U=MAXIFS(UpdateSheet!U:U, UpdateSheet!V:V, G826, UpdateSheet!U:U, "&lt;=" &amp; A826))*(UpdateSheet!V:V=G826), 0))*H826),"")</f>
        <v/>
      </c>
      <c r="J826" s="61"/>
      <c r="K826" s="4"/>
      <c r="L826" s="4"/>
      <c r="M826" s="4"/>
      <c r="N826" s="4"/>
      <c r="O826" s="4"/>
      <c r="P826" s="4"/>
      <c r="Q826" s="4"/>
      <c r="R826" s="4"/>
      <c r="S826" s="4"/>
      <c r="T826" s="4"/>
      <c r="U826" s="4"/>
      <c r="V826" s="4"/>
      <c r="W826" s="4"/>
      <c r="X826" s="4"/>
      <c r="Y826" s="4"/>
      <c r="Z826" s="4"/>
      <c r="AA826" s="4"/>
      <c r="AB826" s="4"/>
      <c r="AC826" s="4"/>
      <c r="AD826" s="4"/>
      <c r="AE826" s="4"/>
      <c r="AF826" s="4"/>
    </row>
    <row r="827">
      <c r="A827" s="43"/>
      <c r="B827" s="65" t="s">
        <v>97</v>
      </c>
      <c r="C827" s="43"/>
      <c r="D827" s="45"/>
      <c r="E827" s="45"/>
      <c r="F827" s="45"/>
      <c r="G827" s="4"/>
      <c r="H827" s="4"/>
      <c r="I827" s="66" t="str">
        <f t="array" ref="I827">ifna(IF(F827="","",INDEX(UpdateSheet!W:W,MATCH(1,(UpdateSheet!U:U=MAXIFS(UpdateSheet!U:U, UpdateSheet!V:V, G827, UpdateSheet!U:U, "&lt;=" &amp; A827))*(UpdateSheet!V:V=G827), 0))*H827),"")</f>
        <v/>
      </c>
      <c r="J827" s="61"/>
      <c r="K827" s="4"/>
      <c r="L827" s="4"/>
      <c r="M827" s="4"/>
      <c r="N827" s="4"/>
      <c r="O827" s="4"/>
      <c r="P827" s="4"/>
      <c r="Q827" s="4"/>
      <c r="R827" s="4"/>
      <c r="S827" s="4"/>
      <c r="T827" s="4"/>
      <c r="U827" s="4"/>
      <c r="V827" s="4"/>
      <c r="W827" s="4"/>
      <c r="X827" s="4"/>
      <c r="Y827" s="4"/>
      <c r="Z827" s="4"/>
      <c r="AA827" s="4"/>
      <c r="AB827" s="4"/>
      <c r="AC827" s="4"/>
      <c r="AD827" s="4"/>
      <c r="AE827" s="4"/>
      <c r="AF827" s="4"/>
    </row>
    <row r="828">
      <c r="A828" s="43"/>
      <c r="B828" s="65" t="s">
        <v>97</v>
      </c>
      <c r="C828" s="43"/>
      <c r="D828" s="45"/>
      <c r="E828" s="45"/>
      <c r="F828" s="45"/>
      <c r="G828" s="4"/>
      <c r="H828" s="4"/>
      <c r="I828" s="66" t="str">
        <f t="array" ref="I828">ifna(IF(F828="","",INDEX(UpdateSheet!W:W,MATCH(1,(UpdateSheet!U:U=MAXIFS(UpdateSheet!U:U, UpdateSheet!V:V, G828, UpdateSheet!U:U, "&lt;=" &amp; A828))*(UpdateSheet!V:V=G828), 0))*H828),"")</f>
        <v/>
      </c>
      <c r="J828" s="61"/>
      <c r="K828" s="4"/>
      <c r="L828" s="4"/>
      <c r="M828" s="4"/>
      <c r="N828" s="4"/>
      <c r="O828" s="4"/>
      <c r="P828" s="4"/>
      <c r="Q828" s="4"/>
      <c r="R828" s="4"/>
      <c r="S828" s="4"/>
      <c r="T828" s="4"/>
      <c r="U828" s="4"/>
      <c r="V828" s="4"/>
      <c r="W828" s="4"/>
      <c r="X828" s="4"/>
      <c r="Y828" s="4"/>
      <c r="Z828" s="4"/>
      <c r="AA828" s="4"/>
      <c r="AB828" s="4"/>
      <c r="AC828" s="4"/>
      <c r="AD828" s="4"/>
      <c r="AE828" s="4"/>
      <c r="AF828" s="4"/>
    </row>
    <row r="829">
      <c r="A829" s="43"/>
      <c r="B829" s="65" t="s">
        <v>97</v>
      </c>
      <c r="C829" s="43"/>
      <c r="D829" s="45"/>
      <c r="E829" s="45"/>
      <c r="F829" s="45"/>
      <c r="G829" s="4"/>
      <c r="H829" s="4"/>
      <c r="I829" s="66" t="str">
        <f t="array" ref="I829">ifna(IF(F829="","",INDEX(UpdateSheet!W:W,MATCH(1,(UpdateSheet!U:U=MAXIFS(UpdateSheet!U:U, UpdateSheet!V:V, G829, UpdateSheet!U:U, "&lt;=" &amp; A829))*(UpdateSheet!V:V=G829), 0))*H829),"")</f>
        <v/>
      </c>
      <c r="J829" s="61"/>
      <c r="K829" s="4"/>
      <c r="L829" s="4"/>
      <c r="M829" s="4"/>
      <c r="N829" s="4"/>
      <c r="O829" s="4"/>
      <c r="P829" s="4"/>
      <c r="Q829" s="4"/>
      <c r="R829" s="4"/>
      <c r="S829" s="4"/>
      <c r="T829" s="4"/>
      <c r="U829" s="4"/>
      <c r="V829" s="4"/>
      <c r="W829" s="4"/>
      <c r="X829" s="4"/>
      <c r="Y829" s="4"/>
      <c r="Z829" s="4"/>
      <c r="AA829" s="4"/>
      <c r="AB829" s="4"/>
      <c r="AC829" s="4"/>
      <c r="AD829" s="4"/>
      <c r="AE829" s="4"/>
      <c r="AF829" s="4"/>
    </row>
    <row r="830">
      <c r="A830" s="43"/>
      <c r="B830" s="65" t="s">
        <v>97</v>
      </c>
      <c r="C830" s="43"/>
      <c r="D830" s="45"/>
      <c r="E830" s="45"/>
      <c r="F830" s="45"/>
      <c r="G830" s="4"/>
      <c r="H830" s="4"/>
      <c r="I830" s="66" t="str">
        <f t="array" ref="I830">ifna(IF(F830="","",INDEX(UpdateSheet!W:W,MATCH(1,(UpdateSheet!U:U=MAXIFS(UpdateSheet!U:U, UpdateSheet!V:V, G830, UpdateSheet!U:U, "&lt;=" &amp; A830))*(UpdateSheet!V:V=G830), 0))*H830),"")</f>
        <v/>
      </c>
      <c r="J830" s="61"/>
      <c r="K830" s="4"/>
      <c r="L830" s="4"/>
      <c r="M830" s="4"/>
      <c r="N830" s="4"/>
      <c r="O830" s="4"/>
      <c r="P830" s="4"/>
      <c r="Q830" s="4"/>
      <c r="R830" s="4"/>
      <c r="S830" s="4"/>
      <c r="T830" s="4"/>
      <c r="U830" s="4"/>
      <c r="V830" s="4"/>
      <c r="W830" s="4"/>
      <c r="X830" s="4"/>
      <c r="Y830" s="4"/>
      <c r="Z830" s="4"/>
      <c r="AA830" s="4"/>
      <c r="AB830" s="4"/>
      <c r="AC830" s="4"/>
      <c r="AD830" s="4"/>
      <c r="AE830" s="4"/>
      <c r="AF830" s="4"/>
    </row>
    <row r="831">
      <c r="A831" s="43"/>
      <c r="B831" s="65" t="s">
        <v>97</v>
      </c>
      <c r="C831" s="43"/>
      <c r="D831" s="45"/>
      <c r="E831" s="45"/>
      <c r="F831" s="45"/>
      <c r="G831" s="4"/>
      <c r="H831" s="4"/>
      <c r="I831" s="66" t="str">
        <f t="array" ref="I831">ifna(IF(F831="","",INDEX(UpdateSheet!W:W,MATCH(1,(UpdateSheet!U:U=MAXIFS(UpdateSheet!U:U, UpdateSheet!V:V, G831, UpdateSheet!U:U, "&lt;=" &amp; A831))*(UpdateSheet!V:V=G831), 0))*H831),"")</f>
        <v/>
      </c>
      <c r="J831" s="61"/>
      <c r="K831" s="4"/>
      <c r="L831" s="4"/>
      <c r="M831" s="4"/>
      <c r="N831" s="4"/>
      <c r="O831" s="4"/>
      <c r="P831" s="4"/>
      <c r="Q831" s="4"/>
      <c r="R831" s="4"/>
      <c r="S831" s="4"/>
      <c r="T831" s="4"/>
      <c r="U831" s="4"/>
      <c r="V831" s="4"/>
      <c r="W831" s="4"/>
      <c r="X831" s="4"/>
      <c r="Y831" s="4"/>
      <c r="Z831" s="4"/>
      <c r="AA831" s="4"/>
      <c r="AB831" s="4"/>
      <c r="AC831" s="4"/>
      <c r="AD831" s="4"/>
      <c r="AE831" s="4"/>
      <c r="AF831" s="4"/>
    </row>
    <row r="832">
      <c r="A832" s="43"/>
      <c r="B832" s="65" t="s">
        <v>97</v>
      </c>
      <c r="C832" s="43"/>
      <c r="D832" s="45"/>
      <c r="E832" s="45"/>
      <c r="F832" s="45"/>
      <c r="G832" s="4"/>
      <c r="H832" s="4"/>
      <c r="I832" s="66" t="str">
        <f t="array" ref="I832">ifna(IF(F832="","",INDEX(UpdateSheet!W:W,MATCH(1,(UpdateSheet!U:U=MAXIFS(UpdateSheet!U:U, UpdateSheet!V:V, G832, UpdateSheet!U:U, "&lt;=" &amp; A832))*(UpdateSheet!V:V=G832), 0))*H832),"")</f>
        <v/>
      </c>
      <c r="J832" s="61"/>
      <c r="K832" s="4"/>
      <c r="L832" s="4"/>
      <c r="M832" s="4"/>
      <c r="N832" s="4"/>
      <c r="O832" s="4"/>
      <c r="P832" s="4"/>
      <c r="Q832" s="4"/>
      <c r="R832" s="4"/>
      <c r="S832" s="4"/>
      <c r="T832" s="4"/>
      <c r="U832" s="4"/>
      <c r="V832" s="4"/>
      <c r="W832" s="4"/>
      <c r="X832" s="4"/>
      <c r="Y832" s="4"/>
      <c r="Z832" s="4"/>
      <c r="AA832" s="4"/>
      <c r="AB832" s="4"/>
      <c r="AC832" s="4"/>
      <c r="AD832" s="4"/>
      <c r="AE832" s="4"/>
      <c r="AF832" s="4"/>
    </row>
    <row r="833">
      <c r="A833" s="43"/>
      <c r="B833" s="65" t="s">
        <v>97</v>
      </c>
      <c r="C833" s="43"/>
      <c r="D833" s="45"/>
      <c r="E833" s="45"/>
      <c r="F833" s="45"/>
      <c r="G833" s="4"/>
      <c r="H833" s="4"/>
      <c r="I833" s="66" t="str">
        <f t="array" ref="I833">ifna(IF(F833="","",INDEX(UpdateSheet!W:W,MATCH(1,(UpdateSheet!U:U=MAXIFS(UpdateSheet!U:U, UpdateSheet!V:V, G833, UpdateSheet!U:U, "&lt;=" &amp; A833))*(UpdateSheet!V:V=G833), 0))*H833),"")</f>
        <v/>
      </c>
      <c r="J833" s="61"/>
      <c r="K833" s="4"/>
      <c r="L833" s="4"/>
      <c r="M833" s="4"/>
      <c r="N833" s="4"/>
      <c r="O833" s="4"/>
      <c r="P833" s="4"/>
      <c r="Q833" s="4"/>
      <c r="R833" s="4"/>
      <c r="S833" s="4"/>
      <c r="T833" s="4"/>
      <c r="U833" s="4"/>
      <c r="V833" s="4"/>
      <c r="W833" s="4"/>
      <c r="X833" s="4"/>
      <c r="Y833" s="4"/>
      <c r="Z833" s="4"/>
      <c r="AA833" s="4"/>
      <c r="AB833" s="4"/>
      <c r="AC833" s="4"/>
      <c r="AD833" s="4"/>
      <c r="AE833" s="4"/>
      <c r="AF833" s="4"/>
    </row>
    <row r="834">
      <c r="A834" s="43"/>
      <c r="B834" s="65" t="s">
        <v>97</v>
      </c>
      <c r="C834" s="43"/>
      <c r="D834" s="45"/>
      <c r="E834" s="45"/>
      <c r="F834" s="45"/>
      <c r="G834" s="4"/>
      <c r="H834" s="4"/>
      <c r="I834" s="66" t="str">
        <f t="array" ref="I834">ifna(IF(F834="","",INDEX(UpdateSheet!W:W,MATCH(1,(UpdateSheet!U:U=MAXIFS(UpdateSheet!U:U, UpdateSheet!V:V, G834, UpdateSheet!U:U, "&lt;=" &amp; A834))*(UpdateSheet!V:V=G834), 0))*H834),"")</f>
        <v/>
      </c>
      <c r="J834" s="61"/>
      <c r="K834" s="4"/>
      <c r="L834" s="4"/>
      <c r="M834" s="4"/>
      <c r="N834" s="4"/>
      <c r="O834" s="4"/>
      <c r="P834" s="4"/>
      <c r="Q834" s="4"/>
      <c r="R834" s="4"/>
      <c r="S834" s="4"/>
      <c r="T834" s="4"/>
      <c r="U834" s="4"/>
      <c r="V834" s="4"/>
      <c r="W834" s="4"/>
      <c r="X834" s="4"/>
      <c r="Y834" s="4"/>
      <c r="Z834" s="4"/>
      <c r="AA834" s="4"/>
      <c r="AB834" s="4"/>
      <c r="AC834" s="4"/>
      <c r="AD834" s="4"/>
      <c r="AE834" s="4"/>
      <c r="AF834" s="4"/>
    </row>
    <row r="835">
      <c r="A835" s="43"/>
      <c r="B835" s="65" t="s">
        <v>97</v>
      </c>
      <c r="C835" s="43"/>
      <c r="D835" s="45"/>
      <c r="E835" s="45"/>
      <c r="F835" s="45"/>
      <c r="G835" s="4"/>
      <c r="H835" s="4"/>
      <c r="I835" s="66" t="str">
        <f t="array" ref="I835">ifna(IF(F835="","",INDEX(UpdateSheet!W:W,MATCH(1,(UpdateSheet!U:U=MAXIFS(UpdateSheet!U:U, UpdateSheet!V:V, G835, UpdateSheet!U:U, "&lt;=" &amp; A835))*(UpdateSheet!V:V=G835), 0))*H835),"")</f>
        <v/>
      </c>
      <c r="J835" s="61"/>
      <c r="K835" s="4"/>
      <c r="L835" s="4"/>
      <c r="M835" s="4"/>
      <c r="N835" s="4"/>
      <c r="O835" s="4"/>
      <c r="P835" s="4"/>
      <c r="Q835" s="4"/>
      <c r="R835" s="4"/>
      <c r="S835" s="4"/>
      <c r="T835" s="4"/>
      <c r="U835" s="4"/>
      <c r="V835" s="4"/>
      <c r="W835" s="4"/>
      <c r="X835" s="4"/>
      <c r="Y835" s="4"/>
      <c r="Z835" s="4"/>
      <c r="AA835" s="4"/>
      <c r="AB835" s="4"/>
      <c r="AC835" s="4"/>
      <c r="AD835" s="4"/>
      <c r="AE835" s="4"/>
      <c r="AF835" s="4"/>
    </row>
    <row r="836">
      <c r="A836" s="43"/>
      <c r="B836" s="65" t="s">
        <v>97</v>
      </c>
      <c r="C836" s="43"/>
      <c r="D836" s="45"/>
      <c r="E836" s="45"/>
      <c r="F836" s="45"/>
      <c r="G836" s="4"/>
      <c r="H836" s="4"/>
      <c r="I836" s="66" t="str">
        <f t="array" ref="I836">ifna(IF(F836="","",INDEX(UpdateSheet!W:W,MATCH(1,(UpdateSheet!U:U=MAXIFS(UpdateSheet!U:U, UpdateSheet!V:V, G836, UpdateSheet!U:U, "&lt;=" &amp; A836))*(UpdateSheet!V:V=G836), 0))*H836),"")</f>
        <v/>
      </c>
      <c r="J836" s="61"/>
      <c r="K836" s="4"/>
      <c r="L836" s="4"/>
      <c r="M836" s="4"/>
      <c r="N836" s="4"/>
      <c r="O836" s="4"/>
      <c r="P836" s="4"/>
      <c r="Q836" s="4"/>
      <c r="R836" s="4"/>
      <c r="S836" s="4"/>
      <c r="T836" s="4"/>
      <c r="U836" s="4"/>
      <c r="V836" s="4"/>
      <c r="W836" s="4"/>
      <c r="X836" s="4"/>
      <c r="Y836" s="4"/>
      <c r="Z836" s="4"/>
      <c r="AA836" s="4"/>
      <c r="AB836" s="4"/>
      <c r="AC836" s="4"/>
      <c r="AD836" s="4"/>
      <c r="AE836" s="4"/>
      <c r="AF836" s="4"/>
    </row>
    <row r="837">
      <c r="A837" s="43"/>
      <c r="B837" s="65" t="s">
        <v>97</v>
      </c>
      <c r="C837" s="43"/>
      <c r="D837" s="45"/>
      <c r="E837" s="45"/>
      <c r="F837" s="45"/>
      <c r="G837" s="4"/>
      <c r="H837" s="4"/>
      <c r="I837" s="66" t="str">
        <f t="array" ref="I837">ifna(IF(F837="","",INDEX(UpdateSheet!W:W,MATCH(1,(UpdateSheet!U:U=MAXIFS(UpdateSheet!U:U, UpdateSheet!V:V, G837, UpdateSheet!U:U, "&lt;=" &amp; A837))*(UpdateSheet!V:V=G837), 0))*H837),"")</f>
        <v/>
      </c>
      <c r="J837" s="61"/>
      <c r="K837" s="4"/>
      <c r="L837" s="4"/>
      <c r="M837" s="4"/>
      <c r="N837" s="4"/>
      <c r="O837" s="4"/>
      <c r="P837" s="4"/>
      <c r="Q837" s="4"/>
      <c r="R837" s="4"/>
      <c r="S837" s="4"/>
      <c r="T837" s="4"/>
      <c r="U837" s="4"/>
      <c r="V837" s="4"/>
      <c r="W837" s="4"/>
      <c r="X837" s="4"/>
      <c r="Y837" s="4"/>
      <c r="Z837" s="4"/>
      <c r="AA837" s="4"/>
      <c r="AB837" s="4"/>
      <c r="AC837" s="4"/>
      <c r="AD837" s="4"/>
      <c r="AE837" s="4"/>
      <c r="AF837" s="4"/>
    </row>
    <row r="838">
      <c r="A838" s="43"/>
      <c r="B838" s="65" t="s">
        <v>97</v>
      </c>
      <c r="C838" s="43"/>
      <c r="D838" s="45"/>
      <c r="E838" s="45"/>
      <c r="F838" s="45"/>
      <c r="G838" s="4"/>
      <c r="H838" s="4"/>
      <c r="I838" s="66" t="str">
        <f t="array" ref="I838">ifna(IF(F838="","",INDEX(UpdateSheet!W:W,MATCH(1,(UpdateSheet!U:U=MAXIFS(UpdateSheet!U:U, UpdateSheet!V:V, G838, UpdateSheet!U:U, "&lt;=" &amp; A838))*(UpdateSheet!V:V=G838), 0))*H838),"")</f>
        <v/>
      </c>
      <c r="J838" s="61"/>
      <c r="K838" s="4"/>
      <c r="L838" s="4"/>
      <c r="M838" s="4"/>
      <c r="N838" s="4"/>
      <c r="O838" s="4"/>
      <c r="P838" s="4"/>
      <c r="Q838" s="4"/>
      <c r="R838" s="4"/>
      <c r="S838" s="4"/>
      <c r="T838" s="4"/>
      <c r="U838" s="4"/>
      <c r="V838" s="4"/>
      <c r="W838" s="4"/>
      <c r="X838" s="4"/>
      <c r="Y838" s="4"/>
      <c r="Z838" s="4"/>
      <c r="AA838" s="4"/>
      <c r="AB838" s="4"/>
      <c r="AC838" s="4"/>
      <c r="AD838" s="4"/>
      <c r="AE838" s="4"/>
      <c r="AF838" s="4"/>
    </row>
    <row r="839">
      <c r="A839" s="43"/>
      <c r="B839" s="65" t="s">
        <v>97</v>
      </c>
      <c r="C839" s="43"/>
      <c r="D839" s="45"/>
      <c r="E839" s="45"/>
      <c r="F839" s="45"/>
      <c r="G839" s="4"/>
      <c r="H839" s="4"/>
      <c r="I839" s="66" t="str">
        <f t="array" ref="I839">ifna(IF(F839="","",INDEX(UpdateSheet!W:W,MATCH(1,(UpdateSheet!U:U=MAXIFS(UpdateSheet!U:U, UpdateSheet!V:V, G839, UpdateSheet!U:U, "&lt;=" &amp; A839))*(UpdateSheet!V:V=G839), 0))*H839),"")</f>
        <v/>
      </c>
      <c r="J839" s="61"/>
      <c r="K839" s="4"/>
      <c r="L839" s="4"/>
      <c r="M839" s="4"/>
      <c r="N839" s="4"/>
      <c r="O839" s="4"/>
      <c r="P839" s="4"/>
      <c r="Q839" s="4"/>
      <c r="R839" s="4"/>
      <c r="S839" s="4"/>
      <c r="T839" s="4"/>
      <c r="U839" s="4"/>
      <c r="V839" s="4"/>
      <c r="W839" s="4"/>
      <c r="X839" s="4"/>
      <c r="Y839" s="4"/>
      <c r="Z839" s="4"/>
      <c r="AA839" s="4"/>
      <c r="AB839" s="4"/>
      <c r="AC839" s="4"/>
      <c r="AD839" s="4"/>
      <c r="AE839" s="4"/>
      <c r="AF839" s="4"/>
    </row>
    <row r="840">
      <c r="A840" s="43"/>
      <c r="B840" s="65" t="s">
        <v>97</v>
      </c>
      <c r="C840" s="43"/>
      <c r="D840" s="45"/>
      <c r="E840" s="45"/>
      <c r="F840" s="45"/>
      <c r="G840" s="4"/>
      <c r="H840" s="4"/>
      <c r="I840" s="66" t="str">
        <f t="array" ref="I840">ifna(IF(F840="","",INDEX(UpdateSheet!W:W,MATCH(1,(UpdateSheet!U:U=MAXIFS(UpdateSheet!U:U, UpdateSheet!V:V, G840, UpdateSheet!U:U, "&lt;=" &amp; A840))*(UpdateSheet!V:V=G840), 0))*H840),"")</f>
        <v/>
      </c>
      <c r="J840" s="61"/>
      <c r="K840" s="4"/>
      <c r="L840" s="4"/>
      <c r="M840" s="4"/>
      <c r="N840" s="4"/>
      <c r="O840" s="4"/>
      <c r="P840" s="4"/>
      <c r="Q840" s="4"/>
      <c r="R840" s="4"/>
      <c r="S840" s="4"/>
      <c r="T840" s="4"/>
      <c r="U840" s="4"/>
      <c r="V840" s="4"/>
      <c r="W840" s="4"/>
      <c r="X840" s="4"/>
      <c r="Y840" s="4"/>
      <c r="Z840" s="4"/>
      <c r="AA840" s="4"/>
      <c r="AB840" s="4"/>
      <c r="AC840" s="4"/>
      <c r="AD840" s="4"/>
      <c r="AE840" s="4"/>
      <c r="AF840" s="4"/>
    </row>
    <row r="841">
      <c r="A841" s="43"/>
      <c r="B841" s="65" t="s">
        <v>97</v>
      </c>
      <c r="C841" s="43"/>
      <c r="D841" s="45"/>
      <c r="E841" s="45"/>
      <c r="F841" s="45"/>
      <c r="G841" s="4"/>
      <c r="H841" s="4"/>
      <c r="I841" s="66" t="str">
        <f t="array" ref="I841">ifna(IF(F841="","",INDEX(UpdateSheet!W:W,MATCH(1,(UpdateSheet!U:U=MAXIFS(UpdateSheet!U:U, UpdateSheet!V:V, G841, UpdateSheet!U:U, "&lt;=" &amp; A841))*(UpdateSheet!V:V=G841), 0))*H841),"")</f>
        <v/>
      </c>
      <c r="J841" s="61"/>
      <c r="K841" s="4"/>
      <c r="L841" s="4"/>
      <c r="M841" s="4"/>
      <c r="N841" s="4"/>
      <c r="O841" s="4"/>
      <c r="P841" s="4"/>
      <c r="Q841" s="4"/>
      <c r="R841" s="4"/>
      <c r="S841" s="4"/>
      <c r="T841" s="4"/>
      <c r="U841" s="4"/>
      <c r="V841" s="4"/>
      <c r="W841" s="4"/>
      <c r="X841" s="4"/>
      <c r="Y841" s="4"/>
      <c r="Z841" s="4"/>
      <c r="AA841" s="4"/>
      <c r="AB841" s="4"/>
      <c r="AC841" s="4"/>
      <c r="AD841" s="4"/>
      <c r="AE841" s="4"/>
      <c r="AF841" s="4"/>
    </row>
    <row r="842">
      <c r="A842" s="43"/>
      <c r="B842" s="65" t="s">
        <v>97</v>
      </c>
      <c r="C842" s="43"/>
      <c r="D842" s="45"/>
      <c r="E842" s="45"/>
      <c r="F842" s="45"/>
      <c r="G842" s="4"/>
      <c r="H842" s="4"/>
      <c r="I842" s="66" t="str">
        <f t="array" ref="I842">ifna(IF(F842="","",INDEX(UpdateSheet!W:W,MATCH(1,(UpdateSheet!U:U=MAXIFS(UpdateSheet!U:U, UpdateSheet!V:V, G842, UpdateSheet!U:U, "&lt;=" &amp; A842))*(UpdateSheet!V:V=G842), 0))*H842),"")</f>
        <v/>
      </c>
      <c r="J842" s="61"/>
      <c r="K842" s="4"/>
      <c r="L842" s="4"/>
      <c r="M842" s="4"/>
      <c r="N842" s="4"/>
      <c r="O842" s="4"/>
      <c r="P842" s="4"/>
      <c r="Q842" s="4"/>
      <c r="R842" s="4"/>
      <c r="S842" s="4"/>
      <c r="T842" s="4"/>
      <c r="U842" s="4"/>
      <c r="V842" s="4"/>
      <c r="W842" s="4"/>
      <c r="X842" s="4"/>
      <c r="Y842" s="4"/>
      <c r="Z842" s="4"/>
      <c r="AA842" s="4"/>
      <c r="AB842" s="4"/>
      <c r="AC842" s="4"/>
      <c r="AD842" s="4"/>
      <c r="AE842" s="4"/>
      <c r="AF842" s="4"/>
    </row>
    <row r="843">
      <c r="A843" s="43"/>
      <c r="B843" s="65" t="s">
        <v>97</v>
      </c>
      <c r="C843" s="43"/>
      <c r="D843" s="45"/>
      <c r="E843" s="45"/>
      <c r="F843" s="45"/>
      <c r="G843" s="4"/>
      <c r="H843" s="4"/>
      <c r="I843" s="66" t="str">
        <f t="array" ref="I843">ifna(IF(F843="","",INDEX(UpdateSheet!W:W,MATCH(1,(UpdateSheet!U:U=MAXIFS(UpdateSheet!U:U, UpdateSheet!V:V, G843, UpdateSheet!U:U, "&lt;=" &amp; A843))*(UpdateSheet!V:V=G843), 0))*H843),"")</f>
        <v/>
      </c>
      <c r="J843" s="61"/>
      <c r="K843" s="4"/>
      <c r="L843" s="4"/>
      <c r="M843" s="4"/>
      <c r="N843" s="4"/>
      <c r="O843" s="4"/>
      <c r="P843" s="4"/>
      <c r="Q843" s="4"/>
      <c r="R843" s="4"/>
      <c r="S843" s="4"/>
      <c r="T843" s="4"/>
      <c r="U843" s="4"/>
      <c r="V843" s="4"/>
      <c r="W843" s="4"/>
      <c r="X843" s="4"/>
      <c r="Y843" s="4"/>
      <c r="Z843" s="4"/>
      <c r="AA843" s="4"/>
      <c r="AB843" s="4"/>
      <c r="AC843" s="4"/>
      <c r="AD843" s="4"/>
      <c r="AE843" s="4"/>
      <c r="AF843" s="4"/>
    </row>
    <row r="844">
      <c r="A844" s="43"/>
      <c r="B844" s="65" t="s">
        <v>97</v>
      </c>
      <c r="C844" s="43"/>
      <c r="D844" s="45"/>
      <c r="E844" s="45"/>
      <c r="F844" s="45"/>
      <c r="G844" s="4"/>
      <c r="H844" s="4"/>
      <c r="I844" s="66" t="str">
        <f t="array" ref="I844">ifna(IF(F844="","",INDEX(UpdateSheet!W:W,MATCH(1,(UpdateSheet!U:U=MAXIFS(UpdateSheet!U:U, UpdateSheet!V:V, G844, UpdateSheet!U:U, "&lt;=" &amp; A844))*(UpdateSheet!V:V=G844), 0))*H844),"")</f>
        <v/>
      </c>
      <c r="J844" s="61"/>
      <c r="K844" s="4"/>
      <c r="L844" s="4"/>
      <c r="M844" s="4"/>
      <c r="N844" s="4"/>
      <c r="O844" s="4"/>
      <c r="P844" s="4"/>
      <c r="Q844" s="4"/>
      <c r="R844" s="4"/>
      <c r="S844" s="4"/>
      <c r="T844" s="4"/>
      <c r="U844" s="4"/>
      <c r="V844" s="4"/>
      <c r="W844" s="4"/>
      <c r="X844" s="4"/>
      <c r="Y844" s="4"/>
      <c r="Z844" s="4"/>
      <c r="AA844" s="4"/>
      <c r="AB844" s="4"/>
      <c r="AC844" s="4"/>
      <c r="AD844" s="4"/>
      <c r="AE844" s="4"/>
      <c r="AF844" s="4"/>
    </row>
    <row r="845">
      <c r="A845" s="43"/>
      <c r="B845" s="65" t="s">
        <v>97</v>
      </c>
      <c r="C845" s="43"/>
      <c r="D845" s="45"/>
      <c r="E845" s="45"/>
      <c r="F845" s="45"/>
      <c r="G845" s="4"/>
      <c r="H845" s="4"/>
      <c r="I845" s="66" t="str">
        <f t="array" ref="I845">ifna(IF(F845="","",INDEX(UpdateSheet!W:W,MATCH(1,(UpdateSheet!U:U=MAXIFS(UpdateSheet!U:U, UpdateSheet!V:V, G845, UpdateSheet!U:U, "&lt;=" &amp; A845))*(UpdateSheet!V:V=G845), 0))*H845),"")</f>
        <v/>
      </c>
      <c r="J845" s="61"/>
      <c r="K845" s="4"/>
      <c r="L845" s="4"/>
      <c r="M845" s="4"/>
      <c r="N845" s="4"/>
      <c r="O845" s="4"/>
      <c r="P845" s="4"/>
      <c r="Q845" s="4"/>
      <c r="R845" s="4"/>
      <c r="S845" s="4"/>
      <c r="T845" s="4"/>
      <c r="U845" s="4"/>
      <c r="V845" s="4"/>
      <c r="W845" s="4"/>
      <c r="X845" s="4"/>
      <c r="Y845" s="4"/>
      <c r="Z845" s="4"/>
      <c r="AA845" s="4"/>
      <c r="AB845" s="4"/>
      <c r="AC845" s="4"/>
      <c r="AD845" s="4"/>
      <c r="AE845" s="4"/>
      <c r="AF845" s="4"/>
    </row>
    <row r="846">
      <c r="A846" s="43"/>
      <c r="B846" s="65" t="s">
        <v>97</v>
      </c>
      <c r="C846" s="43"/>
      <c r="D846" s="45"/>
      <c r="E846" s="45"/>
      <c r="F846" s="45"/>
      <c r="G846" s="4"/>
      <c r="H846" s="4"/>
      <c r="I846" s="66" t="str">
        <f t="array" ref="I846">ifna(IF(F846="","",INDEX(UpdateSheet!W:W,MATCH(1,(UpdateSheet!U:U=MAXIFS(UpdateSheet!U:U, UpdateSheet!V:V, G846, UpdateSheet!U:U, "&lt;=" &amp; A846))*(UpdateSheet!V:V=G846), 0))*H846),"")</f>
        <v/>
      </c>
      <c r="J846" s="61"/>
      <c r="K846" s="4"/>
      <c r="L846" s="4"/>
      <c r="M846" s="4"/>
      <c r="N846" s="4"/>
      <c r="O846" s="4"/>
      <c r="P846" s="4"/>
      <c r="Q846" s="4"/>
      <c r="R846" s="4"/>
      <c r="S846" s="4"/>
      <c r="T846" s="4"/>
      <c r="U846" s="4"/>
      <c r="V846" s="4"/>
      <c r="W846" s="4"/>
      <c r="X846" s="4"/>
      <c r="Y846" s="4"/>
      <c r="Z846" s="4"/>
      <c r="AA846" s="4"/>
      <c r="AB846" s="4"/>
      <c r="AC846" s="4"/>
      <c r="AD846" s="4"/>
      <c r="AE846" s="4"/>
      <c r="AF846" s="4"/>
    </row>
    <row r="847">
      <c r="A847" s="43"/>
      <c r="B847" s="65" t="s">
        <v>97</v>
      </c>
      <c r="C847" s="43"/>
      <c r="D847" s="45"/>
      <c r="E847" s="45"/>
      <c r="F847" s="45"/>
      <c r="G847" s="4"/>
      <c r="H847" s="4"/>
      <c r="I847" s="66" t="str">
        <f t="array" ref="I847">ifna(IF(F847="","",INDEX(UpdateSheet!W:W,MATCH(1,(UpdateSheet!U:U=MAXIFS(UpdateSheet!U:U, UpdateSheet!V:V, G847, UpdateSheet!U:U, "&lt;=" &amp; A847))*(UpdateSheet!V:V=G847), 0))*H847),"")</f>
        <v/>
      </c>
      <c r="J847" s="61"/>
      <c r="K847" s="4"/>
      <c r="L847" s="4"/>
      <c r="M847" s="4"/>
      <c r="N847" s="4"/>
      <c r="O847" s="4"/>
      <c r="P847" s="4"/>
      <c r="Q847" s="4"/>
      <c r="R847" s="4"/>
      <c r="S847" s="4"/>
      <c r="T847" s="4"/>
      <c r="U847" s="4"/>
      <c r="V847" s="4"/>
      <c r="W847" s="4"/>
      <c r="X847" s="4"/>
      <c r="Y847" s="4"/>
      <c r="Z847" s="4"/>
      <c r="AA847" s="4"/>
      <c r="AB847" s="4"/>
      <c r="AC847" s="4"/>
      <c r="AD847" s="4"/>
      <c r="AE847" s="4"/>
      <c r="AF847" s="4"/>
    </row>
    <row r="848">
      <c r="A848" s="43"/>
      <c r="B848" s="65" t="s">
        <v>97</v>
      </c>
      <c r="C848" s="43"/>
      <c r="D848" s="45"/>
      <c r="E848" s="45"/>
      <c r="F848" s="45"/>
      <c r="G848" s="4"/>
      <c r="H848" s="4"/>
      <c r="I848" s="66" t="str">
        <f t="array" ref="I848">ifna(IF(F848="","",INDEX(UpdateSheet!W:W,MATCH(1,(UpdateSheet!U:U=MAXIFS(UpdateSheet!U:U, UpdateSheet!V:V, G848, UpdateSheet!U:U, "&lt;=" &amp; A848))*(UpdateSheet!V:V=G848), 0))*H848),"")</f>
        <v/>
      </c>
      <c r="J848" s="61"/>
      <c r="K848" s="4"/>
      <c r="L848" s="4"/>
      <c r="M848" s="4"/>
      <c r="N848" s="4"/>
      <c r="O848" s="4"/>
      <c r="P848" s="4"/>
      <c r="Q848" s="4"/>
      <c r="R848" s="4"/>
      <c r="S848" s="4"/>
      <c r="T848" s="4"/>
      <c r="U848" s="4"/>
      <c r="V848" s="4"/>
      <c r="W848" s="4"/>
      <c r="X848" s="4"/>
      <c r="Y848" s="4"/>
      <c r="Z848" s="4"/>
      <c r="AA848" s="4"/>
      <c r="AB848" s="4"/>
      <c r="AC848" s="4"/>
      <c r="AD848" s="4"/>
      <c r="AE848" s="4"/>
      <c r="AF848" s="4"/>
    </row>
    <row r="849">
      <c r="A849" s="43"/>
      <c r="B849" s="65" t="s">
        <v>97</v>
      </c>
      <c r="C849" s="43"/>
      <c r="D849" s="45"/>
      <c r="E849" s="45"/>
      <c r="F849" s="45"/>
      <c r="G849" s="4"/>
      <c r="H849" s="4"/>
      <c r="I849" s="66" t="str">
        <f t="array" ref="I849">ifna(IF(F849="","",INDEX(UpdateSheet!W:W,MATCH(1,(UpdateSheet!U:U=MAXIFS(UpdateSheet!U:U, UpdateSheet!V:V, G849, UpdateSheet!U:U, "&lt;=" &amp; A849))*(UpdateSheet!V:V=G849), 0))*H849),"")</f>
        <v/>
      </c>
      <c r="J849" s="61"/>
      <c r="K849" s="4"/>
      <c r="L849" s="4"/>
      <c r="M849" s="4"/>
      <c r="N849" s="4"/>
      <c r="O849" s="4"/>
      <c r="P849" s="4"/>
      <c r="Q849" s="4"/>
      <c r="R849" s="4"/>
      <c r="S849" s="4"/>
      <c r="T849" s="4"/>
      <c r="U849" s="4"/>
      <c r="V849" s="4"/>
      <c r="W849" s="4"/>
      <c r="X849" s="4"/>
      <c r="Y849" s="4"/>
      <c r="Z849" s="4"/>
      <c r="AA849" s="4"/>
      <c r="AB849" s="4"/>
      <c r="AC849" s="4"/>
      <c r="AD849" s="4"/>
      <c r="AE849" s="4"/>
      <c r="AF849" s="4"/>
    </row>
    <row r="850">
      <c r="A850" s="43"/>
      <c r="B850" s="65" t="s">
        <v>97</v>
      </c>
      <c r="C850" s="43"/>
      <c r="D850" s="45"/>
      <c r="E850" s="45"/>
      <c r="F850" s="45"/>
      <c r="G850" s="4"/>
      <c r="H850" s="4"/>
      <c r="I850" s="66" t="str">
        <f t="array" ref="I850">ifna(IF(F850="","",INDEX(UpdateSheet!W:W,MATCH(1,(UpdateSheet!U:U=MAXIFS(UpdateSheet!U:U, UpdateSheet!V:V, G850, UpdateSheet!U:U, "&lt;=" &amp; A850))*(UpdateSheet!V:V=G850), 0))*H850),"")</f>
        <v/>
      </c>
      <c r="J850" s="61"/>
      <c r="K850" s="4"/>
      <c r="L850" s="4"/>
      <c r="M850" s="4"/>
      <c r="N850" s="4"/>
      <c r="O850" s="4"/>
      <c r="P850" s="4"/>
      <c r="Q850" s="4"/>
      <c r="R850" s="4"/>
      <c r="S850" s="4"/>
      <c r="T850" s="4"/>
      <c r="U850" s="4"/>
      <c r="V850" s="4"/>
      <c r="W850" s="4"/>
      <c r="X850" s="4"/>
      <c r="Y850" s="4"/>
      <c r="Z850" s="4"/>
      <c r="AA850" s="4"/>
      <c r="AB850" s="4"/>
      <c r="AC850" s="4"/>
      <c r="AD850" s="4"/>
      <c r="AE850" s="4"/>
      <c r="AF850" s="4"/>
    </row>
    <row r="851">
      <c r="A851" s="43"/>
      <c r="B851" s="65" t="s">
        <v>97</v>
      </c>
      <c r="C851" s="43"/>
      <c r="D851" s="45"/>
      <c r="E851" s="45"/>
      <c r="F851" s="45"/>
      <c r="G851" s="4"/>
      <c r="H851" s="4"/>
      <c r="I851" s="66" t="str">
        <f t="array" ref="I851">ifna(IF(F851="","",INDEX(UpdateSheet!W:W,MATCH(1,(UpdateSheet!U:U=MAXIFS(UpdateSheet!U:U, UpdateSheet!V:V, G851, UpdateSheet!U:U, "&lt;=" &amp; A851))*(UpdateSheet!V:V=G851), 0))*H851),"")</f>
        <v/>
      </c>
      <c r="J851" s="61"/>
      <c r="K851" s="4"/>
      <c r="L851" s="4"/>
      <c r="M851" s="4"/>
      <c r="N851" s="4"/>
      <c r="O851" s="4"/>
      <c r="P851" s="4"/>
      <c r="Q851" s="4"/>
      <c r="R851" s="4"/>
      <c r="S851" s="4"/>
      <c r="T851" s="4"/>
      <c r="U851" s="4"/>
      <c r="V851" s="4"/>
      <c r="W851" s="4"/>
      <c r="X851" s="4"/>
      <c r="Y851" s="4"/>
      <c r="Z851" s="4"/>
      <c r="AA851" s="4"/>
      <c r="AB851" s="4"/>
      <c r="AC851" s="4"/>
      <c r="AD851" s="4"/>
      <c r="AE851" s="4"/>
      <c r="AF851" s="4"/>
    </row>
    <row r="852">
      <c r="A852" s="43"/>
      <c r="B852" s="65" t="s">
        <v>97</v>
      </c>
      <c r="C852" s="43"/>
      <c r="D852" s="45"/>
      <c r="E852" s="45"/>
      <c r="F852" s="45"/>
      <c r="G852" s="4"/>
      <c r="H852" s="4"/>
      <c r="I852" s="66" t="str">
        <f t="array" ref="I852">ifna(IF(F852="","",INDEX(UpdateSheet!W:W,MATCH(1,(UpdateSheet!U:U=MAXIFS(UpdateSheet!U:U, UpdateSheet!V:V, G852, UpdateSheet!U:U, "&lt;=" &amp; A852))*(UpdateSheet!V:V=G852), 0))*H852),"")</f>
        <v/>
      </c>
      <c r="J852" s="61"/>
      <c r="K852" s="4"/>
      <c r="L852" s="4"/>
      <c r="M852" s="4"/>
      <c r="N852" s="4"/>
      <c r="O852" s="4"/>
      <c r="P852" s="4"/>
      <c r="Q852" s="4"/>
      <c r="R852" s="4"/>
      <c r="S852" s="4"/>
      <c r="T852" s="4"/>
      <c r="U852" s="4"/>
      <c r="V852" s="4"/>
      <c r="W852" s="4"/>
      <c r="X852" s="4"/>
      <c r="Y852" s="4"/>
      <c r="Z852" s="4"/>
      <c r="AA852" s="4"/>
      <c r="AB852" s="4"/>
      <c r="AC852" s="4"/>
      <c r="AD852" s="4"/>
      <c r="AE852" s="4"/>
      <c r="AF852" s="4"/>
    </row>
    <row r="853">
      <c r="A853" s="43"/>
      <c r="B853" s="65" t="s">
        <v>97</v>
      </c>
      <c r="C853" s="43"/>
      <c r="D853" s="45"/>
      <c r="E853" s="45"/>
      <c r="F853" s="45"/>
      <c r="G853" s="4"/>
      <c r="H853" s="4"/>
      <c r="I853" s="66" t="str">
        <f t="array" ref="I853">ifna(IF(F853="","",INDEX(UpdateSheet!W:W,MATCH(1,(UpdateSheet!U:U=MAXIFS(UpdateSheet!U:U, UpdateSheet!V:V, G853, UpdateSheet!U:U, "&lt;=" &amp; A853))*(UpdateSheet!V:V=G853), 0))*H853),"")</f>
        <v/>
      </c>
      <c r="J853" s="61"/>
      <c r="K853" s="4"/>
      <c r="L853" s="4"/>
      <c r="M853" s="4"/>
      <c r="N853" s="4"/>
      <c r="O853" s="4"/>
      <c r="P853" s="4"/>
      <c r="Q853" s="4"/>
      <c r="R853" s="4"/>
      <c r="S853" s="4"/>
      <c r="T853" s="4"/>
      <c r="U853" s="4"/>
      <c r="V853" s="4"/>
      <c r="W853" s="4"/>
      <c r="X853" s="4"/>
      <c r="Y853" s="4"/>
      <c r="Z853" s="4"/>
      <c r="AA853" s="4"/>
      <c r="AB853" s="4"/>
      <c r="AC853" s="4"/>
      <c r="AD853" s="4"/>
      <c r="AE853" s="4"/>
      <c r="AF853" s="4"/>
    </row>
    <row r="854">
      <c r="A854" s="43"/>
      <c r="B854" s="65" t="s">
        <v>97</v>
      </c>
      <c r="C854" s="43"/>
      <c r="D854" s="45"/>
      <c r="E854" s="45"/>
      <c r="F854" s="45"/>
      <c r="G854" s="4"/>
      <c r="H854" s="4"/>
      <c r="I854" s="66" t="str">
        <f t="array" ref="I854">ifna(IF(F854="","",INDEX(UpdateSheet!W:W,MATCH(1,(UpdateSheet!U:U=MAXIFS(UpdateSheet!U:U, UpdateSheet!V:V, G854, UpdateSheet!U:U, "&lt;=" &amp; A854))*(UpdateSheet!V:V=G854), 0))*H854),"")</f>
        <v/>
      </c>
      <c r="J854" s="61"/>
      <c r="K854" s="4"/>
      <c r="L854" s="4"/>
      <c r="M854" s="4"/>
      <c r="N854" s="4"/>
      <c r="O854" s="4"/>
      <c r="P854" s="4"/>
      <c r="Q854" s="4"/>
      <c r="R854" s="4"/>
      <c r="S854" s="4"/>
      <c r="T854" s="4"/>
      <c r="U854" s="4"/>
      <c r="V854" s="4"/>
      <c r="W854" s="4"/>
      <c r="X854" s="4"/>
      <c r="Y854" s="4"/>
      <c r="Z854" s="4"/>
      <c r="AA854" s="4"/>
      <c r="AB854" s="4"/>
      <c r="AC854" s="4"/>
      <c r="AD854" s="4"/>
      <c r="AE854" s="4"/>
      <c r="AF854" s="4"/>
    </row>
    <row r="855">
      <c r="A855" s="43"/>
      <c r="B855" s="65" t="s">
        <v>97</v>
      </c>
      <c r="C855" s="43"/>
      <c r="D855" s="45"/>
      <c r="E855" s="45"/>
      <c r="F855" s="45"/>
      <c r="G855" s="4"/>
      <c r="H855" s="4"/>
      <c r="I855" s="66" t="str">
        <f t="array" ref="I855">ifna(IF(F855="","",INDEX(UpdateSheet!W:W,MATCH(1,(UpdateSheet!U:U=MAXIFS(UpdateSheet!U:U, UpdateSheet!V:V, G855, UpdateSheet!U:U, "&lt;=" &amp; A855))*(UpdateSheet!V:V=G855), 0))*H855),"")</f>
        <v/>
      </c>
      <c r="J855" s="61"/>
      <c r="K855" s="4"/>
      <c r="L855" s="4"/>
      <c r="M855" s="4"/>
      <c r="N855" s="4"/>
      <c r="O855" s="4"/>
      <c r="P855" s="4"/>
      <c r="Q855" s="4"/>
      <c r="R855" s="4"/>
      <c r="S855" s="4"/>
      <c r="T855" s="4"/>
      <c r="U855" s="4"/>
      <c r="V855" s="4"/>
      <c r="W855" s="4"/>
      <c r="X855" s="4"/>
      <c r="Y855" s="4"/>
      <c r="Z855" s="4"/>
      <c r="AA855" s="4"/>
      <c r="AB855" s="4"/>
      <c r="AC855" s="4"/>
      <c r="AD855" s="4"/>
      <c r="AE855" s="4"/>
      <c r="AF855" s="4"/>
    </row>
    <row r="856">
      <c r="A856" s="43"/>
      <c r="B856" s="65" t="s">
        <v>97</v>
      </c>
      <c r="C856" s="43"/>
      <c r="D856" s="45"/>
      <c r="E856" s="45"/>
      <c r="F856" s="45"/>
      <c r="G856" s="4"/>
      <c r="H856" s="4"/>
      <c r="I856" s="66" t="str">
        <f t="array" ref="I856">ifna(IF(F856="","",INDEX(UpdateSheet!W:W,MATCH(1,(UpdateSheet!U:U=MAXIFS(UpdateSheet!U:U, UpdateSheet!V:V, G856, UpdateSheet!U:U, "&lt;=" &amp; A856))*(UpdateSheet!V:V=G856), 0))*H856),"")</f>
        <v/>
      </c>
      <c r="J856" s="61"/>
      <c r="K856" s="4"/>
      <c r="L856" s="4"/>
      <c r="M856" s="4"/>
      <c r="N856" s="4"/>
      <c r="O856" s="4"/>
      <c r="P856" s="4"/>
      <c r="Q856" s="4"/>
      <c r="R856" s="4"/>
      <c r="S856" s="4"/>
      <c r="T856" s="4"/>
      <c r="U856" s="4"/>
      <c r="V856" s="4"/>
      <c r="W856" s="4"/>
      <c r="X856" s="4"/>
      <c r="Y856" s="4"/>
      <c r="Z856" s="4"/>
      <c r="AA856" s="4"/>
      <c r="AB856" s="4"/>
      <c r="AC856" s="4"/>
      <c r="AD856" s="4"/>
      <c r="AE856" s="4"/>
      <c r="AF856" s="4"/>
    </row>
    <row r="857">
      <c r="A857" s="43"/>
      <c r="B857" s="65" t="s">
        <v>97</v>
      </c>
      <c r="C857" s="43"/>
      <c r="D857" s="45"/>
      <c r="E857" s="45"/>
      <c r="F857" s="45"/>
      <c r="G857" s="4"/>
      <c r="H857" s="4"/>
      <c r="I857" s="66" t="str">
        <f t="array" ref="I857">ifna(IF(F857="","",INDEX(UpdateSheet!W:W,MATCH(1,(UpdateSheet!U:U=MAXIFS(UpdateSheet!U:U, UpdateSheet!V:V, G857, UpdateSheet!U:U, "&lt;=" &amp; A857))*(UpdateSheet!V:V=G857), 0))*H857),"")</f>
        <v/>
      </c>
      <c r="J857" s="61"/>
      <c r="K857" s="4"/>
      <c r="L857" s="4"/>
      <c r="M857" s="4"/>
      <c r="N857" s="4"/>
      <c r="O857" s="4"/>
      <c r="P857" s="4"/>
      <c r="Q857" s="4"/>
      <c r="R857" s="4"/>
      <c r="S857" s="4"/>
      <c r="T857" s="4"/>
      <c r="U857" s="4"/>
      <c r="V857" s="4"/>
      <c r="W857" s="4"/>
      <c r="X857" s="4"/>
      <c r="Y857" s="4"/>
      <c r="Z857" s="4"/>
      <c r="AA857" s="4"/>
      <c r="AB857" s="4"/>
      <c r="AC857" s="4"/>
      <c r="AD857" s="4"/>
      <c r="AE857" s="4"/>
      <c r="AF857" s="4"/>
    </row>
    <row r="858">
      <c r="A858" s="43"/>
      <c r="B858" s="65" t="s">
        <v>97</v>
      </c>
      <c r="C858" s="43"/>
      <c r="D858" s="45"/>
      <c r="E858" s="45"/>
      <c r="F858" s="45"/>
      <c r="G858" s="4"/>
      <c r="H858" s="4"/>
      <c r="I858" s="66" t="str">
        <f t="array" ref="I858">ifna(IF(F858="","",INDEX(UpdateSheet!W:W,MATCH(1,(UpdateSheet!U:U=MAXIFS(UpdateSheet!U:U, UpdateSheet!V:V, G858, UpdateSheet!U:U, "&lt;=" &amp; A858))*(UpdateSheet!V:V=G858), 0))*H858),"")</f>
        <v/>
      </c>
      <c r="J858" s="61"/>
      <c r="K858" s="4"/>
      <c r="L858" s="4"/>
      <c r="M858" s="4"/>
      <c r="N858" s="4"/>
      <c r="O858" s="4"/>
      <c r="P858" s="4"/>
      <c r="Q858" s="4"/>
      <c r="R858" s="4"/>
      <c r="S858" s="4"/>
      <c r="T858" s="4"/>
      <c r="U858" s="4"/>
      <c r="V858" s="4"/>
      <c r="W858" s="4"/>
      <c r="X858" s="4"/>
      <c r="Y858" s="4"/>
      <c r="Z858" s="4"/>
      <c r="AA858" s="4"/>
      <c r="AB858" s="4"/>
      <c r="AC858" s="4"/>
      <c r="AD858" s="4"/>
      <c r="AE858" s="4"/>
      <c r="AF858" s="4"/>
    </row>
    <row r="859">
      <c r="A859" s="43"/>
      <c r="B859" s="65" t="s">
        <v>97</v>
      </c>
      <c r="C859" s="43"/>
      <c r="D859" s="45"/>
      <c r="E859" s="45"/>
      <c r="F859" s="45"/>
      <c r="G859" s="4"/>
      <c r="H859" s="4"/>
      <c r="I859" s="66" t="str">
        <f t="array" ref="I859">ifna(IF(F859="","",INDEX(UpdateSheet!W:W,MATCH(1,(UpdateSheet!U:U=MAXIFS(UpdateSheet!U:U, UpdateSheet!V:V, G859, UpdateSheet!U:U, "&lt;=" &amp; A859))*(UpdateSheet!V:V=G859), 0))*H859),"")</f>
        <v/>
      </c>
      <c r="J859" s="61"/>
      <c r="K859" s="4"/>
      <c r="L859" s="4"/>
      <c r="M859" s="4"/>
      <c r="N859" s="4"/>
      <c r="O859" s="4"/>
      <c r="P859" s="4"/>
      <c r="Q859" s="4"/>
      <c r="R859" s="4"/>
      <c r="S859" s="4"/>
      <c r="T859" s="4"/>
      <c r="U859" s="4"/>
      <c r="V859" s="4"/>
      <c r="W859" s="4"/>
      <c r="X859" s="4"/>
      <c r="Y859" s="4"/>
      <c r="Z859" s="4"/>
      <c r="AA859" s="4"/>
      <c r="AB859" s="4"/>
      <c r="AC859" s="4"/>
      <c r="AD859" s="4"/>
      <c r="AE859" s="4"/>
      <c r="AF859" s="4"/>
    </row>
    <row r="860">
      <c r="A860" s="43"/>
      <c r="B860" s="65" t="s">
        <v>97</v>
      </c>
      <c r="C860" s="43"/>
      <c r="D860" s="45"/>
      <c r="E860" s="45"/>
      <c r="F860" s="45"/>
      <c r="G860" s="4"/>
      <c r="H860" s="4"/>
      <c r="I860" s="66" t="str">
        <f t="array" ref="I860">ifna(IF(F860="","",INDEX(UpdateSheet!W:W,MATCH(1,(UpdateSheet!U:U=MAXIFS(UpdateSheet!U:U, UpdateSheet!V:V, G860, UpdateSheet!U:U, "&lt;=" &amp; A860))*(UpdateSheet!V:V=G860), 0))*H860),"")</f>
        <v/>
      </c>
      <c r="J860" s="61"/>
      <c r="K860" s="4"/>
      <c r="L860" s="4"/>
      <c r="M860" s="4"/>
      <c r="N860" s="4"/>
      <c r="O860" s="4"/>
      <c r="P860" s="4"/>
      <c r="Q860" s="4"/>
      <c r="R860" s="4"/>
      <c r="S860" s="4"/>
      <c r="T860" s="4"/>
      <c r="U860" s="4"/>
      <c r="V860" s="4"/>
      <c r="W860" s="4"/>
      <c r="X860" s="4"/>
      <c r="Y860" s="4"/>
      <c r="Z860" s="4"/>
      <c r="AA860" s="4"/>
      <c r="AB860" s="4"/>
      <c r="AC860" s="4"/>
      <c r="AD860" s="4"/>
      <c r="AE860" s="4"/>
      <c r="AF860" s="4"/>
    </row>
    <row r="861">
      <c r="A861" s="43"/>
      <c r="B861" s="65" t="s">
        <v>97</v>
      </c>
      <c r="C861" s="43"/>
      <c r="D861" s="45"/>
      <c r="E861" s="45"/>
      <c r="F861" s="45"/>
      <c r="G861" s="4"/>
      <c r="H861" s="4"/>
      <c r="I861" s="66" t="str">
        <f t="array" ref="I861">ifna(IF(F861="","",INDEX(UpdateSheet!W:W,MATCH(1,(UpdateSheet!U:U=MAXIFS(UpdateSheet!U:U, UpdateSheet!V:V, G861, UpdateSheet!U:U, "&lt;=" &amp; A861))*(UpdateSheet!V:V=G861), 0))*H861),"")</f>
        <v/>
      </c>
      <c r="J861" s="61"/>
      <c r="K861" s="4"/>
      <c r="L861" s="4"/>
      <c r="M861" s="4"/>
      <c r="N861" s="4"/>
      <c r="O861" s="4"/>
      <c r="P861" s="4"/>
      <c r="Q861" s="4"/>
      <c r="R861" s="4"/>
      <c r="S861" s="4"/>
      <c r="T861" s="4"/>
      <c r="U861" s="4"/>
      <c r="V861" s="4"/>
      <c r="W861" s="4"/>
      <c r="X861" s="4"/>
      <c r="Y861" s="4"/>
      <c r="Z861" s="4"/>
      <c r="AA861" s="4"/>
      <c r="AB861" s="4"/>
      <c r="AC861" s="4"/>
      <c r="AD861" s="4"/>
      <c r="AE861" s="4"/>
      <c r="AF861" s="4"/>
    </row>
    <row r="862">
      <c r="A862" s="43"/>
      <c r="B862" s="65" t="s">
        <v>97</v>
      </c>
      <c r="C862" s="43"/>
      <c r="D862" s="45"/>
      <c r="E862" s="45"/>
      <c r="F862" s="45"/>
      <c r="G862" s="4"/>
      <c r="H862" s="4"/>
      <c r="I862" s="66" t="str">
        <f t="array" ref="I862">ifna(IF(F862="","",INDEX(UpdateSheet!W:W,MATCH(1,(UpdateSheet!U:U=MAXIFS(UpdateSheet!U:U, UpdateSheet!V:V, G862, UpdateSheet!U:U, "&lt;=" &amp; A862))*(UpdateSheet!V:V=G862), 0))*H862),"")</f>
        <v/>
      </c>
      <c r="J862" s="61"/>
      <c r="K862" s="4"/>
      <c r="L862" s="4"/>
      <c r="M862" s="4"/>
      <c r="N862" s="4"/>
      <c r="O862" s="4"/>
      <c r="P862" s="4"/>
      <c r="Q862" s="4"/>
      <c r="R862" s="4"/>
      <c r="S862" s="4"/>
      <c r="T862" s="4"/>
      <c r="U862" s="4"/>
      <c r="V862" s="4"/>
      <c r="W862" s="4"/>
      <c r="X862" s="4"/>
      <c r="Y862" s="4"/>
      <c r="Z862" s="4"/>
      <c r="AA862" s="4"/>
      <c r="AB862" s="4"/>
      <c r="AC862" s="4"/>
      <c r="AD862" s="4"/>
      <c r="AE862" s="4"/>
      <c r="AF862" s="4"/>
    </row>
    <row r="863">
      <c r="A863" s="43"/>
      <c r="B863" s="65" t="s">
        <v>97</v>
      </c>
      <c r="C863" s="43"/>
      <c r="D863" s="45"/>
      <c r="E863" s="45"/>
      <c r="F863" s="45"/>
      <c r="G863" s="4"/>
      <c r="H863" s="4"/>
      <c r="I863" s="66" t="str">
        <f t="array" ref="I863">ifna(IF(F863="","",INDEX(UpdateSheet!W:W,MATCH(1,(UpdateSheet!U:U=MAXIFS(UpdateSheet!U:U, UpdateSheet!V:V, G863, UpdateSheet!U:U, "&lt;=" &amp; A863))*(UpdateSheet!V:V=G863), 0))*H863),"")</f>
        <v/>
      </c>
      <c r="J863" s="61"/>
      <c r="K863" s="4"/>
      <c r="L863" s="4"/>
      <c r="M863" s="4"/>
      <c r="N863" s="4"/>
      <c r="O863" s="4"/>
      <c r="P863" s="4"/>
      <c r="Q863" s="4"/>
      <c r="R863" s="4"/>
      <c r="S863" s="4"/>
      <c r="T863" s="4"/>
      <c r="U863" s="4"/>
      <c r="V863" s="4"/>
      <c r="W863" s="4"/>
      <c r="X863" s="4"/>
      <c r="Y863" s="4"/>
      <c r="Z863" s="4"/>
      <c r="AA863" s="4"/>
      <c r="AB863" s="4"/>
      <c r="AC863" s="4"/>
      <c r="AD863" s="4"/>
      <c r="AE863" s="4"/>
      <c r="AF863" s="4"/>
    </row>
    <row r="864">
      <c r="A864" s="43"/>
      <c r="B864" s="65" t="s">
        <v>97</v>
      </c>
      <c r="C864" s="43"/>
      <c r="D864" s="45"/>
      <c r="E864" s="45"/>
      <c r="F864" s="45"/>
      <c r="G864" s="4"/>
      <c r="H864" s="4"/>
      <c r="I864" s="66" t="str">
        <f t="array" ref="I864">ifna(IF(F864="","",INDEX(UpdateSheet!W:W,MATCH(1,(UpdateSheet!U:U=MAXIFS(UpdateSheet!U:U, UpdateSheet!V:V, G864, UpdateSheet!U:U, "&lt;=" &amp; A864))*(UpdateSheet!V:V=G864), 0))*H864),"")</f>
        <v/>
      </c>
      <c r="J864" s="61"/>
      <c r="K864" s="4"/>
      <c r="L864" s="4"/>
      <c r="M864" s="4"/>
      <c r="N864" s="4"/>
      <c r="O864" s="4"/>
      <c r="P864" s="4"/>
      <c r="Q864" s="4"/>
      <c r="R864" s="4"/>
      <c r="S864" s="4"/>
      <c r="T864" s="4"/>
      <c r="U864" s="4"/>
      <c r="V864" s="4"/>
      <c r="W864" s="4"/>
      <c r="X864" s="4"/>
      <c r="Y864" s="4"/>
      <c r="Z864" s="4"/>
      <c r="AA864" s="4"/>
      <c r="AB864" s="4"/>
      <c r="AC864" s="4"/>
      <c r="AD864" s="4"/>
      <c r="AE864" s="4"/>
      <c r="AF864" s="4"/>
    </row>
    <row r="865">
      <c r="A865" s="43"/>
      <c r="B865" s="65" t="s">
        <v>97</v>
      </c>
      <c r="C865" s="43"/>
      <c r="D865" s="45"/>
      <c r="E865" s="45"/>
      <c r="F865" s="45"/>
      <c r="G865" s="4"/>
      <c r="H865" s="4"/>
      <c r="I865" s="66" t="str">
        <f t="array" ref="I865">ifna(IF(F865="","",INDEX(UpdateSheet!W:W,MATCH(1,(UpdateSheet!U:U=MAXIFS(UpdateSheet!U:U, UpdateSheet!V:V, G865, UpdateSheet!U:U, "&lt;=" &amp; A865))*(UpdateSheet!V:V=G865), 0))*H865),"")</f>
        <v/>
      </c>
      <c r="J865" s="61"/>
      <c r="K865" s="4"/>
      <c r="L865" s="4"/>
      <c r="M865" s="4"/>
      <c r="N865" s="4"/>
      <c r="O865" s="4"/>
      <c r="P865" s="4"/>
      <c r="Q865" s="4"/>
      <c r="R865" s="4"/>
      <c r="S865" s="4"/>
      <c r="T865" s="4"/>
      <c r="U865" s="4"/>
      <c r="V865" s="4"/>
      <c r="W865" s="4"/>
      <c r="X865" s="4"/>
      <c r="Y865" s="4"/>
      <c r="Z865" s="4"/>
      <c r="AA865" s="4"/>
      <c r="AB865" s="4"/>
      <c r="AC865" s="4"/>
      <c r="AD865" s="4"/>
      <c r="AE865" s="4"/>
      <c r="AF865" s="4"/>
    </row>
    <row r="866">
      <c r="A866" s="43"/>
      <c r="B866" s="65" t="s">
        <v>97</v>
      </c>
      <c r="C866" s="43"/>
      <c r="D866" s="45"/>
      <c r="E866" s="45"/>
      <c r="F866" s="45"/>
      <c r="G866" s="4"/>
      <c r="H866" s="4"/>
      <c r="I866" s="66" t="str">
        <f t="array" ref="I866">ifna(IF(F866="","",INDEX(UpdateSheet!W:W,MATCH(1,(UpdateSheet!U:U=MAXIFS(UpdateSheet!U:U, UpdateSheet!V:V, G866, UpdateSheet!U:U, "&lt;=" &amp; A866))*(UpdateSheet!V:V=G866), 0))*H866),"")</f>
        <v/>
      </c>
      <c r="J866" s="61"/>
      <c r="K866" s="4"/>
      <c r="L866" s="4"/>
      <c r="M866" s="4"/>
      <c r="N866" s="4"/>
      <c r="O866" s="4"/>
      <c r="P866" s="4"/>
      <c r="Q866" s="4"/>
      <c r="R866" s="4"/>
      <c r="S866" s="4"/>
      <c r="T866" s="4"/>
      <c r="U866" s="4"/>
      <c r="V866" s="4"/>
      <c r="W866" s="4"/>
      <c r="X866" s="4"/>
      <c r="Y866" s="4"/>
      <c r="Z866" s="4"/>
      <c r="AA866" s="4"/>
      <c r="AB866" s="4"/>
      <c r="AC866" s="4"/>
      <c r="AD866" s="4"/>
      <c r="AE866" s="4"/>
      <c r="AF866" s="4"/>
    </row>
    <row r="867">
      <c r="A867" s="43"/>
      <c r="B867" s="65" t="s">
        <v>97</v>
      </c>
      <c r="C867" s="43"/>
      <c r="D867" s="45"/>
      <c r="E867" s="45"/>
      <c r="F867" s="45"/>
      <c r="G867" s="4"/>
      <c r="H867" s="4"/>
      <c r="I867" s="66" t="str">
        <f t="array" ref="I867">ifna(IF(F867="","",INDEX(UpdateSheet!W:W,MATCH(1,(UpdateSheet!U:U=MAXIFS(UpdateSheet!U:U, UpdateSheet!V:V, G867, UpdateSheet!U:U, "&lt;=" &amp; A867))*(UpdateSheet!V:V=G867), 0))*H867),"")</f>
        <v/>
      </c>
      <c r="J867" s="61"/>
      <c r="K867" s="4"/>
      <c r="L867" s="4"/>
      <c r="M867" s="4"/>
      <c r="N867" s="4"/>
      <c r="O867" s="4"/>
      <c r="P867" s="4"/>
      <c r="Q867" s="4"/>
      <c r="R867" s="4"/>
      <c r="S867" s="4"/>
      <c r="T867" s="4"/>
      <c r="U867" s="4"/>
      <c r="V867" s="4"/>
      <c r="W867" s="4"/>
      <c r="X867" s="4"/>
      <c r="Y867" s="4"/>
      <c r="Z867" s="4"/>
      <c r="AA867" s="4"/>
      <c r="AB867" s="4"/>
      <c r="AC867" s="4"/>
      <c r="AD867" s="4"/>
      <c r="AE867" s="4"/>
      <c r="AF867" s="4"/>
    </row>
    <row r="868">
      <c r="A868" s="43"/>
      <c r="B868" s="65" t="s">
        <v>97</v>
      </c>
      <c r="C868" s="43"/>
      <c r="D868" s="45"/>
      <c r="E868" s="45"/>
      <c r="F868" s="45"/>
      <c r="G868" s="4"/>
      <c r="H868" s="4"/>
      <c r="I868" s="66" t="str">
        <f t="array" ref="I868">ifna(IF(F868="","",INDEX(UpdateSheet!W:W,MATCH(1,(UpdateSheet!U:U=MAXIFS(UpdateSheet!U:U, UpdateSheet!V:V, G868, UpdateSheet!U:U, "&lt;=" &amp; A868))*(UpdateSheet!V:V=G868), 0))*H868),"")</f>
        <v/>
      </c>
      <c r="J868" s="61"/>
      <c r="K868" s="4"/>
      <c r="L868" s="4"/>
      <c r="M868" s="4"/>
      <c r="N868" s="4"/>
      <c r="O868" s="4"/>
      <c r="P868" s="4"/>
      <c r="Q868" s="4"/>
      <c r="R868" s="4"/>
      <c r="S868" s="4"/>
      <c r="T868" s="4"/>
      <c r="U868" s="4"/>
      <c r="V868" s="4"/>
      <c r="W868" s="4"/>
      <c r="X868" s="4"/>
      <c r="Y868" s="4"/>
      <c r="Z868" s="4"/>
      <c r="AA868" s="4"/>
      <c r="AB868" s="4"/>
      <c r="AC868" s="4"/>
      <c r="AD868" s="4"/>
      <c r="AE868" s="4"/>
      <c r="AF868" s="4"/>
    </row>
    <row r="869">
      <c r="A869" s="43"/>
      <c r="B869" s="65" t="s">
        <v>97</v>
      </c>
      <c r="C869" s="43"/>
      <c r="D869" s="45"/>
      <c r="E869" s="45"/>
      <c r="F869" s="45"/>
      <c r="G869" s="4"/>
      <c r="H869" s="4"/>
      <c r="I869" s="66" t="str">
        <f t="array" ref="I869">ifna(IF(F869="","",INDEX(UpdateSheet!W:W,MATCH(1,(UpdateSheet!U:U=MAXIFS(UpdateSheet!U:U, UpdateSheet!V:V, G869, UpdateSheet!U:U, "&lt;=" &amp; A869))*(UpdateSheet!V:V=G869), 0))*H869),"")</f>
        <v/>
      </c>
      <c r="J869" s="61"/>
      <c r="K869" s="4"/>
      <c r="L869" s="4"/>
      <c r="M869" s="4"/>
      <c r="N869" s="4"/>
      <c r="O869" s="4"/>
      <c r="P869" s="4"/>
      <c r="Q869" s="4"/>
      <c r="R869" s="4"/>
      <c r="S869" s="4"/>
      <c r="T869" s="4"/>
      <c r="U869" s="4"/>
      <c r="V869" s="4"/>
      <c r="W869" s="4"/>
      <c r="X869" s="4"/>
      <c r="Y869" s="4"/>
      <c r="Z869" s="4"/>
      <c r="AA869" s="4"/>
      <c r="AB869" s="4"/>
      <c r="AC869" s="4"/>
      <c r="AD869" s="4"/>
      <c r="AE869" s="4"/>
      <c r="AF869" s="4"/>
    </row>
    <row r="870">
      <c r="A870" s="43"/>
      <c r="B870" s="65" t="s">
        <v>97</v>
      </c>
      <c r="C870" s="43"/>
      <c r="D870" s="45"/>
      <c r="E870" s="45"/>
      <c r="F870" s="45"/>
      <c r="G870" s="4"/>
      <c r="H870" s="4"/>
      <c r="I870" s="66" t="str">
        <f t="array" ref="I870">ifna(IF(F870="","",INDEX(UpdateSheet!W:W,MATCH(1,(UpdateSheet!U:U=MAXIFS(UpdateSheet!U:U, UpdateSheet!V:V, G870, UpdateSheet!U:U, "&lt;=" &amp; A870))*(UpdateSheet!V:V=G870), 0))*H870),"")</f>
        <v/>
      </c>
      <c r="J870" s="61"/>
      <c r="K870" s="4"/>
      <c r="L870" s="4"/>
      <c r="M870" s="4"/>
      <c r="N870" s="4"/>
      <c r="O870" s="4"/>
      <c r="P870" s="4"/>
      <c r="Q870" s="4"/>
      <c r="R870" s="4"/>
      <c r="S870" s="4"/>
      <c r="T870" s="4"/>
      <c r="U870" s="4"/>
      <c r="V870" s="4"/>
      <c r="W870" s="4"/>
      <c r="X870" s="4"/>
      <c r="Y870" s="4"/>
      <c r="Z870" s="4"/>
      <c r="AA870" s="4"/>
      <c r="AB870" s="4"/>
      <c r="AC870" s="4"/>
      <c r="AD870" s="4"/>
      <c r="AE870" s="4"/>
      <c r="AF870" s="4"/>
    </row>
    <row r="871">
      <c r="A871" s="43"/>
      <c r="B871" s="65" t="s">
        <v>97</v>
      </c>
      <c r="C871" s="43"/>
      <c r="D871" s="45"/>
      <c r="E871" s="45"/>
      <c r="F871" s="45"/>
      <c r="G871" s="4"/>
      <c r="H871" s="4"/>
      <c r="I871" s="66" t="str">
        <f t="array" ref="I871">ifna(IF(F871="","",INDEX(UpdateSheet!W:W,MATCH(1,(UpdateSheet!U:U=MAXIFS(UpdateSheet!U:U, UpdateSheet!V:V, G871, UpdateSheet!U:U, "&lt;=" &amp; A871))*(UpdateSheet!V:V=G871), 0))*H871),"")</f>
        <v/>
      </c>
      <c r="J871" s="61"/>
      <c r="K871" s="4"/>
      <c r="L871" s="4"/>
      <c r="M871" s="4"/>
      <c r="N871" s="4"/>
      <c r="O871" s="4"/>
      <c r="P871" s="4"/>
      <c r="Q871" s="4"/>
      <c r="R871" s="4"/>
      <c r="S871" s="4"/>
      <c r="T871" s="4"/>
      <c r="U871" s="4"/>
      <c r="V871" s="4"/>
      <c r="W871" s="4"/>
      <c r="X871" s="4"/>
      <c r="Y871" s="4"/>
      <c r="Z871" s="4"/>
      <c r="AA871" s="4"/>
      <c r="AB871" s="4"/>
      <c r="AC871" s="4"/>
      <c r="AD871" s="4"/>
      <c r="AE871" s="4"/>
      <c r="AF871" s="4"/>
    </row>
    <row r="872">
      <c r="A872" s="43"/>
      <c r="B872" s="65" t="s">
        <v>97</v>
      </c>
      <c r="C872" s="43"/>
      <c r="D872" s="45"/>
      <c r="E872" s="45"/>
      <c r="F872" s="45"/>
      <c r="G872" s="4"/>
      <c r="H872" s="4"/>
      <c r="I872" s="66" t="str">
        <f t="array" ref="I872">ifna(IF(F872="","",INDEX(UpdateSheet!W:W,MATCH(1,(UpdateSheet!U:U=MAXIFS(UpdateSheet!U:U, UpdateSheet!V:V, G872, UpdateSheet!U:U, "&lt;=" &amp; A872))*(UpdateSheet!V:V=G872), 0))*H872),"")</f>
        <v/>
      </c>
      <c r="J872" s="61"/>
      <c r="K872" s="4"/>
      <c r="L872" s="4"/>
      <c r="M872" s="4"/>
      <c r="N872" s="4"/>
      <c r="O872" s="4"/>
      <c r="P872" s="4"/>
      <c r="Q872" s="4"/>
      <c r="R872" s="4"/>
      <c r="S872" s="4"/>
      <c r="T872" s="4"/>
      <c r="U872" s="4"/>
      <c r="V872" s="4"/>
      <c r="W872" s="4"/>
      <c r="X872" s="4"/>
      <c r="Y872" s="4"/>
      <c r="Z872" s="4"/>
      <c r="AA872" s="4"/>
      <c r="AB872" s="4"/>
      <c r="AC872" s="4"/>
      <c r="AD872" s="4"/>
      <c r="AE872" s="4"/>
      <c r="AF872" s="4"/>
    </row>
    <row r="873">
      <c r="A873" s="43"/>
      <c r="B873" s="65" t="s">
        <v>97</v>
      </c>
      <c r="C873" s="43"/>
      <c r="D873" s="45"/>
      <c r="E873" s="45"/>
      <c r="F873" s="45"/>
      <c r="G873" s="4"/>
      <c r="H873" s="4"/>
      <c r="I873" s="66" t="str">
        <f t="array" ref="I873">ifna(IF(F873="","",INDEX(UpdateSheet!W:W,MATCH(1,(UpdateSheet!U:U=MAXIFS(UpdateSheet!U:U, UpdateSheet!V:V, G873, UpdateSheet!U:U, "&lt;=" &amp; A873))*(UpdateSheet!V:V=G873), 0))*H873),"")</f>
        <v/>
      </c>
      <c r="J873" s="61"/>
      <c r="K873" s="4"/>
      <c r="L873" s="4"/>
      <c r="M873" s="4"/>
      <c r="N873" s="4"/>
      <c r="O873" s="4"/>
      <c r="P873" s="4"/>
      <c r="Q873" s="4"/>
      <c r="R873" s="4"/>
      <c r="S873" s="4"/>
      <c r="T873" s="4"/>
      <c r="U873" s="4"/>
      <c r="V873" s="4"/>
      <c r="W873" s="4"/>
      <c r="X873" s="4"/>
      <c r="Y873" s="4"/>
      <c r="Z873" s="4"/>
      <c r="AA873" s="4"/>
      <c r="AB873" s="4"/>
      <c r="AC873" s="4"/>
      <c r="AD873" s="4"/>
      <c r="AE873" s="4"/>
      <c r="AF873" s="4"/>
    </row>
    <row r="874">
      <c r="A874" s="43"/>
      <c r="B874" s="65" t="s">
        <v>97</v>
      </c>
      <c r="C874" s="43"/>
      <c r="D874" s="45"/>
      <c r="E874" s="45"/>
      <c r="F874" s="45"/>
      <c r="G874" s="4"/>
      <c r="H874" s="4"/>
      <c r="I874" s="66" t="str">
        <f t="array" ref="I874">ifna(IF(F874="","",INDEX(UpdateSheet!W:W,MATCH(1,(UpdateSheet!U:U=MAXIFS(UpdateSheet!U:U, UpdateSheet!V:V, G874, UpdateSheet!U:U, "&lt;=" &amp; A874))*(UpdateSheet!V:V=G874), 0))*H874),"")</f>
        <v/>
      </c>
      <c r="J874" s="61"/>
      <c r="K874" s="4"/>
      <c r="L874" s="4"/>
      <c r="M874" s="4"/>
      <c r="N874" s="4"/>
      <c r="O874" s="4"/>
      <c r="P874" s="4"/>
      <c r="Q874" s="4"/>
      <c r="R874" s="4"/>
      <c r="S874" s="4"/>
      <c r="T874" s="4"/>
      <c r="U874" s="4"/>
      <c r="V874" s="4"/>
      <c r="W874" s="4"/>
      <c r="X874" s="4"/>
      <c r="Y874" s="4"/>
      <c r="Z874" s="4"/>
      <c r="AA874" s="4"/>
      <c r="AB874" s="4"/>
      <c r="AC874" s="4"/>
      <c r="AD874" s="4"/>
      <c r="AE874" s="4"/>
      <c r="AF874" s="4"/>
    </row>
    <row r="875">
      <c r="A875" s="43"/>
      <c r="B875" s="65" t="s">
        <v>97</v>
      </c>
      <c r="C875" s="43"/>
      <c r="D875" s="45"/>
      <c r="E875" s="45"/>
      <c r="F875" s="45"/>
      <c r="G875" s="4"/>
      <c r="H875" s="4"/>
      <c r="I875" s="66" t="str">
        <f t="array" ref="I875">ifna(IF(F875="","",INDEX(UpdateSheet!W:W,MATCH(1,(UpdateSheet!U:U=MAXIFS(UpdateSheet!U:U, UpdateSheet!V:V, G875, UpdateSheet!U:U, "&lt;=" &amp; A875))*(UpdateSheet!V:V=G875), 0))*H875),"")</f>
        <v/>
      </c>
      <c r="J875" s="61"/>
      <c r="K875" s="4"/>
      <c r="L875" s="4"/>
      <c r="M875" s="4"/>
      <c r="N875" s="4"/>
      <c r="O875" s="4"/>
      <c r="P875" s="4"/>
      <c r="Q875" s="4"/>
      <c r="R875" s="4"/>
      <c r="S875" s="4"/>
      <c r="T875" s="4"/>
      <c r="U875" s="4"/>
      <c r="V875" s="4"/>
      <c r="W875" s="4"/>
      <c r="X875" s="4"/>
      <c r="Y875" s="4"/>
      <c r="Z875" s="4"/>
      <c r="AA875" s="4"/>
      <c r="AB875" s="4"/>
      <c r="AC875" s="4"/>
      <c r="AD875" s="4"/>
      <c r="AE875" s="4"/>
      <c r="AF875" s="4"/>
    </row>
    <row r="876">
      <c r="A876" s="43"/>
      <c r="B876" s="65" t="s">
        <v>97</v>
      </c>
      <c r="C876" s="43"/>
      <c r="D876" s="45"/>
      <c r="E876" s="45"/>
      <c r="F876" s="45"/>
      <c r="G876" s="4"/>
      <c r="H876" s="4"/>
      <c r="I876" s="66" t="str">
        <f t="array" ref="I876">ifna(IF(F876="","",INDEX(UpdateSheet!W:W,MATCH(1,(UpdateSheet!U:U=MAXIFS(UpdateSheet!U:U, UpdateSheet!V:V, G876, UpdateSheet!U:U, "&lt;=" &amp; A876))*(UpdateSheet!V:V=G876), 0))*H876),"")</f>
        <v/>
      </c>
      <c r="J876" s="61"/>
      <c r="K876" s="4"/>
      <c r="L876" s="4"/>
      <c r="M876" s="4"/>
      <c r="N876" s="4"/>
      <c r="O876" s="4"/>
      <c r="P876" s="4"/>
      <c r="Q876" s="4"/>
      <c r="R876" s="4"/>
      <c r="S876" s="4"/>
      <c r="T876" s="4"/>
      <c r="U876" s="4"/>
      <c r="V876" s="4"/>
      <c r="W876" s="4"/>
      <c r="X876" s="4"/>
      <c r="Y876" s="4"/>
      <c r="Z876" s="4"/>
      <c r="AA876" s="4"/>
      <c r="AB876" s="4"/>
      <c r="AC876" s="4"/>
      <c r="AD876" s="4"/>
      <c r="AE876" s="4"/>
      <c r="AF876" s="4"/>
    </row>
    <row r="877">
      <c r="A877" s="43"/>
      <c r="B877" s="65" t="s">
        <v>97</v>
      </c>
      <c r="C877" s="43"/>
      <c r="D877" s="45"/>
      <c r="E877" s="45"/>
      <c r="F877" s="45"/>
      <c r="G877" s="4"/>
      <c r="H877" s="4"/>
      <c r="I877" s="66" t="str">
        <f t="array" ref="I877">ifna(IF(F877="","",INDEX(UpdateSheet!W:W,MATCH(1,(UpdateSheet!U:U=MAXIFS(UpdateSheet!U:U, UpdateSheet!V:V, G877, UpdateSheet!U:U, "&lt;=" &amp; A877))*(UpdateSheet!V:V=G877), 0))*H877),"")</f>
        <v/>
      </c>
      <c r="J877" s="61"/>
      <c r="K877" s="4"/>
      <c r="L877" s="4"/>
      <c r="M877" s="4"/>
      <c r="N877" s="4"/>
      <c r="O877" s="4"/>
      <c r="P877" s="4"/>
      <c r="Q877" s="4"/>
      <c r="R877" s="4"/>
      <c r="S877" s="4"/>
      <c r="T877" s="4"/>
      <c r="U877" s="4"/>
      <c r="V877" s="4"/>
      <c r="W877" s="4"/>
      <c r="X877" s="4"/>
      <c r="Y877" s="4"/>
      <c r="Z877" s="4"/>
      <c r="AA877" s="4"/>
      <c r="AB877" s="4"/>
      <c r="AC877" s="4"/>
      <c r="AD877" s="4"/>
      <c r="AE877" s="4"/>
      <c r="AF877" s="4"/>
    </row>
    <row r="878">
      <c r="A878" s="43"/>
      <c r="B878" s="65" t="s">
        <v>97</v>
      </c>
      <c r="C878" s="43"/>
      <c r="D878" s="45"/>
      <c r="E878" s="45"/>
      <c r="F878" s="45"/>
      <c r="G878" s="4"/>
      <c r="H878" s="4"/>
      <c r="I878" s="66" t="str">
        <f t="array" ref="I878">ifna(IF(F878="","",INDEX(UpdateSheet!W:W,MATCH(1,(UpdateSheet!U:U=MAXIFS(UpdateSheet!U:U, UpdateSheet!V:V, G878, UpdateSheet!U:U, "&lt;=" &amp; A878))*(UpdateSheet!V:V=G878), 0))*H878),"")</f>
        <v/>
      </c>
      <c r="J878" s="61"/>
      <c r="K878" s="4"/>
      <c r="L878" s="4"/>
      <c r="M878" s="4"/>
      <c r="N878" s="4"/>
      <c r="O878" s="4"/>
      <c r="P878" s="4"/>
      <c r="Q878" s="4"/>
      <c r="R878" s="4"/>
      <c r="S878" s="4"/>
      <c r="T878" s="4"/>
      <c r="U878" s="4"/>
      <c r="V878" s="4"/>
      <c r="W878" s="4"/>
      <c r="X878" s="4"/>
      <c r="Y878" s="4"/>
      <c r="Z878" s="4"/>
      <c r="AA878" s="4"/>
      <c r="AB878" s="4"/>
      <c r="AC878" s="4"/>
      <c r="AD878" s="4"/>
      <c r="AE878" s="4"/>
      <c r="AF878" s="4"/>
    </row>
    <row r="879">
      <c r="A879" s="43"/>
      <c r="B879" s="65" t="s">
        <v>97</v>
      </c>
      <c r="C879" s="43"/>
      <c r="D879" s="45"/>
      <c r="E879" s="45"/>
      <c r="F879" s="45"/>
      <c r="G879" s="4"/>
      <c r="H879" s="4"/>
      <c r="I879" s="66" t="str">
        <f t="array" ref="I879">ifna(IF(F879="","",INDEX(UpdateSheet!W:W,MATCH(1,(UpdateSheet!U:U=MAXIFS(UpdateSheet!U:U, UpdateSheet!V:V, G879, UpdateSheet!U:U, "&lt;=" &amp; A879))*(UpdateSheet!V:V=G879), 0))*H879),"")</f>
        <v/>
      </c>
      <c r="J879" s="61"/>
      <c r="K879" s="4"/>
      <c r="L879" s="4"/>
      <c r="M879" s="4"/>
      <c r="N879" s="4"/>
      <c r="O879" s="4"/>
      <c r="P879" s="4"/>
      <c r="Q879" s="4"/>
      <c r="R879" s="4"/>
      <c r="S879" s="4"/>
      <c r="T879" s="4"/>
      <c r="U879" s="4"/>
      <c r="V879" s="4"/>
      <c r="W879" s="4"/>
      <c r="X879" s="4"/>
      <c r="Y879" s="4"/>
      <c r="Z879" s="4"/>
      <c r="AA879" s="4"/>
      <c r="AB879" s="4"/>
      <c r="AC879" s="4"/>
      <c r="AD879" s="4"/>
      <c r="AE879" s="4"/>
      <c r="AF879" s="4"/>
    </row>
    <row r="880">
      <c r="A880" s="43"/>
      <c r="B880" s="65" t="s">
        <v>97</v>
      </c>
      <c r="C880" s="43"/>
      <c r="D880" s="45"/>
      <c r="E880" s="45"/>
      <c r="F880" s="45"/>
      <c r="G880" s="4"/>
      <c r="H880" s="4"/>
      <c r="I880" s="66" t="str">
        <f t="array" ref="I880">ifna(IF(F880="","",INDEX(UpdateSheet!W:W,MATCH(1,(UpdateSheet!U:U=MAXIFS(UpdateSheet!U:U, UpdateSheet!V:V, G880, UpdateSheet!U:U, "&lt;=" &amp; A880))*(UpdateSheet!V:V=G880), 0))*H880),"")</f>
        <v/>
      </c>
      <c r="J880" s="61"/>
      <c r="K880" s="4"/>
      <c r="L880" s="4"/>
      <c r="M880" s="4"/>
      <c r="N880" s="4"/>
      <c r="O880" s="4"/>
      <c r="P880" s="4"/>
      <c r="Q880" s="4"/>
      <c r="R880" s="4"/>
      <c r="S880" s="4"/>
      <c r="T880" s="4"/>
      <c r="U880" s="4"/>
      <c r="V880" s="4"/>
      <c r="W880" s="4"/>
      <c r="X880" s="4"/>
      <c r="Y880" s="4"/>
      <c r="Z880" s="4"/>
      <c r="AA880" s="4"/>
      <c r="AB880" s="4"/>
      <c r="AC880" s="4"/>
      <c r="AD880" s="4"/>
      <c r="AE880" s="4"/>
      <c r="AF880" s="4"/>
    </row>
    <row r="881">
      <c r="A881" s="43"/>
      <c r="B881" s="65" t="s">
        <v>97</v>
      </c>
      <c r="C881" s="43"/>
      <c r="D881" s="45"/>
      <c r="E881" s="45"/>
      <c r="F881" s="45"/>
      <c r="G881" s="4"/>
      <c r="H881" s="4"/>
      <c r="I881" s="66" t="str">
        <f t="array" ref="I881">ifna(IF(F881="","",INDEX(UpdateSheet!W:W,MATCH(1,(UpdateSheet!U:U=MAXIFS(UpdateSheet!U:U, UpdateSheet!V:V, G881, UpdateSheet!U:U, "&lt;=" &amp; A881))*(UpdateSheet!V:V=G881), 0))*H881),"")</f>
        <v/>
      </c>
      <c r="J881" s="61"/>
      <c r="K881" s="4"/>
      <c r="L881" s="4"/>
      <c r="M881" s="4"/>
      <c r="N881" s="4"/>
      <c r="O881" s="4"/>
      <c r="P881" s="4"/>
      <c r="Q881" s="4"/>
      <c r="R881" s="4"/>
      <c r="S881" s="4"/>
      <c r="T881" s="4"/>
      <c r="U881" s="4"/>
      <c r="V881" s="4"/>
      <c r="W881" s="4"/>
      <c r="X881" s="4"/>
      <c r="Y881" s="4"/>
      <c r="Z881" s="4"/>
      <c r="AA881" s="4"/>
      <c r="AB881" s="4"/>
      <c r="AC881" s="4"/>
      <c r="AD881" s="4"/>
      <c r="AE881" s="4"/>
      <c r="AF881" s="4"/>
    </row>
    <row r="882">
      <c r="A882" s="43"/>
      <c r="B882" s="65" t="s">
        <v>97</v>
      </c>
      <c r="C882" s="43"/>
      <c r="D882" s="45"/>
      <c r="E882" s="45"/>
      <c r="F882" s="45"/>
      <c r="G882" s="4"/>
      <c r="H882" s="4"/>
      <c r="I882" s="66" t="str">
        <f t="array" ref="I882">ifna(IF(F882="","",INDEX(UpdateSheet!W:W,MATCH(1,(UpdateSheet!U:U=MAXIFS(UpdateSheet!U:U, UpdateSheet!V:V, G882, UpdateSheet!U:U, "&lt;=" &amp; A882))*(UpdateSheet!V:V=G882), 0))*H882),"")</f>
        <v/>
      </c>
      <c r="J882" s="61"/>
      <c r="K882" s="4"/>
      <c r="L882" s="4"/>
      <c r="M882" s="4"/>
      <c r="N882" s="4"/>
      <c r="O882" s="4"/>
      <c r="P882" s="4"/>
      <c r="Q882" s="4"/>
      <c r="R882" s="4"/>
      <c r="S882" s="4"/>
      <c r="T882" s="4"/>
      <c r="U882" s="4"/>
      <c r="V882" s="4"/>
      <c r="W882" s="4"/>
      <c r="X882" s="4"/>
      <c r="Y882" s="4"/>
      <c r="Z882" s="4"/>
      <c r="AA882" s="4"/>
      <c r="AB882" s="4"/>
      <c r="AC882" s="4"/>
      <c r="AD882" s="4"/>
      <c r="AE882" s="4"/>
      <c r="AF882" s="4"/>
    </row>
    <row r="883">
      <c r="A883" s="43"/>
      <c r="B883" s="65" t="s">
        <v>97</v>
      </c>
      <c r="C883" s="43"/>
      <c r="D883" s="45"/>
      <c r="E883" s="45"/>
      <c r="F883" s="45"/>
      <c r="G883" s="4"/>
      <c r="H883" s="4"/>
      <c r="I883" s="66" t="str">
        <f t="array" ref="I883">ifna(IF(F883="","",INDEX(UpdateSheet!W:W,MATCH(1,(UpdateSheet!U:U=MAXIFS(UpdateSheet!U:U, UpdateSheet!V:V, G883, UpdateSheet!U:U, "&lt;=" &amp; A883))*(UpdateSheet!V:V=G883), 0))*H883),"")</f>
        <v/>
      </c>
      <c r="J883" s="61"/>
      <c r="K883" s="4"/>
      <c r="L883" s="4"/>
      <c r="M883" s="4"/>
      <c r="N883" s="4"/>
      <c r="O883" s="4"/>
      <c r="P883" s="4"/>
      <c r="Q883" s="4"/>
      <c r="R883" s="4"/>
      <c r="S883" s="4"/>
      <c r="T883" s="4"/>
      <c r="U883" s="4"/>
      <c r="V883" s="4"/>
      <c r="W883" s="4"/>
      <c r="X883" s="4"/>
      <c r="Y883" s="4"/>
      <c r="Z883" s="4"/>
      <c r="AA883" s="4"/>
      <c r="AB883" s="4"/>
      <c r="AC883" s="4"/>
      <c r="AD883" s="4"/>
      <c r="AE883" s="4"/>
      <c r="AF883" s="4"/>
    </row>
    <row r="884">
      <c r="A884" s="43"/>
      <c r="B884" s="65" t="s">
        <v>97</v>
      </c>
      <c r="C884" s="43"/>
      <c r="D884" s="45"/>
      <c r="E884" s="45"/>
      <c r="F884" s="45"/>
      <c r="G884" s="4"/>
      <c r="H884" s="4"/>
      <c r="I884" s="66" t="str">
        <f t="array" ref="I884">ifna(IF(F884="","",INDEX(UpdateSheet!W:W,MATCH(1,(UpdateSheet!U:U=MAXIFS(UpdateSheet!U:U, UpdateSheet!V:V, G884, UpdateSheet!U:U, "&lt;=" &amp; A884))*(UpdateSheet!V:V=G884), 0))*H884),"")</f>
        <v/>
      </c>
      <c r="J884" s="61"/>
      <c r="K884" s="4"/>
      <c r="L884" s="4"/>
      <c r="M884" s="4"/>
      <c r="N884" s="4"/>
      <c r="O884" s="4"/>
      <c r="P884" s="4"/>
      <c r="Q884" s="4"/>
      <c r="R884" s="4"/>
      <c r="S884" s="4"/>
      <c r="T884" s="4"/>
      <c r="U884" s="4"/>
      <c r="V884" s="4"/>
      <c r="W884" s="4"/>
      <c r="X884" s="4"/>
      <c r="Y884" s="4"/>
      <c r="Z884" s="4"/>
      <c r="AA884" s="4"/>
      <c r="AB884" s="4"/>
      <c r="AC884" s="4"/>
      <c r="AD884" s="4"/>
      <c r="AE884" s="4"/>
      <c r="AF884" s="4"/>
    </row>
    <row r="885">
      <c r="A885" s="43"/>
      <c r="B885" s="65" t="s">
        <v>97</v>
      </c>
      <c r="C885" s="43"/>
      <c r="D885" s="45"/>
      <c r="E885" s="45"/>
      <c r="F885" s="45"/>
      <c r="G885" s="4"/>
      <c r="H885" s="4"/>
      <c r="I885" s="66" t="str">
        <f t="array" ref="I885">ifna(IF(F885="","",INDEX(UpdateSheet!W:W,MATCH(1,(UpdateSheet!U:U=MAXIFS(UpdateSheet!U:U, UpdateSheet!V:V, G885, UpdateSheet!U:U, "&lt;=" &amp; A885))*(UpdateSheet!V:V=G885), 0))*H885),"")</f>
        <v/>
      </c>
      <c r="J885" s="61"/>
      <c r="K885" s="4"/>
      <c r="L885" s="4"/>
      <c r="M885" s="4"/>
      <c r="N885" s="4"/>
      <c r="O885" s="4"/>
      <c r="P885" s="4"/>
      <c r="Q885" s="4"/>
      <c r="R885" s="4"/>
      <c r="S885" s="4"/>
      <c r="T885" s="4"/>
      <c r="U885" s="4"/>
      <c r="V885" s="4"/>
      <c r="W885" s="4"/>
      <c r="X885" s="4"/>
      <c r="Y885" s="4"/>
      <c r="Z885" s="4"/>
      <c r="AA885" s="4"/>
      <c r="AB885" s="4"/>
      <c r="AC885" s="4"/>
      <c r="AD885" s="4"/>
      <c r="AE885" s="4"/>
      <c r="AF885" s="4"/>
    </row>
    <row r="886">
      <c r="A886" s="43"/>
      <c r="B886" s="65" t="s">
        <v>97</v>
      </c>
      <c r="C886" s="43"/>
      <c r="D886" s="45"/>
      <c r="E886" s="45"/>
      <c r="F886" s="45"/>
      <c r="G886" s="4"/>
      <c r="H886" s="4"/>
      <c r="I886" s="66" t="str">
        <f t="array" ref="I886">ifna(IF(F886="","",INDEX(UpdateSheet!W:W,MATCH(1,(UpdateSheet!U:U=MAXIFS(UpdateSheet!U:U, UpdateSheet!V:V, G886, UpdateSheet!U:U, "&lt;=" &amp; A886))*(UpdateSheet!V:V=G886), 0))*H886),"")</f>
        <v/>
      </c>
      <c r="J886" s="61"/>
      <c r="K886" s="4"/>
      <c r="L886" s="4"/>
      <c r="M886" s="4"/>
      <c r="N886" s="4"/>
      <c r="O886" s="4"/>
      <c r="P886" s="4"/>
      <c r="Q886" s="4"/>
      <c r="R886" s="4"/>
      <c r="S886" s="4"/>
      <c r="T886" s="4"/>
      <c r="U886" s="4"/>
      <c r="V886" s="4"/>
      <c r="W886" s="4"/>
      <c r="X886" s="4"/>
      <c r="Y886" s="4"/>
      <c r="Z886" s="4"/>
      <c r="AA886" s="4"/>
      <c r="AB886" s="4"/>
      <c r="AC886" s="4"/>
      <c r="AD886" s="4"/>
      <c r="AE886" s="4"/>
      <c r="AF886" s="4"/>
    </row>
    <row r="887">
      <c r="A887" s="43"/>
      <c r="B887" s="65" t="s">
        <v>97</v>
      </c>
      <c r="C887" s="43"/>
      <c r="D887" s="45"/>
      <c r="E887" s="45"/>
      <c r="F887" s="45"/>
      <c r="G887" s="4"/>
      <c r="H887" s="4"/>
      <c r="I887" s="66" t="str">
        <f t="array" ref="I887">ifna(IF(F887="","",INDEX(UpdateSheet!W:W,MATCH(1,(UpdateSheet!U:U=MAXIFS(UpdateSheet!U:U, UpdateSheet!V:V, G887, UpdateSheet!U:U, "&lt;=" &amp; A887))*(UpdateSheet!V:V=G887), 0))*H887),"")</f>
        <v/>
      </c>
      <c r="J887" s="61"/>
      <c r="K887" s="4"/>
      <c r="L887" s="4"/>
      <c r="M887" s="4"/>
      <c r="N887" s="4"/>
      <c r="O887" s="4"/>
      <c r="P887" s="4"/>
      <c r="Q887" s="4"/>
      <c r="R887" s="4"/>
      <c r="S887" s="4"/>
      <c r="T887" s="4"/>
      <c r="U887" s="4"/>
      <c r="V887" s="4"/>
      <c r="W887" s="4"/>
      <c r="X887" s="4"/>
      <c r="Y887" s="4"/>
      <c r="Z887" s="4"/>
      <c r="AA887" s="4"/>
      <c r="AB887" s="4"/>
      <c r="AC887" s="4"/>
      <c r="AD887" s="4"/>
      <c r="AE887" s="4"/>
      <c r="AF887" s="4"/>
    </row>
    <row r="888">
      <c r="A888" s="43"/>
      <c r="B888" s="65" t="s">
        <v>97</v>
      </c>
      <c r="C888" s="43"/>
      <c r="D888" s="45"/>
      <c r="E888" s="45"/>
      <c r="F888" s="45"/>
      <c r="G888" s="4"/>
      <c r="H888" s="4"/>
      <c r="I888" s="66" t="str">
        <f t="array" ref="I888">ifna(IF(F888="","",INDEX(UpdateSheet!W:W,MATCH(1,(UpdateSheet!U:U=MAXIFS(UpdateSheet!U:U, UpdateSheet!V:V, G888, UpdateSheet!U:U, "&lt;=" &amp; A888))*(UpdateSheet!V:V=G888), 0))*H888),"")</f>
        <v/>
      </c>
      <c r="J888" s="61"/>
      <c r="K888" s="4"/>
      <c r="L888" s="4"/>
      <c r="M888" s="4"/>
      <c r="N888" s="4"/>
      <c r="O888" s="4"/>
      <c r="P888" s="4"/>
      <c r="Q888" s="4"/>
      <c r="R888" s="4"/>
      <c r="S888" s="4"/>
      <c r="T888" s="4"/>
      <c r="U888" s="4"/>
      <c r="V888" s="4"/>
      <c r="W888" s="4"/>
      <c r="X888" s="4"/>
      <c r="Y888" s="4"/>
      <c r="Z888" s="4"/>
      <c r="AA888" s="4"/>
      <c r="AB888" s="4"/>
      <c r="AC888" s="4"/>
      <c r="AD888" s="4"/>
      <c r="AE888" s="4"/>
      <c r="AF888" s="4"/>
    </row>
    <row r="889">
      <c r="A889" s="43"/>
      <c r="B889" s="65" t="s">
        <v>97</v>
      </c>
      <c r="C889" s="43"/>
      <c r="D889" s="45"/>
      <c r="E889" s="45"/>
      <c r="F889" s="45"/>
      <c r="G889" s="4"/>
      <c r="H889" s="4"/>
      <c r="I889" s="66" t="str">
        <f t="array" ref="I889">ifna(IF(F889="","",INDEX(UpdateSheet!W:W,MATCH(1,(UpdateSheet!U:U=MAXIFS(UpdateSheet!U:U, UpdateSheet!V:V, G889, UpdateSheet!U:U, "&lt;=" &amp; A889))*(UpdateSheet!V:V=G889), 0))*H889),"")</f>
        <v/>
      </c>
      <c r="J889" s="61"/>
      <c r="K889" s="4"/>
      <c r="L889" s="4"/>
      <c r="M889" s="4"/>
      <c r="N889" s="4"/>
      <c r="O889" s="4"/>
      <c r="P889" s="4"/>
      <c r="Q889" s="4"/>
      <c r="R889" s="4"/>
      <c r="S889" s="4"/>
      <c r="T889" s="4"/>
      <c r="U889" s="4"/>
      <c r="V889" s="4"/>
      <c r="W889" s="4"/>
      <c r="X889" s="4"/>
      <c r="Y889" s="4"/>
      <c r="Z889" s="4"/>
      <c r="AA889" s="4"/>
      <c r="AB889" s="4"/>
      <c r="AC889" s="4"/>
      <c r="AD889" s="4"/>
      <c r="AE889" s="4"/>
      <c r="AF889" s="4"/>
    </row>
    <row r="890">
      <c r="A890" s="43"/>
      <c r="B890" s="65" t="s">
        <v>97</v>
      </c>
      <c r="C890" s="43"/>
      <c r="D890" s="45"/>
      <c r="E890" s="45"/>
      <c r="F890" s="45"/>
      <c r="G890" s="4"/>
      <c r="H890" s="4"/>
      <c r="I890" s="66" t="str">
        <f t="array" ref="I890">ifna(IF(F890="","",INDEX(UpdateSheet!W:W,MATCH(1,(UpdateSheet!U:U=MAXIFS(UpdateSheet!U:U, UpdateSheet!V:V, G890, UpdateSheet!U:U, "&lt;=" &amp; A890))*(UpdateSheet!V:V=G890), 0))*H890),"")</f>
        <v/>
      </c>
      <c r="J890" s="61"/>
      <c r="K890" s="4"/>
      <c r="L890" s="4"/>
      <c r="M890" s="4"/>
      <c r="N890" s="4"/>
      <c r="O890" s="4"/>
      <c r="P890" s="4"/>
      <c r="Q890" s="4"/>
      <c r="R890" s="4"/>
      <c r="S890" s="4"/>
      <c r="T890" s="4"/>
      <c r="U890" s="4"/>
      <c r="V890" s="4"/>
      <c r="W890" s="4"/>
      <c r="X890" s="4"/>
      <c r="Y890" s="4"/>
      <c r="Z890" s="4"/>
      <c r="AA890" s="4"/>
      <c r="AB890" s="4"/>
      <c r="AC890" s="4"/>
      <c r="AD890" s="4"/>
      <c r="AE890" s="4"/>
      <c r="AF890" s="4"/>
    </row>
    <row r="891">
      <c r="A891" s="43"/>
      <c r="B891" s="65" t="s">
        <v>97</v>
      </c>
      <c r="C891" s="43"/>
      <c r="D891" s="45"/>
      <c r="E891" s="45"/>
      <c r="F891" s="45"/>
      <c r="G891" s="4"/>
      <c r="H891" s="4"/>
      <c r="I891" s="66" t="str">
        <f t="array" ref="I891">ifna(IF(F891="","",INDEX(UpdateSheet!W:W,MATCH(1,(UpdateSheet!U:U=MAXIFS(UpdateSheet!U:U, UpdateSheet!V:V, G891, UpdateSheet!U:U, "&lt;=" &amp; A891))*(UpdateSheet!V:V=G891), 0))*H891),"")</f>
        <v/>
      </c>
      <c r="J891" s="61"/>
      <c r="K891" s="4"/>
      <c r="L891" s="4"/>
      <c r="M891" s="4"/>
      <c r="N891" s="4"/>
      <c r="O891" s="4"/>
      <c r="P891" s="4"/>
      <c r="Q891" s="4"/>
      <c r="R891" s="4"/>
      <c r="S891" s="4"/>
      <c r="T891" s="4"/>
      <c r="U891" s="4"/>
      <c r="V891" s="4"/>
      <c r="W891" s="4"/>
      <c r="X891" s="4"/>
      <c r="Y891" s="4"/>
      <c r="Z891" s="4"/>
      <c r="AA891" s="4"/>
      <c r="AB891" s="4"/>
      <c r="AC891" s="4"/>
      <c r="AD891" s="4"/>
      <c r="AE891" s="4"/>
      <c r="AF891" s="4"/>
    </row>
    <row r="892">
      <c r="A892" s="43"/>
      <c r="B892" s="65" t="s">
        <v>97</v>
      </c>
      <c r="C892" s="43"/>
      <c r="D892" s="45"/>
      <c r="E892" s="45"/>
      <c r="F892" s="45"/>
      <c r="G892" s="4"/>
      <c r="H892" s="4"/>
      <c r="I892" s="66" t="str">
        <f t="array" ref="I892">ifna(IF(F892="","",INDEX(UpdateSheet!W:W,MATCH(1,(UpdateSheet!U:U=MAXIFS(UpdateSheet!U:U, UpdateSheet!V:V, G892, UpdateSheet!U:U, "&lt;=" &amp; A892))*(UpdateSheet!V:V=G892), 0))*H892),"")</f>
        <v/>
      </c>
      <c r="J892" s="61"/>
      <c r="K892" s="4"/>
      <c r="L892" s="4"/>
      <c r="M892" s="4"/>
      <c r="N892" s="4"/>
      <c r="O892" s="4"/>
      <c r="P892" s="4"/>
      <c r="Q892" s="4"/>
      <c r="R892" s="4"/>
      <c r="S892" s="4"/>
      <c r="T892" s="4"/>
      <c r="U892" s="4"/>
      <c r="V892" s="4"/>
      <c r="W892" s="4"/>
      <c r="X892" s="4"/>
      <c r="Y892" s="4"/>
      <c r="Z892" s="4"/>
      <c r="AA892" s="4"/>
      <c r="AB892" s="4"/>
      <c r="AC892" s="4"/>
      <c r="AD892" s="4"/>
      <c r="AE892" s="4"/>
      <c r="AF892" s="4"/>
    </row>
    <row r="893">
      <c r="A893" s="43"/>
      <c r="B893" s="65" t="s">
        <v>97</v>
      </c>
      <c r="C893" s="43"/>
      <c r="D893" s="45"/>
      <c r="E893" s="45"/>
      <c r="F893" s="45"/>
      <c r="G893" s="4"/>
      <c r="H893" s="4"/>
      <c r="I893" s="66" t="str">
        <f t="array" ref="I893">ifna(IF(F893="","",INDEX(UpdateSheet!W:W,MATCH(1,(UpdateSheet!U:U=MAXIFS(UpdateSheet!U:U, UpdateSheet!V:V, G893, UpdateSheet!U:U, "&lt;=" &amp; A893))*(UpdateSheet!V:V=G893), 0))*H893),"")</f>
        <v/>
      </c>
      <c r="J893" s="61"/>
      <c r="K893" s="4"/>
      <c r="L893" s="4"/>
      <c r="M893" s="4"/>
      <c r="N893" s="4"/>
      <c r="O893" s="4"/>
      <c r="P893" s="4"/>
      <c r="Q893" s="4"/>
      <c r="R893" s="4"/>
      <c r="S893" s="4"/>
      <c r="T893" s="4"/>
      <c r="U893" s="4"/>
      <c r="V893" s="4"/>
      <c r="W893" s="4"/>
      <c r="X893" s="4"/>
      <c r="Y893" s="4"/>
      <c r="Z893" s="4"/>
      <c r="AA893" s="4"/>
      <c r="AB893" s="4"/>
      <c r="AC893" s="4"/>
      <c r="AD893" s="4"/>
      <c r="AE893" s="4"/>
      <c r="AF893" s="4"/>
    </row>
    <row r="894">
      <c r="A894" s="43"/>
      <c r="B894" s="65" t="s">
        <v>97</v>
      </c>
      <c r="C894" s="43"/>
      <c r="D894" s="45"/>
      <c r="E894" s="45"/>
      <c r="F894" s="45"/>
      <c r="G894" s="4"/>
      <c r="H894" s="4"/>
      <c r="I894" s="66" t="str">
        <f t="array" ref="I894">ifna(IF(F894="","",INDEX(UpdateSheet!W:W,MATCH(1,(UpdateSheet!U:U=MAXIFS(UpdateSheet!U:U, UpdateSheet!V:V, G894, UpdateSheet!U:U, "&lt;=" &amp; A894))*(UpdateSheet!V:V=G894), 0))*H894),"")</f>
        <v/>
      </c>
      <c r="J894" s="61"/>
      <c r="K894" s="4"/>
      <c r="L894" s="4"/>
      <c r="M894" s="4"/>
      <c r="N894" s="4"/>
      <c r="O894" s="4"/>
      <c r="P894" s="4"/>
      <c r="Q894" s="4"/>
      <c r="R894" s="4"/>
      <c r="S894" s="4"/>
      <c r="T894" s="4"/>
      <c r="U894" s="4"/>
      <c r="V894" s="4"/>
      <c r="W894" s="4"/>
      <c r="X894" s="4"/>
      <c r="Y894" s="4"/>
      <c r="Z894" s="4"/>
      <c r="AA894" s="4"/>
      <c r="AB894" s="4"/>
      <c r="AC894" s="4"/>
      <c r="AD894" s="4"/>
      <c r="AE894" s="4"/>
      <c r="AF894" s="4"/>
    </row>
    <row r="895">
      <c r="A895" s="43"/>
      <c r="B895" s="65" t="s">
        <v>97</v>
      </c>
      <c r="C895" s="43"/>
      <c r="D895" s="45"/>
      <c r="E895" s="45"/>
      <c r="F895" s="45"/>
      <c r="G895" s="4"/>
      <c r="H895" s="4"/>
      <c r="I895" s="66" t="str">
        <f t="array" ref="I895">ifna(IF(F895="","",INDEX(UpdateSheet!W:W,MATCH(1,(UpdateSheet!U:U=MAXIFS(UpdateSheet!U:U, UpdateSheet!V:V, G895, UpdateSheet!U:U, "&lt;=" &amp; A895))*(UpdateSheet!V:V=G895), 0))*H895),"")</f>
        <v/>
      </c>
      <c r="J895" s="61"/>
      <c r="K895" s="4"/>
      <c r="L895" s="4"/>
      <c r="M895" s="4"/>
      <c r="N895" s="4"/>
      <c r="O895" s="4"/>
      <c r="P895" s="4"/>
      <c r="Q895" s="4"/>
      <c r="R895" s="4"/>
      <c r="S895" s="4"/>
      <c r="T895" s="4"/>
      <c r="U895" s="4"/>
      <c r="V895" s="4"/>
      <c r="W895" s="4"/>
      <c r="X895" s="4"/>
      <c r="Y895" s="4"/>
      <c r="Z895" s="4"/>
      <c r="AA895" s="4"/>
      <c r="AB895" s="4"/>
      <c r="AC895" s="4"/>
      <c r="AD895" s="4"/>
      <c r="AE895" s="4"/>
      <c r="AF895" s="4"/>
    </row>
    <row r="896">
      <c r="A896" s="43"/>
      <c r="B896" s="65" t="s">
        <v>97</v>
      </c>
      <c r="C896" s="43"/>
      <c r="D896" s="45"/>
      <c r="E896" s="45"/>
      <c r="F896" s="45"/>
      <c r="G896" s="4"/>
      <c r="H896" s="4"/>
      <c r="I896" s="66" t="str">
        <f t="array" ref="I896">ifna(IF(F896="","",INDEX(UpdateSheet!W:W,MATCH(1,(UpdateSheet!U:U=MAXIFS(UpdateSheet!U:U, UpdateSheet!V:V, G896, UpdateSheet!U:U, "&lt;=" &amp; A896))*(UpdateSheet!V:V=G896), 0))*H896),"")</f>
        <v/>
      </c>
      <c r="J896" s="61"/>
      <c r="K896" s="4"/>
      <c r="L896" s="4"/>
      <c r="M896" s="4"/>
      <c r="N896" s="4"/>
      <c r="O896" s="4"/>
      <c r="P896" s="4"/>
      <c r="Q896" s="4"/>
      <c r="R896" s="4"/>
      <c r="S896" s="4"/>
      <c r="T896" s="4"/>
      <c r="U896" s="4"/>
      <c r="V896" s="4"/>
      <c r="W896" s="4"/>
      <c r="X896" s="4"/>
      <c r="Y896" s="4"/>
      <c r="Z896" s="4"/>
      <c r="AA896" s="4"/>
      <c r="AB896" s="4"/>
      <c r="AC896" s="4"/>
      <c r="AD896" s="4"/>
      <c r="AE896" s="4"/>
      <c r="AF896" s="4"/>
    </row>
    <row r="897">
      <c r="A897" s="43"/>
      <c r="B897" s="65" t="s">
        <v>97</v>
      </c>
      <c r="C897" s="43"/>
      <c r="D897" s="45"/>
      <c r="E897" s="45"/>
      <c r="F897" s="45"/>
      <c r="G897" s="4"/>
      <c r="H897" s="4"/>
      <c r="I897" s="66" t="str">
        <f t="array" ref="I897">ifna(IF(F897="","",INDEX(UpdateSheet!W:W,MATCH(1,(UpdateSheet!U:U=MAXIFS(UpdateSheet!U:U, UpdateSheet!V:V, G897, UpdateSheet!U:U, "&lt;=" &amp; A897))*(UpdateSheet!V:V=G897), 0))*H897),"")</f>
        <v/>
      </c>
      <c r="J897" s="61"/>
      <c r="K897" s="4"/>
      <c r="L897" s="4"/>
      <c r="M897" s="4"/>
      <c r="N897" s="4"/>
      <c r="O897" s="4"/>
      <c r="P897" s="4"/>
      <c r="Q897" s="4"/>
      <c r="R897" s="4"/>
      <c r="S897" s="4"/>
      <c r="T897" s="4"/>
      <c r="U897" s="4"/>
      <c r="V897" s="4"/>
      <c r="W897" s="4"/>
      <c r="X897" s="4"/>
      <c r="Y897" s="4"/>
      <c r="Z897" s="4"/>
      <c r="AA897" s="4"/>
      <c r="AB897" s="4"/>
      <c r="AC897" s="4"/>
      <c r="AD897" s="4"/>
      <c r="AE897" s="4"/>
      <c r="AF897" s="4"/>
    </row>
    <row r="898">
      <c r="A898" s="43"/>
      <c r="B898" s="65" t="s">
        <v>97</v>
      </c>
      <c r="C898" s="43"/>
      <c r="D898" s="45"/>
      <c r="E898" s="45"/>
      <c r="F898" s="45"/>
      <c r="G898" s="4"/>
      <c r="H898" s="4"/>
      <c r="I898" s="66" t="str">
        <f t="array" ref="I898">ifna(IF(F898="","",INDEX(UpdateSheet!W:W,MATCH(1,(UpdateSheet!U:U=MAXIFS(UpdateSheet!U:U, UpdateSheet!V:V, G898, UpdateSheet!U:U, "&lt;=" &amp; A898))*(UpdateSheet!V:V=G898), 0))*H898),"")</f>
        <v/>
      </c>
      <c r="J898" s="61"/>
      <c r="K898" s="4"/>
      <c r="L898" s="4"/>
      <c r="M898" s="4"/>
      <c r="N898" s="4"/>
      <c r="O898" s="4"/>
      <c r="P898" s="4"/>
      <c r="Q898" s="4"/>
      <c r="R898" s="4"/>
      <c r="S898" s="4"/>
      <c r="T898" s="4"/>
      <c r="U898" s="4"/>
      <c r="V898" s="4"/>
      <c r="W898" s="4"/>
      <c r="X898" s="4"/>
      <c r="Y898" s="4"/>
      <c r="Z898" s="4"/>
      <c r="AA898" s="4"/>
      <c r="AB898" s="4"/>
      <c r="AC898" s="4"/>
      <c r="AD898" s="4"/>
      <c r="AE898" s="4"/>
      <c r="AF898" s="4"/>
    </row>
    <row r="899">
      <c r="A899" s="43"/>
      <c r="B899" s="65" t="s">
        <v>97</v>
      </c>
      <c r="C899" s="43"/>
      <c r="D899" s="45"/>
      <c r="E899" s="45"/>
      <c r="F899" s="45"/>
      <c r="G899" s="4"/>
      <c r="H899" s="4"/>
      <c r="I899" s="66" t="str">
        <f t="array" ref="I899">ifna(IF(F899="","",INDEX(UpdateSheet!W:W,MATCH(1,(UpdateSheet!U:U=MAXIFS(UpdateSheet!U:U, UpdateSheet!V:V, G899, UpdateSheet!U:U, "&lt;=" &amp; A899))*(UpdateSheet!V:V=G899), 0))*H899),"")</f>
        <v/>
      </c>
      <c r="J899" s="61"/>
      <c r="K899" s="4"/>
      <c r="L899" s="4"/>
      <c r="M899" s="4"/>
      <c r="N899" s="4"/>
      <c r="O899" s="4"/>
      <c r="P899" s="4"/>
      <c r="Q899" s="4"/>
      <c r="R899" s="4"/>
      <c r="S899" s="4"/>
      <c r="T899" s="4"/>
      <c r="U899" s="4"/>
      <c r="V899" s="4"/>
      <c r="W899" s="4"/>
      <c r="X899" s="4"/>
      <c r="Y899" s="4"/>
      <c r="Z899" s="4"/>
      <c r="AA899" s="4"/>
      <c r="AB899" s="4"/>
      <c r="AC899" s="4"/>
      <c r="AD899" s="4"/>
      <c r="AE899" s="4"/>
      <c r="AF899" s="4"/>
    </row>
    <row r="900">
      <c r="A900" s="43"/>
      <c r="B900" s="65" t="s">
        <v>97</v>
      </c>
      <c r="C900" s="43"/>
      <c r="D900" s="45"/>
      <c r="E900" s="45"/>
      <c r="F900" s="45"/>
      <c r="G900" s="4"/>
      <c r="H900" s="4"/>
      <c r="I900" s="66" t="str">
        <f t="array" ref="I900">ifna(IF(F900="","",INDEX(UpdateSheet!W:W,MATCH(1,(UpdateSheet!U:U=MAXIFS(UpdateSheet!U:U, UpdateSheet!V:V, G900, UpdateSheet!U:U, "&lt;=" &amp; A900))*(UpdateSheet!V:V=G900), 0))*H900),"")</f>
        <v/>
      </c>
      <c r="J900" s="61"/>
      <c r="K900" s="4"/>
      <c r="L900" s="4"/>
      <c r="M900" s="4"/>
      <c r="N900" s="4"/>
      <c r="O900" s="4"/>
      <c r="P900" s="4"/>
      <c r="Q900" s="4"/>
      <c r="R900" s="4"/>
      <c r="S900" s="4"/>
      <c r="T900" s="4"/>
      <c r="U900" s="4"/>
      <c r="V900" s="4"/>
      <c r="W900" s="4"/>
      <c r="X900" s="4"/>
      <c r="Y900" s="4"/>
      <c r="Z900" s="4"/>
      <c r="AA900" s="4"/>
      <c r="AB900" s="4"/>
      <c r="AC900" s="4"/>
      <c r="AD900" s="4"/>
      <c r="AE900" s="4"/>
      <c r="AF900" s="4"/>
    </row>
    <row r="901">
      <c r="A901" s="43"/>
      <c r="B901" s="65" t="s">
        <v>97</v>
      </c>
      <c r="C901" s="43"/>
      <c r="D901" s="45"/>
      <c r="E901" s="45"/>
      <c r="F901" s="45"/>
      <c r="G901" s="4"/>
      <c r="H901" s="4"/>
      <c r="I901" s="66" t="str">
        <f t="array" ref="I901">ifna(IF(F901="","",INDEX(UpdateSheet!W:W,MATCH(1,(UpdateSheet!U:U=MAXIFS(UpdateSheet!U:U, UpdateSheet!V:V, G901, UpdateSheet!U:U, "&lt;=" &amp; A901))*(UpdateSheet!V:V=G901), 0))*H901),"")</f>
        <v/>
      </c>
      <c r="J901" s="61"/>
      <c r="K901" s="4"/>
      <c r="L901" s="4"/>
      <c r="M901" s="4"/>
      <c r="N901" s="4"/>
      <c r="O901" s="4"/>
      <c r="P901" s="4"/>
      <c r="Q901" s="4"/>
      <c r="R901" s="4"/>
      <c r="S901" s="4"/>
      <c r="T901" s="4"/>
      <c r="U901" s="4"/>
      <c r="V901" s="4"/>
      <c r="W901" s="4"/>
      <c r="X901" s="4"/>
      <c r="Y901" s="4"/>
      <c r="Z901" s="4"/>
      <c r="AA901" s="4"/>
      <c r="AB901" s="4"/>
      <c r="AC901" s="4"/>
      <c r="AD901" s="4"/>
      <c r="AE901" s="4"/>
      <c r="AF901" s="4"/>
    </row>
    <row r="902">
      <c r="A902" s="43"/>
      <c r="B902" s="65" t="s">
        <v>97</v>
      </c>
      <c r="C902" s="43"/>
      <c r="D902" s="45"/>
      <c r="E902" s="45"/>
      <c r="F902" s="45"/>
      <c r="G902" s="4"/>
      <c r="H902" s="4"/>
      <c r="I902" s="66" t="str">
        <f t="array" ref="I902">ifna(IF(F902="","",INDEX(UpdateSheet!W:W,MATCH(1,(UpdateSheet!U:U=MAXIFS(UpdateSheet!U:U, UpdateSheet!V:V, G902, UpdateSheet!U:U, "&lt;=" &amp; A902))*(UpdateSheet!V:V=G902), 0))*H902),"")</f>
        <v/>
      </c>
      <c r="J902" s="61"/>
      <c r="K902" s="4"/>
      <c r="L902" s="4"/>
      <c r="M902" s="4"/>
      <c r="N902" s="4"/>
      <c r="O902" s="4"/>
      <c r="P902" s="4"/>
      <c r="Q902" s="4"/>
      <c r="R902" s="4"/>
      <c r="S902" s="4"/>
      <c r="T902" s="4"/>
      <c r="U902" s="4"/>
      <c r="V902" s="4"/>
      <c r="W902" s="4"/>
      <c r="X902" s="4"/>
      <c r="Y902" s="4"/>
      <c r="Z902" s="4"/>
      <c r="AA902" s="4"/>
      <c r="AB902" s="4"/>
      <c r="AC902" s="4"/>
      <c r="AD902" s="4"/>
      <c r="AE902" s="4"/>
      <c r="AF902" s="4"/>
    </row>
    <row r="903">
      <c r="A903" s="43"/>
      <c r="B903" s="65" t="s">
        <v>97</v>
      </c>
      <c r="C903" s="43"/>
      <c r="D903" s="45"/>
      <c r="E903" s="45"/>
      <c r="F903" s="45"/>
      <c r="G903" s="4"/>
      <c r="H903" s="4"/>
      <c r="I903" s="66" t="str">
        <f t="array" ref="I903">ifna(IF(F903="","",INDEX(UpdateSheet!W:W,MATCH(1,(UpdateSheet!U:U=MAXIFS(UpdateSheet!U:U, UpdateSheet!V:V, G903, UpdateSheet!U:U, "&lt;=" &amp; A903))*(UpdateSheet!V:V=G903), 0))*H903),"")</f>
        <v/>
      </c>
      <c r="J903" s="61"/>
      <c r="K903" s="4"/>
      <c r="L903" s="4"/>
      <c r="M903" s="4"/>
      <c r="N903" s="4"/>
      <c r="O903" s="4"/>
      <c r="P903" s="4"/>
      <c r="Q903" s="4"/>
      <c r="R903" s="4"/>
      <c r="S903" s="4"/>
      <c r="T903" s="4"/>
      <c r="U903" s="4"/>
      <c r="V903" s="4"/>
      <c r="W903" s="4"/>
      <c r="X903" s="4"/>
      <c r="Y903" s="4"/>
      <c r="Z903" s="4"/>
      <c r="AA903" s="4"/>
      <c r="AB903" s="4"/>
      <c r="AC903" s="4"/>
      <c r="AD903" s="4"/>
      <c r="AE903" s="4"/>
      <c r="AF903" s="4"/>
    </row>
    <row r="904">
      <c r="A904" s="43"/>
      <c r="B904" s="65" t="s">
        <v>97</v>
      </c>
      <c r="C904" s="43"/>
      <c r="D904" s="45"/>
      <c r="E904" s="45"/>
      <c r="F904" s="45"/>
      <c r="G904" s="4"/>
      <c r="H904" s="4"/>
      <c r="I904" s="66" t="str">
        <f t="array" ref="I904">ifna(IF(F904="","",INDEX(UpdateSheet!W:W,MATCH(1,(UpdateSheet!U:U=MAXIFS(UpdateSheet!U:U, UpdateSheet!V:V, G904, UpdateSheet!U:U, "&lt;=" &amp; A904))*(UpdateSheet!V:V=G904), 0))*H904),"")</f>
        <v/>
      </c>
      <c r="J904" s="61"/>
      <c r="K904" s="4"/>
      <c r="L904" s="4"/>
      <c r="M904" s="4"/>
      <c r="N904" s="4"/>
      <c r="O904" s="4"/>
      <c r="P904" s="4"/>
      <c r="Q904" s="4"/>
      <c r="R904" s="4"/>
      <c r="S904" s="4"/>
      <c r="T904" s="4"/>
      <c r="U904" s="4"/>
      <c r="V904" s="4"/>
      <c r="W904" s="4"/>
      <c r="X904" s="4"/>
      <c r="Y904" s="4"/>
      <c r="Z904" s="4"/>
      <c r="AA904" s="4"/>
      <c r="AB904" s="4"/>
      <c r="AC904" s="4"/>
      <c r="AD904" s="4"/>
      <c r="AE904" s="4"/>
      <c r="AF904" s="4"/>
    </row>
    <row r="905">
      <c r="A905" s="43"/>
      <c r="B905" s="65" t="s">
        <v>97</v>
      </c>
      <c r="C905" s="43"/>
      <c r="D905" s="45"/>
      <c r="E905" s="45"/>
      <c r="F905" s="45"/>
      <c r="G905" s="4"/>
      <c r="H905" s="4"/>
      <c r="I905" s="66" t="str">
        <f t="array" ref="I905">ifna(IF(F905="","",INDEX(UpdateSheet!W:W,MATCH(1,(UpdateSheet!U:U=MAXIFS(UpdateSheet!U:U, UpdateSheet!V:V, G905, UpdateSheet!U:U, "&lt;=" &amp; A905))*(UpdateSheet!V:V=G905), 0))*H905),"")</f>
        <v/>
      </c>
      <c r="J905" s="61"/>
      <c r="K905" s="4"/>
      <c r="L905" s="4"/>
      <c r="M905" s="4"/>
      <c r="N905" s="4"/>
      <c r="O905" s="4"/>
      <c r="P905" s="4"/>
      <c r="Q905" s="4"/>
      <c r="R905" s="4"/>
      <c r="S905" s="4"/>
      <c r="T905" s="4"/>
      <c r="U905" s="4"/>
      <c r="V905" s="4"/>
      <c r="W905" s="4"/>
      <c r="X905" s="4"/>
      <c r="Y905" s="4"/>
      <c r="Z905" s="4"/>
      <c r="AA905" s="4"/>
      <c r="AB905" s="4"/>
      <c r="AC905" s="4"/>
      <c r="AD905" s="4"/>
      <c r="AE905" s="4"/>
      <c r="AF905" s="4"/>
    </row>
    <row r="906">
      <c r="A906" s="43"/>
      <c r="B906" s="65" t="s">
        <v>97</v>
      </c>
      <c r="C906" s="43"/>
      <c r="D906" s="45"/>
      <c r="E906" s="45"/>
      <c r="F906" s="45"/>
      <c r="G906" s="4"/>
      <c r="H906" s="4"/>
      <c r="I906" s="66" t="str">
        <f t="array" ref="I906">ifna(IF(F906="","",INDEX(UpdateSheet!W:W,MATCH(1,(UpdateSheet!U:U=MAXIFS(UpdateSheet!U:U, UpdateSheet!V:V, G906, UpdateSheet!U:U, "&lt;=" &amp; A906))*(UpdateSheet!V:V=G906), 0))*H906),"")</f>
        <v/>
      </c>
      <c r="J906" s="61"/>
      <c r="K906" s="4"/>
      <c r="L906" s="4"/>
      <c r="M906" s="4"/>
      <c r="N906" s="4"/>
      <c r="O906" s="4"/>
      <c r="P906" s="4"/>
      <c r="Q906" s="4"/>
      <c r="R906" s="4"/>
      <c r="S906" s="4"/>
      <c r="T906" s="4"/>
      <c r="U906" s="4"/>
      <c r="V906" s="4"/>
      <c r="W906" s="4"/>
      <c r="X906" s="4"/>
      <c r="Y906" s="4"/>
      <c r="Z906" s="4"/>
      <c r="AA906" s="4"/>
      <c r="AB906" s="4"/>
      <c r="AC906" s="4"/>
      <c r="AD906" s="4"/>
      <c r="AE906" s="4"/>
      <c r="AF906" s="4"/>
    </row>
    <row r="907">
      <c r="A907" s="43"/>
      <c r="B907" s="65" t="s">
        <v>97</v>
      </c>
      <c r="C907" s="43"/>
      <c r="D907" s="45"/>
      <c r="E907" s="45"/>
      <c r="F907" s="45"/>
      <c r="G907" s="4"/>
      <c r="H907" s="4"/>
      <c r="I907" s="66" t="str">
        <f t="array" ref="I907">ifna(IF(F907="","",INDEX(UpdateSheet!W:W,MATCH(1,(UpdateSheet!U:U=MAXIFS(UpdateSheet!U:U, UpdateSheet!V:V, G907, UpdateSheet!U:U, "&lt;=" &amp; A907))*(UpdateSheet!V:V=G907), 0))*H907),"")</f>
        <v/>
      </c>
      <c r="J907" s="61"/>
      <c r="K907" s="4"/>
      <c r="L907" s="4"/>
      <c r="M907" s="4"/>
      <c r="N907" s="4"/>
      <c r="O907" s="4"/>
      <c r="P907" s="4"/>
      <c r="Q907" s="4"/>
      <c r="R907" s="4"/>
      <c r="S907" s="4"/>
      <c r="T907" s="4"/>
      <c r="U907" s="4"/>
      <c r="V907" s="4"/>
      <c r="W907" s="4"/>
      <c r="X907" s="4"/>
      <c r="Y907" s="4"/>
      <c r="Z907" s="4"/>
      <c r="AA907" s="4"/>
      <c r="AB907" s="4"/>
      <c r="AC907" s="4"/>
      <c r="AD907" s="4"/>
      <c r="AE907" s="4"/>
      <c r="AF907" s="4"/>
    </row>
    <row r="908">
      <c r="A908" s="43"/>
      <c r="B908" s="65" t="s">
        <v>97</v>
      </c>
      <c r="C908" s="43"/>
      <c r="D908" s="45"/>
      <c r="E908" s="45"/>
      <c r="F908" s="45"/>
      <c r="G908" s="4"/>
      <c r="H908" s="4"/>
      <c r="I908" s="66" t="str">
        <f t="array" ref="I908">ifna(IF(F908="","",INDEX(UpdateSheet!W:W,MATCH(1,(UpdateSheet!U:U=MAXIFS(UpdateSheet!U:U, UpdateSheet!V:V, G908, UpdateSheet!U:U, "&lt;=" &amp; A908))*(UpdateSheet!V:V=G908), 0))*H908),"")</f>
        <v/>
      </c>
      <c r="J908" s="61"/>
      <c r="K908" s="4"/>
      <c r="L908" s="4"/>
      <c r="M908" s="4"/>
      <c r="N908" s="4"/>
      <c r="O908" s="4"/>
      <c r="P908" s="4"/>
      <c r="Q908" s="4"/>
      <c r="R908" s="4"/>
      <c r="S908" s="4"/>
      <c r="T908" s="4"/>
      <c r="U908" s="4"/>
      <c r="V908" s="4"/>
      <c r="W908" s="4"/>
      <c r="X908" s="4"/>
      <c r="Y908" s="4"/>
      <c r="Z908" s="4"/>
      <c r="AA908" s="4"/>
      <c r="AB908" s="4"/>
      <c r="AC908" s="4"/>
      <c r="AD908" s="4"/>
      <c r="AE908" s="4"/>
      <c r="AF908" s="4"/>
    </row>
    <row r="909">
      <c r="A909" s="43"/>
      <c r="B909" s="65" t="s">
        <v>97</v>
      </c>
      <c r="C909" s="43"/>
      <c r="D909" s="45"/>
      <c r="E909" s="45"/>
      <c r="F909" s="45"/>
      <c r="G909" s="4"/>
      <c r="H909" s="4"/>
      <c r="I909" s="66" t="str">
        <f t="array" ref="I909">ifna(IF(F909="","",INDEX(UpdateSheet!W:W,MATCH(1,(UpdateSheet!U:U=MAXIFS(UpdateSheet!U:U, UpdateSheet!V:V, G909, UpdateSheet!U:U, "&lt;=" &amp; A909))*(UpdateSheet!V:V=G909), 0))*H909),"")</f>
        <v/>
      </c>
      <c r="J909" s="61"/>
      <c r="K909" s="4"/>
      <c r="L909" s="4"/>
      <c r="M909" s="4"/>
      <c r="N909" s="4"/>
      <c r="O909" s="4"/>
      <c r="P909" s="4"/>
      <c r="Q909" s="4"/>
      <c r="R909" s="4"/>
      <c r="S909" s="4"/>
      <c r="T909" s="4"/>
      <c r="U909" s="4"/>
      <c r="V909" s="4"/>
      <c r="W909" s="4"/>
      <c r="X909" s="4"/>
      <c r="Y909" s="4"/>
      <c r="Z909" s="4"/>
      <c r="AA909" s="4"/>
      <c r="AB909" s="4"/>
      <c r="AC909" s="4"/>
      <c r="AD909" s="4"/>
      <c r="AE909" s="4"/>
      <c r="AF909" s="4"/>
    </row>
    <row r="910">
      <c r="A910" s="43"/>
      <c r="B910" s="65" t="s">
        <v>97</v>
      </c>
      <c r="C910" s="43"/>
      <c r="D910" s="45"/>
      <c r="E910" s="45"/>
      <c r="F910" s="45"/>
      <c r="G910" s="4"/>
      <c r="H910" s="4"/>
      <c r="I910" s="66" t="str">
        <f t="array" ref="I910">ifna(IF(F910="","",INDEX(UpdateSheet!W:W,MATCH(1,(UpdateSheet!U:U=MAXIFS(UpdateSheet!U:U, UpdateSheet!V:V, G910, UpdateSheet!U:U, "&lt;=" &amp; A910))*(UpdateSheet!V:V=G910), 0))*H910),"")</f>
        <v/>
      </c>
      <c r="J910" s="61"/>
      <c r="K910" s="4"/>
      <c r="L910" s="4"/>
      <c r="M910" s="4"/>
      <c r="N910" s="4"/>
      <c r="O910" s="4"/>
      <c r="P910" s="4"/>
      <c r="Q910" s="4"/>
      <c r="R910" s="4"/>
      <c r="S910" s="4"/>
      <c r="T910" s="4"/>
      <c r="U910" s="4"/>
      <c r="V910" s="4"/>
      <c r="W910" s="4"/>
      <c r="X910" s="4"/>
      <c r="Y910" s="4"/>
      <c r="Z910" s="4"/>
      <c r="AA910" s="4"/>
      <c r="AB910" s="4"/>
      <c r="AC910" s="4"/>
      <c r="AD910" s="4"/>
      <c r="AE910" s="4"/>
      <c r="AF910" s="4"/>
    </row>
    <row r="911">
      <c r="A911" s="43"/>
      <c r="B911" s="65" t="s">
        <v>97</v>
      </c>
      <c r="C911" s="43"/>
      <c r="D911" s="45"/>
      <c r="E911" s="45"/>
      <c r="F911" s="45"/>
      <c r="G911" s="4"/>
      <c r="H911" s="4"/>
      <c r="I911" s="66" t="str">
        <f t="array" ref="I911">ifna(IF(F911="","",INDEX(UpdateSheet!W:W,MATCH(1,(UpdateSheet!U:U=MAXIFS(UpdateSheet!U:U, UpdateSheet!V:V, G911, UpdateSheet!U:U, "&lt;=" &amp; A911))*(UpdateSheet!V:V=G911), 0))*H911),"")</f>
        <v/>
      </c>
      <c r="J911" s="61"/>
      <c r="K911" s="4"/>
      <c r="L911" s="4"/>
      <c r="M911" s="4"/>
      <c r="N911" s="4"/>
      <c r="O911" s="4"/>
      <c r="P911" s="4"/>
      <c r="Q911" s="4"/>
      <c r="R911" s="4"/>
      <c r="S911" s="4"/>
      <c r="T911" s="4"/>
      <c r="U911" s="4"/>
      <c r="V911" s="4"/>
      <c r="W911" s="4"/>
      <c r="X911" s="4"/>
      <c r="Y911" s="4"/>
      <c r="Z911" s="4"/>
      <c r="AA911" s="4"/>
      <c r="AB911" s="4"/>
      <c r="AC911" s="4"/>
      <c r="AD911" s="4"/>
      <c r="AE911" s="4"/>
      <c r="AF911" s="4"/>
    </row>
    <row r="912">
      <c r="A912" s="43"/>
      <c r="B912" s="65" t="s">
        <v>97</v>
      </c>
      <c r="C912" s="43"/>
      <c r="D912" s="45"/>
      <c r="E912" s="45"/>
      <c r="F912" s="45"/>
      <c r="G912" s="4"/>
      <c r="H912" s="4"/>
      <c r="I912" s="66" t="str">
        <f t="array" ref="I912">ifna(IF(F912="","",INDEX(UpdateSheet!W:W,MATCH(1,(UpdateSheet!U:U=MAXIFS(UpdateSheet!U:U, UpdateSheet!V:V, G912, UpdateSheet!U:U, "&lt;=" &amp; A912))*(UpdateSheet!V:V=G912), 0))*H912),"")</f>
        <v/>
      </c>
      <c r="J912" s="61"/>
      <c r="K912" s="4"/>
      <c r="L912" s="4"/>
      <c r="M912" s="4"/>
      <c r="N912" s="4"/>
      <c r="O912" s="4"/>
      <c r="P912" s="4"/>
      <c r="Q912" s="4"/>
      <c r="R912" s="4"/>
      <c r="S912" s="4"/>
      <c r="T912" s="4"/>
      <c r="U912" s="4"/>
      <c r="V912" s="4"/>
      <c r="W912" s="4"/>
      <c r="X912" s="4"/>
      <c r="Y912" s="4"/>
      <c r="Z912" s="4"/>
      <c r="AA912" s="4"/>
      <c r="AB912" s="4"/>
      <c r="AC912" s="4"/>
      <c r="AD912" s="4"/>
      <c r="AE912" s="4"/>
      <c r="AF912" s="4"/>
    </row>
    <row r="913">
      <c r="A913" s="43"/>
      <c r="B913" s="65" t="s">
        <v>97</v>
      </c>
      <c r="C913" s="43"/>
      <c r="D913" s="45"/>
      <c r="E913" s="45"/>
      <c r="F913" s="45"/>
      <c r="G913" s="4"/>
      <c r="H913" s="4"/>
      <c r="I913" s="66" t="str">
        <f t="array" ref="I913">ifna(IF(F913="","",INDEX(UpdateSheet!W:W,MATCH(1,(UpdateSheet!U:U=MAXIFS(UpdateSheet!U:U, UpdateSheet!V:V, G913, UpdateSheet!U:U, "&lt;=" &amp; A913))*(UpdateSheet!V:V=G913), 0))*H913),"")</f>
        <v/>
      </c>
      <c r="J913" s="61"/>
      <c r="K913" s="4"/>
      <c r="L913" s="4"/>
      <c r="M913" s="4"/>
      <c r="N913" s="4"/>
      <c r="O913" s="4"/>
      <c r="P913" s="4"/>
      <c r="Q913" s="4"/>
      <c r="R913" s="4"/>
      <c r="S913" s="4"/>
      <c r="T913" s="4"/>
      <c r="U913" s="4"/>
      <c r="V913" s="4"/>
      <c r="W913" s="4"/>
      <c r="X913" s="4"/>
      <c r="Y913" s="4"/>
      <c r="Z913" s="4"/>
      <c r="AA913" s="4"/>
      <c r="AB913" s="4"/>
      <c r="AC913" s="4"/>
      <c r="AD913" s="4"/>
      <c r="AE913" s="4"/>
      <c r="AF913" s="4"/>
    </row>
    <row r="914">
      <c r="A914" s="43"/>
      <c r="B914" s="65" t="s">
        <v>97</v>
      </c>
      <c r="C914" s="43"/>
      <c r="D914" s="45"/>
      <c r="E914" s="45"/>
      <c r="F914" s="45"/>
      <c r="G914" s="4"/>
      <c r="H914" s="4"/>
      <c r="I914" s="66" t="str">
        <f t="array" ref="I914">ifna(IF(F914="","",INDEX(UpdateSheet!W:W,MATCH(1,(UpdateSheet!U:U=MAXIFS(UpdateSheet!U:U, UpdateSheet!V:V, G914, UpdateSheet!U:U, "&lt;=" &amp; A914))*(UpdateSheet!V:V=G914), 0))*H914),"")</f>
        <v/>
      </c>
      <c r="J914" s="61"/>
      <c r="K914" s="4"/>
      <c r="L914" s="4"/>
      <c r="M914" s="4"/>
      <c r="N914" s="4"/>
      <c r="O914" s="4"/>
      <c r="P914" s="4"/>
      <c r="Q914" s="4"/>
      <c r="R914" s="4"/>
      <c r="S914" s="4"/>
      <c r="T914" s="4"/>
      <c r="U914" s="4"/>
      <c r="V914" s="4"/>
      <c r="W914" s="4"/>
      <c r="X914" s="4"/>
      <c r="Y914" s="4"/>
      <c r="Z914" s="4"/>
      <c r="AA914" s="4"/>
      <c r="AB914" s="4"/>
      <c r="AC914" s="4"/>
      <c r="AD914" s="4"/>
      <c r="AE914" s="4"/>
      <c r="AF914" s="4"/>
    </row>
    <row r="915">
      <c r="A915" s="43"/>
      <c r="B915" s="65" t="s">
        <v>97</v>
      </c>
      <c r="C915" s="43"/>
      <c r="D915" s="45"/>
      <c r="E915" s="45"/>
      <c r="F915" s="45"/>
      <c r="G915" s="4"/>
      <c r="H915" s="4"/>
      <c r="I915" s="66" t="str">
        <f t="array" ref="I915">ifna(IF(F915="","",INDEX(UpdateSheet!W:W,MATCH(1,(UpdateSheet!U:U=MAXIFS(UpdateSheet!U:U, UpdateSheet!V:V, G915, UpdateSheet!U:U, "&lt;=" &amp; A915))*(UpdateSheet!V:V=G915), 0))*H915),"")</f>
        <v/>
      </c>
      <c r="J915" s="61"/>
      <c r="K915" s="4"/>
      <c r="L915" s="4"/>
      <c r="M915" s="4"/>
      <c r="N915" s="4"/>
      <c r="O915" s="4"/>
      <c r="P915" s="4"/>
      <c r="Q915" s="4"/>
      <c r="R915" s="4"/>
      <c r="S915" s="4"/>
      <c r="T915" s="4"/>
      <c r="U915" s="4"/>
      <c r="V915" s="4"/>
      <c r="W915" s="4"/>
      <c r="X915" s="4"/>
      <c r="Y915" s="4"/>
      <c r="Z915" s="4"/>
      <c r="AA915" s="4"/>
      <c r="AB915" s="4"/>
      <c r="AC915" s="4"/>
      <c r="AD915" s="4"/>
      <c r="AE915" s="4"/>
      <c r="AF915" s="4"/>
    </row>
    <row r="916">
      <c r="A916" s="43"/>
      <c r="B916" s="65" t="s">
        <v>97</v>
      </c>
      <c r="C916" s="43"/>
      <c r="D916" s="45"/>
      <c r="E916" s="45"/>
      <c r="F916" s="45"/>
      <c r="G916" s="4"/>
      <c r="H916" s="4"/>
      <c r="I916" s="66" t="str">
        <f t="array" ref="I916">ifna(IF(F916="","",INDEX(UpdateSheet!W:W,MATCH(1,(UpdateSheet!U:U=MAXIFS(UpdateSheet!U:U, UpdateSheet!V:V, G916, UpdateSheet!U:U, "&lt;=" &amp; A916))*(UpdateSheet!V:V=G916), 0))*H916),"")</f>
        <v/>
      </c>
      <c r="J916" s="61"/>
      <c r="K916" s="4"/>
      <c r="L916" s="4"/>
      <c r="M916" s="4"/>
      <c r="N916" s="4"/>
      <c r="O916" s="4"/>
      <c r="P916" s="4"/>
      <c r="Q916" s="4"/>
      <c r="R916" s="4"/>
      <c r="S916" s="4"/>
      <c r="T916" s="4"/>
      <c r="U916" s="4"/>
      <c r="V916" s="4"/>
      <c r="W916" s="4"/>
      <c r="X916" s="4"/>
      <c r="Y916" s="4"/>
      <c r="Z916" s="4"/>
      <c r="AA916" s="4"/>
      <c r="AB916" s="4"/>
      <c r="AC916" s="4"/>
      <c r="AD916" s="4"/>
      <c r="AE916" s="4"/>
      <c r="AF916" s="4"/>
    </row>
    <row r="917">
      <c r="A917" s="43"/>
      <c r="B917" s="65" t="s">
        <v>97</v>
      </c>
      <c r="C917" s="43"/>
      <c r="D917" s="45"/>
      <c r="E917" s="45"/>
      <c r="F917" s="45"/>
      <c r="G917" s="4"/>
      <c r="H917" s="4"/>
      <c r="I917" s="66" t="str">
        <f t="array" ref="I917">ifna(IF(F917="","",INDEX(UpdateSheet!W:W,MATCH(1,(UpdateSheet!U:U=MAXIFS(UpdateSheet!U:U, UpdateSheet!V:V, G917, UpdateSheet!U:U, "&lt;=" &amp; A917))*(UpdateSheet!V:V=G917), 0))*H917),"")</f>
        <v/>
      </c>
      <c r="J917" s="61"/>
      <c r="K917" s="4"/>
      <c r="L917" s="4"/>
      <c r="M917" s="4"/>
      <c r="N917" s="4"/>
      <c r="O917" s="4"/>
      <c r="P917" s="4"/>
      <c r="Q917" s="4"/>
      <c r="R917" s="4"/>
      <c r="S917" s="4"/>
      <c r="T917" s="4"/>
      <c r="U917" s="4"/>
      <c r="V917" s="4"/>
      <c r="W917" s="4"/>
      <c r="X917" s="4"/>
      <c r="Y917" s="4"/>
      <c r="Z917" s="4"/>
      <c r="AA917" s="4"/>
      <c r="AB917" s="4"/>
      <c r="AC917" s="4"/>
      <c r="AD917" s="4"/>
      <c r="AE917" s="4"/>
      <c r="AF917" s="4"/>
    </row>
    <row r="918">
      <c r="A918" s="43"/>
      <c r="B918" s="65" t="s">
        <v>97</v>
      </c>
      <c r="C918" s="43"/>
      <c r="D918" s="45"/>
      <c r="E918" s="45"/>
      <c r="F918" s="45"/>
      <c r="G918" s="4"/>
      <c r="H918" s="4"/>
      <c r="I918" s="66" t="str">
        <f t="array" ref="I918">ifna(IF(F918="","",INDEX(UpdateSheet!W:W,MATCH(1,(UpdateSheet!U:U=MAXIFS(UpdateSheet!U:U, UpdateSheet!V:V, G918, UpdateSheet!U:U, "&lt;=" &amp; A918))*(UpdateSheet!V:V=G918), 0))*H918),"")</f>
        <v/>
      </c>
      <c r="J918" s="61"/>
      <c r="K918" s="4"/>
      <c r="L918" s="4"/>
      <c r="M918" s="4"/>
      <c r="N918" s="4"/>
      <c r="O918" s="4"/>
      <c r="P918" s="4"/>
      <c r="Q918" s="4"/>
      <c r="R918" s="4"/>
      <c r="S918" s="4"/>
      <c r="T918" s="4"/>
      <c r="U918" s="4"/>
      <c r="V918" s="4"/>
      <c r="W918" s="4"/>
      <c r="X918" s="4"/>
      <c r="Y918" s="4"/>
      <c r="Z918" s="4"/>
      <c r="AA918" s="4"/>
      <c r="AB918" s="4"/>
      <c r="AC918" s="4"/>
      <c r="AD918" s="4"/>
      <c r="AE918" s="4"/>
      <c r="AF918" s="4"/>
    </row>
    <row r="919">
      <c r="A919" s="43"/>
      <c r="B919" s="65" t="s">
        <v>97</v>
      </c>
      <c r="C919" s="43"/>
      <c r="D919" s="45"/>
      <c r="E919" s="45"/>
      <c r="F919" s="45"/>
      <c r="G919" s="4"/>
      <c r="H919" s="4"/>
      <c r="I919" s="66" t="str">
        <f t="array" ref="I919">ifna(IF(F919="","",INDEX(UpdateSheet!W:W,MATCH(1,(UpdateSheet!U:U=MAXIFS(UpdateSheet!U:U, UpdateSheet!V:V, G919, UpdateSheet!U:U, "&lt;=" &amp; A919))*(UpdateSheet!V:V=G919), 0))*H919),"")</f>
        <v/>
      </c>
      <c r="J919" s="61"/>
      <c r="K919" s="4"/>
      <c r="L919" s="4"/>
      <c r="M919" s="4"/>
      <c r="N919" s="4"/>
      <c r="O919" s="4"/>
      <c r="P919" s="4"/>
      <c r="Q919" s="4"/>
      <c r="R919" s="4"/>
      <c r="S919" s="4"/>
      <c r="T919" s="4"/>
      <c r="U919" s="4"/>
      <c r="V919" s="4"/>
      <c r="W919" s="4"/>
      <c r="X919" s="4"/>
      <c r="Y919" s="4"/>
      <c r="Z919" s="4"/>
      <c r="AA919" s="4"/>
      <c r="AB919" s="4"/>
      <c r="AC919" s="4"/>
      <c r="AD919" s="4"/>
      <c r="AE919" s="4"/>
      <c r="AF919" s="4"/>
    </row>
    <row r="920">
      <c r="A920" s="43"/>
      <c r="B920" s="65" t="s">
        <v>97</v>
      </c>
      <c r="C920" s="43"/>
      <c r="D920" s="45"/>
      <c r="E920" s="45"/>
      <c r="F920" s="45"/>
      <c r="G920" s="4"/>
      <c r="H920" s="4"/>
      <c r="I920" s="66" t="str">
        <f t="array" ref="I920">ifna(IF(F920="","",INDEX(UpdateSheet!W:W,MATCH(1,(UpdateSheet!U:U=MAXIFS(UpdateSheet!U:U, UpdateSheet!V:V, G920, UpdateSheet!U:U, "&lt;=" &amp; A920))*(UpdateSheet!V:V=G920), 0))*H920),"")</f>
        <v/>
      </c>
      <c r="J920" s="61"/>
      <c r="K920" s="4"/>
      <c r="L920" s="4"/>
      <c r="M920" s="4"/>
      <c r="N920" s="4"/>
      <c r="O920" s="4"/>
      <c r="P920" s="4"/>
      <c r="Q920" s="4"/>
      <c r="R920" s="4"/>
      <c r="S920" s="4"/>
      <c r="T920" s="4"/>
      <c r="U920" s="4"/>
      <c r="V920" s="4"/>
      <c r="W920" s="4"/>
      <c r="X920" s="4"/>
      <c r="Y920" s="4"/>
      <c r="Z920" s="4"/>
      <c r="AA920" s="4"/>
      <c r="AB920" s="4"/>
      <c r="AC920" s="4"/>
      <c r="AD920" s="4"/>
      <c r="AE920" s="4"/>
      <c r="AF920" s="4"/>
    </row>
    <row r="921">
      <c r="A921" s="43"/>
      <c r="B921" s="65" t="s">
        <v>97</v>
      </c>
      <c r="C921" s="43"/>
      <c r="D921" s="45"/>
      <c r="E921" s="45"/>
      <c r="F921" s="45"/>
      <c r="G921" s="4"/>
      <c r="H921" s="4"/>
      <c r="I921" s="66" t="str">
        <f t="array" ref="I921">ifna(IF(F921="","",INDEX(UpdateSheet!W:W,MATCH(1,(UpdateSheet!U:U=MAXIFS(UpdateSheet!U:U, UpdateSheet!V:V, G921, UpdateSheet!U:U, "&lt;=" &amp; A921))*(UpdateSheet!V:V=G921), 0))*H921),"")</f>
        <v/>
      </c>
      <c r="J921" s="61"/>
      <c r="K921" s="4"/>
      <c r="L921" s="4"/>
      <c r="M921" s="4"/>
      <c r="N921" s="4"/>
      <c r="O921" s="4"/>
      <c r="P921" s="4"/>
      <c r="Q921" s="4"/>
      <c r="R921" s="4"/>
      <c r="S921" s="4"/>
      <c r="T921" s="4"/>
      <c r="U921" s="4"/>
      <c r="V921" s="4"/>
      <c r="W921" s="4"/>
      <c r="X921" s="4"/>
      <c r="Y921" s="4"/>
      <c r="Z921" s="4"/>
      <c r="AA921" s="4"/>
      <c r="AB921" s="4"/>
      <c r="AC921" s="4"/>
      <c r="AD921" s="4"/>
      <c r="AE921" s="4"/>
      <c r="AF921" s="4"/>
    </row>
    <row r="922">
      <c r="A922" s="43"/>
      <c r="B922" s="65" t="s">
        <v>97</v>
      </c>
      <c r="C922" s="43"/>
      <c r="D922" s="45"/>
      <c r="E922" s="45"/>
      <c r="F922" s="45"/>
      <c r="G922" s="4"/>
      <c r="H922" s="4"/>
      <c r="I922" s="66" t="str">
        <f t="array" ref="I922">ifna(IF(F922="","",INDEX(UpdateSheet!W:W,MATCH(1,(UpdateSheet!U:U=MAXIFS(UpdateSheet!U:U, UpdateSheet!V:V, G922, UpdateSheet!U:U, "&lt;=" &amp; A922))*(UpdateSheet!V:V=G922), 0))*H922),"")</f>
        <v/>
      </c>
      <c r="J922" s="61"/>
      <c r="K922" s="4"/>
      <c r="L922" s="4"/>
      <c r="M922" s="4"/>
      <c r="N922" s="4"/>
      <c r="O922" s="4"/>
      <c r="P922" s="4"/>
      <c r="Q922" s="4"/>
      <c r="R922" s="4"/>
      <c r="S922" s="4"/>
      <c r="T922" s="4"/>
      <c r="U922" s="4"/>
      <c r="V922" s="4"/>
      <c r="W922" s="4"/>
      <c r="X922" s="4"/>
      <c r="Y922" s="4"/>
      <c r="Z922" s="4"/>
      <c r="AA922" s="4"/>
      <c r="AB922" s="4"/>
      <c r="AC922" s="4"/>
      <c r="AD922" s="4"/>
      <c r="AE922" s="4"/>
      <c r="AF922" s="4"/>
    </row>
    <row r="923">
      <c r="A923" s="43"/>
      <c r="B923" s="65" t="s">
        <v>97</v>
      </c>
      <c r="C923" s="43"/>
      <c r="D923" s="45"/>
      <c r="E923" s="45"/>
      <c r="F923" s="45"/>
      <c r="G923" s="4"/>
      <c r="H923" s="4"/>
      <c r="I923" s="66" t="str">
        <f t="array" ref="I923">ifna(IF(F923="","",INDEX(UpdateSheet!W:W,MATCH(1,(UpdateSheet!U:U=MAXIFS(UpdateSheet!U:U, UpdateSheet!V:V, G923, UpdateSheet!U:U, "&lt;=" &amp; A923))*(UpdateSheet!V:V=G923), 0))*H923),"")</f>
        <v/>
      </c>
      <c r="J923" s="61"/>
      <c r="K923" s="4"/>
      <c r="L923" s="4"/>
      <c r="M923" s="4"/>
      <c r="N923" s="4"/>
      <c r="O923" s="4"/>
      <c r="P923" s="4"/>
      <c r="Q923" s="4"/>
      <c r="R923" s="4"/>
      <c r="S923" s="4"/>
      <c r="T923" s="4"/>
      <c r="U923" s="4"/>
      <c r="V923" s="4"/>
      <c r="W923" s="4"/>
      <c r="X923" s="4"/>
      <c r="Y923" s="4"/>
      <c r="Z923" s="4"/>
      <c r="AA923" s="4"/>
      <c r="AB923" s="4"/>
      <c r="AC923" s="4"/>
      <c r="AD923" s="4"/>
      <c r="AE923" s="4"/>
      <c r="AF923" s="4"/>
    </row>
    <row r="924">
      <c r="A924" s="43"/>
      <c r="B924" s="65" t="s">
        <v>97</v>
      </c>
      <c r="C924" s="43"/>
      <c r="D924" s="45"/>
      <c r="E924" s="45"/>
      <c r="F924" s="45"/>
      <c r="G924" s="4"/>
      <c r="H924" s="4"/>
      <c r="I924" s="66" t="str">
        <f t="array" ref="I924">ifna(IF(F924="","",INDEX(UpdateSheet!W:W,MATCH(1,(UpdateSheet!U:U=MAXIFS(UpdateSheet!U:U, UpdateSheet!V:V, G924, UpdateSheet!U:U, "&lt;=" &amp; A924))*(UpdateSheet!V:V=G924), 0))*H924),"")</f>
        <v/>
      </c>
      <c r="J924" s="61"/>
      <c r="K924" s="4"/>
      <c r="L924" s="4"/>
      <c r="M924" s="4"/>
      <c r="N924" s="4"/>
      <c r="O924" s="4"/>
      <c r="P924" s="4"/>
      <c r="Q924" s="4"/>
      <c r="R924" s="4"/>
      <c r="S924" s="4"/>
      <c r="T924" s="4"/>
      <c r="U924" s="4"/>
      <c r="V924" s="4"/>
      <c r="W924" s="4"/>
      <c r="X924" s="4"/>
      <c r="Y924" s="4"/>
      <c r="Z924" s="4"/>
      <c r="AA924" s="4"/>
      <c r="AB924" s="4"/>
      <c r="AC924" s="4"/>
      <c r="AD924" s="4"/>
      <c r="AE924" s="4"/>
      <c r="AF924" s="4"/>
    </row>
    <row r="925">
      <c r="A925" s="43"/>
      <c r="B925" s="65" t="s">
        <v>97</v>
      </c>
      <c r="C925" s="43"/>
      <c r="D925" s="45"/>
      <c r="E925" s="45"/>
      <c r="F925" s="45"/>
      <c r="G925" s="4"/>
      <c r="H925" s="4"/>
      <c r="I925" s="66" t="str">
        <f t="array" ref="I925">ifna(IF(F925="","",INDEX(UpdateSheet!W:W,MATCH(1,(UpdateSheet!U:U=MAXIFS(UpdateSheet!U:U, UpdateSheet!V:V, G925, UpdateSheet!U:U, "&lt;=" &amp; A925))*(UpdateSheet!V:V=G925), 0))*H925),"")</f>
        <v/>
      </c>
      <c r="J925" s="61"/>
      <c r="K925" s="4"/>
      <c r="L925" s="4"/>
      <c r="M925" s="4"/>
      <c r="N925" s="4"/>
      <c r="O925" s="4"/>
      <c r="P925" s="4"/>
      <c r="Q925" s="4"/>
      <c r="R925" s="4"/>
      <c r="S925" s="4"/>
      <c r="T925" s="4"/>
      <c r="U925" s="4"/>
      <c r="V925" s="4"/>
      <c r="W925" s="4"/>
      <c r="X925" s="4"/>
      <c r="Y925" s="4"/>
      <c r="Z925" s="4"/>
      <c r="AA925" s="4"/>
      <c r="AB925" s="4"/>
      <c r="AC925" s="4"/>
      <c r="AD925" s="4"/>
      <c r="AE925" s="4"/>
      <c r="AF925" s="4"/>
    </row>
    <row r="926">
      <c r="A926" s="43"/>
      <c r="B926" s="65" t="s">
        <v>97</v>
      </c>
      <c r="C926" s="43"/>
      <c r="D926" s="45"/>
      <c r="E926" s="45"/>
      <c r="F926" s="45"/>
      <c r="G926" s="4"/>
      <c r="H926" s="4"/>
      <c r="I926" s="66" t="str">
        <f t="array" ref="I926">ifna(IF(F926="","",INDEX(UpdateSheet!W:W,MATCH(1,(UpdateSheet!U:U=MAXIFS(UpdateSheet!U:U, UpdateSheet!V:V, G926, UpdateSheet!U:U, "&lt;=" &amp; A926))*(UpdateSheet!V:V=G926), 0))*H926),"")</f>
        <v/>
      </c>
      <c r="J926" s="61"/>
      <c r="K926" s="4"/>
      <c r="L926" s="4"/>
      <c r="M926" s="4"/>
      <c r="N926" s="4"/>
      <c r="O926" s="4"/>
      <c r="P926" s="4"/>
      <c r="Q926" s="4"/>
      <c r="R926" s="4"/>
      <c r="S926" s="4"/>
      <c r="T926" s="4"/>
      <c r="U926" s="4"/>
      <c r="V926" s="4"/>
      <c r="W926" s="4"/>
      <c r="X926" s="4"/>
      <c r="Y926" s="4"/>
      <c r="Z926" s="4"/>
      <c r="AA926" s="4"/>
      <c r="AB926" s="4"/>
      <c r="AC926" s="4"/>
      <c r="AD926" s="4"/>
      <c r="AE926" s="4"/>
      <c r="AF926" s="4"/>
    </row>
    <row r="927">
      <c r="A927" s="43"/>
      <c r="B927" s="65" t="s">
        <v>97</v>
      </c>
      <c r="C927" s="43"/>
      <c r="D927" s="45"/>
      <c r="E927" s="45"/>
      <c r="F927" s="45"/>
      <c r="G927" s="4"/>
      <c r="H927" s="4"/>
      <c r="I927" s="66" t="str">
        <f t="array" ref="I927">ifna(IF(F927="","",INDEX(UpdateSheet!W:W,MATCH(1,(UpdateSheet!U:U=MAXIFS(UpdateSheet!U:U, UpdateSheet!V:V, G927, UpdateSheet!U:U, "&lt;=" &amp; A927))*(UpdateSheet!V:V=G927), 0))*H927),"")</f>
        <v/>
      </c>
      <c r="J927" s="61"/>
      <c r="K927" s="4"/>
      <c r="L927" s="4"/>
      <c r="M927" s="4"/>
      <c r="N927" s="4"/>
      <c r="O927" s="4"/>
      <c r="P927" s="4"/>
      <c r="Q927" s="4"/>
      <c r="R927" s="4"/>
      <c r="S927" s="4"/>
      <c r="T927" s="4"/>
      <c r="U927" s="4"/>
      <c r="V927" s="4"/>
      <c r="W927" s="4"/>
      <c r="X927" s="4"/>
      <c r="Y927" s="4"/>
      <c r="Z927" s="4"/>
      <c r="AA927" s="4"/>
      <c r="AB927" s="4"/>
      <c r="AC927" s="4"/>
      <c r="AD927" s="4"/>
      <c r="AE927" s="4"/>
      <c r="AF927" s="4"/>
    </row>
    <row r="928">
      <c r="A928" s="43"/>
      <c r="B928" s="65" t="s">
        <v>97</v>
      </c>
      <c r="C928" s="43"/>
      <c r="D928" s="45"/>
      <c r="E928" s="45"/>
      <c r="F928" s="45"/>
      <c r="G928" s="4"/>
      <c r="H928" s="4"/>
      <c r="I928" s="66" t="str">
        <f t="array" ref="I928">ifna(IF(F928="","",INDEX(UpdateSheet!W:W,MATCH(1,(UpdateSheet!U:U=MAXIFS(UpdateSheet!U:U, UpdateSheet!V:V, G928, UpdateSheet!U:U, "&lt;=" &amp; A928))*(UpdateSheet!V:V=G928), 0))*H928),"")</f>
        <v/>
      </c>
      <c r="J928" s="61"/>
      <c r="K928" s="4"/>
      <c r="L928" s="4"/>
      <c r="M928" s="4"/>
      <c r="N928" s="4"/>
      <c r="O928" s="4"/>
      <c r="P928" s="4"/>
      <c r="Q928" s="4"/>
      <c r="R928" s="4"/>
      <c r="S928" s="4"/>
      <c r="T928" s="4"/>
      <c r="U928" s="4"/>
      <c r="V928" s="4"/>
      <c r="W928" s="4"/>
      <c r="X928" s="4"/>
      <c r="Y928" s="4"/>
      <c r="Z928" s="4"/>
      <c r="AA928" s="4"/>
      <c r="AB928" s="4"/>
      <c r="AC928" s="4"/>
      <c r="AD928" s="4"/>
      <c r="AE928" s="4"/>
      <c r="AF928" s="4"/>
    </row>
    <row r="929">
      <c r="A929" s="43"/>
      <c r="B929" s="65" t="s">
        <v>97</v>
      </c>
      <c r="C929" s="43"/>
      <c r="D929" s="45"/>
      <c r="E929" s="45"/>
      <c r="F929" s="45"/>
      <c r="G929" s="4"/>
      <c r="H929" s="4"/>
      <c r="I929" s="66" t="str">
        <f t="array" ref="I929">ifna(IF(F929="","",INDEX(UpdateSheet!W:W,MATCH(1,(UpdateSheet!U:U=MAXIFS(UpdateSheet!U:U, UpdateSheet!V:V, G929, UpdateSheet!U:U, "&lt;=" &amp; A929))*(UpdateSheet!V:V=G929), 0))*H929),"")</f>
        <v/>
      </c>
      <c r="J929" s="61"/>
      <c r="K929" s="4"/>
      <c r="L929" s="4"/>
      <c r="M929" s="4"/>
      <c r="N929" s="4"/>
      <c r="O929" s="4"/>
      <c r="P929" s="4"/>
      <c r="Q929" s="4"/>
      <c r="R929" s="4"/>
      <c r="S929" s="4"/>
      <c r="T929" s="4"/>
      <c r="U929" s="4"/>
      <c r="V929" s="4"/>
      <c r="W929" s="4"/>
      <c r="X929" s="4"/>
      <c r="Y929" s="4"/>
      <c r="Z929" s="4"/>
      <c r="AA929" s="4"/>
      <c r="AB929" s="4"/>
      <c r="AC929" s="4"/>
      <c r="AD929" s="4"/>
      <c r="AE929" s="4"/>
      <c r="AF929" s="4"/>
    </row>
    <row r="930">
      <c r="A930" s="43"/>
      <c r="B930" s="65" t="s">
        <v>97</v>
      </c>
      <c r="C930" s="43"/>
      <c r="D930" s="45"/>
      <c r="E930" s="45"/>
      <c r="F930" s="45"/>
      <c r="G930" s="4"/>
      <c r="H930" s="4"/>
      <c r="I930" s="66" t="str">
        <f t="array" ref="I930">ifna(IF(F930="","",INDEX(UpdateSheet!W:W,MATCH(1,(UpdateSheet!U:U=MAXIFS(UpdateSheet!U:U, UpdateSheet!V:V, G930, UpdateSheet!U:U, "&lt;=" &amp; A930))*(UpdateSheet!V:V=G930), 0))*H930),"")</f>
        <v/>
      </c>
      <c r="J930" s="61"/>
      <c r="K930" s="4"/>
      <c r="L930" s="4"/>
      <c r="M930" s="4"/>
      <c r="N930" s="4"/>
      <c r="O930" s="4"/>
      <c r="P930" s="4"/>
      <c r="Q930" s="4"/>
      <c r="R930" s="4"/>
      <c r="S930" s="4"/>
      <c r="T930" s="4"/>
      <c r="U930" s="4"/>
      <c r="V930" s="4"/>
      <c r="W930" s="4"/>
      <c r="X930" s="4"/>
      <c r="Y930" s="4"/>
      <c r="Z930" s="4"/>
      <c r="AA930" s="4"/>
      <c r="AB930" s="4"/>
      <c r="AC930" s="4"/>
      <c r="AD930" s="4"/>
      <c r="AE930" s="4"/>
      <c r="AF930" s="4"/>
    </row>
    <row r="931">
      <c r="A931" s="43"/>
      <c r="B931" s="65" t="s">
        <v>97</v>
      </c>
      <c r="C931" s="43"/>
      <c r="D931" s="45"/>
      <c r="E931" s="45"/>
      <c r="F931" s="45"/>
      <c r="G931" s="4"/>
      <c r="H931" s="4"/>
      <c r="I931" s="66" t="str">
        <f t="array" ref="I931">ifna(IF(F931="","",INDEX(UpdateSheet!W:W,MATCH(1,(UpdateSheet!U:U=MAXIFS(UpdateSheet!U:U, UpdateSheet!V:V, G931, UpdateSheet!U:U, "&lt;=" &amp; A931))*(UpdateSheet!V:V=G931), 0))*H931),"")</f>
        <v/>
      </c>
      <c r="J931" s="61"/>
      <c r="K931" s="4"/>
      <c r="L931" s="4"/>
      <c r="M931" s="4"/>
      <c r="N931" s="4"/>
      <c r="O931" s="4"/>
      <c r="P931" s="4"/>
      <c r="Q931" s="4"/>
      <c r="R931" s="4"/>
      <c r="S931" s="4"/>
      <c r="T931" s="4"/>
      <c r="U931" s="4"/>
      <c r="V931" s="4"/>
      <c r="W931" s="4"/>
      <c r="X931" s="4"/>
      <c r="Y931" s="4"/>
      <c r="Z931" s="4"/>
      <c r="AA931" s="4"/>
      <c r="AB931" s="4"/>
      <c r="AC931" s="4"/>
      <c r="AD931" s="4"/>
      <c r="AE931" s="4"/>
      <c r="AF931" s="4"/>
    </row>
    <row r="932">
      <c r="A932" s="43"/>
      <c r="B932" s="65" t="s">
        <v>97</v>
      </c>
      <c r="C932" s="43"/>
      <c r="D932" s="45"/>
      <c r="E932" s="45"/>
      <c r="F932" s="45"/>
      <c r="G932" s="4"/>
      <c r="H932" s="4"/>
      <c r="I932" s="66" t="str">
        <f t="array" ref="I932">ifna(IF(F932="","",INDEX(UpdateSheet!W:W,MATCH(1,(UpdateSheet!U:U=MAXIFS(UpdateSheet!U:U, UpdateSheet!V:V, G932, UpdateSheet!U:U, "&lt;=" &amp; A932))*(UpdateSheet!V:V=G932), 0))*H932),"")</f>
        <v/>
      </c>
      <c r="J932" s="61"/>
      <c r="K932" s="4"/>
      <c r="L932" s="4"/>
      <c r="M932" s="4"/>
      <c r="N932" s="4"/>
      <c r="O932" s="4"/>
      <c r="P932" s="4"/>
      <c r="Q932" s="4"/>
      <c r="R932" s="4"/>
      <c r="S932" s="4"/>
      <c r="T932" s="4"/>
      <c r="U932" s="4"/>
      <c r="V932" s="4"/>
      <c r="W932" s="4"/>
      <c r="X932" s="4"/>
      <c r="Y932" s="4"/>
      <c r="Z932" s="4"/>
      <c r="AA932" s="4"/>
      <c r="AB932" s="4"/>
      <c r="AC932" s="4"/>
      <c r="AD932" s="4"/>
      <c r="AE932" s="4"/>
      <c r="AF932" s="4"/>
    </row>
    <row r="933">
      <c r="A933" s="43"/>
      <c r="B933" s="65" t="s">
        <v>97</v>
      </c>
      <c r="C933" s="43"/>
      <c r="D933" s="45"/>
      <c r="E933" s="45"/>
      <c r="F933" s="45"/>
      <c r="G933" s="4"/>
      <c r="H933" s="4"/>
      <c r="I933" s="66" t="str">
        <f t="array" ref="I933">ifna(IF(F933="","",INDEX(UpdateSheet!W:W,MATCH(1,(UpdateSheet!U:U=MAXIFS(UpdateSheet!U:U, UpdateSheet!V:V, G933, UpdateSheet!U:U, "&lt;=" &amp; A933))*(UpdateSheet!V:V=G933), 0))*H933),"")</f>
        <v/>
      </c>
      <c r="J933" s="61"/>
      <c r="K933" s="4"/>
      <c r="L933" s="4"/>
      <c r="M933" s="4"/>
      <c r="N933" s="4"/>
      <c r="O933" s="4"/>
      <c r="P933" s="4"/>
      <c r="Q933" s="4"/>
      <c r="R933" s="4"/>
      <c r="S933" s="4"/>
      <c r="T933" s="4"/>
      <c r="U933" s="4"/>
      <c r="V933" s="4"/>
      <c r="W933" s="4"/>
      <c r="X933" s="4"/>
      <c r="Y933" s="4"/>
      <c r="Z933" s="4"/>
      <c r="AA933" s="4"/>
      <c r="AB933" s="4"/>
      <c r="AC933" s="4"/>
      <c r="AD933" s="4"/>
      <c r="AE933" s="4"/>
      <c r="AF933" s="4"/>
    </row>
    <row r="934">
      <c r="A934" s="43"/>
      <c r="B934" s="65" t="s">
        <v>97</v>
      </c>
      <c r="C934" s="43"/>
      <c r="D934" s="45"/>
      <c r="E934" s="45"/>
      <c r="F934" s="45"/>
      <c r="G934" s="4"/>
      <c r="H934" s="4"/>
      <c r="I934" s="66" t="str">
        <f t="array" ref="I934">ifna(IF(F934="","",INDEX(UpdateSheet!W:W,MATCH(1,(UpdateSheet!U:U=MAXIFS(UpdateSheet!U:U, UpdateSheet!V:V, G934, UpdateSheet!U:U, "&lt;=" &amp; A934))*(UpdateSheet!V:V=G934), 0))*H934),"")</f>
        <v/>
      </c>
      <c r="J934" s="61"/>
      <c r="K934" s="4"/>
      <c r="L934" s="4"/>
      <c r="M934" s="4"/>
      <c r="N934" s="4"/>
      <c r="O934" s="4"/>
      <c r="P934" s="4"/>
      <c r="Q934" s="4"/>
      <c r="R934" s="4"/>
      <c r="S934" s="4"/>
      <c r="T934" s="4"/>
      <c r="U934" s="4"/>
      <c r="V934" s="4"/>
      <c r="W934" s="4"/>
      <c r="X934" s="4"/>
      <c r="Y934" s="4"/>
      <c r="Z934" s="4"/>
      <c r="AA934" s="4"/>
      <c r="AB934" s="4"/>
      <c r="AC934" s="4"/>
      <c r="AD934" s="4"/>
      <c r="AE934" s="4"/>
      <c r="AF934" s="4"/>
    </row>
    <row r="935">
      <c r="A935" s="43"/>
      <c r="B935" s="65" t="s">
        <v>97</v>
      </c>
      <c r="C935" s="43"/>
      <c r="D935" s="45"/>
      <c r="E935" s="45"/>
      <c r="F935" s="45"/>
      <c r="G935" s="4"/>
      <c r="H935" s="4"/>
      <c r="I935" s="66" t="str">
        <f t="array" ref="I935">ifna(IF(F935="","",INDEX(UpdateSheet!W:W,MATCH(1,(UpdateSheet!U:U=MAXIFS(UpdateSheet!U:U, UpdateSheet!V:V, G935, UpdateSheet!U:U, "&lt;=" &amp; A935))*(UpdateSheet!V:V=G935), 0))*H935),"")</f>
        <v/>
      </c>
      <c r="J935" s="61"/>
      <c r="K935" s="4"/>
      <c r="L935" s="4"/>
      <c r="M935" s="4"/>
      <c r="N935" s="4"/>
      <c r="O935" s="4"/>
      <c r="P935" s="4"/>
      <c r="Q935" s="4"/>
      <c r="R935" s="4"/>
      <c r="S935" s="4"/>
      <c r="T935" s="4"/>
      <c r="U935" s="4"/>
      <c r="V935" s="4"/>
      <c r="W935" s="4"/>
      <c r="X935" s="4"/>
      <c r="Y935" s="4"/>
      <c r="Z935" s="4"/>
      <c r="AA935" s="4"/>
      <c r="AB935" s="4"/>
      <c r="AC935" s="4"/>
      <c r="AD935" s="4"/>
      <c r="AE935" s="4"/>
      <c r="AF935" s="4"/>
    </row>
    <row r="936">
      <c r="A936" s="43"/>
      <c r="B936" s="65" t="s">
        <v>97</v>
      </c>
      <c r="C936" s="43"/>
      <c r="D936" s="45"/>
      <c r="E936" s="45"/>
      <c r="F936" s="45"/>
      <c r="G936" s="4"/>
      <c r="H936" s="4"/>
      <c r="I936" s="66" t="str">
        <f t="array" ref="I936">ifna(IF(F936="","",INDEX(UpdateSheet!W:W,MATCH(1,(UpdateSheet!U:U=MAXIFS(UpdateSheet!U:U, UpdateSheet!V:V, G936, UpdateSheet!U:U, "&lt;=" &amp; A936))*(UpdateSheet!V:V=G936), 0))*H936),"")</f>
        <v/>
      </c>
      <c r="J936" s="61"/>
      <c r="K936" s="4"/>
      <c r="L936" s="4"/>
      <c r="M936" s="4"/>
      <c r="N936" s="4"/>
      <c r="O936" s="4"/>
      <c r="P936" s="4"/>
      <c r="Q936" s="4"/>
      <c r="R936" s="4"/>
      <c r="S936" s="4"/>
      <c r="T936" s="4"/>
      <c r="U936" s="4"/>
      <c r="V936" s="4"/>
      <c r="W936" s="4"/>
      <c r="X936" s="4"/>
      <c r="Y936" s="4"/>
      <c r="Z936" s="4"/>
      <c r="AA936" s="4"/>
      <c r="AB936" s="4"/>
      <c r="AC936" s="4"/>
      <c r="AD936" s="4"/>
      <c r="AE936" s="4"/>
      <c r="AF936" s="4"/>
    </row>
    <row r="937">
      <c r="A937" s="43"/>
      <c r="B937" s="65" t="s">
        <v>97</v>
      </c>
      <c r="C937" s="43"/>
      <c r="D937" s="45"/>
      <c r="E937" s="45"/>
      <c r="F937" s="45"/>
      <c r="G937" s="4"/>
      <c r="H937" s="4"/>
      <c r="I937" s="66" t="str">
        <f t="array" ref="I937">ifna(IF(F937="","",INDEX(UpdateSheet!W:W,MATCH(1,(UpdateSheet!U:U=MAXIFS(UpdateSheet!U:U, UpdateSheet!V:V, G937, UpdateSheet!U:U, "&lt;=" &amp; A937))*(UpdateSheet!V:V=G937), 0))*H937),"")</f>
        <v/>
      </c>
      <c r="J937" s="61"/>
      <c r="K937" s="4"/>
      <c r="L937" s="4"/>
      <c r="M937" s="4"/>
      <c r="N937" s="4"/>
      <c r="O937" s="4"/>
      <c r="P937" s="4"/>
      <c r="Q937" s="4"/>
      <c r="R937" s="4"/>
      <c r="S937" s="4"/>
      <c r="T937" s="4"/>
      <c r="U937" s="4"/>
      <c r="V937" s="4"/>
      <c r="W937" s="4"/>
      <c r="X937" s="4"/>
      <c r="Y937" s="4"/>
      <c r="Z937" s="4"/>
      <c r="AA937" s="4"/>
      <c r="AB937" s="4"/>
      <c r="AC937" s="4"/>
      <c r="AD937" s="4"/>
      <c r="AE937" s="4"/>
      <c r="AF937" s="4"/>
    </row>
    <row r="938">
      <c r="A938" s="43"/>
      <c r="B938" s="65" t="s">
        <v>97</v>
      </c>
      <c r="C938" s="43"/>
      <c r="D938" s="45"/>
      <c r="E938" s="45"/>
      <c r="F938" s="45"/>
      <c r="G938" s="4"/>
      <c r="H938" s="4"/>
      <c r="I938" s="66" t="str">
        <f t="array" ref="I938">ifna(IF(F938="","",INDEX(UpdateSheet!W:W,MATCH(1,(UpdateSheet!U:U=MAXIFS(UpdateSheet!U:U, UpdateSheet!V:V, G938, UpdateSheet!U:U, "&lt;=" &amp; A938))*(UpdateSheet!V:V=G938), 0))*H938),"")</f>
        <v/>
      </c>
      <c r="J938" s="61"/>
      <c r="K938" s="4"/>
      <c r="L938" s="4"/>
      <c r="M938" s="4"/>
      <c r="N938" s="4"/>
      <c r="O938" s="4"/>
      <c r="P938" s="4"/>
      <c r="Q938" s="4"/>
      <c r="R938" s="4"/>
      <c r="S938" s="4"/>
      <c r="T938" s="4"/>
      <c r="U938" s="4"/>
      <c r="V938" s="4"/>
      <c r="W938" s="4"/>
      <c r="X938" s="4"/>
      <c r="Y938" s="4"/>
      <c r="Z938" s="4"/>
      <c r="AA938" s="4"/>
      <c r="AB938" s="4"/>
      <c r="AC938" s="4"/>
      <c r="AD938" s="4"/>
      <c r="AE938" s="4"/>
      <c r="AF938" s="4"/>
    </row>
    <row r="939">
      <c r="A939" s="43"/>
      <c r="B939" s="65" t="s">
        <v>97</v>
      </c>
      <c r="C939" s="43"/>
      <c r="D939" s="45"/>
      <c r="E939" s="45"/>
      <c r="F939" s="45"/>
      <c r="G939" s="4"/>
      <c r="H939" s="4"/>
      <c r="I939" s="66" t="str">
        <f t="array" ref="I939">ifna(IF(F939="","",INDEX(UpdateSheet!W:W,MATCH(1,(UpdateSheet!U:U=MAXIFS(UpdateSheet!U:U, UpdateSheet!V:V, G939, UpdateSheet!U:U, "&lt;=" &amp; A939))*(UpdateSheet!V:V=G939), 0))*H939),"")</f>
        <v/>
      </c>
      <c r="J939" s="61"/>
      <c r="K939" s="4"/>
      <c r="L939" s="4"/>
      <c r="M939" s="4"/>
      <c r="N939" s="4"/>
      <c r="O939" s="4"/>
      <c r="P939" s="4"/>
      <c r="Q939" s="4"/>
      <c r="R939" s="4"/>
      <c r="S939" s="4"/>
      <c r="T939" s="4"/>
      <c r="U939" s="4"/>
      <c r="V939" s="4"/>
      <c r="W939" s="4"/>
      <c r="X939" s="4"/>
      <c r="Y939" s="4"/>
      <c r="Z939" s="4"/>
      <c r="AA939" s="4"/>
      <c r="AB939" s="4"/>
      <c r="AC939" s="4"/>
      <c r="AD939" s="4"/>
      <c r="AE939" s="4"/>
      <c r="AF939" s="4"/>
    </row>
    <row r="940">
      <c r="A940" s="43"/>
      <c r="B940" s="65" t="s">
        <v>97</v>
      </c>
      <c r="C940" s="43"/>
      <c r="D940" s="45"/>
      <c r="E940" s="45"/>
      <c r="F940" s="45"/>
      <c r="G940" s="4"/>
      <c r="H940" s="4"/>
      <c r="I940" s="66" t="str">
        <f t="array" ref="I940">ifna(IF(F940="","",INDEX(UpdateSheet!W:W,MATCH(1,(UpdateSheet!U:U=MAXIFS(UpdateSheet!U:U, UpdateSheet!V:V, G940, UpdateSheet!U:U, "&lt;=" &amp; A940))*(UpdateSheet!V:V=G940), 0))*H940),"")</f>
        <v/>
      </c>
      <c r="J940" s="61"/>
      <c r="K940" s="4"/>
      <c r="L940" s="4"/>
      <c r="M940" s="4"/>
      <c r="N940" s="4"/>
      <c r="O940" s="4"/>
      <c r="P940" s="4"/>
      <c r="Q940" s="4"/>
      <c r="R940" s="4"/>
      <c r="S940" s="4"/>
      <c r="T940" s="4"/>
      <c r="U940" s="4"/>
      <c r="V940" s="4"/>
      <c r="W940" s="4"/>
      <c r="X940" s="4"/>
      <c r="Y940" s="4"/>
      <c r="Z940" s="4"/>
      <c r="AA940" s="4"/>
      <c r="AB940" s="4"/>
      <c r="AC940" s="4"/>
      <c r="AD940" s="4"/>
      <c r="AE940" s="4"/>
      <c r="AF940" s="4"/>
    </row>
    <row r="941">
      <c r="A941" s="43"/>
      <c r="B941" s="65" t="s">
        <v>97</v>
      </c>
      <c r="C941" s="43"/>
      <c r="D941" s="45"/>
      <c r="E941" s="45"/>
      <c r="F941" s="45"/>
      <c r="G941" s="4"/>
      <c r="H941" s="4"/>
      <c r="I941" s="66" t="str">
        <f t="array" ref="I941">ifna(IF(F941="","",INDEX(UpdateSheet!W:W,MATCH(1,(UpdateSheet!U:U=MAXIFS(UpdateSheet!U:U, UpdateSheet!V:V, G941, UpdateSheet!U:U, "&lt;=" &amp; A941))*(UpdateSheet!V:V=G941), 0))*H941),"")</f>
        <v/>
      </c>
      <c r="J941" s="61"/>
      <c r="K941" s="4"/>
      <c r="L941" s="4"/>
      <c r="M941" s="4"/>
      <c r="N941" s="4"/>
      <c r="O941" s="4"/>
      <c r="P941" s="4"/>
      <c r="Q941" s="4"/>
      <c r="R941" s="4"/>
      <c r="S941" s="4"/>
      <c r="T941" s="4"/>
      <c r="U941" s="4"/>
      <c r="V941" s="4"/>
      <c r="W941" s="4"/>
      <c r="X941" s="4"/>
      <c r="Y941" s="4"/>
      <c r="Z941" s="4"/>
      <c r="AA941" s="4"/>
      <c r="AB941" s="4"/>
      <c r="AC941" s="4"/>
      <c r="AD941" s="4"/>
      <c r="AE941" s="4"/>
      <c r="AF941" s="4"/>
    </row>
    <row r="942">
      <c r="A942" s="43"/>
      <c r="B942" s="65" t="s">
        <v>97</v>
      </c>
      <c r="C942" s="43"/>
      <c r="D942" s="45"/>
      <c r="E942" s="45"/>
      <c r="F942" s="45"/>
      <c r="G942" s="4"/>
      <c r="H942" s="4"/>
      <c r="I942" s="66" t="str">
        <f t="array" ref="I942">ifna(IF(F942="","",INDEX(UpdateSheet!W:W,MATCH(1,(UpdateSheet!U:U=MAXIFS(UpdateSheet!U:U, UpdateSheet!V:V, G942, UpdateSheet!U:U, "&lt;=" &amp; A942))*(UpdateSheet!V:V=G942), 0))*H942),"")</f>
        <v/>
      </c>
      <c r="J942" s="61"/>
      <c r="K942" s="4"/>
      <c r="L942" s="4"/>
      <c r="M942" s="4"/>
      <c r="N942" s="4"/>
      <c r="O942" s="4"/>
      <c r="P942" s="4"/>
      <c r="Q942" s="4"/>
      <c r="R942" s="4"/>
      <c r="S942" s="4"/>
      <c r="T942" s="4"/>
      <c r="U942" s="4"/>
      <c r="V942" s="4"/>
      <c r="W942" s="4"/>
      <c r="X942" s="4"/>
      <c r="Y942" s="4"/>
      <c r="Z942" s="4"/>
      <c r="AA942" s="4"/>
      <c r="AB942" s="4"/>
      <c r="AC942" s="4"/>
      <c r="AD942" s="4"/>
      <c r="AE942" s="4"/>
      <c r="AF942" s="4"/>
    </row>
    <row r="943">
      <c r="A943" s="43"/>
      <c r="B943" s="65" t="s">
        <v>97</v>
      </c>
      <c r="C943" s="43"/>
      <c r="D943" s="45"/>
      <c r="E943" s="45"/>
      <c r="F943" s="45"/>
      <c r="G943" s="4"/>
      <c r="H943" s="4"/>
      <c r="I943" s="66" t="str">
        <f t="array" ref="I943">ifna(IF(F943="","",INDEX(UpdateSheet!W:W,MATCH(1,(UpdateSheet!U:U=MAXIFS(UpdateSheet!U:U, UpdateSheet!V:V, G943, UpdateSheet!U:U, "&lt;=" &amp; A943))*(UpdateSheet!V:V=G943), 0))*H943),"")</f>
        <v/>
      </c>
      <c r="J943" s="61"/>
      <c r="K943" s="4"/>
      <c r="L943" s="4"/>
      <c r="M943" s="4"/>
      <c r="N943" s="4"/>
      <c r="O943" s="4"/>
      <c r="P943" s="4"/>
      <c r="Q943" s="4"/>
      <c r="R943" s="4"/>
      <c r="S943" s="4"/>
      <c r="T943" s="4"/>
      <c r="U943" s="4"/>
      <c r="V943" s="4"/>
      <c r="W943" s="4"/>
      <c r="X943" s="4"/>
      <c r="Y943" s="4"/>
      <c r="Z943" s="4"/>
      <c r="AA943" s="4"/>
      <c r="AB943" s="4"/>
      <c r="AC943" s="4"/>
      <c r="AD943" s="4"/>
      <c r="AE943" s="4"/>
      <c r="AF943" s="4"/>
    </row>
    <row r="944">
      <c r="A944" s="43"/>
      <c r="B944" s="65" t="s">
        <v>97</v>
      </c>
      <c r="C944" s="43"/>
      <c r="D944" s="45"/>
      <c r="E944" s="45"/>
      <c r="F944" s="45"/>
      <c r="G944" s="4"/>
      <c r="H944" s="4"/>
      <c r="I944" s="66" t="str">
        <f t="array" ref="I944">ifna(IF(F944="","",INDEX(UpdateSheet!W:W,MATCH(1,(UpdateSheet!U:U=MAXIFS(UpdateSheet!U:U, UpdateSheet!V:V, G944, UpdateSheet!U:U, "&lt;=" &amp; A944))*(UpdateSheet!V:V=G944), 0))*H944),"")</f>
        <v/>
      </c>
      <c r="J944" s="61"/>
      <c r="K944" s="4"/>
      <c r="L944" s="4"/>
      <c r="M944" s="4"/>
      <c r="N944" s="4"/>
      <c r="O944" s="4"/>
      <c r="P944" s="4"/>
      <c r="Q944" s="4"/>
      <c r="R944" s="4"/>
      <c r="S944" s="4"/>
      <c r="T944" s="4"/>
      <c r="U944" s="4"/>
      <c r="V944" s="4"/>
      <c r="W944" s="4"/>
      <c r="X944" s="4"/>
      <c r="Y944" s="4"/>
      <c r="Z944" s="4"/>
      <c r="AA944" s="4"/>
      <c r="AB944" s="4"/>
      <c r="AC944" s="4"/>
      <c r="AD944" s="4"/>
      <c r="AE944" s="4"/>
      <c r="AF944" s="4"/>
    </row>
    <row r="945">
      <c r="A945" s="43"/>
      <c r="B945" s="65" t="s">
        <v>97</v>
      </c>
      <c r="C945" s="43"/>
      <c r="D945" s="45"/>
      <c r="E945" s="45"/>
      <c r="F945" s="45"/>
      <c r="G945" s="4"/>
      <c r="H945" s="4"/>
      <c r="I945" s="66" t="str">
        <f t="array" ref="I945">ifna(IF(F945="","",INDEX(UpdateSheet!W:W,MATCH(1,(UpdateSheet!U:U=MAXIFS(UpdateSheet!U:U, UpdateSheet!V:V, G945, UpdateSheet!U:U, "&lt;=" &amp; A945))*(UpdateSheet!V:V=G945), 0))*H945),"")</f>
        <v/>
      </c>
      <c r="J945" s="61"/>
      <c r="K945" s="4"/>
      <c r="L945" s="4"/>
      <c r="M945" s="4"/>
      <c r="N945" s="4"/>
      <c r="O945" s="4"/>
      <c r="P945" s="4"/>
      <c r="Q945" s="4"/>
      <c r="R945" s="4"/>
      <c r="S945" s="4"/>
      <c r="T945" s="4"/>
      <c r="U945" s="4"/>
      <c r="V945" s="4"/>
      <c r="W945" s="4"/>
      <c r="X945" s="4"/>
      <c r="Y945" s="4"/>
      <c r="Z945" s="4"/>
      <c r="AA945" s="4"/>
      <c r="AB945" s="4"/>
      <c r="AC945" s="4"/>
      <c r="AD945" s="4"/>
      <c r="AE945" s="4"/>
      <c r="AF945" s="4"/>
    </row>
    <row r="946">
      <c r="A946" s="43"/>
      <c r="B946" s="65" t="s">
        <v>97</v>
      </c>
      <c r="C946" s="43"/>
      <c r="D946" s="45"/>
      <c r="E946" s="45"/>
      <c r="F946" s="45"/>
      <c r="G946" s="4"/>
      <c r="H946" s="4"/>
      <c r="I946" s="66" t="str">
        <f t="array" ref="I946">ifna(IF(F946="","",INDEX(UpdateSheet!W:W,MATCH(1,(UpdateSheet!U:U=MAXIFS(UpdateSheet!U:U, UpdateSheet!V:V, G946, UpdateSheet!U:U, "&lt;=" &amp; A946))*(UpdateSheet!V:V=G946), 0))*H946),"")</f>
        <v/>
      </c>
      <c r="J946" s="61"/>
      <c r="K946" s="4"/>
      <c r="L946" s="4"/>
      <c r="M946" s="4"/>
      <c r="N946" s="4"/>
      <c r="O946" s="4"/>
      <c r="P946" s="4"/>
      <c r="Q946" s="4"/>
      <c r="R946" s="4"/>
      <c r="S946" s="4"/>
      <c r="T946" s="4"/>
      <c r="U946" s="4"/>
      <c r="V946" s="4"/>
      <c r="W946" s="4"/>
      <c r="X946" s="4"/>
      <c r="Y946" s="4"/>
      <c r="Z946" s="4"/>
      <c r="AA946" s="4"/>
      <c r="AB946" s="4"/>
      <c r="AC946" s="4"/>
      <c r="AD946" s="4"/>
      <c r="AE946" s="4"/>
      <c r="AF946" s="4"/>
    </row>
    <row r="947">
      <c r="A947" s="43"/>
      <c r="B947" s="65" t="s">
        <v>97</v>
      </c>
      <c r="C947" s="43"/>
      <c r="D947" s="45"/>
      <c r="E947" s="45"/>
      <c r="F947" s="45"/>
      <c r="G947" s="4"/>
      <c r="H947" s="4"/>
      <c r="I947" s="66" t="str">
        <f t="array" ref="I947">ifna(IF(F947="","",INDEX(UpdateSheet!W:W,MATCH(1,(UpdateSheet!U:U=MAXIFS(UpdateSheet!U:U, UpdateSheet!V:V, G947, UpdateSheet!U:U, "&lt;=" &amp; A947))*(UpdateSheet!V:V=G947), 0))*H947),"")</f>
        <v/>
      </c>
      <c r="J947" s="61"/>
      <c r="K947" s="4"/>
      <c r="L947" s="4"/>
      <c r="M947" s="4"/>
      <c r="N947" s="4"/>
      <c r="O947" s="4"/>
      <c r="P947" s="4"/>
      <c r="Q947" s="4"/>
      <c r="R947" s="4"/>
      <c r="S947" s="4"/>
      <c r="T947" s="4"/>
      <c r="U947" s="4"/>
      <c r="V947" s="4"/>
      <c r="W947" s="4"/>
      <c r="X947" s="4"/>
      <c r="Y947" s="4"/>
      <c r="Z947" s="4"/>
      <c r="AA947" s="4"/>
      <c r="AB947" s="4"/>
      <c r="AC947" s="4"/>
      <c r="AD947" s="4"/>
      <c r="AE947" s="4"/>
      <c r="AF947" s="4"/>
    </row>
    <row r="948">
      <c r="A948" s="43"/>
      <c r="B948" s="65" t="s">
        <v>97</v>
      </c>
      <c r="C948" s="43"/>
      <c r="D948" s="45"/>
      <c r="E948" s="45"/>
      <c r="F948" s="45"/>
      <c r="G948" s="4"/>
      <c r="H948" s="4"/>
      <c r="I948" s="66" t="str">
        <f t="array" ref="I948">ifna(IF(F948="","",INDEX(UpdateSheet!W:W,MATCH(1,(UpdateSheet!U:U=MAXIFS(UpdateSheet!U:U, UpdateSheet!V:V, G948, UpdateSheet!U:U, "&lt;=" &amp; A948))*(UpdateSheet!V:V=G948), 0))*H948),"")</f>
        <v/>
      </c>
      <c r="J948" s="61"/>
      <c r="K948" s="4"/>
      <c r="L948" s="4"/>
      <c r="M948" s="4"/>
      <c r="N948" s="4"/>
      <c r="O948" s="4"/>
      <c r="P948" s="4"/>
      <c r="Q948" s="4"/>
      <c r="R948" s="4"/>
      <c r="S948" s="4"/>
      <c r="T948" s="4"/>
      <c r="U948" s="4"/>
      <c r="V948" s="4"/>
      <c r="W948" s="4"/>
      <c r="X948" s="4"/>
      <c r="Y948" s="4"/>
      <c r="Z948" s="4"/>
      <c r="AA948" s="4"/>
      <c r="AB948" s="4"/>
      <c r="AC948" s="4"/>
      <c r="AD948" s="4"/>
      <c r="AE948" s="4"/>
      <c r="AF948" s="4"/>
    </row>
    <row r="949">
      <c r="A949" s="43"/>
      <c r="B949" s="65" t="s">
        <v>97</v>
      </c>
      <c r="C949" s="43"/>
      <c r="D949" s="45"/>
      <c r="E949" s="45"/>
      <c r="F949" s="45"/>
      <c r="G949" s="4"/>
      <c r="H949" s="4"/>
      <c r="I949" s="66" t="str">
        <f t="array" ref="I949">ifna(IF(F949="","",INDEX(UpdateSheet!W:W,MATCH(1,(UpdateSheet!U:U=MAXIFS(UpdateSheet!U:U, UpdateSheet!V:V, G949, UpdateSheet!U:U, "&lt;=" &amp; A949))*(UpdateSheet!V:V=G949), 0))*H949),"")</f>
        <v/>
      </c>
      <c r="J949" s="61"/>
      <c r="K949" s="4"/>
      <c r="L949" s="4"/>
      <c r="M949" s="4"/>
      <c r="N949" s="4"/>
      <c r="O949" s="4"/>
      <c r="P949" s="4"/>
      <c r="Q949" s="4"/>
      <c r="R949" s="4"/>
      <c r="S949" s="4"/>
      <c r="T949" s="4"/>
      <c r="U949" s="4"/>
      <c r="V949" s="4"/>
      <c r="W949" s="4"/>
      <c r="X949" s="4"/>
      <c r="Y949" s="4"/>
      <c r="Z949" s="4"/>
      <c r="AA949" s="4"/>
      <c r="AB949" s="4"/>
      <c r="AC949" s="4"/>
      <c r="AD949" s="4"/>
      <c r="AE949" s="4"/>
      <c r="AF949" s="4"/>
    </row>
    <row r="950">
      <c r="A950" s="43"/>
      <c r="B950" s="65" t="s">
        <v>97</v>
      </c>
      <c r="C950" s="43"/>
      <c r="D950" s="45"/>
      <c r="E950" s="45"/>
      <c r="F950" s="45"/>
      <c r="G950" s="4"/>
      <c r="H950" s="4"/>
      <c r="I950" s="66" t="str">
        <f t="array" ref="I950">ifna(IF(F950="","",INDEX(UpdateSheet!W:W,MATCH(1,(UpdateSheet!U:U=MAXIFS(UpdateSheet!U:U, UpdateSheet!V:V, G950, UpdateSheet!U:U, "&lt;=" &amp; A950))*(UpdateSheet!V:V=G950), 0))*H950),"")</f>
        <v/>
      </c>
      <c r="J950" s="61"/>
      <c r="K950" s="4"/>
      <c r="L950" s="4"/>
      <c r="M950" s="4"/>
      <c r="N950" s="4"/>
      <c r="O950" s="4"/>
      <c r="P950" s="4"/>
      <c r="Q950" s="4"/>
      <c r="R950" s="4"/>
      <c r="S950" s="4"/>
      <c r="T950" s="4"/>
      <c r="U950" s="4"/>
      <c r="V950" s="4"/>
      <c r="W950" s="4"/>
      <c r="X950" s="4"/>
      <c r="Y950" s="4"/>
      <c r="Z950" s="4"/>
      <c r="AA950" s="4"/>
      <c r="AB950" s="4"/>
      <c r="AC950" s="4"/>
      <c r="AD950" s="4"/>
      <c r="AE950" s="4"/>
      <c r="AF950" s="4"/>
    </row>
    <row r="951">
      <c r="A951" s="43"/>
      <c r="B951" s="65" t="s">
        <v>97</v>
      </c>
      <c r="C951" s="43"/>
      <c r="D951" s="45"/>
      <c r="E951" s="45"/>
      <c r="F951" s="45"/>
      <c r="G951" s="4"/>
      <c r="H951" s="4"/>
      <c r="I951" s="66" t="str">
        <f t="array" ref="I951">ifna(IF(F951="","",INDEX(UpdateSheet!W:W,MATCH(1,(UpdateSheet!U:U=MAXIFS(UpdateSheet!U:U, UpdateSheet!V:V, G951, UpdateSheet!U:U, "&lt;=" &amp; A951))*(UpdateSheet!V:V=G951), 0))*H951),"")</f>
        <v/>
      </c>
      <c r="J951" s="61"/>
      <c r="K951" s="4"/>
      <c r="L951" s="4"/>
      <c r="M951" s="4"/>
      <c r="N951" s="4"/>
      <c r="O951" s="4"/>
      <c r="P951" s="4"/>
      <c r="Q951" s="4"/>
      <c r="R951" s="4"/>
      <c r="S951" s="4"/>
      <c r="T951" s="4"/>
      <c r="U951" s="4"/>
      <c r="V951" s="4"/>
      <c r="W951" s="4"/>
      <c r="X951" s="4"/>
      <c r="Y951" s="4"/>
      <c r="Z951" s="4"/>
      <c r="AA951" s="4"/>
      <c r="AB951" s="4"/>
      <c r="AC951" s="4"/>
      <c r="AD951" s="4"/>
      <c r="AE951" s="4"/>
      <c r="AF951" s="4"/>
    </row>
    <row r="952">
      <c r="A952" s="43"/>
      <c r="B952" s="65" t="s">
        <v>97</v>
      </c>
      <c r="C952" s="43"/>
      <c r="D952" s="45"/>
      <c r="E952" s="45"/>
      <c r="F952" s="45"/>
      <c r="G952" s="4"/>
      <c r="H952" s="4"/>
      <c r="I952" s="66" t="str">
        <f t="array" ref="I952">ifna(IF(F952="","",INDEX(UpdateSheet!W:W,MATCH(1,(UpdateSheet!U:U=MAXIFS(UpdateSheet!U:U, UpdateSheet!V:V, G952, UpdateSheet!U:U, "&lt;=" &amp; A952))*(UpdateSheet!V:V=G952), 0))*H952),"")</f>
        <v/>
      </c>
      <c r="J952" s="61"/>
      <c r="K952" s="4"/>
      <c r="L952" s="4"/>
      <c r="M952" s="4"/>
      <c r="N952" s="4"/>
      <c r="O952" s="4"/>
      <c r="P952" s="4"/>
      <c r="Q952" s="4"/>
      <c r="R952" s="4"/>
      <c r="S952" s="4"/>
      <c r="T952" s="4"/>
      <c r="U952" s="4"/>
      <c r="V952" s="4"/>
      <c r="W952" s="4"/>
      <c r="X952" s="4"/>
      <c r="Y952" s="4"/>
      <c r="Z952" s="4"/>
      <c r="AA952" s="4"/>
      <c r="AB952" s="4"/>
      <c r="AC952" s="4"/>
      <c r="AD952" s="4"/>
      <c r="AE952" s="4"/>
      <c r="AF952" s="4"/>
    </row>
    <row r="953">
      <c r="A953" s="43"/>
      <c r="B953" s="65" t="s">
        <v>97</v>
      </c>
      <c r="C953" s="43"/>
      <c r="D953" s="45"/>
      <c r="E953" s="45"/>
      <c r="F953" s="45"/>
      <c r="G953" s="4"/>
      <c r="H953" s="4"/>
      <c r="I953" s="66" t="str">
        <f t="array" ref="I953">ifna(IF(F953="","",INDEX(UpdateSheet!W:W,MATCH(1,(UpdateSheet!U:U=MAXIFS(UpdateSheet!U:U, UpdateSheet!V:V, G953, UpdateSheet!U:U, "&lt;=" &amp; A953))*(UpdateSheet!V:V=G953), 0))*H953),"")</f>
        <v/>
      </c>
      <c r="J953" s="61"/>
      <c r="K953" s="4"/>
      <c r="L953" s="4"/>
      <c r="M953" s="4"/>
      <c r="N953" s="4"/>
      <c r="O953" s="4"/>
      <c r="P953" s="4"/>
      <c r="Q953" s="4"/>
      <c r="R953" s="4"/>
      <c r="S953" s="4"/>
      <c r="T953" s="4"/>
      <c r="U953" s="4"/>
      <c r="V953" s="4"/>
      <c r="W953" s="4"/>
      <c r="X953" s="4"/>
      <c r="Y953" s="4"/>
      <c r="Z953" s="4"/>
      <c r="AA953" s="4"/>
      <c r="AB953" s="4"/>
      <c r="AC953" s="4"/>
      <c r="AD953" s="4"/>
      <c r="AE953" s="4"/>
      <c r="AF953" s="4"/>
    </row>
    <row r="954">
      <c r="A954" s="43"/>
      <c r="B954" s="65" t="s">
        <v>97</v>
      </c>
      <c r="C954" s="43"/>
      <c r="D954" s="45"/>
      <c r="E954" s="45"/>
      <c r="F954" s="45"/>
      <c r="G954" s="4"/>
      <c r="H954" s="4"/>
      <c r="I954" s="66" t="str">
        <f t="array" ref="I954">ifna(IF(F954="","",INDEX(UpdateSheet!W:W,MATCH(1,(UpdateSheet!U:U=MAXIFS(UpdateSheet!U:U, UpdateSheet!V:V, G954, UpdateSheet!U:U, "&lt;=" &amp; A954))*(UpdateSheet!V:V=G954), 0))*H954),"")</f>
        <v/>
      </c>
      <c r="J954" s="61"/>
      <c r="K954" s="4"/>
      <c r="L954" s="4"/>
      <c r="M954" s="4"/>
      <c r="N954" s="4"/>
      <c r="O954" s="4"/>
      <c r="P954" s="4"/>
      <c r="Q954" s="4"/>
      <c r="R954" s="4"/>
      <c r="S954" s="4"/>
      <c r="T954" s="4"/>
      <c r="U954" s="4"/>
      <c r="V954" s="4"/>
      <c r="W954" s="4"/>
      <c r="X954" s="4"/>
      <c r="Y954" s="4"/>
      <c r="Z954" s="4"/>
      <c r="AA954" s="4"/>
      <c r="AB954" s="4"/>
      <c r="AC954" s="4"/>
      <c r="AD954" s="4"/>
      <c r="AE954" s="4"/>
      <c r="AF954" s="4"/>
    </row>
    <row r="955">
      <c r="A955" s="43"/>
      <c r="B955" s="65" t="s">
        <v>97</v>
      </c>
      <c r="C955" s="43"/>
      <c r="D955" s="45"/>
      <c r="E955" s="45"/>
      <c r="F955" s="45"/>
      <c r="G955" s="4"/>
      <c r="H955" s="4"/>
      <c r="I955" s="66" t="str">
        <f t="array" ref="I955">ifna(IF(F955="","",INDEX(UpdateSheet!W:W,MATCH(1,(UpdateSheet!U:U=MAXIFS(UpdateSheet!U:U, UpdateSheet!V:V, G955, UpdateSheet!U:U, "&lt;=" &amp; A955))*(UpdateSheet!V:V=G955), 0))*H955),"")</f>
        <v/>
      </c>
      <c r="J955" s="61"/>
      <c r="K955" s="4"/>
      <c r="L955" s="4"/>
      <c r="M955" s="4"/>
      <c r="N955" s="4"/>
      <c r="O955" s="4"/>
      <c r="P955" s="4"/>
      <c r="Q955" s="4"/>
      <c r="R955" s="4"/>
      <c r="S955" s="4"/>
      <c r="T955" s="4"/>
      <c r="U955" s="4"/>
      <c r="V955" s="4"/>
      <c r="W955" s="4"/>
      <c r="X955" s="4"/>
      <c r="Y955" s="4"/>
      <c r="Z955" s="4"/>
      <c r="AA955" s="4"/>
      <c r="AB955" s="4"/>
      <c r="AC955" s="4"/>
      <c r="AD955" s="4"/>
      <c r="AE955" s="4"/>
      <c r="AF955" s="4"/>
    </row>
    <row r="956">
      <c r="A956" s="43"/>
      <c r="B956" s="65" t="s">
        <v>97</v>
      </c>
      <c r="C956" s="43"/>
      <c r="D956" s="45"/>
      <c r="E956" s="45"/>
      <c r="F956" s="45"/>
      <c r="G956" s="4"/>
      <c r="H956" s="4"/>
      <c r="I956" s="66" t="str">
        <f t="array" ref="I956">ifna(IF(F956="","",INDEX(UpdateSheet!W:W,MATCH(1,(UpdateSheet!U:U=MAXIFS(UpdateSheet!U:U, UpdateSheet!V:V, G956, UpdateSheet!U:U, "&lt;=" &amp; A956))*(UpdateSheet!V:V=G956), 0))*H956),"")</f>
        <v/>
      </c>
      <c r="J956" s="61"/>
      <c r="K956" s="4"/>
      <c r="L956" s="4"/>
      <c r="M956" s="4"/>
      <c r="N956" s="4"/>
      <c r="O956" s="4"/>
      <c r="P956" s="4"/>
      <c r="Q956" s="4"/>
      <c r="R956" s="4"/>
      <c r="S956" s="4"/>
      <c r="T956" s="4"/>
      <c r="U956" s="4"/>
      <c r="V956" s="4"/>
      <c r="W956" s="4"/>
      <c r="X956" s="4"/>
      <c r="Y956" s="4"/>
      <c r="Z956" s="4"/>
      <c r="AA956" s="4"/>
      <c r="AB956" s="4"/>
      <c r="AC956" s="4"/>
      <c r="AD956" s="4"/>
      <c r="AE956" s="4"/>
      <c r="AF956" s="4"/>
    </row>
    <row r="957">
      <c r="A957" s="43"/>
      <c r="B957" s="65" t="s">
        <v>97</v>
      </c>
      <c r="C957" s="43"/>
      <c r="D957" s="45"/>
      <c r="E957" s="45"/>
      <c r="F957" s="45"/>
      <c r="G957" s="4"/>
      <c r="H957" s="4"/>
      <c r="I957" s="66" t="str">
        <f t="array" ref="I957">ifna(IF(F957="","",INDEX(UpdateSheet!W:W,MATCH(1,(UpdateSheet!U:U=MAXIFS(UpdateSheet!U:U, UpdateSheet!V:V, G957, UpdateSheet!U:U, "&lt;=" &amp; A957))*(UpdateSheet!V:V=G957), 0))*H957),"")</f>
        <v/>
      </c>
      <c r="J957" s="61"/>
      <c r="K957" s="4"/>
      <c r="L957" s="4"/>
      <c r="M957" s="4"/>
      <c r="N957" s="4"/>
      <c r="O957" s="4"/>
      <c r="P957" s="4"/>
      <c r="Q957" s="4"/>
      <c r="R957" s="4"/>
      <c r="S957" s="4"/>
      <c r="T957" s="4"/>
      <c r="U957" s="4"/>
      <c r="V957" s="4"/>
      <c r="W957" s="4"/>
      <c r="X957" s="4"/>
      <c r="Y957" s="4"/>
      <c r="Z957" s="4"/>
      <c r="AA957" s="4"/>
      <c r="AB957" s="4"/>
      <c r="AC957" s="4"/>
      <c r="AD957" s="4"/>
      <c r="AE957" s="4"/>
      <c r="AF957" s="4"/>
    </row>
    <row r="958">
      <c r="A958" s="43"/>
      <c r="B958" s="65" t="s">
        <v>97</v>
      </c>
      <c r="C958" s="43"/>
      <c r="D958" s="45"/>
      <c r="E958" s="45"/>
      <c r="F958" s="45"/>
      <c r="G958" s="4"/>
      <c r="H958" s="4"/>
      <c r="I958" s="66" t="str">
        <f t="array" ref="I958">ifna(IF(F958="","",INDEX(UpdateSheet!W:W,MATCH(1,(UpdateSheet!U:U=MAXIFS(UpdateSheet!U:U, UpdateSheet!V:V, G958, UpdateSheet!U:U, "&lt;=" &amp; A958))*(UpdateSheet!V:V=G958), 0))*H958),"")</f>
        <v/>
      </c>
      <c r="J958" s="61"/>
      <c r="K958" s="4"/>
      <c r="L958" s="4"/>
      <c r="M958" s="4"/>
      <c r="N958" s="4"/>
      <c r="O958" s="4"/>
      <c r="P958" s="4"/>
      <c r="Q958" s="4"/>
      <c r="R958" s="4"/>
      <c r="S958" s="4"/>
      <c r="T958" s="4"/>
      <c r="U958" s="4"/>
      <c r="V958" s="4"/>
      <c r="W958" s="4"/>
      <c r="X958" s="4"/>
      <c r="Y958" s="4"/>
      <c r="Z958" s="4"/>
      <c r="AA958" s="4"/>
      <c r="AB958" s="4"/>
      <c r="AC958" s="4"/>
      <c r="AD958" s="4"/>
      <c r="AE958" s="4"/>
      <c r="AF958" s="4"/>
    </row>
    <row r="959">
      <c r="A959" s="43"/>
      <c r="B959" s="65" t="s">
        <v>97</v>
      </c>
      <c r="C959" s="43"/>
      <c r="D959" s="45"/>
      <c r="E959" s="45"/>
      <c r="F959" s="45"/>
      <c r="G959" s="4"/>
      <c r="H959" s="4"/>
      <c r="I959" s="66" t="str">
        <f t="array" ref="I959">ifna(IF(F959="","",INDEX(UpdateSheet!W:W,MATCH(1,(UpdateSheet!U:U=MAXIFS(UpdateSheet!U:U, UpdateSheet!V:V, G959, UpdateSheet!U:U, "&lt;=" &amp; A959))*(UpdateSheet!V:V=G959), 0))*H959),"")</f>
        <v/>
      </c>
      <c r="J959" s="61"/>
      <c r="K959" s="4"/>
      <c r="L959" s="4"/>
      <c r="M959" s="4"/>
      <c r="N959" s="4"/>
      <c r="O959" s="4"/>
      <c r="P959" s="4"/>
      <c r="Q959" s="4"/>
      <c r="R959" s="4"/>
      <c r="S959" s="4"/>
      <c r="T959" s="4"/>
      <c r="U959" s="4"/>
      <c r="V959" s="4"/>
      <c r="W959" s="4"/>
      <c r="X959" s="4"/>
      <c r="Y959" s="4"/>
      <c r="Z959" s="4"/>
      <c r="AA959" s="4"/>
      <c r="AB959" s="4"/>
      <c r="AC959" s="4"/>
      <c r="AD959" s="4"/>
      <c r="AE959" s="4"/>
      <c r="AF959" s="4"/>
    </row>
    <row r="960">
      <c r="A960" s="43"/>
      <c r="B960" s="65" t="s">
        <v>97</v>
      </c>
      <c r="C960" s="43"/>
      <c r="D960" s="45"/>
      <c r="E960" s="45"/>
      <c r="F960" s="45"/>
      <c r="G960" s="4"/>
      <c r="H960" s="4"/>
      <c r="I960" s="66" t="str">
        <f t="array" ref="I960">ifna(IF(F960="","",INDEX(UpdateSheet!W:W,MATCH(1,(UpdateSheet!U:U=MAXIFS(UpdateSheet!U:U, UpdateSheet!V:V, G960, UpdateSheet!U:U, "&lt;=" &amp; A960))*(UpdateSheet!V:V=G960), 0))*H960),"")</f>
        <v/>
      </c>
      <c r="J960" s="61"/>
      <c r="K960" s="4"/>
      <c r="L960" s="4"/>
      <c r="M960" s="4"/>
      <c r="N960" s="4"/>
      <c r="O960" s="4"/>
      <c r="P960" s="4"/>
      <c r="Q960" s="4"/>
      <c r="R960" s="4"/>
      <c r="S960" s="4"/>
      <c r="T960" s="4"/>
      <c r="U960" s="4"/>
      <c r="V960" s="4"/>
      <c r="W960" s="4"/>
      <c r="X960" s="4"/>
      <c r="Y960" s="4"/>
      <c r="Z960" s="4"/>
      <c r="AA960" s="4"/>
      <c r="AB960" s="4"/>
      <c r="AC960" s="4"/>
      <c r="AD960" s="4"/>
      <c r="AE960" s="4"/>
      <c r="AF960" s="4"/>
    </row>
    <row r="961">
      <c r="A961" s="43"/>
      <c r="B961" s="65" t="s">
        <v>97</v>
      </c>
      <c r="C961" s="43"/>
      <c r="D961" s="45"/>
      <c r="E961" s="45"/>
      <c r="F961" s="45"/>
      <c r="G961" s="4"/>
      <c r="H961" s="4"/>
      <c r="I961" s="66" t="str">
        <f t="array" ref="I961">ifna(IF(F961="","",INDEX(UpdateSheet!W:W,MATCH(1,(UpdateSheet!U:U=MAXIFS(UpdateSheet!U:U, UpdateSheet!V:V, G961, UpdateSheet!U:U, "&lt;=" &amp; A961))*(UpdateSheet!V:V=G961), 0))*H961),"")</f>
        <v/>
      </c>
      <c r="J961" s="61"/>
      <c r="K961" s="4"/>
      <c r="L961" s="4"/>
      <c r="M961" s="4"/>
      <c r="N961" s="4"/>
      <c r="O961" s="4"/>
      <c r="P961" s="4"/>
      <c r="Q961" s="4"/>
      <c r="R961" s="4"/>
      <c r="S961" s="4"/>
      <c r="T961" s="4"/>
      <c r="U961" s="4"/>
      <c r="V961" s="4"/>
      <c r="W961" s="4"/>
      <c r="X961" s="4"/>
      <c r="Y961" s="4"/>
      <c r="Z961" s="4"/>
      <c r="AA961" s="4"/>
      <c r="AB961" s="4"/>
      <c r="AC961" s="4"/>
      <c r="AD961" s="4"/>
      <c r="AE961" s="4"/>
      <c r="AF961" s="4"/>
    </row>
    <row r="962">
      <c r="A962" s="43"/>
      <c r="B962" s="65" t="s">
        <v>97</v>
      </c>
      <c r="C962" s="43"/>
      <c r="D962" s="45"/>
      <c r="E962" s="45"/>
      <c r="F962" s="45"/>
      <c r="G962" s="4"/>
      <c r="H962" s="4"/>
      <c r="I962" s="66" t="str">
        <f t="array" ref="I962">ifna(IF(F962="","",INDEX(UpdateSheet!W:W,MATCH(1,(UpdateSheet!U:U=MAXIFS(UpdateSheet!U:U, UpdateSheet!V:V, G962, UpdateSheet!U:U, "&lt;=" &amp; A962))*(UpdateSheet!V:V=G962), 0))*H962),"")</f>
        <v/>
      </c>
      <c r="J962" s="61"/>
      <c r="K962" s="4"/>
      <c r="L962" s="4"/>
      <c r="M962" s="4"/>
      <c r="N962" s="4"/>
      <c r="O962" s="4"/>
      <c r="P962" s="4"/>
      <c r="Q962" s="4"/>
      <c r="R962" s="4"/>
      <c r="S962" s="4"/>
      <c r="T962" s="4"/>
      <c r="U962" s="4"/>
      <c r="V962" s="4"/>
      <c r="W962" s="4"/>
      <c r="X962" s="4"/>
      <c r="Y962" s="4"/>
      <c r="Z962" s="4"/>
      <c r="AA962" s="4"/>
      <c r="AB962" s="4"/>
      <c r="AC962" s="4"/>
      <c r="AD962" s="4"/>
      <c r="AE962" s="4"/>
      <c r="AF962" s="4"/>
    </row>
    <row r="963">
      <c r="A963" s="43"/>
      <c r="B963" s="65" t="s">
        <v>97</v>
      </c>
      <c r="C963" s="43"/>
      <c r="D963" s="45"/>
      <c r="E963" s="45"/>
      <c r="F963" s="45"/>
      <c r="G963" s="4"/>
      <c r="H963" s="4"/>
      <c r="I963" s="66" t="str">
        <f t="array" ref="I963">ifna(IF(F963="","",INDEX(UpdateSheet!W:W,MATCH(1,(UpdateSheet!U:U=MAXIFS(UpdateSheet!U:U, UpdateSheet!V:V, G963, UpdateSheet!U:U, "&lt;=" &amp; A963))*(UpdateSheet!V:V=G963), 0))*H963),"")</f>
        <v/>
      </c>
      <c r="J963" s="61"/>
      <c r="K963" s="4"/>
      <c r="L963" s="4"/>
      <c r="M963" s="4"/>
      <c r="N963" s="4"/>
      <c r="O963" s="4"/>
      <c r="P963" s="4"/>
      <c r="Q963" s="4"/>
      <c r="R963" s="4"/>
      <c r="S963" s="4"/>
      <c r="T963" s="4"/>
      <c r="U963" s="4"/>
      <c r="V963" s="4"/>
      <c r="W963" s="4"/>
      <c r="X963" s="4"/>
      <c r="Y963" s="4"/>
      <c r="Z963" s="4"/>
      <c r="AA963" s="4"/>
      <c r="AB963" s="4"/>
      <c r="AC963" s="4"/>
      <c r="AD963" s="4"/>
      <c r="AE963" s="4"/>
      <c r="AF963" s="4"/>
    </row>
    <row r="964">
      <c r="A964" s="43"/>
      <c r="B964" s="65" t="s">
        <v>97</v>
      </c>
      <c r="C964" s="43"/>
      <c r="D964" s="45"/>
      <c r="E964" s="45"/>
      <c r="F964" s="45"/>
      <c r="G964" s="4"/>
      <c r="H964" s="4"/>
      <c r="I964" s="66" t="str">
        <f t="array" ref="I964">ifna(IF(F964="","",INDEX(UpdateSheet!W:W,MATCH(1,(UpdateSheet!U:U=MAXIFS(UpdateSheet!U:U, UpdateSheet!V:V, G964, UpdateSheet!U:U, "&lt;=" &amp; A964))*(UpdateSheet!V:V=G964), 0))*H964),"")</f>
        <v/>
      </c>
      <c r="J964" s="61"/>
      <c r="K964" s="4"/>
      <c r="L964" s="4"/>
      <c r="M964" s="4"/>
      <c r="N964" s="4"/>
      <c r="O964" s="4"/>
      <c r="P964" s="4"/>
      <c r="Q964" s="4"/>
      <c r="R964" s="4"/>
      <c r="S964" s="4"/>
      <c r="T964" s="4"/>
      <c r="U964" s="4"/>
      <c r="V964" s="4"/>
      <c r="W964" s="4"/>
      <c r="X964" s="4"/>
      <c r="Y964" s="4"/>
      <c r="Z964" s="4"/>
      <c r="AA964" s="4"/>
      <c r="AB964" s="4"/>
      <c r="AC964" s="4"/>
      <c r="AD964" s="4"/>
      <c r="AE964" s="4"/>
      <c r="AF964" s="4"/>
    </row>
    <row r="965">
      <c r="A965" s="43"/>
      <c r="B965" s="65" t="s">
        <v>97</v>
      </c>
      <c r="C965" s="43"/>
      <c r="D965" s="45"/>
      <c r="E965" s="45"/>
      <c r="F965" s="45"/>
      <c r="G965" s="4"/>
      <c r="H965" s="4"/>
      <c r="I965" s="66" t="str">
        <f t="array" ref="I965">ifna(IF(F965="","",INDEX(UpdateSheet!W:W,MATCH(1,(UpdateSheet!U:U=MAXIFS(UpdateSheet!U:U, UpdateSheet!V:V, G965, UpdateSheet!U:U, "&lt;=" &amp; A965))*(UpdateSheet!V:V=G965), 0))*H965),"")</f>
        <v/>
      </c>
      <c r="J965" s="61"/>
      <c r="K965" s="4"/>
      <c r="L965" s="4"/>
      <c r="M965" s="4"/>
      <c r="N965" s="4"/>
      <c r="O965" s="4"/>
      <c r="P965" s="4"/>
      <c r="Q965" s="4"/>
      <c r="R965" s="4"/>
      <c r="S965" s="4"/>
      <c r="T965" s="4"/>
      <c r="U965" s="4"/>
      <c r="V965" s="4"/>
      <c r="W965" s="4"/>
      <c r="X965" s="4"/>
      <c r="Y965" s="4"/>
      <c r="Z965" s="4"/>
      <c r="AA965" s="4"/>
      <c r="AB965" s="4"/>
      <c r="AC965" s="4"/>
      <c r="AD965" s="4"/>
      <c r="AE965" s="4"/>
      <c r="AF965" s="4"/>
    </row>
    <row r="966">
      <c r="A966" s="43"/>
      <c r="B966" s="65" t="s">
        <v>97</v>
      </c>
      <c r="C966" s="43"/>
      <c r="D966" s="45"/>
      <c r="E966" s="45"/>
      <c r="F966" s="45"/>
      <c r="G966" s="4"/>
      <c r="H966" s="4"/>
      <c r="I966" s="66" t="str">
        <f t="array" ref="I966">ifna(IF(F966="","",INDEX(UpdateSheet!W:W,MATCH(1,(UpdateSheet!U:U=MAXIFS(UpdateSheet!U:U, UpdateSheet!V:V, G966, UpdateSheet!U:U, "&lt;=" &amp; A966))*(UpdateSheet!V:V=G966), 0))*H966),"")</f>
        <v/>
      </c>
      <c r="J966" s="61"/>
      <c r="K966" s="4"/>
      <c r="L966" s="4"/>
      <c r="M966" s="4"/>
      <c r="N966" s="4"/>
      <c r="O966" s="4"/>
      <c r="P966" s="4"/>
      <c r="Q966" s="4"/>
      <c r="R966" s="4"/>
      <c r="S966" s="4"/>
      <c r="T966" s="4"/>
      <c r="U966" s="4"/>
      <c r="V966" s="4"/>
      <c r="W966" s="4"/>
      <c r="X966" s="4"/>
      <c r="Y966" s="4"/>
      <c r="Z966" s="4"/>
      <c r="AA966" s="4"/>
      <c r="AB966" s="4"/>
      <c r="AC966" s="4"/>
      <c r="AD966" s="4"/>
      <c r="AE966" s="4"/>
      <c r="AF966" s="4"/>
    </row>
    <row r="967">
      <c r="A967" s="43"/>
      <c r="B967" s="65" t="s">
        <v>97</v>
      </c>
      <c r="C967" s="43"/>
      <c r="D967" s="45"/>
      <c r="E967" s="45"/>
      <c r="F967" s="45"/>
      <c r="G967" s="4"/>
      <c r="H967" s="4"/>
      <c r="I967" s="66" t="str">
        <f t="array" ref="I967">ifna(IF(F967="","",INDEX(UpdateSheet!W:W,MATCH(1,(UpdateSheet!U:U=MAXIFS(UpdateSheet!U:U, UpdateSheet!V:V, G967, UpdateSheet!U:U, "&lt;=" &amp; A967))*(UpdateSheet!V:V=G967), 0))*H967),"")</f>
        <v/>
      </c>
      <c r="J967" s="61"/>
      <c r="K967" s="4"/>
      <c r="L967" s="4"/>
      <c r="M967" s="4"/>
      <c r="N967" s="4"/>
      <c r="O967" s="4"/>
      <c r="P967" s="4"/>
      <c r="Q967" s="4"/>
      <c r="R967" s="4"/>
      <c r="S967" s="4"/>
      <c r="T967" s="4"/>
      <c r="U967" s="4"/>
      <c r="V967" s="4"/>
      <c r="W967" s="4"/>
      <c r="X967" s="4"/>
      <c r="Y967" s="4"/>
      <c r="Z967" s="4"/>
      <c r="AA967" s="4"/>
      <c r="AB967" s="4"/>
      <c r="AC967" s="4"/>
      <c r="AD967" s="4"/>
      <c r="AE967" s="4"/>
      <c r="AF967" s="4"/>
    </row>
    <row r="968">
      <c r="A968" s="43"/>
      <c r="B968" s="65" t="s">
        <v>97</v>
      </c>
      <c r="C968" s="43"/>
      <c r="D968" s="45"/>
      <c r="E968" s="45"/>
      <c r="F968" s="45"/>
      <c r="G968" s="4"/>
      <c r="H968" s="4"/>
      <c r="I968" s="66" t="str">
        <f t="array" ref="I968">ifna(IF(F968="","",INDEX(UpdateSheet!W:W,MATCH(1,(UpdateSheet!U:U=MAXIFS(UpdateSheet!U:U, UpdateSheet!V:V, G968, UpdateSheet!U:U, "&lt;=" &amp; A968))*(UpdateSheet!V:V=G968), 0))*H968),"")</f>
        <v/>
      </c>
      <c r="J968" s="61"/>
      <c r="K968" s="4"/>
      <c r="L968" s="4"/>
      <c r="M968" s="4"/>
      <c r="N968" s="4"/>
      <c r="O968" s="4"/>
      <c r="P968" s="4"/>
      <c r="Q968" s="4"/>
      <c r="R968" s="4"/>
      <c r="S968" s="4"/>
      <c r="T968" s="4"/>
      <c r="U968" s="4"/>
      <c r="V968" s="4"/>
      <c r="W968" s="4"/>
      <c r="X968" s="4"/>
      <c r="Y968" s="4"/>
      <c r="Z968" s="4"/>
      <c r="AA968" s="4"/>
      <c r="AB968" s="4"/>
      <c r="AC968" s="4"/>
      <c r="AD968" s="4"/>
      <c r="AE968" s="4"/>
      <c r="AF968" s="4"/>
    </row>
    <row r="969">
      <c r="A969" s="43"/>
      <c r="B969" s="65" t="s">
        <v>97</v>
      </c>
      <c r="C969" s="43"/>
      <c r="D969" s="45"/>
      <c r="E969" s="45"/>
      <c r="F969" s="45"/>
      <c r="G969" s="4"/>
      <c r="H969" s="4"/>
      <c r="I969" s="66" t="str">
        <f t="array" ref="I969">ifna(IF(F969="","",INDEX(UpdateSheet!W:W,MATCH(1,(UpdateSheet!U:U=MAXIFS(UpdateSheet!U:U, UpdateSheet!V:V, G969, UpdateSheet!U:U, "&lt;=" &amp; A969))*(UpdateSheet!V:V=G969), 0))*H969),"")</f>
        <v/>
      </c>
      <c r="J969" s="61"/>
      <c r="K969" s="4"/>
      <c r="L969" s="4"/>
      <c r="M969" s="4"/>
      <c r="N969" s="4"/>
      <c r="O969" s="4"/>
      <c r="P969" s="4"/>
      <c r="Q969" s="4"/>
      <c r="R969" s="4"/>
      <c r="S969" s="4"/>
      <c r="T969" s="4"/>
      <c r="U969" s="4"/>
      <c r="V969" s="4"/>
      <c r="W969" s="4"/>
      <c r="X969" s="4"/>
      <c r="Y969" s="4"/>
      <c r="Z969" s="4"/>
      <c r="AA969" s="4"/>
      <c r="AB969" s="4"/>
      <c r="AC969" s="4"/>
      <c r="AD969" s="4"/>
      <c r="AE969" s="4"/>
      <c r="AF969" s="4"/>
    </row>
    <row r="970">
      <c r="A970" s="43"/>
      <c r="B970" s="65" t="s">
        <v>97</v>
      </c>
      <c r="C970" s="43"/>
      <c r="D970" s="45"/>
      <c r="E970" s="45"/>
      <c r="F970" s="45"/>
      <c r="G970" s="4"/>
      <c r="H970" s="4"/>
      <c r="I970" s="66" t="str">
        <f t="array" ref="I970">ifna(IF(F970="","",INDEX(UpdateSheet!W:W,MATCH(1,(UpdateSheet!U:U=MAXIFS(UpdateSheet!U:U, UpdateSheet!V:V, G970, UpdateSheet!U:U, "&lt;=" &amp; A970))*(UpdateSheet!V:V=G970), 0))*H970),"")</f>
        <v/>
      </c>
      <c r="J970" s="61"/>
      <c r="K970" s="4"/>
      <c r="L970" s="4"/>
      <c r="M970" s="4"/>
      <c r="N970" s="4"/>
      <c r="O970" s="4"/>
      <c r="P970" s="4"/>
      <c r="Q970" s="4"/>
      <c r="R970" s="4"/>
      <c r="S970" s="4"/>
      <c r="T970" s="4"/>
      <c r="U970" s="4"/>
      <c r="V970" s="4"/>
      <c r="W970" s="4"/>
      <c r="X970" s="4"/>
      <c r="Y970" s="4"/>
      <c r="Z970" s="4"/>
      <c r="AA970" s="4"/>
      <c r="AB970" s="4"/>
      <c r="AC970" s="4"/>
      <c r="AD970" s="4"/>
      <c r="AE970" s="4"/>
      <c r="AF970" s="4"/>
    </row>
    <row r="971">
      <c r="A971" s="43"/>
      <c r="B971" s="65" t="s">
        <v>97</v>
      </c>
      <c r="C971" s="43"/>
      <c r="D971" s="45"/>
      <c r="E971" s="45"/>
      <c r="F971" s="45"/>
      <c r="G971" s="4"/>
      <c r="H971" s="4"/>
      <c r="I971" s="66" t="str">
        <f t="array" ref="I971">ifna(IF(F971="","",INDEX(UpdateSheet!W:W,MATCH(1,(UpdateSheet!U:U=MAXIFS(UpdateSheet!U:U, UpdateSheet!V:V, G971, UpdateSheet!U:U, "&lt;=" &amp; A971))*(UpdateSheet!V:V=G971), 0))*H971),"")</f>
        <v/>
      </c>
      <c r="J971" s="61"/>
      <c r="K971" s="4"/>
      <c r="L971" s="4"/>
      <c r="M971" s="4"/>
      <c r="N971" s="4"/>
      <c r="O971" s="4"/>
      <c r="P971" s="4"/>
      <c r="Q971" s="4"/>
      <c r="R971" s="4"/>
      <c r="S971" s="4"/>
      <c r="T971" s="4"/>
      <c r="U971" s="4"/>
      <c r="V971" s="4"/>
      <c r="W971" s="4"/>
      <c r="X971" s="4"/>
      <c r="Y971" s="4"/>
      <c r="Z971" s="4"/>
      <c r="AA971" s="4"/>
      <c r="AB971" s="4"/>
      <c r="AC971" s="4"/>
      <c r="AD971" s="4"/>
      <c r="AE971" s="4"/>
      <c r="AF971" s="4"/>
    </row>
    <row r="972">
      <c r="A972" s="43"/>
      <c r="B972" s="65" t="s">
        <v>97</v>
      </c>
      <c r="C972" s="43"/>
      <c r="D972" s="45"/>
      <c r="E972" s="45"/>
      <c r="F972" s="45"/>
      <c r="G972" s="4"/>
      <c r="H972" s="4"/>
      <c r="I972" s="66" t="str">
        <f t="array" ref="I972">ifna(IF(F972="","",INDEX(UpdateSheet!W:W,MATCH(1,(UpdateSheet!U:U=MAXIFS(UpdateSheet!U:U, UpdateSheet!V:V, G972, UpdateSheet!U:U, "&lt;=" &amp; A972))*(UpdateSheet!V:V=G972), 0))*H972),"")</f>
        <v/>
      </c>
      <c r="J972" s="61"/>
      <c r="K972" s="4"/>
      <c r="L972" s="4"/>
      <c r="M972" s="4"/>
      <c r="N972" s="4"/>
      <c r="O972" s="4"/>
      <c r="P972" s="4"/>
      <c r="Q972" s="4"/>
      <c r="R972" s="4"/>
      <c r="S972" s="4"/>
      <c r="T972" s="4"/>
      <c r="U972" s="4"/>
      <c r="V972" s="4"/>
      <c r="W972" s="4"/>
      <c r="X972" s="4"/>
      <c r="Y972" s="4"/>
      <c r="Z972" s="4"/>
      <c r="AA972" s="4"/>
      <c r="AB972" s="4"/>
      <c r="AC972" s="4"/>
      <c r="AD972" s="4"/>
      <c r="AE972" s="4"/>
      <c r="AF972" s="4"/>
    </row>
    <row r="973">
      <c r="A973" s="43"/>
      <c r="B973" s="65" t="s">
        <v>97</v>
      </c>
      <c r="C973" s="43"/>
      <c r="D973" s="45"/>
      <c r="E973" s="45"/>
      <c r="F973" s="45"/>
      <c r="G973" s="4"/>
      <c r="H973" s="4"/>
      <c r="I973" s="66" t="str">
        <f t="array" ref="I973">ifna(IF(F973="","",INDEX(UpdateSheet!W:W,MATCH(1,(UpdateSheet!U:U=MAXIFS(UpdateSheet!U:U, UpdateSheet!V:V, G973, UpdateSheet!U:U, "&lt;=" &amp; A973))*(UpdateSheet!V:V=G973), 0))*H973),"")</f>
        <v/>
      </c>
      <c r="J973" s="61"/>
      <c r="K973" s="4"/>
      <c r="L973" s="4"/>
      <c r="M973" s="4"/>
      <c r="N973" s="4"/>
      <c r="O973" s="4"/>
      <c r="P973" s="4"/>
      <c r="Q973" s="4"/>
      <c r="R973" s="4"/>
      <c r="S973" s="4"/>
      <c r="T973" s="4"/>
      <c r="U973" s="4"/>
      <c r="V973" s="4"/>
      <c r="W973" s="4"/>
      <c r="X973" s="4"/>
      <c r="Y973" s="4"/>
      <c r="Z973" s="4"/>
      <c r="AA973" s="4"/>
      <c r="AB973" s="4"/>
      <c r="AC973" s="4"/>
      <c r="AD973" s="4"/>
      <c r="AE973" s="4"/>
      <c r="AF973" s="4"/>
    </row>
    <row r="974">
      <c r="A974" s="43"/>
      <c r="B974" s="65" t="s">
        <v>97</v>
      </c>
      <c r="C974" s="43"/>
      <c r="D974" s="45"/>
      <c r="E974" s="45"/>
      <c r="F974" s="45"/>
      <c r="G974" s="4"/>
      <c r="H974" s="4"/>
      <c r="I974" s="66" t="str">
        <f t="array" ref="I974">ifna(IF(F974="","",INDEX(UpdateSheet!W:W,MATCH(1,(UpdateSheet!U:U=MAXIFS(UpdateSheet!U:U, UpdateSheet!V:V, G974, UpdateSheet!U:U, "&lt;=" &amp; A974))*(UpdateSheet!V:V=G974), 0))*H974),"")</f>
        <v/>
      </c>
      <c r="J974" s="61"/>
      <c r="K974" s="4"/>
      <c r="L974" s="4"/>
      <c r="M974" s="4"/>
      <c r="N974" s="4"/>
      <c r="O974" s="4"/>
      <c r="P974" s="4"/>
      <c r="Q974" s="4"/>
      <c r="R974" s="4"/>
      <c r="S974" s="4"/>
      <c r="T974" s="4"/>
      <c r="U974" s="4"/>
      <c r="V974" s="4"/>
      <c r="W974" s="4"/>
      <c r="X974" s="4"/>
      <c r="Y974" s="4"/>
      <c r="Z974" s="4"/>
      <c r="AA974" s="4"/>
      <c r="AB974" s="4"/>
      <c r="AC974" s="4"/>
      <c r="AD974" s="4"/>
      <c r="AE974" s="4"/>
      <c r="AF974" s="4"/>
    </row>
    <row r="975">
      <c r="A975" s="43"/>
      <c r="B975" s="65" t="s">
        <v>97</v>
      </c>
      <c r="C975" s="43"/>
      <c r="D975" s="45"/>
      <c r="E975" s="45"/>
      <c r="F975" s="45"/>
      <c r="G975" s="4"/>
      <c r="H975" s="4"/>
      <c r="I975" s="66" t="str">
        <f t="array" ref="I975">ifna(IF(F975="","",INDEX(UpdateSheet!W:W,MATCH(1,(UpdateSheet!U:U=MAXIFS(UpdateSheet!U:U, UpdateSheet!V:V, G975, UpdateSheet!U:U, "&lt;=" &amp; A975))*(UpdateSheet!V:V=G975), 0))*H975),"")</f>
        <v/>
      </c>
      <c r="J975" s="61"/>
      <c r="K975" s="4"/>
      <c r="L975" s="4"/>
      <c r="M975" s="4"/>
      <c r="N975" s="4"/>
      <c r="O975" s="4"/>
      <c r="P975" s="4"/>
      <c r="Q975" s="4"/>
      <c r="R975" s="4"/>
      <c r="S975" s="4"/>
      <c r="T975" s="4"/>
      <c r="U975" s="4"/>
      <c r="V975" s="4"/>
      <c r="W975" s="4"/>
      <c r="X975" s="4"/>
      <c r="Y975" s="4"/>
      <c r="Z975" s="4"/>
      <c r="AA975" s="4"/>
      <c r="AB975" s="4"/>
      <c r="AC975" s="4"/>
      <c r="AD975" s="4"/>
      <c r="AE975" s="4"/>
      <c r="AF975" s="4"/>
    </row>
    <row r="976">
      <c r="A976" s="43"/>
      <c r="B976" s="65" t="s">
        <v>97</v>
      </c>
      <c r="C976" s="43"/>
      <c r="D976" s="45"/>
      <c r="E976" s="45"/>
      <c r="F976" s="45"/>
      <c r="G976" s="4"/>
      <c r="H976" s="4"/>
      <c r="I976" s="66" t="str">
        <f t="array" ref="I976">ifna(IF(F976="","",INDEX(UpdateSheet!W:W,MATCH(1,(UpdateSheet!U:U=MAXIFS(UpdateSheet!U:U, UpdateSheet!V:V, G976, UpdateSheet!U:U, "&lt;=" &amp; A976))*(UpdateSheet!V:V=G976), 0))*H976),"")</f>
        <v/>
      </c>
      <c r="J976" s="61"/>
      <c r="K976" s="4"/>
      <c r="L976" s="4"/>
      <c r="M976" s="4"/>
      <c r="N976" s="4"/>
      <c r="O976" s="4"/>
      <c r="P976" s="4"/>
      <c r="Q976" s="4"/>
      <c r="R976" s="4"/>
      <c r="S976" s="4"/>
      <c r="T976" s="4"/>
      <c r="U976" s="4"/>
      <c r="V976" s="4"/>
      <c r="W976" s="4"/>
      <c r="X976" s="4"/>
      <c r="Y976" s="4"/>
      <c r="Z976" s="4"/>
      <c r="AA976" s="4"/>
      <c r="AB976" s="4"/>
      <c r="AC976" s="4"/>
      <c r="AD976" s="4"/>
      <c r="AE976" s="4"/>
      <c r="AF976" s="4"/>
    </row>
    <row r="977">
      <c r="A977" s="43"/>
      <c r="B977" s="65" t="s">
        <v>97</v>
      </c>
      <c r="C977" s="43"/>
      <c r="D977" s="45"/>
      <c r="E977" s="45"/>
      <c r="F977" s="45"/>
      <c r="G977" s="4"/>
      <c r="H977" s="4"/>
      <c r="I977" s="66" t="str">
        <f t="array" ref="I977">ifna(IF(F977="","",INDEX(UpdateSheet!W:W,MATCH(1,(UpdateSheet!U:U=MAXIFS(UpdateSheet!U:U, UpdateSheet!V:V, G977, UpdateSheet!U:U, "&lt;=" &amp; A977))*(UpdateSheet!V:V=G977), 0))*H977),"")</f>
        <v/>
      </c>
      <c r="J977" s="61"/>
      <c r="K977" s="4"/>
      <c r="L977" s="4"/>
      <c r="M977" s="4"/>
      <c r="N977" s="4"/>
      <c r="O977" s="4"/>
      <c r="P977" s="4"/>
      <c r="Q977" s="4"/>
      <c r="R977" s="4"/>
      <c r="S977" s="4"/>
      <c r="T977" s="4"/>
      <c r="U977" s="4"/>
      <c r="V977" s="4"/>
      <c r="W977" s="4"/>
      <c r="X977" s="4"/>
      <c r="Y977" s="4"/>
      <c r="Z977" s="4"/>
      <c r="AA977" s="4"/>
      <c r="AB977" s="4"/>
      <c r="AC977" s="4"/>
      <c r="AD977" s="4"/>
      <c r="AE977" s="4"/>
      <c r="AF977" s="4"/>
    </row>
    <row r="978">
      <c r="A978" s="43"/>
      <c r="B978" s="65" t="s">
        <v>97</v>
      </c>
      <c r="C978" s="43"/>
      <c r="D978" s="45"/>
      <c r="E978" s="45"/>
      <c r="F978" s="45"/>
      <c r="G978" s="4"/>
      <c r="H978" s="4"/>
      <c r="I978" s="66" t="str">
        <f t="array" ref="I978">ifna(IF(F978="","",INDEX(UpdateSheet!W:W,MATCH(1,(UpdateSheet!U:U=MAXIFS(UpdateSheet!U:U, UpdateSheet!V:V, G978, UpdateSheet!U:U, "&lt;=" &amp; A978))*(UpdateSheet!V:V=G978), 0))*H978),"")</f>
        <v/>
      </c>
      <c r="J978" s="61"/>
      <c r="K978" s="4"/>
      <c r="L978" s="4"/>
      <c r="M978" s="4"/>
      <c r="N978" s="4"/>
      <c r="O978" s="4"/>
      <c r="P978" s="4"/>
      <c r="Q978" s="4"/>
      <c r="R978" s="4"/>
      <c r="S978" s="4"/>
      <c r="T978" s="4"/>
      <c r="U978" s="4"/>
      <c r="V978" s="4"/>
      <c r="W978" s="4"/>
      <c r="X978" s="4"/>
      <c r="Y978" s="4"/>
      <c r="Z978" s="4"/>
      <c r="AA978" s="4"/>
      <c r="AB978" s="4"/>
      <c r="AC978" s="4"/>
      <c r="AD978" s="4"/>
      <c r="AE978" s="4"/>
      <c r="AF978" s="4"/>
    </row>
    <row r="979">
      <c r="A979" s="43"/>
      <c r="B979" s="65" t="s">
        <v>97</v>
      </c>
      <c r="C979" s="43"/>
      <c r="D979" s="45"/>
      <c r="E979" s="45"/>
      <c r="F979" s="45"/>
      <c r="G979" s="4"/>
      <c r="H979" s="4"/>
      <c r="I979" s="66" t="str">
        <f t="array" ref="I979">ifna(IF(F979="","",INDEX(UpdateSheet!W:W,MATCH(1,(UpdateSheet!U:U=MAXIFS(UpdateSheet!U:U, UpdateSheet!V:V, G979, UpdateSheet!U:U, "&lt;=" &amp; A979))*(UpdateSheet!V:V=G979), 0))*H979),"")</f>
        <v/>
      </c>
      <c r="J979" s="61"/>
      <c r="K979" s="4"/>
      <c r="L979" s="4"/>
      <c r="M979" s="4"/>
      <c r="N979" s="4"/>
      <c r="O979" s="4"/>
      <c r="P979" s="4"/>
      <c r="Q979" s="4"/>
      <c r="R979" s="4"/>
      <c r="S979" s="4"/>
      <c r="T979" s="4"/>
      <c r="U979" s="4"/>
      <c r="V979" s="4"/>
      <c r="W979" s="4"/>
      <c r="X979" s="4"/>
      <c r="Y979" s="4"/>
      <c r="Z979" s="4"/>
      <c r="AA979" s="4"/>
      <c r="AB979" s="4"/>
      <c r="AC979" s="4"/>
      <c r="AD979" s="4"/>
      <c r="AE979" s="4"/>
      <c r="AF979" s="4"/>
    </row>
    <row r="980">
      <c r="A980" s="43"/>
      <c r="B980" s="65" t="s">
        <v>97</v>
      </c>
      <c r="C980" s="43"/>
      <c r="D980" s="45"/>
      <c r="E980" s="45"/>
      <c r="F980" s="45"/>
      <c r="G980" s="4"/>
      <c r="H980" s="4"/>
      <c r="I980" s="66" t="str">
        <f t="array" ref="I980">ifna(IF(F980="","",INDEX(UpdateSheet!W:W,MATCH(1,(UpdateSheet!U:U=MAXIFS(UpdateSheet!U:U, UpdateSheet!V:V, G980, UpdateSheet!U:U, "&lt;=" &amp; A980))*(UpdateSheet!V:V=G980), 0))*H980),"")</f>
        <v/>
      </c>
      <c r="J980" s="61"/>
      <c r="K980" s="4"/>
      <c r="L980" s="4"/>
      <c r="M980" s="4"/>
      <c r="N980" s="4"/>
      <c r="O980" s="4"/>
      <c r="P980" s="4"/>
      <c r="Q980" s="4"/>
      <c r="R980" s="4"/>
      <c r="S980" s="4"/>
      <c r="T980" s="4"/>
      <c r="U980" s="4"/>
      <c r="V980" s="4"/>
      <c r="W980" s="4"/>
      <c r="X980" s="4"/>
      <c r="Y980" s="4"/>
      <c r="Z980" s="4"/>
      <c r="AA980" s="4"/>
      <c r="AB980" s="4"/>
      <c r="AC980" s="4"/>
      <c r="AD980" s="4"/>
      <c r="AE980" s="4"/>
      <c r="AF980" s="4"/>
    </row>
    <row r="981">
      <c r="A981" s="43"/>
      <c r="B981" s="65" t="s">
        <v>97</v>
      </c>
      <c r="C981" s="43"/>
      <c r="D981" s="45"/>
      <c r="E981" s="45"/>
      <c r="F981" s="45"/>
      <c r="G981" s="4"/>
      <c r="H981" s="4"/>
      <c r="I981" s="66" t="str">
        <f t="array" ref="I981">ifna(IF(F981="","",INDEX(UpdateSheet!W:W,MATCH(1,(UpdateSheet!U:U=MAXIFS(UpdateSheet!U:U, UpdateSheet!V:V, G981, UpdateSheet!U:U, "&lt;=" &amp; A981))*(UpdateSheet!V:V=G981), 0))*H981),"")</f>
        <v/>
      </c>
      <c r="J981" s="61"/>
      <c r="K981" s="4"/>
      <c r="L981" s="4"/>
      <c r="M981" s="4"/>
      <c r="N981" s="4"/>
      <c r="O981" s="4"/>
      <c r="P981" s="4"/>
      <c r="Q981" s="4"/>
      <c r="R981" s="4"/>
      <c r="S981" s="4"/>
      <c r="T981" s="4"/>
      <c r="U981" s="4"/>
      <c r="V981" s="4"/>
      <c r="W981" s="4"/>
      <c r="X981" s="4"/>
      <c r="Y981" s="4"/>
      <c r="Z981" s="4"/>
      <c r="AA981" s="4"/>
      <c r="AB981" s="4"/>
      <c r="AC981" s="4"/>
      <c r="AD981" s="4"/>
      <c r="AE981" s="4"/>
      <c r="AF981" s="4"/>
    </row>
    <row r="982">
      <c r="A982" s="43"/>
      <c r="B982" s="65" t="s">
        <v>97</v>
      </c>
      <c r="C982" s="43"/>
      <c r="D982" s="45"/>
      <c r="E982" s="45"/>
      <c r="F982" s="45"/>
      <c r="G982" s="4"/>
      <c r="H982" s="4"/>
      <c r="I982" s="66" t="str">
        <f t="array" ref="I982">ifna(IF(F982="","",INDEX(UpdateSheet!W:W,MATCH(1,(UpdateSheet!U:U=MAXIFS(UpdateSheet!U:U, UpdateSheet!V:V, G982, UpdateSheet!U:U, "&lt;=" &amp; A982))*(UpdateSheet!V:V=G982), 0))*H982),"")</f>
        <v/>
      </c>
      <c r="J982" s="61"/>
      <c r="K982" s="4"/>
      <c r="L982" s="4"/>
      <c r="M982" s="4"/>
      <c r="N982" s="4"/>
      <c r="O982" s="4"/>
      <c r="P982" s="4"/>
      <c r="Q982" s="4"/>
      <c r="R982" s="4"/>
      <c r="S982" s="4"/>
      <c r="T982" s="4"/>
      <c r="U982" s="4"/>
      <c r="V982" s="4"/>
      <c r="W982" s="4"/>
      <c r="X982" s="4"/>
      <c r="Y982" s="4"/>
      <c r="Z982" s="4"/>
      <c r="AA982" s="4"/>
      <c r="AB982" s="4"/>
      <c r="AC982" s="4"/>
      <c r="AD982" s="4"/>
      <c r="AE982" s="4"/>
      <c r="AF982" s="4"/>
    </row>
    <row r="983">
      <c r="A983" s="43"/>
      <c r="B983" s="65" t="s">
        <v>97</v>
      </c>
      <c r="C983" s="43"/>
      <c r="D983" s="45"/>
      <c r="E983" s="45"/>
      <c r="F983" s="45"/>
      <c r="G983" s="4"/>
      <c r="H983" s="4"/>
      <c r="I983" s="66" t="str">
        <f t="array" ref="I983">ifna(IF(F983="","",INDEX(UpdateSheet!W:W,MATCH(1,(UpdateSheet!U:U=MAXIFS(UpdateSheet!U:U, UpdateSheet!V:V, G983, UpdateSheet!U:U, "&lt;=" &amp; A983))*(UpdateSheet!V:V=G983), 0))*H983),"")</f>
        <v/>
      </c>
      <c r="J983" s="61"/>
      <c r="K983" s="4"/>
      <c r="L983" s="4"/>
      <c r="M983" s="4"/>
      <c r="N983" s="4"/>
      <c r="O983" s="4"/>
      <c r="P983" s="4"/>
      <c r="Q983" s="4"/>
      <c r="R983" s="4"/>
      <c r="S983" s="4"/>
      <c r="T983" s="4"/>
      <c r="U983" s="4"/>
      <c r="V983" s="4"/>
      <c r="W983" s="4"/>
      <c r="X983" s="4"/>
      <c r="Y983" s="4"/>
      <c r="Z983" s="4"/>
      <c r="AA983" s="4"/>
      <c r="AB983" s="4"/>
      <c r="AC983" s="4"/>
      <c r="AD983" s="4"/>
      <c r="AE983" s="4"/>
      <c r="AF983" s="4"/>
    </row>
    <row r="984">
      <c r="A984" s="43"/>
      <c r="B984" s="65" t="s">
        <v>97</v>
      </c>
      <c r="C984" s="43"/>
      <c r="D984" s="45"/>
      <c r="E984" s="45"/>
      <c r="F984" s="45"/>
      <c r="G984" s="4"/>
      <c r="H984" s="4"/>
      <c r="I984" s="66" t="str">
        <f t="array" ref="I984">ifna(IF(F984="","",INDEX(UpdateSheet!W:W,MATCH(1,(UpdateSheet!U:U=MAXIFS(UpdateSheet!U:U, UpdateSheet!V:V, G984, UpdateSheet!U:U, "&lt;=" &amp; A984))*(UpdateSheet!V:V=G984), 0))*H984),"")</f>
        <v/>
      </c>
      <c r="J984" s="61"/>
      <c r="K984" s="4"/>
      <c r="L984" s="4"/>
      <c r="M984" s="4"/>
      <c r="N984" s="4"/>
      <c r="O984" s="4"/>
      <c r="P984" s="4"/>
      <c r="Q984" s="4"/>
      <c r="R984" s="4"/>
      <c r="S984" s="4"/>
      <c r="T984" s="4"/>
      <c r="U984" s="4"/>
      <c r="V984" s="4"/>
      <c r="W984" s="4"/>
      <c r="X984" s="4"/>
      <c r="Y984" s="4"/>
      <c r="Z984" s="4"/>
      <c r="AA984" s="4"/>
      <c r="AB984" s="4"/>
      <c r="AC984" s="4"/>
      <c r="AD984" s="4"/>
      <c r="AE984" s="4"/>
      <c r="AF984" s="4"/>
    </row>
    <row r="985">
      <c r="A985" s="43"/>
      <c r="B985" s="65" t="s">
        <v>97</v>
      </c>
      <c r="C985" s="43"/>
      <c r="D985" s="45"/>
      <c r="E985" s="45"/>
      <c r="F985" s="45"/>
      <c r="G985" s="4"/>
      <c r="H985" s="4"/>
      <c r="I985" s="66" t="str">
        <f t="array" ref="I985">ifna(IF(F985="","",INDEX(UpdateSheet!W:W,MATCH(1,(UpdateSheet!U:U=MAXIFS(UpdateSheet!U:U, UpdateSheet!V:V, G985, UpdateSheet!U:U, "&lt;=" &amp; A985))*(UpdateSheet!V:V=G985), 0))*H985),"")</f>
        <v/>
      </c>
      <c r="J985" s="61"/>
      <c r="K985" s="4"/>
      <c r="L985" s="4"/>
      <c r="M985" s="4"/>
      <c r="N985" s="4"/>
      <c r="O985" s="4"/>
      <c r="P985" s="4"/>
      <c r="Q985" s="4"/>
      <c r="R985" s="4"/>
      <c r="S985" s="4"/>
      <c r="T985" s="4"/>
      <c r="U985" s="4"/>
      <c r="V985" s="4"/>
      <c r="W985" s="4"/>
      <c r="X985" s="4"/>
      <c r="Y985" s="4"/>
      <c r="Z985" s="4"/>
      <c r="AA985" s="4"/>
      <c r="AB985" s="4"/>
      <c r="AC985" s="4"/>
      <c r="AD985" s="4"/>
      <c r="AE985" s="4"/>
      <c r="AF985" s="4"/>
    </row>
    <row r="986">
      <c r="A986" s="43"/>
      <c r="B986" s="65" t="s">
        <v>97</v>
      </c>
      <c r="C986" s="43"/>
      <c r="D986" s="45"/>
      <c r="E986" s="45"/>
      <c r="F986" s="45"/>
      <c r="G986" s="4"/>
      <c r="H986" s="4"/>
      <c r="I986" s="66" t="str">
        <f t="array" ref="I986">ifna(IF(F986="","",INDEX(UpdateSheet!W:W,MATCH(1,(UpdateSheet!U:U=MAXIFS(UpdateSheet!U:U, UpdateSheet!V:V, G986, UpdateSheet!U:U, "&lt;=" &amp; A986))*(UpdateSheet!V:V=G986), 0))*H986),"")</f>
        <v/>
      </c>
      <c r="J986" s="61"/>
      <c r="K986" s="4"/>
      <c r="L986" s="4"/>
      <c r="M986" s="4"/>
      <c r="N986" s="4"/>
      <c r="O986" s="4"/>
      <c r="P986" s="4"/>
      <c r="Q986" s="4"/>
      <c r="R986" s="4"/>
      <c r="S986" s="4"/>
      <c r="T986" s="4"/>
      <c r="U986" s="4"/>
      <c r="V986" s="4"/>
      <c r="W986" s="4"/>
      <c r="X986" s="4"/>
      <c r="Y986" s="4"/>
      <c r="Z986" s="4"/>
      <c r="AA986" s="4"/>
      <c r="AB986" s="4"/>
      <c r="AC986" s="4"/>
      <c r="AD986" s="4"/>
      <c r="AE986" s="4"/>
      <c r="AF986" s="4"/>
    </row>
    <row r="987">
      <c r="A987" s="43"/>
      <c r="B987" s="65" t="s">
        <v>97</v>
      </c>
      <c r="C987" s="43"/>
      <c r="D987" s="45"/>
      <c r="E987" s="45"/>
      <c r="F987" s="45"/>
      <c r="G987" s="4"/>
      <c r="H987" s="4"/>
      <c r="I987" s="66" t="str">
        <f t="array" ref="I987">ifna(IF(F987="","",INDEX(UpdateSheet!W:W,MATCH(1,(UpdateSheet!U:U=MAXIFS(UpdateSheet!U:U, UpdateSheet!V:V, G987, UpdateSheet!U:U, "&lt;=" &amp; A987))*(UpdateSheet!V:V=G987), 0))*H987),"")</f>
        <v/>
      </c>
      <c r="J987" s="61"/>
      <c r="K987" s="4"/>
      <c r="L987" s="4"/>
      <c r="M987" s="4"/>
      <c r="N987" s="4"/>
      <c r="O987" s="4"/>
      <c r="P987" s="4"/>
      <c r="Q987" s="4"/>
      <c r="R987" s="4"/>
      <c r="S987" s="4"/>
      <c r="T987" s="4"/>
      <c r="U987" s="4"/>
      <c r="V987" s="4"/>
      <c r="W987" s="4"/>
      <c r="X987" s="4"/>
      <c r="Y987" s="4"/>
      <c r="Z987" s="4"/>
      <c r="AA987" s="4"/>
      <c r="AB987" s="4"/>
      <c r="AC987" s="4"/>
      <c r="AD987" s="4"/>
      <c r="AE987" s="4"/>
      <c r="AF987" s="4"/>
    </row>
    <row r="988">
      <c r="A988" s="43"/>
      <c r="B988" s="65" t="s">
        <v>97</v>
      </c>
      <c r="C988" s="43"/>
      <c r="D988" s="45"/>
      <c r="E988" s="45"/>
      <c r="F988" s="45"/>
      <c r="G988" s="4"/>
      <c r="H988" s="4"/>
      <c r="I988" s="66" t="str">
        <f t="array" ref="I988">ifna(IF(F988="","",INDEX(UpdateSheet!W:W,MATCH(1,(UpdateSheet!U:U=MAXIFS(UpdateSheet!U:U, UpdateSheet!V:V, G988, UpdateSheet!U:U, "&lt;=" &amp; A988))*(UpdateSheet!V:V=G988), 0))*H988),"")</f>
        <v/>
      </c>
      <c r="J988" s="61"/>
      <c r="K988" s="4"/>
      <c r="L988" s="4"/>
      <c r="M988" s="4"/>
      <c r="N988" s="4"/>
      <c r="O988" s="4"/>
      <c r="P988" s="4"/>
      <c r="Q988" s="4"/>
      <c r="R988" s="4"/>
      <c r="S988" s="4"/>
      <c r="T988" s="4"/>
      <c r="U988" s="4"/>
      <c r="V988" s="4"/>
      <c r="W988" s="4"/>
      <c r="X988" s="4"/>
      <c r="Y988" s="4"/>
      <c r="Z988" s="4"/>
      <c r="AA988" s="4"/>
      <c r="AB988" s="4"/>
      <c r="AC988" s="4"/>
      <c r="AD988" s="4"/>
      <c r="AE988" s="4"/>
      <c r="AF988" s="4"/>
    </row>
    <row r="989">
      <c r="A989" s="43"/>
      <c r="B989" s="65" t="s">
        <v>97</v>
      </c>
      <c r="C989" s="43"/>
      <c r="D989" s="45"/>
      <c r="E989" s="45"/>
      <c r="F989" s="45"/>
      <c r="G989" s="4"/>
      <c r="H989" s="4"/>
      <c r="I989" s="66" t="str">
        <f t="array" ref="I989">ifna(IF(F989="","",INDEX(UpdateSheet!W:W,MATCH(1,(UpdateSheet!U:U=MAXIFS(UpdateSheet!U:U, UpdateSheet!V:V, G989, UpdateSheet!U:U, "&lt;=" &amp; A989))*(UpdateSheet!V:V=G989), 0))*H989),"")</f>
        <v/>
      </c>
      <c r="J989" s="61"/>
      <c r="K989" s="4"/>
      <c r="L989" s="4"/>
      <c r="M989" s="4"/>
      <c r="N989" s="4"/>
      <c r="O989" s="4"/>
      <c r="P989" s="4"/>
      <c r="Q989" s="4"/>
      <c r="R989" s="4"/>
      <c r="S989" s="4"/>
      <c r="T989" s="4"/>
      <c r="U989" s="4"/>
      <c r="V989" s="4"/>
      <c r="W989" s="4"/>
      <c r="X989" s="4"/>
      <c r="Y989" s="4"/>
      <c r="Z989" s="4"/>
      <c r="AA989" s="4"/>
      <c r="AB989" s="4"/>
      <c r="AC989" s="4"/>
      <c r="AD989" s="4"/>
      <c r="AE989" s="4"/>
      <c r="AF989" s="4"/>
    </row>
    <row r="990">
      <c r="A990" s="43"/>
      <c r="B990" s="65" t="s">
        <v>97</v>
      </c>
      <c r="C990" s="43"/>
      <c r="D990" s="45"/>
      <c r="E990" s="45"/>
      <c r="F990" s="45"/>
      <c r="G990" s="4"/>
      <c r="H990" s="4"/>
      <c r="I990" s="66" t="str">
        <f t="array" ref="I990">ifna(IF(F990="","",INDEX(UpdateSheet!W:W,MATCH(1,(UpdateSheet!U:U=MAXIFS(UpdateSheet!U:U, UpdateSheet!V:V, G990, UpdateSheet!U:U, "&lt;=" &amp; A990))*(UpdateSheet!V:V=G990), 0))*H990),"")</f>
        <v/>
      </c>
      <c r="J990" s="61"/>
      <c r="K990" s="4"/>
      <c r="L990" s="4"/>
      <c r="M990" s="4"/>
      <c r="N990" s="4"/>
      <c r="O990" s="4"/>
      <c r="P990" s="4"/>
      <c r="Q990" s="4"/>
      <c r="R990" s="4"/>
      <c r="S990" s="4"/>
      <c r="T990" s="4"/>
      <c r="U990" s="4"/>
      <c r="V990" s="4"/>
      <c r="W990" s="4"/>
      <c r="X990" s="4"/>
      <c r="Y990" s="4"/>
      <c r="Z990" s="4"/>
      <c r="AA990" s="4"/>
      <c r="AB990" s="4"/>
      <c r="AC990" s="4"/>
      <c r="AD990" s="4"/>
      <c r="AE990" s="4"/>
      <c r="AF990" s="4"/>
    </row>
    <row r="991">
      <c r="A991" s="43"/>
      <c r="B991" s="65" t="s">
        <v>97</v>
      </c>
      <c r="C991" s="43"/>
      <c r="D991" s="45"/>
      <c r="E991" s="45"/>
      <c r="F991" s="45"/>
      <c r="G991" s="4"/>
      <c r="H991" s="4"/>
      <c r="I991" s="66" t="str">
        <f t="array" ref="I991">ifna(IF(F991="","",INDEX(UpdateSheet!W:W,MATCH(1,(UpdateSheet!U:U=MAXIFS(UpdateSheet!U:U, UpdateSheet!V:V, G991, UpdateSheet!U:U, "&lt;=" &amp; A991))*(UpdateSheet!V:V=G991), 0))*H991),"")</f>
        <v/>
      </c>
      <c r="J991" s="61"/>
      <c r="K991" s="4"/>
      <c r="L991" s="4"/>
      <c r="M991" s="4"/>
      <c r="N991" s="4"/>
      <c r="O991" s="4"/>
      <c r="P991" s="4"/>
      <c r="Q991" s="4"/>
      <c r="R991" s="4"/>
      <c r="S991" s="4"/>
      <c r="T991" s="4"/>
      <c r="U991" s="4"/>
      <c r="V991" s="4"/>
      <c r="W991" s="4"/>
      <c r="X991" s="4"/>
      <c r="Y991" s="4"/>
      <c r="Z991" s="4"/>
      <c r="AA991" s="4"/>
      <c r="AB991" s="4"/>
      <c r="AC991" s="4"/>
      <c r="AD991" s="4"/>
      <c r="AE991" s="4"/>
      <c r="AF991" s="4"/>
    </row>
    <row r="992">
      <c r="A992" s="43"/>
      <c r="B992" s="65" t="s">
        <v>97</v>
      </c>
      <c r="C992" s="43"/>
      <c r="D992" s="45"/>
      <c r="E992" s="45"/>
      <c r="F992" s="45"/>
      <c r="G992" s="4"/>
      <c r="H992" s="4"/>
      <c r="I992" s="66" t="str">
        <f t="array" ref="I992">ifna(IF(F992="","",INDEX(UpdateSheet!W:W,MATCH(1,(UpdateSheet!U:U=MAXIFS(UpdateSheet!U:U, UpdateSheet!V:V, G992, UpdateSheet!U:U, "&lt;=" &amp; A992))*(UpdateSheet!V:V=G992), 0))*H992),"")</f>
        <v/>
      </c>
      <c r="J992" s="61"/>
      <c r="K992" s="4"/>
      <c r="L992" s="4"/>
      <c r="M992" s="4"/>
      <c r="N992" s="4"/>
      <c r="O992" s="4"/>
      <c r="P992" s="4"/>
      <c r="Q992" s="4"/>
      <c r="R992" s="4"/>
      <c r="S992" s="4"/>
      <c r="T992" s="4"/>
      <c r="U992" s="4"/>
      <c r="V992" s="4"/>
      <c r="W992" s="4"/>
      <c r="X992" s="4"/>
      <c r="Y992" s="4"/>
      <c r="Z992" s="4"/>
      <c r="AA992" s="4"/>
      <c r="AB992" s="4"/>
      <c r="AC992" s="4"/>
      <c r="AD992" s="4"/>
      <c r="AE992" s="4"/>
      <c r="AF992" s="4"/>
    </row>
    <row r="993">
      <c r="A993" s="43"/>
      <c r="B993" s="65" t="s">
        <v>97</v>
      </c>
      <c r="C993" s="43"/>
      <c r="D993" s="45"/>
      <c r="E993" s="45"/>
      <c r="F993" s="45"/>
      <c r="G993" s="4"/>
      <c r="H993" s="4"/>
      <c r="I993" s="66" t="str">
        <f t="array" ref="I993">ifna(IF(F993="","",INDEX(UpdateSheet!W:W,MATCH(1,(UpdateSheet!U:U=MAXIFS(UpdateSheet!U:U, UpdateSheet!V:V, G993, UpdateSheet!U:U, "&lt;=" &amp; A993))*(UpdateSheet!V:V=G993), 0))*H993),"")</f>
        <v/>
      </c>
      <c r="J993" s="61"/>
      <c r="K993" s="4"/>
      <c r="L993" s="4"/>
      <c r="M993" s="4"/>
      <c r="N993" s="4"/>
      <c r="O993" s="4"/>
      <c r="P993" s="4"/>
      <c r="Q993" s="4"/>
      <c r="R993" s="4"/>
      <c r="S993" s="4"/>
      <c r="T993" s="4"/>
      <c r="U993" s="4"/>
      <c r="V993" s="4"/>
      <c r="W993" s="4"/>
      <c r="X993" s="4"/>
      <c r="Y993" s="4"/>
      <c r="Z993" s="4"/>
      <c r="AA993" s="4"/>
      <c r="AB993" s="4"/>
      <c r="AC993" s="4"/>
      <c r="AD993" s="4"/>
      <c r="AE993" s="4"/>
      <c r="AF993" s="4"/>
    </row>
    <row r="994">
      <c r="A994" s="43"/>
      <c r="B994" s="65" t="s">
        <v>97</v>
      </c>
      <c r="C994" s="43"/>
      <c r="D994" s="45"/>
      <c r="E994" s="45"/>
      <c r="F994" s="45"/>
      <c r="G994" s="4"/>
      <c r="H994" s="4"/>
      <c r="I994" s="66" t="str">
        <f t="array" ref="I994">ifna(IF(F994="","",INDEX(UpdateSheet!W:W,MATCH(1,(UpdateSheet!U:U=MAXIFS(UpdateSheet!U:U, UpdateSheet!V:V, G994, UpdateSheet!U:U, "&lt;=" &amp; A994))*(UpdateSheet!V:V=G994), 0))*H994),"")</f>
        <v/>
      </c>
      <c r="J994" s="61"/>
      <c r="K994" s="4"/>
      <c r="L994" s="4"/>
      <c r="M994" s="4"/>
      <c r="N994" s="4"/>
      <c r="O994" s="4"/>
      <c r="P994" s="4"/>
      <c r="Q994" s="4"/>
      <c r="R994" s="4"/>
      <c r="S994" s="4"/>
      <c r="T994" s="4"/>
      <c r="U994" s="4"/>
      <c r="V994" s="4"/>
      <c r="W994" s="4"/>
      <c r="X994" s="4"/>
      <c r="Y994" s="4"/>
      <c r="Z994" s="4"/>
      <c r="AA994" s="4"/>
      <c r="AB994" s="4"/>
      <c r="AC994" s="4"/>
      <c r="AD994" s="4"/>
      <c r="AE994" s="4"/>
      <c r="AF994" s="4"/>
    </row>
    <row r="995">
      <c r="A995" s="43"/>
      <c r="B995" s="65" t="s">
        <v>97</v>
      </c>
      <c r="C995" s="43"/>
      <c r="D995" s="45"/>
      <c r="E995" s="45"/>
      <c r="F995" s="45"/>
      <c r="G995" s="4"/>
      <c r="H995" s="4"/>
      <c r="I995" s="66" t="str">
        <f t="array" ref="I995">ifna(IF(F995="","",INDEX(UpdateSheet!W:W,MATCH(1,(UpdateSheet!U:U=MAXIFS(UpdateSheet!U:U, UpdateSheet!V:V, G995, UpdateSheet!U:U, "&lt;=" &amp; A995))*(UpdateSheet!V:V=G995), 0))*H995),"")</f>
        <v/>
      </c>
      <c r="J995" s="61"/>
      <c r="K995" s="4"/>
      <c r="L995" s="4"/>
      <c r="M995" s="4"/>
      <c r="N995" s="4"/>
      <c r="O995" s="4"/>
      <c r="P995" s="4"/>
      <c r="Q995" s="4"/>
      <c r="R995" s="4"/>
      <c r="S995" s="4"/>
      <c r="T995" s="4"/>
      <c r="U995" s="4"/>
      <c r="V995" s="4"/>
      <c r="W995" s="4"/>
      <c r="X995" s="4"/>
      <c r="Y995" s="4"/>
      <c r="Z995" s="4"/>
      <c r="AA995" s="4"/>
      <c r="AB995" s="4"/>
      <c r="AC995" s="4"/>
      <c r="AD995" s="4"/>
      <c r="AE995" s="4"/>
      <c r="AF995" s="4"/>
    </row>
    <row r="996">
      <c r="A996" s="43"/>
      <c r="B996" s="65" t="s">
        <v>97</v>
      </c>
      <c r="C996" s="43"/>
      <c r="D996" s="45"/>
      <c r="E996" s="45"/>
      <c r="F996" s="45"/>
      <c r="G996" s="4"/>
      <c r="H996" s="4"/>
      <c r="I996" s="66" t="str">
        <f t="array" ref="I996">ifna(IF(F996="","",INDEX(UpdateSheet!W:W,MATCH(1,(UpdateSheet!U:U=MAXIFS(UpdateSheet!U:U, UpdateSheet!V:V, G996, UpdateSheet!U:U, "&lt;=" &amp; A996))*(UpdateSheet!V:V=G996), 0))*H996),"")</f>
        <v/>
      </c>
      <c r="J996" s="61"/>
      <c r="K996" s="4"/>
      <c r="L996" s="4"/>
      <c r="M996" s="4"/>
      <c r="N996" s="4"/>
      <c r="O996" s="4"/>
      <c r="P996" s="4"/>
      <c r="Q996" s="4"/>
      <c r="R996" s="4"/>
      <c r="S996" s="4"/>
      <c r="T996" s="4"/>
      <c r="U996" s="4"/>
      <c r="V996" s="4"/>
      <c r="W996" s="4"/>
      <c r="X996" s="4"/>
      <c r="Y996" s="4"/>
      <c r="Z996" s="4"/>
      <c r="AA996" s="4"/>
      <c r="AB996" s="4"/>
      <c r="AC996" s="4"/>
      <c r="AD996" s="4"/>
      <c r="AE996" s="4"/>
      <c r="AF996" s="4"/>
    </row>
    <row r="997">
      <c r="A997" s="43"/>
      <c r="B997" s="65" t="s">
        <v>97</v>
      </c>
      <c r="C997" s="43"/>
      <c r="D997" s="45"/>
      <c r="E997" s="45"/>
      <c r="F997" s="45"/>
      <c r="G997" s="4"/>
      <c r="H997" s="4"/>
      <c r="I997" s="66" t="str">
        <f t="array" ref="I997">ifna(IF(F997="","",INDEX(UpdateSheet!W:W,MATCH(1,(UpdateSheet!U:U=MAXIFS(UpdateSheet!U:U, UpdateSheet!V:V, G997, UpdateSheet!U:U, "&lt;=" &amp; A997))*(UpdateSheet!V:V=G997), 0))*H997),"")</f>
        <v/>
      </c>
      <c r="J997" s="61"/>
      <c r="K997" s="4"/>
      <c r="L997" s="4"/>
      <c r="M997" s="4"/>
      <c r="N997" s="4"/>
      <c r="O997" s="4"/>
      <c r="P997" s="4"/>
      <c r="Q997" s="4"/>
      <c r="R997" s="4"/>
      <c r="S997" s="4"/>
      <c r="T997" s="4"/>
      <c r="U997" s="4"/>
      <c r="V997" s="4"/>
      <c r="W997" s="4"/>
      <c r="X997" s="4"/>
      <c r="Y997" s="4"/>
      <c r="Z997" s="4"/>
      <c r="AA997" s="4"/>
      <c r="AB997" s="4"/>
      <c r="AC997" s="4"/>
      <c r="AD997" s="4"/>
      <c r="AE997" s="4"/>
      <c r="AF997" s="4"/>
    </row>
    <row r="998">
      <c r="A998" s="43"/>
      <c r="B998" s="65" t="s">
        <v>97</v>
      </c>
      <c r="C998" s="43"/>
      <c r="D998" s="45"/>
      <c r="E998" s="45"/>
      <c r="F998" s="45"/>
      <c r="G998" s="4"/>
      <c r="H998" s="4"/>
      <c r="I998" s="66" t="str">
        <f t="array" ref="I998">ifna(IF(F998="","",INDEX(UpdateSheet!W:W,MATCH(1,(UpdateSheet!U:U=MAXIFS(UpdateSheet!U:U, UpdateSheet!V:V, G998, UpdateSheet!U:U, "&lt;=" &amp; A998))*(UpdateSheet!V:V=G998), 0))*H998),"")</f>
        <v/>
      </c>
      <c r="J998" s="61"/>
      <c r="K998" s="4"/>
      <c r="L998" s="4"/>
      <c r="M998" s="4"/>
      <c r="N998" s="4"/>
      <c r="O998" s="4"/>
      <c r="P998" s="4"/>
      <c r="Q998" s="4"/>
      <c r="R998" s="4"/>
      <c r="S998" s="4"/>
      <c r="T998" s="4"/>
      <c r="U998" s="4"/>
      <c r="V998" s="4"/>
      <c r="W998" s="4"/>
      <c r="X998" s="4"/>
      <c r="Y998" s="4"/>
      <c r="Z998" s="4"/>
      <c r="AA998" s="4"/>
      <c r="AB998" s="4"/>
      <c r="AC998" s="4"/>
      <c r="AD998" s="4"/>
      <c r="AE998" s="4"/>
      <c r="AF998" s="4"/>
    </row>
    <row r="999">
      <c r="A999" s="43"/>
      <c r="B999" s="65" t="s">
        <v>97</v>
      </c>
      <c r="C999" s="43"/>
      <c r="D999" s="45"/>
      <c r="E999" s="45"/>
      <c r="F999" s="45"/>
      <c r="G999" s="4"/>
      <c r="H999" s="4"/>
      <c r="I999" s="66" t="str">
        <f t="array" ref="I999">ifna(IF(F999="","",INDEX(UpdateSheet!W:W,MATCH(1,(UpdateSheet!U:U=MAXIFS(UpdateSheet!U:U, UpdateSheet!V:V, G999, UpdateSheet!U:U, "&lt;=" &amp; A999))*(UpdateSheet!V:V=G999), 0))*H999),"")</f>
        <v/>
      </c>
      <c r="J999" s="61"/>
      <c r="K999" s="4"/>
      <c r="L999" s="4"/>
      <c r="M999" s="4"/>
      <c r="N999" s="4"/>
      <c r="O999" s="4"/>
      <c r="P999" s="4"/>
      <c r="Q999" s="4"/>
      <c r="R999" s="4"/>
      <c r="S999" s="4"/>
      <c r="T999" s="4"/>
      <c r="U999" s="4"/>
      <c r="V999" s="4"/>
      <c r="W999" s="4"/>
      <c r="X999" s="4"/>
      <c r="Y999" s="4"/>
      <c r="Z999" s="4"/>
      <c r="AA999" s="4"/>
      <c r="AB999" s="4"/>
      <c r="AC999" s="4"/>
      <c r="AD999" s="4"/>
      <c r="AE999" s="4"/>
      <c r="AF999" s="4"/>
    </row>
    <row r="1000">
      <c r="A1000" s="43"/>
      <c r="B1000" s="65" t="s">
        <v>97</v>
      </c>
      <c r="C1000" s="43"/>
      <c r="D1000" s="45"/>
      <c r="E1000" s="45"/>
      <c r="F1000" s="45"/>
      <c r="G1000" s="4"/>
      <c r="H1000" s="4"/>
      <c r="I1000" s="66" t="str">
        <f t="array" ref="I1000">ifna(IF(F1000="","",INDEX(UpdateSheet!W:W,MATCH(1,(UpdateSheet!U:U=MAXIFS(UpdateSheet!U:U, UpdateSheet!V:V, G1000, UpdateSheet!U:U, "&lt;=" &amp; A1000))*(UpdateSheet!V:V=G1000), 0))*H1000),"")</f>
        <v/>
      </c>
      <c r="J1000" s="61"/>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conditionalFormatting sqref="F2:F1000">
    <cfRule type="cellIs" dxfId="6" priority="1" operator="equal">
      <formula>"Waybilled"</formula>
    </cfRule>
  </conditionalFormatting>
  <conditionalFormatting sqref="F2:F1000">
    <cfRule type="cellIs" dxfId="7" priority="2" operator="equal">
      <formula>"Delivered"</formula>
    </cfRule>
  </conditionalFormatting>
  <dataValidations>
    <dataValidation type="custom" allowBlank="1" showDropDown="1" showInputMessage="1" showErrorMessage="1" prompt="Enter a Enter date format in DD/MM/YYYY valid date" sqref="A2:A1000">
      <formula1>OR(NOT(ISERROR(DATEVALUE(A2))), AND(ISNUMBER(A2), LEFT(CELL("format", A2))="D"))</formula1>
    </dataValidation>
    <dataValidation type="list" allowBlank="1" showErrorMessage="1" sqref="C2:C1000">
      <formula1>UpdateSheet!$X$2:$X1000</formula1>
    </dataValidation>
    <dataValidation type="list" allowBlank="1" showErrorMessage="1" sqref="D2:D1000">
      <formula1>UpdateSheet!$A$2:$A1000</formula1>
    </dataValidation>
    <dataValidation type="list" allowBlank="1" showErrorMessage="1" sqref="F2:F1000">
      <formula1>"Waybilled,Delivered"</formula1>
    </dataValidation>
    <dataValidation type="list" allowBlank="1" showErrorMessage="1" sqref="E2:E1000">
      <formula1>UpdateSheet!$Z$2:$Z1000</formula1>
    </dataValidation>
    <dataValidation type="list" allowBlank="1" showErrorMessage="1" sqref="T1 G2:G1000">
      <formula1>UpdateSheet!$Y$2:$Y1000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2.75"/>
    <col customWidth="1" min="15" max="15" width="17.0"/>
  </cols>
  <sheetData>
    <row r="1">
      <c r="A1" s="35" t="s">
        <v>3</v>
      </c>
      <c r="B1" s="35" t="s">
        <v>69</v>
      </c>
      <c r="C1" s="35" t="s">
        <v>98</v>
      </c>
      <c r="D1" s="35" t="s">
        <v>99</v>
      </c>
      <c r="E1" s="35" t="s">
        <v>91</v>
      </c>
      <c r="F1" s="4"/>
      <c r="G1" s="4"/>
      <c r="H1" s="4"/>
      <c r="I1" s="35" t="s">
        <v>69</v>
      </c>
      <c r="J1" s="35" t="str">
        <f>O1</f>
        <v>All</v>
      </c>
      <c r="K1" s="44"/>
      <c r="L1" s="44"/>
      <c r="M1" s="44"/>
      <c r="N1" s="4"/>
      <c r="O1" s="67" t="s">
        <v>16</v>
      </c>
      <c r="P1" s="4"/>
      <c r="Q1" s="44"/>
      <c r="R1" s="44"/>
      <c r="S1" s="44"/>
      <c r="T1" s="44"/>
      <c r="U1" s="44"/>
      <c r="V1" s="44"/>
      <c r="W1" s="4"/>
      <c r="X1" s="4"/>
      <c r="Y1" s="4"/>
      <c r="Z1" s="4"/>
      <c r="AA1" s="4"/>
    </row>
    <row r="2">
      <c r="A2" s="36">
        <v>45934.0</v>
      </c>
      <c r="B2" s="37" t="str">
        <f t="array" ref="B2:B1000">IF(A2:A1000 = "", "",TEXT(A2:A1000,"mmmm"))</f>
        <v>October</v>
      </c>
      <c r="C2" s="7" t="s">
        <v>100</v>
      </c>
      <c r="D2" s="68">
        <v>4500.0</v>
      </c>
      <c r="E2" s="54" t="s">
        <v>43</v>
      </c>
      <c r="F2" s="4"/>
      <c r="G2" s="45"/>
      <c r="H2" s="45"/>
      <c r="I2" s="69" t="s">
        <v>76</v>
      </c>
      <c r="J2" s="42">
        <f t="shared" ref="J2:J13" si="1">if($O$1="All",SUMIFS($D:$D,$B:$B,$I2),SUMIFS($D:$D,$B:$B,$I2,$C:$C,$O$1))</f>
        <v>0</v>
      </c>
      <c r="K2" s="70"/>
      <c r="L2" s="70"/>
      <c r="M2" s="70"/>
      <c r="N2" s="4"/>
      <c r="O2" s="4"/>
      <c r="P2" s="4"/>
      <c r="Q2" s="4"/>
      <c r="R2" s="4"/>
      <c r="S2" s="4"/>
      <c r="T2" s="4"/>
      <c r="U2" s="4"/>
      <c r="V2" s="4"/>
      <c r="W2" s="4"/>
      <c r="X2" s="4"/>
      <c r="Y2" s="4"/>
      <c r="Z2" s="4"/>
      <c r="AA2" s="4"/>
    </row>
    <row r="3">
      <c r="A3" s="36">
        <v>45937.0</v>
      </c>
      <c r="B3" s="37" t="s">
        <v>86</v>
      </c>
      <c r="C3" s="7" t="s">
        <v>101</v>
      </c>
      <c r="D3" s="68">
        <v>1000.0</v>
      </c>
      <c r="E3" s="54" t="s">
        <v>51</v>
      </c>
      <c r="F3" s="4"/>
      <c r="G3" s="45"/>
      <c r="H3" s="45"/>
      <c r="I3" s="69" t="s">
        <v>78</v>
      </c>
      <c r="J3" s="42">
        <f t="shared" si="1"/>
        <v>0</v>
      </c>
      <c r="K3" s="70"/>
      <c r="L3" s="70"/>
      <c r="M3" s="70"/>
      <c r="N3" s="4"/>
      <c r="O3" s="4"/>
      <c r="P3" s="4"/>
      <c r="Q3" s="4"/>
      <c r="R3" s="4"/>
      <c r="S3" s="4"/>
      <c r="T3" s="4"/>
      <c r="U3" s="4"/>
      <c r="V3" s="4"/>
      <c r="W3" s="4"/>
      <c r="X3" s="4"/>
      <c r="Y3" s="4"/>
      <c r="Z3" s="4"/>
      <c r="AA3" s="4"/>
    </row>
    <row r="4">
      <c r="A4" s="36">
        <v>45947.0</v>
      </c>
      <c r="B4" s="37" t="s">
        <v>86</v>
      </c>
      <c r="C4" s="7" t="s">
        <v>100</v>
      </c>
      <c r="D4" s="68">
        <v>1000.0</v>
      </c>
      <c r="E4" s="54" t="s">
        <v>29</v>
      </c>
      <c r="F4" s="4"/>
      <c r="G4" s="45"/>
      <c r="H4" s="45"/>
      <c r="I4" s="69" t="s">
        <v>79</v>
      </c>
      <c r="J4" s="42">
        <f t="shared" si="1"/>
        <v>0</v>
      </c>
      <c r="K4" s="70"/>
      <c r="L4" s="70"/>
      <c r="M4" s="70"/>
      <c r="N4" s="4"/>
      <c r="O4" s="4"/>
      <c r="P4" s="4"/>
      <c r="Q4" s="4"/>
      <c r="R4" s="4"/>
      <c r="S4" s="4"/>
      <c r="T4" s="4"/>
      <c r="U4" s="4"/>
      <c r="V4" s="4"/>
      <c r="W4" s="4"/>
      <c r="X4" s="4"/>
      <c r="Y4" s="4"/>
      <c r="Z4" s="4"/>
      <c r="AA4" s="4"/>
    </row>
    <row r="5">
      <c r="A5" s="36">
        <v>45948.0</v>
      </c>
      <c r="B5" s="37" t="s">
        <v>86</v>
      </c>
      <c r="C5" s="7" t="s">
        <v>102</v>
      </c>
      <c r="D5" s="68">
        <v>4000.0</v>
      </c>
      <c r="E5" s="54" t="s">
        <v>45</v>
      </c>
      <c r="F5" s="4"/>
      <c r="G5" s="45"/>
      <c r="H5" s="45"/>
      <c r="I5" s="69" t="s">
        <v>80</v>
      </c>
      <c r="J5" s="42">
        <f t="shared" si="1"/>
        <v>0</v>
      </c>
      <c r="K5" s="70"/>
      <c r="L5" s="70"/>
      <c r="M5" s="70"/>
      <c r="N5" s="4"/>
      <c r="O5" s="4"/>
      <c r="P5" s="4"/>
      <c r="Q5" s="4"/>
      <c r="R5" s="4"/>
      <c r="S5" s="4"/>
      <c r="T5" s="4"/>
      <c r="U5" s="4"/>
      <c r="V5" s="4"/>
      <c r="W5" s="4"/>
      <c r="X5" s="4"/>
      <c r="Y5" s="4"/>
      <c r="Z5" s="4"/>
      <c r="AA5" s="4"/>
    </row>
    <row r="6">
      <c r="A6" s="36">
        <v>45951.0</v>
      </c>
      <c r="B6" s="37" t="s">
        <v>86</v>
      </c>
      <c r="C6" s="7" t="s">
        <v>100</v>
      </c>
      <c r="D6" s="68">
        <v>2500.0</v>
      </c>
      <c r="E6" s="54" t="s">
        <v>45</v>
      </c>
      <c r="F6" s="4"/>
      <c r="G6" s="45"/>
      <c r="H6" s="45"/>
      <c r="I6" s="69" t="s">
        <v>81</v>
      </c>
      <c r="J6" s="42">
        <f t="shared" si="1"/>
        <v>0</v>
      </c>
      <c r="K6" s="70"/>
      <c r="L6" s="70"/>
      <c r="M6" s="70"/>
      <c r="N6" s="4"/>
      <c r="O6" s="4"/>
      <c r="P6" s="4"/>
      <c r="Q6" s="4"/>
      <c r="R6" s="4"/>
      <c r="S6" s="4"/>
      <c r="T6" s="4"/>
      <c r="U6" s="4"/>
      <c r="V6" s="4"/>
      <c r="W6" s="4"/>
      <c r="X6" s="4"/>
      <c r="Y6" s="4"/>
      <c r="Z6" s="4"/>
      <c r="AA6" s="4"/>
    </row>
    <row r="7">
      <c r="A7" s="36">
        <v>45951.0</v>
      </c>
      <c r="B7" s="37" t="s">
        <v>86</v>
      </c>
      <c r="C7" s="7" t="s">
        <v>102</v>
      </c>
      <c r="D7" s="68">
        <v>3000.0</v>
      </c>
      <c r="E7" s="54" t="s">
        <v>66</v>
      </c>
      <c r="F7" s="4"/>
      <c r="G7" s="45"/>
      <c r="H7" s="45"/>
      <c r="I7" s="69" t="s">
        <v>82</v>
      </c>
      <c r="J7" s="42">
        <f t="shared" si="1"/>
        <v>0</v>
      </c>
      <c r="K7" s="70"/>
      <c r="L7" s="70"/>
      <c r="M7" s="70"/>
      <c r="N7" s="4"/>
      <c r="O7" s="4"/>
      <c r="P7" s="4"/>
      <c r="Q7" s="4"/>
      <c r="R7" s="4"/>
      <c r="S7" s="4"/>
      <c r="T7" s="4"/>
      <c r="U7" s="4"/>
      <c r="V7" s="4"/>
      <c r="W7" s="4"/>
      <c r="X7" s="4"/>
      <c r="Y7" s="4"/>
      <c r="Z7" s="4"/>
      <c r="AA7" s="4"/>
    </row>
    <row r="8">
      <c r="A8" s="36">
        <v>45954.0</v>
      </c>
      <c r="B8" s="37" t="s">
        <v>86</v>
      </c>
      <c r="C8" s="7" t="s">
        <v>100</v>
      </c>
      <c r="D8" s="68">
        <v>1000.0</v>
      </c>
      <c r="E8" s="54" t="s">
        <v>11</v>
      </c>
      <c r="F8" s="4"/>
      <c r="G8" s="45"/>
      <c r="H8" s="45"/>
      <c r="I8" s="69" t="s">
        <v>83</v>
      </c>
      <c r="J8" s="42">
        <f t="shared" si="1"/>
        <v>0</v>
      </c>
      <c r="K8" s="70"/>
      <c r="L8" s="70"/>
      <c r="M8" s="70"/>
      <c r="N8" s="4"/>
      <c r="O8" s="4"/>
      <c r="P8" s="4"/>
      <c r="Q8" s="4"/>
      <c r="R8" s="4"/>
      <c r="S8" s="4"/>
      <c r="T8" s="4"/>
      <c r="U8" s="4"/>
      <c r="V8" s="4"/>
      <c r="W8" s="4"/>
      <c r="X8" s="4"/>
      <c r="Y8" s="4"/>
      <c r="Z8" s="4"/>
      <c r="AA8" s="4"/>
    </row>
    <row r="9">
      <c r="A9" s="36">
        <v>45958.0</v>
      </c>
      <c r="B9" s="37" t="s">
        <v>86</v>
      </c>
      <c r="C9" s="7" t="s">
        <v>100</v>
      </c>
      <c r="D9" s="68">
        <v>2000.0</v>
      </c>
      <c r="E9" s="54" t="s">
        <v>35</v>
      </c>
      <c r="F9" s="4"/>
      <c r="G9" s="45"/>
      <c r="H9" s="45"/>
      <c r="I9" s="69" t="s">
        <v>84</v>
      </c>
      <c r="J9" s="42">
        <f t="shared" si="1"/>
        <v>0</v>
      </c>
      <c r="K9" s="70"/>
      <c r="L9" s="70"/>
      <c r="M9" s="70"/>
      <c r="N9" s="4"/>
      <c r="O9" s="4"/>
      <c r="P9" s="4"/>
      <c r="Q9" s="4"/>
      <c r="R9" s="4"/>
      <c r="S9" s="4"/>
      <c r="T9" s="4"/>
      <c r="U9" s="4"/>
      <c r="V9" s="4"/>
      <c r="W9" s="4"/>
      <c r="X9" s="4"/>
      <c r="Y9" s="4"/>
      <c r="Z9" s="4"/>
      <c r="AA9" s="4"/>
    </row>
    <row r="10">
      <c r="A10" s="36">
        <v>45960.0</v>
      </c>
      <c r="B10" s="37" t="s">
        <v>86</v>
      </c>
      <c r="C10" s="7" t="s">
        <v>102</v>
      </c>
      <c r="D10" s="68">
        <v>2000.0</v>
      </c>
      <c r="E10" s="54" t="s">
        <v>66</v>
      </c>
      <c r="F10" s="4"/>
      <c r="G10" s="45"/>
      <c r="H10" s="45"/>
      <c r="I10" s="69" t="s">
        <v>85</v>
      </c>
      <c r="J10" s="42">
        <f t="shared" si="1"/>
        <v>0</v>
      </c>
      <c r="K10" s="70"/>
      <c r="L10" s="70"/>
      <c r="M10" s="70"/>
      <c r="N10" s="4"/>
      <c r="O10" s="4"/>
      <c r="P10" s="4"/>
      <c r="Q10" s="4"/>
      <c r="R10" s="4"/>
      <c r="S10" s="4"/>
      <c r="T10" s="4"/>
      <c r="U10" s="4"/>
      <c r="V10" s="4"/>
      <c r="W10" s="4"/>
      <c r="X10" s="4"/>
      <c r="Y10" s="4"/>
      <c r="Z10" s="4"/>
      <c r="AA10" s="4"/>
    </row>
    <row r="11">
      <c r="A11" s="36">
        <v>45961.0</v>
      </c>
      <c r="B11" s="37" t="s">
        <v>86</v>
      </c>
      <c r="C11" s="7" t="s">
        <v>100</v>
      </c>
      <c r="D11" s="68">
        <v>500.0</v>
      </c>
      <c r="E11" s="54" t="s">
        <v>35</v>
      </c>
      <c r="F11" s="4"/>
      <c r="G11" s="45"/>
      <c r="H11" s="45"/>
      <c r="I11" s="69" t="s">
        <v>86</v>
      </c>
      <c r="J11" s="42">
        <f t="shared" si="1"/>
        <v>21500</v>
      </c>
      <c r="K11" s="70"/>
      <c r="L11" s="70"/>
      <c r="M11" s="70"/>
      <c r="N11" s="4"/>
      <c r="O11" s="4"/>
      <c r="P11" s="4"/>
      <c r="Q11" s="4"/>
      <c r="R11" s="4"/>
      <c r="S11" s="4"/>
      <c r="T11" s="4"/>
      <c r="U11" s="4"/>
      <c r="V11" s="4"/>
      <c r="W11" s="4"/>
      <c r="X11" s="4"/>
      <c r="Y11" s="4"/>
      <c r="Z11" s="4"/>
      <c r="AA11" s="4"/>
    </row>
    <row r="12">
      <c r="A12" s="36">
        <v>45962.0</v>
      </c>
      <c r="B12" s="37" t="s">
        <v>87</v>
      </c>
      <c r="C12" s="7" t="s">
        <v>100</v>
      </c>
      <c r="D12" s="68">
        <v>1500.0</v>
      </c>
      <c r="E12" s="54" t="s">
        <v>55</v>
      </c>
      <c r="F12" s="4"/>
      <c r="G12" s="45"/>
      <c r="H12" s="45"/>
      <c r="I12" s="69" t="s">
        <v>87</v>
      </c>
      <c r="J12" s="42">
        <f t="shared" si="1"/>
        <v>23000</v>
      </c>
      <c r="K12" s="70"/>
      <c r="L12" s="70"/>
      <c r="M12" s="70"/>
      <c r="N12" s="4"/>
      <c r="O12" s="4"/>
      <c r="P12" s="4"/>
      <c r="Q12" s="4"/>
      <c r="R12" s="4"/>
      <c r="S12" s="4"/>
      <c r="T12" s="4"/>
      <c r="U12" s="4"/>
      <c r="V12" s="4"/>
      <c r="W12" s="4"/>
      <c r="X12" s="4"/>
      <c r="Y12" s="4"/>
      <c r="Z12" s="4"/>
      <c r="AA12" s="4"/>
    </row>
    <row r="13">
      <c r="A13" s="36">
        <v>45967.0</v>
      </c>
      <c r="B13" s="37" t="s">
        <v>87</v>
      </c>
      <c r="C13" s="7" t="s">
        <v>100</v>
      </c>
      <c r="D13" s="68">
        <v>1500.0</v>
      </c>
      <c r="E13" s="54" t="s">
        <v>66</v>
      </c>
      <c r="F13" s="4"/>
      <c r="G13" s="45"/>
      <c r="H13" s="45"/>
      <c r="I13" s="69" t="s">
        <v>88</v>
      </c>
      <c r="J13" s="42">
        <f t="shared" si="1"/>
        <v>0</v>
      </c>
      <c r="K13" s="70"/>
      <c r="L13" s="70"/>
      <c r="M13" s="70"/>
      <c r="N13" s="4"/>
      <c r="O13" s="4"/>
      <c r="P13" s="4"/>
      <c r="Q13" s="4"/>
      <c r="R13" s="4"/>
      <c r="S13" s="4"/>
      <c r="T13" s="4"/>
      <c r="U13" s="4"/>
      <c r="V13" s="4"/>
      <c r="W13" s="4"/>
      <c r="X13" s="4"/>
      <c r="Y13" s="4"/>
      <c r="Z13" s="4"/>
      <c r="AA13" s="4"/>
    </row>
    <row r="14">
      <c r="A14" s="36">
        <v>45968.0</v>
      </c>
      <c r="B14" s="37" t="s">
        <v>87</v>
      </c>
      <c r="C14" s="7" t="s">
        <v>102</v>
      </c>
      <c r="D14" s="68">
        <v>4000.0</v>
      </c>
      <c r="E14" s="54" t="s">
        <v>66</v>
      </c>
      <c r="F14" s="4"/>
      <c r="G14" s="4"/>
      <c r="H14" s="4"/>
      <c r="I14" s="48" t="s">
        <v>89</v>
      </c>
      <c r="J14" s="49">
        <f>SUM(J2:J13)</f>
        <v>44500</v>
      </c>
      <c r="K14" s="70"/>
      <c r="L14" s="70"/>
      <c r="M14" s="70"/>
      <c r="N14" s="4"/>
      <c r="O14" s="4"/>
      <c r="P14" s="4"/>
      <c r="Q14" s="4"/>
      <c r="R14" s="4"/>
      <c r="S14" s="4"/>
      <c r="T14" s="4"/>
      <c r="U14" s="4"/>
      <c r="V14" s="4"/>
      <c r="W14" s="4"/>
      <c r="X14" s="4"/>
      <c r="Y14" s="4"/>
      <c r="Z14" s="4"/>
      <c r="AA14" s="4"/>
    </row>
    <row r="15">
      <c r="A15" s="36">
        <v>45969.0</v>
      </c>
      <c r="B15" s="37" t="s">
        <v>87</v>
      </c>
      <c r="C15" s="7" t="s">
        <v>102</v>
      </c>
      <c r="D15" s="68">
        <v>2500.0</v>
      </c>
      <c r="E15" s="54" t="s">
        <v>31</v>
      </c>
      <c r="F15" s="4"/>
      <c r="G15" s="4"/>
      <c r="H15" s="4"/>
      <c r="I15" s="4"/>
      <c r="J15" s="4"/>
      <c r="K15" s="4"/>
      <c r="L15" s="4"/>
      <c r="M15" s="4"/>
      <c r="N15" s="4"/>
      <c r="O15" s="4"/>
      <c r="P15" s="4"/>
      <c r="Q15" s="4"/>
      <c r="R15" s="4"/>
      <c r="S15" s="4"/>
      <c r="T15" s="4"/>
      <c r="U15" s="4"/>
      <c r="V15" s="4"/>
      <c r="W15" s="4"/>
      <c r="X15" s="4"/>
      <c r="Y15" s="4"/>
      <c r="Z15" s="4"/>
      <c r="AA15" s="4"/>
    </row>
    <row r="16">
      <c r="A16" s="36">
        <v>45971.0</v>
      </c>
      <c r="B16" s="37" t="s">
        <v>87</v>
      </c>
      <c r="C16" s="7" t="s">
        <v>102</v>
      </c>
      <c r="D16" s="68">
        <v>3500.0</v>
      </c>
      <c r="E16" s="54" t="s">
        <v>45</v>
      </c>
      <c r="F16" s="4"/>
      <c r="G16" s="4"/>
      <c r="H16" s="4"/>
      <c r="I16" s="4"/>
      <c r="J16" s="4"/>
      <c r="K16" s="4"/>
      <c r="L16" s="4"/>
      <c r="M16" s="4"/>
      <c r="N16" s="4"/>
      <c r="O16" s="4"/>
      <c r="P16" s="4"/>
      <c r="Q16" s="4"/>
      <c r="R16" s="4"/>
      <c r="S16" s="4"/>
      <c r="T16" s="4"/>
      <c r="U16" s="4"/>
      <c r="V16" s="4"/>
      <c r="W16" s="4"/>
      <c r="X16" s="4"/>
      <c r="Y16" s="4"/>
      <c r="Z16" s="4"/>
      <c r="AA16" s="4"/>
    </row>
    <row r="17">
      <c r="A17" s="36">
        <v>45974.0</v>
      </c>
      <c r="B17" s="37" t="s">
        <v>87</v>
      </c>
      <c r="C17" s="7" t="s">
        <v>100</v>
      </c>
      <c r="D17" s="68">
        <v>2500.0</v>
      </c>
      <c r="E17" s="54" t="s">
        <v>35</v>
      </c>
      <c r="F17" s="4"/>
      <c r="G17" s="4"/>
      <c r="H17" s="4"/>
      <c r="I17" s="4"/>
      <c r="J17" s="4"/>
      <c r="K17" s="4"/>
      <c r="L17" s="4"/>
      <c r="M17" s="4"/>
      <c r="N17" s="4"/>
      <c r="O17" s="4"/>
      <c r="P17" s="4"/>
      <c r="Q17" s="4"/>
      <c r="R17" s="4"/>
      <c r="S17" s="4"/>
      <c r="T17" s="4"/>
      <c r="U17" s="4"/>
      <c r="V17" s="4"/>
      <c r="W17" s="4"/>
      <c r="X17" s="4"/>
      <c r="Y17" s="4"/>
      <c r="Z17" s="4"/>
      <c r="AA17" s="4"/>
    </row>
    <row r="18">
      <c r="A18" s="36">
        <v>45979.0</v>
      </c>
      <c r="B18" s="37" t="s">
        <v>87</v>
      </c>
      <c r="C18" s="7" t="s">
        <v>102</v>
      </c>
      <c r="D18" s="68">
        <v>2500.0</v>
      </c>
      <c r="E18" s="54" t="s">
        <v>31</v>
      </c>
      <c r="F18" s="4"/>
      <c r="G18" s="4"/>
      <c r="H18" s="4"/>
      <c r="I18" s="4"/>
      <c r="J18" s="4"/>
      <c r="K18" s="4"/>
      <c r="L18" s="4"/>
      <c r="M18" s="4"/>
      <c r="N18" s="4"/>
      <c r="O18" s="4"/>
      <c r="P18" s="4"/>
      <c r="Q18" s="4"/>
      <c r="R18" s="4"/>
      <c r="S18" s="4"/>
      <c r="T18" s="4"/>
      <c r="U18" s="4"/>
      <c r="V18" s="4"/>
      <c r="W18" s="4"/>
      <c r="X18" s="4"/>
      <c r="Y18" s="4"/>
      <c r="Z18" s="4"/>
      <c r="AA18" s="4"/>
    </row>
    <row r="19">
      <c r="A19" s="36">
        <v>45983.0</v>
      </c>
      <c r="B19" s="37" t="s">
        <v>87</v>
      </c>
      <c r="C19" s="7" t="s">
        <v>100</v>
      </c>
      <c r="D19" s="68">
        <v>1500.0</v>
      </c>
      <c r="E19" s="54" t="s">
        <v>11</v>
      </c>
      <c r="F19" s="4"/>
      <c r="G19" s="4"/>
      <c r="H19" s="4"/>
      <c r="I19" s="4"/>
      <c r="J19" s="4"/>
      <c r="K19" s="4"/>
      <c r="L19" s="4"/>
      <c r="M19" s="4"/>
      <c r="N19" s="4"/>
      <c r="O19" s="4"/>
      <c r="P19" s="4"/>
      <c r="Q19" s="4"/>
      <c r="R19" s="4"/>
      <c r="S19" s="4"/>
      <c r="T19" s="4"/>
      <c r="U19" s="4"/>
      <c r="V19" s="4"/>
      <c r="W19" s="4"/>
      <c r="X19" s="4"/>
      <c r="Y19" s="4"/>
      <c r="Z19" s="4"/>
      <c r="AA19" s="4"/>
    </row>
    <row r="20">
      <c r="A20" s="36">
        <v>45983.0</v>
      </c>
      <c r="B20" s="37" t="s">
        <v>87</v>
      </c>
      <c r="C20" s="7" t="s">
        <v>100</v>
      </c>
      <c r="D20" s="68">
        <v>1500.0</v>
      </c>
      <c r="E20" s="54" t="s">
        <v>55</v>
      </c>
      <c r="F20" s="4"/>
      <c r="G20" s="4"/>
      <c r="H20" s="4"/>
      <c r="I20" s="4"/>
      <c r="J20" s="4"/>
      <c r="K20" s="4"/>
      <c r="L20" s="4"/>
      <c r="M20" s="4"/>
      <c r="N20" s="4"/>
      <c r="O20" s="4"/>
      <c r="P20" s="4"/>
      <c r="Q20" s="4"/>
      <c r="R20" s="4"/>
      <c r="S20" s="4"/>
      <c r="T20" s="4"/>
      <c r="U20" s="4"/>
      <c r="V20" s="4"/>
      <c r="W20" s="4"/>
      <c r="X20" s="4"/>
      <c r="Y20" s="4"/>
      <c r="Z20" s="4"/>
      <c r="AA20" s="4"/>
    </row>
    <row r="21">
      <c r="A21" s="26">
        <v>45985.0</v>
      </c>
      <c r="B21" s="37" t="s">
        <v>87</v>
      </c>
      <c r="C21" s="7" t="s">
        <v>100</v>
      </c>
      <c r="D21" s="71">
        <v>1000.0</v>
      </c>
      <c r="E21" s="54" t="s">
        <v>45</v>
      </c>
      <c r="F21" s="4"/>
      <c r="G21" s="4"/>
      <c r="H21" s="4"/>
      <c r="I21" s="4"/>
      <c r="J21" s="4"/>
      <c r="K21" s="4"/>
      <c r="L21" s="4"/>
      <c r="M21" s="4"/>
      <c r="N21" s="4"/>
      <c r="O21" s="4"/>
      <c r="P21" s="4"/>
      <c r="Q21" s="4"/>
      <c r="R21" s="4"/>
      <c r="S21" s="4"/>
      <c r="T21" s="4"/>
      <c r="U21" s="4"/>
      <c r="V21" s="4"/>
      <c r="W21" s="4"/>
      <c r="X21" s="4"/>
      <c r="Y21" s="4"/>
      <c r="Z21" s="4"/>
      <c r="AA21" s="4"/>
    </row>
    <row r="22">
      <c r="A22" s="26">
        <v>45985.0</v>
      </c>
      <c r="B22" s="37" t="s">
        <v>87</v>
      </c>
      <c r="C22" s="7" t="s">
        <v>101</v>
      </c>
      <c r="D22" s="71">
        <v>1000.0</v>
      </c>
      <c r="E22" s="54" t="s">
        <v>31</v>
      </c>
      <c r="F22" s="4"/>
      <c r="G22" s="4"/>
      <c r="H22" s="4"/>
      <c r="I22" s="4"/>
      <c r="J22" s="4"/>
      <c r="K22" s="4"/>
      <c r="L22" s="4"/>
      <c r="M22" s="4"/>
      <c r="N22" s="4"/>
      <c r="O22" s="4"/>
      <c r="P22" s="4"/>
      <c r="Q22" s="4"/>
      <c r="R22" s="4"/>
      <c r="S22" s="4"/>
      <c r="T22" s="4"/>
      <c r="U22" s="4"/>
      <c r="V22" s="4"/>
      <c r="W22" s="4"/>
      <c r="X22" s="4"/>
      <c r="Y22" s="4"/>
      <c r="Z22" s="4"/>
      <c r="AA22" s="4"/>
    </row>
    <row r="23">
      <c r="A23" s="43"/>
      <c r="B23" s="37" t="s">
        <v>97</v>
      </c>
      <c r="C23" s="4"/>
      <c r="D23" s="66"/>
      <c r="E23" s="45"/>
      <c r="F23" s="4"/>
      <c r="G23" s="4"/>
      <c r="H23" s="4"/>
      <c r="I23" s="4"/>
      <c r="J23" s="4"/>
      <c r="K23" s="4"/>
      <c r="L23" s="4"/>
      <c r="M23" s="4"/>
      <c r="N23" s="4"/>
      <c r="O23" s="4"/>
      <c r="P23" s="4"/>
      <c r="Q23" s="4"/>
      <c r="R23" s="4"/>
      <c r="S23" s="4"/>
      <c r="T23" s="4"/>
      <c r="U23" s="4"/>
      <c r="V23" s="4"/>
      <c r="W23" s="4"/>
      <c r="X23" s="4"/>
      <c r="Y23" s="4"/>
      <c r="Z23" s="4"/>
      <c r="AA23" s="4"/>
    </row>
    <row r="24">
      <c r="A24" s="43"/>
      <c r="B24" s="37" t="s">
        <v>97</v>
      </c>
      <c r="C24" s="4"/>
      <c r="D24" s="66"/>
      <c r="E24" s="45"/>
      <c r="F24" s="4"/>
      <c r="G24" s="4"/>
      <c r="H24" s="4"/>
      <c r="I24" s="4"/>
      <c r="J24" s="4"/>
      <c r="K24" s="4"/>
      <c r="L24" s="4"/>
      <c r="M24" s="4"/>
      <c r="N24" s="4"/>
      <c r="O24" s="4"/>
      <c r="P24" s="4"/>
      <c r="Q24" s="4"/>
      <c r="R24" s="4"/>
      <c r="S24" s="4"/>
      <c r="T24" s="4"/>
      <c r="U24" s="4"/>
      <c r="V24" s="4"/>
      <c r="W24" s="4"/>
      <c r="X24" s="4"/>
      <c r="Y24" s="4"/>
      <c r="Z24" s="4"/>
      <c r="AA24" s="4"/>
    </row>
    <row r="25">
      <c r="A25" s="43"/>
      <c r="B25" s="37" t="s">
        <v>97</v>
      </c>
      <c r="C25" s="4"/>
      <c r="D25" s="66"/>
      <c r="E25" s="45"/>
      <c r="F25" s="4"/>
      <c r="G25" s="4"/>
      <c r="H25" s="4"/>
      <c r="I25" s="4"/>
      <c r="J25" s="4"/>
      <c r="K25" s="4"/>
      <c r="L25" s="4"/>
      <c r="M25" s="4"/>
      <c r="N25" s="4"/>
      <c r="O25" s="4"/>
      <c r="P25" s="4"/>
      <c r="Q25" s="4"/>
      <c r="R25" s="4"/>
      <c r="S25" s="4"/>
      <c r="T25" s="4"/>
      <c r="U25" s="4"/>
      <c r="V25" s="4"/>
      <c r="W25" s="4"/>
      <c r="X25" s="4"/>
      <c r="Y25" s="4"/>
      <c r="Z25" s="4"/>
      <c r="AA25" s="4"/>
    </row>
    <row r="26">
      <c r="A26" s="43"/>
      <c r="B26" s="37" t="s">
        <v>97</v>
      </c>
      <c r="C26" s="4"/>
      <c r="D26" s="66"/>
      <c r="E26" s="45"/>
      <c r="F26" s="4"/>
      <c r="G26" s="4"/>
      <c r="H26" s="4"/>
      <c r="I26" s="4"/>
      <c r="J26" s="4"/>
      <c r="K26" s="4"/>
      <c r="L26" s="4"/>
      <c r="M26" s="4"/>
      <c r="N26" s="4"/>
      <c r="O26" s="4"/>
      <c r="P26" s="4"/>
      <c r="Q26" s="4"/>
      <c r="R26" s="4"/>
      <c r="S26" s="4"/>
      <c r="T26" s="4"/>
      <c r="U26" s="4"/>
      <c r="V26" s="4"/>
      <c r="W26" s="4"/>
      <c r="X26" s="4"/>
      <c r="Y26" s="4"/>
      <c r="Z26" s="4"/>
      <c r="AA26" s="4"/>
    </row>
    <row r="27">
      <c r="A27" s="43"/>
      <c r="B27" s="37" t="s">
        <v>97</v>
      </c>
      <c r="C27" s="4"/>
      <c r="D27" s="66"/>
      <c r="E27" s="45"/>
      <c r="F27" s="4"/>
      <c r="G27" s="4"/>
      <c r="H27" s="4"/>
      <c r="I27" s="4"/>
      <c r="J27" s="4"/>
      <c r="K27" s="4"/>
      <c r="L27" s="4"/>
      <c r="M27" s="4"/>
      <c r="N27" s="4"/>
      <c r="O27" s="4"/>
      <c r="P27" s="4"/>
      <c r="Q27" s="4"/>
      <c r="R27" s="4"/>
      <c r="S27" s="4"/>
      <c r="T27" s="4"/>
      <c r="U27" s="4"/>
      <c r="V27" s="4"/>
      <c r="W27" s="4"/>
      <c r="X27" s="4"/>
      <c r="Y27" s="4"/>
      <c r="Z27" s="4"/>
      <c r="AA27" s="4"/>
    </row>
    <row r="28">
      <c r="A28" s="43"/>
      <c r="B28" s="37" t="s">
        <v>97</v>
      </c>
      <c r="C28" s="4"/>
      <c r="D28" s="66"/>
      <c r="E28" s="45"/>
      <c r="F28" s="4"/>
      <c r="G28" s="4"/>
      <c r="H28" s="4"/>
      <c r="I28" s="4"/>
      <c r="J28" s="4"/>
      <c r="K28" s="4"/>
      <c r="L28" s="4"/>
      <c r="M28" s="4"/>
      <c r="N28" s="4"/>
      <c r="O28" s="4"/>
      <c r="P28" s="4"/>
      <c r="Q28" s="4"/>
      <c r="R28" s="4"/>
      <c r="S28" s="4"/>
      <c r="T28" s="4"/>
      <c r="U28" s="4"/>
      <c r="V28" s="4"/>
      <c r="W28" s="4"/>
      <c r="X28" s="4"/>
      <c r="Y28" s="4"/>
      <c r="Z28" s="4"/>
      <c r="AA28" s="4"/>
    </row>
    <row r="29">
      <c r="A29" s="43"/>
      <c r="B29" s="37" t="s">
        <v>97</v>
      </c>
      <c r="C29" s="4"/>
      <c r="D29" s="66"/>
      <c r="E29" s="45"/>
      <c r="F29" s="4"/>
      <c r="G29" s="4"/>
      <c r="H29" s="4"/>
      <c r="I29" s="4"/>
      <c r="J29" s="4"/>
      <c r="K29" s="4"/>
      <c r="L29" s="4"/>
      <c r="M29" s="4"/>
      <c r="N29" s="4"/>
      <c r="O29" s="4"/>
      <c r="P29" s="4"/>
      <c r="Q29" s="4"/>
      <c r="R29" s="4"/>
      <c r="S29" s="4"/>
      <c r="T29" s="4"/>
      <c r="U29" s="4"/>
      <c r="V29" s="4"/>
      <c r="W29" s="4"/>
      <c r="X29" s="4"/>
      <c r="Y29" s="4"/>
      <c r="Z29" s="4"/>
      <c r="AA29" s="4"/>
    </row>
    <row r="30">
      <c r="A30" s="43"/>
      <c r="B30" s="37" t="s">
        <v>97</v>
      </c>
      <c r="C30" s="4"/>
      <c r="D30" s="66"/>
      <c r="E30" s="45"/>
      <c r="F30" s="4"/>
      <c r="G30" s="4"/>
      <c r="H30" s="4"/>
      <c r="I30" s="4"/>
      <c r="J30" s="4"/>
      <c r="K30" s="4"/>
      <c r="L30" s="4"/>
      <c r="M30" s="4"/>
      <c r="N30" s="4"/>
      <c r="O30" s="4"/>
      <c r="P30" s="4"/>
      <c r="Q30" s="4"/>
      <c r="R30" s="4"/>
      <c r="S30" s="4"/>
      <c r="T30" s="4"/>
      <c r="U30" s="4"/>
      <c r="V30" s="4"/>
      <c r="W30" s="4"/>
      <c r="X30" s="4"/>
      <c r="Y30" s="4"/>
      <c r="Z30" s="4"/>
      <c r="AA30" s="4"/>
    </row>
    <row r="31">
      <c r="A31" s="43"/>
      <c r="B31" s="37" t="s">
        <v>97</v>
      </c>
      <c r="C31" s="4"/>
      <c r="D31" s="66"/>
      <c r="E31" s="45"/>
      <c r="F31" s="4"/>
      <c r="G31" s="4"/>
      <c r="H31" s="4"/>
      <c r="I31" s="4"/>
      <c r="J31" s="4"/>
      <c r="K31" s="4"/>
      <c r="L31" s="4"/>
      <c r="M31" s="4"/>
      <c r="N31" s="4"/>
      <c r="O31" s="4"/>
      <c r="P31" s="4"/>
      <c r="Q31" s="4"/>
      <c r="R31" s="4"/>
      <c r="S31" s="4"/>
      <c r="T31" s="4"/>
      <c r="U31" s="4"/>
      <c r="V31" s="4"/>
      <c r="W31" s="4"/>
      <c r="X31" s="4"/>
      <c r="Y31" s="4"/>
      <c r="Z31" s="4"/>
      <c r="AA31" s="4"/>
    </row>
    <row r="32">
      <c r="A32" s="43"/>
      <c r="B32" s="37" t="s">
        <v>97</v>
      </c>
      <c r="C32" s="4"/>
      <c r="D32" s="66"/>
      <c r="E32" s="45"/>
      <c r="F32" s="4"/>
      <c r="G32" s="4"/>
      <c r="H32" s="4"/>
      <c r="I32" s="4"/>
      <c r="J32" s="4"/>
      <c r="K32" s="4"/>
      <c r="L32" s="4"/>
      <c r="M32" s="4"/>
      <c r="N32" s="4"/>
      <c r="O32" s="4"/>
      <c r="P32" s="4"/>
      <c r="Q32" s="4"/>
      <c r="R32" s="4"/>
      <c r="S32" s="4"/>
      <c r="T32" s="4"/>
      <c r="U32" s="4"/>
      <c r="V32" s="4"/>
      <c r="W32" s="4"/>
      <c r="X32" s="4"/>
      <c r="Y32" s="4"/>
      <c r="Z32" s="4"/>
      <c r="AA32" s="4"/>
    </row>
    <row r="33">
      <c r="A33" s="43"/>
      <c r="B33" s="37" t="s">
        <v>97</v>
      </c>
      <c r="C33" s="4"/>
      <c r="D33" s="66"/>
      <c r="E33" s="45"/>
      <c r="F33" s="4"/>
      <c r="G33" s="4"/>
      <c r="H33" s="4"/>
      <c r="I33" s="4"/>
      <c r="J33" s="4"/>
      <c r="K33" s="4"/>
      <c r="L33" s="4"/>
      <c r="M33" s="4"/>
      <c r="N33" s="4"/>
      <c r="O33" s="4"/>
      <c r="P33" s="4"/>
      <c r="Q33" s="4"/>
      <c r="R33" s="4"/>
      <c r="S33" s="4"/>
      <c r="T33" s="4"/>
      <c r="U33" s="4"/>
      <c r="V33" s="4"/>
      <c r="W33" s="4"/>
      <c r="X33" s="4"/>
      <c r="Y33" s="4"/>
      <c r="Z33" s="4"/>
      <c r="AA33" s="4"/>
    </row>
    <row r="34">
      <c r="A34" s="43"/>
      <c r="B34" s="37" t="s">
        <v>97</v>
      </c>
      <c r="C34" s="4"/>
      <c r="D34" s="66"/>
      <c r="E34" s="45"/>
      <c r="F34" s="4"/>
      <c r="G34" s="4"/>
      <c r="H34" s="4"/>
      <c r="I34" s="4"/>
      <c r="J34" s="4"/>
      <c r="K34" s="4"/>
      <c r="L34" s="4"/>
      <c r="M34" s="4"/>
      <c r="N34" s="4"/>
      <c r="O34" s="4"/>
      <c r="P34" s="4"/>
      <c r="Q34" s="4"/>
      <c r="R34" s="4"/>
      <c r="S34" s="4"/>
      <c r="T34" s="4"/>
      <c r="U34" s="4"/>
      <c r="V34" s="4"/>
      <c r="W34" s="4"/>
      <c r="X34" s="4"/>
      <c r="Y34" s="4"/>
      <c r="Z34" s="4"/>
      <c r="AA34" s="4"/>
    </row>
    <row r="35">
      <c r="A35" s="43"/>
      <c r="B35" s="37" t="s">
        <v>97</v>
      </c>
      <c r="C35" s="4"/>
      <c r="D35" s="66"/>
      <c r="E35" s="45"/>
      <c r="F35" s="4"/>
      <c r="G35" s="4"/>
      <c r="H35" s="4"/>
      <c r="I35" s="4"/>
      <c r="J35" s="4"/>
      <c r="K35" s="4"/>
      <c r="L35" s="4"/>
      <c r="M35" s="4"/>
      <c r="N35" s="4"/>
      <c r="O35" s="4"/>
      <c r="P35" s="4"/>
      <c r="Q35" s="4"/>
      <c r="R35" s="4"/>
      <c r="S35" s="4"/>
      <c r="T35" s="4"/>
      <c r="U35" s="4"/>
      <c r="V35" s="4"/>
      <c r="W35" s="4"/>
      <c r="X35" s="4"/>
      <c r="Y35" s="4"/>
      <c r="Z35" s="4"/>
      <c r="AA35" s="4"/>
    </row>
    <row r="36">
      <c r="A36" s="43"/>
      <c r="B36" s="37" t="s">
        <v>97</v>
      </c>
      <c r="C36" s="4"/>
      <c r="D36" s="66"/>
      <c r="E36" s="45"/>
      <c r="F36" s="4"/>
      <c r="G36" s="4"/>
      <c r="H36" s="4"/>
      <c r="I36" s="4"/>
      <c r="J36" s="4"/>
      <c r="K36" s="4"/>
      <c r="L36" s="4"/>
      <c r="M36" s="4"/>
      <c r="N36" s="4"/>
      <c r="O36" s="4"/>
      <c r="P36" s="4"/>
      <c r="Q36" s="4"/>
      <c r="R36" s="4"/>
      <c r="S36" s="4"/>
      <c r="T36" s="4"/>
      <c r="U36" s="4"/>
      <c r="V36" s="4"/>
      <c r="W36" s="4"/>
      <c r="X36" s="4"/>
      <c r="Y36" s="4"/>
      <c r="Z36" s="4"/>
      <c r="AA36" s="4"/>
    </row>
    <row r="37">
      <c r="A37" s="43"/>
      <c r="B37" s="37" t="s">
        <v>97</v>
      </c>
      <c r="C37" s="4"/>
      <c r="D37" s="66"/>
      <c r="E37" s="45"/>
      <c r="F37" s="4"/>
      <c r="G37" s="4"/>
      <c r="H37" s="4"/>
      <c r="I37" s="4"/>
      <c r="J37" s="4"/>
      <c r="K37" s="4"/>
      <c r="L37" s="4"/>
      <c r="M37" s="4"/>
      <c r="N37" s="4"/>
      <c r="O37" s="4"/>
      <c r="P37" s="4"/>
      <c r="Q37" s="4"/>
      <c r="R37" s="4"/>
      <c r="S37" s="4"/>
      <c r="T37" s="4"/>
      <c r="U37" s="4"/>
      <c r="V37" s="4"/>
      <c r="W37" s="4"/>
      <c r="X37" s="4"/>
      <c r="Y37" s="4"/>
      <c r="Z37" s="4"/>
      <c r="AA37" s="4"/>
    </row>
    <row r="38">
      <c r="A38" s="43"/>
      <c r="B38" s="37" t="s">
        <v>97</v>
      </c>
      <c r="C38" s="4"/>
      <c r="D38" s="66"/>
      <c r="E38" s="45"/>
      <c r="F38" s="4"/>
      <c r="G38" s="4"/>
      <c r="H38" s="4"/>
      <c r="I38" s="4"/>
      <c r="J38" s="4"/>
      <c r="K38" s="4"/>
      <c r="L38" s="4"/>
      <c r="M38" s="4"/>
      <c r="N38" s="4"/>
      <c r="O38" s="4"/>
      <c r="P38" s="4"/>
      <c r="Q38" s="4"/>
      <c r="R38" s="4"/>
      <c r="S38" s="4"/>
      <c r="T38" s="4"/>
      <c r="U38" s="4"/>
      <c r="V38" s="4"/>
      <c r="W38" s="4"/>
      <c r="X38" s="4"/>
      <c r="Y38" s="4"/>
      <c r="Z38" s="4"/>
      <c r="AA38" s="4"/>
    </row>
    <row r="39">
      <c r="A39" s="43"/>
      <c r="B39" s="37" t="s">
        <v>97</v>
      </c>
      <c r="C39" s="4"/>
      <c r="D39" s="66"/>
      <c r="E39" s="45"/>
      <c r="F39" s="4"/>
      <c r="G39" s="4"/>
      <c r="H39" s="4"/>
      <c r="I39" s="4"/>
      <c r="J39" s="4"/>
      <c r="K39" s="4"/>
      <c r="L39" s="4"/>
      <c r="M39" s="4"/>
      <c r="N39" s="4"/>
      <c r="O39" s="4"/>
      <c r="P39" s="4"/>
      <c r="Q39" s="4"/>
      <c r="R39" s="4"/>
      <c r="S39" s="4"/>
      <c r="T39" s="4"/>
      <c r="U39" s="4"/>
      <c r="V39" s="4"/>
      <c r="W39" s="4"/>
      <c r="X39" s="4"/>
      <c r="Y39" s="4"/>
      <c r="Z39" s="4"/>
      <c r="AA39" s="4"/>
    </row>
    <row r="40">
      <c r="A40" s="43"/>
      <c r="B40" s="37" t="s">
        <v>97</v>
      </c>
      <c r="C40" s="4"/>
      <c r="D40" s="66"/>
      <c r="E40" s="45"/>
      <c r="F40" s="4"/>
      <c r="G40" s="4"/>
      <c r="H40" s="4"/>
      <c r="I40" s="4"/>
      <c r="J40" s="4"/>
      <c r="K40" s="4"/>
      <c r="L40" s="4"/>
      <c r="M40" s="4"/>
      <c r="N40" s="4"/>
      <c r="O40" s="4"/>
      <c r="P40" s="4"/>
      <c r="Q40" s="4"/>
      <c r="R40" s="4"/>
      <c r="S40" s="4"/>
      <c r="T40" s="4"/>
      <c r="U40" s="4"/>
      <c r="V40" s="4"/>
      <c r="W40" s="4"/>
      <c r="X40" s="4"/>
      <c r="Y40" s="4"/>
      <c r="Z40" s="4"/>
      <c r="AA40" s="4"/>
    </row>
    <row r="41">
      <c r="A41" s="43"/>
      <c r="B41" s="37" t="s">
        <v>97</v>
      </c>
      <c r="C41" s="4"/>
      <c r="D41" s="66"/>
      <c r="E41" s="45"/>
      <c r="F41" s="4"/>
      <c r="G41" s="4"/>
      <c r="H41" s="4"/>
      <c r="I41" s="4"/>
      <c r="J41" s="4"/>
      <c r="K41" s="4"/>
      <c r="L41" s="4"/>
      <c r="M41" s="4"/>
      <c r="N41" s="4"/>
      <c r="O41" s="4"/>
      <c r="P41" s="4"/>
      <c r="Q41" s="4"/>
      <c r="R41" s="4"/>
      <c r="S41" s="4"/>
      <c r="T41" s="4"/>
      <c r="U41" s="4"/>
      <c r="V41" s="4"/>
      <c r="W41" s="4"/>
      <c r="X41" s="4"/>
      <c r="Y41" s="4"/>
      <c r="Z41" s="4"/>
      <c r="AA41" s="4"/>
    </row>
    <row r="42">
      <c r="A42" s="43"/>
      <c r="B42" s="37" t="s">
        <v>97</v>
      </c>
      <c r="C42" s="4"/>
      <c r="D42" s="66"/>
      <c r="E42" s="45"/>
      <c r="F42" s="4"/>
      <c r="G42" s="4"/>
      <c r="H42" s="4"/>
      <c r="I42" s="4"/>
      <c r="J42" s="4"/>
      <c r="K42" s="4"/>
      <c r="L42" s="4"/>
      <c r="M42" s="4"/>
      <c r="N42" s="4"/>
      <c r="O42" s="4"/>
      <c r="P42" s="4"/>
      <c r="Q42" s="4"/>
      <c r="R42" s="4"/>
      <c r="S42" s="4"/>
      <c r="T42" s="4"/>
      <c r="U42" s="4"/>
      <c r="V42" s="4"/>
      <c r="W42" s="4"/>
      <c r="X42" s="4"/>
      <c r="Y42" s="4"/>
      <c r="Z42" s="4"/>
      <c r="AA42" s="4"/>
    </row>
    <row r="43">
      <c r="A43" s="43"/>
      <c r="B43" s="37" t="s">
        <v>97</v>
      </c>
      <c r="C43" s="4"/>
      <c r="D43" s="66"/>
      <c r="E43" s="45"/>
      <c r="F43" s="4"/>
      <c r="G43" s="4"/>
      <c r="H43" s="4"/>
      <c r="I43" s="4"/>
      <c r="J43" s="4"/>
      <c r="K43" s="4"/>
      <c r="L43" s="4"/>
      <c r="M43" s="4"/>
      <c r="N43" s="4"/>
      <c r="O43" s="4"/>
      <c r="P43" s="4"/>
      <c r="Q43" s="4"/>
      <c r="R43" s="4"/>
      <c r="S43" s="4"/>
      <c r="T43" s="4"/>
      <c r="U43" s="4"/>
      <c r="V43" s="4"/>
      <c r="W43" s="4"/>
      <c r="X43" s="4"/>
      <c r="Y43" s="4"/>
      <c r="Z43" s="4"/>
      <c r="AA43" s="4"/>
    </row>
    <row r="44">
      <c r="A44" s="43"/>
      <c r="B44" s="37" t="s">
        <v>97</v>
      </c>
      <c r="C44" s="4"/>
      <c r="D44" s="66"/>
      <c r="E44" s="45"/>
      <c r="F44" s="4"/>
      <c r="G44" s="4"/>
      <c r="H44" s="4"/>
      <c r="I44" s="4"/>
      <c r="J44" s="4"/>
      <c r="K44" s="4"/>
      <c r="L44" s="4"/>
      <c r="M44" s="4"/>
      <c r="N44" s="4"/>
      <c r="O44" s="4"/>
      <c r="P44" s="4"/>
      <c r="Q44" s="4"/>
      <c r="R44" s="4"/>
      <c r="S44" s="4"/>
      <c r="T44" s="4"/>
      <c r="U44" s="4"/>
      <c r="V44" s="4"/>
      <c r="W44" s="4"/>
      <c r="X44" s="4"/>
      <c r="Y44" s="4"/>
      <c r="Z44" s="4"/>
      <c r="AA44" s="4"/>
    </row>
    <row r="45">
      <c r="A45" s="43"/>
      <c r="B45" s="37" t="s">
        <v>97</v>
      </c>
      <c r="C45" s="4"/>
      <c r="D45" s="66"/>
      <c r="E45" s="45"/>
      <c r="F45" s="4"/>
      <c r="G45" s="4"/>
      <c r="H45" s="4"/>
      <c r="I45" s="4"/>
      <c r="J45" s="4"/>
      <c r="K45" s="4"/>
      <c r="L45" s="4"/>
      <c r="M45" s="4"/>
      <c r="N45" s="4"/>
      <c r="O45" s="4"/>
      <c r="P45" s="4"/>
      <c r="Q45" s="4"/>
      <c r="R45" s="4"/>
      <c r="S45" s="4"/>
      <c r="T45" s="4"/>
      <c r="U45" s="4"/>
      <c r="V45" s="4"/>
      <c r="W45" s="4"/>
      <c r="X45" s="4"/>
      <c r="Y45" s="4"/>
      <c r="Z45" s="4"/>
      <c r="AA45" s="4"/>
    </row>
    <row r="46">
      <c r="A46" s="43"/>
      <c r="B46" s="37" t="s">
        <v>97</v>
      </c>
      <c r="C46" s="4"/>
      <c r="D46" s="66"/>
      <c r="E46" s="45"/>
      <c r="F46" s="4"/>
      <c r="G46" s="4"/>
      <c r="H46" s="4"/>
      <c r="I46" s="4"/>
      <c r="J46" s="4"/>
      <c r="K46" s="4"/>
      <c r="L46" s="4"/>
      <c r="M46" s="4"/>
      <c r="N46" s="4"/>
      <c r="O46" s="4"/>
      <c r="P46" s="4"/>
      <c r="Q46" s="4"/>
      <c r="R46" s="4"/>
      <c r="S46" s="4"/>
      <c r="T46" s="4"/>
      <c r="U46" s="4"/>
      <c r="V46" s="4"/>
      <c r="W46" s="4"/>
      <c r="X46" s="4"/>
      <c r="Y46" s="4"/>
      <c r="Z46" s="4"/>
      <c r="AA46" s="4"/>
    </row>
    <row r="47">
      <c r="A47" s="43"/>
      <c r="B47" s="37" t="s">
        <v>97</v>
      </c>
      <c r="C47" s="4"/>
      <c r="D47" s="66"/>
      <c r="E47" s="45"/>
      <c r="F47" s="4"/>
      <c r="G47" s="4"/>
      <c r="H47" s="4"/>
      <c r="I47" s="4"/>
      <c r="J47" s="4"/>
      <c r="K47" s="4"/>
      <c r="L47" s="4"/>
      <c r="M47" s="4"/>
      <c r="N47" s="4"/>
      <c r="O47" s="4"/>
      <c r="P47" s="4"/>
      <c r="Q47" s="4"/>
      <c r="R47" s="4"/>
      <c r="S47" s="4"/>
      <c r="T47" s="4"/>
      <c r="U47" s="4"/>
      <c r="V47" s="4"/>
      <c r="W47" s="4"/>
      <c r="X47" s="4"/>
      <c r="Y47" s="4"/>
      <c r="Z47" s="4"/>
      <c r="AA47" s="4"/>
    </row>
    <row r="48">
      <c r="A48" s="43"/>
      <c r="B48" s="37" t="s">
        <v>97</v>
      </c>
      <c r="C48" s="4"/>
      <c r="D48" s="66"/>
      <c r="E48" s="45"/>
      <c r="F48" s="4"/>
      <c r="G48" s="4"/>
      <c r="H48" s="4"/>
      <c r="I48" s="4"/>
      <c r="J48" s="4"/>
      <c r="K48" s="4"/>
      <c r="L48" s="4"/>
      <c r="M48" s="4"/>
      <c r="N48" s="4"/>
      <c r="O48" s="4"/>
      <c r="P48" s="4"/>
      <c r="Q48" s="4"/>
      <c r="R48" s="4"/>
      <c r="S48" s="4"/>
      <c r="T48" s="4"/>
      <c r="U48" s="4"/>
      <c r="V48" s="4"/>
      <c r="W48" s="4"/>
      <c r="X48" s="4"/>
      <c r="Y48" s="4"/>
      <c r="Z48" s="4"/>
      <c r="AA48" s="4"/>
    </row>
    <row r="49">
      <c r="A49" s="43"/>
      <c r="B49" s="37" t="s">
        <v>97</v>
      </c>
      <c r="C49" s="4"/>
      <c r="D49" s="66"/>
      <c r="E49" s="45"/>
      <c r="F49" s="4"/>
      <c r="G49" s="4"/>
      <c r="H49" s="4"/>
      <c r="I49" s="4"/>
      <c r="J49" s="4"/>
      <c r="K49" s="4"/>
      <c r="L49" s="4"/>
      <c r="M49" s="4"/>
      <c r="N49" s="4"/>
      <c r="O49" s="4"/>
      <c r="P49" s="4"/>
      <c r="Q49" s="4"/>
      <c r="R49" s="4"/>
      <c r="S49" s="4"/>
      <c r="T49" s="4"/>
      <c r="U49" s="4"/>
      <c r="V49" s="4"/>
      <c r="W49" s="4"/>
      <c r="X49" s="4"/>
      <c r="Y49" s="4"/>
      <c r="Z49" s="4"/>
      <c r="AA49" s="4"/>
    </row>
    <row r="50">
      <c r="A50" s="43"/>
      <c r="B50" s="37" t="s">
        <v>97</v>
      </c>
      <c r="C50" s="4"/>
      <c r="D50" s="66"/>
      <c r="E50" s="45"/>
      <c r="F50" s="4"/>
      <c r="G50" s="4"/>
      <c r="H50" s="4"/>
      <c r="I50" s="4"/>
      <c r="J50" s="4"/>
      <c r="K50" s="4"/>
      <c r="L50" s="4"/>
      <c r="M50" s="4"/>
      <c r="N50" s="4"/>
      <c r="O50" s="4"/>
      <c r="P50" s="4"/>
      <c r="Q50" s="4"/>
      <c r="R50" s="4"/>
      <c r="S50" s="4"/>
      <c r="T50" s="4"/>
      <c r="U50" s="4"/>
      <c r="V50" s="4"/>
      <c r="W50" s="4"/>
      <c r="X50" s="4"/>
      <c r="Y50" s="4"/>
      <c r="Z50" s="4"/>
      <c r="AA50" s="4"/>
    </row>
    <row r="51">
      <c r="A51" s="43"/>
      <c r="B51" s="37" t="s">
        <v>97</v>
      </c>
      <c r="C51" s="4"/>
      <c r="D51" s="66"/>
      <c r="E51" s="45"/>
      <c r="F51" s="4"/>
      <c r="G51" s="4"/>
      <c r="H51" s="4"/>
      <c r="I51" s="4"/>
      <c r="J51" s="4"/>
      <c r="K51" s="4"/>
      <c r="L51" s="4"/>
      <c r="M51" s="4"/>
      <c r="N51" s="4"/>
      <c r="O51" s="4"/>
      <c r="P51" s="4"/>
      <c r="Q51" s="4"/>
      <c r="R51" s="4"/>
      <c r="S51" s="4"/>
      <c r="T51" s="4"/>
      <c r="U51" s="4"/>
      <c r="V51" s="4"/>
      <c r="W51" s="4"/>
      <c r="X51" s="4"/>
      <c r="Y51" s="4"/>
      <c r="Z51" s="4"/>
      <c r="AA51" s="4"/>
    </row>
    <row r="52">
      <c r="A52" s="43"/>
      <c r="B52" s="37" t="s">
        <v>97</v>
      </c>
      <c r="C52" s="4"/>
      <c r="D52" s="66"/>
      <c r="E52" s="45"/>
      <c r="F52" s="4"/>
      <c r="G52" s="4"/>
      <c r="H52" s="4"/>
      <c r="I52" s="4"/>
      <c r="J52" s="4"/>
      <c r="K52" s="4"/>
      <c r="L52" s="4"/>
      <c r="M52" s="4"/>
      <c r="N52" s="4"/>
      <c r="O52" s="4"/>
      <c r="P52" s="4"/>
      <c r="Q52" s="4"/>
      <c r="R52" s="4"/>
      <c r="S52" s="4"/>
      <c r="T52" s="4"/>
      <c r="U52" s="4"/>
      <c r="V52" s="4"/>
      <c r="W52" s="4"/>
      <c r="X52" s="4"/>
      <c r="Y52" s="4"/>
      <c r="Z52" s="4"/>
      <c r="AA52" s="4"/>
    </row>
    <row r="53">
      <c r="A53" s="43"/>
      <c r="B53" s="37" t="s">
        <v>97</v>
      </c>
      <c r="C53" s="4"/>
      <c r="D53" s="66"/>
      <c r="E53" s="45"/>
      <c r="F53" s="4"/>
      <c r="G53" s="4"/>
      <c r="H53" s="4"/>
      <c r="I53" s="4"/>
      <c r="J53" s="4"/>
      <c r="K53" s="4"/>
      <c r="L53" s="4"/>
      <c r="M53" s="4"/>
      <c r="N53" s="4"/>
      <c r="O53" s="4"/>
      <c r="P53" s="4"/>
      <c r="Q53" s="4"/>
      <c r="R53" s="4"/>
      <c r="S53" s="4"/>
      <c r="T53" s="4"/>
      <c r="U53" s="4"/>
      <c r="V53" s="4"/>
      <c r="W53" s="4"/>
      <c r="X53" s="4"/>
      <c r="Y53" s="4"/>
      <c r="Z53" s="4"/>
      <c r="AA53" s="4"/>
    </row>
    <row r="54">
      <c r="A54" s="43"/>
      <c r="B54" s="37" t="s">
        <v>97</v>
      </c>
      <c r="C54" s="4"/>
      <c r="D54" s="66"/>
      <c r="E54" s="45"/>
      <c r="F54" s="4"/>
      <c r="G54" s="4"/>
      <c r="H54" s="4"/>
      <c r="I54" s="4"/>
      <c r="J54" s="4"/>
      <c r="K54" s="4"/>
      <c r="L54" s="4"/>
      <c r="M54" s="4"/>
      <c r="N54" s="4"/>
      <c r="O54" s="4"/>
      <c r="P54" s="4"/>
      <c r="Q54" s="4"/>
      <c r="R54" s="4"/>
      <c r="S54" s="4"/>
      <c r="T54" s="4"/>
      <c r="U54" s="4"/>
      <c r="V54" s="4"/>
      <c r="W54" s="4"/>
      <c r="X54" s="4"/>
      <c r="Y54" s="4"/>
      <c r="Z54" s="4"/>
      <c r="AA54" s="4"/>
    </row>
    <row r="55">
      <c r="A55" s="43"/>
      <c r="B55" s="37" t="s">
        <v>97</v>
      </c>
      <c r="C55" s="4"/>
      <c r="D55" s="66"/>
      <c r="E55" s="45"/>
      <c r="F55" s="4"/>
      <c r="G55" s="4"/>
      <c r="H55" s="4"/>
      <c r="I55" s="4"/>
      <c r="J55" s="4"/>
      <c r="K55" s="4"/>
      <c r="L55" s="4"/>
      <c r="M55" s="4"/>
      <c r="N55" s="4"/>
      <c r="O55" s="4"/>
      <c r="P55" s="4"/>
      <c r="Q55" s="4"/>
      <c r="R55" s="4"/>
      <c r="S55" s="4"/>
      <c r="T55" s="4"/>
      <c r="U55" s="4"/>
      <c r="V55" s="4"/>
      <c r="W55" s="4"/>
      <c r="X55" s="4"/>
      <c r="Y55" s="4"/>
      <c r="Z55" s="4"/>
      <c r="AA55" s="4"/>
    </row>
    <row r="56">
      <c r="A56" s="43"/>
      <c r="B56" s="37" t="s">
        <v>97</v>
      </c>
      <c r="C56" s="4"/>
      <c r="D56" s="66"/>
      <c r="E56" s="45"/>
      <c r="F56" s="4"/>
      <c r="G56" s="4"/>
      <c r="H56" s="4"/>
      <c r="I56" s="4"/>
      <c r="J56" s="4"/>
      <c r="K56" s="4"/>
      <c r="L56" s="4"/>
      <c r="M56" s="4"/>
      <c r="N56" s="4"/>
      <c r="O56" s="4"/>
      <c r="P56" s="4"/>
      <c r="Q56" s="4"/>
      <c r="R56" s="4"/>
      <c r="S56" s="4"/>
      <c r="T56" s="4"/>
      <c r="U56" s="4"/>
      <c r="V56" s="4"/>
      <c r="W56" s="4"/>
      <c r="X56" s="4"/>
      <c r="Y56" s="4"/>
      <c r="Z56" s="4"/>
      <c r="AA56" s="4"/>
    </row>
    <row r="57">
      <c r="A57" s="43"/>
      <c r="B57" s="37" t="s">
        <v>97</v>
      </c>
      <c r="C57" s="4"/>
      <c r="D57" s="66"/>
      <c r="E57" s="45"/>
      <c r="F57" s="4"/>
      <c r="G57" s="4"/>
      <c r="H57" s="4"/>
      <c r="I57" s="4"/>
      <c r="J57" s="4"/>
      <c r="K57" s="4"/>
      <c r="L57" s="4"/>
      <c r="M57" s="4"/>
      <c r="N57" s="4"/>
      <c r="O57" s="4"/>
      <c r="P57" s="4"/>
      <c r="Q57" s="4"/>
      <c r="R57" s="4"/>
      <c r="S57" s="4"/>
      <c r="T57" s="4"/>
      <c r="U57" s="4"/>
      <c r="V57" s="4"/>
      <c r="W57" s="4"/>
      <c r="X57" s="4"/>
      <c r="Y57" s="4"/>
      <c r="Z57" s="4"/>
      <c r="AA57" s="4"/>
    </row>
    <row r="58">
      <c r="A58" s="43"/>
      <c r="B58" s="37" t="s">
        <v>97</v>
      </c>
      <c r="C58" s="4"/>
      <c r="D58" s="66"/>
      <c r="E58" s="45"/>
      <c r="F58" s="4"/>
      <c r="G58" s="4"/>
      <c r="H58" s="4"/>
      <c r="I58" s="4"/>
      <c r="J58" s="4"/>
      <c r="K58" s="4"/>
      <c r="L58" s="4"/>
      <c r="M58" s="4"/>
      <c r="N58" s="4"/>
      <c r="O58" s="4"/>
      <c r="P58" s="4"/>
      <c r="Q58" s="4"/>
      <c r="R58" s="4"/>
      <c r="S58" s="4"/>
      <c r="T58" s="4"/>
      <c r="U58" s="4"/>
      <c r="V58" s="4"/>
      <c r="W58" s="4"/>
      <c r="X58" s="4"/>
      <c r="Y58" s="4"/>
      <c r="Z58" s="4"/>
      <c r="AA58" s="4"/>
    </row>
    <row r="59">
      <c r="A59" s="43"/>
      <c r="B59" s="37" t="s">
        <v>97</v>
      </c>
      <c r="C59" s="4"/>
      <c r="D59" s="66"/>
      <c r="E59" s="45"/>
      <c r="F59" s="4"/>
      <c r="G59" s="4"/>
      <c r="H59" s="4"/>
      <c r="I59" s="4"/>
      <c r="J59" s="4"/>
      <c r="K59" s="4"/>
      <c r="L59" s="4"/>
      <c r="M59" s="4"/>
      <c r="N59" s="4"/>
      <c r="O59" s="4"/>
      <c r="P59" s="4"/>
      <c r="Q59" s="4"/>
      <c r="R59" s="4"/>
      <c r="S59" s="4"/>
      <c r="T59" s="4"/>
      <c r="U59" s="4"/>
      <c r="V59" s="4"/>
      <c r="W59" s="4"/>
      <c r="X59" s="4"/>
      <c r="Y59" s="4"/>
      <c r="Z59" s="4"/>
      <c r="AA59" s="4"/>
    </row>
    <row r="60">
      <c r="A60" s="43"/>
      <c r="B60" s="37" t="s">
        <v>97</v>
      </c>
      <c r="C60" s="4"/>
      <c r="D60" s="66"/>
      <c r="E60" s="45"/>
      <c r="F60" s="4"/>
      <c r="G60" s="4"/>
      <c r="H60" s="4"/>
      <c r="I60" s="4"/>
      <c r="J60" s="4"/>
      <c r="K60" s="4"/>
      <c r="L60" s="4"/>
      <c r="M60" s="4"/>
      <c r="N60" s="4"/>
      <c r="O60" s="4"/>
      <c r="P60" s="4"/>
      <c r="Q60" s="4"/>
      <c r="R60" s="4"/>
      <c r="S60" s="4"/>
      <c r="T60" s="4"/>
      <c r="U60" s="4"/>
      <c r="V60" s="4"/>
      <c r="W60" s="4"/>
      <c r="X60" s="4"/>
      <c r="Y60" s="4"/>
      <c r="Z60" s="4"/>
      <c r="AA60" s="4"/>
    </row>
    <row r="61">
      <c r="A61" s="43"/>
      <c r="B61" s="37" t="s">
        <v>97</v>
      </c>
      <c r="C61" s="4"/>
      <c r="D61" s="66"/>
      <c r="E61" s="45"/>
      <c r="F61" s="4"/>
      <c r="G61" s="4"/>
      <c r="H61" s="4"/>
      <c r="I61" s="4"/>
      <c r="J61" s="4"/>
      <c r="K61" s="4"/>
      <c r="L61" s="4"/>
      <c r="M61" s="4"/>
      <c r="N61" s="4"/>
      <c r="O61" s="4"/>
      <c r="P61" s="4"/>
      <c r="Q61" s="4"/>
      <c r="R61" s="4"/>
      <c r="S61" s="4"/>
      <c r="T61" s="4"/>
      <c r="U61" s="4"/>
      <c r="V61" s="4"/>
      <c r="W61" s="4"/>
      <c r="X61" s="4"/>
      <c r="Y61" s="4"/>
      <c r="Z61" s="4"/>
      <c r="AA61" s="4"/>
    </row>
    <row r="62">
      <c r="A62" s="43"/>
      <c r="B62" s="37" t="s">
        <v>97</v>
      </c>
      <c r="C62" s="4"/>
      <c r="D62" s="66"/>
      <c r="E62" s="45"/>
      <c r="F62" s="4"/>
      <c r="G62" s="4"/>
      <c r="H62" s="4"/>
      <c r="I62" s="4"/>
      <c r="J62" s="4"/>
      <c r="K62" s="4"/>
      <c r="L62" s="4"/>
      <c r="M62" s="4"/>
      <c r="N62" s="4"/>
      <c r="O62" s="4"/>
      <c r="P62" s="4"/>
      <c r="Q62" s="4"/>
      <c r="R62" s="4"/>
      <c r="S62" s="4"/>
      <c r="T62" s="4"/>
      <c r="U62" s="4"/>
      <c r="V62" s="4"/>
      <c r="W62" s="4"/>
      <c r="X62" s="4"/>
      <c r="Y62" s="4"/>
      <c r="Z62" s="4"/>
      <c r="AA62" s="4"/>
    </row>
    <row r="63">
      <c r="A63" s="43"/>
      <c r="B63" s="37" t="s">
        <v>97</v>
      </c>
      <c r="C63" s="4"/>
      <c r="D63" s="66"/>
      <c r="E63" s="45"/>
      <c r="F63" s="4"/>
      <c r="G63" s="4"/>
      <c r="H63" s="4"/>
      <c r="I63" s="4"/>
      <c r="J63" s="4"/>
      <c r="K63" s="4"/>
      <c r="L63" s="4"/>
      <c r="M63" s="4"/>
      <c r="N63" s="4"/>
      <c r="O63" s="4"/>
      <c r="P63" s="4"/>
      <c r="Q63" s="4"/>
      <c r="R63" s="4"/>
      <c r="S63" s="4"/>
      <c r="T63" s="4"/>
      <c r="U63" s="4"/>
      <c r="V63" s="4"/>
      <c r="W63" s="4"/>
      <c r="X63" s="4"/>
      <c r="Y63" s="4"/>
      <c r="Z63" s="4"/>
      <c r="AA63" s="4"/>
    </row>
    <row r="64">
      <c r="A64" s="43"/>
      <c r="B64" s="37" t="s">
        <v>97</v>
      </c>
      <c r="C64" s="4"/>
      <c r="D64" s="66"/>
      <c r="E64" s="45"/>
      <c r="F64" s="4"/>
      <c r="G64" s="4"/>
      <c r="H64" s="4"/>
      <c r="I64" s="4"/>
      <c r="J64" s="4"/>
      <c r="K64" s="4"/>
      <c r="L64" s="4"/>
      <c r="M64" s="4"/>
      <c r="N64" s="4"/>
      <c r="O64" s="4"/>
      <c r="P64" s="4"/>
      <c r="Q64" s="4"/>
      <c r="R64" s="4"/>
      <c r="S64" s="4"/>
      <c r="T64" s="4"/>
      <c r="U64" s="4"/>
      <c r="V64" s="4"/>
      <c r="W64" s="4"/>
      <c r="X64" s="4"/>
      <c r="Y64" s="4"/>
      <c r="Z64" s="4"/>
      <c r="AA64" s="4"/>
    </row>
    <row r="65">
      <c r="A65" s="43"/>
      <c r="B65" s="37" t="s">
        <v>97</v>
      </c>
      <c r="C65" s="4"/>
      <c r="D65" s="66"/>
      <c r="E65" s="45"/>
      <c r="F65" s="4"/>
      <c r="G65" s="4"/>
      <c r="H65" s="4"/>
      <c r="I65" s="4"/>
      <c r="J65" s="4"/>
      <c r="K65" s="4"/>
      <c r="L65" s="4"/>
      <c r="M65" s="4"/>
      <c r="N65" s="4"/>
      <c r="O65" s="4"/>
      <c r="P65" s="4"/>
      <c r="Q65" s="4"/>
      <c r="R65" s="4"/>
      <c r="S65" s="4"/>
      <c r="T65" s="4"/>
      <c r="U65" s="4"/>
      <c r="V65" s="4"/>
      <c r="W65" s="4"/>
      <c r="X65" s="4"/>
      <c r="Y65" s="4"/>
      <c r="Z65" s="4"/>
      <c r="AA65" s="4"/>
    </row>
    <row r="66">
      <c r="A66" s="43"/>
      <c r="B66" s="37" t="s">
        <v>97</v>
      </c>
      <c r="C66" s="4"/>
      <c r="D66" s="66"/>
      <c r="E66" s="45"/>
      <c r="F66" s="4"/>
      <c r="G66" s="4"/>
      <c r="H66" s="4"/>
      <c r="I66" s="4"/>
      <c r="J66" s="4"/>
      <c r="K66" s="4"/>
      <c r="L66" s="4"/>
      <c r="M66" s="4"/>
      <c r="N66" s="4"/>
      <c r="O66" s="4"/>
      <c r="P66" s="4"/>
      <c r="Q66" s="4"/>
      <c r="R66" s="4"/>
      <c r="S66" s="4"/>
      <c r="T66" s="4"/>
      <c r="U66" s="4"/>
      <c r="V66" s="4"/>
      <c r="W66" s="4"/>
      <c r="X66" s="4"/>
      <c r="Y66" s="4"/>
      <c r="Z66" s="4"/>
      <c r="AA66" s="4"/>
    </row>
    <row r="67">
      <c r="A67" s="43"/>
      <c r="B67" s="37" t="s">
        <v>97</v>
      </c>
      <c r="C67" s="4"/>
      <c r="D67" s="66"/>
      <c r="E67" s="45"/>
      <c r="F67" s="4"/>
      <c r="G67" s="4"/>
      <c r="H67" s="4"/>
      <c r="I67" s="4"/>
      <c r="J67" s="4"/>
      <c r="K67" s="4"/>
      <c r="L67" s="4"/>
      <c r="M67" s="4"/>
      <c r="N67" s="4"/>
      <c r="O67" s="4"/>
      <c r="P67" s="4"/>
      <c r="Q67" s="4"/>
      <c r="R67" s="4"/>
      <c r="S67" s="4"/>
      <c r="T67" s="4"/>
      <c r="U67" s="4"/>
      <c r="V67" s="4"/>
      <c r="W67" s="4"/>
      <c r="X67" s="4"/>
      <c r="Y67" s="4"/>
      <c r="Z67" s="4"/>
      <c r="AA67" s="4"/>
    </row>
    <row r="68">
      <c r="A68" s="43"/>
      <c r="B68" s="37" t="s">
        <v>97</v>
      </c>
      <c r="C68" s="4"/>
      <c r="D68" s="66"/>
      <c r="E68" s="45"/>
      <c r="F68" s="4"/>
      <c r="G68" s="4"/>
      <c r="H68" s="4"/>
      <c r="I68" s="4"/>
      <c r="J68" s="4"/>
      <c r="K68" s="4"/>
      <c r="L68" s="4"/>
      <c r="M68" s="4"/>
      <c r="N68" s="4"/>
      <c r="O68" s="4"/>
      <c r="P68" s="4"/>
      <c r="Q68" s="4"/>
      <c r="R68" s="4"/>
      <c r="S68" s="4"/>
      <c r="T68" s="4"/>
      <c r="U68" s="4"/>
      <c r="V68" s="4"/>
      <c r="W68" s="4"/>
      <c r="X68" s="4"/>
      <c r="Y68" s="4"/>
      <c r="Z68" s="4"/>
      <c r="AA68" s="4"/>
    </row>
    <row r="69">
      <c r="A69" s="43"/>
      <c r="B69" s="37" t="s">
        <v>97</v>
      </c>
      <c r="C69" s="4"/>
      <c r="D69" s="66"/>
      <c r="E69" s="45"/>
      <c r="F69" s="4"/>
      <c r="G69" s="4"/>
      <c r="H69" s="4"/>
      <c r="I69" s="4"/>
      <c r="J69" s="4"/>
      <c r="K69" s="4"/>
      <c r="L69" s="4"/>
      <c r="M69" s="4"/>
      <c r="N69" s="4"/>
      <c r="O69" s="4"/>
      <c r="P69" s="4"/>
      <c r="Q69" s="4"/>
      <c r="R69" s="4"/>
      <c r="S69" s="4"/>
      <c r="T69" s="4"/>
      <c r="U69" s="4"/>
      <c r="V69" s="4"/>
      <c r="W69" s="4"/>
      <c r="X69" s="4"/>
      <c r="Y69" s="4"/>
      <c r="Z69" s="4"/>
      <c r="AA69" s="4"/>
    </row>
    <row r="70">
      <c r="A70" s="43"/>
      <c r="B70" s="37" t="s">
        <v>97</v>
      </c>
      <c r="C70" s="4"/>
      <c r="D70" s="66"/>
      <c r="E70" s="45"/>
      <c r="F70" s="4"/>
      <c r="G70" s="4"/>
      <c r="H70" s="4"/>
      <c r="I70" s="4"/>
      <c r="J70" s="4"/>
      <c r="K70" s="4"/>
      <c r="L70" s="4"/>
      <c r="M70" s="4"/>
      <c r="N70" s="4"/>
      <c r="O70" s="4"/>
      <c r="P70" s="4"/>
      <c r="Q70" s="4"/>
      <c r="R70" s="4"/>
      <c r="S70" s="4"/>
      <c r="T70" s="4"/>
      <c r="U70" s="4"/>
      <c r="V70" s="4"/>
      <c r="W70" s="4"/>
      <c r="X70" s="4"/>
      <c r="Y70" s="4"/>
      <c r="Z70" s="4"/>
      <c r="AA70" s="4"/>
    </row>
    <row r="71">
      <c r="A71" s="43"/>
      <c r="B71" s="37" t="s">
        <v>97</v>
      </c>
      <c r="C71" s="4"/>
      <c r="D71" s="66"/>
      <c r="E71" s="45"/>
      <c r="F71" s="4"/>
      <c r="G71" s="4"/>
      <c r="H71" s="4"/>
      <c r="I71" s="4"/>
      <c r="J71" s="4"/>
      <c r="K71" s="4"/>
      <c r="L71" s="4"/>
      <c r="M71" s="4"/>
      <c r="N71" s="4"/>
      <c r="O71" s="4"/>
      <c r="P71" s="4"/>
      <c r="Q71" s="4"/>
      <c r="R71" s="4"/>
      <c r="S71" s="4"/>
      <c r="T71" s="4"/>
      <c r="U71" s="4"/>
      <c r="V71" s="4"/>
      <c r="W71" s="4"/>
      <c r="X71" s="4"/>
      <c r="Y71" s="4"/>
      <c r="Z71" s="4"/>
      <c r="AA71" s="4"/>
    </row>
    <row r="72">
      <c r="A72" s="43"/>
      <c r="B72" s="37" t="s">
        <v>97</v>
      </c>
      <c r="C72" s="4"/>
      <c r="D72" s="66"/>
      <c r="E72" s="45"/>
      <c r="F72" s="4"/>
      <c r="G72" s="4"/>
      <c r="H72" s="4"/>
      <c r="I72" s="4"/>
      <c r="J72" s="4"/>
      <c r="K72" s="4"/>
      <c r="L72" s="4"/>
      <c r="M72" s="4"/>
      <c r="N72" s="4"/>
      <c r="O72" s="4"/>
      <c r="P72" s="4"/>
      <c r="Q72" s="4"/>
      <c r="R72" s="4"/>
      <c r="S72" s="4"/>
      <c r="T72" s="4"/>
      <c r="U72" s="4"/>
      <c r="V72" s="4"/>
      <c r="W72" s="4"/>
      <c r="X72" s="4"/>
      <c r="Y72" s="4"/>
      <c r="Z72" s="4"/>
      <c r="AA72" s="4"/>
    </row>
    <row r="73">
      <c r="A73" s="43"/>
      <c r="B73" s="37" t="s">
        <v>97</v>
      </c>
      <c r="C73" s="4"/>
      <c r="D73" s="66"/>
      <c r="E73" s="45"/>
      <c r="F73" s="4"/>
      <c r="G73" s="4"/>
      <c r="H73" s="4"/>
      <c r="I73" s="4"/>
      <c r="J73" s="4"/>
      <c r="K73" s="4"/>
      <c r="L73" s="4"/>
      <c r="M73" s="4"/>
      <c r="N73" s="4"/>
      <c r="O73" s="4"/>
      <c r="P73" s="4"/>
      <c r="Q73" s="4"/>
      <c r="R73" s="4"/>
      <c r="S73" s="4"/>
      <c r="T73" s="4"/>
      <c r="U73" s="4"/>
      <c r="V73" s="4"/>
      <c r="W73" s="4"/>
      <c r="X73" s="4"/>
      <c r="Y73" s="4"/>
      <c r="Z73" s="4"/>
      <c r="AA73" s="4"/>
    </row>
    <row r="74">
      <c r="A74" s="43"/>
      <c r="B74" s="37" t="s">
        <v>97</v>
      </c>
      <c r="C74" s="4"/>
      <c r="D74" s="66"/>
      <c r="E74" s="45"/>
      <c r="F74" s="4"/>
      <c r="G74" s="4"/>
      <c r="H74" s="4"/>
      <c r="I74" s="4"/>
      <c r="J74" s="4"/>
      <c r="K74" s="4"/>
      <c r="L74" s="4"/>
      <c r="M74" s="4"/>
      <c r="N74" s="4"/>
      <c r="O74" s="4"/>
      <c r="P74" s="4"/>
      <c r="Q74" s="4"/>
      <c r="R74" s="4"/>
      <c r="S74" s="4"/>
      <c r="T74" s="4"/>
      <c r="U74" s="4"/>
      <c r="V74" s="4"/>
      <c r="W74" s="4"/>
      <c r="X74" s="4"/>
      <c r="Y74" s="4"/>
      <c r="Z74" s="4"/>
      <c r="AA74" s="4"/>
    </row>
    <row r="75">
      <c r="A75" s="43"/>
      <c r="B75" s="37" t="s">
        <v>97</v>
      </c>
      <c r="C75" s="4"/>
      <c r="D75" s="66"/>
      <c r="E75" s="45"/>
      <c r="F75" s="4"/>
      <c r="G75" s="4"/>
      <c r="H75" s="4"/>
      <c r="I75" s="4"/>
      <c r="J75" s="4"/>
      <c r="K75" s="4"/>
      <c r="L75" s="4"/>
      <c r="M75" s="4"/>
      <c r="N75" s="4"/>
      <c r="O75" s="4"/>
      <c r="P75" s="4"/>
      <c r="Q75" s="4"/>
      <c r="R75" s="4"/>
      <c r="S75" s="4"/>
      <c r="T75" s="4"/>
      <c r="U75" s="4"/>
      <c r="V75" s="4"/>
      <c r="W75" s="4"/>
      <c r="X75" s="4"/>
      <c r="Y75" s="4"/>
      <c r="Z75" s="4"/>
      <c r="AA75" s="4"/>
    </row>
    <row r="76">
      <c r="A76" s="43"/>
      <c r="B76" s="37" t="s">
        <v>97</v>
      </c>
      <c r="C76" s="4"/>
      <c r="D76" s="66"/>
      <c r="E76" s="45"/>
      <c r="F76" s="4"/>
      <c r="G76" s="4"/>
      <c r="H76" s="4"/>
      <c r="I76" s="4"/>
      <c r="J76" s="4"/>
      <c r="K76" s="4"/>
      <c r="L76" s="4"/>
      <c r="M76" s="4"/>
      <c r="N76" s="4"/>
      <c r="O76" s="4"/>
      <c r="P76" s="4"/>
      <c r="Q76" s="4"/>
      <c r="R76" s="4"/>
      <c r="S76" s="4"/>
      <c r="T76" s="4"/>
      <c r="U76" s="4"/>
      <c r="V76" s="4"/>
      <c r="W76" s="4"/>
      <c r="X76" s="4"/>
      <c r="Y76" s="4"/>
      <c r="Z76" s="4"/>
      <c r="AA76" s="4"/>
    </row>
    <row r="77">
      <c r="A77" s="43"/>
      <c r="B77" s="37" t="s">
        <v>97</v>
      </c>
      <c r="C77" s="4"/>
      <c r="D77" s="66"/>
      <c r="E77" s="45"/>
      <c r="F77" s="4"/>
      <c r="G77" s="4"/>
      <c r="H77" s="4"/>
      <c r="I77" s="4"/>
      <c r="J77" s="4"/>
      <c r="K77" s="4"/>
      <c r="L77" s="4"/>
      <c r="M77" s="4"/>
      <c r="N77" s="4"/>
      <c r="O77" s="4"/>
      <c r="P77" s="4"/>
      <c r="Q77" s="4"/>
      <c r="R77" s="4"/>
      <c r="S77" s="4"/>
      <c r="T77" s="4"/>
      <c r="U77" s="4"/>
      <c r="V77" s="4"/>
      <c r="W77" s="4"/>
      <c r="X77" s="4"/>
      <c r="Y77" s="4"/>
      <c r="Z77" s="4"/>
      <c r="AA77" s="4"/>
    </row>
    <row r="78">
      <c r="A78" s="43"/>
      <c r="B78" s="37" t="s">
        <v>97</v>
      </c>
      <c r="C78" s="4"/>
      <c r="D78" s="66"/>
      <c r="E78" s="45"/>
      <c r="F78" s="4"/>
      <c r="G78" s="4"/>
      <c r="H78" s="4"/>
      <c r="I78" s="4"/>
      <c r="J78" s="4"/>
      <c r="K78" s="4"/>
      <c r="L78" s="4"/>
      <c r="M78" s="4"/>
      <c r="N78" s="4"/>
      <c r="O78" s="4"/>
      <c r="P78" s="4"/>
      <c r="Q78" s="4"/>
      <c r="R78" s="4"/>
      <c r="S78" s="4"/>
      <c r="T78" s="4"/>
      <c r="U78" s="4"/>
      <c r="V78" s="4"/>
      <c r="W78" s="4"/>
      <c r="X78" s="4"/>
      <c r="Y78" s="4"/>
      <c r="Z78" s="4"/>
      <c r="AA78" s="4"/>
    </row>
    <row r="79">
      <c r="A79" s="43"/>
      <c r="B79" s="37" t="s">
        <v>97</v>
      </c>
      <c r="C79" s="4"/>
      <c r="D79" s="66"/>
      <c r="E79" s="45"/>
      <c r="F79" s="4"/>
      <c r="G79" s="4"/>
      <c r="H79" s="4"/>
      <c r="I79" s="4"/>
      <c r="J79" s="4"/>
      <c r="K79" s="4"/>
      <c r="L79" s="4"/>
      <c r="M79" s="4"/>
      <c r="N79" s="4"/>
      <c r="O79" s="4"/>
      <c r="P79" s="4"/>
      <c r="Q79" s="4"/>
      <c r="R79" s="4"/>
      <c r="S79" s="4"/>
      <c r="T79" s="4"/>
      <c r="U79" s="4"/>
      <c r="V79" s="4"/>
      <c r="W79" s="4"/>
      <c r="X79" s="4"/>
      <c r="Y79" s="4"/>
      <c r="Z79" s="4"/>
      <c r="AA79" s="4"/>
    </row>
    <row r="80">
      <c r="A80" s="43"/>
      <c r="B80" s="37" t="s">
        <v>97</v>
      </c>
      <c r="C80" s="4"/>
      <c r="D80" s="66"/>
      <c r="E80" s="45"/>
      <c r="F80" s="4"/>
      <c r="G80" s="4"/>
      <c r="H80" s="4"/>
      <c r="I80" s="4"/>
      <c r="J80" s="4"/>
      <c r="K80" s="4"/>
      <c r="L80" s="4"/>
      <c r="M80" s="4"/>
      <c r="N80" s="4"/>
      <c r="O80" s="4"/>
      <c r="P80" s="4"/>
      <c r="Q80" s="4"/>
      <c r="R80" s="4"/>
      <c r="S80" s="4"/>
      <c r="T80" s="4"/>
      <c r="U80" s="4"/>
      <c r="V80" s="4"/>
      <c r="W80" s="4"/>
      <c r="X80" s="4"/>
      <c r="Y80" s="4"/>
      <c r="Z80" s="4"/>
      <c r="AA80" s="4"/>
    </row>
    <row r="81">
      <c r="A81" s="43"/>
      <c r="B81" s="37" t="s">
        <v>97</v>
      </c>
      <c r="C81" s="4"/>
      <c r="D81" s="66"/>
      <c r="E81" s="45"/>
      <c r="F81" s="4"/>
      <c r="G81" s="4"/>
      <c r="H81" s="4"/>
      <c r="I81" s="4"/>
      <c r="J81" s="4"/>
      <c r="K81" s="4"/>
      <c r="L81" s="4"/>
      <c r="M81" s="4"/>
      <c r="N81" s="4"/>
      <c r="O81" s="4"/>
      <c r="P81" s="4"/>
      <c r="Q81" s="4"/>
      <c r="R81" s="4"/>
      <c r="S81" s="4"/>
      <c r="T81" s="4"/>
      <c r="U81" s="4"/>
      <c r="V81" s="4"/>
      <c r="W81" s="4"/>
      <c r="X81" s="4"/>
      <c r="Y81" s="4"/>
      <c r="Z81" s="4"/>
      <c r="AA81" s="4"/>
    </row>
    <row r="82">
      <c r="A82" s="43"/>
      <c r="B82" s="37" t="s">
        <v>97</v>
      </c>
      <c r="C82" s="4"/>
      <c r="D82" s="66"/>
      <c r="E82" s="45"/>
      <c r="F82" s="4"/>
      <c r="G82" s="4"/>
      <c r="H82" s="4"/>
      <c r="I82" s="4"/>
      <c r="J82" s="4"/>
      <c r="K82" s="4"/>
      <c r="L82" s="4"/>
      <c r="M82" s="4"/>
      <c r="N82" s="4"/>
      <c r="O82" s="4"/>
      <c r="P82" s="4"/>
      <c r="Q82" s="4"/>
      <c r="R82" s="4"/>
      <c r="S82" s="4"/>
      <c r="T82" s="4"/>
      <c r="U82" s="4"/>
      <c r="V82" s="4"/>
      <c r="W82" s="4"/>
      <c r="X82" s="4"/>
      <c r="Y82" s="4"/>
      <c r="Z82" s="4"/>
      <c r="AA82" s="4"/>
    </row>
    <row r="83">
      <c r="A83" s="43"/>
      <c r="B83" s="37" t="s">
        <v>97</v>
      </c>
      <c r="C83" s="4"/>
      <c r="D83" s="66"/>
      <c r="E83" s="45"/>
      <c r="F83" s="4"/>
      <c r="G83" s="4"/>
      <c r="H83" s="4"/>
      <c r="I83" s="4"/>
      <c r="J83" s="4"/>
      <c r="K83" s="4"/>
      <c r="L83" s="4"/>
      <c r="M83" s="4"/>
      <c r="N83" s="4"/>
      <c r="O83" s="4"/>
      <c r="P83" s="4"/>
      <c r="Q83" s="4"/>
      <c r="R83" s="4"/>
      <c r="S83" s="4"/>
      <c r="T83" s="4"/>
      <c r="U83" s="4"/>
      <c r="V83" s="4"/>
      <c r="W83" s="4"/>
      <c r="X83" s="4"/>
      <c r="Y83" s="4"/>
      <c r="Z83" s="4"/>
      <c r="AA83" s="4"/>
    </row>
    <row r="84">
      <c r="A84" s="43"/>
      <c r="B84" s="37" t="s">
        <v>97</v>
      </c>
      <c r="C84" s="4"/>
      <c r="D84" s="66"/>
      <c r="E84" s="45"/>
      <c r="F84" s="4"/>
      <c r="G84" s="4"/>
      <c r="H84" s="4"/>
      <c r="I84" s="4"/>
      <c r="J84" s="4"/>
      <c r="K84" s="4"/>
      <c r="L84" s="4"/>
      <c r="M84" s="4"/>
      <c r="N84" s="4"/>
      <c r="O84" s="4"/>
      <c r="P84" s="4"/>
      <c r="Q84" s="4"/>
      <c r="R84" s="4"/>
      <c r="S84" s="4"/>
      <c r="T84" s="4"/>
      <c r="U84" s="4"/>
      <c r="V84" s="4"/>
      <c r="W84" s="4"/>
      <c r="X84" s="4"/>
      <c r="Y84" s="4"/>
      <c r="Z84" s="4"/>
      <c r="AA84" s="4"/>
    </row>
    <row r="85">
      <c r="A85" s="43"/>
      <c r="B85" s="37" t="s">
        <v>97</v>
      </c>
      <c r="C85" s="4"/>
      <c r="D85" s="66"/>
      <c r="E85" s="45"/>
      <c r="F85" s="4"/>
      <c r="G85" s="4"/>
      <c r="H85" s="4"/>
      <c r="I85" s="4"/>
      <c r="J85" s="4"/>
      <c r="K85" s="4"/>
      <c r="L85" s="4"/>
      <c r="M85" s="4"/>
      <c r="N85" s="4"/>
      <c r="O85" s="4"/>
      <c r="P85" s="4"/>
      <c r="Q85" s="4"/>
      <c r="R85" s="4"/>
      <c r="S85" s="4"/>
      <c r="T85" s="4"/>
      <c r="U85" s="4"/>
      <c r="V85" s="4"/>
      <c r="W85" s="4"/>
      <c r="X85" s="4"/>
      <c r="Y85" s="4"/>
      <c r="Z85" s="4"/>
      <c r="AA85" s="4"/>
    </row>
    <row r="86">
      <c r="A86" s="43"/>
      <c r="B86" s="37" t="s">
        <v>97</v>
      </c>
      <c r="C86" s="4"/>
      <c r="D86" s="66"/>
      <c r="E86" s="45"/>
      <c r="F86" s="4"/>
      <c r="G86" s="4"/>
      <c r="H86" s="4"/>
      <c r="I86" s="4"/>
      <c r="J86" s="4"/>
      <c r="K86" s="4"/>
      <c r="L86" s="4"/>
      <c r="M86" s="4"/>
      <c r="N86" s="4"/>
      <c r="O86" s="4"/>
      <c r="P86" s="4"/>
      <c r="Q86" s="4"/>
      <c r="R86" s="4"/>
      <c r="S86" s="4"/>
      <c r="T86" s="4"/>
      <c r="U86" s="4"/>
      <c r="V86" s="4"/>
      <c r="W86" s="4"/>
      <c r="X86" s="4"/>
      <c r="Y86" s="4"/>
      <c r="Z86" s="4"/>
      <c r="AA86" s="4"/>
    </row>
    <row r="87">
      <c r="A87" s="43"/>
      <c r="B87" s="37" t="s">
        <v>97</v>
      </c>
      <c r="C87" s="4"/>
      <c r="D87" s="66"/>
      <c r="E87" s="45"/>
      <c r="F87" s="4"/>
      <c r="G87" s="4"/>
      <c r="H87" s="4"/>
      <c r="I87" s="4"/>
      <c r="J87" s="4"/>
      <c r="K87" s="4"/>
      <c r="L87" s="4"/>
      <c r="M87" s="4"/>
      <c r="N87" s="4"/>
      <c r="O87" s="4"/>
      <c r="P87" s="4"/>
      <c r="Q87" s="4"/>
      <c r="R87" s="4"/>
      <c r="S87" s="4"/>
      <c r="T87" s="4"/>
      <c r="U87" s="4"/>
      <c r="V87" s="4"/>
      <c r="W87" s="4"/>
      <c r="X87" s="4"/>
      <c r="Y87" s="4"/>
      <c r="Z87" s="4"/>
      <c r="AA87" s="4"/>
    </row>
    <row r="88">
      <c r="A88" s="43"/>
      <c r="B88" s="37" t="s">
        <v>97</v>
      </c>
      <c r="C88" s="4"/>
      <c r="D88" s="66"/>
      <c r="E88" s="45"/>
      <c r="F88" s="4"/>
      <c r="G88" s="4"/>
      <c r="H88" s="4"/>
      <c r="I88" s="4"/>
      <c r="J88" s="4"/>
      <c r="K88" s="4"/>
      <c r="L88" s="4"/>
      <c r="M88" s="4"/>
      <c r="N88" s="4"/>
      <c r="O88" s="4"/>
      <c r="P88" s="4"/>
      <c r="Q88" s="4"/>
      <c r="R88" s="4"/>
      <c r="S88" s="4"/>
      <c r="T88" s="4"/>
      <c r="U88" s="4"/>
      <c r="V88" s="4"/>
      <c r="W88" s="4"/>
      <c r="X88" s="4"/>
      <c r="Y88" s="4"/>
      <c r="Z88" s="4"/>
      <c r="AA88" s="4"/>
    </row>
    <row r="89">
      <c r="A89" s="43"/>
      <c r="B89" s="37" t="s">
        <v>97</v>
      </c>
      <c r="C89" s="4"/>
      <c r="D89" s="66"/>
      <c r="E89" s="45"/>
      <c r="F89" s="4"/>
      <c r="G89" s="4"/>
      <c r="H89" s="4"/>
      <c r="I89" s="4"/>
      <c r="J89" s="4"/>
      <c r="K89" s="4"/>
      <c r="L89" s="4"/>
      <c r="M89" s="4"/>
      <c r="N89" s="4"/>
      <c r="O89" s="4"/>
      <c r="P89" s="4"/>
      <c r="Q89" s="4"/>
      <c r="R89" s="4"/>
      <c r="S89" s="4"/>
      <c r="T89" s="4"/>
      <c r="U89" s="4"/>
      <c r="V89" s="4"/>
      <c r="W89" s="4"/>
      <c r="X89" s="4"/>
      <c r="Y89" s="4"/>
      <c r="Z89" s="4"/>
      <c r="AA89" s="4"/>
    </row>
    <row r="90">
      <c r="A90" s="43"/>
      <c r="B90" s="37" t="s">
        <v>97</v>
      </c>
      <c r="C90" s="4"/>
      <c r="D90" s="66"/>
      <c r="E90" s="45"/>
      <c r="F90" s="4"/>
      <c r="G90" s="4"/>
      <c r="H90" s="4"/>
      <c r="I90" s="4"/>
      <c r="J90" s="4"/>
      <c r="K90" s="4"/>
      <c r="L90" s="4"/>
      <c r="M90" s="4"/>
      <c r="N90" s="4"/>
      <c r="O90" s="4"/>
      <c r="P90" s="4"/>
      <c r="Q90" s="4"/>
      <c r="R90" s="4"/>
      <c r="S90" s="4"/>
      <c r="T90" s="4"/>
      <c r="U90" s="4"/>
      <c r="V90" s="4"/>
      <c r="W90" s="4"/>
      <c r="X90" s="4"/>
      <c r="Y90" s="4"/>
      <c r="Z90" s="4"/>
      <c r="AA90" s="4"/>
    </row>
    <row r="91">
      <c r="A91" s="43"/>
      <c r="B91" s="37" t="s">
        <v>97</v>
      </c>
      <c r="C91" s="4"/>
      <c r="D91" s="66"/>
      <c r="E91" s="45"/>
      <c r="F91" s="4"/>
      <c r="G91" s="4"/>
      <c r="H91" s="4"/>
      <c r="I91" s="4"/>
      <c r="J91" s="4"/>
      <c r="K91" s="4"/>
      <c r="L91" s="4"/>
      <c r="M91" s="4"/>
      <c r="N91" s="4"/>
      <c r="O91" s="4"/>
      <c r="P91" s="4"/>
      <c r="Q91" s="4"/>
      <c r="R91" s="4"/>
      <c r="S91" s="4"/>
      <c r="T91" s="4"/>
      <c r="U91" s="4"/>
      <c r="V91" s="4"/>
      <c r="W91" s="4"/>
      <c r="X91" s="4"/>
      <c r="Y91" s="4"/>
      <c r="Z91" s="4"/>
      <c r="AA91" s="4"/>
    </row>
    <row r="92">
      <c r="A92" s="43"/>
      <c r="B92" s="37" t="s">
        <v>97</v>
      </c>
      <c r="C92" s="4"/>
      <c r="D92" s="66"/>
      <c r="E92" s="45"/>
      <c r="F92" s="4"/>
      <c r="G92" s="4"/>
      <c r="H92" s="4"/>
      <c r="I92" s="4"/>
      <c r="J92" s="4"/>
      <c r="K92" s="4"/>
      <c r="L92" s="4"/>
      <c r="M92" s="4"/>
      <c r="N92" s="4"/>
      <c r="O92" s="4"/>
      <c r="P92" s="4"/>
      <c r="Q92" s="4"/>
      <c r="R92" s="4"/>
      <c r="S92" s="4"/>
      <c r="T92" s="4"/>
      <c r="U92" s="4"/>
      <c r="V92" s="4"/>
      <c r="W92" s="4"/>
      <c r="X92" s="4"/>
      <c r="Y92" s="4"/>
      <c r="Z92" s="4"/>
      <c r="AA92" s="4"/>
    </row>
    <row r="93">
      <c r="A93" s="43"/>
      <c r="B93" s="37" t="s">
        <v>97</v>
      </c>
      <c r="C93" s="4"/>
      <c r="D93" s="66"/>
      <c r="E93" s="45"/>
      <c r="F93" s="4"/>
      <c r="G93" s="4"/>
      <c r="H93" s="4"/>
      <c r="I93" s="4"/>
      <c r="J93" s="4"/>
      <c r="K93" s="4"/>
      <c r="L93" s="4"/>
      <c r="M93" s="4"/>
      <c r="N93" s="4"/>
      <c r="O93" s="4"/>
      <c r="P93" s="4"/>
      <c r="Q93" s="4"/>
      <c r="R93" s="4"/>
      <c r="S93" s="4"/>
      <c r="T93" s="4"/>
      <c r="U93" s="4"/>
      <c r="V93" s="4"/>
      <c r="W93" s="4"/>
      <c r="X93" s="4"/>
      <c r="Y93" s="4"/>
      <c r="Z93" s="4"/>
      <c r="AA93" s="4"/>
    </row>
    <row r="94">
      <c r="A94" s="43"/>
      <c r="B94" s="37" t="s">
        <v>97</v>
      </c>
      <c r="C94" s="4"/>
      <c r="D94" s="66"/>
      <c r="E94" s="45"/>
      <c r="F94" s="4"/>
      <c r="G94" s="4"/>
      <c r="H94" s="4"/>
      <c r="I94" s="4"/>
      <c r="J94" s="4"/>
      <c r="K94" s="4"/>
      <c r="L94" s="4"/>
      <c r="M94" s="4"/>
      <c r="N94" s="4"/>
      <c r="O94" s="4"/>
      <c r="P94" s="4"/>
      <c r="Q94" s="4"/>
      <c r="R94" s="4"/>
      <c r="S94" s="4"/>
      <c r="T94" s="4"/>
      <c r="U94" s="4"/>
      <c r="V94" s="4"/>
      <c r="W94" s="4"/>
      <c r="X94" s="4"/>
      <c r="Y94" s="4"/>
      <c r="Z94" s="4"/>
      <c r="AA94" s="4"/>
    </row>
    <row r="95">
      <c r="A95" s="43"/>
      <c r="B95" s="37" t="s">
        <v>97</v>
      </c>
      <c r="C95" s="4"/>
      <c r="D95" s="66"/>
      <c r="E95" s="45"/>
      <c r="F95" s="4"/>
      <c r="G95" s="4"/>
      <c r="H95" s="4"/>
      <c r="I95" s="4"/>
      <c r="J95" s="4"/>
      <c r="K95" s="4"/>
      <c r="L95" s="4"/>
      <c r="M95" s="4"/>
      <c r="N95" s="4"/>
      <c r="O95" s="4"/>
      <c r="P95" s="4"/>
      <c r="Q95" s="4"/>
      <c r="R95" s="4"/>
      <c r="S95" s="4"/>
      <c r="T95" s="4"/>
      <c r="U95" s="4"/>
      <c r="V95" s="4"/>
      <c r="W95" s="4"/>
      <c r="X95" s="4"/>
      <c r="Y95" s="4"/>
      <c r="Z95" s="4"/>
      <c r="AA95" s="4"/>
    </row>
    <row r="96">
      <c r="A96" s="43"/>
      <c r="B96" s="37" t="s">
        <v>97</v>
      </c>
      <c r="C96" s="4"/>
      <c r="D96" s="66"/>
      <c r="E96" s="45"/>
      <c r="F96" s="4"/>
      <c r="G96" s="4"/>
      <c r="H96" s="4"/>
      <c r="I96" s="4"/>
      <c r="J96" s="4"/>
      <c r="K96" s="4"/>
      <c r="L96" s="4"/>
      <c r="M96" s="4"/>
      <c r="N96" s="4"/>
      <c r="O96" s="4"/>
      <c r="P96" s="4"/>
      <c r="Q96" s="4"/>
      <c r="R96" s="4"/>
      <c r="S96" s="4"/>
      <c r="T96" s="4"/>
      <c r="U96" s="4"/>
      <c r="V96" s="4"/>
      <c r="W96" s="4"/>
      <c r="X96" s="4"/>
      <c r="Y96" s="4"/>
      <c r="Z96" s="4"/>
      <c r="AA96" s="4"/>
    </row>
    <row r="97">
      <c r="A97" s="43"/>
      <c r="B97" s="37" t="s">
        <v>97</v>
      </c>
      <c r="C97" s="4"/>
      <c r="D97" s="66"/>
      <c r="E97" s="45"/>
      <c r="F97" s="4"/>
      <c r="G97" s="4"/>
      <c r="H97" s="4"/>
      <c r="I97" s="4"/>
      <c r="J97" s="4"/>
      <c r="K97" s="4"/>
      <c r="L97" s="4"/>
      <c r="M97" s="4"/>
      <c r="N97" s="4"/>
      <c r="O97" s="4"/>
      <c r="P97" s="4"/>
      <c r="Q97" s="4"/>
      <c r="R97" s="4"/>
      <c r="S97" s="4"/>
      <c r="T97" s="4"/>
      <c r="U97" s="4"/>
      <c r="V97" s="4"/>
      <c r="W97" s="4"/>
      <c r="X97" s="4"/>
      <c r="Y97" s="4"/>
      <c r="Z97" s="4"/>
      <c r="AA97" s="4"/>
    </row>
    <row r="98">
      <c r="A98" s="43"/>
      <c r="B98" s="37" t="s">
        <v>97</v>
      </c>
      <c r="C98" s="4"/>
      <c r="D98" s="66"/>
      <c r="E98" s="45"/>
      <c r="F98" s="4"/>
      <c r="G98" s="4"/>
      <c r="H98" s="4"/>
      <c r="I98" s="4"/>
      <c r="J98" s="4"/>
      <c r="K98" s="4"/>
      <c r="L98" s="4"/>
      <c r="M98" s="4"/>
      <c r="N98" s="4"/>
      <c r="O98" s="4"/>
      <c r="P98" s="4"/>
      <c r="Q98" s="4"/>
      <c r="R98" s="4"/>
      <c r="S98" s="4"/>
      <c r="T98" s="4"/>
      <c r="U98" s="4"/>
      <c r="V98" s="4"/>
      <c r="W98" s="4"/>
      <c r="X98" s="4"/>
      <c r="Y98" s="4"/>
      <c r="Z98" s="4"/>
      <c r="AA98" s="4"/>
    </row>
    <row r="99">
      <c r="A99" s="43"/>
      <c r="B99" s="37" t="s">
        <v>97</v>
      </c>
      <c r="C99" s="4"/>
      <c r="D99" s="66"/>
      <c r="E99" s="45"/>
      <c r="F99" s="4"/>
      <c r="G99" s="4"/>
      <c r="H99" s="4"/>
      <c r="I99" s="4"/>
      <c r="J99" s="4"/>
      <c r="K99" s="4"/>
      <c r="L99" s="4"/>
      <c r="M99" s="4"/>
      <c r="N99" s="4"/>
      <c r="O99" s="4"/>
      <c r="P99" s="4"/>
      <c r="Q99" s="4"/>
      <c r="R99" s="4"/>
      <c r="S99" s="4"/>
      <c r="T99" s="4"/>
      <c r="U99" s="4"/>
      <c r="V99" s="4"/>
      <c r="W99" s="4"/>
      <c r="X99" s="4"/>
      <c r="Y99" s="4"/>
      <c r="Z99" s="4"/>
      <c r="AA99" s="4"/>
    </row>
    <row r="100">
      <c r="A100" s="43"/>
      <c r="B100" s="37" t="s">
        <v>97</v>
      </c>
      <c r="C100" s="4"/>
      <c r="D100" s="66"/>
      <c r="E100" s="45"/>
      <c r="F100" s="4"/>
      <c r="G100" s="4"/>
      <c r="H100" s="4"/>
      <c r="I100" s="4"/>
      <c r="J100" s="4"/>
      <c r="K100" s="4"/>
      <c r="L100" s="4"/>
      <c r="M100" s="4"/>
      <c r="N100" s="4"/>
      <c r="O100" s="4"/>
      <c r="P100" s="4"/>
      <c r="Q100" s="4"/>
      <c r="R100" s="4"/>
      <c r="S100" s="4"/>
      <c r="T100" s="4"/>
      <c r="U100" s="4"/>
      <c r="V100" s="4"/>
      <c r="W100" s="4"/>
      <c r="X100" s="4"/>
      <c r="Y100" s="4"/>
      <c r="Z100" s="4"/>
      <c r="AA100" s="4"/>
    </row>
    <row r="101">
      <c r="A101" s="43"/>
      <c r="B101" s="37" t="s">
        <v>97</v>
      </c>
      <c r="C101" s="4"/>
      <c r="D101" s="66"/>
      <c r="E101" s="45"/>
      <c r="F101" s="4"/>
      <c r="G101" s="4"/>
      <c r="H101" s="4"/>
      <c r="I101" s="4"/>
      <c r="J101" s="4"/>
      <c r="K101" s="4"/>
      <c r="L101" s="4"/>
      <c r="M101" s="4"/>
      <c r="N101" s="4"/>
      <c r="O101" s="4"/>
      <c r="P101" s="4"/>
      <c r="Q101" s="4"/>
      <c r="R101" s="4"/>
      <c r="S101" s="4"/>
      <c r="T101" s="4"/>
      <c r="U101" s="4"/>
      <c r="V101" s="4"/>
      <c r="W101" s="4"/>
      <c r="X101" s="4"/>
      <c r="Y101" s="4"/>
      <c r="Z101" s="4"/>
      <c r="AA101" s="4"/>
    </row>
    <row r="102">
      <c r="A102" s="43"/>
      <c r="B102" s="37" t="s">
        <v>97</v>
      </c>
      <c r="C102" s="4"/>
      <c r="D102" s="66"/>
      <c r="E102" s="45"/>
      <c r="F102" s="4"/>
      <c r="G102" s="4"/>
      <c r="H102" s="4"/>
      <c r="I102" s="4"/>
      <c r="J102" s="4"/>
      <c r="K102" s="4"/>
      <c r="L102" s="4"/>
      <c r="M102" s="4"/>
      <c r="N102" s="4"/>
      <c r="O102" s="4"/>
      <c r="P102" s="4"/>
      <c r="Q102" s="4"/>
      <c r="R102" s="4"/>
      <c r="S102" s="4"/>
      <c r="T102" s="4"/>
      <c r="U102" s="4"/>
      <c r="V102" s="4"/>
      <c r="W102" s="4"/>
      <c r="X102" s="4"/>
      <c r="Y102" s="4"/>
      <c r="Z102" s="4"/>
      <c r="AA102" s="4"/>
    </row>
    <row r="103">
      <c r="A103" s="43"/>
      <c r="B103" s="37" t="s">
        <v>97</v>
      </c>
      <c r="C103" s="4"/>
      <c r="D103" s="66"/>
      <c r="E103" s="45"/>
      <c r="F103" s="4"/>
      <c r="G103" s="4"/>
      <c r="H103" s="4"/>
      <c r="I103" s="4"/>
      <c r="J103" s="4"/>
      <c r="K103" s="4"/>
      <c r="L103" s="4"/>
      <c r="M103" s="4"/>
      <c r="N103" s="4"/>
      <c r="O103" s="4"/>
      <c r="P103" s="4"/>
      <c r="Q103" s="4"/>
      <c r="R103" s="4"/>
      <c r="S103" s="4"/>
      <c r="T103" s="4"/>
      <c r="U103" s="4"/>
      <c r="V103" s="4"/>
      <c r="W103" s="4"/>
      <c r="X103" s="4"/>
      <c r="Y103" s="4"/>
      <c r="Z103" s="4"/>
      <c r="AA103" s="4"/>
    </row>
    <row r="104">
      <c r="A104" s="43"/>
      <c r="B104" s="37" t="s">
        <v>97</v>
      </c>
      <c r="C104" s="4"/>
      <c r="D104" s="66"/>
      <c r="E104" s="45"/>
      <c r="F104" s="4"/>
      <c r="G104" s="4"/>
      <c r="H104" s="4"/>
      <c r="I104" s="4"/>
      <c r="J104" s="4"/>
      <c r="K104" s="4"/>
      <c r="L104" s="4"/>
      <c r="M104" s="4"/>
      <c r="N104" s="4"/>
      <c r="O104" s="4"/>
      <c r="P104" s="4"/>
      <c r="Q104" s="4"/>
      <c r="R104" s="4"/>
      <c r="S104" s="4"/>
      <c r="T104" s="4"/>
      <c r="U104" s="4"/>
      <c r="V104" s="4"/>
      <c r="W104" s="4"/>
      <c r="X104" s="4"/>
      <c r="Y104" s="4"/>
      <c r="Z104" s="4"/>
      <c r="AA104" s="4"/>
    </row>
    <row r="105">
      <c r="A105" s="43"/>
      <c r="B105" s="37" t="s">
        <v>97</v>
      </c>
      <c r="C105" s="4"/>
      <c r="D105" s="66"/>
      <c r="E105" s="45"/>
      <c r="F105" s="4"/>
      <c r="G105" s="4"/>
      <c r="H105" s="4"/>
      <c r="I105" s="4"/>
      <c r="J105" s="4"/>
      <c r="K105" s="4"/>
      <c r="L105" s="4"/>
      <c r="M105" s="4"/>
      <c r="N105" s="4"/>
      <c r="O105" s="4"/>
      <c r="P105" s="4"/>
      <c r="Q105" s="4"/>
      <c r="R105" s="4"/>
      <c r="S105" s="4"/>
      <c r="T105" s="4"/>
      <c r="U105" s="4"/>
      <c r="V105" s="4"/>
      <c r="W105" s="4"/>
      <c r="X105" s="4"/>
      <c r="Y105" s="4"/>
      <c r="Z105" s="4"/>
      <c r="AA105" s="4"/>
    </row>
    <row r="106">
      <c r="A106" s="43"/>
      <c r="B106" s="37" t="s">
        <v>97</v>
      </c>
      <c r="C106" s="4"/>
      <c r="D106" s="66"/>
      <c r="E106" s="45"/>
      <c r="F106" s="4"/>
      <c r="G106" s="4"/>
      <c r="H106" s="4"/>
      <c r="I106" s="4"/>
      <c r="J106" s="4"/>
      <c r="K106" s="4"/>
      <c r="L106" s="4"/>
      <c r="M106" s="4"/>
      <c r="N106" s="4"/>
      <c r="O106" s="4"/>
      <c r="P106" s="4"/>
      <c r="Q106" s="4"/>
      <c r="R106" s="4"/>
      <c r="S106" s="4"/>
      <c r="T106" s="4"/>
      <c r="U106" s="4"/>
      <c r="V106" s="4"/>
      <c r="W106" s="4"/>
      <c r="X106" s="4"/>
      <c r="Y106" s="4"/>
      <c r="Z106" s="4"/>
      <c r="AA106" s="4"/>
    </row>
    <row r="107">
      <c r="A107" s="43"/>
      <c r="B107" s="37" t="s">
        <v>97</v>
      </c>
      <c r="C107" s="4"/>
      <c r="D107" s="66"/>
      <c r="E107" s="45"/>
      <c r="F107" s="4"/>
      <c r="G107" s="4"/>
      <c r="H107" s="4"/>
      <c r="I107" s="4"/>
      <c r="J107" s="4"/>
      <c r="K107" s="4"/>
      <c r="L107" s="4"/>
      <c r="M107" s="4"/>
      <c r="N107" s="4"/>
      <c r="O107" s="4"/>
      <c r="P107" s="4"/>
      <c r="Q107" s="4"/>
      <c r="R107" s="4"/>
      <c r="S107" s="4"/>
      <c r="T107" s="4"/>
      <c r="U107" s="4"/>
      <c r="V107" s="4"/>
      <c r="W107" s="4"/>
      <c r="X107" s="4"/>
      <c r="Y107" s="4"/>
      <c r="Z107" s="4"/>
      <c r="AA107" s="4"/>
    </row>
    <row r="108">
      <c r="A108" s="43"/>
      <c r="B108" s="37" t="s">
        <v>97</v>
      </c>
      <c r="C108" s="4"/>
      <c r="D108" s="66"/>
      <c r="E108" s="45"/>
      <c r="F108" s="4"/>
      <c r="G108" s="4"/>
      <c r="H108" s="4"/>
      <c r="I108" s="4"/>
      <c r="J108" s="4"/>
      <c r="K108" s="4"/>
      <c r="L108" s="4"/>
      <c r="M108" s="4"/>
      <c r="N108" s="4"/>
      <c r="O108" s="4"/>
      <c r="P108" s="4"/>
      <c r="Q108" s="4"/>
      <c r="R108" s="4"/>
      <c r="S108" s="4"/>
      <c r="T108" s="4"/>
      <c r="U108" s="4"/>
      <c r="V108" s="4"/>
      <c r="W108" s="4"/>
      <c r="X108" s="4"/>
      <c r="Y108" s="4"/>
      <c r="Z108" s="4"/>
      <c r="AA108" s="4"/>
    </row>
    <row r="109">
      <c r="A109" s="43"/>
      <c r="B109" s="37" t="s">
        <v>97</v>
      </c>
      <c r="C109" s="4"/>
      <c r="D109" s="66"/>
      <c r="E109" s="45"/>
      <c r="F109" s="4"/>
      <c r="G109" s="4"/>
      <c r="H109" s="4"/>
      <c r="I109" s="4"/>
      <c r="J109" s="4"/>
      <c r="K109" s="4"/>
      <c r="L109" s="4"/>
      <c r="M109" s="4"/>
      <c r="N109" s="4"/>
      <c r="O109" s="4"/>
      <c r="P109" s="4"/>
      <c r="Q109" s="4"/>
      <c r="R109" s="4"/>
      <c r="S109" s="4"/>
      <c r="T109" s="4"/>
      <c r="U109" s="4"/>
      <c r="V109" s="4"/>
      <c r="W109" s="4"/>
      <c r="X109" s="4"/>
      <c r="Y109" s="4"/>
      <c r="Z109" s="4"/>
      <c r="AA109" s="4"/>
    </row>
    <row r="110">
      <c r="A110" s="43"/>
      <c r="B110" s="37" t="s">
        <v>97</v>
      </c>
      <c r="C110" s="4"/>
      <c r="D110" s="66"/>
      <c r="E110" s="45"/>
      <c r="F110" s="4"/>
      <c r="G110" s="4"/>
      <c r="H110" s="4"/>
      <c r="I110" s="4"/>
      <c r="J110" s="4"/>
      <c r="K110" s="4"/>
      <c r="L110" s="4"/>
      <c r="M110" s="4"/>
      <c r="N110" s="4"/>
      <c r="O110" s="4"/>
      <c r="P110" s="4"/>
      <c r="Q110" s="4"/>
      <c r="R110" s="4"/>
      <c r="S110" s="4"/>
      <c r="T110" s="4"/>
      <c r="U110" s="4"/>
      <c r="V110" s="4"/>
      <c r="W110" s="4"/>
      <c r="X110" s="4"/>
      <c r="Y110" s="4"/>
      <c r="Z110" s="4"/>
      <c r="AA110" s="4"/>
    </row>
    <row r="111">
      <c r="A111" s="43"/>
      <c r="B111" s="37" t="s">
        <v>97</v>
      </c>
      <c r="C111" s="4"/>
      <c r="D111" s="66"/>
      <c r="E111" s="45"/>
      <c r="F111" s="4"/>
      <c r="G111" s="4"/>
      <c r="H111" s="4"/>
      <c r="I111" s="4"/>
      <c r="J111" s="4"/>
      <c r="K111" s="4"/>
      <c r="L111" s="4"/>
      <c r="M111" s="4"/>
      <c r="N111" s="4"/>
      <c r="O111" s="4"/>
      <c r="P111" s="4"/>
      <c r="Q111" s="4"/>
      <c r="R111" s="4"/>
      <c r="S111" s="4"/>
      <c r="T111" s="4"/>
      <c r="U111" s="4"/>
      <c r="V111" s="4"/>
      <c r="W111" s="4"/>
      <c r="X111" s="4"/>
      <c r="Y111" s="4"/>
      <c r="Z111" s="4"/>
      <c r="AA111" s="4"/>
    </row>
    <row r="112">
      <c r="A112" s="43"/>
      <c r="B112" s="37" t="s">
        <v>97</v>
      </c>
      <c r="C112" s="4"/>
      <c r="D112" s="66"/>
      <c r="E112" s="45"/>
      <c r="F112" s="4"/>
      <c r="G112" s="4"/>
      <c r="H112" s="4"/>
      <c r="I112" s="4"/>
      <c r="J112" s="4"/>
      <c r="K112" s="4"/>
      <c r="L112" s="4"/>
      <c r="M112" s="4"/>
      <c r="N112" s="4"/>
      <c r="O112" s="4"/>
      <c r="P112" s="4"/>
      <c r="Q112" s="4"/>
      <c r="R112" s="4"/>
      <c r="S112" s="4"/>
      <c r="T112" s="4"/>
      <c r="U112" s="4"/>
      <c r="V112" s="4"/>
      <c r="W112" s="4"/>
      <c r="X112" s="4"/>
      <c r="Y112" s="4"/>
      <c r="Z112" s="4"/>
      <c r="AA112" s="4"/>
    </row>
    <row r="113">
      <c r="A113" s="43"/>
      <c r="B113" s="37" t="s">
        <v>97</v>
      </c>
      <c r="C113" s="4"/>
      <c r="D113" s="66"/>
      <c r="E113" s="45"/>
      <c r="F113" s="4"/>
      <c r="G113" s="4"/>
      <c r="H113" s="4"/>
      <c r="I113" s="4"/>
      <c r="J113" s="4"/>
      <c r="K113" s="4"/>
      <c r="L113" s="4"/>
      <c r="M113" s="4"/>
      <c r="N113" s="4"/>
      <c r="O113" s="4"/>
      <c r="P113" s="4"/>
      <c r="Q113" s="4"/>
      <c r="R113" s="4"/>
      <c r="S113" s="4"/>
      <c r="T113" s="4"/>
      <c r="U113" s="4"/>
      <c r="V113" s="4"/>
      <c r="W113" s="4"/>
      <c r="X113" s="4"/>
      <c r="Y113" s="4"/>
      <c r="Z113" s="4"/>
      <c r="AA113" s="4"/>
    </row>
    <row r="114">
      <c r="A114" s="43"/>
      <c r="B114" s="37" t="s">
        <v>97</v>
      </c>
      <c r="C114" s="4"/>
      <c r="D114" s="66"/>
      <c r="E114" s="45"/>
      <c r="F114" s="4"/>
      <c r="G114" s="4"/>
      <c r="H114" s="4"/>
      <c r="I114" s="4"/>
      <c r="J114" s="4"/>
      <c r="K114" s="4"/>
      <c r="L114" s="4"/>
      <c r="M114" s="4"/>
      <c r="N114" s="4"/>
      <c r="O114" s="4"/>
      <c r="P114" s="4"/>
      <c r="Q114" s="4"/>
      <c r="R114" s="4"/>
      <c r="S114" s="4"/>
      <c r="T114" s="4"/>
      <c r="U114" s="4"/>
      <c r="V114" s="4"/>
      <c r="W114" s="4"/>
      <c r="X114" s="4"/>
      <c r="Y114" s="4"/>
      <c r="Z114" s="4"/>
      <c r="AA114" s="4"/>
    </row>
    <row r="115">
      <c r="A115" s="43"/>
      <c r="B115" s="37" t="s">
        <v>97</v>
      </c>
      <c r="C115" s="4"/>
      <c r="D115" s="66"/>
      <c r="E115" s="45"/>
      <c r="F115" s="4"/>
      <c r="G115" s="4"/>
      <c r="H115" s="4"/>
      <c r="I115" s="4"/>
      <c r="J115" s="4"/>
      <c r="K115" s="4"/>
      <c r="L115" s="4"/>
      <c r="M115" s="4"/>
      <c r="N115" s="4"/>
      <c r="O115" s="4"/>
      <c r="P115" s="4"/>
      <c r="Q115" s="4"/>
      <c r="R115" s="4"/>
      <c r="S115" s="4"/>
      <c r="T115" s="4"/>
      <c r="U115" s="4"/>
      <c r="V115" s="4"/>
      <c r="W115" s="4"/>
      <c r="X115" s="4"/>
      <c r="Y115" s="4"/>
      <c r="Z115" s="4"/>
      <c r="AA115" s="4"/>
    </row>
    <row r="116">
      <c r="A116" s="43"/>
      <c r="B116" s="37" t="s">
        <v>97</v>
      </c>
      <c r="C116" s="4"/>
      <c r="D116" s="66"/>
      <c r="E116" s="45"/>
      <c r="F116" s="4"/>
      <c r="G116" s="4"/>
      <c r="H116" s="4"/>
      <c r="I116" s="4"/>
      <c r="J116" s="4"/>
      <c r="K116" s="4"/>
      <c r="L116" s="4"/>
      <c r="M116" s="4"/>
      <c r="N116" s="4"/>
      <c r="O116" s="4"/>
      <c r="P116" s="4"/>
      <c r="Q116" s="4"/>
      <c r="R116" s="4"/>
      <c r="S116" s="4"/>
      <c r="T116" s="4"/>
      <c r="U116" s="4"/>
      <c r="V116" s="4"/>
      <c r="W116" s="4"/>
      <c r="X116" s="4"/>
      <c r="Y116" s="4"/>
      <c r="Z116" s="4"/>
      <c r="AA116" s="4"/>
    </row>
    <row r="117">
      <c r="A117" s="43"/>
      <c r="B117" s="37" t="s">
        <v>97</v>
      </c>
      <c r="C117" s="4"/>
      <c r="D117" s="66"/>
      <c r="E117" s="45"/>
      <c r="F117" s="4"/>
      <c r="G117" s="4"/>
      <c r="H117" s="4"/>
      <c r="I117" s="4"/>
      <c r="J117" s="4"/>
      <c r="K117" s="4"/>
      <c r="L117" s="4"/>
      <c r="M117" s="4"/>
      <c r="N117" s="4"/>
      <c r="O117" s="4"/>
      <c r="P117" s="4"/>
      <c r="Q117" s="4"/>
      <c r="R117" s="4"/>
      <c r="S117" s="4"/>
      <c r="T117" s="4"/>
      <c r="U117" s="4"/>
      <c r="V117" s="4"/>
      <c r="W117" s="4"/>
      <c r="X117" s="4"/>
      <c r="Y117" s="4"/>
      <c r="Z117" s="4"/>
      <c r="AA117" s="4"/>
    </row>
    <row r="118">
      <c r="A118" s="43"/>
      <c r="B118" s="37" t="s">
        <v>97</v>
      </c>
      <c r="C118" s="4"/>
      <c r="D118" s="66"/>
      <c r="E118" s="45"/>
      <c r="F118" s="4"/>
      <c r="G118" s="4"/>
      <c r="H118" s="4"/>
      <c r="I118" s="4"/>
      <c r="J118" s="4"/>
      <c r="K118" s="4"/>
      <c r="L118" s="4"/>
      <c r="M118" s="4"/>
      <c r="N118" s="4"/>
      <c r="O118" s="4"/>
      <c r="P118" s="4"/>
      <c r="Q118" s="4"/>
      <c r="R118" s="4"/>
      <c r="S118" s="4"/>
      <c r="T118" s="4"/>
      <c r="U118" s="4"/>
      <c r="V118" s="4"/>
      <c r="W118" s="4"/>
      <c r="X118" s="4"/>
      <c r="Y118" s="4"/>
      <c r="Z118" s="4"/>
      <c r="AA118" s="4"/>
    </row>
    <row r="119">
      <c r="A119" s="43"/>
      <c r="B119" s="37" t="s">
        <v>97</v>
      </c>
      <c r="C119" s="4"/>
      <c r="D119" s="66"/>
      <c r="E119" s="45"/>
      <c r="F119" s="4"/>
      <c r="G119" s="4"/>
      <c r="H119" s="4"/>
      <c r="I119" s="4"/>
      <c r="J119" s="4"/>
      <c r="K119" s="4"/>
      <c r="L119" s="4"/>
      <c r="M119" s="4"/>
      <c r="N119" s="4"/>
      <c r="O119" s="4"/>
      <c r="P119" s="4"/>
      <c r="Q119" s="4"/>
      <c r="R119" s="4"/>
      <c r="S119" s="4"/>
      <c r="T119" s="4"/>
      <c r="U119" s="4"/>
      <c r="V119" s="4"/>
      <c r="W119" s="4"/>
      <c r="X119" s="4"/>
      <c r="Y119" s="4"/>
      <c r="Z119" s="4"/>
      <c r="AA119" s="4"/>
    </row>
    <row r="120">
      <c r="A120" s="43"/>
      <c r="B120" s="37" t="s">
        <v>97</v>
      </c>
      <c r="C120" s="4"/>
      <c r="D120" s="66"/>
      <c r="E120" s="45"/>
      <c r="F120" s="4"/>
      <c r="G120" s="4"/>
      <c r="H120" s="4"/>
      <c r="I120" s="4"/>
      <c r="J120" s="4"/>
      <c r="K120" s="4"/>
      <c r="L120" s="4"/>
      <c r="M120" s="4"/>
      <c r="N120" s="4"/>
      <c r="O120" s="4"/>
      <c r="P120" s="4"/>
      <c r="Q120" s="4"/>
      <c r="R120" s="4"/>
      <c r="S120" s="4"/>
      <c r="T120" s="4"/>
      <c r="U120" s="4"/>
      <c r="V120" s="4"/>
      <c r="W120" s="4"/>
      <c r="X120" s="4"/>
      <c r="Y120" s="4"/>
      <c r="Z120" s="4"/>
      <c r="AA120" s="4"/>
    </row>
    <row r="121">
      <c r="A121" s="43"/>
      <c r="B121" s="37" t="s">
        <v>97</v>
      </c>
      <c r="C121" s="4"/>
      <c r="D121" s="66"/>
      <c r="E121" s="45"/>
      <c r="F121" s="4"/>
      <c r="G121" s="4"/>
      <c r="H121" s="4"/>
      <c r="I121" s="4"/>
      <c r="J121" s="4"/>
      <c r="K121" s="4"/>
      <c r="L121" s="4"/>
      <c r="M121" s="4"/>
      <c r="N121" s="4"/>
      <c r="O121" s="4"/>
      <c r="P121" s="4"/>
      <c r="Q121" s="4"/>
      <c r="R121" s="4"/>
      <c r="S121" s="4"/>
      <c r="T121" s="4"/>
      <c r="U121" s="4"/>
      <c r="V121" s="4"/>
      <c r="W121" s="4"/>
      <c r="X121" s="4"/>
      <c r="Y121" s="4"/>
      <c r="Z121" s="4"/>
      <c r="AA121" s="4"/>
    </row>
    <row r="122">
      <c r="A122" s="43"/>
      <c r="B122" s="37" t="s">
        <v>97</v>
      </c>
      <c r="C122" s="4"/>
      <c r="D122" s="66"/>
      <c r="E122" s="45"/>
      <c r="F122" s="4"/>
      <c r="G122" s="4"/>
      <c r="H122" s="4"/>
      <c r="I122" s="4"/>
      <c r="J122" s="4"/>
      <c r="K122" s="4"/>
      <c r="L122" s="4"/>
      <c r="M122" s="4"/>
      <c r="N122" s="4"/>
      <c r="O122" s="4"/>
      <c r="P122" s="4"/>
      <c r="Q122" s="4"/>
      <c r="R122" s="4"/>
      <c r="S122" s="4"/>
      <c r="T122" s="4"/>
      <c r="U122" s="4"/>
      <c r="V122" s="4"/>
      <c r="W122" s="4"/>
      <c r="X122" s="4"/>
      <c r="Y122" s="4"/>
      <c r="Z122" s="4"/>
      <c r="AA122" s="4"/>
    </row>
    <row r="123">
      <c r="A123" s="43"/>
      <c r="B123" s="37" t="s">
        <v>97</v>
      </c>
      <c r="C123" s="4"/>
      <c r="D123" s="66"/>
      <c r="E123" s="45"/>
      <c r="F123" s="4"/>
      <c r="G123" s="4"/>
      <c r="H123" s="4"/>
      <c r="I123" s="4"/>
      <c r="J123" s="4"/>
      <c r="K123" s="4"/>
      <c r="L123" s="4"/>
      <c r="M123" s="4"/>
      <c r="N123" s="4"/>
      <c r="O123" s="4"/>
      <c r="P123" s="4"/>
      <c r="Q123" s="4"/>
      <c r="R123" s="4"/>
      <c r="S123" s="4"/>
      <c r="T123" s="4"/>
      <c r="U123" s="4"/>
      <c r="V123" s="4"/>
      <c r="W123" s="4"/>
      <c r="X123" s="4"/>
      <c r="Y123" s="4"/>
      <c r="Z123" s="4"/>
      <c r="AA123" s="4"/>
    </row>
    <row r="124">
      <c r="A124" s="43"/>
      <c r="B124" s="37" t="s">
        <v>97</v>
      </c>
      <c r="C124" s="4"/>
      <c r="D124" s="66"/>
      <c r="E124" s="45"/>
      <c r="F124" s="4"/>
      <c r="G124" s="4"/>
      <c r="H124" s="4"/>
      <c r="I124" s="4"/>
      <c r="J124" s="4"/>
      <c r="K124" s="4"/>
      <c r="L124" s="4"/>
      <c r="M124" s="4"/>
      <c r="N124" s="4"/>
      <c r="O124" s="4"/>
      <c r="P124" s="4"/>
      <c r="Q124" s="4"/>
      <c r="R124" s="4"/>
      <c r="S124" s="4"/>
      <c r="T124" s="4"/>
      <c r="U124" s="4"/>
      <c r="V124" s="4"/>
      <c r="W124" s="4"/>
      <c r="X124" s="4"/>
      <c r="Y124" s="4"/>
      <c r="Z124" s="4"/>
      <c r="AA124" s="4"/>
    </row>
    <row r="125">
      <c r="A125" s="43"/>
      <c r="B125" s="37" t="s">
        <v>97</v>
      </c>
      <c r="C125" s="4"/>
      <c r="D125" s="66"/>
      <c r="E125" s="45"/>
      <c r="F125" s="4"/>
      <c r="G125" s="4"/>
      <c r="H125" s="4"/>
      <c r="I125" s="4"/>
      <c r="J125" s="4"/>
      <c r="K125" s="4"/>
      <c r="L125" s="4"/>
      <c r="M125" s="4"/>
      <c r="N125" s="4"/>
      <c r="O125" s="4"/>
      <c r="P125" s="4"/>
      <c r="Q125" s="4"/>
      <c r="R125" s="4"/>
      <c r="S125" s="4"/>
      <c r="T125" s="4"/>
      <c r="U125" s="4"/>
      <c r="V125" s="4"/>
      <c r="W125" s="4"/>
      <c r="X125" s="4"/>
      <c r="Y125" s="4"/>
      <c r="Z125" s="4"/>
      <c r="AA125" s="4"/>
    </row>
    <row r="126">
      <c r="A126" s="43"/>
      <c r="B126" s="37" t="s">
        <v>97</v>
      </c>
      <c r="C126" s="4"/>
      <c r="D126" s="66"/>
      <c r="E126" s="45"/>
      <c r="F126" s="4"/>
      <c r="G126" s="4"/>
      <c r="H126" s="4"/>
      <c r="I126" s="4"/>
      <c r="J126" s="4"/>
      <c r="K126" s="4"/>
      <c r="L126" s="4"/>
      <c r="M126" s="4"/>
      <c r="N126" s="4"/>
      <c r="O126" s="4"/>
      <c r="P126" s="4"/>
      <c r="Q126" s="4"/>
      <c r="R126" s="4"/>
      <c r="S126" s="4"/>
      <c r="T126" s="4"/>
      <c r="U126" s="4"/>
      <c r="V126" s="4"/>
      <c r="W126" s="4"/>
      <c r="X126" s="4"/>
      <c r="Y126" s="4"/>
      <c r="Z126" s="4"/>
      <c r="AA126" s="4"/>
    </row>
    <row r="127">
      <c r="A127" s="43"/>
      <c r="B127" s="37" t="s">
        <v>97</v>
      </c>
      <c r="C127" s="4"/>
      <c r="D127" s="66"/>
      <c r="E127" s="45"/>
      <c r="F127" s="4"/>
      <c r="G127" s="4"/>
      <c r="H127" s="4"/>
      <c r="I127" s="4"/>
      <c r="J127" s="4"/>
      <c r="K127" s="4"/>
      <c r="L127" s="4"/>
      <c r="M127" s="4"/>
      <c r="N127" s="4"/>
      <c r="O127" s="4"/>
      <c r="P127" s="4"/>
      <c r="Q127" s="4"/>
      <c r="R127" s="4"/>
      <c r="S127" s="4"/>
      <c r="T127" s="4"/>
      <c r="U127" s="4"/>
      <c r="V127" s="4"/>
      <c r="W127" s="4"/>
      <c r="X127" s="4"/>
      <c r="Y127" s="4"/>
      <c r="Z127" s="4"/>
      <c r="AA127" s="4"/>
    </row>
    <row r="128">
      <c r="A128" s="43"/>
      <c r="B128" s="37" t="s">
        <v>97</v>
      </c>
      <c r="C128" s="4"/>
      <c r="D128" s="66"/>
      <c r="E128" s="45"/>
      <c r="F128" s="4"/>
      <c r="G128" s="4"/>
      <c r="H128" s="4"/>
      <c r="I128" s="4"/>
      <c r="J128" s="4"/>
      <c r="K128" s="4"/>
      <c r="L128" s="4"/>
      <c r="M128" s="4"/>
      <c r="N128" s="4"/>
      <c r="O128" s="4"/>
      <c r="P128" s="4"/>
      <c r="Q128" s="4"/>
      <c r="R128" s="4"/>
      <c r="S128" s="4"/>
      <c r="T128" s="4"/>
      <c r="U128" s="4"/>
      <c r="V128" s="4"/>
      <c r="W128" s="4"/>
      <c r="X128" s="4"/>
      <c r="Y128" s="4"/>
      <c r="Z128" s="4"/>
      <c r="AA128" s="4"/>
    </row>
    <row r="129">
      <c r="A129" s="43"/>
      <c r="B129" s="37" t="s">
        <v>97</v>
      </c>
      <c r="C129" s="4"/>
      <c r="D129" s="66"/>
      <c r="E129" s="45"/>
      <c r="F129" s="4"/>
      <c r="G129" s="4"/>
      <c r="H129" s="4"/>
      <c r="I129" s="4"/>
      <c r="J129" s="4"/>
      <c r="K129" s="4"/>
      <c r="L129" s="4"/>
      <c r="M129" s="4"/>
      <c r="N129" s="4"/>
      <c r="O129" s="4"/>
      <c r="P129" s="4"/>
      <c r="Q129" s="4"/>
      <c r="R129" s="4"/>
      <c r="S129" s="4"/>
      <c r="T129" s="4"/>
      <c r="U129" s="4"/>
      <c r="V129" s="4"/>
      <c r="W129" s="4"/>
      <c r="X129" s="4"/>
      <c r="Y129" s="4"/>
      <c r="Z129" s="4"/>
      <c r="AA129" s="4"/>
    </row>
    <row r="130">
      <c r="A130" s="43"/>
      <c r="B130" s="37" t="s">
        <v>97</v>
      </c>
      <c r="C130" s="4"/>
      <c r="D130" s="66"/>
      <c r="E130" s="45"/>
      <c r="F130" s="4"/>
      <c r="G130" s="4"/>
      <c r="H130" s="4"/>
      <c r="I130" s="4"/>
      <c r="J130" s="4"/>
      <c r="K130" s="4"/>
      <c r="L130" s="4"/>
      <c r="M130" s="4"/>
      <c r="N130" s="4"/>
      <c r="O130" s="4"/>
      <c r="P130" s="4"/>
      <c r="Q130" s="4"/>
      <c r="R130" s="4"/>
      <c r="S130" s="4"/>
      <c r="T130" s="4"/>
      <c r="U130" s="4"/>
      <c r="V130" s="4"/>
      <c r="W130" s="4"/>
      <c r="X130" s="4"/>
      <c r="Y130" s="4"/>
      <c r="Z130" s="4"/>
      <c r="AA130" s="4"/>
    </row>
    <row r="131">
      <c r="A131" s="43"/>
      <c r="B131" s="37" t="s">
        <v>97</v>
      </c>
      <c r="C131" s="4"/>
      <c r="D131" s="66"/>
      <c r="E131" s="45"/>
      <c r="F131" s="4"/>
      <c r="G131" s="4"/>
      <c r="H131" s="4"/>
      <c r="I131" s="4"/>
      <c r="J131" s="4"/>
      <c r="K131" s="4"/>
      <c r="L131" s="4"/>
      <c r="M131" s="4"/>
      <c r="N131" s="4"/>
      <c r="O131" s="4"/>
      <c r="P131" s="4"/>
      <c r="Q131" s="4"/>
      <c r="R131" s="4"/>
      <c r="S131" s="4"/>
      <c r="T131" s="4"/>
      <c r="U131" s="4"/>
      <c r="V131" s="4"/>
      <c r="W131" s="4"/>
      <c r="X131" s="4"/>
      <c r="Y131" s="4"/>
      <c r="Z131" s="4"/>
      <c r="AA131" s="4"/>
    </row>
    <row r="132">
      <c r="A132" s="43"/>
      <c r="B132" s="37" t="s">
        <v>97</v>
      </c>
      <c r="C132" s="4"/>
      <c r="D132" s="66"/>
      <c r="E132" s="45"/>
      <c r="F132" s="4"/>
      <c r="G132" s="4"/>
      <c r="H132" s="4"/>
      <c r="I132" s="4"/>
      <c r="J132" s="4"/>
      <c r="K132" s="4"/>
      <c r="L132" s="4"/>
      <c r="M132" s="4"/>
      <c r="N132" s="4"/>
      <c r="O132" s="4"/>
      <c r="P132" s="4"/>
      <c r="Q132" s="4"/>
      <c r="R132" s="4"/>
      <c r="S132" s="4"/>
      <c r="T132" s="4"/>
      <c r="U132" s="4"/>
      <c r="V132" s="4"/>
      <c r="W132" s="4"/>
      <c r="X132" s="4"/>
      <c r="Y132" s="4"/>
      <c r="Z132" s="4"/>
      <c r="AA132" s="4"/>
    </row>
    <row r="133">
      <c r="A133" s="43"/>
      <c r="B133" s="37" t="s">
        <v>97</v>
      </c>
      <c r="C133" s="4"/>
      <c r="D133" s="66"/>
      <c r="E133" s="45"/>
      <c r="F133" s="4"/>
      <c r="G133" s="4"/>
      <c r="H133" s="4"/>
      <c r="I133" s="4"/>
      <c r="J133" s="4"/>
      <c r="K133" s="4"/>
      <c r="L133" s="4"/>
      <c r="M133" s="4"/>
      <c r="N133" s="4"/>
      <c r="O133" s="4"/>
      <c r="P133" s="4"/>
      <c r="Q133" s="4"/>
      <c r="R133" s="4"/>
      <c r="S133" s="4"/>
      <c r="T133" s="4"/>
      <c r="U133" s="4"/>
      <c r="V133" s="4"/>
      <c r="W133" s="4"/>
      <c r="X133" s="4"/>
      <c r="Y133" s="4"/>
      <c r="Z133" s="4"/>
      <c r="AA133" s="4"/>
    </row>
    <row r="134">
      <c r="A134" s="43"/>
      <c r="B134" s="37" t="s">
        <v>97</v>
      </c>
      <c r="C134" s="4"/>
      <c r="D134" s="66"/>
      <c r="E134" s="45"/>
      <c r="F134" s="4"/>
      <c r="G134" s="4"/>
      <c r="H134" s="4"/>
      <c r="I134" s="4"/>
      <c r="J134" s="4"/>
      <c r="K134" s="4"/>
      <c r="L134" s="4"/>
      <c r="M134" s="4"/>
      <c r="N134" s="4"/>
      <c r="O134" s="4"/>
      <c r="P134" s="4"/>
      <c r="Q134" s="4"/>
      <c r="R134" s="4"/>
      <c r="S134" s="4"/>
      <c r="T134" s="4"/>
      <c r="U134" s="4"/>
      <c r="V134" s="4"/>
      <c r="W134" s="4"/>
      <c r="X134" s="4"/>
      <c r="Y134" s="4"/>
      <c r="Z134" s="4"/>
      <c r="AA134" s="4"/>
    </row>
    <row r="135">
      <c r="A135" s="43"/>
      <c r="B135" s="37" t="s">
        <v>97</v>
      </c>
      <c r="C135" s="4"/>
      <c r="D135" s="66"/>
      <c r="E135" s="45"/>
      <c r="F135" s="4"/>
      <c r="G135" s="4"/>
      <c r="H135" s="4"/>
      <c r="I135" s="4"/>
      <c r="J135" s="4"/>
      <c r="K135" s="4"/>
      <c r="L135" s="4"/>
      <c r="M135" s="4"/>
      <c r="N135" s="4"/>
      <c r="O135" s="4"/>
      <c r="P135" s="4"/>
      <c r="Q135" s="4"/>
      <c r="R135" s="4"/>
      <c r="S135" s="4"/>
      <c r="T135" s="4"/>
      <c r="U135" s="4"/>
      <c r="V135" s="4"/>
      <c r="W135" s="4"/>
      <c r="X135" s="4"/>
      <c r="Y135" s="4"/>
      <c r="Z135" s="4"/>
      <c r="AA135" s="4"/>
    </row>
    <row r="136">
      <c r="A136" s="43"/>
      <c r="B136" s="37" t="s">
        <v>97</v>
      </c>
      <c r="C136" s="4"/>
      <c r="D136" s="66"/>
      <c r="E136" s="45"/>
      <c r="F136" s="4"/>
      <c r="G136" s="4"/>
      <c r="H136" s="4"/>
      <c r="I136" s="4"/>
      <c r="J136" s="4"/>
      <c r="K136" s="4"/>
      <c r="L136" s="4"/>
      <c r="M136" s="4"/>
      <c r="N136" s="4"/>
      <c r="O136" s="4"/>
      <c r="P136" s="4"/>
      <c r="Q136" s="4"/>
      <c r="R136" s="4"/>
      <c r="S136" s="4"/>
      <c r="T136" s="4"/>
      <c r="U136" s="4"/>
      <c r="V136" s="4"/>
      <c r="W136" s="4"/>
      <c r="X136" s="4"/>
      <c r="Y136" s="4"/>
      <c r="Z136" s="4"/>
      <c r="AA136" s="4"/>
    </row>
    <row r="137">
      <c r="A137" s="43"/>
      <c r="B137" s="37" t="s">
        <v>97</v>
      </c>
      <c r="C137" s="4"/>
      <c r="D137" s="66"/>
      <c r="E137" s="45"/>
      <c r="F137" s="4"/>
      <c r="G137" s="4"/>
      <c r="H137" s="4"/>
      <c r="I137" s="4"/>
      <c r="J137" s="4"/>
      <c r="K137" s="4"/>
      <c r="L137" s="4"/>
      <c r="M137" s="4"/>
      <c r="N137" s="4"/>
      <c r="O137" s="4"/>
      <c r="P137" s="4"/>
      <c r="Q137" s="4"/>
      <c r="R137" s="4"/>
      <c r="S137" s="4"/>
      <c r="T137" s="4"/>
      <c r="U137" s="4"/>
      <c r="V137" s="4"/>
      <c r="W137" s="4"/>
      <c r="X137" s="4"/>
      <c r="Y137" s="4"/>
      <c r="Z137" s="4"/>
      <c r="AA137" s="4"/>
    </row>
    <row r="138">
      <c r="A138" s="43"/>
      <c r="B138" s="37" t="s">
        <v>97</v>
      </c>
      <c r="C138" s="4"/>
      <c r="D138" s="66"/>
      <c r="E138" s="45"/>
      <c r="F138" s="4"/>
      <c r="G138" s="4"/>
      <c r="H138" s="4"/>
      <c r="I138" s="4"/>
      <c r="J138" s="4"/>
      <c r="K138" s="4"/>
      <c r="L138" s="4"/>
      <c r="M138" s="4"/>
      <c r="N138" s="4"/>
      <c r="O138" s="4"/>
      <c r="P138" s="4"/>
      <c r="Q138" s="4"/>
      <c r="R138" s="4"/>
      <c r="S138" s="4"/>
      <c r="T138" s="4"/>
      <c r="U138" s="4"/>
      <c r="V138" s="4"/>
      <c r="W138" s="4"/>
      <c r="X138" s="4"/>
      <c r="Y138" s="4"/>
      <c r="Z138" s="4"/>
      <c r="AA138" s="4"/>
    </row>
    <row r="139">
      <c r="A139" s="43"/>
      <c r="B139" s="37" t="s">
        <v>97</v>
      </c>
      <c r="C139" s="4"/>
      <c r="D139" s="66"/>
      <c r="E139" s="45"/>
      <c r="F139" s="4"/>
      <c r="G139" s="4"/>
      <c r="H139" s="4"/>
      <c r="I139" s="4"/>
      <c r="J139" s="4"/>
      <c r="K139" s="4"/>
      <c r="L139" s="4"/>
      <c r="M139" s="4"/>
      <c r="N139" s="4"/>
      <c r="O139" s="4"/>
      <c r="P139" s="4"/>
      <c r="Q139" s="4"/>
      <c r="R139" s="4"/>
      <c r="S139" s="4"/>
      <c r="T139" s="4"/>
      <c r="U139" s="4"/>
      <c r="V139" s="4"/>
      <c r="W139" s="4"/>
      <c r="X139" s="4"/>
      <c r="Y139" s="4"/>
      <c r="Z139" s="4"/>
      <c r="AA139" s="4"/>
    </row>
    <row r="140">
      <c r="A140" s="43"/>
      <c r="B140" s="37" t="s">
        <v>97</v>
      </c>
      <c r="C140" s="4"/>
      <c r="D140" s="66"/>
      <c r="E140" s="45"/>
      <c r="F140" s="4"/>
      <c r="G140" s="4"/>
      <c r="H140" s="4"/>
      <c r="I140" s="4"/>
      <c r="J140" s="4"/>
      <c r="K140" s="4"/>
      <c r="L140" s="4"/>
      <c r="M140" s="4"/>
      <c r="N140" s="4"/>
      <c r="O140" s="4"/>
      <c r="P140" s="4"/>
      <c r="Q140" s="4"/>
      <c r="R140" s="4"/>
      <c r="S140" s="4"/>
      <c r="T140" s="4"/>
      <c r="U140" s="4"/>
      <c r="V140" s="4"/>
      <c r="W140" s="4"/>
      <c r="X140" s="4"/>
      <c r="Y140" s="4"/>
      <c r="Z140" s="4"/>
      <c r="AA140" s="4"/>
    </row>
    <row r="141">
      <c r="A141" s="43"/>
      <c r="B141" s="37" t="s">
        <v>97</v>
      </c>
      <c r="C141" s="4"/>
      <c r="D141" s="66"/>
      <c r="E141" s="45"/>
      <c r="F141" s="4"/>
      <c r="G141" s="4"/>
      <c r="H141" s="4"/>
      <c r="I141" s="4"/>
      <c r="J141" s="4"/>
      <c r="K141" s="4"/>
      <c r="L141" s="4"/>
      <c r="M141" s="4"/>
      <c r="N141" s="4"/>
      <c r="O141" s="4"/>
      <c r="P141" s="4"/>
      <c r="Q141" s="4"/>
      <c r="R141" s="4"/>
      <c r="S141" s="4"/>
      <c r="T141" s="4"/>
      <c r="U141" s="4"/>
      <c r="V141" s="4"/>
      <c r="W141" s="4"/>
      <c r="X141" s="4"/>
      <c r="Y141" s="4"/>
      <c r="Z141" s="4"/>
      <c r="AA141" s="4"/>
    </row>
    <row r="142">
      <c r="A142" s="43"/>
      <c r="B142" s="37" t="s">
        <v>97</v>
      </c>
      <c r="C142" s="4"/>
      <c r="D142" s="66"/>
      <c r="E142" s="45"/>
      <c r="F142" s="4"/>
      <c r="G142" s="4"/>
      <c r="H142" s="4"/>
      <c r="I142" s="4"/>
      <c r="J142" s="4"/>
      <c r="K142" s="4"/>
      <c r="L142" s="4"/>
      <c r="M142" s="4"/>
      <c r="N142" s="4"/>
      <c r="O142" s="4"/>
      <c r="P142" s="4"/>
      <c r="Q142" s="4"/>
      <c r="R142" s="4"/>
      <c r="S142" s="4"/>
      <c r="T142" s="4"/>
      <c r="U142" s="4"/>
      <c r="V142" s="4"/>
      <c r="W142" s="4"/>
      <c r="X142" s="4"/>
      <c r="Y142" s="4"/>
      <c r="Z142" s="4"/>
      <c r="AA142" s="4"/>
    </row>
    <row r="143">
      <c r="A143" s="43"/>
      <c r="B143" s="37" t="s">
        <v>97</v>
      </c>
      <c r="C143" s="4"/>
      <c r="D143" s="66"/>
      <c r="E143" s="45"/>
      <c r="F143" s="4"/>
      <c r="G143" s="4"/>
      <c r="H143" s="4"/>
      <c r="I143" s="4"/>
      <c r="J143" s="4"/>
      <c r="K143" s="4"/>
      <c r="L143" s="4"/>
      <c r="M143" s="4"/>
      <c r="N143" s="4"/>
      <c r="O143" s="4"/>
      <c r="P143" s="4"/>
      <c r="Q143" s="4"/>
      <c r="R143" s="4"/>
      <c r="S143" s="4"/>
      <c r="T143" s="4"/>
      <c r="U143" s="4"/>
      <c r="V143" s="4"/>
      <c r="W143" s="4"/>
      <c r="X143" s="4"/>
      <c r="Y143" s="4"/>
      <c r="Z143" s="4"/>
      <c r="AA143" s="4"/>
    </row>
    <row r="144">
      <c r="A144" s="43"/>
      <c r="B144" s="37" t="s">
        <v>97</v>
      </c>
      <c r="C144" s="4"/>
      <c r="D144" s="66"/>
      <c r="E144" s="45"/>
      <c r="F144" s="4"/>
      <c r="G144" s="4"/>
      <c r="H144" s="4"/>
      <c r="I144" s="4"/>
      <c r="J144" s="4"/>
      <c r="K144" s="4"/>
      <c r="L144" s="4"/>
      <c r="M144" s="4"/>
      <c r="N144" s="4"/>
      <c r="O144" s="4"/>
      <c r="P144" s="4"/>
      <c r="Q144" s="4"/>
      <c r="R144" s="4"/>
      <c r="S144" s="4"/>
      <c r="T144" s="4"/>
      <c r="U144" s="4"/>
      <c r="V144" s="4"/>
      <c r="W144" s="4"/>
      <c r="X144" s="4"/>
      <c r="Y144" s="4"/>
      <c r="Z144" s="4"/>
      <c r="AA144" s="4"/>
    </row>
    <row r="145">
      <c r="A145" s="43"/>
      <c r="B145" s="37" t="s">
        <v>97</v>
      </c>
      <c r="C145" s="4"/>
      <c r="D145" s="66"/>
      <c r="E145" s="45"/>
      <c r="F145" s="4"/>
      <c r="G145" s="4"/>
      <c r="H145" s="4"/>
      <c r="I145" s="4"/>
      <c r="J145" s="4"/>
      <c r="K145" s="4"/>
      <c r="L145" s="4"/>
      <c r="M145" s="4"/>
      <c r="N145" s="4"/>
      <c r="O145" s="4"/>
      <c r="P145" s="4"/>
      <c r="Q145" s="4"/>
      <c r="R145" s="4"/>
      <c r="S145" s="4"/>
      <c r="T145" s="4"/>
      <c r="U145" s="4"/>
      <c r="V145" s="4"/>
      <c r="W145" s="4"/>
      <c r="X145" s="4"/>
      <c r="Y145" s="4"/>
      <c r="Z145" s="4"/>
      <c r="AA145" s="4"/>
    </row>
    <row r="146">
      <c r="A146" s="43"/>
      <c r="B146" s="37" t="s">
        <v>97</v>
      </c>
      <c r="C146" s="4"/>
      <c r="D146" s="66"/>
      <c r="E146" s="45"/>
      <c r="F146" s="4"/>
      <c r="G146" s="4"/>
      <c r="H146" s="4"/>
      <c r="I146" s="4"/>
      <c r="J146" s="4"/>
      <c r="K146" s="4"/>
      <c r="L146" s="4"/>
      <c r="M146" s="4"/>
      <c r="N146" s="4"/>
      <c r="O146" s="4"/>
      <c r="P146" s="4"/>
      <c r="Q146" s="4"/>
      <c r="R146" s="4"/>
      <c r="S146" s="4"/>
      <c r="T146" s="4"/>
      <c r="U146" s="4"/>
      <c r="V146" s="4"/>
      <c r="W146" s="4"/>
      <c r="X146" s="4"/>
      <c r="Y146" s="4"/>
      <c r="Z146" s="4"/>
      <c r="AA146" s="4"/>
    </row>
    <row r="147">
      <c r="A147" s="43"/>
      <c r="B147" s="37" t="s">
        <v>97</v>
      </c>
      <c r="C147" s="4"/>
      <c r="D147" s="66"/>
      <c r="E147" s="45"/>
      <c r="F147" s="4"/>
      <c r="G147" s="4"/>
      <c r="H147" s="4"/>
      <c r="I147" s="4"/>
      <c r="J147" s="4"/>
      <c r="K147" s="4"/>
      <c r="L147" s="4"/>
      <c r="M147" s="4"/>
      <c r="N147" s="4"/>
      <c r="O147" s="4"/>
      <c r="P147" s="4"/>
      <c r="Q147" s="4"/>
      <c r="R147" s="4"/>
      <c r="S147" s="4"/>
      <c r="T147" s="4"/>
      <c r="U147" s="4"/>
      <c r="V147" s="4"/>
      <c r="W147" s="4"/>
      <c r="X147" s="4"/>
      <c r="Y147" s="4"/>
      <c r="Z147" s="4"/>
      <c r="AA147" s="4"/>
    </row>
    <row r="148">
      <c r="A148" s="43"/>
      <c r="B148" s="37" t="s">
        <v>97</v>
      </c>
      <c r="C148" s="4"/>
      <c r="D148" s="66"/>
      <c r="E148" s="45"/>
      <c r="F148" s="4"/>
      <c r="G148" s="4"/>
      <c r="H148" s="4"/>
      <c r="I148" s="4"/>
      <c r="J148" s="4"/>
      <c r="K148" s="4"/>
      <c r="L148" s="4"/>
      <c r="M148" s="4"/>
      <c r="N148" s="4"/>
      <c r="O148" s="4"/>
      <c r="P148" s="4"/>
      <c r="Q148" s="4"/>
      <c r="R148" s="4"/>
      <c r="S148" s="4"/>
      <c r="T148" s="4"/>
      <c r="U148" s="4"/>
      <c r="V148" s="4"/>
      <c r="W148" s="4"/>
      <c r="X148" s="4"/>
      <c r="Y148" s="4"/>
      <c r="Z148" s="4"/>
      <c r="AA148" s="4"/>
    </row>
    <row r="149">
      <c r="A149" s="43"/>
      <c r="B149" s="37" t="s">
        <v>97</v>
      </c>
      <c r="C149" s="4"/>
      <c r="D149" s="66"/>
      <c r="E149" s="45"/>
      <c r="F149" s="4"/>
      <c r="G149" s="4"/>
      <c r="H149" s="4"/>
      <c r="I149" s="4"/>
      <c r="J149" s="4"/>
      <c r="K149" s="4"/>
      <c r="L149" s="4"/>
      <c r="M149" s="4"/>
      <c r="N149" s="4"/>
      <c r="O149" s="4"/>
      <c r="P149" s="4"/>
      <c r="Q149" s="4"/>
      <c r="R149" s="4"/>
      <c r="S149" s="4"/>
      <c r="T149" s="4"/>
      <c r="U149" s="4"/>
      <c r="V149" s="4"/>
      <c r="W149" s="4"/>
      <c r="X149" s="4"/>
      <c r="Y149" s="4"/>
      <c r="Z149" s="4"/>
      <c r="AA149" s="4"/>
    </row>
    <row r="150">
      <c r="A150" s="43"/>
      <c r="B150" s="37" t="s">
        <v>97</v>
      </c>
      <c r="C150" s="4"/>
      <c r="D150" s="66"/>
      <c r="E150" s="45"/>
      <c r="F150" s="4"/>
      <c r="G150" s="4"/>
      <c r="H150" s="4"/>
      <c r="I150" s="4"/>
      <c r="J150" s="4"/>
      <c r="K150" s="4"/>
      <c r="L150" s="4"/>
      <c r="M150" s="4"/>
      <c r="N150" s="4"/>
      <c r="O150" s="4"/>
      <c r="P150" s="4"/>
      <c r="Q150" s="4"/>
      <c r="R150" s="4"/>
      <c r="S150" s="4"/>
      <c r="T150" s="4"/>
      <c r="U150" s="4"/>
      <c r="V150" s="4"/>
      <c r="W150" s="4"/>
      <c r="X150" s="4"/>
      <c r="Y150" s="4"/>
      <c r="Z150" s="4"/>
      <c r="AA150" s="4"/>
    </row>
    <row r="151">
      <c r="A151" s="43"/>
      <c r="B151" s="37" t="s">
        <v>97</v>
      </c>
      <c r="C151" s="4"/>
      <c r="D151" s="66"/>
      <c r="E151" s="45"/>
      <c r="F151" s="4"/>
      <c r="G151" s="4"/>
      <c r="H151" s="4"/>
      <c r="I151" s="4"/>
      <c r="J151" s="4"/>
      <c r="K151" s="4"/>
      <c r="L151" s="4"/>
      <c r="M151" s="4"/>
      <c r="N151" s="4"/>
      <c r="O151" s="4"/>
      <c r="P151" s="4"/>
      <c r="Q151" s="4"/>
      <c r="R151" s="4"/>
      <c r="S151" s="4"/>
      <c r="T151" s="4"/>
      <c r="U151" s="4"/>
      <c r="V151" s="4"/>
      <c r="W151" s="4"/>
      <c r="X151" s="4"/>
      <c r="Y151" s="4"/>
      <c r="Z151" s="4"/>
      <c r="AA151" s="4"/>
    </row>
    <row r="152">
      <c r="A152" s="43"/>
      <c r="B152" s="37" t="s">
        <v>97</v>
      </c>
      <c r="C152" s="4"/>
      <c r="D152" s="66"/>
      <c r="E152" s="45"/>
      <c r="F152" s="4"/>
      <c r="G152" s="4"/>
      <c r="H152" s="4"/>
      <c r="I152" s="4"/>
      <c r="J152" s="4"/>
      <c r="K152" s="4"/>
      <c r="L152" s="4"/>
      <c r="M152" s="4"/>
      <c r="N152" s="4"/>
      <c r="O152" s="4"/>
      <c r="P152" s="4"/>
      <c r="Q152" s="4"/>
      <c r="R152" s="4"/>
      <c r="S152" s="4"/>
      <c r="T152" s="4"/>
      <c r="U152" s="4"/>
      <c r="V152" s="4"/>
      <c r="W152" s="4"/>
      <c r="X152" s="4"/>
      <c r="Y152" s="4"/>
      <c r="Z152" s="4"/>
      <c r="AA152" s="4"/>
    </row>
    <row r="153">
      <c r="A153" s="43"/>
      <c r="B153" s="37" t="s">
        <v>97</v>
      </c>
      <c r="C153" s="4"/>
      <c r="D153" s="66"/>
      <c r="E153" s="45"/>
      <c r="F153" s="4"/>
      <c r="G153" s="4"/>
      <c r="H153" s="4"/>
      <c r="I153" s="4"/>
      <c r="J153" s="4"/>
      <c r="K153" s="4"/>
      <c r="L153" s="4"/>
      <c r="M153" s="4"/>
      <c r="N153" s="4"/>
      <c r="O153" s="4"/>
      <c r="P153" s="4"/>
      <c r="Q153" s="4"/>
      <c r="R153" s="4"/>
      <c r="S153" s="4"/>
      <c r="T153" s="4"/>
      <c r="U153" s="4"/>
      <c r="V153" s="4"/>
      <c r="W153" s="4"/>
      <c r="X153" s="4"/>
      <c r="Y153" s="4"/>
      <c r="Z153" s="4"/>
      <c r="AA153" s="4"/>
    </row>
    <row r="154">
      <c r="A154" s="43"/>
      <c r="B154" s="37" t="s">
        <v>97</v>
      </c>
      <c r="C154" s="4"/>
      <c r="D154" s="66"/>
      <c r="E154" s="45"/>
      <c r="F154" s="4"/>
      <c r="G154" s="4"/>
      <c r="H154" s="4"/>
      <c r="I154" s="4"/>
      <c r="J154" s="4"/>
      <c r="K154" s="4"/>
      <c r="L154" s="4"/>
      <c r="M154" s="4"/>
      <c r="N154" s="4"/>
      <c r="O154" s="4"/>
      <c r="P154" s="4"/>
      <c r="Q154" s="4"/>
      <c r="R154" s="4"/>
      <c r="S154" s="4"/>
      <c r="T154" s="4"/>
      <c r="U154" s="4"/>
      <c r="V154" s="4"/>
      <c r="W154" s="4"/>
      <c r="X154" s="4"/>
      <c r="Y154" s="4"/>
      <c r="Z154" s="4"/>
      <c r="AA154" s="4"/>
    </row>
    <row r="155">
      <c r="A155" s="43"/>
      <c r="B155" s="37" t="s">
        <v>97</v>
      </c>
      <c r="C155" s="4"/>
      <c r="D155" s="66"/>
      <c r="E155" s="45"/>
      <c r="F155" s="4"/>
      <c r="G155" s="4"/>
      <c r="H155" s="4"/>
      <c r="I155" s="4"/>
      <c r="J155" s="4"/>
      <c r="K155" s="4"/>
      <c r="L155" s="4"/>
      <c r="M155" s="4"/>
      <c r="N155" s="4"/>
      <c r="O155" s="4"/>
      <c r="P155" s="4"/>
      <c r="Q155" s="4"/>
      <c r="R155" s="4"/>
      <c r="S155" s="4"/>
      <c r="T155" s="4"/>
      <c r="U155" s="4"/>
      <c r="V155" s="4"/>
      <c r="W155" s="4"/>
      <c r="X155" s="4"/>
      <c r="Y155" s="4"/>
      <c r="Z155" s="4"/>
      <c r="AA155" s="4"/>
    </row>
    <row r="156">
      <c r="A156" s="43"/>
      <c r="B156" s="37" t="s">
        <v>97</v>
      </c>
      <c r="C156" s="4"/>
      <c r="D156" s="66"/>
      <c r="E156" s="45"/>
      <c r="F156" s="4"/>
      <c r="G156" s="4"/>
      <c r="H156" s="4"/>
      <c r="I156" s="4"/>
      <c r="J156" s="4"/>
      <c r="K156" s="4"/>
      <c r="L156" s="4"/>
      <c r="M156" s="4"/>
      <c r="N156" s="4"/>
      <c r="O156" s="4"/>
      <c r="P156" s="4"/>
      <c r="Q156" s="4"/>
      <c r="R156" s="4"/>
      <c r="S156" s="4"/>
      <c r="T156" s="4"/>
      <c r="U156" s="4"/>
      <c r="V156" s="4"/>
      <c r="W156" s="4"/>
      <c r="X156" s="4"/>
      <c r="Y156" s="4"/>
      <c r="Z156" s="4"/>
      <c r="AA156" s="4"/>
    </row>
    <row r="157">
      <c r="A157" s="43"/>
      <c r="B157" s="37" t="s">
        <v>97</v>
      </c>
      <c r="C157" s="4"/>
      <c r="D157" s="66"/>
      <c r="E157" s="45"/>
      <c r="F157" s="4"/>
      <c r="G157" s="4"/>
      <c r="H157" s="4"/>
      <c r="I157" s="4"/>
      <c r="J157" s="4"/>
      <c r="K157" s="4"/>
      <c r="L157" s="4"/>
      <c r="M157" s="4"/>
      <c r="N157" s="4"/>
      <c r="O157" s="4"/>
      <c r="P157" s="4"/>
      <c r="Q157" s="4"/>
      <c r="R157" s="4"/>
      <c r="S157" s="4"/>
      <c r="T157" s="4"/>
      <c r="U157" s="4"/>
      <c r="V157" s="4"/>
      <c r="W157" s="4"/>
      <c r="X157" s="4"/>
      <c r="Y157" s="4"/>
      <c r="Z157" s="4"/>
      <c r="AA157" s="4"/>
    </row>
    <row r="158">
      <c r="A158" s="43"/>
      <c r="B158" s="37" t="s">
        <v>97</v>
      </c>
      <c r="C158" s="4"/>
      <c r="D158" s="66"/>
      <c r="E158" s="45"/>
      <c r="F158" s="4"/>
      <c r="G158" s="4"/>
      <c r="H158" s="4"/>
      <c r="I158" s="4"/>
      <c r="J158" s="4"/>
      <c r="K158" s="4"/>
      <c r="L158" s="4"/>
      <c r="M158" s="4"/>
      <c r="N158" s="4"/>
      <c r="O158" s="4"/>
      <c r="P158" s="4"/>
      <c r="Q158" s="4"/>
      <c r="R158" s="4"/>
      <c r="S158" s="4"/>
      <c r="T158" s="4"/>
      <c r="U158" s="4"/>
      <c r="V158" s="4"/>
      <c r="W158" s="4"/>
      <c r="X158" s="4"/>
      <c r="Y158" s="4"/>
      <c r="Z158" s="4"/>
      <c r="AA158" s="4"/>
    </row>
    <row r="159">
      <c r="A159" s="43"/>
      <c r="B159" s="37" t="s">
        <v>97</v>
      </c>
      <c r="C159" s="4"/>
      <c r="D159" s="66"/>
      <c r="E159" s="45"/>
      <c r="F159" s="4"/>
      <c r="G159" s="4"/>
      <c r="H159" s="4"/>
      <c r="I159" s="4"/>
      <c r="J159" s="4"/>
      <c r="K159" s="4"/>
      <c r="L159" s="4"/>
      <c r="M159" s="4"/>
      <c r="N159" s="4"/>
      <c r="O159" s="4"/>
      <c r="P159" s="4"/>
      <c r="Q159" s="4"/>
      <c r="R159" s="4"/>
      <c r="S159" s="4"/>
      <c r="T159" s="4"/>
      <c r="U159" s="4"/>
      <c r="V159" s="4"/>
      <c r="W159" s="4"/>
      <c r="X159" s="4"/>
      <c r="Y159" s="4"/>
      <c r="Z159" s="4"/>
      <c r="AA159" s="4"/>
    </row>
    <row r="160">
      <c r="A160" s="43"/>
      <c r="B160" s="37" t="s">
        <v>97</v>
      </c>
      <c r="C160" s="4"/>
      <c r="D160" s="66"/>
      <c r="E160" s="45"/>
      <c r="F160" s="4"/>
      <c r="G160" s="4"/>
      <c r="H160" s="4"/>
      <c r="I160" s="4"/>
      <c r="J160" s="4"/>
      <c r="K160" s="4"/>
      <c r="L160" s="4"/>
      <c r="M160" s="4"/>
      <c r="N160" s="4"/>
      <c r="O160" s="4"/>
      <c r="P160" s="4"/>
      <c r="Q160" s="4"/>
      <c r="R160" s="4"/>
      <c r="S160" s="4"/>
      <c r="T160" s="4"/>
      <c r="U160" s="4"/>
      <c r="V160" s="4"/>
      <c r="W160" s="4"/>
      <c r="X160" s="4"/>
      <c r="Y160" s="4"/>
      <c r="Z160" s="4"/>
      <c r="AA160" s="4"/>
    </row>
    <row r="161">
      <c r="A161" s="43"/>
      <c r="B161" s="37" t="s">
        <v>97</v>
      </c>
      <c r="C161" s="4"/>
      <c r="D161" s="66"/>
      <c r="E161" s="45"/>
      <c r="F161" s="4"/>
      <c r="G161" s="4"/>
      <c r="H161" s="4"/>
      <c r="I161" s="4"/>
      <c r="J161" s="4"/>
      <c r="K161" s="4"/>
      <c r="L161" s="4"/>
      <c r="M161" s="4"/>
      <c r="N161" s="4"/>
      <c r="O161" s="4"/>
      <c r="P161" s="4"/>
      <c r="Q161" s="4"/>
      <c r="R161" s="4"/>
      <c r="S161" s="4"/>
      <c r="T161" s="4"/>
      <c r="U161" s="4"/>
      <c r="V161" s="4"/>
      <c r="W161" s="4"/>
      <c r="X161" s="4"/>
      <c r="Y161" s="4"/>
      <c r="Z161" s="4"/>
      <c r="AA161" s="4"/>
    </row>
    <row r="162">
      <c r="A162" s="43"/>
      <c r="B162" s="37" t="s">
        <v>97</v>
      </c>
      <c r="C162" s="4"/>
      <c r="D162" s="66"/>
      <c r="E162" s="45"/>
      <c r="F162" s="4"/>
      <c r="G162" s="4"/>
      <c r="H162" s="4"/>
      <c r="I162" s="4"/>
      <c r="J162" s="4"/>
      <c r="K162" s="4"/>
      <c r="L162" s="4"/>
      <c r="M162" s="4"/>
      <c r="N162" s="4"/>
      <c r="O162" s="4"/>
      <c r="P162" s="4"/>
      <c r="Q162" s="4"/>
      <c r="R162" s="4"/>
      <c r="S162" s="4"/>
      <c r="T162" s="4"/>
      <c r="U162" s="4"/>
      <c r="V162" s="4"/>
      <c r="W162" s="4"/>
      <c r="X162" s="4"/>
      <c r="Y162" s="4"/>
      <c r="Z162" s="4"/>
      <c r="AA162" s="4"/>
    </row>
    <row r="163">
      <c r="A163" s="43"/>
      <c r="B163" s="37" t="s">
        <v>97</v>
      </c>
      <c r="C163" s="4"/>
      <c r="D163" s="66"/>
      <c r="E163" s="45"/>
      <c r="F163" s="4"/>
      <c r="G163" s="4"/>
      <c r="H163" s="4"/>
      <c r="I163" s="4"/>
      <c r="J163" s="4"/>
      <c r="K163" s="4"/>
      <c r="L163" s="4"/>
      <c r="M163" s="4"/>
      <c r="N163" s="4"/>
      <c r="O163" s="4"/>
      <c r="P163" s="4"/>
      <c r="Q163" s="4"/>
      <c r="R163" s="4"/>
      <c r="S163" s="4"/>
      <c r="T163" s="4"/>
      <c r="U163" s="4"/>
      <c r="V163" s="4"/>
      <c r="W163" s="4"/>
      <c r="X163" s="4"/>
      <c r="Y163" s="4"/>
      <c r="Z163" s="4"/>
      <c r="AA163" s="4"/>
    </row>
    <row r="164">
      <c r="A164" s="43"/>
      <c r="B164" s="37" t="s">
        <v>97</v>
      </c>
      <c r="C164" s="4"/>
      <c r="D164" s="66"/>
      <c r="E164" s="45"/>
      <c r="F164" s="4"/>
      <c r="G164" s="4"/>
      <c r="H164" s="4"/>
      <c r="I164" s="4"/>
      <c r="J164" s="4"/>
      <c r="K164" s="4"/>
      <c r="L164" s="4"/>
      <c r="M164" s="4"/>
      <c r="N164" s="4"/>
      <c r="O164" s="4"/>
      <c r="P164" s="4"/>
      <c r="Q164" s="4"/>
      <c r="R164" s="4"/>
      <c r="S164" s="4"/>
      <c r="T164" s="4"/>
      <c r="U164" s="4"/>
      <c r="V164" s="4"/>
      <c r="W164" s="4"/>
      <c r="X164" s="4"/>
      <c r="Y164" s="4"/>
      <c r="Z164" s="4"/>
      <c r="AA164" s="4"/>
    </row>
    <row r="165">
      <c r="A165" s="43"/>
      <c r="B165" s="37" t="s">
        <v>97</v>
      </c>
      <c r="C165" s="4"/>
      <c r="D165" s="66"/>
      <c r="E165" s="45"/>
      <c r="F165" s="4"/>
      <c r="G165" s="4"/>
      <c r="H165" s="4"/>
      <c r="I165" s="4"/>
      <c r="J165" s="4"/>
      <c r="K165" s="4"/>
      <c r="L165" s="4"/>
      <c r="M165" s="4"/>
      <c r="N165" s="4"/>
      <c r="O165" s="4"/>
      <c r="P165" s="4"/>
      <c r="Q165" s="4"/>
      <c r="R165" s="4"/>
      <c r="S165" s="4"/>
      <c r="T165" s="4"/>
      <c r="U165" s="4"/>
      <c r="V165" s="4"/>
      <c r="W165" s="4"/>
      <c r="X165" s="4"/>
      <c r="Y165" s="4"/>
      <c r="Z165" s="4"/>
      <c r="AA165" s="4"/>
    </row>
    <row r="166">
      <c r="A166" s="43"/>
      <c r="B166" s="37" t="s">
        <v>97</v>
      </c>
      <c r="C166" s="4"/>
      <c r="D166" s="66"/>
      <c r="E166" s="45"/>
      <c r="F166" s="4"/>
      <c r="G166" s="4"/>
      <c r="H166" s="4"/>
      <c r="I166" s="4"/>
      <c r="J166" s="4"/>
      <c r="K166" s="4"/>
      <c r="L166" s="4"/>
      <c r="M166" s="4"/>
      <c r="N166" s="4"/>
      <c r="O166" s="4"/>
      <c r="P166" s="4"/>
      <c r="Q166" s="4"/>
      <c r="R166" s="4"/>
      <c r="S166" s="4"/>
      <c r="T166" s="4"/>
      <c r="U166" s="4"/>
      <c r="V166" s="4"/>
      <c r="W166" s="4"/>
      <c r="X166" s="4"/>
      <c r="Y166" s="4"/>
      <c r="Z166" s="4"/>
      <c r="AA166" s="4"/>
    </row>
    <row r="167">
      <c r="A167" s="43"/>
      <c r="B167" s="37" t="s">
        <v>97</v>
      </c>
      <c r="C167" s="4"/>
      <c r="D167" s="66"/>
      <c r="E167" s="45"/>
      <c r="F167" s="4"/>
      <c r="G167" s="4"/>
      <c r="H167" s="4"/>
      <c r="I167" s="4"/>
      <c r="J167" s="4"/>
      <c r="K167" s="4"/>
      <c r="L167" s="4"/>
      <c r="M167" s="4"/>
      <c r="N167" s="4"/>
      <c r="O167" s="4"/>
      <c r="P167" s="4"/>
      <c r="Q167" s="4"/>
      <c r="R167" s="4"/>
      <c r="S167" s="4"/>
      <c r="T167" s="4"/>
      <c r="U167" s="4"/>
      <c r="V167" s="4"/>
      <c r="W167" s="4"/>
      <c r="X167" s="4"/>
      <c r="Y167" s="4"/>
      <c r="Z167" s="4"/>
      <c r="AA167" s="4"/>
    </row>
    <row r="168">
      <c r="A168" s="43"/>
      <c r="B168" s="37" t="s">
        <v>97</v>
      </c>
      <c r="C168" s="4"/>
      <c r="D168" s="66"/>
      <c r="E168" s="45"/>
      <c r="F168" s="4"/>
      <c r="G168" s="4"/>
      <c r="H168" s="4"/>
      <c r="I168" s="4"/>
      <c r="J168" s="4"/>
      <c r="K168" s="4"/>
      <c r="L168" s="4"/>
      <c r="M168" s="4"/>
      <c r="N168" s="4"/>
      <c r="O168" s="4"/>
      <c r="P168" s="4"/>
      <c r="Q168" s="4"/>
      <c r="R168" s="4"/>
      <c r="S168" s="4"/>
      <c r="T168" s="4"/>
      <c r="U168" s="4"/>
      <c r="V168" s="4"/>
      <c r="W168" s="4"/>
      <c r="X168" s="4"/>
      <c r="Y168" s="4"/>
      <c r="Z168" s="4"/>
      <c r="AA168" s="4"/>
    </row>
    <row r="169">
      <c r="A169" s="43"/>
      <c r="B169" s="37" t="s">
        <v>97</v>
      </c>
      <c r="C169" s="4"/>
      <c r="D169" s="66"/>
      <c r="E169" s="45"/>
      <c r="F169" s="4"/>
      <c r="G169" s="4"/>
      <c r="H169" s="4"/>
      <c r="I169" s="4"/>
      <c r="J169" s="4"/>
      <c r="K169" s="4"/>
      <c r="L169" s="4"/>
      <c r="M169" s="4"/>
      <c r="N169" s="4"/>
      <c r="O169" s="4"/>
      <c r="P169" s="4"/>
      <c r="Q169" s="4"/>
      <c r="R169" s="4"/>
      <c r="S169" s="4"/>
      <c r="T169" s="4"/>
      <c r="U169" s="4"/>
      <c r="V169" s="4"/>
      <c r="W169" s="4"/>
      <c r="X169" s="4"/>
      <c r="Y169" s="4"/>
      <c r="Z169" s="4"/>
      <c r="AA169" s="4"/>
    </row>
    <row r="170">
      <c r="A170" s="43"/>
      <c r="B170" s="37" t="s">
        <v>97</v>
      </c>
      <c r="C170" s="4"/>
      <c r="D170" s="66"/>
      <c r="E170" s="45"/>
      <c r="F170" s="4"/>
      <c r="G170" s="4"/>
      <c r="H170" s="4"/>
      <c r="I170" s="4"/>
      <c r="J170" s="4"/>
      <c r="K170" s="4"/>
      <c r="L170" s="4"/>
      <c r="M170" s="4"/>
      <c r="N170" s="4"/>
      <c r="O170" s="4"/>
      <c r="P170" s="4"/>
      <c r="Q170" s="4"/>
      <c r="R170" s="4"/>
      <c r="S170" s="4"/>
      <c r="T170" s="4"/>
      <c r="U170" s="4"/>
      <c r="V170" s="4"/>
      <c r="W170" s="4"/>
      <c r="X170" s="4"/>
      <c r="Y170" s="4"/>
      <c r="Z170" s="4"/>
      <c r="AA170" s="4"/>
    </row>
    <row r="171">
      <c r="A171" s="43"/>
      <c r="B171" s="37" t="s">
        <v>97</v>
      </c>
      <c r="C171" s="4"/>
      <c r="D171" s="66"/>
      <c r="E171" s="45"/>
      <c r="F171" s="4"/>
      <c r="G171" s="4"/>
      <c r="H171" s="4"/>
      <c r="I171" s="4"/>
      <c r="J171" s="4"/>
      <c r="K171" s="4"/>
      <c r="L171" s="4"/>
      <c r="M171" s="4"/>
      <c r="N171" s="4"/>
      <c r="O171" s="4"/>
      <c r="P171" s="4"/>
      <c r="Q171" s="4"/>
      <c r="R171" s="4"/>
      <c r="S171" s="4"/>
      <c r="T171" s="4"/>
      <c r="U171" s="4"/>
      <c r="V171" s="4"/>
      <c r="W171" s="4"/>
      <c r="X171" s="4"/>
      <c r="Y171" s="4"/>
      <c r="Z171" s="4"/>
      <c r="AA171" s="4"/>
    </row>
    <row r="172">
      <c r="A172" s="43"/>
      <c r="B172" s="37" t="s">
        <v>97</v>
      </c>
      <c r="C172" s="4"/>
      <c r="D172" s="66"/>
      <c r="E172" s="45"/>
      <c r="F172" s="4"/>
      <c r="G172" s="4"/>
      <c r="H172" s="4"/>
      <c r="I172" s="4"/>
      <c r="J172" s="4"/>
      <c r="K172" s="4"/>
      <c r="L172" s="4"/>
      <c r="M172" s="4"/>
      <c r="N172" s="4"/>
      <c r="O172" s="4"/>
      <c r="P172" s="4"/>
      <c r="Q172" s="4"/>
      <c r="R172" s="4"/>
      <c r="S172" s="4"/>
      <c r="T172" s="4"/>
      <c r="U172" s="4"/>
      <c r="V172" s="4"/>
      <c r="W172" s="4"/>
      <c r="X172" s="4"/>
      <c r="Y172" s="4"/>
      <c r="Z172" s="4"/>
      <c r="AA172" s="4"/>
    </row>
    <row r="173">
      <c r="A173" s="43"/>
      <c r="B173" s="37" t="s">
        <v>97</v>
      </c>
      <c r="C173" s="4"/>
      <c r="D173" s="66"/>
      <c r="E173" s="45"/>
      <c r="F173" s="4"/>
      <c r="G173" s="4"/>
      <c r="H173" s="4"/>
      <c r="I173" s="4"/>
      <c r="J173" s="4"/>
      <c r="K173" s="4"/>
      <c r="L173" s="4"/>
      <c r="M173" s="4"/>
      <c r="N173" s="4"/>
      <c r="O173" s="4"/>
      <c r="P173" s="4"/>
      <c r="Q173" s="4"/>
      <c r="R173" s="4"/>
      <c r="S173" s="4"/>
      <c r="T173" s="4"/>
      <c r="U173" s="4"/>
      <c r="V173" s="4"/>
      <c r="W173" s="4"/>
      <c r="X173" s="4"/>
      <c r="Y173" s="4"/>
      <c r="Z173" s="4"/>
      <c r="AA173" s="4"/>
    </row>
    <row r="174">
      <c r="A174" s="43"/>
      <c r="B174" s="37" t="s">
        <v>97</v>
      </c>
      <c r="C174" s="4"/>
      <c r="D174" s="66"/>
      <c r="E174" s="45"/>
      <c r="F174" s="4"/>
      <c r="G174" s="4"/>
      <c r="H174" s="4"/>
      <c r="I174" s="4"/>
      <c r="J174" s="4"/>
      <c r="K174" s="4"/>
      <c r="L174" s="4"/>
      <c r="M174" s="4"/>
      <c r="N174" s="4"/>
      <c r="O174" s="4"/>
      <c r="P174" s="4"/>
      <c r="Q174" s="4"/>
      <c r="R174" s="4"/>
      <c r="S174" s="4"/>
      <c r="T174" s="4"/>
      <c r="U174" s="4"/>
      <c r="V174" s="4"/>
      <c r="W174" s="4"/>
      <c r="X174" s="4"/>
      <c r="Y174" s="4"/>
      <c r="Z174" s="4"/>
      <c r="AA174" s="4"/>
    </row>
    <row r="175">
      <c r="A175" s="43"/>
      <c r="B175" s="37" t="s">
        <v>97</v>
      </c>
      <c r="C175" s="4"/>
      <c r="D175" s="66"/>
      <c r="E175" s="45"/>
      <c r="F175" s="4"/>
      <c r="G175" s="4"/>
      <c r="H175" s="4"/>
      <c r="I175" s="4"/>
      <c r="J175" s="4"/>
      <c r="K175" s="4"/>
      <c r="L175" s="4"/>
      <c r="M175" s="4"/>
      <c r="N175" s="4"/>
      <c r="O175" s="4"/>
      <c r="P175" s="4"/>
      <c r="Q175" s="4"/>
      <c r="R175" s="4"/>
      <c r="S175" s="4"/>
      <c r="T175" s="4"/>
      <c r="U175" s="4"/>
      <c r="V175" s="4"/>
      <c r="W175" s="4"/>
      <c r="X175" s="4"/>
      <c r="Y175" s="4"/>
      <c r="Z175" s="4"/>
      <c r="AA175" s="4"/>
    </row>
    <row r="176">
      <c r="A176" s="43"/>
      <c r="B176" s="37" t="s">
        <v>97</v>
      </c>
      <c r="C176" s="4"/>
      <c r="D176" s="66"/>
      <c r="E176" s="45"/>
      <c r="F176" s="4"/>
      <c r="G176" s="4"/>
      <c r="H176" s="4"/>
      <c r="I176" s="4"/>
      <c r="J176" s="4"/>
      <c r="K176" s="4"/>
      <c r="L176" s="4"/>
      <c r="M176" s="4"/>
      <c r="N176" s="4"/>
      <c r="O176" s="4"/>
      <c r="P176" s="4"/>
      <c r="Q176" s="4"/>
      <c r="R176" s="4"/>
      <c r="S176" s="4"/>
      <c r="T176" s="4"/>
      <c r="U176" s="4"/>
      <c r="V176" s="4"/>
      <c r="W176" s="4"/>
      <c r="X176" s="4"/>
      <c r="Y176" s="4"/>
      <c r="Z176" s="4"/>
      <c r="AA176" s="4"/>
    </row>
    <row r="177">
      <c r="A177" s="43"/>
      <c r="B177" s="37" t="s">
        <v>97</v>
      </c>
      <c r="C177" s="4"/>
      <c r="D177" s="66"/>
      <c r="E177" s="45"/>
      <c r="F177" s="4"/>
      <c r="G177" s="4"/>
      <c r="H177" s="4"/>
      <c r="I177" s="4"/>
      <c r="J177" s="4"/>
      <c r="K177" s="4"/>
      <c r="L177" s="4"/>
      <c r="M177" s="4"/>
      <c r="N177" s="4"/>
      <c r="O177" s="4"/>
      <c r="P177" s="4"/>
      <c r="Q177" s="4"/>
      <c r="R177" s="4"/>
      <c r="S177" s="4"/>
      <c r="T177" s="4"/>
      <c r="U177" s="4"/>
      <c r="V177" s="4"/>
      <c r="W177" s="4"/>
      <c r="X177" s="4"/>
      <c r="Y177" s="4"/>
      <c r="Z177" s="4"/>
      <c r="AA177" s="4"/>
    </row>
    <row r="178">
      <c r="A178" s="43"/>
      <c r="B178" s="37" t="s">
        <v>97</v>
      </c>
      <c r="C178" s="4"/>
      <c r="D178" s="66"/>
      <c r="E178" s="45"/>
      <c r="F178" s="4"/>
      <c r="G178" s="4"/>
      <c r="H178" s="4"/>
      <c r="I178" s="4"/>
      <c r="J178" s="4"/>
      <c r="K178" s="4"/>
      <c r="L178" s="4"/>
      <c r="M178" s="4"/>
      <c r="N178" s="4"/>
      <c r="O178" s="4"/>
      <c r="P178" s="4"/>
      <c r="Q178" s="4"/>
      <c r="R178" s="4"/>
      <c r="S178" s="4"/>
      <c r="T178" s="4"/>
      <c r="U178" s="4"/>
      <c r="V178" s="4"/>
      <c r="W178" s="4"/>
      <c r="X178" s="4"/>
      <c r="Y178" s="4"/>
      <c r="Z178" s="4"/>
      <c r="AA178" s="4"/>
    </row>
    <row r="179">
      <c r="A179" s="43"/>
      <c r="B179" s="37" t="s">
        <v>97</v>
      </c>
      <c r="C179" s="4"/>
      <c r="D179" s="66"/>
      <c r="E179" s="45"/>
      <c r="F179" s="4"/>
      <c r="G179" s="4"/>
      <c r="H179" s="4"/>
      <c r="I179" s="4"/>
      <c r="J179" s="4"/>
      <c r="K179" s="4"/>
      <c r="L179" s="4"/>
      <c r="M179" s="4"/>
      <c r="N179" s="4"/>
      <c r="O179" s="4"/>
      <c r="P179" s="4"/>
      <c r="Q179" s="4"/>
      <c r="R179" s="4"/>
      <c r="S179" s="4"/>
      <c r="T179" s="4"/>
      <c r="U179" s="4"/>
      <c r="V179" s="4"/>
      <c r="W179" s="4"/>
      <c r="X179" s="4"/>
      <c r="Y179" s="4"/>
      <c r="Z179" s="4"/>
      <c r="AA179" s="4"/>
    </row>
    <row r="180">
      <c r="A180" s="43"/>
      <c r="B180" s="37" t="s">
        <v>97</v>
      </c>
      <c r="C180" s="4"/>
      <c r="D180" s="66"/>
      <c r="E180" s="45"/>
      <c r="F180" s="4"/>
      <c r="G180" s="4"/>
      <c r="H180" s="4"/>
      <c r="I180" s="4"/>
      <c r="J180" s="4"/>
      <c r="K180" s="4"/>
      <c r="L180" s="4"/>
      <c r="M180" s="4"/>
      <c r="N180" s="4"/>
      <c r="O180" s="4"/>
      <c r="P180" s="4"/>
      <c r="Q180" s="4"/>
      <c r="R180" s="4"/>
      <c r="S180" s="4"/>
      <c r="T180" s="4"/>
      <c r="U180" s="4"/>
      <c r="V180" s="4"/>
      <c r="W180" s="4"/>
      <c r="X180" s="4"/>
      <c r="Y180" s="4"/>
      <c r="Z180" s="4"/>
      <c r="AA180" s="4"/>
    </row>
    <row r="181">
      <c r="A181" s="43"/>
      <c r="B181" s="37" t="s">
        <v>97</v>
      </c>
      <c r="C181" s="4"/>
      <c r="D181" s="66"/>
      <c r="E181" s="45"/>
      <c r="F181" s="4"/>
      <c r="G181" s="4"/>
      <c r="H181" s="4"/>
      <c r="I181" s="4"/>
      <c r="J181" s="4"/>
      <c r="K181" s="4"/>
      <c r="L181" s="4"/>
      <c r="M181" s="4"/>
      <c r="N181" s="4"/>
      <c r="O181" s="4"/>
      <c r="P181" s="4"/>
      <c r="Q181" s="4"/>
      <c r="R181" s="4"/>
      <c r="S181" s="4"/>
      <c r="T181" s="4"/>
      <c r="U181" s="4"/>
      <c r="V181" s="4"/>
      <c r="W181" s="4"/>
      <c r="X181" s="4"/>
      <c r="Y181" s="4"/>
      <c r="Z181" s="4"/>
      <c r="AA181" s="4"/>
    </row>
    <row r="182">
      <c r="A182" s="43"/>
      <c r="B182" s="37" t="s">
        <v>97</v>
      </c>
      <c r="C182" s="4"/>
      <c r="D182" s="66"/>
      <c r="E182" s="45"/>
      <c r="F182" s="4"/>
      <c r="G182" s="4"/>
      <c r="H182" s="4"/>
      <c r="I182" s="4"/>
      <c r="J182" s="4"/>
      <c r="K182" s="4"/>
      <c r="L182" s="4"/>
      <c r="M182" s="4"/>
      <c r="N182" s="4"/>
      <c r="O182" s="4"/>
      <c r="P182" s="4"/>
      <c r="Q182" s="4"/>
      <c r="R182" s="4"/>
      <c r="S182" s="4"/>
      <c r="T182" s="4"/>
      <c r="U182" s="4"/>
      <c r="V182" s="4"/>
      <c r="W182" s="4"/>
      <c r="X182" s="4"/>
      <c r="Y182" s="4"/>
      <c r="Z182" s="4"/>
      <c r="AA182" s="4"/>
    </row>
    <row r="183">
      <c r="A183" s="43"/>
      <c r="B183" s="37" t="s">
        <v>97</v>
      </c>
      <c r="C183" s="4"/>
      <c r="D183" s="66"/>
      <c r="E183" s="45"/>
      <c r="F183" s="4"/>
      <c r="G183" s="4"/>
      <c r="H183" s="4"/>
      <c r="I183" s="4"/>
      <c r="J183" s="4"/>
      <c r="K183" s="4"/>
      <c r="L183" s="4"/>
      <c r="M183" s="4"/>
      <c r="N183" s="4"/>
      <c r="O183" s="4"/>
      <c r="P183" s="4"/>
      <c r="Q183" s="4"/>
      <c r="R183" s="4"/>
      <c r="S183" s="4"/>
      <c r="T183" s="4"/>
      <c r="U183" s="4"/>
      <c r="V183" s="4"/>
      <c r="W183" s="4"/>
      <c r="X183" s="4"/>
      <c r="Y183" s="4"/>
      <c r="Z183" s="4"/>
      <c r="AA183" s="4"/>
    </row>
    <row r="184">
      <c r="A184" s="43"/>
      <c r="B184" s="37" t="s">
        <v>97</v>
      </c>
      <c r="C184" s="4"/>
      <c r="D184" s="66"/>
      <c r="E184" s="45"/>
      <c r="F184" s="4"/>
      <c r="G184" s="4"/>
      <c r="H184" s="4"/>
      <c r="I184" s="4"/>
      <c r="J184" s="4"/>
      <c r="K184" s="4"/>
      <c r="L184" s="4"/>
      <c r="M184" s="4"/>
      <c r="N184" s="4"/>
      <c r="O184" s="4"/>
      <c r="P184" s="4"/>
      <c r="Q184" s="4"/>
      <c r="R184" s="4"/>
      <c r="S184" s="4"/>
      <c r="T184" s="4"/>
      <c r="U184" s="4"/>
      <c r="V184" s="4"/>
      <c r="W184" s="4"/>
      <c r="X184" s="4"/>
      <c r="Y184" s="4"/>
      <c r="Z184" s="4"/>
      <c r="AA184" s="4"/>
    </row>
    <row r="185">
      <c r="A185" s="43"/>
      <c r="B185" s="37" t="s">
        <v>97</v>
      </c>
      <c r="C185" s="4"/>
      <c r="D185" s="66"/>
      <c r="E185" s="45"/>
      <c r="F185" s="4"/>
      <c r="G185" s="4"/>
      <c r="H185" s="4"/>
      <c r="I185" s="4"/>
      <c r="J185" s="4"/>
      <c r="K185" s="4"/>
      <c r="L185" s="4"/>
      <c r="M185" s="4"/>
      <c r="N185" s="4"/>
      <c r="O185" s="4"/>
      <c r="P185" s="4"/>
      <c r="Q185" s="4"/>
      <c r="R185" s="4"/>
      <c r="S185" s="4"/>
      <c r="T185" s="4"/>
      <c r="U185" s="4"/>
      <c r="V185" s="4"/>
      <c r="W185" s="4"/>
      <c r="X185" s="4"/>
      <c r="Y185" s="4"/>
      <c r="Z185" s="4"/>
      <c r="AA185" s="4"/>
    </row>
    <row r="186">
      <c r="A186" s="43"/>
      <c r="B186" s="37" t="s">
        <v>97</v>
      </c>
      <c r="C186" s="4"/>
      <c r="D186" s="66"/>
      <c r="E186" s="45"/>
      <c r="F186" s="4"/>
      <c r="G186" s="4"/>
      <c r="H186" s="4"/>
      <c r="I186" s="4"/>
      <c r="J186" s="4"/>
      <c r="K186" s="4"/>
      <c r="L186" s="4"/>
      <c r="M186" s="4"/>
      <c r="N186" s="4"/>
      <c r="O186" s="4"/>
      <c r="P186" s="4"/>
      <c r="Q186" s="4"/>
      <c r="R186" s="4"/>
      <c r="S186" s="4"/>
      <c r="T186" s="4"/>
      <c r="U186" s="4"/>
      <c r="V186" s="4"/>
      <c r="W186" s="4"/>
      <c r="X186" s="4"/>
      <c r="Y186" s="4"/>
      <c r="Z186" s="4"/>
      <c r="AA186" s="4"/>
    </row>
    <row r="187">
      <c r="A187" s="43"/>
      <c r="B187" s="37" t="s">
        <v>97</v>
      </c>
      <c r="C187" s="4"/>
      <c r="D187" s="66"/>
      <c r="E187" s="45"/>
      <c r="F187" s="4"/>
      <c r="G187" s="4"/>
      <c r="H187" s="4"/>
      <c r="I187" s="4"/>
      <c r="J187" s="4"/>
      <c r="K187" s="4"/>
      <c r="L187" s="4"/>
      <c r="M187" s="4"/>
      <c r="N187" s="4"/>
      <c r="O187" s="4"/>
      <c r="P187" s="4"/>
      <c r="Q187" s="4"/>
      <c r="R187" s="4"/>
      <c r="S187" s="4"/>
      <c r="T187" s="4"/>
      <c r="U187" s="4"/>
      <c r="V187" s="4"/>
      <c r="W187" s="4"/>
      <c r="X187" s="4"/>
      <c r="Y187" s="4"/>
      <c r="Z187" s="4"/>
      <c r="AA187" s="4"/>
    </row>
    <row r="188">
      <c r="A188" s="43"/>
      <c r="B188" s="37" t="s">
        <v>97</v>
      </c>
      <c r="C188" s="4"/>
      <c r="D188" s="66"/>
      <c r="E188" s="45"/>
      <c r="F188" s="4"/>
      <c r="G188" s="4"/>
      <c r="H188" s="4"/>
      <c r="I188" s="4"/>
      <c r="J188" s="4"/>
      <c r="K188" s="4"/>
      <c r="L188" s="4"/>
      <c r="M188" s="4"/>
      <c r="N188" s="4"/>
      <c r="O188" s="4"/>
      <c r="P188" s="4"/>
      <c r="Q188" s="4"/>
      <c r="R188" s="4"/>
      <c r="S188" s="4"/>
      <c r="T188" s="4"/>
      <c r="U188" s="4"/>
      <c r="V188" s="4"/>
      <c r="W188" s="4"/>
      <c r="X188" s="4"/>
      <c r="Y188" s="4"/>
      <c r="Z188" s="4"/>
      <c r="AA188" s="4"/>
    </row>
    <row r="189">
      <c r="A189" s="43"/>
      <c r="B189" s="37" t="s">
        <v>97</v>
      </c>
      <c r="C189" s="4"/>
      <c r="D189" s="66"/>
      <c r="E189" s="45"/>
      <c r="F189" s="4"/>
      <c r="G189" s="4"/>
      <c r="H189" s="4"/>
      <c r="I189" s="4"/>
      <c r="J189" s="4"/>
      <c r="K189" s="4"/>
      <c r="L189" s="4"/>
      <c r="M189" s="4"/>
      <c r="N189" s="4"/>
      <c r="O189" s="4"/>
      <c r="P189" s="4"/>
      <c r="Q189" s="4"/>
      <c r="R189" s="4"/>
      <c r="S189" s="4"/>
      <c r="T189" s="4"/>
      <c r="U189" s="4"/>
      <c r="V189" s="4"/>
      <c r="W189" s="4"/>
      <c r="X189" s="4"/>
      <c r="Y189" s="4"/>
      <c r="Z189" s="4"/>
      <c r="AA189" s="4"/>
    </row>
    <row r="190">
      <c r="A190" s="43"/>
      <c r="B190" s="37" t="s">
        <v>97</v>
      </c>
      <c r="C190" s="4"/>
      <c r="D190" s="66"/>
      <c r="E190" s="45"/>
      <c r="F190" s="4"/>
      <c r="G190" s="4"/>
      <c r="H190" s="4"/>
      <c r="I190" s="4"/>
      <c r="J190" s="4"/>
      <c r="K190" s="4"/>
      <c r="L190" s="4"/>
      <c r="M190" s="4"/>
      <c r="N190" s="4"/>
      <c r="O190" s="4"/>
      <c r="P190" s="4"/>
      <c r="Q190" s="4"/>
      <c r="R190" s="4"/>
      <c r="S190" s="4"/>
      <c r="T190" s="4"/>
      <c r="U190" s="4"/>
      <c r="V190" s="4"/>
      <c r="W190" s="4"/>
      <c r="X190" s="4"/>
      <c r="Y190" s="4"/>
      <c r="Z190" s="4"/>
      <c r="AA190" s="4"/>
    </row>
    <row r="191">
      <c r="A191" s="43"/>
      <c r="B191" s="37" t="s">
        <v>97</v>
      </c>
      <c r="C191" s="4"/>
      <c r="D191" s="66"/>
      <c r="E191" s="45"/>
      <c r="F191" s="4"/>
      <c r="G191" s="4"/>
      <c r="H191" s="4"/>
      <c r="I191" s="4"/>
      <c r="J191" s="4"/>
      <c r="K191" s="4"/>
      <c r="L191" s="4"/>
      <c r="M191" s="4"/>
      <c r="N191" s="4"/>
      <c r="O191" s="4"/>
      <c r="P191" s="4"/>
      <c r="Q191" s="4"/>
      <c r="R191" s="4"/>
      <c r="S191" s="4"/>
      <c r="T191" s="4"/>
      <c r="U191" s="4"/>
      <c r="V191" s="4"/>
      <c r="W191" s="4"/>
      <c r="X191" s="4"/>
      <c r="Y191" s="4"/>
      <c r="Z191" s="4"/>
      <c r="AA191" s="4"/>
    </row>
    <row r="192">
      <c r="A192" s="43"/>
      <c r="B192" s="37" t="s">
        <v>97</v>
      </c>
      <c r="C192" s="4"/>
      <c r="D192" s="66"/>
      <c r="E192" s="45"/>
      <c r="F192" s="4"/>
      <c r="G192" s="4"/>
      <c r="H192" s="4"/>
      <c r="I192" s="4"/>
      <c r="J192" s="4"/>
      <c r="K192" s="4"/>
      <c r="L192" s="4"/>
      <c r="M192" s="4"/>
      <c r="N192" s="4"/>
      <c r="O192" s="4"/>
      <c r="P192" s="4"/>
      <c r="Q192" s="4"/>
      <c r="R192" s="4"/>
      <c r="S192" s="4"/>
      <c r="T192" s="4"/>
      <c r="U192" s="4"/>
      <c r="V192" s="4"/>
      <c r="W192" s="4"/>
      <c r="X192" s="4"/>
      <c r="Y192" s="4"/>
      <c r="Z192" s="4"/>
      <c r="AA192" s="4"/>
    </row>
    <row r="193">
      <c r="A193" s="43"/>
      <c r="B193" s="37" t="s">
        <v>97</v>
      </c>
      <c r="C193" s="4"/>
      <c r="D193" s="66"/>
      <c r="E193" s="45"/>
      <c r="F193" s="4"/>
      <c r="G193" s="4"/>
      <c r="H193" s="4"/>
      <c r="I193" s="4"/>
      <c r="J193" s="4"/>
      <c r="K193" s="4"/>
      <c r="L193" s="4"/>
      <c r="M193" s="4"/>
      <c r="N193" s="4"/>
      <c r="O193" s="4"/>
      <c r="P193" s="4"/>
      <c r="Q193" s="4"/>
      <c r="R193" s="4"/>
      <c r="S193" s="4"/>
      <c r="T193" s="4"/>
      <c r="U193" s="4"/>
      <c r="V193" s="4"/>
      <c r="W193" s="4"/>
      <c r="X193" s="4"/>
      <c r="Y193" s="4"/>
      <c r="Z193" s="4"/>
      <c r="AA193" s="4"/>
    </row>
    <row r="194">
      <c r="A194" s="43"/>
      <c r="B194" s="37" t="s">
        <v>97</v>
      </c>
      <c r="C194" s="4"/>
      <c r="D194" s="66"/>
      <c r="E194" s="45"/>
      <c r="F194" s="4"/>
      <c r="G194" s="4"/>
      <c r="H194" s="4"/>
      <c r="I194" s="4"/>
      <c r="J194" s="4"/>
      <c r="K194" s="4"/>
      <c r="L194" s="4"/>
      <c r="M194" s="4"/>
      <c r="N194" s="4"/>
      <c r="O194" s="4"/>
      <c r="P194" s="4"/>
      <c r="Q194" s="4"/>
      <c r="R194" s="4"/>
      <c r="S194" s="4"/>
      <c r="T194" s="4"/>
      <c r="U194" s="4"/>
      <c r="V194" s="4"/>
      <c r="W194" s="4"/>
      <c r="X194" s="4"/>
      <c r="Y194" s="4"/>
      <c r="Z194" s="4"/>
      <c r="AA194" s="4"/>
    </row>
    <row r="195">
      <c r="A195" s="43"/>
      <c r="B195" s="37" t="s">
        <v>97</v>
      </c>
      <c r="C195" s="4"/>
      <c r="D195" s="66"/>
      <c r="E195" s="45"/>
      <c r="F195" s="4"/>
      <c r="G195" s="4"/>
      <c r="H195" s="4"/>
      <c r="I195" s="4"/>
      <c r="J195" s="4"/>
      <c r="K195" s="4"/>
      <c r="L195" s="4"/>
      <c r="M195" s="4"/>
      <c r="N195" s="4"/>
      <c r="O195" s="4"/>
      <c r="P195" s="4"/>
      <c r="Q195" s="4"/>
      <c r="R195" s="4"/>
      <c r="S195" s="4"/>
      <c r="T195" s="4"/>
      <c r="U195" s="4"/>
      <c r="V195" s="4"/>
      <c r="W195" s="4"/>
      <c r="X195" s="4"/>
      <c r="Y195" s="4"/>
      <c r="Z195" s="4"/>
      <c r="AA195" s="4"/>
    </row>
    <row r="196">
      <c r="A196" s="43"/>
      <c r="B196" s="37" t="s">
        <v>97</v>
      </c>
      <c r="C196" s="4"/>
      <c r="D196" s="66"/>
      <c r="E196" s="45"/>
      <c r="F196" s="4"/>
      <c r="G196" s="4"/>
      <c r="H196" s="4"/>
      <c r="I196" s="4"/>
      <c r="J196" s="4"/>
      <c r="K196" s="4"/>
      <c r="L196" s="4"/>
      <c r="M196" s="4"/>
      <c r="N196" s="4"/>
      <c r="O196" s="4"/>
      <c r="P196" s="4"/>
      <c r="Q196" s="4"/>
      <c r="R196" s="4"/>
      <c r="S196" s="4"/>
      <c r="T196" s="4"/>
      <c r="U196" s="4"/>
      <c r="V196" s="4"/>
      <c r="W196" s="4"/>
      <c r="X196" s="4"/>
      <c r="Y196" s="4"/>
      <c r="Z196" s="4"/>
      <c r="AA196" s="4"/>
    </row>
    <row r="197">
      <c r="A197" s="43"/>
      <c r="B197" s="37" t="s">
        <v>97</v>
      </c>
      <c r="C197" s="4"/>
      <c r="D197" s="66"/>
      <c r="E197" s="45"/>
      <c r="F197" s="4"/>
      <c r="G197" s="4"/>
      <c r="H197" s="4"/>
      <c r="I197" s="4"/>
      <c r="J197" s="4"/>
      <c r="K197" s="4"/>
      <c r="L197" s="4"/>
      <c r="M197" s="4"/>
      <c r="N197" s="4"/>
      <c r="O197" s="4"/>
      <c r="P197" s="4"/>
      <c r="Q197" s="4"/>
      <c r="R197" s="4"/>
      <c r="S197" s="4"/>
      <c r="T197" s="4"/>
      <c r="U197" s="4"/>
      <c r="V197" s="4"/>
      <c r="W197" s="4"/>
      <c r="X197" s="4"/>
      <c r="Y197" s="4"/>
      <c r="Z197" s="4"/>
      <c r="AA197" s="4"/>
    </row>
    <row r="198">
      <c r="A198" s="43"/>
      <c r="B198" s="37" t="s">
        <v>97</v>
      </c>
      <c r="C198" s="4"/>
      <c r="D198" s="66"/>
      <c r="E198" s="45"/>
      <c r="F198" s="4"/>
      <c r="G198" s="4"/>
      <c r="H198" s="4"/>
      <c r="I198" s="4"/>
      <c r="J198" s="4"/>
      <c r="K198" s="4"/>
      <c r="L198" s="4"/>
      <c r="M198" s="4"/>
      <c r="N198" s="4"/>
      <c r="O198" s="4"/>
      <c r="P198" s="4"/>
      <c r="Q198" s="4"/>
      <c r="R198" s="4"/>
      <c r="S198" s="4"/>
      <c r="T198" s="4"/>
      <c r="U198" s="4"/>
      <c r="V198" s="4"/>
      <c r="W198" s="4"/>
      <c r="X198" s="4"/>
      <c r="Y198" s="4"/>
      <c r="Z198" s="4"/>
      <c r="AA198" s="4"/>
    </row>
    <row r="199">
      <c r="A199" s="43"/>
      <c r="B199" s="37" t="s">
        <v>97</v>
      </c>
      <c r="C199" s="4"/>
      <c r="D199" s="66"/>
      <c r="E199" s="45"/>
      <c r="F199" s="4"/>
      <c r="G199" s="4"/>
      <c r="H199" s="4"/>
      <c r="I199" s="4"/>
      <c r="J199" s="4"/>
      <c r="K199" s="4"/>
      <c r="L199" s="4"/>
      <c r="M199" s="4"/>
      <c r="N199" s="4"/>
      <c r="O199" s="4"/>
      <c r="P199" s="4"/>
      <c r="Q199" s="4"/>
      <c r="R199" s="4"/>
      <c r="S199" s="4"/>
      <c r="T199" s="4"/>
      <c r="U199" s="4"/>
      <c r="V199" s="4"/>
      <c r="W199" s="4"/>
      <c r="X199" s="4"/>
      <c r="Y199" s="4"/>
      <c r="Z199" s="4"/>
      <c r="AA199" s="4"/>
    </row>
    <row r="200">
      <c r="A200" s="43"/>
      <c r="B200" s="37" t="s">
        <v>97</v>
      </c>
      <c r="C200" s="4"/>
      <c r="D200" s="66"/>
      <c r="E200" s="45"/>
      <c r="F200" s="4"/>
      <c r="G200" s="4"/>
      <c r="H200" s="4"/>
      <c r="I200" s="4"/>
      <c r="J200" s="4"/>
      <c r="K200" s="4"/>
      <c r="L200" s="4"/>
      <c r="M200" s="4"/>
      <c r="N200" s="4"/>
      <c r="O200" s="4"/>
      <c r="P200" s="4"/>
      <c r="Q200" s="4"/>
      <c r="R200" s="4"/>
      <c r="S200" s="4"/>
      <c r="T200" s="4"/>
      <c r="U200" s="4"/>
      <c r="V200" s="4"/>
      <c r="W200" s="4"/>
      <c r="X200" s="4"/>
      <c r="Y200" s="4"/>
      <c r="Z200" s="4"/>
      <c r="AA200" s="4"/>
    </row>
    <row r="201">
      <c r="A201" s="43"/>
      <c r="B201" s="37" t="s">
        <v>97</v>
      </c>
      <c r="C201" s="4"/>
      <c r="D201" s="66"/>
      <c r="E201" s="45"/>
      <c r="F201" s="4"/>
      <c r="G201" s="4"/>
      <c r="H201" s="4"/>
      <c r="I201" s="4"/>
      <c r="J201" s="4"/>
      <c r="K201" s="4"/>
      <c r="L201" s="4"/>
      <c r="M201" s="4"/>
      <c r="N201" s="4"/>
      <c r="O201" s="4"/>
      <c r="P201" s="4"/>
      <c r="Q201" s="4"/>
      <c r="R201" s="4"/>
      <c r="S201" s="4"/>
      <c r="T201" s="4"/>
      <c r="U201" s="4"/>
      <c r="V201" s="4"/>
      <c r="W201" s="4"/>
      <c r="X201" s="4"/>
      <c r="Y201" s="4"/>
      <c r="Z201" s="4"/>
      <c r="AA201" s="4"/>
    </row>
    <row r="202">
      <c r="A202" s="43"/>
      <c r="B202" s="37" t="s">
        <v>97</v>
      </c>
      <c r="C202" s="4"/>
      <c r="D202" s="66"/>
      <c r="E202" s="45"/>
      <c r="F202" s="4"/>
      <c r="G202" s="4"/>
      <c r="H202" s="4"/>
      <c r="I202" s="4"/>
      <c r="J202" s="4"/>
      <c r="K202" s="4"/>
      <c r="L202" s="4"/>
      <c r="M202" s="4"/>
      <c r="N202" s="4"/>
      <c r="O202" s="4"/>
      <c r="P202" s="4"/>
      <c r="Q202" s="4"/>
      <c r="R202" s="4"/>
      <c r="S202" s="4"/>
      <c r="T202" s="4"/>
      <c r="U202" s="4"/>
      <c r="V202" s="4"/>
      <c r="W202" s="4"/>
      <c r="X202" s="4"/>
      <c r="Y202" s="4"/>
      <c r="Z202" s="4"/>
      <c r="AA202" s="4"/>
    </row>
    <row r="203">
      <c r="A203" s="43"/>
      <c r="B203" s="37" t="s">
        <v>97</v>
      </c>
      <c r="C203" s="4"/>
      <c r="D203" s="66"/>
      <c r="E203" s="45"/>
      <c r="F203" s="4"/>
      <c r="G203" s="4"/>
      <c r="H203" s="4"/>
      <c r="I203" s="4"/>
      <c r="J203" s="4"/>
      <c r="K203" s="4"/>
      <c r="L203" s="4"/>
      <c r="M203" s="4"/>
      <c r="N203" s="4"/>
      <c r="O203" s="4"/>
      <c r="P203" s="4"/>
      <c r="Q203" s="4"/>
      <c r="R203" s="4"/>
      <c r="S203" s="4"/>
      <c r="T203" s="4"/>
      <c r="U203" s="4"/>
      <c r="V203" s="4"/>
      <c r="W203" s="4"/>
      <c r="X203" s="4"/>
      <c r="Y203" s="4"/>
      <c r="Z203" s="4"/>
      <c r="AA203" s="4"/>
    </row>
    <row r="204">
      <c r="A204" s="43"/>
      <c r="B204" s="37" t="s">
        <v>97</v>
      </c>
      <c r="C204" s="4"/>
      <c r="D204" s="66"/>
      <c r="E204" s="45"/>
      <c r="F204" s="4"/>
      <c r="G204" s="4"/>
      <c r="H204" s="4"/>
      <c r="I204" s="4"/>
      <c r="J204" s="4"/>
      <c r="K204" s="4"/>
      <c r="L204" s="4"/>
      <c r="M204" s="4"/>
      <c r="N204" s="4"/>
      <c r="O204" s="4"/>
      <c r="P204" s="4"/>
      <c r="Q204" s="4"/>
      <c r="R204" s="4"/>
      <c r="S204" s="4"/>
      <c r="T204" s="4"/>
      <c r="U204" s="4"/>
      <c r="V204" s="4"/>
      <c r="W204" s="4"/>
      <c r="X204" s="4"/>
      <c r="Y204" s="4"/>
      <c r="Z204" s="4"/>
      <c r="AA204" s="4"/>
    </row>
    <row r="205">
      <c r="A205" s="43"/>
      <c r="B205" s="37" t="s">
        <v>97</v>
      </c>
      <c r="C205" s="4"/>
      <c r="D205" s="66"/>
      <c r="E205" s="45"/>
      <c r="F205" s="4"/>
      <c r="G205" s="4"/>
      <c r="H205" s="4"/>
      <c r="I205" s="4"/>
      <c r="J205" s="4"/>
      <c r="K205" s="4"/>
      <c r="L205" s="4"/>
      <c r="M205" s="4"/>
      <c r="N205" s="4"/>
      <c r="O205" s="4"/>
      <c r="P205" s="4"/>
      <c r="Q205" s="4"/>
      <c r="R205" s="4"/>
      <c r="S205" s="4"/>
      <c r="T205" s="4"/>
      <c r="U205" s="4"/>
      <c r="V205" s="4"/>
      <c r="W205" s="4"/>
      <c r="X205" s="4"/>
      <c r="Y205" s="4"/>
      <c r="Z205" s="4"/>
      <c r="AA205" s="4"/>
    </row>
    <row r="206">
      <c r="A206" s="43"/>
      <c r="B206" s="37" t="s">
        <v>97</v>
      </c>
      <c r="C206" s="4"/>
      <c r="D206" s="66"/>
      <c r="E206" s="45"/>
      <c r="F206" s="4"/>
      <c r="G206" s="4"/>
      <c r="H206" s="4"/>
      <c r="I206" s="4"/>
      <c r="J206" s="4"/>
      <c r="K206" s="4"/>
      <c r="L206" s="4"/>
      <c r="M206" s="4"/>
      <c r="N206" s="4"/>
      <c r="O206" s="4"/>
      <c r="P206" s="4"/>
      <c r="Q206" s="4"/>
      <c r="R206" s="4"/>
      <c r="S206" s="4"/>
      <c r="T206" s="4"/>
      <c r="U206" s="4"/>
      <c r="V206" s="4"/>
      <c r="W206" s="4"/>
      <c r="X206" s="4"/>
      <c r="Y206" s="4"/>
      <c r="Z206" s="4"/>
      <c r="AA206" s="4"/>
    </row>
    <row r="207">
      <c r="A207" s="43"/>
      <c r="B207" s="37" t="s">
        <v>97</v>
      </c>
      <c r="C207" s="4"/>
      <c r="D207" s="66"/>
      <c r="E207" s="45"/>
      <c r="F207" s="4"/>
      <c r="G207" s="4"/>
      <c r="H207" s="4"/>
      <c r="I207" s="4"/>
      <c r="J207" s="4"/>
      <c r="K207" s="4"/>
      <c r="L207" s="4"/>
      <c r="M207" s="4"/>
      <c r="N207" s="4"/>
      <c r="O207" s="4"/>
      <c r="P207" s="4"/>
      <c r="Q207" s="4"/>
      <c r="R207" s="4"/>
      <c r="S207" s="4"/>
      <c r="T207" s="4"/>
      <c r="U207" s="4"/>
      <c r="V207" s="4"/>
      <c r="W207" s="4"/>
      <c r="X207" s="4"/>
      <c r="Y207" s="4"/>
      <c r="Z207" s="4"/>
      <c r="AA207" s="4"/>
    </row>
    <row r="208">
      <c r="A208" s="43"/>
      <c r="B208" s="37" t="s">
        <v>97</v>
      </c>
      <c r="C208" s="4"/>
      <c r="D208" s="66"/>
      <c r="E208" s="45"/>
      <c r="F208" s="4"/>
      <c r="G208" s="4"/>
      <c r="H208" s="4"/>
      <c r="I208" s="4"/>
      <c r="J208" s="4"/>
      <c r="K208" s="4"/>
      <c r="L208" s="4"/>
      <c r="M208" s="4"/>
      <c r="N208" s="4"/>
      <c r="O208" s="4"/>
      <c r="P208" s="4"/>
      <c r="Q208" s="4"/>
      <c r="R208" s="4"/>
      <c r="S208" s="4"/>
      <c r="T208" s="4"/>
      <c r="U208" s="4"/>
      <c r="V208" s="4"/>
      <c r="W208" s="4"/>
      <c r="X208" s="4"/>
      <c r="Y208" s="4"/>
      <c r="Z208" s="4"/>
      <c r="AA208" s="4"/>
    </row>
    <row r="209">
      <c r="A209" s="43"/>
      <c r="B209" s="37" t="s">
        <v>97</v>
      </c>
      <c r="C209" s="4"/>
      <c r="D209" s="66"/>
      <c r="E209" s="45"/>
      <c r="F209" s="4"/>
      <c r="G209" s="4"/>
      <c r="H209" s="4"/>
      <c r="I209" s="4"/>
      <c r="J209" s="4"/>
      <c r="K209" s="4"/>
      <c r="L209" s="4"/>
      <c r="M209" s="4"/>
      <c r="N209" s="4"/>
      <c r="O209" s="4"/>
      <c r="P209" s="4"/>
      <c r="Q209" s="4"/>
      <c r="R209" s="4"/>
      <c r="S209" s="4"/>
      <c r="T209" s="4"/>
      <c r="U209" s="4"/>
      <c r="V209" s="4"/>
      <c r="W209" s="4"/>
      <c r="X209" s="4"/>
      <c r="Y209" s="4"/>
      <c r="Z209" s="4"/>
      <c r="AA209" s="4"/>
    </row>
    <row r="210">
      <c r="A210" s="43"/>
      <c r="B210" s="37" t="s">
        <v>97</v>
      </c>
      <c r="C210" s="4"/>
      <c r="D210" s="66"/>
      <c r="E210" s="45"/>
      <c r="F210" s="4"/>
      <c r="G210" s="4"/>
      <c r="H210" s="4"/>
      <c r="I210" s="4"/>
      <c r="J210" s="4"/>
      <c r="K210" s="4"/>
      <c r="L210" s="4"/>
      <c r="M210" s="4"/>
      <c r="N210" s="4"/>
      <c r="O210" s="4"/>
      <c r="P210" s="4"/>
      <c r="Q210" s="4"/>
      <c r="R210" s="4"/>
      <c r="S210" s="4"/>
      <c r="T210" s="4"/>
      <c r="U210" s="4"/>
      <c r="V210" s="4"/>
      <c r="W210" s="4"/>
      <c r="X210" s="4"/>
      <c r="Y210" s="4"/>
      <c r="Z210" s="4"/>
      <c r="AA210" s="4"/>
    </row>
    <row r="211">
      <c r="A211" s="43"/>
      <c r="B211" s="37" t="s">
        <v>97</v>
      </c>
      <c r="C211" s="4"/>
      <c r="D211" s="66"/>
      <c r="E211" s="45"/>
      <c r="F211" s="4"/>
      <c r="G211" s="4"/>
      <c r="H211" s="4"/>
      <c r="I211" s="4"/>
      <c r="J211" s="4"/>
      <c r="K211" s="4"/>
      <c r="L211" s="4"/>
      <c r="M211" s="4"/>
      <c r="N211" s="4"/>
      <c r="O211" s="4"/>
      <c r="P211" s="4"/>
      <c r="Q211" s="4"/>
      <c r="R211" s="4"/>
      <c r="S211" s="4"/>
      <c r="T211" s="4"/>
      <c r="U211" s="4"/>
      <c r="V211" s="4"/>
      <c r="W211" s="4"/>
      <c r="X211" s="4"/>
      <c r="Y211" s="4"/>
      <c r="Z211" s="4"/>
      <c r="AA211" s="4"/>
    </row>
    <row r="212">
      <c r="A212" s="43"/>
      <c r="B212" s="37" t="s">
        <v>97</v>
      </c>
      <c r="C212" s="4"/>
      <c r="D212" s="66"/>
      <c r="E212" s="45"/>
      <c r="F212" s="4"/>
      <c r="G212" s="4"/>
      <c r="H212" s="4"/>
      <c r="I212" s="4"/>
      <c r="J212" s="4"/>
      <c r="K212" s="4"/>
      <c r="L212" s="4"/>
      <c r="M212" s="4"/>
      <c r="N212" s="4"/>
      <c r="O212" s="4"/>
      <c r="P212" s="4"/>
      <c r="Q212" s="4"/>
      <c r="R212" s="4"/>
      <c r="S212" s="4"/>
      <c r="T212" s="4"/>
      <c r="U212" s="4"/>
      <c r="V212" s="4"/>
      <c r="W212" s="4"/>
      <c r="X212" s="4"/>
      <c r="Y212" s="4"/>
      <c r="Z212" s="4"/>
      <c r="AA212" s="4"/>
    </row>
    <row r="213">
      <c r="A213" s="43"/>
      <c r="B213" s="37" t="s">
        <v>97</v>
      </c>
      <c r="C213" s="4"/>
      <c r="D213" s="66"/>
      <c r="E213" s="45"/>
      <c r="F213" s="4"/>
      <c r="G213" s="4"/>
      <c r="H213" s="4"/>
      <c r="I213" s="4"/>
      <c r="J213" s="4"/>
      <c r="K213" s="4"/>
      <c r="L213" s="4"/>
      <c r="M213" s="4"/>
      <c r="N213" s="4"/>
      <c r="O213" s="4"/>
      <c r="P213" s="4"/>
      <c r="Q213" s="4"/>
      <c r="R213" s="4"/>
      <c r="S213" s="4"/>
      <c r="T213" s="4"/>
      <c r="U213" s="4"/>
      <c r="V213" s="4"/>
      <c r="W213" s="4"/>
      <c r="X213" s="4"/>
      <c r="Y213" s="4"/>
      <c r="Z213" s="4"/>
      <c r="AA213" s="4"/>
    </row>
    <row r="214">
      <c r="A214" s="43"/>
      <c r="B214" s="37" t="s">
        <v>97</v>
      </c>
      <c r="C214" s="4"/>
      <c r="D214" s="66"/>
      <c r="E214" s="45"/>
      <c r="F214" s="4"/>
      <c r="G214" s="4"/>
      <c r="H214" s="4"/>
      <c r="I214" s="4"/>
      <c r="J214" s="4"/>
      <c r="K214" s="4"/>
      <c r="L214" s="4"/>
      <c r="M214" s="4"/>
      <c r="N214" s="4"/>
      <c r="O214" s="4"/>
      <c r="P214" s="4"/>
      <c r="Q214" s="4"/>
      <c r="R214" s="4"/>
      <c r="S214" s="4"/>
      <c r="T214" s="4"/>
      <c r="U214" s="4"/>
      <c r="V214" s="4"/>
      <c r="W214" s="4"/>
      <c r="X214" s="4"/>
      <c r="Y214" s="4"/>
      <c r="Z214" s="4"/>
      <c r="AA214" s="4"/>
    </row>
    <row r="215">
      <c r="A215" s="43"/>
      <c r="B215" s="37" t="s">
        <v>97</v>
      </c>
      <c r="C215" s="4"/>
      <c r="D215" s="66"/>
      <c r="E215" s="45"/>
      <c r="F215" s="4"/>
      <c r="G215" s="4"/>
      <c r="H215" s="4"/>
      <c r="I215" s="4"/>
      <c r="J215" s="4"/>
      <c r="K215" s="4"/>
      <c r="L215" s="4"/>
      <c r="M215" s="4"/>
      <c r="N215" s="4"/>
      <c r="O215" s="4"/>
      <c r="P215" s="4"/>
      <c r="Q215" s="4"/>
      <c r="R215" s="4"/>
      <c r="S215" s="4"/>
      <c r="T215" s="4"/>
      <c r="U215" s="4"/>
      <c r="V215" s="4"/>
      <c r="W215" s="4"/>
      <c r="X215" s="4"/>
      <c r="Y215" s="4"/>
      <c r="Z215" s="4"/>
      <c r="AA215" s="4"/>
    </row>
    <row r="216">
      <c r="A216" s="43"/>
      <c r="B216" s="37" t="s">
        <v>97</v>
      </c>
      <c r="C216" s="4"/>
      <c r="D216" s="66"/>
      <c r="E216" s="45"/>
      <c r="F216" s="4"/>
      <c r="G216" s="4"/>
      <c r="H216" s="4"/>
      <c r="I216" s="4"/>
      <c r="J216" s="4"/>
      <c r="K216" s="4"/>
      <c r="L216" s="4"/>
      <c r="M216" s="4"/>
      <c r="N216" s="4"/>
      <c r="O216" s="4"/>
      <c r="P216" s="4"/>
      <c r="Q216" s="4"/>
      <c r="R216" s="4"/>
      <c r="S216" s="4"/>
      <c r="T216" s="4"/>
      <c r="U216" s="4"/>
      <c r="V216" s="4"/>
      <c r="W216" s="4"/>
      <c r="X216" s="4"/>
      <c r="Y216" s="4"/>
      <c r="Z216" s="4"/>
      <c r="AA216" s="4"/>
    </row>
    <row r="217">
      <c r="A217" s="43"/>
      <c r="B217" s="37" t="s">
        <v>97</v>
      </c>
      <c r="C217" s="4"/>
      <c r="D217" s="66"/>
      <c r="E217" s="45"/>
      <c r="F217" s="4"/>
      <c r="G217" s="4"/>
      <c r="H217" s="4"/>
      <c r="I217" s="4"/>
      <c r="J217" s="4"/>
      <c r="K217" s="4"/>
      <c r="L217" s="4"/>
      <c r="M217" s="4"/>
      <c r="N217" s="4"/>
      <c r="O217" s="4"/>
      <c r="P217" s="4"/>
      <c r="Q217" s="4"/>
      <c r="R217" s="4"/>
      <c r="S217" s="4"/>
      <c r="T217" s="4"/>
      <c r="U217" s="4"/>
      <c r="V217" s="4"/>
      <c r="W217" s="4"/>
      <c r="X217" s="4"/>
      <c r="Y217" s="4"/>
      <c r="Z217" s="4"/>
      <c r="AA217" s="4"/>
    </row>
    <row r="218">
      <c r="A218" s="43"/>
      <c r="B218" s="37" t="s">
        <v>97</v>
      </c>
      <c r="C218" s="4"/>
      <c r="D218" s="66"/>
      <c r="E218" s="45"/>
      <c r="F218" s="4"/>
      <c r="G218" s="4"/>
      <c r="H218" s="4"/>
      <c r="I218" s="4"/>
      <c r="J218" s="4"/>
      <c r="K218" s="4"/>
      <c r="L218" s="4"/>
      <c r="M218" s="4"/>
      <c r="N218" s="4"/>
      <c r="O218" s="4"/>
      <c r="P218" s="4"/>
      <c r="Q218" s="4"/>
      <c r="R218" s="4"/>
      <c r="S218" s="4"/>
      <c r="T218" s="4"/>
      <c r="U218" s="4"/>
      <c r="V218" s="4"/>
      <c r="W218" s="4"/>
      <c r="X218" s="4"/>
      <c r="Y218" s="4"/>
      <c r="Z218" s="4"/>
      <c r="AA218" s="4"/>
    </row>
    <row r="219">
      <c r="A219" s="43"/>
      <c r="B219" s="37" t="s">
        <v>97</v>
      </c>
      <c r="C219" s="4"/>
      <c r="D219" s="66"/>
      <c r="E219" s="45"/>
      <c r="F219" s="4"/>
      <c r="G219" s="4"/>
      <c r="H219" s="4"/>
      <c r="I219" s="4"/>
      <c r="J219" s="4"/>
      <c r="K219" s="4"/>
      <c r="L219" s="4"/>
      <c r="M219" s="4"/>
      <c r="N219" s="4"/>
      <c r="O219" s="4"/>
      <c r="P219" s="4"/>
      <c r="Q219" s="4"/>
      <c r="R219" s="4"/>
      <c r="S219" s="4"/>
      <c r="T219" s="4"/>
      <c r="U219" s="4"/>
      <c r="V219" s="4"/>
      <c r="W219" s="4"/>
      <c r="X219" s="4"/>
      <c r="Y219" s="4"/>
      <c r="Z219" s="4"/>
      <c r="AA219" s="4"/>
    </row>
    <row r="220">
      <c r="A220" s="43"/>
      <c r="B220" s="37" t="s">
        <v>97</v>
      </c>
      <c r="C220" s="4"/>
      <c r="D220" s="66"/>
      <c r="E220" s="45"/>
      <c r="F220" s="4"/>
      <c r="G220" s="4"/>
      <c r="H220" s="4"/>
      <c r="I220" s="4"/>
      <c r="J220" s="4"/>
      <c r="K220" s="4"/>
      <c r="L220" s="4"/>
      <c r="M220" s="4"/>
      <c r="N220" s="4"/>
      <c r="O220" s="4"/>
      <c r="P220" s="4"/>
      <c r="Q220" s="4"/>
      <c r="R220" s="4"/>
      <c r="S220" s="4"/>
      <c r="T220" s="4"/>
      <c r="U220" s="4"/>
      <c r="V220" s="4"/>
      <c r="W220" s="4"/>
      <c r="X220" s="4"/>
      <c r="Y220" s="4"/>
      <c r="Z220" s="4"/>
      <c r="AA220" s="4"/>
    </row>
    <row r="221">
      <c r="A221" s="43"/>
      <c r="B221" s="37" t="s">
        <v>97</v>
      </c>
      <c r="C221" s="4"/>
      <c r="D221" s="66"/>
      <c r="E221" s="45"/>
      <c r="F221" s="4"/>
      <c r="G221" s="4"/>
      <c r="H221" s="4"/>
      <c r="I221" s="4"/>
      <c r="J221" s="4"/>
      <c r="K221" s="4"/>
      <c r="L221" s="4"/>
      <c r="M221" s="4"/>
      <c r="N221" s="4"/>
      <c r="O221" s="4"/>
      <c r="P221" s="4"/>
      <c r="Q221" s="4"/>
      <c r="R221" s="4"/>
      <c r="S221" s="4"/>
      <c r="T221" s="4"/>
      <c r="U221" s="4"/>
      <c r="V221" s="4"/>
      <c r="W221" s="4"/>
      <c r="X221" s="4"/>
      <c r="Y221" s="4"/>
      <c r="Z221" s="4"/>
      <c r="AA221" s="4"/>
    </row>
    <row r="222">
      <c r="A222" s="43"/>
      <c r="B222" s="37" t="s">
        <v>97</v>
      </c>
      <c r="C222" s="4"/>
      <c r="D222" s="66"/>
      <c r="E222" s="45"/>
      <c r="F222" s="4"/>
      <c r="G222" s="4"/>
      <c r="H222" s="4"/>
      <c r="I222" s="4"/>
      <c r="J222" s="4"/>
      <c r="K222" s="4"/>
      <c r="L222" s="4"/>
      <c r="M222" s="4"/>
      <c r="N222" s="4"/>
      <c r="O222" s="4"/>
      <c r="P222" s="4"/>
      <c r="Q222" s="4"/>
      <c r="R222" s="4"/>
      <c r="S222" s="4"/>
      <c r="T222" s="4"/>
      <c r="U222" s="4"/>
      <c r="V222" s="4"/>
      <c r="W222" s="4"/>
      <c r="X222" s="4"/>
      <c r="Y222" s="4"/>
      <c r="Z222" s="4"/>
      <c r="AA222" s="4"/>
    </row>
    <row r="223">
      <c r="A223" s="43"/>
      <c r="B223" s="37" t="s">
        <v>97</v>
      </c>
      <c r="C223" s="4"/>
      <c r="D223" s="66"/>
      <c r="E223" s="45"/>
      <c r="F223" s="4"/>
      <c r="G223" s="4"/>
      <c r="H223" s="4"/>
      <c r="I223" s="4"/>
      <c r="J223" s="4"/>
      <c r="K223" s="4"/>
      <c r="L223" s="4"/>
      <c r="M223" s="4"/>
      <c r="N223" s="4"/>
      <c r="O223" s="4"/>
      <c r="P223" s="4"/>
      <c r="Q223" s="4"/>
      <c r="R223" s="4"/>
      <c r="S223" s="4"/>
      <c r="T223" s="4"/>
      <c r="U223" s="4"/>
      <c r="V223" s="4"/>
      <c r="W223" s="4"/>
      <c r="X223" s="4"/>
      <c r="Y223" s="4"/>
      <c r="Z223" s="4"/>
      <c r="AA223" s="4"/>
    </row>
    <row r="224">
      <c r="A224" s="43"/>
      <c r="B224" s="37" t="s">
        <v>97</v>
      </c>
      <c r="C224" s="4"/>
      <c r="D224" s="66"/>
      <c r="E224" s="45"/>
      <c r="F224" s="4"/>
      <c r="G224" s="4"/>
      <c r="H224" s="4"/>
      <c r="I224" s="4"/>
      <c r="J224" s="4"/>
      <c r="K224" s="4"/>
      <c r="L224" s="4"/>
      <c r="M224" s="4"/>
      <c r="N224" s="4"/>
      <c r="O224" s="4"/>
      <c r="P224" s="4"/>
      <c r="Q224" s="4"/>
      <c r="R224" s="4"/>
      <c r="S224" s="4"/>
      <c r="T224" s="4"/>
      <c r="U224" s="4"/>
      <c r="V224" s="4"/>
      <c r="W224" s="4"/>
      <c r="X224" s="4"/>
      <c r="Y224" s="4"/>
      <c r="Z224" s="4"/>
      <c r="AA224" s="4"/>
    </row>
    <row r="225">
      <c r="A225" s="43"/>
      <c r="B225" s="37" t="s">
        <v>97</v>
      </c>
      <c r="C225" s="4"/>
      <c r="D225" s="66"/>
      <c r="E225" s="45"/>
      <c r="F225" s="4"/>
      <c r="G225" s="4"/>
      <c r="H225" s="4"/>
      <c r="I225" s="4"/>
      <c r="J225" s="4"/>
      <c r="K225" s="4"/>
      <c r="L225" s="4"/>
      <c r="M225" s="4"/>
      <c r="N225" s="4"/>
      <c r="O225" s="4"/>
      <c r="P225" s="4"/>
      <c r="Q225" s="4"/>
      <c r="R225" s="4"/>
      <c r="S225" s="4"/>
      <c r="T225" s="4"/>
      <c r="U225" s="4"/>
      <c r="V225" s="4"/>
      <c r="W225" s="4"/>
      <c r="X225" s="4"/>
      <c r="Y225" s="4"/>
      <c r="Z225" s="4"/>
      <c r="AA225" s="4"/>
    </row>
    <row r="226">
      <c r="A226" s="43"/>
      <c r="B226" s="37" t="s">
        <v>97</v>
      </c>
      <c r="C226" s="4"/>
      <c r="D226" s="66"/>
      <c r="E226" s="45"/>
      <c r="F226" s="4"/>
      <c r="G226" s="4"/>
      <c r="H226" s="4"/>
      <c r="I226" s="4"/>
      <c r="J226" s="4"/>
      <c r="K226" s="4"/>
      <c r="L226" s="4"/>
      <c r="M226" s="4"/>
      <c r="N226" s="4"/>
      <c r="O226" s="4"/>
      <c r="P226" s="4"/>
      <c r="Q226" s="4"/>
      <c r="R226" s="4"/>
      <c r="S226" s="4"/>
      <c r="T226" s="4"/>
      <c r="U226" s="4"/>
      <c r="V226" s="4"/>
      <c r="W226" s="4"/>
      <c r="X226" s="4"/>
      <c r="Y226" s="4"/>
      <c r="Z226" s="4"/>
      <c r="AA226" s="4"/>
    </row>
    <row r="227">
      <c r="A227" s="43"/>
      <c r="B227" s="37" t="s">
        <v>97</v>
      </c>
      <c r="C227" s="4"/>
      <c r="D227" s="66"/>
      <c r="E227" s="45"/>
      <c r="F227" s="4"/>
      <c r="G227" s="4"/>
      <c r="H227" s="4"/>
      <c r="I227" s="4"/>
      <c r="J227" s="4"/>
      <c r="K227" s="4"/>
      <c r="L227" s="4"/>
      <c r="M227" s="4"/>
      <c r="N227" s="4"/>
      <c r="O227" s="4"/>
      <c r="P227" s="4"/>
      <c r="Q227" s="4"/>
      <c r="R227" s="4"/>
      <c r="S227" s="4"/>
      <c r="T227" s="4"/>
      <c r="U227" s="4"/>
      <c r="V227" s="4"/>
      <c r="W227" s="4"/>
      <c r="X227" s="4"/>
      <c r="Y227" s="4"/>
      <c r="Z227" s="4"/>
      <c r="AA227" s="4"/>
    </row>
    <row r="228">
      <c r="A228" s="43"/>
      <c r="B228" s="37" t="s">
        <v>97</v>
      </c>
      <c r="C228" s="4"/>
      <c r="D228" s="66"/>
      <c r="E228" s="45"/>
      <c r="F228" s="4"/>
      <c r="G228" s="4"/>
      <c r="H228" s="4"/>
      <c r="I228" s="4"/>
      <c r="J228" s="4"/>
      <c r="K228" s="4"/>
      <c r="L228" s="4"/>
      <c r="M228" s="4"/>
      <c r="N228" s="4"/>
      <c r="O228" s="4"/>
      <c r="P228" s="4"/>
      <c r="Q228" s="4"/>
      <c r="R228" s="4"/>
      <c r="S228" s="4"/>
      <c r="T228" s="4"/>
      <c r="U228" s="4"/>
      <c r="V228" s="4"/>
      <c r="W228" s="4"/>
      <c r="X228" s="4"/>
      <c r="Y228" s="4"/>
      <c r="Z228" s="4"/>
      <c r="AA228" s="4"/>
    </row>
    <row r="229">
      <c r="A229" s="43"/>
      <c r="B229" s="37" t="s">
        <v>97</v>
      </c>
      <c r="C229" s="4"/>
      <c r="D229" s="66"/>
      <c r="E229" s="45"/>
      <c r="F229" s="4"/>
      <c r="G229" s="4"/>
      <c r="H229" s="4"/>
      <c r="I229" s="4"/>
      <c r="J229" s="4"/>
      <c r="K229" s="4"/>
      <c r="L229" s="4"/>
      <c r="M229" s="4"/>
      <c r="N229" s="4"/>
      <c r="O229" s="4"/>
      <c r="P229" s="4"/>
      <c r="Q229" s="4"/>
      <c r="R229" s="4"/>
      <c r="S229" s="4"/>
      <c r="T229" s="4"/>
      <c r="U229" s="4"/>
      <c r="V229" s="4"/>
      <c r="W229" s="4"/>
      <c r="X229" s="4"/>
      <c r="Y229" s="4"/>
      <c r="Z229" s="4"/>
      <c r="AA229" s="4"/>
    </row>
    <row r="230">
      <c r="A230" s="43"/>
      <c r="B230" s="37" t="s">
        <v>97</v>
      </c>
      <c r="C230" s="4"/>
      <c r="D230" s="66"/>
      <c r="E230" s="45"/>
      <c r="F230" s="4"/>
      <c r="G230" s="4"/>
      <c r="H230" s="4"/>
      <c r="I230" s="4"/>
      <c r="J230" s="4"/>
      <c r="K230" s="4"/>
      <c r="L230" s="4"/>
      <c r="M230" s="4"/>
      <c r="N230" s="4"/>
      <c r="O230" s="4"/>
      <c r="P230" s="4"/>
      <c r="Q230" s="4"/>
      <c r="R230" s="4"/>
      <c r="S230" s="4"/>
      <c r="T230" s="4"/>
      <c r="U230" s="4"/>
      <c r="V230" s="4"/>
      <c r="W230" s="4"/>
      <c r="X230" s="4"/>
      <c r="Y230" s="4"/>
      <c r="Z230" s="4"/>
      <c r="AA230" s="4"/>
    </row>
    <row r="231">
      <c r="A231" s="43"/>
      <c r="B231" s="37" t="s">
        <v>97</v>
      </c>
      <c r="C231" s="4"/>
      <c r="D231" s="66"/>
      <c r="E231" s="45"/>
      <c r="F231" s="4"/>
      <c r="G231" s="4"/>
      <c r="H231" s="4"/>
      <c r="I231" s="4"/>
      <c r="J231" s="4"/>
      <c r="K231" s="4"/>
      <c r="L231" s="4"/>
      <c r="M231" s="4"/>
      <c r="N231" s="4"/>
      <c r="O231" s="4"/>
      <c r="P231" s="4"/>
      <c r="Q231" s="4"/>
      <c r="R231" s="4"/>
      <c r="S231" s="4"/>
      <c r="T231" s="4"/>
      <c r="U231" s="4"/>
      <c r="V231" s="4"/>
      <c r="W231" s="4"/>
      <c r="X231" s="4"/>
      <c r="Y231" s="4"/>
      <c r="Z231" s="4"/>
      <c r="AA231" s="4"/>
    </row>
    <row r="232">
      <c r="A232" s="43"/>
      <c r="B232" s="37" t="s">
        <v>97</v>
      </c>
      <c r="C232" s="4"/>
      <c r="D232" s="66"/>
      <c r="E232" s="45"/>
      <c r="F232" s="4"/>
      <c r="G232" s="4"/>
      <c r="H232" s="4"/>
      <c r="I232" s="4"/>
      <c r="J232" s="4"/>
      <c r="K232" s="4"/>
      <c r="L232" s="4"/>
      <c r="M232" s="4"/>
      <c r="N232" s="4"/>
      <c r="O232" s="4"/>
      <c r="P232" s="4"/>
      <c r="Q232" s="4"/>
      <c r="R232" s="4"/>
      <c r="S232" s="4"/>
      <c r="T232" s="4"/>
      <c r="U232" s="4"/>
      <c r="V232" s="4"/>
      <c r="W232" s="4"/>
      <c r="X232" s="4"/>
      <c r="Y232" s="4"/>
      <c r="Z232" s="4"/>
      <c r="AA232" s="4"/>
    </row>
    <row r="233">
      <c r="A233" s="43"/>
      <c r="B233" s="37" t="s">
        <v>97</v>
      </c>
      <c r="C233" s="4"/>
      <c r="D233" s="66"/>
      <c r="E233" s="45"/>
      <c r="F233" s="4"/>
      <c r="G233" s="4"/>
      <c r="H233" s="4"/>
      <c r="I233" s="4"/>
      <c r="J233" s="4"/>
      <c r="K233" s="4"/>
      <c r="L233" s="4"/>
      <c r="M233" s="4"/>
      <c r="N233" s="4"/>
      <c r="O233" s="4"/>
      <c r="P233" s="4"/>
      <c r="Q233" s="4"/>
      <c r="R233" s="4"/>
      <c r="S233" s="4"/>
      <c r="T233" s="4"/>
      <c r="U233" s="4"/>
      <c r="V233" s="4"/>
      <c r="W233" s="4"/>
      <c r="X233" s="4"/>
      <c r="Y233" s="4"/>
      <c r="Z233" s="4"/>
      <c r="AA233" s="4"/>
    </row>
    <row r="234">
      <c r="A234" s="43"/>
      <c r="B234" s="37" t="s">
        <v>97</v>
      </c>
      <c r="C234" s="4"/>
      <c r="D234" s="66"/>
      <c r="E234" s="45"/>
      <c r="F234" s="4"/>
      <c r="G234" s="4"/>
      <c r="H234" s="4"/>
      <c r="I234" s="4"/>
      <c r="J234" s="4"/>
      <c r="K234" s="4"/>
      <c r="L234" s="4"/>
      <c r="M234" s="4"/>
      <c r="N234" s="4"/>
      <c r="O234" s="4"/>
      <c r="P234" s="4"/>
      <c r="Q234" s="4"/>
      <c r="R234" s="4"/>
      <c r="S234" s="4"/>
      <c r="T234" s="4"/>
      <c r="U234" s="4"/>
      <c r="V234" s="4"/>
      <c r="W234" s="4"/>
      <c r="X234" s="4"/>
      <c r="Y234" s="4"/>
      <c r="Z234" s="4"/>
      <c r="AA234" s="4"/>
    </row>
    <row r="235">
      <c r="A235" s="43"/>
      <c r="B235" s="37" t="s">
        <v>97</v>
      </c>
      <c r="C235" s="4"/>
      <c r="D235" s="66"/>
      <c r="E235" s="45"/>
      <c r="F235" s="4"/>
      <c r="G235" s="4"/>
      <c r="H235" s="4"/>
      <c r="I235" s="4"/>
      <c r="J235" s="4"/>
      <c r="K235" s="4"/>
      <c r="L235" s="4"/>
      <c r="M235" s="4"/>
      <c r="N235" s="4"/>
      <c r="O235" s="4"/>
      <c r="P235" s="4"/>
      <c r="Q235" s="4"/>
      <c r="R235" s="4"/>
      <c r="S235" s="4"/>
      <c r="T235" s="4"/>
      <c r="U235" s="4"/>
      <c r="V235" s="4"/>
      <c r="W235" s="4"/>
      <c r="X235" s="4"/>
      <c r="Y235" s="4"/>
      <c r="Z235" s="4"/>
      <c r="AA235" s="4"/>
    </row>
    <row r="236">
      <c r="A236" s="43"/>
      <c r="B236" s="37" t="s">
        <v>97</v>
      </c>
      <c r="C236" s="4"/>
      <c r="D236" s="66"/>
      <c r="E236" s="45"/>
      <c r="F236" s="4"/>
      <c r="G236" s="4"/>
      <c r="H236" s="4"/>
      <c r="I236" s="4"/>
      <c r="J236" s="4"/>
      <c r="K236" s="4"/>
      <c r="L236" s="4"/>
      <c r="M236" s="4"/>
      <c r="N236" s="4"/>
      <c r="O236" s="4"/>
      <c r="P236" s="4"/>
      <c r="Q236" s="4"/>
      <c r="R236" s="4"/>
      <c r="S236" s="4"/>
      <c r="T236" s="4"/>
      <c r="U236" s="4"/>
      <c r="V236" s="4"/>
      <c r="W236" s="4"/>
      <c r="X236" s="4"/>
      <c r="Y236" s="4"/>
      <c r="Z236" s="4"/>
      <c r="AA236" s="4"/>
    </row>
    <row r="237">
      <c r="A237" s="43"/>
      <c r="B237" s="37" t="s">
        <v>97</v>
      </c>
      <c r="C237" s="4"/>
      <c r="D237" s="66"/>
      <c r="E237" s="45"/>
      <c r="F237" s="4"/>
      <c r="G237" s="4"/>
      <c r="H237" s="4"/>
      <c r="I237" s="4"/>
      <c r="J237" s="4"/>
      <c r="K237" s="4"/>
      <c r="L237" s="4"/>
      <c r="M237" s="4"/>
      <c r="N237" s="4"/>
      <c r="O237" s="4"/>
      <c r="P237" s="4"/>
      <c r="Q237" s="4"/>
      <c r="R237" s="4"/>
      <c r="S237" s="4"/>
      <c r="T237" s="4"/>
      <c r="U237" s="4"/>
      <c r="V237" s="4"/>
      <c r="W237" s="4"/>
      <c r="X237" s="4"/>
      <c r="Y237" s="4"/>
      <c r="Z237" s="4"/>
      <c r="AA237" s="4"/>
    </row>
    <row r="238">
      <c r="A238" s="43"/>
      <c r="B238" s="37" t="s">
        <v>97</v>
      </c>
      <c r="C238" s="4"/>
      <c r="D238" s="66"/>
      <c r="E238" s="45"/>
      <c r="F238" s="4"/>
      <c r="G238" s="4"/>
      <c r="H238" s="4"/>
      <c r="I238" s="4"/>
      <c r="J238" s="4"/>
      <c r="K238" s="4"/>
      <c r="L238" s="4"/>
      <c r="M238" s="4"/>
      <c r="N238" s="4"/>
      <c r="O238" s="4"/>
      <c r="P238" s="4"/>
      <c r="Q238" s="4"/>
      <c r="R238" s="4"/>
      <c r="S238" s="4"/>
      <c r="T238" s="4"/>
      <c r="U238" s="4"/>
      <c r="V238" s="4"/>
      <c r="W238" s="4"/>
      <c r="X238" s="4"/>
      <c r="Y238" s="4"/>
      <c r="Z238" s="4"/>
      <c r="AA238" s="4"/>
    </row>
    <row r="239">
      <c r="A239" s="43"/>
      <c r="B239" s="37" t="s">
        <v>97</v>
      </c>
      <c r="C239" s="4"/>
      <c r="D239" s="66"/>
      <c r="E239" s="45"/>
      <c r="F239" s="4"/>
      <c r="G239" s="4"/>
      <c r="H239" s="4"/>
      <c r="I239" s="4"/>
      <c r="J239" s="4"/>
      <c r="K239" s="4"/>
      <c r="L239" s="4"/>
      <c r="M239" s="4"/>
      <c r="N239" s="4"/>
      <c r="O239" s="4"/>
      <c r="P239" s="4"/>
      <c r="Q239" s="4"/>
      <c r="R239" s="4"/>
      <c r="S239" s="4"/>
      <c r="T239" s="4"/>
      <c r="U239" s="4"/>
      <c r="V239" s="4"/>
      <c r="W239" s="4"/>
      <c r="X239" s="4"/>
      <c r="Y239" s="4"/>
      <c r="Z239" s="4"/>
      <c r="AA239" s="4"/>
    </row>
    <row r="240">
      <c r="A240" s="43"/>
      <c r="B240" s="37" t="s">
        <v>97</v>
      </c>
      <c r="C240" s="4"/>
      <c r="D240" s="66"/>
      <c r="E240" s="45"/>
      <c r="F240" s="4"/>
      <c r="G240" s="4"/>
      <c r="H240" s="4"/>
      <c r="I240" s="4"/>
      <c r="J240" s="4"/>
      <c r="K240" s="4"/>
      <c r="L240" s="4"/>
      <c r="M240" s="4"/>
      <c r="N240" s="4"/>
      <c r="O240" s="4"/>
      <c r="P240" s="4"/>
      <c r="Q240" s="4"/>
      <c r="R240" s="4"/>
      <c r="S240" s="4"/>
      <c r="T240" s="4"/>
      <c r="U240" s="4"/>
      <c r="V240" s="4"/>
      <c r="W240" s="4"/>
      <c r="X240" s="4"/>
      <c r="Y240" s="4"/>
      <c r="Z240" s="4"/>
      <c r="AA240" s="4"/>
    </row>
    <row r="241">
      <c r="A241" s="43"/>
      <c r="B241" s="37" t="s">
        <v>97</v>
      </c>
      <c r="C241" s="4"/>
      <c r="D241" s="66"/>
      <c r="E241" s="45"/>
      <c r="F241" s="4"/>
      <c r="G241" s="4"/>
      <c r="H241" s="4"/>
      <c r="I241" s="4"/>
      <c r="J241" s="4"/>
      <c r="K241" s="4"/>
      <c r="L241" s="4"/>
      <c r="M241" s="4"/>
      <c r="N241" s="4"/>
      <c r="O241" s="4"/>
      <c r="P241" s="4"/>
      <c r="Q241" s="4"/>
      <c r="R241" s="4"/>
      <c r="S241" s="4"/>
      <c r="T241" s="4"/>
      <c r="U241" s="4"/>
      <c r="V241" s="4"/>
      <c r="W241" s="4"/>
      <c r="X241" s="4"/>
      <c r="Y241" s="4"/>
      <c r="Z241" s="4"/>
      <c r="AA241" s="4"/>
    </row>
    <row r="242">
      <c r="A242" s="43"/>
      <c r="B242" s="37" t="s">
        <v>97</v>
      </c>
      <c r="C242" s="4"/>
      <c r="D242" s="66"/>
      <c r="E242" s="45"/>
      <c r="F242" s="4"/>
      <c r="G242" s="4"/>
      <c r="H242" s="4"/>
      <c r="I242" s="4"/>
      <c r="J242" s="4"/>
      <c r="K242" s="4"/>
      <c r="L242" s="4"/>
      <c r="M242" s="4"/>
      <c r="N242" s="4"/>
      <c r="O242" s="4"/>
      <c r="P242" s="4"/>
      <c r="Q242" s="4"/>
      <c r="R242" s="4"/>
      <c r="S242" s="4"/>
      <c r="T242" s="4"/>
      <c r="U242" s="4"/>
      <c r="V242" s="4"/>
      <c r="W242" s="4"/>
      <c r="X242" s="4"/>
      <c r="Y242" s="4"/>
      <c r="Z242" s="4"/>
      <c r="AA242" s="4"/>
    </row>
    <row r="243">
      <c r="A243" s="43"/>
      <c r="B243" s="37" t="s">
        <v>97</v>
      </c>
      <c r="C243" s="4"/>
      <c r="D243" s="66"/>
      <c r="E243" s="45"/>
      <c r="F243" s="4"/>
      <c r="G243" s="4"/>
      <c r="H243" s="4"/>
      <c r="I243" s="4"/>
      <c r="J243" s="4"/>
      <c r="K243" s="4"/>
      <c r="L243" s="4"/>
      <c r="M243" s="4"/>
      <c r="N243" s="4"/>
      <c r="O243" s="4"/>
      <c r="P243" s="4"/>
      <c r="Q243" s="4"/>
      <c r="R243" s="4"/>
      <c r="S243" s="4"/>
      <c r="T243" s="4"/>
      <c r="U243" s="4"/>
      <c r="V243" s="4"/>
      <c r="W243" s="4"/>
      <c r="X243" s="4"/>
      <c r="Y243" s="4"/>
      <c r="Z243" s="4"/>
      <c r="AA243" s="4"/>
    </row>
    <row r="244">
      <c r="A244" s="43"/>
      <c r="B244" s="37" t="s">
        <v>97</v>
      </c>
      <c r="C244" s="4"/>
      <c r="D244" s="66"/>
      <c r="E244" s="45"/>
      <c r="F244" s="4"/>
      <c r="G244" s="4"/>
      <c r="H244" s="4"/>
      <c r="I244" s="4"/>
      <c r="J244" s="4"/>
      <c r="K244" s="4"/>
      <c r="L244" s="4"/>
      <c r="M244" s="4"/>
      <c r="N244" s="4"/>
      <c r="O244" s="4"/>
      <c r="P244" s="4"/>
      <c r="Q244" s="4"/>
      <c r="R244" s="4"/>
      <c r="S244" s="4"/>
      <c r="T244" s="4"/>
      <c r="U244" s="4"/>
      <c r="V244" s="4"/>
      <c r="W244" s="4"/>
      <c r="X244" s="4"/>
      <c r="Y244" s="4"/>
      <c r="Z244" s="4"/>
      <c r="AA244" s="4"/>
    </row>
    <row r="245">
      <c r="A245" s="43"/>
      <c r="B245" s="37" t="s">
        <v>97</v>
      </c>
      <c r="C245" s="4"/>
      <c r="D245" s="66"/>
      <c r="E245" s="45"/>
      <c r="F245" s="4"/>
      <c r="G245" s="4"/>
      <c r="H245" s="4"/>
      <c r="I245" s="4"/>
      <c r="J245" s="4"/>
      <c r="K245" s="4"/>
      <c r="L245" s="4"/>
      <c r="M245" s="4"/>
      <c r="N245" s="4"/>
      <c r="O245" s="4"/>
      <c r="P245" s="4"/>
      <c r="Q245" s="4"/>
      <c r="R245" s="4"/>
      <c r="S245" s="4"/>
      <c r="T245" s="4"/>
      <c r="U245" s="4"/>
      <c r="V245" s="4"/>
      <c r="W245" s="4"/>
      <c r="X245" s="4"/>
      <c r="Y245" s="4"/>
      <c r="Z245" s="4"/>
      <c r="AA245" s="4"/>
    </row>
    <row r="246">
      <c r="A246" s="43"/>
      <c r="B246" s="37" t="s">
        <v>97</v>
      </c>
      <c r="C246" s="4"/>
      <c r="D246" s="66"/>
      <c r="E246" s="45"/>
      <c r="F246" s="4"/>
      <c r="G246" s="4"/>
      <c r="H246" s="4"/>
      <c r="I246" s="4"/>
      <c r="J246" s="4"/>
      <c r="K246" s="4"/>
      <c r="L246" s="4"/>
      <c r="M246" s="4"/>
      <c r="N246" s="4"/>
      <c r="O246" s="4"/>
      <c r="P246" s="4"/>
      <c r="Q246" s="4"/>
      <c r="R246" s="4"/>
      <c r="S246" s="4"/>
      <c r="T246" s="4"/>
      <c r="U246" s="4"/>
      <c r="V246" s="4"/>
      <c r="W246" s="4"/>
      <c r="X246" s="4"/>
      <c r="Y246" s="4"/>
      <c r="Z246" s="4"/>
      <c r="AA246" s="4"/>
    </row>
    <row r="247">
      <c r="A247" s="43"/>
      <c r="B247" s="37" t="s">
        <v>97</v>
      </c>
      <c r="C247" s="4"/>
      <c r="D247" s="66"/>
      <c r="E247" s="45"/>
      <c r="F247" s="4"/>
      <c r="G247" s="4"/>
      <c r="H247" s="4"/>
      <c r="I247" s="4"/>
      <c r="J247" s="4"/>
      <c r="K247" s="4"/>
      <c r="L247" s="4"/>
      <c r="M247" s="4"/>
      <c r="N247" s="4"/>
      <c r="O247" s="4"/>
      <c r="P247" s="4"/>
      <c r="Q247" s="4"/>
      <c r="R247" s="4"/>
      <c r="S247" s="4"/>
      <c r="T247" s="4"/>
      <c r="U247" s="4"/>
      <c r="V247" s="4"/>
      <c r="W247" s="4"/>
      <c r="X247" s="4"/>
      <c r="Y247" s="4"/>
      <c r="Z247" s="4"/>
      <c r="AA247" s="4"/>
    </row>
    <row r="248">
      <c r="A248" s="43"/>
      <c r="B248" s="37" t="s">
        <v>97</v>
      </c>
      <c r="C248" s="4"/>
      <c r="D248" s="66"/>
      <c r="E248" s="45"/>
      <c r="F248" s="4"/>
      <c r="G248" s="4"/>
      <c r="H248" s="4"/>
      <c r="I248" s="4"/>
      <c r="J248" s="4"/>
      <c r="K248" s="4"/>
      <c r="L248" s="4"/>
      <c r="M248" s="4"/>
      <c r="N248" s="4"/>
      <c r="O248" s="4"/>
      <c r="P248" s="4"/>
      <c r="Q248" s="4"/>
      <c r="R248" s="4"/>
      <c r="S248" s="4"/>
      <c r="T248" s="4"/>
      <c r="U248" s="4"/>
      <c r="V248" s="4"/>
      <c r="W248" s="4"/>
      <c r="X248" s="4"/>
      <c r="Y248" s="4"/>
      <c r="Z248" s="4"/>
      <c r="AA248" s="4"/>
    </row>
    <row r="249">
      <c r="A249" s="43"/>
      <c r="B249" s="37" t="s">
        <v>97</v>
      </c>
      <c r="C249" s="4"/>
      <c r="D249" s="66"/>
      <c r="E249" s="45"/>
      <c r="F249" s="4"/>
      <c r="G249" s="4"/>
      <c r="H249" s="4"/>
      <c r="I249" s="4"/>
      <c r="J249" s="4"/>
      <c r="K249" s="4"/>
      <c r="L249" s="4"/>
      <c r="M249" s="4"/>
      <c r="N249" s="4"/>
      <c r="O249" s="4"/>
      <c r="P249" s="4"/>
      <c r="Q249" s="4"/>
      <c r="R249" s="4"/>
      <c r="S249" s="4"/>
      <c r="T249" s="4"/>
      <c r="U249" s="4"/>
      <c r="V249" s="4"/>
      <c r="W249" s="4"/>
      <c r="X249" s="4"/>
      <c r="Y249" s="4"/>
      <c r="Z249" s="4"/>
      <c r="AA249" s="4"/>
    </row>
    <row r="250">
      <c r="A250" s="43"/>
      <c r="B250" s="37" t="s">
        <v>97</v>
      </c>
      <c r="C250" s="4"/>
      <c r="D250" s="66"/>
      <c r="E250" s="45"/>
      <c r="F250" s="4"/>
      <c r="G250" s="4"/>
      <c r="H250" s="4"/>
      <c r="I250" s="4"/>
      <c r="J250" s="4"/>
      <c r="K250" s="4"/>
      <c r="L250" s="4"/>
      <c r="M250" s="4"/>
      <c r="N250" s="4"/>
      <c r="O250" s="4"/>
      <c r="P250" s="4"/>
      <c r="Q250" s="4"/>
      <c r="R250" s="4"/>
      <c r="S250" s="4"/>
      <c r="T250" s="4"/>
      <c r="U250" s="4"/>
      <c r="V250" s="4"/>
      <c r="W250" s="4"/>
      <c r="X250" s="4"/>
      <c r="Y250" s="4"/>
      <c r="Z250" s="4"/>
      <c r="AA250" s="4"/>
    </row>
    <row r="251">
      <c r="A251" s="43"/>
      <c r="B251" s="37" t="s">
        <v>97</v>
      </c>
      <c r="C251" s="4"/>
      <c r="D251" s="66"/>
      <c r="E251" s="45"/>
      <c r="F251" s="4"/>
      <c r="G251" s="4"/>
      <c r="H251" s="4"/>
      <c r="I251" s="4"/>
      <c r="J251" s="4"/>
      <c r="K251" s="4"/>
      <c r="L251" s="4"/>
      <c r="M251" s="4"/>
      <c r="N251" s="4"/>
      <c r="O251" s="4"/>
      <c r="P251" s="4"/>
      <c r="Q251" s="4"/>
      <c r="R251" s="4"/>
      <c r="S251" s="4"/>
      <c r="T251" s="4"/>
      <c r="U251" s="4"/>
      <c r="V251" s="4"/>
      <c r="W251" s="4"/>
      <c r="X251" s="4"/>
      <c r="Y251" s="4"/>
      <c r="Z251" s="4"/>
      <c r="AA251" s="4"/>
    </row>
    <row r="252">
      <c r="A252" s="43"/>
      <c r="B252" s="37" t="s">
        <v>97</v>
      </c>
      <c r="C252" s="4"/>
      <c r="D252" s="66"/>
      <c r="E252" s="45"/>
      <c r="F252" s="4"/>
      <c r="G252" s="4"/>
      <c r="H252" s="4"/>
      <c r="I252" s="4"/>
      <c r="J252" s="4"/>
      <c r="K252" s="4"/>
      <c r="L252" s="4"/>
      <c r="M252" s="4"/>
      <c r="N252" s="4"/>
      <c r="O252" s="4"/>
      <c r="P252" s="4"/>
      <c r="Q252" s="4"/>
      <c r="R252" s="4"/>
      <c r="S252" s="4"/>
      <c r="T252" s="4"/>
      <c r="U252" s="4"/>
      <c r="V252" s="4"/>
      <c r="W252" s="4"/>
      <c r="X252" s="4"/>
      <c r="Y252" s="4"/>
      <c r="Z252" s="4"/>
      <c r="AA252" s="4"/>
    </row>
    <row r="253">
      <c r="A253" s="43"/>
      <c r="B253" s="37" t="s">
        <v>97</v>
      </c>
      <c r="C253" s="4"/>
      <c r="D253" s="66"/>
      <c r="E253" s="45"/>
      <c r="F253" s="4"/>
      <c r="G253" s="4"/>
      <c r="H253" s="4"/>
      <c r="I253" s="4"/>
      <c r="J253" s="4"/>
      <c r="K253" s="4"/>
      <c r="L253" s="4"/>
      <c r="M253" s="4"/>
      <c r="N253" s="4"/>
      <c r="O253" s="4"/>
      <c r="P253" s="4"/>
      <c r="Q253" s="4"/>
      <c r="R253" s="4"/>
      <c r="S253" s="4"/>
      <c r="T253" s="4"/>
      <c r="U253" s="4"/>
      <c r="V253" s="4"/>
      <c r="W253" s="4"/>
      <c r="X253" s="4"/>
      <c r="Y253" s="4"/>
      <c r="Z253" s="4"/>
      <c r="AA253" s="4"/>
    </row>
    <row r="254">
      <c r="A254" s="43"/>
      <c r="B254" s="37" t="s">
        <v>97</v>
      </c>
      <c r="C254" s="4"/>
      <c r="D254" s="66"/>
      <c r="E254" s="45"/>
      <c r="F254" s="4"/>
      <c r="G254" s="4"/>
      <c r="H254" s="4"/>
      <c r="I254" s="4"/>
      <c r="J254" s="4"/>
      <c r="K254" s="4"/>
      <c r="L254" s="4"/>
      <c r="M254" s="4"/>
      <c r="N254" s="4"/>
      <c r="O254" s="4"/>
      <c r="P254" s="4"/>
      <c r="Q254" s="4"/>
      <c r="R254" s="4"/>
      <c r="S254" s="4"/>
      <c r="T254" s="4"/>
      <c r="U254" s="4"/>
      <c r="V254" s="4"/>
      <c r="W254" s="4"/>
      <c r="X254" s="4"/>
      <c r="Y254" s="4"/>
      <c r="Z254" s="4"/>
      <c r="AA254" s="4"/>
    </row>
    <row r="255">
      <c r="A255" s="43"/>
      <c r="B255" s="37" t="s">
        <v>97</v>
      </c>
      <c r="C255" s="4"/>
      <c r="D255" s="66"/>
      <c r="E255" s="45"/>
      <c r="F255" s="4"/>
      <c r="G255" s="4"/>
      <c r="H255" s="4"/>
      <c r="I255" s="4"/>
      <c r="J255" s="4"/>
      <c r="K255" s="4"/>
      <c r="L255" s="4"/>
      <c r="M255" s="4"/>
      <c r="N255" s="4"/>
      <c r="O255" s="4"/>
      <c r="P255" s="4"/>
      <c r="Q255" s="4"/>
      <c r="R255" s="4"/>
      <c r="S255" s="4"/>
      <c r="T255" s="4"/>
      <c r="U255" s="4"/>
      <c r="V255" s="4"/>
      <c r="W255" s="4"/>
      <c r="X255" s="4"/>
      <c r="Y255" s="4"/>
      <c r="Z255" s="4"/>
      <c r="AA255" s="4"/>
    </row>
    <row r="256">
      <c r="A256" s="43"/>
      <c r="B256" s="37" t="s">
        <v>97</v>
      </c>
      <c r="C256" s="4"/>
      <c r="D256" s="66"/>
      <c r="E256" s="45"/>
      <c r="F256" s="4"/>
      <c r="G256" s="4"/>
      <c r="H256" s="4"/>
      <c r="I256" s="4"/>
      <c r="J256" s="4"/>
      <c r="K256" s="4"/>
      <c r="L256" s="4"/>
      <c r="M256" s="4"/>
      <c r="N256" s="4"/>
      <c r="O256" s="4"/>
      <c r="P256" s="4"/>
      <c r="Q256" s="4"/>
      <c r="R256" s="4"/>
      <c r="S256" s="4"/>
      <c r="T256" s="4"/>
      <c r="U256" s="4"/>
      <c r="V256" s="4"/>
      <c r="W256" s="4"/>
      <c r="X256" s="4"/>
      <c r="Y256" s="4"/>
      <c r="Z256" s="4"/>
      <c r="AA256" s="4"/>
    </row>
    <row r="257">
      <c r="A257" s="43"/>
      <c r="B257" s="37" t="s">
        <v>97</v>
      </c>
      <c r="C257" s="4"/>
      <c r="D257" s="66"/>
      <c r="E257" s="45"/>
      <c r="F257" s="4"/>
      <c r="G257" s="4"/>
      <c r="H257" s="4"/>
      <c r="I257" s="4"/>
      <c r="J257" s="4"/>
      <c r="K257" s="4"/>
      <c r="L257" s="4"/>
      <c r="M257" s="4"/>
      <c r="N257" s="4"/>
      <c r="O257" s="4"/>
      <c r="P257" s="4"/>
      <c r="Q257" s="4"/>
      <c r="R257" s="4"/>
      <c r="S257" s="4"/>
      <c r="T257" s="4"/>
      <c r="U257" s="4"/>
      <c r="V257" s="4"/>
      <c r="W257" s="4"/>
      <c r="X257" s="4"/>
      <c r="Y257" s="4"/>
      <c r="Z257" s="4"/>
      <c r="AA257" s="4"/>
    </row>
    <row r="258">
      <c r="A258" s="43"/>
      <c r="B258" s="37" t="s">
        <v>97</v>
      </c>
      <c r="C258" s="4"/>
      <c r="D258" s="66"/>
      <c r="E258" s="45"/>
      <c r="F258" s="4"/>
      <c r="G258" s="4"/>
      <c r="H258" s="4"/>
      <c r="I258" s="4"/>
      <c r="J258" s="4"/>
      <c r="K258" s="4"/>
      <c r="L258" s="4"/>
      <c r="M258" s="4"/>
      <c r="N258" s="4"/>
      <c r="O258" s="4"/>
      <c r="P258" s="4"/>
      <c r="Q258" s="4"/>
      <c r="R258" s="4"/>
      <c r="S258" s="4"/>
      <c r="T258" s="4"/>
      <c r="U258" s="4"/>
      <c r="V258" s="4"/>
      <c r="W258" s="4"/>
      <c r="X258" s="4"/>
      <c r="Y258" s="4"/>
      <c r="Z258" s="4"/>
      <c r="AA258" s="4"/>
    </row>
    <row r="259">
      <c r="A259" s="43"/>
      <c r="B259" s="37" t="s">
        <v>97</v>
      </c>
      <c r="C259" s="4"/>
      <c r="D259" s="66"/>
      <c r="E259" s="45"/>
      <c r="F259" s="4"/>
      <c r="G259" s="4"/>
      <c r="H259" s="4"/>
      <c r="I259" s="4"/>
      <c r="J259" s="4"/>
      <c r="K259" s="4"/>
      <c r="L259" s="4"/>
      <c r="M259" s="4"/>
      <c r="N259" s="4"/>
      <c r="O259" s="4"/>
      <c r="P259" s="4"/>
      <c r="Q259" s="4"/>
      <c r="R259" s="4"/>
      <c r="S259" s="4"/>
      <c r="T259" s="4"/>
      <c r="U259" s="4"/>
      <c r="V259" s="4"/>
      <c r="W259" s="4"/>
      <c r="X259" s="4"/>
      <c r="Y259" s="4"/>
      <c r="Z259" s="4"/>
      <c r="AA259" s="4"/>
    </row>
    <row r="260">
      <c r="A260" s="43"/>
      <c r="B260" s="37" t="s">
        <v>97</v>
      </c>
      <c r="C260" s="4"/>
      <c r="D260" s="66"/>
      <c r="E260" s="45"/>
      <c r="F260" s="4"/>
      <c r="G260" s="4"/>
      <c r="H260" s="4"/>
      <c r="I260" s="4"/>
      <c r="J260" s="4"/>
      <c r="K260" s="4"/>
      <c r="L260" s="4"/>
      <c r="M260" s="4"/>
      <c r="N260" s="4"/>
      <c r="O260" s="4"/>
      <c r="P260" s="4"/>
      <c r="Q260" s="4"/>
      <c r="R260" s="4"/>
      <c r="S260" s="4"/>
      <c r="T260" s="4"/>
      <c r="U260" s="4"/>
      <c r="V260" s="4"/>
      <c r="W260" s="4"/>
      <c r="X260" s="4"/>
      <c r="Y260" s="4"/>
      <c r="Z260" s="4"/>
      <c r="AA260" s="4"/>
    </row>
    <row r="261">
      <c r="A261" s="43"/>
      <c r="B261" s="37" t="s">
        <v>97</v>
      </c>
      <c r="C261" s="4"/>
      <c r="D261" s="66"/>
      <c r="E261" s="45"/>
      <c r="F261" s="4"/>
      <c r="G261" s="4"/>
      <c r="H261" s="4"/>
      <c r="I261" s="4"/>
      <c r="J261" s="4"/>
      <c r="K261" s="4"/>
      <c r="L261" s="4"/>
      <c r="M261" s="4"/>
      <c r="N261" s="4"/>
      <c r="O261" s="4"/>
      <c r="P261" s="4"/>
      <c r="Q261" s="4"/>
      <c r="R261" s="4"/>
      <c r="S261" s="4"/>
      <c r="T261" s="4"/>
      <c r="U261" s="4"/>
      <c r="V261" s="4"/>
      <c r="W261" s="4"/>
      <c r="X261" s="4"/>
      <c r="Y261" s="4"/>
      <c r="Z261" s="4"/>
      <c r="AA261" s="4"/>
    </row>
    <row r="262">
      <c r="A262" s="43"/>
      <c r="B262" s="37" t="s">
        <v>97</v>
      </c>
      <c r="C262" s="4"/>
      <c r="D262" s="66"/>
      <c r="E262" s="45"/>
      <c r="F262" s="4"/>
      <c r="G262" s="4"/>
      <c r="H262" s="4"/>
      <c r="I262" s="4"/>
      <c r="J262" s="4"/>
      <c r="K262" s="4"/>
      <c r="L262" s="4"/>
      <c r="M262" s="4"/>
      <c r="N262" s="4"/>
      <c r="O262" s="4"/>
      <c r="P262" s="4"/>
      <c r="Q262" s="4"/>
      <c r="R262" s="4"/>
      <c r="S262" s="4"/>
      <c r="T262" s="4"/>
      <c r="U262" s="4"/>
      <c r="V262" s="4"/>
      <c r="W262" s="4"/>
      <c r="X262" s="4"/>
      <c r="Y262" s="4"/>
      <c r="Z262" s="4"/>
      <c r="AA262" s="4"/>
    </row>
    <row r="263">
      <c r="A263" s="43"/>
      <c r="B263" s="37" t="s">
        <v>97</v>
      </c>
      <c r="C263" s="4"/>
      <c r="D263" s="66"/>
      <c r="E263" s="45"/>
      <c r="F263" s="4"/>
      <c r="G263" s="4"/>
      <c r="H263" s="4"/>
      <c r="I263" s="4"/>
      <c r="J263" s="4"/>
      <c r="K263" s="4"/>
      <c r="L263" s="4"/>
      <c r="M263" s="4"/>
      <c r="N263" s="4"/>
      <c r="O263" s="4"/>
      <c r="P263" s="4"/>
      <c r="Q263" s="4"/>
      <c r="R263" s="4"/>
      <c r="S263" s="4"/>
      <c r="T263" s="4"/>
      <c r="U263" s="4"/>
      <c r="V263" s="4"/>
      <c r="W263" s="4"/>
      <c r="X263" s="4"/>
      <c r="Y263" s="4"/>
      <c r="Z263" s="4"/>
      <c r="AA263" s="4"/>
    </row>
    <row r="264">
      <c r="A264" s="43"/>
      <c r="B264" s="37" t="s">
        <v>97</v>
      </c>
      <c r="C264" s="4"/>
      <c r="D264" s="66"/>
      <c r="E264" s="45"/>
      <c r="F264" s="4"/>
      <c r="G264" s="4"/>
      <c r="H264" s="4"/>
      <c r="I264" s="4"/>
      <c r="J264" s="4"/>
      <c r="K264" s="4"/>
      <c r="L264" s="4"/>
      <c r="M264" s="4"/>
      <c r="N264" s="4"/>
      <c r="O264" s="4"/>
      <c r="P264" s="4"/>
      <c r="Q264" s="4"/>
      <c r="R264" s="4"/>
      <c r="S264" s="4"/>
      <c r="T264" s="4"/>
      <c r="U264" s="4"/>
      <c r="V264" s="4"/>
      <c r="W264" s="4"/>
      <c r="X264" s="4"/>
      <c r="Y264" s="4"/>
      <c r="Z264" s="4"/>
      <c r="AA264" s="4"/>
    </row>
    <row r="265">
      <c r="A265" s="43"/>
      <c r="B265" s="37" t="s">
        <v>97</v>
      </c>
      <c r="C265" s="4"/>
      <c r="D265" s="66"/>
      <c r="E265" s="45"/>
      <c r="F265" s="4"/>
      <c r="G265" s="4"/>
      <c r="H265" s="4"/>
      <c r="I265" s="4"/>
      <c r="J265" s="4"/>
      <c r="K265" s="4"/>
      <c r="L265" s="4"/>
      <c r="M265" s="4"/>
      <c r="N265" s="4"/>
      <c r="O265" s="4"/>
      <c r="P265" s="4"/>
      <c r="Q265" s="4"/>
      <c r="R265" s="4"/>
      <c r="S265" s="4"/>
      <c r="T265" s="4"/>
      <c r="U265" s="4"/>
      <c r="V265" s="4"/>
      <c r="W265" s="4"/>
      <c r="X265" s="4"/>
      <c r="Y265" s="4"/>
      <c r="Z265" s="4"/>
      <c r="AA265" s="4"/>
    </row>
    <row r="266">
      <c r="A266" s="43"/>
      <c r="B266" s="37" t="s">
        <v>97</v>
      </c>
      <c r="C266" s="4"/>
      <c r="D266" s="66"/>
      <c r="E266" s="45"/>
      <c r="F266" s="4"/>
      <c r="G266" s="4"/>
      <c r="H266" s="4"/>
      <c r="I266" s="4"/>
      <c r="J266" s="4"/>
      <c r="K266" s="4"/>
      <c r="L266" s="4"/>
      <c r="M266" s="4"/>
      <c r="N266" s="4"/>
      <c r="O266" s="4"/>
      <c r="P266" s="4"/>
      <c r="Q266" s="4"/>
      <c r="R266" s="4"/>
      <c r="S266" s="4"/>
      <c r="T266" s="4"/>
      <c r="U266" s="4"/>
      <c r="V266" s="4"/>
      <c r="W266" s="4"/>
      <c r="X266" s="4"/>
      <c r="Y266" s="4"/>
      <c r="Z266" s="4"/>
      <c r="AA266" s="4"/>
    </row>
    <row r="267">
      <c r="A267" s="43"/>
      <c r="B267" s="37" t="s">
        <v>97</v>
      </c>
      <c r="C267" s="4"/>
      <c r="D267" s="66"/>
      <c r="E267" s="45"/>
      <c r="F267" s="4"/>
      <c r="G267" s="4"/>
      <c r="H267" s="4"/>
      <c r="I267" s="4"/>
      <c r="J267" s="4"/>
      <c r="K267" s="4"/>
      <c r="L267" s="4"/>
      <c r="M267" s="4"/>
      <c r="N267" s="4"/>
      <c r="O267" s="4"/>
      <c r="P267" s="4"/>
      <c r="Q267" s="4"/>
      <c r="R267" s="4"/>
      <c r="S267" s="4"/>
      <c r="T267" s="4"/>
      <c r="U267" s="4"/>
      <c r="V267" s="4"/>
      <c r="W267" s="4"/>
      <c r="X267" s="4"/>
      <c r="Y267" s="4"/>
      <c r="Z267" s="4"/>
      <c r="AA267" s="4"/>
    </row>
    <row r="268">
      <c r="A268" s="43"/>
      <c r="B268" s="37" t="s">
        <v>97</v>
      </c>
      <c r="C268" s="4"/>
      <c r="D268" s="66"/>
      <c r="E268" s="45"/>
      <c r="F268" s="4"/>
      <c r="G268" s="4"/>
      <c r="H268" s="4"/>
      <c r="I268" s="4"/>
      <c r="J268" s="4"/>
      <c r="K268" s="4"/>
      <c r="L268" s="4"/>
      <c r="M268" s="4"/>
      <c r="N268" s="4"/>
      <c r="O268" s="4"/>
      <c r="P268" s="4"/>
      <c r="Q268" s="4"/>
      <c r="R268" s="4"/>
      <c r="S268" s="4"/>
      <c r="T268" s="4"/>
      <c r="U268" s="4"/>
      <c r="V268" s="4"/>
      <c r="W268" s="4"/>
      <c r="X268" s="4"/>
      <c r="Y268" s="4"/>
      <c r="Z268" s="4"/>
      <c r="AA268" s="4"/>
    </row>
    <row r="269">
      <c r="A269" s="43"/>
      <c r="B269" s="37" t="s">
        <v>97</v>
      </c>
      <c r="C269" s="4"/>
      <c r="D269" s="66"/>
      <c r="E269" s="45"/>
      <c r="F269" s="4"/>
      <c r="G269" s="4"/>
      <c r="H269" s="4"/>
      <c r="I269" s="4"/>
      <c r="J269" s="4"/>
      <c r="K269" s="4"/>
      <c r="L269" s="4"/>
      <c r="M269" s="4"/>
      <c r="N269" s="4"/>
      <c r="O269" s="4"/>
      <c r="P269" s="4"/>
      <c r="Q269" s="4"/>
      <c r="R269" s="4"/>
      <c r="S269" s="4"/>
      <c r="T269" s="4"/>
      <c r="U269" s="4"/>
      <c r="V269" s="4"/>
      <c r="W269" s="4"/>
      <c r="X269" s="4"/>
      <c r="Y269" s="4"/>
      <c r="Z269" s="4"/>
      <c r="AA269" s="4"/>
    </row>
    <row r="270">
      <c r="A270" s="43"/>
      <c r="B270" s="37" t="s">
        <v>97</v>
      </c>
      <c r="C270" s="4"/>
      <c r="D270" s="66"/>
      <c r="E270" s="45"/>
      <c r="F270" s="4"/>
      <c r="G270" s="4"/>
      <c r="H270" s="4"/>
      <c r="I270" s="4"/>
      <c r="J270" s="4"/>
      <c r="K270" s="4"/>
      <c r="L270" s="4"/>
      <c r="M270" s="4"/>
      <c r="N270" s="4"/>
      <c r="O270" s="4"/>
      <c r="P270" s="4"/>
      <c r="Q270" s="4"/>
      <c r="R270" s="4"/>
      <c r="S270" s="4"/>
      <c r="T270" s="4"/>
      <c r="U270" s="4"/>
      <c r="V270" s="4"/>
      <c r="W270" s="4"/>
      <c r="X270" s="4"/>
      <c r="Y270" s="4"/>
      <c r="Z270" s="4"/>
      <c r="AA270" s="4"/>
    </row>
    <row r="271">
      <c r="A271" s="43"/>
      <c r="B271" s="37" t="s">
        <v>97</v>
      </c>
      <c r="C271" s="4"/>
      <c r="D271" s="66"/>
      <c r="E271" s="45"/>
      <c r="F271" s="4"/>
      <c r="G271" s="4"/>
      <c r="H271" s="4"/>
      <c r="I271" s="4"/>
      <c r="J271" s="4"/>
      <c r="K271" s="4"/>
      <c r="L271" s="4"/>
      <c r="M271" s="4"/>
      <c r="N271" s="4"/>
      <c r="O271" s="4"/>
      <c r="P271" s="4"/>
      <c r="Q271" s="4"/>
      <c r="R271" s="4"/>
      <c r="S271" s="4"/>
      <c r="T271" s="4"/>
      <c r="U271" s="4"/>
      <c r="V271" s="4"/>
      <c r="W271" s="4"/>
      <c r="X271" s="4"/>
      <c r="Y271" s="4"/>
      <c r="Z271" s="4"/>
      <c r="AA271" s="4"/>
    </row>
    <row r="272">
      <c r="A272" s="43"/>
      <c r="B272" s="37" t="s">
        <v>97</v>
      </c>
      <c r="C272" s="4"/>
      <c r="D272" s="66"/>
      <c r="E272" s="45"/>
      <c r="F272" s="4"/>
      <c r="G272" s="4"/>
      <c r="H272" s="4"/>
      <c r="I272" s="4"/>
      <c r="J272" s="4"/>
      <c r="K272" s="4"/>
      <c r="L272" s="4"/>
      <c r="M272" s="4"/>
      <c r="N272" s="4"/>
      <c r="O272" s="4"/>
      <c r="P272" s="4"/>
      <c r="Q272" s="4"/>
      <c r="R272" s="4"/>
      <c r="S272" s="4"/>
      <c r="T272" s="4"/>
      <c r="U272" s="4"/>
      <c r="V272" s="4"/>
      <c r="W272" s="4"/>
      <c r="X272" s="4"/>
      <c r="Y272" s="4"/>
      <c r="Z272" s="4"/>
      <c r="AA272" s="4"/>
    </row>
    <row r="273">
      <c r="A273" s="43"/>
      <c r="B273" s="37" t="s">
        <v>97</v>
      </c>
      <c r="C273" s="4"/>
      <c r="D273" s="66"/>
      <c r="E273" s="45"/>
      <c r="F273" s="4"/>
      <c r="G273" s="4"/>
      <c r="H273" s="4"/>
      <c r="I273" s="4"/>
      <c r="J273" s="4"/>
      <c r="K273" s="4"/>
      <c r="L273" s="4"/>
      <c r="M273" s="4"/>
      <c r="N273" s="4"/>
      <c r="O273" s="4"/>
      <c r="P273" s="4"/>
      <c r="Q273" s="4"/>
      <c r="R273" s="4"/>
      <c r="S273" s="4"/>
      <c r="T273" s="4"/>
      <c r="U273" s="4"/>
      <c r="V273" s="4"/>
      <c r="W273" s="4"/>
      <c r="X273" s="4"/>
      <c r="Y273" s="4"/>
      <c r="Z273" s="4"/>
      <c r="AA273" s="4"/>
    </row>
    <row r="274">
      <c r="A274" s="43"/>
      <c r="B274" s="37" t="s">
        <v>97</v>
      </c>
      <c r="C274" s="4"/>
      <c r="D274" s="66"/>
      <c r="E274" s="45"/>
      <c r="F274" s="4"/>
      <c r="G274" s="4"/>
      <c r="H274" s="4"/>
      <c r="I274" s="4"/>
      <c r="J274" s="4"/>
      <c r="K274" s="4"/>
      <c r="L274" s="4"/>
      <c r="M274" s="4"/>
      <c r="N274" s="4"/>
      <c r="O274" s="4"/>
      <c r="P274" s="4"/>
      <c r="Q274" s="4"/>
      <c r="R274" s="4"/>
      <c r="S274" s="4"/>
      <c r="T274" s="4"/>
      <c r="U274" s="4"/>
      <c r="V274" s="4"/>
      <c r="W274" s="4"/>
      <c r="X274" s="4"/>
      <c r="Y274" s="4"/>
      <c r="Z274" s="4"/>
      <c r="AA274" s="4"/>
    </row>
    <row r="275">
      <c r="A275" s="43"/>
      <c r="B275" s="37" t="s">
        <v>97</v>
      </c>
      <c r="C275" s="4"/>
      <c r="D275" s="66"/>
      <c r="E275" s="45"/>
      <c r="F275" s="4"/>
      <c r="G275" s="4"/>
      <c r="H275" s="4"/>
      <c r="I275" s="4"/>
      <c r="J275" s="4"/>
      <c r="K275" s="4"/>
      <c r="L275" s="4"/>
      <c r="M275" s="4"/>
      <c r="N275" s="4"/>
      <c r="O275" s="4"/>
      <c r="P275" s="4"/>
      <c r="Q275" s="4"/>
      <c r="R275" s="4"/>
      <c r="S275" s="4"/>
      <c r="T275" s="4"/>
      <c r="U275" s="4"/>
      <c r="V275" s="4"/>
      <c r="W275" s="4"/>
      <c r="X275" s="4"/>
      <c r="Y275" s="4"/>
      <c r="Z275" s="4"/>
      <c r="AA275" s="4"/>
    </row>
    <row r="276">
      <c r="A276" s="43"/>
      <c r="B276" s="37" t="s">
        <v>97</v>
      </c>
      <c r="C276" s="4"/>
      <c r="D276" s="66"/>
      <c r="E276" s="45"/>
      <c r="F276" s="4"/>
      <c r="G276" s="4"/>
      <c r="H276" s="4"/>
      <c r="I276" s="4"/>
      <c r="J276" s="4"/>
      <c r="K276" s="4"/>
      <c r="L276" s="4"/>
      <c r="M276" s="4"/>
      <c r="N276" s="4"/>
      <c r="O276" s="4"/>
      <c r="P276" s="4"/>
      <c r="Q276" s="4"/>
      <c r="R276" s="4"/>
      <c r="S276" s="4"/>
      <c r="T276" s="4"/>
      <c r="U276" s="4"/>
      <c r="V276" s="4"/>
      <c r="W276" s="4"/>
      <c r="X276" s="4"/>
      <c r="Y276" s="4"/>
      <c r="Z276" s="4"/>
      <c r="AA276" s="4"/>
    </row>
    <row r="277">
      <c r="A277" s="43"/>
      <c r="B277" s="37" t="s">
        <v>97</v>
      </c>
      <c r="C277" s="4"/>
      <c r="D277" s="66"/>
      <c r="E277" s="45"/>
      <c r="F277" s="4"/>
      <c r="G277" s="4"/>
      <c r="H277" s="4"/>
      <c r="I277" s="4"/>
      <c r="J277" s="4"/>
      <c r="K277" s="4"/>
      <c r="L277" s="4"/>
      <c r="M277" s="4"/>
      <c r="N277" s="4"/>
      <c r="O277" s="4"/>
      <c r="P277" s="4"/>
      <c r="Q277" s="4"/>
      <c r="R277" s="4"/>
      <c r="S277" s="4"/>
      <c r="T277" s="4"/>
      <c r="U277" s="4"/>
      <c r="V277" s="4"/>
      <c r="W277" s="4"/>
      <c r="X277" s="4"/>
      <c r="Y277" s="4"/>
      <c r="Z277" s="4"/>
      <c r="AA277" s="4"/>
    </row>
    <row r="278">
      <c r="A278" s="43"/>
      <c r="B278" s="37" t="s">
        <v>97</v>
      </c>
      <c r="C278" s="4"/>
      <c r="D278" s="66"/>
      <c r="E278" s="45"/>
      <c r="F278" s="4"/>
      <c r="G278" s="4"/>
      <c r="H278" s="4"/>
      <c r="I278" s="4"/>
      <c r="J278" s="4"/>
      <c r="K278" s="4"/>
      <c r="L278" s="4"/>
      <c r="M278" s="4"/>
      <c r="N278" s="4"/>
      <c r="O278" s="4"/>
      <c r="P278" s="4"/>
      <c r="Q278" s="4"/>
      <c r="R278" s="4"/>
      <c r="S278" s="4"/>
      <c r="T278" s="4"/>
      <c r="U278" s="4"/>
      <c r="V278" s="4"/>
      <c r="W278" s="4"/>
      <c r="X278" s="4"/>
      <c r="Y278" s="4"/>
      <c r="Z278" s="4"/>
      <c r="AA278" s="4"/>
    </row>
    <row r="279">
      <c r="A279" s="43"/>
      <c r="B279" s="37" t="s">
        <v>97</v>
      </c>
      <c r="C279" s="4"/>
      <c r="D279" s="66"/>
      <c r="E279" s="45"/>
      <c r="F279" s="4"/>
      <c r="G279" s="4"/>
      <c r="H279" s="4"/>
      <c r="I279" s="4"/>
      <c r="J279" s="4"/>
      <c r="K279" s="4"/>
      <c r="L279" s="4"/>
      <c r="M279" s="4"/>
      <c r="N279" s="4"/>
      <c r="O279" s="4"/>
      <c r="P279" s="4"/>
      <c r="Q279" s="4"/>
      <c r="R279" s="4"/>
      <c r="S279" s="4"/>
      <c r="T279" s="4"/>
      <c r="U279" s="4"/>
      <c r="V279" s="4"/>
      <c r="W279" s="4"/>
      <c r="X279" s="4"/>
      <c r="Y279" s="4"/>
      <c r="Z279" s="4"/>
      <c r="AA279" s="4"/>
    </row>
    <row r="280">
      <c r="A280" s="43"/>
      <c r="B280" s="37" t="s">
        <v>97</v>
      </c>
      <c r="C280" s="4"/>
      <c r="D280" s="66"/>
      <c r="E280" s="45"/>
      <c r="F280" s="4"/>
      <c r="G280" s="4"/>
      <c r="H280" s="4"/>
      <c r="I280" s="4"/>
      <c r="J280" s="4"/>
      <c r="K280" s="4"/>
      <c r="L280" s="4"/>
      <c r="M280" s="4"/>
      <c r="N280" s="4"/>
      <c r="O280" s="4"/>
      <c r="P280" s="4"/>
      <c r="Q280" s="4"/>
      <c r="R280" s="4"/>
      <c r="S280" s="4"/>
      <c r="T280" s="4"/>
      <c r="U280" s="4"/>
      <c r="V280" s="4"/>
      <c r="W280" s="4"/>
      <c r="X280" s="4"/>
      <c r="Y280" s="4"/>
      <c r="Z280" s="4"/>
      <c r="AA280" s="4"/>
    </row>
    <row r="281">
      <c r="A281" s="43"/>
      <c r="B281" s="37" t="s">
        <v>97</v>
      </c>
      <c r="C281" s="4"/>
      <c r="D281" s="66"/>
      <c r="E281" s="45"/>
      <c r="F281" s="4"/>
      <c r="G281" s="4"/>
      <c r="H281" s="4"/>
      <c r="I281" s="4"/>
      <c r="J281" s="4"/>
      <c r="K281" s="4"/>
      <c r="L281" s="4"/>
      <c r="M281" s="4"/>
      <c r="N281" s="4"/>
      <c r="O281" s="4"/>
      <c r="P281" s="4"/>
      <c r="Q281" s="4"/>
      <c r="R281" s="4"/>
      <c r="S281" s="4"/>
      <c r="T281" s="4"/>
      <c r="U281" s="4"/>
      <c r="V281" s="4"/>
      <c r="W281" s="4"/>
      <c r="X281" s="4"/>
      <c r="Y281" s="4"/>
      <c r="Z281" s="4"/>
      <c r="AA281" s="4"/>
    </row>
    <row r="282">
      <c r="A282" s="43"/>
      <c r="B282" s="37" t="s">
        <v>97</v>
      </c>
      <c r="C282" s="4"/>
      <c r="D282" s="66"/>
      <c r="E282" s="45"/>
      <c r="F282" s="4"/>
      <c r="G282" s="4"/>
      <c r="H282" s="4"/>
      <c r="I282" s="4"/>
      <c r="J282" s="4"/>
      <c r="K282" s="4"/>
      <c r="L282" s="4"/>
      <c r="M282" s="4"/>
      <c r="N282" s="4"/>
      <c r="O282" s="4"/>
      <c r="P282" s="4"/>
      <c r="Q282" s="4"/>
      <c r="R282" s="4"/>
      <c r="S282" s="4"/>
      <c r="T282" s="4"/>
      <c r="U282" s="4"/>
      <c r="V282" s="4"/>
      <c r="W282" s="4"/>
      <c r="X282" s="4"/>
      <c r="Y282" s="4"/>
      <c r="Z282" s="4"/>
      <c r="AA282" s="4"/>
    </row>
    <row r="283">
      <c r="A283" s="43"/>
      <c r="B283" s="37" t="s">
        <v>97</v>
      </c>
      <c r="C283" s="4"/>
      <c r="D283" s="66"/>
      <c r="E283" s="45"/>
      <c r="F283" s="4"/>
      <c r="G283" s="4"/>
      <c r="H283" s="4"/>
      <c r="I283" s="4"/>
      <c r="J283" s="4"/>
      <c r="K283" s="4"/>
      <c r="L283" s="4"/>
      <c r="M283" s="4"/>
      <c r="N283" s="4"/>
      <c r="O283" s="4"/>
      <c r="P283" s="4"/>
      <c r="Q283" s="4"/>
      <c r="R283" s="4"/>
      <c r="S283" s="4"/>
      <c r="T283" s="4"/>
      <c r="U283" s="4"/>
      <c r="V283" s="4"/>
      <c r="W283" s="4"/>
      <c r="X283" s="4"/>
      <c r="Y283" s="4"/>
      <c r="Z283" s="4"/>
      <c r="AA283" s="4"/>
    </row>
    <row r="284">
      <c r="A284" s="43"/>
      <c r="B284" s="37" t="s">
        <v>97</v>
      </c>
      <c r="C284" s="4"/>
      <c r="D284" s="66"/>
      <c r="E284" s="45"/>
      <c r="F284" s="4"/>
      <c r="G284" s="4"/>
      <c r="H284" s="4"/>
      <c r="I284" s="4"/>
      <c r="J284" s="4"/>
      <c r="K284" s="4"/>
      <c r="L284" s="4"/>
      <c r="M284" s="4"/>
      <c r="N284" s="4"/>
      <c r="O284" s="4"/>
      <c r="P284" s="4"/>
      <c r="Q284" s="4"/>
      <c r="R284" s="4"/>
      <c r="S284" s="4"/>
      <c r="T284" s="4"/>
      <c r="U284" s="4"/>
      <c r="V284" s="4"/>
      <c r="W284" s="4"/>
      <c r="X284" s="4"/>
      <c r="Y284" s="4"/>
      <c r="Z284" s="4"/>
      <c r="AA284" s="4"/>
    </row>
    <row r="285">
      <c r="A285" s="43"/>
      <c r="B285" s="37" t="s">
        <v>97</v>
      </c>
      <c r="C285" s="4"/>
      <c r="D285" s="66"/>
      <c r="E285" s="45"/>
      <c r="F285" s="4"/>
      <c r="G285" s="4"/>
      <c r="H285" s="4"/>
      <c r="I285" s="4"/>
      <c r="J285" s="4"/>
      <c r="K285" s="4"/>
      <c r="L285" s="4"/>
      <c r="M285" s="4"/>
      <c r="N285" s="4"/>
      <c r="O285" s="4"/>
      <c r="P285" s="4"/>
      <c r="Q285" s="4"/>
      <c r="R285" s="4"/>
      <c r="S285" s="4"/>
      <c r="T285" s="4"/>
      <c r="U285" s="4"/>
      <c r="V285" s="4"/>
      <c r="W285" s="4"/>
      <c r="X285" s="4"/>
      <c r="Y285" s="4"/>
      <c r="Z285" s="4"/>
      <c r="AA285" s="4"/>
    </row>
    <row r="286">
      <c r="A286" s="43"/>
      <c r="B286" s="37" t="s">
        <v>97</v>
      </c>
      <c r="C286" s="4"/>
      <c r="D286" s="66"/>
      <c r="E286" s="45"/>
      <c r="F286" s="4"/>
      <c r="G286" s="4"/>
      <c r="H286" s="4"/>
      <c r="I286" s="4"/>
      <c r="J286" s="4"/>
      <c r="K286" s="4"/>
      <c r="L286" s="4"/>
      <c r="M286" s="4"/>
      <c r="N286" s="4"/>
      <c r="O286" s="4"/>
      <c r="P286" s="4"/>
      <c r="Q286" s="4"/>
      <c r="R286" s="4"/>
      <c r="S286" s="4"/>
      <c r="T286" s="4"/>
      <c r="U286" s="4"/>
      <c r="V286" s="4"/>
      <c r="W286" s="4"/>
      <c r="X286" s="4"/>
      <c r="Y286" s="4"/>
      <c r="Z286" s="4"/>
      <c r="AA286" s="4"/>
    </row>
    <row r="287">
      <c r="A287" s="43"/>
      <c r="B287" s="37" t="s">
        <v>97</v>
      </c>
      <c r="C287" s="4"/>
      <c r="D287" s="66"/>
      <c r="E287" s="45"/>
      <c r="F287" s="4"/>
      <c r="G287" s="4"/>
      <c r="H287" s="4"/>
      <c r="I287" s="4"/>
      <c r="J287" s="4"/>
      <c r="K287" s="4"/>
      <c r="L287" s="4"/>
      <c r="M287" s="4"/>
      <c r="N287" s="4"/>
      <c r="O287" s="4"/>
      <c r="P287" s="4"/>
      <c r="Q287" s="4"/>
      <c r="R287" s="4"/>
      <c r="S287" s="4"/>
      <c r="T287" s="4"/>
      <c r="U287" s="4"/>
      <c r="V287" s="4"/>
      <c r="W287" s="4"/>
      <c r="X287" s="4"/>
      <c r="Y287" s="4"/>
      <c r="Z287" s="4"/>
      <c r="AA287" s="4"/>
    </row>
    <row r="288">
      <c r="A288" s="43"/>
      <c r="B288" s="37" t="s">
        <v>97</v>
      </c>
      <c r="C288" s="4"/>
      <c r="D288" s="66"/>
      <c r="E288" s="45"/>
      <c r="F288" s="4"/>
      <c r="G288" s="4"/>
      <c r="H288" s="4"/>
      <c r="I288" s="4"/>
      <c r="J288" s="4"/>
      <c r="K288" s="4"/>
      <c r="L288" s="4"/>
      <c r="M288" s="4"/>
      <c r="N288" s="4"/>
      <c r="O288" s="4"/>
      <c r="P288" s="4"/>
      <c r="Q288" s="4"/>
      <c r="R288" s="4"/>
      <c r="S288" s="4"/>
      <c r="T288" s="4"/>
      <c r="U288" s="4"/>
      <c r="V288" s="4"/>
      <c r="W288" s="4"/>
      <c r="X288" s="4"/>
      <c r="Y288" s="4"/>
      <c r="Z288" s="4"/>
      <c r="AA288" s="4"/>
    </row>
    <row r="289">
      <c r="A289" s="43"/>
      <c r="B289" s="37" t="s">
        <v>97</v>
      </c>
      <c r="C289" s="4"/>
      <c r="D289" s="66"/>
      <c r="E289" s="45"/>
      <c r="F289" s="4"/>
      <c r="G289" s="4"/>
      <c r="H289" s="4"/>
      <c r="I289" s="4"/>
      <c r="J289" s="4"/>
      <c r="K289" s="4"/>
      <c r="L289" s="4"/>
      <c r="M289" s="4"/>
      <c r="N289" s="4"/>
      <c r="O289" s="4"/>
      <c r="P289" s="4"/>
      <c r="Q289" s="4"/>
      <c r="R289" s="4"/>
      <c r="S289" s="4"/>
      <c r="T289" s="4"/>
      <c r="U289" s="4"/>
      <c r="V289" s="4"/>
      <c r="W289" s="4"/>
      <c r="X289" s="4"/>
      <c r="Y289" s="4"/>
      <c r="Z289" s="4"/>
      <c r="AA289" s="4"/>
    </row>
    <row r="290">
      <c r="A290" s="43"/>
      <c r="B290" s="37" t="s">
        <v>97</v>
      </c>
      <c r="C290" s="4"/>
      <c r="D290" s="66"/>
      <c r="E290" s="45"/>
      <c r="F290" s="4"/>
      <c r="G290" s="4"/>
      <c r="H290" s="4"/>
      <c r="I290" s="4"/>
      <c r="J290" s="4"/>
      <c r="K290" s="4"/>
      <c r="L290" s="4"/>
      <c r="M290" s="4"/>
      <c r="N290" s="4"/>
      <c r="O290" s="4"/>
      <c r="P290" s="4"/>
      <c r="Q290" s="4"/>
      <c r="R290" s="4"/>
      <c r="S290" s="4"/>
      <c r="T290" s="4"/>
      <c r="U290" s="4"/>
      <c r="V290" s="4"/>
      <c r="W290" s="4"/>
      <c r="X290" s="4"/>
      <c r="Y290" s="4"/>
      <c r="Z290" s="4"/>
      <c r="AA290" s="4"/>
    </row>
    <row r="291">
      <c r="A291" s="43"/>
      <c r="B291" s="37" t="s">
        <v>97</v>
      </c>
      <c r="C291" s="4"/>
      <c r="D291" s="66"/>
      <c r="E291" s="45"/>
      <c r="F291" s="4"/>
      <c r="G291" s="4"/>
      <c r="H291" s="4"/>
      <c r="I291" s="4"/>
      <c r="J291" s="4"/>
      <c r="K291" s="4"/>
      <c r="L291" s="4"/>
      <c r="M291" s="4"/>
      <c r="N291" s="4"/>
      <c r="O291" s="4"/>
      <c r="P291" s="4"/>
      <c r="Q291" s="4"/>
      <c r="R291" s="4"/>
      <c r="S291" s="4"/>
      <c r="T291" s="4"/>
      <c r="U291" s="4"/>
      <c r="V291" s="4"/>
      <c r="W291" s="4"/>
      <c r="X291" s="4"/>
      <c r="Y291" s="4"/>
      <c r="Z291" s="4"/>
      <c r="AA291" s="4"/>
    </row>
    <row r="292">
      <c r="A292" s="43"/>
      <c r="B292" s="37" t="s">
        <v>97</v>
      </c>
      <c r="C292" s="4"/>
      <c r="D292" s="66"/>
      <c r="E292" s="45"/>
      <c r="F292" s="4"/>
      <c r="G292" s="4"/>
      <c r="H292" s="4"/>
      <c r="I292" s="4"/>
      <c r="J292" s="4"/>
      <c r="K292" s="4"/>
      <c r="L292" s="4"/>
      <c r="M292" s="4"/>
      <c r="N292" s="4"/>
      <c r="O292" s="4"/>
      <c r="P292" s="4"/>
      <c r="Q292" s="4"/>
      <c r="R292" s="4"/>
      <c r="S292" s="4"/>
      <c r="T292" s="4"/>
      <c r="U292" s="4"/>
      <c r="V292" s="4"/>
      <c r="W292" s="4"/>
      <c r="X292" s="4"/>
      <c r="Y292" s="4"/>
      <c r="Z292" s="4"/>
      <c r="AA292" s="4"/>
    </row>
    <row r="293">
      <c r="A293" s="43"/>
      <c r="B293" s="37" t="s">
        <v>97</v>
      </c>
      <c r="C293" s="4"/>
      <c r="D293" s="66"/>
      <c r="E293" s="45"/>
      <c r="F293" s="4"/>
      <c r="G293" s="4"/>
      <c r="H293" s="4"/>
      <c r="I293" s="4"/>
      <c r="J293" s="4"/>
      <c r="K293" s="4"/>
      <c r="L293" s="4"/>
      <c r="M293" s="4"/>
      <c r="N293" s="4"/>
      <c r="O293" s="4"/>
      <c r="P293" s="4"/>
      <c r="Q293" s="4"/>
      <c r="R293" s="4"/>
      <c r="S293" s="4"/>
      <c r="T293" s="4"/>
      <c r="U293" s="4"/>
      <c r="V293" s="4"/>
      <c r="W293" s="4"/>
      <c r="X293" s="4"/>
      <c r="Y293" s="4"/>
      <c r="Z293" s="4"/>
      <c r="AA293" s="4"/>
    </row>
    <row r="294">
      <c r="A294" s="43"/>
      <c r="B294" s="37" t="s">
        <v>97</v>
      </c>
      <c r="C294" s="4"/>
      <c r="D294" s="66"/>
      <c r="E294" s="45"/>
      <c r="F294" s="4"/>
      <c r="G294" s="4"/>
      <c r="H294" s="4"/>
      <c r="I294" s="4"/>
      <c r="J294" s="4"/>
      <c r="K294" s="4"/>
      <c r="L294" s="4"/>
      <c r="M294" s="4"/>
      <c r="N294" s="4"/>
      <c r="O294" s="4"/>
      <c r="P294" s="4"/>
      <c r="Q294" s="4"/>
      <c r="R294" s="4"/>
      <c r="S294" s="4"/>
      <c r="T294" s="4"/>
      <c r="U294" s="4"/>
      <c r="V294" s="4"/>
      <c r="W294" s="4"/>
      <c r="X294" s="4"/>
      <c r="Y294" s="4"/>
      <c r="Z294" s="4"/>
      <c r="AA294" s="4"/>
    </row>
    <row r="295">
      <c r="A295" s="43"/>
      <c r="B295" s="37" t="s">
        <v>97</v>
      </c>
      <c r="C295" s="4"/>
      <c r="D295" s="66"/>
      <c r="E295" s="45"/>
      <c r="F295" s="4"/>
      <c r="G295" s="4"/>
      <c r="H295" s="4"/>
      <c r="I295" s="4"/>
      <c r="J295" s="4"/>
      <c r="K295" s="4"/>
      <c r="L295" s="4"/>
      <c r="M295" s="4"/>
      <c r="N295" s="4"/>
      <c r="O295" s="4"/>
      <c r="P295" s="4"/>
      <c r="Q295" s="4"/>
      <c r="R295" s="4"/>
      <c r="S295" s="4"/>
      <c r="T295" s="4"/>
      <c r="U295" s="4"/>
      <c r="V295" s="4"/>
      <c r="W295" s="4"/>
      <c r="X295" s="4"/>
      <c r="Y295" s="4"/>
      <c r="Z295" s="4"/>
      <c r="AA295" s="4"/>
    </row>
    <row r="296">
      <c r="A296" s="43"/>
      <c r="B296" s="37" t="s">
        <v>97</v>
      </c>
      <c r="C296" s="4"/>
      <c r="D296" s="66"/>
      <c r="E296" s="45"/>
      <c r="F296" s="4"/>
      <c r="G296" s="4"/>
      <c r="H296" s="4"/>
      <c r="I296" s="4"/>
      <c r="J296" s="4"/>
      <c r="K296" s="4"/>
      <c r="L296" s="4"/>
      <c r="M296" s="4"/>
      <c r="N296" s="4"/>
      <c r="O296" s="4"/>
      <c r="P296" s="4"/>
      <c r="Q296" s="4"/>
      <c r="R296" s="4"/>
      <c r="S296" s="4"/>
      <c r="T296" s="4"/>
      <c r="U296" s="4"/>
      <c r="V296" s="4"/>
      <c r="W296" s="4"/>
      <c r="X296" s="4"/>
      <c r="Y296" s="4"/>
      <c r="Z296" s="4"/>
      <c r="AA296" s="4"/>
    </row>
    <row r="297">
      <c r="A297" s="43"/>
      <c r="B297" s="37" t="s">
        <v>97</v>
      </c>
      <c r="C297" s="4"/>
      <c r="D297" s="66"/>
      <c r="E297" s="45"/>
      <c r="F297" s="4"/>
      <c r="G297" s="4"/>
      <c r="H297" s="4"/>
      <c r="I297" s="4"/>
      <c r="J297" s="4"/>
      <c r="K297" s="4"/>
      <c r="L297" s="4"/>
      <c r="M297" s="4"/>
      <c r="N297" s="4"/>
      <c r="O297" s="4"/>
      <c r="P297" s="4"/>
      <c r="Q297" s="4"/>
      <c r="R297" s="4"/>
      <c r="S297" s="4"/>
      <c r="T297" s="4"/>
      <c r="U297" s="4"/>
      <c r="V297" s="4"/>
      <c r="W297" s="4"/>
      <c r="X297" s="4"/>
      <c r="Y297" s="4"/>
      <c r="Z297" s="4"/>
      <c r="AA297" s="4"/>
    </row>
    <row r="298">
      <c r="A298" s="43"/>
      <c r="B298" s="37" t="s">
        <v>97</v>
      </c>
      <c r="C298" s="4"/>
      <c r="D298" s="66"/>
      <c r="E298" s="45"/>
      <c r="F298" s="4"/>
      <c r="G298" s="4"/>
      <c r="H298" s="4"/>
      <c r="I298" s="4"/>
      <c r="J298" s="4"/>
      <c r="K298" s="4"/>
      <c r="L298" s="4"/>
      <c r="M298" s="4"/>
      <c r="N298" s="4"/>
      <c r="O298" s="4"/>
      <c r="P298" s="4"/>
      <c r="Q298" s="4"/>
      <c r="R298" s="4"/>
      <c r="S298" s="4"/>
      <c r="T298" s="4"/>
      <c r="U298" s="4"/>
      <c r="V298" s="4"/>
      <c r="W298" s="4"/>
      <c r="X298" s="4"/>
      <c r="Y298" s="4"/>
      <c r="Z298" s="4"/>
      <c r="AA298" s="4"/>
    </row>
    <row r="299">
      <c r="A299" s="43"/>
      <c r="B299" s="37" t="s">
        <v>97</v>
      </c>
      <c r="C299" s="4"/>
      <c r="D299" s="66"/>
      <c r="E299" s="45"/>
      <c r="F299" s="4"/>
      <c r="G299" s="4"/>
      <c r="H299" s="4"/>
      <c r="I299" s="4"/>
      <c r="J299" s="4"/>
      <c r="K299" s="4"/>
      <c r="L299" s="4"/>
      <c r="M299" s="4"/>
      <c r="N299" s="4"/>
      <c r="O299" s="4"/>
      <c r="P299" s="4"/>
      <c r="Q299" s="4"/>
      <c r="R299" s="4"/>
      <c r="S299" s="4"/>
      <c r="T299" s="4"/>
      <c r="U299" s="4"/>
      <c r="V299" s="4"/>
      <c r="W299" s="4"/>
      <c r="X299" s="4"/>
      <c r="Y299" s="4"/>
      <c r="Z299" s="4"/>
      <c r="AA299" s="4"/>
    </row>
    <row r="300">
      <c r="A300" s="43"/>
      <c r="B300" s="37" t="s">
        <v>97</v>
      </c>
      <c r="C300" s="4"/>
      <c r="D300" s="66"/>
      <c r="E300" s="45"/>
      <c r="F300" s="4"/>
      <c r="G300" s="4"/>
      <c r="H300" s="4"/>
      <c r="I300" s="4"/>
      <c r="J300" s="4"/>
      <c r="K300" s="4"/>
      <c r="L300" s="4"/>
      <c r="M300" s="4"/>
      <c r="N300" s="4"/>
      <c r="O300" s="4"/>
      <c r="P300" s="4"/>
      <c r="Q300" s="4"/>
      <c r="R300" s="4"/>
      <c r="S300" s="4"/>
      <c r="T300" s="4"/>
      <c r="U300" s="4"/>
      <c r="V300" s="4"/>
      <c r="W300" s="4"/>
      <c r="X300" s="4"/>
      <c r="Y300" s="4"/>
      <c r="Z300" s="4"/>
      <c r="AA300" s="4"/>
    </row>
    <row r="301">
      <c r="A301" s="43"/>
      <c r="B301" s="37" t="s">
        <v>97</v>
      </c>
      <c r="C301" s="4"/>
      <c r="D301" s="66"/>
      <c r="E301" s="45"/>
      <c r="F301" s="4"/>
      <c r="G301" s="4"/>
      <c r="H301" s="4"/>
      <c r="I301" s="4"/>
      <c r="J301" s="4"/>
      <c r="K301" s="4"/>
      <c r="L301" s="4"/>
      <c r="M301" s="4"/>
      <c r="N301" s="4"/>
      <c r="O301" s="4"/>
      <c r="P301" s="4"/>
      <c r="Q301" s="4"/>
      <c r="R301" s="4"/>
      <c r="S301" s="4"/>
      <c r="T301" s="4"/>
      <c r="U301" s="4"/>
      <c r="V301" s="4"/>
      <c r="W301" s="4"/>
      <c r="X301" s="4"/>
      <c r="Y301" s="4"/>
      <c r="Z301" s="4"/>
      <c r="AA301" s="4"/>
    </row>
    <row r="302">
      <c r="A302" s="43"/>
      <c r="B302" s="37" t="s">
        <v>97</v>
      </c>
      <c r="C302" s="4"/>
      <c r="D302" s="66"/>
      <c r="E302" s="45"/>
      <c r="F302" s="4"/>
      <c r="G302" s="4"/>
      <c r="H302" s="4"/>
      <c r="I302" s="4"/>
      <c r="J302" s="4"/>
      <c r="K302" s="4"/>
      <c r="L302" s="4"/>
      <c r="M302" s="4"/>
      <c r="N302" s="4"/>
      <c r="O302" s="4"/>
      <c r="P302" s="4"/>
      <c r="Q302" s="4"/>
      <c r="R302" s="4"/>
      <c r="S302" s="4"/>
      <c r="T302" s="4"/>
      <c r="U302" s="4"/>
      <c r="V302" s="4"/>
      <c r="W302" s="4"/>
      <c r="X302" s="4"/>
      <c r="Y302" s="4"/>
      <c r="Z302" s="4"/>
      <c r="AA302" s="4"/>
    </row>
    <row r="303">
      <c r="A303" s="43"/>
      <c r="B303" s="37" t="s">
        <v>97</v>
      </c>
      <c r="C303" s="4"/>
      <c r="D303" s="66"/>
      <c r="E303" s="45"/>
      <c r="F303" s="4"/>
      <c r="G303" s="4"/>
      <c r="H303" s="4"/>
      <c r="I303" s="4"/>
      <c r="J303" s="4"/>
      <c r="K303" s="4"/>
      <c r="L303" s="4"/>
      <c r="M303" s="4"/>
      <c r="N303" s="4"/>
      <c r="O303" s="4"/>
      <c r="P303" s="4"/>
      <c r="Q303" s="4"/>
      <c r="R303" s="4"/>
      <c r="S303" s="4"/>
      <c r="T303" s="4"/>
      <c r="U303" s="4"/>
      <c r="V303" s="4"/>
      <c r="W303" s="4"/>
      <c r="X303" s="4"/>
      <c r="Y303" s="4"/>
      <c r="Z303" s="4"/>
      <c r="AA303" s="4"/>
    </row>
    <row r="304">
      <c r="A304" s="43"/>
      <c r="B304" s="37" t="s">
        <v>97</v>
      </c>
      <c r="C304" s="4"/>
      <c r="D304" s="66"/>
      <c r="E304" s="45"/>
      <c r="F304" s="4"/>
      <c r="G304" s="4"/>
      <c r="H304" s="4"/>
      <c r="I304" s="4"/>
      <c r="J304" s="4"/>
      <c r="K304" s="4"/>
      <c r="L304" s="4"/>
      <c r="M304" s="4"/>
      <c r="N304" s="4"/>
      <c r="O304" s="4"/>
      <c r="P304" s="4"/>
      <c r="Q304" s="4"/>
      <c r="R304" s="4"/>
      <c r="S304" s="4"/>
      <c r="T304" s="4"/>
      <c r="U304" s="4"/>
      <c r="V304" s="4"/>
      <c r="W304" s="4"/>
      <c r="X304" s="4"/>
      <c r="Y304" s="4"/>
      <c r="Z304" s="4"/>
      <c r="AA304" s="4"/>
    </row>
    <row r="305">
      <c r="A305" s="43"/>
      <c r="B305" s="37" t="s">
        <v>97</v>
      </c>
      <c r="C305" s="4"/>
      <c r="D305" s="66"/>
      <c r="E305" s="45"/>
      <c r="F305" s="4"/>
      <c r="G305" s="4"/>
      <c r="H305" s="4"/>
      <c r="I305" s="4"/>
      <c r="J305" s="4"/>
      <c r="K305" s="4"/>
      <c r="L305" s="4"/>
      <c r="M305" s="4"/>
      <c r="N305" s="4"/>
      <c r="O305" s="4"/>
      <c r="P305" s="4"/>
      <c r="Q305" s="4"/>
      <c r="R305" s="4"/>
      <c r="S305" s="4"/>
      <c r="T305" s="4"/>
      <c r="U305" s="4"/>
      <c r="V305" s="4"/>
      <c r="W305" s="4"/>
      <c r="X305" s="4"/>
      <c r="Y305" s="4"/>
      <c r="Z305" s="4"/>
      <c r="AA305" s="4"/>
    </row>
    <row r="306">
      <c r="A306" s="43"/>
      <c r="B306" s="37" t="s">
        <v>97</v>
      </c>
      <c r="C306" s="4"/>
      <c r="D306" s="66"/>
      <c r="E306" s="45"/>
      <c r="F306" s="4"/>
      <c r="G306" s="4"/>
      <c r="H306" s="4"/>
      <c r="I306" s="4"/>
      <c r="J306" s="4"/>
      <c r="K306" s="4"/>
      <c r="L306" s="4"/>
      <c r="M306" s="4"/>
      <c r="N306" s="4"/>
      <c r="O306" s="4"/>
      <c r="P306" s="4"/>
      <c r="Q306" s="4"/>
      <c r="R306" s="4"/>
      <c r="S306" s="4"/>
      <c r="T306" s="4"/>
      <c r="U306" s="4"/>
      <c r="V306" s="4"/>
      <c r="W306" s="4"/>
      <c r="X306" s="4"/>
      <c r="Y306" s="4"/>
      <c r="Z306" s="4"/>
      <c r="AA306" s="4"/>
    </row>
    <row r="307">
      <c r="A307" s="43"/>
      <c r="B307" s="37" t="s">
        <v>97</v>
      </c>
      <c r="C307" s="4"/>
      <c r="D307" s="66"/>
      <c r="E307" s="45"/>
      <c r="F307" s="4"/>
      <c r="G307" s="4"/>
      <c r="H307" s="4"/>
      <c r="I307" s="4"/>
      <c r="J307" s="4"/>
      <c r="K307" s="4"/>
      <c r="L307" s="4"/>
      <c r="M307" s="4"/>
      <c r="N307" s="4"/>
      <c r="O307" s="4"/>
      <c r="P307" s="4"/>
      <c r="Q307" s="4"/>
      <c r="R307" s="4"/>
      <c r="S307" s="4"/>
      <c r="T307" s="4"/>
      <c r="U307" s="4"/>
      <c r="V307" s="4"/>
      <c r="W307" s="4"/>
      <c r="X307" s="4"/>
      <c r="Y307" s="4"/>
      <c r="Z307" s="4"/>
      <c r="AA307" s="4"/>
    </row>
    <row r="308">
      <c r="A308" s="43"/>
      <c r="B308" s="37" t="s">
        <v>97</v>
      </c>
      <c r="C308" s="4"/>
      <c r="D308" s="66"/>
      <c r="E308" s="45"/>
      <c r="F308" s="4"/>
      <c r="G308" s="4"/>
      <c r="H308" s="4"/>
      <c r="I308" s="4"/>
      <c r="J308" s="4"/>
      <c r="K308" s="4"/>
      <c r="L308" s="4"/>
      <c r="M308" s="4"/>
      <c r="N308" s="4"/>
      <c r="O308" s="4"/>
      <c r="P308" s="4"/>
      <c r="Q308" s="4"/>
      <c r="R308" s="4"/>
      <c r="S308" s="4"/>
      <c r="T308" s="4"/>
      <c r="U308" s="4"/>
      <c r="V308" s="4"/>
      <c r="W308" s="4"/>
      <c r="X308" s="4"/>
      <c r="Y308" s="4"/>
      <c r="Z308" s="4"/>
      <c r="AA308" s="4"/>
    </row>
    <row r="309">
      <c r="A309" s="43"/>
      <c r="B309" s="37" t="s">
        <v>97</v>
      </c>
      <c r="C309" s="4"/>
      <c r="D309" s="66"/>
      <c r="E309" s="45"/>
      <c r="F309" s="4"/>
      <c r="G309" s="4"/>
      <c r="H309" s="4"/>
      <c r="I309" s="4"/>
      <c r="J309" s="4"/>
      <c r="K309" s="4"/>
      <c r="L309" s="4"/>
      <c r="M309" s="4"/>
      <c r="N309" s="4"/>
      <c r="O309" s="4"/>
      <c r="P309" s="4"/>
      <c r="Q309" s="4"/>
      <c r="R309" s="4"/>
      <c r="S309" s="4"/>
      <c r="T309" s="4"/>
      <c r="U309" s="4"/>
      <c r="V309" s="4"/>
      <c r="W309" s="4"/>
      <c r="X309" s="4"/>
      <c r="Y309" s="4"/>
      <c r="Z309" s="4"/>
      <c r="AA309" s="4"/>
    </row>
    <row r="310">
      <c r="A310" s="43"/>
      <c r="B310" s="37" t="s">
        <v>97</v>
      </c>
      <c r="C310" s="4"/>
      <c r="D310" s="66"/>
      <c r="E310" s="45"/>
      <c r="F310" s="4"/>
      <c r="G310" s="4"/>
      <c r="H310" s="4"/>
      <c r="I310" s="4"/>
      <c r="J310" s="4"/>
      <c r="K310" s="4"/>
      <c r="L310" s="4"/>
      <c r="M310" s="4"/>
      <c r="N310" s="4"/>
      <c r="O310" s="4"/>
      <c r="P310" s="4"/>
      <c r="Q310" s="4"/>
      <c r="R310" s="4"/>
      <c r="S310" s="4"/>
      <c r="T310" s="4"/>
      <c r="U310" s="4"/>
      <c r="V310" s="4"/>
      <c r="W310" s="4"/>
      <c r="X310" s="4"/>
      <c r="Y310" s="4"/>
      <c r="Z310" s="4"/>
      <c r="AA310" s="4"/>
    </row>
    <row r="311">
      <c r="A311" s="43"/>
      <c r="B311" s="37" t="s">
        <v>97</v>
      </c>
      <c r="C311" s="4"/>
      <c r="D311" s="66"/>
      <c r="E311" s="45"/>
      <c r="F311" s="4"/>
      <c r="G311" s="4"/>
      <c r="H311" s="4"/>
      <c r="I311" s="4"/>
      <c r="J311" s="4"/>
      <c r="K311" s="4"/>
      <c r="L311" s="4"/>
      <c r="M311" s="4"/>
      <c r="N311" s="4"/>
      <c r="O311" s="4"/>
      <c r="P311" s="4"/>
      <c r="Q311" s="4"/>
      <c r="R311" s="4"/>
      <c r="S311" s="4"/>
      <c r="T311" s="4"/>
      <c r="U311" s="4"/>
      <c r="V311" s="4"/>
      <c r="W311" s="4"/>
      <c r="X311" s="4"/>
      <c r="Y311" s="4"/>
      <c r="Z311" s="4"/>
      <c r="AA311" s="4"/>
    </row>
    <row r="312">
      <c r="A312" s="43"/>
      <c r="B312" s="37" t="s">
        <v>97</v>
      </c>
      <c r="C312" s="4"/>
      <c r="D312" s="66"/>
      <c r="E312" s="45"/>
      <c r="F312" s="4"/>
      <c r="G312" s="4"/>
      <c r="H312" s="4"/>
      <c r="I312" s="4"/>
      <c r="J312" s="4"/>
      <c r="K312" s="4"/>
      <c r="L312" s="4"/>
      <c r="M312" s="4"/>
      <c r="N312" s="4"/>
      <c r="O312" s="4"/>
      <c r="P312" s="4"/>
      <c r="Q312" s="4"/>
      <c r="R312" s="4"/>
      <c r="S312" s="4"/>
      <c r="T312" s="4"/>
      <c r="U312" s="4"/>
      <c r="V312" s="4"/>
      <c r="W312" s="4"/>
      <c r="X312" s="4"/>
      <c r="Y312" s="4"/>
      <c r="Z312" s="4"/>
      <c r="AA312" s="4"/>
    </row>
    <row r="313">
      <c r="A313" s="43"/>
      <c r="B313" s="37" t="s">
        <v>97</v>
      </c>
      <c r="C313" s="4"/>
      <c r="D313" s="66"/>
      <c r="E313" s="45"/>
      <c r="F313" s="4"/>
      <c r="G313" s="4"/>
      <c r="H313" s="4"/>
      <c r="I313" s="4"/>
      <c r="J313" s="4"/>
      <c r="K313" s="4"/>
      <c r="L313" s="4"/>
      <c r="M313" s="4"/>
      <c r="N313" s="4"/>
      <c r="O313" s="4"/>
      <c r="P313" s="4"/>
      <c r="Q313" s="4"/>
      <c r="R313" s="4"/>
      <c r="S313" s="4"/>
      <c r="T313" s="4"/>
      <c r="U313" s="4"/>
      <c r="V313" s="4"/>
      <c r="W313" s="4"/>
      <c r="X313" s="4"/>
      <c r="Y313" s="4"/>
      <c r="Z313" s="4"/>
      <c r="AA313" s="4"/>
    </row>
    <row r="314">
      <c r="A314" s="43"/>
      <c r="B314" s="37" t="s">
        <v>97</v>
      </c>
      <c r="C314" s="4"/>
      <c r="D314" s="66"/>
      <c r="E314" s="45"/>
      <c r="F314" s="4"/>
      <c r="G314" s="4"/>
      <c r="H314" s="4"/>
      <c r="I314" s="4"/>
      <c r="J314" s="4"/>
      <c r="K314" s="4"/>
      <c r="L314" s="4"/>
      <c r="M314" s="4"/>
      <c r="N314" s="4"/>
      <c r="O314" s="4"/>
      <c r="P314" s="4"/>
      <c r="Q314" s="4"/>
      <c r="R314" s="4"/>
      <c r="S314" s="4"/>
      <c r="T314" s="4"/>
      <c r="U314" s="4"/>
      <c r="V314" s="4"/>
      <c r="W314" s="4"/>
      <c r="X314" s="4"/>
      <c r="Y314" s="4"/>
      <c r="Z314" s="4"/>
      <c r="AA314" s="4"/>
    </row>
    <row r="315">
      <c r="A315" s="43"/>
      <c r="B315" s="37" t="s">
        <v>97</v>
      </c>
      <c r="C315" s="4"/>
      <c r="D315" s="66"/>
      <c r="E315" s="45"/>
      <c r="F315" s="4"/>
      <c r="G315" s="4"/>
      <c r="H315" s="4"/>
      <c r="I315" s="4"/>
      <c r="J315" s="4"/>
      <c r="K315" s="4"/>
      <c r="L315" s="4"/>
      <c r="M315" s="4"/>
      <c r="N315" s="4"/>
      <c r="O315" s="4"/>
      <c r="P315" s="4"/>
      <c r="Q315" s="4"/>
      <c r="R315" s="4"/>
      <c r="S315" s="4"/>
      <c r="T315" s="4"/>
      <c r="U315" s="4"/>
      <c r="V315" s="4"/>
      <c r="W315" s="4"/>
      <c r="X315" s="4"/>
      <c r="Y315" s="4"/>
      <c r="Z315" s="4"/>
      <c r="AA315" s="4"/>
    </row>
    <row r="316">
      <c r="A316" s="43"/>
      <c r="B316" s="37" t="s">
        <v>97</v>
      </c>
      <c r="C316" s="4"/>
      <c r="D316" s="66"/>
      <c r="E316" s="45"/>
      <c r="F316" s="4"/>
      <c r="G316" s="4"/>
      <c r="H316" s="4"/>
      <c r="I316" s="4"/>
      <c r="J316" s="4"/>
      <c r="K316" s="4"/>
      <c r="L316" s="4"/>
      <c r="M316" s="4"/>
      <c r="N316" s="4"/>
      <c r="O316" s="4"/>
      <c r="P316" s="4"/>
      <c r="Q316" s="4"/>
      <c r="R316" s="4"/>
      <c r="S316" s="4"/>
      <c r="T316" s="4"/>
      <c r="U316" s="4"/>
      <c r="V316" s="4"/>
      <c r="W316" s="4"/>
      <c r="X316" s="4"/>
      <c r="Y316" s="4"/>
      <c r="Z316" s="4"/>
      <c r="AA316" s="4"/>
    </row>
    <row r="317">
      <c r="A317" s="43"/>
      <c r="B317" s="37" t="s">
        <v>97</v>
      </c>
      <c r="C317" s="4"/>
      <c r="D317" s="66"/>
      <c r="E317" s="45"/>
      <c r="F317" s="4"/>
      <c r="G317" s="4"/>
      <c r="H317" s="4"/>
      <c r="I317" s="4"/>
      <c r="J317" s="4"/>
      <c r="K317" s="4"/>
      <c r="L317" s="4"/>
      <c r="M317" s="4"/>
      <c r="N317" s="4"/>
      <c r="O317" s="4"/>
      <c r="P317" s="4"/>
      <c r="Q317" s="4"/>
      <c r="R317" s="4"/>
      <c r="S317" s="4"/>
      <c r="T317" s="4"/>
      <c r="U317" s="4"/>
      <c r="V317" s="4"/>
      <c r="W317" s="4"/>
      <c r="X317" s="4"/>
      <c r="Y317" s="4"/>
      <c r="Z317" s="4"/>
      <c r="AA317" s="4"/>
    </row>
    <row r="318">
      <c r="A318" s="43"/>
      <c r="B318" s="37" t="s">
        <v>97</v>
      </c>
      <c r="C318" s="4"/>
      <c r="D318" s="66"/>
      <c r="E318" s="45"/>
      <c r="F318" s="4"/>
      <c r="G318" s="4"/>
      <c r="H318" s="4"/>
      <c r="I318" s="4"/>
      <c r="J318" s="4"/>
      <c r="K318" s="4"/>
      <c r="L318" s="4"/>
      <c r="M318" s="4"/>
      <c r="N318" s="4"/>
      <c r="O318" s="4"/>
      <c r="P318" s="4"/>
      <c r="Q318" s="4"/>
      <c r="R318" s="4"/>
      <c r="S318" s="4"/>
      <c r="T318" s="4"/>
      <c r="U318" s="4"/>
      <c r="V318" s="4"/>
      <c r="W318" s="4"/>
      <c r="X318" s="4"/>
      <c r="Y318" s="4"/>
      <c r="Z318" s="4"/>
      <c r="AA318" s="4"/>
    </row>
    <row r="319">
      <c r="A319" s="43"/>
      <c r="B319" s="37" t="s">
        <v>97</v>
      </c>
      <c r="C319" s="4"/>
      <c r="D319" s="66"/>
      <c r="E319" s="45"/>
      <c r="F319" s="4"/>
      <c r="G319" s="4"/>
      <c r="H319" s="4"/>
      <c r="I319" s="4"/>
      <c r="J319" s="4"/>
      <c r="K319" s="4"/>
      <c r="L319" s="4"/>
      <c r="M319" s="4"/>
      <c r="N319" s="4"/>
      <c r="O319" s="4"/>
      <c r="P319" s="4"/>
      <c r="Q319" s="4"/>
      <c r="R319" s="4"/>
      <c r="S319" s="4"/>
      <c r="T319" s="4"/>
      <c r="U319" s="4"/>
      <c r="V319" s="4"/>
      <c r="W319" s="4"/>
      <c r="X319" s="4"/>
      <c r="Y319" s="4"/>
      <c r="Z319" s="4"/>
      <c r="AA319" s="4"/>
    </row>
    <row r="320">
      <c r="A320" s="43"/>
      <c r="B320" s="37" t="s">
        <v>97</v>
      </c>
      <c r="C320" s="4"/>
      <c r="D320" s="66"/>
      <c r="E320" s="45"/>
      <c r="F320" s="4"/>
      <c r="G320" s="4"/>
      <c r="H320" s="4"/>
      <c r="I320" s="4"/>
      <c r="J320" s="4"/>
      <c r="K320" s="4"/>
      <c r="L320" s="4"/>
      <c r="M320" s="4"/>
      <c r="N320" s="4"/>
      <c r="O320" s="4"/>
      <c r="P320" s="4"/>
      <c r="Q320" s="4"/>
      <c r="R320" s="4"/>
      <c r="S320" s="4"/>
      <c r="T320" s="4"/>
      <c r="U320" s="4"/>
      <c r="V320" s="4"/>
      <c r="W320" s="4"/>
      <c r="X320" s="4"/>
      <c r="Y320" s="4"/>
      <c r="Z320" s="4"/>
      <c r="AA320" s="4"/>
    </row>
    <row r="321">
      <c r="A321" s="43"/>
      <c r="B321" s="37" t="s">
        <v>97</v>
      </c>
      <c r="C321" s="4"/>
      <c r="D321" s="66"/>
      <c r="E321" s="45"/>
      <c r="F321" s="4"/>
      <c r="G321" s="4"/>
      <c r="H321" s="4"/>
      <c r="I321" s="4"/>
      <c r="J321" s="4"/>
      <c r="K321" s="4"/>
      <c r="L321" s="4"/>
      <c r="M321" s="4"/>
      <c r="N321" s="4"/>
      <c r="O321" s="4"/>
      <c r="P321" s="4"/>
      <c r="Q321" s="4"/>
      <c r="R321" s="4"/>
      <c r="S321" s="4"/>
      <c r="T321" s="4"/>
      <c r="U321" s="4"/>
      <c r="V321" s="4"/>
      <c r="W321" s="4"/>
      <c r="X321" s="4"/>
      <c r="Y321" s="4"/>
      <c r="Z321" s="4"/>
      <c r="AA321" s="4"/>
    </row>
    <row r="322">
      <c r="A322" s="43"/>
      <c r="B322" s="37" t="s">
        <v>97</v>
      </c>
      <c r="C322" s="4"/>
      <c r="D322" s="66"/>
      <c r="E322" s="45"/>
      <c r="F322" s="4"/>
      <c r="G322" s="4"/>
      <c r="H322" s="4"/>
      <c r="I322" s="4"/>
      <c r="J322" s="4"/>
      <c r="K322" s="4"/>
      <c r="L322" s="4"/>
      <c r="M322" s="4"/>
      <c r="N322" s="4"/>
      <c r="O322" s="4"/>
      <c r="P322" s="4"/>
      <c r="Q322" s="4"/>
      <c r="R322" s="4"/>
      <c r="S322" s="4"/>
      <c r="T322" s="4"/>
      <c r="U322" s="4"/>
      <c r="V322" s="4"/>
      <c r="W322" s="4"/>
      <c r="X322" s="4"/>
      <c r="Y322" s="4"/>
      <c r="Z322" s="4"/>
      <c r="AA322" s="4"/>
    </row>
    <row r="323">
      <c r="A323" s="43"/>
      <c r="B323" s="37" t="s">
        <v>97</v>
      </c>
      <c r="C323" s="4"/>
      <c r="D323" s="66"/>
      <c r="E323" s="45"/>
      <c r="F323" s="4"/>
      <c r="G323" s="4"/>
      <c r="H323" s="4"/>
      <c r="I323" s="4"/>
      <c r="J323" s="4"/>
      <c r="K323" s="4"/>
      <c r="L323" s="4"/>
      <c r="M323" s="4"/>
      <c r="N323" s="4"/>
      <c r="O323" s="4"/>
      <c r="P323" s="4"/>
      <c r="Q323" s="4"/>
      <c r="R323" s="4"/>
      <c r="S323" s="4"/>
      <c r="T323" s="4"/>
      <c r="U323" s="4"/>
      <c r="V323" s="4"/>
      <c r="W323" s="4"/>
      <c r="X323" s="4"/>
      <c r="Y323" s="4"/>
      <c r="Z323" s="4"/>
      <c r="AA323" s="4"/>
    </row>
    <row r="324">
      <c r="A324" s="43"/>
      <c r="B324" s="37" t="s">
        <v>97</v>
      </c>
      <c r="C324" s="4"/>
      <c r="D324" s="66"/>
      <c r="E324" s="45"/>
      <c r="F324" s="4"/>
      <c r="G324" s="4"/>
      <c r="H324" s="4"/>
      <c r="I324" s="4"/>
      <c r="J324" s="4"/>
      <c r="K324" s="4"/>
      <c r="L324" s="4"/>
      <c r="M324" s="4"/>
      <c r="N324" s="4"/>
      <c r="O324" s="4"/>
      <c r="P324" s="4"/>
      <c r="Q324" s="4"/>
      <c r="R324" s="4"/>
      <c r="S324" s="4"/>
      <c r="T324" s="4"/>
      <c r="U324" s="4"/>
      <c r="V324" s="4"/>
      <c r="W324" s="4"/>
      <c r="X324" s="4"/>
      <c r="Y324" s="4"/>
      <c r="Z324" s="4"/>
      <c r="AA324" s="4"/>
    </row>
    <row r="325">
      <c r="A325" s="43"/>
      <c r="B325" s="37" t="s">
        <v>97</v>
      </c>
      <c r="C325" s="4"/>
      <c r="D325" s="66"/>
      <c r="E325" s="45"/>
      <c r="F325" s="4"/>
      <c r="G325" s="4"/>
      <c r="H325" s="4"/>
      <c r="I325" s="4"/>
      <c r="J325" s="4"/>
      <c r="K325" s="4"/>
      <c r="L325" s="4"/>
      <c r="M325" s="4"/>
      <c r="N325" s="4"/>
      <c r="O325" s="4"/>
      <c r="P325" s="4"/>
      <c r="Q325" s="4"/>
      <c r="R325" s="4"/>
      <c r="S325" s="4"/>
      <c r="T325" s="4"/>
      <c r="U325" s="4"/>
      <c r="V325" s="4"/>
      <c r="W325" s="4"/>
      <c r="X325" s="4"/>
      <c r="Y325" s="4"/>
      <c r="Z325" s="4"/>
      <c r="AA325" s="4"/>
    </row>
    <row r="326">
      <c r="A326" s="43"/>
      <c r="B326" s="37" t="s">
        <v>97</v>
      </c>
      <c r="C326" s="4"/>
      <c r="D326" s="66"/>
      <c r="E326" s="45"/>
      <c r="F326" s="4"/>
      <c r="G326" s="4"/>
      <c r="H326" s="4"/>
      <c r="I326" s="4"/>
      <c r="J326" s="4"/>
      <c r="K326" s="4"/>
      <c r="L326" s="4"/>
      <c r="M326" s="4"/>
      <c r="N326" s="4"/>
      <c r="O326" s="4"/>
      <c r="P326" s="4"/>
      <c r="Q326" s="4"/>
      <c r="R326" s="4"/>
      <c r="S326" s="4"/>
      <c r="T326" s="4"/>
      <c r="U326" s="4"/>
      <c r="V326" s="4"/>
      <c r="W326" s="4"/>
      <c r="X326" s="4"/>
      <c r="Y326" s="4"/>
      <c r="Z326" s="4"/>
      <c r="AA326" s="4"/>
    </row>
    <row r="327">
      <c r="A327" s="43"/>
      <c r="B327" s="37" t="s">
        <v>97</v>
      </c>
      <c r="C327" s="4"/>
      <c r="D327" s="66"/>
      <c r="E327" s="45"/>
      <c r="F327" s="4"/>
      <c r="G327" s="4"/>
      <c r="H327" s="4"/>
      <c r="I327" s="4"/>
      <c r="J327" s="4"/>
      <c r="K327" s="4"/>
      <c r="L327" s="4"/>
      <c r="M327" s="4"/>
      <c r="N327" s="4"/>
      <c r="O327" s="4"/>
      <c r="P327" s="4"/>
      <c r="Q327" s="4"/>
      <c r="R327" s="4"/>
      <c r="S327" s="4"/>
      <c r="T327" s="4"/>
      <c r="U327" s="4"/>
      <c r="V327" s="4"/>
      <c r="W327" s="4"/>
      <c r="X327" s="4"/>
      <c r="Y327" s="4"/>
      <c r="Z327" s="4"/>
      <c r="AA327" s="4"/>
    </row>
    <row r="328">
      <c r="A328" s="43"/>
      <c r="B328" s="37" t="s">
        <v>97</v>
      </c>
      <c r="C328" s="4"/>
      <c r="D328" s="66"/>
      <c r="E328" s="45"/>
      <c r="F328" s="4"/>
      <c r="G328" s="4"/>
      <c r="H328" s="4"/>
      <c r="I328" s="4"/>
      <c r="J328" s="4"/>
      <c r="K328" s="4"/>
      <c r="L328" s="4"/>
      <c r="M328" s="4"/>
      <c r="N328" s="4"/>
      <c r="O328" s="4"/>
      <c r="P328" s="4"/>
      <c r="Q328" s="4"/>
      <c r="R328" s="4"/>
      <c r="S328" s="4"/>
      <c r="T328" s="4"/>
      <c r="U328" s="4"/>
      <c r="V328" s="4"/>
      <c r="W328" s="4"/>
      <c r="X328" s="4"/>
      <c r="Y328" s="4"/>
      <c r="Z328" s="4"/>
      <c r="AA328" s="4"/>
    </row>
    <row r="329">
      <c r="A329" s="43"/>
      <c r="B329" s="37" t="s">
        <v>97</v>
      </c>
      <c r="C329" s="4"/>
      <c r="D329" s="66"/>
      <c r="E329" s="45"/>
      <c r="F329" s="4"/>
      <c r="G329" s="4"/>
      <c r="H329" s="4"/>
      <c r="I329" s="4"/>
      <c r="J329" s="4"/>
      <c r="K329" s="4"/>
      <c r="L329" s="4"/>
      <c r="M329" s="4"/>
      <c r="N329" s="4"/>
      <c r="O329" s="4"/>
      <c r="P329" s="4"/>
      <c r="Q329" s="4"/>
      <c r="R329" s="4"/>
      <c r="S329" s="4"/>
      <c r="T329" s="4"/>
      <c r="U329" s="4"/>
      <c r="V329" s="4"/>
      <c r="W329" s="4"/>
      <c r="X329" s="4"/>
      <c r="Y329" s="4"/>
      <c r="Z329" s="4"/>
      <c r="AA329" s="4"/>
    </row>
    <row r="330">
      <c r="A330" s="43"/>
      <c r="B330" s="37" t="s">
        <v>97</v>
      </c>
      <c r="C330" s="4"/>
      <c r="D330" s="66"/>
      <c r="E330" s="45"/>
      <c r="F330" s="4"/>
      <c r="G330" s="4"/>
      <c r="H330" s="4"/>
      <c r="I330" s="4"/>
      <c r="J330" s="4"/>
      <c r="K330" s="4"/>
      <c r="L330" s="4"/>
      <c r="M330" s="4"/>
      <c r="N330" s="4"/>
      <c r="O330" s="4"/>
      <c r="P330" s="4"/>
      <c r="Q330" s="4"/>
      <c r="R330" s="4"/>
      <c r="S330" s="4"/>
      <c r="T330" s="4"/>
      <c r="U330" s="4"/>
      <c r="V330" s="4"/>
      <c r="W330" s="4"/>
      <c r="X330" s="4"/>
      <c r="Y330" s="4"/>
      <c r="Z330" s="4"/>
      <c r="AA330" s="4"/>
    </row>
    <row r="331">
      <c r="A331" s="43"/>
      <c r="B331" s="37" t="s">
        <v>97</v>
      </c>
      <c r="C331" s="4"/>
      <c r="D331" s="66"/>
      <c r="E331" s="45"/>
      <c r="F331" s="4"/>
      <c r="G331" s="4"/>
      <c r="H331" s="4"/>
      <c r="I331" s="4"/>
      <c r="J331" s="4"/>
      <c r="K331" s="4"/>
      <c r="L331" s="4"/>
      <c r="M331" s="4"/>
      <c r="N331" s="4"/>
      <c r="O331" s="4"/>
      <c r="P331" s="4"/>
      <c r="Q331" s="4"/>
      <c r="R331" s="4"/>
      <c r="S331" s="4"/>
      <c r="T331" s="4"/>
      <c r="U331" s="4"/>
      <c r="V331" s="4"/>
      <c r="W331" s="4"/>
      <c r="X331" s="4"/>
      <c r="Y331" s="4"/>
      <c r="Z331" s="4"/>
      <c r="AA331" s="4"/>
    </row>
    <row r="332">
      <c r="A332" s="43"/>
      <c r="B332" s="37" t="s">
        <v>97</v>
      </c>
      <c r="C332" s="4"/>
      <c r="D332" s="66"/>
      <c r="E332" s="45"/>
      <c r="F332" s="4"/>
      <c r="G332" s="4"/>
      <c r="H332" s="4"/>
      <c r="I332" s="4"/>
      <c r="J332" s="4"/>
      <c r="K332" s="4"/>
      <c r="L332" s="4"/>
      <c r="M332" s="4"/>
      <c r="N332" s="4"/>
      <c r="O332" s="4"/>
      <c r="P332" s="4"/>
      <c r="Q332" s="4"/>
      <c r="R332" s="4"/>
      <c r="S332" s="4"/>
      <c r="T332" s="4"/>
      <c r="U332" s="4"/>
      <c r="V332" s="4"/>
      <c r="W332" s="4"/>
      <c r="X332" s="4"/>
      <c r="Y332" s="4"/>
      <c r="Z332" s="4"/>
      <c r="AA332" s="4"/>
    </row>
    <row r="333">
      <c r="A333" s="43"/>
      <c r="B333" s="37" t="s">
        <v>97</v>
      </c>
      <c r="C333" s="4"/>
      <c r="D333" s="66"/>
      <c r="E333" s="45"/>
      <c r="F333" s="4"/>
      <c r="G333" s="4"/>
      <c r="H333" s="4"/>
      <c r="I333" s="4"/>
      <c r="J333" s="4"/>
      <c r="K333" s="4"/>
      <c r="L333" s="4"/>
      <c r="M333" s="4"/>
      <c r="N333" s="4"/>
      <c r="O333" s="4"/>
      <c r="P333" s="4"/>
      <c r="Q333" s="4"/>
      <c r="R333" s="4"/>
      <c r="S333" s="4"/>
      <c r="T333" s="4"/>
      <c r="U333" s="4"/>
      <c r="V333" s="4"/>
      <c r="W333" s="4"/>
      <c r="X333" s="4"/>
      <c r="Y333" s="4"/>
      <c r="Z333" s="4"/>
      <c r="AA333" s="4"/>
    </row>
    <row r="334">
      <c r="A334" s="43"/>
      <c r="B334" s="37" t="s">
        <v>97</v>
      </c>
      <c r="C334" s="4"/>
      <c r="D334" s="66"/>
      <c r="E334" s="45"/>
      <c r="F334" s="4"/>
      <c r="G334" s="4"/>
      <c r="H334" s="4"/>
      <c r="I334" s="4"/>
      <c r="J334" s="4"/>
      <c r="K334" s="4"/>
      <c r="L334" s="4"/>
      <c r="M334" s="4"/>
      <c r="N334" s="4"/>
      <c r="O334" s="4"/>
      <c r="P334" s="4"/>
      <c r="Q334" s="4"/>
      <c r="R334" s="4"/>
      <c r="S334" s="4"/>
      <c r="T334" s="4"/>
      <c r="U334" s="4"/>
      <c r="V334" s="4"/>
      <c r="W334" s="4"/>
      <c r="X334" s="4"/>
      <c r="Y334" s="4"/>
      <c r="Z334" s="4"/>
      <c r="AA334" s="4"/>
    </row>
    <row r="335">
      <c r="A335" s="43"/>
      <c r="B335" s="37" t="s">
        <v>97</v>
      </c>
      <c r="C335" s="4"/>
      <c r="D335" s="66"/>
      <c r="E335" s="45"/>
      <c r="F335" s="4"/>
      <c r="G335" s="4"/>
      <c r="H335" s="4"/>
      <c r="I335" s="4"/>
      <c r="J335" s="4"/>
      <c r="K335" s="4"/>
      <c r="L335" s="4"/>
      <c r="M335" s="4"/>
      <c r="N335" s="4"/>
      <c r="O335" s="4"/>
      <c r="P335" s="4"/>
      <c r="Q335" s="4"/>
      <c r="R335" s="4"/>
      <c r="S335" s="4"/>
      <c r="T335" s="4"/>
      <c r="U335" s="4"/>
      <c r="V335" s="4"/>
      <c r="W335" s="4"/>
      <c r="X335" s="4"/>
      <c r="Y335" s="4"/>
      <c r="Z335" s="4"/>
      <c r="AA335" s="4"/>
    </row>
    <row r="336">
      <c r="A336" s="43"/>
      <c r="B336" s="37" t="s">
        <v>97</v>
      </c>
      <c r="C336" s="4"/>
      <c r="D336" s="66"/>
      <c r="E336" s="45"/>
      <c r="F336" s="4"/>
      <c r="G336" s="4"/>
      <c r="H336" s="4"/>
      <c r="I336" s="4"/>
      <c r="J336" s="4"/>
      <c r="K336" s="4"/>
      <c r="L336" s="4"/>
      <c r="M336" s="4"/>
      <c r="N336" s="4"/>
      <c r="O336" s="4"/>
      <c r="P336" s="4"/>
      <c r="Q336" s="4"/>
      <c r="R336" s="4"/>
      <c r="S336" s="4"/>
      <c r="T336" s="4"/>
      <c r="U336" s="4"/>
      <c r="V336" s="4"/>
      <c r="W336" s="4"/>
      <c r="X336" s="4"/>
      <c r="Y336" s="4"/>
      <c r="Z336" s="4"/>
      <c r="AA336" s="4"/>
    </row>
    <row r="337">
      <c r="A337" s="43"/>
      <c r="B337" s="37" t="s">
        <v>97</v>
      </c>
      <c r="C337" s="4"/>
      <c r="D337" s="66"/>
      <c r="E337" s="45"/>
      <c r="F337" s="4"/>
      <c r="G337" s="4"/>
      <c r="H337" s="4"/>
      <c r="I337" s="4"/>
      <c r="J337" s="4"/>
      <c r="K337" s="4"/>
      <c r="L337" s="4"/>
      <c r="M337" s="4"/>
      <c r="N337" s="4"/>
      <c r="O337" s="4"/>
      <c r="P337" s="4"/>
      <c r="Q337" s="4"/>
      <c r="R337" s="4"/>
      <c r="S337" s="4"/>
      <c r="T337" s="4"/>
      <c r="U337" s="4"/>
      <c r="V337" s="4"/>
      <c r="W337" s="4"/>
      <c r="X337" s="4"/>
      <c r="Y337" s="4"/>
      <c r="Z337" s="4"/>
      <c r="AA337" s="4"/>
    </row>
    <row r="338">
      <c r="A338" s="43"/>
      <c r="B338" s="37" t="s">
        <v>97</v>
      </c>
      <c r="C338" s="4"/>
      <c r="D338" s="66"/>
      <c r="E338" s="45"/>
      <c r="F338" s="4"/>
      <c r="G338" s="4"/>
      <c r="H338" s="4"/>
      <c r="I338" s="4"/>
      <c r="J338" s="4"/>
      <c r="K338" s="4"/>
      <c r="L338" s="4"/>
      <c r="M338" s="4"/>
      <c r="N338" s="4"/>
      <c r="O338" s="4"/>
      <c r="P338" s="4"/>
      <c r="Q338" s="4"/>
      <c r="R338" s="4"/>
      <c r="S338" s="4"/>
      <c r="T338" s="4"/>
      <c r="U338" s="4"/>
      <c r="V338" s="4"/>
      <c r="W338" s="4"/>
      <c r="X338" s="4"/>
      <c r="Y338" s="4"/>
      <c r="Z338" s="4"/>
      <c r="AA338" s="4"/>
    </row>
    <row r="339">
      <c r="A339" s="43"/>
      <c r="B339" s="37" t="s">
        <v>97</v>
      </c>
      <c r="C339" s="4"/>
      <c r="D339" s="66"/>
      <c r="E339" s="45"/>
      <c r="F339" s="4"/>
      <c r="G339" s="4"/>
      <c r="H339" s="4"/>
      <c r="I339" s="4"/>
      <c r="J339" s="4"/>
      <c r="K339" s="4"/>
      <c r="L339" s="4"/>
      <c r="M339" s="4"/>
      <c r="N339" s="4"/>
      <c r="O339" s="4"/>
      <c r="P339" s="4"/>
      <c r="Q339" s="4"/>
      <c r="R339" s="4"/>
      <c r="S339" s="4"/>
      <c r="T339" s="4"/>
      <c r="U339" s="4"/>
      <c r="V339" s="4"/>
      <c r="W339" s="4"/>
      <c r="X339" s="4"/>
      <c r="Y339" s="4"/>
      <c r="Z339" s="4"/>
      <c r="AA339" s="4"/>
    </row>
    <row r="340">
      <c r="A340" s="43"/>
      <c r="B340" s="37" t="s">
        <v>97</v>
      </c>
      <c r="C340" s="4"/>
      <c r="D340" s="66"/>
      <c r="E340" s="45"/>
      <c r="F340" s="4"/>
      <c r="G340" s="4"/>
      <c r="H340" s="4"/>
      <c r="I340" s="4"/>
      <c r="J340" s="4"/>
      <c r="K340" s="4"/>
      <c r="L340" s="4"/>
      <c r="M340" s="4"/>
      <c r="N340" s="4"/>
      <c r="O340" s="4"/>
      <c r="P340" s="4"/>
      <c r="Q340" s="4"/>
      <c r="R340" s="4"/>
      <c r="S340" s="4"/>
      <c r="T340" s="4"/>
      <c r="U340" s="4"/>
      <c r="V340" s="4"/>
      <c r="W340" s="4"/>
      <c r="X340" s="4"/>
      <c r="Y340" s="4"/>
      <c r="Z340" s="4"/>
      <c r="AA340" s="4"/>
    </row>
    <row r="341">
      <c r="A341" s="43"/>
      <c r="B341" s="37" t="s">
        <v>97</v>
      </c>
      <c r="C341" s="4"/>
      <c r="D341" s="66"/>
      <c r="E341" s="45"/>
      <c r="F341" s="4"/>
      <c r="G341" s="4"/>
      <c r="H341" s="4"/>
      <c r="I341" s="4"/>
      <c r="J341" s="4"/>
      <c r="K341" s="4"/>
      <c r="L341" s="4"/>
      <c r="M341" s="4"/>
      <c r="N341" s="4"/>
      <c r="O341" s="4"/>
      <c r="P341" s="4"/>
      <c r="Q341" s="4"/>
      <c r="R341" s="4"/>
      <c r="S341" s="4"/>
      <c r="T341" s="4"/>
      <c r="U341" s="4"/>
      <c r="V341" s="4"/>
      <c r="W341" s="4"/>
      <c r="X341" s="4"/>
      <c r="Y341" s="4"/>
      <c r="Z341" s="4"/>
      <c r="AA341" s="4"/>
    </row>
    <row r="342">
      <c r="A342" s="43"/>
      <c r="B342" s="37" t="s">
        <v>97</v>
      </c>
      <c r="C342" s="4"/>
      <c r="D342" s="66"/>
      <c r="E342" s="45"/>
      <c r="F342" s="4"/>
      <c r="G342" s="4"/>
      <c r="H342" s="4"/>
      <c r="I342" s="4"/>
      <c r="J342" s="4"/>
      <c r="K342" s="4"/>
      <c r="L342" s="4"/>
      <c r="M342" s="4"/>
      <c r="N342" s="4"/>
      <c r="O342" s="4"/>
      <c r="P342" s="4"/>
      <c r="Q342" s="4"/>
      <c r="R342" s="4"/>
      <c r="S342" s="4"/>
      <c r="T342" s="4"/>
      <c r="U342" s="4"/>
      <c r="V342" s="4"/>
      <c r="W342" s="4"/>
      <c r="X342" s="4"/>
      <c r="Y342" s="4"/>
      <c r="Z342" s="4"/>
      <c r="AA342" s="4"/>
    </row>
    <row r="343">
      <c r="A343" s="43"/>
      <c r="B343" s="37" t="s">
        <v>97</v>
      </c>
      <c r="C343" s="4"/>
      <c r="D343" s="66"/>
      <c r="E343" s="45"/>
      <c r="F343" s="4"/>
      <c r="G343" s="4"/>
      <c r="H343" s="4"/>
      <c r="I343" s="4"/>
      <c r="J343" s="4"/>
      <c r="K343" s="4"/>
      <c r="L343" s="4"/>
      <c r="M343" s="4"/>
      <c r="N343" s="4"/>
      <c r="O343" s="4"/>
      <c r="P343" s="4"/>
      <c r="Q343" s="4"/>
      <c r="R343" s="4"/>
      <c r="S343" s="4"/>
      <c r="T343" s="4"/>
      <c r="U343" s="4"/>
      <c r="V343" s="4"/>
      <c r="W343" s="4"/>
      <c r="X343" s="4"/>
      <c r="Y343" s="4"/>
      <c r="Z343" s="4"/>
      <c r="AA343" s="4"/>
    </row>
    <row r="344">
      <c r="A344" s="43"/>
      <c r="B344" s="37" t="s">
        <v>97</v>
      </c>
      <c r="C344" s="4"/>
      <c r="D344" s="66"/>
      <c r="E344" s="45"/>
      <c r="F344" s="4"/>
      <c r="G344" s="4"/>
      <c r="H344" s="4"/>
      <c r="I344" s="4"/>
      <c r="J344" s="4"/>
      <c r="K344" s="4"/>
      <c r="L344" s="4"/>
      <c r="M344" s="4"/>
      <c r="N344" s="4"/>
      <c r="O344" s="4"/>
      <c r="P344" s="4"/>
      <c r="Q344" s="4"/>
      <c r="R344" s="4"/>
      <c r="S344" s="4"/>
      <c r="T344" s="4"/>
      <c r="U344" s="4"/>
      <c r="V344" s="4"/>
      <c r="W344" s="4"/>
      <c r="X344" s="4"/>
      <c r="Y344" s="4"/>
      <c r="Z344" s="4"/>
      <c r="AA344" s="4"/>
    </row>
    <row r="345">
      <c r="A345" s="43"/>
      <c r="B345" s="37" t="s">
        <v>97</v>
      </c>
      <c r="C345" s="4"/>
      <c r="D345" s="66"/>
      <c r="E345" s="45"/>
      <c r="F345" s="4"/>
      <c r="G345" s="4"/>
      <c r="H345" s="4"/>
      <c r="I345" s="4"/>
      <c r="J345" s="4"/>
      <c r="K345" s="4"/>
      <c r="L345" s="4"/>
      <c r="M345" s="4"/>
      <c r="N345" s="4"/>
      <c r="O345" s="4"/>
      <c r="P345" s="4"/>
      <c r="Q345" s="4"/>
      <c r="R345" s="4"/>
      <c r="S345" s="4"/>
      <c r="T345" s="4"/>
      <c r="U345" s="4"/>
      <c r="V345" s="4"/>
      <c r="W345" s="4"/>
      <c r="X345" s="4"/>
      <c r="Y345" s="4"/>
      <c r="Z345" s="4"/>
      <c r="AA345" s="4"/>
    </row>
    <row r="346">
      <c r="A346" s="43"/>
      <c r="B346" s="37" t="s">
        <v>97</v>
      </c>
      <c r="C346" s="4"/>
      <c r="D346" s="66"/>
      <c r="E346" s="45"/>
      <c r="F346" s="4"/>
      <c r="G346" s="4"/>
      <c r="H346" s="4"/>
      <c r="I346" s="4"/>
      <c r="J346" s="4"/>
      <c r="K346" s="4"/>
      <c r="L346" s="4"/>
      <c r="M346" s="4"/>
      <c r="N346" s="4"/>
      <c r="O346" s="4"/>
      <c r="P346" s="4"/>
      <c r="Q346" s="4"/>
      <c r="R346" s="4"/>
      <c r="S346" s="4"/>
      <c r="T346" s="4"/>
      <c r="U346" s="4"/>
      <c r="V346" s="4"/>
      <c r="W346" s="4"/>
      <c r="X346" s="4"/>
      <c r="Y346" s="4"/>
      <c r="Z346" s="4"/>
      <c r="AA346" s="4"/>
    </row>
    <row r="347">
      <c r="A347" s="43"/>
      <c r="B347" s="37" t="s">
        <v>97</v>
      </c>
      <c r="C347" s="4"/>
      <c r="D347" s="66"/>
      <c r="E347" s="45"/>
      <c r="F347" s="4"/>
      <c r="G347" s="4"/>
      <c r="H347" s="4"/>
      <c r="I347" s="4"/>
      <c r="J347" s="4"/>
      <c r="K347" s="4"/>
      <c r="L347" s="4"/>
      <c r="M347" s="4"/>
      <c r="N347" s="4"/>
      <c r="O347" s="4"/>
      <c r="P347" s="4"/>
      <c r="Q347" s="4"/>
      <c r="R347" s="4"/>
      <c r="S347" s="4"/>
      <c r="T347" s="4"/>
      <c r="U347" s="4"/>
      <c r="V347" s="4"/>
      <c r="W347" s="4"/>
      <c r="X347" s="4"/>
      <c r="Y347" s="4"/>
      <c r="Z347" s="4"/>
      <c r="AA347" s="4"/>
    </row>
    <row r="348">
      <c r="A348" s="43"/>
      <c r="B348" s="37" t="s">
        <v>97</v>
      </c>
      <c r="C348" s="4"/>
      <c r="D348" s="66"/>
      <c r="E348" s="45"/>
      <c r="F348" s="4"/>
      <c r="G348" s="4"/>
      <c r="H348" s="4"/>
      <c r="I348" s="4"/>
      <c r="J348" s="4"/>
      <c r="K348" s="4"/>
      <c r="L348" s="4"/>
      <c r="M348" s="4"/>
      <c r="N348" s="4"/>
      <c r="O348" s="4"/>
      <c r="P348" s="4"/>
      <c r="Q348" s="4"/>
      <c r="R348" s="4"/>
      <c r="S348" s="4"/>
      <c r="T348" s="4"/>
      <c r="U348" s="4"/>
      <c r="V348" s="4"/>
      <c r="W348" s="4"/>
      <c r="X348" s="4"/>
      <c r="Y348" s="4"/>
      <c r="Z348" s="4"/>
      <c r="AA348" s="4"/>
    </row>
    <row r="349">
      <c r="A349" s="43"/>
      <c r="B349" s="37" t="s">
        <v>97</v>
      </c>
      <c r="C349" s="4"/>
      <c r="D349" s="66"/>
      <c r="E349" s="45"/>
      <c r="F349" s="4"/>
      <c r="G349" s="4"/>
      <c r="H349" s="4"/>
      <c r="I349" s="4"/>
      <c r="J349" s="4"/>
      <c r="K349" s="4"/>
      <c r="L349" s="4"/>
      <c r="M349" s="4"/>
      <c r="N349" s="4"/>
      <c r="O349" s="4"/>
      <c r="P349" s="4"/>
      <c r="Q349" s="4"/>
      <c r="R349" s="4"/>
      <c r="S349" s="4"/>
      <c r="T349" s="4"/>
      <c r="U349" s="4"/>
      <c r="V349" s="4"/>
      <c r="W349" s="4"/>
      <c r="X349" s="4"/>
      <c r="Y349" s="4"/>
      <c r="Z349" s="4"/>
      <c r="AA349" s="4"/>
    </row>
    <row r="350">
      <c r="A350" s="43"/>
      <c r="B350" s="37" t="s">
        <v>97</v>
      </c>
      <c r="C350" s="4"/>
      <c r="D350" s="66"/>
      <c r="E350" s="45"/>
      <c r="F350" s="4"/>
      <c r="G350" s="4"/>
      <c r="H350" s="4"/>
      <c r="I350" s="4"/>
      <c r="J350" s="4"/>
      <c r="K350" s="4"/>
      <c r="L350" s="4"/>
      <c r="M350" s="4"/>
      <c r="N350" s="4"/>
      <c r="O350" s="4"/>
      <c r="P350" s="4"/>
      <c r="Q350" s="4"/>
      <c r="R350" s="4"/>
      <c r="S350" s="4"/>
      <c r="T350" s="4"/>
      <c r="U350" s="4"/>
      <c r="V350" s="4"/>
      <c r="W350" s="4"/>
      <c r="X350" s="4"/>
      <c r="Y350" s="4"/>
      <c r="Z350" s="4"/>
      <c r="AA350" s="4"/>
    </row>
    <row r="351">
      <c r="A351" s="43"/>
      <c r="B351" s="37" t="s">
        <v>97</v>
      </c>
      <c r="C351" s="4"/>
      <c r="D351" s="66"/>
      <c r="E351" s="45"/>
      <c r="F351" s="4"/>
      <c r="G351" s="4"/>
      <c r="H351" s="4"/>
      <c r="I351" s="4"/>
      <c r="J351" s="4"/>
      <c r="K351" s="4"/>
      <c r="L351" s="4"/>
      <c r="M351" s="4"/>
      <c r="N351" s="4"/>
      <c r="O351" s="4"/>
      <c r="P351" s="4"/>
      <c r="Q351" s="4"/>
      <c r="R351" s="4"/>
      <c r="S351" s="4"/>
      <c r="T351" s="4"/>
      <c r="U351" s="4"/>
      <c r="V351" s="4"/>
      <c r="W351" s="4"/>
      <c r="X351" s="4"/>
      <c r="Y351" s="4"/>
      <c r="Z351" s="4"/>
      <c r="AA351" s="4"/>
    </row>
    <row r="352">
      <c r="A352" s="43"/>
      <c r="B352" s="37" t="s">
        <v>97</v>
      </c>
      <c r="C352" s="4"/>
      <c r="D352" s="66"/>
      <c r="E352" s="45"/>
      <c r="F352" s="4"/>
      <c r="G352" s="4"/>
      <c r="H352" s="4"/>
      <c r="I352" s="4"/>
      <c r="J352" s="4"/>
      <c r="K352" s="4"/>
      <c r="L352" s="4"/>
      <c r="M352" s="4"/>
      <c r="N352" s="4"/>
      <c r="O352" s="4"/>
      <c r="P352" s="4"/>
      <c r="Q352" s="4"/>
      <c r="R352" s="4"/>
      <c r="S352" s="4"/>
      <c r="T352" s="4"/>
      <c r="U352" s="4"/>
      <c r="V352" s="4"/>
      <c r="W352" s="4"/>
      <c r="X352" s="4"/>
      <c r="Y352" s="4"/>
      <c r="Z352" s="4"/>
      <c r="AA352" s="4"/>
    </row>
    <row r="353">
      <c r="A353" s="43"/>
      <c r="B353" s="37" t="s">
        <v>97</v>
      </c>
      <c r="C353" s="4"/>
      <c r="D353" s="66"/>
      <c r="E353" s="45"/>
      <c r="F353" s="4"/>
      <c r="G353" s="4"/>
      <c r="H353" s="4"/>
      <c r="I353" s="4"/>
      <c r="J353" s="4"/>
      <c r="K353" s="4"/>
      <c r="L353" s="4"/>
      <c r="M353" s="4"/>
      <c r="N353" s="4"/>
      <c r="O353" s="4"/>
      <c r="P353" s="4"/>
      <c r="Q353" s="4"/>
      <c r="R353" s="4"/>
      <c r="S353" s="4"/>
      <c r="T353" s="4"/>
      <c r="U353" s="4"/>
      <c r="V353" s="4"/>
      <c r="W353" s="4"/>
      <c r="X353" s="4"/>
      <c r="Y353" s="4"/>
      <c r="Z353" s="4"/>
      <c r="AA353" s="4"/>
    </row>
    <row r="354">
      <c r="A354" s="43"/>
      <c r="B354" s="37" t="s">
        <v>97</v>
      </c>
      <c r="C354" s="4"/>
      <c r="D354" s="66"/>
      <c r="E354" s="45"/>
      <c r="F354" s="4"/>
      <c r="G354" s="4"/>
      <c r="H354" s="4"/>
      <c r="I354" s="4"/>
      <c r="J354" s="4"/>
      <c r="K354" s="4"/>
      <c r="L354" s="4"/>
      <c r="M354" s="4"/>
      <c r="N354" s="4"/>
      <c r="O354" s="4"/>
      <c r="P354" s="4"/>
      <c r="Q354" s="4"/>
      <c r="R354" s="4"/>
      <c r="S354" s="4"/>
      <c r="T354" s="4"/>
      <c r="U354" s="4"/>
      <c r="V354" s="4"/>
      <c r="W354" s="4"/>
      <c r="X354" s="4"/>
      <c r="Y354" s="4"/>
      <c r="Z354" s="4"/>
      <c r="AA354" s="4"/>
    </row>
    <row r="355">
      <c r="A355" s="43"/>
      <c r="B355" s="37" t="s">
        <v>97</v>
      </c>
      <c r="C355" s="4"/>
      <c r="D355" s="66"/>
      <c r="E355" s="45"/>
      <c r="F355" s="4"/>
      <c r="G355" s="4"/>
      <c r="H355" s="4"/>
      <c r="I355" s="4"/>
      <c r="J355" s="4"/>
      <c r="K355" s="4"/>
      <c r="L355" s="4"/>
      <c r="M355" s="4"/>
      <c r="N355" s="4"/>
      <c r="O355" s="4"/>
      <c r="P355" s="4"/>
      <c r="Q355" s="4"/>
      <c r="R355" s="4"/>
      <c r="S355" s="4"/>
      <c r="T355" s="4"/>
      <c r="U355" s="4"/>
      <c r="V355" s="4"/>
      <c r="W355" s="4"/>
      <c r="X355" s="4"/>
      <c r="Y355" s="4"/>
      <c r="Z355" s="4"/>
      <c r="AA355" s="4"/>
    </row>
    <row r="356">
      <c r="A356" s="43"/>
      <c r="B356" s="37" t="s">
        <v>97</v>
      </c>
      <c r="C356" s="4"/>
      <c r="D356" s="66"/>
      <c r="E356" s="45"/>
      <c r="F356" s="4"/>
      <c r="G356" s="4"/>
      <c r="H356" s="4"/>
      <c r="I356" s="4"/>
      <c r="J356" s="4"/>
      <c r="K356" s="4"/>
      <c r="L356" s="4"/>
      <c r="M356" s="4"/>
      <c r="N356" s="4"/>
      <c r="O356" s="4"/>
      <c r="P356" s="4"/>
      <c r="Q356" s="4"/>
      <c r="R356" s="4"/>
      <c r="S356" s="4"/>
      <c r="T356" s="4"/>
      <c r="U356" s="4"/>
      <c r="V356" s="4"/>
      <c r="W356" s="4"/>
      <c r="X356" s="4"/>
      <c r="Y356" s="4"/>
      <c r="Z356" s="4"/>
      <c r="AA356" s="4"/>
    </row>
    <row r="357">
      <c r="A357" s="43"/>
      <c r="B357" s="37" t="s">
        <v>97</v>
      </c>
      <c r="C357" s="4"/>
      <c r="D357" s="66"/>
      <c r="E357" s="45"/>
      <c r="F357" s="4"/>
      <c r="G357" s="4"/>
      <c r="H357" s="4"/>
      <c r="I357" s="4"/>
      <c r="J357" s="4"/>
      <c r="K357" s="4"/>
      <c r="L357" s="4"/>
      <c r="M357" s="4"/>
      <c r="N357" s="4"/>
      <c r="O357" s="4"/>
      <c r="P357" s="4"/>
      <c r="Q357" s="4"/>
      <c r="R357" s="4"/>
      <c r="S357" s="4"/>
      <c r="T357" s="4"/>
      <c r="U357" s="4"/>
      <c r="V357" s="4"/>
      <c r="W357" s="4"/>
      <c r="X357" s="4"/>
      <c r="Y357" s="4"/>
      <c r="Z357" s="4"/>
      <c r="AA357" s="4"/>
    </row>
    <row r="358">
      <c r="A358" s="43"/>
      <c r="B358" s="37" t="s">
        <v>97</v>
      </c>
      <c r="C358" s="4"/>
      <c r="D358" s="66"/>
      <c r="E358" s="45"/>
      <c r="F358" s="4"/>
      <c r="G358" s="4"/>
      <c r="H358" s="4"/>
      <c r="I358" s="4"/>
      <c r="J358" s="4"/>
      <c r="K358" s="4"/>
      <c r="L358" s="4"/>
      <c r="M358" s="4"/>
      <c r="N358" s="4"/>
      <c r="O358" s="4"/>
      <c r="P358" s="4"/>
      <c r="Q358" s="4"/>
      <c r="R358" s="4"/>
      <c r="S358" s="4"/>
      <c r="T358" s="4"/>
      <c r="U358" s="4"/>
      <c r="V358" s="4"/>
      <c r="W358" s="4"/>
      <c r="X358" s="4"/>
      <c r="Y358" s="4"/>
      <c r="Z358" s="4"/>
      <c r="AA358" s="4"/>
    </row>
    <row r="359">
      <c r="A359" s="43"/>
      <c r="B359" s="37" t="s">
        <v>97</v>
      </c>
      <c r="C359" s="4"/>
      <c r="D359" s="66"/>
      <c r="E359" s="45"/>
      <c r="F359" s="4"/>
      <c r="G359" s="4"/>
      <c r="H359" s="4"/>
      <c r="I359" s="4"/>
      <c r="J359" s="4"/>
      <c r="K359" s="4"/>
      <c r="L359" s="4"/>
      <c r="M359" s="4"/>
      <c r="N359" s="4"/>
      <c r="O359" s="4"/>
      <c r="P359" s="4"/>
      <c r="Q359" s="4"/>
      <c r="R359" s="4"/>
      <c r="S359" s="4"/>
      <c r="T359" s="4"/>
      <c r="U359" s="4"/>
      <c r="V359" s="4"/>
      <c r="W359" s="4"/>
      <c r="X359" s="4"/>
      <c r="Y359" s="4"/>
      <c r="Z359" s="4"/>
      <c r="AA359" s="4"/>
    </row>
    <row r="360">
      <c r="A360" s="43"/>
      <c r="B360" s="37" t="s">
        <v>97</v>
      </c>
      <c r="C360" s="4"/>
      <c r="D360" s="66"/>
      <c r="E360" s="45"/>
      <c r="F360" s="4"/>
      <c r="G360" s="4"/>
      <c r="H360" s="4"/>
      <c r="I360" s="4"/>
      <c r="J360" s="4"/>
      <c r="K360" s="4"/>
      <c r="L360" s="4"/>
      <c r="M360" s="4"/>
      <c r="N360" s="4"/>
      <c r="O360" s="4"/>
      <c r="P360" s="4"/>
      <c r="Q360" s="4"/>
      <c r="R360" s="4"/>
      <c r="S360" s="4"/>
      <c r="T360" s="4"/>
      <c r="U360" s="4"/>
      <c r="V360" s="4"/>
      <c r="W360" s="4"/>
      <c r="X360" s="4"/>
      <c r="Y360" s="4"/>
      <c r="Z360" s="4"/>
      <c r="AA360" s="4"/>
    </row>
    <row r="361">
      <c r="A361" s="43"/>
      <c r="B361" s="37" t="s">
        <v>97</v>
      </c>
      <c r="C361" s="4"/>
      <c r="D361" s="66"/>
      <c r="E361" s="45"/>
      <c r="F361" s="4"/>
      <c r="G361" s="4"/>
      <c r="H361" s="4"/>
      <c r="I361" s="4"/>
      <c r="J361" s="4"/>
      <c r="K361" s="4"/>
      <c r="L361" s="4"/>
      <c r="M361" s="4"/>
      <c r="N361" s="4"/>
      <c r="O361" s="4"/>
      <c r="P361" s="4"/>
      <c r="Q361" s="4"/>
      <c r="R361" s="4"/>
      <c r="S361" s="4"/>
      <c r="T361" s="4"/>
      <c r="U361" s="4"/>
      <c r="V361" s="4"/>
      <c r="W361" s="4"/>
      <c r="X361" s="4"/>
      <c r="Y361" s="4"/>
      <c r="Z361" s="4"/>
      <c r="AA361" s="4"/>
    </row>
    <row r="362">
      <c r="A362" s="43"/>
      <c r="B362" s="37" t="s">
        <v>97</v>
      </c>
      <c r="C362" s="4"/>
      <c r="D362" s="66"/>
      <c r="E362" s="45"/>
      <c r="F362" s="4"/>
      <c r="G362" s="4"/>
      <c r="H362" s="4"/>
      <c r="I362" s="4"/>
      <c r="J362" s="4"/>
      <c r="K362" s="4"/>
      <c r="L362" s="4"/>
      <c r="M362" s="4"/>
      <c r="N362" s="4"/>
      <c r="O362" s="4"/>
      <c r="P362" s="4"/>
      <c r="Q362" s="4"/>
      <c r="R362" s="4"/>
      <c r="S362" s="4"/>
      <c r="T362" s="4"/>
      <c r="U362" s="4"/>
      <c r="V362" s="4"/>
      <c r="W362" s="4"/>
      <c r="X362" s="4"/>
      <c r="Y362" s="4"/>
      <c r="Z362" s="4"/>
      <c r="AA362" s="4"/>
    </row>
    <row r="363">
      <c r="A363" s="43"/>
      <c r="B363" s="37" t="s">
        <v>97</v>
      </c>
      <c r="C363" s="4"/>
      <c r="D363" s="66"/>
      <c r="E363" s="45"/>
      <c r="F363" s="4"/>
      <c r="G363" s="4"/>
      <c r="H363" s="4"/>
      <c r="I363" s="4"/>
      <c r="J363" s="4"/>
      <c r="K363" s="4"/>
      <c r="L363" s="4"/>
      <c r="M363" s="4"/>
      <c r="N363" s="4"/>
      <c r="O363" s="4"/>
      <c r="P363" s="4"/>
      <c r="Q363" s="4"/>
      <c r="R363" s="4"/>
      <c r="S363" s="4"/>
      <c r="T363" s="4"/>
      <c r="U363" s="4"/>
      <c r="V363" s="4"/>
      <c r="W363" s="4"/>
      <c r="X363" s="4"/>
      <c r="Y363" s="4"/>
      <c r="Z363" s="4"/>
      <c r="AA363" s="4"/>
    </row>
    <row r="364">
      <c r="A364" s="43"/>
      <c r="B364" s="37" t="s">
        <v>97</v>
      </c>
      <c r="C364" s="4"/>
      <c r="D364" s="66"/>
      <c r="E364" s="45"/>
      <c r="F364" s="4"/>
      <c r="G364" s="4"/>
      <c r="H364" s="4"/>
      <c r="I364" s="4"/>
      <c r="J364" s="4"/>
      <c r="K364" s="4"/>
      <c r="L364" s="4"/>
      <c r="M364" s="4"/>
      <c r="N364" s="4"/>
      <c r="O364" s="4"/>
      <c r="P364" s="4"/>
      <c r="Q364" s="4"/>
      <c r="R364" s="4"/>
      <c r="S364" s="4"/>
      <c r="T364" s="4"/>
      <c r="U364" s="4"/>
      <c r="V364" s="4"/>
      <c r="W364" s="4"/>
      <c r="X364" s="4"/>
      <c r="Y364" s="4"/>
      <c r="Z364" s="4"/>
      <c r="AA364" s="4"/>
    </row>
    <row r="365">
      <c r="A365" s="43"/>
      <c r="B365" s="37" t="s">
        <v>97</v>
      </c>
      <c r="C365" s="4"/>
      <c r="D365" s="66"/>
      <c r="E365" s="45"/>
      <c r="F365" s="4"/>
      <c r="G365" s="4"/>
      <c r="H365" s="4"/>
      <c r="I365" s="4"/>
      <c r="J365" s="4"/>
      <c r="K365" s="4"/>
      <c r="L365" s="4"/>
      <c r="M365" s="4"/>
      <c r="N365" s="4"/>
      <c r="O365" s="4"/>
      <c r="P365" s="4"/>
      <c r="Q365" s="4"/>
      <c r="R365" s="4"/>
      <c r="S365" s="4"/>
      <c r="T365" s="4"/>
      <c r="U365" s="4"/>
      <c r="V365" s="4"/>
      <c r="W365" s="4"/>
      <c r="X365" s="4"/>
      <c r="Y365" s="4"/>
      <c r="Z365" s="4"/>
      <c r="AA365" s="4"/>
    </row>
    <row r="366">
      <c r="A366" s="43"/>
      <c r="B366" s="37" t="s">
        <v>97</v>
      </c>
      <c r="C366" s="4"/>
      <c r="D366" s="66"/>
      <c r="E366" s="45"/>
      <c r="F366" s="4"/>
      <c r="G366" s="4"/>
      <c r="H366" s="4"/>
      <c r="I366" s="4"/>
      <c r="J366" s="4"/>
      <c r="K366" s="4"/>
      <c r="L366" s="4"/>
      <c r="M366" s="4"/>
      <c r="N366" s="4"/>
      <c r="O366" s="4"/>
      <c r="P366" s="4"/>
      <c r="Q366" s="4"/>
      <c r="R366" s="4"/>
      <c r="S366" s="4"/>
      <c r="T366" s="4"/>
      <c r="U366" s="4"/>
      <c r="V366" s="4"/>
      <c r="W366" s="4"/>
      <c r="X366" s="4"/>
      <c r="Y366" s="4"/>
      <c r="Z366" s="4"/>
      <c r="AA366" s="4"/>
    </row>
    <row r="367">
      <c r="A367" s="43"/>
      <c r="B367" s="37" t="s">
        <v>97</v>
      </c>
      <c r="C367" s="4"/>
      <c r="D367" s="66"/>
      <c r="E367" s="45"/>
      <c r="F367" s="4"/>
      <c r="G367" s="4"/>
      <c r="H367" s="4"/>
      <c r="I367" s="4"/>
      <c r="J367" s="4"/>
      <c r="K367" s="4"/>
      <c r="L367" s="4"/>
      <c r="M367" s="4"/>
      <c r="N367" s="4"/>
      <c r="O367" s="4"/>
      <c r="P367" s="4"/>
      <c r="Q367" s="4"/>
      <c r="R367" s="4"/>
      <c r="S367" s="4"/>
      <c r="T367" s="4"/>
      <c r="U367" s="4"/>
      <c r="V367" s="4"/>
      <c r="W367" s="4"/>
      <c r="X367" s="4"/>
      <c r="Y367" s="4"/>
      <c r="Z367" s="4"/>
      <c r="AA367" s="4"/>
    </row>
    <row r="368">
      <c r="A368" s="43"/>
      <c r="B368" s="37" t="s">
        <v>97</v>
      </c>
      <c r="C368" s="4"/>
      <c r="D368" s="66"/>
      <c r="E368" s="45"/>
      <c r="F368" s="4"/>
      <c r="G368" s="4"/>
      <c r="H368" s="4"/>
      <c r="I368" s="4"/>
      <c r="J368" s="4"/>
      <c r="K368" s="4"/>
      <c r="L368" s="4"/>
      <c r="M368" s="4"/>
      <c r="N368" s="4"/>
      <c r="O368" s="4"/>
      <c r="P368" s="4"/>
      <c r="Q368" s="4"/>
      <c r="R368" s="4"/>
      <c r="S368" s="4"/>
      <c r="T368" s="4"/>
      <c r="U368" s="4"/>
      <c r="V368" s="4"/>
      <c r="W368" s="4"/>
      <c r="X368" s="4"/>
      <c r="Y368" s="4"/>
      <c r="Z368" s="4"/>
      <c r="AA368" s="4"/>
    </row>
    <row r="369">
      <c r="A369" s="43"/>
      <c r="B369" s="37" t="s">
        <v>97</v>
      </c>
      <c r="C369" s="4"/>
      <c r="D369" s="66"/>
      <c r="E369" s="45"/>
      <c r="F369" s="4"/>
      <c r="G369" s="4"/>
      <c r="H369" s="4"/>
      <c r="I369" s="4"/>
      <c r="J369" s="4"/>
      <c r="K369" s="4"/>
      <c r="L369" s="4"/>
      <c r="M369" s="4"/>
      <c r="N369" s="4"/>
      <c r="O369" s="4"/>
      <c r="P369" s="4"/>
      <c r="Q369" s="4"/>
      <c r="R369" s="4"/>
      <c r="S369" s="4"/>
      <c r="T369" s="4"/>
      <c r="U369" s="4"/>
      <c r="V369" s="4"/>
      <c r="W369" s="4"/>
      <c r="X369" s="4"/>
      <c r="Y369" s="4"/>
      <c r="Z369" s="4"/>
      <c r="AA369" s="4"/>
    </row>
    <row r="370">
      <c r="A370" s="43"/>
      <c r="B370" s="37" t="s">
        <v>97</v>
      </c>
      <c r="C370" s="4"/>
      <c r="D370" s="66"/>
      <c r="E370" s="45"/>
      <c r="F370" s="4"/>
      <c r="G370" s="4"/>
      <c r="H370" s="4"/>
      <c r="I370" s="4"/>
      <c r="J370" s="4"/>
      <c r="K370" s="4"/>
      <c r="L370" s="4"/>
      <c r="M370" s="4"/>
      <c r="N370" s="4"/>
      <c r="O370" s="4"/>
      <c r="P370" s="4"/>
      <c r="Q370" s="4"/>
      <c r="R370" s="4"/>
      <c r="S370" s="4"/>
      <c r="T370" s="4"/>
      <c r="U370" s="4"/>
      <c r="V370" s="4"/>
      <c r="W370" s="4"/>
      <c r="X370" s="4"/>
      <c r="Y370" s="4"/>
      <c r="Z370" s="4"/>
      <c r="AA370" s="4"/>
    </row>
    <row r="371">
      <c r="A371" s="43"/>
      <c r="B371" s="37" t="s">
        <v>97</v>
      </c>
      <c r="C371" s="4"/>
      <c r="D371" s="66"/>
      <c r="E371" s="45"/>
      <c r="F371" s="4"/>
      <c r="G371" s="4"/>
      <c r="H371" s="4"/>
      <c r="I371" s="4"/>
      <c r="J371" s="4"/>
      <c r="K371" s="4"/>
      <c r="L371" s="4"/>
      <c r="M371" s="4"/>
      <c r="N371" s="4"/>
      <c r="O371" s="4"/>
      <c r="P371" s="4"/>
      <c r="Q371" s="4"/>
      <c r="R371" s="4"/>
      <c r="S371" s="4"/>
      <c r="T371" s="4"/>
      <c r="U371" s="4"/>
      <c r="V371" s="4"/>
      <c r="W371" s="4"/>
      <c r="X371" s="4"/>
      <c r="Y371" s="4"/>
      <c r="Z371" s="4"/>
      <c r="AA371" s="4"/>
    </row>
    <row r="372">
      <c r="A372" s="43"/>
      <c r="B372" s="37" t="s">
        <v>97</v>
      </c>
      <c r="C372" s="4"/>
      <c r="D372" s="66"/>
      <c r="E372" s="45"/>
      <c r="F372" s="4"/>
      <c r="G372" s="4"/>
      <c r="H372" s="4"/>
      <c r="I372" s="4"/>
      <c r="J372" s="4"/>
      <c r="K372" s="4"/>
      <c r="L372" s="4"/>
      <c r="M372" s="4"/>
      <c r="N372" s="4"/>
      <c r="O372" s="4"/>
      <c r="P372" s="4"/>
      <c r="Q372" s="4"/>
      <c r="R372" s="4"/>
      <c r="S372" s="4"/>
      <c r="T372" s="4"/>
      <c r="U372" s="4"/>
      <c r="V372" s="4"/>
      <c r="W372" s="4"/>
      <c r="X372" s="4"/>
      <c r="Y372" s="4"/>
      <c r="Z372" s="4"/>
      <c r="AA372" s="4"/>
    </row>
    <row r="373">
      <c r="A373" s="43"/>
      <c r="B373" s="37" t="s">
        <v>97</v>
      </c>
      <c r="C373" s="4"/>
      <c r="D373" s="66"/>
      <c r="E373" s="45"/>
      <c r="F373" s="4"/>
      <c r="G373" s="4"/>
      <c r="H373" s="4"/>
      <c r="I373" s="4"/>
      <c r="J373" s="4"/>
      <c r="K373" s="4"/>
      <c r="L373" s="4"/>
      <c r="M373" s="4"/>
      <c r="N373" s="4"/>
      <c r="O373" s="4"/>
      <c r="P373" s="4"/>
      <c r="Q373" s="4"/>
      <c r="R373" s="4"/>
      <c r="S373" s="4"/>
      <c r="T373" s="4"/>
      <c r="U373" s="4"/>
      <c r="V373" s="4"/>
      <c r="W373" s="4"/>
      <c r="X373" s="4"/>
      <c r="Y373" s="4"/>
      <c r="Z373" s="4"/>
      <c r="AA373" s="4"/>
    </row>
    <row r="374">
      <c r="A374" s="43"/>
      <c r="B374" s="37" t="s">
        <v>97</v>
      </c>
      <c r="C374" s="4"/>
      <c r="D374" s="66"/>
      <c r="E374" s="45"/>
      <c r="F374" s="4"/>
      <c r="G374" s="4"/>
      <c r="H374" s="4"/>
      <c r="I374" s="4"/>
      <c r="J374" s="4"/>
      <c r="K374" s="4"/>
      <c r="L374" s="4"/>
      <c r="M374" s="4"/>
      <c r="N374" s="4"/>
      <c r="O374" s="4"/>
      <c r="P374" s="4"/>
      <c r="Q374" s="4"/>
      <c r="R374" s="4"/>
      <c r="S374" s="4"/>
      <c r="T374" s="4"/>
      <c r="U374" s="4"/>
      <c r="V374" s="4"/>
      <c r="W374" s="4"/>
      <c r="X374" s="4"/>
      <c r="Y374" s="4"/>
      <c r="Z374" s="4"/>
      <c r="AA374" s="4"/>
    </row>
    <row r="375">
      <c r="A375" s="43"/>
      <c r="B375" s="37" t="s">
        <v>97</v>
      </c>
      <c r="C375" s="4"/>
      <c r="D375" s="66"/>
      <c r="E375" s="45"/>
      <c r="F375" s="4"/>
      <c r="G375" s="4"/>
      <c r="H375" s="4"/>
      <c r="I375" s="4"/>
      <c r="J375" s="4"/>
      <c r="K375" s="4"/>
      <c r="L375" s="4"/>
      <c r="M375" s="4"/>
      <c r="N375" s="4"/>
      <c r="O375" s="4"/>
      <c r="P375" s="4"/>
      <c r="Q375" s="4"/>
      <c r="R375" s="4"/>
      <c r="S375" s="4"/>
      <c r="T375" s="4"/>
      <c r="U375" s="4"/>
      <c r="V375" s="4"/>
      <c r="W375" s="4"/>
      <c r="X375" s="4"/>
      <c r="Y375" s="4"/>
      <c r="Z375" s="4"/>
      <c r="AA375" s="4"/>
    </row>
    <row r="376">
      <c r="A376" s="43"/>
      <c r="B376" s="37" t="s">
        <v>97</v>
      </c>
      <c r="C376" s="4"/>
      <c r="D376" s="66"/>
      <c r="E376" s="45"/>
      <c r="F376" s="4"/>
      <c r="G376" s="4"/>
      <c r="H376" s="4"/>
      <c r="I376" s="4"/>
      <c r="J376" s="4"/>
      <c r="K376" s="4"/>
      <c r="L376" s="4"/>
      <c r="M376" s="4"/>
      <c r="N376" s="4"/>
      <c r="O376" s="4"/>
      <c r="P376" s="4"/>
      <c r="Q376" s="4"/>
      <c r="R376" s="4"/>
      <c r="S376" s="4"/>
      <c r="T376" s="4"/>
      <c r="U376" s="4"/>
      <c r="V376" s="4"/>
      <c r="W376" s="4"/>
      <c r="X376" s="4"/>
      <c r="Y376" s="4"/>
      <c r="Z376" s="4"/>
      <c r="AA376" s="4"/>
    </row>
    <row r="377">
      <c r="A377" s="43"/>
      <c r="B377" s="37" t="s">
        <v>97</v>
      </c>
      <c r="C377" s="4"/>
      <c r="D377" s="66"/>
      <c r="E377" s="45"/>
      <c r="F377" s="4"/>
      <c r="G377" s="4"/>
      <c r="H377" s="4"/>
      <c r="I377" s="4"/>
      <c r="J377" s="4"/>
      <c r="K377" s="4"/>
      <c r="L377" s="4"/>
      <c r="M377" s="4"/>
      <c r="N377" s="4"/>
      <c r="O377" s="4"/>
      <c r="P377" s="4"/>
      <c r="Q377" s="4"/>
      <c r="R377" s="4"/>
      <c r="S377" s="4"/>
      <c r="T377" s="4"/>
      <c r="U377" s="4"/>
      <c r="V377" s="4"/>
      <c r="W377" s="4"/>
      <c r="X377" s="4"/>
      <c r="Y377" s="4"/>
      <c r="Z377" s="4"/>
      <c r="AA377" s="4"/>
    </row>
    <row r="378">
      <c r="A378" s="43"/>
      <c r="B378" s="37" t="s">
        <v>97</v>
      </c>
      <c r="C378" s="4"/>
      <c r="D378" s="66"/>
      <c r="E378" s="45"/>
      <c r="F378" s="4"/>
      <c r="G378" s="4"/>
      <c r="H378" s="4"/>
      <c r="I378" s="4"/>
      <c r="J378" s="4"/>
      <c r="K378" s="4"/>
      <c r="L378" s="4"/>
      <c r="M378" s="4"/>
      <c r="N378" s="4"/>
      <c r="O378" s="4"/>
      <c r="P378" s="4"/>
      <c r="Q378" s="4"/>
      <c r="R378" s="4"/>
      <c r="S378" s="4"/>
      <c r="T378" s="4"/>
      <c r="U378" s="4"/>
      <c r="V378" s="4"/>
      <c r="W378" s="4"/>
      <c r="X378" s="4"/>
      <c r="Y378" s="4"/>
      <c r="Z378" s="4"/>
      <c r="AA378" s="4"/>
    </row>
    <row r="379">
      <c r="A379" s="43"/>
      <c r="B379" s="37" t="s">
        <v>97</v>
      </c>
      <c r="C379" s="4"/>
      <c r="D379" s="66"/>
      <c r="E379" s="45"/>
      <c r="F379" s="4"/>
      <c r="G379" s="4"/>
      <c r="H379" s="4"/>
      <c r="I379" s="4"/>
      <c r="J379" s="4"/>
      <c r="K379" s="4"/>
      <c r="L379" s="4"/>
      <c r="M379" s="4"/>
      <c r="N379" s="4"/>
      <c r="O379" s="4"/>
      <c r="P379" s="4"/>
      <c r="Q379" s="4"/>
      <c r="R379" s="4"/>
      <c r="S379" s="4"/>
      <c r="T379" s="4"/>
      <c r="U379" s="4"/>
      <c r="V379" s="4"/>
      <c r="W379" s="4"/>
      <c r="X379" s="4"/>
      <c r="Y379" s="4"/>
      <c r="Z379" s="4"/>
      <c r="AA379" s="4"/>
    </row>
    <row r="380">
      <c r="A380" s="43"/>
      <c r="B380" s="37" t="s">
        <v>97</v>
      </c>
      <c r="C380" s="4"/>
      <c r="D380" s="66"/>
      <c r="E380" s="45"/>
      <c r="F380" s="4"/>
      <c r="G380" s="4"/>
      <c r="H380" s="4"/>
      <c r="I380" s="4"/>
      <c r="J380" s="4"/>
      <c r="K380" s="4"/>
      <c r="L380" s="4"/>
      <c r="M380" s="4"/>
      <c r="N380" s="4"/>
      <c r="O380" s="4"/>
      <c r="P380" s="4"/>
      <c r="Q380" s="4"/>
      <c r="R380" s="4"/>
      <c r="S380" s="4"/>
      <c r="T380" s="4"/>
      <c r="U380" s="4"/>
      <c r="V380" s="4"/>
      <c r="W380" s="4"/>
      <c r="X380" s="4"/>
      <c r="Y380" s="4"/>
      <c r="Z380" s="4"/>
      <c r="AA380" s="4"/>
    </row>
    <row r="381">
      <c r="A381" s="43"/>
      <c r="B381" s="37" t="s">
        <v>97</v>
      </c>
      <c r="C381" s="4"/>
      <c r="D381" s="66"/>
      <c r="E381" s="45"/>
      <c r="F381" s="4"/>
      <c r="G381" s="4"/>
      <c r="H381" s="4"/>
      <c r="I381" s="4"/>
      <c r="J381" s="4"/>
      <c r="K381" s="4"/>
      <c r="L381" s="4"/>
      <c r="M381" s="4"/>
      <c r="N381" s="4"/>
      <c r="O381" s="4"/>
      <c r="P381" s="4"/>
      <c r="Q381" s="4"/>
      <c r="R381" s="4"/>
      <c r="S381" s="4"/>
      <c r="T381" s="4"/>
      <c r="U381" s="4"/>
      <c r="V381" s="4"/>
      <c r="W381" s="4"/>
      <c r="X381" s="4"/>
      <c r="Y381" s="4"/>
      <c r="Z381" s="4"/>
      <c r="AA381" s="4"/>
    </row>
    <row r="382">
      <c r="A382" s="43"/>
      <c r="B382" s="37" t="s">
        <v>97</v>
      </c>
      <c r="C382" s="4"/>
      <c r="D382" s="66"/>
      <c r="E382" s="45"/>
      <c r="F382" s="4"/>
      <c r="G382" s="4"/>
      <c r="H382" s="4"/>
      <c r="I382" s="4"/>
      <c r="J382" s="4"/>
      <c r="K382" s="4"/>
      <c r="L382" s="4"/>
      <c r="M382" s="4"/>
      <c r="N382" s="4"/>
      <c r="O382" s="4"/>
      <c r="P382" s="4"/>
      <c r="Q382" s="4"/>
      <c r="R382" s="4"/>
      <c r="S382" s="4"/>
      <c r="T382" s="4"/>
      <c r="U382" s="4"/>
      <c r="V382" s="4"/>
      <c r="W382" s="4"/>
      <c r="X382" s="4"/>
      <c r="Y382" s="4"/>
      <c r="Z382" s="4"/>
      <c r="AA382" s="4"/>
    </row>
    <row r="383">
      <c r="A383" s="43"/>
      <c r="B383" s="37" t="s">
        <v>97</v>
      </c>
      <c r="C383" s="4"/>
      <c r="D383" s="66"/>
      <c r="E383" s="45"/>
      <c r="F383" s="4"/>
      <c r="G383" s="4"/>
      <c r="H383" s="4"/>
      <c r="I383" s="4"/>
      <c r="J383" s="4"/>
      <c r="K383" s="4"/>
      <c r="L383" s="4"/>
      <c r="M383" s="4"/>
      <c r="N383" s="4"/>
      <c r="O383" s="4"/>
      <c r="P383" s="4"/>
      <c r="Q383" s="4"/>
      <c r="R383" s="4"/>
      <c r="S383" s="4"/>
      <c r="T383" s="4"/>
      <c r="U383" s="4"/>
      <c r="V383" s="4"/>
      <c r="W383" s="4"/>
      <c r="X383" s="4"/>
      <c r="Y383" s="4"/>
      <c r="Z383" s="4"/>
      <c r="AA383" s="4"/>
    </row>
    <row r="384">
      <c r="A384" s="43"/>
      <c r="B384" s="37" t="s">
        <v>97</v>
      </c>
      <c r="C384" s="4"/>
      <c r="D384" s="66"/>
      <c r="E384" s="45"/>
      <c r="F384" s="4"/>
      <c r="G384" s="4"/>
      <c r="H384" s="4"/>
      <c r="I384" s="4"/>
      <c r="J384" s="4"/>
      <c r="K384" s="4"/>
      <c r="L384" s="4"/>
      <c r="M384" s="4"/>
      <c r="N384" s="4"/>
      <c r="O384" s="4"/>
      <c r="P384" s="4"/>
      <c r="Q384" s="4"/>
      <c r="R384" s="4"/>
      <c r="S384" s="4"/>
      <c r="T384" s="4"/>
      <c r="U384" s="4"/>
      <c r="V384" s="4"/>
      <c r="W384" s="4"/>
      <c r="X384" s="4"/>
      <c r="Y384" s="4"/>
      <c r="Z384" s="4"/>
      <c r="AA384" s="4"/>
    </row>
    <row r="385">
      <c r="A385" s="43"/>
      <c r="B385" s="37" t="s">
        <v>97</v>
      </c>
      <c r="C385" s="4"/>
      <c r="D385" s="66"/>
      <c r="E385" s="45"/>
      <c r="F385" s="4"/>
      <c r="G385" s="4"/>
      <c r="H385" s="4"/>
      <c r="I385" s="4"/>
      <c r="J385" s="4"/>
      <c r="K385" s="4"/>
      <c r="L385" s="4"/>
      <c r="M385" s="4"/>
      <c r="N385" s="4"/>
      <c r="O385" s="4"/>
      <c r="P385" s="4"/>
      <c r="Q385" s="4"/>
      <c r="R385" s="4"/>
      <c r="S385" s="4"/>
      <c r="T385" s="4"/>
      <c r="U385" s="4"/>
      <c r="V385" s="4"/>
      <c r="W385" s="4"/>
      <c r="X385" s="4"/>
      <c r="Y385" s="4"/>
      <c r="Z385" s="4"/>
      <c r="AA385" s="4"/>
    </row>
    <row r="386">
      <c r="A386" s="43"/>
      <c r="B386" s="37" t="s">
        <v>97</v>
      </c>
      <c r="C386" s="4"/>
      <c r="D386" s="66"/>
      <c r="E386" s="45"/>
      <c r="F386" s="4"/>
      <c r="G386" s="4"/>
      <c r="H386" s="4"/>
      <c r="I386" s="4"/>
      <c r="J386" s="4"/>
      <c r="K386" s="4"/>
      <c r="L386" s="4"/>
      <c r="M386" s="4"/>
      <c r="N386" s="4"/>
      <c r="O386" s="4"/>
      <c r="P386" s="4"/>
      <c r="Q386" s="4"/>
      <c r="R386" s="4"/>
      <c r="S386" s="4"/>
      <c r="T386" s="4"/>
      <c r="U386" s="4"/>
      <c r="V386" s="4"/>
      <c r="W386" s="4"/>
      <c r="X386" s="4"/>
      <c r="Y386" s="4"/>
      <c r="Z386" s="4"/>
      <c r="AA386" s="4"/>
    </row>
    <row r="387">
      <c r="A387" s="43"/>
      <c r="B387" s="37" t="s">
        <v>97</v>
      </c>
      <c r="C387" s="4"/>
      <c r="D387" s="66"/>
      <c r="E387" s="45"/>
      <c r="F387" s="4"/>
      <c r="G387" s="4"/>
      <c r="H387" s="4"/>
      <c r="I387" s="4"/>
      <c r="J387" s="4"/>
      <c r="K387" s="4"/>
      <c r="L387" s="4"/>
      <c r="M387" s="4"/>
      <c r="N387" s="4"/>
      <c r="O387" s="4"/>
      <c r="P387" s="4"/>
      <c r="Q387" s="4"/>
      <c r="R387" s="4"/>
      <c r="S387" s="4"/>
      <c r="T387" s="4"/>
      <c r="U387" s="4"/>
      <c r="V387" s="4"/>
      <c r="W387" s="4"/>
      <c r="X387" s="4"/>
      <c r="Y387" s="4"/>
      <c r="Z387" s="4"/>
      <c r="AA387" s="4"/>
    </row>
    <row r="388">
      <c r="A388" s="43"/>
      <c r="B388" s="37" t="s">
        <v>97</v>
      </c>
      <c r="C388" s="4"/>
      <c r="D388" s="66"/>
      <c r="E388" s="45"/>
      <c r="F388" s="4"/>
      <c r="G388" s="4"/>
      <c r="H388" s="4"/>
      <c r="I388" s="4"/>
      <c r="J388" s="4"/>
      <c r="K388" s="4"/>
      <c r="L388" s="4"/>
      <c r="M388" s="4"/>
      <c r="N388" s="4"/>
      <c r="O388" s="4"/>
      <c r="P388" s="4"/>
      <c r="Q388" s="4"/>
      <c r="R388" s="4"/>
      <c r="S388" s="4"/>
      <c r="T388" s="4"/>
      <c r="U388" s="4"/>
      <c r="V388" s="4"/>
      <c r="W388" s="4"/>
      <c r="X388" s="4"/>
      <c r="Y388" s="4"/>
      <c r="Z388" s="4"/>
      <c r="AA388" s="4"/>
    </row>
    <row r="389">
      <c r="A389" s="43"/>
      <c r="B389" s="37" t="s">
        <v>97</v>
      </c>
      <c r="C389" s="4"/>
      <c r="D389" s="66"/>
      <c r="E389" s="45"/>
      <c r="F389" s="4"/>
      <c r="G389" s="4"/>
      <c r="H389" s="4"/>
      <c r="I389" s="4"/>
      <c r="J389" s="4"/>
      <c r="K389" s="4"/>
      <c r="L389" s="4"/>
      <c r="M389" s="4"/>
      <c r="N389" s="4"/>
      <c r="O389" s="4"/>
      <c r="P389" s="4"/>
      <c r="Q389" s="4"/>
      <c r="R389" s="4"/>
      <c r="S389" s="4"/>
      <c r="T389" s="4"/>
      <c r="U389" s="4"/>
      <c r="V389" s="4"/>
      <c r="W389" s="4"/>
      <c r="X389" s="4"/>
      <c r="Y389" s="4"/>
      <c r="Z389" s="4"/>
      <c r="AA389" s="4"/>
    </row>
    <row r="390">
      <c r="A390" s="43"/>
      <c r="B390" s="37" t="s">
        <v>97</v>
      </c>
      <c r="C390" s="4"/>
      <c r="D390" s="66"/>
      <c r="E390" s="45"/>
      <c r="F390" s="4"/>
      <c r="G390" s="4"/>
      <c r="H390" s="4"/>
      <c r="I390" s="4"/>
      <c r="J390" s="4"/>
      <c r="K390" s="4"/>
      <c r="L390" s="4"/>
      <c r="M390" s="4"/>
      <c r="N390" s="4"/>
      <c r="O390" s="4"/>
      <c r="P390" s="4"/>
      <c r="Q390" s="4"/>
      <c r="R390" s="4"/>
      <c r="S390" s="4"/>
      <c r="T390" s="4"/>
      <c r="U390" s="4"/>
      <c r="V390" s="4"/>
      <c r="W390" s="4"/>
      <c r="X390" s="4"/>
      <c r="Y390" s="4"/>
      <c r="Z390" s="4"/>
      <c r="AA390" s="4"/>
    </row>
    <row r="391">
      <c r="A391" s="43"/>
      <c r="B391" s="37" t="s">
        <v>97</v>
      </c>
      <c r="C391" s="4"/>
      <c r="D391" s="66"/>
      <c r="E391" s="45"/>
      <c r="F391" s="4"/>
      <c r="G391" s="4"/>
      <c r="H391" s="4"/>
      <c r="I391" s="4"/>
      <c r="J391" s="4"/>
      <c r="K391" s="4"/>
      <c r="L391" s="4"/>
      <c r="M391" s="4"/>
      <c r="N391" s="4"/>
      <c r="O391" s="4"/>
      <c r="P391" s="4"/>
      <c r="Q391" s="4"/>
      <c r="R391" s="4"/>
      <c r="S391" s="4"/>
      <c r="T391" s="4"/>
      <c r="U391" s="4"/>
      <c r="V391" s="4"/>
      <c r="W391" s="4"/>
      <c r="X391" s="4"/>
      <c r="Y391" s="4"/>
      <c r="Z391" s="4"/>
      <c r="AA391" s="4"/>
    </row>
    <row r="392">
      <c r="A392" s="43"/>
      <c r="B392" s="37" t="s">
        <v>97</v>
      </c>
      <c r="C392" s="4"/>
      <c r="D392" s="66"/>
      <c r="E392" s="45"/>
      <c r="F392" s="4"/>
      <c r="G392" s="4"/>
      <c r="H392" s="4"/>
      <c r="I392" s="4"/>
      <c r="J392" s="4"/>
      <c r="K392" s="4"/>
      <c r="L392" s="4"/>
      <c r="M392" s="4"/>
      <c r="N392" s="4"/>
      <c r="O392" s="4"/>
      <c r="P392" s="4"/>
      <c r="Q392" s="4"/>
      <c r="R392" s="4"/>
      <c r="S392" s="4"/>
      <c r="T392" s="4"/>
      <c r="U392" s="4"/>
      <c r="V392" s="4"/>
      <c r="W392" s="4"/>
      <c r="X392" s="4"/>
      <c r="Y392" s="4"/>
      <c r="Z392" s="4"/>
      <c r="AA392" s="4"/>
    </row>
    <row r="393">
      <c r="A393" s="43"/>
      <c r="B393" s="37" t="s">
        <v>97</v>
      </c>
      <c r="C393" s="4"/>
      <c r="D393" s="66"/>
      <c r="E393" s="45"/>
      <c r="F393" s="4"/>
      <c r="G393" s="4"/>
      <c r="H393" s="4"/>
      <c r="I393" s="4"/>
      <c r="J393" s="4"/>
      <c r="K393" s="4"/>
      <c r="L393" s="4"/>
      <c r="M393" s="4"/>
      <c r="N393" s="4"/>
      <c r="O393" s="4"/>
      <c r="P393" s="4"/>
      <c r="Q393" s="4"/>
      <c r="R393" s="4"/>
      <c r="S393" s="4"/>
      <c r="T393" s="4"/>
      <c r="U393" s="4"/>
      <c r="V393" s="4"/>
      <c r="W393" s="4"/>
      <c r="X393" s="4"/>
      <c r="Y393" s="4"/>
      <c r="Z393" s="4"/>
      <c r="AA393" s="4"/>
    </row>
    <row r="394">
      <c r="A394" s="43"/>
      <c r="B394" s="37" t="s">
        <v>97</v>
      </c>
      <c r="C394" s="4"/>
      <c r="D394" s="66"/>
      <c r="E394" s="45"/>
      <c r="F394" s="4"/>
      <c r="G394" s="4"/>
      <c r="H394" s="4"/>
      <c r="I394" s="4"/>
      <c r="J394" s="4"/>
      <c r="K394" s="4"/>
      <c r="L394" s="4"/>
      <c r="M394" s="4"/>
      <c r="N394" s="4"/>
      <c r="O394" s="4"/>
      <c r="P394" s="4"/>
      <c r="Q394" s="4"/>
      <c r="R394" s="4"/>
      <c r="S394" s="4"/>
      <c r="T394" s="4"/>
      <c r="U394" s="4"/>
      <c r="V394" s="4"/>
      <c r="W394" s="4"/>
      <c r="X394" s="4"/>
      <c r="Y394" s="4"/>
      <c r="Z394" s="4"/>
      <c r="AA394" s="4"/>
    </row>
    <row r="395">
      <c r="A395" s="43"/>
      <c r="B395" s="37" t="s">
        <v>97</v>
      </c>
      <c r="C395" s="4"/>
      <c r="D395" s="66"/>
      <c r="E395" s="45"/>
      <c r="F395" s="4"/>
      <c r="G395" s="4"/>
      <c r="H395" s="4"/>
      <c r="I395" s="4"/>
      <c r="J395" s="4"/>
      <c r="K395" s="4"/>
      <c r="L395" s="4"/>
      <c r="M395" s="4"/>
      <c r="N395" s="4"/>
      <c r="O395" s="4"/>
      <c r="P395" s="4"/>
      <c r="Q395" s="4"/>
      <c r="R395" s="4"/>
      <c r="S395" s="4"/>
      <c r="T395" s="4"/>
      <c r="U395" s="4"/>
      <c r="V395" s="4"/>
      <c r="W395" s="4"/>
      <c r="X395" s="4"/>
      <c r="Y395" s="4"/>
      <c r="Z395" s="4"/>
      <c r="AA395" s="4"/>
    </row>
    <row r="396">
      <c r="A396" s="43"/>
      <c r="B396" s="37" t="s">
        <v>97</v>
      </c>
      <c r="C396" s="4"/>
      <c r="D396" s="66"/>
      <c r="E396" s="45"/>
      <c r="F396" s="4"/>
      <c r="G396" s="4"/>
      <c r="H396" s="4"/>
      <c r="I396" s="4"/>
      <c r="J396" s="4"/>
      <c r="K396" s="4"/>
      <c r="L396" s="4"/>
      <c r="M396" s="4"/>
      <c r="N396" s="4"/>
      <c r="O396" s="4"/>
      <c r="P396" s="4"/>
      <c r="Q396" s="4"/>
      <c r="R396" s="4"/>
      <c r="S396" s="4"/>
      <c r="T396" s="4"/>
      <c r="U396" s="4"/>
      <c r="V396" s="4"/>
      <c r="W396" s="4"/>
      <c r="X396" s="4"/>
      <c r="Y396" s="4"/>
      <c r="Z396" s="4"/>
      <c r="AA396" s="4"/>
    </row>
    <row r="397">
      <c r="A397" s="43"/>
      <c r="B397" s="37" t="s">
        <v>97</v>
      </c>
      <c r="C397" s="4"/>
      <c r="D397" s="66"/>
      <c r="E397" s="45"/>
      <c r="F397" s="4"/>
      <c r="G397" s="4"/>
      <c r="H397" s="4"/>
      <c r="I397" s="4"/>
      <c r="J397" s="4"/>
      <c r="K397" s="4"/>
      <c r="L397" s="4"/>
      <c r="M397" s="4"/>
      <c r="N397" s="4"/>
      <c r="O397" s="4"/>
      <c r="P397" s="4"/>
      <c r="Q397" s="4"/>
      <c r="R397" s="4"/>
      <c r="S397" s="4"/>
      <c r="T397" s="4"/>
      <c r="U397" s="4"/>
      <c r="V397" s="4"/>
      <c r="W397" s="4"/>
      <c r="X397" s="4"/>
      <c r="Y397" s="4"/>
      <c r="Z397" s="4"/>
      <c r="AA397" s="4"/>
    </row>
    <row r="398">
      <c r="A398" s="43"/>
      <c r="B398" s="37" t="s">
        <v>97</v>
      </c>
      <c r="C398" s="4"/>
      <c r="D398" s="66"/>
      <c r="E398" s="45"/>
      <c r="F398" s="4"/>
      <c r="G398" s="4"/>
      <c r="H398" s="4"/>
      <c r="I398" s="4"/>
      <c r="J398" s="4"/>
      <c r="K398" s="4"/>
      <c r="L398" s="4"/>
      <c r="M398" s="4"/>
      <c r="N398" s="4"/>
      <c r="O398" s="4"/>
      <c r="P398" s="4"/>
      <c r="Q398" s="4"/>
      <c r="R398" s="4"/>
      <c r="S398" s="4"/>
      <c r="T398" s="4"/>
      <c r="U398" s="4"/>
      <c r="V398" s="4"/>
      <c r="W398" s="4"/>
      <c r="X398" s="4"/>
      <c r="Y398" s="4"/>
      <c r="Z398" s="4"/>
      <c r="AA398" s="4"/>
    </row>
    <row r="399">
      <c r="A399" s="43"/>
      <c r="B399" s="37" t="s">
        <v>97</v>
      </c>
      <c r="C399" s="4"/>
      <c r="D399" s="66"/>
      <c r="E399" s="45"/>
      <c r="F399" s="4"/>
      <c r="G399" s="4"/>
      <c r="H399" s="4"/>
      <c r="I399" s="4"/>
      <c r="J399" s="4"/>
      <c r="K399" s="4"/>
      <c r="L399" s="4"/>
      <c r="M399" s="4"/>
      <c r="N399" s="4"/>
      <c r="O399" s="4"/>
      <c r="P399" s="4"/>
      <c r="Q399" s="4"/>
      <c r="R399" s="4"/>
      <c r="S399" s="4"/>
      <c r="T399" s="4"/>
      <c r="U399" s="4"/>
      <c r="V399" s="4"/>
      <c r="W399" s="4"/>
      <c r="X399" s="4"/>
      <c r="Y399" s="4"/>
      <c r="Z399" s="4"/>
      <c r="AA399" s="4"/>
    </row>
    <row r="400">
      <c r="A400" s="43"/>
      <c r="B400" s="37" t="s">
        <v>97</v>
      </c>
      <c r="C400" s="4"/>
      <c r="D400" s="66"/>
      <c r="E400" s="45"/>
      <c r="F400" s="4"/>
      <c r="G400" s="4"/>
      <c r="H400" s="4"/>
      <c r="I400" s="4"/>
      <c r="J400" s="4"/>
      <c r="K400" s="4"/>
      <c r="L400" s="4"/>
      <c r="M400" s="4"/>
      <c r="N400" s="4"/>
      <c r="O400" s="4"/>
      <c r="P400" s="4"/>
      <c r="Q400" s="4"/>
      <c r="R400" s="4"/>
      <c r="S400" s="4"/>
      <c r="T400" s="4"/>
      <c r="U400" s="4"/>
      <c r="V400" s="4"/>
      <c r="W400" s="4"/>
      <c r="X400" s="4"/>
      <c r="Y400" s="4"/>
      <c r="Z400" s="4"/>
      <c r="AA400" s="4"/>
    </row>
    <row r="401">
      <c r="A401" s="43"/>
      <c r="B401" s="37" t="s">
        <v>97</v>
      </c>
      <c r="C401" s="4"/>
      <c r="D401" s="66"/>
      <c r="E401" s="45"/>
      <c r="F401" s="4"/>
      <c r="G401" s="4"/>
      <c r="H401" s="4"/>
      <c r="I401" s="4"/>
      <c r="J401" s="4"/>
      <c r="K401" s="4"/>
      <c r="L401" s="4"/>
      <c r="M401" s="4"/>
      <c r="N401" s="4"/>
      <c r="O401" s="4"/>
      <c r="P401" s="4"/>
      <c r="Q401" s="4"/>
      <c r="R401" s="4"/>
      <c r="S401" s="4"/>
      <c r="T401" s="4"/>
      <c r="U401" s="4"/>
      <c r="V401" s="4"/>
      <c r="W401" s="4"/>
      <c r="X401" s="4"/>
      <c r="Y401" s="4"/>
      <c r="Z401" s="4"/>
      <c r="AA401" s="4"/>
    </row>
    <row r="402">
      <c r="A402" s="43"/>
      <c r="B402" s="37" t="s">
        <v>97</v>
      </c>
      <c r="C402" s="4"/>
      <c r="D402" s="66"/>
      <c r="E402" s="45"/>
      <c r="F402" s="4"/>
      <c r="G402" s="4"/>
      <c r="H402" s="4"/>
      <c r="I402" s="4"/>
      <c r="J402" s="4"/>
      <c r="K402" s="4"/>
      <c r="L402" s="4"/>
      <c r="M402" s="4"/>
      <c r="N402" s="4"/>
      <c r="O402" s="4"/>
      <c r="P402" s="4"/>
      <c r="Q402" s="4"/>
      <c r="R402" s="4"/>
      <c r="S402" s="4"/>
      <c r="T402" s="4"/>
      <c r="U402" s="4"/>
      <c r="V402" s="4"/>
      <c r="W402" s="4"/>
      <c r="X402" s="4"/>
      <c r="Y402" s="4"/>
      <c r="Z402" s="4"/>
      <c r="AA402" s="4"/>
    </row>
    <row r="403">
      <c r="A403" s="43"/>
      <c r="B403" s="37" t="s">
        <v>97</v>
      </c>
      <c r="C403" s="4"/>
      <c r="D403" s="66"/>
      <c r="E403" s="45"/>
      <c r="F403" s="4"/>
      <c r="G403" s="4"/>
      <c r="H403" s="4"/>
      <c r="I403" s="4"/>
      <c r="J403" s="4"/>
      <c r="K403" s="4"/>
      <c r="L403" s="4"/>
      <c r="M403" s="4"/>
      <c r="N403" s="4"/>
      <c r="O403" s="4"/>
      <c r="P403" s="4"/>
      <c r="Q403" s="4"/>
      <c r="R403" s="4"/>
      <c r="S403" s="4"/>
      <c r="T403" s="4"/>
      <c r="U403" s="4"/>
      <c r="V403" s="4"/>
      <c r="W403" s="4"/>
      <c r="X403" s="4"/>
      <c r="Y403" s="4"/>
      <c r="Z403" s="4"/>
      <c r="AA403" s="4"/>
    </row>
    <row r="404">
      <c r="A404" s="43"/>
      <c r="B404" s="37" t="s">
        <v>97</v>
      </c>
      <c r="C404" s="4"/>
      <c r="D404" s="66"/>
      <c r="E404" s="45"/>
      <c r="F404" s="4"/>
      <c r="G404" s="4"/>
      <c r="H404" s="4"/>
      <c r="I404" s="4"/>
      <c r="J404" s="4"/>
      <c r="K404" s="4"/>
      <c r="L404" s="4"/>
      <c r="M404" s="4"/>
      <c r="N404" s="4"/>
      <c r="O404" s="4"/>
      <c r="P404" s="4"/>
      <c r="Q404" s="4"/>
      <c r="R404" s="4"/>
      <c r="S404" s="4"/>
      <c r="T404" s="4"/>
      <c r="U404" s="4"/>
      <c r="V404" s="4"/>
      <c r="W404" s="4"/>
      <c r="X404" s="4"/>
      <c r="Y404" s="4"/>
      <c r="Z404" s="4"/>
      <c r="AA404" s="4"/>
    </row>
    <row r="405">
      <c r="A405" s="43"/>
      <c r="B405" s="37" t="s">
        <v>97</v>
      </c>
      <c r="C405" s="4"/>
      <c r="D405" s="66"/>
      <c r="E405" s="45"/>
      <c r="F405" s="4"/>
      <c r="G405" s="4"/>
      <c r="H405" s="4"/>
      <c r="I405" s="4"/>
      <c r="J405" s="4"/>
      <c r="K405" s="4"/>
      <c r="L405" s="4"/>
      <c r="M405" s="4"/>
      <c r="N405" s="4"/>
      <c r="O405" s="4"/>
      <c r="P405" s="4"/>
      <c r="Q405" s="4"/>
      <c r="R405" s="4"/>
      <c r="S405" s="4"/>
      <c r="T405" s="4"/>
      <c r="U405" s="4"/>
      <c r="V405" s="4"/>
      <c r="W405" s="4"/>
      <c r="X405" s="4"/>
      <c r="Y405" s="4"/>
      <c r="Z405" s="4"/>
      <c r="AA405" s="4"/>
    </row>
    <row r="406">
      <c r="A406" s="43"/>
      <c r="B406" s="37" t="s">
        <v>97</v>
      </c>
      <c r="C406" s="4"/>
      <c r="D406" s="66"/>
      <c r="E406" s="45"/>
      <c r="F406" s="4"/>
      <c r="G406" s="4"/>
      <c r="H406" s="4"/>
      <c r="I406" s="4"/>
      <c r="J406" s="4"/>
      <c r="K406" s="4"/>
      <c r="L406" s="4"/>
      <c r="M406" s="4"/>
      <c r="N406" s="4"/>
      <c r="O406" s="4"/>
      <c r="P406" s="4"/>
      <c r="Q406" s="4"/>
      <c r="R406" s="4"/>
      <c r="S406" s="4"/>
      <c r="T406" s="4"/>
      <c r="U406" s="4"/>
      <c r="V406" s="4"/>
      <c r="W406" s="4"/>
      <c r="X406" s="4"/>
      <c r="Y406" s="4"/>
      <c r="Z406" s="4"/>
      <c r="AA406" s="4"/>
    </row>
    <row r="407">
      <c r="A407" s="43"/>
      <c r="B407" s="37" t="s">
        <v>97</v>
      </c>
      <c r="C407" s="4"/>
      <c r="D407" s="66"/>
      <c r="E407" s="45"/>
      <c r="F407" s="4"/>
      <c r="G407" s="4"/>
      <c r="H407" s="4"/>
      <c r="I407" s="4"/>
      <c r="J407" s="4"/>
      <c r="K407" s="4"/>
      <c r="L407" s="4"/>
      <c r="M407" s="4"/>
      <c r="N407" s="4"/>
      <c r="O407" s="4"/>
      <c r="P407" s="4"/>
      <c r="Q407" s="4"/>
      <c r="R407" s="4"/>
      <c r="S407" s="4"/>
      <c r="T407" s="4"/>
      <c r="U407" s="4"/>
      <c r="V407" s="4"/>
      <c r="W407" s="4"/>
      <c r="X407" s="4"/>
      <c r="Y407" s="4"/>
      <c r="Z407" s="4"/>
      <c r="AA407" s="4"/>
    </row>
    <row r="408">
      <c r="A408" s="43"/>
      <c r="B408" s="37" t="s">
        <v>97</v>
      </c>
      <c r="C408" s="4"/>
      <c r="D408" s="66"/>
      <c r="E408" s="45"/>
      <c r="F408" s="4"/>
      <c r="G408" s="4"/>
      <c r="H408" s="4"/>
      <c r="I408" s="4"/>
      <c r="J408" s="4"/>
      <c r="K408" s="4"/>
      <c r="L408" s="4"/>
      <c r="M408" s="4"/>
      <c r="N408" s="4"/>
      <c r="O408" s="4"/>
      <c r="P408" s="4"/>
      <c r="Q408" s="4"/>
      <c r="R408" s="4"/>
      <c r="S408" s="4"/>
      <c r="T408" s="4"/>
      <c r="U408" s="4"/>
      <c r="V408" s="4"/>
      <c r="W408" s="4"/>
      <c r="X408" s="4"/>
      <c r="Y408" s="4"/>
      <c r="Z408" s="4"/>
      <c r="AA408" s="4"/>
    </row>
    <row r="409">
      <c r="A409" s="43"/>
      <c r="B409" s="37" t="s">
        <v>97</v>
      </c>
      <c r="C409" s="4"/>
      <c r="D409" s="66"/>
      <c r="E409" s="45"/>
      <c r="F409" s="4"/>
      <c r="G409" s="4"/>
      <c r="H409" s="4"/>
      <c r="I409" s="4"/>
      <c r="J409" s="4"/>
      <c r="K409" s="4"/>
      <c r="L409" s="4"/>
      <c r="M409" s="4"/>
      <c r="N409" s="4"/>
      <c r="O409" s="4"/>
      <c r="P409" s="4"/>
      <c r="Q409" s="4"/>
      <c r="R409" s="4"/>
      <c r="S409" s="4"/>
      <c r="T409" s="4"/>
      <c r="U409" s="4"/>
      <c r="V409" s="4"/>
      <c r="W409" s="4"/>
      <c r="X409" s="4"/>
      <c r="Y409" s="4"/>
      <c r="Z409" s="4"/>
      <c r="AA409" s="4"/>
    </row>
    <row r="410">
      <c r="A410" s="43"/>
      <c r="B410" s="37" t="s">
        <v>97</v>
      </c>
      <c r="C410" s="4"/>
      <c r="D410" s="66"/>
      <c r="E410" s="45"/>
      <c r="F410" s="4"/>
      <c r="G410" s="4"/>
      <c r="H410" s="4"/>
      <c r="I410" s="4"/>
      <c r="J410" s="4"/>
      <c r="K410" s="4"/>
      <c r="L410" s="4"/>
      <c r="M410" s="4"/>
      <c r="N410" s="4"/>
      <c r="O410" s="4"/>
      <c r="P410" s="4"/>
      <c r="Q410" s="4"/>
      <c r="R410" s="4"/>
      <c r="S410" s="4"/>
      <c r="T410" s="4"/>
      <c r="U410" s="4"/>
      <c r="V410" s="4"/>
      <c r="W410" s="4"/>
      <c r="X410" s="4"/>
      <c r="Y410" s="4"/>
      <c r="Z410" s="4"/>
      <c r="AA410" s="4"/>
    </row>
    <row r="411">
      <c r="A411" s="43"/>
      <c r="B411" s="37" t="s">
        <v>97</v>
      </c>
      <c r="C411" s="4"/>
      <c r="D411" s="66"/>
      <c r="E411" s="45"/>
      <c r="F411" s="4"/>
      <c r="G411" s="4"/>
      <c r="H411" s="4"/>
      <c r="I411" s="4"/>
      <c r="J411" s="4"/>
      <c r="K411" s="4"/>
      <c r="L411" s="4"/>
      <c r="M411" s="4"/>
      <c r="N411" s="4"/>
      <c r="O411" s="4"/>
      <c r="P411" s="4"/>
      <c r="Q411" s="4"/>
      <c r="R411" s="4"/>
      <c r="S411" s="4"/>
      <c r="T411" s="4"/>
      <c r="U411" s="4"/>
      <c r="V411" s="4"/>
      <c r="W411" s="4"/>
      <c r="X411" s="4"/>
      <c r="Y411" s="4"/>
      <c r="Z411" s="4"/>
      <c r="AA411" s="4"/>
    </row>
    <row r="412">
      <c r="A412" s="43"/>
      <c r="B412" s="37" t="s">
        <v>97</v>
      </c>
      <c r="C412" s="4"/>
      <c r="D412" s="66"/>
      <c r="E412" s="45"/>
      <c r="F412" s="4"/>
      <c r="G412" s="4"/>
      <c r="H412" s="4"/>
      <c r="I412" s="4"/>
      <c r="J412" s="4"/>
      <c r="K412" s="4"/>
      <c r="L412" s="4"/>
      <c r="M412" s="4"/>
      <c r="N412" s="4"/>
      <c r="O412" s="4"/>
      <c r="P412" s="4"/>
      <c r="Q412" s="4"/>
      <c r="R412" s="4"/>
      <c r="S412" s="4"/>
      <c r="T412" s="4"/>
      <c r="U412" s="4"/>
      <c r="V412" s="4"/>
      <c r="W412" s="4"/>
      <c r="X412" s="4"/>
      <c r="Y412" s="4"/>
      <c r="Z412" s="4"/>
      <c r="AA412" s="4"/>
    </row>
    <row r="413">
      <c r="A413" s="43"/>
      <c r="B413" s="37" t="s">
        <v>97</v>
      </c>
      <c r="C413" s="4"/>
      <c r="D413" s="66"/>
      <c r="E413" s="45"/>
      <c r="F413" s="4"/>
      <c r="G413" s="4"/>
      <c r="H413" s="4"/>
      <c r="I413" s="4"/>
      <c r="J413" s="4"/>
      <c r="K413" s="4"/>
      <c r="L413" s="4"/>
      <c r="M413" s="4"/>
      <c r="N413" s="4"/>
      <c r="O413" s="4"/>
      <c r="P413" s="4"/>
      <c r="Q413" s="4"/>
      <c r="R413" s="4"/>
      <c r="S413" s="4"/>
      <c r="T413" s="4"/>
      <c r="U413" s="4"/>
      <c r="V413" s="4"/>
      <c r="W413" s="4"/>
      <c r="X413" s="4"/>
      <c r="Y413" s="4"/>
      <c r="Z413" s="4"/>
      <c r="AA413" s="4"/>
    </row>
    <row r="414">
      <c r="A414" s="43"/>
      <c r="B414" s="37" t="s">
        <v>97</v>
      </c>
      <c r="C414" s="4"/>
      <c r="D414" s="66"/>
      <c r="E414" s="45"/>
      <c r="F414" s="4"/>
      <c r="G414" s="4"/>
      <c r="H414" s="4"/>
      <c r="I414" s="4"/>
      <c r="J414" s="4"/>
      <c r="K414" s="4"/>
      <c r="L414" s="4"/>
      <c r="M414" s="4"/>
      <c r="N414" s="4"/>
      <c r="O414" s="4"/>
      <c r="P414" s="4"/>
      <c r="Q414" s="4"/>
      <c r="R414" s="4"/>
      <c r="S414" s="4"/>
      <c r="T414" s="4"/>
      <c r="U414" s="4"/>
      <c r="V414" s="4"/>
      <c r="W414" s="4"/>
      <c r="X414" s="4"/>
      <c r="Y414" s="4"/>
      <c r="Z414" s="4"/>
      <c r="AA414" s="4"/>
    </row>
    <row r="415">
      <c r="A415" s="43"/>
      <c r="B415" s="37" t="s">
        <v>97</v>
      </c>
      <c r="C415" s="4"/>
      <c r="D415" s="66"/>
      <c r="E415" s="45"/>
      <c r="F415" s="4"/>
      <c r="G415" s="4"/>
      <c r="H415" s="4"/>
      <c r="I415" s="4"/>
      <c r="J415" s="4"/>
      <c r="K415" s="4"/>
      <c r="L415" s="4"/>
      <c r="M415" s="4"/>
      <c r="N415" s="4"/>
      <c r="O415" s="4"/>
      <c r="P415" s="4"/>
      <c r="Q415" s="4"/>
      <c r="R415" s="4"/>
      <c r="S415" s="4"/>
      <c r="T415" s="4"/>
      <c r="U415" s="4"/>
      <c r="V415" s="4"/>
      <c r="W415" s="4"/>
      <c r="X415" s="4"/>
      <c r="Y415" s="4"/>
      <c r="Z415" s="4"/>
      <c r="AA415" s="4"/>
    </row>
    <row r="416">
      <c r="A416" s="43"/>
      <c r="B416" s="37" t="s">
        <v>97</v>
      </c>
      <c r="C416" s="4"/>
      <c r="D416" s="66"/>
      <c r="E416" s="45"/>
      <c r="F416" s="4"/>
      <c r="G416" s="4"/>
      <c r="H416" s="4"/>
      <c r="I416" s="4"/>
      <c r="J416" s="4"/>
      <c r="K416" s="4"/>
      <c r="L416" s="4"/>
      <c r="M416" s="4"/>
      <c r="N416" s="4"/>
      <c r="O416" s="4"/>
      <c r="P416" s="4"/>
      <c r="Q416" s="4"/>
      <c r="R416" s="4"/>
      <c r="S416" s="4"/>
      <c r="T416" s="4"/>
      <c r="U416" s="4"/>
      <c r="V416" s="4"/>
      <c r="W416" s="4"/>
      <c r="X416" s="4"/>
      <c r="Y416" s="4"/>
      <c r="Z416" s="4"/>
      <c r="AA416" s="4"/>
    </row>
    <row r="417">
      <c r="A417" s="43"/>
      <c r="B417" s="37" t="s">
        <v>97</v>
      </c>
      <c r="C417" s="4"/>
      <c r="D417" s="66"/>
      <c r="E417" s="45"/>
      <c r="F417" s="4"/>
      <c r="G417" s="4"/>
      <c r="H417" s="4"/>
      <c r="I417" s="4"/>
      <c r="J417" s="4"/>
      <c r="K417" s="4"/>
      <c r="L417" s="4"/>
      <c r="M417" s="4"/>
      <c r="N417" s="4"/>
      <c r="O417" s="4"/>
      <c r="P417" s="4"/>
      <c r="Q417" s="4"/>
      <c r="R417" s="4"/>
      <c r="S417" s="4"/>
      <c r="T417" s="4"/>
      <c r="U417" s="4"/>
      <c r="V417" s="4"/>
      <c r="W417" s="4"/>
      <c r="X417" s="4"/>
      <c r="Y417" s="4"/>
      <c r="Z417" s="4"/>
      <c r="AA417" s="4"/>
    </row>
    <row r="418">
      <c r="A418" s="43"/>
      <c r="B418" s="37" t="s">
        <v>97</v>
      </c>
      <c r="C418" s="4"/>
      <c r="D418" s="66"/>
      <c r="E418" s="45"/>
      <c r="F418" s="4"/>
      <c r="G418" s="4"/>
      <c r="H418" s="4"/>
      <c r="I418" s="4"/>
      <c r="J418" s="4"/>
      <c r="K418" s="4"/>
      <c r="L418" s="4"/>
      <c r="M418" s="4"/>
      <c r="N418" s="4"/>
      <c r="O418" s="4"/>
      <c r="P418" s="4"/>
      <c r="Q418" s="4"/>
      <c r="R418" s="4"/>
      <c r="S418" s="4"/>
      <c r="T418" s="4"/>
      <c r="U418" s="4"/>
      <c r="V418" s="4"/>
      <c r="W418" s="4"/>
      <c r="X418" s="4"/>
      <c r="Y418" s="4"/>
      <c r="Z418" s="4"/>
      <c r="AA418" s="4"/>
    </row>
    <row r="419">
      <c r="A419" s="43"/>
      <c r="B419" s="37" t="s">
        <v>97</v>
      </c>
      <c r="C419" s="4"/>
      <c r="D419" s="66"/>
      <c r="E419" s="45"/>
      <c r="F419" s="4"/>
      <c r="G419" s="4"/>
      <c r="H419" s="4"/>
      <c r="I419" s="4"/>
      <c r="J419" s="4"/>
      <c r="K419" s="4"/>
      <c r="L419" s="4"/>
      <c r="M419" s="4"/>
      <c r="N419" s="4"/>
      <c r="O419" s="4"/>
      <c r="P419" s="4"/>
      <c r="Q419" s="4"/>
      <c r="R419" s="4"/>
      <c r="S419" s="4"/>
      <c r="T419" s="4"/>
      <c r="U419" s="4"/>
      <c r="V419" s="4"/>
      <c r="W419" s="4"/>
      <c r="X419" s="4"/>
      <c r="Y419" s="4"/>
      <c r="Z419" s="4"/>
      <c r="AA419" s="4"/>
    </row>
    <row r="420">
      <c r="A420" s="43"/>
      <c r="B420" s="37" t="s">
        <v>97</v>
      </c>
      <c r="C420" s="4"/>
      <c r="D420" s="66"/>
      <c r="E420" s="45"/>
      <c r="F420" s="4"/>
      <c r="G420" s="4"/>
      <c r="H420" s="4"/>
      <c r="I420" s="4"/>
      <c r="J420" s="4"/>
      <c r="K420" s="4"/>
      <c r="L420" s="4"/>
      <c r="M420" s="4"/>
      <c r="N420" s="4"/>
      <c r="O420" s="4"/>
      <c r="P420" s="4"/>
      <c r="Q420" s="4"/>
      <c r="R420" s="4"/>
      <c r="S420" s="4"/>
      <c r="T420" s="4"/>
      <c r="U420" s="4"/>
      <c r="V420" s="4"/>
      <c r="W420" s="4"/>
      <c r="X420" s="4"/>
      <c r="Y420" s="4"/>
      <c r="Z420" s="4"/>
      <c r="AA420" s="4"/>
    </row>
    <row r="421">
      <c r="A421" s="43"/>
      <c r="B421" s="37" t="s">
        <v>97</v>
      </c>
      <c r="C421" s="4"/>
      <c r="D421" s="66"/>
      <c r="E421" s="45"/>
      <c r="F421" s="4"/>
      <c r="G421" s="4"/>
      <c r="H421" s="4"/>
      <c r="I421" s="4"/>
      <c r="J421" s="4"/>
      <c r="K421" s="4"/>
      <c r="L421" s="4"/>
      <c r="M421" s="4"/>
      <c r="N421" s="4"/>
      <c r="O421" s="4"/>
      <c r="P421" s="4"/>
      <c r="Q421" s="4"/>
      <c r="R421" s="4"/>
      <c r="S421" s="4"/>
      <c r="T421" s="4"/>
      <c r="U421" s="4"/>
      <c r="V421" s="4"/>
      <c r="W421" s="4"/>
      <c r="X421" s="4"/>
      <c r="Y421" s="4"/>
      <c r="Z421" s="4"/>
      <c r="AA421" s="4"/>
    </row>
    <row r="422">
      <c r="A422" s="43"/>
      <c r="B422" s="37" t="s">
        <v>97</v>
      </c>
      <c r="C422" s="4"/>
      <c r="D422" s="66"/>
      <c r="E422" s="45"/>
      <c r="F422" s="4"/>
      <c r="G422" s="4"/>
      <c r="H422" s="4"/>
      <c r="I422" s="4"/>
      <c r="J422" s="4"/>
      <c r="K422" s="4"/>
      <c r="L422" s="4"/>
      <c r="M422" s="4"/>
      <c r="N422" s="4"/>
      <c r="O422" s="4"/>
      <c r="P422" s="4"/>
      <c r="Q422" s="4"/>
      <c r="R422" s="4"/>
      <c r="S422" s="4"/>
      <c r="T422" s="4"/>
      <c r="U422" s="4"/>
      <c r="V422" s="4"/>
      <c r="W422" s="4"/>
      <c r="X422" s="4"/>
      <c r="Y422" s="4"/>
      <c r="Z422" s="4"/>
      <c r="AA422" s="4"/>
    </row>
    <row r="423">
      <c r="A423" s="43"/>
      <c r="B423" s="37" t="s">
        <v>97</v>
      </c>
      <c r="C423" s="4"/>
      <c r="D423" s="66"/>
      <c r="E423" s="45"/>
      <c r="F423" s="4"/>
      <c r="G423" s="4"/>
      <c r="H423" s="4"/>
      <c r="I423" s="4"/>
      <c r="J423" s="4"/>
      <c r="K423" s="4"/>
      <c r="L423" s="4"/>
      <c r="M423" s="4"/>
      <c r="N423" s="4"/>
      <c r="O423" s="4"/>
      <c r="P423" s="4"/>
      <c r="Q423" s="4"/>
      <c r="R423" s="4"/>
      <c r="S423" s="4"/>
      <c r="T423" s="4"/>
      <c r="U423" s="4"/>
      <c r="V423" s="4"/>
      <c r="W423" s="4"/>
      <c r="X423" s="4"/>
      <c r="Y423" s="4"/>
      <c r="Z423" s="4"/>
      <c r="AA423" s="4"/>
    </row>
    <row r="424">
      <c r="A424" s="43"/>
      <c r="B424" s="37" t="s">
        <v>97</v>
      </c>
      <c r="C424" s="4"/>
      <c r="D424" s="66"/>
      <c r="E424" s="45"/>
      <c r="F424" s="4"/>
      <c r="G424" s="4"/>
      <c r="H424" s="4"/>
      <c r="I424" s="4"/>
      <c r="J424" s="4"/>
      <c r="K424" s="4"/>
      <c r="L424" s="4"/>
      <c r="M424" s="4"/>
      <c r="N424" s="4"/>
      <c r="O424" s="4"/>
      <c r="P424" s="4"/>
      <c r="Q424" s="4"/>
      <c r="R424" s="4"/>
      <c r="S424" s="4"/>
      <c r="T424" s="4"/>
      <c r="U424" s="4"/>
      <c r="V424" s="4"/>
      <c r="W424" s="4"/>
      <c r="X424" s="4"/>
      <c r="Y424" s="4"/>
      <c r="Z424" s="4"/>
      <c r="AA424" s="4"/>
    </row>
    <row r="425">
      <c r="A425" s="43"/>
      <c r="B425" s="37" t="s">
        <v>97</v>
      </c>
      <c r="C425" s="4"/>
      <c r="D425" s="66"/>
      <c r="E425" s="45"/>
      <c r="F425" s="4"/>
      <c r="G425" s="4"/>
      <c r="H425" s="4"/>
      <c r="I425" s="4"/>
      <c r="J425" s="4"/>
      <c r="K425" s="4"/>
      <c r="L425" s="4"/>
      <c r="M425" s="4"/>
      <c r="N425" s="4"/>
      <c r="O425" s="4"/>
      <c r="P425" s="4"/>
      <c r="Q425" s="4"/>
      <c r="R425" s="4"/>
      <c r="S425" s="4"/>
      <c r="T425" s="4"/>
      <c r="U425" s="4"/>
      <c r="V425" s="4"/>
      <c r="W425" s="4"/>
      <c r="X425" s="4"/>
      <c r="Y425" s="4"/>
      <c r="Z425" s="4"/>
      <c r="AA425" s="4"/>
    </row>
    <row r="426">
      <c r="A426" s="43"/>
      <c r="B426" s="37" t="s">
        <v>97</v>
      </c>
      <c r="C426" s="4"/>
      <c r="D426" s="66"/>
      <c r="E426" s="45"/>
      <c r="F426" s="4"/>
      <c r="G426" s="4"/>
      <c r="H426" s="4"/>
      <c r="I426" s="4"/>
      <c r="J426" s="4"/>
      <c r="K426" s="4"/>
      <c r="L426" s="4"/>
      <c r="M426" s="4"/>
      <c r="N426" s="4"/>
      <c r="O426" s="4"/>
      <c r="P426" s="4"/>
      <c r="Q426" s="4"/>
      <c r="R426" s="4"/>
      <c r="S426" s="4"/>
      <c r="T426" s="4"/>
      <c r="U426" s="4"/>
      <c r="V426" s="4"/>
      <c r="W426" s="4"/>
      <c r="X426" s="4"/>
      <c r="Y426" s="4"/>
      <c r="Z426" s="4"/>
      <c r="AA426" s="4"/>
    </row>
    <row r="427">
      <c r="A427" s="43"/>
      <c r="B427" s="37" t="s">
        <v>97</v>
      </c>
      <c r="C427" s="4"/>
      <c r="D427" s="66"/>
      <c r="E427" s="45"/>
      <c r="F427" s="4"/>
      <c r="G427" s="4"/>
      <c r="H427" s="4"/>
      <c r="I427" s="4"/>
      <c r="J427" s="4"/>
      <c r="K427" s="4"/>
      <c r="L427" s="4"/>
      <c r="M427" s="4"/>
      <c r="N427" s="4"/>
      <c r="O427" s="4"/>
      <c r="P427" s="4"/>
      <c r="Q427" s="4"/>
      <c r="R427" s="4"/>
      <c r="S427" s="4"/>
      <c r="T427" s="4"/>
      <c r="U427" s="4"/>
      <c r="V427" s="4"/>
      <c r="W427" s="4"/>
      <c r="X427" s="4"/>
      <c r="Y427" s="4"/>
      <c r="Z427" s="4"/>
      <c r="AA427" s="4"/>
    </row>
    <row r="428">
      <c r="A428" s="43"/>
      <c r="B428" s="37" t="s">
        <v>97</v>
      </c>
      <c r="C428" s="4"/>
      <c r="D428" s="66"/>
      <c r="E428" s="45"/>
      <c r="F428" s="4"/>
      <c r="G428" s="4"/>
      <c r="H428" s="4"/>
      <c r="I428" s="4"/>
      <c r="J428" s="4"/>
      <c r="K428" s="4"/>
      <c r="L428" s="4"/>
      <c r="M428" s="4"/>
      <c r="N428" s="4"/>
      <c r="O428" s="4"/>
      <c r="P428" s="4"/>
      <c r="Q428" s="4"/>
      <c r="R428" s="4"/>
      <c r="S428" s="4"/>
      <c r="T428" s="4"/>
      <c r="U428" s="4"/>
      <c r="V428" s="4"/>
      <c r="W428" s="4"/>
      <c r="X428" s="4"/>
      <c r="Y428" s="4"/>
      <c r="Z428" s="4"/>
      <c r="AA428" s="4"/>
    </row>
    <row r="429">
      <c r="A429" s="43"/>
      <c r="B429" s="37" t="s">
        <v>97</v>
      </c>
      <c r="C429" s="4"/>
      <c r="D429" s="66"/>
      <c r="E429" s="45"/>
      <c r="F429" s="4"/>
      <c r="G429" s="4"/>
      <c r="H429" s="4"/>
      <c r="I429" s="4"/>
      <c r="J429" s="4"/>
      <c r="K429" s="4"/>
      <c r="L429" s="4"/>
      <c r="M429" s="4"/>
      <c r="N429" s="4"/>
      <c r="O429" s="4"/>
      <c r="P429" s="4"/>
      <c r="Q429" s="4"/>
      <c r="R429" s="4"/>
      <c r="S429" s="4"/>
      <c r="T429" s="4"/>
      <c r="U429" s="4"/>
      <c r="V429" s="4"/>
      <c r="W429" s="4"/>
      <c r="X429" s="4"/>
      <c r="Y429" s="4"/>
      <c r="Z429" s="4"/>
      <c r="AA429" s="4"/>
    </row>
    <row r="430">
      <c r="A430" s="43"/>
      <c r="B430" s="37" t="s">
        <v>97</v>
      </c>
      <c r="C430" s="4"/>
      <c r="D430" s="66"/>
      <c r="E430" s="45"/>
      <c r="F430" s="4"/>
      <c r="G430" s="4"/>
      <c r="H430" s="4"/>
      <c r="I430" s="4"/>
      <c r="J430" s="4"/>
      <c r="K430" s="4"/>
      <c r="L430" s="4"/>
      <c r="M430" s="4"/>
      <c r="N430" s="4"/>
      <c r="O430" s="4"/>
      <c r="P430" s="4"/>
      <c r="Q430" s="4"/>
      <c r="R430" s="4"/>
      <c r="S430" s="4"/>
      <c r="T430" s="4"/>
      <c r="U430" s="4"/>
      <c r="V430" s="4"/>
      <c r="W430" s="4"/>
      <c r="X430" s="4"/>
      <c r="Y430" s="4"/>
      <c r="Z430" s="4"/>
      <c r="AA430" s="4"/>
    </row>
    <row r="431">
      <c r="A431" s="43"/>
      <c r="B431" s="37" t="s">
        <v>97</v>
      </c>
      <c r="C431" s="4"/>
      <c r="D431" s="66"/>
      <c r="E431" s="45"/>
      <c r="F431" s="4"/>
      <c r="G431" s="4"/>
      <c r="H431" s="4"/>
      <c r="I431" s="4"/>
      <c r="J431" s="4"/>
      <c r="K431" s="4"/>
      <c r="L431" s="4"/>
      <c r="M431" s="4"/>
      <c r="N431" s="4"/>
      <c r="O431" s="4"/>
      <c r="P431" s="4"/>
      <c r="Q431" s="4"/>
      <c r="R431" s="4"/>
      <c r="S431" s="4"/>
      <c r="T431" s="4"/>
      <c r="U431" s="4"/>
      <c r="V431" s="4"/>
      <c r="W431" s="4"/>
      <c r="X431" s="4"/>
      <c r="Y431" s="4"/>
      <c r="Z431" s="4"/>
      <c r="AA431" s="4"/>
    </row>
    <row r="432">
      <c r="A432" s="43"/>
      <c r="B432" s="37" t="s">
        <v>97</v>
      </c>
      <c r="C432" s="4"/>
      <c r="D432" s="66"/>
      <c r="E432" s="45"/>
      <c r="F432" s="4"/>
      <c r="G432" s="4"/>
      <c r="H432" s="4"/>
      <c r="I432" s="4"/>
      <c r="J432" s="4"/>
      <c r="K432" s="4"/>
      <c r="L432" s="4"/>
      <c r="M432" s="4"/>
      <c r="N432" s="4"/>
      <c r="O432" s="4"/>
      <c r="P432" s="4"/>
      <c r="Q432" s="4"/>
      <c r="R432" s="4"/>
      <c r="S432" s="4"/>
      <c r="T432" s="4"/>
      <c r="U432" s="4"/>
      <c r="V432" s="4"/>
      <c r="W432" s="4"/>
      <c r="X432" s="4"/>
      <c r="Y432" s="4"/>
      <c r="Z432" s="4"/>
      <c r="AA432" s="4"/>
    </row>
    <row r="433">
      <c r="A433" s="43"/>
      <c r="B433" s="37" t="s">
        <v>97</v>
      </c>
      <c r="C433" s="4"/>
      <c r="D433" s="66"/>
      <c r="E433" s="45"/>
      <c r="F433" s="4"/>
      <c r="G433" s="4"/>
      <c r="H433" s="4"/>
      <c r="I433" s="4"/>
      <c r="J433" s="4"/>
      <c r="K433" s="4"/>
      <c r="L433" s="4"/>
      <c r="M433" s="4"/>
      <c r="N433" s="4"/>
      <c r="O433" s="4"/>
      <c r="P433" s="4"/>
      <c r="Q433" s="4"/>
      <c r="R433" s="4"/>
      <c r="S433" s="4"/>
      <c r="T433" s="4"/>
      <c r="U433" s="4"/>
      <c r="V433" s="4"/>
      <c r="W433" s="4"/>
      <c r="X433" s="4"/>
      <c r="Y433" s="4"/>
      <c r="Z433" s="4"/>
      <c r="AA433" s="4"/>
    </row>
    <row r="434">
      <c r="A434" s="43"/>
      <c r="B434" s="37" t="s">
        <v>97</v>
      </c>
      <c r="C434" s="4"/>
      <c r="D434" s="66"/>
      <c r="E434" s="45"/>
      <c r="F434" s="4"/>
      <c r="G434" s="4"/>
      <c r="H434" s="4"/>
      <c r="I434" s="4"/>
      <c r="J434" s="4"/>
      <c r="K434" s="4"/>
      <c r="L434" s="4"/>
      <c r="M434" s="4"/>
      <c r="N434" s="4"/>
      <c r="O434" s="4"/>
      <c r="P434" s="4"/>
      <c r="Q434" s="4"/>
      <c r="R434" s="4"/>
      <c r="S434" s="4"/>
      <c r="T434" s="4"/>
      <c r="U434" s="4"/>
      <c r="V434" s="4"/>
      <c r="W434" s="4"/>
      <c r="X434" s="4"/>
      <c r="Y434" s="4"/>
      <c r="Z434" s="4"/>
      <c r="AA434" s="4"/>
    </row>
    <row r="435">
      <c r="A435" s="43"/>
      <c r="B435" s="37" t="s">
        <v>97</v>
      </c>
      <c r="C435" s="4"/>
      <c r="D435" s="66"/>
      <c r="E435" s="45"/>
      <c r="F435" s="4"/>
      <c r="G435" s="4"/>
      <c r="H435" s="4"/>
      <c r="I435" s="4"/>
      <c r="J435" s="4"/>
      <c r="K435" s="4"/>
      <c r="L435" s="4"/>
      <c r="M435" s="4"/>
      <c r="N435" s="4"/>
      <c r="O435" s="4"/>
      <c r="P435" s="4"/>
      <c r="Q435" s="4"/>
      <c r="R435" s="4"/>
      <c r="S435" s="4"/>
      <c r="T435" s="4"/>
      <c r="U435" s="4"/>
      <c r="V435" s="4"/>
      <c r="W435" s="4"/>
      <c r="X435" s="4"/>
      <c r="Y435" s="4"/>
      <c r="Z435" s="4"/>
      <c r="AA435" s="4"/>
    </row>
    <row r="436">
      <c r="A436" s="43"/>
      <c r="B436" s="37" t="s">
        <v>97</v>
      </c>
      <c r="C436" s="4"/>
      <c r="D436" s="66"/>
      <c r="E436" s="45"/>
      <c r="F436" s="4"/>
      <c r="G436" s="4"/>
      <c r="H436" s="4"/>
      <c r="I436" s="4"/>
      <c r="J436" s="4"/>
      <c r="K436" s="4"/>
      <c r="L436" s="4"/>
      <c r="M436" s="4"/>
      <c r="N436" s="4"/>
      <c r="O436" s="4"/>
      <c r="P436" s="4"/>
      <c r="Q436" s="4"/>
      <c r="R436" s="4"/>
      <c r="S436" s="4"/>
      <c r="T436" s="4"/>
      <c r="U436" s="4"/>
      <c r="V436" s="4"/>
      <c r="W436" s="4"/>
      <c r="X436" s="4"/>
      <c r="Y436" s="4"/>
      <c r="Z436" s="4"/>
      <c r="AA436" s="4"/>
    </row>
    <row r="437">
      <c r="A437" s="43"/>
      <c r="B437" s="37" t="s">
        <v>97</v>
      </c>
      <c r="C437" s="4"/>
      <c r="D437" s="66"/>
      <c r="E437" s="45"/>
      <c r="F437" s="4"/>
      <c r="G437" s="4"/>
      <c r="H437" s="4"/>
      <c r="I437" s="4"/>
      <c r="J437" s="4"/>
      <c r="K437" s="4"/>
      <c r="L437" s="4"/>
      <c r="M437" s="4"/>
      <c r="N437" s="4"/>
      <c r="O437" s="4"/>
      <c r="P437" s="4"/>
      <c r="Q437" s="4"/>
      <c r="R437" s="4"/>
      <c r="S437" s="4"/>
      <c r="T437" s="4"/>
      <c r="U437" s="4"/>
      <c r="V437" s="4"/>
      <c r="W437" s="4"/>
      <c r="X437" s="4"/>
      <c r="Y437" s="4"/>
      <c r="Z437" s="4"/>
      <c r="AA437" s="4"/>
    </row>
    <row r="438">
      <c r="A438" s="43"/>
      <c r="B438" s="37" t="s">
        <v>97</v>
      </c>
      <c r="C438" s="4"/>
      <c r="D438" s="66"/>
      <c r="E438" s="45"/>
      <c r="F438" s="4"/>
      <c r="G438" s="4"/>
      <c r="H438" s="4"/>
      <c r="I438" s="4"/>
      <c r="J438" s="4"/>
      <c r="K438" s="4"/>
      <c r="L438" s="4"/>
      <c r="M438" s="4"/>
      <c r="N438" s="4"/>
      <c r="O438" s="4"/>
      <c r="P438" s="4"/>
      <c r="Q438" s="4"/>
      <c r="R438" s="4"/>
      <c r="S438" s="4"/>
      <c r="T438" s="4"/>
      <c r="U438" s="4"/>
      <c r="V438" s="4"/>
      <c r="W438" s="4"/>
      <c r="X438" s="4"/>
      <c r="Y438" s="4"/>
      <c r="Z438" s="4"/>
      <c r="AA438" s="4"/>
    </row>
    <row r="439">
      <c r="A439" s="43"/>
      <c r="B439" s="37" t="s">
        <v>97</v>
      </c>
      <c r="C439" s="4"/>
      <c r="D439" s="66"/>
      <c r="E439" s="45"/>
      <c r="F439" s="4"/>
      <c r="G439" s="4"/>
      <c r="H439" s="4"/>
      <c r="I439" s="4"/>
      <c r="J439" s="4"/>
      <c r="K439" s="4"/>
      <c r="L439" s="4"/>
      <c r="M439" s="4"/>
      <c r="N439" s="4"/>
      <c r="O439" s="4"/>
      <c r="P439" s="4"/>
      <c r="Q439" s="4"/>
      <c r="R439" s="4"/>
      <c r="S439" s="4"/>
      <c r="T439" s="4"/>
      <c r="U439" s="4"/>
      <c r="V439" s="4"/>
      <c r="W439" s="4"/>
      <c r="X439" s="4"/>
      <c r="Y439" s="4"/>
      <c r="Z439" s="4"/>
      <c r="AA439" s="4"/>
    </row>
    <row r="440">
      <c r="A440" s="43"/>
      <c r="B440" s="37" t="s">
        <v>97</v>
      </c>
      <c r="C440" s="4"/>
      <c r="D440" s="66"/>
      <c r="E440" s="45"/>
      <c r="F440" s="4"/>
      <c r="G440" s="4"/>
      <c r="H440" s="4"/>
      <c r="I440" s="4"/>
      <c r="J440" s="4"/>
      <c r="K440" s="4"/>
      <c r="L440" s="4"/>
      <c r="M440" s="4"/>
      <c r="N440" s="4"/>
      <c r="O440" s="4"/>
      <c r="P440" s="4"/>
      <c r="Q440" s="4"/>
      <c r="R440" s="4"/>
      <c r="S440" s="4"/>
      <c r="T440" s="4"/>
      <c r="U440" s="4"/>
      <c r="V440" s="4"/>
      <c r="W440" s="4"/>
      <c r="X440" s="4"/>
      <c r="Y440" s="4"/>
      <c r="Z440" s="4"/>
      <c r="AA440" s="4"/>
    </row>
    <row r="441">
      <c r="A441" s="43"/>
      <c r="B441" s="37" t="s">
        <v>97</v>
      </c>
      <c r="C441" s="4"/>
      <c r="D441" s="66"/>
      <c r="E441" s="45"/>
      <c r="F441" s="4"/>
      <c r="G441" s="4"/>
      <c r="H441" s="4"/>
      <c r="I441" s="4"/>
      <c r="J441" s="4"/>
      <c r="K441" s="4"/>
      <c r="L441" s="4"/>
      <c r="M441" s="4"/>
      <c r="N441" s="4"/>
      <c r="O441" s="4"/>
      <c r="P441" s="4"/>
      <c r="Q441" s="4"/>
      <c r="R441" s="4"/>
      <c r="S441" s="4"/>
      <c r="T441" s="4"/>
      <c r="U441" s="4"/>
      <c r="V441" s="4"/>
      <c r="W441" s="4"/>
      <c r="X441" s="4"/>
      <c r="Y441" s="4"/>
      <c r="Z441" s="4"/>
      <c r="AA441" s="4"/>
    </row>
    <row r="442">
      <c r="A442" s="43"/>
      <c r="B442" s="37" t="s">
        <v>97</v>
      </c>
      <c r="C442" s="4"/>
      <c r="D442" s="66"/>
      <c r="E442" s="45"/>
      <c r="F442" s="4"/>
      <c r="G442" s="4"/>
      <c r="H442" s="4"/>
      <c r="I442" s="4"/>
      <c r="J442" s="4"/>
      <c r="K442" s="4"/>
      <c r="L442" s="4"/>
      <c r="M442" s="4"/>
      <c r="N442" s="4"/>
      <c r="O442" s="4"/>
      <c r="P442" s="4"/>
      <c r="Q442" s="4"/>
      <c r="R442" s="4"/>
      <c r="S442" s="4"/>
      <c r="T442" s="4"/>
      <c r="U442" s="4"/>
      <c r="V442" s="4"/>
      <c r="W442" s="4"/>
      <c r="X442" s="4"/>
      <c r="Y442" s="4"/>
      <c r="Z442" s="4"/>
      <c r="AA442" s="4"/>
    </row>
    <row r="443">
      <c r="A443" s="43"/>
      <c r="B443" s="37" t="s">
        <v>97</v>
      </c>
      <c r="C443" s="4"/>
      <c r="D443" s="66"/>
      <c r="E443" s="45"/>
      <c r="F443" s="4"/>
      <c r="G443" s="4"/>
      <c r="H443" s="4"/>
      <c r="I443" s="4"/>
      <c r="J443" s="4"/>
      <c r="K443" s="4"/>
      <c r="L443" s="4"/>
      <c r="M443" s="4"/>
      <c r="N443" s="4"/>
      <c r="O443" s="4"/>
      <c r="P443" s="4"/>
      <c r="Q443" s="4"/>
      <c r="R443" s="4"/>
      <c r="S443" s="4"/>
      <c r="T443" s="4"/>
      <c r="U443" s="4"/>
      <c r="V443" s="4"/>
      <c r="W443" s="4"/>
      <c r="X443" s="4"/>
      <c r="Y443" s="4"/>
      <c r="Z443" s="4"/>
      <c r="AA443" s="4"/>
    </row>
    <row r="444">
      <c r="A444" s="43"/>
      <c r="B444" s="37" t="s">
        <v>97</v>
      </c>
      <c r="C444" s="4"/>
      <c r="D444" s="66"/>
      <c r="E444" s="45"/>
      <c r="F444" s="4"/>
      <c r="G444" s="4"/>
      <c r="H444" s="4"/>
      <c r="I444" s="4"/>
      <c r="J444" s="4"/>
      <c r="K444" s="4"/>
      <c r="L444" s="4"/>
      <c r="M444" s="4"/>
      <c r="N444" s="4"/>
      <c r="O444" s="4"/>
      <c r="P444" s="4"/>
      <c r="Q444" s="4"/>
      <c r="R444" s="4"/>
      <c r="S444" s="4"/>
      <c r="T444" s="4"/>
      <c r="U444" s="4"/>
      <c r="V444" s="4"/>
      <c r="W444" s="4"/>
      <c r="X444" s="4"/>
      <c r="Y444" s="4"/>
      <c r="Z444" s="4"/>
      <c r="AA444" s="4"/>
    </row>
    <row r="445">
      <c r="A445" s="43"/>
      <c r="B445" s="37" t="s">
        <v>97</v>
      </c>
      <c r="C445" s="4"/>
      <c r="D445" s="66"/>
      <c r="E445" s="45"/>
      <c r="F445" s="4"/>
      <c r="G445" s="4"/>
      <c r="H445" s="4"/>
      <c r="I445" s="4"/>
      <c r="J445" s="4"/>
      <c r="K445" s="4"/>
      <c r="L445" s="4"/>
      <c r="M445" s="4"/>
      <c r="N445" s="4"/>
      <c r="O445" s="4"/>
      <c r="P445" s="4"/>
      <c r="Q445" s="4"/>
      <c r="R445" s="4"/>
      <c r="S445" s="4"/>
      <c r="T445" s="4"/>
      <c r="U445" s="4"/>
      <c r="V445" s="4"/>
      <c r="W445" s="4"/>
      <c r="X445" s="4"/>
      <c r="Y445" s="4"/>
      <c r="Z445" s="4"/>
      <c r="AA445" s="4"/>
    </row>
    <row r="446">
      <c r="A446" s="43"/>
      <c r="B446" s="37" t="s">
        <v>97</v>
      </c>
      <c r="C446" s="4"/>
      <c r="D446" s="66"/>
      <c r="E446" s="45"/>
      <c r="F446" s="4"/>
      <c r="G446" s="4"/>
      <c r="H446" s="4"/>
      <c r="I446" s="4"/>
      <c r="J446" s="4"/>
      <c r="K446" s="4"/>
      <c r="L446" s="4"/>
      <c r="M446" s="4"/>
      <c r="N446" s="4"/>
      <c r="O446" s="4"/>
      <c r="P446" s="4"/>
      <c r="Q446" s="4"/>
      <c r="R446" s="4"/>
      <c r="S446" s="4"/>
      <c r="T446" s="4"/>
      <c r="U446" s="4"/>
      <c r="V446" s="4"/>
      <c r="W446" s="4"/>
      <c r="X446" s="4"/>
      <c r="Y446" s="4"/>
      <c r="Z446" s="4"/>
      <c r="AA446" s="4"/>
    </row>
    <row r="447">
      <c r="A447" s="43"/>
      <c r="B447" s="37" t="s">
        <v>97</v>
      </c>
      <c r="C447" s="4"/>
      <c r="D447" s="66"/>
      <c r="E447" s="45"/>
      <c r="F447" s="4"/>
      <c r="G447" s="4"/>
      <c r="H447" s="4"/>
      <c r="I447" s="4"/>
      <c r="J447" s="4"/>
      <c r="K447" s="4"/>
      <c r="L447" s="4"/>
      <c r="M447" s="4"/>
      <c r="N447" s="4"/>
      <c r="O447" s="4"/>
      <c r="P447" s="4"/>
      <c r="Q447" s="4"/>
      <c r="R447" s="4"/>
      <c r="S447" s="4"/>
      <c r="T447" s="4"/>
      <c r="U447" s="4"/>
      <c r="V447" s="4"/>
      <c r="W447" s="4"/>
      <c r="X447" s="4"/>
      <c r="Y447" s="4"/>
      <c r="Z447" s="4"/>
      <c r="AA447" s="4"/>
    </row>
    <row r="448">
      <c r="A448" s="43"/>
      <c r="B448" s="37" t="s">
        <v>97</v>
      </c>
      <c r="C448" s="4"/>
      <c r="D448" s="66"/>
      <c r="E448" s="45"/>
      <c r="F448" s="4"/>
      <c r="G448" s="4"/>
      <c r="H448" s="4"/>
      <c r="I448" s="4"/>
      <c r="J448" s="4"/>
      <c r="K448" s="4"/>
      <c r="L448" s="4"/>
      <c r="M448" s="4"/>
      <c r="N448" s="4"/>
      <c r="O448" s="4"/>
      <c r="P448" s="4"/>
      <c r="Q448" s="4"/>
      <c r="R448" s="4"/>
      <c r="S448" s="4"/>
      <c r="T448" s="4"/>
      <c r="U448" s="4"/>
      <c r="V448" s="4"/>
      <c r="W448" s="4"/>
      <c r="X448" s="4"/>
      <c r="Y448" s="4"/>
      <c r="Z448" s="4"/>
      <c r="AA448" s="4"/>
    </row>
    <row r="449">
      <c r="A449" s="43"/>
      <c r="B449" s="37" t="s">
        <v>97</v>
      </c>
      <c r="C449" s="4"/>
      <c r="D449" s="66"/>
      <c r="E449" s="45"/>
      <c r="F449" s="4"/>
      <c r="G449" s="4"/>
      <c r="H449" s="4"/>
      <c r="I449" s="4"/>
      <c r="J449" s="4"/>
      <c r="K449" s="4"/>
      <c r="L449" s="4"/>
      <c r="M449" s="4"/>
      <c r="N449" s="4"/>
      <c r="O449" s="4"/>
      <c r="P449" s="4"/>
      <c r="Q449" s="4"/>
      <c r="R449" s="4"/>
      <c r="S449" s="4"/>
      <c r="T449" s="4"/>
      <c r="U449" s="4"/>
      <c r="V449" s="4"/>
      <c r="W449" s="4"/>
      <c r="X449" s="4"/>
      <c r="Y449" s="4"/>
      <c r="Z449" s="4"/>
      <c r="AA449" s="4"/>
    </row>
    <row r="450">
      <c r="A450" s="43"/>
      <c r="B450" s="37" t="s">
        <v>97</v>
      </c>
      <c r="C450" s="4"/>
      <c r="D450" s="66"/>
      <c r="E450" s="45"/>
      <c r="F450" s="4"/>
      <c r="G450" s="4"/>
      <c r="H450" s="4"/>
      <c r="I450" s="4"/>
      <c r="J450" s="4"/>
      <c r="K450" s="4"/>
      <c r="L450" s="4"/>
      <c r="M450" s="4"/>
      <c r="N450" s="4"/>
      <c r="O450" s="4"/>
      <c r="P450" s="4"/>
      <c r="Q450" s="4"/>
      <c r="R450" s="4"/>
      <c r="S450" s="4"/>
      <c r="T450" s="4"/>
      <c r="U450" s="4"/>
      <c r="V450" s="4"/>
      <c r="W450" s="4"/>
      <c r="X450" s="4"/>
      <c r="Y450" s="4"/>
      <c r="Z450" s="4"/>
      <c r="AA450" s="4"/>
    </row>
    <row r="451">
      <c r="A451" s="43"/>
      <c r="B451" s="37" t="s">
        <v>97</v>
      </c>
      <c r="C451" s="4"/>
      <c r="D451" s="66"/>
      <c r="E451" s="45"/>
      <c r="F451" s="4"/>
      <c r="G451" s="4"/>
      <c r="H451" s="4"/>
      <c r="I451" s="4"/>
      <c r="J451" s="4"/>
      <c r="K451" s="4"/>
      <c r="L451" s="4"/>
      <c r="M451" s="4"/>
      <c r="N451" s="4"/>
      <c r="O451" s="4"/>
      <c r="P451" s="4"/>
      <c r="Q451" s="4"/>
      <c r="R451" s="4"/>
      <c r="S451" s="4"/>
      <c r="T451" s="4"/>
      <c r="U451" s="4"/>
      <c r="V451" s="4"/>
      <c r="W451" s="4"/>
      <c r="X451" s="4"/>
      <c r="Y451" s="4"/>
      <c r="Z451" s="4"/>
      <c r="AA451" s="4"/>
    </row>
    <row r="452">
      <c r="A452" s="43"/>
      <c r="B452" s="37" t="s">
        <v>97</v>
      </c>
      <c r="C452" s="4"/>
      <c r="D452" s="66"/>
      <c r="E452" s="45"/>
      <c r="F452" s="4"/>
      <c r="G452" s="4"/>
      <c r="H452" s="4"/>
      <c r="I452" s="4"/>
      <c r="J452" s="4"/>
      <c r="K452" s="4"/>
      <c r="L452" s="4"/>
      <c r="M452" s="4"/>
      <c r="N452" s="4"/>
      <c r="O452" s="4"/>
      <c r="P452" s="4"/>
      <c r="Q452" s="4"/>
      <c r="R452" s="4"/>
      <c r="S452" s="4"/>
      <c r="T452" s="4"/>
      <c r="U452" s="4"/>
      <c r="V452" s="4"/>
      <c r="W452" s="4"/>
      <c r="X452" s="4"/>
      <c r="Y452" s="4"/>
      <c r="Z452" s="4"/>
      <c r="AA452" s="4"/>
    </row>
    <row r="453">
      <c r="A453" s="43"/>
      <c r="B453" s="37" t="s">
        <v>97</v>
      </c>
      <c r="C453" s="4"/>
      <c r="D453" s="66"/>
      <c r="E453" s="45"/>
      <c r="F453" s="4"/>
      <c r="G453" s="4"/>
      <c r="H453" s="4"/>
      <c r="I453" s="4"/>
      <c r="J453" s="4"/>
      <c r="K453" s="4"/>
      <c r="L453" s="4"/>
      <c r="M453" s="4"/>
      <c r="N453" s="4"/>
      <c r="O453" s="4"/>
      <c r="P453" s="4"/>
      <c r="Q453" s="4"/>
      <c r="R453" s="4"/>
      <c r="S453" s="4"/>
      <c r="T453" s="4"/>
      <c r="U453" s="4"/>
      <c r="V453" s="4"/>
      <c r="W453" s="4"/>
      <c r="X453" s="4"/>
      <c r="Y453" s="4"/>
      <c r="Z453" s="4"/>
      <c r="AA453" s="4"/>
    </row>
    <row r="454">
      <c r="A454" s="43"/>
      <c r="B454" s="37" t="s">
        <v>97</v>
      </c>
      <c r="C454" s="4"/>
      <c r="D454" s="66"/>
      <c r="E454" s="45"/>
      <c r="F454" s="4"/>
      <c r="G454" s="4"/>
      <c r="H454" s="4"/>
      <c r="I454" s="4"/>
      <c r="J454" s="4"/>
      <c r="K454" s="4"/>
      <c r="L454" s="4"/>
      <c r="M454" s="4"/>
      <c r="N454" s="4"/>
      <c r="O454" s="4"/>
      <c r="P454" s="4"/>
      <c r="Q454" s="4"/>
      <c r="R454" s="4"/>
      <c r="S454" s="4"/>
      <c r="T454" s="4"/>
      <c r="U454" s="4"/>
      <c r="V454" s="4"/>
      <c r="W454" s="4"/>
      <c r="X454" s="4"/>
      <c r="Y454" s="4"/>
      <c r="Z454" s="4"/>
      <c r="AA454" s="4"/>
    </row>
    <row r="455">
      <c r="A455" s="43"/>
      <c r="B455" s="37" t="s">
        <v>97</v>
      </c>
      <c r="C455" s="4"/>
      <c r="D455" s="66"/>
      <c r="E455" s="45"/>
      <c r="F455" s="4"/>
      <c r="G455" s="4"/>
      <c r="H455" s="4"/>
      <c r="I455" s="4"/>
      <c r="J455" s="4"/>
      <c r="K455" s="4"/>
      <c r="L455" s="4"/>
      <c r="M455" s="4"/>
      <c r="N455" s="4"/>
      <c r="O455" s="4"/>
      <c r="P455" s="4"/>
      <c r="Q455" s="4"/>
      <c r="R455" s="4"/>
      <c r="S455" s="4"/>
      <c r="T455" s="4"/>
      <c r="U455" s="4"/>
      <c r="V455" s="4"/>
      <c r="W455" s="4"/>
      <c r="X455" s="4"/>
      <c r="Y455" s="4"/>
      <c r="Z455" s="4"/>
      <c r="AA455" s="4"/>
    </row>
    <row r="456">
      <c r="A456" s="43"/>
      <c r="B456" s="37" t="s">
        <v>97</v>
      </c>
      <c r="C456" s="4"/>
      <c r="D456" s="66"/>
      <c r="E456" s="45"/>
      <c r="F456" s="4"/>
      <c r="G456" s="4"/>
      <c r="H456" s="4"/>
      <c r="I456" s="4"/>
      <c r="J456" s="4"/>
      <c r="K456" s="4"/>
      <c r="L456" s="4"/>
      <c r="M456" s="4"/>
      <c r="N456" s="4"/>
      <c r="O456" s="4"/>
      <c r="P456" s="4"/>
      <c r="Q456" s="4"/>
      <c r="R456" s="4"/>
      <c r="S456" s="4"/>
      <c r="T456" s="4"/>
      <c r="U456" s="4"/>
      <c r="V456" s="4"/>
      <c r="W456" s="4"/>
      <c r="X456" s="4"/>
      <c r="Y456" s="4"/>
      <c r="Z456" s="4"/>
      <c r="AA456" s="4"/>
    </row>
    <row r="457">
      <c r="A457" s="43"/>
      <c r="B457" s="37" t="s">
        <v>97</v>
      </c>
      <c r="C457" s="4"/>
      <c r="D457" s="66"/>
      <c r="E457" s="45"/>
      <c r="F457" s="4"/>
      <c r="G457" s="4"/>
      <c r="H457" s="4"/>
      <c r="I457" s="4"/>
      <c r="J457" s="4"/>
      <c r="K457" s="4"/>
      <c r="L457" s="4"/>
      <c r="M457" s="4"/>
      <c r="N457" s="4"/>
      <c r="O457" s="4"/>
      <c r="P457" s="4"/>
      <c r="Q457" s="4"/>
      <c r="R457" s="4"/>
      <c r="S457" s="4"/>
      <c r="T457" s="4"/>
      <c r="U457" s="4"/>
      <c r="V457" s="4"/>
      <c r="W457" s="4"/>
      <c r="X457" s="4"/>
      <c r="Y457" s="4"/>
      <c r="Z457" s="4"/>
      <c r="AA457" s="4"/>
    </row>
    <row r="458">
      <c r="A458" s="43"/>
      <c r="B458" s="37" t="s">
        <v>97</v>
      </c>
      <c r="C458" s="4"/>
      <c r="D458" s="66"/>
      <c r="E458" s="45"/>
      <c r="F458" s="4"/>
      <c r="G458" s="4"/>
      <c r="H458" s="4"/>
      <c r="I458" s="4"/>
      <c r="J458" s="4"/>
      <c r="K458" s="4"/>
      <c r="L458" s="4"/>
      <c r="M458" s="4"/>
      <c r="N458" s="4"/>
      <c r="O458" s="4"/>
      <c r="P458" s="4"/>
      <c r="Q458" s="4"/>
      <c r="R458" s="4"/>
      <c r="S458" s="4"/>
      <c r="T458" s="4"/>
      <c r="U458" s="4"/>
      <c r="V458" s="4"/>
      <c r="W458" s="4"/>
      <c r="X458" s="4"/>
      <c r="Y458" s="4"/>
      <c r="Z458" s="4"/>
      <c r="AA458" s="4"/>
    </row>
    <row r="459">
      <c r="A459" s="43"/>
      <c r="B459" s="37" t="s">
        <v>97</v>
      </c>
      <c r="C459" s="4"/>
      <c r="D459" s="66"/>
      <c r="E459" s="45"/>
      <c r="F459" s="4"/>
      <c r="G459" s="4"/>
      <c r="H459" s="4"/>
      <c r="I459" s="4"/>
      <c r="J459" s="4"/>
      <c r="K459" s="4"/>
      <c r="L459" s="4"/>
      <c r="M459" s="4"/>
      <c r="N459" s="4"/>
      <c r="O459" s="4"/>
      <c r="P459" s="4"/>
      <c r="Q459" s="4"/>
      <c r="R459" s="4"/>
      <c r="S459" s="4"/>
      <c r="T459" s="4"/>
      <c r="U459" s="4"/>
      <c r="V459" s="4"/>
      <c r="W459" s="4"/>
      <c r="X459" s="4"/>
      <c r="Y459" s="4"/>
      <c r="Z459" s="4"/>
      <c r="AA459" s="4"/>
    </row>
    <row r="460">
      <c r="A460" s="43"/>
      <c r="B460" s="37" t="s">
        <v>97</v>
      </c>
      <c r="C460" s="4"/>
      <c r="D460" s="66"/>
      <c r="E460" s="45"/>
      <c r="F460" s="4"/>
      <c r="G460" s="4"/>
      <c r="H460" s="4"/>
      <c r="I460" s="4"/>
      <c r="J460" s="4"/>
      <c r="K460" s="4"/>
      <c r="L460" s="4"/>
      <c r="M460" s="4"/>
      <c r="N460" s="4"/>
      <c r="O460" s="4"/>
      <c r="P460" s="4"/>
      <c r="Q460" s="4"/>
      <c r="R460" s="4"/>
      <c r="S460" s="4"/>
      <c r="T460" s="4"/>
      <c r="U460" s="4"/>
      <c r="V460" s="4"/>
      <c r="W460" s="4"/>
      <c r="X460" s="4"/>
      <c r="Y460" s="4"/>
      <c r="Z460" s="4"/>
      <c r="AA460" s="4"/>
    </row>
    <row r="461">
      <c r="A461" s="43"/>
      <c r="B461" s="37" t="s">
        <v>97</v>
      </c>
      <c r="C461" s="4"/>
      <c r="D461" s="66"/>
      <c r="E461" s="45"/>
      <c r="F461" s="4"/>
      <c r="G461" s="4"/>
      <c r="H461" s="4"/>
      <c r="I461" s="4"/>
      <c r="J461" s="4"/>
      <c r="K461" s="4"/>
      <c r="L461" s="4"/>
      <c r="M461" s="4"/>
      <c r="N461" s="4"/>
      <c r="O461" s="4"/>
      <c r="P461" s="4"/>
      <c r="Q461" s="4"/>
      <c r="R461" s="4"/>
      <c r="S461" s="4"/>
      <c r="T461" s="4"/>
      <c r="U461" s="4"/>
      <c r="V461" s="4"/>
      <c r="W461" s="4"/>
      <c r="X461" s="4"/>
      <c r="Y461" s="4"/>
      <c r="Z461" s="4"/>
      <c r="AA461" s="4"/>
    </row>
    <row r="462">
      <c r="A462" s="43"/>
      <c r="B462" s="37" t="s">
        <v>97</v>
      </c>
      <c r="C462" s="4"/>
      <c r="D462" s="66"/>
      <c r="E462" s="45"/>
      <c r="F462" s="4"/>
      <c r="G462" s="4"/>
      <c r="H462" s="4"/>
      <c r="I462" s="4"/>
      <c r="J462" s="4"/>
      <c r="K462" s="4"/>
      <c r="L462" s="4"/>
      <c r="M462" s="4"/>
      <c r="N462" s="4"/>
      <c r="O462" s="4"/>
      <c r="P462" s="4"/>
      <c r="Q462" s="4"/>
      <c r="R462" s="4"/>
      <c r="S462" s="4"/>
      <c r="T462" s="4"/>
      <c r="U462" s="4"/>
      <c r="V462" s="4"/>
      <c r="W462" s="4"/>
      <c r="X462" s="4"/>
      <c r="Y462" s="4"/>
      <c r="Z462" s="4"/>
      <c r="AA462" s="4"/>
    </row>
    <row r="463">
      <c r="A463" s="43"/>
      <c r="B463" s="37" t="s">
        <v>97</v>
      </c>
      <c r="C463" s="4"/>
      <c r="D463" s="66"/>
      <c r="E463" s="45"/>
      <c r="F463" s="4"/>
      <c r="G463" s="4"/>
      <c r="H463" s="4"/>
      <c r="I463" s="4"/>
      <c r="J463" s="4"/>
      <c r="K463" s="4"/>
      <c r="L463" s="4"/>
      <c r="M463" s="4"/>
      <c r="N463" s="4"/>
      <c r="O463" s="4"/>
      <c r="P463" s="4"/>
      <c r="Q463" s="4"/>
      <c r="R463" s="4"/>
      <c r="S463" s="4"/>
      <c r="T463" s="4"/>
      <c r="U463" s="4"/>
      <c r="V463" s="4"/>
      <c r="W463" s="4"/>
      <c r="X463" s="4"/>
      <c r="Y463" s="4"/>
      <c r="Z463" s="4"/>
      <c r="AA463" s="4"/>
    </row>
    <row r="464">
      <c r="A464" s="43"/>
      <c r="B464" s="37" t="s">
        <v>97</v>
      </c>
      <c r="C464" s="4"/>
      <c r="D464" s="66"/>
      <c r="E464" s="45"/>
      <c r="F464" s="4"/>
      <c r="G464" s="4"/>
      <c r="H464" s="4"/>
      <c r="I464" s="4"/>
      <c r="J464" s="4"/>
      <c r="K464" s="4"/>
      <c r="L464" s="4"/>
      <c r="M464" s="4"/>
      <c r="N464" s="4"/>
      <c r="O464" s="4"/>
      <c r="P464" s="4"/>
      <c r="Q464" s="4"/>
      <c r="R464" s="4"/>
      <c r="S464" s="4"/>
      <c r="T464" s="4"/>
      <c r="U464" s="4"/>
      <c r="V464" s="4"/>
      <c r="W464" s="4"/>
      <c r="X464" s="4"/>
      <c r="Y464" s="4"/>
      <c r="Z464" s="4"/>
      <c r="AA464" s="4"/>
    </row>
    <row r="465">
      <c r="A465" s="43"/>
      <c r="B465" s="37" t="s">
        <v>97</v>
      </c>
      <c r="C465" s="4"/>
      <c r="D465" s="66"/>
      <c r="E465" s="45"/>
      <c r="F465" s="4"/>
      <c r="G465" s="4"/>
      <c r="H465" s="4"/>
      <c r="I465" s="4"/>
      <c r="J465" s="4"/>
      <c r="K465" s="4"/>
      <c r="L465" s="4"/>
      <c r="M465" s="4"/>
      <c r="N465" s="4"/>
      <c r="O465" s="4"/>
      <c r="P465" s="4"/>
      <c r="Q465" s="4"/>
      <c r="R465" s="4"/>
      <c r="S465" s="4"/>
      <c r="T465" s="4"/>
      <c r="U465" s="4"/>
      <c r="V465" s="4"/>
      <c r="W465" s="4"/>
      <c r="X465" s="4"/>
      <c r="Y465" s="4"/>
      <c r="Z465" s="4"/>
      <c r="AA465" s="4"/>
    </row>
    <row r="466">
      <c r="A466" s="43"/>
      <c r="B466" s="37" t="s">
        <v>97</v>
      </c>
      <c r="C466" s="4"/>
      <c r="D466" s="66"/>
      <c r="E466" s="45"/>
      <c r="F466" s="4"/>
      <c r="G466" s="4"/>
      <c r="H466" s="4"/>
      <c r="I466" s="4"/>
      <c r="J466" s="4"/>
      <c r="K466" s="4"/>
      <c r="L466" s="4"/>
      <c r="M466" s="4"/>
      <c r="N466" s="4"/>
      <c r="O466" s="4"/>
      <c r="P466" s="4"/>
      <c r="Q466" s="4"/>
      <c r="R466" s="4"/>
      <c r="S466" s="4"/>
      <c r="T466" s="4"/>
      <c r="U466" s="4"/>
      <c r="V466" s="4"/>
      <c r="W466" s="4"/>
      <c r="X466" s="4"/>
      <c r="Y466" s="4"/>
      <c r="Z466" s="4"/>
      <c r="AA466" s="4"/>
    </row>
    <row r="467">
      <c r="A467" s="43"/>
      <c r="B467" s="37" t="s">
        <v>97</v>
      </c>
      <c r="C467" s="4"/>
      <c r="D467" s="66"/>
      <c r="E467" s="45"/>
      <c r="F467" s="4"/>
      <c r="G467" s="4"/>
      <c r="H467" s="4"/>
      <c r="I467" s="4"/>
      <c r="J467" s="4"/>
      <c r="K467" s="4"/>
      <c r="L467" s="4"/>
      <c r="M467" s="4"/>
      <c r="N467" s="4"/>
      <c r="O467" s="4"/>
      <c r="P467" s="4"/>
      <c r="Q467" s="4"/>
      <c r="R467" s="4"/>
      <c r="S467" s="4"/>
      <c r="T467" s="4"/>
      <c r="U467" s="4"/>
      <c r="V467" s="4"/>
      <c r="W467" s="4"/>
      <c r="X467" s="4"/>
      <c r="Y467" s="4"/>
      <c r="Z467" s="4"/>
      <c r="AA467" s="4"/>
    </row>
    <row r="468">
      <c r="A468" s="43"/>
      <c r="B468" s="37" t="s">
        <v>97</v>
      </c>
      <c r="C468" s="4"/>
      <c r="D468" s="66"/>
      <c r="E468" s="45"/>
      <c r="F468" s="4"/>
      <c r="G468" s="4"/>
      <c r="H468" s="4"/>
      <c r="I468" s="4"/>
      <c r="J468" s="4"/>
      <c r="K468" s="4"/>
      <c r="L468" s="4"/>
      <c r="M468" s="4"/>
      <c r="N468" s="4"/>
      <c r="O468" s="4"/>
      <c r="P468" s="4"/>
      <c r="Q468" s="4"/>
      <c r="R468" s="4"/>
      <c r="S468" s="4"/>
      <c r="T468" s="4"/>
      <c r="U468" s="4"/>
      <c r="V468" s="4"/>
      <c r="W468" s="4"/>
      <c r="X468" s="4"/>
      <c r="Y468" s="4"/>
      <c r="Z468" s="4"/>
      <c r="AA468" s="4"/>
    </row>
    <row r="469">
      <c r="A469" s="43"/>
      <c r="B469" s="37" t="s">
        <v>97</v>
      </c>
      <c r="C469" s="4"/>
      <c r="D469" s="66"/>
      <c r="E469" s="45"/>
      <c r="F469" s="4"/>
      <c r="G469" s="4"/>
      <c r="H469" s="4"/>
      <c r="I469" s="4"/>
      <c r="J469" s="4"/>
      <c r="K469" s="4"/>
      <c r="L469" s="4"/>
      <c r="M469" s="4"/>
      <c r="N469" s="4"/>
      <c r="O469" s="4"/>
      <c r="P469" s="4"/>
      <c r="Q469" s="4"/>
      <c r="R469" s="4"/>
      <c r="S469" s="4"/>
      <c r="T469" s="4"/>
      <c r="U469" s="4"/>
      <c r="V469" s="4"/>
      <c r="W469" s="4"/>
      <c r="X469" s="4"/>
      <c r="Y469" s="4"/>
      <c r="Z469" s="4"/>
      <c r="AA469" s="4"/>
    </row>
    <row r="470">
      <c r="A470" s="43"/>
      <c r="B470" s="37" t="s">
        <v>97</v>
      </c>
      <c r="C470" s="4"/>
      <c r="D470" s="66"/>
      <c r="E470" s="45"/>
      <c r="F470" s="4"/>
      <c r="G470" s="4"/>
      <c r="H470" s="4"/>
      <c r="I470" s="4"/>
      <c r="J470" s="4"/>
      <c r="K470" s="4"/>
      <c r="L470" s="4"/>
      <c r="M470" s="4"/>
      <c r="N470" s="4"/>
      <c r="O470" s="4"/>
      <c r="P470" s="4"/>
      <c r="Q470" s="4"/>
      <c r="R470" s="4"/>
      <c r="S470" s="4"/>
      <c r="T470" s="4"/>
      <c r="U470" s="4"/>
      <c r="V470" s="4"/>
      <c r="W470" s="4"/>
      <c r="X470" s="4"/>
      <c r="Y470" s="4"/>
      <c r="Z470" s="4"/>
      <c r="AA470" s="4"/>
    </row>
    <row r="471">
      <c r="A471" s="43"/>
      <c r="B471" s="37" t="s">
        <v>97</v>
      </c>
      <c r="C471" s="4"/>
      <c r="D471" s="66"/>
      <c r="E471" s="45"/>
      <c r="F471" s="4"/>
      <c r="G471" s="4"/>
      <c r="H471" s="4"/>
      <c r="I471" s="4"/>
      <c r="J471" s="4"/>
      <c r="K471" s="4"/>
      <c r="L471" s="4"/>
      <c r="M471" s="4"/>
      <c r="N471" s="4"/>
      <c r="O471" s="4"/>
      <c r="P471" s="4"/>
      <c r="Q471" s="4"/>
      <c r="R471" s="4"/>
      <c r="S471" s="4"/>
      <c r="T471" s="4"/>
      <c r="U471" s="4"/>
      <c r="V471" s="4"/>
      <c r="W471" s="4"/>
      <c r="X471" s="4"/>
      <c r="Y471" s="4"/>
      <c r="Z471" s="4"/>
      <c r="AA471" s="4"/>
    </row>
    <row r="472">
      <c r="A472" s="43"/>
      <c r="B472" s="37" t="s">
        <v>97</v>
      </c>
      <c r="C472" s="4"/>
      <c r="D472" s="66"/>
      <c r="E472" s="45"/>
      <c r="F472" s="4"/>
      <c r="G472" s="4"/>
      <c r="H472" s="4"/>
      <c r="I472" s="4"/>
      <c r="J472" s="4"/>
      <c r="K472" s="4"/>
      <c r="L472" s="4"/>
      <c r="M472" s="4"/>
      <c r="N472" s="4"/>
      <c r="O472" s="4"/>
      <c r="P472" s="4"/>
      <c r="Q472" s="4"/>
      <c r="R472" s="4"/>
      <c r="S472" s="4"/>
      <c r="T472" s="4"/>
      <c r="U472" s="4"/>
      <c r="V472" s="4"/>
      <c r="W472" s="4"/>
      <c r="X472" s="4"/>
      <c r="Y472" s="4"/>
      <c r="Z472" s="4"/>
      <c r="AA472" s="4"/>
    </row>
    <row r="473">
      <c r="A473" s="43"/>
      <c r="B473" s="37" t="s">
        <v>97</v>
      </c>
      <c r="C473" s="4"/>
      <c r="D473" s="66"/>
      <c r="E473" s="45"/>
      <c r="F473" s="4"/>
      <c r="G473" s="4"/>
      <c r="H473" s="4"/>
      <c r="I473" s="4"/>
      <c r="J473" s="4"/>
      <c r="K473" s="4"/>
      <c r="L473" s="4"/>
      <c r="M473" s="4"/>
      <c r="N473" s="4"/>
      <c r="O473" s="4"/>
      <c r="P473" s="4"/>
      <c r="Q473" s="4"/>
      <c r="R473" s="4"/>
      <c r="S473" s="4"/>
      <c r="T473" s="4"/>
      <c r="U473" s="4"/>
      <c r="V473" s="4"/>
      <c r="W473" s="4"/>
      <c r="X473" s="4"/>
      <c r="Y473" s="4"/>
      <c r="Z473" s="4"/>
      <c r="AA473" s="4"/>
    </row>
    <row r="474">
      <c r="A474" s="43"/>
      <c r="B474" s="37" t="s">
        <v>97</v>
      </c>
      <c r="C474" s="4"/>
      <c r="D474" s="66"/>
      <c r="E474" s="45"/>
      <c r="F474" s="4"/>
      <c r="G474" s="4"/>
      <c r="H474" s="4"/>
      <c r="I474" s="4"/>
      <c r="J474" s="4"/>
      <c r="K474" s="4"/>
      <c r="L474" s="4"/>
      <c r="M474" s="4"/>
      <c r="N474" s="4"/>
      <c r="O474" s="4"/>
      <c r="P474" s="4"/>
      <c r="Q474" s="4"/>
      <c r="R474" s="4"/>
      <c r="S474" s="4"/>
      <c r="T474" s="4"/>
      <c r="U474" s="4"/>
      <c r="V474" s="4"/>
      <c r="W474" s="4"/>
      <c r="X474" s="4"/>
      <c r="Y474" s="4"/>
      <c r="Z474" s="4"/>
      <c r="AA474" s="4"/>
    </row>
    <row r="475">
      <c r="A475" s="43"/>
      <c r="B475" s="37" t="s">
        <v>97</v>
      </c>
      <c r="C475" s="4"/>
      <c r="D475" s="66"/>
      <c r="E475" s="45"/>
      <c r="F475" s="4"/>
      <c r="G475" s="4"/>
      <c r="H475" s="4"/>
      <c r="I475" s="4"/>
      <c r="J475" s="4"/>
      <c r="K475" s="4"/>
      <c r="L475" s="4"/>
      <c r="M475" s="4"/>
      <c r="N475" s="4"/>
      <c r="O475" s="4"/>
      <c r="P475" s="4"/>
      <c r="Q475" s="4"/>
      <c r="R475" s="4"/>
      <c r="S475" s="4"/>
      <c r="T475" s="4"/>
      <c r="U475" s="4"/>
      <c r="V475" s="4"/>
      <c r="W475" s="4"/>
      <c r="X475" s="4"/>
      <c r="Y475" s="4"/>
      <c r="Z475" s="4"/>
      <c r="AA475" s="4"/>
    </row>
    <row r="476">
      <c r="A476" s="43"/>
      <c r="B476" s="37" t="s">
        <v>97</v>
      </c>
      <c r="C476" s="4"/>
      <c r="D476" s="66"/>
      <c r="E476" s="45"/>
      <c r="F476" s="4"/>
      <c r="G476" s="4"/>
      <c r="H476" s="4"/>
      <c r="I476" s="4"/>
      <c r="J476" s="4"/>
      <c r="K476" s="4"/>
      <c r="L476" s="4"/>
      <c r="M476" s="4"/>
      <c r="N476" s="4"/>
      <c r="O476" s="4"/>
      <c r="P476" s="4"/>
      <c r="Q476" s="4"/>
      <c r="R476" s="4"/>
      <c r="S476" s="4"/>
      <c r="T476" s="4"/>
      <c r="U476" s="4"/>
      <c r="V476" s="4"/>
      <c r="W476" s="4"/>
      <c r="X476" s="4"/>
      <c r="Y476" s="4"/>
      <c r="Z476" s="4"/>
      <c r="AA476" s="4"/>
    </row>
    <row r="477">
      <c r="A477" s="43"/>
      <c r="B477" s="37" t="s">
        <v>97</v>
      </c>
      <c r="C477" s="4"/>
      <c r="D477" s="66"/>
      <c r="E477" s="45"/>
      <c r="F477" s="4"/>
      <c r="G477" s="4"/>
      <c r="H477" s="4"/>
      <c r="I477" s="4"/>
      <c r="J477" s="4"/>
      <c r="K477" s="4"/>
      <c r="L477" s="4"/>
      <c r="M477" s="4"/>
      <c r="N477" s="4"/>
      <c r="O477" s="4"/>
      <c r="P477" s="4"/>
      <c r="Q477" s="4"/>
      <c r="R477" s="4"/>
      <c r="S477" s="4"/>
      <c r="T477" s="4"/>
      <c r="U477" s="4"/>
      <c r="V477" s="4"/>
      <c r="W477" s="4"/>
      <c r="X477" s="4"/>
      <c r="Y477" s="4"/>
      <c r="Z477" s="4"/>
      <c r="AA477" s="4"/>
    </row>
    <row r="478">
      <c r="A478" s="43"/>
      <c r="B478" s="37" t="s">
        <v>97</v>
      </c>
      <c r="C478" s="4"/>
      <c r="D478" s="66"/>
      <c r="E478" s="45"/>
      <c r="F478" s="4"/>
      <c r="G478" s="4"/>
      <c r="H478" s="4"/>
      <c r="I478" s="4"/>
      <c r="J478" s="4"/>
      <c r="K478" s="4"/>
      <c r="L478" s="4"/>
      <c r="M478" s="4"/>
      <c r="N478" s="4"/>
      <c r="O478" s="4"/>
      <c r="P478" s="4"/>
      <c r="Q478" s="4"/>
      <c r="R478" s="4"/>
      <c r="S478" s="4"/>
      <c r="T478" s="4"/>
      <c r="U478" s="4"/>
      <c r="V478" s="4"/>
      <c r="W478" s="4"/>
      <c r="X478" s="4"/>
      <c r="Y478" s="4"/>
      <c r="Z478" s="4"/>
      <c r="AA478" s="4"/>
    </row>
    <row r="479">
      <c r="A479" s="43"/>
      <c r="B479" s="37" t="s">
        <v>97</v>
      </c>
      <c r="C479" s="4"/>
      <c r="D479" s="66"/>
      <c r="E479" s="45"/>
      <c r="F479" s="4"/>
      <c r="G479" s="4"/>
      <c r="H479" s="4"/>
      <c r="I479" s="4"/>
      <c r="J479" s="4"/>
      <c r="K479" s="4"/>
      <c r="L479" s="4"/>
      <c r="M479" s="4"/>
      <c r="N479" s="4"/>
      <c r="O479" s="4"/>
      <c r="P479" s="4"/>
      <c r="Q479" s="4"/>
      <c r="R479" s="4"/>
      <c r="S479" s="4"/>
      <c r="T479" s="4"/>
      <c r="U479" s="4"/>
      <c r="V479" s="4"/>
      <c r="W479" s="4"/>
      <c r="X479" s="4"/>
      <c r="Y479" s="4"/>
      <c r="Z479" s="4"/>
      <c r="AA479" s="4"/>
    </row>
    <row r="480">
      <c r="A480" s="43"/>
      <c r="B480" s="37" t="s">
        <v>97</v>
      </c>
      <c r="C480" s="4"/>
      <c r="D480" s="66"/>
      <c r="E480" s="45"/>
      <c r="F480" s="4"/>
      <c r="G480" s="4"/>
      <c r="H480" s="4"/>
      <c r="I480" s="4"/>
      <c r="J480" s="4"/>
      <c r="K480" s="4"/>
      <c r="L480" s="4"/>
      <c r="M480" s="4"/>
      <c r="N480" s="4"/>
      <c r="O480" s="4"/>
      <c r="P480" s="4"/>
      <c r="Q480" s="4"/>
      <c r="R480" s="4"/>
      <c r="S480" s="4"/>
      <c r="T480" s="4"/>
      <c r="U480" s="4"/>
      <c r="V480" s="4"/>
      <c r="W480" s="4"/>
      <c r="X480" s="4"/>
      <c r="Y480" s="4"/>
      <c r="Z480" s="4"/>
      <c r="AA480" s="4"/>
    </row>
    <row r="481">
      <c r="A481" s="43"/>
      <c r="B481" s="37" t="s">
        <v>97</v>
      </c>
      <c r="C481" s="4"/>
      <c r="D481" s="66"/>
      <c r="E481" s="45"/>
      <c r="F481" s="4"/>
      <c r="G481" s="4"/>
      <c r="H481" s="4"/>
      <c r="I481" s="4"/>
      <c r="J481" s="4"/>
      <c r="K481" s="4"/>
      <c r="L481" s="4"/>
      <c r="M481" s="4"/>
      <c r="N481" s="4"/>
      <c r="O481" s="4"/>
      <c r="P481" s="4"/>
      <c r="Q481" s="4"/>
      <c r="R481" s="4"/>
      <c r="S481" s="4"/>
      <c r="T481" s="4"/>
      <c r="U481" s="4"/>
      <c r="V481" s="4"/>
      <c r="W481" s="4"/>
      <c r="X481" s="4"/>
      <c r="Y481" s="4"/>
      <c r="Z481" s="4"/>
      <c r="AA481" s="4"/>
    </row>
    <row r="482">
      <c r="A482" s="43"/>
      <c r="B482" s="37" t="s">
        <v>97</v>
      </c>
      <c r="C482" s="4"/>
      <c r="D482" s="66"/>
      <c r="E482" s="45"/>
      <c r="F482" s="4"/>
      <c r="G482" s="4"/>
      <c r="H482" s="4"/>
      <c r="I482" s="4"/>
      <c r="J482" s="4"/>
      <c r="K482" s="4"/>
      <c r="L482" s="4"/>
      <c r="M482" s="4"/>
      <c r="N482" s="4"/>
      <c r="O482" s="4"/>
      <c r="P482" s="4"/>
      <c r="Q482" s="4"/>
      <c r="R482" s="4"/>
      <c r="S482" s="4"/>
      <c r="T482" s="4"/>
      <c r="U482" s="4"/>
      <c r="V482" s="4"/>
      <c r="W482" s="4"/>
      <c r="X482" s="4"/>
      <c r="Y482" s="4"/>
      <c r="Z482" s="4"/>
      <c r="AA482" s="4"/>
    </row>
    <row r="483">
      <c r="A483" s="43"/>
      <c r="B483" s="37" t="s">
        <v>97</v>
      </c>
      <c r="C483" s="4"/>
      <c r="D483" s="66"/>
      <c r="E483" s="45"/>
      <c r="F483" s="4"/>
      <c r="G483" s="4"/>
      <c r="H483" s="4"/>
      <c r="I483" s="4"/>
      <c r="J483" s="4"/>
      <c r="K483" s="4"/>
      <c r="L483" s="4"/>
      <c r="M483" s="4"/>
      <c r="N483" s="4"/>
      <c r="O483" s="4"/>
      <c r="P483" s="4"/>
      <c r="Q483" s="4"/>
      <c r="R483" s="4"/>
      <c r="S483" s="4"/>
      <c r="T483" s="4"/>
      <c r="U483" s="4"/>
      <c r="V483" s="4"/>
      <c r="W483" s="4"/>
      <c r="X483" s="4"/>
      <c r="Y483" s="4"/>
      <c r="Z483" s="4"/>
      <c r="AA483" s="4"/>
    </row>
    <row r="484">
      <c r="A484" s="43"/>
      <c r="B484" s="37" t="s">
        <v>97</v>
      </c>
      <c r="C484" s="4"/>
      <c r="D484" s="66"/>
      <c r="E484" s="45"/>
      <c r="F484" s="4"/>
      <c r="G484" s="4"/>
      <c r="H484" s="4"/>
      <c r="I484" s="4"/>
      <c r="J484" s="4"/>
      <c r="K484" s="4"/>
      <c r="L484" s="4"/>
      <c r="M484" s="4"/>
      <c r="N484" s="4"/>
      <c r="O484" s="4"/>
      <c r="P484" s="4"/>
      <c r="Q484" s="4"/>
      <c r="R484" s="4"/>
      <c r="S484" s="4"/>
      <c r="T484" s="4"/>
      <c r="U484" s="4"/>
      <c r="V484" s="4"/>
      <c r="W484" s="4"/>
      <c r="X484" s="4"/>
      <c r="Y484" s="4"/>
      <c r="Z484" s="4"/>
      <c r="AA484" s="4"/>
    </row>
    <row r="485">
      <c r="A485" s="43"/>
      <c r="B485" s="37" t="s">
        <v>97</v>
      </c>
      <c r="C485" s="4"/>
      <c r="D485" s="66"/>
      <c r="E485" s="45"/>
      <c r="F485" s="4"/>
      <c r="G485" s="4"/>
      <c r="H485" s="4"/>
      <c r="I485" s="4"/>
      <c r="J485" s="4"/>
      <c r="K485" s="4"/>
      <c r="L485" s="4"/>
      <c r="M485" s="4"/>
      <c r="N485" s="4"/>
      <c r="O485" s="4"/>
      <c r="P485" s="4"/>
      <c r="Q485" s="4"/>
      <c r="R485" s="4"/>
      <c r="S485" s="4"/>
      <c r="T485" s="4"/>
      <c r="U485" s="4"/>
      <c r="V485" s="4"/>
      <c r="W485" s="4"/>
      <c r="X485" s="4"/>
      <c r="Y485" s="4"/>
      <c r="Z485" s="4"/>
      <c r="AA485" s="4"/>
    </row>
    <row r="486">
      <c r="A486" s="43"/>
      <c r="B486" s="37" t="s">
        <v>97</v>
      </c>
      <c r="C486" s="4"/>
      <c r="D486" s="66"/>
      <c r="E486" s="45"/>
      <c r="F486" s="4"/>
      <c r="G486" s="4"/>
      <c r="H486" s="4"/>
      <c r="I486" s="4"/>
      <c r="J486" s="4"/>
      <c r="K486" s="4"/>
      <c r="L486" s="4"/>
      <c r="M486" s="4"/>
      <c r="N486" s="4"/>
      <c r="O486" s="4"/>
      <c r="P486" s="4"/>
      <c r="Q486" s="4"/>
      <c r="R486" s="4"/>
      <c r="S486" s="4"/>
      <c r="T486" s="4"/>
      <c r="U486" s="4"/>
      <c r="V486" s="4"/>
      <c r="W486" s="4"/>
      <c r="X486" s="4"/>
      <c r="Y486" s="4"/>
      <c r="Z486" s="4"/>
      <c r="AA486" s="4"/>
    </row>
    <row r="487">
      <c r="A487" s="43"/>
      <c r="B487" s="37" t="s">
        <v>97</v>
      </c>
      <c r="C487" s="4"/>
      <c r="D487" s="66"/>
      <c r="E487" s="45"/>
      <c r="F487" s="4"/>
      <c r="G487" s="4"/>
      <c r="H487" s="4"/>
      <c r="I487" s="4"/>
      <c r="J487" s="4"/>
      <c r="K487" s="4"/>
      <c r="L487" s="4"/>
      <c r="M487" s="4"/>
      <c r="N487" s="4"/>
      <c r="O487" s="4"/>
      <c r="P487" s="4"/>
      <c r="Q487" s="4"/>
      <c r="R487" s="4"/>
      <c r="S487" s="4"/>
      <c r="T487" s="4"/>
      <c r="U487" s="4"/>
      <c r="V487" s="4"/>
      <c r="W487" s="4"/>
      <c r="X487" s="4"/>
      <c r="Y487" s="4"/>
      <c r="Z487" s="4"/>
      <c r="AA487" s="4"/>
    </row>
    <row r="488">
      <c r="A488" s="43"/>
      <c r="B488" s="37" t="s">
        <v>97</v>
      </c>
      <c r="C488" s="4"/>
      <c r="D488" s="66"/>
      <c r="E488" s="45"/>
      <c r="F488" s="4"/>
      <c r="G488" s="4"/>
      <c r="H488" s="4"/>
      <c r="I488" s="4"/>
      <c r="J488" s="4"/>
      <c r="K488" s="4"/>
      <c r="L488" s="4"/>
      <c r="M488" s="4"/>
      <c r="N488" s="4"/>
      <c r="O488" s="4"/>
      <c r="P488" s="4"/>
      <c r="Q488" s="4"/>
      <c r="R488" s="4"/>
      <c r="S488" s="4"/>
      <c r="T488" s="4"/>
      <c r="U488" s="4"/>
      <c r="V488" s="4"/>
      <c r="W488" s="4"/>
      <c r="X488" s="4"/>
      <c r="Y488" s="4"/>
      <c r="Z488" s="4"/>
      <c r="AA488" s="4"/>
    </row>
    <row r="489">
      <c r="A489" s="43"/>
      <c r="B489" s="37" t="s">
        <v>97</v>
      </c>
      <c r="C489" s="4"/>
      <c r="D489" s="66"/>
      <c r="E489" s="45"/>
      <c r="F489" s="4"/>
      <c r="G489" s="4"/>
      <c r="H489" s="4"/>
      <c r="I489" s="4"/>
      <c r="J489" s="4"/>
      <c r="K489" s="4"/>
      <c r="L489" s="4"/>
      <c r="M489" s="4"/>
      <c r="N489" s="4"/>
      <c r="O489" s="4"/>
      <c r="P489" s="4"/>
      <c r="Q489" s="4"/>
      <c r="R489" s="4"/>
      <c r="S489" s="4"/>
      <c r="T489" s="4"/>
      <c r="U489" s="4"/>
      <c r="V489" s="4"/>
      <c r="W489" s="4"/>
      <c r="X489" s="4"/>
      <c r="Y489" s="4"/>
      <c r="Z489" s="4"/>
      <c r="AA489" s="4"/>
    </row>
    <row r="490">
      <c r="A490" s="43"/>
      <c r="B490" s="37" t="s">
        <v>97</v>
      </c>
      <c r="C490" s="4"/>
      <c r="D490" s="66"/>
      <c r="E490" s="45"/>
      <c r="F490" s="4"/>
      <c r="G490" s="4"/>
      <c r="H490" s="4"/>
      <c r="I490" s="4"/>
      <c r="J490" s="4"/>
      <c r="K490" s="4"/>
      <c r="L490" s="4"/>
      <c r="M490" s="4"/>
      <c r="N490" s="4"/>
      <c r="O490" s="4"/>
      <c r="P490" s="4"/>
      <c r="Q490" s="4"/>
      <c r="R490" s="4"/>
      <c r="S490" s="4"/>
      <c r="T490" s="4"/>
      <c r="U490" s="4"/>
      <c r="V490" s="4"/>
      <c r="W490" s="4"/>
      <c r="X490" s="4"/>
      <c r="Y490" s="4"/>
      <c r="Z490" s="4"/>
      <c r="AA490" s="4"/>
    </row>
    <row r="491">
      <c r="A491" s="43"/>
      <c r="B491" s="37" t="s">
        <v>97</v>
      </c>
      <c r="C491" s="4"/>
      <c r="D491" s="66"/>
      <c r="E491" s="45"/>
      <c r="F491" s="4"/>
      <c r="G491" s="4"/>
      <c r="H491" s="4"/>
      <c r="I491" s="4"/>
      <c r="J491" s="4"/>
      <c r="K491" s="4"/>
      <c r="L491" s="4"/>
      <c r="M491" s="4"/>
      <c r="N491" s="4"/>
      <c r="O491" s="4"/>
      <c r="P491" s="4"/>
      <c r="Q491" s="4"/>
      <c r="R491" s="4"/>
      <c r="S491" s="4"/>
      <c r="T491" s="4"/>
      <c r="U491" s="4"/>
      <c r="V491" s="4"/>
      <c r="W491" s="4"/>
      <c r="X491" s="4"/>
      <c r="Y491" s="4"/>
      <c r="Z491" s="4"/>
      <c r="AA491" s="4"/>
    </row>
    <row r="492">
      <c r="A492" s="43"/>
      <c r="B492" s="37" t="s">
        <v>97</v>
      </c>
      <c r="C492" s="4"/>
      <c r="D492" s="66"/>
      <c r="E492" s="45"/>
      <c r="F492" s="4"/>
      <c r="G492" s="4"/>
      <c r="H492" s="4"/>
      <c r="I492" s="4"/>
      <c r="J492" s="4"/>
      <c r="K492" s="4"/>
      <c r="L492" s="4"/>
      <c r="M492" s="4"/>
      <c r="N492" s="4"/>
      <c r="O492" s="4"/>
      <c r="P492" s="4"/>
      <c r="Q492" s="4"/>
      <c r="R492" s="4"/>
      <c r="S492" s="4"/>
      <c r="T492" s="4"/>
      <c r="U492" s="4"/>
      <c r="V492" s="4"/>
      <c r="W492" s="4"/>
      <c r="X492" s="4"/>
      <c r="Y492" s="4"/>
      <c r="Z492" s="4"/>
      <c r="AA492" s="4"/>
    </row>
    <row r="493">
      <c r="A493" s="43"/>
      <c r="B493" s="37" t="s">
        <v>97</v>
      </c>
      <c r="C493" s="4"/>
      <c r="D493" s="66"/>
      <c r="E493" s="45"/>
      <c r="F493" s="4"/>
      <c r="G493" s="4"/>
      <c r="H493" s="4"/>
      <c r="I493" s="4"/>
      <c r="J493" s="4"/>
      <c r="K493" s="4"/>
      <c r="L493" s="4"/>
      <c r="M493" s="4"/>
      <c r="N493" s="4"/>
      <c r="O493" s="4"/>
      <c r="P493" s="4"/>
      <c r="Q493" s="4"/>
      <c r="R493" s="4"/>
      <c r="S493" s="4"/>
      <c r="T493" s="4"/>
      <c r="U493" s="4"/>
      <c r="V493" s="4"/>
      <c r="W493" s="4"/>
      <c r="X493" s="4"/>
      <c r="Y493" s="4"/>
      <c r="Z493" s="4"/>
      <c r="AA493" s="4"/>
    </row>
    <row r="494">
      <c r="A494" s="43"/>
      <c r="B494" s="37" t="s">
        <v>97</v>
      </c>
      <c r="C494" s="4"/>
      <c r="D494" s="66"/>
      <c r="E494" s="45"/>
      <c r="F494" s="4"/>
      <c r="G494" s="4"/>
      <c r="H494" s="4"/>
      <c r="I494" s="4"/>
      <c r="J494" s="4"/>
      <c r="K494" s="4"/>
      <c r="L494" s="4"/>
      <c r="M494" s="4"/>
      <c r="N494" s="4"/>
      <c r="O494" s="4"/>
      <c r="P494" s="4"/>
      <c r="Q494" s="4"/>
      <c r="R494" s="4"/>
      <c r="S494" s="4"/>
      <c r="T494" s="4"/>
      <c r="U494" s="4"/>
      <c r="V494" s="4"/>
      <c r="W494" s="4"/>
      <c r="X494" s="4"/>
      <c r="Y494" s="4"/>
      <c r="Z494" s="4"/>
      <c r="AA494" s="4"/>
    </row>
    <row r="495">
      <c r="A495" s="43"/>
      <c r="B495" s="37" t="s">
        <v>97</v>
      </c>
      <c r="C495" s="4"/>
      <c r="D495" s="66"/>
      <c r="E495" s="45"/>
      <c r="F495" s="4"/>
      <c r="G495" s="4"/>
      <c r="H495" s="4"/>
      <c r="I495" s="4"/>
      <c r="J495" s="4"/>
      <c r="K495" s="4"/>
      <c r="L495" s="4"/>
      <c r="M495" s="4"/>
      <c r="N495" s="4"/>
      <c r="O495" s="4"/>
      <c r="P495" s="4"/>
      <c r="Q495" s="4"/>
      <c r="R495" s="4"/>
      <c r="S495" s="4"/>
      <c r="T495" s="4"/>
      <c r="U495" s="4"/>
      <c r="V495" s="4"/>
      <c r="W495" s="4"/>
      <c r="X495" s="4"/>
      <c r="Y495" s="4"/>
      <c r="Z495" s="4"/>
      <c r="AA495" s="4"/>
    </row>
    <row r="496">
      <c r="A496" s="43"/>
      <c r="B496" s="37" t="s">
        <v>97</v>
      </c>
      <c r="C496" s="4"/>
      <c r="D496" s="66"/>
      <c r="E496" s="45"/>
      <c r="F496" s="4"/>
      <c r="G496" s="4"/>
      <c r="H496" s="4"/>
      <c r="I496" s="4"/>
      <c r="J496" s="4"/>
      <c r="K496" s="4"/>
      <c r="L496" s="4"/>
      <c r="M496" s="4"/>
      <c r="N496" s="4"/>
      <c r="O496" s="4"/>
      <c r="P496" s="4"/>
      <c r="Q496" s="4"/>
      <c r="R496" s="4"/>
      <c r="S496" s="4"/>
      <c r="T496" s="4"/>
      <c r="U496" s="4"/>
      <c r="V496" s="4"/>
      <c r="W496" s="4"/>
      <c r="X496" s="4"/>
      <c r="Y496" s="4"/>
      <c r="Z496" s="4"/>
      <c r="AA496" s="4"/>
    </row>
    <row r="497">
      <c r="A497" s="43"/>
      <c r="B497" s="37" t="s">
        <v>97</v>
      </c>
      <c r="C497" s="4"/>
      <c r="D497" s="66"/>
      <c r="E497" s="45"/>
      <c r="F497" s="4"/>
      <c r="G497" s="4"/>
      <c r="H497" s="4"/>
      <c r="I497" s="4"/>
      <c r="J497" s="4"/>
      <c r="K497" s="4"/>
      <c r="L497" s="4"/>
      <c r="M497" s="4"/>
      <c r="N497" s="4"/>
      <c r="O497" s="4"/>
      <c r="P497" s="4"/>
      <c r="Q497" s="4"/>
      <c r="R497" s="4"/>
      <c r="S497" s="4"/>
      <c r="T497" s="4"/>
      <c r="U497" s="4"/>
      <c r="V497" s="4"/>
      <c r="W497" s="4"/>
      <c r="X497" s="4"/>
      <c r="Y497" s="4"/>
      <c r="Z497" s="4"/>
      <c r="AA497" s="4"/>
    </row>
    <row r="498">
      <c r="A498" s="43"/>
      <c r="B498" s="37" t="s">
        <v>97</v>
      </c>
      <c r="C498" s="4"/>
      <c r="D498" s="66"/>
      <c r="E498" s="45"/>
      <c r="F498" s="4"/>
      <c r="G498" s="4"/>
      <c r="H498" s="4"/>
      <c r="I498" s="4"/>
      <c r="J498" s="4"/>
      <c r="K498" s="4"/>
      <c r="L498" s="4"/>
      <c r="M498" s="4"/>
      <c r="N498" s="4"/>
      <c r="O498" s="4"/>
      <c r="P498" s="4"/>
      <c r="Q498" s="4"/>
      <c r="R498" s="4"/>
      <c r="S498" s="4"/>
      <c r="T498" s="4"/>
      <c r="U498" s="4"/>
      <c r="V498" s="4"/>
      <c r="W498" s="4"/>
      <c r="X498" s="4"/>
      <c r="Y498" s="4"/>
      <c r="Z498" s="4"/>
      <c r="AA498" s="4"/>
    </row>
    <row r="499">
      <c r="A499" s="43"/>
      <c r="B499" s="37" t="s">
        <v>97</v>
      </c>
      <c r="C499" s="4"/>
      <c r="D499" s="66"/>
      <c r="E499" s="45"/>
      <c r="F499" s="4"/>
      <c r="G499" s="4"/>
      <c r="H499" s="4"/>
      <c r="I499" s="4"/>
      <c r="J499" s="4"/>
      <c r="K499" s="4"/>
      <c r="L499" s="4"/>
      <c r="M499" s="4"/>
      <c r="N499" s="4"/>
      <c r="O499" s="4"/>
      <c r="P499" s="4"/>
      <c r="Q499" s="4"/>
      <c r="R499" s="4"/>
      <c r="S499" s="4"/>
      <c r="T499" s="4"/>
      <c r="U499" s="4"/>
      <c r="V499" s="4"/>
      <c r="W499" s="4"/>
      <c r="X499" s="4"/>
      <c r="Y499" s="4"/>
      <c r="Z499" s="4"/>
      <c r="AA499" s="4"/>
    </row>
    <row r="500">
      <c r="A500" s="43"/>
      <c r="B500" s="37" t="s">
        <v>97</v>
      </c>
      <c r="C500" s="4"/>
      <c r="D500" s="66"/>
      <c r="E500" s="45"/>
      <c r="F500" s="4"/>
      <c r="G500" s="4"/>
      <c r="H500" s="4"/>
      <c r="I500" s="4"/>
      <c r="J500" s="4"/>
      <c r="K500" s="4"/>
      <c r="L500" s="4"/>
      <c r="M500" s="4"/>
      <c r="N500" s="4"/>
      <c r="O500" s="4"/>
      <c r="P500" s="4"/>
      <c r="Q500" s="4"/>
      <c r="R500" s="4"/>
      <c r="S500" s="4"/>
      <c r="T500" s="4"/>
      <c r="U500" s="4"/>
      <c r="V500" s="4"/>
      <c r="W500" s="4"/>
      <c r="X500" s="4"/>
      <c r="Y500" s="4"/>
      <c r="Z500" s="4"/>
      <c r="AA500" s="4"/>
    </row>
    <row r="501">
      <c r="A501" s="43"/>
      <c r="B501" s="37" t="s">
        <v>97</v>
      </c>
      <c r="C501" s="4"/>
      <c r="D501" s="66"/>
      <c r="E501" s="45"/>
      <c r="F501" s="4"/>
      <c r="G501" s="4"/>
      <c r="H501" s="4"/>
      <c r="I501" s="4"/>
      <c r="J501" s="4"/>
      <c r="K501" s="4"/>
      <c r="L501" s="4"/>
      <c r="M501" s="4"/>
      <c r="N501" s="4"/>
      <c r="O501" s="4"/>
      <c r="P501" s="4"/>
      <c r="Q501" s="4"/>
      <c r="R501" s="4"/>
      <c r="S501" s="4"/>
      <c r="T501" s="4"/>
      <c r="U501" s="4"/>
      <c r="V501" s="4"/>
      <c r="W501" s="4"/>
      <c r="X501" s="4"/>
      <c r="Y501" s="4"/>
      <c r="Z501" s="4"/>
      <c r="AA501" s="4"/>
    </row>
    <row r="502">
      <c r="A502" s="43"/>
      <c r="B502" s="37" t="s">
        <v>97</v>
      </c>
      <c r="C502" s="4"/>
      <c r="D502" s="66"/>
      <c r="E502" s="45"/>
      <c r="F502" s="4"/>
      <c r="G502" s="4"/>
      <c r="H502" s="4"/>
      <c r="I502" s="4"/>
      <c r="J502" s="4"/>
      <c r="K502" s="4"/>
      <c r="L502" s="4"/>
      <c r="M502" s="4"/>
      <c r="N502" s="4"/>
      <c r="O502" s="4"/>
      <c r="P502" s="4"/>
      <c r="Q502" s="4"/>
      <c r="R502" s="4"/>
      <c r="S502" s="4"/>
      <c r="T502" s="4"/>
      <c r="U502" s="4"/>
      <c r="V502" s="4"/>
      <c r="W502" s="4"/>
      <c r="X502" s="4"/>
      <c r="Y502" s="4"/>
      <c r="Z502" s="4"/>
      <c r="AA502" s="4"/>
    </row>
    <row r="503">
      <c r="A503" s="43"/>
      <c r="B503" s="37" t="s">
        <v>97</v>
      </c>
      <c r="C503" s="4"/>
      <c r="D503" s="66"/>
      <c r="E503" s="45"/>
      <c r="F503" s="4"/>
      <c r="G503" s="4"/>
      <c r="H503" s="4"/>
      <c r="I503" s="4"/>
      <c r="J503" s="4"/>
      <c r="K503" s="4"/>
      <c r="L503" s="4"/>
      <c r="M503" s="4"/>
      <c r="N503" s="4"/>
      <c r="O503" s="4"/>
      <c r="P503" s="4"/>
      <c r="Q503" s="4"/>
      <c r="R503" s="4"/>
      <c r="S503" s="4"/>
      <c r="T503" s="4"/>
      <c r="U503" s="4"/>
      <c r="V503" s="4"/>
      <c r="W503" s="4"/>
      <c r="X503" s="4"/>
      <c r="Y503" s="4"/>
      <c r="Z503" s="4"/>
      <c r="AA503" s="4"/>
    </row>
    <row r="504">
      <c r="A504" s="43"/>
      <c r="B504" s="37" t="s">
        <v>97</v>
      </c>
      <c r="C504" s="4"/>
      <c r="D504" s="66"/>
      <c r="E504" s="45"/>
      <c r="F504" s="4"/>
      <c r="G504" s="4"/>
      <c r="H504" s="4"/>
      <c r="I504" s="4"/>
      <c r="J504" s="4"/>
      <c r="K504" s="4"/>
      <c r="L504" s="4"/>
      <c r="M504" s="4"/>
      <c r="N504" s="4"/>
      <c r="O504" s="4"/>
      <c r="P504" s="4"/>
      <c r="Q504" s="4"/>
      <c r="R504" s="4"/>
      <c r="S504" s="4"/>
      <c r="T504" s="4"/>
      <c r="U504" s="4"/>
      <c r="V504" s="4"/>
      <c r="W504" s="4"/>
      <c r="X504" s="4"/>
      <c r="Y504" s="4"/>
      <c r="Z504" s="4"/>
      <c r="AA504" s="4"/>
    </row>
    <row r="505">
      <c r="A505" s="43"/>
      <c r="B505" s="37" t="s">
        <v>97</v>
      </c>
      <c r="C505" s="4"/>
      <c r="D505" s="66"/>
      <c r="E505" s="45"/>
      <c r="F505" s="4"/>
      <c r="G505" s="4"/>
      <c r="H505" s="4"/>
      <c r="I505" s="4"/>
      <c r="J505" s="4"/>
      <c r="K505" s="4"/>
      <c r="L505" s="4"/>
      <c r="M505" s="4"/>
      <c r="N505" s="4"/>
      <c r="O505" s="4"/>
      <c r="P505" s="4"/>
      <c r="Q505" s="4"/>
      <c r="R505" s="4"/>
      <c r="S505" s="4"/>
      <c r="T505" s="4"/>
      <c r="U505" s="4"/>
      <c r="V505" s="4"/>
      <c r="W505" s="4"/>
      <c r="X505" s="4"/>
      <c r="Y505" s="4"/>
      <c r="Z505" s="4"/>
      <c r="AA505" s="4"/>
    </row>
    <row r="506">
      <c r="A506" s="43"/>
      <c r="B506" s="37" t="s">
        <v>97</v>
      </c>
      <c r="C506" s="4"/>
      <c r="D506" s="66"/>
      <c r="E506" s="45"/>
      <c r="F506" s="4"/>
      <c r="G506" s="4"/>
      <c r="H506" s="4"/>
      <c r="I506" s="4"/>
      <c r="J506" s="4"/>
      <c r="K506" s="4"/>
      <c r="L506" s="4"/>
      <c r="M506" s="4"/>
      <c r="N506" s="4"/>
      <c r="O506" s="4"/>
      <c r="P506" s="4"/>
      <c r="Q506" s="4"/>
      <c r="R506" s="4"/>
      <c r="S506" s="4"/>
      <c r="T506" s="4"/>
      <c r="U506" s="4"/>
      <c r="V506" s="4"/>
      <c r="W506" s="4"/>
      <c r="X506" s="4"/>
      <c r="Y506" s="4"/>
      <c r="Z506" s="4"/>
      <c r="AA506" s="4"/>
    </row>
    <row r="507">
      <c r="A507" s="43"/>
      <c r="B507" s="37" t="s">
        <v>97</v>
      </c>
      <c r="C507" s="4"/>
      <c r="D507" s="66"/>
      <c r="E507" s="45"/>
      <c r="F507" s="4"/>
      <c r="G507" s="4"/>
      <c r="H507" s="4"/>
      <c r="I507" s="4"/>
      <c r="J507" s="4"/>
      <c r="K507" s="4"/>
      <c r="L507" s="4"/>
      <c r="M507" s="4"/>
      <c r="N507" s="4"/>
      <c r="O507" s="4"/>
      <c r="P507" s="4"/>
      <c r="Q507" s="4"/>
      <c r="R507" s="4"/>
      <c r="S507" s="4"/>
      <c r="T507" s="4"/>
      <c r="U507" s="4"/>
      <c r="V507" s="4"/>
      <c r="W507" s="4"/>
      <c r="X507" s="4"/>
      <c r="Y507" s="4"/>
      <c r="Z507" s="4"/>
      <c r="AA507" s="4"/>
    </row>
    <row r="508">
      <c r="A508" s="43"/>
      <c r="B508" s="37" t="s">
        <v>97</v>
      </c>
      <c r="C508" s="4"/>
      <c r="D508" s="66"/>
      <c r="E508" s="45"/>
      <c r="F508" s="4"/>
      <c r="G508" s="4"/>
      <c r="H508" s="4"/>
      <c r="I508" s="4"/>
      <c r="J508" s="4"/>
      <c r="K508" s="4"/>
      <c r="L508" s="4"/>
      <c r="M508" s="4"/>
      <c r="N508" s="4"/>
      <c r="O508" s="4"/>
      <c r="P508" s="4"/>
      <c r="Q508" s="4"/>
      <c r="R508" s="4"/>
      <c r="S508" s="4"/>
      <c r="T508" s="4"/>
      <c r="U508" s="4"/>
      <c r="V508" s="4"/>
      <c r="W508" s="4"/>
      <c r="X508" s="4"/>
      <c r="Y508" s="4"/>
      <c r="Z508" s="4"/>
      <c r="AA508" s="4"/>
    </row>
    <row r="509">
      <c r="A509" s="43"/>
      <c r="B509" s="37" t="s">
        <v>97</v>
      </c>
      <c r="C509" s="4"/>
      <c r="D509" s="66"/>
      <c r="E509" s="45"/>
      <c r="F509" s="4"/>
      <c r="G509" s="4"/>
      <c r="H509" s="4"/>
      <c r="I509" s="4"/>
      <c r="J509" s="4"/>
      <c r="K509" s="4"/>
      <c r="L509" s="4"/>
      <c r="M509" s="4"/>
      <c r="N509" s="4"/>
      <c r="O509" s="4"/>
      <c r="P509" s="4"/>
      <c r="Q509" s="4"/>
      <c r="R509" s="4"/>
      <c r="S509" s="4"/>
      <c r="T509" s="4"/>
      <c r="U509" s="4"/>
      <c r="V509" s="4"/>
      <c r="W509" s="4"/>
      <c r="X509" s="4"/>
      <c r="Y509" s="4"/>
      <c r="Z509" s="4"/>
      <c r="AA509" s="4"/>
    </row>
    <row r="510">
      <c r="A510" s="43"/>
      <c r="B510" s="37" t="s">
        <v>97</v>
      </c>
      <c r="C510" s="4"/>
      <c r="D510" s="66"/>
      <c r="E510" s="45"/>
      <c r="F510" s="4"/>
      <c r="G510" s="4"/>
      <c r="H510" s="4"/>
      <c r="I510" s="4"/>
      <c r="J510" s="4"/>
      <c r="K510" s="4"/>
      <c r="L510" s="4"/>
      <c r="M510" s="4"/>
      <c r="N510" s="4"/>
      <c r="O510" s="4"/>
      <c r="P510" s="4"/>
      <c r="Q510" s="4"/>
      <c r="R510" s="4"/>
      <c r="S510" s="4"/>
      <c r="T510" s="4"/>
      <c r="U510" s="4"/>
      <c r="V510" s="4"/>
      <c r="W510" s="4"/>
      <c r="X510" s="4"/>
      <c r="Y510" s="4"/>
      <c r="Z510" s="4"/>
      <c r="AA510" s="4"/>
    </row>
    <row r="511">
      <c r="A511" s="43"/>
      <c r="B511" s="37" t="s">
        <v>97</v>
      </c>
      <c r="C511" s="4"/>
      <c r="D511" s="66"/>
      <c r="E511" s="45"/>
      <c r="F511" s="4"/>
      <c r="G511" s="4"/>
      <c r="H511" s="4"/>
      <c r="I511" s="4"/>
      <c r="J511" s="4"/>
      <c r="K511" s="4"/>
      <c r="L511" s="4"/>
      <c r="M511" s="4"/>
      <c r="N511" s="4"/>
      <c r="O511" s="4"/>
      <c r="P511" s="4"/>
      <c r="Q511" s="4"/>
      <c r="R511" s="4"/>
      <c r="S511" s="4"/>
      <c r="T511" s="4"/>
      <c r="U511" s="4"/>
      <c r="V511" s="4"/>
      <c r="W511" s="4"/>
      <c r="X511" s="4"/>
      <c r="Y511" s="4"/>
      <c r="Z511" s="4"/>
      <c r="AA511" s="4"/>
    </row>
    <row r="512">
      <c r="A512" s="43"/>
      <c r="B512" s="37" t="s">
        <v>97</v>
      </c>
      <c r="C512" s="4"/>
      <c r="D512" s="66"/>
      <c r="E512" s="45"/>
      <c r="F512" s="4"/>
      <c r="G512" s="4"/>
      <c r="H512" s="4"/>
      <c r="I512" s="4"/>
      <c r="J512" s="4"/>
      <c r="K512" s="4"/>
      <c r="L512" s="4"/>
      <c r="M512" s="4"/>
      <c r="N512" s="4"/>
      <c r="O512" s="4"/>
      <c r="P512" s="4"/>
      <c r="Q512" s="4"/>
      <c r="R512" s="4"/>
      <c r="S512" s="4"/>
      <c r="T512" s="4"/>
      <c r="U512" s="4"/>
      <c r="V512" s="4"/>
      <c r="W512" s="4"/>
      <c r="X512" s="4"/>
      <c r="Y512" s="4"/>
      <c r="Z512" s="4"/>
      <c r="AA512" s="4"/>
    </row>
    <row r="513">
      <c r="A513" s="43"/>
      <c r="B513" s="37" t="s">
        <v>97</v>
      </c>
      <c r="C513" s="4"/>
      <c r="D513" s="66"/>
      <c r="E513" s="45"/>
      <c r="F513" s="4"/>
      <c r="G513" s="4"/>
      <c r="H513" s="4"/>
      <c r="I513" s="4"/>
      <c r="J513" s="4"/>
      <c r="K513" s="4"/>
      <c r="L513" s="4"/>
      <c r="M513" s="4"/>
      <c r="N513" s="4"/>
      <c r="O513" s="4"/>
      <c r="P513" s="4"/>
      <c r="Q513" s="4"/>
      <c r="R513" s="4"/>
      <c r="S513" s="4"/>
      <c r="T513" s="4"/>
      <c r="U513" s="4"/>
      <c r="V513" s="4"/>
      <c r="W513" s="4"/>
      <c r="X513" s="4"/>
      <c r="Y513" s="4"/>
      <c r="Z513" s="4"/>
      <c r="AA513" s="4"/>
    </row>
    <row r="514">
      <c r="A514" s="43"/>
      <c r="B514" s="37" t="s">
        <v>97</v>
      </c>
      <c r="C514" s="4"/>
      <c r="D514" s="66"/>
      <c r="E514" s="45"/>
      <c r="F514" s="4"/>
      <c r="G514" s="4"/>
      <c r="H514" s="4"/>
      <c r="I514" s="4"/>
      <c r="J514" s="4"/>
      <c r="K514" s="4"/>
      <c r="L514" s="4"/>
      <c r="M514" s="4"/>
      <c r="N514" s="4"/>
      <c r="O514" s="4"/>
      <c r="P514" s="4"/>
      <c r="Q514" s="4"/>
      <c r="R514" s="4"/>
      <c r="S514" s="4"/>
      <c r="T514" s="4"/>
      <c r="U514" s="4"/>
      <c r="V514" s="4"/>
      <c r="W514" s="4"/>
      <c r="X514" s="4"/>
      <c r="Y514" s="4"/>
      <c r="Z514" s="4"/>
      <c r="AA514" s="4"/>
    </row>
    <row r="515">
      <c r="A515" s="43"/>
      <c r="B515" s="37" t="s">
        <v>97</v>
      </c>
      <c r="C515" s="4"/>
      <c r="D515" s="66"/>
      <c r="E515" s="45"/>
      <c r="F515" s="4"/>
      <c r="G515" s="4"/>
      <c r="H515" s="4"/>
      <c r="I515" s="4"/>
      <c r="J515" s="4"/>
      <c r="K515" s="4"/>
      <c r="L515" s="4"/>
      <c r="M515" s="4"/>
      <c r="N515" s="4"/>
      <c r="O515" s="4"/>
      <c r="P515" s="4"/>
      <c r="Q515" s="4"/>
      <c r="R515" s="4"/>
      <c r="S515" s="4"/>
      <c r="T515" s="4"/>
      <c r="U515" s="4"/>
      <c r="V515" s="4"/>
      <c r="W515" s="4"/>
      <c r="X515" s="4"/>
      <c r="Y515" s="4"/>
      <c r="Z515" s="4"/>
      <c r="AA515" s="4"/>
    </row>
    <row r="516">
      <c r="A516" s="43"/>
      <c r="B516" s="37" t="s">
        <v>97</v>
      </c>
      <c r="C516" s="4"/>
      <c r="D516" s="66"/>
      <c r="E516" s="45"/>
      <c r="F516" s="4"/>
      <c r="G516" s="4"/>
      <c r="H516" s="4"/>
      <c r="I516" s="4"/>
      <c r="J516" s="4"/>
      <c r="K516" s="4"/>
      <c r="L516" s="4"/>
      <c r="M516" s="4"/>
      <c r="N516" s="4"/>
      <c r="O516" s="4"/>
      <c r="P516" s="4"/>
      <c r="Q516" s="4"/>
      <c r="R516" s="4"/>
      <c r="S516" s="4"/>
      <c r="T516" s="4"/>
      <c r="U516" s="4"/>
      <c r="V516" s="4"/>
      <c r="W516" s="4"/>
      <c r="X516" s="4"/>
      <c r="Y516" s="4"/>
      <c r="Z516" s="4"/>
      <c r="AA516" s="4"/>
    </row>
    <row r="517">
      <c r="A517" s="43"/>
      <c r="B517" s="37" t="s">
        <v>97</v>
      </c>
      <c r="C517" s="4"/>
      <c r="D517" s="66"/>
      <c r="E517" s="45"/>
      <c r="F517" s="4"/>
      <c r="G517" s="4"/>
      <c r="H517" s="4"/>
      <c r="I517" s="4"/>
      <c r="J517" s="4"/>
      <c r="K517" s="4"/>
      <c r="L517" s="4"/>
      <c r="M517" s="4"/>
      <c r="N517" s="4"/>
      <c r="O517" s="4"/>
      <c r="P517" s="4"/>
      <c r="Q517" s="4"/>
      <c r="R517" s="4"/>
      <c r="S517" s="4"/>
      <c r="T517" s="4"/>
      <c r="U517" s="4"/>
      <c r="V517" s="4"/>
      <c r="W517" s="4"/>
      <c r="X517" s="4"/>
      <c r="Y517" s="4"/>
      <c r="Z517" s="4"/>
      <c r="AA517" s="4"/>
    </row>
    <row r="518">
      <c r="A518" s="43"/>
      <c r="B518" s="37" t="s">
        <v>97</v>
      </c>
      <c r="C518" s="4"/>
      <c r="D518" s="66"/>
      <c r="E518" s="45"/>
      <c r="F518" s="4"/>
      <c r="G518" s="4"/>
      <c r="H518" s="4"/>
      <c r="I518" s="4"/>
      <c r="J518" s="4"/>
      <c r="K518" s="4"/>
      <c r="L518" s="4"/>
      <c r="M518" s="4"/>
      <c r="N518" s="4"/>
      <c r="O518" s="4"/>
      <c r="P518" s="4"/>
      <c r="Q518" s="4"/>
      <c r="R518" s="4"/>
      <c r="S518" s="4"/>
      <c r="T518" s="4"/>
      <c r="U518" s="4"/>
      <c r="V518" s="4"/>
      <c r="W518" s="4"/>
      <c r="X518" s="4"/>
      <c r="Y518" s="4"/>
      <c r="Z518" s="4"/>
      <c r="AA518" s="4"/>
    </row>
    <row r="519">
      <c r="A519" s="43"/>
      <c r="B519" s="37" t="s">
        <v>97</v>
      </c>
      <c r="C519" s="4"/>
      <c r="D519" s="66"/>
      <c r="E519" s="45"/>
      <c r="F519" s="4"/>
      <c r="G519" s="4"/>
      <c r="H519" s="4"/>
      <c r="I519" s="4"/>
      <c r="J519" s="4"/>
      <c r="K519" s="4"/>
      <c r="L519" s="4"/>
      <c r="M519" s="4"/>
      <c r="N519" s="4"/>
      <c r="O519" s="4"/>
      <c r="P519" s="4"/>
      <c r="Q519" s="4"/>
      <c r="R519" s="4"/>
      <c r="S519" s="4"/>
      <c r="T519" s="4"/>
      <c r="U519" s="4"/>
      <c r="V519" s="4"/>
      <c r="W519" s="4"/>
      <c r="X519" s="4"/>
      <c r="Y519" s="4"/>
      <c r="Z519" s="4"/>
      <c r="AA519" s="4"/>
    </row>
    <row r="520">
      <c r="A520" s="43"/>
      <c r="B520" s="37" t="s">
        <v>97</v>
      </c>
      <c r="C520" s="4"/>
      <c r="D520" s="66"/>
      <c r="E520" s="45"/>
      <c r="F520" s="4"/>
      <c r="G520" s="4"/>
      <c r="H520" s="4"/>
      <c r="I520" s="4"/>
      <c r="J520" s="4"/>
      <c r="K520" s="4"/>
      <c r="L520" s="4"/>
      <c r="M520" s="4"/>
      <c r="N520" s="4"/>
      <c r="O520" s="4"/>
      <c r="P520" s="4"/>
      <c r="Q520" s="4"/>
      <c r="R520" s="4"/>
      <c r="S520" s="4"/>
      <c r="T520" s="4"/>
      <c r="U520" s="4"/>
      <c r="V520" s="4"/>
      <c r="W520" s="4"/>
      <c r="X520" s="4"/>
      <c r="Y520" s="4"/>
      <c r="Z520" s="4"/>
      <c r="AA520" s="4"/>
    </row>
    <row r="521">
      <c r="A521" s="43"/>
      <c r="B521" s="37" t="s">
        <v>97</v>
      </c>
      <c r="C521" s="4"/>
      <c r="D521" s="66"/>
      <c r="E521" s="45"/>
      <c r="F521" s="4"/>
      <c r="G521" s="4"/>
      <c r="H521" s="4"/>
      <c r="I521" s="4"/>
      <c r="J521" s="4"/>
      <c r="K521" s="4"/>
      <c r="L521" s="4"/>
      <c r="M521" s="4"/>
      <c r="N521" s="4"/>
      <c r="O521" s="4"/>
      <c r="P521" s="4"/>
      <c r="Q521" s="4"/>
      <c r="R521" s="4"/>
      <c r="S521" s="4"/>
      <c r="T521" s="4"/>
      <c r="U521" s="4"/>
      <c r="V521" s="4"/>
      <c r="W521" s="4"/>
      <c r="X521" s="4"/>
      <c r="Y521" s="4"/>
      <c r="Z521" s="4"/>
      <c r="AA521" s="4"/>
    </row>
    <row r="522">
      <c r="A522" s="43"/>
      <c r="B522" s="37" t="s">
        <v>97</v>
      </c>
      <c r="C522" s="4"/>
      <c r="D522" s="66"/>
      <c r="E522" s="45"/>
      <c r="F522" s="4"/>
      <c r="G522" s="4"/>
      <c r="H522" s="4"/>
      <c r="I522" s="4"/>
      <c r="J522" s="4"/>
      <c r="K522" s="4"/>
      <c r="L522" s="4"/>
      <c r="M522" s="4"/>
      <c r="N522" s="4"/>
      <c r="O522" s="4"/>
      <c r="P522" s="4"/>
      <c r="Q522" s="4"/>
      <c r="R522" s="4"/>
      <c r="S522" s="4"/>
      <c r="T522" s="4"/>
      <c r="U522" s="4"/>
      <c r="V522" s="4"/>
      <c r="W522" s="4"/>
      <c r="X522" s="4"/>
      <c r="Y522" s="4"/>
      <c r="Z522" s="4"/>
      <c r="AA522" s="4"/>
    </row>
    <row r="523">
      <c r="A523" s="43"/>
      <c r="B523" s="37" t="s">
        <v>97</v>
      </c>
      <c r="C523" s="4"/>
      <c r="D523" s="66"/>
      <c r="E523" s="45"/>
      <c r="F523" s="4"/>
      <c r="G523" s="4"/>
      <c r="H523" s="4"/>
      <c r="I523" s="4"/>
      <c r="J523" s="4"/>
      <c r="K523" s="4"/>
      <c r="L523" s="4"/>
      <c r="M523" s="4"/>
      <c r="N523" s="4"/>
      <c r="O523" s="4"/>
      <c r="P523" s="4"/>
      <c r="Q523" s="4"/>
      <c r="R523" s="4"/>
      <c r="S523" s="4"/>
      <c r="T523" s="4"/>
      <c r="U523" s="4"/>
      <c r="V523" s="4"/>
      <c r="W523" s="4"/>
      <c r="X523" s="4"/>
      <c r="Y523" s="4"/>
      <c r="Z523" s="4"/>
      <c r="AA523" s="4"/>
    </row>
    <row r="524">
      <c r="A524" s="43"/>
      <c r="B524" s="37" t="s">
        <v>97</v>
      </c>
      <c r="C524" s="4"/>
      <c r="D524" s="66"/>
      <c r="E524" s="45"/>
      <c r="F524" s="4"/>
      <c r="G524" s="4"/>
      <c r="H524" s="4"/>
      <c r="I524" s="4"/>
      <c r="J524" s="4"/>
      <c r="K524" s="4"/>
      <c r="L524" s="4"/>
      <c r="M524" s="4"/>
      <c r="N524" s="4"/>
      <c r="O524" s="4"/>
      <c r="P524" s="4"/>
      <c r="Q524" s="4"/>
      <c r="R524" s="4"/>
      <c r="S524" s="4"/>
      <c r="T524" s="4"/>
      <c r="U524" s="4"/>
      <c r="V524" s="4"/>
      <c r="W524" s="4"/>
      <c r="X524" s="4"/>
      <c r="Y524" s="4"/>
      <c r="Z524" s="4"/>
      <c r="AA524" s="4"/>
    </row>
    <row r="525">
      <c r="A525" s="43"/>
      <c r="B525" s="37" t="s">
        <v>97</v>
      </c>
      <c r="C525" s="4"/>
      <c r="D525" s="66"/>
      <c r="E525" s="45"/>
      <c r="F525" s="4"/>
      <c r="G525" s="4"/>
      <c r="H525" s="4"/>
      <c r="I525" s="4"/>
      <c r="J525" s="4"/>
      <c r="K525" s="4"/>
      <c r="L525" s="4"/>
      <c r="M525" s="4"/>
      <c r="N525" s="4"/>
      <c r="O525" s="4"/>
      <c r="P525" s="4"/>
      <c r="Q525" s="4"/>
      <c r="R525" s="4"/>
      <c r="S525" s="4"/>
      <c r="T525" s="4"/>
      <c r="U525" s="4"/>
      <c r="V525" s="4"/>
      <c r="W525" s="4"/>
      <c r="X525" s="4"/>
      <c r="Y525" s="4"/>
      <c r="Z525" s="4"/>
      <c r="AA525" s="4"/>
    </row>
    <row r="526">
      <c r="A526" s="43"/>
      <c r="B526" s="37" t="s">
        <v>97</v>
      </c>
      <c r="C526" s="4"/>
      <c r="D526" s="66"/>
      <c r="E526" s="45"/>
      <c r="F526" s="4"/>
      <c r="G526" s="4"/>
      <c r="H526" s="4"/>
      <c r="I526" s="4"/>
      <c r="J526" s="4"/>
      <c r="K526" s="4"/>
      <c r="L526" s="4"/>
      <c r="M526" s="4"/>
      <c r="N526" s="4"/>
      <c r="O526" s="4"/>
      <c r="P526" s="4"/>
      <c r="Q526" s="4"/>
      <c r="R526" s="4"/>
      <c r="S526" s="4"/>
      <c r="T526" s="4"/>
      <c r="U526" s="4"/>
      <c r="V526" s="4"/>
      <c r="W526" s="4"/>
      <c r="X526" s="4"/>
      <c r="Y526" s="4"/>
      <c r="Z526" s="4"/>
      <c r="AA526" s="4"/>
    </row>
    <row r="527">
      <c r="A527" s="43"/>
      <c r="B527" s="37" t="s">
        <v>97</v>
      </c>
      <c r="C527" s="4"/>
      <c r="D527" s="66"/>
      <c r="E527" s="45"/>
      <c r="F527" s="4"/>
      <c r="G527" s="4"/>
      <c r="H527" s="4"/>
      <c r="I527" s="4"/>
      <c r="J527" s="4"/>
      <c r="K527" s="4"/>
      <c r="L527" s="4"/>
      <c r="M527" s="4"/>
      <c r="N527" s="4"/>
      <c r="O527" s="4"/>
      <c r="P527" s="4"/>
      <c r="Q527" s="4"/>
      <c r="R527" s="4"/>
      <c r="S527" s="4"/>
      <c r="T527" s="4"/>
      <c r="U527" s="4"/>
      <c r="V527" s="4"/>
      <c r="W527" s="4"/>
      <c r="X527" s="4"/>
      <c r="Y527" s="4"/>
      <c r="Z527" s="4"/>
      <c r="AA527" s="4"/>
    </row>
    <row r="528">
      <c r="A528" s="43"/>
      <c r="B528" s="37" t="s">
        <v>97</v>
      </c>
      <c r="C528" s="4"/>
      <c r="D528" s="66"/>
      <c r="E528" s="45"/>
      <c r="F528" s="4"/>
      <c r="G528" s="4"/>
      <c r="H528" s="4"/>
      <c r="I528" s="4"/>
      <c r="J528" s="4"/>
      <c r="K528" s="4"/>
      <c r="L528" s="4"/>
      <c r="M528" s="4"/>
      <c r="N528" s="4"/>
      <c r="O528" s="4"/>
      <c r="P528" s="4"/>
      <c r="Q528" s="4"/>
      <c r="R528" s="4"/>
      <c r="S528" s="4"/>
      <c r="T528" s="4"/>
      <c r="U528" s="4"/>
      <c r="V528" s="4"/>
      <c r="W528" s="4"/>
      <c r="X528" s="4"/>
      <c r="Y528" s="4"/>
      <c r="Z528" s="4"/>
      <c r="AA528" s="4"/>
    </row>
    <row r="529">
      <c r="A529" s="43"/>
      <c r="B529" s="37" t="s">
        <v>97</v>
      </c>
      <c r="C529" s="4"/>
      <c r="D529" s="66"/>
      <c r="E529" s="45"/>
      <c r="F529" s="4"/>
      <c r="G529" s="4"/>
      <c r="H529" s="4"/>
      <c r="I529" s="4"/>
      <c r="J529" s="4"/>
      <c r="K529" s="4"/>
      <c r="L529" s="4"/>
      <c r="M529" s="4"/>
      <c r="N529" s="4"/>
      <c r="O529" s="4"/>
      <c r="P529" s="4"/>
      <c r="Q529" s="4"/>
      <c r="R529" s="4"/>
      <c r="S529" s="4"/>
      <c r="T529" s="4"/>
      <c r="U529" s="4"/>
      <c r="V529" s="4"/>
      <c r="W529" s="4"/>
      <c r="X529" s="4"/>
      <c r="Y529" s="4"/>
      <c r="Z529" s="4"/>
      <c r="AA529" s="4"/>
    </row>
    <row r="530">
      <c r="A530" s="43"/>
      <c r="B530" s="37" t="s">
        <v>97</v>
      </c>
      <c r="C530" s="4"/>
      <c r="D530" s="66"/>
      <c r="E530" s="45"/>
      <c r="F530" s="4"/>
      <c r="G530" s="4"/>
      <c r="H530" s="4"/>
      <c r="I530" s="4"/>
      <c r="J530" s="4"/>
      <c r="K530" s="4"/>
      <c r="L530" s="4"/>
      <c r="M530" s="4"/>
      <c r="N530" s="4"/>
      <c r="O530" s="4"/>
      <c r="P530" s="4"/>
      <c r="Q530" s="4"/>
      <c r="R530" s="4"/>
      <c r="S530" s="4"/>
      <c r="T530" s="4"/>
      <c r="U530" s="4"/>
      <c r="V530" s="4"/>
      <c r="W530" s="4"/>
      <c r="X530" s="4"/>
      <c r="Y530" s="4"/>
      <c r="Z530" s="4"/>
      <c r="AA530" s="4"/>
    </row>
    <row r="531">
      <c r="A531" s="43"/>
      <c r="B531" s="37" t="s">
        <v>97</v>
      </c>
      <c r="C531" s="4"/>
      <c r="D531" s="66"/>
      <c r="E531" s="45"/>
      <c r="F531" s="4"/>
      <c r="G531" s="4"/>
      <c r="H531" s="4"/>
      <c r="I531" s="4"/>
      <c r="J531" s="4"/>
      <c r="K531" s="4"/>
      <c r="L531" s="4"/>
      <c r="M531" s="4"/>
      <c r="N531" s="4"/>
      <c r="O531" s="4"/>
      <c r="P531" s="4"/>
      <c r="Q531" s="4"/>
      <c r="R531" s="4"/>
      <c r="S531" s="4"/>
      <c r="T531" s="4"/>
      <c r="U531" s="4"/>
      <c r="V531" s="4"/>
      <c r="W531" s="4"/>
      <c r="X531" s="4"/>
      <c r="Y531" s="4"/>
      <c r="Z531" s="4"/>
      <c r="AA531" s="4"/>
    </row>
    <row r="532">
      <c r="A532" s="43"/>
      <c r="B532" s="37" t="s">
        <v>97</v>
      </c>
      <c r="C532" s="4"/>
      <c r="D532" s="66"/>
      <c r="E532" s="45"/>
      <c r="F532" s="4"/>
      <c r="G532" s="4"/>
      <c r="H532" s="4"/>
      <c r="I532" s="4"/>
      <c r="J532" s="4"/>
      <c r="K532" s="4"/>
      <c r="L532" s="4"/>
      <c r="M532" s="4"/>
      <c r="N532" s="4"/>
      <c r="O532" s="4"/>
      <c r="P532" s="4"/>
      <c r="Q532" s="4"/>
      <c r="R532" s="4"/>
      <c r="S532" s="4"/>
      <c r="T532" s="4"/>
      <c r="U532" s="4"/>
      <c r="V532" s="4"/>
      <c r="W532" s="4"/>
      <c r="X532" s="4"/>
      <c r="Y532" s="4"/>
      <c r="Z532" s="4"/>
      <c r="AA532" s="4"/>
    </row>
    <row r="533">
      <c r="A533" s="43"/>
      <c r="B533" s="37" t="s">
        <v>97</v>
      </c>
      <c r="C533" s="4"/>
      <c r="D533" s="66"/>
      <c r="E533" s="45"/>
      <c r="F533" s="4"/>
      <c r="G533" s="4"/>
      <c r="H533" s="4"/>
      <c r="I533" s="4"/>
      <c r="J533" s="4"/>
      <c r="K533" s="4"/>
      <c r="L533" s="4"/>
      <c r="M533" s="4"/>
      <c r="N533" s="4"/>
      <c r="O533" s="4"/>
      <c r="P533" s="4"/>
      <c r="Q533" s="4"/>
      <c r="R533" s="4"/>
      <c r="S533" s="4"/>
      <c r="T533" s="4"/>
      <c r="U533" s="4"/>
      <c r="V533" s="4"/>
      <c r="W533" s="4"/>
      <c r="X533" s="4"/>
      <c r="Y533" s="4"/>
      <c r="Z533" s="4"/>
      <c r="AA533" s="4"/>
    </row>
    <row r="534">
      <c r="A534" s="43"/>
      <c r="B534" s="37" t="s">
        <v>97</v>
      </c>
      <c r="C534" s="4"/>
      <c r="D534" s="66"/>
      <c r="E534" s="45"/>
      <c r="F534" s="4"/>
      <c r="G534" s="4"/>
      <c r="H534" s="4"/>
      <c r="I534" s="4"/>
      <c r="J534" s="4"/>
      <c r="K534" s="4"/>
      <c r="L534" s="4"/>
      <c r="M534" s="4"/>
      <c r="N534" s="4"/>
      <c r="O534" s="4"/>
      <c r="P534" s="4"/>
      <c r="Q534" s="4"/>
      <c r="R534" s="4"/>
      <c r="S534" s="4"/>
      <c r="T534" s="4"/>
      <c r="U534" s="4"/>
      <c r="V534" s="4"/>
      <c r="W534" s="4"/>
      <c r="X534" s="4"/>
      <c r="Y534" s="4"/>
      <c r="Z534" s="4"/>
      <c r="AA534" s="4"/>
    </row>
    <row r="535">
      <c r="A535" s="43"/>
      <c r="B535" s="37" t="s">
        <v>97</v>
      </c>
      <c r="C535" s="4"/>
      <c r="D535" s="66"/>
      <c r="E535" s="45"/>
      <c r="F535" s="4"/>
      <c r="G535" s="4"/>
      <c r="H535" s="4"/>
      <c r="I535" s="4"/>
      <c r="J535" s="4"/>
      <c r="K535" s="4"/>
      <c r="L535" s="4"/>
      <c r="M535" s="4"/>
      <c r="N535" s="4"/>
      <c r="O535" s="4"/>
      <c r="P535" s="4"/>
      <c r="Q535" s="4"/>
      <c r="R535" s="4"/>
      <c r="S535" s="4"/>
      <c r="T535" s="4"/>
      <c r="U535" s="4"/>
      <c r="V535" s="4"/>
      <c r="W535" s="4"/>
      <c r="X535" s="4"/>
      <c r="Y535" s="4"/>
      <c r="Z535" s="4"/>
      <c r="AA535" s="4"/>
    </row>
    <row r="536">
      <c r="A536" s="43"/>
      <c r="B536" s="37" t="s">
        <v>97</v>
      </c>
      <c r="C536" s="4"/>
      <c r="D536" s="66"/>
      <c r="E536" s="45"/>
      <c r="F536" s="4"/>
      <c r="G536" s="4"/>
      <c r="H536" s="4"/>
      <c r="I536" s="4"/>
      <c r="J536" s="4"/>
      <c r="K536" s="4"/>
      <c r="L536" s="4"/>
      <c r="M536" s="4"/>
      <c r="N536" s="4"/>
      <c r="O536" s="4"/>
      <c r="P536" s="4"/>
      <c r="Q536" s="4"/>
      <c r="R536" s="4"/>
      <c r="S536" s="4"/>
      <c r="T536" s="4"/>
      <c r="U536" s="4"/>
      <c r="V536" s="4"/>
      <c r="W536" s="4"/>
      <c r="X536" s="4"/>
      <c r="Y536" s="4"/>
      <c r="Z536" s="4"/>
      <c r="AA536" s="4"/>
    </row>
    <row r="537">
      <c r="A537" s="43"/>
      <c r="B537" s="37" t="s">
        <v>97</v>
      </c>
      <c r="C537" s="4"/>
      <c r="D537" s="66"/>
      <c r="E537" s="45"/>
      <c r="F537" s="4"/>
      <c r="G537" s="4"/>
      <c r="H537" s="4"/>
      <c r="I537" s="4"/>
      <c r="J537" s="4"/>
      <c r="K537" s="4"/>
      <c r="L537" s="4"/>
      <c r="M537" s="4"/>
      <c r="N537" s="4"/>
      <c r="O537" s="4"/>
      <c r="P537" s="4"/>
      <c r="Q537" s="4"/>
      <c r="R537" s="4"/>
      <c r="S537" s="4"/>
      <c r="T537" s="4"/>
      <c r="U537" s="4"/>
      <c r="V537" s="4"/>
      <c r="W537" s="4"/>
      <c r="X537" s="4"/>
      <c r="Y537" s="4"/>
      <c r="Z537" s="4"/>
      <c r="AA537" s="4"/>
    </row>
    <row r="538">
      <c r="A538" s="43"/>
      <c r="B538" s="37" t="s">
        <v>97</v>
      </c>
      <c r="C538" s="4"/>
      <c r="D538" s="66"/>
      <c r="E538" s="45"/>
      <c r="F538" s="4"/>
      <c r="G538" s="4"/>
      <c r="H538" s="4"/>
      <c r="I538" s="4"/>
      <c r="J538" s="4"/>
      <c r="K538" s="4"/>
      <c r="L538" s="4"/>
      <c r="M538" s="4"/>
      <c r="N538" s="4"/>
      <c r="O538" s="4"/>
      <c r="P538" s="4"/>
      <c r="Q538" s="4"/>
      <c r="R538" s="4"/>
      <c r="S538" s="4"/>
      <c r="T538" s="4"/>
      <c r="U538" s="4"/>
      <c r="V538" s="4"/>
      <c r="W538" s="4"/>
      <c r="X538" s="4"/>
      <c r="Y538" s="4"/>
      <c r="Z538" s="4"/>
      <c r="AA538" s="4"/>
    </row>
    <row r="539">
      <c r="A539" s="43"/>
      <c r="B539" s="37" t="s">
        <v>97</v>
      </c>
      <c r="C539" s="4"/>
      <c r="D539" s="66"/>
      <c r="E539" s="45"/>
      <c r="F539" s="4"/>
      <c r="G539" s="4"/>
      <c r="H539" s="4"/>
      <c r="I539" s="4"/>
      <c r="J539" s="4"/>
      <c r="K539" s="4"/>
      <c r="L539" s="4"/>
      <c r="M539" s="4"/>
      <c r="N539" s="4"/>
      <c r="O539" s="4"/>
      <c r="P539" s="4"/>
      <c r="Q539" s="4"/>
      <c r="R539" s="4"/>
      <c r="S539" s="4"/>
      <c r="T539" s="4"/>
      <c r="U539" s="4"/>
      <c r="V539" s="4"/>
      <c r="W539" s="4"/>
      <c r="X539" s="4"/>
      <c r="Y539" s="4"/>
      <c r="Z539" s="4"/>
      <c r="AA539" s="4"/>
    </row>
    <row r="540">
      <c r="A540" s="43"/>
      <c r="B540" s="37" t="s">
        <v>97</v>
      </c>
      <c r="C540" s="4"/>
      <c r="D540" s="66"/>
      <c r="E540" s="45"/>
      <c r="F540" s="4"/>
      <c r="G540" s="4"/>
      <c r="H540" s="4"/>
      <c r="I540" s="4"/>
      <c r="J540" s="4"/>
      <c r="K540" s="4"/>
      <c r="L540" s="4"/>
      <c r="M540" s="4"/>
      <c r="N540" s="4"/>
      <c r="O540" s="4"/>
      <c r="P540" s="4"/>
      <c r="Q540" s="4"/>
      <c r="R540" s="4"/>
      <c r="S540" s="4"/>
      <c r="T540" s="4"/>
      <c r="U540" s="4"/>
      <c r="V540" s="4"/>
      <c r="W540" s="4"/>
      <c r="X540" s="4"/>
      <c r="Y540" s="4"/>
      <c r="Z540" s="4"/>
      <c r="AA540" s="4"/>
    </row>
    <row r="541">
      <c r="A541" s="43"/>
      <c r="B541" s="37" t="s">
        <v>97</v>
      </c>
      <c r="C541" s="4"/>
      <c r="D541" s="66"/>
      <c r="E541" s="45"/>
      <c r="F541" s="4"/>
      <c r="G541" s="4"/>
      <c r="H541" s="4"/>
      <c r="I541" s="4"/>
      <c r="J541" s="4"/>
      <c r="K541" s="4"/>
      <c r="L541" s="4"/>
      <c r="M541" s="4"/>
      <c r="N541" s="4"/>
      <c r="O541" s="4"/>
      <c r="P541" s="4"/>
      <c r="Q541" s="4"/>
      <c r="R541" s="4"/>
      <c r="S541" s="4"/>
      <c r="T541" s="4"/>
      <c r="U541" s="4"/>
      <c r="V541" s="4"/>
      <c r="W541" s="4"/>
      <c r="X541" s="4"/>
      <c r="Y541" s="4"/>
      <c r="Z541" s="4"/>
      <c r="AA541" s="4"/>
    </row>
    <row r="542">
      <c r="A542" s="43"/>
      <c r="B542" s="37" t="s">
        <v>97</v>
      </c>
      <c r="C542" s="4"/>
      <c r="D542" s="66"/>
      <c r="E542" s="45"/>
      <c r="F542" s="4"/>
      <c r="G542" s="4"/>
      <c r="H542" s="4"/>
      <c r="I542" s="4"/>
      <c r="J542" s="4"/>
      <c r="K542" s="4"/>
      <c r="L542" s="4"/>
      <c r="M542" s="4"/>
      <c r="N542" s="4"/>
      <c r="O542" s="4"/>
      <c r="P542" s="4"/>
      <c r="Q542" s="4"/>
      <c r="R542" s="4"/>
      <c r="S542" s="4"/>
      <c r="T542" s="4"/>
      <c r="U542" s="4"/>
      <c r="V542" s="4"/>
      <c r="W542" s="4"/>
      <c r="X542" s="4"/>
      <c r="Y542" s="4"/>
      <c r="Z542" s="4"/>
      <c r="AA542" s="4"/>
    </row>
    <row r="543">
      <c r="A543" s="43"/>
      <c r="B543" s="37" t="s">
        <v>97</v>
      </c>
      <c r="C543" s="4"/>
      <c r="D543" s="66"/>
      <c r="E543" s="45"/>
      <c r="F543" s="4"/>
      <c r="G543" s="4"/>
      <c r="H543" s="4"/>
      <c r="I543" s="4"/>
      <c r="J543" s="4"/>
      <c r="K543" s="4"/>
      <c r="L543" s="4"/>
      <c r="M543" s="4"/>
      <c r="N543" s="4"/>
      <c r="O543" s="4"/>
      <c r="P543" s="4"/>
      <c r="Q543" s="4"/>
      <c r="R543" s="4"/>
      <c r="S543" s="4"/>
      <c r="T543" s="4"/>
      <c r="U543" s="4"/>
      <c r="V543" s="4"/>
      <c r="W543" s="4"/>
      <c r="X543" s="4"/>
      <c r="Y543" s="4"/>
      <c r="Z543" s="4"/>
      <c r="AA543" s="4"/>
    </row>
    <row r="544">
      <c r="A544" s="43"/>
      <c r="B544" s="37" t="s">
        <v>97</v>
      </c>
      <c r="C544" s="4"/>
      <c r="D544" s="66"/>
      <c r="E544" s="45"/>
      <c r="F544" s="4"/>
      <c r="G544" s="4"/>
      <c r="H544" s="4"/>
      <c r="I544" s="4"/>
      <c r="J544" s="4"/>
      <c r="K544" s="4"/>
      <c r="L544" s="4"/>
      <c r="M544" s="4"/>
      <c r="N544" s="4"/>
      <c r="O544" s="4"/>
      <c r="P544" s="4"/>
      <c r="Q544" s="4"/>
      <c r="R544" s="4"/>
      <c r="S544" s="4"/>
      <c r="T544" s="4"/>
      <c r="U544" s="4"/>
      <c r="V544" s="4"/>
      <c r="W544" s="4"/>
      <c r="X544" s="4"/>
      <c r="Y544" s="4"/>
      <c r="Z544" s="4"/>
      <c r="AA544" s="4"/>
    </row>
    <row r="545">
      <c r="A545" s="43"/>
      <c r="B545" s="37" t="s">
        <v>97</v>
      </c>
      <c r="C545" s="4"/>
      <c r="D545" s="66"/>
      <c r="E545" s="45"/>
      <c r="F545" s="4"/>
      <c r="G545" s="4"/>
      <c r="H545" s="4"/>
      <c r="I545" s="4"/>
      <c r="J545" s="4"/>
      <c r="K545" s="4"/>
      <c r="L545" s="4"/>
      <c r="M545" s="4"/>
      <c r="N545" s="4"/>
      <c r="O545" s="4"/>
      <c r="P545" s="4"/>
      <c r="Q545" s="4"/>
      <c r="R545" s="4"/>
      <c r="S545" s="4"/>
      <c r="T545" s="4"/>
      <c r="U545" s="4"/>
      <c r="V545" s="4"/>
      <c r="W545" s="4"/>
      <c r="X545" s="4"/>
      <c r="Y545" s="4"/>
      <c r="Z545" s="4"/>
      <c r="AA545" s="4"/>
    </row>
    <row r="546">
      <c r="A546" s="43"/>
      <c r="B546" s="37" t="s">
        <v>97</v>
      </c>
      <c r="C546" s="4"/>
      <c r="D546" s="66"/>
      <c r="E546" s="45"/>
      <c r="F546" s="4"/>
      <c r="G546" s="4"/>
      <c r="H546" s="4"/>
      <c r="I546" s="4"/>
      <c r="J546" s="4"/>
      <c r="K546" s="4"/>
      <c r="L546" s="4"/>
      <c r="M546" s="4"/>
      <c r="N546" s="4"/>
      <c r="O546" s="4"/>
      <c r="P546" s="4"/>
      <c r="Q546" s="4"/>
      <c r="R546" s="4"/>
      <c r="S546" s="4"/>
      <c r="T546" s="4"/>
      <c r="U546" s="4"/>
      <c r="V546" s="4"/>
      <c r="W546" s="4"/>
      <c r="X546" s="4"/>
      <c r="Y546" s="4"/>
      <c r="Z546" s="4"/>
      <c r="AA546" s="4"/>
    </row>
    <row r="547">
      <c r="A547" s="43"/>
      <c r="B547" s="37" t="s">
        <v>97</v>
      </c>
      <c r="C547" s="4"/>
      <c r="D547" s="66"/>
      <c r="E547" s="45"/>
      <c r="F547" s="4"/>
      <c r="G547" s="4"/>
      <c r="H547" s="4"/>
      <c r="I547" s="4"/>
      <c r="J547" s="4"/>
      <c r="K547" s="4"/>
      <c r="L547" s="4"/>
      <c r="M547" s="4"/>
      <c r="N547" s="4"/>
      <c r="O547" s="4"/>
      <c r="P547" s="4"/>
      <c r="Q547" s="4"/>
      <c r="R547" s="4"/>
      <c r="S547" s="4"/>
      <c r="T547" s="4"/>
      <c r="U547" s="4"/>
      <c r="V547" s="4"/>
      <c r="W547" s="4"/>
      <c r="X547" s="4"/>
      <c r="Y547" s="4"/>
      <c r="Z547" s="4"/>
      <c r="AA547" s="4"/>
    </row>
    <row r="548">
      <c r="A548" s="43"/>
      <c r="B548" s="37" t="s">
        <v>97</v>
      </c>
      <c r="C548" s="4"/>
      <c r="D548" s="66"/>
      <c r="E548" s="45"/>
      <c r="F548" s="4"/>
      <c r="G548" s="4"/>
      <c r="H548" s="4"/>
      <c r="I548" s="4"/>
      <c r="J548" s="4"/>
      <c r="K548" s="4"/>
      <c r="L548" s="4"/>
      <c r="M548" s="4"/>
      <c r="N548" s="4"/>
      <c r="O548" s="4"/>
      <c r="P548" s="4"/>
      <c r="Q548" s="4"/>
      <c r="R548" s="4"/>
      <c r="S548" s="4"/>
      <c r="T548" s="4"/>
      <c r="U548" s="4"/>
      <c r="V548" s="4"/>
      <c r="W548" s="4"/>
      <c r="X548" s="4"/>
      <c r="Y548" s="4"/>
      <c r="Z548" s="4"/>
      <c r="AA548" s="4"/>
    </row>
    <row r="549">
      <c r="A549" s="43"/>
      <c r="B549" s="37" t="s">
        <v>97</v>
      </c>
      <c r="C549" s="4"/>
      <c r="D549" s="66"/>
      <c r="E549" s="45"/>
      <c r="F549" s="4"/>
      <c r="G549" s="4"/>
      <c r="H549" s="4"/>
      <c r="I549" s="4"/>
      <c r="J549" s="4"/>
      <c r="K549" s="4"/>
      <c r="L549" s="4"/>
      <c r="M549" s="4"/>
      <c r="N549" s="4"/>
      <c r="O549" s="4"/>
      <c r="P549" s="4"/>
      <c r="Q549" s="4"/>
      <c r="R549" s="4"/>
      <c r="S549" s="4"/>
      <c r="T549" s="4"/>
      <c r="U549" s="4"/>
      <c r="V549" s="4"/>
      <c r="W549" s="4"/>
      <c r="X549" s="4"/>
      <c r="Y549" s="4"/>
      <c r="Z549" s="4"/>
      <c r="AA549" s="4"/>
    </row>
    <row r="550">
      <c r="A550" s="43"/>
      <c r="B550" s="37" t="s">
        <v>97</v>
      </c>
      <c r="C550" s="4"/>
      <c r="D550" s="66"/>
      <c r="E550" s="45"/>
      <c r="F550" s="4"/>
      <c r="G550" s="4"/>
      <c r="H550" s="4"/>
      <c r="I550" s="4"/>
      <c r="J550" s="4"/>
      <c r="K550" s="4"/>
      <c r="L550" s="4"/>
      <c r="M550" s="4"/>
      <c r="N550" s="4"/>
      <c r="O550" s="4"/>
      <c r="P550" s="4"/>
      <c r="Q550" s="4"/>
      <c r="R550" s="4"/>
      <c r="S550" s="4"/>
      <c r="T550" s="4"/>
      <c r="U550" s="4"/>
      <c r="V550" s="4"/>
      <c r="W550" s="4"/>
      <c r="X550" s="4"/>
      <c r="Y550" s="4"/>
      <c r="Z550" s="4"/>
      <c r="AA550" s="4"/>
    </row>
    <row r="551">
      <c r="A551" s="43"/>
      <c r="B551" s="37" t="s">
        <v>97</v>
      </c>
      <c r="C551" s="4"/>
      <c r="D551" s="66"/>
      <c r="E551" s="45"/>
      <c r="F551" s="4"/>
      <c r="G551" s="4"/>
      <c r="H551" s="4"/>
      <c r="I551" s="4"/>
      <c r="J551" s="4"/>
      <c r="K551" s="4"/>
      <c r="L551" s="4"/>
      <c r="M551" s="4"/>
      <c r="N551" s="4"/>
      <c r="O551" s="4"/>
      <c r="P551" s="4"/>
      <c r="Q551" s="4"/>
      <c r="R551" s="4"/>
      <c r="S551" s="4"/>
      <c r="T551" s="4"/>
      <c r="U551" s="4"/>
      <c r="V551" s="4"/>
      <c r="W551" s="4"/>
      <c r="X551" s="4"/>
      <c r="Y551" s="4"/>
      <c r="Z551" s="4"/>
      <c r="AA551" s="4"/>
    </row>
    <row r="552">
      <c r="A552" s="43"/>
      <c r="B552" s="37" t="s">
        <v>97</v>
      </c>
      <c r="C552" s="4"/>
      <c r="D552" s="66"/>
      <c r="E552" s="45"/>
      <c r="F552" s="4"/>
      <c r="G552" s="4"/>
      <c r="H552" s="4"/>
      <c r="I552" s="4"/>
      <c r="J552" s="4"/>
      <c r="K552" s="4"/>
      <c r="L552" s="4"/>
      <c r="M552" s="4"/>
      <c r="N552" s="4"/>
      <c r="O552" s="4"/>
      <c r="P552" s="4"/>
      <c r="Q552" s="4"/>
      <c r="R552" s="4"/>
      <c r="S552" s="4"/>
      <c r="T552" s="4"/>
      <c r="U552" s="4"/>
      <c r="V552" s="4"/>
      <c r="W552" s="4"/>
      <c r="X552" s="4"/>
      <c r="Y552" s="4"/>
      <c r="Z552" s="4"/>
      <c r="AA552" s="4"/>
    </row>
    <row r="553">
      <c r="A553" s="43"/>
      <c r="B553" s="37" t="s">
        <v>97</v>
      </c>
      <c r="C553" s="4"/>
      <c r="D553" s="66"/>
      <c r="E553" s="45"/>
      <c r="F553" s="4"/>
      <c r="G553" s="4"/>
      <c r="H553" s="4"/>
      <c r="I553" s="4"/>
      <c r="J553" s="4"/>
      <c r="K553" s="4"/>
      <c r="L553" s="4"/>
      <c r="M553" s="4"/>
      <c r="N553" s="4"/>
      <c r="O553" s="4"/>
      <c r="P553" s="4"/>
      <c r="Q553" s="4"/>
      <c r="R553" s="4"/>
      <c r="S553" s="4"/>
      <c r="T553" s="4"/>
      <c r="U553" s="4"/>
      <c r="V553" s="4"/>
      <c r="W553" s="4"/>
      <c r="X553" s="4"/>
      <c r="Y553" s="4"/>
      <c r="Z553" s="4"/>
      <c r="AA553" s="4"/>
    </row>
    <row r="554">
      <c r="A554" s="43"/>
      <c r="B554" s="37" t="s">
        <v>97</v>
      </c>
      <c r="C554" s="4"/>
      <c r="D554" s="66"/>
      <c r="E554" s="45"/>
      <c r="F554" s="4"/>
      <c r="G554" s="4"/>
      <c r="H554" s="4"/>
      <c r="I554" s="4"/>
      <c r="J554" s="4"/>
      <c r="K554" s="4"/>
      <c r="L554" s="4"/>
      <c r="M554" s="4"/>
      <c r="N554" s="4"/>
      <c r="O554" s="4"/>
      <c r="P554" s="4"/>
      <c r="Q554" s="4"/>
      <c r="R554" s="4"/>
      <c r="S554" s="4"/>
      <c r="T554" s="4"/>
      <c r="U554" s="4"/>
      <c r="V554" s="4"/>
      <c r="W554" s="4"/>
      <c r="X554" s="4"/>
      <c r="Y554" s="4"/>
      <c r="Z554" s="4"/>
      <c r="AA554" s="4"/>
    </row>
    <row r="555">
      <c r="A555" s="43"/>
      <c r="B555" s="37" t="s">
        <v>97</v>
      </c>
      <c r="C555" s="4"/>
      <c r="D555" s="66"/>
      <c r="E555" s="45"/>
      <c r="F555" s="4"/>
      <c r="G555" s="4"/>
      <c r="H555" s="4"/>
      <c r="I555" s="4"/>
      <c r="J555" s="4"/>
      <c r="K555" s="4"/>
      <c r="L555" s="4"/>
      <c r="M555" s="4"/>
      <c r="N555" s="4"/>
      <c r="O555" s="4"/>
      <c r="P555" s="4"/>
      <c r="Q555" s="4"/>
      <c r="R555" s="4"/>
      <c r="S555" s="4"/>
      <c r="T555" s="4"/>
      <c r="U555" s="4"/>
      <c r="V555" s="4"/>
      <c r="W555" s="4"/>
      <c r="X555" s="4"/>
      <c r="Y555" s="4"/>
      <c r="Z555" s="4"/>
      <c r="AA555" s="4"/>
    </row>
    <row r="556">
      <c r="A556" s="43"/>
      <c r="B556" s="37" t="s">
        <v>97</v>
      </c>
      <c r="C556" s="4"/>
      <c r="D556" s="66"/>
      <c r="E556" s="45"/>
      <c r="F556" s="4"/>
      <c r="G556" s="4"/>
      <c r="H556" s="4"/>
      <c r="I556" s="4"/>
      <c r="J556" s="4"/>
      <c r="K556" s="4"/>
      <c r="L556" s="4"/>
      <c r="M556" s="4"/>
      <c r="N556" s="4"/>
      <c r="O556" s="4"/>
      <c r="P556" s="4"/>
      <c r="Q556" s="4"/>
      <c r="R556" s="4"/>
      <c r="S556" s="4"/>
      <c r="T556" s="4"/>
      <c r="U556" s="4"/>
      <c r="V556" s="4"/>
      <c r="W556" s="4"/>
      <c r="X556" s="4"/>
      <c r="Y556" s="4"/>
      <c r="Z556" s="4"/>
      <c r="AA556" s="4"/>
    </row>
    <row r="557">
      <c r="A557" s="43"/>
      <c r="B557" s="37" t="s">
        <v>97</v>
      </c>
      <c r="C557" s="4"/>
      <c r="D557" s="66"/>
      <c r="E557" s="45"/>
      <c r="F557" s="4"/>
      <c r="G557" s="4"/>
      <c r="H557" s="4"/>
      <c r="I557" s="4"/>
      <c r="J557" s="4"/>
      <c r="K557" s="4"/>
      <c r="L557" s="4"/>
      <c r="M557" s="4"/>
      <c r="N557" s="4"/>
      <c r="O557" s="4"/>
      <c r="P557" s="4"/>
      <c r="Q557" s="4"/>
      <c r="R557" s="4"/>
      <c r="S557" s="4"/>
      <c r="T557" s="4"/>
      <c r="U557" s="4"/>
      <c r="V557" s="4"/>
      <c r="W557" s="4"/>
      <c r="X557" s="4"/>
      <c r="Y557" s="4"/>
      <c r="Z557" s="4"/>
      <c r="AA557" s="4"/>
    </row>
    <row r="558">
      <c r="A558" s="43"/>
      <c r="B558" s="37" t="s">
        <v>97</v>
      </c>
      <c r="C558" s="4"/>
      <c r="D558" s="66"/>
      <c r="E558" s="45"/>
      <c r="F558" s="4"/>
      <c r="G558" s="4"/>
      <c r="H558" s="4"/>
      <c r="I558" s="4"/>
      <c r="J558" s="4"/>
      <c r="K558" s="4"/>
      <c r="L558" s="4"/>
      <c r="M558" s="4"/>
      <c r="N558" s="4"/>
      <c r="O558" s="4"/>
      <c r="P558" s="4"/>
      <c r="Q558" s="4"/>
      <c r="R558" s="4"/>
      <c r="S558" s="4"/>
      <c r="T558" s="4"/>
      <c r="U558" s="4"/>
      <c r="V558" s="4"/>
      <c r="W558" s="4"/>
      <c r="X558" s="4"/>
      <c r="Y558" s="4"/>
      <c r="Z558" s="4"/>
      <c r="AA558" s="4"/>
    </row>
    <row r="559">
      <c r="A559" s="43"/>
      <c r="B559" s="37" t="s">
        <v>97</v>
      </c>
      <c r="C559" s="4"/>
      <c r="D559" s="66"/>
      <c r="E559" s="45"/>
      <c r="F559" s="4"/>
      <c r="G559" s="4"/>
      <c r="H559" s="4"/>
      <c r="I559" s="4"/>
      <c r="J559" s="4"/>
      <c r="K559" s="4"/>
      <c r="L559" s="4"/>
      <c r="M559" s="4"/>
      <c r="N559" s="4"/>
      <c r="O559" s="4"/>
      <c r="P559" s="4"/>
      <c r="Q559" s="4"/>
      <c r="R559" s="4"/>
      <c r="S559" s="4"/>
      <c r="T559" s="4"/>
      <c r="U559" s="4"/>
      <c r="V559" s="4"/>
      <c r="W559" s="4"/>
      <c r="X559" s="4"/>
      <c r="Y559" s="4"/>
      <c r="Z559" s="4"/>
      <c r="AA559" s="4"/>
    </row>
    <row r="560">
      <c r="A560" s="43"/>
      <c r="B560" s="37" t="s">
        <v>97</v>
      </c>
      <c r="C560" s="4"/>
      <c r="D560" s="66"/>
      <c r="E560" s="45"/>
      <c r="F560" s="4"/>
      <c r="G560" s="4"/>
      <c r="H560" s="4"/>
      <c r="I560" s="4"/>
      <c r="J560" s="4"/>
      <c r="K560" s="4"/>
      <c r="L560" s="4"/>
      <c r="M560" s="4"/>
      <c r="N560" s="4"/>
      <c r="O560" s="4"/>
      <c r="P560" s="4"/>
      <c r="Q560" s="4"/>
      <c r="R560" s="4"/>
      <c r="S560" s="4"/>
      <c r="T560" s="4"/>
      <c r="U560" s="4"/>
      <c r="V560" s="4"/>
      <c r="W560" s="4"/>
      <c r="X560" s="4"/>
      <c r="Y560" s="4"/>
      <c r="Z560" s="4"/>
      <c r="AA560" s="4"/>
    </row>
    <row r="561">
      <c r="A561" s="43"/>
      <c r="B561" s="37" t="s">
        <v>97</v>
      </c>
      <c r="C561" s="4"/>
      <c r="D561" s="66"/>
      <c r="E561" s="45"/>
      <c r="F561" s="4"/>
      <c r="G561" s="4"/>
      <c r="H561" s="4"/>
      <c r="I561" s="4"/>
      <c r="J561" s="4"/>
      <c r="K561" s="4"/>
      <c r="L561" s="4"/>
      <c r="M561" s="4"/>
      <c r="N561" s="4"/>
      <c r="O561" s="4"/>
      <c r="P561" s="4"/>
      <c r="Q561" s="4"/>
      <c r="R561" s="4"/>
      <c r="S561" s="4"/>
      <c r="T561" s="4"/>
      <c r="U561" s="4"/>
      <c r="V561" s="4"/>
      <c r="W561" s="4"/>
      <c r="X561" s="4"/>
      <c r="Y561" s="4"/>
      <c r="Z561" s="4"/>
      <c r="AA561" s="4"/>
    </row>
    <row r="562">
      <c r="A562" s="43"/>
      <c r="B562" s="37" t="s">
        <v>97</v>
      </c>
      <c r="C562" s="4"/>
      <c r="D562" s="66"/>
      <c r="E562" s="45"/>
      <c r="F562" s="4"/>
      <c r="G562" s="4"/>
      <c r="H562" s="4"/>
      <c r="I562" s="4"/>
      <c r="J562" s="4"/>
      <c r="K562" s="4"/>
      <c r="L562" s="4"/>
      <c r="M562" s="4"/>
      <c r="N562" s="4"/>
      <c r="O562" s="4"/>
      <c r="P562" s="4"/>
      <c r="Q562" s="4"/>
      <c r="R562" s="4"/>
      <c r="S562" s="4"/>
      <c r="T562" s="4"/>
      <c r="U562" s="4"/>
      <c r="V562" s="4"/>
      <c r="W562" s="4"/>
      <c r="X562" s="4"/>
      <c r="Y562" s="4"/>
      <c r="Z562" s="4"/>
      <c r="AA562" s="4"/>
    </row>
    <row r="563">
      <c r="A563" s="43"/>
      <c r="B563" s="37" t="s">
        <v>97</v>
      </c>
      <c r="C563" s="4"/>
      <c r="D563" s="66"/>
      <c r="E563" s="45"/>
      <c r="F563" s="4"/>
      <c r="G563" s="4"/>
      <c r="H563" s="4"/>
      <c r="I563" s="4"/>
      <c r="J563" s="4"/>
      <c r="K563" s="4"/>
      <c r="L563" s="4"/>
      <c r="M563" s="4"/>
      <c r="N563" s="4"/>
      <c r="O563" s="4"/>
      <c r="P563" s="4"/>
      <c r="Q563" s="4"/>
      <c r="R563" s="4"/>
      <c r="S563" s="4"/>
      <c r="T563" s="4"/>
      <c r="U563" s="4"/>
      <c r="V563" s="4"/>
      <c r="W563" s="4"/>
      <c r="X563" s="4"/>
      <c r="Y563" s="4"/>
      <c r="Z563" s="4"/>
      <c r="AA563" s="4"/>
    </row>
    <row r="564">
      <c r="A564" s="43"/>
      <c r="B564" s="37" t="s">
        <v>97</v>
      </c>
      <c r="C564" s="4"/>
      <c r="D564" s="66"/>
      <c r="E564" s="45"/>
      <c r="F564" s="4"/>
      <c r="G564" s="4"/>
      <c r="H564" s="4"/>
      <c r="I564" s="4"/>
      <c r="J564" s="4"/>
      <c r="K564" s="4"/>
      <c r="L564" s="4"/>
      <c r="M564" s="4"/>
      <c r="N564" s="4"/>
      <c r="O564" s="4"/>
      <c r="P564" s="4"/>
      <c r="Q564" s="4"/>
      <c r="R564" s="4"/>
      <c r="S564" s="4"/>
      <c r="T564" s="4"/>
      <c r="U564" s="4"/>
      <c r="V564" s="4"/>
      <c r="W564" s="4"/>
      <c r="X564" s="4"/>
      <c r="Y564" s="4"/>
      <c r="Z564" s="4"/>
      <c r="AA564" s="4"/>
    </row>
    <row r="565">
      <c r="A565" s="43"/>
      <c r="B565" s="37" t="s">
        <v>97</v>
      </c>
      <c r="C565" s="4"/>
      <c r="D565" s="66"/>
      <c r="E565" s="45"/>
      <c r="F565" s="4"/>
      <c r="G565" s="4"/>
      <c r="H565" s="4"/>
      <c r="I565" s="4"/>
      <c r="J565" s="4"/>
      <c r="K565" s="4"/>
      <c r="L565" s="4"/>
      <c r="M565" s="4"/>
      <c r="N565" s="4"/>
      <c r="O565" s="4"/>
      <c r="P565" s="4"/>
      <c r="Q565" s="4"/>
      <c r="R565" s="4"/>
      <c r="S565" s="4"/>
      <c r="T565" s="4"/>
      <c r="U565" s="4"/>
      <c r="V565" s="4"/>
      <c r="W565" s="4"/>
      <c r="X565" s="4"/>
      <c r="Y565" s="4"/>
      <c r="Z565" s="4"/>
      <c r="AA565" s="4"/>
    </row>
    <row r="566">
      <c r="A566" s="43"/>
      <c r="B566" s="37" t="s">
        <v>97</v>
      </c>
      <c r="C566" s="4"/>
      <c r="D566" s="66"/>
      <c r="E566" s="45"/>
      <c r="F566" s="4"/>
      <c r="G566" s="4"/>
      <c r="H566" s="4"/>
      <c r="I566" s="4"/>
      <c r="J566" s="4"/>
      <c r="K566" s="4"/>
      <c r="L566" s="4"/>
      <c r="M566" s="4"/>
      <c r="N566" s="4"/>
      <c r="O566" s="4"/>
      <c r="P566" s="4"/>
      <c r="Q566" s="4"/>
      <c r="R566" s="4"/>
      <c r="S566" s="4"/>
      <c r="T566" s="4"/>
      <c r="U566" s="4"/>
      <c r="V566" s="4"/>
      <c r="W566" s="4"/>
      <c r="X566" s="4"/>
      <c r="Y566" s="4"/>
      <c r="Z566" s="4"/>
      <c r="AA566" s="4"/>
    </row>
    <row r="567">
      <c r="A567" s="43"/>
      <c r="B567" s="37" t="s">
        <v>97</v>
      </c>
      <c r="C567" s="4"/>
      <c r="D567" s="66"/>
      <c r="E567" s="45"/>
      <c r="F567" s="4"/>
      <c r="G567" s="4"/>
      <c r="H567" s="4"/>
      <c r="I567" s="4"/>
      <c r="J567" s="4"/>
      <c r="K567" s="4"/>
      <c r="L567" s="4"/>
      <c r="M567" s="4"/>
      <c r="N567" s="4"/>
      <c r="O567" s="4"/>
      <c r="P567" s="4"/>
      <c r="Q567" s="4"/>
      <c r="R567" s="4"/>
      <c r="S567" s="4"/>
      <c r="T567" s="4"/>
      <c r="U567" s="4"/>
      <c r="V567" s="4"/>
      <c r="W567" s="4"/>
      <c r="X567" s="4"/>
      <c r="Y567" s="4"/>
      <c r="Z567" s="4"/>
      <c r="AA567" s="4"/>
    </row>
    <row r="568">
      <c r="A568" s="43"/>
      <c r="B568" s="37" t="s">
        <v>97</v>
      </c>
      <c r="C568" s="4"/>
      <c r="D568" s="66"/>
      <c r="E568" s="45"/>
      <c r="F568" s="4"/>
      <c r="G568" s="4"/>
      <c r="H568" s="4"/>
      <c r="I568" s="4"/>
      <c r="J568" s="4"/>
      <c r="K568" s="4"/>
      <c r="L568" s="4"/>
      <c r="M568" s="4"/>
      <c r="N568" s="4"/>
      <c r="O568" s="4"/>
      <c r="P568" s="4"/>
      <c r="Q568" s="4"/>
      <c r="R568" s="4"/>
      <c r="S568" s="4"/>
      <c r="T568" s="4"/>
      <c r="U568" s="4"/>
      <c r="V568" s="4"/>
      <c r="W568" s="4"/>
      <c r="X568" s="4"/>
      <c r="Y568" s="4"/>
      <c r="Z568" s="4"/>
      <c r="AA568" s="4"/>
    </row>
    <row r="569">
      <c r="A569" s="43"/>
      <c r="B569" s="37" t="s">
        <v>97</v>
      </c>
      <c r="C569" s="4"/>
      <c r="D569" s="66"/>
      <c r="E569" s="45"/>
      <c r="F569" s="4"/>
      <c r="G569" s="4"/>
      <c r="H569" s="4"/>
      <c r="I569" s="4"/>
      <c r="J569" s="4"/>
      <c r="K569" s="4"/>
      <c r="L569" s="4"/>
      <c r="M569" s="4"/>
      <c r="N569" s="4"/>
      <c r="O569" s="4"/>
      <c r="P569" s="4"/>
      <c r="Q569" s="4"/>
      <c r="R569" s="4"/>
      <c r="S569" s="4"/>
      <c r="T569" s="4"/>
      <c r="U569" s="4"/>
      <c r="V569" s="4"/>
      <c r="W569" s="4"/>
      <c r="X569" s="4"/>
      <c r="Y569" s="4"/>
      <c r="Z569" s="4"/>
      <c r="AA569" s="4"/>
    </row>
    <row r="570">
      <c r="A570" s="43"/>
      <c r="B570" s="37" t="s">
        <v>97</v>
      </c>
      <c r="C570" s="4"/>
      <c r="D570" s="66"/>
      <c r="E570" s="45"/>
      <c r="F570" s="4"/>
      <c r="G570" s="4"/>
      <c r="H570" s="4"/>
      <c r="I570" s="4"/>
      <c r="J570" s="4"/>
      <c r="K570" s="4"/>
      <c r="L570" s="4"/>
      <c r="M570" s="4"/>
      <c r="N570" s="4"/>
      <c r="O570" s="4"/>
      <c r="P570" s="4"/>
      <c r="Q570" s="4"/>
      <c r="R570" s="4"/>
      <c r="S570" s="4"/>
      <c r="T570" s="4"/>
      <c r="U570" s="4"/>
      <c r="V570" s="4"/>
      <c r="W570" s="4"/>
      <c r="X570" s="4"/>
      <c r="Y570" s="4"/>
      <c r="Z570" s="4"/>
      <c r="AA570" s="4"/>
    </row>
    <row r="571">
      <c r="A571" s="43"/>
      <c r="B571" s="37" t="s">
        <v>97</v>
      </c>
      <c r="C571" s="4"/>
      <c r="D571" s="66"/>
      <c r="E571" s="45"/>
      <c r="F571" s="4"/>
      <c r="G571" s="4"/>
      <c r="H571" s="4"/>
      <c r="I571" s="4"/>
      <c r="J571" s="4"/>
      <c r="K571" s="4"/>
      <c r="L571" s="4"/>
      <c r="M571" s="4"/>
      <c r="N571" s="4"/>
      <c r="O571" s="4"/>
      <c r="P571" s="4"/>
      <c r="Q571" s="4"/>
      <c r="R571" s="4"/>
      <c r="S571" s="4"/>
      <c r="T571" s="4"/>
      <c r="U571" s="4"/>
      <c r="V571" s="4"/>
      <c r="W571" s="4"/>
      <c r="X571" s="4"/>
      <c r="Y571" s="4"/>
      <c r="Z571" s="4"/>
      <c r="AA571" s="4"/>
    </row>
    <row r="572">
      <c r="A572" s="43"/>
      <c r="B572" s="37" t="s">
        <v>97</v>
      </c>
      <c r="C572" s="4"/>
      <c r="D572" s="66"/>
      <c r="E572" s="45"/>
      <c r="F572" s="4"/>
      <c r="G572" s="4"/>
      <c r="H572" s="4"/>
      <c r="I572" s="4"/>
      <c r="J572" s="4"/>
      <c r="K572" s="4"/>
      <c r="L572" s="4"/>
      <c r="M572" s="4"/>
      <c r="N572" s="4"/>
      <c r="O572" s="4"/>
      <c r="P572" s="4"/>
      <c r="Q572" s="4"/>
      <c r="R572" s="4"/>
      <c r="S572" s="4"/>
      <c r="T572" s="4"/>
      <c r="U572" s="4"/>
      <c r="V572" s="4"/>
      <c r="W572" s="4"/>
      <c r="X572" s="4"/>
      <c r="Y572" s="4"/>
      <c r="Z572" s="4"/>
      <c r="AA572" s="4"/>
    </row>
    <row r="573">
      <c r="A573" s="43"/>
      <c r="B573" s="37" t="s">
        <v>97</v>
      </c>
      <c r="C573" s="4"/>
      <c r="D573" s="66"/>
      <c r="E573" s="45"/>
      <c r="F573" s="4"/>
      <c r="G573" s="4"/>
      <c r="H573" s="4"/>
      <c r="I573" s="4"/>
      <c r="J573" s="4"/>
      <c r="K573" s="4"/>
      <c r="L573" s="4"/>
      <c r="M573" s="4"/>
      <c r="N573" s="4"/>
      <c r="O573" s="4"/>
      <c r="P573" s="4"/>
      <c r="Q573" s="4"/>
      <c r="R573" s="4"/>
      <c r="S573" s="4"/>
      <c r="T573" s="4"/>
      <c r="U573" s="4"/>
      <c r="V573" s="4"/>
      <c r="W573" s="4"/>
      <c r="X573" s="4"/>
      <c r="Y573" s="4"/>
      <c r="Z573" s="4"/>
      <c r="AA573" s="4"/>
    </row>
    <row r="574">
      <c r="A574" s="43"/>
      <c r="B574" s="37" t="s">
        <v>97</v>
      </c>
      <c r="C574" s="4"/>
      <c r="D574" s="66"/>
      <c r="E574" s="45"/>
      <c r="F574" s="4"/>
      <c r="G574" s="4"/>
      <c r="H574" s="4"/>
      <c r="I574" s="4"/>
      <c r="J574" s="4"/>
      <c r="K574" s="4"/>
      <c r="L574" s="4"/>
      <c r="M574" s="4"/>
      <c r="N574" s="4"/>
      <c r="O574" s="4"/>
      <c r="P574" s="4"/>
      <c r="Q574" s="4"/>
      <c r="R574" s="4"/>
      <c r="S574" s="4"/>
      <c r="T574" s="4"/>
      <c r="U574" s="4"/>
      <c r="V574" s="4"/>
      <c r="W574" s="4"/>
      <c r="X574" s="4"/>
      <c r="Y574" s="4"/>
      <c r="Z574" s="4"/>
      <c r="AA574" s="4"/>
    </row>
    <row r="575">
      <c r="A575" s="43"/>
      <c r="B575" s="37" t="s">
        <v>97</v>
      </c>
      <c r="C575" s="4"/>
      <c r="D575" s="66"/>
      <c r="E575" s="45"/>
      <c r="F575" s="4"/>
      <c r="G575" s="4"/>
      <c r="H575" s="4"/>
      <c r="I575" s="4"/>
      <c r="J575" s="4"/>
      <c r="K575" s="4"/>
      <c r="L575" s="4"/>
      <c r="M575" s="4"/>
      <c r="N575" s="4"/>
      <c r="O575" s="4"/>
      <c r="P575" s="4"/>
      <c r="Q575" s="4"/>
      <c r="R575" s="4"/>
      <c r="S575" s="4"/>
      <c r="T575" s="4"/>
      <c r="U575" s="4"/>
      <c r="V575" s="4"/>
      <c r="W575" s="4"/>
      <c r="X575" s="4"/>
      <c r="Y575" s="4"/>
      <c r="Z575" s="4"/>
      <c r="AA575" s="4"/>
    </row>
    <row r="576">
      <c r="A576" s="43"/>
      <c r="B576" s="37" t="s">
        <v>97</v>
      </c>
      <c r="C576" s="4"/>
      <c r="D576" s="66"/>
      <c r="E576" s="45"/>
      <c r="F576" s="4"/>
      <c r="G576" s="4"/>
      <c r="H576" s="4"/>
      <c r="I576" s="4"/>
      <c r="J576" s="4"/>
      <c r="K576" s="4"/>
      <c r="L576" s="4"/>
      <c r="M576" s="4"/>
      <c r="N576" s="4"/>
      <c r="O576" s="4"/>
      <c r="P576" s="4"/>
      <c r="Q576" s="4"/>
      <c r="R576" s="4"/>
      <c r="S576" s="4"/>
      <c r="T576" s="4"/>
      <c r="U576" s="4"/>
      <c r="V576" s="4"/>
      <c r="W576" s="4"/>
      <c r="X576" s="4"/>
      <c r="Y576" s="4"/>
      <c r="Z576" s="4"/>
      <c r="AA576" s="4"/>
    </row>
    <row r="577">
      <c r="A577" s="43"/>
      <c r="B577" s="37" t="s">
        <v>97</v>
      </c>
      <c r="C577" s="4"/>
      <c r="D577" s="66"/>
      <c r="E577" s="45"/>
      <c r="F577" s="4"/>
      <c r="G577" s="4"/>
      <c r="H577" s="4"/>
      <c r="I577" s="4"/>
      <c r="J577" s="4"/>
      <c r="K577" s="4"/>
      <c r="L577" s="4"/>
      <c r="M577" s="4"/>
      <c r="N577" s="4"/>
      <c r="O577" s="4"/>
      <c r="P577" s="4"/>
      <c r="Q577" s="4"/>
      <c r="R577" s="4"/>
      <c r="S577" s="4"/>
      <c r="T577" s="4"/>
      <c r="U577" s="4"/>
      <c r="V577" s="4"/>
      <c r="W577" s="4"/>
      <c r="X577" s="4"/>
      <c r="Y577" s="4"/>
      <c r="Z577" s="4"/>
      <c r="AA577" s="4"/>
    </row>
    <row r="578">
      <c r="A578" s="43"/>
      <c r="B578" s="37" t="s">
        <v>97</v>
      </c>
      <c r="C578" s="4"/>
      <c r="D578" s="66"/>
      <c r="E578" s="45"/>
      <c r="F578" s="4"/>
      <c r="G578" s="4"/>
      <c r="H578" s="4"/>
      <c r="I578" s="4"/>
      <c r="J578" s="4"/>
      <c r="K578" s="4"/>
      <c r="L578" s="4"/>
      <c r="M578" s="4"/>
      <c r="N578" s="4"/>
      <c r="O578" s="4"/>
      <c r="P578" s="4"/>
      <c r="Q578" s="4"/>
      <c r="R578" s="4"/>
      <c r="S578" s="4"/>
      <c r="T578" s="4"/>
      <c r="U578" s="4"/>
      <c r="V578" s="4"/>
      <c r="W578" s="4"/>
      <c r="X578" s="4"/>
      <c r="Y578" s="4"/>
      <c r="Z578" s="4"/>
      <c r="AA578" s="4"/>
    </row>
    <row r="579">
      <c r="A579" s="43"/>
      <c r="B579" s="37" t="s">
        <v>97</v>
      </c>
      <c r="C579" s="4"/>
      <c r="D579" s="66"/>
      <c r="E579" s="45"/>
      <c r="F579" s="4"/>
      <c r="G579" s="4"/>
      <c r="H579" s="4"/>
      <c r="I579" s="4"/>
      <c r="J579" s="4"/>
      <c r="K579" s="4"/>
      <c r="L579" s="4"/>
      <c r="M579" s="4"/>
      <c r="N579" s="4"/>
      <c r="O579" s="4"/>
      <c r="P579" s="4"/>
      <c r="Q579" s="4"/>
      <c r="R579" s="4"/>
      <c r="S579" s="4"/>
      <c r="T579" s="4"/>
      <c r="U579" s="4"/>
      <c r="V579" s="4"/>
      <c r="W579" s="4"/>
      <c r="X579" s="4"/>
      <c r="Y579" s="4"/>
      <c r="Z579" s="4"/>
      <c r="AA579" s="4"/>
    </row>
    <row r="580">
      <c r="A580" s="43"/>
      <c r="B580" s="37" t="s">
        <v>97</v>
      </c>
      <c r="C580" s="4"/>
      <c r="D580" s="66"/>
      <c r="E580" s="45"/>
      <c r="F580" s="4"/>
      <c r="G580" s="4"/>
      <c r="H580" s="4"/>
      <c r="I580" s="4"/>
      <c r="J580" s="4"/>
      <c r="K580" s="4"/>
      <c r="L580" s="4"/>
      <c r="M580" s="4"/>
      <c r="N580" s="4"/>
      <c r="O580" s="4"/>
      <c r="P580" s="4"/>
      <c r="Q580" s="4"/>
      <c r="R580" s="4"/>
      <c r="S580" s="4"/>
      <c r="T580" s="4"/>
      <c r="U580" s="4"/>
      <c r="V580" s="4"/>
      <c r="W580" s="4"/>
      <c r="X580" s="4"/>
      <c r="Y580" s="4"/>
      <c r="Z580" s="4"/>
      <c r="AA580" s="4"/>
    </row>
    <row r="581">
      <c r="A581" s="43"/>
      <c r="B581" s="37" t="s">
        <v>97</v>
      </c>
      <c r="C581" s="4"/>
      <c r="D581" s="66"/>
      <c r="E581" s="45"/>
      <c r="F581" s="4"/>
      <c r="G581" s="4"/>
      <c r="H581" s="4"/>
      <c r="I581" s="4"/>
      <c r="J581" s="4"/>
      <c r="K581" s="4"/>
      <c r="L581" s="4"/>
      <c r="M581" s="4"/>
      <c r="N581" s="4"/>
      <c r="O581" s="4"/>
      <c r="P581" s="4"/>
      <c r="Q581" s="4"/>
      <c r="R581" s="4"/>
      <c r="S581" s="4"/>
      <c r="T581" s="4"/>
      <c r="U581" s="4"/>
      <c r="V581" s="4"/>
      <c r="W581" s="4"/>
      <c r="X581" s="4"/>
      <c r="Y581" s="4"/>
      <c r="Z581" s="4"/>
      <c r="AA581" s="4"/>
    </row>
    <row r="582">
      <c r="A582" s="43"/>
      <c r="B582" s="37" t="s">
        <v>97</v>
      </c>
      <c r="C582" s="4"/>
      <c r="D582" s="66"/>
      <c r="E582" s="45"/>
      <c r="F582" s="4"/>
      <c r="G582" s="4"/>
      <c r="H582" s="4"/>
      <c r="I582" s="4"/>
      <c r="J582" s="4"/>
      <c r="K582" s="4"/>
      <c r="L582" s="4"/>
      <c r="M582" s="4"/>
      <c r="N582" s="4"/>
      <c r="O582" s="4"/>
      <c r="P582" s="4"/>
      <c r="Q582" s="4"/>
      <c r="R582" s="4"/>
      <c r="S582" s="4"/>
      <c r="T582" s="4"/>
      <c r="U582" s="4"/>
      <c r="V582" s="4"/>
      <c r="W582" s="4"/>
      <c r="X582" s="4"/>
      <c r="Y582" s="4"/>
      <c r="Z582" s="4"/>
      <c r="AA582" s="4"/>
    </row>
    <row r="583">
      <c r="A583" s="43"/>
      <c r="B583" s="37" t="s">
        <v>97</v>
      </c>
      <c r="C583" s="4"/>
      <c r="D583" s="66"/>
      <c r="E583" s="45"/>
      <c r="F583" s="4"/>
      <c r="G583" s="4"/>
      <c r="H583" s="4"/>
      <c r="I583" s="4"/>
      <c r="J583" s="4"/>
      <c r="K583" s="4"/>
      <c r="L583" s="4"/>
      <c r="M583" s="4"/>
      <c r="N583" s="4"/>
      <c r="O583" s="4"/>
      <c r="P583" s="4"/>
      <c r="Q583" s="4"/>
      <c r="R583" s="4"/>
      <c r="S583" s="4"/>
      <c r="T583" s="4"/>
      <c r="U583" s="4"/>
      <c r="V583" s="4"/>
      <c r="W583" s="4"/>
      <c r="X583" s="4"/>
      <c r="Y583" s="4"/>
      <c r="Z583" s="4"/>
      <c r="AA583" s="4"/>
    </row>
    <row r="584">
      <c r="A584" s="43"/>
      <c r="B584" s="37" t="s">
        <v>97</v>
      </c>
      <c r="C584" s="4"/>
      <c r="D584" s="66"/>
      <c r="E584" s="45"/>
      <c r="F584" s="4"/>
      <c r="G584" s="4"/>
      <c r="H584" s="4"/>
      <c r="I584" s="4"/>
      <c r="J584" s="4"/>
      <c r="K584" s="4"/>
      <c r="L584" s="4"/>
      <c r="M584" s="4"/>
      <c r="N584" s="4"/>
      <c r="O584" s="4"/>
      <c r="P584" s="4"/>
      <c r="Q584" s="4"/>
      <c r="R584" s="4"/>
      <c r="S584" s="4"/>
      <c r="T584" s="4"/>
      <c r="U584" s="4"/>
      <c r="V584" s="4"/>
      <c r="W584" s="4"/>
      <c r="X584" s="4"/>
      <c r="Y584" s="4"/>
      <c r="Z584" s="4"/>
      <c r="AA584" s="4"/>
    </row>
    <row r="585">
      <c r="A585" s="43"/>
      <c r="B585" s="37" t="s">
        <v>97</v>
      </c>
      <c r="C585" s="4"/>
      <c r="D585" s="66"/>
      <c r="E585" s="45"/>
      <c r="F585" s="4"/>
      <c r="G585" s="4"/>
      <c r="H585" s="4"/>
      <c r="I585" s="4"/>
      <c r="J585" s="4"/>
      <c r="K585" s="4"/>
      <c r="L585" s="4"/>
      <c r="M585" s="4"/>
      <c r="N585" s="4"/>
      <c r="O585" s="4"/>
      <c r="P585" s="4"/>
      <c r="Q585" s="4"/>
      <c r="R585" s="4"/>
      <c r="S585" s="4"/>
      <c r="T585" s="4"/>
      <c r="U585" s="4"/>
      <c r="V585" s="4"/>
      <c r="W585" s="4"/>
      <c r="X585" s="4"/>
      <c r="Y585" s="4"/>
      <c r="Z585" s="4"/>
      <c r="AA585" s="4"/>
    </row>
    <row r="586">
      <c r="A586" s="43"/>
      <c r="B586" s="37" t="s">
        <v>97</v>
      </c>
      <c r="C586" s="4"/>
      <c r="D586" s="66"/>
      <c r="E586" s="45"/>
      <c r="F586" s="4"/>
      <c r="G586" s="4"/>
      <c r="H586" s="4"/>
      <c r="I586" s="4"/>
      <c r="J586" s="4"/>
      <c r="K586" s="4"/>
      <c r="L586" s="4"/>
      <c r="M586" s="4"/>
      <c r="N586" s="4"/>
      <c r="O586" s="4"/>
      <c r="P586" s="4"/>
      <c r="Q586" s="4"/>
      <c r="R586" s="4"/>
      <c r="S586" s="4"/>
      <c r="T586" s="4"/>
      <c r="U586" s="4"/>
      <c r="V586" s="4"/>
      <c r="W586" s="4"/>
      <c r="X586" s="4"/>
      <c r="Y586" s="4"/>
      <c r="Z586" s="4"/>
      <c r="AA586" s="4"/>
    </row>
    <row r="587">
      <c r="A587" s="43"/>
      <c r="B587" s="37" t="s">
        <v>97</v>
      </c>
      <c r="C587" s="4"/>
      <c r="D587" s="66"/>
      <c r="E587" s="45"/>
      <c r="F587" s="4"/>
      <c r="G587" s="4"/>
      <c r="H587" s="4"/>
      <c r="I587" s="4"/>
      <c r="J587" s="4"/>
      <c r="K587" s="4"/>
      <c r="L587" s="4"/>
      <c r="M587" s="4"/>
      <c r="N587" s="4"/>
      <c r="O587" s="4"/>
      <c r="P587" s="4"/>
      <c r="Q587" s="4"/>
      <c r="R587" s="4"/>
      <c r="S587" s="4"/>
      <c r="T587" s="4"/>
      <c r="U587" s="4"/>
      <c r="V587" s="4"/>
      <c r="W587" s="4"/>
      <c r="X587" s="4"/>
      <c r="Y587" s="4"/>
      <c r="Z587" s="4"/>
      <c r="AA587" s="4"/>
    </row>
    <row r="588">
      <c r="A588" s="43"/>
      <c r="B588" s="37" t="s">
        <v>97</v>
      </c>
      <c r="C588" s="4"/>
      <c r="D588" s="66"/>
      <c r="E588" s="45"/>
      <c r="F588" s="4"/>
      <c r="G588" s="4"/>
      <c r="H588" s="4"/>
      <c r="I588" s="4"/>
      <c r="J588" s="4"/>
      <c r="K588" s="4"/>
      <c r="L588" s="4"/>
      <c r="M588" s="4"/>
      <c r="N588" s="4"/>
      <c r="O588" s="4"/>
      <c r="P588" s="4"/>
      <c r="Q588" s="4"/>
      <c r="R588" s="4"/>
      <c r="S588" s="4"/>
      <c r="T588" s="4"/>
      <c r="U588" s="4"/>
      <c r="V588" s="4"/>
      <c r="W588" s="4"/>
      <c r="X588" s="4"/>
      <c r="Y588" s="4"/>
      <c r="Z588" s="4"/>
      <c r="AA588" s="4"/>
    </row>
    <row r="589">
      <c r="A589" s="43"/>
      <c r="B589" s="37" t="s">
        <v>97</v>
      </c>
      <c r="C589" s="4"/>
      <c r="D589" s="66"/>
      <c r="E589" s="45"/>
      <c r="F589" s="4"/>
      <c r="G589" s="4"/>
      <c r="H589" s="4"/>
      <c r="I589" s="4"/>
      <c r="J589" s="4"/>
      <c r="K589" s="4"/>
      <c r="L589" s="4"/>
      <c r="M589" s="4"/>
      <c r="N589" s="4"/>
      <c r="O589" s="4"/>
      <c r="P589" s="4"/>
      <c r="Q589" s="4"/>
      <c r="R589" s="4"/>
      <c r="S589" s="4"/>
      <c r="T589" s="4"/>
      <c r="U589" s="4"/>
      <c r="V589" s="4"/>
      <c r="W589" s="4"/>
      <c r="X589" s="4"/>
      <c r="Y589" s="4"/>
      <c r="Z589" s="4"/>
      <c r="AA589" s="4"/>
    </row>
    <row r="590">
      <c r="A590" s="43"/>
      <c r="B590" s="37" t="s">
        <v>97</v>
      </c>
      <c r="C590" s="4"/>
      <c r="D590" s="66"/>
      <c r="E590" s="45"/>
      <c r="F590" s="4"/>
      <c r="G590" s="4"/>
      <c r="H590" s="4"/>
      <c r="I590" s="4"/>
      <c r="J590" s="4"/>
      <c r="K590" s="4"/>
      <c r="L590" s="4"/>
      <c r="M590" s="4"/>
      <c r="N590" s="4"/>
      <c r="O590" s="4"/>
      <c r="P590" s="4"/>
      <c r="Q590" s="4"/>
      <c r="R590" s="4"/>
      <c r="S590" s="4"/>
      <c r="T590" s="4"/>
      <c r="U590" s="4"/>
      <c r="V590" s="4"/>
      <c r="W590" s="4"/>
      <c r="X590" s="4"/>
      <c r="Y590" s="4"/>
      <c r="Z590" s="4"/>
      <c r="AA590" s="4"/>
    </row>
    <row r="591">
      <c r="A591" s="43"/>
      <c r="B591" s="37" t="s">
        <v>97</v>
      </c>
      <c r="C591" s="4"/>
      <c r="D591" s="66"/>
      <c r="E591" s="45"/>
      <c r="F591" s="4"/>
      <c r="G591" s="4"/>
      <c r="H591" s="4"/>
      <c r="I591" s="4"/>
      <c r="J591" s="4"/>
      <c r="K591" s="4"/>
      <c r="L591" s="4"/>
      <c r="M591" s="4"/>
      <c r="N591" s="4"/>
      <c r="O591" s="4"/>
      <c r="P591" s="4"/>
      <c r="Q591" s="4"/>
      <c r="R591" s="4"/>
      <c r="S591" s="4"/>
      <c r="T591" s="4"/>
      <c r="U591" s="4"/>
      <c r="V591" s="4"/>
      <c r="W591" s="4"/>
      <c r="X591" s="4"/>
      <c r="Y591" s="4"/>
      <c r="Z591" s="4"/>
      <c r="AA591" s="4"/>
    </row>
    <row r="592">
      <c r="A592" s="43"/>
      <c r="B592" s="37" t="s">
        <v>97</v>
      </c>
      <c r="C592" s="4"/>
      <c r="D592" s="66"/>
      <c r="E592" s="45"/>
      <c r="F592" s="4"/>
      <c r="G592" s="4"/>
      <c r="H592" s="4"/>
      <c r="I592" s="4"/>
      <c r="J592" s="4"/>
      <c r="K592" s="4"/>
      <c r="L592" s="4"/>
      <c r="M592" s="4"/>
      <c r="N592" s="4"/>
      <c r="O592" s="4"/>
      <c r="P592" s="4"/>
      <c r="Q592" s="4"/>
      <c r="R592" s="4"/>
      <c r="S592" s="4"/>
      <c r="T592" s="4"/>
      <c r="U592" s="4"/>
      <c r="V592" s="4"/>
      <c r="W592" s="4"/>
      <c r="X592" s="4"/>
      <c r="Y592" s="4"/>
      <c r="Z592" s="4"/>
      <c r="AA592" s="4"/>
    </row>
    <row r="593">
      <c r="A593" s="43"/>
      <c r="B593" s="37" t="s">
        <v>97</v>
      </c>
      <c r="C593" s="4"/>
      <c r="D593" s="66"/>
      <c r="E593" s="45"/>
      <c r="F593" s="4"/>
      <c r="G593" s="4"/>
      <c r="H593" s="4"/>
      <c r="I593" s="4"/>
      <c r="J593" s="4"/>
      <c r="K593" s="4"/>
      <c r="L593" s="4"/>
      <c r="M593" s="4"/>
      <c r="N593" s="4"/>
      <c r="O593" s="4"/>
      <c r="P593" s="4"/>
      <c r="Q593" s="4"/>
      <c r="R593" s="4"/>
      <c r="S593" s="4"/>
      <c r="T593" s="4"/>
      <c r="U593" s="4"/>
      <c r="V593" s="4"/>
      <c r="W593" s="4"/>
      <c r="X593" s="4"/>
      <c r="Y593" s="4"/>
      <c r="Z593" s="4"/>
      <c r="AA593" s="4"/>
    </row>
    <row r="594">
      <c r="A594" s="43"/>
      <c r="B594" s="37" t="s">
        <v>97</v>
      </c>
      <c r="C594" s="4"/>
      <c r="D594" s="66"/>
      <c r="E594" s="45"/>
      <c r="F594" s="4"/>
      <c r="G594" s="4"/>
      <c r="H594" s="4"/>
      <c r="I594" s="4"/>
      <c r="J594" s="4"/>
      <c r="K594" s="4"/>
      <c r="L594" s="4"/>
      <c r="M594" s="4"/>
      <c r="N594" s="4"/>
      <c r="O594" s="4"/>
      <c r="P594" s="4"/>
      <c r="Q594" s="4"/>
      <c r="R594" s="4"/>
      <c r="S594" s="4"/>
      <c r="T594" s="4"/>
      <c r="U594" s="4"/>
      <c r="V594" s="4"/>
      <c r="W594" s="4"/>
      <c r="X594" s="4"/>
      <c r="Y594" s="4"/>
      <c r="Z594" s="4"/>
      <c r="AA594" s="4"/>
    </row>
    <row r="595">
      <c r="A595" s="43"/>
      <c r="B595" s="37" t="s">
        <v>97</v>
      </c>
      <c r="C595" s="4"/>
      <c r="D595" s="66"/>
      <c r="E595" s="45"/>
      <c r="F595" s="4"/>
      <c r="G595" s="4"/>
      <c r="H595" s="4"/>
      <c r="I595" s="4"/>
      <c r="J595" s="4"/>
      <c r="K595" s="4"/>
      <c r="L595" s="4"/>
      <c r="M595" s="4"/>
      <c r="N595" s="4"/>
      <c r="O595" s="4"/>
      <c r="P595" s="4"/>
      <c r="Q595" s="4"/>
      <c r="R595" s="4"/>
      <c r="S595" s="4"/>
      <c r="T595" s="4"/>
      <c r="U595" s="4"/>
      <c r="V595" s="4"/>
      <c r="W595" s="4"/>
      <c r="X595" s="4"/>
      <c r="Y595" s="4"/>
      <c r="Z595" s="4"/>
      <c r="AA595" s="4"/>
    </row>
    <row r="596">
      <c r="A596" s="43"/>
      <c r="B596" s="37" t="s">
        <v>97</v>
      </c>
      <c r="C596" s="4"/>
      <c r="D596" s="66"/>
      <c r="E596" s="45"/>
      <c r="F596" s="4"/>
      <c r="G596" s="4"/>
      <c r="H596" s="4"/>
      <c r="I596" s="4"/>
      <c r="J596" s="4"/>
      <c r="K596" s="4"/>
      <c r="L596" s="4"/>
      <c r="M596" s="4"/>
      <c r="N596" s="4"/>
      <c r="O596" s="4"/>
      <c r="P596" s="4"/>
      <c r="Q596" s="4"/>
      <c r="R596" s="4"/>
      <c r="S596" s="4"/>
      <c r="T596" s="4"/>
      <c r="U596" s="4"/>
      <c r="V596" s="4"/>
      <c r="W596" s="4"/>
      <c r="X596" s="4"/>
      <c r="Y596" s="4"/>
      <c r="Z596" s="4"/>
      <c r="AA596" s="4"/>
    </row>
    <row r="597">
      <c r="A597" s="43"/>
      <c r="B597" s="37" t="s">
        <v>97</v>
      </c>
      <c r="C597" s="4"/>
      <c r="D597" s="66"/>
      <c r="E597" s="45"/>
      <c r="F597" s="4"/>
      <c r="G597" s="4"/>
      <c r="H597" s="4"/>
      <c r="I597" s="4"/>
      <c r="J597" s="4"/>
      <c r="K597" s="4"/>
      <c r="L597" s="4"/>
      <c r="M597" s="4"/>
      <c r="N597" s="4"/>
      <c r="O597" s="4"/>
      <c r="P597" s="4"/>
      <c r="Q597" s="4"/>
      <c r="R597" s="4"/>
      <c r="S597" s="4"/>
      <c r="T597" s="4"/>
      <c r="U597" s="4"/>
      <c r="V597" s="4"/>
      <c r="W597" s="4"/>
      <c r="X597" s="4"/>
      <c r="Y597" s="4"/>
      <c r="Z597" s="4"/>
      <c r="AA597" s="4"/>
    </row>
    <row r="598">
      <c r="A598" s="43"/>
      <c r="B598" s="37" t="s">
        <v>97</v>
      </c>
      <c r="C598" s="4"/>
      <c r="D598" s="66"/>
      <c r="E598" s="45"/>
      <c r="F598" s="4"/>
      <c r="G598" s="4"/>
      <c r="H598" s="4"/>
      <c r="I598" s="4"/>
      <c r="J598" s="4"/>
      <c r="K598" s="4"/>
      <c r="L598" s="4"/>
      <c r="M598" s="4"/>
      <c r="N598" s="4"/>
      <c r="O598" s="4"/>
      <c r="P598" s="4"/>
      <c r="Q598" s="4"/>
      <c r="R598" s="4"/>
      <c r="S598" s="4"/>
      <c r="T598" s="4"/>
      <c r="U598" s="4"/>
      <c r="V598" s="4"/>
      <c r="W598" s="4"/>
      <c r="X598" s="4"/>
      <c r="Y598" s="4"/>
      <c r="Z598" s="4"/>
      <c r="AA598" s="4"/>
    </row>
    <row r="599">
      <c r="A599" s="43"/>
      <c r="B599" s="37" t="s">
        <v>97</v>
      </c>
      <c r="C599" s="4"/>
      <c r="D599" s="66"/>
      <c r="E599" s="45"/>
      <c r="F599" s="4"/>
      <c r="G599" s="4"/>
      <c r="H599" s="4"/>
      <c r="I599" s="4"/>
      <c r="J599" s="4"/>
      <c r="K599" s="4"/>
      <c r="L599" s="4"/>
      <c r="M599" s="4"/>
      <c r="N599" s="4"/>
      <c r="O599" s="4"/>
      <c r="P599" s="4"/>
      <c r="Q599" s="4"/>
      <c r="R599" s="4"/>
      <c r="S599" s="4"/>
      <c r="T599" s="4"/>
      <c r="U599" s="4"/>
      <c r="V599" s="4"/>
      <c r="W599" s="4"/>
      <c r="X599" s="4"/>
      <c r="Y599" s="4"/>
      <c r="Z599" s="4"/>
      <c r="AA599" s="4"/>
    </row>
    <row r="600">
      <c r="A600" s="43"/>
      <c r="B600" s="37" t="s">
        <v>97</v>
      </c>
      <c r="C600" s="4"/>
      <c r="D600" s="66"/>
      <c r="E600" s="45"/>
      <c r="F600" s="4"/>
      <c r="G600" s="4"/>
      <c r="H600" s="4"/>
      <c r="I600" s="4"/>
      <c r="J600" s="4"/>
      <c r="K600" s="4"/>
      <c r="L600" s="4"/>
      <c r="M600" s="4"/>
      <c r="N600" s="4"/>
      <c r="O600" s="4"/>
      <c r="P600" s="4"/>
      <c r="Q600" s="4"/>
      <c r="R600" s="4"/>
      <c r="S600" s="4"/>
      <c r="T600" s="4"/>
      <c r="U600" s="4"/>
      <c r="V600" s="4"/>
      <c r="W600" s="4"/>
      <c r="X600" s="4"/>
      <c r="Y600" s="4"/>
      <c r="Z600" s="4"/>
      <c r="AA600" s="4"/>
    </row>
    <row r="601">
      <c r="A601" s="43"/>
      <c r="B601" s="37" t="s">
        <v>97</v>
      </c>
      <c r="C601" s="4"/>
      <c r="D601" s="66"/>
      <c r="E601" s="45"/>
      <c r="F601" s="4"/>
      <c r="G601" s="4"/>
      <c r="H601" s="4"/>
      <c r="I601" s="4"/>
      <c r="J601" s="4"/>
      <c r="K601" s="4"/>
      <c r="L601" s="4"/>
      <c r="M601" s="4"/>
      <c r="N601" s="4"/>
      <c r="O601" s="4"/>
      <c r="P601" s="4"/>
      <c r="Q601" s="4"/>
      <c r="R601" s="4"/>
      <c r="S601" s="4"/>
      <c r="T601" s="4"/>
      <c r="U601" s="4"/>
      <c r="V601" s="4"/>
      <c r="W601" s="4"/>
      <c r="X601" s="4"/>
      <c r="Y601" s="4"/>
      <c r="Z601" s="4"/>
      <c r="AA601" s="4"/>
    </row>
    <row r="602">
      <c r="A602" s="43"/>
      <c r="B602" s="37" t="s">
        <v>97</v>
      </c>
      <c r="C602" s="4"/>
      <c r="D602" s="66"/>
      <c r="E602" s="45"/>
      <c r="F602" s="4"/>
      <c r="G602" s="4"/>
      <c r="H602" s="4"/>
      <c r="I602" s="4"/>
      <c r="J602" s="4"/>
      <c r="K602" s="4"/>
      <c r="L602" s="4"/>
      <c r="M602" s="4"/>
      <c r="N602" s="4"/>
      <c r="O602" s="4"/>
      <c r="P602" s="4"/>
      <c r="Q602" s="4"/>
      <c r="R602" s="4"/>
      <c r="S602" s="4"/>
      <c r="T602" s="4"/>
      <c r="U602" s="4"/>
      <c r="V602" s="4"/>
      <c r="W602" s="4"/>
      <c r="X602" s="4"/>
      <c r="Y602" s="4"/>
      <c r="Z602" s="4"/>
      <c r="AA602" s="4"/>
    </row>
    <row r="603">
      <c r="A603" s="43"/>
      <c r="B603" s="37" t="s">
        <v>97</v>
      </c>
      <c r="C603" s="4"/>
      <c r="D603" s="66"/>
      <c r="E603" s="45"/>
      <c r="F603" s="4"/>
      <c r="G603" s="4"/>
      <c r="H603" s="4"/>
      <c r="I603" s="4"/>
      <c r="J603" s="4"/>
      <c r="K603" s="4"/>
      <c r="L603" s="4"/>
      <c r="M603" s="4"/>
      <c r="N603" s="4"/>
      <c r="O603" s="4"/>
      <c r="P603" s="4"/>
      <c r="Q603" s="4"/>
      <c r="R603" s="4"/>
      <c r="S603" s="4"/>
      <c r="T603" s="4"/>
      <c r="U603" s="4"/>
      <c r="V603" s="4"/>
      <c r="W603" s="4"/>
      <c r="X603" s="4"/>
      <c r="Y603" s="4"/>
      <c r="Z603" s="4"/>
      <c r="AA603" s="4"/>
    </row>
    <row r="604">
      <c r="A604" s="43"/>
      <c r="B604" s="37" t="s">
        <v>97</v>
      </c>
      <c r="C604" s="4"/>
      <c r="D604" s="66"/>
      <c r="E604" s="45"/>
      <c r="F604" s="4"/>
      <c r="G604" s="4"/>
      <c r="H604" s="4"/>
      <c r="I604" s="4"/>
      <c r="J604" s="4"/>
      <c r="K604" s="4"/>
      <c r="L604" s="4"/>
      <c r="M604" s="4"/>
      <c r="N604" s="4"/>
      <c r="O604" s="4"/>
      <c r="P604" s="4"/>
      <c r="Q604" s="4"/>
      <c r="R604" s="4"/>
      <c r="S604" s="4"/>
      <c r="T604" s="4"/>
      <c r="U604" s="4"/>
      <c r="V604" s="4"/>
      <c r="W604" s="4"/>
      <c r="X604" s="4"/>
      <c r="Y604" s="4"/>
      <c r="Z604" s="4"/>
      <c r="AA604" s="4"/>
    </row>
    <row r="605">
      <c r="A605" s="43"/>
      <c r="B605" s="37" t="s">
        <v>97</v>
      </c>
      <c r="C605" s="4"/>
      <c r="D605" s="66"/>
      <c r="E605" s="45"/>
      <c r="F605" s="4"/>
      <c r="G605" s="4"/>
      <c r="H605" s="4"/>
      <c r="I605" s="4"/>
      <c r="J605" s="4"/>
      <c r="K605" s="4"/>
      <c r="L605" s="4"/>
      <c r="M605" s="4"/>
      <c r="N605" s="4"/>
      <c r="O605" s="4"/>
      <c r="P605" s="4"/>
      <c r="Q605" s="4"/>
      <c r="R605" s="4"/>
      <c r="S605" s="4"/>
      <c r="T605" s="4"/>
      <c r="U605" s="4"/>
      <c r="V605" s="4"/>
      <c r="W605" s="4"/>
      <c r="X605" s="4"/>
      <c r="Y605" s="4"/>
      <c r="Z605" s="4"/>
      <c r="AA605" s="4"/>
    </row>
    <row r="606">
      <c r="A606" s="43"/>
      <c r="B606" s="37" t="s">
        <v>97</v>
      </c>
      <c r="C606" s="4"/>
      <c r="D606" s="66"/>
      <c r="E606" s="45"/>
      <c r="F606" s="4"/>
      <c r="G606" s="4"/>
      <c r="H606" s="4"/>
      <c r="I606" s="4"/>
      <c r="J606" s="4"/>
      <c r="K606" s="4"/>
      <c r="L606" s="4"/>
      <c r="M606" s="4"/>
      <c r="N606" s="4"/>
      <c r="O606" s="4"/>
      <c r="P606" s="4"/>
      <c r="Q606" s="4"/>
      <c r="R606" s="4"/>
      <c r="S606" s="4"/>
      <c r="T606" s="4"/>
      <c r="U606" s="4"/>
      <c r="V606" s="4"/>
      <c r="W606" s="4"/>
      <c r="X606" s="4"/>
      <c r="Y606" s="4"/>
      <c r="Z606" s="4"/>
      <c r="AA606" s="4"/>
    </row>
    <row r="607">
      <c r="A607" s="43"/>
      <c r="B607" s="37" t="s">
        <v>97</v>
      </c>
      <c r="C607" s="4"/>
      <c r="D607" s="66"/>
      <c r="E607" s="45"/>
      <c r="F607" s="4"/>
      <c r="G607" s="4"/>
      <c r="H607" s="4"/>
      <c r="I607" s="4"/>
      <c r="J607" s="4"/>
      <c r="K607" s="4"/>
      <c r="L607" s="4"/>
      <c r="M607" s="4"/>
      <c r="N607" s="4"/>
      <c r="O607" s="4"/>
      <c r="P607" s="4"/>
      <c r="Q607" s="4"/>
      <c r="R607" s="4"/>
      <c r="S607" s="4"/>
      <c r="T607" s="4"/>
      <c r="U607" s="4"/>
      <c r="V607" s="4"/>
      <c r="W607" s="4"/>
      <c r="X607" s="4"/>
      <c r="Y607" s="4"/>
      <c r="Z607" s="4"/>
      <c r="AA607" s="4"/>
    </row>
    <row r="608">
      <c r="A608" s="43"/>
      <c r="B608" s="37" t="s">
        <v>97</v>
      </c>
      <c r="C608" s="4"/>
      <c r="D608" s="66"/>
      <c r="E608" s="45"/>
      <c r="F608" s="4"/>
      <c r="G608" s="4"/>
      <c r="H608" s="4"/>
      <c r="I608" s="4"/>
      <c r="J608" s="4"/>
      <c r="K608" s="4"/>
      <c r="L608" s="4"/>
      <c r="M608" s="4"/>
      <c r="N608" s="4"/>
      <c r="O608" s="4"/>
      <c r="P608" s="4"/>
      <c r="Q608" s="4"/>
      <c r="R608" s="4"/>
      <c r="S608" s="4"/>
      <c r="T608" s="4"/>
      <c r="U608" s="4"/>
      <c r="V608" s="4"/>
      <c r="W608" s="4"/>
      <c r="X608" s="4"/>
      <c r="Y608" s="4"/>
      <c r="Z608" s="4"/>
      <c r="AA608" s="4"/>
    </row>
    <row r="609">
      <c r="A609" s="43"/>
      <c r="B609" s="37" t="s">
        <v>97</v>
      </c>
      <c r="C609" s="4"/>
      <c r="D609" s="66"/>
      <c r="E609" s="45"/>
      <c r="F609" s="4"/>
      <c r="G609" s="4"/>
      <c r="H609" s="4"/>
      <c r="I609" s="4"/>
      <c r="J609" s="4"/>
      <c r="K609" s="4"/>
      <c r="L609" s="4"/>
      <c r="M609" s="4"/>
      <c r="N609" s="4"/>
      <c r="O609" s="4"/>
      <c r="P609" s="4"/>
      <c r="Q609" s="4"/>
      <c r="R609" s="4"/>
      <c r="S609" s="4"/>
      <c r="T609" s="4"/>
      <c r="U609" s="4"/>
      <c r="V609" s="4"/>
      <c r="W609" s="4"/>
      <c r="X609" s="4"/>
      <c r="Y609" s="4"/>
      <c r="Z609" s="4"/>
      <c r="AA609" s="4"/>
    </row>
    <row r="610">
      <c r="A610" s="43"/>
      <c r="B610" s="37" t="s">
        <v>97</v>
      </c>
      <c r="C610" s="4"/>
      <c r="D610" s="66"/>
      <c r="E610" s="45"/>
      <c r="F610" s="4"/>
      <c r="G610" s="4"/>
      <c r="H610" s="4"/>
      <c r="I610" s="4"/>
      <c r="J610" s="4"/>
      <c r="K610" s="4"/>
      <c r="L610" s="4"/>
      <c r="M610" s="4"/>
      <c r="N610" s="4"/>
      <c r="O610" s="4"/>
      <c r="P610" s="4"/>
      <c r="Q610" s="4"/>
      <c r="R610" s="4"/>
      <c r="S610" s="4"/>
      <c r="T610" s="4"/>
      <c r="U610" s="4"/>
      <c r="V610" s="4"/>
      <c r="W610" s="4"/>
      <c r="X610" s="4"/>
      <c r="Y610" s="4"/>
      <c r="Z610" s="4"/>
      <c r="AA610" s="4"/>
    </row>
    <row r="611">
      <c r="A611" s="43"/>
      <c r="B611" s="37" t="s">
        <v>97</v>
      </c>
      <c r="C611" s="4"/>
      <c r="D611" s="66"/>
      <c r="E611" s="45"/>
      <c r="F611" s="4"/>
      <c r="G611" s="4"/>
      <c r="H611" s="4"/>
      <c r="I611" s="4"/>
      <c r="J611" s="4"/>
      <c r="K611" s="4"/>
      <c r="L611" s="4"/>
      <c r="M611" s="4"/>
      <c r="N611" s="4"/>
      <c r="O611" s="4"/>
      <c r="P611" s="4"/>
      <c r="Q611" s="4"/>
      <c r="R611" s="4"/>
      <c r="S611" s="4"/>
      <c r="T611" s="4"/>
      <c r="U611" s="4"/>
      <c r="V611" s="4"/>
      <c r="W611" s="4"/>
      <c r="X611" s="4"/>
      <c r="Y611" s="4"/>
      <c r="Z611" s="4"/>
      <c r="AA611" s="4"/>
    </row>
    <row r="612">
      <c r="A612" s="43"/>
      <c r="B612" s="37" t="s">
        <v>97</v>
      </c>
      <c r="C612" s="4"/>
      <c r="D612" s="66"/>
      <c r="E612" s="45"/>
      <c r="F612" s="4"/>
      <c r="G612" s="4"/>
      <c r="H612" s="4"/>
      <c r="I612" s="4"/>
      <c r="J612" s="4"/>
      <c r="K612" s="4"/>
      <c r="L612" s="4"/>
      <c r="M612" s="4"/>
      <c r="N612" s="4"/>
      <c r="O612" s="4"/>
      <c r="P612" s="4"/>
      <c r="Q612" s="4"/>
      <c r="R612" s="4"/>
      <c r="S612" s="4"/>
      <c r="T612" s="4"/>
      <c r="U612" s="4"/>
      <c r="V612" s="4"/>
      <c r="W612" s="4"/>
      <c r="X612" s="4"/>
      <c r="Y612" s="4"/>
      <c r="Z612" s="4"/>
      <c r="AA612" s="4"/>
    </row>
    <row r="613">
      <c r="A613" s="43"/>
      <c r="B613" s="37" t="s">
        <v>97</v>
      </c>
      <c r="C613" s="4"/>
      <c r="D613" s="66"/>
      <c r="E613" s="45"/>
      <c r="F613" s="4"/>
      <c r="G613" s="4"/>
      <c r="H613" s="4"/>
      <c r="I613" s="4"/>
      <c r="J613" s="4"/>
      <c r="K613" s="4"/>
      <c r="L613" s="4"/>
      <c r="M613" s="4"/>
      <c r="N613" s="4"/>
      <c r="O613" s="4"/>
      <c r="P613" s="4"/>
      <c r="Q613" s="4"/>
      <c r="R613" s="4"/>
      <c r="S613" s="4"/>
      <c r="T613" s="4"/>
      <c r="U613" s="4"/>
      <c r="V613" s="4"/>
      <c r="W613" s="4"/>
      <c r="X613" s="4"/>
      <c r="Y613" s="4"/>
      <c r="Z613" s="4"/>
      <c r="AA613" s="4"/>
    </row>
    <row r="614">
      <c r="A614" s="43"/>
      <c r="B614" s="37" t="s">
        <v>97</v>
      </c>
      <c r="C614" s="4"/>
      <c r="D614" s="66"/>
      <c r="E614" s="45"/>
      <c r="F614" s="4"/>
      <c r="G614" s="4"/>
      <c r="H614" s="4"/>
      <c r="I614" s="4"/>
      <c r="J614" s="4"/>
      <c r="K614" s="4"/>
      <c r="L614" s="4"/>
      <c r="M614" s="4"/>
      <c r="N614" s="4"/>
      <c r="O614" s="4"/>
      <c r="P614" s="4"/>
      <c r="Q614" s="4"/>
      <c r="R614" s="4"/>
      <c r="S614" s="4"/>
      <c r="T614" s="4"/>
      <c r="U614" s="4"/>
      <c r="V614" s="4"/>
      <c r="W614" s="4"/>
      <c r="X614" s="4"/>
      <c r="Y614" s="4"/>
      <c r="Z614" s="4"/>
      <c r="AA614" s="4"/>
    </row>
    <row r="615">
      <c r="A615" s="43"/>
      <c r="B615" s="37" t="s">
        <v>97</v>
      </c>
      <c r="C615" s="4"/>
      <c r="D615" s="66"/>
      <c r="E615" s="45"/>
      <c r="F615" s="4"/>
      <c r="G615" s="4"/>
      <c r="H615" s="4"/>
      <c r="I615" s="4"/>
      <c r="J615" s="4"/>
      <c r="K615" s="4"/>
      <c r="L615" s="4"/>
      <c r="M615" s="4"/>
      <c r="N615" s="4"/>
      <c r="O615" s="4"/>
      <c r="P615" s="4"/>
      <c r="Q615" s="4"/>
      <c r="R615" s="4"/>
      <c r="S615" s="4"/>
      <c r="T615" s="4"/>
      <c r="U615" s="4"/>
      <c r="V615" s="4"/>
      <c r="W615" s="4"/>
      <c r="X615" s="4"/>
      <c r="Y615" s="4"/>
      <c r="Z615" s="4"/>
      <c r="AA615" s="4"/>
    </row>
    <row r="616">
      <c r="A616" s="43"/>
      <c r="B616" s="37" t="s">
        <v>97</v>
      </c>
      <c r="C616" s="4"/>
      <c r="D616" s="66"/>
      <c r="E616" s="45"/>
      <c r="F616" s="4"/>
      <c r="G616" s="4"/>
      <c r="H616" s="4"/>
      <c r="I616" s="4"/>
      <c r="J616" s="4"/>
      <c r="K616" s="4"/>
      <c r="L616" s="4"/>
      <c r="M616" s="4"/>
      <c r="N616" s="4"/>
      <c r="O616" s="4"/>
      <c r="P616" s="4"/>
      <c r="Q616" s="4"/>
      <c r="R616" s="4"/>
      <c r="S616" s="4"/>
      <c r="T616" s="4"/>
      <c r="U616" s="4"/>
      <c r="V616" s="4"/>
      <c r="W616" s="4"/>
      <c r="X616" s="4"/>
      <c r="Y616" s="4"/>
      <c r="Z616" s="4"/>
      <c r="AA616" s="4"/>
    </row>
    <row r="617">
      <c r="A617" s="43"/>
      <c r="B617" s="37" t="s">
        <v>97</v>
      </c>
      <c r="C617" s="4"/>
      <c r="D617" s="66"/>
      <c r="E617" s="45"/>
      <c r="F617" s="4"/>
      <c r="G617" s="4"/>
      <c r="H617" s="4"/>
      <c r="I617" s="4"/>
      <c r="J617" s="4"/>
      <c r="K617" s="4"/>
      <c r="L617" s="4"/>
      <c r="M617" s="4"/>
      <c r="N617" s="4"/>
      <c r="O617" s="4"/>
      <c r="P617" s="4"/>
      <c r="Q617" s="4"/>
      <c r="R617" s="4"/>
      <c r="S617" s="4"/>
      <c r="T617" s="4"/>
      <c r="U617" s="4"/>
      <c r="V617" s="4"/>
      <c r="W617" s="4"/>
      <c r="X617" s="4"/>
      <c r="Y617" s="4"/>
      <c r="Z617" s="4"/>
      <c r="AA617" s="4"/>
    </row>
    <row r="618">
      <c r="A618" s="43"/>
      <c r="B618" s="37" t="s">
        <v>97</v>
      </c>
      <c r="C618" s="4"/>
      <c r="D618" s="66"/>
      <c r="E618" s="45"/>
      <c r="F618" s="4"/>
      <c r="G618" s="4"/>
      <c r="H618" s="4"/>
      <c r="I618" s="4"/>
      <c r="J618" s="4"/>
      <c r="K618" s="4"/>
      <c r="L618" s="4"/>
      <c r="M618" s="4"/>
      <c r="N618" s="4"/>
      <c r="O618" s="4"/>
      <c r="P618" s="4"/>
      <c r="Q618" s="4"/>
      <c r="R618" s="4"/>
      <c r="S618" s="4"/>
      <c r="T618" s="4"/>
      <c r="U618" s="4"/>
      <c r="V618" s="4"/>
      <c r="W618" s="4"/>
      <c r="X618" s="4"/>
      <c r="Y618" s="4"/>
      <c r="Z618" s="4"/>
      <c r="AA618" s="4"/>
    </row>
    <row r="619">
      <c r="A619" s="43"/>
      <c r="B619" s="37" t="s">
        <v>97</v>
      </c>
      <c r="C619" s="4"/>
      <c r="D619" s="66"/>
      <c r="E619" s="45"/>
      <c r="F619" s="4"/>
      <c r="G619" s="4"/>
      <c r="H619" s="4"/>
      <c r="I619" s="4"/>
      <c r="J619" s="4"/>
      <c r="K619" s="4"/>
      <c r="L619" s="4"/>
      <c r="M619" s="4"/>
      <c r="N619" s="4"/>
      <c r="O619" s="4"/>
      <c r="P619" s="4"/>
      <c r="Q619" s="4"/>
      <c r="R619" s="4"/>
      <c r="S619" s="4"/>
      <c r="T619" s="4"/>
      <c r="U619" s="4"/>
      <c r="V619" s="4"/>
      <c r="W619" s="4"/>
      <c r="X619" s="4"/>
      <c r="Y619" s="4"/>
      <c r="Z619" s="4"/>
      <c r="AA619" s="4"/>
    </row>
    <row r="620">
      <c r="A620" s="43"/>
      <c r="B620" s="37" t="s">
        <v>97</v>
      </c>
      <c r="C620" s="4"/>
      <c r="D620" s="66"/>
      <c r="E620" s="45"/>
      <c r="F620" s="4"/>
      <c r="G620" s="4"/>
      <c r="H620" s="4"/>
      <c r="I620" s="4"/>
      <c r="J620" s="4"/>
      <c r="K620" s="4"/>
      <c r="L620" s="4"/>
      <c r="M620" s="4"/>
      <c r="N620" s="4"/>
      <c r="O620" s="4"/>
      <c r="P620" s="4"/>
      <c r="Q620" s="4"/>
      <c r="R620" s="4"/>
      <c r="S620" s="4"/>
      <c r="T620" s="4"/>
      <c r="U620" s="4"/>
      <c r="V620" s="4"/>
      <c r="W620" s="4"/>
      <c r="X620" s="4"/>
      <c r="Y620" s="4"/>
      <c r="Z620" s="4"/>
      <c r="AA620" s="4"/>
    </row>
    <row r="621">
      <c r="A621" s="43"/>
      <c r="B621" s="37" t="s">
        <v>97</v>
      </c>
      <c r="C621" s="4"/>
      <c r="D621" s="66"/>
      <c r="E621" s="45"/>
      <c r="F621" s="4"/>
      <c r="G621" s="4"/>
      <c r="H621" s="4"/>
      <c r="I621" s="4"/>
      <c r="J621" s="4"/>
      <c r="K621" s="4"/>
      <c r="L621" s="4"/>
      <c r="M621" s="4"/>
      <c r="N621" s="4"/>
      <c r="O621" s="4"/>
      <c r="P621" s="4"/>
      <c r="Q621" s="4"/>
      <c r="R621" s="4"/>
      <c r="S621" s="4"/>
      <c r="T621" s="4"/>
      <c r="U621" s="4"/>
      <c r="V621" s="4"/>
      <c r="W621" s="4"/>
      <c r="X621" s="4"/>
      <c r="Y621" s="4"/>
      <c r="Z621" s="4"/>
      <c r="AA621" s="4"/>
    </row>
    <row r="622">
      <c r="A622" s="43"/>
      <c r="B622" s="37" t="s">
        <v>97</v>
      </c>
      <c r="C622" s="4"/>
      <c r="D622" s="66"/>
      <c r="E622" s="45"/>
      <c r="F622" s="4"/>
      <c r="G622" s="4"/>
      <c r="H622" s="4"/>
      <c r="I622" s="4"/>
      <c r="J622" s="4"/>
      <c r="K622" s="4"/>
      <c r="L622" s="4"/>
      <c r="M622" s="4"/>
      <c r="N622" s="4"/>
      <c r="O622" s="4"/>
      <c r="P622" s="4"/>
      <c r="Q622" s="4"/>
      <c r="R622" s="4"/>
      <c r="S622" s="4"/>
      <c r="T622" s="4"/>
      <c r="U622" s="4"/>
      <c r="V622" s="4"/>
      <c r="W622" s="4"/>
      <c r="X622" s="4"/>
      <c r="Y622" s="4"/>
      <c r="Z622" s="4"/>
      <c r="AA622" s="4"/>
    </row>
    <row r="623">
      <c r="A623" s="43"/>
      <c r="B623" s="37" t="s">
        <v>97</v>
      </c>
      <c r="C623" s="4"/>
      <c r="D623" s="66"/>
      <c r="E623" s="45"/>
      <c r="F623" s="4"/>
      <c r="G623" s="4"/>
      <c r="H623" s="4"/>
      <c r="I623" s="4"/>
      <c r="J623" s="4"/>
      <c r="K623" s="4"/>
      <c r="L623" s="4"/>
      <c r="M623" s="4"/>
      <c r="N623" s="4"/>
      <c r="O623" s="4"/>
      <c r="P623" s="4"/>
      <c r="Q623" s="4"/>
      <c r="R623" s="4"/>
      <c r="S623" s="4"/>
      <c r="T623" s="4"/>
      <c r="U623" s="4"/>
      <c r="V623" s="4"/>
      <c r="W623" s="4"/>
      <c r="X623" s="4"/>
      <c r="Y623" s="4"/>
      <c r="Z623" s="4"/>
      <c r="AA623" s="4"/>
    </row>
    <row r="624">
      <c r="A624" s="43"/>
      <c r="B624" s="37" t="s">
        <v>97</v>
      </c>
      <c r="C624" s="4"/>
      <c r="D624" s="66"/>
      <c r="E624" s="45"/>
      <c r="F624" s="4"/>
      <c r="G624" s="4"/>
      <c r="H624" s="4"/>
      <c r="I624" s="4"/>
      <c r="J624" s="4"/>
      <c r="K624" s="4"/>
      <c r="L624" s="4"/>
      <c r="M624" s="4"/>
      <c r="N624" s="4"/>
      <c r="O624" s="4"/>
      <c r="P624" s="4"/>
      <c r="Q624" s="4"/>
      <c r="R624" s="4"/>
      <c r="S624" s="4"/>
      <c r="T624" s="4"/>
      <c r="U624" s="4"/>
      <c r="V624" s="4"/>
      <c r="W624" s="4"/>
      <c r="X624" s="4"/>
      <c r="Y624" s="4"/>
      <c r="Z624" s="4"/>
      <c r="AA624" s="4"/>
    </row>
    <row r="625">
      <c r="A625" s="43"/>
      <c r="B625" s="37" t="s">
        <v>97</v>
      </c>
      <c r="C625" s="4"/>
      <c r="D625" s="66"/>
      <c r="E625" s="45"/>
      <c r="F625" s="4"/>
      <c r="G625" s="4"/>
      <c r="H625" s="4"/>
      <c r="I625" s="4"/>
      <c r="J625" s="4"/>
      <c r="K625" s="4"/>
      <c r="L625" s="4"/>
      <c r="M625" s="4"/>
      <c r="N625" s="4"/>
      <c r="O625" s="4"/>
      <c r="P625" s="4"/>
      <c r="Q625" s="4"/>
      <c r="R625" s="4"/>
      <c r="S625" s="4"/>
      <c r="T625" s="4"/>
      <c r="U625" s="4"/>
      <c r="V625" s="4"/>
      <c r="W625" s="4"/>
      <c r="X625" s="4"/>
      <c r="Y625" s="4"/>
      <c r="Z625" s="4"/>
      <c r="AA625" s="4"/>
    </row>
    <row r="626">
      <c r="A626" s="43"/>
      <c r="B626" s="37" t="s">
        <v>97</v>
      </c>
      <c r="C626" s="4"/>
      <c r="D626" s="66"/>
      <c r="E626" s="45"/>
      <c r="F626" s="4"/>
      <c r="G626" s="4"/>
      <c r="H626" s="4"/>
      <c r="I626" s="4"/>
      <c r="J626" s="4"/>
      <c r="K626" s="4"/>
      <c r="L626" s="4"/>
      <c r="M626" s="4"/>
      <c r="N626" s="4"/>
      <c r="O626" s="4"/>
      <c r="P626" s="4"/>
      <c r="Q626" s="4"/>
      <c r="R626" s="4"/>
      <c r="S626" s="4"/>
      <c r="T626" s="4"/>
      <c r="U626" s="4"/>
      <c r="V626" s="4"/>
      <c r="W626" s="4"/>
      <c r="X626" s="4"/>
      <c r="Y626" s="4"/>
      <c r="Z626" s="4"/>
      <c r="AA626" s="4"/>
    </row>
    <row r="627">
      <c r="A627" s="43"/>
      <c r="B627" s="37" t="s">
        <v>97</v>
      </c>
      <c r="C627" s="4"/>
      <c r="D627" s="66"/>
      <c r="E627" s="45"/>
      <c r="F627" s="4"/>
      <c r="G627" s="4"/>
      <c r="H627" s="4"/>
      <c r="I627" s="4"/>
      <c r="J627" s="4"/>
      <c r="K627" s="4"/>
      <c r="L627" s="4"/>
      <c r="M627" s="4"/>
      <c r="N627" s="4"/>
      <c r="O627" s="4"/>
      <c r="P627" s="4"/>
      <c r="Q627" s="4"/>
      <c r="R627" s="4"/>
      <c r="S627" s="4"/>
      <c r="T627" s="4"/>
      <c r="U627" s="4"/>
      <c r="V627" s="4"/>
      <c r="W627" s="4"/>
      <c r="X627" s="4"/>
      <c r="Y627" s="4"/>
      <c r="Z627" s="4"/>
      <c r="AA627" s="4"/>
    </row>
    <row r="628">
      <c r="A628" s="43"/>
      <c r="B628" s="37" t="s">
        <v>97</v>
      </c>
      <c r="C628" s="4"/>
      <c r="D628" s="66"/>
      <c r="E628" s="45"/>
      <c r="F628" s="4"/>
      <c r="G628" s="4"/>
      <c r="H628" s="4"/>
      <c r="I628" s="4"/>
      <c r="J628" s="4"/>
      <c r="K628" s="4"/>
      <c r="L628" s="4"/>
      <c r="M628" s="4"/>
      <c r="N628" s="4"/>
      <c r="O628" s="4"/>
      <c r="P628" s="4"/>
      <c r="Q628" s="4"/>
      <c r="R628" s="4"/>
      <c r="S628" s="4"/>
      <c r="T628" s="4"/>
      <c r="U628" s="4"/>
      <c r="V628" s="4"/>
      <c r="W628" s="4"/>
      <c r="X628" s="4"/>
      <c r="Y628" s="4"/>
      <c r="Z628" s="4"/>
      <c r="AA628" s="4"/>
    </row>
    <row r="629">
      <c r="A629" s="43"/>
      <c r="B629" s="37" t="s">
        <v>97</v>
      </c>
      <c r="C629" s="4"/>
      <c r="D629" s="66"/>
      <c r="E629" s="45"/>
      <c r="F629" s="4"/>
      <c r="G629" s="4"/>
      <c r="H629" s="4"/>
      <c r="I629" s="4"/>
      <c r="J629" s="4"/>
      <c r="K629" s="4"/>
      <c r="L629" s="4"/>
      <c r="M629" s="4"/>
      <c r="N629" s="4"/>
      <c r="O629" s="4"/>
      <c r="P629" s="4"/>
      <c r="Q629" s="4"/>
      <c r="R629" s="4"/>
      <c r="S629" s="4"/>
      <c r="T629" s="4"/>
      <c r="U629" s="4"/>
      <c r="V629" s="4"/>
      <c r="W629" s="4"/>
      <c r="X629" s="4"/>
      <c r="Y629" s="4"/>
      <c r="Z629" s="4"/>
      <c r="AA629" s="4"/>
    </row>
    <row r="630">
      <c r="A630" s="43"/>
      <c r="B630" s="37" t="s">
        <v>97</v>
      </c>
      <c r="C630" s="4"/>
      <c r="D630" s="66"/>
      <c r="E630" s="45"/>
      <c r="F630" s="4"/>
      <c r="G630" s="4"/>
      <c r="H630" s="4"/>
      <c r="I630" s="4"/>
      <c r="J630" s="4"/>
      <c r="K630" s="4"/>
      <c r="L630" s="4"/>
      <c r="M630" s="4"/>
      <c r="N630" s="4"/>
      <c r="O630" s="4"/>
      <c r="P630" s="4"/>
      <c r="Q630" s="4"/>
      <c r="R630" s="4"/>
      <c r="S630" s="4"/>
      <c r="T630" s="4"/>
      <c r="U630" s="4"/>
      <c r="V630" s="4"/>
      <c r="W630" s="4"/>
      <c r="X630" s="4"/>
      <c r="Y630" s="4"/>
      <c r="Z630" s="4"/>
      <c r="AA630" s="4"/>
    </row>
    <row r="631">
      <c r="A631" s="43"/>
      <c r="B631" s="37" t="s">
        <v>97</v>
      </c>
      <c r="C631" s="4"/>
      <c r="D631" s="66"/>
      <c r="E631" s="45"/>
      <c r="F631" s="4"/>
      <c r="G631" s="4"/>
      <c r="H631" s="4"/>
      <c r="I631" s="4"/>
      <c r="J631" s="4"/>
      <c r="K631" s="4"/>
      <c r="L631" s="4"/>
      <c r="M631" s="4"/>
      <c r="N631" s="4"/>
      <c r="O631" s="4"/>
      <c r="P631" s="4"/>
      <c r="Q631" s="4"/>
      <c r="R631" s="4"/>
      <c r="S631" s="4"/>
      <c r="T631" s="4"/>
      <c r="U631" s="4"/>
      <c r="V631" s="4"/>
      <c r="W631" s="4"/>
      <c r="X631" s="4"/>
      <c r="Y631" s="4"/>
      <c r="Z631" s="4"/>
      <c r="AA631" s="4"/>
    </row>
    <row r="632">
      <c r="A632" s="43"/>
      <c r="B632" s="37" t="s">
        <v>97</v>
      </c>
      <c r="C632" s="4"/>
      <c r="D632" s="66"/>
      <c r="E632" s="45"/>
      <c r="F632" s="4"/>
      <c r="G632" s="4"/>
      <c r="H632" s="4"/>
      <c r="I632" s="4"/>
      <c r="J632" s="4"/>
      <c r="K632" s="4"/>
      <c r="L632" s="4"/>
      <c r="M632" s="4"/>
      <c r="N632" s="4"/>
      <c r="O632" s="4"/>
      <c r="P632" s="4"/>
      <c r="Q632" s="4"/>
      <c r="R632" s="4"/>
      <c r="S632" s="4"/>
      <c r="T632" s="4"/>
      <c r="U632" s="4"/>
      <c r="V632" s="4"/>
      <c r="W632" s="4"/>
      <c r="X632" s="4"/>
      <c r="Y632" s="4"/>
      <c r="Z632" s="4"/>
      <c r="AA632" s="4"/>
    </row>
    <row r="633">
      <c r="A633" s="43"/>
      <c r="B633" s="37" t="s">
        <v>97</v>
      </c>
      <c r="C633" s="4"/>
      <c r="D633" s="66"/>
      <c r="E633" s="45"/>
      <c r="F633" s="4"/>
      <c r="G633" s="4"/>
      <c r="H633" s="4"/>
      <c r="I633" s="4"/>
      <c r="J633" s="4"/>
      <c r="K633" s="4"/>
      <c r="L633" s="4"/>
      <c r="M633" s="4"/>
      <c r="N633" s="4"/>
      <c r="O633" s="4"/>
      <c r="P633" s="4"/>
      <c r="Q633" s="4"/>
      <c r="R633" s="4"/>
      <c r="S633" s="4"/>
      <c r="T633" s="4"/>
      <c r="U633" s="4"/>
      <c r="V633" s="4"/>
      <c r="W633" s="4"/>
      <c r="X633" s="4"/>
      <c r="Y633" s="4"/>
      <c r="Z633" s="4"/>
      <c r="AA633" s="4"/>
    </row>
    <row r="634">
      <c r="A634" s="43"/>
      <c r="B634" s="37" t="s">
        <v>97</v>
      </c>
      <c r="C634" s="4"/>
      <c r="D634" s="66"/>
      <c r="E634" s="45"/>
      <c r="F634" s="4"/>
      <c r="G634" s="4"/>
      <c r="H634" s="4"/>
      <c r="I634" s="4"/>
      <c r="J634" s="4"/>
      <c r="K634" s="4"/>
      <c r="L634" s="4"/>
      <c r="M634" s="4"/>
      <c r="N634" s="4"/>
      <c r="O634" s="4"/>
      <c r="P634" s="4"/>
      <c r="Q634" s="4"/>
      <c r="R634" s="4"/>
      <c r="S634" s="4"/>
      <c r="T634" s="4"/>
      <c r="U634" s="4"/>
      <c r="V634" s="4"/>
      <c r="W634" s="4"/>
      <c r="X634" s="4"/>
      <c r="Y634" s="4"/>
      <c r="Z634" s="4"/>
      <c r="AA634" s="4"/>
    </row>
    <row r="635">
      <c r="A635" s="43"/>
      <c r="B635" s="37" t="s">
        <v>97</v>
      </c>
      <c r="C635" s="4"/>
      <c r="D635" s="66"/>
      <c r="E635" s="45"/>
      <c r="F635" s="4"/>
      <c r="G635" s="4"/>
      <c r="H635" s="4"/>
      <c r="I635" s="4"/>
      <c r="J635" s="4"/>
      <c r="K635" s="4"/>
      <c r="L635" s="4"/>
      <c r="M635" s="4"/>
      <c r="N635" s="4"/>
      <c r="O635" s="4"/>
      <c r="P635" s="4"/>
      <c r="Q635" s="4"/>
      <c r="R635" s="4"/>
      <c r="S635" s="4"/>
      <c r="T635" s="4"/>
      <c r="U635" s="4"/>
      <c r="V635" s="4"/>
      <c r="W635" s="4"/>
      <c r="X635" s="4"/>
      <c r="Y635" s="4"/>
      <c r="Z635" s="4"/>
      <c r="AA635" s="4"/>
    </row>
    <row r="636">
      <c r="A636" s="43"/>
      <c r="B636" s="37" t="s">
        <v>97</v>
      </c>
      <c r="C636" s="4"/>
      <c r="D636" s="66"/>
      <c r="E636" s="45"/>
      <c r="F636" s="4"/>
      <c r="G636" s="4"/>
      <c r="H636" s="4"/>
      <c r="I636" s="4"/>
      <c r="J636" s="4"/>
      <c r="K636" s="4"/>
      <c r="L636" s="4"/>
      <c r="M636" s="4"/>
      <c r="N636" s="4"/>
      <c r="O636" s="4"/>
      <c r="P636" s="4"/>
      <c r="Q636" s="4"/>
      <c r="R636" s="4"/>
      <c r="S636" s="4"/>
      <c r="T636" s="4"/>
      <c r="U636" s="4"/>
      <c r="V636" s="4"/>
      <c r="W636" s="4"/>
      <c r="X636" s="4"/>
      <c r="Y636" s="4"/>
      <c r="Z636" s="4"/>
      <c r="AA636" s="4"/>
    </row>
    <row r="637">
      <c r="A637" s="43"/>
      <c r="B637" s="37" t="s">
        <v>97</v>
      </c>
      <c r="C637" s="4"/>
      <c r="D637" s="66"/>
      <c r="E637" s="45"/>
      <c r="F637" s="4"/>
      <c r="G637" s="4"/>
      <c r="H637" s="4"/>
      <c r="I637" s="4"/>
      <c r="J637" s="4"/>
      <c r="K637" s="4"/>
      <c r="L637" s="4"/>
      <c r="M637" s="4"/>
      <c r="N637" s="4"/>
      <c r="O637" s="4"/>
      <c r="P637" s="4"/>
      <c r="Q637" s="4"/>
      <c r="R637" s="4"/>
      <c r="S637" s="4"/>
      <c r="T637" s="4"/>
      <c r="U637" s="4"/>
      <c r="V637" s="4"/>
      <c r="W637" s="4"/>
      <c r="X637" s="4"/>
      <c r="Y637" s="4"/>
      <c r="Z637" s="4"/>
      <c r="AA637" s="4"/>
    </row>
    <row r="638">
      <c r="A638" s="43"/>
      <c r="B638" s="37" t="s">
        <v>97</v>
      </c>
      <c r="C638" s="4"/>
      <c r="D638" s="66"/>
      <c r="E638" s="45"/>
      <c r="F638" s="4"/>
      <c r="G638" s="4"/>
      <c r="H638" s="4"/>
      <c r="I638" s="4"/>
      <c r="J638" s="4"/>
      <c r="K638" s="4"/>
      <c r="L638" s="4"/>
      <c r="M638" s="4"/>
      <c r="N638" s="4"/>
      <c r="O638" s="4"/>
      <c r="P638" s="4"/>
      <c r="Q638" s="4"/>
      <c r="R638" s="4"/>
      <c r="S638" s="4"/>
      <c r="T638" s="4"/>
      <c r="U638" s="4"/>
      <c r="V638" s="4"/>
      <c r="W638" s="4"/>
      <c r="X638" s="4"/>
      <c r="Y638" s="4"/>
      <c r="Z638" s="4"/>
      <c r="AA638" s="4"/>
    </row>
    <row r="639">
      <c r="A639" s="43"/>
      <c r="B639" s="37" t="s">
        <v>97</v>
      </c>
      <c r="C639" s="4"/>
      <c r="D639" s="66"/>
      <c r="E639" s="45"/>
      <c r="F639" s="4"/>
      <c r="G639" s="4"/>
      <c r="H639" s="4"/>
      <c r="I639" s="4"/>
      <c r="J639" s="4"/>
      <c r="K639" s="4"/>
      <c r="L639" s="4"/>
      <c r="M639" s="4"/>
      <c r="N639" s="4"/>
      <c r="O639" s="4"/>
      <c r="P639" s="4"/>
      <c r="Q639" s="4"/>
      <c r="R639" s="4"/>
      <c r="S639" s="4"/>
      <c r="T639" s="4"/>
      <c r="U639" s="4"/>
      <c r="V639" s="4"/>
      <c r="W639" s="4"/>
      <c r="X639" s="4"/>
      <c r="Y639" s="4"/>
      <c r="Z639" s="4"/>
      <c r="AA639" s="4"/>
    </row>
    <row r="640">
      <c r="A640" s="43"/>
      <c r="B640" s="37" t="s">
        <v>97</v>
      </c>
      <c r="C640" s="4"/>
      <c r="D640" s="66"/>
      <c r="E640" s="45"/>
      <c r="F640" s="4"/>
      <c r="G640" s="4"/>
      <c r="H640" s="4"/>
      <c r="I640" s="4"/>
      <c r="J640" s="4"/>
      <c r="K640" s="4"/>
      <c r="L640" s="4"/>
      <c r="M640" s="4"/>
      <c r="N640" s="4"/>
      <c r="O640" s="4"/>
      <c r="P640" s="4"/>
      <c r="Q640" s="4"/>
      <c r="R640" s="4"/>
      <c r="S640" s="4"/>
      <c r="T640" s="4"/>
      <c r="U640" s="4"/>
      <c r="V640" s="4"/>
      <c r="W640" s="4"/>
      <c r="X640" s="4"/>
      <c r="Y640" s="4"/>
      <c r="Z640" s="4"/>
      <c r="AA640" s="4"/>
    </row>
    <row r="641">
      <c r="A641" s="43"/>
      <c r="B641" s="37" t="s">
        <v>97</v>
      </c>
      <c r="C641" s="4"/>
      <c r="D641" s="66"/>
      <c r="E641" s="45"/>
      <c r="F641" s="4"/>
      <c r="G641" s="4"/>
      <c r="H641" s="4"/>
      <c r="I641" s="4"/>
      <c r="J641" s="4"/>
      <c r="K641" s="4"/>
      <c r="L641" s="4"/>
      <c r="M641" s="4"/>
      <c r="N641" s="4"/>
      <c r="O641" s="4"/>
      <c r="P641" s="4"/>
      <c r="Q641" s="4"/>
      <c r="R641" s="4"/>
      <c r="S641" s="4"/>
      <c r="T641" s="4"/>
      <c r="U641" s="4"/>
      <c r="V641" s="4"/>
      <c r="W641" s="4"/>
      <c r="X641" s="4"/>
      <c r="Y641" s="4"/>
      <c r="Z641" s="4"/>
      <c r="AA641" s="4"/>
    </row>
    <row r="642">
      <c r="A642" s="43"/>
      <c r="B642" s="37" t="s">
        <v>97</v>
      </c>
      <c r="C642" s="4"/>
      <c r="D642" s="66"/>
      <c r="E642" s="45"/>
      <c r="F642" s="4"/>
      <c r="G642" s="4"/>
      <c r="H642" s="4"/>
      <c r="I642" s="4"/>
      <c r="J642" s="4"/>
      <c r="K642" s="4"/>
      <c r="L642" s="4"/>
      <c r="M642" s="4"/>
      <c r="N642" s="4"/>
      <c r="O642" s="4"/>
      <c r="P642" s="4"/>
      <c r="Q642" s="4"/>
      <c r="R642" s="4"/>
      <c r="S642" s="4"/>
      <c r="T642" s="4"/>
      <c r="U642" s="4"/>
      <c r="V642" s="4"/>
      <c r="W642" s="4"/>
      <c r="X642" s="4"/>
      <c r="Y642" s="4"/>
      <c r="Z642" s="4"/>
      <c r="AA642" s="4"/>
    </row>
    <row r="643">
      <c r="A643" s="43"/>
      <c r="B643" s="37" t="s">
        <v>97</v>
      </c>
      <c r="C643" s="4"/>
      <c r="D643" s="66"/>
      <c r="E643" s="45"/>
      <c r="F643" s="4"/>
      <c r="G643" s="4"/>
      <c r="H643" s="4"/>
      <c r="I643" s="4"/>
      <c r="J643" s="4"/>
      <c r="K643" s="4"/>
      <c r="L643" s="4"/>
      <c r="M643" s="4"/>
      <c r="N643" s="4"/>
      <c r="O643" s="4"/>
      <c r="P643" s="4"/>
      <c r="Q643" s="4"/>
      <c r="R643" s="4"/>
      <c r="S643" s="4"/>
      <c r="T643" s="4"/>
      <c r="U643" s="4"/>
      <c r="V643" s="4"/>
      <c r="W643" s="4"/>
      <c r="X643" s="4"/>
      <c r="Y643" s="4"/>
      <c r="Z643" s="4"/>
      <c r="AA643" s="4"/>
    </row>
    <row r="644">
      <c r="A644" s="43"/>
      <c r="B644" s="37" t="s">
        <v>97</v>
      </c>
      <c r="C644" s="4"/>
      <c r="D644" s="66"/>
      <c r="E644" s="45"/>
      <c r="F644" s="4"/>
      <c r="G644" s="4"/>
      <c r="H644" s="4"/>
      <c r="I644" s="4"/>
      <c r="J644" s="4"/>
      <c r="K644" s="4"/>
      <c r="L644" s="4"/>
      <c r="M644" s="4"/>
      <c r="N644" s="4"/>
      <c r="O644" s="4"/>
      <c r="P644" s="4"/>
      <c r="Q644" s="4"/>
      <c r="R644" s="4"/>
      <c r="S644" s="4"/>
      <c r="T644" s="4"/>
      <c r="U644" s="4"/>
      <c r="V644" s="4"/>
      <c r="W644" s="4"/>
      <c r="X644" s="4"/>
      <c r="Y644" s="4"/>
      <c r="Z644" s="4"/>
      <c r="AA644" s="4"/>
    </row>
    <row r="645">
      <c r="A645" s="43"/>
      <c r="B645" s="37" t="s">
        <v>97</v>
      </c>
      <c r="C645" s="4"/>
      <c r="D645" s="66"/>
      <c r="E645" s="45"/>
      <c r="F645" s="4"/>
      <c r="G645" s="4"/>
      <c r="H645" s="4"/>
      <c r="I645" s="4"/>
      <c r="J645" s="4"/>
      <c r="K645" s="4"/>
      <c r="L645" s="4"/>
      <c r="M645" s="4"/>
      <c r="N645" s="4"/>
      <c r="O645" s="4"/>
      <c r="P645" s="4"/>
      <c r="Q645" s="4"/>
      <c r="R645" s="4"/>
      <c r="S645" s="4"/>
      <c r="T645" s="4"/>
      <c r="U645" s="4"/>
      <c r="V645" s="4"/>
      <c r="W645" s="4"/>
      <c r="X645" s="4"/>
      <c r="Y645" s="4"/>
      <c r="Z645" s="4"/>
      <c r="AA645" s="4"/>
    </row>
    <row r="646">
      <c r="A646" s="43"/>
      <c r="B646" s="37" t="s">
        <v>97</v>
      </c>
      <c r="C646" s="4"/>
      <c r="D646" s="66"/>
      <c r="E646" s="45"/>
      <c r="F646" s="4"/>
      <c r="G646" s="4"/>
      <c r="H646" s="4"/>
      <c r="I646" s="4"/>
      <c r="J646" s="4"/>
      <c r="K646" s="4"/>
      <c r="L646" s="4"/>
      <c r="M646" s="4"/>
      <c r="N646" s="4"/>
      <c r="O646" s="4"/>
      <c r="P646" s="4"/>
      <c r="Q646" s="4"/>
      <c r="R646" s="4"/>
      <c r="S646" s="4"/>
      <c r="T646" s="4"/>
      <c r="U646" s="4"/>
      <c r="V646" s="4"/>
      <c r="W646" s="4"/>
      <c r="X646" s="4"/>
      <c r="Y646" s="4"/>
      <c r="Z646" s="4"/>
      <c r="AA646" s="4"/>
    </row>
    <row r="647">
      <c r="A647" s="43"/>
      <c r="B647" s="37" t="s">
        <v>97</v>
      </c>
      <c r="C647" s="4"/>
      <c r="D647" s="66"/>
      <c r="E647" s="45"/>
      <c r="F647" s="4"/>
      <c r="G647" s="4"/>
      <c r="H647" s="4"/>
      <c r="I647" s="4"/>
      <c r="J647" s="4"/>
      <c r="K647" s="4"/>
      <c r="L647" s="4"/>
      <c r="M647" s="4"/>
      <c r="N647" s="4"/>
      <c r="O647" s="4"/>
      <c r="P647" s="4"/>
      <c r="Q647" s="4"/>
      <c r="R647" s="4"/>
      <c r="S647" s="4"/>
      <c r="T647" s="4"/>
      <c r="U647" s="4"/>
      <c r="V647" s="4"/>
      <c r="W647" s="4"/>
      <c r="X647" s="4"/>
      <c r="Y647" s="4"/>
      <c r="Z647" s="4"/>
      <c r="AA647" s="4"/>
    </row>
    <row r="648">
      <c r="A648" s="43"/>
      <c r="B648" s="37" t="s">
        <v>97</v>
      </c>
      <c r="C648" s="4"/>
      <c r="D648" s="66"/>
      <c r="E648" s="45"/>
      <c r="F648" s="4"/>
      <c r="G648" s="4"/>
      <c r="H648" s="4"/>
      <c r="I648" s="4"/>
      <c r="J648" s="4"/>
      <c r="K648" s="4"/>
      <c r="L648" s="4"/>
      <c r="M648" s="4"/>
      <c r="N648" s="4"/>
      <c r="O648" s="4"/>
      <c r="P648" s="4"/>
      <c r="Q648" s="4"/>
      <c r="R648" s="4"/>
      <c r="S648" s="4"/>
      <c r="T648" s="4"/>
      <c r="U648" s="4"/>
      <c r="V648" s="4"/>
      <c r="W648" s="4"/>
      <c r="X648" s="4"/>
      <c r="Y648" s="4"/>
      <c r="Z648" s="4"/>
      <c r="AA648" s="4"/>
    </row>
    <row r="649">
      <c r="A649" s="43"/>
      <c r="B649" s="37" t="s">
        <v>97</v>
      </c>
      <c r="C649" s="4"/>
      <c r="D649" s="66"/>
      <c r="E649" s="45"/>
      <c r="F649" s="4"/>
      <c r="G649" s="4"/>
      <c r="H649" s="4"/>
      <c r="I649" s="4"/>
      <c r="J649" s="4"/>
      <c r="K649" s="4"/>
      <c r="L649" s="4"/>
      <c r="M649" s="4"/>
      <c r="N649" s="4"/>
      <c r="O649" s="4"/>
      <c r="P649" s="4"/>
      <c r="Q649" s="4"/>
      <c r="R649" s="4"/>
      <c r="S649" s="4"/>
      <c r="T649" s="4"/>
      <c r="U649" s="4"/>
      <c r="V649" s="4"/>
      <c r="W649" s="4"/>
      <c r="X649" s="4"/>
      <c r="Y649" s="4"/>
      <c r="Z649" s="4"/>
      <c r="AA649" s="4"/>
    </row>
    <row r="650">
      <c r="A650" s="43"/>
      <c r="B650" s="37" t="s">
        <v>97</v>
      </c>
      <c r="C650" s="4"/>
      <c r="D650" s="66"/>
      <c r="E650" s="45"/>
      <c r="F650" s="4"/>
      <c r="G650" s="4"/>
      <c r="H650" s="4"/>
      <c r="I650" s="4"/>
      <c r="J650" s="4"/>
      <c r="K650" s="4"/>
      <c r="L650" s="4"/>
      <c r="M650" s="4"/>
      <c r="N650" s="4"/>
      <c r="O650" s="4"/>
      <c r="P650" s="4"/>
      <c r="Q650" s="4"/>
      <c r="R650" s="4"/>
      <c r="S650" s="4"/>
      <c r="T650" s="4"/>
      <c r="U650" s="4"/>
      <c r="V650" s="4"/>
      <c r="W650" s="4"/>
      <c r="X650" s="4"/>
      <c r="Y650" s="4"/>
      <c r="Z650" s="4"/>
      <c r="AA650" s="4"/>
    </row>
    <row r="651">
      <c r="A651" s="43"/>
      <c r="B651" s="37" t="s">
        <v>97</v>
      </c>
      <c r="C651" s="4"/>
      <c r="D651" s="66"/>
      <c r="E651" s="45"/>
      <c r="F651" s="4"/>
      <c r="G651" s="4"/>
      <c r="H651" s="4"/>
      <c r="I651" s="4"/>
      <c r="J651" s="4"/>
      <c r="K651" s="4"/>
      <c r="L651" s="4"/>
      <c r="M651" s="4"/>
      <c r="N651" s="4"/>
      <c r="O651" s="4"/>
      <c r="P651" s="4"/>
      <c r="Q651" s="4"/>
      <c r="R651" s="4"/>
      <c r="S651" s="4"/>
      <c r="T651" s="4"/>
      <c r="U651" s="4"/>
      <c r="V651" s="4"/>
      <c r="W651" s="4"/>
      <c r="X651" s="4"/>
      <c r="Y651" s="4"/>
      <c r="Z651" s="4"/>
      <c r="AA651" s="4"/>
    </row>
    <row r="652">
      <c r="A652" s="43"/>
      <c r="B652" s="37" t="s">
        <v>97</v>
      </c>
      <c r="C652" s="4"/>
      <c r="D652" s="66"/>
      <c r="E652" s="45"/>
      <c r="F652" s="4"/>
      <c r="G652" s="4"/>
      <c r="H652" s="4"/>
      <c r="I652" s="4"/>
      <c r="J652" s="4"/>
      <c r="K652" s="4"/>
      <c r="L652" s="4"/>
      <c r="M652" s="4"/>
      <c r="N652" s="4"/>
      <c r="O652" s="4"/>
      <c r="P652" s="4"/>
      <c r="Q652" s="4"/>
      <c r="R652" s="4"/>
      <c r="S652" s="4"/>
      <c r="T652" s="4"/>
      <c r="U652" s="4"/>
      <c r="V652" s="4"/>
      <c r="W652" s="4"/>
      <c r="X652" s="4"/>
      <c r="Y652" s="4"/>
      <c r="Z652" s="4"/>
      <c r="AA652" s="4"/>
    </row>
    <row r="653">
      <c r="A653" s="43"/>
      <c r="B653" s="37" t="s">
        <v>97</v>
      </c>
      <c r="C653" s="4"/>
      <c r="D653" s="66"/>
      <c r="E653" s="45"/>
      <c r="F653" s="4"/>
      <c r="G653" s="4"/>
      <c r="H653" s="4"/>
      <c r="I653" s="4"/>
      <c r="J653" s="4"/>
      <c r="K653" s="4"/>
      <c r="L653" s="4"/>
      <c r="M653" s="4"/>
      <c r="N653" s="4"/>
      <c r="O653" s="4"/>
      <c r="P653" s="4"/>
      <c r="Q653" s="4"/>
      <c r="R653" s="4"/>
      <c r="S653" s="4"/>
      <c r="T653" s="4"/>
      <c r="U653" s="4"/>
      <c r="V653" s="4"/>
      <c r="W653" s="4"/>
      <c r="X653" s="4"/>
      <c r="Y653" s="4"/>
      <c r="Z653" s="4"/>
      <c r="AA653" s="4"/>
    </row>
    <row r="654">
      <c r="A654" s="43"/>
      <c r="B654" s="37" t="s">
        <v>97</v>
      </c>
      <c r="C654" s="4"/>
      <c r="D654" s="66"/>
      <c r="E654" s="45"/>
      <c r="F654" s="4"/>
      <c r="G654" s="4"/>
      <c r="H654" s="4"/>
      <c r="I654" s="4"/>
      <c r="J654" s="4"/>
      <c r="K654" s="4"/>
      <c r="L654" s="4"/>
      <c r="M654" s="4"/>
      <c r="N654" s="4"/>
      <c r="O654" s="4"/>
      <c r="P654" s="4"/>
      <c r="Q654" s="4"/>
      <c r="R654" s="4"/>
      <c r="S654" s="4"/>
      <c r="T654" s="4"/>
      <c r="U654" s="4"/>
      <c r="V654" s="4"/>
      <c r="W654" s="4"/>
      <c r="X654" s="4"/>
      <c r="Y654" s="4"/>
      <c r="Z654" s="4"/>
      <c r="AA654" s="4"/>
    </row>
    <row r="655">
      <c r="A655" s="43"/>
      <c r="B655" s="37" t="s">
        <v>97</v>
      </c>
      <c r="C655" s="4"/>
      <c r="D655" s="66"/>
      <c r="E655" s="45"/>
      <c r="F655" s="4"/>
      <c r="G655" s="4"/>
      <c r="H655" s="4"/>
      <c r="I655" s="4"/>
      <c r="J655" s="4"/>
      <c r="K655" s="4"/>
      <c r="L655" s="4"/>
      <c r="M655" s="4"/>
      <c r="N655" s="4"/>
      <c r="O655" s="4"/>
      <c r="P655" s="4"/>
      <c r="Q655" s="4"/>
      <c r="R655" s="4"/>
      <c r="S655" s="4"/>
      <c r="T655" s="4"/>
      <c r="U655" s="4"/>
      <c r="V655" s="4"/>
      <c r="W655" s="4"/>
      <c r="X655" s="4"/>
      <c r="Y655" s="4"/>
      <c r="Z655" s="4"/>
      <c r="AA655" s="4"/>
    </row>
    <row r="656">
      <c r="A656" s="43"/>
      <c r="B656" s="37" t="s">
        <v>97</v>
      </c>
      <c r="C656" s="4"/>
      <c r="D656" s="66"/>
      <c r="E656" s="45"/>
      <c r="F656" s="4"/>
      <c r="G656" s="4"/>
      <c r="H656" s="4"/>
      <c r="I656" s="4"/>
      <c r="J656" s="4"/>
      <c r="K656" s="4"/>
      <c r="L656" s="4"/>
      <c r="M656" s="4"/>
      <c r="N656" s="4"/>
      <c r="O656" s="4"/>
      <c r="P656" s="4"/>
      <c r="Q656" s="4"/>
      <c r="R656" s="4"/>
      <c r="S656" s="4"/>
      <c r="T656" s="4"/>
      <c r="U656" s="4"/>
      <c r="V656" s="4"/>
      <c r="W656" s="4"/>
      <c r="X656" s="4"/>
      <c r="Y656" s="4"/>
      <c r="Z656" s="4"/>
      <c r="AA656" s="4"/>
    </row>
    <row r="657">
      <c r="A657" s="43"/>
      <c r="B657" s="37" t="s">
        <v>97</v>
      </c>
      <c r="C657" s="4"/>
      <c r="D657" s="66"/>
      <c r="E657" s="45"/>
      <c r="F657" s="4"/>
      <c r="G657" s="4"/>
      <c r="H657" s="4"/>
      <c r="I657" s="4"/>
      <c r="J657" s="4"/>
      <c r="K657" s="4"/>
      <c r="L657" s="4"/>
      <c r="M657" s="4"/>
      <c r="N657" s="4"/>
      <c r="O657" s="4"/>
      <c r="P657" s="4"/>
      <c r="Q657" s="4"/>
      <c r="R657" s="4"/>
      <c r="S657" s="4"/>
      <c r="T657" s="4"/>
      <c r="U657" s="4"/>
      <c r="V657" s="4"/>
      <c r="W657" s="4"/>
      <c r="X657" s="4"/>
      <c r="Y657" s="4"/>
      <c r="Z657" s="4"/>
      <c r="AA657" s="4"/>
    </row>
    <row r="658">
      <c r="A658" s="43"/>
      <c r="B658" s="37" t="s">
        <v>97</v>
      </c>
      <c r="C658" s="4"/>
      <c r="D658" s="66"/>
      <c r="E658" s="45"/>
      <c r="F658" s="4"/>
      <c r="G658" s="4"/>
      <c r="H658" s="4"/>
      <c r="I658" s="4"/>
      <c r="J658" s="4"/>
      <c r="K658" s="4"/>
      <c r="L658" s="4"/>
      <c r="M658" s="4"/>
      <c r="N658" s="4"/>
      <c r="O658" s="4"/>
      <c r="P658" s="4"/>
      <c r="Q658" s="4"/>
      <c r="R658" s="4"/>
      <c r="S658" s="4"/>
      <c r="T658" s="4"/>
      <c r="U658" s="4"/>
      <c r="V658" s="4"/>
      <c r="W658" s="4"/>
      <c r="X658" s="4"/>
      <c r="Y658" s="4"/>
      <c r="Z658" s="4"/>
      <c r="AA658" s="4"/>
    </row>
    <row r="659">
      <c r="A659" s="43"/>
      <c r="B659" s="37" t="s">
        <v>97</v>
      </c>
      <c r="C659" s="4"/>
      <c r="D659" s="66"/>
      <c r="E659" s="45"/>
      <c r="F659" s="4"/>
      <c r="G659" s="4"/>
      <c r="H659" s="4"/>
      <c r="I659" s="4"/>
      <c r="J659" s="4"/>
      <c r="K659" s="4"/>
      <c r="L659" s="4"/>
      <c r="M659" s="4"/>
      <c r="N659" s="4"/>
      <c r="O659" s="4"/>
      <c r="P659" s="4"/>
      <c r="Q659" s="4"/>
      <c r="R659" s="4"/>
      <c r="S659" s="4"/>
      <c r="T659" s="4"/>
      <c r="U659" s="4"/>
      <c r="V659" s="4"/>
      <c r="W659" s="4"/>
      <c r="X659" s="4"/>
      <c r="Y659" s="4"/>
      <c r="Z659" s="4"/>
      <c r="AA659" s="4"/>
    </row>
    <row r="660">
      <c r="A660" s="43"/>
      <c r="B660" s="37" t="s">
        <v>97</v>
      </c>
      <c r="C660" s="4"/>
      <c r="D660" s="66"/>
      <c r="E660" s="45"/>
      <c r="F660" s="4"/>
      <c r="G660" s="4"/>
      <c r="H660" s="4"/>
      <c r="I660" s="4"/>
      <c r="J660" s="4"/>
      <c r="K660" s="4"/>
      <c r="L660" s="4"/>
      <c r="M660" s="4"/>
      <c r="N660" s="4"/>
      <c r="O660" s="4"/>
      <c r="P660" s="4"/>
      <c r="Q660" s="4"/>
      <c r="R660" s="4"/>
      <c r="S660" s="4"/>
      <c r="T660" s="4"/>
      <c r="U660" s="4"/>
      <c r="V660" s="4"/>
      <c r="W660" s="4"/>
      <c r="X660" s="4"/>
      <c r="Y660" s="4"/>
      <c r="Z660" s="4"/>
      <c r="AA660" s="4"/>
    </row>
    <row r="661">
      <c r="A661" s="43"/>
      <c r="B661" s="37" t="s">
        <v>97</v>
      </c>
      <c r="C661" s="4"/>
      <c r="D661" s="66"/>
      <c r="E661" s="45"/>
      <c r="F661" s="4"/>
      <c r="G661" s="4"/>
      <c r="H661" s="4"/>
      <c r="I661" s="4"/>
      <c r="J661" s="4"/>
      <c r="K661" s="4"/>
      <c r="L661" s="4"/>
      <c r="M661" s="4"/>
      <c r="N661" s="4"/>
      <c r="O661" s="4"/>
      <c r="P661" s="4"/>
      <c r="Q661" s="4"/>
      <c r="R661" s="4"/>
      <c r="S661" s="4"/>
      <c r="T661" s="4"/>
      <c r="U661" s="4"/>
      <c r="V661" s="4"/>
      <c r="W661" s="4"/>
      <c r="X661" s="4"/>
      <c r="Y661" s="4"/>
      <c r="Z661" s="4"/>
      <c r="AA661" s="4"/>
    </row>
    <row r="662">
      <c r="A662" s="43"/>
      <c r="B662" s="37" t="s">
        <v>97</v>
      </c>
      <c r="C662" s="4"/>
      <c r="D662" s="66"/>
      <c r="E662" s="45"/>
      <c r="F662" s="4"/>
      <c r="G662" s="4"/>
      <c r="H662" s="4"/>
      <c r="I662" s="4"/>
      <c r="J662" s="4"/>
      <c r="K662" s="4"/>
      <c r="L662" s="4"/>
      <c r="M662" s="4"/>
      <c r="N662" s="4"/>
      <c r="O662" s="4"/>
      <c r="P662" s="4"/>
      <c r="Q662" s="4"/>
      <c r="R662" s="4"/>
      <c r="S662" s="4"/>
      <c r="T662" s="4"/>
      <c r="U662" s="4"/>
      <c r="V662" s="4"/>
      <c r="W662" s="4"/>
      <c r="X662" s="4"/>
      <c r="Y662" s="4"/>
      <c r="Z662" s="4"/>
      <c r="AA662" s="4"/>
    </row>
    <row r="663">
      <c r="A663" s="43"/>
      <c r="B663" s="37" t="s">
        <v>97</v>
      </c>
      <c r="C663" s="4"/>
      <c r="D663" s="66"/>
      <c r="E663" s="45"/>
      <c r="F663" s="4"/>
      <c r="G663" s="4"/>
      <c r="H663" s="4"/>
      <c r="I663" s="4"/>
      <c r="J663" s="4"/>
      <c r="K663" s="4"/>
      <c r="L663" s="4"/>
      <c r="M663" s="4"/>
      <c r="N663" s="4"/>
      <c r="O663" s="4"/>
      <c r="P663" s="4"/>
      <c r="Q663" s="4"/>
      <c r="R663" s="4"/>
      <c r="S663" s="4"/>
      <c r="T663" s="4"/>
      <c r="U663" s="4"/>
      <c r="V663" s="4"/>
      <c r="W663" s="4"/>
      <c r="X663" s="4"/>
      <c r="Y663" s="4"/>
      <c r="Z663" s="4"/>
      <c r="AA663" s="4"/>
    </row>
    <row r="664">
      <c r="A664" s="43"/>
      <c r="B664" s="37" t="s">
        <v>97</v>
      </c>
      <c r="C664" s="4"/>
      <c r="D664" s="66"/>
      <c r="E664" s="45"/>
      <c r="F664" s="4"/>
      <c r="G664" s="4"/>
      <c r="H664" s="4"/>
      <c r="I664" s="4"/>
      <c r="J664" s="4"/>
      <c r="K664" s="4"/>
      <c r="L664" s="4"/>
      <c r="M664" s="4"/>
      <c r="N664" s="4"/>
      <c r="O664" s="4"/>
      <c r="P664" s="4"/>
      <c r="Q664" s="4"/>
      <c r="R664" s="4"/>
      <c r="S664" s="4"/>
      <c r="T664" s="4"/>
      <c r="U664" s="4"/>
      <c r="V664" s="4"/>
      <c r="W664" s="4"/>
      <c r="X664" s="4"/>
      <c r="Y664" s="4"/>
      <c r="Z664" s="4"/>
      <c r="AA664" s="4"/>
    </row>
    <row r="665">
      <c r="A665" s="43"/>
      <c r="B665" s="37" t="s">
        <v>97</v>
      </c>
      <c r="C665" s="4"/>
      <c r="D665" s="66"/>
      <c r="E665" s="45"/>
      <c r="F665" s="4"/>
      <c r="G665" s="4"/>
      <c r="H665" s="4"/>
      <c r="I665" s="4"/>
      <c r="J665" s="4"/>
      <c r="K665" s="4"/>
      <c r="L665" s="4"/>
      <c r="M665" s="4"/>
      <c r="N665" s="4"/>
      <c r="O665" s="4"/>
      <c r="P665" s="4"/>
      <c r="Q665" s="4"/>
      <c r="R665" s="4"/>
      <c r="S665" s="4"/>
      <c r="T665" s="4"/>
      <c r="U665" s="4"/>
      <c r="V665" s="4"/>
      <c r="W665" s="4"/>
      <c r="X665" s="4"/>
      <c r="Y665" s="4"/>
      <c r="Z665" s="4"/>
      <c r="AA665" s="4"/>
    </row>
    <row r="666">
      <c r="A666" s="43"/>
      <c r="B666" s="37" t="s">
        <v>97</v>
      </c>
      <c r="C666" s="4"/>
      <c r="D666" s="66"/>
      <c r="E666" s="45"/>
      <c r="F666" s="4"/>
      <c r="G666" s="4"/>
      <c r="H666" s="4"/>
      <c r="I666" s="4"/>
      <c r="J666" s="4"/>
      <c r="K666" s="4"/>
      <c r="L666" s="4"/>
      <c r="M666" s="4"/>
      <c r="N666" s="4"/>
      <c r="O666" s="4"/>
      <c r="P666" s="4"/>
      <c r="Q666" s="4"/>
      <c r="R666" s="4"/>
      <c r="S666" s="4"/>
      <c r="T666" s="4"/>
      <c r="U666" s="4"/>
      <c r="V666" s="4"/>
      <c r="W666" s="4"/>
      <c r="X666" s="4"/>
      <c r="Y666" s="4"/>
      <c r="Z666" s="4"/>
      <c r="AA666" s="4"/>
    </row>
    <row r="667">
      <c r="A667" s="43"/>
      <c r="B667" s="37" t="s">
        <v>97</v>
      </c>
      <c r="C667" s="4"/>
      <c r="D667" s="66"/>
      <c r="E667" s="45"/>
      <c r="F667" s="4"/>
      <c r="G667" s="4"/>
      <c r="H667" s="4"/>
      <c r="I667" s="4"/>
      <c r="J667" s="4"/>
      <c r="K667" s="4"/>
      <c r="L667" s="4"/>
      <c r="M667" s="4"/>
      <c r="N667" s="4"/>
      <c r="O667" s="4"/>
      <c r="P667" s="4"/>
      <c r="Q667" s="4"/>
      <c r="R667" s="4"/>
      <c r="S667" s="4"/>
      <c r="T667" s="4"/>
      <c r="U667" s="4"/>
      <c r="V667" s="4"/>
      <c r="W667" s="4"/>
      <c r="X667" s="4"/>
      <c r="Y667" s="4"/>
      <c r="Z667" s="4"/>
      <c r="AA667" s="4"/>
    </row>
    <row r="668">
      <c r="A668" s="43"/>
      <c r="B668" s="37" t="s">
        <v>97</v>
      </c>
      <c r="C668" s="4"/>
      <c r="D668" s="66"/>
      <c r="E668" s="45"/>
      <c r="F668" s="4"/>
      <c r="G668" s="4"/>
      <c r="H668" s="4"/>
      <c r="I668" s="4"/>
      <c r="J668" s="4"/>
      <c r="K668" s="4"/>
      <c r="L668" s="4"/>
      <c r="M668" s="4"/>
      <c r="N668" s="4"/>
      <c r="O668" s="4"/>
      <c r="P668" s="4"/>
      <c r="Q668" s="4"/>
      <c r="R668" s="4"/>
      <c r="S668" s="4"/>
      <c r="T668" s="4"/>
      <c r="U668" s="4"/>
      <c r="V668" s="4"/>
      <c r="W668" s="4"/>
      <c r="X668" s="4"/>
      <c r="Y668" s="4"/>
      <c r="Z668" s="4"/>
      <c r="AA668" s="4"/>
    </row>
    <row r="669">
      <c r="A669" s="43"/>
      <c r="B669" s="37" t="s">
        <v>97</v>
      </c>
      <c r="C669" s="4"/>
      <c r="D669" s="66"/>
      <c r="E669" s="45"/>
      <c r="F669" s="4"/>
      <c r="G669" s="4"/>
      <c r="H669" s="4"/>
      <c r="I669" s="4"/>
      <c r="J669" s="4"/>
      <c r="K669" s="4"/>
      <c r="L669" s="4"/>
      <c r="M669" s="4"/>
      <c r="N669" s="4"/>
      <c r="O669" s="4"/>
      <c r="P669" s="4"/>
      <c r="Q669" s="4"/>
      <c r="R669" s="4"/>
      <c r="S669" s="4"/>
      <c r="T669" s="4"/>
      <c r="U669" s="4"/>
      <c r="V669" s="4"/>
      <c r="W669" s="4"/>
      <c r="X669" s="4"/>
      <c r="Y669" s="4"/>
      <c r="Z669" s="4"/>
      <c r="AA669" s="4"/>
    </row>
    <row r="670">
      <c r="A670" s="43"/>
      <c r="B670" s="37" t="s">
        <v>97</v>
      </c>
      <c r="C670" s="4"/>
      <c r="D670" s="66"/>
      <c r="E670" s="45"/>
      <c r="F670" s="4"/>
      <c r="G670" s="4"/>
      <c r="H670" s="4"/>
      <c r="I670" s="4"/>
      <c r="J670" s="4"/>
      <c r="K670" s="4"/>
      <c r="L670" s="4"/>
      <c r="M670" s="4"/>
      <c r="N670" s="4"/>
      <c r="O670" s="4"/>
      <c r="P670" s="4"/>
      <c r="Q670" s="4"/>
      <c r="R670" s="4"/>
      <c r="S670" s="4"/>
      <c r="T670" s="4"/>
      <c r="U670" s="4"/>
      <c r="V670" s="4"/>
      <c r="W670" s="4"/>
      <c r="X670" s="4"/>
      <c r="Y670" s="4"/>
      <c r="Z670" s="4"/>
      <c r="AA670" s="4"/>
    </row>
    <row r="671">
      <c r="A671" s="43"/>
      <c r="B671" s="37" t="s">
        <v>97</v>
      </c>
      <c r="C671" s="4"/>
      <c r="D671" s="66"/>
      <c r="E671" s="45"/>
      <c r="F671" s="4"/>
      <c r="G671" s="4"/>
      <c r="H671" s="4"/>
      <c r="I671" s="4"/>
      <c r="J671" s="4"/>
      <c r="K671" s="4"/>
      <c r="L671" s="4"/>
      <c r="M671" s="4"/>
      <c r="N671" s="4"/>
      <c r="O671" s="4"/>
      <c r="P671" s="4"/>
      <c r="Q671" s="4"/>
      <c r="R671" s="4"/>
      <c r="S671" s="4"/>
      <c r="T671" s="4"/>
      <c r="U671" s="4"/>
      <c r="V671" s="4"/>
      <c r="W671" s="4"/>
      <c r="X671" s="4"/>
      <c r="Y671" s="4"/>
      <c r="Z671" s="4"/>
      <c r="AA671" s="4"/>
    </row>
    <row r="672">
      <c r="A672" s="43"/>
      <c r="B672" s="37" t="s">
        <v>97</v>
      </c>
      <c r="C672" s="4"/>
      <c r="D672" s="66"/>
      <c r="E672" s="45"/>
      <c r="F672" s="4"/>
      <c r="G672" s="4"/>
      <c r="H672" s="4"/>
      <c r="I672" s="4"/>
      <c r="J672" s="4"/>
      <c r="K672" s="4"/>
      <c r="L672" s="4"/>
      <c r="M672" s="4"/>
      <c r="N672" s="4"/>
      <c r="O672" s="4"/>
      <c r="P672" s="4"/>
      <c r="Q672" s="4"/>
      <c r="R672" s="4"/>
      <c r="S672" s="4"/>
      <c r="T672" s="4"/>
      <c r="U672" s="4"/>
      <c r="V672" s="4"/>
      <c r="W672" s="4"/>
      <c r="X672" s="4"/>
      <c r="Y672" s="4"/>
      <c r="Z672" s="4"/>
      <c r="AA672" s="4"/>
    </row>
    <row r="673">
      <c r="A673" s="43"/>
      <c r="B673" s="37" t="s">
        <v>97</v>
      </c>
      <c r="C673" s="4"/>
      <c r="D673" s="66"/>
      <c r="E673" s="45"/>
      <c r="F673" s="4"/>
      <c r="G673" s="4"/>
      <c r="H673" s="4"/>
      <c r="I673" s="4"/>
      <c r="J673" s="4"/>
      <c r="K673" s="4"/>
      <c r="L673" s="4"/>
      <c r="M673" s="4"/>
      <c r="N673" s="4"/>
      <c r="O673" s="4"/>
      <c r="P673" s="4"/>
      <c r="Q673" s="4"/>
      <c r="R673" s="4"/>
      <c r="S673" s="4"/>
      <c r="T673" s="4"/>
      <c r="U673" s="4"/>
      <c r="V673" s="4"/>
      <c r="W673" s="4"/>
      <c r="X673" s="4"/>
      <c r="Y673" s="4"/>
      <c r="Z673" s="4"/>
      <c r="AA673" s="4"/>
    </row>
    <row r="674">
      <c r="A674" s="43"/>
      <c r="B674" s="37" t="s">
        <v>97</v>
      </c>
      <c r="C674" s="4"/>
      <c r="D674" s="66"/>
      <c r="E674" s="45"/>
      <c r="F674" s="4"/>
      <c r="G674" s="4"/>
      <c r="H674" s="4"/>
      <c r="I674" s="4"/>
      <c r="J674" s="4"/>
      <c r="K674" s="4"/>
      <c r="L674" s="4"/>
      <c r="M674" s="4"/>
      <c r="N674" s="4"/>
      <c r="O674" s="4"/>
      <c r="P674" s="4"/>
      <c r="Q674" s="4"/>
      <c r="R674" s="4"/>
      <c r="S674" s="4"/>
      <c r="T674" s="4"/>
      <c r="U674" s="4"/>
      <c r="V674" s="4"/>
      <c r="W674" s="4"/>
      <c r="X674" s="4"/>
      <c r="Y674" s="4"/>
      <c r="Z674" s="4"/>
      <c r="AA674" s="4"/>
    </row>
    <row r="675">
      <c r="A675" s="43"/>
      <c r="B675" s="37" t="s">
        <v>97</v>
      </c>
      <c r="C675" s="4"/>
      <c r="D675" s="66"/>
      <c r="E675" s="45"/>
      <c r="F675" s="4"/>
      <c r="G675" s="4"/>
      <c r="H675" s="4"/>
      <c r="I675" s="4"/>
      <c r="J675" s="4"/>
      <c r="K675" s="4"/>
      <c r="L675" s="4"/>
      <c r="M675" s="4"/>
      <c r="N675" s="4"/>
      <c r="O675" s="4"/>
      <c r="P675" s="4"/>
      <c r="Q675" s="4"/>
      <c r="R675" s="4"/>
      <c r="S675" s="4"/>
      <c r="T675" s="4"/>
      <c r="U675" s="4"/>
      <c r="V675" s="4"/>
      <c r="W675" s="4"/>
      <c r="X675" s="4"/>
      <c r="Y675" s="4"/>
      <c r="Z675" s="4"/>
      <c r="AA675" s="4"/>
    </row>
    <row r="676">
      <c r="A676" s="43"/>
      <c r="B676" s="37" t="s">
        <v>97</v>
      </c>
      <c r="C676" s="4"/>
      <c r="D676" s="66"/>
      <c r="E676" s="45"/>
      <c r="F676" s="4"/>
      <c r="G676" s="4"/>
      <c r="H676" s="4"/>
      <c r="I676" s="4"/>
      <c r="J676" s="4"/>
      <c r="K676" s="4"/>
      <c r="L676" s="4"/>
      <c r="M676" s="4"/>
      <c r="N676" s="4"/>
      <c r="O676" s="4"/>
      <c r="P676" s="4"/>
      <c r="Q676" s="4"/>
      <c r="R676" s="4"/>
      <c r="S676" s="4"/>
      <c r="T676" s="4"/>
      <c r="U676" s="4"/>
      <c r="V676" s="4"/>
      <c r="W676" s="4"/>
      <c r="X676" s="4"/>
      <c r="Y676" s="4"/>
      <c r="Z676" s="4"/>
      <c r="AA676" s="4"/>
    </row>
    <row r="677">
      <c r="A677" s="43"/>
      <c r="B677" s="37" t="s">
        <v>97</v>
      </c>
      <c r="C677" s="4"/>
      <c r="D677" s="66"/>
      <c r="E677" s="45"/>
      <c r="F677" s="4"/>
      <c r="G677" s="4"/>
      <c r="H677" s="4"/>
      <c r="I677" s="4"/>
      <c r="J677" s="4"/>
      <c r="K677" s="4"/>
      <c r="L677" s="4"/>
      <c r="M677" s="4"/>
      <c r="N677" s="4"/>
      <c r="O677" s="4"/>
      <c r="P677" s="4"/>
      <c r="Q677" s="4"/>
      <c r="R677" s="4"/>
      <c r="S677" s="4"/>
      <c r="T677" s="4"/>
      <c r="U677" s="4"/>
      <c r="V677" s="4"/>
      <c r="W677" s="4"/>
      <c r="X677" s="4"/>
      <c r="Y677" s="4"/>
      <c r="Z677" s="4"/>
      <c r="AA677" s="4"/>
    </row>
    <row r="678">
      <c r="A678" s="43"/>
      <c r="B678" s="37" t="s">
        <v>97</v>
      </c>
      <c r="C678" s="4"/>
      <c r="D678" s="66"/>
      <c r="E678" s="45"/>
      <c r="F678" s="4"/>
      <c r="G678" s="4"/>
      <c r="H678" s="4"/>
      <c r="I678" s="4"/>
      <c r="J678" s="4"/>
      <c r="K678" s="4"/>
      <c r="L678" s="4"/>
      <c r="M678" s="4"/>
      <c r="N678" s="4"/>
      <c r="O678" s="4"/>
      <c r="P678" s="4"/>
      <c r="Q678" s="4"/>
      <c r="R678" s="4"/>
      <c r="S678" s="4"/>
      <c r="T678" s="4"/>
      <c r="U678" s="4"/>
      <c r="V678" s="4"/>
      <c r="W678" s="4"/>
      <c r="X678" s="4"/>
      <c r="Y678" s="4"/>
      <c r="Z678" s="4"/>
      <c r="AA678" s="4"/>
    </row>
    <row r="679">
      <c r="A679" s="43"/>
      <c r="B679" s="37" t="s">
        <v>97</v>
      </c>
      <c r="C679" s="4"/>
      <c r="D679" s="66"/>
      <c r="E679" s="45"/>
      <c r="F679" s="4"/>
      <c r="G679" s="4"/>
      <c r="H679" s="4"/>
      <c r="I679" s="4"/>
      <c r="J679" s="4"/>
      <c r="K679" s="4"/>
      <c r="L679" s="4"/>
      <c r="M679" s="4"/>
      <c r="N679" s="4"/>
      <c r="O679" s="4"/>
      <c r="P679" s="4"/>
      <c r="Q679" s="4"/>
      <c r="R679" s="4"/>
      <c r="S679" s="4"/>
      <c r="T679" s="4"/>
      <c r="U679" s="4"/>
      <c r="V679" s="4"/>
      <c r="W679" s="4"/>
      <c r="X679" s="4"/>
      <c r="Y679" s="4"/>
      <c r="Z679" s="4"/>
      <c r="AA679" s="4"/>
    </row>
    <row r="680">
      <c r="A680" s="43"/>
      <c r="B680" s="37" t="s">
        <v>97</v>
      </c>
      <c r="C680" s="4"/>
      <c r="D680" s="66"/>
      <c r="E680" s="45"/>
      <c r="F680" s="4"/>
      <c r="G680" s="4"/>
      <c r="H680" s="4"/>
      <c r="I680" s="4"/>
      <c r="J680" s="4"/>
      <c r="K680" s="4"/>
      <c r="L680" s="4"/>
      <c r="M680" s="4"/>
      <c r="N680" s="4"/>
      <c r="O680" s="4"/>
      <c r="P680" s="4"/>
      <c r="Q680" s="4"/>
      <c r="R680" s="4"/>
      <c r="S680" s="4"/>
      <c r="T680" s="4"/>
      <c r="U680" s="4"/>
      <c r="V680" s="4"/>
      <c r="W680" s="4"/>
      <c r="X680" s="4"/>
      <c r="Y680" s="4"/>
      <c r="Z680" s="4"/>
      <c r="AA680" s="4"/>
    </row>
    <row r="681">
      <c r="A681" s="43"/>
      <c r="B681" s="37" t="s">
        <v>97</v>
      </c>
      <c r="C681" s="4"/>
      <c r="D681" s="66"/>
      <c r="E681" s="45"/>
      <c r="F681" s="4"/>
      <c r="G681" s="4"/>
      <c r="H681" s="4"/>
      <c r="I681" s="4"/>
      <c r="J681" s="4"/>
      <c r="K681" s="4"/>
      <c r="L681" s="4"/>
      <c r="M681" s="4"/>
      <c r="N681" s="4"/>
      <c r="O681" s="4"/>
      <c r="P681" s="4"/>
      <c r="Q681" s="4"/>
      <c r="R681" s="4"/>
      <c r="S681" s="4"/>
      <c r="T681" s="4"/>
      <c r="U681" s="4"/>
      <c r="V681" s="4"/>
      <c r="W681" s="4"/>
      <c r="X681" s="4"/>
      <c r="Y681" s="4"/>
      <c r="Z681" s="4"/>
      <c r="AA681" s="4"/>
    </row>
    <row r="682">
      <c r="A682" s="43"/>
      <c r="B682" s="37" t="s">
        <v>97</v>
      </c>
      <c r="C682" s="4"/>
      <c r="D682" s="66"/>
      <c r="E682" s="45"/>
      <c r="F682" s="4"/>
      <c r="G682" s="4"/>
      <c r="H682" s="4"/>
      <c r="I682" s="4"/>
      <c r="J682" s="4"/>
      <c r="K682" s="4"/>
      <c r="L682" s="4"/>
      <c r="M682" s="4"/>
      <c r="N682" s="4"/>
      <c r="O682" s="4"/>
      <c r="P682" s="4"/>
      <c r="Q682" s="4"/>
      <c r="R682" s="4"/>
      <c r="S682" s="4"/>
      <c r="T682" s="4"/>
      <c r="U682" s="4"/>
      <c r="V682" s="4"/>
      <c r="W682" s="4"/>
      <c r="X682" s="4"/>
      <c r="Y682" s="4"/>
      <c r="Z682" s="4"/>
      <c r="AA682" s="4"/>
    </row>
    <row r="683">
      <c r="A683" s="43"/>
      <c r="B683" s="37" t="s">
        <v>97</v>
      </c>
      <c r="C683" s="4"/>
      <c r="D683" s="66"/>
      <c r="E683" s="45"/>
      <c r="F683" s="4"/>
      <c r="G683" s="4"/>
      <c r="H683" s="4"/>
      <c r="I683" s="4"/>
      <c r="J683" s="4"/>
      <c r="K683" s="4"/>
      <c r="L683" s="4"/>
      <c r="M683" s="4"/>
      <c r="N683" s="4"/>
      <c r="O683" s="4"/>
      <c r="P683" s="4"/>
      <c r="Q683" s="4"/>
      <c r="R683" s="4"/>
      <c r="S683" s="4"/>
      <c r="T683" s="4"/>
      <c r="U683" s="4"/>
      <c r="V683" s="4"/>
      <c r="W683" s="4"/>
      <c r="X683" s="4"/>
      <c r="Y683" s="4"/>
      <c r="Z683" s="4"/>
      <c r="AA683" s="4"/>
    </row>
    <row r="684">
      <c r="A684" s="43"/>
      <c r="B684" s="37" t="s">
        <v>97</v>
      </c>
      <c r="C684" s="4"/>
      <c r="D684" s="66"/>
      <c r="E684" s="45"/>
      <c r="F684" s="4"/>
      <c r="G684" s="4"/>
      <c r="H684" s="4"/>
      <c r="I684" s="4"/>
      <c r="J684" s="4"/>
      <c r="K684" s="4"/>
      <c r="L684" s="4"/>
      <c r="M684" s="4"/>
      <c r="N684" s="4"/>
      <c r="O684" s="4"/>
      <c r="P684" s="4"/>
      <c r="Q684" s="4"/>
      <c r="R684" s="4"/>
      <c r="S684" s="4"/>
      <c r="T684" s="4"/>
      <c r="U684" s="4"/>
      <c r="V684" s="4"/>
      <c r="W684" s="4"/>
      <c r="X684" s="4"/>
      <c r="Y684" s="4"/>
      <c r="Z684" s="4"/>
      <c r="AA684" s="4"/>
    </row>
    <row r="685">
      <c r="A685" s="43"/>
      <c r="B685" s="37" t="s">
        <v>97</v>
      </c>
      <c r="C685" s="4"/>
      <c r="D685" s="66"/>
      <c r="E685" s="45"/>
      <c r="F685" s="4"/>
      <c r="G685" s="4"/>
      <c r="H685" s="4"/>
      <c r="I685" s="4"/>
      <c r="J685" s="4"/>
      <c r="K685" s="4"/>
      <c r="L685" s="4"/>
      <c r="M685" s="4"/>
      <c r="N685" s="4"/>
      <c r="O685" s="4"/>
      <c r="P685" s="4"/>
      <c r="Q685" s="4"/>
      <c r="R685" s="4"/>
      <c r="S685" s="4"/>
      <c r="T685" s="4"/>
      <c r="U685" s="4"/>
      <c r="V685" s="4"/>
      <c r="W685" s="4"/>
      <c r="X685" s="4"/>
      <c r="Y685" s="4"/>
      <c r="Z685" s="4"/>
      <c r="AA685" s="4"/>
    </row>
    <row r="686">
      <c r="A686" s="43"/>
      <c r="B686" s="37" t="s">
        <v>97</v>
      </c>
      <c r="C686" s="4"/>
      <c r="D686" s="66"/>
      <c r="E686" s="45"/>
      <c r="F686" s="4"/>
      <c r="G686" s="4"/>
      <c r="H686" s="4"/>
      <c r="I686" s="4"/>
      <c r="J686" s="4"/>
      <c r="K686" s="4"/>
      <c r="L686" s="4"/>
      <c r="M686" s="4"/>
      <c r="N686" s="4"/>
      <c r="O686" s="4"/>
      <c r="P686" s="4"/>
      <c r="Q686" s="4"/>
      <c r="R686" s="4"/>
      <c r="S686" s="4"/>
      <c r="T686" s="4"/>
      <c r="U686" s="4"/>
      <c r="V686" s="4"/>
      <c r="W686" s="4"/>
      <c r="X686" s="4"/>
      <c r="Y686" s="4"/>
      <c r="Z686" s="4"/>
      <c r="AA686" s="4"/>
    </row>
    <row r="687">
      <c r="A687" s="43"/>
      <c r="B687" s="37" t="s">
        <v>97</v>
      </c>
      <c r="C687" s="4"/>
      <c r="D687" s="66"/>
      <c r="E687" s="45"/>
      <c r="F687" s="4"/>
      <c r="G687" s="4"/>
      <c r="H687" s="4"/>
      <c r="I687" s="4"/>
      <c r="J687" s="4"/>
      <c r="K687" s="4"/>
      <c r="L687" s="4"/>
      <c r="M687" s="4"/>
      <c r="N687" s="4"/>
      <c r="O687" s="4"/>
      <c r="P687" s="4"/>
      <c r="Q687" s="4"/>
      <c r="R687" s="4"/>
      <c r="S687" s="4"/>
      <c r="T687" s="4"/>
      <c r="U687" s="4"/>
      <c r="V687" s="4"/>
      <c r="W687" s="4"/>
      <c r="X687" s="4"/>
      <c r="Y687" s="4"/>
      <c r="Z687" s="4"/>
      <c r="AA687" s="4"/>
    </row>
    <row r="688">
      <c r="A688" s="43"/>
      <c r="B688" s="37" t="s">
        <v>97</v>
      </c>
      <c r="C688" s="4"/>
      <c r="D688" s="66"/>
      <c r="E688" s="45"/>
      <c r="F688" s="4"/>
      <c r="G688" s="4"/>
      <c r="H688" s="4"/>
      <c r="I688" s="4"/>
      <c r="J688" s="4"/>
      <c r="K688" s="4"/>
      <c r="L688" s="4"/>
      <c r="M688" s="4"/>
      <c r="N688" s="4"/>
      <c r="O688" s="4"/>
      <c r="P688" s="4"/>
      <c r="Q688" s="4"/>
      <c r="R688" s="4"/>
      <c r="S688" s="4"/>
      <c r="T688" s="4"/>
      <c r="U688" s="4"/>
      <c r="V688" s="4"/>
      <c r="W688" s="4"/>
      <c r="X688" s="4"/>
      <c r="Y688" s="4"/>
      <c r="Z688" s="4"/>
      <c r="AA688" s="4"/>
    </row>
    <row r="689">
      <c r="A689" s="43"/>
      <c r="B689" s="37" t="s">
        <v>97</v>
      </c>
      <c r="C689" s="4"/>
      <c r="D689" s="66"/>
      <c r="E689" s="45"/>
      <c r="F689" s="4"/>
      <c r="G689" s="4"/>
      <c r="H689" s="4"/>
      <c r="I689" s="4"/>
      <c r="J689" s="4"/>
      <c r="K689" s="4"/>
      <c r="L689" s="4"/>
      <c r="M689" s="4"/>
      <c r="N689" s="4"/>
      <c r="O689" s="4"/>
      <c r="P689" s="4"/>
      <c r="Q689" s="4"/>
      <c r="R689" s="4"/>
      <c r="S689" s="4"/>
      <c r="T689" s="4"/>
      <c r="U689" s="4"/>
      <c r="V689" s="4"/>
      <c r="W689" s="4"/>
      <c r="X689" s="4"/>
      <c r="Y689" s="4"/>
      <c r="Z689" s="4"/>
      <c r="AA689" s="4"/>
    </row>
    <row r="690">
      <c r="A690" s="43"/>
      <c r="B690" s="37" t="s">
        <v>97</v>
      </c>
      <c r="C690" s="4"/>
      <c r="D690" s="66"/>
      <c r="E690" s="45"/>
      <c r="F690" s="4"/>
      <c r="G690" s="4"/>
      <c r="H690" s="4"/>
      <c r="I690" s="4"/>
      <c r="J690" s="4"/>
      <c r="K690" s="4"/>
      <c r="L690" s="4"/>
      <c r="M690" s="4"/>
      <c r="N690" s="4"/>
      <c r="O690" s="4"/>
      <c r="P690" s="4"/>
      <c r="Q690" s="4"/>
      <c r="R690" s="4"/>
      <c r="S690" s="4"/>
      <c r="T690" s="4"/>
      <c r="U690" s="4"/>
      <c r="V690" s="4"/>
      <c r="W690" s="4"/>
      <c r="X690" s="4"/>
      <c r="Y690" s="4"/>
      <c r="Z690" s="4"/>
      <c r="AA690" s="4"/>
    </row>
    <row r="691">
      <c r="A691" s="43"/>
      <c r="B691" s="37" t="s">
        <v>97</v>
      </c>
      <c r="C691" s="4"/>
      <c r="D691" s="66"/>
      <c r="E691" s="45"/>
      <c r="F691" s="4"/>
      <c r="G691" s="4"/>
      <c r="H691" s="4"/>
      <c r="I691" s="4"/>
      <c r="J691" s="4"/>
      <c r="K691" s="4"/>
      <c r="L691" s="4"/>
      <c r="M691" s="4"/>
      <c r="N691" s="4"/>
      <c r="O691" s="4"/>
      <c r="P691" s="4"/>
      <c r="Q691" s="4"/>
      <c r="R691" s="4"/>
      <c r="S691" s="4"/>
      <c r="T691" s="4"/>
      <c r="U691" s="4"/>
      <c r="V691" s="4"/>
      <c r="W691" s="4"/>
      <c r="X691" s="4"/>
      <c r="Y691" s="4"/>
      <c r="Z691" s="4"/>
      <c r="AA691" s="4"/>
    </row>
    <row r="692">
      <c r="A692" s="43"/>
      <c r="B692" s="37" t="s">
        <v>97</v>
      </c>
      <c r="C692" s="4"/>
      <c r="D692" s="66"/>
      <c r="E692" s="45"/>
      <c r="F692" s="4"/>
      <c r="G692" s="4"/>
      <c r="H692" s="4"/>
      <c r="I692" s="4"/>
      <c r="J692" s="4"/>
      <c r="K692" s="4"/>
      <c r="L692" s="4"/>
      <c r="M692" s="4"/>
      <c r="N692" s="4"/>
      <c r="O692" s="4"/>
      <c r="P692" s="4"/>
      <c r="Q692" s="4"/>
      <c r="R692" s="4"/>
      <c r="S692" s="4"/>
      <c r="T692" s="4"/>
      <c r="U692" s="4"/>
      <c r="V692" s="4"/>
      <c r="W692" s="4"/>
      <c r="X692" s="4"/>
      <c r="Y692" s="4"/>
      <c r="Z692" s="4"/>
      <c r="AA692" s="4"/>
    </row>
    <row r="693">
      <c r="A693" s="43"/>
      <c r="B693" s="37" t="s">
        <v>97</v>
      </c>
      <c r="C693" s="4"/>
      <c r="D693" s="66"/>
      <c r="E693" s="45"/>
      <c r="F693" s="4"/>
      <c r="G693" s="4"/>
      <c r="H693" s="4"/>
      <c r="I693" s="4"/>
      <c r="J693" s="4"/>
      <c r="K693" s="4"/>
      <c r="L693" s="4"/>
      <c r="M693" s="4"/>
      <c r="N693" s="4"/>
      <c r="O693" s="4"/>
      <c r="P693" s="4"/>
      <c r="Q693" s="4"/>
      <c r="R693" s="4"/>
      <c r="S693" s="4"/>
      <c r="T693" s="4"/>
      <c r="U693" s="4"/>
      <c r="V693" s="4"/>
      <c r="W693" s="4"/>
      <c r="X693" s="4"/>
      <c r="Y693" s="4"/>
      <c r="Z693" s="4"/>
      <c r="AA693" s="4"/>
    </row>
    <row r="694">
      <c r="A694" s="43"/>
      <c r="B694" s="37" t="s">
        <v>97</v>
      </c>
      <c r="C694" s="4"/>
      <c r="D694" s="66"/>
      <c r="E694" s="45"/>
      <c r="F694" s="4"/>
      <c r="G694" s="4"/>
      <c r="H694" s="4"/>
      <c r="I694" s="4"/>
      <c r="J694" s="4"/>
      <c r="K694" s="4"/>
      <c r="L694" s="4"/>
      <c r="M694" s="4"/>
      <c r="N694" s="4"/>
      <c r="O694" s="4"/>
      <c r="P694" s="4"/>
      <c r="Q694" s="4"/>
      <c r="R694" s="4"/>
      <c r="S694" s="4"/>
      <c r="T694" s="4"/>
      <c r="U694" s="4"/>
      <c r="V694" s="4"/>
      <c r="W694" s="4"/>
      <c r="X694" s="4"/>
      <c r="Y694" s="4"/>
      <c r="Z694" s="4"/>
      <c r="AA694" s="4"/>
    </row>
    <row r="695">
      <c r="A695" s="43"/>
      <c r="B695" s="37" t="s">
        <v>97</v>
      </c>
      <c r="C695" s="4"/>
      <c r="D695" s="66"/>
      <c r="E695" s="45"/>
      <c r="F695" s="4"/>
      <c r="G695" s="4"/>
      <c r="H695" s="4"/>
      <c r="I695" s="4"/>
      <c r="J695" s="4"/>
      <c r="K695" s="4"/>
      <c r="L695" s="4"/>
      <c r="M695" s="4"/>
      <c r="N695" s="4"/>
      <c r="O695" s="4"/>
      <c r="P695" s="4"/>
      <c r="Q695" s="4"/>
      <c r="R695" s="4"/>
      <c r="S695" s="4"/>
      <c r="T695" s="4"/>
      <c r="U695" s="4"/>
      <c r="V695" s="4"/>
      <c r="W695" s="4"/>
      <c r="X695" s="4"/>
      <c r="Y695" s="4"/>
      <c r="Z695" s="4"/>
      <c r="AA695" s="4"/>
    </row>
    <row r="696">
      <c r="A696" s="43"/>
      <c r="B696" s="37" t="s">
        <v>97</v>
      </c>
      <c r="C696" s="4"/>
      <c r="D696" s="66"/>
      <c r="E696" s="45"/>
      <c r="F696" s="4"/>
      <c r="G696" s="4"/>
      <c r="H696" s="4"/>
      <c r="I696" s="4"/>
      <c r="J696" s="4"/>
      <c r="K696" s="4"/>
      <c r="L696" s="4"/>
      <c r="M696" s="4"/>
      <c r="N696" s="4"/>
      <c r="O696" s="4"/>
      <c r="P696" s="4"/>
      <c r="Q696" s="4"/>
      <c r="R696" s="4"/>
      <c r="S696" s="4"/>
      <c r="T696" s="4"/>
      <c r="U696" s="4"/>
      <c r="V696" s="4"/>
      <c r="W696" s="4"/>
      <c r="X696" s="4"/>
      <c r="Y696" s="4"/>
      <c r="Z696" s="4"/>
      <c r="AA696" s="4"/>
    </row>
    <row r="697">
      <c r="A697" s="43"/>
      <c r="B697" s="37" t="s">
        <v>97</v>
      </c>
      <c r="C697" s="4"/>
      <c r="D697" s="66"/>
      <c r="E697" s="45"/>
      <c r="F697" s="4"/>
      <c r="G697" s="4"/>
      <c r="H697" s="4"/>
      <c r="I697" s="4"/>
      <c r="J697" s="4"/>
      <c r="K697" s="4"/>
      <c r="L697" s="4"/>
      <c r="M697" s="4"/>
      <c r="N697" s="4"/>
      <c r="O697" s="4"/>
      <c r="P697" s="4"/>
      <c r="Q697" s="4"/>
      <c r="R697" s="4"/>
      <c r="S697" s="4"/>
      <c r="T697" s="4"/>
      <c r="U697" s="4"/>
      <c r="V697" s="4"/>
      <c r="W697" s="4"/>
      <c r="X697" s="4"/>
      <c r="Y697" s="4"/>
      <c r="Z697" s="4"/>
      <c r="AA697" s="4"/>
    </row>
    <row r="698">
      <c r="A698" s="43"/>
      <c r="B698" s="37" t="s">
        <v>97</v>
      </c>
      <c r="C698" s="4"/>
      <c r="D698" s="66"/>
      <c r="E698" s="45"/>
      <c r="F698" s="4"/>
      <c r="G698" s="4"/>
      <c r="H698" s="4"/>
      <c r="I698" s="4"/>
      <c r="J698" s="4"/>
      <c r="K698" s="4"/>
      <c r="L698" s="4"/>
      <c r="M698" s="4"/>
      <c r="N698" s="4"/>
      <c r="O698" s="4"/>
      <c r="P698" s="4"/>
      <c r="Q698" s="4"/>
      <c r="R698" s="4"/>
      <c r="S698" s="4"/>
      <c r="T698" s="4"/>
      <c r="U698" s="4"/>
      <c r="V698" s="4"/>
      <c r="W698" s="4"/>
      <c r="X698" s="4"/>
      <c r="Y698" s="4"/>
      <c r="Z698" s="4"/>
      <c r="AA698" s="4"/>
    </row>
    <row r="699">
      <c r="A699" s="43"/>
      <c r="B699" s="37" t="s">
        <v>97</v>
      </c>
      <c r="C699" s="4"/>
      <c r="D699" s="66"/>
      <c r="E699" s="45"/>
      <c r="F699" s="4"/>
      <c r="G699" s="4"/>
      <c r="H699" s="4"/>
      <c r="I699" s="4"/>
      <c r="J699" s="4"/>
      <c r="K699" s="4"/>
      <c r="L699" s="4"/>
      <c r="M699" s="4"/>
      <c r="N699" s="4"/>
      <c r="O699" s="4"/>
      <c r="P699" s="4"/>
      <c r="Q699" s="4"/>
      <c r="R699" s="4"/>
      <c r="S699" s="4"/>
      <c r="T699" s="4"/>
      <c r="U699" s="4"/>
      <c r="V699" s="4"/>
      <c r="W699" s="4"/>
      <c r="X699" s="4"/>
      <c r="Y699" s="4"/>
      <c r="Z699" s="4"/>
      <c r="AA699" s="4"/>
    </row>
    <row r="700">
      <c r="A700" s="43"/>
      <c r="B700" s="37" t="s">
        <v>97</v>
      </c>
      <c r="C700" s="4"/>
      <c r="D700" s="66"/>
      <c r="E700" s="45"/>
      <c r="F700" s="4"/>
      <c r="G700" s="4"/>
      <c r="H700" s="4"/>
      <c r="I700" s="4"/>
      <c r="J700" s="4"/>
      <c r="K700" s="4"/>
      <c r="L700" s="4"/>
      <c r="M700" s="4"/>
      <c r="N700" s="4"/>
      <c r="O700" s="4"/>
      <c r="P700" s="4"/>
      <c r="Q700" s="4"/>
      <c r="R700" s="4"/>
      <c r="S700" s="4"/>
      <c r="T700" s="4"/>
      <c r="U700" s="4"/>
      <c r="V700" s="4"/>
      <c r="W700" s="4"/>
      <c r="X700" s="4"/>
      <c r="Y700" s="4"/>
      <c r="Z700" s="4"/>
      <c r="AA700" s="4"/>
    </row>
    <row r="701">
      <c r="A701" s="43"/>
      <c r="B701" s="37" t="s">
        <v>97</v>
      </c>
      <c r="C701" s="4"/>
      <c r="D701" s="66"/>
      <c r="E701" s="45"/>
      <c r="F701" s="4"/>
      <c r="G701" s="4"/>
      <c r="H701" s="4"/>
      <c r="I701" s="4"/>
      <c r="J701" s="4"/>
      <c r="K701" s="4"/>
      <c r="L701" s="4"/>
      <c r="M701" s="4"/>
      <c r="N701" s="4"/>
      <c r="O701" s="4"/>
      <c r="P701" s="4"/>
      <c r="Q701" s="4"/>
      <c r="R701" s="4"/>
      <c r="S701" s="4"/>
      <c r="T701" s="4"/>
      <c r="U701" s="4"/>
      <c r="V701" s="4"/>
      <c r="W701" s="4"/>
      <c r="X701" s="4"/>
      <c r="Y701" s="4"/>
      <c r="Z701" s="4"/>
      <c r="AA701" s="4"/>
    </row>
    <row r="702">
      <c r="A702" s="43"/>
      <c r="B702" s="37" t="s">
        <v>97</v>
      </c>
      <c r="C702" s="4"/>
      <c r="D702" s="66"/>
      <c r="E702" s="45"/>
      <c r="F702" s="4"/>
      <c r="G702" s="4"/>
      <c r="H702" s="4"/>
      <c r="I702" s="4"/>
      <c r="J702" s="4"/>
      <c r="K702" s="4"/>
      <c r="L702" s="4"/>
      <c r="M702" s="4"/>
      <c r="N702" s="4"/>
      <c r="O702" s="4"/>
      <c r="P702" s="4"/>
      <c r="Q702" s="4"/>
      <c r="R702" s="4"/>
      <c r="S702" s="4"/>
      <c r="T702" s="4"/>
      <c r="U702" s="4"/>
      <c r="V702" s="4"/>
      <c r="W702" s="4"/>
      <c r="X702" s="4"/>
      <c r="Y702" s="4"/>
      <c r="Z702" s="4"/>
      <c r="AA702" s="4"/>
    </row>
    <row r="703">
      <c r="A703" s="43"/>
      <c r="B703" s="37" t="s">
        <v>97</v>
      </c>
      <c r="C703" s="4"/>
      <c r="D703" s="66"/>
      <c r="E703" s="45"/>
      <c r="F703" s="4"/>
      <c r="G703" s="4"/>
      <c r="H703" s="4"/>
      <c r="I703" s="4"/>
      <c r="J703" s="4"/>
      <c r="K703" s="4"/>
      <c r="L703" s="4"/>
      <c r="M703" s="4"/>
      <c r="N703" s="4"/>
      <c r="O703" s="4"/>
      <c r="P703" s="4"/>
      <c r="Q703" s="4"/>
      <c r="R703" s="4"/>
      <c r="S703" s="4"/>
      <c r="T703" s="4"/>
      <c r="U703" s="4"/>
      <c r="V703" s="4"/>
      <c r="W703" s="4"/>
      <c r="X703" s="4"/>
      <c r="Y703" s="4"/>
      <c r="Z703" s="4"/>
      <c r="AA703" s="4"/>
    </row>
    <row r="704">
      <c r="A704" s="43"/>
      <c r="B704" s="37" t="s">
        <v>97</v>
      </c>
      <c r="C704" s="4"/>
      <c r="D704" s="66"/>
      <c r="E704" s="45"/>
      <c r="F704" s="4"/>
      <c r="G704" s="4"/>
      <c r="H704" s="4"/>
      <c r="I704" s="4"/>
      <c r="J704" s="4"/>
      <c r="K704" s="4"/>
      <c r="L704" s="4"/>
      <c r="M704" s="4"/>
      <c r="N704" s="4"/>
      <c r="O704" s="4"/>
      <c r="P704" s="4"/>
      <c r="Q704" s="4"/>
      <c r="R704" s="4"/>
      <c r="S704" s="4"/>
      <c r="T704" s="4"/>
      <c r="U704" s="4"/>
      <c r="V704" s="4"/>
      <c r="W704" s="4"/>
      <c r="X704" s="4"/>
      <c r="Y704" s="4"/>
      <c r="Z704" s="4"/>
      <c r="AA704" s="4"/>
    </row>
    <row r="705">
      <c r="A705" s="43"/>
      <c r="B705" s="37" t="s">
        <v>97</v>
      </c>
      <c r="C705" s="4"/>
      <c r="D705" s="66"/>
      <c r="E705" s="45"/>
      <c r="F705" s="4"/>
      <c r="G705" s="4"/>
      <c r="H705" s="4"/>
      <c r="I705" s="4"/>
      <c r="J705" s="4"/>
      <c r="K705" s="4"/>
      <c r="L705" s="4"/>
      <c r="M705" s="4"/>
      <c r="N705" s="4"/>
      <c r="O705" s="4"/>
      <c r="P705" s="4"/>
      <c r="Q705" s="4"/>
      <c r="R705" s="4"/>
      <c r="S705" s="4"/>
      <c r="T705" s="4"/>
      <c r="U705" s="4"/>
      <c r="V705" s="4"/>
      <c r="W705" s="4"/>
      <c r="X705" s="4"/>
      <c r="Y705" s="4"/>
      <c r="Z705" s="4"/>
      <c r="AA705" s="4"/>
    </row>
    <row r="706">
      <c r="A706" s="43"/>
      <c r="B706" s="37" t="s">
        <v>97</v>
      </c>
      <c r="C706" s="4"/>
      <c r="D706" s="66"/>
      <c r="E706" s="45"/>
      <c r="F706" s="4"/>
      <c r="G706" s="4"/>
      <c r="H706" s="4"/>
      <c r="I706" s="4"/>
      <c r="J706" s="4"/>
      <c r="K706" s="4"/>
      <c r="L706" s="4"/>
      <c r="M706" s="4"/>
      <c r="N706" s="4"/>
      <c r="O706" s="4"/>
      <c r="P706" s="4"/>
      <c r="Q706" s="4"/>
      <c r="R706" s="4"/>
      <c r="S706" s="4"/>
      <c r="T706" s="4"/>
      <c r="U706" s="4"/>
      <c r="V706" s="4"/>
      <c r="W706" s="4"/>
      <c r="X706" s="4"/>
      <c r="Y706" s="4"/>
      <c r="Z706" s="4"/>
      <c r="AA706" s="4"/>
    </row>
    <row r="707">
      <c r="A707" s="43"/>
      <c r="B707" s="37" t="s">
        <v>97</v>
      </c>
      <c r="C707" s="4"/>
      <c r="D707" s="66"/>
      <c r="E707" s="45"/>
      <c r="F707" s="4"/>
      <c r="G707" s="4"/>
      <c r="H707" s="4"/>
      <c r="I707" s="4"/>
      <c r="J707" s="4"/>
      <c r="K707" s="4"/>
      <c r="L707" s="4"/>
      <c r="M707" s="4"/>
      <c r="N707" s="4"/>
      <c r="O707" s="4"/>
      <c r="P707" s="4"/>
      <c r="Q707" s="4"/>
      <c r="R707" s="4"/>
      <c r="S707" s="4"/>
      <c r="T707" s="4"/>
      <c r="U707" s="4"/>
      <c r="V707" s="4"/>
      <c r="W707" s="4"/>
      <c r="X707" s="4"/>
      <c r="Y707" s="4"/>
      <c r="Z707" s="4"/>
      <c r="AA707" s="4"/>
    </row>
    <row r="708">
      <c r="A708" s="43"/>
      <c r="B708" s="37" t="s">
        <v>97</v>
      </c>
      <c r="C708" s="4"/>
      <c r="D708" s="66"/>
      <c r="E708" s="45"/>
      <c r="F708" s="4"/>
      <c r="G708" s="4"/>
      <c r="H708" s="4"/>
      <c r="I708" s="4"/>
      <c r="J708" s="4"/>
      <c r="K708" s="4"/>
      <c r="L708" s="4"/>
      <c r="M708" s="4"/>
      <c r="N708" s="4"/>
      <c r="O708" s="4"/>
      <c r="P708" s="4"/>
      <c r="Q708" s="4"/>
      <c r="R708" s="4"/>
      <c r="S708" s="4"/>
      <c r="T708" s="4"/>
      <c r="U708" s="4"/>
      <c r="V708" s="4"/>
      <c r="W708" s="4"/>
      <c r="X708" s="4"/>
      <c r="Y708" s="4"/>
      <c r="Z708" s="4"/>
      <c r="AA708" s="4"/>
    </row>
    <row r="709">
      <c r="A709" s="43"/>
      <c r="B709" s="37" t="s">
        <v>97</v>
      </c>
      <c r="C709" s="4"/>
      <c r="D709" s="66"/>
      <c r="E709" s="45"/>
      <c r="F709" s="4"/>
      <c r="G709" s="4"/>
      <c r="H709" s="4"/>
      <c r="I709" s="4"/>
      <c r="J709" s="4"/>
      <c r="K709" s="4"/>
      <c r="L709" s="4"/>
      <c r="M709" s="4"/>
      <c r="N709" s="4"/>
      <c r="O709" s="4"/>
      <c r="P709" s="4"/>
      <c r="Q709" s="4"/>
      <c r="R709" s="4"/>
      <c r="S709" s="4"/>
      <c r="T709" s="4"/>
      <c r="U709" s="4"/>
      <c r="V709" s="4"/>
      <c r="W709" s="4"/>
      <c r="X709" s="4"/>
      <c r="Y709" s="4"/>
      <c r="Z709" s="4"/>
      <c r="AA709" s="4"/>
    </row>
    <row r="710">
      <c r="A710" s="43"/>
      <c r="B710" s="37" t="s">
        <v>97</v>
      </c>
      <c r="C710" s="4"/>
      <c r="D710" s="66"/>
      <c r="E710" s="45"/>
      <c r="F710" s="4"/>
      <c r="G710" s="4"/>
      <c r="H710" s="4"/>
      <c r="I710" s="4"/>
      <c r="J710" s="4"/>
      <c r="K710" s="4"/>
      <c r="L710" s="4"/>
      <c r="M710" s="4"/>
      <c r="N710" s="4"/>
      <c r="O710" s="4"/>
      <c r="P710" s="4"/>
      <c r="Q710" s="4"/>
      <c r="R710" s="4"/>
      <c r="S710" s="4"/>
      <c r="T710" s="4"/>
      <c r="U710" s="4"/>
      <c r="V710" s="4"/>
      <c r="W710" s="4"/>
      <c r="X710" s="4"/>
      <c r="Y710" s="4"/>
      <c r="Z710" s="4"/>
      <c r="AA710" s="4"/>
    </row>
    <row r="711">
      <c r="A711" s="43"/>
      <c r="B711" s="37" t="s">
        <v>97</v>
      </c>
      <c r="C711" s="4"/>
      <c r="D711" s="66"/>
      <c r="E711" s="45"/>
      <c r="F711" s="4"/>
      <c r="G711" s="4"/>
      <c r="H711" s="4"/>
      <c r="I711" s="4"/>
      <c r="J711" s="4"/>
      <c r="K711" s="4"/>
      <c r="L711" s="4"/>
      <c r="M711" s="4"/>
      <c r="N711" s="4"/>
      <c r="O711" s="4"/>
      <c r="P711" s="4"/>
      <c r="Q711" s="4"/>
      <c r="R711" s="4"/>
      <c r="S711" s="4"/>
      <c r="T711" s="4"/>
      <c r="U711" s="4"/>
      <c r="V711" s="4"/>
      <c r="W711" s="4"/>
      <c r="X711" s="4"/>
      <c r="Y711" s="4"/>
      <c r="Z711" s="4"/>
      <c r="AA711" s="4"/>
    </row>
    <row r="712">
      <c r="A712" s="43"/>
      <c r="B712" s="37" t="s">
        <v>97</v>
      </c>
      <c r="C712" s="4"/>
      <c r="D712" s="66"/>
      <c r="E712" s="45"/>
      <c r="F712" s="4"/>
      <c r="G712" s="4"/>
      <c r="H712" s="4"/>
      <c r="I712" s="4"/>
      <c r="J712" s="4"/>
      <c r="K712" s="4"/>
      <c r="L712" s="4"/>
      <c r="M712" s="4"/>
      <c r="N712" s="4"/>
      <c r="O712" s="4"/>
      <c r="P712" s="4"/>
      <c r="Q712" s="4"/>
      <c r="R712" s="4"/>
      <c r="S712" s="4"/>
      <c r="T712" s="4"/>
      <c r="U712" s="4"/>
      <c r="V712" s="4"/>
      <c r="W712" s="4"/>
      <c r="X712" s="4"/>
      <c r="Y712" s="4"/>
      <c r="Z712" s="4"/>
      <c r="AA712" s="4"/>
    </row>
    <row r="713">
      <c r="A713" s="43"/>
      <c r="B713" s="37" t="s">
        <v>97</v>
      </c>
      <c r="C713" s="4"/>
      <c r="D713" s="66"/>
      <c r="E713" s="45"/>
      <c r="F713" s="4"/>
      <c r="G713" s="4"/>
      <c r="H713" s="4"/>
      <c r="I713" s="4"/>
      <c r="J713" s="4"/>
      <c r="K713" s="4"/>
      <c r="L713" s="4"/>
      <c r="M713" s="4"/>
      <c r="N713" s="4"/>
      <c r="O713" s="4"/>
      <c r="P713" s="4"/>
      <c r="Q713" s="4"/>
      <c r="R713" s="4"/>
      <c r="S713" s="4"/>
      <c r="T713" s="4"/>
      <c r="U713" s="4"/>
      <c r="V713" s="4"/>
      <c r="W713" s="4"/>
      <c r="X713" s="4"/>
      <c r="Y713" s="4"/>
      <c r="Z713" s="4"/>
      <c r="AA713" s="4"/>
    </row>
    <row r="714">
      <c r="A714" s="43"/>
      <c r="B714" s="37" t="s">
        <v>97</v>
      </c>
      <c r="C714" s="4"/>
      <c r="D714" s="66"/>
      <c r="E714" s="45"/>
      <c r="F714" s="4"/>
      <c r="G714" s="4"/>
      <c r="H714" s="4"/>
      <c r="I714" s="4"/>
      <c r="J714" s="4"/>
      <c r="K714" s="4"/>
      <c r="L714" s="4"/>
      <c r="M714" s="4"/>
      <c r="N714" s="4"/>
      <c r="O714" s="4"/>
      <c r="P714" s="4"/>
      <c r="Q714" s="4"/>
      <c r="R714" s="4"/>
      <c r="S714" s="4"/>
      <c r="T714" s="4"/>
      <c r="U714" s="4"/>
      <c r="V714" s="4"/>
      <c r="W714" s="4"/>
      <c r="X714" s="4"/>
      <c r="Y714" s="4"/>
      <c r="Z714" s="4"/>
      <c r="AA714" s="4"/>
    </row>
    <row r="715">
      <c r="A715" s="43"/>
      <c r="B715" s="37" t="s">
        <v>97</v>
      </c>
      <c r="C715" s="4"/>
      <c r="D715" s="66"/>
      <c r="E715" s="45"/>
      <c r="F715" s="4"/>
      <c r="G715" s="4"/>
      <c r="H715" s="4"/>
      <c r="I715" s="4"/>
      <c r="J715" s="4"/>
      <c r="K715" s="4"/>
      <c r="L715" s="4"/>
      <c r="M715" s="4"/>
      <c r="N715" s="4"/>
      <c r="O715" s="4"/>
      <c r="P715" s="4"/>
      <c r="Q715" s="4"/>
      <c r="R715" s="4"/>
      <c r="S715" s="4"/>
      <c r="T715" s="4"/>
      <c r="U715" s="4"/>
      <c r="V715" s="4"/>
      <c r="W715" s="4"/>
      <c r="X715" s="4"/>
      <c r="Y715" s="4"/>
      <c r="Z715" s="4"/>
      <c r="AA715" s="4"/>
    </row>
    <row r="716">
      <c r="A716" s="43"/>
      <c r="B716" s="37" t="s">
        <v>97</v>
      </c>
      <c r="C716" s="4"/>
      <c r="D716" s="66"/>
      <c r="E716" s="45"/>
      <c r="F716" s="4"/>
      <c r="G716" s="4"/>
      <c r="H716" s="4"/>
      <c r="I716" s="4"/>
      <c r="J716" s="4"/>
      <c r="K716" s="4"/>
      <c r="L716" s="4"/>
      <c r="M716" s="4"/>
      <c r="N716" s="4"/>
      <c r="O716" s="4"/>
      <c r="P716" s="4"/>
      <c r="Q716" s="4"/>
      <c r="R716" s="4"/>
      <c r="S716" s="4"/>
      <c r="T716" s="4"/>
      <c r="U716" s="4"/>
      <c r="V716" s="4"/>
      <c r="W716" s="4"/>
      <c r="X716" s="4"/>
      <c r="Y716" s="4"/>
      <c r="Z716" s="4"/>
      <c r="AA716" s="4"/>
    </row>
    <row r="717">
      <c r="A717" s="43"/>
      <c r="B717" s="37" t="s">
        <v>97</v>
      </c>
      <c r="C717" s="4"/>
      <c r="D717" s="66"/>
      <c r="E717" s="45"/>
      <c r="F717" s="4"/>
      <c r="G717" s="4"/>
      <c r="H717" s="4"/>
      <c r="I717" s="4"/>
      <c r="J717" s="4"/>
      <c r="K717" s="4"/>
      <c r="L717" s="4"/>
      <c r="M717" s="4"/>
      <c r="N717" s="4"/>
      <c r="O717" s="4"/>
      <c r="P717" s="4"/>
      <c r="Q717" s="4"/>
      <c r="R717" s="4"/>
      <c r="S717" s="4"/>
      <c r="T717" s="4"/>
      <c r="U717" s="4"/>
      <c r="V717" s="4"/>
      <c r="W717" s="4"/>
      <c r="X717" s="4"/>
      <c r="Y717" s="4"/>
      <c r="Z717" s="4"/>
      <c r="AA717" s="4"/>
    </row>
    <row r="718">
      <c r="A718" s="43"/>
      <c r="B718" s="37" t="s">
        <v>97</v>
      </c>
      <c r="C718" s="4"/>
      <c r="D718" s="66"/>
      <c r="E718" s="45"/>
      <c r="F718" s="4"/>
      <c r="G718" s="4"/>
      <c r="H718" s="4"/>
      <c r="I718" s="4"/>
      <c r="J718" s="4"/>
      <c r="K718" s="4"/>
      <c r="L718" s="4"/>
      <c r="M718" s="4"/>
      <c r="N718" s="4"/>
      <c r="O718" s="4"/>
      <c r="P718" s="4"/>
      <c r="Q718" s="4"/>
      <c r="R718" s="4"/>
      <c r="S718" s="4"/>
      <c r="T718" s="4"/>
      <c r="U718" s="4"/>
      <c r="V718" s="4"/>
      <c r="W718" s="4"/>
      <c r="X718" s="4"/>
      <c r="Y718" s="4"/>
      <c r="Z718" s="4"/>
      <c r="AA718" s="4"/>
    </row>
    <row r="719">
      <c r="A719" s="43"/>
      <c r="B719" s="37" t="s">
        <v>97</v>
      </c>
      <c r="C719" s="4"/>
      <c r="D719" s="66"/>
      <c r="E719" s="45"/>
      <c r="F719" s="4"/>
      <c r="G719" s="4"/>
      <c r="H719" s="4"/>
      <c r="I719" s="4"/>
      <c r="J719" s="4"/>
      <c r="K719" s="4"/>
      <c r="L719" s="4"/>
      <c r="M719" s="4"/>
      <c r="N719" s="4"/>
      <c r="O719" s="4"/>
      <c r="P719" s="4"/>
      <c r="Q719" s="4"/>
      <c r="R719" s="4"/>
      <c r="S719" s="4"/>
      <c r="T719" s="4"/>
      <c r="U719" s="4"/>
      <c r="V719" s="4"/>
      <c r="W719" s="4"/>
      <c r="X719" s="4"/>
      <c r="Y719" s="4"/>
      <c r="Z719" s="4"/>
      <c r="AA719" s="4"/>
    </row>
    <row r="720">
      <c r="A720" s="43"/>
      <c r="B720" s="37" t="s">
        <v>97</v>
      </c>
      <c r="C720" s="4"/>
      <c r="D720" s="66"/>
      <c r="E720" s="45"/>
      <c r="F720" s="4"/>
      <c r="G720" s="4"/>
      <c r="H720" s="4"/>
      <c r="I720" s="4"/>
      <c r="J720" s="4"/>
      <c r="K720" s="4"/>
      <c r="L720" s="4"/>
      <c r="M720" s="4"/>
      <c r="N720" s="4"/>
      <c r="O720" s="4"/>
      <c r="P720" s="4"/>
      <c r="Q720" s="4"/>
      <c r="R720" s="4"/>
      <c r="S720" s="4"/>
      <c r="T720" s="4"/>
      <c r="U720" s="4"/>
      <c r="V720" s="4"/>
      <c r="W720" s="4"/>
      <c r="X720" s="4"/>
      <c r="Y720" s="4"/>
      <c r="Z720" s="4"/>
      <c r="AA720" s="4"/>
    </row>
    <row r="721">
      <c r="A721" s="43"/>
      <c r="B721" s="37" t="s">
        <v>97</v>
      </c>
      <c r="C721" s="4"/>
      <c r="D721" s="66"/>
      <c r="E721" s="45"/>
      <c r="F721" s="4"/>
      <c r="G721" s="4"/>
      <c r="H721" s="4"/>
      <c r="I721" s="4"/>
      <c r="J721" s="4"/>
      <c r="K721" s="4"/>
      <c r="L721" s="4"/>
      <c r="M721" s="4"/>
      <c r="N721" s="4"/>
      <c r="O721" s="4"/>
      <c r="P721" s="4"/>
      <c r="Q721" s="4"/>
      <c r="R721" s="4"/>
      <c r="S721" s="4"/>
      <c r="T721" s="4"/>
      <c r="U721" s="4"/>
      <c r="V721" s="4"/>
      <c r="W721" s="4"/>
      <c r="X721" s="4"/>
      <c r="Y721" s="4"/>
      <c r="Z721" s="4"/>
      <c r="AA721" s="4"/>
    </row>
    <row r="722">
      <c r="A722" s="43"/>
      <c r="B722" s="37" t="s">
        <v>97</v>
      </c>
      <c r="C722" s="4"/>
      <c r="D722" s="66"/>
      <c r="E722" s="45"/>
      <c r="F722" s="4"/>
      <c r="G722" s="4"/>
      <c r="H722" s="4"/>
      <c r="I722" s="4"/>
      <c r="J722" s="4"/>
      <c r="K722" s="4"/>
      <c r="L722" s="4"/>
      <c r="M722" s="4"/>
      <c r="N722" s="4"/>
      <c r="O722" s="4"/>
      <c r="P722" s="4"/>
      <c r="Q722" s="4"/>
      <c r="R722" s="4"/>
      <c r="S722" s="4"/>
      <c r="T722" s="4"/>
      <c r="U722" s="4"/>
      <c r="V722" s="4"/>
      <c r="W722" s="4"/>
      <c r="X722" s="4"/>
      <c r="Y722" s="4"/>
      <c r="Z722" s="4"/>
      <c r="AA722" s="4"/>
    </row>
    <row r="723">
      <c r="A723" s="43"/>
      <c r="B723" s="37" t="s">
        <v>97</v>
      </c>
      <c r="C723" s="4"/>
      <c r="D723" s="66"/>
      <c r="E723" s="45"/>
      <c r="F723" s="4"/>
      <c r="G723" s="4"/>
      <c r="H723" s="4"/>
      <c r="I723" s="4"/>
      <c r="J723" s="4"/>
      <c r="K723" s="4"/>
      <c r="L723" s="4"/>
      <c r="M723" s="4"/>
      <c r="N723" s="4"/>
      <c r="O723" s="4"/>
      <c r="P723" s="4"/>
      <c r="Q723" s="4"/>
      <c r="R723" s="4"/>
      <c r="S723" s="4"/>
      <c r="T723" s="4"/>
      <c r="U723" s="4"/>
      <c r="V723" s="4"/>
      <c r="W723" s="4"/>
      <c r="X723" s="4"/>
      <c r="Y723" s="4"/>
      <c r="Z723" s="4"/>
      <c r="AA723" s="4"/>
    </row>
    <row r="724">
      <c r="A724" s="43"/>
      <c r="B724" s="37" t="s">
        <v>97</v>
      </c>
      <c r="C724" s="4"/>
      <c r="D724" s="66"/>
      <c r="E724" s="45"/>
      <c r="F724" s="4"/>
      <c r="G724" s="4"/>
      <c r="H724" s="4"/>
      <c r="I724" s="4"/>
      <c r="J724" s="4"/>
      <c r="K724" s="4"/>
      <c r="L724" s="4"/>
      <c r="M724" s="4"/>
      <c r="N724" s="4"/>
      <c r="O724" s="4"/>
      <c r="P724" s="4"/>
      <c r="Q724" s="4"/>
      <c r="R724" s="4"/>
      <c r="S724" s="4"/>
      <c r="T724" s="4"/>
      <c r="U724" s="4"/>
      <c r="V724" s="4"/>
      <c r="W724" s="4"/>
      <c r="X724" s="4"/>
      <c r="Y724" s="4"/>
      <c r="Z724" s="4"/>
      <c r="AA724" s="4"/>
    </row>
    <row r="725">
      <c r="A725" s="43"/>
      <c r="B725" s="37" t="s">
        <v>97</v>
      </c>
      <c r="C725" s="4"/>
      <c r="D725" s="66"/>
      <c r="E725" s="45"/>
      <c r="F725" s="4"/>
      <c r="G725" s="4"/>
      <c r="H725" s="4"/>
      <c r="I725" s="4"/>
      <c r="J725" s="4"/>
      <c r="K725" s="4"/>
      <c r="L725" s="4"/>
      <c r="M725" s="4"/>
      <c r="N725" s="4"/>
      <c r="O725" s="4"/>
      <c r="P725" s="4"/>
      <c r="Q725" s="4"/>
      <c r="R725" s="4"/>
      <c r="S725" s="4"/>
      <c r="T725" s="4"/>
      <c r="U725" s="4"/>
      <c r="V725" s="4"/>
      <c r="W725" s="4"/>
      <c r="X725" s="4"/>
      <c r="Y725" s="4"/>
      <c r="Z725" s="4"/>
      <c r="AA725" s="4"/>
    </row>
    <row r="726">
      <c r="A726" s="43"/>
      <c r="B726" s="37" t="s">
        <v>97</v>
      </c>
      <c r="C726" s="4"/>
      <c r="D726" s="66"/>
      <c r="E726" s="45"/>
      <c r="F726" s="4"/>
      <c r="G726" s="4"/>
      <c r="H726" s="4"/>
      <c r="I726" s="4"/>
      <c r="J726" s="4"/>
      <c r="K726" s="4"/>
      <c r="L726" s="4"/>
      <c r="M726" s="4"/>
      <c r="N726" s="4"/>
      <c r="O726" s="4"/>
      <c r="P726" s="4"/>
      <c r="Q726" s="4"/>
      <c r="R726" s="4"/>
      <c r="S726" s="4"/>
      <c r="T726" s="4"/>
      <c r="U726" s="4"/>
      <c r="V726" s="4"/>
      <c r="W726" s="4"/>
      <c r="X726" s="4"/>
      <c r="Y726" s="4"/>
      <c r="Z726" s="4"/>
      <c r="AA726" s="4"/>
    </row>
    <row r="727">
      <c r="A727" s="43"/>
      <c r="B727" s="37" t="s">
        <v>97</v>
      </c>
      <c r="C727" s="4"/>
      <c r="D727" s="66"/>
      <c r="E727" s="45"/>
      <c r="F727" s="4"/>
      <c r="G727" s="4"/>
      <c r="H727" s="4"/>
      <c r="I727" s="4"/>
      <c r="J727" s="4"/>
      <c r="K727" s="4"/>
      <c r="L727" s="4"/>
      <c r="M727" s="4"/>
      <c r="N727" s="4"/>
      <c r="O727" s="4"/>
      <c r="P727" s="4"/>
      <c r="Q727" s="4"/>
      <c r="R727" s="4"/>
      <c r="S727" s="4"/>
      <c r="T727" s="4"/>
      <c r="U727" s="4"/>
      <c r="V727" s="4"/>
      <c r="W727" s="4"/>
      <c r="X727" s="4"/>
      <c r="Y727" s="4"/>
      <c r="Z727" s="4"/>
      <c r="AA727" s="4"/>
    </row>
    <row r="728">
      <c r="A728" s="43"/>
      <c r="B728" s="37" t="s">
        <v>97</v>
      </c>
      <c r="C728" s="4"/>
      <c r="D728" s="66"/>
      <c r="E728" s="45"/>
      <c r="F728" s="4"/>
      <c r="G728" s="4"/>
      <c r="H728" s="4"/>
      <c r="I728" s="4"/>
      <c r="J728" s="4"/>
      <c r="K728" s="4"/>
      <c r="L728" s="4"/>
      <c r="M728" s="4"/>
      <c r="N728" s="4"/>
      <c r="O728" s="4"/>
      <c r="P728" s="4"/>
      <c r="Q728" s="4"/>
      <c r="R728" s="4"/>
      <c r="S728" s="4"/>
      <c r="T728" s="4"/>
      <c r="U728" s="4"/>
      <c r="V728" s="4"/>
      <c r="W728" s="4"/>
      <c r="X728" s="4"/>
      <c r="Y728" s="4"/>
      <c r="Z728" s="4"/>
      <c r="AA728" s="4"/>
    </row>
    <row r="729">
      <c r="A729" s="43"/>
      <c r="B729" s="37" t="s">
        <v>97</v>
      </c>
      <c r="C729" s="4"/>
      <c r="D729" s="66"/>
      <c r="E729" s="45"/>
      <c r="F729" s="4"/>
      <c r="G729" s="4"/>
      <c r="H729" s="4"/>
      <c r="I729" s="4"/>
      <c r="J729" s="4"/>
      <c r="K729" s="4"/>
      <c r="L729" s="4"/>
      <c r="M729" s="4"/>
      <c r="N729" s="4"/>
      <c r="O729" s="4"/>
      <c r="P729" s="4"/>
      <c r="Q729" s="4"/>
      <c r="R729" s="4"/>
      <c r="S729" s="4"/>
      <c r="T729" s="4"/>
      <c r="U729" s="4"/>
      <c r="V729" s="4"/>
      <c r="W729" s="4"/>
      <c r="X729" s="4"/>
      <c r="Y729" s="4"/>
      <c r="Z729" s="4"/>
      <c r="AA729" s="4"/>
    </row>
    <row r="730">
      <c r="A730" s="43"/>
      <c r="B730" s="37" t="s">
        <v>97</v>
      </c>
      <c r="C730" s="4"/>
      <c r="D730" s="66"/>
      <c r="E730" s="45"/>
      <c r="F730" s="4"/>
      <c r="G730" s="4"/>
      <c r="H730" s="4"/>
      <c r="I730" s="4"/>
      <c r="J730" s="4"/>
      <c r="K730" s="4"/>
      <c r="L730" s="4"/>
      <c r="M730" s="4"/>
      <c r="N730" s="4"/>
      <c r="O730" s="4"/>
      <c r="P730" s="4"/>
      <c r="Q730" s="4"/>
      <c r="R730" s="4"/>
      <c r="S730" s="4"/>
      <c r="T730" s="4"/>
      <c r="U730" s="4"/>
      <c r="V730" s="4"/>
      <c r="W730" s="4"/>
      <c r="X730" s="4"/>
      <c r="Y730" s="4"/>
      <c r="Z730" s="4"/>
      <c r="AA730" s="4"/>
    </row>
    <row r="731">
      <c r="A731" s="43"/>
      <c r="B731" s="37" t="s">
        <v>97</v>
      </c>
      <c r="C731" s="4"/>
      <c r="D731" s="66"/>
      <c r="E731" s="45"/>
      <c r="F731" s="4"/>
      <c r="G731" s="4"/>
      <c r="H731" s="4"/>
      <c r="I731" s="4"/>
      <c r="J731" s="4"/>
      <c r="K731" s="4"/>
      <c r="L731" s="4"/>
      <c r="M731" s="4"/>
      <c r="N731" s="4"/>
      <c r="O731" s="4"/>
      <c r="P731" s="4"/>
      <c r="Q731" s="4"/>
      <c r="R731" s="4"/>
      <c r="S731" s="4"/>
      <c r="T731" s="4"/>
      <c r="U731" s="4"/>
      <c r="V731" s="4"/>
      <c r="W731" s="4"/>
      <c r="X731" s="4"/>
      <c r="Y731" s="4"/>
      <c r="Z731" s="4"/>
      <c r="AA731" s="4"/>
    </row>
    <row r="732">
      <c r="A732" s="43"/>
      <c r="B732" s="37" t="s">
        <v>97</v>
      </c>
      <c r="C732" s="4"/>
      <c r="D732" s="66"/>
      <c r="E732" s="45"/>
      <c r="F732" s="4"/>
      <c r="G732" s="4"/>
      <c r="H732" s="4"/>
      <c r="I732" s="4"/>
      <c r="J732" s="4"/>
      <c r="K732" s="4"/>
      <c r="L732" s="4"/>
      <c r="M732" s="4"/>
      <c r="N732" s="4"/>
      <c r="O732" s="4"/>
      <c r="P732" s="4"/>
      <c r="Q732" s="4"/>
      <c r="R732" s="4"/>
      <c r="S732" s="4"/>
      <c r="T732" s="4"/>
      <c r="U732" s="4"/>
      <c r="V732" s="4"/>
      <c r="W732" s="4"/>
      <c r="X732" s="4"/>
      <c r="Y732" s="4"/>
      <c r="Z732" s="4"/>
      <c r="AA732" s="4"/>
    </row>
    <row r="733">
      <c r="A733" s="43"/>
      <c r="B733" s="37" t="s">
        <v>97</v>
      </c>
      <c r="C733" s="4"/>
      <c r="D733" s="66"/>
      <c r="E733" s="45"/>
      <c r="F733" s="4"/>
      <c r="G733" s="4"/>
      <c r="H733" s="4"/>
      <c r="I733" s="4"/>
      <c r="J733" s="4"/>
      <c r="K733" s="4"/>
      <c r="L733" s="4"/>
      <c r="M733" s="4"/>
      <c r="N733" s="4"/>
      <c r="O733" s="4"/>
      <c r="P733" s="4"/>
      <c r="Q733" s="4"/>
      <c r="R733" s="4"/>
      <c r="S733" s="4"/>
      <c r="T733" s="4"/>
      <c r="U733" s="4"/>
      <c r="V733" s="4"/>
      <c r="W733" s="4"/>
      <c r="X733" s="4"/>
      <c r="Y733" s="4"/>
      <c r="Z733" s="4"/>
      <c r="AA733" s="4"/>
    </row>
    <row r="734">
      <c r="A734" s="43"/>
      <c r="B734" s="37" t="s">
        <v>97</v>
      </c>
      <c r="C734" s="4"/>
      <c r="D734" s="66"/>
      <c r="E734" s="45"/>
      <c r="F734" s="4"/>
      <c r="G734" s="4"/>
      <c r="H734" s="4"/>
      <c r="I734" s="4"/>
      <c r="J734" s="4"/>
      <c r="K734" s="4"/>
      <c r="L734" s="4"/>
      <c r="M734" s="4"/>
      <c r="N734" s="4"/>
      <c r="O734" s="4"/>
      <c r="P734" s="4"/>
      <c r="Q734" s="4"/>
      <c r="R734" s="4"/>
      <c r="S734" s="4"/>
      <c r="T734" s="4"/>
      <c r="U734" s="4"/>
      <c r="V734" s="4"/>
      <c r="W734" s="4"/>
      <c r="X734" s="4"/>
      <c r="Y734" s="4"/>
      <c r="Z734" s="4"/>
      <c r="AA734" s="4"/>
    </row>
    <row r="735">
      <c r="A735" s="43"/>
      <c r="B735" s="37" t="s">
        <v>97</v>
      </c>
      <c r="C735" s="4"/>
      <c r="D735" s="66"/>
      <c r="E735" s="45"/>
      <c r="F735" s="4"/>
      <c r="G735" s="4"/>
      <c r="H735" s="4"/>
      <c r="I735" s="4"/>
      <c r="J735" s="4"/>
      <c r="K735" s="4"/>
      <c r="L735" s="4"/>
      <c r="M735" s="4"/>
      <c r="N735" s="4"/>
      <c r="O735" s="4"/>
      <c r="P735" s="4"/>
      <c r="Q735" s="4"/>
      <c r="R735" s="4"/>
      <c r="S735" s="4"/>
      <c r="T735" s="4"/>
      <c r="U735" s="4"/>
      <c r="V735" s="4"/>
      <c r="W735" s="4"/>
      <c r="X735" s="4"/>
      <c r="Y735" s="4"/>
      <c r="Z735" s="4"/>
      <c r="AA735" s="4"/>
    </row>
    <row r="736">
      <c r="A736" s="43"/>
      <c r="B736" s="37" t="s">
        <v>97</v>
      </c>
      <c r="C736" s="4"/>
      <c r="D736" s="66"/>
      <c r="E736" s="45"/>
      <c r="F736" s="4"/>
      <c r="G736" s="4"/>
      <c r="H736" s="4"/>
      <c r="I736" s="4"/>
      <c r="J736" s="4"/>
      <c r="K736" s="4"/>
      <c r="L736" s="4"/>
      <c r="M736" s="4"/>
      <c r="N736" s="4"/>
      <c r="O736" s="4"/>
      <c r="P736" s="4"/>
      <c r="Q736" s="4"/>
      <c r="R736" s="4"/>
      <c r="S736" s="4"/>
      <c r="T736" s="4"/>
      <c r="U736" s="4"/>
      <c r="V736" s="4"/>
      <c r="W736" s="4"/>
      <c r="X736" s="4"/>
      <c r="Y736" s="4"/>
      <c r="Z736" s="4"/>
      <c r="AA736" s="4"/>
    </row>
    <row r="737">
      <c r="A737" s="43"/>
      <c r="B737" s="37" t="s">
        <v>97</v>
      </c>
      <c r="C737" s="4"/>
      <c r="D737" s="66"/>
      <c r="E737" s="45"/>
      <c r="F737" s="4"/>
      <c r="G737" s="4"/>
      <c r="H737" s="4"/>
      <c r="I737" s="4"/>
      <c r="J737" s="4"/>
      <c r="K737" s="4"/>
      <c r="L737" s="4"/>
      <c r="M737" s="4"/>
      <c r="N737" s="4"/>
      <c r="O737" s="4"/>
      <c r="P737" s="4"/>
      <c r="Q737" s="4"/>
      <c r="R737" s="4"/>
      <c r="S737" s="4"/>
      <c r="T737" s="4"/>
      <c r="U737" s="4"/>
      <c r="V737" s="4"/>
      <c r="W737" s="4"/>
      <c r="X737" s="4"/>
      <c r="Y737" s="4"/>
      <c r="Z737" s="4"/>
      <c r="AA737" s="4"/>
    </row>
    <row r="738">
      <c r="A738" s="43"/>
      <c r="B738" s="37" t="s">
        <v>97</v>
      </c>
      <c r="C738" s="4"/>
      <c r="D738" s="66"/>
      <c r="E738" s="45"/>
      <c r="F738" s="4"/>
      <c r="G738" s="4"/>
      <c r="H738" s="4"/>
      <c r="I738" s="4"/>
      <c r="J738" s="4"/>
      <c r="K738" s="4"/>
      <c r="L738" s="4"/>
      <c r="M738" s="4"/>
      <c r="N738" s="4"/>
      <c r="O738" s="4"/>
      <c r="P738" s="4"/>
      <c r="Q738" s="4"/>
      <c r="R738" s="4"/>
      <c r="S738" s="4"/>
      <c r="T738" s="4"/>
      <c r="U738" s="4"/>
      <c r="V738" s="4"/>
      <c r="W738" s="4"/>
      <c r="X738" s="4"/>
      <c r="Y738" s="4"/>
      <c r="Z738" s="4"/>
      <c r="AA738" s="4"/>
    </row>
    <row r="739">
      <c r="A739" s="43"/>
      <c r="B739" s="37" t="s">
        <v>97</v>
      </c>
      <c r="C739" s="4"/>
      <c r="D739" s="66"/>
      <c r="E739" s="45"/>
      <c r="F739" s="4"/>
      <c r="G739" s="4"/>
      <c r="H739" s="4"/>
      <c r="I739" s="4"/>
      <c r="J739" s="4"/>
      <c r="K739" s="4"/>
      <c r="L739" s="4"/>
      <c r="M739" s="4"/>
      <c r="N739" s="4"/>
      <c r="O739" s="4"/>
      <c r="P739" s="4"/>
      <c r="Q739" s="4"/>
      <c r="R739" s="4"/>
      <c r="S739" s="4"/>
      <c r="T739" s="4"/>
      <c r="U739" s="4"/>
      <c r="V739" s="4"/>
      <c r="W739" s="4"/>
      <c r="X739" s="4"/>
      <c r="Y739" s="4"/>
      <c r="Z739" s="4"/>
      <c r="AA739" s="4"/>
    </row>
    <row r="740">
      <c r="A740" s="43"/>
      <c r="B740" s="37" t="s">
        <v>97</v>
      </c>
      <c r="C740" s="4"/>
      <c r="D740" s="66"/>
      <c r="E740" s="45"/>
      <c r="F740" s="4"/>
      <c r="G740" s="4"/>
      <c r="H740" s="4"/>
      <c r="I740" s="4"/>
      <c r="J740" s="4"/>
      <c r="K740" s="4"/>
      <c r="L740" s="4"/>
      <c r="M740" s="4"/>
      <c r="N740" s="4"/>
      <c r="O740" s="4"/>
      <c r="P740" s="4"/>
      <c r="Q740" s="4"/>
      <c r="R740" s="4"/>
      <c r="S740" s="4"/>
      <c r="T740" s="4"/>
      <c r="U740" s="4"/>
      <c r="V740" s="4"/>
      <c r="W740" s="4"/>
      <c r="X740" s="4"/>
      <c r="Y740" s="4"/>
      <c r="Z740" s="4"/>
      <c r="AA740" s="4"/>
    </row>
    <row r="741">
      <c r="A741" s="43"/>
      <c r="B741" s="37" t="s">
        <v>97</v>
      </c>
      <c r="C741" s="4"/>
      <c r="D741" s="66"/>
      <c r="E741" s="45"/>
      <c r="F741" s="4"/>
      <c r="G741" s="4"/>
      <c r="H741" s="4"/>
      <c r="I741" s="4"/>
      <c r="J741" s="4"/>
      <c r="K741" s="4"/>
      <c r="L741" s="4"/>
      <c r="M741" s="4"/>
      <c r="N741" s="4"/>
      <c r="O741" s="4"/>
      <c r="P741" s="4"/>
      <c r="Q741" s="4"/>
      <c r="R741" s="4"/>
      <c r="S741" s="4"/>
      <c r="T741" s="4"/>
      <c r="U741" s="4"/>
      <c r="V741" s="4"/>
      <c r="W741" s="4"/>
      <c r="X741" s="4"/>
      <c r="Y741" s="4"/>
      <c r="Z741" s="4"/>
      <c r="AA741" s="4"/>
    </row>
    <row r="742">
      <c r="A742" s="43"/>
      <c r="B742" s="37" t="s">
        <v>97</v>
      </c>
      <c r="C742" s="4"/>
      <c r="D742" s="66"/>
      <c r="E742" s="45"/>
      <c r="F742" s="4"/>
      <c r="G742" s="4"/>
      <c r="H742" s="4"/>
      <c r="I742" s="4"/>
      <c r="J742" s="4"/>
      <c r="K742" s="4"/>
      <c r="L742" s="4"/>
      <c r="M742" s="4"/>
      <c r="N742" s="4"/>
      <c r="O742" s="4"/>
      <c r="P742" s="4"/>
      <c r="Q742" s="4"/>
      <c r="R742" s="4"/>
      <c r="S742" s="4"/>
      <c r="T742" s="4"/>
      <c r="U742" s="4"/>
      <c r="V742" s="4"/>
      <c r="W742" s="4"/>
      <c r="X742" s="4"/>
      <c r="Y742" s="4"/>
      <c r="Z742" s="4"/>
      <c r="AA742" s="4"/>
    </row>
    <row r="743">
      <c r="A743" s="43"/>
      <c r="B743" s="37" t="s">
        <v>97</v>
      </c>
      <c r="C743" s="4"/>
      <c r="D743" s="66"/>
      <c r="E743" s="45"/>
      <c r="F743" s="4"/>
      <c r="G743" s="4"/>
      <c r="H743" s="4"/>
      <c r="I743" s="4"/>
      <c r="J743" s="4"/>
      <c r="K743" s="4"/>
      <c r="L743" s="4"/>
      <c r="M743" s="4"/>
      <c r="N743" s="4"/>
      <c r="O743" s="4"/>
      <c r="P743" s="4"/>
      <c r="Q743" s="4"/>
      <c r="R743" s="4"/>
      <c r="S743" s="4"/>
      <c r="T743" s="4"/>
      <c r="U743" s="4"/>
      <c r="V743" s="4"/>
      <c r="W743" s="4"/>
      <c r="X743" s="4"/>
      <c r="Y743" s="4"/>
      <c r="Z743" s="4"/>
      <c r="AA743" s="4"/>
    </row>
    <row r="744">
      <c r="A744" s="43"/>
      <c r="B744" s="37" t="s">
        <v>97</v>
      </c>
      <c r="C744" s="4"/>
      <c r="D744" s="66"/>
      <c r="E744" s="45"/>
      <c r="F744" s="4"/>
      <c r="G744" s="4"/>
      <c r="H744" s="4"/>
      <c r="I744" s="4"/>
      <c r="J744" s="4"/>
      <c r="K744" s="4"/>
      <c r="L744" s="4"/>
      <c r="M744" s="4"/>
      <c r="N744" s="4"/>
      <c r="O744" s="4"/>
      <c r="P744" s="4"/>
      <c r="Q744" s="4"/>
      <c r="R744" s="4"/>
      <c r="S744" s="4"/>
      <c r="T744" s="4"/>
      <c r="U744" s="4"/>
      <c r="V744" s="4"/>
      <c r="W744" s="4"/>
      <c r="X744" s="4"/>
      <c r="Y744" s="4"/>
      <c r="Z744" s="4"/>
      <c r="AA744" s="4"/>
    </row>
    <row r="745">
      <c r="A745" s="43"/>
      <c r="B745" s="37" t="s">
        <v>97</v>
      </c>
      <c r="C745" s="4"/>
      <c r="D745" s="66"/>
      <c r="E745" s="45"/>
      <c r="F745" s="4"/>
      <c r="G745" s="4"/>
      <c r="H745" s="4"/>
      <c r="I745" s="4"/>
      <c r="J745" s="4"/>
      <c r="K745" s="4"/>
      <c r="L745" s="4"/>
      <c r="M745" s="4"/>
      <c r="N745" s="4"/>
      <c r="O745" s="4"/>
      <c r="P745" s="4"/>
      <c r="Q745" s="4"/>
      <c r="R745" s="4"/>
      <c r="S745" s="4"/>
      <c r="T745" s="4"/>
      <c r="U745" s="4"/>
      <c r="V745" s="4"/>
      <c r="W745" s="4"/>
      <c r="X745" s="4"/>
      <c r="Y745" s="4"/>
      <c r="Z745" s="4"/>
      <c r="AA745" s="4"/>
    </row>
    <row r="746">
      <c r="A746" s="43"/>
      <c r="B746" s="37" t="s">
        <v>97</v>
      </c>
      <c r="C746" s="4"/>
      <c r="D746" s="66"/>
      <c r="E746" s="45"/>
      <c r="F746" s="4"/>
      <c r="G746" s="4"/>
      <c r="H746" s="4"/>
      <c r="I746" s="4"/>
      <c r="J746" s="4"/>
      <c r="K746" s="4"/>
      <c r="L746" s="4"/>
      <c r="M746" s="4"/>
      <c r="N746" s="4"/>
      <c r="O746" s="4"/>
      <c r="P746" s="4"/>
      <c r="Q746" s="4"/>
      <c r="R746" s="4"/>
      <c r="S746" s="4"/>
      <c r="T746" s="4"/>
      <c r="U746" s="4"/>
      <c r="V746" s="4"/>
      <c r="W746" s="4"/>
      <c r="X746" s="4"/>
      <c r="Y746" s="4"/>
      <c r="Z746" s="4"/>
      <c r="AA746" s="4"/>
    </row>
    <row r="747">
      <c r="A747" s="43"/>
      <c r="B747" s="37" t="s">
        <v>97</v>
      </c>
      <c r="C747" s="4"/>
      <c r="D747" s="66"/>
      <c r="E747" s="45"/>
      <c r="F747" s="4"/>
      <c r="G747" s="4"/>
      <c r="H747" s="4"/>
      <c r="I747" s="4"/>
      <c r="J747" s="4"/>
      <c r="K747" s="4"/>
      <c r="L747" s="4"/>
      <c r="M747" s="4"/>
      <c r="N747" s="4"/>
      <c r="O747" s="4"/>
      <c r="P747" s="4"/>
      <c r="Q747" s="4"/>
      <c r="R747" s="4"/>
      <c r="S747" s="4"/>
      <c r="T747" s="4"/>
      <c r="U747" s="4"/>
      <c r="V747" s="4"/>
      <c r="W747" s="4"/>
      <c r="X747" s="4"/>
      <c r="Y747" s="4"/>
      <c r="Z747" s="4"/>
      <c r="AA747" s="4"/>
    </row>
    <row r="748">
      <c r="A748" s="43"/>
      <c r="B748" s="37" t="s">
        <v>97</v>
      </c>
      <c r="C748" s="4"/>
      <c r="D748" s="66"/>
      <c r="E748" s="45"/>
      <c r="F748" s="4"/>
      <c r="G748" s="4"/>
      <c r="H748" s="4"/>
      <c r="I748" s="4"/>
      <c r="J748" s="4"/>
      <c r="K748" s="4"/>
      <c r="L748" s="4"/>
      <c r="M748" s="4"/>
      <c r="N748" s="4"/>
      <c r="O748" s="4"/>
      <c r="P748" s="4"/>
      <c r="Q748" s="4"/>
      <c r="R748" s="4"/>
      <c r="S748" s="4"/>
      <c r="T748" s="4"/>
      <c r="U748" s="4"/>
      <c r="V748" s="4"/>
      <c r="W748" s="4"/>
      <c r="X748" s="4"/>
      <c r="Y748" s="4"/>
      <c r="Z748" s="4"/>
      <c r="AA748" s="4"/>
    </row>
    <row r="749">
      <c r="A749" s="43"/>
      <c r="B749" s="37" t="s">
        <v>97</v>
      </c>
      <c r="C749" s="4"/>
      <c r="D749" s="66"/>
      <c r="E749" s="45"/>
      <c r="F749" s="4"/>
      <c r="G749" s="4"/>
      <c r="H749" s="4"/>
      <c r="I749" s="4"/>
      <c r="J749" s="4"/>
      <c r="K749" s="4"/>
      <c r="L749" s="4"/>
      <c r="M749" s="4"/>
      <c r="N749" s="4"/>
      <c r="O749" s="4"/>
      <c r="P749" s="4"/>
      <c r="Q749" s="4"/>
      <c r="R749" s="4"/>
      <c r="S749" s="4"/>
      <c r="T749" s="4"/>
      <c r="U749" s="4"/>
      <c r="V749" s="4"/>
      <c r="W749" s="4"/>
      <c r="X749" s="4"/>
      <c r="Y749" s="4"/>
      <c r="Z749" s="4"/>
      <c r="AA749" s="4"/>
    </row>
    <row r="750">
      <c r="A750" s="43"/>
      <c r="B750" s="37" t="s">
        <v>97</v>
      </c>
      <c r="C750" s="4"/>
      <c r="D750" s="66"/>
      <c r="E750" s="45"/>
      <c r="F750" s="4"/>
      <c r="G750" s="4"/>
      <c r="H750" s="4"/>
      <c r="I750" s="4"/>
      <c r="J750" s="4"/>
      <c r="K750" s="4"/>
      <c r="L750" s="4"/>
      <c r="M750" s="4"/>
      <c r="N750" s="4"/>
      <c r="O750" s="4"/>
      <c r="P750" s="4"/>
      <c r="Q750" s="4"/>
      <c r="R750" s="4"/>
      <c r="S750" s="4"/>
      <c r="T750" s="4"/>
      <c r="U750" s="4"/>
      <c r="V750" s="4"/>
      <c r="W750" s="4"/>
      <c r="X750" s="4"/>
      <c r="Y750" s="4"/>
      <c r="Z750" s="4"/>
      <c r="AA750" s="4"/>
    </row>
    <row r="751">
      <c r="A751" s="43"/>
      <c r="B751" s="37" t="s">
        <v>97</v>
      </c>
      <c r="C751" s="4"/>
      <c r="D751" s="66"/>
      <c r="E751" s="45"/>
      <c r="F751" s="4"/>
      <c r="G751" s="4"/>
      <c r="H751" s="4"/>
      <c r="I751" s="4"/>
      <c r="J751" s="4"/>
      <c r="K751" s="4"/>
      <c r="L751" s="4"/>
      <c r="M751" s="4"/>
      <c r="N751" s="4"/>
      <c r="O751" s="4"/>
      <c r="P751" s="4"/>
      <c r="Q751" s="4"/>
      <c r="R751" s="4"/>
      <c r="S751" s="4"/>
      <c r="T751" s="4"/>
      <c r="U751" s="4"/>
      <c r="V751" s="4"/>
      <c r="W751" s="4"/>
      <c r="X751" s="4"/>
      <c r="Y751" s="4"/>
      <c r="Z751" s="4"/>
      <c r="AA751" s="4"/>
    </row>
    <row r="752">
      <c r="A752" s="43"/>
      <c r="B752" s="37" t="s">
        <v>97</v>
      </c>
      <c r="C752" s="4"/>
      <c r="D752" s="66"/>
      <c r="E752" s="45"/>
      <c r="F752" s="4"/>
      <c r="G752" s="4"/>
      <c r="H752" s="4"/>
      <c r="I752" s="4"/>
      <c r="J752" s="4"/>
      <c r="K752" s="4"/>
      <c r="L752" s="4"/>
      <c r="M752" s="4"/>
      <c r="N752" s="4"/>
      <c r="O752" s="4"/>
      <c r="P752" s="4"/>
      <c r="Q752" s="4"/>
      <c r="R752" s="4"/>
      <c r="S752" s="4"/>
      <c r="T752" s="4"/>
      <c r="U752" s="4"/>
      <c r="V752" s="4"/>
      <c r="W752" s="4"/>
      <c r="X752" s="4"/>
      <c r="Y752" s="4"/>
      <c r="Z752" s="4"/>
      <c r="AA752" s="4"/>
    </row>
    <row r="753">
      <c r="A753" s="43"/>
      <c r="B753" s="37" t="s">
        <v>97</v>
      </c>
      <c r="C753" s="4"/>
      <c r="D753" s="66"/>
      <c r="E753" s="45"/>
      <c r="F753" s="4"/>
      <c r="G753" s="4"/>
      <c r="H753" s="4"/>
      <c r="I753" s="4"/>
      <c r="J753" s="4"/>
      <c r="K753" s="4"/>
      <c r="L753" s="4"/>
      <c r="M753" s="4"/>
      <c r="N753" s="4"/>
      <c r="O753" s="4"/>
      <c r="P753" s="4"/>
      <c r="Q753" s="4"/>
      <c r="R753" s="4"/>
      <c r="S753" s="4"/>
      <c r="T753" s="4"/>
      <c r="U753" s="4"/>
      <c r="V753" s="4"/>
      <c r="W753" s="4"/>
      <c r="X753" s="4"/>
      <c r="Y753" s="4"/>
      <c r="Z753" s="4"/>
      <c r="AA753" s="4"/>
    </row>
    <row r="754">
      <c r="A754" s="43"/>
      <c r="B754" s="37" t="s">
        <v>97</v>
      </c>
      <c r="C754" s="4"/>
      <c r="D754" s="66"/>
      <c r="E754" s="45"/>
      <c r="F754" s="4"/>
      <c r="G754" s="4"/>
      <c r="H754" s="4"/>
      <c r="I754" s="4"/>
      <c r="J754" s="4"/>
      <c r="K754" s="4"/>
      <c r="L754" s="4"/>
      <c r="M754" s="4"/>
      <c r="N754" s="4"/>
      <c r="O754" s="4"/>
      <c r="P754" s="4"/>
      <c r="Q754" s="4"/>
      <c r="R754" s="4"/>
      <c r="S754" s="4"/>
      <c r="T754" s="4"/>
      <c r="U754" s="4"/>
      <c r="V754" s="4"/>
      <c r="W754" s="4"/>
      <c r="X754" s="4"/>
      <c r="Y754" s="4"/>
      <c r="Z754" s="4"/>
      <c r="AA754" s="4"/>
    </row>
    <row r="755">
      <c r="A755" s="43"/>
      <c r="B755" s="37" t="s">
        <v>97</v>
      </c>
      <c r="C755" s="4"/>
      <c r="D755" s="66"/>
      <c r="E755" s="45"/>
      <c r="F755" s="4"/>
      <c r="G755" s="4"/>
      <c r="H755" s="4"/>
      <c r="I755" s="4"/>
      <c r="J755" s="4"/>
      <c r="K755" s="4"/>
      <c r="L755" s="4"/>
      <c r="M755" s="4"/>
      <c r="N755" s="4"/>
      <c r="O755" s="4"/>
      <c r="P755" s="4"/>
      <c r="Q755" s="4"/>
      <c r="R755" s="4"/>
      <c r="S755" s="4"/>
      <c r="T755" s="4"/>
      <c r="U755" s="4"/>
      <c r="V755" s="4"/>
      <c r="W755" s="4"/>
      <c r="X755" s="4"/>
      <c r="Y755" s="4"/>
      <c r="Z755" s="4"/>
      <c r="AA755" s="4"/>
    </row>
    <row r="756">
      <c r="A756" s="43"/>
      <c r="B756" s="37" t="s">
        <v>97</v>
      </c>
      <c r="C756" s="4"/>
      <c r="D756" s="66"/>
      <c r="E756" s="45"/>
      <c r="F756" s="4"/>
      <c r="G756" s="4"/>
      <c r="H756" s="4"/>
      <c r="I756" s="4"/>
      <c r="J756" s="4"/>
      <c r="K756" s="4"/>
      <c r="L756" s="4"/>
      <c r="M756" s="4"/>
      <c r="N756" s="4"/>
      <c r="O756" s="4"/>
      <c r="P756" s="4"/>
      <c r="Q756" s="4"/>
      <c r="R756" s="4"/>
      <c r="S756" s="4"/>
      <c r="T756" s="4"/>
      <c r="U756" s="4"/>
      <c r="V756" s="4"/>
      <c r="W756" s="4"/>
      <c r="X756" s="4"/>
      <c r="Y756" s="4"/>
      <c r="Z756" s="4"/>
      <c r="AA756" s="4"/>
    </row>
    <row r="757">
      <c r="A757" s="43"/>
      <c r="B757" s="37" t="s">
        <v>97</v>
      </c>
      <c r="C757" s="4"/>
      <c r="D757" s="66"/>
      <c r="E757" s="45"/>
      <c r="F757" s="4"/>
      <c r="G757" s="4"/>
      <c r="H757" s="4"/>
      <c r="I757" s="4"/>
      <c r="J757" s="4"/>
      <c r="K757" s="4"/>
      <c r="L757" s="4"/>
      <c r="M757" s="4"/>
      <c r="N757" s="4"/>
      <c r="O757" s="4"/>
      <c r="P757" s="4"/>
      <c r="Q757" s="4"/>
      <c r="R757" s="4"/>
      <c r="S757" s="4"/>
      <c r="T757" s="4"/>
      <c r="U757" s="4"/>
      <c r="V757" s="4"/>
      <c r="W757" s="4"/>
      <c r="X757" s="4"/>
      <c r="Y757" s="4"/>
      <c r="Z757" s="4"/>
      <c r="AA757" s="4"/>
    </row>
    <row r="758">
      <c r="A758" s="43"/>
      <c r="B758" s="37" t="s">
        <v>97</v>
      </c>
      <c r="C758" s="4"/>
      <c r="D758" s="66"/>
      <c r="E758" s="45"/>
      <c r="F758" s="4"/>
      <c r="G758" s="4"/>
      <c r="H758" s="4"/>
      <c r="I758" s="4"/>
      <c r="J758" s="4"/>
      <c r="K758" s="4"/>
      <c r="L758" s="4"/>
      <c r="M758" s="4"/>
      <c r="N758" s="4"/>
      <c r="O758" s="4"/>
      <c r="P758" s="4"/>
      <c r="Q758" s="4"/>
      <c r="R758" s="4"/>
      <c r="S758" s="4"/>
      <c r="T758" s="4"/>
      <c r="U758" s="4"/>
      <c r="V758" s="4"/>
      <c r="W758" s="4"/>
      <c r="X758" s="4"/>
      <c r="Y758" s="4"/>
      <c r="Z758" s="4"/>
      <c r="AA758" s="4"/>
    </row>
    <row r="759">
      <c r="A759" s="43"/>
      <c r="B759" s="37" t="s">
        <v>97</v>
      </c>
      <c r="C759" s="4"/>
      <c r="D759" s="66"/>
      <c r="E759" s="45"/>
      <c r="F759" s="4"/>
      <c r="G759" s="4"/>
      <c r="H759" s="4"/>
      <c r="I759" s="4"/>
      <c r="J759" s="4"/>
      <c r="K759" s="4"/>
      <c r="L759" s="4"/>
      <c r="M759" s="4"/>
      <c r="N759" s="4"/>
      <c r="O759" s="4"/>
      <c r="P759" s="4"/>
      <c r="Q759" s="4"/>
      <c r="R759" s="4"/>
      <c r="S759" s="4"/>
      <c r="T759" s="4"/>
      <c r="U759" s="4"/>
      <c r="V759" s="4"/>
      <c r="W759" s="4"/>
      <c r="X759" s="4"/>
      <c r="Y759" s="4"/>
      <c r="Z759" s="4"/>
      <c r="AA759" s="4"/>
    </row>
    <row r="760">
      <c r="A760" s="43"/>
      <c r="B760" s="37" t="s">
        <v>97</v>
      </c>
      <c r="C760" s="4"/>
      <c r="D760" s="66"/>
      <c r="E760" s="45"/>
      <c r="F760" s="4"/>
      <c r="G760" s="4"/>
      <c r="H760" s="4"/>
      <c r="I760" s="4"/>
      <c r="J760" s="4"/>
      <c r="K760" s="4"/>
      <c r="L760" s="4"/>
      <c r="M760" s="4"/>
      <c r="N760" s="4"/>
      <c r="O760" s="4"/>
      <c r="P760" s="4"/>
      <c r="Q760" s="4"/>
      <c r="R760" s="4"/>
      <c r="S760" s="4"/>
      <c r="T760" s="4"/>
      <c r="U760" s="4"/>
      <c r="V760" s="4"/>
      <c r="W760" s="4"/>
      <c r="X760" s="4"/>
      <c r="Y760" s="4"/>
      <c r="Z760" s="4"/>
      <c r="AA760" s="4"/>
    </row>
    <row r="761">
      <c r="A761" s="43"/>
      <c r="B761" s="37" t="s">
        <v>97</v>
      </c>
      <c r="C761" s="4"/>
      <c r="D761" s="66"/>
      <c r="E761" s="45"/>
      <c r="F761" s="4"/>
      <c r="G761" s="4"/>
      <c r="H761" s="4"/>
      <c r="I761" s="4"/>
      <c r="J761" s="4"/>
      <c r="K761" s="4"/>
      <c r="L761" s="4"/>
      <c r="M761" s="4"/>
      <c r="N761" s="4"/>
      <c r="O761" s="4"/>
      <c r="P761" s="4"/>
      <c r="Q761" s="4"/>
      <c r="R761" s="4"/>
      <c r="S761" s="4"/>
      <c r="T761" s="4"/>
      <c r="U761" s="4"/>
      <c r="V761" s="4"/>
      <c r="W761" s="4"/>
      <c r="X761" s="4"/>
      <c r="Y761" s="4"/>
      <c r="Z761" s="4"/>
      <c r="AA761" s="4"/>
    </row>
    <row r="762">
      <c r="A762" s="43"/>
      <c r="B762" s="37" t="s">
        <v>97</v>
      </c>
      <c r="C762" s="4"/>
      <c r="D762" s="66"/>
      <c r="E762" s="45"/>
      <c r="F762" s="4"/>
      <c r="G762" s="4"/>
      <c r="H762" s="4"/>
      <c r="I762" s="4"/>
      <c r="J762" s="4"/>
      <c r="K762" s="4"/>
      <c r="L762" s="4"/>
      <c r="M762" s="4"/>
      <c r="N762" s="4"/>
      <c r="O762" s="4"/>
      <c r="P762" s="4"/>
      <c r="Q762" s="4"/>
      <c r="R762" s="4"/>
      <c r="S762" s="4"/>
      <c r="T762" s="4"/>
      <c r="U762" s="4"/>
      <c r="V762" s="4"/>
      <c r="W762" s="4"/>
      <c r="X762" s="4"/>
      <c r="Y762" s="4"/>
      <c r="Z762" s="4"/>
      <c r="AA762" s="4"/>
    </row>
    <row r="763">
      <c r="A763" s="43"/>
      <c r="B763" s="37" t="s">
        <v>97</v>
      </c>
      <c r="C763" s="4"/>
      <c r="D763" s="66"/>
      <c r="E763" s="45"/>
      <c r="F763" s="4"/>
      <c r="G763" s="4"/>
      <c r="H763" s="4"/>
      <c r="I763" s="4"/>
      <c r="J763" s="4"/>
      <c r="K763" s="4"/>
      <c r="L763" s="4"/>
      <c r="M763" s="4"/>
      <c r="N763" s="4"/>
      <c r="O763" s="4"/>
      <c r="P763" s="4"/>
      <c r="Q763" s="4"/>
      <c r="R763" s="4"/>
      <c r="S763" s="4"/>
      <c r="T763" s="4"/>
      <c r="U763" s="4"/>
      <c r="V763" s="4"/>
      <c r="W763" s="4"/>
      <c r="X763" s="4"/>
      <c r="Y763" s="4"/>
      <c r="Z763" s="4"/>
      <c r="AA763" s="4"/>
    </row>
    <row r="764">
      <c r="A764" s="43"/>
      <c r="B764" s="37" t="s">
        <v>97</v>
      </c>
      <c r="C764" s="4"/>
      <c r="D764" s="66"/>
      <c r="E764" s="45"/>
      <c r="F764" s="4"/>
      <c r="G764" s="4"/>
      <c r="H764" s="4"/>
      <c r="I764" s="4"/>
      <c r="J764" s="4"/>
      <c r="K764" s="4"/>
      <c r="L764" s="4"/>
      <c r="M764" s="4"/>
      <c r="N764" s="4"/>
      <c r="O764" s="4"/>
      <c r="P764" s="4"/>
      <c r="Q764" s="4"/>
      <c r="R764" s="4"/>
      <c r="S764" s="4"/>
      <c r="T764" s="4"/>
      <c r="U764" s="4"/>
      <c r="V764" s="4"/>
      <c r="W764" s="4"/>
      <c r="X764" s="4"/>
      <c r="Y764" s="4"/>
      <c r="Z764" s="4"/>
      <c r="AA764" s="4"/>
    </row>
    <row r="765">
      <c r="A765" s="43"/>
      <c r="B765" s="37" t="s">
        <v>97</v>
      </c>
      <c r="C765" s="4"/>
      <c r="D765" s="66"/>
      <c r="E765" s="45"/>
      <c r="F765" s="4"/>
      <c r="G765" s="4"/>
      <c r="H765" s="4"/>
      <c r="I765" s="4"/>
      <c r="J765" s="4"/>
      <c r="K765" s="4"/>
      <c r="L765" s="4"/>
      <c r="M765" s="4"/>
      <c r="N765" s="4"/>
      <c r="O765" s="4"/>
      <c r="P765" s="4"/>
      <c r="Q765" s="4"/>
      <c r="R765" s="4"/>
      <c r="S765" s="4"/>
      <c r="T765" s="4"/>
      <c r="U765" s="4"/>
      <c r="V765" s="4"/>
      <c r="W765" s="4"/>
      <c r="X765" s="4"/>
      <c r="Y765" s="4"/>
      <c r="Z765" s="4"/>
      <c r="AA765" s="4"/>
    </row>
    <row r="766">
      <c r="A766" s="43"/>
      <c r="B766" s="37" t="s">
        <v>97</v>
      </c>
      <c r="C766" s="4"/>
      <c r="D766" s="66"/>
      <c r="E766" s="45"/>
      <c r="F766" s="4"/>
      <c r="G766" s="4"/>
      <c r="H766" s="4"/>
      <c r="I766" s="4"/>
      <c r="J766" s="4"/>
      <c r="K766" s="4"/>
      <c r="L766" s="4"/>
      <c r="M766" s="4"/>
      <c r="N766" s="4"/>
      <c r="O766" s="4"/>
      <c r="P766" s="4"/>
      <c r="Q766" s="4"/>
      <c r="R766" s="4"/>
      <c r="S766" s="4"/>
      <c r="T766" s="4"/>
      <c r="U766" s="4"/>
      <c r="V766" s="4"/>
      <c r="W766" s="4"/>
      <c r="X766" s="4"/>
      <c r="Y766" s="4"/>
      <c r="Z766" s="4"/>
      <c r="AA766" s="4"/>
    </row>
    <row r="767">
      <c r="A767" s="43"/>
      <c r="B767" s="37" t="s">
        <v>97</v>
      </c>
      <c r="C767" s="4"/>
      <c r="D767" s="66"/>
      <c r="E767" s="45"/>
      <c r="F767" s="4"/>
      <c r="G767" s="4"/>
      <c r="H767" s="4"/>
      <c r="I767" s="4"/>
      <c r="J767" s="4"/>
      <c r="K767" s="4"/>
      <c r="L767" s="4"/>
      <c r="M767" s="4"/>
      <c r="N767" s="4"/>
      <c r="O767" s="4"/>
      <c r="P767" s="4"/>
      <c r="Q767" s="4"/>
      <c r="R767" s="4"/>
      <c r="S767" s="4"/>
      <c r="T767" s="4"/>
      <c r="U767" s="4"/>
      <c r="V767" s="4"/>
      <c r="W767" s="4"/>
      <c r="X767" s="4"/>
      <c r="Y767" s="4"/>
      <c r="Z767" s="4"/>
      <c r="AA767" s="4"/>
    </row>
    <row r="768">
      <c r="A768" s="43"/>
      <c r="B768" s="37" t="s">
        <v>97</v>
      </c>
      <c r="C768" s="4"/>
      <c r="D768" s="66"/>
      <c r="E768" s="45"/>
      <c r="F768" s="4"/>
      <c r="G768" s="4"/>
      <c r="H768" s="4"/>
      <c r="I768" s="4"/>
      <c r="J768" s="4"/>
      <c r="K768" s="4"/>
      <c r="L768" s="4"/>
      <c r="M768" s="4"/>
      <c r="N768" s="4"/>
      <c r="O768" s="4"/>
      <c r="P768" s="4"/>
      <c r="Q768" s="4"/>
      <c r="R768" s="4"/>
      <c r="S768" s="4"/>
      <c r="T768" s="4"/>
      <c r="U768" s="4"/>
      <c r="V768" s="4"/>
      <c r="W768" s="4"/>
      <c r="X768" s="4"/>
      <c r="Y768" s="4"/>
      <c r="Z768" s="4"/>
      <c r="AA768" s="4"/>
    </row>
    <row r="769">
      <c r="A769" s="43"/>
      <c r="B769" s="37" t="s">
        <v>97</v>
      </c>
      <c r="C769" s="4"/>
      <c r="D769" s="66"/>
      <c r="E769" s="45"/>
      <c r="F769" s="4"/>
      <c r="G769" s="4"/>
      <c r="H769" s="4"/>
      <c r="I769" s="4"/>
      <c r="J769" s="4"/>
      <c r="K769" s="4"/>
      <c r="L769" s="4"/>
      <c r="M769" s="4"/>
      <c r="N769" s="4"/>
      <c r="O769" s="4"/>
      <c r="P769" s="4"/>
      <c r="Q769" s="4"/>
      <c r="R769" s="4"/>
      <c r="S769" s="4"/>
      <c r="T769" s="4"/>
      <c r="U769" s="4"/>
      <c r="V769" s="4"/>
      <c r="W769" s="4"/>
      <c r="X769" s="4"/>
      <c r="Y769" s="4"/>
      <c r="Z769" s="4"/>
      <c r="AA769" s="4"/>
    </row>
    <row r="770">
      <c r="A770" s="43"/>
      <c r="B770" s="37" t="s">
        <v>97</v>
      </c>
      <c r="C770" s="4"/>
      <c r="D770" s="66"/>
      <c r="E770" s="45"/>
      <c r="F770" s="4"/>
      <c r="G770" s="4"/>
      <c r="H770" s="4"/>
      <c r="I770" s="4"/>
      <c r="J770" s="4"/>
      <c r="K770" s="4"/>
      <c r="L770" s="4"/>
      <c r="M770" s="4"/>
      <c r="N770" s="4"/>
      <c r="O770" s="4"/>
      <c r="P770" s="4"/>
      <c r="Q770" s="4"/>
      <c r="R770" s="4"/>
      <c r="S770" s="4"/>
      <c r="T770" s="4"/>
      <c r="U770" s="4"/>
      <c r="V770" s="4"/>
      <c r="W770" s="4"/>
      <c r="X770" s="4"/>
      <c r="Y770" s="4"/>
      <c r="Z770" s="4"/>
      <c r="AA770" s="4"/>
    </row>
    <row r="771">
      <c r="A771" s="43"/>
      <c r="B771" s="37" t="s">
        <v>97</v>
      </c>
      <c r="C771" s="4"/>
      <c r="D771" s="66"/>
      <c r="E771" s="45"/>
      <c r="F771" s="4"/>
      <c r="G771" s="4"/>
      <c r="H771" s="4"/>
      <c r="I771" s="4"/>
      <c r="J771" s="4"/>
      <c r="K771" s="4"/>
      <c r="L771" s="4"/>
      <c r="M771" s="4"/>
      <c r="N771" s="4"/>
      <c r="O771" s="4"/>
      <c r="P771" s="4"/>
      <c r="Q771" s="4"/>
      <c r="R771" s="4"/>
      <c r="S771" s="4"/>
      <c r="T771" s="4"/>
      <c r="U771" s="4"/>
      <c r="V771" s="4"/>
      <c r="W771" s="4"/>
      <c r="X771" s="4"/>
      <c r="Y771" s="4"/>
      <c r="Z771" s="4"/>
      <c r="AA771" s="4"/>
    </row>
    <row r="772">
      <c r="A772" s="43"/>
      <c r="B772" s="37" t="s">
        <v>97</v>
      </c>
      <c r="C772" s="4"/>
      <c r="D772" s="66"/>
      <c r="E772" s="45"/>
      <c r="F772" s="4"/>
      <c r="G772" s="4"/>
      <c r="H772" s="4"/>
      <c r="I772" s="4"/>
      <c r="J772" s="4"/>
      <c r="K772" s="4"/>
      <c r="L772" s="4"/>
      <c r="M772" s="4"/>
      <c r="N772" s="4"/>
      <c r="O772" s="4"/>
      <c r="P772" s="4"/>
      <c r="Q772" s="4"/>
      <c r="R772" s="4"/>
      <c r="S772" s="4"/>
      <c r="T772" s="4"/>
      <c r="U772" s="4"/>
      <c r="V772" s="4"/>
      <c r="W772" s="4"/>
      <c r="X772" s="4"/>
      <c r="Y772" s="4"/>
      <c r="Z772" s="4"/>
      <c r="AA772" s="4"/>
    </row>
    <row r="773">
      <c r="A773" s="43"/>
      <c r="B773" s="37" t="s">
        <v>97</v>
      </c>
      <c r="C773" s="4"/>
      <c r="D773" s="66"/>
      <c r="E773" s="45"/>
      <c r="F773" s="4"/>
      <c r="G773" s="4"/>
      <c r="H773" s="4"/>
      <c r="I773" s="4"/>
      <c r="J773" s="4"/>
      <c r="K773" s="4"/>
      <c r="L773" s="4"/>
      <c r="M773" s="4"/>
      <c r="N773" s="4"/>
      <c r="O773" s="4"/>
      <c r="P773" s="4"/>
      <c r="Q773" s="4"/>
      <c r="R773" s="4"/>
      <c r="S773" s="4"/>
      <c r="T773" s="4"/>
      <c r="U773" s="4"/>
      <c r="V773" s="4"/>
      <c r="W773" s="4"/>
      <c r="X773" s="4"/>
      <c r="Y773" s="4"/>
      <c r="Z773" s="4"/>
      <c r="AA773" s="4"/>
    </row>
    <row r="774">
      <c r="A774" s="43"/>
      <c r="B774" s="37" t="s">
        <v>97</v>
      </c>
      <c r="C774" s="4"/>
      <c r="D774" s="66"/>
      <c r="E774" s="45"/>
      <c r="F774" s="4"/>
      <c r="G774" s="4"/>
      <c r="H774" s="4"/>
      <c r="I774" s="4"/>
      <c r="J774" s="4"/>
      <c r="K774" s="4"/>
      <c r="L774" s="4"/>
      <c r="M774" s="4"/>
      <c r="N774" s="4"/>
      <c r="O774" s="4"/>
      <c r="P774" s="4"/>
      <c r="Q774" s="4"/>
      <c r="R774" s="4"/>
      <c r="S774" s="4"/>
      <c r="T774" s="4"/>
      <c r="U774" s="4"/>
      <c r="V774" s="4"/>
      <c r="W774" s="4"/>
      <c r="X774" s="4"/>
      <c r="Y774" s="4"/>
      <c r="Z774" s="4"/>
      <c r="AA774" s="4"/>
    </row>
    <row r="775">
      <c r="A775" s="43"/>
      <c r="B775" s="37" t="s">
        <v>97</v>
      </c>
      <c r="C775" s="4"/>
      <c r="D775" s="66"/>
      <c r="E775" s="45"/>
      <c r="F775" s="4"/>
      <c r="G775" s="4"/>
      <c r="H775" s="4"/>
      <c r="I775" s="4"/>
      <c r="J775" s="4"/>
      <c r="K775" s="4"/>
      <c r="L775" s="4"/>
      <c r="M775" s="4"/>
      <c r="N775" s="4"/>
      <c r="O775" s="4"/>
      <c r="P775" s="4"/>
      <c r="Q775" s="4"/>
      <c r="R775" s="4"/>
      <c r="S775" s="4"/>
      <c r="T775" s="4"/>
      <c r="U775" s="4"/>
      <c r="V775" s="4"/>
      <c r="W775" s="4"/>
      <c r="X775" s="4"/>
      <c r="Y775" s="4"/>
      <c r="Z775" s="4"/>
      <c r="AA775" s="4"/>
    </row>
    <row r="776">
      <c r="A776" s="43"/>
      <c r="B776" s="37" t="s">
        <v>97</v>
      </c>
      <c r="C776" s="4"/>
      <c r="D776" s="66"/>
      <c r="E776" s="45"/>
      <c r="F776" s="4"/>
      <c r="G776" s="4"/>
      <c r="H776" s="4"/>
      <c r="I776" s="4"/>
      <c r="J776" s="4"/>
      <c r="K776" s="4"/>
      <c r="L776" s="4"/>
      <c r="M776" s="4"/>
      <c r="N776" s="4"/>
      <c r="O776" s="4"/>
      <c r="P776" s="4"/>
      <c r="Q776" s="4"/>
      <c r="R776" s="4"/>
      <c r="S776" s="4"/>
      <c r="T776" s="4"/>
      <c r="U776" s="4"/>
      <c r="V776" s="4"/>
      <c r="W776" s="4"/>
      <c r="X776" s="4"/>
      <c r="Y776" s="4"/>
      <c r="Z776" s="4"/>
      <c r="AA776" s="4"/>
    </row>
    <row r="777">
      <c r="A777" s="43"/>
      <c r="B777" s="37" t="s">
        <v>97</v>
      </c>
      <c r="C777" s="4"/>
      <c r="D777" s="66"/>
      <c r="E777" s="45"/>
      <c r="F777" s="4"/>
      <c r="G777" s="4"/>
      <c r="H777" s="4"/>
      <c r="I777" s="4"/>
      <c r="J777" s="4"/>
      <c r="K777" s="4"/>
      <c r="L777" s="4"/>
      <c r="M777" s="4"/>
      <c r="N777" s="4"/>
      <c r="O777" s="4"/>
      <c r="P777" s="4"/>
      <c r="Q777" s="4"/>
      <c r="R777" s="4"/>
      <c r="S777" s="4"/>
      <c r="T777" s="4"/>
      <c r="U777" s="4"/>
      <c r="V777" s="4"/>
      <c r="W777" s="4"/>
      <c r="X777" s="4"/>
      <c r="Y777" s="4"/>
      <c r="Z777" s="4"/>
      <c r="AA777" s="4"/>
    </row>
    <row r="778">
      <c r="A778" s="43"/>
      <c r="B778" s="37" t="s">
        <v>97</v>
      </c>
      <c r="C778" s="4"/>
      <c r="D778" s="66"/>
      <c r="E778" s="45"/>
      <c r="F778" s="4"/>
      <c r="G778" s="4"/>
      <c r="H778" s="4"/>
      <c r="I778" s="4"/>
      <c r="J778" s="4"/>
      <c r="K778" s="4"/>
      <c r="L778" s="4"/>
      <c r="M778" s="4"/>
      <c r="N778" s="4"/>
      <c r="O778" s="4"/>
      <c r="P778" s="4"/>
      <c r="Q778" s="4"/>
      <c r="R778" s="4"/>
      <c r="S778" s="4"/>
      <c r="T778" s="4"/>
      <c r="U778" s="4"/>
      <c r="V778" s="4"/>
      <c r="W778" s="4"/>
      <c r="X778" s="4"/>
      <c r="Y778" s="4"/>
      <c r="Z778" s="4"/>
      <c r="AA778" s="4"/>
    </row>
    <row r="779">
      <c r="A779" s="43"/>
      <c r="B779" s="37" t="s">
        <v>97</v>
      </c>
      <c r="C779" s="4"/>
      <c r="D779" s="66"/>
      <c r="E779" s="45"/>
      <c r="F779" s="4"/>
      <c r="G779" s="4"/>
      <c r="H779" s="4"/>
      <c r="I779" s="4"/>
      <c r="J779" s="4"/>
      <c r="K779" s="4"/>
      <c r="L779" s="4"/>
      <c r="M779" s="4"/>
      <c r="N779" s="4"/>
      <c r="O779" s="4"/>
      <c r="P779" s="4"/>
      <c r="Q779" s="4"/>
      <c r="R779" s="4"/>
      <c r="S779" s="4"/>
      <c r="T779" s="4"/>
      <c r="U779" s="4"/>
      <c r="V779" s="4"/>
      <c r="W779" s="4"/>
      <c r="X779" s="4"/>
      <c r="Y779" s="4"/>
      <c r="Z779" s="4"/>
      <c r="AA779" s="4"/>
    </row>
    <row r="780">
      <c r="A780" s="43"/>
      <c r="B780" s="37" t="s">
        <v>97</v>
      </c>
      <c r="C780" s="4"/>
      <c r="D780" s="66"/>
      <c r="E780" s="45"/>
      <c r="F780" s="4"/>
      <c r="G780" s="4"/>
      <c r="H780" s="4"/>
      <c r="I780" s="4"/>
      <c r="J780" s="4"/>
      <c r="K780" s="4"/>
      <c r="L780" s="4"/>
      <c r="M780" s="4"/>
      <c r="N780" s="4"/>
      <c r="O780" s="4"/>
      <c r="P780" s="4"/>
      <c r="Q780" s="4"/>
      <c r="R780" s="4"/>
      <c r="S780" s="4"/>
      <c r="T780" s="4"/>
      <c r="U780" s="4"/>
      <c r="V780" s="4"/>
      <c r="W780" s="4"/>
      <c r="X780" s="4"/>
      <c r="Y780" s="4"/>
      <c r="Z780" s="4"/>
      <c r="AA780" s="4"/>
    </row>
    <row r="781">
      <c r="A781" s="43"/>
      <c r="B781" s="37" t="s">
        <v>97</v>
      </c>
      <c r="C781" s="4"/>
      <c r="D781" s="66"/>
      <c r="E781" s="45"/>
      <c r="F781" s="4"/>
      <c r="G781" s="4"/>
      <c r="H781" s="4"/>
      <c r="I781" s="4"/>
      <c r="J781" s="4"/>
      <c r="K781" s="4"/>
      <c r="L781" s="4"/>
      <c r="M781" s="4"/>
      <c r="N781" s="4"/>
      <c r="O781" s="4"/>
      <c r="P781" s="4"/>
      <c r="Q781" s="4"/>
      <c r="R781" s="4"/>
      <c r="S781" s="4"/>
      <c r="T781" s="4"/>
      <c r="U781" s="4"/>
      <c r="V781" s="4"/>
      <c r="W781" s="4"/>
      <c r="X781" s="4"/>
      <c r="Y781" s="4"/>
      <c r="Z781" s="4"/>
      <c r="AA781" s="4"/>
    </row>
    <row r="782">
      <c r="A782" s="43"/>
      <c r="B782" s="37" t="s">
        <v>97</v>
      </c>
      <c r="C782" s="4"/>
      <c r="D782" s="66"/>
      <c r="E782" s="45"/>
      <c r="F782" s="4"/>
      <c r="G782" s="4"/>
      <c r="H782" s="4"/>
      <c r="I782" s="4"/>
      <c r="J782" s="4"/>
      <c r="K782" s="4"/>
      <c r="L782" s="4"/>
      <c r="M782" s="4"/>
      <c r="N782" s="4"/>
      <c r="O782" s="4"/>
      <c r="P782" s="4"/>
      <c r="Q782" s="4"/>
      <c r="R782" s="4"/>
      <c r="S782" s="4"/>
      <c r="T782" s="4"/>
      <c r="U782" s="4"/>
      <c r="V782" s="4"/>
      <c r="W782" s="4"/>
      <c r="X782" s="4"/>
      <c r="Y782" s="4"/>
      <c r="Z782" s="4"/>
      <c r="AA782" s="4"/>
    </row>
    <row r="783">
      <c r="A783" s="43"/>
      <c r="B783" s="37" t="s">
        <v>97</v>
      </c>
      <c r="C783" s="4"/>
      <c r="D783" s="66"/>
      <c r="E783" s="45"/>
      <c r="F783" s="4"/>
      <c r="G783" s="4"/>
      <c r="H783" s="4"/>
      <c r="I783" s="4"/>
      <c r="J783" s="4"/>
      <c r="K783" s="4"/>
      <c r="L783" s="4"/>
      <c r="M783" s="4"/>
      <c r="N783" s="4"/>
      <c r="O783" s="4"/>
      <c r="P783" s="4"/>
      <c r="Q783" s="4"/>
      <c r="R783" s="4"/>
      <c r="S783" s="4"/>
      <c r="T783" s="4"/>
      <c r="U783" s="4"/>
      <c r="V783" s="4"/>
      <c r="W783" s="4"/>
      <c r="X783" s="4"/>
      <c r="Y783" s="4"/>
      <c r="Z783" s="4"/>
      <c r="AA783" s="4"/>
    </row>
    <row r="784">
      <c r="A784" s="43"/>
      <c r="B784" s="37" t="s">
        <v>97</v>
      </c>
      <c r="C784" s="4"/>
      <c r="D784" s="66"/>
      <c r="E784" s="45"/>
      <c r="F784" s="4"/>
      <c r="G784" s="4"/>
      <c r="H784" s="4"/>
      <c r="I784" s="4"/>
      <c r="J784" s="4"/>
      <c r="K784" s="4"/>
      <c r="L784" s="4"/>
      <c r="M784" s="4"/>
      <c r="N784" s="4"/>
      <c r="O784" s="4"/>
      <c r="P784" s="4"/>
      <c r="Q784" s="4"/>
      <c r="R784" s="4"/>
      <c r="S784" s="4"/>
      <c r="T784" s="4"/>
      <c r="U784" s="4"/>
      <c r="V784" s="4"/>
      <c r="W784" s="4"/>
      <c r="X784" s="4"/>
      <c r="Y784" s="4"/>
      <c r="Z784" s="4"/>
      <c r="AA784" s="4"/>
    </row>
    <row r="785">
      <c r="A785" s="43"/>
      <c r="B785" s="37" t="s">
        <v>97</v>
      </c>
      <c r="C785" s="4"/>
      <c r="D785" s="66"/>
      <c r="E785" s="45"/>
      <c r="F785" s="4"/>
      <c r="G785" s="4"/>
      <c r="H785" s="4"/>
      <c r="I785" s="4"/>
      <c r="J785" s="4"/>
      <c r="K785" s="4"/>
      <c r="L785" s="4"/>
      <c r="M785" s="4"/>
      <c r="N785" s="4"/>
      <c r="O785" s="4"/>
      <c r="P785" s="4"/>
      <c r="Q785" s="4"/>
      <c r="R785" s="4"/>
      <c r="S785" s="4"/>
      <c r="T785" s="4"/>
      <c r="U785" s="4"/>
      <c r="V785" s="4"/>
      <c r="W785" s="4"/>
      <c r="X785" s="4"/>
      <c r="Y785" s="4"/>
      <c r="Z785" s="4"/>
      <c r="AA785" s="4"/>
    </row>
    <row r="786">
      <c r="A786" s="43"/>
      <c r="B786" s="37" t="s">
        <v>97</v>
      </c>
      <c r="C786" s="4"/>
      <c r="D786" s="66"/>
      <c r="E786" s="45"/>
      <c r="F786" s="4"/>
      <c r="G786" s="4"/>
      <c r="H786" s="4"/>
      <c r="I786" s="4"/>
      <c r="J786" s="4"/>
      <c r="K786" s="4"/>
      <c r="L786" s="4"/>
      <c r="M786" s="4"/>
      <c r="N786" s="4"/>
      <c r="O786" s="4"/>
      <c r="P786" s="4"/>
      <c r="Q786" s="4"/>
      <c r="R786" s="4"/>
      <c r="S786" s="4"/>
      <c r="T786" s="4"/>
      <c r="U786" s="4"/>
      <c r="V786" s="4"/>
      <c r="W786" s="4"/>
      <c r="X786" s="4"/>
      <c r="Y786" s="4"/>
      <c r="Z786" s="4"/>
      <c r="AA786" s="4"/>
    </row>
    <row r="787">
      <c r="A787" s="43"/>
      <c r="B787" s="37" t="s">
        <v>97</v>
      </c>
      <c r="C787" s="4"/>
      <c r="D787" s="66"/>
      <c r="E787" s="45"/>
      <c r="F787" s="4"/>
      <c r="G787" s="4"/>
      <c r="H787" s="4"/>
      <c r="I787" s="4"/>
      <c r="J787" s="4"/>
      <c r="K787" s="4"/>
      <c r="L787" s="4"/>
      <c r="M787" s="4"/>
      <c r="N787" s="4"/>
      <c r="O787" s="4"/>
      <c r="P787" s="4"/>
      <c r="Q787" s="4"/>
      <c r="R787" s="4"/>
      <c r="S787" s="4"/>
      <c r="T787" s="4"/>
      <c r="U787" s="4"/>
      <c r="V787" s="4"/>
      <c r="W787" s="4"/>
      <c r="X787" s="4"/>
      <c r="Y787" s="4"/>
      <c r="Z787" s="4"/>
      <c r="AA787" s="4"/>
    </row>
    <row r="788">
      <c r="A788" s="43"/>
      <c r="B788" s="37" t="s">
        <v>97</v>
      </c>
      <c r="C788" s="4"/>
      <c r="D788" s="66"/>
      <c r="E788" s="45"/>
      <c r="F788" s="4"/>
      <c r="G788" s="4"/>
      <c r="H788" s="4"/>
      <c r="I788" s="4"/>
      <c r="J788" s="4"/>
      <c r="K788" s="4"/>
      <c r="L788" s="4"/>
      <c r="M788" s="4"/>
      <c r="N788" s="4"/>
      <c r="O788" s="4"/>
      <c r="P788" s="4"/>
      <c r="Q788" s="4"/>
      <c r="R788" s="4"/>
      <c r="S788" s="4"/>
      <c r="T788" s="4"/>
      <c r="U788" s="4"/>
      <c r="V788" s="4"/>
      <c r="W788" s="4"/>
      <c r="X788" s="4"/>
      <c r="Y788" s="4"/>
      <c r="Z788" s="4"/>
      <c r="AA788" s="4"/>
    </row>
    <row r="789">
      <c r="A789" s="43"/>
      <c r="B789" s="37" t="s">
        <v>97</v>
      </c>
      <c r="C789" s="4"/>
      <c r="D789" s="66"/>
      <c r="E789" s="45"/>
      <c r="F789" s="4"/>
      <c r="G789" s="4"/>
      <c r="H789" s="4"/>
      <c r="I789" s="4"/>
      <c r="J789" s="4"/>
      <c r="K789" s="4"/>
      <c r="L789" s="4"/>
      <c r="M789" s="4"/>
      <c r="N789" s="4"/>
      <c r="O789" s="4"/>
      <c r="P789" s="4"/>
      <c r="Q789" s="4"/>
      <c r="R789" s="4"/>
      <c r="S789" s="4"/>
      <c r="T789" s="4"/>
      <c r="U789" s="4"/>
      <c r="V789" s="4"/>
      <c r="W789" s="4"/>
      <c r="X789" s="4"/>
      <c r="Y789" s="4"/>
      <c r="Z789" s="4"/>
      <c r="AA789" s="4"/>
    </row>
    <row r="790">
      <c r="A790" s="43"/>
      <c r="B790" s="37" t="s">
        <v>97</v>
      </c>
      <c r="C790" s="4"/>
      <c r="D790" s="66"/>
      <c r="E790" s="45"/>
      <c r="F790" s="4"/>
      <c r="G790" s="4"/>
      <c r="H790" s="4"/>
      <c r="I790" s="4"/>
      <c r="J790" s="4"/>
      <c r="K790" s="4"/>
      <c r="L790" s="4"/>
      <c r="M790" s="4"/>
      <c r="N790" s="4"/>
      <c r="O790" s="4"/>
      <c r="P790" s="4"/>
      <c r="Q790" s="4"/>
      <c r="R790" s="4"/>
      <c r="S790" s="4"/>
      <c r="T790" s="4"/>
      <c r="U790" s="4"/>
      <c r="V790" s="4"/>
      <c r="W790" s="4"/>
      <c r="X790" s="4"/>
      <c r="Y790" s="4"/>
      <c r="Z790" s="4"/>
      <c r="AA790" s="4"/>
    </row>
    <row r="791">
      <c r="A791" s="43"/>
      <c r="B791" s="37" t="s">
        <v>97</v>
      </c>
      <c r="C791" s="4"/>
      <c r="D791" s="66"/>
      <c r="E791" s="45"/>
      <c r="F791" s="4"/>
      <c r="G791" s="4"/>
      <c r="H791" s="4"/>
      <c r="I791" s="4"/>
      <c r="J791" s="4"/>
      <c r="K791" s="4"/>
      <c r="L791" s="4"/>
      <c r="M791" s="4"/>
      <c r="N791" s="4"/>
      <c r="O791" s="4"/>
      <c r="P791" s="4"/>
      <c r="Q791" s="4"/>
      <c r="R791" s="4"/>
      <c r="S791" s="4"/>
      <c r="T791" s="4"/>
      <c r="U791" s="4"/>
      <c r="V791" s="4"/>
      <c r="W791" s="4"/>
      <c r="X791" s="4"/>
      <c r="Y791" s="4"/>
      <c r="Z791" s="4"/>
      <c r="AA791" s="4"/>
    </row>
    <row r="792">
      <c r="A792" s="43"/>
      <c r="B792" s="37" t="s">
        <v>97</v>
      </c>
      <c r="C792" s="4"/>
      <c r="D792" s="66"/>
      <c r="E792" s="45"/>
      <c r="F792" s="4"/>
      <c r="G792" s="4"/>
      <c r="H792" s="4"/>
      <c r="I792" s="4"/>
      <c r="J792" s="4"/>
      <c r="K792" s="4"/>
      <c r="L792" s="4"/>
      <c r="M792" s="4"/>
      <c r="N792" s="4"/>
      <c r="O792" s="4"/>
      <c r="P792" s="4"/>
      <c r="Q792" s="4"/>
      <c r="R792" s="4"/>
      <c r="S792" s="4"/>
      <c r="T792" s="4"/>
      <c r="U792" s="4"/>
      <c r="V792" s="4"/>
      <c r="W792" s="4"/>
      <c r="X792" s="4"/>
      <c r="Y792" s="4"/>
      <c r="Z792" s="4"/>
      <c r="AA792" s="4"/>
    </row>
    <row r="793">
      <c r="A793" s="43"/>
      <c r="B793" s="37" t="s">
        <v>97</v>
      </c>
      <c r="C793" s="4"/>
      <c r="D793" s="66"/>
      <c r="E793" s="45"/>
      <c r="F793" s="4"/>
      <c r="G793" s="4"/>
      <c r="H793" s="4"/>
      <c r="I793" s="4"/>
      <c r="J793" s="4"/>
      <c r="K793" s="4"/>
      <c r="L793" s="4"/>
      <c r="M793" s="4"/>
      <c r="N793" s="4"/>
      <c r="O793" s="4"/>
      <c r="P793" s="4"/>
      <c r="Q793" s="4"/>
      <c r="R793" s="4"/>
      <c r="S793" s="4"/>
      <c r="T793" s="4"/>
      <c r="U793" s="4"/>
      <c r="V793" s="4"/>
      <c r="W793" s="4"/>
      <c r="X793" s="4"/>
      <c r="Y793" s="4"/>
      <c r="Z793" s="4"/>
      <c r="AA793" s="4"/>
    </row>
    <row r="794">
      <c r="A794" s="43"/>
      <c r="B794" s="37" t="s">
        <v>97</v>
      </c>
      <c r="C794" s="4"/>
      <c r="D794" s="66"/>
      <c r="E794" s="45"/>
      <c r="F794" s="4"/>
      <c r="G794" s="4"/>
      <c r="H794" s="4"/>
      <c r="I794" s="4"/>
      <c r="J794" s="4"/>
      <c r="K794" s="4"/>
      <c r="L794" s="4"/>
      <c r="M794" s="4"/>
      <c r="N794" s="4"/>
      <c r="O794" s="4"/>
      <c r="P794" s="4"/>
      <c r="Q794" s="4"/>
      <c r="R794" s="4"/>
      <c r="S794" s="4"/>
      <c r="T794" s="4"/>
      <c r="U794" s="4"/>
      <c r="V794" s="4"/>
      <c r="W794" s="4"/>
      <c r="X794" s="4"/>
      <c r="Y794" s="4"/>
      <c r="Z794" s="4"/>
      <c r="AA794" s="4"/>
    </row>
    <row r="795">
      <c r="A795" s="43"/>
      <c r="B795" s="37" t="s">
        <v>97</v>
      </c>
      <c r="C795" s="4"/>
      <c r="D795" s="66"/>
      <c r="E795" s="45"/>
      <c r="F795" s="4"/>
      <c r="G795" s="4"/>
      <c r="H795" s="4"/>
      <c r="I795" s="4"/>
      <c r="J795" s="4"/>
      <c r="K795" s="4"/>
      <c r="L795" s="4"/>
      <c r="M795" s="4"/>
      <c r="N795" s="4"/>
      <c r="O795" s="4"/>
      <c r="P795" s="4"/>
      <c r="Q795" s="4"/>
      <c r="R795" s="4"/>
      <c r="S795" s="4"/>
      <c r="T795" s="4"/>
      <c r="U795" s="4"/>
      <c r="V795" s="4"/>
      <c r="W795" s="4"/>
      <c r="X795" s="4"/>
      <c r="Y795" s="4"/>
      <c r="Z795" s="4"/>
      <c r="AA795" s="4"/>
    </row>
    <row r="796">
      <c r="A796" s="43"/>
      <c r="B796" s="37" t="s">
        <v>97</v>
      </c>
      <c r="C796" s="4"/>
      <c r="D796" s="66"/>
      <c r="E796" s="45"/>
      <c r="F796" s="4"/>
      <c r="G796" s="4"/>
      <c r="H796" s="4"/>
      <c r="I796" s="4"/>
      <c r="J796" s="4"/>
      <c r="K796" s="4"/>
      <c r="L796" s="4"/>
      <c r="M796" s="4"/>
      <c r="N796" s="4"/>
      <c r="O796" s="4"/>
      <c r="P796" s="4"/>
      <c r="Q796" s="4"/>
      <c r="R796" s="4"/>
      <c r="S796" s="4"/>
      <c r="T796" s="4"/>
      <c r="U796" s="4"/>
      <c r="V796" s="4"/>
      <c r="W796" s="4"/>
      <c r="X796" s="4"/>
      <c r="Y796" s="4"/>
      <c r="Z796" s="4"/>
      <c r="AA796" s="4"/>
    </row>
    <row r="797">
      <c r="A797" s="43"/>
      <c r="B797" s="37" t="s">
        <v>97</v>
      </c>
      <c r="C797" s="4"/>
      <c r="D797" s="66"/>
      <c r="E797" s="45"/>
      <c r="F797" s="4"/>
      <c r="G797" s="4"/>
      <c r="H797" s="4"/>
      <c r="I797" s="4"/>
      <c r="J797" s="4"/>
      <c r="K797" s="4"/>
      <c r="L797" s="4"/>
      <c r="M797" s="4"/>
      <c r="N797" s="4"/>
      <c r="O797" s="4"/>
      <c r="P797" s="4"/>
      <c r="Q797" s="4"/>
      <c r="R797" s="4"/>
      <c r="S797" s="4"/>
      <c r="T797" s="4"/>
      <c r="U797" s="4"/>
      <c r="V797" s="4"/>
      <c r="W797" s="4"/>
      <c r="X797" s="4"/>
      <c r="Y797" s="4"/>
      <c r="Z797" s="4"/>
      <c r="AA797" s="4"/>
    </row>
    <row r="798">
      <c r="A798" s="43"/>
      <c r="B798" s="37" t="s">
        <v>97</v>
      </c>
      <c r="C798" s="4"/>
      <c r="D798" s="66"/>
      <c r="E798" s="45"/>
      <c r="F798" s="4"/>
      <c r="G798" s="4"/>
      <c r="H798" s="4"/>
      <c r="I798" s="4"/>
      <c r="J798" s="4"/>
      <c r="K798" s="4"/>
      <c r="L798" s="4"/>
      <c r="M798" s="4"/>
      <c r="N798" s="4"/>
      <c r="O798" s="4"/>
      <c r="P798" s="4"/>
      <c r="Q798" s="4"/>
      <c r="R798" s="4"/>
      <c r="S798" s="4"/>
      <c r="T798" s="4"/>
      <c r="U798" s="4"/>
      <c r="V798" s="4"/>
      <c r="W798" s="4"/>
      <c r="X798" s="4"/>
      <c r="Y798" s="4"/>
      <c r="Z798" s="4"/>
      <c r="AA798" s="4"/>
    </row>
    <row r="799">
      <c r="A799" s="43"/>
      <c r="B799" s="37" t="s">
        <v>97</v>
      </c>
      <c r="C799" s="4"/>
      <c r="D799" s="66"/>
      <c r="E799" s="45"/>
      <c r="F799" s="4"/>
      <c r="G799" s="4"/>
      <c r="H799" s="4"/>
      <c r="I799" s="4"/>
      <c r="J799" s="4"/>
      <c r="K799" s="4"/>
      <c r="L799" s="4"/>
      <c r="M799" s="4"/>
      <c r="N799" s="4"/>
      <c r="O799" s="4"/>
      <c r="P799" s="4"/>
      <c r="Q799" s="4"/>
      <c r="R799" s="4"/>
      <c r="S799" s="4"/>
      <c r="T799" s="4"/>
      <c r="U799" s="4"/>
      <c r="V799" s="4"/>
      <c r="W799" s="4"/>
      <c r="X799" s="4"/>
      <c r="Y799" s="4"/>
      <c r="Z799" s="4"/>
      <c r="AA799" s="4"/>
    </row>
    <row r="800">
      <c r="A800" s="43"/>
      <c r="B800" s="37" t="s">
        <v>97</v>
      </c>
      <c r="C800" s="4"/>
      <c r="D800" s="66"/>
      <c r="E800" s="45"/>
      <c r="F800" s="4"/>
      <c r="G800" s="4"/>
      <c r="H800" s="4"/>
      <c r="I800" s="4"/>
      <c r="J800" s="4"/>
      <c r="K800" s="4"/>
      <c r="L800" s="4"/>
      <c r="M800" s="4"/>
      <c r="N800" s="4"/>
      <c r="O800" s="4"/>
      <c r="P800" s="4"/>
      <c r="Q800" s="4"/>
      <c r="R800" s="4"/>
      <c r="S800" s="4"/>
      <c r="T800" s="4"/>
      <c r="U800" s="4"/>
      <c r="V800" s="4"/>
      <c r="W800" s="4"/>
      <c r="X800" s="4"/>
      <c r="Y800" s="4"/>
      <c r="Z800" s="4"/>
      <c r="AA800" s="4"/>
    </row>
    <row r="801">
      <c r="A801" s="43"/>
      <c r="B801" s="37" t="s">
        <v>97</v>
      </c>
      <c r="C801" s="4"/>
      <c r="D801" s="66"/>
      <c r="E801" s="45"/>
      <c r="F801" s="4"/>
      <c r="G801" s="4"/>
      <c r="H801" s="4"/>
      <c r="I801" s="4"/>
      <c r="J801" s="4"/>
      <c r="K801" s="4"/>
      <c r="L801" s="4"/>
      <c r="M801" s="4"/>
      <c r="N801" s="4"/>
      <c r="O801" s="4"/>
      <c r="P801" s="4"/>
      <c r="Q801" s="4"/>
      <c r="R801" s="4"/>
      <c r="S801" s="4"/>
      <c r="T801" s="4"/>
      <c r="U801" s="4"/>
      <c r="V801" s="4"/>
      <c r="W801" s="4"/>
      <c r="X801" s="4"/>
      <c r="Y801" s="4"/>
      <c r="Z801" s="4"/>
      <c r="AA801" s="4"/>
    </row>
    <row r="802">
      <c r="A802" s="43"/>
      <c r="B802" s="37" t="s">
        <v>97</v>
      </c>
      <c r="C802" s="4"/>
      <c r="D802" s="66"/>
      <c r="E802" s="45"/>
      <c r="F802" s="4"/>
      <c r="G802" s="4"/>
      <c r="H802" s="4"/>
      <c r="I802" s="4"/>
      <c r="J802" s="4"/>
      <c r="K802" s="4"/>
      <c r="L802" s="4"/>
      <c r="M802" s="4"/>
      <c r="N802" s="4"/>
      <c r="O802" s="4"/>
      <c r="P802" s="4"/>
      <c r="Q802" s="4"/>
      <c r="R802" s="4"/>
      <c r="S802" s="4"/>
      <c r="T802" s="4"/>
      <c r="U802" s="4"/>
      <c r="V802" s="4"/>
      <c r="W802" s="4"/>
      <c r="X802" s="4"/>
      <c r="Y802" s="4"/>
      <c r="Z802" s="4"/>
      <c r="AA802" s="4"/>
    </row>
    <row r="803">
      <c r="A803" s="43"/>
      <c r="B803" s="37" t="s">
        <v>97</v>
      </c>
      <c r="C803" s="4"/>
      <c r="D803" s="66"/>
      <c r="E803" s="45"/>
      <c r="F803" s="4"/>
      <c r="G803" s="4"/>
      <c r="H803" s="4"/>
      <c r="I803" s="4"/>
      <c r="J803" s="4"/>
      <c r="K803" s="4"/>
      <c r="L803" s="4"/>
      <c r="M803" s="4"/>
      <c r="N803" s="4"/>
      <c r="O803" s="4"/>
      <c r="P803" s="4"/>
      <c r="Q803" s="4"/>
      <c r="R803" s="4"/>
      <c r="S803" s="4"/>
      <c r="T803" s="4"/>
      <c r="U803" s="4"/>
      <c r="V803" s="4"/>
      <c r="W803" s="4"/>
      <c r="X803" s="4"/>
      <c r="Y803" s="4"/>
      <c r="Z803" s="4"/>
      <c r="AA803" s="4"/>
    </row>
    <row r="804">
      <c r="A804" s="43"/>
      <c r="B804" s="37" t="s">
        <v>97</v>
      </c>
      <c r="C804" s="4"/>
      <c r="D804" s="66"/>
      <c r="E804" s="45"/>
      <c r="F804" s="4"/>
      <c r="G804" s="4"/>
      <c r="H804" s="4"/>
      <c r="I804" s="4"/>
      <c r="J804" s="4"/>
      <c r="K804" s="4"/>
      <c r="L804" s="4"/>
      <c r="M804" s="4"/>
      <c r="N804" s="4"/>
      <c r="O804" s="4"/>
      <c r="P804" s="4"/>
      <c r="Q804" s="4"/>
      <c r="R804" s="4"/>
      <c r="S804" s="4"/>
      <c r="T804" s="4"/>
      <c r="U804" s="4"/>
      <c r="V804" s="4"/>
      <c r="W804" s="4"/>
      <c r="X804" s="4"/>
      <c r="Y804" s="4"/>
      <c r="Z804" s="4"/>
      <c r="AA804" s="4"/>
    </row>
    <row r="805">
      <c r="A805" s="43"/>
      <c r="B805" s="37" t="s">
        <v>97</v>
      </c>
      <c r="C805" s="4"/>
      <c r="D805" s="66"/>
      <c r="E805" s="45"/>
      <c r="F805" s="4"/>
      <c r="G805" s="4"/>
      <c r="H805" s="4"/>
      <c r="I805" s="4"/>
      <c r="J805" s="4"/>
      <c r="K805" s="4"/>
      <c r="L805" s="4"/>
      <c r="M805" s="4"/>
      <c r="N805" s="4"/>
      <c r="O805" s="4"/>
      <c r="P805" s="4"/>
      <c r="Q805" s="4"/>
      <c r="R805" s="4"/>
      <c r="S805" s="4"/>
      <c r="T805" s="4"/>
      <c r="U805" s="4"/>
      <c r="V805" s="4"/>
      <c r="W805" s="4"/>
      <c r="X805" s="4"/>
      <c r="Y805" s="4"/>
      <c r="Z805" s="4"/>
      <c r="AA805" s="4"/>
    </row>
    <row r="806">
      <c r="A806" s="43"/>
      <c r="B806" s="37" t="s">
        <v>97</v>
      </c>
      <c r="C806" s="4"/>
      <c r="D806" s="66"/>
      <c r="E806" s="45"/>
      <c r="F806" s="4"/>
      <c r="G806" s="4"/>
      <c r="H806" s="4"/>
      <c r="I806" s="4"/>
      <c r="J806" s="4"/>
      <c r="K806" s="4"/>
      <c r="L806" s="4"/>
      <c r="M806" s="4"/>
      <c r="N806" s="4"/>
      <c r="O806" s="4"/>
      <c r="P806" s="4"/>
      <c r="Q806" s="4"/>
      <c r="R806" s="4"/>
      <c r="S806" s="4"/>
      <c r="T806" s="4"/>
      <c r="U806" s="4"/>
      <c r="V806" s="4"/>
      <c r="W806" s="4"/>
      <c r="X806" s="4"/>
      <c r="Y806" s="4"/>
      <c r="Z806" s="4"/>
      <c r="AA806" s="4"/>
    </row>
    <row r="807">
      <c r="A807" s="43"/>
      <c r="B807" s="37" t="s">
        <v>97</v>
      </c>
      <c r="C807" s="4"/>
      <c r="D807" s="66"/>
      <c r="E807" s="45"/>
      <c r="F807" s="4"/>
      <c r="G807" s="4"/>
      <c r="H807" s="4"/>
      <c r="I807" s="4"/>
      <c r="J807" s="4"/>
      <c r="K807" s="4"/>
      <c r="L807" s="4"/>
      <c r="M807" s="4"/>
      <c r="N807" s="4"/>
      <c r="O807" s="4"/>
      <c r="P807" s="4"/>
      <c r="Q807" s="4"/>
      <c r="R807" s="4"/>
      <c r="S807" s="4"/>
      <c r="T807" s="4"/>
      <c r="U807" s="4"/>
      <c r="V807" s="4"/>
      <c r="W807" s="4"/>
      <c r="X807" s="4"/>
      <c r="Y807" s="4"/>
      <c r="Z807" s="4"/>
      <c r="AA807" s="4"/>
    </row>
    <row r="808">
      <c r="A808" s="43"/>
      <c r="B808" s="37" t="s">
        <v>97</v>
      </c>
      <c r="C808" s="4"/>
      <c r="D808" s="66"/>
      <c r="E808" s="45"/>
      <c r="F808" s="4"/>
      <c r="G808" s="4"/>
      <c r="H808" s="4"/>
      <c r="I808" s="4"/>
      <c r="J808" s="4"/>
      <c r="K808" s="4"/>
      <c r="L808" s="4"/>
      <c r="M808" s="4"/>
      <c r="N808" s="4"/>
      <c r="O808" s="4"/>
      <c r="P808" s="4"/>
      <c r="Q808" s="4"/>
      <c r="R808" s="4"/>
      <c r="S808" s="4"/>
      <c r="T808" s="4"/>
      <c r="U808" s="4"/>
      <c r="V808" s="4"/>
      <c r="W808" s="4"/>
      <c r="X808" s="4"/>
      <c r="Y808" s="4"/>
      <c r="Z808" s="4"/>
      <c r="AA808" s="4"/>
    </row>
    <row r="809">
      <c r="A809" s="43"/>
      <c r="B809" s="37" t="s">
        <v>97</v>
      </c>
      <c r="C809" s="4"/>
      <c r="D809" s="66"/>
      <c r="E809" s="45"/>
      <c r="F809" s="4"/>
      <c r="G809" s="4"/>
      <c r="H809" s="4"/>
      <c r="I809" s="4"/>
      <c r="J809" s="4"/>
      <c r="K809" s="4"/>
      <c r="L809" s="4"/>
      <c r="M809" s="4"/>
      <c r="N809" s="4"/>
      <c r="O809" s="4"/>
      <c r="P809" s="4"/>
      <c r="Q809" s="4"/>
      <c r="R809" s="4"/>
      <c r="S809" s="4"/>
      <c r="T809" s="4"/>
      <c r="U809" s="4"/>
      <c r="V809" s="4"/>
      <c r="W809" s="4"/>
      <c r="X809" s="4"/>
      <c r="Y809" s="4"/>
      <c r="Z809" s="4"/>
      <c r="AA809" s="4"/>
    </row>
    <row r="810">
      <c r="A810" s="43"/>
      <c r="B810" s="37" t="s">
        <v>97</v>
      </c>
      <c r="C810" s="4"/>
      <c r="D810" s="66"/>
      <c r="E810" s="45"/>
      <c r="F810" s="4"/>
      <c r="G810" s="4"/>
      <c r="H810" s="4"/>
      <c r="I810" s="4"/>
      <c r="J810" s="4"/>
      <c r="K810" s="4"/>
      <c r="L810" s="4"/>
      <c r="M810" s="4"/>
      <c r="N810" s="4"/>
      <c r="O810" s="4"/>
      <c r="P810" s="4"/>
      <c r="Q810" s="4"/>
      <c r="R810" s="4"/>
      <c r="S810" s="4"/>
      <c r="T810" s="4"/>
      <c r="U810" s="4"/>
      <c r="V810" s="4"/>
      <c r="W810" s="4"/>
      <c r="X810" s="4"/>
      <c r="Y810" s="4"/>
      <c r="Z810" s="4"/>
      <c r="AA810" s="4"/>
    </row>
    <row r="811">
      <c r="A811" s="43"/>
      <c r="B811" s="37" t="s">
        <v>97</v>
      </c>
      <c r="C811" s="4"/>
      <c r="D811" s="66"/>
      <c r="E811" s="45"/>
      <c r="F811" s="4"/>
      <c r="G811" s="4"/>
      <c r="H811" s="4"/>
      <c r="I811" s="4"/>
      <c r="J811" s="4"/>
      <c r="K811" s="4"/>
      <c r="L811" s="4"/>
      <c r="M811" s="4"/>
      <c r="N811" s="4"/>
      <c r="O811" s="4"/>
      <c r="P811" s="4"/>
      <c r="Q811" s="4"/>
      <c r="R811" s="4"/>
      <c r="S811" s="4"/>
      <c r="T811" s="4"/>
      <c r="U811" s="4"/>
      <c r="V811" s="4"/>
      <c r="W811" s="4"/>
      <c r="X811" s="4"/>
      <c r="Y811" s="4"/>
      <c r="Z811" s="4"/>
      <c r="AA811" s="4"/>
    </row>
    <row r="812">
      <c r="A812" s="43"/>
      <c r="B812" s="37" t="s">
        <v>97</v>
      </c>
      <c r="C812" s="4"/>
      <c r="D812" s="66"/>
      <c r="E812" s="45"/>
      <c r="F812" s="4"/>
      <c r="G812" s="4"/>
      <c r="H812" s="4"/>
      <c r="I812" s="4"/>
      <c r="J812" s="4"/>
      <c r="K812" s="4"/>
      <c r="L812" s="4"/>
      <c r="M812" s="4"/>
      <c r="N812" s="4"/>
      <c r="O812" s="4"/>
      <c r="P812" s="4"/>
      <c r="Q812" s="4"/>
      <c r="R812" s="4"/>
      <c r="S812" s="4"/>
      <c r="T812" s="4"/>
      <c r="U812" s="4"/>
      <c r="V812" s="4"/>
      <c r="W812" s="4"/>
      <c r="X812" s="4"/>
      <c r="Y812" s="4"/>
      <c r="Z812" s="4"/>
      <c r="AA812" s="4"/>
    </row>
    <row r="813">
      <c r="A813" s="43"/>
      <c r="B813" s="37" t="s">
        <v>97</v>
      </c>
      <c r="C813" s="4"/>
      <c r="D813" s="66"/>
      <c r="E813" s="45"/>
      <c r="F813" s="4"/>
      <c r="G813" s="4"/>
      <c r="H813" s="4"/>
      <c r="I813" s="4"/>
      <c r="J813" s="4"/>
      <c r="K813" s="4"/>
      <c r="L813" s="4"/>
      <c r="M813" s="4"/>
      <c r="N813" s="4"/>
      <c r="O813" s="4"/>
      <c r="P813" s="4"/>
      <c r="Q813" s="4"/>
      <c r="R813" s="4"/>
      <c r="S813" s="4"/>
      <c r="T813" s="4"/>
      <c r="U813" s="4"/>
      <c r="V813" s="4"/>
      <c r="W813" s="4"/>
      <c r="X813" s="4"/>
      <c r="Y813" s="4"/>
      <c r="Z813" s="4"/>
      <c r="AA813" s="4"/>
    </row>
    <row r="814">
      <c r="A814" s="43"/>
      <c r="B814" s="37" t="s">
        <v>97</v>
      </c>
      <c r="C814" s="4"/>
      <c r="D814" s="66"/>
      <c r="E814" s="45"/>
      <c r="F814" s="4"/>
      <c r="G814" s="4"/>
      <c r="H814" s="4"/>
      <c r="I814" s="4"/>
      <c r="J814" s="4"/>
      <c r="K814" s="4"/>
      <c r="L814" s="4"/>
      <c r="M814" s="4"/>
      <c r="N814" s="4"/>
      <c r="O814" s="4"/>
      <c r="P814" s="4"/>
      <c r="Q814" s="4"/>
      <c r="R814" s="4"/>
      <c r="S814" s="4"/>
      <c r="T814" s="4"/>
      <c r="U814" s="4"/>
      <c r="V814" s="4"/>
      <c r="W814" s="4"/>
      <c r="X814" s="4"/>
      <c r="Y814" s="4"/>
      <c r="Z814" s="4"/>
      <c r="AA814" s="4"/>
    </row>
    <row r="815">
      <c r="A815" s="43"/>
      <c r="B815" s="37" t="s">
        <v>97</v>
      </c>
      <c r="C815" s="4"/>
      <c r="D815" s="66"/>
      <c r="E815" s="45"/>
      <c r="F815" s="4"/>
      <c r="G815" s="4"/>
      <c r="H815" s="4"/>
      <c r="I815" s="4"/>
      <c r="J815" s="4"/>
      <c r="K815" s="4"/>
      <c r="L815" s="4"/>
      <c r="M815" s="4"/>
      <c r="N815" s="4"/>
      <c r="O815" s="4"/>
      <c r="P815" s="4"/>
      <c r="Q815" s="4"/>
      <c r="R815" s="4"/>
      <c r="S815" s="4"/>
      <c r="T815" s="4"/>
      <c r="U815" s="4"/>
      <c r="V815" s="4"/>
      <c r="W815" s="4"/>
      <c r="X815" s="4"/>
      <c r="Y815" s="4"/>
      <c r="Z815" s="4"/>
      <c r="AA815" s="4"/>
    </row>
    <row r="816">
      <c r="A816" s="43"/>
      <c r="B816" s="37" t="s">
        <v>97</v>
      </c>
      <c r="C816" s="4"/>
      <c r="D816" s="66"/>
      <c r="E816" s="45"/>
      <c r="F816" s="4"/>
      <c r="G816" s="4"/>
      <c r="H816" s="4"/>
      <c r="I816" s="4"/>
      <c r="J816" s="4"/>
      <c r="K816" s="4"/>
      <c r="L816" s="4"/>
      <c r="M816" s="4"/>
      <c r="N816" s="4"/>
      <c r="O816" s="4"/>
      <c r="P816" s="4"/>
      <c r="Q816" s="4"/>
      <c r="R816" s="4"/>
      <c r="S816" s="4"/>
      <c r="T816" s="4"/>
      <c r="U816" s="4"/>
      <c r="V816" s="4"/>
      <c r="W816" s="4"/>
      <c r="X816" s="4"/>
      <c r="Y816" s="4"/>
      <c r="Z816" s="4"/>
      <c r="AA816" s="4"/>
    </row>
    <row r="817">
      <c r="A817" s="43"/>
      <c r="B817" s="37" t="s">
        <v>97</v>
      </c>
      <c r="C817" s="4"/>
      <c r="D817" s="66"/>
      <c r="E817" s="45"/>
      <c r="F817" s="4"/>
      <c r="G817" s="4"/>
      <c r="H817" s="4"/>
      <c r="I817" s="4"/>
      <c r="J817" s="4"/>
      <c r="K817" s="4"/>
      <c r="L817" s="4"/>
      <c r="M817" s="4"/>
      <c r="N817" s="4"/>
      <c r="O817" s="4"/>
      <c r="P817" s="4"/>
      <c r="Q817" s="4"/>
      <c r="R817" s="4"/>
      <c r="S817" s="4"/>
      <c r="T817" s="4"/>
      <c r="U817" s="4"/>
      <c r="V817" s="4"/>
      <c r="W817" s="4"/>
      <c r="X817" s="4"/>
      <c r="Y817" s="4"/>
      <c r="Z817" s="4"/>
      <c r="AA817" s="4"/>
    </row>
    <row r="818">
      <c r="A818" s="43"/>
      <c r="B818" s="37" t="s">
        <v>97</v>
      </c>
      <c r="C818" s="4"/>
      <c r="D818" s="66"/>
      <c r="E818" s="45"/>
      <c r="F818" s="4"/>
      <c r="G818" s="4"/>
      <c r="H818" s="4"/>
      <c r="I818" s="4"/>
      <c r="J818" s="4"/>
      <c r="K818" s="4"/>
      <c r="L818" s="4"/>
      <c r="M818" s="4"/>
      <c r="N818" s="4"/>
      <c r="O818" s="4"/>
      <c r="P818" s="4"/>
      <c r="Q818" s="4"/>
      <c r="R818" s="4"/>
      <c r="S818" s="4"/>
      <c r="T818" s="4"/>
      <c r="U818" s="4"/>
      <c r="V818" s="4"/>
      <c r="W818" s="4"/>
      <c r="X818" s="4"/>
      <c r="Y818" s="4"/>
      <c r="Z818" s="4"/>
      <c r="AA818" s="4"/>
    </row>
    <row r="819">
      <c r="A819" s="43"/>
      <c r="B819" s="37" t="s">
        <v>97</v>
      </c>
      <c r="C819" s="4"/>
      <c r="D819" s="66"/>
      <c r="E819" s="45"/>
      <c r="F819" s="4"/>
      <c r="G819" s="4"/>
      <c r="H819" s="4"/>
      <c r="I819" s="4"/>
      <c r="J819" s="4"/>
      <c r="K819" s="4"/>
      <c r="L819" s="4"/>
      <c r="M819" s="4"/>
      <c r="N819" s="4"/>
      <c r="O819" s="4"/>
      <c r="P819" s="4"/>
      <c r="Q819" s="4"/>
      <c r="R819" s="4"/>
      <c r="S819" s="4"/>
      <c r="T819" s="4"/>
      <c r="U819" s="4"/>
      <c r="V819" s="4"/>
      <c r="W819" s="4"/>
      <c r="X819" s="4"/>
      <c r="Y819" s="4"/>
      <c r="Z819" s="4"/>
      <c r="AA819" s="4"/>
    </row>
    <row r="820">
      <c r="A820" s="43"/>
      <c r="B820" s="37" t="s">
        <v>97</v>
      </c>
      <c r="C820" s="4"/>
      <c r="D820" s="66"/>
      <c r="E820" s="45"/>
      <c r="F820" s="4"/>
      <c r="G820" s="4"/>
      <c r="H820" s="4"/>
      <c r="I820" s="4"/>
      <c r="J820" s="4"/>
      <c r="K820" s="4"/>
      <c r="L820" s="4"/>
      <c r="M820" s="4"/>
      <c r="N820" s="4"/>
      <c r="O820" s="4"/>
      <c r="P820" s="4"/>
      <c r="Q820" s="4"/>
      <c r="R820" s="4"/>
      <c r="S820" s="4"/>
      <c r="T820" s="4"/>
      <c r="U820" s="4"/>
      <c r="V820" s="4"/>
      <c r="W820" s="4"/>
      <c r="X820" s="4"/>
      <c r="Y820" s="4"/>
      <c r="Z820" s="4"/>
      <c r="AA820" s="4"/>
    </row>
    <row r="821">
      <c r="A821" s="43"/>
      <c r="B821" s="37" t="s">
        <v>97</v>
      </c>
      <c r="C821" s="4"/>
      <c r="D821" s="66"/>
      <c r="E821" s="45"/>
      <c r="F821" s="4"/>
      <c r="G821" s="4"/>
      <c r="H821" s="4"/>
      <c r="I821" s="4"/>
      <c r="J821" s="4"/>
      <c r="K821" s="4"/>
      <c r="L821" s="4"/>
      <c r="M821" s="4"/>
      <c r="N821" s="4"/>
      <c r="O821" s="4"/>
      <c r="P821" s="4"/>
      <c r="Q821" s="4"/>
      <c r="R821" s="4"/>
      <c r="S821" s="4"/>
      <c r="T821" s="4"/>
      <c r="U821" s="4"/>
      <c r="V821" s="4"/>
      <c r="W821" s="4"/>
      <c r="X821" s="4"/>
      <c r="Y821" s="4"/>
      <c r="Z821" s="4"/>
      <c r="AA821" s="4"/>
    </row>
    <row r="822">
      <c r="A822" s="43"/>
      <c r="B822" s="37" t="s">
        <v>97</v>
      </c>
      <c r="C822" s="4"/>
      <c r="D822" s="66"/>
      <c r="E822" s="45"/>
      <c r="F822" s="4"/>
      <c r="G822" s="4"/>
      <c r="H822" s="4"/>
      <c r="I822" s="4"/>
      <c r="J822" s="4"/>
      <c r="K822" s="4"/>
      <c r="L822" s="4"/>
      <c r="M822" s="4"/>
      <c r="N822" s="4"/>
      <c r="O822" s="4"/>
      <c r="P822" s="4"/>
      <c r="Q822" s="4"/>
      <c r="R822" s="4"/>
      <c r="S822" s="4"/>
      <c r="T822" s="4"/>
      <c r="U822" s="4"/>
      <c r="V822" s="4"/>
      <c r="W822" s="4"/>
      <c r="X822" s="4"/>
      <c r="Y822" s="4"/>
      <c r="Z822" s="4"/>
      <c r="AA822" s="4"/>
    </row>
    <row r="823">
      <c r="A823" s="43"/>
      <c r="B823" s="37" t="s">
        <v>97</v>
      </c>
      <c r="C823" s="4"/>
      <c r="D823" s="66"/>
      <c r="E823" s="45"/>
      <c r="F823" s="4"/>
      <c r="G823" s="4"/>
      <c r="H823" s="4"/>
      <c r="I823" s="4"/>
      <c r="J823" s="4"/>
      <c r="K823" s="4"/>
      <c r="L823" s="4"/>
      <c r="M823" s="4"/>
      <c r="N823" s="4"/>
      <c r="O823" s="4"/>
      <c r="P823" s="4"/>
      <c r="Q823" s="4"/>
      <c r="R823" s="4"/>
      <c r="S823" s="4"/>
      <c r="T823" s="4"/>
      <c r="U823" s="4"/>
      <c r="V823" s="4"/>
      <c r="W823" s="4"/>
      <c r="X823" s="4"/>
      <c r="Y823" s="4"/>
      <c r="Z823" s="4"/>
      <c r="AA823" s="4"/>
    </row>
    <row r="824">
      <c r="A824" s="43"/>
      <c r="B824" s="37" t="s">
        <v>97</v>
      </c>
      <c r="C824" s="4"/>
      <c r="D824" s="66"/>
      <c r="E824" s="45"/>
      <c r="F824" s="4"/>
      <c r="G824" s="4"/>
      <c r="H824" s="4"/>
      <c r="I824" s="4"/>
      <c r="J824" s="4"/>
      <c r="K824" s="4"/>
      <c r="L824" s="4"/>
      <c r="M824" s="4"/>
      <c r="N824" s="4"/>
      <c r="O824" s="4"/>
      <c r="P824" s="4"/>
      <c r="Q824" s="4"/>
      <c r="R824" s="4"/>
      <c r="S824" s="4"/>
      <c r="T824" s="4"/>
      <c r="U824" s="4"/>
      <c r="V824" s="4"/>
      <c r="W824" s="4"/>
      <c r="X824" s="4"/>
      <c r="Y824" s="4"/>
      <c r="Z824" s="4"/>
      <c r="AA824" s="4"/>
    </row>
    <row r="825">
      <c r="A825" s="43"/>
      <c r="B825" s="37" t="s">
        <v>97</v>
      </c>
      <c r="C825" s="4"/>
      <c r="D825" s="66"/>
      <c r="E825" s="45"/>
      <c r="F825" s="4"/>
      <c r="G825" s="4"/>
      <c r="H825" s="4"/>
      <c r="I825" s="4"/>
      <c r="J825" s="4"/>
      <c r="K825" s="4"/>
      <c r="L825" s="4"/>
      <c r="M825" s="4"/>
      <c r="N825" s="4"/>
      <c r="O825" s="4"/>
      <c r="P825" s="4"/>
      <c r="Q825" s="4"/>
      <c r="R825" s="4"/>
      <c r="S825" s="4"/>
      <c r="T825" s="4"/>
      <c r="U825" s="4"/>
      <c r="V825" s="4"/>
      <c r="W825" s="4"/>
      <c r="X825" s="4"/>
      <c r="Y825" s="4"/>
      <c r="Z825" s="4"/>
      <c r="AA825" s="4"/>
    </row>
    <row r="826">
      <c r="A826" s="43"/>
      <c r="B826" s="37" t="s">
        <v>97</v>
      </c>
      <c r="C826" s="4"/>
      <c r="D826" s="66"/>
      <c r="E826" s="45"/>
      <c r="F826" s="4"/>
      <c r="G826" s="4"/>
      <c r="H826" s="4"/>
      <c r="I826" s="4"/>
      <c r="J826" s="4"/>
      <c r="K826" s="4"/>
      <c r="L826" s="4"/>
      <c r="M826" s="4"/>
      <c r="N826" s="4"/>
      <c r="O826" s="4"/>
      <c r="P826" s="4"/>
      <c r="Q826" s="4"/>
      <c r="R826" s="4"/>
      <c r="S826" s="4"/>
      <c r="T826" s="4"/>
      <c r="U826" s="4"/>
      <c r="V826" s="4"/>
      <c r="W826" s="4"/>
      <c r="X826" s="4"/>
      <c r="Y826" s="4"/>
      <c r="Z826" s="4"/>
      <c r="AA826" s="4"/>
    </row>
    <row r="827">
      <c r="A827" s="43"/>
      <c r="B827" s="37" t="s">
        <v>97</v>
      </c>
      <c r="C827" s="4"/>
      <c r="D827" s="66"/>
      <c r="E827" s="45"/>
      <c r="F827" s="4"/>
      <c r="G827" s="4"/>
      <c r="H827" s="4"/>
      <c r="I827" s="4"/>
      <c r="J827" s="4"/>
      <c r="K827" s="4"/>
      <c r="L827" s="4"/>
      <c r="M827" s="4"/>
      <c r="N827" s="4"/>
      <c r="O827" s="4"/>
      <c r="P827" s="4"/>
      <c r="Q827" s="4"/>
      <c r="R827" s="4"/>
      <c r="S827" s="4"/>
      <c r="T827" s="4"/>
      <c r="U827" s="4"/>
      <c r="V827" s="4"/>
      <c r="W827" s="4"/>
      <c r="X827" s="4"/>
      <c r="Y827" s="4"/>
      <c r="Z827" s="4"/>
      <c r="AA827" s="4"/>
    </row>
    <row r="828">
      <c r="A828" s="43"/>
      <c r="B828" s="37" t="s">
        <v>97</v>
      </c>
      <c r="C828" s="4"/>
      <c r="D828" s="66"/>
      <c r="E828" s="45"/>
      <c r="F828" s="4"/>
      <c r="G828" s="4"/>
      <c r="H828" s="4"/>
      <c r="I828" s="4"/>
      <c r="J828" s="4"/>
      <c r="K828" s="4"/>
      <c r="L828" s="4"/>
      <c r="M828" s="4"/>
      <c r="N828" s="4"/>
      <c r="O828" s="4"/>
      <c r="P828" s="4"/>
      <c r="Q828" s="4"/>
      <c r="R828" s="4"/>
      <c r="S828" s="4"/>
      <c r="T828" s="4"/>
      <c r="U828" s="4"/>
      <c r="V828" s="4"/>
      <c r="W828" s="4"/>
      <c r="X828" s="4"/>
      <c r="Y828" s="4"/>
      <c r="Z828" s="4"/>
      <c r="AA828" s="4"/>
    </row>
    <row r="829">
      <c r="A829" s="43"/>
      <c r="B829" s="37" t="s">
        <v>97</v>
      </c>
      <c r="C829" s="4"/>
      <c r="D829" s="66"/>
      <c r="E829" s="45"/>
      <c r="F829" s="4"/>
      <c r="G829" s="4"/>
      <c r="H829" s="4"/>
      <c r="I829" s="4"/>
      <c r="J829" s="4"/>
      <c r="K829" s="4"/>
      <c r="L829" s="4"/>
      <c r="M829" s="4"/>
      <c r="N829" s="4"/>
      <c r="O829" s="4"/>
      <c r="P829" s="4"/>
      <c r="Q829" s="4"/>
      <c r="R829" s="4"/>
      <c r="S829" s="4"/>
      <c r="T829" s="4"/>
      <c r="U829" s="4"/>
      <c r="V829" s="4"/>
      <c r="W829" s="4"/>
      <c r="X829" s="4"/>
      <c r="Y829" s="4"/>
      <c r="Z829" s="4"/>
      <c r="AA829" s="4"/>
    </row>
    <row r="830">
      <c r="A830" s="43"/>
      <c r="B830" s="37" t="s">
        <v>97</v>
      </c>
      <c r="C830" s="4"/>
      <c r="D830" s="66"/>
      <c r="E830" s="45"/>
      <c r="F830" s="4"/>
      <c r="G830" s="4"/>
      <c r="H830" s="4"/>
      <c r="I830" s="4"/>
      <c r="J830" s="4"/>
      <c r="K830" s="4"/>
      <c r="L830" s="4"/>
      <c r="M830" s="4"/>
      <c r="N830" s="4"/>
      <c r="O830" s="4"/>
      <c r="P830" s="4"/>
      <c r="Q830" s="4"/>
      <c r="R830" s="4"/>
      <c r="S830" s="4"/>
      <c r="T830" s="4"/>
      <c r="U830" s="4"/>
      <c r="V830" s="4"/>
      <c r="W830" s="4"/>
      <c r="X830" s="4"/>
      <c r="Y830" s="4"/>
      <c r="Z830" s="4"/>
      <c r="AA830" s="4"/>
    </row>
    <row r="831">
      <c r="A831" s="43"/>
      <c r="B831" s="37" t="s">
        <v>97</v>
      </c>
      <c r="C831" s="4"/>
      <c r="D831" s="66"/>
      <c r="E831" s="45"/>
      <c r="F831" s="4"/>
      <c r="G831" s="4"/>
      <c r="H831" s="4"/>
      <c r="I831" s="4"/>
      <c r="J831" s="4"/>
      <c r="K831" s="4"/>
      <c r="L831" s="4"/>
      <c r="M831" s="4"/>
      <c r="N831" s="4"/>
      <c r="O831" s="4"/>
      <c r="P831" s="4"/>
      <c r="Q831" s="4"/>
      <c r="R831" s="4"/>
      <c r="S831" s="4"/>
      <c r="T831" s="4"/>
      <c r="U831" s="4"/>
      <c r="V831" s="4"/>
      <c r="W831" s="4"/>
      <c r="X831" s="4"/>
      <c r="Y831" s="4"/>
      <c r="Z831" s="4"/>
      <c r="AA831" s="4"/>
    </row>
    <row r="832">
      <c r="A832" s="43"/>
      <c r="B832" s="37" t="s">
        <v>97</v>
      </c>
      <c r="C832" s="4"/>
      <c r="D832" s="66"/>
      <c r="E832" s="45"/>
      <c r="F832" s="4"/>
      <c r="G832" s="4"/>
      <c r="H832" s="4"/>
      <c r="I832" s="4"/>
      <c r="J832" s="4"/>
      <c r="K832" s="4"/>
      <c r="L832" s="4"/>
      <c r="M832" s="4"/>
      <c r="N832" s="4"/>
      <c r="O832" s="4"/>
      <c r="P832" s="4"/>
      <c r="Q832" s="4"/>
      <c r="R832" s="4"/>
      <c r="S832" s="4"/>
      <c r="T832" s="4"/>
      <c r="U832" s="4"/>
      <c r="V832" s="4"/>
      <c r="W832" s="4"/>
      <c r="X832" s="4"/>
      <c r="Y832" s="4"/>
      <c r="Z832" s="4"/>
      <c r="AA832" s="4"/>
    </row>
    <row r="833">
      <c r="A833" s="43"/>
      <c r="B833" s="37" t="s">
        <v>97</v>
      </c>
      <c r="C833" s="4"/>
      <c r="D833" s="66"/>
      <c r="E833" s="45"/>
      <c r="F833" s="4"/>
      <c r="G833" s="4"/>
      <c r="H833" s="4"/>
      <c r="I833" s="4"/>
      <c r="J833" s="4"/>
      <c r="K833" s="4"/>
      <c r="L833" s="4"/>
      <c r="M833" s="4"/>
      <c r="N833" s="4"/>
      <c r="O833" s="4"/>
      <c r="P833" s="4"/>
      <c r="Q833" s="4"/>
      <c r="R833" s="4"/>
      <c r="S833" s="4"/>
      <c r="T833" s="4"/>
      <c r="U833" s="4"/>
      <c r="V833" s="4"/>
      <c r="W833" s="4"/>
      <c r="X833" s="4"/>
      <c r="Y833" s="4"/>
      <c r="Z833" s="4"/>
      <c r="AA833" s="4"/>
    </row>
    <row r="834">
      <c r="A834" s="43"/>
      <c r="B834" s="37" t="s">
        <v>97</v>
      </c>
      <c r="C834" s="4"/>
      <c r="D834" s="66"/>
      <c r="E834" s="45"/>
      <c r="F834" s="4"/>
      <c r="G834" s="4"/>
      <c r="H834" s="4"/>
      <c r="I834" s="4"/>
      <c r="J834" s="4"/>
      <c r="K834" s="4"/>
      <c r="L834" s="4"/>
      <c r="M834" s="4"/>
      <c r="N834" s="4"/>
      <c r="O834" s="4"/>
      <c r="P834" s="4"/>
      <c r="Q834" s="4"/>
      <c r="R834" s="4"/>
      <c r="S834" s="4"/>
      <c r="T834" s="4"/>
      <c r="U834" s="4"/>
      <c r="V834" s="4"/>
      <c r="W834" s="4"/>
      <c r="X834" s="4"/>
      <c r="Y834" s="4"/>
      <c r="Z834" s="4"/>
      <c r="AA834" s="4"/>
    </row>
    <row r="835">
      <c r="A835" s="43"/>
      <c r="B835" s="37" t="s">
        <v>97</v>
      </c>
      <c r="C835" s="4"/>
      <c r="D835" s="66"/>
      <c r="E835" s="45"/>
      <c r="F835" s="4"/>
      <c r="G835" s="4"/>
      <c r="H835" s="4"/>
      <c r="I835" s="4"/>
      <c r="J835" s="4"/>
      <c r="K835" s="4"/>
      <c r="L835" s="4"/>
      <c r="M835" s="4"/>
      <c r="N835" s="4"/>
      <c r="O835" s="4"/>
      <c r="P835" s="4"/>
      <c r="Q835" s="4"/>
      <c r="R835" s="4"/>
      <c r="S835" s="4"/>
      <c r="T835" s="4"/>
      <c r="U835" s="4"/>
      <c r="V835" s="4"/>
      <c r="W835" s="4"/>
      <c r="X835" s="4"/>
      <c r="Y835" s="4"/>
      <c r="Z835" s="4"/>
      <c r="AA835" s="4"/>
    </row>
    <row r="836">
      <c r="A836" s="43"/>
      <c r="B836" s="37" t="s">
        <v>97</v>
      </c>
      <c r="C836" s="4"/>
      <c r="D836" s="66"/>
      <c r="E836" s="45"/>
      <c r="F836" s="4"/>
      <c r="G836" s="4"/>
      <c r="H836" s="4"/>
      <c r="I836" s="4"/>
      <c r="J836" s="4"/>
      <c r="K836" s="4"/>
      <c r="L836" s="4"/>
      <c r="M836" s="4"/>
      <c r="N836" s="4"/>
      <c r="O836" s="4"/>
      <c r="P836" s="4"/>
      <c r="Q836" s="4"/>
      <c r="R836" s="4"/>
      <c r="S836" s="4"/>
      <c r="T836" s="4"/>
      <c r="U836" s="4"/>
      <c r="V836" s="4"/>
      <c r="W836" s="4"/>
      <c r="X836" s="4"/>
      <c r="Y836" s="4"/>
      <c r="Z836" s="4"/>
      <c r="AA836" s="4"/>
    </row>
    <row r="837">
      <c r="A837" s="43"/>
      <c r="B837" s="37" t="s">
        <v>97</v>
      </c>
      <c r="C837" s="4"/>
      <c r="D837" s="66"/>
      <c r="E837" s="45"/>
      <c r="F837" s="4"/>
      <c r="G837" s="4"/>
      <c r="H837" s="4"/>
      <c r="I837" s="4"/>
      <c r="J837" s="4"/>
      <c r="K837" s="4"/>
      <c r="L837" s="4"/>
      <c r="M837" s="4"/>
      <c r="N837" s="4"/>
      <c r="O837" s="4"/>
      <c r="P837" s="4"/>
      <c r="Q837" s="4"/>
      <c r="R837" s="4"/>
      <c r="S837" s="4"/>
      <c r="T837" s="4"/>
      <c r="U837" s="4"/>
      <c r="V837" s="4"/>
      <c r="W837" s="4"/>
      <c r="X837" s="4"/>
      <c r="Y837" s="4"/>
      <c r="Z837" s="4"/>
      <c r="AA837" s="4"/>
    </row>
    <row r="838">
      <c r="A838" s="43"/>
      <c r="B838" s="37" t="s">
        <v>97</v>
      </c>
      <c r="C838" s="4"/>
      <c r="D838" s="66"/>
      <c r="E838" s="45"/>
      <c r="F838" s="4"/>
      <c r="G838" s="4"/>
      <c r="H838" s="4"/>
      <c r="I838" s="4"/>
      <c r="J838" s="4"/>
      <c r="K838" s="4"/>
      <c r="L838" s="4"/>
      <c r="M838" s="4"/>
      <c r="N838" s="4"/>
      <c r="O838" s="4"/>
      <c r="P838" s="4"/>
      <c r="Q838" s="4"/>
      <c r="R838" s="4"/>
      <c r="S838" s="4"/>
      <c r="T838" s="4"/>
      <c r="U838" s="4"/>
      <c r="V838" s="4"/>
      <c r="W838" s="4"/>
      <c r="X838" s="4"/>
      <c r="Y838" s="4"/>
      <c r="Z838" s="4"/>
      <c r="AA838" s="4"/>
    </row>
    <row r="839">
      <c r="A839" s="43"/>
      <c r="B839" s="37" t="s">
        <v>97</v>
      </c>
      <c r="C839" s="4"/>
      <c r="D839" s="66"/>
      <c r="E839" s="45"/>
      <c r="F839" s="4"/>
      <c r="G839" s="4"/>
      <c r="H839" s="4"/>
      <c r="I839" s="4"/>
      <c r="J839" s="4"/>
      <c r="K839" s="4"/>
      <c r="L839" s="4"/>
      <c r="M839" s="4"/>
      <c r="N839" s="4"/>
      <c r="O839" s="4"/>
      <c r="P839" s="4"/>
      <c r="Q839" s="4"/>
      <c r="R839" s="4"/>
      <c r="S839" s="4"/>
      <c r="T839" s="4"/>
      <c r="U839" s="4"/>
      <c r="V839" s="4"/>
      <c r="W839" s="4"/>
      <c r="X839" s="4"/>
      <c r="Y839" s="4"/>
      <c r="Z839" s="4"/>
      <c r="AA839" s="4"/>
    </row>
    <row r="840">
      <c r="A840" s="43"/>
      <c r="B840" s="37" t="s">
        <v>97</v>
      </c>
      <c r="C840" s="4"/>
      <c r="D840" s="66"/>
      <c r="E840" s="45"/>
      <c r="F840" s="4"/>
      <c r="G840" s="4"/>
      <c r="H840" s="4"/>
      <c r="I840" s="4"/>
      <c r="J840" s="4"/>
      <c r="K840" s="4"/>
      <c r="L840" s="4"/>
      <c r="M840" s="4"/>
      <c r="N840" s="4"/>
      <c r="O840" s="4"/>
      <c r="P840" s="4"/>
      <c r="Q840" s="4"/>
      <c r="R840" s="4"/>
      <c r="S840" s="4"/>
      <c r="T840" s="4"/>
      <c r="U840" s="4"/>
      <c r="V840" s="4"/>
      <c r="W840" s="4"/>
      <c r="X840" s="4"/>
      <c r="Y840" s="4"/>
      <c r="Z840" s="4"/>
      <c r="AA840" s="4"/>
    </row>
    <row r="841">
      <c r="A841" s="43"/>
      <c r="B841" s="37" t="s">
        <v>97</v>
      </c>
      <c r="C841" s="4"/>
      <c r="D841" s="66"/>
      <c r="E841" s="45"/>
      <c r="F841" s="4"/>
      <c r="G841" s="4"/>
      <c r="H841" s="4"/>
      <c r="I841" s="4"/>
      <c r="J841" s="4"/>
      <c r="K841" s="4"/>
      <c r="L841" s="4"/>
      <c r="M841" s="4"/>
      <c r="N841" s="4"/>
      <c r="O841" s="4"/>
      <c r="P841" s="4"/>
      <c r="Q841" s="4"/>
      <c r="R841" s="4"/>
      <c r="S841" s="4"/>
      <c r="T841" s="4"/>
      <c r="U841" s="4"/>
      <c r="V841" s="4"/>
      <c r="W841" s="4"/>
      <c r="X841" s="4"/>
      <c r="Y841" s="4"/>
      <c r="Z841" s="4"/>
      <c r="AA841" s="4"/>
    </row>
    <row r="842">
      <c r="A842" s="43"/>
      <c r="B842" s="37" t="s">
        <v>97</v>
      </c>
      <c r="C842" s="4"/>
      <c r="D842" s="66"/>
      <c r="E842" s="45"/>
      <c r="F842" s="4"/>
      <c r="G842" s="4"/>
      <c r="H842" s="4"/>
      <c r="I842" s="4"/>
      <c r="J842" s="4"/>
      <c r="K842" s="4"/>
      <c r="L842" s="4"/>
      <c r="M842" s="4"/>
      <c r="N842" s="4"/>
      <c r="O842" s="4"/>
      <c r="P842" s="4"/>
      <c r="Q842" s="4"/>
      <c r="R842" s="4"/>
      <c r="S842" s="4"/>
      <c r="T842" s="4"/>
      <c r="U842" s="4"/>
      <c r="V842" s="4"/>
      <c r="W842" s="4"/>
      <c r="X842" s="4"/>
      <c r="Y842" s="4"/>
      <c r="Z842" s="4"/>
      <c r="AA842" s="4"/>
    </row>
    <row r="843">
      <c r="A843" s="43"/>
      <c r="B843" s="37" t="s">
        <v>97</v>
      </c>
      <c r="C843" s="4"/>
      <c r="D843" s="66"/>
      <c r="E843" s="45"/>
      <c r="F843" s="4"/>
      <c r="G843" s="4"/>
      <c r="H843" s="4"/>
      <c r="I843" s="4"/>
      <c r="J843" s="4"/>
      <c r="K843" s="4"/>
      <c r="L843" s="4"/>
      <c r="M843" s="4"/>
      <c r="N843" s="4"/>
      <c r="O843" s="4"/>
      <c r="P843" s="4"/>
      <c r="Q843" s="4"/>
      <c r="R843" s="4"/>
      <c r="S843" s="4"/>
      <c r="T843" s="4"/>
      <c r="U843" s="4"/>
      <c r="V843" s="4"/>
      <c r="W843" s="4"/>
      <c r="X843" s="4"/>
      <c r="Y843" s="4"/>
      <c r="Z843" s="4"/>
      <c r="AA843" s="4"/>
    </row>
    <row r="844">
      <c r="A844" s="43"/>
      <c r="B844" s="37" t="s">
        <v>97</v>
      </c>
      <c r="C844" s="4"/>
      <c r="D844" s="66"/>
      <c r="E844" s="45"/>
      <c r="F844" s="4"/>
      <c r="G844" s="4"/>
      <c r="H844" s="4"/>
      <c r="I844" s="4"/>
      <c r="J844" s="4"/>
      <c r="K844" s="4"/>
      <c r="L844" s="4"/>
      <c r="M844" s="4"/>
      <c r="N844" s="4"/>
      <c r="O844" s="4"/>
      <c r="P844" s="4"/>
      <c r="Q844" s="4"/>
      <c r="R844" s="4"/>
      <c r="S844" s="4"/>
      <c r="T844" s="4"/>
      <c r="U844" s="4"/>
      <c r="V844" s="4"/>
      <c r="W844" s="4"/>
      <c r="X844" s="4"/>
      <c r="Y844" s="4"/>
      <c r="Z844" s="4"/>
      <c r="AA844" s="4"/>
    </row>
    <row r="845">
      <c r="A845" s="43"/>
      <c r="B845" s="37" t="s">
        <v>97</v>
      </c>
      <c r="C845" s="4"/>
      <c r="D845" s="66"/>
      <c r="E845" s="45"/>
      <c r="F845" s="4"/>
      <c r="G845" s="4"/>
      <c r="H845" s="4"/>
      <c r="I845" s="4"/>
      <c r="J845" s="4"/>
      <c r="K845" s="4"/>
      <c r="L845" s="4"/>
      <c r="M845" s="4"/>
      <c r="N845" s="4"/>
      <c r="O845" s="4"/>
      <c r="P845" s="4"/>
      <c r="Q845" s="4"/>
      <c r="R845" s="4"/>
      <c r="S845" s="4"/>
      <c r="T845" s="4"/>
      <c r="U845" s="4"/>
      <c r="V845" s="4"/>
      <c r="W845" s="4"/>
      <c r="X845" s="4"/>
      <c r="Y845" s="4"/>
      <c r="Z845" s="4"/>
      <c r="AA845" s="4"/>
    </row>
    <row r="846">
      <c r="A846" s="43"/>
      <c r="B846" s="37" t="s">
        <v>97</v>
      </c>
      <c r="C846" s="4"/>
      <c r="D846" s="66"/>
      <c r="E846" s="45"/>
      <c r="F846" s="4"/>
      <c r="G846" s="4"/>
      <c r="H846" s="4"/>
      <c r="I846" s="4"/>
      <c r="J846" s="4"/>
      <c r="K846" s="4"/>
      <c r="L846" s="4"/>
      <c r="M846" s="4"/>
      <c r="N846" s="4"/>
      <c r="O846" s="4"/>
      <c r="P846" s="4"/>
      <c r="Q846" s="4"/>
      <c r="R846" s="4"/>
      <c r="S846" s="4"/>
      <c r="T846" s="4"/>
      <c r="U846" s="4"/>
      <c r="V846" s="4"/>
      <c r="W846" s="4"/>
      <c r="X846" s="4"/>
      <c r="Y846" s="4"/>
      <c r="Z846" s="4"/>
      <c r="AA846" s="4"/>
    </row>
    <row r="847">
      <c r="A847" s="43"/>
      <c r="B847" s="37" t="s">
        <v>97</v>
      </c>
      <c r="C847" s="4"/>
      <c r="D847" s="66"/>
      <c r="E847" s="45"/>
      <c r="F847" s="4"/>
      <c r="G847" s="4"/>
      <c r="H847" s="4"/>
      <c r="I847" s="4"/>
      <c r="J847" s="4"/>
      <c r="K847" s="4"/>
      <c r="L847" s="4"/>
      <c r="M847" s="4"/>
      <c r="N847" s="4"/>
      <c r="O847" s="4"/>
      <c r="P847" s="4"/>
      <c r="Q847" s="4"/>
      <c r="R847" s="4"/>
      <c r="S847" s="4"/>
      <c r="T847" s="4"/>
      <c r="U847" s="4"/>
      <c r="V847" s="4"/>
      <c r="W847" s="4"/>
      <c r="X847" s="4"/>
      <c r="Y847" s="4"/>
      <c r="Z847" s="4"/>
      <c r="AA847" s="4"/>
    </row>
    <row r="848">
      <c r="A848" s="43"/>
      <c r="B848" s="37" t="s">
        <v>97</v>
      </c>
      <c r="C848" s="4"/>
      <c r="D848" s="66"/>
      <c r="E848" s="45"/>
      <c r="F848" s="4"/>
      <c r="G848" s="4"/>
      <c r="H848" s="4"/>
      <c r="I848" s="4"/>
      <c r="J848" s="4"/>
      <c r="K848" s="4"/>
      <c r="L848" s="4"/>
      <c r="M848" s="4"/>
      <c r="N848" s="4"/>
      <c r="O848" s="4"/>
      <c r="P848" s="4"/>
      <c r="Q848" s="4"/>
      <c r="R848" s="4"/>
      <c r="S848" s="4"/>
      <c r="T848" s="4"/>
      <c r="U848" s="4"/>
      <c r="V848" s="4"/>
      <c r="W848" s="4"/>
      <c r="X848" s="4"/>
      <c r="Y848" s="4"/>
      <c r="Z848" s="4"/>
      <c r="AA848" s="4"/>
    </row>
    <row r="849">
      <c r="A849" s="43"/>
      <c r="B849" s="37" t="s">
        <v>97</v>
      </c>
      <c r="C849" s="4"/>
      <c r="D849" s="66"/>
      <c r="E849" s="45"/>
      <c r="F849" s="4"/>
      <c r="G849" s="4"/>
      <c r="H849" s="4"/>
      <c r="I849" s="4"/>
      <c r="J849" s="4"/>
      <c r="K849" s="4"/>
      <c r="L849" s="4"/>
      <c r="M849" s="4"/>
      <c r="N849" s="4"/>
      <c r="O849" s="4"/>
      <c r="P849" s="4"/>
      <c r="Q849" s="4"/>
      <c r="R849" s="4"/>
      <c r="S849" s="4"/>
      <c r="T849" s="4"/>
      <c r="U849" s="4"/>
      <c r="V849" s="4"/>
      <c r="W849" s="4"/>
      <c r="X849" s="4"/>
      <c r="Y849" s="4"/>
      <c r="Z849" s="4"/>
      <c r="AA849" s="4"/>
    </row>
    <row r="850">
      <c r="A850" s="43"/>
      <c r="B850" s="37" t="s">
        <v>97</v>
      </c>
      <c r="C850" s="4"/>
      <c r="D850" s="66"/>
      <c r="E850" s="45"/>
      <c r="F850" s="4"/>
      <c r="G850" s="4"/>
      <c r="H850" s="4"/>
      <c r="I850" s="4"/>
      <c r="J850" s="4"/>
      <c r="K850" s="4"/>
      <c r="L850" s="4"/>
      <c r="M850" s="4"/>
      <c r="N850" s="4"/>
      <c r="O850" s="4"/>
      <c r="P850" s="4"/>
      <c r="Q850" s="4"/>
      <c r="R850" s="4"/>
      <c r="S850" s="4"/>
      <c r="T850" s="4"/>
      <c r="U850" s="4"/>
      <c r="V850" s="4"/>
      <c r="W850" s="4"/>
      <c r="X850" s="4"/>
      <c r="Y850" s="4"/>
      <c r="Z850" s="4"/>
      <c r="AA850" s="4"/>
    </row>
    <row r="851">
      <c r="A851" s="43"/>
      <c r="B851" s="37" t="s">
        <v>97</v>
      </c>
      <c r="C851" s="4"/>
      <c r="D851" s="66"/>
      <c r="E851" s="45"/>
      <c r="F851" s="4"/>
      <c r="G851" s="4"/>
      <c r="H851" s="4"/>
      <c r="I851" s="4"/>
      <c r="J851" s="4"/>
      <c r="K851" s="4"/>
      <c r="L851" s="4"/>
      <c r="M851" s="4"/>
      <c r="N851" s="4"/>
      <c r="O851" s="4"/>
      <c r="P851" s="4"/>
      <c r="Q851" s="4"/>
      <c r="R851" s="4"/>
      <c r="S851" s="4"/>
      <c r="T851" s="4"/>
      <c r="U851" s="4"/>
      <c r="V851" s="4"/>
      <c r="W851" s="4"/>
      <c r="X851" s="4"/>
      <c r="Y851" s="4"/>
      <c r="Z851" s="4"/>
      <c r="AA851" s="4"/>
    </row>
    <row r="852">
      <c r="A852" s="43"/>
      <c r="B852" s="37" t="s">
        <v>97</v>
      </c>
      <c r="C852" s="4"/>
      <c r="D852" s="66"/>
      <c r="E852" s="45"/>
      <c r="F852" s="4"/>
      <c r="G852" s="4"/>
      <c r="H852" s="4"/>
      <c r="I852" s="4"/>
      <c r="J852" s="4"/>
      <c r="K852" s="4"/>
      <c r="L852" s="4"/>
      <c r="M852" s="4"/>
      <c r="N852" s="4"/>
      <c r="O852" s="4"/>
      <c r="P852" s="4"/>
      <c r="Q852" s="4"/>
      <c r="R852" s="4"/>
      <c r="S852" s="4"/>
      <c r="T852" s="4"/>
      <c r="U852" s="4"/>
      <c r="V852" s="4"/>
      <c r="W852" s="4"/>
      <c r="X852" s="4"/>
      <c r="Y852" s="4"/>
      <c r="Z852" s="4"/>
      <c r="AA852" s="4"/>
    </row>
    <row r="853">
      <c r="A853" s="43"/>
      <c r="B853" s="37" t="s">
        <v>97</v>
      </c>
      <c r="C853" s="4"/>
      <c r="D853" s="66"/>
      <c r="E853" s="45"/>
      <c r="F853" s="4"/>
      <c r="G853" s="4"/>
      <c r="H853" s="4"/>
      <c r="I853" s="4"/>
      <c r="J853" s="4"/>
      <c r="K853" s="4"/>
      <c r="L853" s="4"/>
      <c r="M853" s="4"/>
      <c r="N853" s="4"/>
      <c r="O853" s="4"/>
      <c r="P853" s="4"/>
      <c r="Q853" s="4"/>
      <c r="R853" s="4"/>
      <c r="S853" s="4"/>
      <c r="T853" s="4"/>
      <c r="U853" s="4"/>
      <c r="V853" s="4"/>
      <c r="W853" s="4"/>
      <c r="X853" s="4"/>
      <c r="Y853" s="4"/>
      <c r="Z853" s="4"/>
      <c r="AA853" s="4"/>
    </row>
    <row r="854">
      <c r="A854" s="43"/>
      <c r="B854" s="37" t="s">
        <v>97</v>
      </c>
      <c r="C854" s="4"/>
      <c r="D854" s="66"/>
      <c r="E854" s="45"/>
      <c r="F854" s="4"/>
      <c r="G854" s="4"/>
      <c r="H854" s="4"/>
      <c r="I854" s="4"/>
      <c r="J854" s="4"/>
      <c r="K854" s="4"/>
      <c r="L854" s="4"/>
      <c r="M854" s="4"/>
      <c r="N854" s="4"/>
      <c r="O854" s="4"/>
      <c r="P854" s="4"/>
      <c r="Q854" s="4"/>
      <c r="R854" s="4"/>
      <c r="S854" s="4"/>
      <c r="T854" s="4"/>
      <c r="U854" s="4"/>
      <c r="V854" s="4"/>
      <c r="W854" s="4"/>
      <c r="X854" s="4"/>
      <c r="Y854" s="4"/>
      <c r="Z854" s="4"/>
      <c r="AA854" s="4"/>
    </row>
    <row r="855">
      <c r="A855" s="43"/>
      <c r="B855" s="37" t="s">
        <v>97</v>
      </c>
      <c r="C855" s="4"/>
      <c r="D855" s="66"/>
      <c r="E855" s="45"/>
      <c r="F855" s="4"/>
      <c r="G855" s="4"/>
      <c r="H855" s="4"/>
      <c r="I855" s="4"/>
      <c r="J855" s="4"/>
      <c r="K855" s="4"/>
      <c r="L855" s="4"/>
      <c r="M855" s="4"/>
      <c r="N855" s="4"/>
      <c r="O855" s="4"/>
      <c r="P855" s="4"/>
      <c r="Q855" s="4"/>
      <c r="R855" s="4"/>
      <c r="S855" s="4"/>
      <c r="T855" s="4"/>
      <c r="U855" s="4"/>
      <c r="V855" s="4"/>
      <c r="W855" s="4"/>
      <c r="X855" s="4"/>
      <c r="Y855" s="4"/>
      <c r="Z855" s="4"/>
      <c r="AA855" s="4"/>
    </row>
    <row r="856">
      <c r="A856" s="43"/>
      <c r="B856" s="37" t="s">
        <v>97</v>
      </c>
      <c r="C856" s="4"/>
      <c r="D856" s="66"/>
      <c r="E856" s="45"/>
      <c r="F856" s="4"/>
      <c r="G856" s="4"/>
      <c r="H856" s="4"/>
      <c r="I856" s="4"/>
      <c r="J856" s="4"/>
      <c r="K856" s="4"/>
      <c r="L856" s="4"/>
      <c r="M856" s="4"/>
      <c r="N856" s="4"/>
      <c r="O856" s="4"/>
      <c r="P856" s="4"/>
      <c r="Q856" s="4"/>
      <c r="R856" s="4"/>
      <c r="S856" s="4"/>
      <c r="T856" s="4"/>
      <c r="U856" s="4"/>
      <c r="V856" s="4"/>
      <c r="W856" s="4"/>
      <c r="X856" s="4"/>
      <c r="Y856" s="4"/>
      <c r="Z856" s="4"/>
      <c r="AA856" s="4"/>
    </row>
    <row r="857">
      <c r="A857" s="43"/>
      <c r="B857" s="37" t="s">
        <v>97</v>
      </c>
      <c r="C857" s="4"/>
      <c r="D857" s="66"/>
      <c r="E857" s="45"/>
      <c r="F857" s="4"/>
      <c r="G857" s="4"/>
      <c r="H857" s="4"/>
      <c r="I857" s="4"/>
      <c r="J857" s="4"/>
      <c r="K857" s="4"/>
      <c r="L857" s="4"/>
      <c r="M857" s="4"/>
      <c r="N857" s="4"/>
      <c r="O857" s="4"/>
      <c r="P857" s="4"/>
      <c r="Q857" s="4"/>
      <c r="R857" s="4"/>
      <c r="S857" s="4"/>
      <c r="T857" s="4"/>
      <c r="U857" s="4"/>
      <c r="V857" s="4"/>
      <c r="W857" s="4"/>
      <c r="X857" s="4"/>
      <c r="Y857" s="4"/>
      <c r="Z857" s="4"/>
      <c r="AA857" s="4"/>
    </row>
    <row r="858">
      <c r="A858" s="43"/>
      <c r="B858" s="37" t="s">
        <v>97</v>
      </c>
      <c r="C858" s="4"/>
      <c r="D858" s="66"/>
      <c r="E858" s="45"/>
      <c r="F858" s="4"/>
      <c r="G858" s="4"/>
      <c r="H858" s="4"/>
      <c r="I858" s="4"/>
      <c r="J858" s="4"/>
      <c r="K858" s="4"/>
      <c r="L858" s="4"/>
      <c r="M858" s="4"/>
      <c r="N858" s="4"/>
      <c r="O858" s="4"/>
      <c r="P858" s="4"/>
      <c r="Q858" s="4"/>
      <c r="R858" s="4"/>
      <c r="S858" s="4"/>
      <c r="T858" s="4"/>
      <c r="U858" s="4"/>
      <c r="V858" s="4"/>
      <c r="W858" s="4"/>
      <c r="X858" s="4"/>
      <c r="Y858" s="4"/>
      <c r="Z858" s="4"/>
      <c r="AA858" s="4"/>
    </row>
    <row r="859">
      <c r="A859" s="43"/>
      <c r="B859" s="37" t="s">
        <v>97</v>
      </c>
      <c r="C859" s="4"/>
      <c r="D859" s="66"/>
      <c r="E859" s="45"/>
      <c r="F859" s="4"/>
      <c r="G859" s="4"/>
      <c r="H859" s="4"/>
      <c r="I859" s="4"/>
      <c r="J859" s="4"/>
      <c r="K859" s="4"/>
      <c r="L859" s="4"/>
      <c r="M859" s="4"/>
      <c r="N859" s="4"/>
      <c r="O859" s="4"/>
      <c r="P859" s="4"/>
      <c r="Q859" s="4"/>
      <c r="R859" s="4"/>
      <c r="S859" s="4"/>
      <c r="T859" s="4"/>
      <c r="U859" s="4"/>
      <c r="V859" s="4"/>
      <c r="W859" s="4"/>
      <c r="X859" s="4"/>
      <c r="Y859" s="4"/>
      <c r="Z859" s="4"/>
      <c r="AA859" s="4"/>
    </row>
    <row r="860">
      <c r="A860" s="43"/>
      <c r="B860" s="37" t="s">
        <v>97</v>
      </c>
      <c r="C860" s="4"/>
      <c r="D860" s="66"/>
      <c r="E860" s="45"/>
      <c r="F860" s="4"/>
      <c r="G860" s="4"/>
      <c r="H860" s="4"/>
      <c r="I860" s="4"/>
      <c r="J860" s="4"/>
      <c r="K860" s="4"/>
      <c r="L860" s="4"/>
      <c r="M860" s="4"/>
      <c r="N860" s="4"/>
      <c r="O860" s="4"/>
      <c r="P860" s="4"/>
      <c r="Q860" s="4"/>
      <c r="R860" s="4"/>
      <c r="S860" s="4"/>
      <c r="T860" s="4"/>
      <c r="U860" s="4"/>
      <c r="V860" s="4"/>
      <c r="W860" s="4"/>
      <c r="X860" s="4"/>
      <c r="Y860" s="4"/>
      <c r="Z860" s="4"/>
      <c r="AA860" s="4"/>
    </row>
    <row r="861">
      <c r="A861" s="43"/>
      <c r="B861" s="37" t="s">
        <v>97</v>
      </c>
      <c r="C861" s="4"/>
      <c r="D861" s="66"/>
      <c r="E861" s="45"/>
      <c r="F861" s="4"/>
      <c r="G861" s="4"/>
      <c r="H861" s="4"/>
      <c r="I861" s="4"/>
      <c r="J861" s="4"/>
      <c r="K861" s="4"/>
      <c r="L861" s="4"/>
      <c r="M861" s="4"/>
      <c r="N861" s="4"/>
      <c r="O861" s="4"/>
      <c r="P861" s="4"/>
      <c r="Q861" s="4"/>
      <c r="R861" s="4"/>
      <c r="S861" s="4"/>
      <c r="T861" s="4"/>
      <c r="U861" s="4"/>
      <c r="V861" s="4"/>
      <c r="W861" s="4"/>
      <c r="X861" s="4"/>
      <c r="Y861" s="4"/>
      <c r="Z861" s="4"/>
      <c r="AA861" s="4"/>
    </row>
    <row r="862">
      <c r="A862" s="43"/>
      <c r="B862" s="37" t="s">
        <v>97</v>
      </c>
      <c r="C862" s="4"/>
      <c r="D862" s="66"/>
      <c r="E862" s="45"/>
      <c r="F862" s="4"/>
      <c r="G862" s="4"/>
      <c r="H862" s="4"/>
      <c r="I862" s="4"/>
      <c r="J862" s="4"/>
      <c r="K862" s="4"/>
      <c r="L862" s="4"/>
      <c r="M862" s="4"/>
      <c r="N862" s="4"/>
      <c r="O862" s="4"/>
      <c r="P862" s="4"/>
      <c r="Q862" s="4"/>
      <c r="R862" s="4"/>
      <c r="S862" s="4"/>
      <c r="T862" s="4"/>
      <c r="U862" s="4"/>
      <c r="V862" s="4"/>
      <c r="W862" s="4"/>
      <c r="X862" s="4"/>
      <c r="Y862" s="4"/>
      <c r="Z862" s="4"/>
      <c r="AA862" s="4"/>
    </row>
    <row r="863">
      <c r="A863" s="43"/>
      <c r="B863" s="37" t="s">
        <v>97</v>
      </c>
      <c r="C863" s="4"/>
      <c r="D863" s="66"/>
      <c r="E863" s="45"/>
      <c r="F863" s="4"/>
      <c r="G863" s="4"/>
      <c r="H863" s="4"/>
      <c r="I863" s="4"/>
      <c r="J863" s="4"/>
      <c r="K863" s="4"/>
      <c r="L863" s="4"/>
      <c r="M863" s="4"/>
      <c r="N863" s="4"/>
      <c r="O863" s="4"/>
      <c r="P863" s="4"/>
      <c r="Q863" s="4"/>
      <c r="R863" s="4"/>
      <c r="S863" s="4"/>
      <c r="T863" s="4"/>
      <c r="U863" s="4"/>
      <c r="V863" s="4"/>
      <c r="W863" s="4"/>
      <c r="X863" s="4"/>
      <c r="Y863" s="4"/>
      <c r="Z863" s="4"/>
      <c r="AA863" s="4"/>
    </row>
    <row r="864">
      <c r="A864" s="43"/>
      <c r="B864" s="37" t="s">
        <v>97</v>
      </c>
      <c r="C864" s="4"/>
      <c r="D864" s="66"/>
      <c r="E864" s="45"/>
      <c r="F864" s="4"/>
      <c r="G864" s="4"/>
      <c r="H864" s="4"/>
      <c r="I864" s="4"/>
      <c r="J864" s="4"/>
      <c r="K864" s="4"/>
      <c r="L864" s="4"/>
      <c r="M864" s="4"/>
      <c r="N864" s="4"/>
      <c r="O864" s="4"/>
      <c r="P864" s="4"/>
      <c r="Q864" s="4"/>
      <c r="R864" s="4"/>
      <c r="S864" s="4"/>
      <c r="T864" s="4"/>
      <c r="U864" s="4"/>
      <c r="V864" s="4"/>
      <c r="W864" s="4"/>
      <c r="X864" s="4"/>
      <c r="Y864" s="4"/>
      <c r="Z864" s="4"/>
      <c r="AA864" s="4"/>
    </row>
    <row r="865">
      <c r="A865" s="43"/>
      <c r="B865" s="37" t="s">
        <v>97</v>
      </c>
      <c r="C865" s="4"/>
      <c r="D865" s="66"/>
      <c r="E865" s="45"/>
      <c r="F865" s="4"/>
      <c r="G865" s="4"/>
      <c r="H865" s="4"/>
      <c r="I865" s="4"/>
      <c r="J865" s="4"/>
      <c r="K865" s="4"/>
      <c r="L865" s="4"/>
      <c r="M865" s="4"/>
      <c r="N865" s="4"/>
      <c r="O865" s="4"/>
      <c r="P865" s="4"/>
      <c r="Q865" s="4"/>
      <c r="R865" s="4"/>
      <c r="S865" s="4"/>
      <c r="T865" s="4"/>
      <c r="U865" s="4"/>
      <c r="V865" s="4"/>
      <c r="W865" s="4"/>
      <c r="X865" s="4"/>
      <c r="Y865" s="4"/>
      <c r="Z865" s="4"/>
      <c r="AA865" s="4"/>
    </row>
    <row r="866">
      <c r="A866" s="43"/>
      <c r="B866" s="37" t="s">
        <v>97</v>
      </c>
      <c r="C866" s="4"/>
      <c r="D866" s="66"/>
      <c r="E866" s="45"/>
      <c r="F866" s="4"/>
      <c r="G866" s="4"/>
      <c r="H866" s="4"/>
      <c r="I866" s="4"/>
      <c r="J866" s="4"/>
      <c r="K866" s="4"/>
      <c r="L866" s="4"/>
      <c r="M866" s="4"/>
      <c r="N866" s="4"/>
      <c r="O866" s="4"/>
      <c r="P866" s="4"/>
      <c r="Q866" s="4"/>
      <c r="R866" s="4"/>
      <c r="S866" s="4"/>
      <c r="T866" s="4"/>
      <c r="U866" s="4"/>
      <c r="V866" s="4"/>
      <c r="W866" s="4"/>
      <c r="X866" s="4"/>
      <c r="Y866" s="4"/>
      <c r="Z866" s="4"/>
      <c r="AA866" s="4"/>
    </row>
    <row r="867">
      <c r="A867" s="43"/>
      <c r="B867" s="37" t="s">
        <v>97</v>
      </c>
      <c r="C867" s="4"/>
      <c r="D867" s="66"/>
      <c r="E867" s="45"/>
      <c r="F867" s="4"/>
      <c r="G867" s="4"/>
      <c r="H867" s="4"/>
      <c r="I867" s="4"/>
      <c r="J867" s="4"/>
      <c r="K867" s="4"/>
      <c r="L867" s="4"/>
      <c r="M867" s="4"/>
      <c r="N867" s="4"/>
      <c r="O867" s="4"/>
      <c r="P867" s="4"/>
      <c r="Q867" s="4"/>
      <c r="R867" s="4"/>
      <c r="S867" s="4"/>
      <c r="T867" s="4"/>
      <c r="U867" s="4"/>
      <c r="V867" s="4"/>
      <c r="W867" s="4"/>
      <c r="X867" s="4"/>
      <c r="Y867" s="4"/>
      <c r="Z867" s="4"/>
      <c r="AA867" s="4"/>
    </row>
    <row r="868">
      <c r="A868" s="43"/>
      <c r="B868" s="37" t="s">
        <v>97</v>
      </c>
      <c r="C868" s="4"/>
      <c r="D868" s="66"/>
      <c r="E868" s="45"/>
      <c r="F868" s="4"/>
      <c r="G868" s="4"/>
      <c r="H868" s="4"/>
      <c r="I868" s="4"/>
      <c r="J868" s="4"/>
      <c r="K868" s="4"/>
      <c r="L868" s="4"/>
      <c r="M868" s="4"/>
      <c r="N868" s="4"/>
      <c r="O868" s="4"/>
      <c r="P868" s="4"/>
      <c r="Q868" s="4"/>
      <c r="R868" s="4"/>
      <c r="S868" s="4"/>
      <c r="T868" s="4"/>
      <c r="U868" s="4"/>
      <c r="V868" s="4"/>
      <c r="W868" s="4"/>
      <c r="X868" s="4"/>
      <c r="Y868" s="4"/>
      <c r="Z868" s="4"/>
      <c r="AA868" s="4"/>
    </row>
    <row r="869">
      <c r="A869" s="43"/>
      <c r="B869" s="37" t="s">
        <v>97</v>
      </c>
      <c r="C869" s="4"/>
      <c r="D869" s="66"/>
      <c r="E869" s="45"/>
      <c r="F869" s="4"/>
      <c r="G869" s="4"/>
      <c r="H869" s="4"/>
      <c r="I869" s="4"/>
      <c r="J869" s="4"/>
      <c r="K869" s="4"/>
      <c r="L869" s="4"/>
      <c r="M869" s="4"/>
      <c r="N869" s="4"/>
      <c r="O869" s="4"/>
      <c r="P869" s="4"/>
      <c r="Q869" s="4"/>
      <c r="R869" s="4"/>
      <c r="S869" s="4"/>
      <c r="T869" s="4"/>
      <c r="U869" s="4"/>
      <c r="V869" s="4"/>
      <c r="W869" s="4"/>
      <c r="X869" s="4"/>
      <c r="Y869" s="4"/>
      <c r="Z869" s="4"/>
      <c r="AA869" s="4"/>
    </row>
    <row r="870">
      <c r="A870" s="43"/>
      <c r="B870" s="37" t="s">
        <v>97</v>
      </c>
      <c r="C870" s="4"/>
      <c r="D870" s="66"/>
      <c r="E870" s="45"/>
      <c r="F870" s="4"/>
      <c r="G870" s="4"/>
      <c r="H870" s="4"/>
      <c r="I870" s="4"/>
      <c r="J870" s="4"/>
      <c r="K870" s="4"/>
      <c r="L870" s="4"/>
      <c r="M870" s="4"/>
      <c r="N870" s="4"/>
      <c r="O870" s="4"/>
      <c r="P870" s="4"/>
      <c r="Q870" s="4"/>
      <c r="R870" s="4"/>
      <c r="S870" s="4"/>
      <c r="T870" s="4"/>
      <c r="U870" s="4"/>
      <c r="V870" s="4"/>
      <c r="W870" s="4"/>
      <c r="X870" s="4"/>
      <c r="Y870" s="4"/>
      <c r="Z870" s="4"/>
      <c r="AA870" s="4"/>
    </row>
    <row r="871">
      <c r="A871" s="43"/>
      <c r="B871" s="37" t="s">
        <v>97</v>
      </c>
      <c r="C871" s="4"/>
      <c r="D871" s="66"/>
      <c r="E871" s="45"/>
      <c r="F871" s="4"/>
      <c r="G871" s="4"/>
      <c r="H871" s="4"/>
      <c r="I871" s="4"/>
      <c r="J871" s="4"/>
      <c r="K871" s="4"/>
      <c r="L871" s="4"/>
      <c r="M871" s="4"/>
      <c r="N871" s="4"/>
      <c r="O871" s="4"/>
      <c r="P871" s="4"/>
      <c r="Q871" s="4"/>
      <c r="R871" s="4"/>
      <c r="S871" s="4"/>
      <c r="T871" s="4"/>
      <c r="U871" s="4"/>
      <c r="V871" s="4"/>
      <c r="W871" s="4"/>
      <c r="X871" s="4"/>
      <c r="Y871" s="4"/>
      <c r="Z871" s="4"/>
      <c r="AA871" s="4"/>
    </row>
    <row r="872">
      <c r="A872" s="43"/>
      <c r="B872" s="37" t="s">
        <v>97</v>
      </c>
      <c r="C872" s="4"/>
      <c r="D872" s="66"/>
      <c r="E872" s="45"/>
      <c r="F872" s="4"/>
      <c r="G872" s="4"/>
      <c r="H872" s="4"/>
      <c r="I872" s="4"/>
      <c r="J872" s="4"/>
      <c r="K872" s="4"/>
      <c r="L872" s="4"/>
      <c r="M872" s="4"/>
      <c r="N872" s="4"/>
      <c r="O872" s="4"/>
      <c r="P872" s="4"/>
      <c r="Q872" s="4"/>
      <c r="R872" s="4"/>
      <c r="S872" s="4"/>
      <c r="T872" s="4"/>
      <c r="U872" s="4"/>
      <c r="V872" s="4"/>
      <c r="W872" s="4"/>
      <c r="X872" s="4"/>
      <c r="Y872" s="4"/>
      <c r="Z872" s="4"/>
      <c r="AA872" s="4"/>
    </row>
    <row r="873">
      <c r="A873" s="43"/>
      <c r="B873" s="37" t="s">
        <v>97</v>
      </c>
      <c r="C873" s="4"/>
      <c r="D873" s="66"/>
      <c r="E873" s="45"/>
      <c r="F873" s="4"/>
      <c r="G873" s="4"/>
      <c r="H873" s="4"/>
      <c r="I873" s="4"/>
      <c r="J873" s="4"/>
      <c r="K873" s="4"/>
      <c r="L873" s="4"/>
      <c r="M873" s="4"/>
      <c r="N873" s="4"/>
      <c r="O873" s="4"/>
      <c r="P873" s="4"/>
      <c r="Q873" s="4"/>
      <c r="R873" s="4"/>
      <c r="S873" s="4"/>
      <c r="T873" s="4"/>
      <c r="U873" s="4"/>
      <c r="V873" s="4"/>
      <c r="W873" s="4"/>
      <c r="X873" s="4"/>
      <c r="Y873" s="4"/>
      <c r="Z873" s="4"/>
      <c r="AA873" s="4"/>
    </row>
    <row r="874">
      <c r="A874" s="43"/>
      <c r="B874" s="37" t="s">
        <v>97</v>
      </c>
      <c r="C874" s="4"/>
      <c r="D874" s="66"/>
      <c r="E874" s="45"/>
      <c r="F874" s="4"/>
      <c r="G874" s="4"/>
      <c r="H874" s="4"/>
      <c r="I874" s="4"/>
      <c r="J874" s="4"/>
      <c r="K874" s="4"/>
      <c r="L874" s="4"/>
      <c r="M874" s="4"/>
      <c r="N874" s="4"/>
      <c r="O874" s="4"/>
      <c r="P874" s="4"/>
      <c r="Q874" s="4"/>
      <c r="R874" s="4"/>
      <c r="S874" s="4"/>
      <c r="T874" s="4"/>
      <c r="U874" s="4"/>
      <c r="V874" s="4"/>
      <c r="W874" s="4"/>
      <c r="X874" s="4"/>
      <c r="Y874" s="4"/>
      <c r="Z874" s="4"/>
      <c r="AA874" s="4"/>
    </row>
    <row r="875">
      <c r="A875" s="43"/>
      <c r="B875" s="37" t="s">
        <v>97</v>
      </c>
      <c r="C875" s="4"/>
      <c r="D875" s="66"/>
      <c r="E875" s="45"/>
      <c r="F875" s="4"/>
      <c r="G875" s="4"/>
      <c r="H875" s="4"/>
      <c r="I875" s="4"/>
      <c r="J875" s="4"/>
      <c r="K875" s="4"/>
      <c r="L875" s="4"/>
      <c r="M875" s="4"/>
      <c r="N875" s="4"/>
      <c r="O875" s="4"/>
      <c r="P875" s="4"/>
      <c r="Q875" s="4"/>
      <c r="R875" s="4"/>
      <c r="S875" s="4"/>
      <c r="T875" s="4"/>
      <c r="U875" s="4"/>
      <c r="V875" s="4"/>
      <c r="W875" s="4"/>
      <c r="X875" s="4"/>
      <c r="Y875" s="4"/>
      <c r="Z875" s="4"/>
      <c r="AA875" s="4"/>
    </row>
    <row r="876">
      <c r="A876" s="43"/>
      <c r="B876" s="37" t="s">
        <v>97</v>
      </c>
      <c r="C876" s="4"/>
      <c r="D876" s="66"/>
      <c r="E876" s="45"/>
      <c r="F876" s="4"/>
      <c r="G876" s="4"/>
      <c r="H876" s="4"/>
      <c r="I876" s="4"/>
      <c r="J876" s="4"/>
      <c r="K876" s="4"/>
      <c r="L876" s="4"/>
      <c r="M876" s="4"/>
      <c r="N876" s="4"/>
      <c r="O876" s="4"/>
      <c r="P876" s="4"/>
      <c r="Q876" s="4"/>
      <c r="R876" s="4"/>
      <c r="S876" s="4"/>
      <c r="T876" s="4"/>
      <c r="U876" s="4"/>
      <c r="V876" s="4"/>
      <c r="W876" s="4"/>
      <c r="X876" s="4"/>
      <c r="Y876" s="4"/>
      <c r="Z876" s="4"/>
      <c r="AA876" s="4"/>
    </row>
    <row r="877">
      <c r="A877" s="43"/>
      <c r="B877" s="37" t="s">
        <v>97</v>
      </c>
      <c r="C877" s="4"/>
      <c r="D877" s="66"/>
      <c r="E877" s="45"/>
      <c r="F877" s="4"/>
      <c r="G877" s="4"/>
      <c r="H877" s="4"/>
      <c r="I877" s="4"/>
      <c r="J877" s="4"/>
      <c r="K877" s="4"/>
      <c r="L877" s="4"/>
      <c r="M877" s="4"/>
      <c r="N877" s="4"/>
      <c r="O877" s="4"/>
      <c r="P877" s="4"/>
      <c r="Q877" s="4"/>
      <c r="R877" s="4"/>
      <c r="S877" s="4"/>
      <c r="T877" s="4"/>
      <c r="U877" s="4"/>
      <c r="V877" s="4"/>
      <c r="W877" s="4"/>
      <c r="X877" s="4"/>
      <c r="Y877" s="4"/>
      <c r="Z877" s="4"/>
      <c r="AA877" s="4"/>
    </row>
    <row r="878">
      <c r="A878" s="43"/>
      <c r="B878" s="37" t="s">
        <v>97</v>
      </c>
      <c r="C878" s="4"/>
      <c r="D878" s="66"/>
      <c r="E878" s="45"/>
      <c r="F878" s="4"/>
      <c r="G878" s="4"/>
      <c r="H878" s="4"/>
      <c r="I878" s="4"/>
      <c r="J878" s="4"/>
      <c r="K878" s="4"/>
      <c r="L878" s="4"/>
      <c r="M878" s="4"/>
      <c r="N878" s="4"/>
      <c r="O878" s="4"/>
      <c r="P878" s="4"/>
      <c r="Q878" s="4"/>
      <c r="R878" s="4"/>
      <c r="S878" s="4"/>
      <c r="T878" s="4"/>
      <c r="U878" s="4"/>
      <c r="V878" s="4"/>
      <c r="W878" s="4"/>
      <c r="X878" s="4"/>
      <c r="Y878" s="4"/>
      <c r="Z878" s="4"/>
      <c r="AA878" s="4"/>
    </row>
    <row r="879">
      <c r="A879" s="43"/>
      <c r="B879" s="37" t="s">
        <v>97</v>
      </c>
      <c r="C879" s="4"/>
      <c r="D879" s="66"/>
      <c r="E879" s="45"/>
      <c r="F879" s="4"/>
      <c r="G879" s="4"/>
      <c r="H879" s="4"/>
      <c r="I879" s="4"/>
      <c r="J879" s="4"/>
      <c r="K879" s="4"/>
      <c r="L879" s="4"/>
      <c r="M879" s="4"/>
      <c r="N879" s="4"/>
      <c r="O879" s="4"/>
      <c r="P879" s="4"/>
      <c r="Q879" s="4"/>
      <c r="R879" s="4"/>
      <c r="S879" s="4"/>
      <c r="T879" s="4"/>
      <c r="U879" s="4"/>
      <c r="V879" s="4"/>
      <c r="W879" s="4"/>
      <c r="X879" s="4"/>
      <c r="Y879" s="4"/>
      <c r="Z879" s="4"/>
      <c r="AA879" s="4"/>
    </row>
    <row r="880">
      <c r="A880" s="43"/>
      <c r="B880" s="37" t="s">
        <v>97</v>
      </c>
      <c r="C880" s="4"/>
      <c r="D880" s="66"/>
      <c r="E880" s="45"/>
      <c r="F880" s="4"/>
      <c r="G880" s="4"/>
      <c r="H880" s="4"/>
      <c r="I880" s="4"/>
      <c r="J880" s="4"/>
      <c r="K880" s="4"/>
      <c r="L880" s="4"/>
      <c r="M880" s="4"/>
      <c r="N880" s="4"/>
      <c r="O880" s="4"/>
      <c r="P880" s="4"/>
      <c r="Q880" s="4"/>
      <c r="R880" s="4"/>
      <c r="S880" s="4"/>
      <c r="T880" s="4"/>
      <c r="U880" s="4"/>
      <c r="V880" s="4"/>
      <c r="W880" s="4"/>
      <c r="X880" s="4"/>
      <c r="Y880" s="4"/>
      <c r="Z880" s="4"/>
      <c r="AA880" s="4"/>
    </row>
    <row r="881">
      <c r="A881" s="43"/>
      <c r="B881" s="37" t="s">
        <v>97</v>
      </c>
      <c r="C881" s="4"/>
      <c r="D881" s="66"/>
      <c r="E881" s="45"/>
      <c r="F881" s="4"/>
      <c r="G881" s="4"/>
      <c r="H881" s="4"/>
      <c r="I881" s="4"/>
      <c r="J881" s="4"/>
      <c r="K881" s="4"/>
      <c r="L881" s="4"/>
      <c r="M881" s="4"/>
      <c r="N881" s="4"/>
      <c r="O881" s="4"/>
      <c r="P881" s="4"/>
      <c r="Q881" s="4"/>
      <c r="R881" s="4"/>
      <c r="S881" s="4"/>
      <c r="T881" s="4"/>
      <c r="U881" s="4"/>
      <c r="V881" s="4"/>
      <c r="W881" s="4"/>
      <c r="X881" s="4"/>
      <c r="Y881" s="4"/>
      <c r="Z881" s="4"/>
      <c r="AA881" s="4"/>
    </row>
    <row r="882">
      <c r="A882" s="43"/>
      <c r="B882" s="37" t="s">
        <v>97</v>
      </c>
      <c r="C882" s="4"/>
      <c r="D882" s="66"/>
      <c r="E882" s="45"/>
      <c r="F882" s="4"/>
      <c r="G882" s="4"/>
      <c r="H882" s="4"/>
      <c r="I882" s="4"/>
      <c r="J882" s="4"/>
      <c r="K882" s="4"/>
      <c r="L882" s="4"/>
      <c r="M882" s="4"/>
      <c r="N882" s="4"/>
      <c r="O882" s="4"/>
      <c r="P882" s="4"/>
      <c r="Q882" s="4"/>
      <c r="R882" s="4"/>
      <c r="S882" s="4"/>
      <c r="T882" s="4"/>
      <c r="U882" s="4"/>
      <c r="V882" s="4"/>
      <c r="W882" s="4"/>
      <c r="X882" s="4"/>
      <c r="Y882" s="4"/>
      <c r="Z882" s="4"/>
      <c r="AA882" s="4"/>
    </row>
    <row r="883">
      <c r="A883" s="43"/>
      <c r="B883" s="37" t="s">
        <v>97</v>
      </c>
      <c r="C883" s="4"/>
      <c r="D883" s="66"/>
      <c r="E883" s="45"/>
      <c r="F883" s="4"/>
      <c r="G883" s="4"/>
      <c r="H883" s="4"/>
      <c r="I883" s="4"/>
      <c r="J883" s="4"/>
      <c r="K883" s="4"/>
      <c r="L883" s="4"/>
      <c r="M883" s="4"/>
      <c r="N883" s="4"/>
      <c r="O883" s="4"/>
      <c r="P883" s="4"/>
      <c r="Q883" s="4"/>
      <c r="R883" s="4"/>
      <c r="S883" s="4"/>
      <c r="T883" s="4"/>
      <c r="U883" s="4"/>
      <c r="V883" s="4"/>
      <c r="W883" s="4"/>
      <c r="X883" s="4"/>
      <c r="Y883" s="4"/>
      <c r="Z883" s="4"/>
      <c r="AA883" s="4"/>
    </row>
    <row r="884">
      <c r="A884" s="43"/>
      <c r="B884" s="37" t="s">
        <v>97</v>
      </c>
      <c r="C884" s="4"/>
      <c r="D884" s="66"/>
      <c r="E884" s="45"/>
      <c r="F884" s="4"/>
      <c r="G884" s="4"/>
      <c r="H884" s="4"/>
      <c r="I884" s="4"/>
      <c r="J884" s="4"/>
      <c r="K884" s="4"/>
      <c r="L884" s="4"/>
      <c r="M884" s="4"/>
      <c r="N884" s="4"/>
      <c r="O884" s="4"/>
      <c r="P884" s="4"/>
      <c r="Q884" s="4"/>
      <c r="R884" s="4"/>
      <c r="S884" s="4"/>
      <c r="T884" s="4"/>
      <c r="U884" s="4"/>
      <c r="V884" s="4"/>
      <c r="W884" s="4"/>
      <c r="X884" s="4"/>
      <c r="Y884" s="4"/>
      <c r="Z884" s="4"/>
      <c r="AA884" s="4"/>
    </row>
    <row r="885">
      <c r="A885" s="43"/>
      <c r="B885" s="37" t="s">
        <v>97</v>
      </c>
      <c r="C885" s="4"/>
      <c r="D885" s="66"/>
      <c r="E885" s="45"/>
      <c r="F885" s="4"/>
      <c r="G885" s="4"/>
      <c r="H885" s="4"/>
      <c r="I885" s="4"/>
      <c r="J885" s="4"/>
      <c r="K885" s="4"/>
      <c r="L885" s="4"/>
      <c r="M885" s="4"/>
      <c r="N885" s="4"/>
      <c r="O885" s="4"/>
      <c r="P885" s="4"/>
      <c r="Q885" s="4"/>
      <c r="R885" s="4"/>
      <c r="S885" s="4"/>
      <c r="T885" s="4"/>
      <c r="U885" s="4"/>
      <c r="V885" s="4"/>
      <c r="W885" s="4"/>
      <c r="X885" s="4"/>
      <c r="Y885" s="4"/>
      <c r="Z885" s="4"/>
      <c r="AA885" s="4"/>
    </row>
    <row r="886">
      <c r="A886" s="43"/>
      <c r="B886" s="37" t="s">
        <v>97</v>
      </c>
      <c r="C886" s="4"/>
      <c r="D886" s="66"/>
      <c r="E886" s="45"/>
      <c r="F886" s="4"/>
      <c r="G886" s="4"/>
      <c r="H886" s="4"/>
      <c r="I886" s="4"/>
      <c r="J886" s="4"/>
      <c r="K886" s="4"/>
      <c r="L886" s="4"/>
      <c r="M886" s="4"/>
      <c r="N886" s="4"/>
      <c r="O886" s="4"/>
      <c r="P886" s="4"/>
      <c r="Q886" s="4"/>
      <c r="R886" s="4"/>
      <c r="S886" s="4"/>
      <c r="T886" s="4"/>
      <c r="U886" s="4"/>
      <c r="V886" s="4"/>
      <c r="W886" s="4"/>
      <c r="X886" s="4"/>
      <c r="Y886" s="4"/>
      <c r="Z886" s="4"/>
      <c r="AA886" s="4"/>
    </row>
    <row r="887">
      <c r="A887" s="43"/>
      <c r="B887" s="37" t="s">
        <v>97</v>
      </c>
      <c r="C887" s="4"/>
      <c r="D887" s="66"/>
      <c r="E887" s="45"/>
      <c r="F887" s="4"/>
      <c r="G887" s="4"/>
      <c r="H887" s="4"/>
      <c r="I887" s="4"/>
      <c r="J887" s="4"/>
      <c r="K887" s="4"/>
      <c r="L887" s="4"/>
      <c r="M887" s="4"/>
      <c r="N887" s="4"/>
      <c r="O887" s="4"/>
      <c r="P887" s="4"/>
      <c r="Q887" s="4"/>
      <c r="R887" s="4"/>
      <c r="S887" s="4"/>
      <c r="T887" s="4"/>
      <c r="U887" s="4"/>
      <c r="V887" s="4"/>
      <c r="W887" s="4"/>
      <c r="X887" s="4"/>
      <c r="Y887" s="4"/>
      <c r="Z887" s="4"/>
      <c r="AA887" s="4"/>
    </row>
    <row r="888">
      <c r="A888" s="43"/>
      <c r="B888" s="37" t="s">
        <v>97</v>
      </c>
      <c r="C888" s="4"/>
      <c r="D888" s="66"/>
      <c r="E888" s="45"/>
      <c r="F888" s="4"/>
      <c r="G888" s="4"/>
      <c r="H888" s="4"/>
      <c r="I888" s="4"/>
      <c r="J888" s="4"/>
      <c r="K888" s="4"/>
      <c r="L888" s="4"/>
      <c r="M888" s="4"/>
      <c r="N888" s="4"/>
      <c r="O888" s="4"/>
      <c r="P888" s="4"/>
      <c r="Q888" s="4"/>
      <c r="R888" s="4"/>
      <c r="S888" s="4"/>
      <c r="T888" s="4"/>
      <c r="U888" s="4"/>
      <c r="V888" s="4"/>
      <c r="W888" s="4"/>
      <c r="X888" s="4"/>
      <c r="Y888" s="4"/>
      <c r="Z888" s="4"/>
      <c r="AA888" s="4"/>
    </row>
    <row r="889">
      <c r="A889" s="43"/>
      <c r="B889" s="37" t="s">
        <v>97</v>
      </c>
      <c r="C889" s="4"/>
      <c r="D889" s="66"/>
      <c r="E889" s="45"/>
      <c r="F889" s="4"/>
      <c r="G889" s="4"/>
      <c r="H889" s="4"/>
      <c r="I889" s="4"/>
      <c r="J889" s="4"/>
      <c r="K889" s="4"/>
      <c r="L889" s="4"/>
      <c r="M889" s="4"/>
      <c r="N889" s="4"/>
      <c r="O889" s="4"/>
      <c r="P889" s="4"/>
      <c r="Q889" s="4"/>
      <c r="R889" s="4"/>
      <c r="S889" s="4"/>
      <c r="T889" s="4"/>
      <c r="U889" s="4"/>
      <c r="V889" s="4"/>
      <c r="W889" s="4"/>
      <c r="X889" s="4"/>
      <c r="Y889" s="4"/>
      <c r="Z889" s="4"/>
      <c r="AA889" s="4"/>
    </row>
    <row r="890">
      <c r="A890" s="43"/>
      <c r="B890" s="37" t="s">
        <v>97</v>
      </c>
      <c r="C890" s="4"/>
      <c r="D890" s="66"/>
      <c r="E890" s="45"/>
      <c r="F890" s="4"/>
      <c r="G890" s="4"/>
      <c r="H890" s="4"/>
      <c r="I890" s="4"/>
      <c r="J890" s="4"/>
      <c r="K890" s="4"/>
      <c r="L890" s="4"/>
      <c r="M890" s="4"/>
      <c r="N890" s="4"/>
      <c r="O890" s="4"/>
      <c r="P890" s="4"/>
      <c r="Q890" s="4"/>
      <c r="R890" s="4"/>
      <c r="S890" s="4"/>
      <c r="T890" s="4"/>
      <c r="U890" s="4"/>
      <c r="V890" s="4"/>
      <c r="W890" s="4"/>
      <c r="X890" s="4"/>
      <c r="Y890" s="4"/>
      <c r="Z890" s="4"/>
      <c r="AA890" s="4"/>
    </row>
    <row r="891">
      <c r="A891" s="43"/>
      <c r="B891" s="37" t="s">
        <v>97</v>
      </c>
      <c r="C891" s="4"/>
      <c r="D891" s="66"/>
      <c r="E891" s="45"/>
      <c r="F891" s="4"/>
      <c r="G891" s="4"/>
      <c r="H891" s="4"/>
      <c r="I891" s="4"/>
      <c r="J891" s="4"/>
      <c r="K891" s="4"/>
      <c r="L891" s="4"/>
      <c r="M891" s="4"/>
      <c r="N891" s="4"/>
      <c r="O891" s="4"/>
      <c r="P891" s="4"/>
      <c r="Q891" s="4"/>
      <c r="R891" s="4"/>
      <c r="S891" s="4"/>
      <c r="T891" s="4"/>
      <c r="U891" s="4"/>
      <c r="V891" s="4"/>
      <c r="W891" s="4"/>
      <c r="X891" s="4"/>
      <c r="Y891" s="4"/>
      <c r="Z891" s="4"/>
      <c r="AA891" s="4"/>
    </row>
    <row r="892">
      <c r="A892" s="43"/>
      <c r="B892" s="37" t="s">
        <v>97</v>
      </c>
      <c r="C892" s="4"/>
      <c r="D892" s="66"/>
      <c r="E892" s="45"/>
      <c r="F892" s="4"/>
      <c r="G892" s="4"/>
      <c r="H892" s="4"/>
      <c r="I892" s="4"/>
      <c r="J892" s="4"/>
      <c r="K892" s="4"/>
      <c r="L892" s="4"/>
      <c r="M892" s="4"/>
      <c r="N892" s="4"/>
      <c r="O892" s="4"/>
      <c r="P892" s="4"/>
      <c r="Q892" s="4"/>
      <c r="R892" s="4"/>
      <c r="S892" s="4"/>
      <c r="T892" s="4"/>
      <c r="U892" s="4"/>
      <c r="V892" s="4"/>
      <c r="W892" s="4"/>
      <c r="X892" s="4"/>
      <c r="Y892" s="4"/>
      <c r="Z892" s="4"/>
      <c r="AA892" s="4"/>
    </row>
    <row r="893">
      <c r="A893" s="43"/>
      <c r="B893" s="37" t="s">
        <v>97</v>
      </c>
      <c r="C893" s="4"/>
      <c r="D893" s="66"/>
      <c r="E893" s="45"/>
      <c r="F893" s="4"/>
      <c r="G893" s="4"/>
      <c r="H893" s="4"/>
      <c r="I893" s="4"/>
      <c r="J893" s="4"/>
      <c r="K893" s="4"/>
      <c r="L893" s="4"/>
      <c r="M893" s="4"/>
      <c r="N893" s="4"/>
      <c r="O893" s="4"/>
      <c r="P893" s="4"/>
      <c r="Q893" s="4"/>
      <c r="R893" s="4"/>
      <c r="S893" s="4"/>
      <c r="T893" s="4"/>
      <c r="U893" s="4"/>
      <c r="V893" s="4"/>
      <c r="W893" s="4"/>
      <c r="X893" s="4"/>
      <c r="Y893" s="4"/>
      <c r="Z893" s="4"/>
      <c r="AA893" s="4"/>
    </row>
    <row r="894">
      <c r="A894" s="43"/>
      <c r="B894" s="37" t="s">
        <v>97</v>
      </c>
      <c r="C894" s="4"/>
      <c r="D894" s="66"/>
      <c r="E894" s="45"/>
      <c r="F894" s="4"/>
      <c r="G894" s="4"/>
      <c r="H894" s="4"/>
      <c r="I894" s="4"/>
      <c r="J894" s="4"/>
      <c r="K894" s="4"/>
      <c r="L894" s="4"/>
      <c r="M894" s="4"/>
      <c r="N894" s="4"/>
      <c r="O894" s="4"/>
      <c r="P894" s="4"/>
      <c r="Q894" s="4"/>
      <c r="R894" s="4"/>
      <c r="S894" s="4"/>
      <c r="T894" s="4"/>
      <c r="U894" s="4"/>
      <c r="V894" s="4"/>
      <c r="W894" s="4"/>
      <c r="X894" s="4"/>
      <c r="Y894" s="4"/>
      <c r="Z894" s="4"/>
      <c r="AA894" s="4"/>
    </row>
    <row r="895">
      <c r="A895" s="43"/>
      <c r="B895" s="37" t="s">
        <v>97</v>
      </c>
      <c r="C895" s="4"/>
      <c r="D895" s="66"/>
      <c r="E895" s="45"/>
      <c r="F895" s="4"/>
      <c r="G895" s="4"/>
      <c r="H895" s="4"/>
      <c r="I895" s="4"/>
      <c r="J895" s="4"/>
      <c r="K895" s="4"/>
      <c r="L895" s="4"/>
      <c r="M895" s="4"/>
      <c r="N895" s="4"/>
      <c r="O895" s="4"/>
      <c r="P895" s="4"/>
      <c r="Q895" s="4"/>
      <c r="R895" s="4"/>
      <c r="S895" s="4"/>
      <c r="T895" s="4"/>
      <c r="U895" s="4"/>
      <c r="V895" s="4"/>
      <c r="W895" s="4"/>
      <c r="X895" s="4"/>
      <c r="Y895" s="4"/>
      <c r="Z895" s="4"/>
      <c r="AA895" s="4"/>
    </row>
    <row r="896">
      <c r="A896" s="43"/>
      <c r="B896" s="37" t="s">
        <v>97</v>
      </c>
      <c r="C896" s="4"/>
      <c r="D896" s="66"/>
      <c r="E896" s="45"/>
      <c r="F896" s="4"/>
      <c r="G896" s="4"/>
      <c r="H896" s="4"/>
      <c r="I896" s="4"/>
      <c r="J896" s="4"/>
      <c r="K896" s="4"/>
      <c r="L896" s="4"/>
      <c r="M896" s="4"/>
      <c r="N896" s="4"/>
      <c r="O896" s="4"/>
      <c r="P896" s="4"/>
      <c r="Q896" s="4"/>
      <c r="R896" s="4"/>
      <c r="S896" s="4"/>
      <c r="T896" s="4"/>
      <c r="U896" s="4"/>
      <c r="V896" s="4"/>
      <c r="W896" s="4"/>
      <c r="X896" s="4"/>
      <c r="Y896" s="4"/>
      <c r="Z896" s="4"/>
      <c r="AA896" s="4"/>
    </row>
    <row r="897">
      <c r="A897" s="43"/>
      <c r="B897" s="37" t="s">
        <v>97</v>
      </c>
      <c r="C897" s="4"/>
      <c r="D897" s="66"/>
      <c r="E897" s="45"/>
      <c r="F897" s="4"/>
      <c r="G897" s="4"/>
      <c r="H897" s="4"/>
      <c r="I897" s="4"/>
      <c r="J897" s="4"/>
      <c r="K897" s="4"/>
      <c r="L897" s="4"/>
      <c r="M897" s="4"/>
      <c r="N897" s="4"/>
      <c r="O897" s="4"/>
      <c r="P897" s="4"/>
      <c r="Q897" s="4"/>
      <c r="R897" s="4"/>
      <c r="S897" s="4"/>
      <c r="T897" s="4"/>
      <c r="U897" s="4"/>
      <c r="V897" s="4"/>
      <c r="W897" s="4"/>
      <c r="X897" s="4"/>
      <c r="Y897" s="4"/>
      <c r="Z897" s="4"/>
      <c r="AA897" s="4"/>
    </row>
    <row r="898">
      <c r="A898" s="43"/>
      <c r="B898" s="37" t="s">
        <v>97</v>
      </c>
      <c r="C898" s="4"/>
      <c r="D898" s="66"/>
      <c r="E898" s="45"/>
      <c r="F898" s="4"/>
      <c r="G898" s="4"/>
      <c r="H898" s="4"/>
      <c r="I898" s="4"/>
      <c r="J898" s="4"/>
      <c r="K898" s="4"/>
      <c r="L898" s="4"/>
      <c r="M898" s="4"/>
      <c r="N898" s="4"/>
      <c r="O898" s="4"/>
      <c r="P898" s="4"/>
      <c r="Q898" s="4"/>
      <c r="R898" s="4"/>
      <c r="S898" s="4"/>
      <c r="T898" s="4"/>
      <c r="U898" s="4"/>
      <c r="V898" s="4"/>
      <c r="W898" s="4"/>
      <c r="X898" s="4"/>
      <c r="Y898" s="4"/>
      <c r="Z898" s="4"/>
      <c r="AA898" s="4"/>
    </row>
    <row r="899">
      <c r="A899" s="43"/>
      <c r="B899" s="37" t="s">
        <v>97</v>
      </c>
      <c r="C899" s="4"/>
      <c r="D899" s="66"/>
      <c r="E899" s="45"/>
      <c r="F899" s="4"/>
      <c r="G899" s="4"/>
      <c r="H899" s="4"/>
      <c r="I899" s="4"/>
      <c r="J899" s="4"/>
      <c r="K899" s="4"/>
      <c r="L899" s="4"/>
      <c r="M899" s="4"/>
      <c r="N899" s="4"/>
      <c r="O899" s="4"/>
      <c r="P899" s="4"/>
      <c r="Q899" s="4"/>
      <c r="R899" s="4"/>
      <c r="S899" s="4"/>
      <c r="T899" s="4"/>
      <c r="U899" s="4"/>
      <c r="V899" s="4"/>
      <c r="W899" s="4"/>
      <c r="X899" s="4"/>
      <c r="Y899" s="4"/>
      <c r="Z899" s="4"/>
      <c r="AA899" s="4"/>
    </row>
    <row r="900">
      <c r="A900" s="43"/>
      <c r="B900" s="37" t="s">
        <v>97</v>
      </c>
      <c r="C900" s="4"/>
      <c r="D900" s="66"/>
      <c r="E900" s="45"/>
      <c r="F900" s="4"/>
      <c r="G900" s="4"/>
      <c r="H900" s="4"/>
      <c r="I900" s="4"/>
      <c r="J900" s="4"/>
      <c r="K900" s="4"/>
      <c r="L900" s="4"/>
      <c r="M900" s="4"/>
      <c r="N900" s="4"/>
      <c r="O900" s="4"/>
      <c r="P900" s="4"/>
      <c r="Q900" s="4"/>
      <c r="R900" s="4"/>
      <c r="S900" s="4"/>
      <c r="T900" s="4"/>
      <c r="U900" s="4"/>
      <c r="V900" s="4"/>
      <c r="W900" s="4"/>
      <c r="X900" s="4"/>
      <c r="Y900" s="4"/>
      <c r="Z900" s="4"/>
      <c r="AA900" s="4"/>
    </row>
    <row r="901">
      <c r="A901" s="43"/>
      <c r="B901" s="37" t="s">
        <v>97</v>
      </c>
      <c r="C901" s="4"/>
      <c r="D901" s="66"/>
      <c r="E901" s="45"/>
      <c r="F901" s="4"/>
      <c r="G901" s="4"/>
      <c r="H901" s="4"/>
      <c r="I901" s="4"/>
      <c r="J901" s="4"/>
      <c r="K901" s="4"/>
      <c r="L901" s="4"/>
      <c r="M901" s="4"/>
      <c r="N901" s="4"/>
      <c r="O901" s="4"/>
      <c r="P901" s="4"/>
      <c r="Q901" s="4"/>
      <c r="R901" s="4"/>
      <c r="S901" s="4"/>
      <c r="T901" s="4"/>
      <c r="U901" s="4"/>
      <c r="V901" s="4"/>
      <c r="W901" s="4"/>
      <c r="X901" s="4"/>
      <c r="Y901" s="4"/>
      <c r="Z901" s="4"/>
      <c r="AA901" s="4"/>
    </row>
    <row r="902">
      <c r="A902" s="43"/>
      <c r="B902" s="37" t="s">
        <v>97</v>
      </c>
      <c r="C902" s="4"/>
      <c r="D902" s="66"/>
      <c r="E902" s="45"/>
      <c r="F902" s="4"/>
      <c r="G902" s="4"/>
      <c r="H902" s="4"/>
      <c r="I902" s="4"/>
      <c r="J902" s="4"/>
      <c r="K902" s="4"/>
      <c r="L902" s="4"/>
      <c r="M902" s="4"/>
      <c r="N902" s="4"/>
      <c r="O902" s="4"/>
      <c r="P902" s="4"/>
      <c r="Q902" s="4"/>
      <c r="R902" s="4"/>
      <c r="S902" s="4"/>
      <c r="T902" s="4"/>
      <c r="U902" s="4"/>
      <c r="V902" s="4"/>
      <c r="W902" s="4"/>
      <c r="X902" s="4"/>
      <c r="Y902" s="4"/>
      <c r="Z902" s="4"/>
      <c r="AA902" s="4"/>
    </row>
    <row r="903">
      <c r="A903" s="43"/>
      <c r="B903" s="37" t="s">
        <v>97</v>
      </c>
      <c r="C903" s="4"/>
      <c r="D903" s="66"/>
      <c r="E903" s="45"/>
      <c r="F903" s="4"/>
      <c r="G903" s="4"/>
      <c r="H903" s="4"/>
      <c r="I903" s="4"/>
      <c r="J903" s="4"/>
      <c r="K903" s="4"/>
      <c r="L903" s="4"/>
      <c r="M903" s="4"/>
      <c r="N903" s="4"/>
      <c r="O903" s="4"/>
      <c r="P903" s="4"/>
      <c r="Q903" s="4"/>
      <c r="R903" s="4"/>
      <c r="S903" s="4"/>
      <c r="T903" s="4"/>
      <c r="U903" s="4"/>
      <c r="V903" s="4"/>
      <c r="W903" s="4"/>
      <c r="X903" s="4"/>
      <c r="Y903" s="4"/>
      <c r="Z903" s="4"/>
      <c r="AA903" s="4"/>
    </row>
    <row r="904">
      <c r="A904" s="43"/>
      <c r="B904" s="37" t="s">
        <v>97</v>
      </c>
      <c r="C904" s="4"/>
      <c r="D904" s="66"/>
      <c r="E904" s="45"/>
      <c r="F904" s="4"/>
      <c r="G904" s="4"/>
      <c r="H904" s="4"/>
      <c r="I904" s="4"/>
      <c r="J904" s="4"/>
      <c r="K904" s="4"/>
      <c r="L904" s="4"/>
      <c r="M904" s="4"/>
      <c r="N904" s="4"/>
      <c r="O904" s="4"/>
      <c r="P904" s="4"/>
      <c r="Q904" s="4"/>
      <c r="R904" s="4"/>
      <c r="S904" s="4"/>
      <c r="T904" s="4"/>
      <c r="U904" s="4"/>
      <c r="V904" s="4"/>
      <c r="W904" s="4"/>
      <c r="X904" s="4"/>
      <c r="Y904" s="4"/>
      <c r="Z904" s="4"/>
      <c r="AA904" s="4"/>
    </row>
    <row r="905">
      <c r="A905" s="43"/>
      <c r="B905" s="37" t="s">
        <v>97</v>
      </c>
      <c r="C905" s="4"/>
      <c r="D905" s="66"/>
      <c r="E905" s="45"/>
      <c r="F905" s="4"/>
      <c r="G905" s="4"/>
      <c r="H905" s="4"/>
      <c r="I905" s="4"/>
      <c r="J905" s="4"/>
      <c r="K905" s="4"/>
      <c r="L905" s="4"/>
      <c r="M905" s="4"/>
      <c r="N905" s="4"/>
      <c r="O905" s="4"/>
      <c r="P905" s="4"/>
      <c r="Q905" s="4"/>
      <c r="R905" s="4"/>
      <c r="S905" s="4"/>
      <c r="T905" s="4"/>
      <c r="U905" s="4"/>
      <c r="V905" s="4"/>
      <c r="W905" s="4"/>
      <c r="X905" s="4"/>
      <c r="Y905" s="4"/>
      <c r="Z905" s="4"/>
      <c r="AA905" s="4"/>
    </row>
    <row r="906">
      <c r="A906" s="43"/>
      <c r="B906" s="37" t="s">
        <v>97</v>
      </c>
      <c r="C906" s="4"/>
      <c r="D906" s="66"/>
      <c r="E906" s="45"/>
      <c r="F906" s="4"/>
      <c r="G906" s="4"/>
      <c r="H906" s="4"/>
      <c r="I906" s="4"/>
      <c r="J906" s="4"/>
      <c r="K906" s="4"/>
      <c r="L906" s="4"/>
      <c r="M906" s="4"/>
      <c r="N906" s="4"/>
      <c r="O906" s="4"/>
      <c r="P906" s="4"/>
      <c r="Q906" s="4"/>
      <c r="R906" s="4"/>
      <c r="S906" s="4"/>
      <c r="T906" s="4"/>
      <c r="U906" s="4"/>
      <c r="V906" s="4"/>
      <c r="W906" s="4"/>
      <c r="X906" s="4"/>
      <c r="Y906" s="4"/>
      <c r="Z906" s="4"/>
      <c r="AA906" s="4"/>
    </row>
    <row r="907">
      <c r="A907" s="43"/>
      <c r="B907" s="37" t="s">
        <v>97</v>
      </c>
      <c r="C907" s="4"/>
      <c r="D907" s="66"/>
      <c r="E907" s="45"/>
      <c r="F907" s="4"/>
      <c r="G907" s="4"/>
      <c r="H907" s="4"/>
      <c r="I907" s="4"/>
      <c r="J907" s="4"/>
      <c r="K907" s="4"/>
      <c r="L907" s="4"/>
      <c r="M907" s="4"/>
      <c r="N907" s="4"/>
      <c r="O907" s="4"/>
      <c r="P907" s="4"/>
      <c r="Q907" s="4"/>
      <c r="R907" s="4"/>
      <c r="S907" s="4"/>
      <c r="T907" s="4"/>
      <c r="U907" s="4"/>
      <c r="V907" s="4"/>
      <c r="W907" s="4"/>
      <c r="X907" s="4"/>
      <c r="Y907" s="4"/>
      <c r="Z907" s="4"/>
      <c r="AA907" s="4"/>
    </row>
    <row r="908">
      <c r="A908" s="43"/>
      <c r="B908" s="37" t="s">
        <v>97</v>
      </c>
      <c r="C908" s="4"/>
      <c r="D908" s="66"/>
      <c r="E908" s="45"/>
      <c r="F908" s="4"/>
      <c r="G908" s="4"/>
      <c r="H908" s="4"/>
      <c r="I908" s="4"/>
      <c r="J908" s="4"/>
      <c r="K908" s="4"/>
      <c r="L908" s="4"/>
      <c r="M908" s="4"/>
      <c r="N908" s="4"/>
      <c r="O908" s="4"/>
      <c r="P908" s="4"/>
      <c r="Q908" s="4"/>
      <c r="R908" s="4"/>
      <c r="S908" s="4"/>
      <c r="T908" s="4"/>
      <c r="U908" s="4"/>
      <c r="V908" s="4"/>
      <c r="W908" s="4"/>
      <c r="X908" s="4"/>
      <c r="Y908" s="4"/>
      <c r="Z908" s="4"/>
      <c r="AA908" s="4"/>
    </row>
    <row r="909">
      <c r="A909" s="43"/>
      <c r="B909" s="37" t="s">
        <v>97</v>
      </c>
      <c r="C909" s="4"/>
      <c r="D909" s="66"/>
      <c r="E909" s="45"/>
      <c r="F909" s="4"/>
      <c r="G909" s="4"/>
      <c r="H909" s="4"/>
      <c r="I909" s="4"/>
      <c r="J909" s="4"/>
      <c r="K909" s="4"/>
      <c r="L909" s="4"/>
      <c r="M909" s="4"/>
      <c r="N909" s="4"/>
      <c r="O909" s="4"/>
      <c r="P909" s="4"/>
      <c r="Q909" s="4"/>
      <c r="R909" s="4"/>
      <c r="S909" s="4"/>
      <c r="T909" s="4"/>
      <c r="U909" s="4"/>
      <c r="V909" s="4"/>
      <c r="W909" s="4"/>
      <c r="X909" s="4"/>
      <c r="Y909" s="4"/>
      <c r="Z909" s="4"/>
      <c r="AA909" s="4"/>
    </row>
    <row r="910">
      <c r="A910" s="43"/>
      <c r="B910" s="37" t="s">
        <v>97</v>
      </c>
      <c r="C910" s="4"/>
      <c r="D910" s="66"/>
      <c r="E910" s="45"/>
      <c r="F910" s="4"/>
      <c r="G910" s="4"/>
      <c r="H910" s="4"/>
      <c r="I910" s="4"/>
      <c r="J910" s="4"/>
      <c r="K910" s="4"/>
      <c r="L910" s="4"/>
      <c r="M910" s="4"/>
      <c r="N910" s="4"/>
      <c r="O910" s="4"/>
      <c r="P910" s="4"/>
      <c r="Q910" s="4"/>
      <c r="R910" s="4"/>
      <c r="S910" s="4"/>
      <c r="T910" s="4"/>
      <c r="U910" s="4"/>
      <c r="V910" s="4"/>
      <c r="W910" s="4"/>
      <c r="X910" s="4"/>
      <c r="Y910" s="4"/>
      <c r="Z910" s="4"/>
      <c r="AA910" s="4"/>
    </row>
    <row r="911">
      <c r="A911" s="43"/>
      <c r="B911" s="37" t="s">
        <v>97</v>
      </c>
      <c r="C911" s="4"/>
      <c r="D911" s="66"/>
      <c r="E911" s="45"/>
      <c r="F911" s="4"/>
      <c r="G911" s="4"/>
      <c r="H911" s="4"/>
      <c r="I911" s="4"/>
      <c r="J911" s="4"/>
      <c r="K911" s="4"/>
      <c r="L911" s="4"/>
      <c r="M911" s="4"/>
      <c r="N911" s="4"/>
      <c r="O911" s="4"/>
      <c r="P911" s="4"/>
      <c r="Q911" s="4"/>
      <c r="R911" s="4"/>
      <c r="S911" s="4"/>
      <c r="T911" s="4"/>
      <c r="U911" s="4"/>
      <c r="V911" s="4"/>
      <c r="W911" s="4"/>
      <c r="X911" s="4"/>
      <c r="Y911" s="4"/>
      <c r="Z911" s="4"/>
      <c r="AA911" s="4"/>
    </row>
    <row r="912">
      <c r="A912" s="43"/>
      <c r="B912" s="37" t="s">
        <v>97</v>
      </c>
      <c r="C912" s="4"/>
      <c r="D912" s="66"/>
      <c r="E912" s="45"/>
      <c r="F912" s="4"/>
      <c r="G912" s="4"/>
      <c r="H912" s="4"/>
      <c r="I912" s="4"/>
      <c r="J912" s="4"/>
      <c r="K912" s="4"/>
      <c r="L912" s="4"/>
      <c r="M912" s="4"/>
      <c r="N912" s="4"/>
      <c r="O912" s="4"/>
      <c r="P912" s="4"/>
      <c r="Q912" s="4"/>
      <c r="R912" s="4"/>
      <c r="S912" s="4"/>
      <c r="T912" s="4"/>
      <c r="U912" s="4"/>
      <c r="V912" s="4"/>
      <c r="W912" s="4"/>
      <c r="X912" s="4"/>
      <c r="Y912" s="4"/>
      <c r="Z912" s="4"/>
      <c r="AA912" s="4"/>
    </row>
    <row r="913">
      <c r="A913" s="43"/>
      <c r="B913" s="37" t="s">
        <v>97</v>
      </c>
      <c r="C913" s="4"/>
      <c r="D913" s="66"/>
      <c r="E913" s="45"/>
      <c r="F913" s="4"/>
      <c r="G913" s="4"/>
      <c r="H913" s="4"/>
      <c r="I913" s="4"/>
      <c r="J913" s="4"/>
      <c r="K913" s="4"/>
      <c r="L913" s="4"/>
      <c r="M913" s="4"/>
      <c r="N913" s="4"/>
      <c r="O913" s="4"/>
      <c r="P913" s="4"/>
      <c r="Q913" s="4"/>
      <c r="R913" s="4"/>
      <c r="S913" s="4"/>
      <c r="T913" s="4"/>
      <c r="U913" s="4"/>
      <c r="V913" s="4"/>
      <c r="W913" s="4"/>
      <c r="X913" s="4"/>
      <c r="Y913" s="4"/>
      <c r="Z913" s="4"/>
      <c r="AA913" s="4"/>
    </row>
    <row r="914">
      <c r="A914" s="43"/>
      <c r="B914" s="37" t="s">
        <v>97</v>
      </c>
      <c r="C914" s="4"/>
      <c r="D914" s="66"/>
      <c r="E914" s="45"/>
      <c r="F914" s="4"/>
      <c r="G914" s="4"/>
      <c r="H914" s="4"/>
      <c r="I914" s="4"/>
      <c r="J914" s="4"/>
      <c r="K914" s="4"/>
      <c r="L914" s="4"/>
      <c r="M914" s="4"/>
      <c r="N914" s="4"/>
      <c r="O914" s="4"/>
      <c r="P914" s="4"/>
      <c r="Q914" s="4"/>
      <c r="R914" s="4"/>
      <c r="S914" s="4"/>
      <c r="T914" s="4"/>
      <c r="U914" s="4"/>
      <c r="V914" s="4"/>
      <c r="W914" s="4"/>
      <c r="X914" s="4"/>
      <c r="Y914" s="4"/>
      <c r="Z914" s="4"/>
      <c r="AA914" s="4"/>
    </row>
    <row r="915">
      <c r="A915" s="43"/>
      <c r="B915" s="37" t="s">
        <v>97</v>
      </c>
      <c r="C915" s="4"/>
      <c r="D915" s="66"/>
      <c r="E915" s="45"/>
      <c r="F915" s="4"/>
      <c r="G915" s="4"/>
      <c r="H915" s="4"/>
      <c r="I915" s="4"/>
      <c r="J915" s="4"/>
      <c r="K915" s="4"/>
      <c r="L915" s="4"/>
      <c r="M915" s="4"/>
      <c r="N915" s="4"/>
      <c r="O915" s="4"/>
      <c r="P915" s="4"/>
      <c r="Q915" s="4"/>
      <c r="R915" s="4"/>
      <c r="S915" s="4"/>
      <c r="T915" s="4"/>
      <c r="U915" s="4"/>
      <c r="V915" s="4"/>
      <c r="W915" s="4"/>
      <c r="X915" s="4"/>
      <c r="Y915" s="4"/>
      <c r="Z915" s="4"/>
      <c r="AA915" s="4"/>
    </row>
    <row r="916">
      <c r="A916" s="43"/>
      <c r="B916" s="37" t="s">
        <v>97</v>
      </c>
      <c r="C916" s="4"/>
      <c r="D916" s="66"/>
      <c r="E916" s="45"/>
      <c r="F916" s="4"/>
      <c r="G916" s="4"/>
      <c r="H916" s="4"/>
      <c r="I916" s="4"/>
      <c r="J916" s="4"/>
      <c r="K916" s="4"/>
      <c r="L916" s="4"/>
      <c r="M916" s="4"/>
      <c r="N916" s="4"/>
      <c r="O916" s="4"/>
      <c r="P916" s="4"/>
      <c r="Q916" s="4"/>
      <c r="R916" s="4"/>
      <c r="S916" s="4"/>
      <c r="T916" s="4"/>
      <c r="U916" s="4"/>
      <c r="V916" s="4"/>
      <c r="W916" s="4"/>
      <c r="X916" s="4"/>
      <c r="Y916" s="4"/>
      <c r="Z916" s="4"/>
      <c r="AA916" s="4"/>
    </row>
    <row r="917">
      <c r="A917" s="43"/>
      <c r="B917" s="37" t="s">
        <v>97</v>
      </c>
      <c r="C917" s="4"/>
      <c r="D917" s="66"/>
      <c r="E917" s="45"/>
      <c r="F917" s="4"/>
      <c r="G917" s="4"/>
      <c r="H917" s="4"/>
      <c r="I917" s="4"/>
      <c r="J917" s="4"/>
      <c r="K917" s="4"/>
      <c r="L917" s="4"/>
      <c r="M917" s="4"/>
      <c r="N917" s="4"/>
      <c r="O917" s="4"/>
      <c r="P917" s="4"/>
      <c r="Q917" s="4"/>
      <c r="R917" s="4"/>
      <c r="S917" s="4"/>
      <c r="T917" s="4"/>
      <c r="U917" s="4"/>
      <c r="V917" s="4"/>
      <c r="W917" s="4"/>
      <c r="X917" s="4"/>
      <c r="Y917" s="4"/>
      <c r="Z917" s="4"/>
      <c r="AA917" s="4"/>
    </row>
    <row r="918">
      <c r="A918" s="43"/>
      <c r="B918" s="37" t="s">
        <v>97</v>
      </c>
      <c r="C918" s="4"/>
      <c r="D918" s="66"/>
      <c r="E918" s="45"/>
      <c r="F918" s="4"/>
      <c r="G918" s="4"/>
      <c r="H918" s="4"/>
      <c r="I918" s="4"/>
      <c r="J918" s="4"/>
      <c r="K918" s="4"/>
      <c r="L918" s="4"/>
      <c r="M918" s="4"/>
      <c r="N918" s="4"/>
      <c r="O918" s="4"/>
      <c r="P918" s="4"/>
      <c r="Q918" s="4"/>
      <c r="R918" s="4"/>
      <c r="S918" s="4"/>
      <c r="T918" s="4"/>
      <c r="U918" s="4"/>
      <c r="V918" s="4"/>
      <c r="W918" s="4"/>
      <c r="X918" s="4"/>
      <c r="Y918" s="4"/>
      <c r="Z918" s="4"/>
      <c r="AA918" s="4"/>
    </row>
    <row r="919">
      <c r="A919" s="43"/>
      <c r="B919" s="37" t="s">
        <v>97</v>
      </c>
      <c r="C919" s="4"/>
      <c r="D919" s="66"/>
      <c r="E919" s="45"/>
      <c r="F919" s="4"/>
      <c r="G919" s="4"/>
      <c r="H919" s="4"/>
      <c r="I919" s="4"/>
      <c r="J919" s="4"/>
      <c r="K919" s="4"/>
      <c r="L919" s="4"/>
      <c r="M919" s="4"/>
      <c r="N919" s="4"/>
      <c r="O919" s="4"/>
      <c r="P919" s="4"/>
      <c r="Q919" s="4"/>
      <c r="R919" s="4"/>
      <c r="S919" s="4"/>
      <c r="T919" s="4"/>
      <c r="U919" s="4"/>
      <c r="V919" s="4"/>
      <c r="W919" s="4"/>
      <c r="X919" s="4"/>
      <c r="Y919" s="4"/>
      <c r="Z919" s="4"/>
      <c r="AA919" s="4"/>
    </row>
    <row r="920">
      <c r="A920" s="43"/>
      <c r="B920" s="37" t="s">
        <v>97</v>
      </c>
      <c r="C920" s="4"/>
      <c r="D920" s="66"/>
      <c r="E920" s="45"/>
      <c r="F920" s="4"/>
      <c r="G920" s="4"/>
      <c r="H920" s="4"/>
      <c r="I920" s="4"/>
      <c r="J920" s="4"/>
      <c r="K920" s="4"/>
      <c r="L920" s="4"/>
      <c r="M920" s="4"/>
      <c r="N920" s="4"/>
      <c r="O920" s="4"/>
      <c r="P920" s="4"/>
      <c r="Q920" s="4"/>
      <c r="R920" s="4"/>
      <c r="S920" s="4"/>
      <c r="T920" s="4"/>
      <c r="U920" s="4"/>
      <c r="V920" s="4"/>
      <c r="W920" s="4"/>
      <c r="X920" s="4"/>
      <c r="Y920" s="4"/>
      <c r="Z920" s="4"/>
      <c r="AA920" s="4"/>
    </row>
    <row r="921">
      <c r="A921" s="43"/>
      <c r="B921" s="37" t="s">
        <v>97</v>
      </c>
      <c r="C921" s="4"/>
      <c r="D921" s="66"/>
      <c r="E921" s="45"/>
      <c r="F921" s="4"/>
      <c r="G921" s="4"/>
      <c r="H921" s="4"/>
      <c r="I921" s="4"/>
      <c r="J921" s="4"/>
      <c r="K921" s="4"/>
      <c r="L921" s="4"/>
      <c r="M921" s="4"/>
      <c r="N921" s="4"/>
      <c r="O921" s="4"/>
      <c r="P921" s="4"/>
      <c r="Q921" s="4"/>
      <c r="R921" s="4"/>
      <c r="S921" s="4"/>
      <c r="T921" s="4"/>
      <c r="U921" s="4"/>
      <c r="V921" s="4"/>
      <c r="W921" s="4"/>
      <c r="X921" s="4"/>
      <c r="Y921" s="4"/>
      <c r="Z921" s="4"/>
      <c r="AA921" s="4"/>
    </row>
    <row r="922">
      <c r="A922" s="43"/>
      <c r="B922" s="37" t="s">
        <v>97</v>
      </c>
      <c r="C922" s="4"/>
      <c r="D922" s="66"/>
      <c r="E922" s="45"/>
      <c r="F922" s="4"/>
      <c r="G922" s="4"/>
      <c r="H922" s="4"/>
      <c r="I922" s="4"/>
      <c r="J922" s="4"/>
      <c r="K922" s="4"/>
      <c r="L922" s="4"/>
      <c r="M922" s="4"/>
      <c r="N922" s="4"/>
      <c r="O922" s="4"/>
      <c r="P922" s="4"/>
      <c r="Q922" s="4"/>
      <c r="R922" s="4"/>
      <c r="S922" s="4"/>
      <c r="T922" s="4"/>
      <c r="U922" s="4"/>
      <c r="V922" s="4"/>
      <c r="W922" s="4"/>
      <c r="X922" s="4"/>
      <c r="Y922" s="4"/>
      <c r="Z922" s="4"/>
      <c r="AA922" s="4"/>
    </row>
    <row r="923">
      <c r="A923" s="43"/>
      <c r="B923" s="37" t="s">
        <v>97</v>
      </c>
      <c r="C923" s="4"/>
      <c r="D923" s="66"/>
      <c r="E923" s="45"/>
      <c r="F923" s="4"/>
      <c r="G923" s="4"/>
      <c r="H923" s="4"/>
      <c r="I923" s="4"/>
      <c r="J923" s="4"/>
      <c r="K923" s="4"/>
      <c r="L923" s="4"/>
      <c r="M923" s="4"/>
      <c r="N923" s="4"/>
      <c r="O923" s="4"/>
      <c r="P923" s="4"/>
      <c r="Q923" s="4"/>
      <c r="R923" s="4"/>
      <c r="S923" s="4"/>
      <c r="T923" s="4"/>
      <c r="U923" s="4"/>
      <c r="V923" s="4"/>
      <c r="W923" s="4"/>
      <c r="X923" s="4"/>
      <c r="Y923" s="4"/>
      <c r="Z923" s="4"/>
      <c r="AA923" s="4"/>
    </row>
    <row r="924">
      <c r="A924" s="43"/>
      <c r="B924" s="37" t="s">
        <v>97</v>
      </c>
      <c r="C924" s="4"/>
      <c r="D924" s="66"/>
      <c r="E924" s="45"/>
      <c r="F924" s="4"/>
      <c r="G924" s="4"/>
      <c r="H924" s="4"/>
      <c r="I924" s="4"/>
      <c r="J924" s="4"/>
      <c r="K924" s="4"/>
      <c r="L924" s="4"/>
      <c r="M924" s="4"/>
      <c r="N924" s="4"/>
      <c r="O924" s="4"/>
      <c r="P924" s="4"/>
      <c r="Q924" s="4"/>
      <c r="R924" s="4"/>
      <c r="S924" s="4"/>
      <c r="T924" s="4"/>
      <c r="U924" s="4"/>
      <c r="V924" s="4"/>
      <c r="W924" s="4"/>
      <c r="X924" s="4"/>
      <c r="Y924" s="4"/>
      <c r="Z924" s="4"/>
      <c r="AA924" s="4"/>
    </row>
    <row r="925">
      <c r="A925" s="43"/>
      <c r="B925" s="37" t="s">
        <v>97</v>
      </c>
      <c r="C925" s="4"/>
      <c r="D925" s="66"/>
      <c r="E925" s="45"/>
      <c r="F925" s="4"/>
      <c r="G925" s="4"/>
      <c r="H925" s="4"/>
      <c r="I925" s="4"/>
      <c r="J925" s="4"/>
      <c r="K925" s="4"/>
      <c r="L925" s="4"/>
      <c r="M925" s="4"/>
      <c r="N925" s="4"/>
      <c r="O925" s="4"/>
      <c r="P925" s="4"/>
      <c r="Q925" s="4"/>
      <c r="R925" s="4"/>
      <c r="S925" s="4"/>
      <c r="T925" s="4"/>
      <c r="U925" s="4"/>
      <c r="V925" s="4"/>
      <c r="W925" s="4"/>
      <c r="X925" s="4"/>
      <c r="Y925" s="4"/>
      <c r="Z925" s="4"/>
      <c r="AA925" s="4"/>
    </row>
    <row r="926">
      <c r="A926" s="43"/>
      <c r="B926" s="37" t="s">
        <v>97</v>
      </c>
      <c r="C926" s="4"/>
      <c r="D926" s="66"/>
      <c r="E926" s="45"/>
      <c r="F926" s="4"/>
      <c r="G926" s="4"/>
      <c r="H926" s="4"/>
      <c r="I926" s="4"/>
      <c r="J926" s="4"/>
      <c r="K926" s="4"/>
      <c r="L926" s="4"/>
      <c r="M926" s="4"/>
      <c r="N926" s="4"/>
      <c r="O926" s="4"/>
      <c r="P926" s="4"/>
      <c r="Q926" s="4"/>
      <c r="R926" s="4"/>
      <c r="S926" s="4"/>
      <c r="T926" s="4"/>
      <c r="U926" s="4"/>
      <c r="V926" s="4"/>
      <c r="W926" s="4"/>
      <c r="X926" s="4"/>
      <c r="Y926" s="4"/>
      <c r="Z926" s="4"/>
      <c r="AA926" s="4"/>
    </row>
    <row r="927">
      <c r="A927" s="43"/>
      <c r="B927" s="37" t="s">
        <v>97</v>
      </c>
      <c r="C927" s="4"/>
      <c r="D927" s="66"/>
      <c r="E927" s="45"/>
      <c r="F927" s="4"/>
      <c r="G927" s="4"/>
      <c r="H927" s="4"/>
      <c r="I927" s="4"/>
      <c r="J927" s="4"/>
      <c r="K927" s="4"/>
      <c r="L927" s="4"/>
      <c r="M927" s="4"/>
      <c r="N927" s="4"/>
      <c r="O927" s="4"/>
      <c r="P927" s="4"/>
      <c r="Q927" s="4"/>
      <c r="R927" s="4"/>
      <c r="S927" s="4"/>
      <c r="T927" s="4"/>
      <c r="U927" s="4"/>
      <c r="V927" s="4"/>
      <c r="W927" s="4"/>
      <c r="X927" s="4"/>
      <c r="Y927" s="4"/>
      <c r="Z927" s="4"/>
      <c r="AA927" s="4"/>
    </row>
    <row r="928">
      <c r="A928" s="43"/>
      <c r="B928" s="37" t="s">
        <v>97</v>
      </c>
      <c r="C928" s="4"/>
      <c r="D928" s="66"/>
      <c r="E928" s="45"/>
      <c r="F928" s="4"/>
      <c r="G928" s="4"/>
      <c r="H928" s="4"/>
      <c r="I928" s="4"/>
      <c r="J928" s="4"/>
      <c r="K928" s="4"/>
      <c r="L928" s="4"/>
      <c r="M928" s="4"/>
      <c r="N928" s="4"/>
      <c r="O928" s="4"/>
      <c r="P928" s="4"/>
      <c r="Q928" s="4"/>
      <c r="R928" s="4"/>
      <c r="S928" s="4"/>
      <c r="T928" s="4"/>
      <c r="U928" s="4"/>
      <c r="V928" s="4"/>
      <c r="W928" s="4"/>
      <c r="X928" s="4"/>
      <c r="Y928" s="4"/>
      <c r="Z928" s="4"/>
      <c r="AA928" s="4"/>
    </row>
    <row r="929">
      <c r="A929" s="43"/>
      <c r="B929" s="37" t="s">
        <v>97</v>
      </c>
      <c r="C929" s="4"/>
      <c r="D929" s="66"/>
      <c r="E929" s="45"/>
      <c r="F929" s="4"/>
      <c r="G929" s="4"/>
      <c r="H929" s="4"/>
      <c r="I929" s="4"/>
      <c r="J929" s="4"/>
      <c r="K929" s="4"/>
      <c r="L929" s="4"/>
      <c r="M929" s="4"/>
      <c r="N929" s="4"/>
      <c r="O929" s="4"/>
      <c r="P929" s="4"/>
      <c r="Q929" s="4"/>
      <c r="R929" s="4"/>
      <c r="S929" s="4"/>
      <c r="T929" s="4"/>
      <c r="U929" s="4"/>
      <c r="V929" s="4"/>
      <c r="W929" s="4"/>
      <c r="X929" s="4"/>
      <c r="Y929" s="4"/>
      <c r="Z929" s="4"/>
      <c r="AA929" s="4"/>
    </row>
    <row r="930">
      <c r="A930" s="43"/>
      <c r="B930" s="37" t="s">
        <v>97</v>
      </c>
      <c r="C930" s="4"/>
      <c r="D930" s="66"/>
      <c r="E930" s="45"/>
      <c r="F930" s="4"/>
      <c r="G930" s="4"/>
      <c r="H930" s="4"/>
      <c r="I930" s="4"/>
      <c r="J930" s="4"/>
      <c r="K930" s="4"/>
      <c r="L930" s="4"/>
      <c r="M930" s="4"/>
      <c r="N930" s="4"/>
      <c r="O930" s="4"/>
      <c r="P930" s="4"/>
      <c r="Q930" s="4"/>
      <c r="R930" s="4"/>
      <c r="S930" s="4"/>
      <c r="T930" s="4"/>
      <c r="U930" s="4"/>
      <c r="V930" s="4"/>
      <c r="W930" s="4"/>
      <c r="X930" s="4"/>
      <c r="Y930" s="4"/>
      <c r="Z930" s="4"/>
      <c r="AA930" s="4"/>
    </row>
    <row r="931">
      <c r="A931" s="43"/>
      <c r="B931" s="37" t="s">
        <v>97</v>
      </c>
      <c r="C931" s="4"/>
      <c r="D931" s="66"/>
      <c r="E931" s="45"/>
      <c r="F931" s="4"/>
      <c r="G931" s="4"/>
      <c r="H931" s="4"/>
      <c r="I931" s="4"/>
      <c r="J931" s="4"/>
      <c r="K931" s="4"/>
      <c r="L931" s="4"/>
      <c r="M931" s="4"/>
      <c r="N931" s="4"/>
      <c r="O931" s="4"/>
      <c r="P931" s="4"/>
      <c r="Q931" s="4"/>
      <c r="R931" s="4"/>
      <c r="S931" s="4"/>
      <c r="T931" s="4"/>
      <c r="U931" s="4"/>
      <c r="V931" s="4"/>
      <c r="W931" s="4"/>
      <c r="X931" s="4"/>
      <c r="Y931" s="4"/>
      <c r="Z931" s="4"/>
      <c r="AA931" s="4"/>
    </row>
    <row r="932">
      <c r="A932" s="43"/>
      <c r="B932" s="37" t="s">
        <v>97</v>
      </c>
      <c r="C932" s="4"/>
      <c r="D932" s="66"/>
      <c r="E932" s="45"/>
      <c r="F932" s="4"/>
      <c r="G932" s="4"/>
      <c r="H932" s="4"/>
      <c r="I932" s="4"/>
      <c r="J932" s="4"/>
      <c r="K932" s="4"/>
      <c r="L932" s="4"/>
      <c r="M932" s="4"/>
      <c r="N932" s="4"/>
      <c r="O932" s="4"/>
      <c r="P932" s="4"/>
      <c r="Q932" s="4"/>
      <c r="R932" s="4"/>
      <c r="S932" s="4"/>
      <c r="T932" s="4"/>
      <c r="U932" s="4"/>
      <c r="V932" s="4"/>
      <c r="W932" s="4"/>
      <c r="X932" s="4"/>
      <c r="Y932" s="4"/>
      <c r="Z932" s="4"/>
      <c r="AA932" s="4"/>
    </row>
    <row r="933">
      <c r="A933" s="43"/>
      <c r="B933" s="37" t="s">
        <v>97</v>
      </c>
      <c r="C933" s="4"/>
      <c r="D933" s="66"/>
      <c r="E933" s="45"/>
      <c r="F933" s="4"/>
      <c r="G933" s="4"/>
      <c r="H933" s="4"/>
      <c r="I933" s="4"/>
      <c r="J933" s="4"/>
      <c r="K933" s="4"/>
      <c r="L933" s="4"/>
      <c r="M933" s="4"/>
      <c r="N933" s="4"/>
      <c r="O933" s="4"/>
      <c r="P933" s="4"/>
      <c r="Q933" s="4"/>
      <c r="R933" s="4"/>
      <c r="S933" s="4"/>
      <c r="T933" s="4"/>
      <c r="U933" s="4"/>
      <c r="V933" s="4"/>
      <c r="W933" s="4"/>
      <c r="X933" s="4"/>
      <c r="Y933" s="4"/>
      <c r="Z933" s="4"/>
      <c r="AA933" s="4"/>
    </row>
    <row r="934">
      <c r="A934" s="43"/>
      <c r="B934" s="37" t="s">
        <v>97</v>
      </c>
      <c r="C934" s="4"/>
      <c r="D934" s="66"/>
      <c r="E934" s="45"/>
      <c r="F934" s="4"/>
      <c r="G934" s="4"/>
      <c r="H934" s="4"/>
      <c r="I934" s="4"/>
      <c r="J934" s="4"/>
      <c r="K934" s="4"/>
      <c r="L934" s="4"/>
      <c r="M934" s="4"/>
      <c r="N934" s="4"/>
      <c r="O934" s="4"/>
      <c r="P934" s="4"/>
      <c r="Q934" s="4"/>
      <c r="R934" s="4"/>
      <c r="S934" s="4"/>
      <c r="T934" s="4"/>
      <c r="U934" s="4"/>
      <c r="V934" s="4"/>
      <c r="W934" s="4"/>
      <c r="X934" s="4"/>
      <c r="Y934" s="4"/>
      <c r="Z934" s="4"/>
      <c r="AA934" s="4"/>
    </row>
    <row r="935">
      <c r="A935" s="43"/>
      <c r="B935" s="37" t="s">
        <v>97</v>
      </c>
      <c r="C935" s="4"/>
      <c r="D935" s="66"/>
      <c r="E935" s="45"/>
      <c r="F935" s="4"/>
      <c r="G935" s="4"/>
      <c r="H935" s="4"/>
      <c r="I935" s="4"/>
      <c r="J935" s="4"/>
      <c r="K935" s="4"/>
      <c r="L935" s="4"/>
      <c r="M935" s="4"/>
      <c r="N935" s="4"/>
      <c r="O935" s="4"/>
      <c r="P935" s="4"/>
      <c r="Q935" s="4"/>
      <c r="R935" s="4"/>
      <c r="S935" s="4"/>
      <c r="T935" s="4"/>
      <c r="U935" s="4"/>
      <c r="V935" s="4"/>
      <c r="W935" s="4"/>
      <c r="X935" s="4"/>
      <c r="Y935" s="4"/>
      <c r="Z935" s="4"/>
      <c r="AA935" s="4"/>
    </row>
    <row r="936">
      <c r="A936" s="43"/>
      <c r="B936" s="37" t="s">
        <v>97</v>
      </c>
      <c r="C936" s="4"/>
      <c r="D936" s="66"/>
      <c r="E936" s="45"/>
      <c r="F936" s="4"/>
      <c r="G936" s="4"/>
      <c r="H936" s="4"/>
      <c r="I936" s="4"/>
      <c r="J936" s="4"/>
      <c r="K936" s="4"/>
      <c r="L936" s="4"/>
      <c r="M936" s="4"/>
      <c r="N936" s="4"/>
      <c r="O936" s="4"/>
      <c r="P936" s="4"/>
      <c r="Q936" s="4"/>
      <c r="R936" s="4"/>
      <c r="S936" s="4"/>
      <c r="T936" s="4"/>
      <c r="U936" s="4"/>
      <c r="V936" s="4"/>
      <c r="W936" s="4"/>
      <c r="X936" s="4"/>
      <c r="Y936" s="4"/>
      <c r="Z936" s="4"/>
      <c r="AA936" s="4"/>
    </row>
    <row r="937">
      <c r="A937" s="43"/>
      <c r="B937" s="37" t="s">
        <v>97</v>
      </c>
      <c r="C937" s="4"/>
      <c r="D937" s="66"/>
      <c r="E937" s="45"/>
      <c r="F937" s="4"/>
      <c r="G937" s="4"/>
      <c r="H937" s="4"/>
      <c r="I937" s="4"/>
      <c r="J937" s="4"/>
      <c r="K937" s="4"/>
      <c r="L937" s="4"/>
      <c r="M937" s="4"/>
      <c r="N937" s="4"/>
      <c r="O937" s="4"/>
      <c r="P937" s="4"/>
      <c r="Q937" s="4"/>
      <c r="R937" s="4"/>
      <c r="S937" s="4"/>
      <c r="T937" s="4"/>
      <c r="U937" s="4"/>
      <c r="V937" s="4"/>
      <c r="W937" s="4"/>
      <c r="X937" s="4"/>
      <c r="Y937" s="4"/>
      <c r="Z937" s="4"/>
      <c r="AA937" s="4"/>
    </row>
    <row r="938">
      <c r="A938" s="43"/>
      <c r="B938" s="37" t="s">
        <v>97</v>
      </c>
      <c r="C938" s="4"/>
      <c r="D938" s="66"/>
      <c r="E938" s="45"/>
      <c r="F938" s="4"/>
      <c r="G938" s="4"/>
      <c r="H938" s="4"/>
      <c r="I938" s="4"/>
      <c r="J938" s="4"/>
      <c r="K938" s="4"/>
      <c r="L938" s="4"/>
      <c r="M938" s="4"/>
      <c r="N938" s="4"/>
      <c r="O938" s="4"/>
      <c r="P938" s="4"/>
      <c r="Q938" s="4"/>
      <c r="R938" s="4"/>
      <c r="S938" s="4"/>
      <c r="T938" s="4"/>
      <c r="U938" s="4"/>
      <c r="V938" s="4"/>
      <c r="W938" s="4"/>
      <c r="X938" s="4"/>
      <c r="Y938" s="4"/>
      <c r="Z938" s="4"/>
      <c r="AA938" s="4"/>
    </row>
    <row r="939">
      <c r="A939" s="43"/>
      <c r="B939" s="37" t="s">
        <v>97</v>
      </c>
      <c r="C939" s="4"/>
      <c r="D939" s="66"/>
      <c r="E939" s="45"/>
      <c r="F939" s="4"/>
      <c r="G939" s="4"/>
      <c r="H939" s="4"/>
      <c r="I939" s="4"/>
      <c r="J939" s="4"/>
      <c r="K939" s="4"/>
      <c r="L939" s="4"/>
      <c r="M939" s="4"/>
      <c r="N939" s="4"/>
      <c r="O939" s="4"/>
      <c r="P939" s="4"/>
      <c r="Q939" s="4"/>
      <c r="R939" s="4"/>
      <c r="S939" s="4"/>
      <c r="T939" s="4"/>
      <c r="U939" s="4"/>
      <c r="V939" s="4"/>
      <c r="W939" s="4"/>
      <c r="X939" s="4"/>
      <c r="Y939" s="4"/>
      <c r="Z939" s="4"/>
      <c r="AA939" s="4"/>
    </row>
    <row r="940">
      <c r="A940" s="43"/>
      <c r="B940" s="37" t="s">
        <v>97</v>
      </c>
      <c r="C940" s="4"/>
      <c r="D940" s="66"/>
      <c r="E940" s="45"/>
      <c r="F940" s="4"/>
      <c r="G940" s="4"/>
      <c r="H940" s="4"/>
      <c r="I940" s="4"/>
      <c r="J940" s="4"/>
      <c r="K940" s="4"/>
      <c r="L940" s="4"/>
      <c r="M940" s="4"/>
      <c r="N940" s="4"/>
      <c r="O940" s="4"/>
      <c r="P940" s="4"/>
      <c r="Q940" s="4"/>
      <c r="R940" s="4"/>
      <c r="S940" s="4"/>
      <c r="T940" s="4"/>
      <c r="U940" s="4"/>
      <c r="V940" s="4"/>
      <c r="W940" s="4"/>
      <c r="X940" s="4"/>
      <c r="Y940" s="4"/>
      <c r="Z940" s="4"/>
      <c r="AA940" s="4"/>
    </row>
    <row r="941">
      <c r="A941" s="43"/>
      <c r="B941" s="37" t="s">
        <v>97</v>
      </c>
      <c r="C941" s="4"/>
      <c r="D941" s="66"/>
      <c r="E941" s="45"/>
      <c r="F941" s="4"/>
      <c r="G941" s="4"/>
      <c r="H941" s="4"/>
      <c r="I941" s="4"/>
      <c r="J941" s="4"/>
      <c r="K941" s="4"/>
      <c r="L941" s="4"/>
      <c r="M941" s="4"/>
      <c r="N941" s="4"/>
      <c r="O941" s="4"/>
      <c r="P941" s="4"/>
      <c r="Q941" s="4"/>
      <c r="R941" s="4"/>
      <c r="S941" s="4"/>
      <c r="T941" s="4"/>
      <c r="U941" s="4"/>
      <c r="V941" s="4"/>
      <c r="W941" s="4"/>
      <c r="X941" s="4"/>
      <c r="Y941" s="4"/>
      <c r="Z941" s="4"/>
      <c r="AA941" s="4"/>
    </row>
    <row r="942">
      <c r="A942" s="43"/>
      <c r="B942" s="37" t="s">
        <v>97</v>
      </c>
      <c r="C942" s="4"/>
      <c r="D942" s="66"/>
      <c r="E942" s="45"/>
      <c r="F942" s="4"/>
      <c r="G942" s="4"/>
      <c r="H942" s="4"/>
      <c r="I942" s="4"/>
      <c r="J942" s="4"/>
      <c r="K942" s="4"/>
      <c r="L942" s="4"/>
      <c r="M942" s="4"/>
      <c r="N942" s="4"/>
      <c r="O942" s="4"/>
      <c r="P942" s="4"/>
      <c r="Q942" s="4"/>
      <c r="R942" s="4"/>
      <c r="S942" s="4"/>
      <c r="T942" s="4"/>
      <c r="U942" s="4"/>
      <c r="V942" s="4"/>
      <c r="W942" s="4"/>
      <c r="X942" s="4"/>
      <c r="Y942" s="4"/>
      <c r="Z942" s="4"/>
      <c r="AA942" s="4"/>
    </row>
    <row r="943">
      <c r="A943" s="43"/>
      <c r="B943" s="37" t="s">
        <v>97</v>
      </c>
      <c r="C943" s="4"/>
      <c r="D943" s="66"/>
      <c r="E943" s="45"/>
      <c r="F943" s="4"/>
      <c r="G943" s="4"/>
      <c r="H943" s="4"/>
      <c r="I943" s="4"/>
      <c r="J943" s="4"/>
      <c r="K943" s="4"/>
      <c r="L943" s="4"/>
      <c r="M943" s="4"/>
      <c r="N943" s="4"/>
      <c r="O943" s="4"/>
      <c r="P943" s="4"/>
      <c r="Q943" s="4"/>
      <c r="R943" s="4"/>
      <c r="S943" s="4"/>
      <c r="T943" s="4"/>
      <c r="U943" s="4"/>
      <c r="V943" s="4"/>
      <c r="W943" s="4"/>
      <c r="X943" s="4"/>
      <c r="Y943" s="4"/>
      <c r="Z943" s="4"/>
      <c r="AA943" s="4"/>
    </row>
    <row r="944">
      <c r="A944" s="43"/>
      <c r="B944" s="37" t="s">
        <v>97</v>
      </c>
      <c r="C944" s="4"/>
      <c r="D944" s="66"/>
      <c r="E944" s="45"/>
      <c r="F944" s="4"/>
      <c r="G944" s="4"/>
      <c r="H944" s="4"/>
      <c r="I944" s="4"/>
      <c r="J944" s="4"/>
      <c r="K944" s="4"/>
      <c r="L944" s="4"/>
      <c r="M944" s="4"/>
      <c r="N944" s="4"/>
      <c r="O944" s="4"/>
      <c r="P944" s="4"/>
      <c r="Q944" s="4"/>
      <c r="R944" s="4"/>
      <c r="S944" s="4"/>
      <c r="T944" s="4"/>
      <c r="U944" s="4"/>
      <c r="V944" s="4"/>
      <c r="W944" s="4"/>
      <c r="X944" s="4"/>
      <c r="Y944" s="4"/>
      <c r="Z944" s="4"/>
      <c r="AA944" s="4"/>
    </row>
    <row r="945">
      <c r="A945" s="43"/>
      <c r="B945" s="37" t="s">
        <v>97</v>
      </c>
      <c r="C945" s="4"/>
      <c r="D945" s="66"/>
      <c r="E945" s="45"/>
      <c r="F945" s="4"/>
      <c r="G945" s="4"/>
      <c r="H945" s="4"/>
      <c r="I945" s="4"/>
      <c r="J945" s="4"/>
      <c r="K945" s="4"/>
      <c r="L945" s="4"/>
      <c r="M945" s="4"/>
      <c r="N945" s="4"/>
      <c r="O945" s="4"/>
      <c r="P945" s="4"/>
      <c r="Q945" s="4"/>
      <c r="R945" s="4"/>
      <c r="S945" s="4"/>
      <c r="T945" s="4"/>
      <c r="U945" s="4"/>
      <c r="V945" s="4"/>
      <c r="W945" s="4"/>
      <c r="X945" s="4"/>
      <c r="Y945" s="4"/>
      <c r="Z945" s="4"/>
      <c r="AA945" s="4"/>
    </row>
    <row r="946">
      <c r="A946" s="43"/>
      <c r="B946" s="37" t="s">
        <v>97</v>
      </c>
      <c r="C946" s="4"/>
      <c r="D946" s="66"/>
      <c r="E946" s="45"/>
      <c r="F946" s="4"/>
      <c r="G946" s="4"/>
      <c r="H946" s="4"/>
      <c r="I946" s="4"/>
      <c r="J946" s="4"/>
      <c r="K946" s="4"/>
      <c r="L946" s="4"/>
      <c r="M946" s="4"/>
      <c r="N946" s="4"/>
      <c r="O946" s="4"/>
      <c r="P946" s="4"/>
      <c r="Q946" s="4"/>
      <c r="R946" s="4"/>
      <c r="S946" s="4"/>
      <c r="T946" s="4"/>
      <c r="U946" s="4"/>
      <c r="V946" s="4"/>
      <c r="W946" s="4"/>
      <c r="X946" s="4"/>
      <c r="Y946" s="4"/>
      <c r="Z946" s="4"/>
      <c r="AA946" s="4"/>
    </row>
    <row r="947">
      <c r="A947" s="43"/>
      <c r="B947" s="37" t="s">
        <v>97</v>
      </c>
      <c r="C947" s="4"/>
      <c r="D947" s="66"/>
      <c r="E947" s="45"/>
      <c r="F947" s="4"/>
      <c r="G947" s="4"/>
      <c r="H947" s="4"/>
      <c r="I947" s="4"/>
      <c r="J947" s="4"/>
      <c r="K947" s="4"/>
      <c r="L947" s="4"/>
      <c r="M947" s="4"/>
      <c r="N947" s="4"/>
      <c r="O947" s="4"/>
      <c r="P947" s="4"/>
      <c r="Q947" s="4"/>
      <c r="R947" s="4"/>
      <c r="S947" s="4"/>
      <c r="T947" s="4"/>
      <c r="U947" s="4"/>
      <c r="V947" s="4"/>
      <c r="W947" s="4"/>
      <c r="X947" s="4"/>
      <c r="Y947" s="4"/>
      <c r="Z947" s="4"/>
      <c r="AA947" s="4"/>
    </row>
    <row r="948">
      <c r="A948" s="43"/>
      <c r="B948" s="37" t="s">
        <v>97</v>
      </c>
      <c r="C948" s="4"/>
      <c r="D948" s="66"/>
      <c r="E948" s="45"/>
      <c r="F948" s="4"/>
      <c r="G948" s="4"/>
      <c r="H948" s="4"/>
      <c r="I948" s="4"/>
      <c r="J948" s="4"/>
      <c r="K948" s="4"/>
      <c r="L948" s="4"/>
      <c r="M948" s="4"/>
      <c r="N948" s="4"/>
      <c r="O948" s="4"/>
      <c r="P948" s="4"/>
      <c r="Q948" s="4"/>
      <c r="R948" s="4"/>
      <c r="S948" s="4"/>
      <c r="T948" s="4"/>
      <c r="U948" s="4"/>
      <c r="V948" s="4"/>
      <c r="W948" s="4"/>
      <c r="X948" s="4"/>
      <c r="Y948" s="4"/>
      <c r="Z948" s="4"/>
      <c r="AA948" s="4"/>
    </row>
    <row r="949">
      <c r="A949" s="43"/>
      <c r="B949" s="37" t="s">
        <v>97</v>
      </c>
      <c r="C949" s="4"/>
      <c r="D949" s="66"/>
      <c r="E949" s="45"/>
      <c r="F949" s="4"/>
      <c r="G949" s="4"/>
      <c r="H949" s="4"/>
      <c r="I949" s="4"/>
      <c r="J949" s="4"/>
      <c r="K949" s="4"/>
      <c r="L949" s="4"/>
      <c r="M949" s="4"/>
      <c r="N949" s="4"/>
      <c r="O949" s="4"/>
      <c r="P949" s="4"/>
      <c r="Q949" s="4"/>
      <c r="R949" s="4"/>
      <c r="S949" s="4"/>
      <c r="T949" s="4"/>
      <c r="U949" s="4"/>
      <c r="V949" s="4"/>
      <c r="W949" s="4"/>
      <c r="X949" s="4"/>
      <c r="Y949" s="4"/>
      <c r="Z949" s="4"/>
      <c r="AA949" s="4"/>
    </row>
    <row r="950">
      <c r="A950" s="43"/>
      <c r="B950" s="37" t="s">
        <v>97</v>
      </c>
      <c r="C950" s="4"/>
      <c r="D950" s="66"/>
      <c r="E950" s="45"/>
      <c r="F950" s="4"/>
      <c r="G950" s="4"/>
      <c r="H950" s="4"/>
      <c r="I950" s="4"/>
      <c r="J950" s="4"/>
      <c r="K950" s="4"/>
      <c r="L950" s="4"/>
      <c r="M950" s="4"/>
      <c r="N950" s="4"/>
      <c r="O950" s="4"/>
      <c r="P950" s="4"/>
      <c r="Q950" s="4"/>
      <c r="R950" s="4"/>
      <c r="S950" s="4"/>
      <c r="T950" s="4"/>
      <c r="U950" s="4"/>
      <c r="V950" s="4"/>
      <c r="W950" s="4"/>
      <c r="X950" s="4"/>
      <c r="Y950" s="4"/>
      <c r="Z950" s="4"/>
      <c r="AA950" s="4"/>
    </row>
    <row r="951">
      <c r="A951" s="43"/>
      <c r="B951" s="37" t="s">
        <v>97</v>
      </c>
      <c r="C951" s="4"/>
      <c r="D951" s="66"/>
      <c r="E951" s="45"/>
      <c r="F951" s="4"/>
      <c r="G951" s="4"/>
      <c r="H951" s="4"/>
      <c r="I951" s="4"/>
      <c r="J951" s="4"/>
      <c r="K951" s="4"/>
      <c r="L951" s="4"/>
      <c r="M951" s="4"/>
      <c r="N951" s="4"/>
      <c r="O951" s="4"/>
      <c r="P951" s="4"/>
      <c r="Q951" s="4"/>
      <c r="R951" s="4"/>
      <c r="S951" s="4"/>
      <c r="T951" s="4"/>
      <c r="U951" s="4"/>
      <c r="V951" s="4"/>
      <c r="W951" s="4"/>
      <c r="X951" s="4"/>
      <c r="Y951" s="4"/>
      <c r="Z951" s="4"/>
      <c r="AA951" s="4"/>
    </row>
    <row r="952">
      <c r="A952" s="43"/>
      <c r="B952" s="37" t="s">
        <v>97</v>
      </c>
      <c r="C952" s="4"/>
      <c r="D952" s="66"/>
      <c r="E952" s="45"/>
      <c r="F952" s="4"/>
      <c r="G952" s="4"/>
      <c r="H952" s="4"/>
      <c r="I952" s="4"/>
      <c r="J952" s="4"/>
      <c r="K952" s="4"/>
      <c r="L952" s="4"/>
      <c r="M952" s="4"/>
      <c r="N952" s="4"/>
      <c r="O952" s="4"/>
      <c r="P952" s="4"/>
      <c r="Q952" s="4"/>
      <c r="R952" s="4"/>
      <c r="S952" s="4"/>
      <c r="T952" s="4"/>
      <c r="U952" s="4"/>
      <c r="V952" s="4"/>
      <c r="W952" s="4"/>
      <c r="X952" s="4"/>
      <c r="Y952" s="4"/>
      <c r="Z952" s="4"/>
      <c r="AA952" s="4"/>
    </row>
    <row r="953">
      <c r="A953" s="43"/>
      <c r="B953" s="37" t="s">
        <v>97</v>
      </c>
      <c r="C953" s="4"/>
      <c r="D953" s="66"/>
      <c r="E953" s="45"/>
      <c r="F953" s="4"/>
      <c r="G953" s="4"/>
      <c r="H953" s="4"/>
      <c r="I953" s="4"/>
      <c r="J953" s="4"/>
      <c r="K953" s="4"/>
      <c r="L953" s="4"/>
      <c r="M953" s="4"/>
      <c r="N953" s="4"/>
      <c r="O953" s="4"/>
      <c r="P953" s="4"/>
      <c r="Q953" s="4"/>
      <c r="R953" s="4"/>
      <c r="S953" s="4"/>
      <c r="T953" s="4"/>
      <c r="U953" s="4"/>
      <c r="V953" s="4"/>
      <c r="W953" s="4"/>
      <c r="X953" s="4"/>
      <c r="Y953" s="4"/>
      <c r="Z953" s="4"/>
      <c r="AA953" s="4"/>
    </row>
    <row r="954">
      <c r="A954" s="43"/>
      <c r="B954" s="37" t="s">
        <v>97</v>
      </c>
      <c r="C954" s="4"/>
      <c r="D954" s="66"/>
      <c r="E954" s="45"/>
      <c r="F954" s="4"/>
      <c r="G954" s="4"/>
      <c r="H954" s="4"/>
      <c r="I954" s="4"/>
      <c r="J954" s="4"/>
      <c r="K954" s="4"/>
      <c r="L954" s="4"/>
      <c r="M954" s="4"/>
      <c r="N954" s="4"/>
      <c r="O954" s="4"/>
      <c r="P954" s="4"/>
      <c r="Q954" s="4"/>
      <c r="R954" s="4"/>
      <c r="S954" s="4"/>
      <c r="T954" s="4"/>
      <c r="U954" s="4"/>
      <c r="V954" s="4"/>
      <c r="W954" s="4"/>
      <c r="X954" s="4"/>
      <c r="Y954" s="4"/>
      <c r="Z954" s="4"/>
      <c r="AA954" s="4"/>
    </row>
    <row r="955">
      <c r="A955" s="43"/>
      <c r="B955" s="37" t="s">
        <v>97</v>
      </c>
      <c r="C955" s="4"/>
      <c r="D955" s="66"/>
      <c r="E955" s="45"/>
      <c r="F955" s="4"/>
      <c r="G955" s="4"/>
      <c r="H955" s="4"/>
      <c r="I955" s="4"/>
      <c r="J955" s="4"/>
      <c r="K955" s="4"/>
      <c r="L955" s="4"/>
      <c r="M955" s="4"/>
      <c r="N955" s="4"/>
      <c r="O955" s="4"/>
      <c r="P955" s="4"/>
      <c r="Q955" s="4"/>
      <c r="R955" s="4"/>
      <c r="S955" s="4"/>
      <c r="T955" s="4"/>
      <c r="U955" s="4"/>
      <c r="V955" s="4"/>
      <c r="W955" s="4"/>
      <c r="X955" s="4"/>
      <c r="Y955" s="4"/>
      <c r="Z955" s="4"/>
      <c r="AA955" s="4"/>
    </row>
    <row r="956">
      <c r="A956" s="43"/>
      <c r="B956" s="37" t="s">
        <v>97</v>
      </c>
      <c r="C956" s="4"/>
      <c r="D956" s="66"/>
      <c r="E956" s="45"/>
      <c r="F956" s="4"/>
      <c r="G956" s="4"/>
      <c r="H956" s="4"/>
      <c r="I956" s="4"/>
      <c r="J956" s="4"/>
      <c r="K956" s="4"/>
      <c r="L956" s="4"/>
      <c r="M956" s="4"/>
      <c r="N956" s="4"/>
      <c r="O956" s="4"/>
      <c r="P956" s="4"/>
      <c r="Q956" s="4"/>
      <c r="R956" s="4"/>
      <c r="S956" s="4"/>
      <c r="T956" s="4"/>
      <c r="U956" s="4"/>
      <c r="V956" s="4"/>
      <c r="W956" s="4"/>
      <c r="X956" s="4"/>
      <c r="Y956" s="4"/>
      <c r="Z956" s="4"/>
      <c r="AA956" s="4"/>
    </row>
    <row r="957">
      <c r="A957" s="43"/>
      <c r="B957" s="37" t="s">
        <v>97</v>
      </c>
      <c r="C957" s="4"/>
      <c r="D957" s="66"/>
      <c r="E957" s="45"/>
      <c r="F957" s="4"/>
      <c r="G957" s="4"/>
      <c r="H957" s="4"/>
      <c r="I957" s="4"/>
      <c r="J957" s="4"/>
      <c r="K957" s="4"/>
      <c r="L957" s="4"/>
      <c r="M957" s="4"/>
      <c r="N957" s="4"/>
      <c r="O957" s="4"/>
      <c r="P957" s="4"/>
      <c r="Q957" s="4"/>
      <c r="R957" s="4"/>
      <c r="S957" s="4"/>
      <c r="T957" s="4"/>
      <c r="U957" s="4"/>
      <c r="V957" s="4"/>
      <c r="W957" s="4"/>
      <c r="X957" s="4"/>
      <c r="Y957" s="4"/>
      <c r="Z957" s="4"/>
      <c r="AA957" s="4"/>
    </row>
    <row r="958">
      <c r="A958" s="43"/>
      <c r="B958" s="37" t="s">
        <v>97</v>
      </c>
      <c r="C958" s="4"/>
      <c r="D958" s="66"/>
      <c r="E958" s="45"/>
      <c r="F958" s="4"/>
      <c r="G958" s="4"/>
      <c r="H958" s="4"/>
      <c r="I958" s="4"/>
      <c r="J958" s="4"/>
      <c r="K958" s="4"/>
      <c r="L958" s="4"/>
      <c r="M958" s="4"/>
      <c r="N958" s="4"/>
      <c r="O958" s="4"/>
      <c r="P958" s="4"/>
      <c r="Q958" s="4"/>
      <c r="R958" s="4"/>
      <c r="S958" s="4"/>
      <c r="T958" s="4"/>
      <c r="U958" s="4"/>
      <c r="V958" s="4"/>
      <c r="W958" s="4"/>
      <c r="X958" s="4"/>
      <c r="Y958" s="4"/>
      <c r="Z958" s="4"/>
      <c r="AA958" s="4"/>
    </row>
    <row r="959">
      <c r="A959" s="43"/>
      <c r="B959" s="37" t="s">
        <v>97</v>
      </c>
      <c r="C959" s="4"/>
      <c r="D959" s="66"/>
      <c r="E959" s="45"/>
      <c r="F959" s="4"/>
      <c r="G959" s="4"/>
      <c r="H959" s="4"/>
      <c r="I959" s="4"/>
      <c r="J959" s="4"/>
      <c r="K959" s="4"/>
      <c r="L959" s="4"/>
      <c r="M959" s="4"/>
      <c r="N959" s="4"/>
      <c r="O959" s="4"/>
      <c r="P959" s="4"/>
      <c r="Q959" s="4"/>
      <c r="R959" s="4"/>
      <c r="S959" s="4"/>
      <c r="T959" s="4"/>
      <c r="U959" s="4"/>
      <c r="V959" s="4"/>
      <c r="W959" s="4"/>
      <c r="X959" s="4"/>
      <c r="Y959" s="4"/>
      <c r="Z959" s="4"/>
      <c r="AA959" s="4"/>
    </row>
    <row r="960">
      <c r="A960" s="43"/>
      <c r="B960" s="37" t="s">
        <v>97</v>
      </c>
      <c r="C960" s="4"/>
      <c r="D960" s="66"/>
      <c r="E960" s="45"/>
      <c r="F960" s="4"/>
      <c r="G960" s="4"/>
      <c r="H960" s="4"/>
      <c r="I960" s="4"/>
      <c r="J960" s="4"/>
      <c r="K960" s="4"/>
      <c r="L960" s="4"/>
      <c r="M960" s="4"/>
      <c r="N960" s="4"/>
      <c r="O960" s="4"/>
      <c r="P960" s="4"/>
      <c r="Q960" s="4"/>
      <c r="R960" s="4"/>
      <c r="S960" s="4"/>
      <c r="T960" s="4"/>
      <c r="U960" s="4"/>
      <c r="V960" s="4"/>
      <c r="W960" s="4"/>
      <c r="X960" s="4"/>
      <c r="Y960" s="4"/>
      <c r="Z960" s="4"/>
      <c r="AA960" s="4"/>
    </row>
    <row r="961">
      <c r="A961" s="43"/>
      <c r="B961" s="37" t="s">
        <v>97</v>
      </c>
      <c r="C961" s="4"/>
      <c r="D961" s="66"/>
      <c r="E961" s="45"/>
      <c r="F961" s="4"/>
      <c r="G961" s="4"/>
      <c r="H961" s="4"/>
      <c r="I961" s="4"/>
      <c r="J961" s="4"/>
      <c r="K961" s="4"/>
      <c r="L961" s="4"/>
      <c r="M961" s="4"/>
      <c r="N961" s="4"/>
      <c r="O961" s="4"/>
      <c r="P961" s="4"/>
      <c r="Q961" s="4"/>
      <c r="R961" s="4"/>
      <c r="S961" s="4"/>
      <c r="T961" s="4"/>
      <c r="U961" s="4"/>
      <c r="V961" s="4"/>
      <c r="W961" s="4"/>
      <c r="X961" s="4"/>
      <c r="Y961" s="4"/>
      <c r="Z961" s="4"/>
      <c r="AA961" s="4"/>
    </row>
    <row r="962">
      <c r="A962" s="43"/>
      <c r="B962" s="37" t="s">
        <v>97</v>
      </c>
      <c r="C962" s="4"/>
      <c r="D962" s="66"/>
      <c r="E962" s="45"/>
      <c r="F962" s="4"/>
      <c r="G962" s="4"/>
      <c r="H962" s="4"/>
      <c r="I962" s="4"/>
      <c r="J962" s="4"/>
      <c r="K962" s="4"/>
      <c r="L962" s="4"/>
      <c r="M962" s="4"/>
      <c r="N962" s="4"/>
      <c r="O962" s="4"/>
      <c r="P962" s="4"/>
      <c r="Q962" s="4"/>
      <c r="R962" s="4"/>
      <c r="S962" s="4"/>
      <c r="T962" s="4"/>
      <c r="U962" s="4"/>
      <c r="V962" s="4"/>
      <c r="W962" s="4"/>
      <c r="X962" s="4"/>
      <c r="Y962" s="4"/>
      <c r="Z962" s="4"/>
      <c r="AA962" s="4"/>
    </row>
    <row r="963">
      <c r="A963" s="43"/>
      <c r="B963" s="37" t="s">
        <v>97</v>
      </c>
      <c r="C963" s="4"/>
      <c r="D963" s="66"/>
      <c r="E963" s="45"/>
      <c r="F963" s="4"/>
      <c r="G963" s="4"/>
      <c r="H963" s="4"/>
      <c r="I963" s="4"/>
      <c r="J963" s="4"/>
      <c r="K963" s="4"/>
      <c r="L963" s="4"/>
      <c r="M963" s="4"/>
      <c r="N963" s="4"/>
      <c r="O963" s="4"/>
      <c r="P963" s="4"/>
      <c r="Q963" s="4"/>
      <c r="R963" s="4"/>
      <c r="S963" s="4"/>
      <c r="T963" s="4"/>
      <c r="U963" s="4"/>
      <c r="V963" s="4"/>
      <c r="W963" s="4"/>
      <c r="X963" s="4"/>
      <c r="Y963" s="4"/>
      <c r="Z963" s="4"/>
      <c r="AA963" s="4"/>
    </row>
    <row r="964">
      <c r="A964" s="43"/>
      <c r="B964" s="37" t="s">
        <v>97</v>
      </c>
      <c r="C964" s="4"/>
      <c r="D964" s="66"/>
      <c r="E964" s="45"/>
      <c r="F964" s="4"/>
      <c r="G964" s="4"/>
      <c r="H964" s="4"/>
      <c r="I964" s="4"/>
      <c r="J964" s="4"/>
      <c r="K964" s="4"/>
      <c r="L964" s="4"/>
      <c r="M964" s="4"/>
      <c r="N964" s="4"/>
      <c r="O964" s="4"/>
      <c r="P964" s="4"/>
      <c r="Q964" s="4"/>
      <c r="R964" s="4"/>
      <c r="S964" s="4"/>
      <c r="T964" s="4"/>
      <c r="U964" s="4"/>
      <c r="V964" s="4"/>
      <c r="W964" s="4"/>
      <c r="X964" s="4"/>
      <c r="Y964" s="4"/>
      <c r="Z964" s="4"/>
      <c r="AA964" s="4"/>
    </row>
    <row r="965">
      <c r="A965" s="43"/>
      <c r="B965" s="37" t="s">
        <v>97</v>
      </c>
      <c r="C965" s="4"/>
      <c r="D965" s="66"/>
      <c r="E965" s="45"/>
      <c r="F965" s="4"/>
      <c r="G965" s="4"/>
      <c r="H965" s="4"/>
      <c r="I965" s="4"/>
      <c r="J965" s="4"/>
      <c r="K965" s="4"/>
      <c r="L965" s="4"/>
      <c r="M965" s="4"/>
      <c r="N965" s="4"/>
      <c r="O965" s="4"/>
      <c r="P965" s="4"/>
      <c r="Q965" s="4"/>
      <c r="R965" s="4"/>
      <c r="S965" s="4"/>
      <c r="T965" s="4"/>
      <c r="U965" s="4"/>
      <c r="V965" s="4"/>
      <c r="W965" s="4"/>
      <c r="X965" s="4"/>
      <c r="Y965" s="4"/>
      <c r="Z965" s="4"/>
      <c r="AA965" s="4"/>
    </row>
    <row r="966">
      <c r="A966" s="43"/>
      <c r="B966" s="37" t="s">
        <v>97</v>
      </c>
      <c r="C966" s="4"/>
      <c r="D966" s="66"/>
      <c r="E966" s="45"/>
      <c r="F966" s="4"/>
      <c r="G966" s="4"/>
      <c r="H966" s="4"/>
      <c r="I966" s="4"/>
      <c r="J966" s="4"/>
      <c r="K966" s="4"/>
      <c r="L966" s="4"/>
      <c r="M966" s="4"/>
      <c r="N966" s="4"/>
      <c r="O966" s="4"/>
      <c r="P966" s="4"/>
      <c r="Q966" s="4"/>
      <c r="R966" s="4"/>
      <c r="S966" s="4"/>
      <c r="T966" s="4"/>
      <c r="U966" s="4"/>
      <c r="V966" s="4"/>
      <c r="W966" s="4"/>
      <c r="X966" s="4"/>
      <c r="Y966" s="4"/>
      <c r="Z966" s="4"/>
      <c r="AA966" s="4"/>
    </row>
    <row r="967">
      <c r="A967" s="43"/>
      <c r="B967" s="37" t="s">
        <v>97</v>
      </c>
      <c r="C967" s="4"/>
      <c r="D967" s="66"/>
      <c r="E967" s="45"/>
      <c r="F967" s="4"/>
      <c r="G967" s="4"/>
      <c r="H967" s="4"/>
      <c r="I967" s="4"/>
      <c r="J967" s="4"/>
      <c r="K967" s="4"/>
      <c r="L967" s="4"/>
      <c r="M967" s="4"/>
      <c r="N967" s="4"/>
      <c r="O967" s="4"/>
      <c r="P967" s="4"/>
      <c r="Q967" s="4"/>
      <c r="R967" s="4"/>
      <c r="S967" s="4"/>
      <c r="T967" s="4"/>
      <c r="U967" s="4"/>
      <c r="V967" s="4"/>
      <c r="W967" s="4"/>
      <c r="X967" s="4"/>
      <c r="Y967" s="4"/>
      <c r="Z967" s="4"/>
      <c r="AA967" s="4"/>
    </row>
    <row r="968">
      <c r="A968" s="43"/>
      <c r="B968" s="37" t="s">
        <v>97</v>
      </c>
      <c r="C968" s="4"/>
      <c r="D968" s="66"/>
      <c r="E968" s="45"/>
      <c r="F968" s="4"/>
      <c r="G968" s="4"/>
      <c r="H968" s="4"/>
      <c r="I968" s="4"/>
      <c r="J968" s="4"/>
      <c r="K968" s="4"/>
      <c r="L968" s="4"/>
      <c r="M968" s="4"/>
      <c r="N968" s="4"/>
      <c r="O968" s="4"/>
      <c r="P968" s="4"/>
      <c r="Q968" s="4"/>
      <c r="R968" s="4"/>
      <c r="S968" s="4"/>
      <c r="T968" s="4"/>
      <c r="U968" s="4"/>
      <c r="V968" s="4"/>
      <c r="W968" s="4"/>
      <c r="X968" s="4"/>
      <c r="Y968" s="4"/>
      <c r="Z968" s="4"/>
      <c r="AA968" s="4"/>
    </row>
    <row r="969">
      <c r="A969" s="43"/>
      <c r="B969" s="37" t="s">
        <v>97</v>
      </c>
      <c r="C969" s="4"/>
      <c r="D969" s="66"/>
      <c r="E969" s="45"/>
      <c r="F969" s="4"/>
      <c r="G969" s="4"/>
      <c r="H969" s="4"/>
      <c r="I969" s="4"/>
      <c r="J969" s="4"/>
      <c r="K969" s="4"/>
      <c r="L969" s="4"/>
      <c r="M969" s="4"/>
      <c r="N969" s="4"/>
      <c r="O969" s="4"/>
      <c r="P969" s="4"/>
      <c r="Q969" s="4"/>
      <c r="R969" s="4"/>
      <c r="S969" s="4"/>
      <c r="T969" s="4"/>
      <c r="U969" s="4"/>
      <c r="V969" s="4"/>
      <c r="W969" s="4"/>
      <c r="X969" s="4"/>
      <c r="Y969" s="4"/>
      <c r="Z969" s="4"/>
      <c r="AA969" s="4"/>
    </row>
    <row r="970">
      <c r="A970" s="43"/>
      <c r="B970" s="37" t="s">
        <v>97</v>
      </c>
      <c r="C970" s="4"/>
      <c r="D970" s="66"/>
      <c r="E970" s="45"/>
      <c r="F970" s="4"/>
      <c r="G970" s="4"/>
      <c r="H970" s="4"/>
      <c r="I970" s="4"/>
      <c r="J970" s="4"/>
      <c r="K970" s="4"/>
      <c r="L970" s="4"/>
      <c r="M970" s="4"/>
      <c r="N970" s="4"/>
      <c r="O970" s="4"/>
      <c r="P970" s="4"/>
      <c r="Q970" s="4"/>
      <c r="R970" s="4"/>
      <c r="S970" s="4"/>
      <c r="T970" s="4"/>
      <c r="U970" s="4"/>
      <c r="V970" s="4"/>
      <c r="W970" s="4"/>
      <c r="X970" s="4"/>
      <c r="Y970" s="4"/>
      <c r="Z970" s="4"/>
      <c r="AA970" s="4"/>
    </row>
    <row r="971">
      <c r="A971" s="43"/>
      <c r="B971" s="37" t="s">
        <v>97</v>
      </c>
      <c r="C971" s="4"/>
      <c r="D971" s="66"/>
      <c r="E971" s="45"/>
      <c r="F971" s="4"/>
      <c r="G971" s="4"/>
      <c r="H971" s="4"/>
      <c r="I971" s="4"/>
      <c r="J971" s="4"/>
      <c r="K971" s="4"/>
      <c r="L971" s="4"/>
      <c r="M971" s="4"/>
      <c r="N971" s="4"/>
      <c r="O971" s="4"/>
      <c r="P971" s="4"/>
      <c r="Q971" s="4"/>
      <c r="R971" s="4"/>
      <c r="S971" s="4"/>
      <c r="T971" s="4"/>
      <c r="U971" s="4"/>
      <c r="V971" s="4"/>
      <c r="W971" s="4"/>
      <c r="X971" s="4"/>
      <c r="Y971" s="4"/>
      <c r="Z971" s="4"/>
      <c r="AA971" s="4"/>
    </row>
    <row r="972">
      <c r="A972" s="43"/>
      <c r="B972" s="37" t="s">
        <v>97</v>
      </c>
      <c r="C972" s="4"/>
      <c r="D972" s="66"/>
      <c r="E972" s="45"/>
      <c r="F972" s="4"/>
      <c r="G972" s="4"/>
      <c r="H972" s="4"/>
      <c r="I972" s="4"/>
      <c r="J972" s="4"/>
      <c r="K972" s="4"/>
      <c r="L972" s="4"/>
      <c r="M972" s="4"/>
      <c r="N972" s="4"/>
      <c r="O972" s="4"/>
      <c r="P972" s="4"/>
      <c r="Q972" s="4"/>
      <c r="R972" s="4"/>
      <c r="S972" s="4"/>
      <c r="T972" s="4"/>
      <c r="U972" s="4"/>
      <c r="V972" s="4"/>
      <c r="W972" s="4"/>
      <c r="X972" s="4"/>
      <c r="Y972" s="4"/>
      <c r="Z972" s="4"/>
      <c r="AA972" s="4"/>
    </row>
    <row r="973">
      <c r="A973" s="43"/>
      <c r="B973" s="37" t="s">
        <v>97</v>
      </c>
      <c r="C973" s="4"/>
      <c r="D973" s="66"/>
      <c r="E973" s="45"/>
      <c r="F973" s="4"/>
      <c r="G973" s="4"/>
      <c r="H973" s="4"/>
      <c r="I973" s="4"/>
      <c r="J973" s="4"/>
      <c r="K973" s="4"/>
      <c r="L973" s="4"/>
      <c r="M973" s="4"/>
      <c r="N973" s="4"/>
      <c r="O973" s="4"/>
      <c r="P973" s="4"/>
      <c r="Q973" s="4"/>
      <c r="R973" s="4"/>
      <c r="S973" s="4"/>
      <c r="T973" s="4"/>
      <c r="U973" s="4"/>
      <c r="V973" s="4"/>
      <c r="W973" s="4"/>
      <c r="X973" s="4"/>
      <c r="Y973" s="4"/>
      <c r="Z973" s="4"/>
      <c r="AA973" s="4"/>
    </row>
    <row r="974">
      <c r="A974" s="43"/>
      <c r="B974" s="37" t="s">
        <v>97</v>
      </c>
      <c r="C974" s="4"/>
      <c r="D974" s="66"/>
      <c r="E974" s="45"/>
      <c r="F974" s="4"/>
      <c r="G974" s="4"/>
      <c r="H974" s="4"/>
      <c r="I974" s="4"/>
      <c r="J974" s="4"/>
      <c r="K974" s="4"/>
      <c r="L974" s="4"/>
      <c r="M974" s="4"/>
      <c r="N974" s="4"/>
      <c r="O974" s="4"/>
      <c r="P974" s="4"/>
      <c r="Q974" s="4"/>
      <c r="R974" s="4"/>
      <c r="S974" s="4"/>
      <c r="T974" s="4"/>
      <c r="U974" s="4"/>
      <c r="V974" s="4"/>
      <c r="W974" s="4"/>
      <c r="X974" s="4"/>
      <c r="Y974" s="4"/>
      <c r="Z974" s="4"/>
      <c r="AA974" s="4"/>
    </row>
    <row r="975">
      <c r="A975" s="43"/>
      <c r="B975" s="37" t="s">
        <v>97</v>
      </c>
      <c r="C975" s="4"/>
      <c r="D975" s="66"/>
      <c r="E975" s="45"/>
      <c r="F975" s="4"/>
      <c r="G975" s="4"/>
      <c r="H975" s="4"/>
      <c r="I975" s="4"/>
      <c r="J975" s="4"/>
      <c r="K975" s="4"/>
      <c r="L975" s="4"/>
      <c r="M975" s="4"/>
      <c r="N975" s="4"/>
      <c r="O975" s="4"/>
      <c r="P975" s="4"/>
      <c r="Q975" s="4"/>
      <c r="R975" s="4"/>
      <c r="S975" s="4"/>
      <c r="T975" s="4"/>
      <c r="U975" s="4"/>
      <c r="V975" s="4"/>
      <c r="W975" s="4"/>
      <c r="X975" s="4"/>
      <c r="Y975" s="4"/>
      <c r="Z975" s="4"/>
      <c r="AA975" s="4"/>
    </row>
    <row r="976">
      <c r="A976" s="43"/>
      <c r="B976" s="37" t="s">
        <v>97</v>
      </c>
      <c r="C976" s="4"/>
      <c r="D976" s="66"/>
      <c r="E976" s="45"/>
      <c r="F976" s="4"/>
      <c r="G976" s="4"/>
      <c r="H976" s="4"/>
      <c r="I976" s="4"/>
      <c r="J976" s="4"/>
      <c r="K976" s="4"/>
      <c r="L976" s="4"/>
      <c r="M976" s="4"/>
      <c r="N976" s="4"/>
      <c r="O976" s="4"/>
      <c r="P976" s="4"/>
      <c r="Q976" s="4"/>
      <c r="R976" s="4"/>
      <c r="S976" s="4"/>
      <c r="T976" s="4"/>
      <c r="U976" s="4"/>
      <c r="V976" s="4"/>
      <c r="W976" s="4"/>
      <c r="X976" s="4"/>
      <c r="Y976" s="4"/>
      <c r="Z976" s="4"/>
      <c r="AA976" s="4"/>
    </row>
    <row r="977">
      <c r="A977" s="43"/>
      <c r="B977" s="37" t="s">
        <v>97</v>
      </c>
      <c r="C977" s="4"/>
      <c r="D977" s="66"/>
      <c r="E977" s="45"/>
      <c r="F977" s="4"/>
      <c r="G977" s="4"/>
      <c r="H977" s="4"/>
      <c r="I977" s="4"/>
      <c r="J977" s="4"/>
      <c r="K977" s="4"/>
      <c r="L977" s="4"/>
      <c r="M977" s="4"/>
      <c r="N977" s="4"/>
      <c r="O977" s="4"/>
      <c r="P977" s="4"/>
      <c r="Q977" s="4"/>
      <c r="R977" s="4"/>
      <c r="S977" s="4"/>
      <c r="T977" s="4"/>
      <c r="U977" s="4"/>
      <c r="V977" s="4"/>
      <c r="W977" s="4"/>
      <c r="X977" s="4"/>
      <c r="Y977" s="4"/>
      <c r="Z977" s="4"/>
      <c r="AA977" s="4"/>
    </row>
    <row r="978">
      <c r="A978" s="43"/>
      <c r="B978" s="37" t="s">
        <v>97</v>
      </c>
      <c r="C978" s="4"/>
      <c r="D978" s="66"/>
      <c r="E978" s="45"/>
      <c r="F978" s="4"/>
      <c r="G978" s="4"/>
      <c r="H978" s="4"/>
      <c r="I978" s="4"/>
      <c r="J978" s="4"/>
      <c r="K978" s="4"/>
      <c r="L978" s="4"/>
      <c r="M978" s="4"/>
      <c r="N978" s="4"/>
      <c r="O978" s="4"/>
      <c r="P978" s="4"/>
      <c r="Q978" s="4"/>
      <c r="R978" s="4"/>
      <c r="S978" s="4"/>
      <c r="T978" s="4"/>
      <c r="U978" s="4"/>
      <c r="V978" s="4"/>
      <c r="W978" s="4"/>
      <c r="X978" s="4"/>
      <c r="Y978" s="4"/>
      <c r="Z978" s="4"/>
      <c r="AA978" s="4"/>
    </row>
    <row r="979">
      <c r="A979" s="43"/>
      <c r="B979" s="37" t="s">
        <v>97</v>
      </c>
      <c r="C979" s="4"/>
      <c r="D979" s="66"/>
      <c r="E979" s="45"/>
      <c r="F979" s="4"/>
      <c r="G979" s="4"/>
      <c r="H979" s="4"/>
      <c r="I979" s="4"/>
      <c r="J979" s="4"/>
      <c r="K979" s="4"/>
      <c r="L979" s="4"/>
      <c r="M979" s="4"/>
      <c r="N979" s="4"/>
      <c r="O979" s="4"/>
      <c r="P979" s="4"/>
      <c r="Q979" s="4"/>
      <c r="R979" s="4"/>
      <c r="S979" s="4"/>
      <c r="T979" s="4"/>
      <c r="U979" s="4"/>
      <c r="V979" s="4"/>
      <c r="W979" s="4"/>
      <c r="X979" s="4"/>
      <c r="Y979" s="4"/>
      <c r="Z979" s="4"/>
      <c r="AA979" s="4"/>
    </row>
    <row r="980">
      <c r="A980" s="43"/>
      <c r="B980" s="37" t="s">
        <v>97</v>
      </c>
      <c r="C980" s="4"/>
      <c r="D980" s="66"/>
      <c r="E980" s="45"/>
      <c r="F980" s="4"/>
      <c r="G980" s="4"/>
      <c r="H980" s="4"/>
      <c r="I980" s="4"/>
      <c r="J980" s="4"/>
      <c r="K980" s="4"/>
      <c r="L980" s="4"/>
      <c r="M980" s="4"/>
      <c r="N980" s="4"/>
      <c r="O980" s="4"/>
      <c r="P980" s="4"/>
      <c r="Q980" s="4"/>
      <c r="R980" s="4"/>
      <c r="S980" s="4"/>
      <c r="T980" s="4"/>
      <c r="U980" s="4"/>
      <c r="V980" s="4"/>
      <c r="W980" s="4"/>
      <c r="X980" s="4"/>
      <c r="Y980" s="4"/>
      <c r="Z980" s="4"/>
      <c r="AA980" s="4"/>
    </row>
    <row r="981">
      <c r="A981" s="43"/>
      <c r="B981" s="37" t="s">
        <v>97</v>
      </c>
      <c r="C981" s="4"/>
      <c r="D981" s="66"/>
      <c r="E981" s="45"/>
      <c r="F981" s="4"/>
      <c r="G981" s="4"/>
      <c r="H981" s="4"/>
      <c r="I981" s="4"/>
      <c r="J981" s="4"/>
      <c r="K981" s="4"/>
      <c r="L981" s="4"/>
      <c r="M981" s="4"/>
      <c r="N981" s="4"/>
      <c r="O981" s="4"/>
      <c r="P981" s="4"/>
      <c r="Q981" s="4"/>
      <c r="R981" s="4"/>
      <c r="S981" s="4"/>
      <c r="T981" s="4"/>
      <c r="U981" s="4"/>
      <c r="V981" s="4"/>
      <c r="W981" s="4"/>
      <c r="X981" s="4"/>
      <c r="Y981" s="4"/>
      <c r="Z981" s="4"/>
      <c r="AA981" s="4"/>
    </row>
    <row r="982">
      <c r="A982" s="43"/>
      <c r="B982" s="37" t="s">
        <v>97</v>
      </c>
      <c r="C982" s="4"/>
      <c r="D982" s="66"/>
      <c r="E982" s="45"/>
      <c r="F982" s="4"/>
      <c r="G982" s="4"/>
      <c r="H982" s="4"/>
      <c r="I982" s="4"/>
      <c r="J982" s="4"/>
      <c r="K982" s="4"/>
      <c r="L982" s="4"/>
      <c r="M982" s="4"/>
      <c r="N982" s="4"/>
      <c r="O982" s="4"/>
      <c r="P982" s="4"/>
      <c r="Q982" s="4"/>
      <c r="R982" s="4"/>
      <c r="S982" s="4"/>
      <c r="T982" s="4"/>
      <c r="U982" s="4"/>
      <c r="V982" s="4"/>
      <c r="W982" s="4"/>
      <c r="X982" s="4"/>
      <c r="Y982" s="4"/>
      <c r="Z982" s="4"/>
      <c r="AA982" s="4"/>
    </row>
    <row r="983">
      <c r="A983" s="43"/>
      <c r="B983" s="37" t="s">
        <v>97</v>
      </c>
      <c r="C983" s="4"/>
      <c r="D983" s="66"/>
      <c r="E983" s="45"/>
      <c r="F983" s="4"/>
      <c r="G983" s="4"/>
      <c r="H983" s="4"/>
      <c r="I983" s="4"/>
      <c r="J983" s="4"/>
      <c r="K983" s="4"/>
      <c r="L983" s="4"/>
      <c r="M983" s="4"/>
      <c r="N983" s="4"/>
      <c r="O983" s="4"/>
      <c r="P983" s="4"/>
      <c r="Q983" s="4"/>
      <c r="R983" s="4"/>
      <c r="S983" s="4"/>
      <c r="T983" s="4"/>
      <c r="U983" s="4"/>
      <c r="V983" s="4"/>
      <c r="W983" s="4"/>
      <c r="X983" s="4"/>
      <c r="Y983" s="4"/>
      <c r="Z983" s="4"/>
      <c r="AA983" s="4"/>
    </row>
    <row r="984">
      <c r="A984" s="43"/>
      <c r="B984" s="37" t="s">
        <v>97</v>
      </c>
      <c r="C984" s="4"/>
      <c r="D984" s="66"/>
      <c r="E984" s="45"/>
      <c r="F984" s="4"/>
      <c r="G984" s="4"/>
      <c r="H984" s="4"/>
      <c r="I984" s="4"/>
      <c r="J984" s="4"/>
      <c r="K984" s="4"/>
      <c r="L984" s="4"/>
      <c r="M984" s="4"/>
      <c r="N984" s="4"/>
      <c r="O984" s="4"/>
      <c r="P984" s="4"/>
      <c r="Q984" s="4"/>
      <c r="R984" s="4"/>
      <c r="S984" s="4"/>
      <c r="T984" s="4"/>
      <c r="U984" s="4"/>
      <c r="V984" s="4"/>
      <c r="W984" s="4"/>
      <c r="X984" s="4"/>
      <c r="Y984" s="4"/>
      <c r="Z984" s="4"/>
      <c r="AA984" s="4"/>
    </row>
    <row r="985">
      <c r="A985" s="43"/>
      <c r="B985" s="37" t="s">
        <v>97</v>
      </c>
      <c r="C985" s="4"/>
      <c r="D985" s="66"/>
      <c r="E985" s="45"/>
      <c r="F985" s="4"/>
      <c r="G985" s="4"/>
      <c r="H985" s="4"/>
      <c r="I985" s="4"/>
      <c r="J985" s="4"/>
      <c r="K985" s="4"/>
      <c r="L985" s="4"/>
      <c r="M985" s="4"/>
      <c r="N985" s="4"/>
      <c r="O985" s="4"/>
      <c r="P985" s="4"/>
      <c r="Q985" s="4"/>
      <c r="R985" s="4"/>
      <c r="S985" s="4"/>
      <c r="T985" s="4"/>
      <c r="U985" s="4"/>
      <c r="V985" s="4"/>
      <c r="W985" s="4"/>
      <c r="X985" s="4"/>
      <c r="Y985" s="4"/>
      <c r="Z985" s="4"/>
      <c r="AA985" s="4"/>
    </row>
    <row r="986">
      <c r="A986" s="43"/>
      <c r="B986" s="37" t="s">
        <v>97</v>
      </c>
      <c r="C986" s="4"/>
      <c r="D986" s="66"/>
      <c r="E986" s="45"/>
      <c r="F986" s="4"/>
      <c r="G986" s="4"/>
      <c r="H986" s="4"/>
      <c r="I986" s="4"/>
      <c r="J986" s="4"/>
      <c r="K986" s="4"/>
      <c r="L986" s="4"/>
      <c r="M986" s="4"/>
      <c r="N986" s="4"/>
      <c r="O986" s="4"/>
      <c r="P986" s="4"/>
      <c r="Q986" s="4"/>
      <c r="R986" s="4"/>
      <c r="S986" s="4"/>
      <c r="T986" s="4"/>
      <c r="U986" s="4"/>
      <c r="V986" s="4"/>
      <c r="W986" s="4"/>
      <c r="X986" s="4"/>
      <c r="Y986" s="4"/>
      <c r="Z986" s="4"/>
      <c r="AA986" s="4"/>
    </row>
    <row r="987">
      <c r="A987" s="43"/>
      <c r="B987" s="37" t="s">
        <v>97</v>
      </c>
      <c r="C987" s="4"/>
      <c r="D987" s="66"/>
      <c r="E987" s="45"/>
      <c r="F987" s="4"/>
      <c r="G987" s="4"/>
      <c r="H987" s="4"/>
      <c r="I987" s="4"/>
      <c r="J987" s="4"/>
      <c r="K987" s="4"/>
      <c r="L987" s="4"/>
      <c r="M987" s="4"/>
      <c r="N987" s="4"/>
      <c r="O987" s="4"/>
      <c r="P987" s="4"/>
      <c r="Q987" s="4"/>
      <c r="R987" s="4"/>
      <c r="S987" s="4"/>
      <c r="T987" s="4"/>
      <c r="U987" s="4"/>
      <c r="V987" s="4"/>
      <c r="W987" s="4"/>
      <c r="X987" s="4"/>
      <c r="Y987" s="4"/>
      <c r="Z987" s="4"/>
      <c r="AA987" s="4"/>
    </row>
    <row r="988">
      <c r="A988" s="43"/>
      <c r="B988" s="37" t="s">
        <v>97</v>
      </c>
      <c r="C988" s="4"/>
      <c r="D988" s="66"/>
      <c r="E988" s="45"/>
      <c r="F988" s="4"/>
      <c r="G988" s="4"/>
      <c r="H988" s="4"/>
      <c r="I988" s="4"/>
      <c r="J988" s="4"/>
      <c r="K988" s="4"/>
      <c r="L988" s="4"/>
      <c r="M988" s="4"/>
      <c r="N988" s="4"/>
      <c r="O988" s="4"/>
      <c r="P988" s="4"/>
      <c r="Q988" s="4"/>
      <c r="R988" s="4"/>
      <c r="S988" s="4"/>
      <c r="T988" s="4"/>
      <c r="U988" s="4"/>
      <c r="V988" s="4"/>
      <c r="W988" s="4"/>
      <c r="X988" s="4"/>
      <c r="Y988" s="4"/>
      <c r="Z988" s="4"/>
      <c r="AA988" s="4"/>
    </row>
    <row r="989">
      <c r="A989" s="43"/>
      <c r="B989" s="37" t="s">
        <v>97</v>
      </c>
      <c r="C989" s="4"/>
      <c r="D989" s="66"/>
      <c r="E989" s="45"/>
      <c r="F989" s="4"/>
      <c r="G989" s="4"/>
      <c r="H989" s="4"/>
      <c r="I989" s="4"/>
      <c r="J989" s="4"/>
      <c r="K989" s="4"/>
      <c r="L989" s="4"/>
      <c r="M989" s="4"/>
      <c r="N989" s="4"/>
      <c r="O989" s="4"/>
      <c r="P989" s="4"/>
      <c r="Q989" s="4"/>
      <c r="R989" s="4"/>
      <c r="S989" s="4"/>
      <c r="T989" s="4"/>
      <c r="U989" s="4"/>
      <c r="V989" s="4"/>
      <c r="W989" s="4"/>
      <c r="X989" s="4"/>
      <c r="Y989" s="4"/>
      <c r="Z989" s="4"/>
      <c r="AA989" s="4"/>
    </row>
    <row r="990">
      <c r="A990" s="43"/>
      <c r="B990" s="37" t="s">
        <v>97</v>
      </c>
      <c r="C990" s="4"/>
      <c r="D990" s="66"/>
      <c r="E990" s="45"/>
      <c r="F990" s="4"/>
      <c r="G990" s="4"/>
      <c r="H990" s="4"/>
      <c r="I990" s="4"/>
      <c r="J990" s="4"/>
      <c r="K990" s="4"/>
      <c r="L990" s="4"/>
      <c r="M990" s="4"/>
      <c r="N990" s="4"/>
      <c r="O990" s="4"/>
      <c r="P990" s="4"/>
      <c r="Q990" s="4"/>
      <c r="R990" s="4"/>
      <c r="S990" s="4"/>
      <c r="T990" s="4"/>
      <c r="U990" s="4"/>
      <c r="V990" s="4"/>
      <c r="W990" s="4"/>
      <c r="X990" s="4"/>
      <c r="Y990" s="4"/>
      <c r="Z990" s="4"/>
      <c r="AA990" s="4"/>
    </row>
    <row r="991">
      <c r="A991" s="43"/>
      <c r="B991" s="37" t="s">
        <v>97</v>
      </c>
      <c r="C991" s="4"/>
      <c r="D991" s="66"/>
      <c r="E991" s="45"/>
      <c r="F991" s="4"/>
      <c r="G991" s="4"/>
      <c r="H991" s="4"/>
      <c r="I991" s="4"/>
      <c r="J991" s="4"/>
      <c r="K991" s="4"/>
      <c r="L991" s="4"/>
      <c r="M991" s="4"/>
      <c r="N991" s="4"/>
      <c r="O991" s="4"/>
      <c r="P991" s="4"/>
      <c r="Q991" s="4"/>
      <c r="R991" s="4"/>
      <c r="S991" s="4"/>
      <c r="T991" s="4"/>
      <c r="U991" s="4"/>
      <c r="V991" s="4"/>
      <c r="W991" s="4"/>
      <c r="X991" s="4"/>
      <c r="Y991" s="4"/>
      <c r="Z991" s="4"/>
      <c r="AA991" s="4"/>
    </row>
    <row r="992">
      <c r="A992" s="43"/>
      <c r="B992" s="37" t="s">
        <v>97</v>
      </c>
      <c r="C992" s="4"/>
      <c r="D992" s="66"/>
      <c r="E992" s="45"/>
      <c r="F992" s="4"/>
      <c r="G992" s="4"/>
      <c r="H992" s="4"/>
      <c r="I992" s="4"/>
      <c r="J992" s="4"/>
      <c r="K992" s="4"/>
      <c r="L992" s="4"/>
      <c r="M992" s="4"/>
      <c r="N992" s="4"/>
      <c r="O992" s="4"/>
      <c r="P992" s="4"/>
      <c r="Q992" s="4"/>
      <c r="R992" s="4"/>
      <c r="S992" s="4"/>
      <c r="T992" s="4"/>
      <c r="U992" s="4"/>
      <c r="V992" s="4"/>
      <c r="W992" s="4"/>
      <c r="X992" s="4"/>
      <c r="Y992" s="4"/>
      <c r="Z992" s="4"/>
      <c r="AA992" s="4"/>
    </row>
    <row r="993">
      <c r="A993" s="43"/>
      <c r="B993" s="37" t="s">
        <v>97</v>
      </c>
      <c r="C993" s="4"/>
      <c r="D993" s="66"/>
      <c r="E993" s="45"/>
      <c r="F993" s="4"/>
      <c r="G993" s="4"/>
      <c r="H993" s="4"/>
      <c r="I993" s="4"/>
      <c r="J993" s="4"/>
      <c r="K993" s="4"/>
      <c r="L993" s="4"/>
      <c r="M993" s="4"/>
      <c r="N993" s="4"/>
      <c r="O993" s="4"/>
      <c r="P993" s="4"/>
      <c r="Q993" s="4"/>
      <c r="R993" s="4"/>
      <c r="S993" s="4"/>
      <c r="T993" s="4"/>
      <c r="U993" s="4"/>
      <c r="V993" s="4"/>
      <c r="W993" s="4"/>
      <c r="X993" s="4"/>
      <c r="Y993" s="4"/>
      <c r="Z993" s="4"/>
      <c r="AA993" s="4"/>
    </row>
    <row r="994">
      <c r="A994" s="43"/>
      <c r="B994" s="37" t="s">
        <v>97</v>
      </c>
      <c r="C994" s="4"/>
      <c r="D994" s="66"/>
      <c r="E994" s="45"/>
      <c r="F994" s="4"/>
      <c r="G994" s="4"/>
      <c r="H994" s="4"/>
      <c r="I994" s="4"/>
      <c r="J994" s="4"/>
      <c r="K994" s="4"/>
      <c r="L994" s="4"/>
      <c r="M994" s="4"/>
      <c r="N994" s="4"/>
      <c r="O994" s="4"/>
      <c r="P994" s="4"/>
      <c r="Q994" s="4"/>
      <c r="R994" s="4"/>
      <c r="S994" s="4"/>
      <c r="T994" s="4"/>
      <c r="U994" s="4"/>
      <c r="V994" s="4"/>
      <c r="W994" s="4"/>
      <c r="X994" s="4"/>
      <c r="Y994" s="4"/>
      <c r="Z994" s="4"/>
      <c r="AA994" s="4"/>
    </row>
    <row r="995">
      <c r="A995" s="43"/>
      <c r="B995" s="37" t="s">
        <v>97</v>
      </c>
      <c r="C995" s="4"/>
      <c r="D995" s="66"/>
      <c r="E995" s="45"/>
      <c r="F995" s="4"/>
      <c r="G995" s="4"/>
      <c r="H995" s="4"/>
      <c r="I995" s="4"/>
      <c r="J995" s="4"/>
      <c r="K995" s="4"/>
      <c r="L995" s="4"/>
      <c r="M995" s="4"/>
      <c r="N995" s="4"/>
      <c r="O995" s="4"/>
      <c r="P995" s="4"/>
      <c r="Q995" s="4"/>
      <c r="R995" s="4"/>
      <c r="S995" s="4"/>
      <c r="T995" s="4"/>
      <c r="U995" s="4"/>
      <c r="V995" s="4"/>
      <c r="W995" s="4"/>
      <c r="X995" s="4"/>
      <c r="Y995" s="4"/>
      <c r="Z995" s="4"/>
      <c r="AA995" s="4"/>
    </row>
    <row r="996">
      <c r="A996" s="43"/>
      <c r="B996" s="37" t="s">
        <v>97</v>
      </c>
      <c r="C996" s="4"/>
      <c r="D996" s="66"/>
      <c r="E996" s="45"/>
      <c r="F996" s="4"/>
      <c r="G996" s="4"/>
      <c r="H996" s="4"/>
      <c r="I996" s="4"/>
      <c r="J996" s="4"/>
      <c r="K996" s="4"/>
      <c r="L996" s="4"/>
      <c r="M996" s="4"/>
      <c r="N996" s="4"/>
      <c r="O996" s="4"/>
      <c r="P996" s="4"/>
      <c r="Q996" s="4"/>
      <c r="R996" s="4"/>
      <c r="S996" s="4"/>
      <c r="T996" s="4"/>
      <c r="U996" s="4"/>
      <c r="V996" s="4"/>
      <c r="W996" s="4"/>
      <c r="X996" s="4"/>
      <c r="Y996" s="4"/>
      <c r="Z996" s="4"/>
      <c r="AA996" s="4"/>
    </row>
    <row r="997">
      <c r="A997" s="43"/>
      <c r="B997" s="37" t="s">
        <v>97</v>
      </c>
      <c r="C997" s="4"/>
      <c r="D997" s="66"/>
      <c r="E997" s="45"/>
      <c r="F997" s="4"/>
      <c r="G997" s="4"/>
      <c r="H997" s="4"/>
      <c r="I997" s="4"/>
      <c r="J997" s="4"/>
      <c r="K997" s="4"/>
      <c r="L997" s="4"/>
      <c r="M997" s="4"/>
      <c r="N997" s="4"/>
      <c r="O997" s="4"/>
      <c r="P997" s="4"/>
      <c r="Q997" s="4"/>
      <c r="R997" s="4"/>
      <c r="S997" s="4"/>
      <c r="T997" s="4"/>
      <c r="U997" s="4"/>
      <c r="V997" s="4"/>
      <c r="W997" s="4"/>
      <c r="X997" s="4"/>
      <c r="Y997" s="4"/>
      <c r="Z997" s="4"/>
      <c r="AA997" s="4"/>
    </row>
    <row r="998">
      <c r="A998" s="43"/>
      <c r="B998" s="37" t="s">
        <v>97</v>
      </c>
      <c r="C998" s="4"/>
      <c r="D998" s="66"/>
      <c r="E998" s="45"/>
      <c r="F998" s="4"/>
      <c r="G998" s="4"/>
      <c r="H998" s="4"/>
      <c r="I998" s="4"/>
      <c r="J998" s="4"/>
      <c r="K998" s="4"/>
      <c r="L998" s="4"/>
      <c r="M998" s="4"/>
      <c r="N998" s="4"/>
      <c r="O998" s="4"/>
      <c r="P998" s="4"/>
      <c r="Q998" s="4"/>
      <c r="R998" s="4"/>
      <c r="S998" s="4"/>
      <c r="T998" s="4"/>
      <c r="U998" s="4"/>
      <c r="V998" s="4"/>
      <c r="W998" s="4"/>
      <c r="X998" s="4"/>
      <c r="Y998" s="4"/>
      <c r="Z998" s="4"/>
      <c r="AA998" s="4"/>
    </row>
    <row r="999">
      <c r="A999" s="43"/>
      <c r="B999" s="37" t="s">
        <v>97</v>
      </c>
      <c r="C999" s="4"/>
      <c r="D999" s="66"/>
      <c r="E999" s="45"/>
      <c r="F999" s="4"/>
      <c r="G999" s="4"/>
      <c r="H999" s="4"/>
      <c r="I999" s="4"/>
      <c r="J999" s="4"/>
      <c r="K999" s="4"/>
      <c r="L999" s="4"/>
      <c r="M999" s="4"/>
      <c r="N999" s="4"/>
      <c r="O999" s="4"/>
      <c r="P999" s="4"/>
      <c r="Q999" s="4"/>
      <c r="R999" s="4"/>
      <c r="S999" s="4"/>
      <c r="T999" s="4"/>
      <c r="U999" s="4"/>
      <c r="V999" s="4"/>
      <c r="W999" s="4"/>
      <c r="X999" s="4"/>
      <c r="Y999" s="4"/>
      <c r="Z999" s="4"/>
      <c r="AA999" s="4"/>
    </row>
    <row r="1000">
      <c r="A1000" s="43"/>
      <c r="B1000" s="37" t="s">
        <v>97</v>
      </c>
      <c r="C1000" s="4"/>
      <c r="D1000" s="66"/>
      <c r="E1000" s="45"/>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ataValidations>
    <dataValidation type="list" allowBlank="1" showErrorMessage="1" sqref="O1 C2:C1000">
      <formula1>"Storekeeper,Pickup,POS,Failed Delivery,All"</formula1>
    </dataValidation>
    <dataValidation type="custom" allowBlank="1" showDropDown="1" showInputMessage="1" showErrorMessage="1" prompt="Enter a Enter date format in DD/MM/YYYY valid date" sqref="A2:A1000">
      <formula1>OR(NOT(ISERROR(DATEVALUE(A2))), AND(ISNUMBER(A2), LEFT(CELL("format", A2))="D"))</formula1>
    </dataValidation>
    <dataValidation type="list" allowBlank="1" showErrorMessage="1" sqref="E2:E1000">
      <formula1>UpdateSheet!$A$2:$A1000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4" max="24" width="21.38"/>
    <col customWidth="1" min="25" max="25" width="209.88"/>
    <col customWidth="1" min="26" max="26" width="32.25"/>
  </cols>
  <sheetData>
    <row r="1">
      <c r="A1" s="72" t="s">
        <v>103</v>
      </c>
      <c r="B1" s="72" t="s">
        <v>104</v>
      </c>
      <c r="C1" s="72" t="s">
        <v>1</v>
      </c>
      <c r="D1" s="72" t="s">
        <v>105</v>
      </c>
      <c r="E1" s="72" t="s">
        <v>106</v>
      </c>
      <c r="F1" s="72" t="s">
        <v>107</v>
      </c>
      <c r="G1" s="72" t="s">
        <v>4</v>
      </c>
      <c r="H1" s="72" t="s">
        <v>108</v>
      </c>
      <c r="I1" s="72" t="s">
        <v>109</v>
      </c>
      <c r="J1" s="72" t="s">
        <v>5</v>
      </c>
      <c r="K1" s="72" t="s">
        <v>110</v>
      </c>
      <c r="L1" s="72" t="s">
        <v>111</v>
      </c>
      <c r="M1" s="72" t="s">
        <v>112</v>
      </c>
      <c r="N1" s="72" t="s">
        <v>113</v>
      </c>
      <c r="O1" s="35" t="s">
        <v>114</v>
      </c>
      <c r="P1" s="35" t="s">
        <v>115</v>
      </c>
      <c r="Q1" s="35" t="s">
        <v>7</v>
      </c>
      <c r="R1" s="35" t="s">
        <v>116</v>
      </c>
      <c r="S1" s="35" t="s">
        <v>117</v>
      </c>
      <c r="T1" s="35" t="s">
        <v>118</v>
      </c>
      <c r="U1" s="35" t="s">
        <v>119</v>
      </c>
      <c r="V1" s="35" t="s">
        <v>120</v>
      </c>
      <c r="W1" s="35" t="s">
        <v>121</v>
      </c>
      <c r="X1" s="35" t="s">
        <v>122</v>
      </c>
      <c r="Y1" s="35" t="s">
        <v>123</v>
      </c>
      <c r="Z1" s="72" t="s">
        <v>124</v>
      </c>
    </row>
    <row r="2">
      <c r="A2" s="73" t="s">
        <v>125</v>
      </c>
      <c r="B2" s="74">
        <v>8.033332593E9</v>
      </c>
      <c r="C2" s="75" t="s">
        <v>12</v>
      </c>
      <c r="D2" s="76">
        <v>45785.266076388885</v>
      </c>
      <c r="E2" s="75" t="str">
        <f t="array" ref="E2:E6073">IF(D2:D6073 = "", "",TEXT(D2:D6073,"mmmm"))</f>
        <v>May</v>
      </c>
      <c r="F2" s="75" t="str">
        <f t="array" ref="F2:F6073">IF(D2:D6073 = "", "",TEXT(D2:D6073,"YYYY"))</f>
        <v>2025</v>
      </c>
      <c r="G2" s="77" t="s">
        <v>14</v>
      </c>
      <c r="H2" s="78">
        <v>1.0</v>
      </c>
      <c r="I2" s="50"/>
      <c r="J2" s="77">
        <f t="array" ref="J2:J6073">IF(A2:A6073="","",IF(I2:I6073&lt;&gt;"",I2:I6073,H2:H6073))</f>
        <v>1</v>
      </c>
      <c r="K2" s="79"/>
      <c r="L2" s="79"/>
      <c r="M2" s="80"/>
      <c r="N2" s="79" t="str">
        <f t="array" ref="N2:N6073">IF(A2:A6073="","",IF(M2:M6073&lt;&gt;"",M2:M6073,L2:L6073))</f>
        <v/>
      </c>
      <c r="O2" s="81">
        <v>9000.0</v>
      </c>
      <c r="P2" s="55"/>
      <c r="Q2" s="82">
        <f t="array" ref="Q2">ifna(IF(D2="","",INDEX(UpdateSheet!K:K,MATCH(1,(UpdateSheet!G:G=MAXIFS(UpdateSheet!G:G, UpdateSheet!H:H, G2, UpdateSheet!I:I, J2, UpdateSheet!G:G, "&lt;=" &amp; D2))*(UpdateSheet!H:H=G2) * 
   (UpdateSheet!I:I=J2), 0))),"")
</f>
        <v>35500</v>
      </c>
      <c r="R2" s="81">
        <f t="array" ref="R2:R6073">IF(Q2:Q6073="","",Q2:Q6073-(O2:O6073+P2:P6073))</f>
        <v>26500</v>
      </c>
      <c r="S2" s="53" t="s">
        <v>126</v>
      </c>
      <c r="T2" s="83"/>
      <c r="U2" s="84" t="str">
        <f t="array" ref="U2:U6073">IF(T2:T6073 = "", "",TEXT(T2:T6073,"mmmm"))</f>
        <v/>
      </c>
      <c r="V2" s="84" t="str">
        <f t="array" ref="V2:V6073">IF(T2:T6073 = "", "",TEXT(T2:T6073,"yyyy"))</f>
        <v/>
      </c>
      <c r="W2" s="85" t="b">
        <f t="shared" ref="W2:W1437" si="1">if(T2&lt;&gt;"",TRUE,FALSE)</f>
        <v>0</v>
      </c>
      <c r="X2" s="53"/>
      <c r="Y2" s="53" t="s">
        <v>127</v>
      </c>
      <c r="Z2" s="63"/>
    </row>
    <row r="3">
      <c r="A3" s="73" t="s">
        <v>128</v>
      </c>
      <c r="B3" s="74">
        <v>8.163137073E9</v>
      </c>
      <c r="C3" s="75" t="s">
        <v>62</v>
      </c>
      <c r="D3" s="76">
        <v>45785.446759259255</v>
      </c>
      <c r="E3" s="75" t="s">
        <v>81</v>
      </c>
      <c r="F3" s="75" t="s">
        <v>129</v>
      </c>
      <c r="G3" s="77" t="s">
        <v>14</v>
      </c>
      <c r="H3" s="78">
        <v>1.0</v>
      </c>
      <c r="I3" s="50"/>
      <c r="J3" s="77">
        <v>1.0</v>
      </c>
      <c r="K3" s="79"/>
      <c r="L3" s="79"/>
      <c r="M3" s="80"/>
      <c r="N3" s="79"/>
      <c r="O3" s="81">
        <v>9000.0</v>
      </c>
      <c r="P3" s="55">
        <v>5000.0</v>
      </c>
      <c r="Q3" s="82">
        <f t="array" ref="Q3">ifna(IF(D3="","",INDEX(UpdateSheet!K:K,MATCH(1,(UpdateSheet!G:G=MAXIFS(UpdateSheet!G:G, UpdateSheet!H:H, G3, UpdateSheet!I:I, J3, UpdateSheet!G:G, "&lt;=" &amp; D3))*(UpdateSheet!H:H=G3) * 
   (UpdateSheet!I:I=J3), 0))),"")
</f>
        <v>35500</v>
      </c>
      <c r="R3" s="81">
        <v>21500.0</v>
      </c>
      <c r="S3" s="53" t="s">
        <v>72</v>
      </c>
      <c r="T3" s="83">
        <v>45785.0</v>
      </c>
      <c r="U3" s="84" t="s">
        <v>81</v>
      </c>
      <c r="V3" s="84" t="s">
        <v>129</v>
      </c>
      <c r="W3" s="85" t="b">
        <f t="shared" si="1"/>
        <v>1</v>
      </c>
      <c r="X3" s="53" t="s">
        <v>60</v>
      </c>
      <c r="Y3" s="53"/>
      <c r="Z3" s="86"/>
    </row>
    <row r="4">
      <c r="A4" s="75" t="s">
        <v>130</v>
      </c>
      <c r="B4" s="74">
        <v>8.030852161E9</v>
      </c>
      <c r="C4" s="75" t="s">
        <v>131</v>
      </c>
      <c r="D4" s="76">
        <v>45786.942245370374</v>
      </c>
      <c r="E4" s="75" t="s">
        <v>81</v>
      </c>
      <c r="F4" s="75" t="s">
        <v>129</v>
      </c>
      <c r="G4" s="77" t="s">
        <v>14</v>
      </c>
      <c r="H4" s="77">
        <v>3.0</v>
      </c>
      <c r="I4" s="80"/>
      <c r="J4" s="77">
        <v>3.0</v>
      </c>
      <c r="K4" s="79"/>
      <c r="L4" s="79"/>
      <c r="M4" s="80"/>
      <c r="N4" s="79"/>
      <c r="O4" s="81">
        <v>27000.0</v>
      </c>
      <c r="P4" s="86"/>
      <c r="Q4" s="82">
        <f t="array" ref="Q4">ifna(IF(D4="","",INDEX(UpdateSheet!K:K,MATCH(1,(UpdateSheet!G:G=MAXIFS(UpdateSheet!G:G, UpdateSheet!H:H, G4, UpdateSheet!I:I, J4, UpdateSheet!G:G, "&lt;=" &amp; D4))*(UpdateSheet!H:H=G4) * 
   (UpdateSheet!I:I=J4), 0))),"")
</f>
        <v>61500</v>
      </c>
      <c r="R4" s="81">
        <v>34500.0</v>
      </c>
      <c r="S4" s="63" t="str">
        <f>if(A4="","","Pending")</f>
        <v>Pending</v>
      </c>
      <c r="T4" s="87"/>
      <c r="U4" s="84" t="s">
        <v>97</v>
      </c>
      <c r="V4" s="84" t="s">
        <v>97</v>
      </c>
      <c r="W4" s="85" t="b">
        <f t="shared" si="1"/>
        <v>0</v>
      </c>
      <c r="X4" s="63"/>
      <c r="Y4" s="53" t="s">
        <v>132</v>
      </c>
      <c r="Z4" s="63"/>
    </row>
    <row r="5">
      <c r="A5" s="75" t="s">
        <v>133</v>
      </c>
      <c r="B5" s="74">
        <v>9.51577367E8</v>
      </c>
      <c r="C5" s="75" t="s">
        <v>134</v>
      </c>
      <c r="D5" s="76">
        <v>45787.037094907406</v>
      </c>
      <c r="E5" s="75" t="s">
        <v>81</v>
      </c>
      <c r="F5" s="75" t="s">
        <v>129</v>
      </c>
      <c r="G5" s="77" t="s">
        <v>14</v>
      </c>
      <c r="H5" s="77">
        <v>4.0</v>
      </c>
      <c r="I5" s="80"/>
      <c r="J5" s="77">
        <v>4.0</v>
      </c>
      <c r="K5" s="79"/>
      <c r="L5" s="79"/>
      <c r="M5" s="80"/>
      <c r="N5" s="79"/>
      <c r="O5" s="81">
        <v>36000.0</v>
      </c>
      <c r="P5" s="86"/>
      <c r="Q5" s="82" t="str">
        <f t="array" ref="Q5">ifna(IF(D5="","",INDEX(UpdateSheet!K:K,MATCH(1,(UpdateSheet!G:G=MAXIFS(UpdateSheet!G:G, UpdateSheet!H:H, G5, UpdateSheet!I:I, J5, UpdateSheet!G:G, "&lt;=" &amp; D5))*(UpdateSheet!H:H=G5) * 
   (UpdateSheet!I:I=J5), 0))),"")
</f>
        <v/>
      </c>
      <c r="R5" s="81" t="s">
        <v>97</v>
      </c>
      <c r="S5" s="53" t="s">
        <v>126</v>
      </c>
      <c r="T5" s="87"/>
      <c r="U5" s="84" t="s">
        <v>97</v>
      </c>
      <c r="V5" s="84" t="s">
        <v>97</v>
      </c>
      <c r="W5" s="85" t="b">
        <f t="shared" si="1"/>
        <v>0</v>
      </c>
      <c r="X5" s="63"/>
      <c r="Y5" s="53" t="s">
        <v>135</v>
      </c>
      <c r="Z5" s="63"/>
    </row>
    <row r="6">
      <c r="A6" s="75" t="s">
        <v>136</v>
      </c>
      <c r="B6" s="74">
        <v>8.135660709E9</v>
      </c>
      <c r="C6" s="75" t="s">
        <v>131</v>
      </c>
      <c r="D6" s="76">
        <v>45787.555752314816</v>
      </c>
      <c r="E6" s="75" t="s">
        <v>81</v>
      </c>
      <c r="F6" s="75" t="s">
        <v>129</v>
      </c>
      <c r="G6" s="77" t="s">
        <v>14</v>
      </c>
      <c r="H6" s="77">
        <v>1.0</v>
      </c>
      <c r="I6" s="80"/>
      <c r="J6" s="77">
        <v>1.0</v>
      </c>
      <c r="K6" s="79"/>
      <c r="L6" s="79"/>
      <c r="M6" s="80"/>
      <c r="N6" s="79"/>
      <c r="O6" s="81">
        <v>9000.0</v>
      </c>
      <c r="P6" s="55">
        <v>8000.0</v>
      </c>
      <c r="Q6" s="82">
        <f t="array" ref="Q6">ifna(IF(D6="","",INDEX(UpdateSheet!K:K,MATCH(1,(UpdateSheet!G:G=MAXIFS(UpdateSheet!G:G, UpdateSheet!H:H, G6, UpdateSheet!I:I, J6, UpdateSheet!G:G, "&lt;=" &amp; D6))*(UpdateSheet!H:H=G6) * 
   (UpdateSheet!I:I=J6), 0))),"")
</f>
        <v>35500</v>
      </c>
      <c r="R6" s="81">
        <v>18500.0</v>
      </c>
      <c r="S6" s="53" t="s">
        <v>72</v>
      </c>
      <c r="T6" s="83">
        <v>45793.0</v>
      </c>
      <c r="U6" s="84" t="s">
        <v>81</v>
      </c>
      <c r="V6" s="84" t="s">
        <v>129</v>
      </c>
      <c r="W6" s="85" t="b">
        <f t="shared" si="1"/>
        <v>1</v>
      </c>
      <c r="X6" s="53" t="s">
        <v>37</v>
      </c>
      <c r="Y6" s="63"/>
      <c r="Z6" s="63"/>
    </row>
    <row r="7">
      <c r="A7" s="75" t="s">
        <v>137</v>
      </c>
      <c r="B7" s="74">
        <v>8.037267331E9</v>
      </c>
      <c r="C7" s="75" t="s">
        <v>62</v>
      </c>
      <c r="D7" s="76">
        <v>45787.61560185185</v>
      </c>
      <c r="E7" s="75" t="s">
        <v>81</v>
      </c>
      <c r="F7" s="75" t="s">
        <v>129</v>
      </c>
      <c r="G7" s="77" t="s">
        <v>14</v>
      </c>
      <c r="H7" s="77">
        <v>1.0</v>
      </c>
      <c r="I7" s="80"/>
      <c r="J7" s="77">
        <v>1.0</v>
      </c>
      <c r="K7" s="79"/>
      <c r="L7" s="79"/>
      <c r="M7" s="80"/>
      <c r="N7" s="79"/>
      <c r="O7" s="81">
        <v>9000.0</v>
      </c>
      <c r="P7" s="86"/>
      <c r="Q7" s="82">
        <f t="array" ref="Q7">ifna(IF(D7="","",INDEX(UpdateSheet!K:K,MATCH(1,(UpdateSheet!G:G=MAXIFS(UpdateSheet!G:G, UpdateSheet!H:H, G7, UpdateSheet!I:I, J7, UpdateSheet!G:G, "&lt;=" &amp; D7))*(UpdateSheet!H:H=G7) * 
   (UpdateSheet!I:I=J7), 0))),"")
</f>
        <v>35500</v>
      </c>
      <c r="R7" s="81">
        <v>26500.0</v>
      </c>
      <c r="S7" s="63" t="str">
        <f>if(A7="","","Pending")</f>
        <v>Pending</v>
      </c>
      <c r="T7" s="87"/>
      <c r="U7" s="84" t="s">
        <v>97</v>
      </c>
      <c r="V7" s="84" t="s">
        <v>97</v>
      </c>
      <c r="W7" s="85" t="b">
        <f t="shared" si="1"/>
        <v>0</v>
      </c>
      <c r="X7" s="63"/>
      <c r="Y7" s="53" t="s">
        <v>138</v>
      </c>
      <c r="Z7" s="63"/>
    </row>
    <row r="8">
      <c r="A8" s="75" t="s">
        <v>139</v>
      </c>
      <c r="B8" s="74">
        <v>8.088558559E9</v>
      </c>
      <c r="C8" s="75" t="s">
        <v>12</v>
      </c>
      <c r="D8" s="76">
        <v>45788.40688657407</v>
      </c>
      <c r="E8" s="75" t="s">
        <v>81</v>
      </c>
      <c r="F8" s="75" t="s">
        <v>129</v>
      </c>
      <c r="G8" s="77" t="s">
        <v>14</v>
      </c>
      <c r="H8" s="77">
        <v>1.0</v>
      </c>
      <c r="I8" s="80"/>
      <c r="J8" s="77">
        <v>1.0</v>
      </c>
      <c r="K8" s="79"/>
      <c r="L8" s="79"/>
      <c r="M8" s="80"/>
      <c r="N8" s="79"/>
      <c r="O8" s="81">
        <v>9000.0</v>
      </c>
      <c r="P8" s="55">
        <v>5000.0</v>
      </c>
      <c r="Q8" s="82">
        <f t="array" ref="Q8">ifna(IF(D8="","",INDEX(UpdateSheet!K:K,MATCH(1,(UpdateSheet!G:G=MAXIFS(UpdateSheet!G:G, UpdateSheet!H:H, G8, UpdateSheet!I:I, J8, UpdateSheet!G:G, "&lt;=" &amp; D8))*(UpdateSheet!H:H=G8) * 
   (UpdateSheet!I:I=J8), 0))),"")
</f>
        <v>35500</v>
      </c>
      <c r="R8" s="81">
        <v>21500.0</v>
      </c>
      <c r="S8" s="53" t="s">
        <v>72</v>
      </c>
      <c r="T8" s="83">
        <v>45793.0</v>
      </c>
      <c r="U8" s="84" t="s">
        <v>81</v>
      </c>
      <c r="V8" s="84" t="s">
        <v>129</v>
      </c>
      <c r="W8" s="85" t="b">
        <f t="shared" si="1"/>
        <v>1</v>
      </c>
      <c r="X8" s="53" t="s">
        <v>11</v>
      </c>
      <c r="Y8" s="63"/>
      <c r="Z8" s="63"/>
    </row>
    <row r="9">
      <c r="A9" s="75" t="s">
        <v>140</v>
      </c>
      <c r="B9" s="74">
        <v>8.138930504E9</v>
      </c>
      <c r="C9" s="75" t="s">
        <v>12</v>
      </c>
      <c r="D9" s="76">
        <v>45789.365115740744</v>
      </c>
      <c r="E9" s="75" t="s">
        <v>81</v>
      </c>
      <c r="F9" s="75" t="s">
        <v>129</v>
      </c>
      <c r="G9" s="77" t="s">
        <v>14</v>
      </c>
      <c r="H9" s="77">
        <v>1.0</v>
      </c>
      <c r="I9" s="80"/>
      <c r="J9" s="77">
        <v>1.0</v>
      </c>
      <c r="K9" s="79"/>
      <c r="L9" s="79"/>
      <c r="M9" s="80"/>
      <c r="N9" s="79"/>
      <c r="O9" s="81">
        <v>9000.0</v>
      </c>
      <c r="P9" s="55">
        <v>5000.0</v>
      </c>
      <c r="Q9" s="82">
        <f t="array" ref="Q9">ifna(IF(D9="","",INDEX(UpdateSheet!K:K,MATCH(1,(UpdateSheet!G:G=MAXIFS(UpdateSheet!G:G, UpdateSheet!H:H, G9, UpdateSheet!I:I, J9, UpdateSheet!G:G, "&lt;=" &amp; D9))*(UpdateSheet!H:H=G9) * 
   (UpdateSheet!I:I=J9), 0))),"")
</f>
        <v>35500</v>
      </c>
      <c r="R9" s="81">
        <v>21500.0</v>
      </c>
      <c r="S9" s="53" t="s">
        <v>72</v>
      </c>
      <c r="T9" s="83">
        <v>45793.0</v>
      </c>
      <c r="U9" s="84" t="s">
        <v>81</v>
      </c>
      <c r="V9" s="84" t="s">
        <v>129</v>
      </c>
      <c r="W9" s="85" t="b">
        <f t="shared" si="1"/>
        <v>1</v>
      </c>
      <c r="X9" s="53" t="s">
        <v>11</v>
      </c>
      <c r="Y9" s="63"/>
      <c r="Z9" s="63">
        <f>sumif(S:S,"Delivered",J:J)</f>
        <v>599</v>
      </c>
    </row>
    <row r="10">
      <c r="A10" s="75" t="s">
        <v>141</v>
      </c>
      <c r="B10" s="74">
        <v>7.036133915E9</v>
      </c>
      <c r="C10" s="75" t="s">
        <v>134</v>
      </c>
      <c r="D10" s="76">
        <v>45790.436689814815</v>
      </c>
      <c r="E10" s="75" t="s">
        <v>81</v>
      </c>
      <c r="F10" s="75" t="s">
        <v>129</v>
      </c>
      <c r="G10" s="77" t="s">
        <v>14</v>
      </c>
      <c r="H10" s="77">
        <v>2.0</v>
      </c>
      <c r="I10" s="80"/>
      <c r="J10" s="77">
        <v>2.0</v>
      </c>
      <c r="K10" s="79"/>
      <c r="L10" s="79"/>
      <c r="M10" s="80"/>
      <c r="N10" s="79"/>
      <c r="O10" s="81">
        <v>18000.0</v>
      </c>
      <c r="P10" s="55">
        <v>6500.0</v>
      </c>
      <c r="Q10" s="82">
        <f t="array" ref="Q10">ifna(IF(D10="","",INDEX(UpdateSheet!K:K,MATCH(1,(UpdateSheet!G:G=MAXIFS(UpdateSheet!G:G, UpdateSheet!H:H, G10, UpdateSheet!I:I, J10, UpdateSheet!G:G, "&lt;=" &amp; D10))*(UpdateSheet!H:H=G10) * 
   (UpdateSheet!I:I=J10), 0))),"")
</f>
        <v>49500</v>
      </c>
      <c r="R10" s="81">
        <v>25000.0</v>
      </c>
      <c r="S10" s="53" t="s">
        <v>72</v>
      </c>
      <c r="T10" s="83">
        <v>45799.0</v>
      </c>
      <c r="U10" s="84" t="s">
        <v>81</v>
      </c>
      <c r="V10" s="84" t="s">
        <v>129</v>
      </c>
      <c r="W10" s="85" t="b">
        <f t="shared" si="1"/>
        <v>1</v>
      </c>
      <c r="X10" s="53" t="s">
        <v>49</v>
      </c>
      <c r="Y10" s="53"/>
      <c r="Z10" s="63"/>
    </row>
    <row r="11">
      <c r="A11" s="75" t="s">
        <v>142</v>
      </c>
      <c r="B11" s="74">
        <v>8.038850444E9</v>
      </c>
      <c r="C11" s="75" t="s">
        <v>18</v>
      </c>
      <c r="D11" s="76">
        <v>45790.480104166665</v>
      </c>
      <c r="E11" s="75" t="s">
        <v>81</v>
      </c>
      <c r="F11" s="75" t="s">
        <v>129</v>
      </c>
      <c r="G11" s="77" t="s">
        <v>14</v>
      </c>
      <c r="H11" s="77">
        <v>1.0</v>
      </c>
      <c r="I11" s="80"/>
      <c r="J11" s="77">
        <v>1.0</v>
      </c>
      <c r="K11" s="79"/>
      <c r="L11" s="79"/>
      <c r="M11" s="80"/>
      <c r="N11" s="79"/>
      <c r="O11" s="81">
        <v>9000.0</v>
      </c>
      <c r="P11" s="55">
        <v>7500.0</v>
      </c>
      <c r="Q11" s="82">
        <f t="array" ref="Q11">ifna(IF(D11="","",INDEX(UpdateSheet!K:K,MATCH(1,(UpdateSheet!G:G=MAXIFS(UpdateSheet!G:G, UpdateSheet!H:H, G11, UpdateSheet!I:I, J11, UpdateSheet!G:G, "&lt;=" &amp; D11))*(UpdateSheet!H:H=G11) * 
   (UpdateSheet!I:I=J11), 0))),"")
</f>
        <v>35500</v>
      </c>
      <c r="R11" s="81">
        <v>19000.0</v>
      </c>
      <c r="S11" s="53" t="s">
        <v>72</v>
      </c>
      <c r="T11" s="83">
        <v>45794.0</v>
      </c>
      <c r="U11" s="84" t="s">
        <v>81</v>
      </c>
      <c r="V11" s="84" t="s">
        <v>129</v>
      </c>
      <c r="W11" s="85" t="b">
        <f t="shared" si="1"/>
        <v>1</v>
      </c>
      <c r="X11" s="53" t="s">
        <v>17</v>
      </c>
      <c r="Y11" s="53"/>
      <c r="Z11" s="63"/>
    </row>
    <row r="12">
      <c r="A12" s="75" t="s">
        <v>143</v>
      </c>
      <c r="B12" s="74">
        <v>8.055882226E9</v>
      </c>
      <c r="C12" s="75" t="s">
        <v>27</v>
      </c>
      <c r="D12" s="76">
        <v>45790.86163194444</v>
      </c>
      <c r="E12" s="75" t="s">
        <v>81</v>
      </c>
      <c r="F12" s="75" t="s">
        <v>129</v>
      </c>
      <c r="G12" s="77" t="s">
        <v>14</v>
      </c>
      <c r="H12" s="77">
        <v>1.0</v>
      </c>
      <c r="I12" s="80"/>
      <c r="J12" s="77">
        <v>1.0</v>
      </c>
      <c r="K12" s="79"/>
      <c r="L12" s="79"/>
      <c r="M12" s="80"/>
      <c r="N12" s="79"/>
      <c r="O12" s="81">
        <v>9000.0</v>
      </c>
      <c r="P12" s="55">
        <v>5500.0</v>
      </c>
      <c r="Q12" s="82">
        <f t="array" ref="Q12">ifna(IF(D12="","",INDEX(UpdateSheet!K:K,MATCH(1,(UpdateSheet!G:G=MAXIFS(UpdateSheet!G:G, UpdateSheet!H:H, G12, UpdateSheet!I:I, J12, UpdateSheet!G:G, "&lt;=" &amp; D12))*(UpdateSheet!H:H=G12) * 
   (UpdateSheet!I:I=J12), 0))),"")
</f>
        <v>35500</v>
      </c>
      <c r="R12" s="81">
        <v>21000.0</v>
      </c>
      <c r="S12" s="53" t="s">
        <v>72</v>
      </c>
      <c r="T12" s="83">
        <v>45794.0</v>
      </c>
      <c r="U12" s="84" t="s">
        <v>81</v>
      </c>
      <c r="V12" s="84" t="s">
        <v>129</v>
      </c>
      <c r="W12" s="85" t="b">
        <f t="shared" si="1"/>
        <v>1</v>
      </c>
      <c r="X12" s="53" t="s">
        <v>28</v>
      </c>
      <c r="Y12" s="53"/>
      <c r="Z12" s="63"/>
    </row>
    <row r="13">
      <c r="A13" s="75" t="s">
        <v>144</v>
      </c>
      <c r="B13" s="74">
        <v>8.03806968E9</v>
      </c>
      <c r="C13" s="75" t="s">
        <v>145</v>
      </c>
      <c r="D13" s="76">
        <v>45791.912777777776</v>
      </c>
      <c r="E13" s="75" t="s">
        <v>81</v>
      </c>
      <c r="F13" s="75" t="s">
        <v>129</v>
      </c>
      <c r="G13" s="77" t="s">
        <v>14</v>
      </c>
      <c r="H13" s="77">
        <v>1.0</v>
      </c>
      <c r="I13" s="80"/>
      <c r="J13" s="77">
        <v>1.0</v>
      </c>
      <c r="K13" s="79"/>
      <c r="L13" s="79"/>
      <c r="M13" s="80"/>
      <c r="N13" s="79"/>
      <c r="O13" s="81">
        <v>9000.0</v>
      </c>
      <c r="P13" s="55">
        <v>5000.0</v>
      </c>
      <c r="Q13" s="82">
        <f t="array" ref="Q13">ifna(IF(D13="","",INDEX(UpdateSheet!K:K,MATCH(1,(UpdateSheet!G:G=MAXIFS(UpdateSheet!G:G, UpdateSheet!H:H, G13, UpdateSheet!I:I, J13, UpdateSheet!G:G, "&lt;=" &amp; D13))*(UpdateSheet!H:H=G13) * 
   (UpdateSheet!I:I=J13), 0))),"")
</f>
        <v>35500</v>
      </c>
      <c r="R13" s="81">
        <v>21500.0</v>
      </c>
      <c r="S13" s="53" t="s">
        <v>72</v>
      </c>
      <c r="T13" s="83">
        <v>45798.0</v>
      </c>
      <c r="U13" s="84" t="s">
        <v>81</v>
      </c>
      <c r="V13" s="84" t="s">
        <v>129</v>
      </c>
      <c r="W13" s="85" t="b">
        <f t="shared" si="1"/>
        <v>1</v>
      </c>
      <c r="X13" s="53" t="s">
        <v>49</v>
      </c>
      <c r="Y13" s="53"/>
      <c r="Z13" s="63"/>
    </row>
    <row r="14">
      <c r="A14" s="75" t="s">
        <v>146</v>
      </c>
      <c r="B14" s="74">
        <v>9.16985069E9</v>
      </c>
      <c r="C14" s="75" t="s">
        <v>131</v>
      </c>
      <c r="D14" s="76">
        <v>45791.92967592593</v>
      </c>
      <c r="E14" s="75" t="s">
        <v>81</v>
      </c>
      <c r="F14" s="75" t="s">
        <v>129</v>
      </c>
      <c r="G14" s="77" t="s">
        <v>14</v>
      </c>
      <c r="H14" s="77">
        <v>2.0</v>
      </c>
      <c r="I14" s="80"/>
      <c r="J14" s="77">
        <v>2.0</v>
      </c>
      <c r="K14" s="79"/>
      <c r="L14" s="79"/>
      <c r="M14" s="80"/>
      <c r="N14" s="79"/>
      <c r="O14" s="81">
        <v>18000.0</v>
      </c>
      <c r="P14" s="55">
        <v>9000.0</v>
      </c>
      <c r="Q14" s="82">
        <f t="array" ref="Q14">ifna(IF(D14="","",INDEX(UpdateSheet!K:K,MATCH(1,(UpdateSheet!G:G=MAXIFS(UpdateSheet!G:G, UpdateSheet!H:H, G14, UpdateSheet!I:I, J14, UpdateSheet!G:G, "&lt;=" &amp; D14))*(UpdateSheet!H:H=G14) * 
   (UpdateSheet!I:I=J14), 0))),"")
</f>
        <v>49500</v>
      </c>
      <c r="R14" s="81">
        <v>22500.0</v>
      </c>
      <c r="S14" s="53" t="s">
        <v>72</v>
      </c>
      <c r="T14" s="83">
        <v>45799.0</v>
      </c>
      <c r="U14" s="84" t="s">
        <v>81</v>
      </c>
      <c r="V14" s="84" t="s">
        <v>129</v>
      </c>
      <c r="W14" s="85" t="b">
        <f t="shared" si="1"/>
        <v>1</v>
      </c>
      <c r="X14" s="53" t="s">
        <v>37</v>
      </c>
      <c r="Y14" s="53"/>
      <c r="Z14" s="63"/>
    </row>
    <row r="15">
      <c r="A15" s="75" t="s">
        <v>147</v>
      </c>
      <c r="B15" s="74">
        <v>8.141813399E9</v>
      </c>
      <c r="C15" s="75" t="s">
        <v>62</v>
      </c>
      <c r="D15" s="76">
        <v>45792.039513888885</v>
      </c>
      <c r="E15" s="75" t="s">
        <v>81</v>
      </c>
      <c r="F15" s="75" t="s">
        <v>129</v>
      </c>
      <c r="G15" s="77" t="s">
        <v>14</v>
      </c>
      <c r="H15" s="77">
        <v>1.0</v>
      </c>
      <c r="I15" s="80"/>
      <c r="J15" s="77">
        <v>1.0</v>
      </c>
      <c r="K15" s="79"/>
      <c r="L15" s="79"/>
      <c r="M15" s="80"/>
      <c r="N15" s="79"/>
      <c r="O15" s="81">
        <v>9000.0</v>
      </c>
      <c r="P15" s="55">
        <v>7000.0</v>
      </c>
      <c r="Q15" s="82">
        <f t="array" ref="Q15">ifna(IF(D15="","",INDEX(UpdateSheet!K:K,MATCH(1,(UpdateSheet!G:G=MAXIFS(UpdateSheet!G:G, UpdateSheet!H:H, G15, UpdateSheet!I:I, J15, UpdateSheet!G:G, "&lt;=" &amp; D15))*(UpdateSheet!H:H=G15) * 
   (UpdateSheet!I:I=J15), 0))),"")
</f>
        <v>35500</v>
      </c>
      <c r="R15" s="81">
        <v>19500.0</v>
      </c>
      <c r="S15" s="53" t="s">
        <v>72</v>
      </c>
      <c r="T15" s="83">
        <v>45792.0</v>
      </c>
      <c r="U15" s="84" t="s">
        <v>81</v>
      </c>
      <c r="V15" s="84" t="s">
        <v>129</v>
      </c>
      <c r="W15" s="85" t="b">
        <f t="shared" si="1"/>
        <v>1</v>
      </c>
      <c r="X15" s="53" t="s">
        <v>60</v>
      </c>
      <c r="Y15" s="53"/>
      <c r="Z15" s="63"/>
    </row>
    <row r="16">
      <c r="A16" s="75" t="s">
        <v>148</v>
      </c>
      <c r="B16" s="74">
        <v>8.062592518E9</v>
      </c>
      <c r="C16" s="75" t="s">
        <v>149</v>
      </c>
      <c r="D16" s="76">
        <v>45792.09577546296</v>
      </c>
      <c r="E16" s="75" t="s">
        <v>81</v>
      </c>
      <c r="F16" s="75" t="s">
        <v>129</v>
      </c>
      <c r="G16" s="77" t="s">
        <v>14</v>
      </c>
      <c r="H16" s="77">
        <v>1.0</v>
      </c>
      <c r="I16" s="80"/>
      <c r="J16" s="77">
        <v>1.0</v>
      </c>
      <c r="K16" s="79"/>
      <c r="L16" s="79"/>
      <c r="M16" s="80"/>
      <c r="N16" s="79"/>
      <c r="O16" s="81">
        <v>9000.0</v>
      </c>
      <c r="P16" s="86"/>
      <c r="Q16" s="82">
        <f t="array" ref="Q16">ifna(IF(D16="","",INDEX(UpdateSheet!K:K,MATCH(1,(UpdateSheet!G:G=MAXIFS(UpdateSheet!G:G, UpdateSheet!H:H, G16, UpdateSheet!I:I, J16, UpdateSheet!G:G, "&lt;=" &amp; D16))*(UpdateSheet!H:H=G16) * 
   (UpdateSheet!I:I=J16), 0))),"")
</f>
        <v>35500</v>
      </c>
      <c r="R16" s="81">
        <v>26500.0</v>
      </c>
      <c r="S16" s="63" t="str">
        <f>if(A16="","","Pending")</f>
        <v>Pending</v>
      </c>
      <c r="T16" s="87"/>
      <c r="U16" s="84" t="s">
        <v>97</v>
      </c>
      <c r="V16" s="84" t="s">
        <v>97</v>
      </c>
      <c r="W16" s="85" t="b">
        <f t="shared" si="1"/>
        <v>0</v>
      </c>
      <c r="X16" s="63"/>
      <c r="Y16" s="53" t="s">
        <v>150</v>
      </c>
      <c r="Z16" s="63"/>
    </row>
    <row r="17">
      <c r="A17" s="75" t="s">
        <v>151</v>
      </c>
      <c r="B17" s="74">
        <v>8.052113524E9</v>
      </c>
      <c r="C17" s="75" t="s">
        <v>27</v>
      </c>
      <c r="D17" s="76">
        <v>45792.207407407404</v>
      </c>
      <c r="E17" s="75" t="s">
        <v>81</v>
      </c>
      <c r="F17" s="75" t="s">
        <v>129</v>
      </c>
      <c r="G17" s="77" t="s">
        <v>14</v>
      </c>
      <c r="H17" s="77">
        <v>2.0</v>
      </c>
      <c r="I17" s="80"/>
      <c r="J17" s="77">
        <v>2.0</v>
      </c>
      <c r="K17" s="79"/>
      <c r="L17" s="79"/>
      <c r="M17" s="80"/>
      <c r="N17" s="79"/>
      <c r="O17" s="81">
        <v>18000.0</v>
      </c>
      <c r="P17" s="55">
        <v>6000.0</v>
      </c>
      <c r="Q17" s="82">
        <f t="array" ref="Q17">ifna(IF(D17="","",INDEX(UpdateSheet!K:K,MATCH(1,(UpdateSheet!G:G=MAXIFS(UpdateSheet!G:G, UpdateSheet!H:H, G17, UpdateSheet!I:I, J17, UpdateSheet!G:G, "&lt;=" &amp; D17))*(UpdateSheet!H:H=G17) * 
   (UpdateSheet!I:I=J17), 0))),"")
</f>
        <v>49500</v>
      </c>
      <c r="R17" s="81">
        <v>25500.0</v>
      </c>
      <c r="S17" s="53" t="s">
        <v>72</v>
      </c>
      <c r="T17" s="83">
        <v>45796.0</v>
      </c>
      <c r="U17" s="84" t="s">
        <v>81</v>
      </c>
      <c r="V17" s="84" t="s">
        <v>129</v>
      </c>
      <c r="W17" s="85" t="b">
        <f t="shared" si="1"/>
        <v>1</v>
      </c>
      <c r="X17" s="53" t="s">
        <v>28</v>
      </c>
      <c r="Y17" s="63"/>
      <c r="Z17" s="63"/>
    </row>
    <row r="18">
      <c r="A18" s="75" t="s">
        <v>152</v>
      </c>
      <c r="B18" s="74">
        <v>8.066144162E9</v>
      </c>
      <c r="C18" s="75" t="s">
        <v>153</v>
      </c>
      <c r="D18" s="76">
        <v>45792.533738425926</v>
      </c>
      <c r="E18" s="75" t="s">
        <v>81</v>
      </c>
      <c r="F18" s="75" t="s">
        <v>129</v>
      </c>
      <c r="G18" s="77" t="s">
        <v>14</v>
      </c>
      <c r="H18" s="77">
        <v>1.0</v>
      </c>
      <c r="I18" s="80"/>
      <c r="J18" s="77">
        <v>1.0</v>
      </c>
      <c r="K18" s="79"/>
      <c r="L18" s="79"/>
      <c r="M18" s="80"/>
      <c r="N18" s="79"/>
      <c r="O18" s="81">
        <v>9000.0</v>
      </c>
      <c r="P18" s="55">
        <v>5000.0</v>
      </c>
      <c r="Q18" s="82">
        <f t="array" ref="Q18">ifna(IF(D18="","",INDEX(UpdateSheet!K:K,MATCH(1,(UpdateSheet!G:G=MAXIFS(UpdateSheet!G:G, UpdateSheet!H:H, G18, UpdateSheet!I:I, J18, UpdateSheet!G:G, "&lt;=" &amp; D18))*(UpdateSheet!H:H=G18) * 
   (UpdateSheet!I:I=J18), 0))),"")
</f>
        <v>35500</v>
      </c>
      <c r="R18" s="81">
        <v>21500.0</v>
      </c>
      <c r="S18" s="53" t="s">
        <v>72</v>
      </c>
      <c r="T18" s="83">
        <v>45796.0</v>
      </c>
      <c r="U18" s="84" t="s">
        <v>81</v>
      </c>
      <c r="V18" s="84" t="s">
        <v>129</v>
      </c>
      <c r="W18" s="85" t="b">
        <f t="shared" si="1"/>
        <v>1</v>
      </c>
      <c r="X18" s="53" t="s">
        <v>39</v>
      </c>
      <c r="Y18" s="53"/>
      <c r="Z18" s="63"/>
    </row>
    <row r="19">
      <c r="A19" s="75" t="s">
        <v>154</v>
      </c>
      <c r="B19" s="74">
        <v>8.037057416E9</v>
      </c>
      <c r="C19" s="75" t="s">
        <v>131</v>
      </c>
      <c r="D19" s="76">
        <v>45792.702152777776</v>
      </c>
      <c r="E19" s="75" t="s">
        <v>81</v>
      </c>
      <c r="F19" s="75" t="s">
        <v>129</v>
      </c>
      <c r="G19" s="77" t="s">
        <v>14</v>
      </c>
      <c r="H19" s="77">
        <v>1.0</v>
      </c>
      <c r="I19" s="80"/>
      <c r="J19" s="77">
        <v>1.0</v>
      </c>
      <c r="K19" s="79"/>
      <c r="L19" s="79"/>
      <c r="M19" s="80"/>
      <c r="N19" s="79"/>
      <c r="O19" s="81">
        <v>9000.0</v>
      </c>
      <c r="P19" s="55">
        <v>5000.0</v>
      </c>
      <c r="Q19" s="82">
        <f t="array" ref="Q19">ifna(IF(D19="","",INDEX(UpdateSheet!K:K,MATCH(1,(UpdateSheet!G:G=MAXIFS(UpdateSheet!G:G, UpdateSheet!H:H, G19, UpdateSheet!I:I, J19, UpdateSheet!G:G, "&lt;=" &amp; D19))*(UpdateSheet!H:H=G19) * 
   (UpdateSheet!I:I=J19), 0))),"")
</f>
        <v>35500</v>
      </c>
      <c r="R19" s="81">
        <v>21500.0</v>
      </c>
      <c r="S19" s="53" t="s">
        <v>72</v>
      </c>
      <c r="T19" s="83">
        <v>45798.0</v>
      </c>
      <c r="U19" s="84" t="s">
        <v>81</v>
      </c>
      <c r="V19" s="84" t="s">
        <v>129</v>
      </c>
      <c r="W19" s="85" t="b">
        <f t="shared" si="1"/>
        <v>1</v>
      </c>
      <c r="X19" s="53" t="s">
        <v>37</v>
      </c>
      <c r="Y19" s="53"/>
      <c r="Z19" s="63"/>
    </row>
    <row r="20">
      <c r="A20" s="75" t="s">
        <v>155</v>
      </c>
      <c r="B20" s="74">
        <v>7.035545517E9</v>
      </c>
      <c r="C20" s="75" t="s">
        <v>156</v>
      </c>
      <c r="D20" s="76">
        <v>45792.72579861111</v>
      </c>
      <c r="E20" s="75" t="s">
        <v>81</v>
      </c>
      <c r="F20" s="75" t="s">
        <v>129</v>
      </c>
      <c r="G20" s="77" t="s">
        <v>14</v>
      </c>
      <c r="H20" s="77">
        <v>1.0</v>
      </c>
      <c r="I20" s="80"/>
      <c r="J20" s="77">
        <v>1.0</v>
      </c>
      <c r="K20" s="79"/>
      <c r="L20" s="79"/>
      <c r="M20" s="80"/>
      <c r="N20" s="79"/>
      <c r="O20" s="81">
        <v>9000.0</v>
      </c>
      <c r="P20" s="86"/>
      <c r="Q20" s="82">
        <f t="array" ref="Q20">ifna(IF(D20="","",INDEX(UpdateSheet!K:K,MATCH(1,(UpdateSheet!G:G=MAXIFS(UpdateSheet!G:G, UpdateSheet!H:H, G20, UpdateSheet!I:I, J20, UpdateSheet!G:G, "&lt;=" &amp; D20))*(UpdateSheet!H:H=G20) * 
   (UpdateSheet!I:I=J20), 0))),"")
</f>
        <v>35500</v>
      </c>
      <c r="R20" s="81">
        <v>26500.0</v>
      </c>
      <c r="S20" s="53" t="s">
        <v>72</v>
      </c>
      <c r="T20" s="83">
        <v>45819.0</v>
      </c>
      <c r="U20" s="84" t="s">
        <v>82</v>
      </c>
      <c r="V20" s="84" t="s">
        <v>129</v>
      </c>
      <c r="W20" s="85" t="b">
        <f t="shared" si="1"/>
        <v>1</v>
      </c>
      <c r="X20" s="53" t="s">
        <v>35</v>
      </c>
      <c r="Y20" s="53"/>
      <c r="Z20" s="63"/>
    </row>
    <row r="21">
      <c r="A21" s="75" t="s">
        <v>157</v>
      </c>
      <c r="B21" s="74">
        <v>8.03589747E9</v>
      </c>
      <c r="C21" s="75" t="s">
        <v>12</v>
      </c>
      <c r="D21" s="76">
        <v>45792.73422453704</v>
      </c>
      <c r="E21" s="75" t="s">
        <v>81</v>
      </c>
      <c r="F21" s="75" t="s">
        <v>129</v>
      </c>
      <c r="G21" s="77" t="s">
        <v>14</v>
      </c>
      <c r="H21" s="77">
        <v>1.0</v>
      </c>
      <c r="I21" s="80"/>
      <c r="J21" s="77">
        <v>1.0</v>
      </c>
      <c r="K21" s="79"/>
      <c r="L21" s="79"/>
      <c r="M21" s="80"/>
      <c r="N21" s="79"/>
      <c r="O21" s="81">
        <v>9000.0</v>
      </c>
      <c r="P21" s="86"/>
      <c r="Q21" s="82">
        <f t="array" ref="Q21">ifna(IF(D21="","",INDEX(UpdateSheet!K:K,MATCH(1,(UpdateSheet!G:G=MAXIFS(UpdateSheet!G:G, UpdateSheet!H:H, G21, UpdateSheet!I:I, J21, UpdateSheet!G:G, "&lt;=" &amp; D21))*(UpdateSheet!H:H=G21) * 
   (UpdateSheet!I:I=J21), 0))),"")
</f>
        <v>35500</v>
      </c>
      <c r="R21" s="81">
        <v>26500.0</v>
      </c>
      <c r="S21" s="53" t="s">
        <v>126</v>
      </c>
      <c r="T21" s="87"/>
      <c r="U21" s="84" t="s">
        <v>97</v>
      </c>
      <c r="V21" s="84" t="s">
        <v>97</v>
      </c>
      <c r="W21" s="85" t="b">
        <f t="shared" si="1"/>
        <v>0</v>
      </c>
      <c r="X21" s="63"/>
      <c r="Y21" s="53" t="s">
        <v>158</v>
      </c>
      <c r="Z21" s="63"/>
    </row>
    <row r="22">
      <c r="A22" s="75" t="s">
        <v>159</v>
      </c>
      <c r="B22" s="74">
        <v>8.118367267E9</v>
      </c>
      <c r="C22" s="75" t="s">
        <v>18</v>
      </c>
      <c r="D22" s="76">
        <v>45792.80875</v>
      </c>
      <c r="E22" s="75" t="s">
        <v>81</v>
      </c>
      <c r="F22" s="75" t="s">
        <v>129</v>
      </c>
      <c r="G22" s="77" t="s">
        <v>14</v>
      </c>
      <c r="H22" s="77">
        <v>3.0</v>
      </c>
      <c r="I22" s="80"/>
      <c r="J22" s="77">
        <v>3.0</v>
      </c>
      <c r="K22" s="79"/>
      <c r="L22" s="79"/>
      <c r="M22" s="80"/>
      <c r="N22" s="79"/>
      <c r="O22" s="81">
        <v>27000.0</v>
      </c>
      <c r="P22" s="86"/>
      <c r="Q22" s="82">
        <f t="array" ref="Q22">ifna(IF(D22="","",INDEX(UpdateSheet!K:K,MATCH(1,(UpdateSheet!G:G=MAXIFS(UpdateSheet!G:G, UpdateSheet!H:H, G22, UpdateSheet!I:I, J22, UpdateSheet!G:G, "&lt;=" &amp; D22))*(UpdateSheet!H:H=G22) * 
   (UpdateSheet!I:I=J22), 0))),"")
</f>
        <v>61500</v>
      </c>
      <c r="R22" s="81">
        <v>34500.0</v>
      </c>
      <c r="S22" s="63" t="str">
        <f>if(A22="","","Pending")</f>
        <v>Pending</v>
      </c>
      <c r="T22" s="87"/>
      <c r="U22" s="84" t="s">
        <v>97</v>
      </c>
      <c r="V22" s="84" t="s">
        <v>97</v>
      </c>
      <c r="W22" s="85" t="b">
        <f t="shared" si="1"/>
        <v>0</v>
      </c>
      <c r="X22" s="63"/>
      <c r="Y22" s="53" t="s">
        <v>160</v>
      </c>
      <c r="Z22" s="63"/>
    </row>
    <row r="23">
      <c r="A23" s="75" t="s">
        <v>161</v>
      </c>
      <c r="B23" s="74">
        <v>8.034127171E9</v>
      </c>
      <c r="C23" s="75" t="s">
        <v>52</v>
      </c>
      <c r="D23" s="76">
        <v>45793.35895833334</v>
      </c>
      <c r="E23" s="75" t="s">
        <v>81</v>
      </c>
      <c r="F23" s="75" t="s">
        <v>129</v>
      </c>
      <c r="G23" s="77" t="s">
        <v>14</v>
      </c>
      <c r="H23" s="77">
        <v>2.0</v>
      </c>
      <c r="I23" s="80"/>
      <c r="J23" s="77">
        <v>2.0</v>
      </c>
      <c r="K23" s="79"/>
      <c r="L23" s="79"/>
      <c r="M23" s="80"/>
      <c r="N23" s="79"/>
      <c r="O23" s="81">
        <v>18000.0</v>
      </c>
      <c r="P23" s="86"/>
      <c r="Q23" s="82">
        <f t="array" ref="Q23">ifna(IF(D23="","",INDEX(UpdateSheet!K:K,MATCH(1,(UpdateSheet!G:G=MAXIFS(UpdateSheet!G:G, UpdateSheet!H:H, G23, UpdateSheet!I:I, J23, UpdateSheet!G:G, "&lt;=" &amp; D23))*(UpdateSheet!H:H=G23) * 
   (UpdateSheet!I:I=J23), 0))),"")
</f>
        <v>49500</v>
      </c>
      <c r="R23" s="81">
        <v>31500.0</v>
      </c>
      <c r="S23" s="53" t="s">
        <v>126</v>
      </c>
      <c r="T23" s="87"/>
      <c r="U23" s="84" t="s">
        <v>97</v>
      </c>
      <c r="V23" s="84" t="s">
        <v>97</v>
      </c>
      <c r="W23" s="85" t="b">
        <f t="shared" si="1"/>
        <v>0</v>
      </c>
      <c r="X23" s="63"/>
      <c r="Y23" s="53" t="s">
        <v>162</v>
      </c>
      <c r="Z23" s="63"/>
    </row>
    <row r="24">
      <c r="A24" s="75" t="s">
        <v>163</v>
      </c>
      <c r="B24" s="74">
        <v>8.07776725E9</v>
      </c>
      <c r="C24" s="75" t="s">
        <v>62</v>
      </c>
      <c r="D24" s="76">
        <v>45793.370196759264</v>
      </c>
      <c r="E24" s="75" t="s">
        <v>81</v>
      </c>
      <c r="F24" s="75" t="s">
        <v>129</v>
      </c>
      <c r="G24" s="77" t="s">
        <v>14</v>
      </c>
      <c r="H24" s="77">
        <v>1.0</v>
      </c>
      <c r="I24" s="80"/>
      <c r="J24" s="77">
        <v>1.0</v>
      </c>
      <c r="K24" s="79"/>
      <c r="L24" s="79"/>
      <c r="M24" s="80"/>
      <c r="N24" s="79"/>
      <c r="O24" s="81">
        <v>9000.0</v>
      </c>
      <c r="P24" s="55">
        <v>7000.0</v>
      </c>
      <c r="Q24" s="82">
        <f t="array" ref="Q24">ifna(IF(D24="","",INDEX(UpdateSheet!K:K,MATCH(1,(UpdateSheet!G:G=MAXIFS(UpdateSheet!G:G, UpdateSheet!H:H, G24, UpdateSheet!I:I, J24, UpdateSheet!G:G, "&lt;=" &amp; D24))*(UpdateSheet!H:H=G24) * 
   (UpdateSheet!I:I=J24), 0))),"")
</f>
        <v>35500</v>
      </c>
      <c r="R24" s="81">
        <v>19500.0</v>
      </c>
      <c r="S24" s="53" t="s">
        <v>72</v>
      </c>
      <c r="T24" s="83">
        <v>45798.0</v>
      </c>
      <c r="U24" s="84" t="s">
        <v>81</v>
      </c>
      <c r="V24" s="84" t="s">
        <v>129</v>
      </c>
      <c r="W24" s="85" t="b">
        <f t="shared" si="1"/>
        <v>1</v>
      </c>
      <c r="X24" s="53" t="s">
        <v>60</v>
      </c>
      <c r="Y24" s="53"/>
      <c r="Z24" s="63"/>
    </row>
    <row r="25">
      <c r="A25" s="75" t="s">
        <v>164</v>
      </c>
      <c r="B25" s="74">
        <v>8.037256413E9</v>
      </c>
      <c r="C25" s="75" t="s">
        <v>27</v>
      </c>
      <c r="D25" s="76">
        <v>45796.120092592595</v>
      </c>
      <c r="E25" s="75" t="s">
        <v>81</v>
      </c>
      <c r="F25" s="75" t="s">
        <v>129</v>
      </c>
      <c r="G25" s="77" t="s">
        <v>14</v>
      </c>
      <c r="H25" s="77">
        <v>1.0</v>
      </c>
      <c r="I25" s="80"/>
      <c r="J25" s="77">
        <v>1.0</v>
      </c>
      <c r="K25" s="79"/>
      <c r="L25" s="79"/>
      <c r="M25" s="80"/>
      <c r="N25" s="79"/>
      <c r="O25" s="81">
        <v>9000.0</v>
      </c>
      <c r="P25" s="55">
        <v>8000.0</v>
      </c>
      <c r="Q25" s="82">
        <f t="array" ref="Q25">ifna(IF(D25="","",INDEX(UpdateSheet!K:K,MATCH(1,(UpdateSheet!G:G=MAXIFS(UpdateSheet!G:G, UpdateSheet!H:H, G25, UpdateSheet!I:I, J25, UpdateSheet!G:G, "&lt;=" &amp; D25))*(UpdateSheet!H:H=G25) * 
   (UpdateSheet!I:I=J25), 0))),"")
</f>
        <v>35500</v>
      </c>
      <c r="R25" s="81">
        <v>18500.0</v>
      </c>
      <c r="S25" s="53" t="s">
        <v>72</v>
      </c>
      <c r="T25" s="83">
        <v>45799.0</v>
      </c>
      <c r="U25" s="84" t="s">
        <v>81</v>
      </c>
      <c r="V25" s="84" t="s">
        <v>129</v>
      </c>
      <c r="W25" s="85" t="b">
        <f t="shared" si="1"/>
        <v>1</v>
      </c>
      <c r="X25" s="53" t="s">
        <v>28</v>
      </c>
      <c r="Y25" s="53"/>
      <c r="Z25" s="63"/>
    </row>
    <row r="26">
      <c r="A26" s="75" t="s">
        <v>165</v>
      </c>
      <c r="B26" s="74">
        <v>8.033131626E9</v>
      </c>
      <c r="C26" s="75" t="s">
        <v>166</v>
      </c>
      <c r="D26" s="76">
        <v>45796.53313657407</v>
      </c>
      <c r="E26" s="75" t="s">
        <v>81</v>
      </c>
      <c r="F26" s="75" t="s">
        <v>129</v>
      </c>
      <c r="G26" s="77" t="s">
        <v>14</v>
      </c>
      <c r="H26" s="77">
        <v>1.0</v>
      </c>
      <c r="I26" s="80"/>
      <c r="J26" s="77">
        <v>1.0</v>
      </c>
      <c r="K26" s="79"/>
      <c r="L26" s="79"/>
      <c r="M26" s="80"/>
      <c r="N26" s="79"/>
      <c r="O26" s="81">
        <v>9000.0</v>
      </c>
      <c r="P26" s="55">
        <v>6000.0</v>
      </c>
      <c r="Q26" s="82">
        <f t="array" ref="Q26">ifna(IF(D26="","",INDEX(UpdateSheet!K:K,MATCH(1,(UpdateSheet!G:G=MAXIFS(UpdateSheet!G:G, UpdateSheet!H:H, G26, UpdateSheet!I:I, J26, UpdateSheet!G:G, "&lt;=" &amp; D26))*(UpdateSheet!H:H=G26) * 
   (UpdateSheet!I:I=J26), 0))),"")
</f>
        <v>35500</v>
      </c>
      <c r="R26" s="81">
        <v>20500.0</v>
      </c>
      <c r="S26" s="53" t="s">
        <v>72</v>
      </c>
      <c r="T26" s="83">
        <v>45801.0</v>
      </c>
      <c r="U26" s="84" t="s">
        <v>81</v>
      </c>
      <c r="V26" s="84" t="s">
        <v>129</v>
      </c>
      <c r="W26" s="85" t="b">
        <f t="shared" si="1"/>
        <v>1</v>
      </c>
      <c r="X26" s="53" t="s">
        <v>47</v>
      </c>
      <c r="Y26" s="53"/>
      <c r="Z26" s="63"/>
    </row>
    <row r="27">
      <c r="A27" s="75" t="s">
        <v>167</v>
      </c>
      <c r="B27" s="74">
        <v>9.048420297E9</v>
      </c>
      <c r="C27" s="75" t="s">
        <v>166</v>
      </c>
      <c r="D27" s="76">
        <v>45796.54077546296</v>
      </c>
      <c r="E27" s="75" t="s">
        <v>81</v>
      </c>
      <c r="F27" s="75" t="s">
        <v>129</v>
      </c>
      <c r="G27" s="77" t="s">
        <v>14</v>
      </c>
      <c r="H27" s="77">
        <v>1.0</v>
      </c>
      <c r="I27" s="80"/>
      <c r="J27" s="77">
        <v>1.0</v>
      </c>
      <c r="K27" s="79"/>
      <c r="L27" s="79"/>
      <c r="M27" s="80"/>
      <c r="N27" s="79"/>
      <c r="O27" s="81">
        <v>9000.0</v>
      </c>
      <c r="P27" s="55">
        <v>6000.0</v>
      </c>
      <c r="Q27" s="82">
        <f t="array" ref="Q27">ifna(IF(D27="","",INDEX(UpdateSheet!K:K,MATCH(1,(UpdateSheet!G:G=MAXIFS(UpdateSheet!G:G, UpdateSheet!H:H, G27, UpdateSheet!I:I, J27, UpdateSheet!G:G, "&lt;=" &amp; D27))*(UpdateSheet!H:H=G27) * 
   (UpdateSheet!I:I=J27), 0))),"")
</f>
        <v>35500</v>
      </c>
      <c r="R27" s="81">
        <v>20500.0</v>
      </c>
      <c r="S27" s="53" t="s">
        <v>72</v>
      </c>
      <c r="T27" s="83">
        <v>45803.0</v>
      </c>
      <c r="U27" s="84" t="s">
        <v>81</v>
      </c>
      <c r="V27" s="84" t="s">
        <v>129</v>
      </c>
      <c r="W27" s="85" t="b">
        <f t="shared" si="1"/>
        <v>1</v>
      </c>
      <c r="X27" s="53" t="s">
        <v>47</v>
      </c>
      <c r="Y27" s="53"/>
      <c r="Z27" s="63"/>
    </row>
    <row r="28">
      <c r="A28" s="75" t="s">
        <v>168</v>
      </c>
      <c r="B28" s="74">
        <v>8.038052232E9</v>
      </c>
      <c r="C28" s="75" t="s">
        <v>18</v>
      </c>
      <c r="D28" s="76">
        <v>45796.64837962963</v>
      </c>
      <c r="E28" s="75" t="s">
        <v>81</v>
      </c>
      <c r="F28" s="75" t="s">
        <v>129</v>
      </c>
      <c r="G28" s="77" t="s">
        <v>14</v>
      </c>
      <c r="H28" s="77">
        <v>1.0</v>
      </c>
      <c r="I28" s="80"/>
      <c r="J28" s="77">
        <v>1.0</v>
      </c>
      <c r="K28" s="79"/>
      <c r="L28" s="79"/>
      <c r="M28" s="80"/>
      <c r="N28" s="79"/>
      <c r="O28" s="81">
        <v>9000.0</v>
      </c>
      <c r="P28" s="55">
        <v>5000.0</v>
      </c>
      <c r="Q28" s="82">
        <f t="array" ref="Q28">ifna(IF(D28="","",INDEX(UpdateSheet!K:K,MATCH(1,(UpdateSheet!G:G=MAXIFS(UpdateSheet!G:G, UpdateSheet!H:H, G28, UpdateSheet!I:I, J28, UpdateSheet!G:G, "&lt;=" &amp; D28))*(UpdateSheet!H:H=G28) * 
   (UpdateSheet!I:I=J28), 0))),"")
</f>
        <v>35500</v>
      </c>
      <c r="R28" s="81">
        <v>21500.0</v>
      </c>
      <c r="S28" s="53" t="s">
        <v>72</v>
      </c>
      <c r="T28" s="83">
        <v>45804.0</v>
      </c>
      <c r="U28" s="84" t="s">
        <v>81</v>
      </c>
      <c r="V28" s="84" t="s">
        <v>129</v>
      </c>
      <c r="W28" s="85" t="b">
        <f t="shared" si="1"/>
        <v>1</v>
      </c>
      <c r="X28" s="53" t="s">
        <v>17</v>
      </c>
      <c r="Y28" s="63"/>
      <c r="Z28" s="63"/>
    </row>
    <row r="29">
      <c r="A29" s="75" t="s">
        <v>169</v>
      </c>
      <c r="B29" s="74">
        <v>7.062116311E9</v>
      </c>
      <c r="C29" s="75" t="s">
        <v>12</v>
      </c>
      <c r="D29" s="76">
        <v>45796.723449074074</v>
      </c>
      <c r="E29" s="75" t="s">
        <v>81</v>
      </c>
      <c r="F29" s="75" t="s">
        <v>129</v>
      </c>
      <c r="G29" s="77" t="s">
        <v>14</v>
      </c>
      <c r="H29" s="77">
        <v>1.0</v>
      </c>
      <c r="I29" s="80"/>
      <c r="J29" s="77">
        <v>1.0</v>
      </c>
      <c r="K29" s="79"/>
      <c r="L29" s="79"/>
      <c r="M29" s="80"/>
      <c r="N29" s="79"/>
      <c r="O29" s="81">
        <v>9000.0</v>
      </c>
      <c r="P29" s="86"/>
      <c r="Q29" s="82">
        <f t="array" ref="Q29">ifna(IF(D29="","",INDEX(UpdateSheet!K:K,MATCH(1,(UpdateSheet!G:G=MAXIFS(UpdateSheet!G:G, UpdateSheet!H:H, G29, UpdateSheet!I:I, J29, UpdateSheet!G:G, "&lt;=" &amp; D29))*(UpdateSheet!H:H=G29) * 
   (UpdateSheet!I:I=J29), 0))),"")
</f>
        <v>35500</v>
      </c>
      <c r="R29" s="81">
        <v>26500.0</v>
      </c>
      <c r="S29" s="63" t="str">
        <f>if(A29="","","Pending")</f>
        <v>Pending</v>
      </c>
      <c r="T29" s="87"/>
      <c r="U29" s="84" t="s">
        <v>97</v>
      </c>
      <c r="V29" s="84" t="s">
        <v>97</v>
      </c>
      <c r="W29" s="85" t="b">
        <f t="shared" si="1"/>
        <v>0</v>
      </c>
      <c r="X29" s="63"/>
      <c r="Y29" s="63"/>
      <c r="Z29" s="63"/>
    </row>
    <row r="30">
      <c r="A30" s="75" t="s">
        <v>170</v>
      </c>
      <c r="B30" s="74">
        <v>8.035811342E9</v>
      </c>
      <c r="C30" s="75" t="s">
        <v>171</v>
      </c>
      <c r="D30" s="76">
        <v>45796.92539351852</v>
      </c>
      <c r="E30" s="75" t="s">
        <v>81</v>
      </c>
      <c r="F30" s="75" t="s">
        <v>129</v>
      </c>
      <c r="G30" s="77" t="s">
        <v>14</v>
      </c>
      <c r="H30" s="77">
        <v>1.0</v>
      </c>
      <c r="I30" s="80"/>
      <c r="J30" s="77">
        <v>1.0</v>
      </c>
      <c r="K30" s="79"/>
      <c r="L30" s="79"/>
      <c r="M30" s="80"/>
      <c r="N30" s="79"/>
      <c r="O30" s="81">
        <v>9000.0</v>
      </c>
      <c r="P30" s="55">
        <v>5500.0</v>
      </c>
      <c r="Q30" s="82">
        <f t="array" ref="Q30">ifna(IF(D30="","",INDEX(UpdateSheet!K:K,MATCH(1,(UpdateSheet!G:G=MAXIFS(UpdateSheet!G:G, UpdateSheet!H:H, G30, UpdateSheet!I:I, J30, UpdateSheet!G:G, "&lt;=" &amp; D30))*(UpdateSheet!H:H=G30) * 
   (UpdateSheet!I:I=J30), 0))),"")
</f>
        <v>35500</v>
      </c>
      <c r="R30" s="81">
        <v>21000.0</v>
      </c>
      <c r="S30" s="53" t="s">
        <v>72</v>
      </c>
      <c r="T30" s="83">
        <v>45798.0</v>
      </c>
      <c r="U30" s="84" t="s">
        <v>81</v>
      </c>
      <c r="V30" s="84" t="s">
        <v>129</v>
      </c>
      <c r="W30" s="85" t="b">
        <f t="shared" si="1"/>
        <v>1</v>
      </c>
      <c r="X30" s="53" t="s">
        <v>29</v>
      </c>
      <c r="Y30" s="53"/>
      <c r="Z30" s="63"/>
    </row>
    <row r="31">
      <c r="A31" s="75" t="s">
        <v>172</v>
      </c>
      <c r="B31" s="74">
        <v>8.03308237E9</v>
      </c>
      <c r="C31" s="75" t="s">
        <v>62</v>
      </c>
      <c r="D31" s="76">
        <v>45796.96611111111</v>
      </c>
      <c r="E31" s="75" t="s">
        <v>81</v>
      </c>
      <c r="F31" s="75" t="s">
        <v>129</v>
      </c>
      <c r="G31" s="77" t="s">
        <v>14</v>
      </c>
      <c r="H31" s="77">
        <v>1.0</v>
      </c>
      <c r="I31" s="80"/>
      <c r="J31" s="77">
        <v>1.0</v>
      </c>
      <c r="K31" s="79"/>
      <c r="L31" s="79"/>
      <c r="M31" s="80"/>
      <c r="N31" s="79"/>
      <c r="O31" s="81">
        <v>9000.0</v>
      </c>
      <c r="P31" s="55">
        <v>5000.0</v>
      </c>
      <c r="Q31" s="82">
        <f t="array" ref="Q31">ifna(IF(D31="","",INDEX(UpdateSheet!K:K,MATCH(1,(UpdateSheet!G:G=MAXIFS(UpdateSheet!G:G, UpdateSheet!H:H, G31, UpdateSheet!I:I, J31, UpdateSheet!G:G, "&lt;=" &amp; D31))*(UpdateSheet!H:H=G31) * 
   (UpdateSheet!I:I=J31), 0))),"")
</f>
        <v>35500</v>
      </c>
      <c r="R31" s="81">
        <v>21500.0</v>
      </c>
      <c r="S31" s="53" t="s">
        <v>72</v>
      </c>
      <c r="T31" s="83">
        <v>45797.0</v>
      </c>
      <c r="U31" s="84" t="s">
        <v>81</v>
      </c>
      <c r="V31" s="84" t="s">
        <v>129</v>
      </c>
      <c r="W31" s="85" t="b">
        <f t="shared" si="1"/>
        <v>1</v>
      </c>
      <c r="X31" s="53" t="s">
        <v>60</v>
      </c>
      <c r="Y31" s="53"/>
      <c r="Z31" s="63"/>
    </row>
    <row r="32">
      <c r="A32" s="75" t="s">
        <v>173</v>
      </c>
      <c r="B32" s="74">
        <v>7.032657362E9</v>
      </c>
      <c r="C32" s="75" t="s">
        <v>22</v>
      </c>
      <c r="D32" s="76">
        <v>45798.2808912037</v>
      </c>
      <c r="E32" s="75" t="s">
        <v>81</v>
      </c>
      <c r="F32" s="75" t="s">
        <v>129</v>
      </c>
      <c r="G32" s="77" t="s">
        <v>14</v>
      </c>
      <c r="H32" s="77">
        <v>1.0</v>
      </c>
      <c r="I32" s="80"/>
      <c r="J32" s="77">
        <v>1.0</v>
      </c>
      <c r="K32" s="79"/>
      <c r="L32" s="79"/>
      <c r="M32" s="80"/>
      <c r="N32" s="79"/>
      <c r="O32" s="81">
        <v>9000.0</v>
      </c>
      <c r="P32" s="86"/>
      <c r="Q32" s="82">
        <f t="array" ref="Q32">ifna(IF(D32="","",INDEX(UpdateSheet!K:K,MATCH(1,(UpdateSheet!G:G=MAXIFS(UpdateSheet!G:G, UpdateSheet!H:H, G32, UpdateSheet!I:I, J32, UpdateSheet!G:G, "&lt;=" &amp; D32))*(UpdateSheet!H:H=G32) * 
   (UpdateSheet!I:I=J32), 0))),"")
</f>
        <v>35500</v>
      </c>
      <c r="R32" s="81">
        <v>26500.0</v>
      </c>
      <c r="S32" s="63" t="str">
        <f>if(A32="","","Pending")</f>
        <v>Pending</v>
      </c>
      <c r="T32" s="87"/>
      <c r="U32" s="84" t="s">
        <v>97</v>
      </c>
      <c r="V32" s="84" t="s">
        <v>97</v>
      </c>
      <c r="W32" s="85" t="b">
        <f t="shared" si="1"/>
        <v>0</v>
      </c>
      <c r="X32" s="63"/>
      <c r="Y32" s="53" t="s">
        <v>174</v>
      </c>
      <c r="Z32" s="63"/>
    </row>
    <row r="33">
      <c r="A33" s="75" t="s">
        <v>175</v>
      </c>
      <c r="B33" s="74">
        <v>8.066612108E9</v>
      </c>
      <c r="C33" s="75" t="s">
        <v>131</v>
      </c>
      <c r="D33" s="76">
        <v>45798.33232638889</v>
      </c>
      <c r="E33" s="75" t="s">
        <v>81</v>
      </c>
      <c r="F33" s="75" t="s">
        <v>129</v>
      </c>
      <c r="G33" s="77" t="s">
        <v>14</v>
      </c>
      <c r="H33" s="77">
        <v>1.0</v>
      </c>
      <c r="I33" s="80"/>
      <c r="J33" s="77">
        <v>1.0</v>
      </c>
      <c r="K33" s="79"/>
      <c r="L33" s="79"/>
      <c r="M33" s="80"/>
      <c r="N33" s="79"/>
      <c r="O33" s="81">
        <v>9000.0</v>
      </c>
      <c r="P33" s="86"/>
      <c r="Q33" s="82">
        <f t="array" ref="Q33">ifna(IF(D33="","",INDEX(UpdateSheet!K:K,MATCH(1,(UpdateSheet!G:G=MAXIFS(UpdateSheet!G:G, UpdateSheet!H:H, G33, UpdateSheet!I:I, J33, UpdateSheet!G:G, "&lt;=" &amp; D33))*(UpdateSheet!H:H=G33) * 
   (UpdateSheet!I:I=J33), 0))),"")
</f>
        <v>35500</v>
      </c>
      <c r="R33" s="81">
        <v>26500.0</v>
      </c>
      <c r="S33" s="53" t="s">
        <v>126</v>
      </c>
      <c r="T33" s="87"/>
      <c r="U33" s="84" t="s">
        <v>97</v>
      </c>
      <c r="V33" s="84" t="s">
        <v>97</v>
      </c>
      <c r="W33" s="85" t="b">
        <f t="shared" si="1"/>
        <v>0</v>
      </c>
      <c r="X33" s="63"/>
      <c r="Y33" s="53" t="s">
        <v>176</v>
      </c>
      <c r="Z33" s="63"/>
    </row>
    <row r="34">
      <c r="A34" s="75" t="s">
        <v>177</v>
      </c>
      <c r="B34" s="74">
        <v>9.017255343E9</v>
      </c>
      <c r="C34" s="75" t="s">
        <v>12</v>
      </c>
      <c r="D34" s="76">
        <v>45798.346192129626</v>
      </c>
      <c r="E34" s="75" t="s">
        <v>81</v>
      </c>
      <c r="F34" s="75" t="s">
        <v>129</v>
      </c>
      <c r="G34" s="77" t="s">
        <v>14</v>
      </c>
      <c r="H34" s="77">
        <v>1.0</v>
      </c>
      <c r="I34" s="80"/>
      <c r="J34" s="77">
        <v>1.0</v>
      </c>
      <c r="K34" s="79"/>
      <c r="L34" s="79"/>
      <c r="M34" s="80"/>
      <c r="N34" s="79"/>
      <c r="O34" s="81">
        <v>9000.0</v>
      </c>
      <c r="P34" s="86"/>
      <c r="Q34" s="82">
        <f t="array" ref="Q34">ifna(IF(D34="","",INDEX(UpdateSheet!K:K,MATCH(1,(UpdateSheet!G:G=MAXIFS(UpdateSheet!G:G, UpdateSheet!H:H, G34, UpdateSheet!I:I, J34, UpdateSheet!G:G, "&lt;=" &amp; D34))*(UpdateSheet!H:H=G34) * 
   (UpdateSheet!I:I=J34), 0))),"")
</f>
        <v>35500</v>
      </c>
      <c r="R34" s="81">
        <v>26500.0</v>
      </c>
      <c r="S34" s="63" t="str">
        <f>if(A34="","","Pending")</f>
        <v>Pending</v>
      </c>
      <c r="T34" s="87"/>
      <c r="U34" s="84" t="s">
        <v>97</v>
      </c>
      <c r="V34" s="84" t="s">
        <v>97</v>
      </c>
      <c r="W34" s="85" t="b">
        <f t="shared" si="1"/>
        <v>0</v>
      </c>
      <c r="X34" s="63"/>
      <c r="Y34" s="53" t="s">
        <v>178</v>
      </c>
      <c r="Z34" s="63"/>
    </row>
    <row r="35">
      <c r="A35" s="75" t="s">
        <v>179</v>
      </c>
      <c r="B35" s="74">
        <v>3.48033137236E11</v>
      </c>
      <c r="C35" s="75" t="s">
        <v>62</v>
      </c>
      <c r="D35" s="76">
        <v>45798.452256944445</v>
      </c>
      <c r="E35" s="75" t="s">
        <v>81</v>
      </c>
      <c r="F35" s="75" t="s">
        <v>129</v>
      </c>
      <c r="G35" s="77" t="s">
        <v>14</v>
      </c>
      <c r="H35" s="77">
        <v>1.0</v>
      </c>
      <c r="I35" s="80"/>
      <c r="J35" s="77">
        <v>1.0</v>
      </c>
      <c r="K35" s="79"/>
      <c r="L35" s="79"/>
      <c r="M35" s="80"/>
      <c r="N35" s="79"/>
      <c r="O35" s="81">
        <v>9000.0</v>
      </c>
      <c r="P35" s="86"/>
      <c r="Q35" s="82">
        <f t="array" ref="Q35">ifna(IF(D35="","",INDEX(UpdateSheet!K:K,MATCH(1,(UpdateSheet!G:G=MAXIFS(UpdateSheet!G:G, UpdateSheet!H:H, G35, UpdateSheet!I:I, J35, UpdateSheet!G:G, "&lt;=" &amp; D35))*(UpdateSheet!H:H=G35) * 
   (UpdateSheet!I:I=J35), 0))),"")
</f>
        <v>35500</v>
      </c>
      <c r="R35" s="81">
        <v>26500.0</v>
      </c>
      <c r="S35" s="53" t="s">
        <v>72</v>
      </c>
      <c r="T35" s="83">
        <v>45799.0</v>
      </c>
      <c r="U35" s="84" t="s">
        <v>81</v>
      </c>
      <c r="V35" s="84" t="s">
        <v>129</v>
      </c>
      <c r="W35" s="85" t="b">
        <f t="shared" si="1"/>
        <v>1</v>
      </c>
      <c r="X35" s="63"/>
      <c r="Y35" s="53" t="s">
        <v>180</v>
      </c>
      <c r="Z35" s="63"/>
    </row>
    <row r="36">
      <c r="A36" s="75" t="s">
        <v>181</v>
      </c>
      <c r="B36" s="74">
        <v>8.055178232E9</v>
      </c>
      <c r="C36" s="75" t="s">
        <v>12</v>
      </c>
      <c r="D36" s="76">
        <v>45798.83935185186</v>
      </c>
      <c r="E36" s="75" t="s">
        <v>81</v>
      </c>
      <c r="F36" s="75" t="s">
        <v>129</v>
      </c>
      <c r="G36" s="77" t="s">
        <v>14</v>
      </c>
      <c r="H36" s="77">
        <v>1.0</v>
      </c>
      <c r="I36" s="80"/>
      <c r="J36" s="77">
        <v>1.0</v>
      </c>
      <c r="K36" s="79"/>
      <c r="L36" s="79"/>
      <c r="M36" s="80"/>
      <c r="N36" s="79"/>
      <c r="O36" s="81">
        <v>9000.0</v>
      </c>
      <c r="P36" s="55">
        <v>5000.0</v>
      </c>
      <c r="Q36" s="82">
        <f t="array" ref="Q36">ifna(IF(D36="","",INDEX(UpdateSheet!K:K,MATCH(1,(UpdateSheet!G:G=MAXIFS(UpdateSheet!G:G, UpdateSheet!H:H, G36, UpdateSheet!I:I, J36, UpdateSheet!G:G, "&lt;=" &amp; D36))*(UpdateSheet!H:H=G36) * 
   (UpdateSheet!I:I=J36), 0))),"")
</f>
        <v>35500</v>
      </c>
      <c r="R36" s="81">
        <v>21500.0</v>
      </c>
      <c r="S36" s="53" t="s">
        <v>72</v>
      </c>
      <c r="T36" s="83">
        <v>45806.0</v>
      </c>
      <c r="U36" s="84" t="s">
        <v>81</v>
      </c>
      <c r="V36" s="84" t="s">
        <v>129</v>
      </c>
      <c r="W36" s="85" t="b">
        <f t="shared" si="1"/>
        <v>1</v>
      </c>
      <c r="X36" s="53" t="s">
        <v>11</v>
      </c>
      <c r="Y36" s="63"/>
      <c r="Z36" s="63"/>
    </row>
    <row r="37">
      <c r="A37" s="75" t="s">
        <v>182</v>
      </c>
      <c r="B37" s="74">
        <v>7.036982105E9</v>
      </c>
      <c r="C37" s="75" t="s">
        <v>12</v>
      </c>
      <c r="D37" s="76">
        <v>45799.29346064814</v>
      </c>
      <c r="E37" s="75" t="s">
        <v>81</v>
      </c>
      <c r="F37" s="75" t="s">
        <v>129</v>
      </c>
      <c r="G37" s="77" t="s">
        <v>14</v>
      </c>
      <c r="H37" s="77">
        <v>2.0</v>
      </c>
      <c r="I37" s="80"/>
      <c r="J37" s="77">
        <v>2.0</v>
      </c>
      <c r="K37" s="79"/>
      <c r="L37" s="79"/>
      <c r="M37" s="80"/>
      <c r="N37" s="79"/>
      <c r="O37" s="81">
        <v>18000.0</v>
      </c>
      <c r="P37" s="86"/>
      <c r="Q37" s="82">
        <f t="array" ref="Q37">ifna(IF(D37="","",INDEX(UpdateSheet!K:K,MATCH(1,(UpdateSheet!G:G=MAXIFS(UpdateSheet!G:G, UpdateSheet!H:H, G37, UpdateSheet!I:I, J37, UpdateSheet!G:G, "&lt;=" &amp; D37))*(UpdateSheet!H:H=G37) * 
   (UpdateSheet!I:I=J37), 0))),"")
</f>
        <v>49500</v>
      </c>
      <c r="R37" s="81">
        <v>31500.0</v>
      </c>
      <c r="S37" s="63" t="str">
        <f>if(A37="","","Pending")</f>
        <v>Pending</v>
      </c>
      <c r="T37" s="87"/>
      <c r="U37" s="84" t="s">
        <v>97</v>
      </c>
      <c r="V37" s="84" t="s">
        <v>97</v>
      </c>
      <c r="W37" s="85" t="b">
        <f t="shared" si="1"/>
        <v>0</v>
      </c>
      <c r="X37" s="63"/>
      <c r="Y37" s="53" t="s">
        <v>183</v>
      </c>
      <c r="Z37" s="63"/>
    </row>
    <row r="38">
      <c r="A38" s="75" t="s">
        <v>184</v>
      </c>
      <c r="B38" s="74">
        <v>8.039621029E9</v>
      </c>
      <c r="C38" s="75" t="s">
        <v>12</v>
      </c>
      <c r="D38" s="76">
        <v>45799.44195601852</v>
      </c>
      <c r="E38" s="75" t="s">
        <v>81</v>
      </c>
      <c r="F38" s="75" t="s">
        <v>129</v>
      </c>
      <c r="G38" s="77" t="s">
        <v>14</v>
      </c>
      <c r="H38" s="77">
        <v>1.0</v>
      </c>
      <c r="I38" s="50"/>
      <c r="J38" s="77">
        <v>1.0</v>
      </c>
      <c r="K38" s="79"/>
      <c r="L38" s="79"/>
      <c r="M38" s="80"/>
      <c r="N38" s="79"/>
      <c r="O38" s="81">
        <v>9000.0</v>
      </c>
      <c r="P38" s="86"/>
      <c r="Q38" s="82">
        <f t="array" ref="Q38">ifna(IF(D38="","",INDEX(UpdateSheet!K:K,MATCH(1,(UpdateSheet!G:G=MAXIFS(UpdateSheet!G:G, UpdateSheet!H:H, G38, UpdateSheet!I:I, J38, UpdateSheet!G:G, "&lt;=" &amp; D38))*(UpdateSheet!H:H=G38) * 
   (UpdateSheet!I:I=J38), 0))),"")
</f>
        <v>35500</v>
      </c>
      <c r="R38" s="81">
        <v>26500.0</v>
      </c>
      <c r="S38" s="53" t="s">
        <v>72</v>
      </c>
      <c r="T38" s="83"/>
      <c r="U38" s="84" t="s">
        <v>97</v>
      </c>
      <c r="V38" s="84" t="s">
        <v>97</v>
      </c>
      <c r="W38" s="85" t="b">
        <f t="shared" si="1"/>
        <v>0</v>
      </c>
      <c r="X38" s="53"/>
      <c r="Y38" s="53" t="s">
        <v>185</v>
      </c>
      <c r="Z38" s="63"/>
    </row>
    <row r="39">
      <c r="A39" s="75" t="s">
        <v>186</v>
      </c>
      <c r="B39" s="74">
        <v>8.084469741E9</v>
      </c>
      <c r="C39" s="75" t="s">
        <v>131</v>
      </c>
      <c r="D39" s="76">
        <v>45800.89622685185</v>
      </c>
      <c r="E39" s="75" t="s">
        <v>81</v>
      </c>
      <c r="F39" s="75" t="s">
        <v>129</v>
      </c>
      <c r="G39" s="77" t="s">
        <v>14</v>
      </c>
      <c r="H39" s="77">
        <v>2.0</v>
      </c>
      <c r="I39" s="80"/>
      <c r="J39" s="77">
        <v>2.0</v>
      </c>
      <c r="K39" s="79"/>
      <c r="L39" s="79"/>
      <c r="M39" s="80"/>
      <c r="N39" s="79"/>
      <c r="O39" s="81">
        <v>18000.0</v>
      </c>
      <c r="P39" s="86"/>
      <c r="Q39" s="82">
        <f t="array" ref="Q39">ifna(IF(D39="","",INDEX(UpdateSheet!K:K,MATCH(1,(UpdateSheet!G:G=MAXIFS(UpdateSheet!G:G, UpdateSheet!H:H, G39, UpdateSheet!I:I, J39, UpdateSheet!G:G, "&lt;=" &amp; D39))*(UpdateSheet!H:H=G39) * 
   (UpdateSheet!I:I=J39), 0))),"")
</f>
        <v>49500</v>
      </c>
      <c r="R39" s="81">
        <v>31500.0</v>
      </c>
      <c r="S39" s="63" t="str">
        <f>if(A39="","","Pending")</f>
        <v>Pending</v>
      </c>
      <c r="T39" s="87"/>
      <c r="U39" s="84" t="s">
        <v>97</v>
      </c>
      <c r="V39" s="84" t="s">
        <v>97</v>
      </c>
      <c r="W39" s="85" t="b">
        <f t="shared" si="1"/>
        <v>0</v>
      </c>
      <c r="X39" s="63"/>
      <c r="Y39" s="63"/>
      <c r="Z39" s="63"/>
    </row>
    <row r="40">
      <c r="A40" s="75" t="s">
        <v>187</v>
      </c>
      <c r="B40" s="74">
        <v>7.030308137E9</v>
      </c>
      <c r="C40" s="75" t="s">
        <v>52</v>
      </c>
      <c r="D40" s="76">
        <v>45801.32850694444</v>
      </c>
      <c r="E40" s="75" t="s">
        <v>81</v>
      </c>
      <c r="F40" s="75" t="s">
        <v>129</v>
      </c>
      <c r="G40" s="77" t="s">
        <v>14</v>
      </c>
      <c r="H40" s="77">
        <v>1.0</v>
      </c>
      <c r="I40" s="80"/>
      <c r="J40" s="77">
        <v>1.0</v>
      </c>
      <c r="K40" s="79"/>
      <c r="L40" s="79"/>
      <c r="M40" s="80"/>
      <c r="N40" s="79"/>
      <c r="O40" s="81">
        <v>9000.0</v>
      </c>
      <c r="P40" s="86"/>
      <c r="Q40" s="82">
        <f t="array" ref="Q40">ifna(IF(D40="","",INDEX(UpdateSheet!K:K,MATCH(1,(UpdateSheet!G:G=MAXIFS(UpdateSheet!G:G, UpdateSheet!H:H, G40, UpdateSheet!I:I, J40, UpdateSheet!G:G, "&lt;=" &amp; D40))*(UpdateSheet!H:H=G40) * 
   (UpdateSheet!I:I=J40), 0))),"")
</f>
        <v>35500</v>
      </c>
      <c r="R40" s="81">
        <v>26500.0</v>
      </c>
      <c r="S40" s="53" t="s">
        <v>126</v>
      </c>
      <c r="T40" s="87"/>
      <c r="U40" s="84" t="s">
        <v>97</v>
      </c>
      <c r="V40" s="84" t="s">
        <v>97</v>
      </c>
      <c r="W40" s="85" t="b">
        <f t="shared" si="1"/>
        <v>0</v>
      </c>
      <c r="X40" s="63"/>
      <c r="Y40" s="53" t="s">
        <v>188</v>
      </c>
      <c r="Z40" s="63"/>
    </row>
    <row r="41">
      <c r="A41" s="75" t="s">
        <v>189</v>
      </c>
      <c r="B41" s="74">
        <v>7.030967991E9</v>
      </c>
      <c r="C41" s="75" t="s">
        <v>149</v>
      </c>
      <c r="D41" s="76">
        <v>45801.440358796295</v>
      </c>
      <c r="E41" s="75" t="s">
        <v>81</v>
      </c>
      <c r="F41" s="75" t="s">
        <v>129</v>
      </c>
      <c r="G41" s="77" t="s">
        <v>14</v>
      </c>
      <c r="H41" s="77">
        <v>1.0</v>
      </c>
      <c r="I41" s="80"/>
      <c r="J41" s="77">
        <v>1.0</v>
      </c>
      <c r="K41" s="79"/>
      <c r="L41" s="79"/>
      <c r="M41" s="80"/>
      <c r="N41" s="79"/>
      <c r="O41" s="81">
        <v>9000.0</v>
      </c>
      <c r="P41" s="86"/>
      <c r="Q41" s="82">
        <f t="array" ref="Q41">ifna(IF(D41="","",INDEX(UpdateSheet!K:K,MATCH(1,(UpdateSheet!G:G=MAXIFS(UpdateSheet!G:G, UpdateSheet!H:H, G41, UpdateSheet!I:I, J41, UpdateSheet!G:G, "&lt;=" &amp; D41))*(UpdateSheet!H:H=G41) * 
   (UpdateSheet!I:I=J41), 0))),"")
</f>
        <v>35500</v>
      </c>
      <c r="R41" s="81">
        <v>26500.0</v>
      </c>
      <c r="S41" s="63" t="str">
        <f t="shared" ref="S41:S42" si="2">if(A41="","","Pending")</f>
        <v>Pending</v>
      </c>
      <c r="T41" s="87"/>
      <c r="U41" s="84" t="s">
        <v>97</v>
      </c>
      <c r="V41" s="84" t="s">
        <v>97</v>
      </c>
      <c r="W41" s="85" t="b">
        <f t="shared" si="1"/>
        <v>0</v>
      </c>
      <c r="X41" s="63"/>
      <c r="Y41" s="63"/>
      <c r="Z41" s="63"/>
    </row>
    <row r="42">
      <c r="A42" s="75" t="s">
        <v>190</v>
      </c>
      <c r="B42" s="74">
        <v>8.038510837E9</v>
      </c>
      <c r="C42" s="75" t="s">
        <v>191</v>
      </c>
      <c r="D42" s="76">
        <v>45801.45945601852</v>
      </c>
      <c r="E42" s="75" t="s">
        <v>81</v>
      </c>
      <c r="F42" s="75" t="s">
        <v>129</v>
      </c>
      <c r="G42" s="77" t="s">
        <v>14</v>
      </c>
      <c r="H42" s="77">
        <v>1.0</v>
      </c>
      <c r="I42" s="80"/>
      <c r="J42" s="77">
        <v>1.0</v>
      </c>
      <c r="K42" s="79"/>
      <c r="L42" s="79"/>
      <c r="M42" s="80"/>
      <c r="N42" s="79"/>
      <c r="O42" s="81">
        <v>9000.0</v>
      </c>
      <c r="P42" s="86"/>
      <c r="Q42" s="82">
        <f t="array" ref="Q42">ifna(IF(D42="","",INDEX(UpdateSheet!K:K,MATCH(1,(UpdateSheet!G:G=MAXIFS(UpdateSheet!G:G, UpdateSheet!H:H, G42, UpdateSheet!I:I, J42, UpdateSheet!G:G, "&lt;=" &amp; D42))*(UpdateSheet!H:H=G42) * 
   (UpdateSheet!I:I=J42), 0))),"")
</f>
        <v>35500</v>
      </c>
      <c r="R42" s="81">
        <v>26500.0</v>
      </c>
      <c r="S42" s="63" t="str">
        <f t="shared" si="2"/>
        <v>Pending</v>
      </c>
      <c r="T42" s="87"/>
      <c r="U42" s="84" t="s">
        <v>97</v>
      </c>
      <c r="V42" s="84" t="s">
        <v>97</v>
      </c>
      <c r="W42" s="85" t="b">
        <f t="shared" si="1"/>
        <v>0</v>
      </c>
      <c r="X42" s="63"/>
      <c r="Y42" s="63"/>
      <c r="Z42" s="63"/>
    </row>
    <row r="43">
      <c r="A43" s="75" t="s">
        <v>192</v>
      </c>
      <c r="B43" s="74">
        <v>8.104093018E9</v>
      </c>
      <c r="C43" s="75" t="s">
        <v>12</v>
      </c>
      <c r="D43" s="76">
        <v>45802.02489583333</v>
      </c>
      <c r="E43" s="75" t="s">
        <v>81</v>
      </c>
      <c r="F43" s="75" t="s">
        <v>129</v>
      </c>
      <c r="G43" s="77" t="s">
        <v>14</v>
      </c>
      <c r="H43" s="77">
        <v>1.0</v>
      </c>
      <c r="I43" s="80"/>
      <c r="J43" s="77">
        <v>1.0</v>
      </c>
      <c r="K43" s="79"/>
      <c r="L43" s="79"/>
      <c r="M43" s="80"/>
      <c r="N43" s="79"/>
      <c r="O43" s="81">
        <v>9000.0</v>
      </c>
      <c r="P43" s="86"/>
      <c r="Q43" s="82">
        <f t="array" ref="Q43">ifna(IF(D43="","",INDEX(UpdateSheet!K:K,MATCH(1,(UpdateSheet!G:G=MAXIFS(UpdateSheet!G:G, UpdateSheet!H:H, G43, UpdateSheet!I:I, J43, UpdateSheet!G:G, "&lt;=" &amp; D43))*(UpdateSheet!H:H=G43) * 
   (UpdateSheet!I:I=J43), 0))),"")
</f>
        <v>35500</v>
      </c>
      <c r="R43" s="81">
        <v>26500.0</v>
      </c>
      <c r="S43" s="53" t="s">
        <v>126</v>
      </c>
      <c r="T43" s="87"/>
      <c r="U43" s="84" t="s">
        <v>97</v>
      </c>
      <c r="V43" s="84" t="s">
        <v>97</v>
      </c>
      <c r="W43" s="85" t="b">
        <f t="shared" si="1"/>
        <v>0</v>
      </c>
      <c r="X43" s="63"/>
      <c r="Y43" s="53" t="s">
        <v>193</v>
      </c>
      <c r="Z43" s="63"/>
    </row>
    <row r="44">
      <c r="A44" s="75" t="s">
        <v>194</v>
      </c>
      <c r="B44" s="74">
        <v>8.029316887E9</v>
      </c>
      <c r="C44" s="75" t="s">
        <v>12</v>
      </c>
      <c r="D44" s="76">
        <v>45802.03040509259</v>
      </c>
      <c r="E44" s="75" t="s">
        <v>81</v>
      </c>
      <c r="F44" s="75" t="s">
        <v>129</v>
      </c>
      <c r="G44" s="77" t="s">
        <v>14</v>
      </c>
      <c r="H44" s="77">
        <v>2.0</v>
      </c>
      <c r="I44" s="80"/>
      <c r="J44" s="77">
        <v>2.0</v>
      </c>
      <c r="K44" s="79"/>
      <c r="L44" s="79"/>
      <c r="M44" s="80"/>
      <c r="N44" s="79"/>
      <c r="O44" s="81">
        <v>18000.0</v>
      </c>
      <c r="P44" s="86"/>
      <c r="Q44" s="82">
        <f t="array" ref="Q44">ifna(IF(D44="","",INDEX(UpdateSheet!K:K,MATCH(1,(UpdateSheet!G:G=MAXIFS(UpdateSheet!G:G, UpdateSheet!H:H, G44, UpdateSheet!I:I, J44, UpdateSheet!G:G, "&lt;=" &amp; D44))*(UpdateSheet!H:H=G44) * 
   (UpdateSheet!I:I=J44), 0))),"")
</f>
        <v>49500</v>
      </c>
      <c r="R44" s="81">
        <v>31500.0</v>
      </c>
      <c r="S44" s="63" t="str">
        <f>if(A44="","","Pending")</f>
        <v>Pending</v>
      </c>
      <c r="T44" s="87"/>
      <c r="U44" s="84" t="s">
        <v>97</v>
      </c>
      <c r="V44" s="84" t="s">
        <v>97</v>
      </c>
      <c r="W44" s="85" t="b">
        <f t="shared" si="1"/>
        <v>0</v>
      </c>
      <c r="X44" s="63"/>
      <c r="Y44" s="53"/>
      <c r="Z44" s="63"/>
    </row>
    <row r="45">
      <c r="A45" s="75" t="s">
        <v>195</v>
      </c>
      <c r="B45" s="74">
        <v>7.061886465E9</v>
      </c>
      <c r="C45" s="75" t="s">
        <v>149</v>
      </c>
      <c r="D45" s="76">
        <v>45802.10767361111</v>
      </c>
      <c r="E45" s="75" t="s">
        <v>81</v>
      </c>
      <c r="F45" s="75" t="s">
        <v>129</v>
      </c>
      <c r="G45" s="77" t="s">
        <v>14</v>
      </c>
      <c r="H45" s="77">
        <v>1.0</v>
      </c>
      <c r="I45" s="80"/>
      <c r="J45" s="77">
        <v>1.0</v>
      </c>
      <c r="K45" s="79"/>
      <c r="L45" s="79"/>
      <c r="M45" s="80"/>
      <c r="N45" s="79"/>
      <c r="O45" s="81">
        <v>9000.0</v>
      </c>
      <c r="P45" s="86"/>
      <c r="Q45" s="82">
        <f t="array" ref="Q45">ifna(IF(D45="","",INDEX(UpdateSheet!K:K,MATCH(1,(UpdateSheet!G:G=MAXIFS(UpdateSheet!G:G, UpdateSheet!H:H, G45, UpdateSheet!I:I, J45, UpdateSheet!G:G, "&lt;=" &amp; D45))*(UpdateSheet!H:H=G45) * 
   (UpdateSheet!I:I=J45), 0))),"")
</f>
        <v>35500</v>
      </c>
      <c r="R45" s="81">
        <v>26500.0</v>
      </c>
      <c r="S45" s="53" t="s">
        <v>126</v>
      </c>
      <c r="T45" s="87"/>
      <c r="U45" s="84" t="s">
        <v>97</v>
      </c>
      <c r="V45" s="84" t="s">
        <v>97</v>
      </c>
      <c r="W45" s="85" t="b">
        <f t="shared" si="1"/>
        <v>0</v>
      </c>
      <c r="X45" s="63"/>
      <c r="Y45" s="53" t="s">
        <v>196</v>
      </c>
      <c r="Z45" s="63"/>
    </row>
    <row r="46">
      <c r="A46" s="75" t="s">
        <v>197</v>
      </c>
      <c r="B46" s="74">
        <v>9.135637644E9</v>
      </c>
      <c r="C46" s="75" t="s">
        <v>198</v>
      </c>
      <c r="D46" s="76">
        <v>45802.17164351852</v>
      </c>
      <c r="E46" s="75" t="s">
        <v>81</v>
      </c>
      <c r="F46" s="75" t="s">
        <v>129</v>
      </c>
      <c r="G46" s="77" t="s">
        <v>14</v>
      </c>
      <c r="H46" s="77">
        <v>1.0</v>
      </c>
      <c r="I46" s="80"/>
      <c r="J46" s="77">
        <v>1.0</v>
      </c>
      <c r="K46" s="79"/>
      <c r="L46" s="79"/>
      <c r="M46" s="80"/>
      <c r="N46" s="79"/>
      <c r="O46" s="81">
        <v>9000.0</v>
      </c>
      <c r="P46" s="86"/>
      <c r="Q46" s="82">
        <f t="array" ref="Q46">ifna(IF(D46="","",INDEX(UpdateSheet!K:K,MATCH(1,(UpdateSheet!G:G=MAXIFS(UpdateSheet!G:G, UpdateSheet!H:H, G46, UpdateSheet!I:I, J46, UpdateSheet!G:G, "&lt;=" &amp; D46))*(UpdateSheet!H:H=G46) * 
   (UpdateSheet!I:I=J46), 0))),"")
</f>
        <v>35500</v>
      </c>
      <c r="R46" s="81">
        <v>26500.0</v>
      </c>
      <c r="S46" s="63" t="str">
        <f>if(A46="","","Pending")</f>
        <v>Pending</v>
      </c>
      <c r="T46" s="87"/>
      <c r="U46" s="84" t="s">
        <v>97</v>
      </c>
      <c r="V46" s="84" t="s">
        <v>97</v>
      </c>
      <c r="W46" s="85" t="b">
        <f t="shared" si="1"/>
        <v>0</v>
      </c>
      <c r="X46" s="63"/>
      <c r="Y46" s="53"/>
      <c r="Z46" s="63"/>
    </row>
    <row r="47">
      <c r="A47" s="75" t="s">
        <v>199</v>
      </c>
      <c r="B47" s="74">
        <v>8.037183004E9</v>
      </c>
      <c r="C47" s="75" t="s">
        <v>62</v>
      </c>
      <c r="D47" s="76">
        <v>45802.63247685185</v>
      </c>
      <c r="E47" s="75" t="s">
        <v>81</v>
      </c>
      <c r="F47" s="75" t="s">
        <v>129</v>
      </c>
      <c r="G47" s="77" t="s">
        <v>14</v>
      </c>
      <c r="H47" s="77">
        <v>1.0</v>
      </c>
      <c r="I47" s="80"/>
      <c r="J47" s="77">
        <v>1.0</v>
      </c>
      <c r="K47" s="79"/>
      <c r="L47" s="79"/>
      <c r="M47" s="80"/>
      <c r="N47" s="79"/>
      <c r="O47" s="81">
        <v>9000.0</v>
      </c>
      <c r="P47" s="86"/>
      <c r="Q47" s="82">
        <f t="array" ref="Q47">ifna(IF(D47="","",INDEX(UpdateSheet!K:K,MATCH(1,(UpdateSheet!G:G=MAXIFS(UpdateSheet!G:G, UpdateSheet!H:H, G47, UpdateSheet!I:I, J47, UpdateSheet!G:G, "&lt;=" &amp; D47))*(UpdateSheet!H:H=G47) * 
   (UpdateSheet!I:I=J47), 0))),"")
</f>
        <v>35500</v>
      </c>
      <c r="R47" s="81">
        <v>26500.0</v>
      </c>
      <c r="S47" s="53" t="s">
        <v>126</v>
      </c>
      <c r="T47" s="87"/>
      <c r="U47" s="84" t="s">
        <v>97</v>
      </c>
      <c r="V47" s="84" t="s">
        <v>97</v>
      </c>
      <c r="W47" s="85" t="b">
        <f t="shared" si="1"/>
        <v>0</v>
      </c>
      <c r="X47" s="63"/>
      <c r="Y47" s="53" t="s">
        <v>200</v>
      </c>
      <c r="Z47" s="63"/>
    </row>
    <row r="48">
      <c r="A48" s="75" t="s">
        <v>201</v>
      </c>
      <c r="B48" s="74">
        <v>8.059790453E9</v>
      </c>
      <c r="C48" s="75" t="s">
        <v>12</v>
      </c>
      <c r="D48" s="76">
        <v>45802.6453587963</v>
      </c>
      <c r="E48" s="75" t="s">
        <v>81</v>
      </c>
      <c r="F48" s="75" t="s">
        <v>129</v>
      </c>
      <c r="G48" s="77" t="s">
        <v>14</v>
      </c>
      <c r="H48" s="77">
        <v>2.0</v>
      </c>
      <c r="I48" s="50">
        <v>1.0</v>
      </c>
      <c r="J48" s="77">
        <v>1.0</v>
      </c>
      <c r="K48" s="79"/>
      <c r="L48" s="79"/>
      <c r="M48" s="80"/>
      <c r="N48" s="79"/>
      <c r="O48" s="81">
        <v>9000.0</v>
      </c>
      <c r="P48" s="55">
        <v>9000.0</v>
      </c>
      <c r="Q48" s="82">
        <f t="array" ref="Q48">ifna(IF(D48="","",INDEX(UpdateSheet!K:K,MATCH(1,(UpdateSheet!G:G=MAXIFS(UpdateSheet!G:G, UpdateSheet!H:H, G48, UpdateSheet!I:I, J48, UpdateSheet!G:G, "&lt;=" &amp; D48))*(UpdateSheet!H:H=G48) * 
   (UpdateSheet!I:I=J48), 0))),"")
</f>
        <v>35500</v>
      </c>
      <c r="R48" s="81">
        <v>17500.0</v>
      </c>
      <c r="S48" s="53" t="s">
        <v>72</v>
      </c>
      <c r="T48" s="83">
        <v>45805.0</v>
      </c>
      <c r="U48" s="84" t="s">
        <v>81</v>
      </c>
      <c r="V48" s="84" t="s">
        <v>129</v>
      </c>
      <c r="W48" s="85" t="b">
        <f t="shared" si="1"/>
        <v>1</v>
      </c>
      <c r="X48" s="53" t="s">
        <v>11</v>
      </c>
      <c r="Y48" s="53" t="s">
        <v>202</v>
      </c>
      <c r="Z48" s="63"/>
    </row>
    <row r="49">
      <c r="A49" s="75" t="s">
        <v>203</v>
      </c>
      <c r="B49" s="74">
        <v>8.033999014E9</v>
      </c>
      <c r="C49" s="75" t="s">
        <v>166</v>
      </c>
      <c r="D49" s="76">
        <v>45802.706041666665</v>
      </c>
      <c r="E49" s="75" t="s">
        <v>81</v>
      </c>
      <c r="F49" s="75" t="s">
        <v>129</v>
      </c>
      <c r="G49" s="77" t="s">
        <v>14</v>
      </c>
      <c r="H49" s="77">
        <v>1.0</v>
      </c>
      <c r="I49" s="80"/>
      <c r="J49" s="77">
        <v>1.0</v>
      </c>
      <c r="K49" s="79"/>
      <c r="L49" s="79"/>
      <c r="M49" s="80"/>
      <c r="N49" s="79"/>
      <c r="O49" s="81">
        <v>9000.0</v>
      </c>
      <c r="P49" s="86"/>
      <c r="Q49" s="82">
        <f t="array" ref="Q49">ifna(IF(D49="","",INDEX(UpdateSheet!K:K,MATCH(1,(UpdateSheet!G:G=MAXIFS(UpdateSheet!G:G, UpdateSheet!H:H, G49, UpdateSheet!I:I, J49, UpdateSheet!G:G, "&lt;=" &amp; D49))*(UpdateSheet!H:H=G49) * 
   (UpdateSheet!I:I=J49), 0))),"")
</f>
        <v>35500</v>
      </c>
      <c r="R49" s="81">
        <v>26500.0</v>
      </c>
      <c r="S49" s="53" t="s">
        <v>72</v>
      </c>
      <c r="T49" s="83">
        <v>45812.0</v>
      </c>
      <c r="U49" s="84" t="s">
        <v>82</v>
      </c>
      <c r="V49" s="84" t="s">
        <v>129</v>
      </c>
      <c r="W49" s="85" t="b">
        <f t="shared" si="1"/>
        <v>1</v>
      </c>
      <c r="X49" s="53" t="s">
        <v>58</v>
      </c>
      <c r="Y49" s="53"/>
      <c r="Z49" s="63"/>
    </row>
    <row r="50">
      <c r="A50" s="75" t="s">
        <v>204</v>
      </c>
      <c r="B50" s="74">
        <v>8.138646661E9</v>
      </c>
      <c r="C50" s="75" t="s">
        <v>205</v>
      </c>
      <c r="D50" s="76">
        <v>45802.997511574074</v>
      </c>
      <c r="E50" s="75" t="s">
        <v>81</v>
      </c>
      <c r="F50" s="75" t="s">
        <v>129</v>
      </c>
      <c r="G50" s="77" t="s">
        <v>14</v>
      </c>
      <c r="H50" s="77">
        <v>2.0</v>
      </c>
      <c r="I50" s="50">
        <v>1.0</v>
      </c>
      <c r="J50" s="77">
        <v>1.0</v>
      </c>
      <c r="K50" s="79"/>
      <c r="L50" s="79"/>
      <c r="M50" s="80"/>
      <c r="N50" s="79"/>
      <c r="O50" s="81">
        <v>9000.0</v>
      </c>
      <c r="P50" s="55">
        <v>4500.0</v>
      </c>
      <c r="Q50" s="82">
        <f t="array" ref="Q50">ifna(IF(D50="","",INDEX(UpdateSheet!K:K,MATCH(1,(UpdateSheet!G:G=MAXIFS(UpdateSheet!G:G, UpdateSheet!H:H, G50, UpdateSheet!I:I, J50, UpdateSheet!G:G, "&lt;=" &amp; D50))*(UpdateSheet!H:H=G50) * 
   (UpdateSheet!I:I=J50), 0))),"")
</f>
        <v>35500</v>
      </c>
      <c r="R50" s="81">
        <v>22000.0</v>
      </c>
      <c r="S50" s="53" t="s">
        <v>72</v>
      </c>
      <c r="T50" s="83">
        <v>45808.0</v>
      </c>
      <c r="U50" s="84" t="s">
        <v>81</v>
      </c>
      <c r="V50" s="84" t="s">
        <v>129</v>
      </c>
      <c r="W50" s="85" t="b">
        <f t="shared" si="1"/>
        <v>1</v>
      </c>
      <c r="X50" s="53" t="s">
        <v>58</v>
      </c>
      <c r="Y50" s="53" t="s">
        <v>206</v>
      </c>
      <c r="Z50" s="63"/>
    </row>
    <row r="51">
      <c r="A51" s="75" t="s">
        <v>207</v>
      </c>
      <c r="B51" s="74">
        <v>8.03589214E9</v>
      </c>
      <c r="C51" s="75" t="s">
        <v>208</v>
      </c>
      <c r="D51" s="76">
        <v>45803.31726851852</v>
      </c>
      <c r="E51" s="75" t="s">
        <v>81</v>
      </c>
      <c r="F51" s="75" t="s">
        <v>129</v>
      </c>
      <c r="G51" s="77" t="s">
        <v>14</v>
      </c>
      <c r="H51" s="77">
        <v>2.0</v>
      </c>
      <c r="I51" s="80"/>
      <c r="J51" s="77">
        <v>2.0</v>
      </c>
      <c r="K51" s="79"/>
      <c r="L51" s="79"/>
      <c r="M51" s="80"/>
      <c r="N51" s="79"/>
      <c r="O51" s="81">
        <v>19000.0</v>
      </c>
      <c r="P51" s="55">
        <v>7500.0</v>
      </c>
      <c r="Q51" s="82">
        <f t="array" ref="Q51">ifna(IF(D51="","",INDEX(UpdateSheet!K:K,MATCH(1,(UpdateSheet!G:G=MAXIFS(UpdateSheet!G:G, UpdateSheet!H:H, G51, UpdateSheet!I:I, J51, UpdateSheet!G:G, "&lt;=" &amp; D51))*(UpdateSheet!H:H=G51) * 
   (UpdateSheet!I:I=J51), 0))),"")
</f>
        <v>49500</v>
      </c>
      <c r="R51" s="81">
        <v>23000.0</v>
      </c>
      <c r="S51" s="53" t="s">
        <v>72</v>
      </c>
      <c r="T51" s="83">
        <v>45832.0</v>
      </c>
      <c r="U51" s="84" t="s">
        <v>82</v>
      </c>
      <c r="V51" s="84" t="s">
        <v>129</v>
      </c>
      <c r="W51" s="85" t="b">
        <f t="shared" si="1"/>
        <v>1</v>
      </c>
      <c r="X51" s="53" t="s">
        <v>58</v>
      </c>
      <c r="Y51" s="53"/>
      <c r="Z51" s="63"/>
    </row>
    <row r="52">
      <c r="A52" s="75" t="s">
        <v>209</v>
      </c>
      <c r="B52" s="74">
        <v>8.025888144E9</v>
      </c>
      <c r="C52" s="75" t="s">
        <v>27</v>
      </c>
      <c r="D52" s="76">
        <v>45803.47180555556</v>
      </c>
      <c r="E52" s="75" t="s">
        <v>81</v>
      </c>
      <c r="F52" s="75" t="s">
        <v>129</v>
      </c>
      <c r="G52" s="77" t="s">
        <v>14</v>
      </c>
      <c r="H52" s="77">
        <v>1.0</v>
      </c>
      <c r="I52" s="80"/>
      <c r="J52" s="77">
        <v>1.0</v>
      </c>
      <c r="K52" s="79"/>
      <c r="L52" s="79"/>
      <c r="M52" s="80"/>
      <c r="N52" s="79"/>
      <c r="O52" s="81">
        <v>9500.0</v>
      </c>
      <c r="P52" s="55">
        <v>2500.0</v>
      </c>
      <c r="Q52" s="82">
        <f t="array" ref="Q52">ifna(IF(D52="","",INDEX(UpdateSheet!K:K,MATCH(1,(UpdateSheet!G:G=MAXIFS(UpdateSheet!G:G, UpdateSheet!H:H, G52, UpdateSheet!I:I, J52, UpdateSheet!G:G, "&lt;=" &amp; D52))*(UpdateSheet!H:H=G52) * 
   (UpdateSheet!I:I=J52), 0))),"")
</f>
        <v>35500</v>
      </c>
      <c r="R52" s="81">
        <v>23500.0</v>
      </c>
      <c r="S52" s="53" t="s">
        <v>72</v>
      </c>
      <c r="T52" s="83">
        <v>45805.0</v>
      </c>
      <c r="U52" s="84" t="s">
        <v>81</v>
      </c>
      <c r="V52" s="84" t="s">
        <v>129</v>
      </c>
      <c r="W52" s="85" t="b">
        <f t="shared" si="1"/>
        <v>1</v>
      </c>
      <c r="X52" s="53" t="s">
        <v>26</v>
      </c>
      <c r="Y52" s="53"/>
      <c r="Z52" s="63"/>
    </row>
    <row r="53">
      <c r="A53" s="75" t="s">
        <v>210</v>
      </c>
      <c r="B53" s="74">
        <v>7.062088507E9</v>
      </c>
      <c r="C53" s="75" t="s">
        <v>211</v>
      </c>
      <c r="D53" s="76">
        <v>45803.71461805556</v>
      </c>
      <c r="E53" s="75" t="s">
        <v>81</v>
      </c>
      <c r="F53" s="75" t="s">
        <v>129</v>
      </c>
      <c r="G53" s="77" t="s">
        <v>14</v>
      </c>
      <c r="H53" s="77">
        <v>1.0</v>
      </c>
      <c r="I53" s="80"/>
      <c r="J53" s="77">
        <v>1.0</v>
      </c>
      <c r="K53" s="79"/>
      <c r="L53" s="79"/>
      <c r="M53" s="80"/>
      <c r="N53" s="79"/>
      <c r="O53" s="81">
        <v>9500.0</v>
      </c>
      <c r="P53" s="86"/>
      <c r="Q53" s="82">
        <f t="array" ref="Q53">ifna(IF(D53="","",INDEX(UpdateSheet!K:K,MATCH(1,(UpdateSheet!G:G=MAXIFS(UpdateSheet!G:G, UpdateSheet!H:H, G53, UpdateSheet!I:I, J53, UpdateSheet!G:G, "&lt;=" &amp; D53))*(UpdateSheet!H:H=G53) * 
   (UpdateSheet!I:I=J53), 0))),"")
</f>
        <v>35500</v>
      </c>
      <c r="R53" s="81">
        <v>26000.0</v>
      </c>
      <c r="S53" s="63" t="str">
        <f>if(A53="","","Pending")</f>
        <v>Pending</v>
      </c>
      <c r="T53" s="87"/>
      <c r="U53" s="84" t="s">
        <v>97</v>
      </c>
      <c r="V53" s="84" t="s">
        <v>97</v>
      </c>
      <c r="W53" s="85" t="b">
        <f t="shared" si="1"/>
        <v>0</v>
      </c>
      <c r="X53" s="63"/>
      <c r="Y53" s="63"/>
      <c r="Z53" s="63"/>
    </row>
    <row r="54">
      <c r="A54" s="75" t="s">
        <v>212</v>
      </c>
      <c r="B54" s="74">
        <v>8.0327065E9</v>
      </c>
      <c r="C54" s="75" t="s">
        <v>27</v>
      </c>
      <c r="D54" s="76">
        <v>45803.82538194444</v>
      </c>
      <c r="E54" s="75" t="s">
        <v>81</v>
      </c>
      <c r="F54" s="75" t="s">
        <v>129</v>
      </c>
      <c r="G54" s="77" t="s">
        <v>14</v>
      </c>
      <c r="H54" s="77">
        <v>1.0</v>
      </c>
      <c r="I54" s="80"/>
      <c r="J54" s="77">
        <v>1.0</v>
      </c>
      <c r="K54" s="79"/>
      <c r="L54" s="79"/>
      <c r="M54" s="80"/>
      <c r="N54" s="79"/>
      <c r="O54" s="81">
        <v>9500.0</v>
      </c>
      <c r="P54" s="55">
        <v>2500.0</v>
      </c>
      <c r="Q54" s="82">
        <f t="array" ref="Q54">ifna(IF(D54="","",INDEX(UpdateSheet!K:K,MATCH(1,(UpdateSheet!G:G=MAXIFS(UpdateSheet!G:G, UpdateSheet!H:H, G54, UpdateSheet!I:I, J54, UpdateSheet!G:G, "&lt;=" &amp; D54))*(UpdateSheet!H:H=G54) * 
   (UpdateSheet!I:I=J54), 0))),"")
</f>
        <v>35500</v>
      </c>
      <c r="R54" s="81">
        <v>23500.0</v>
      </c>
      <c r="S54" s="53" t="s">
        <v>72</v>
      </c>
      <c r="T54" s="83">
        <v>45805.0</v>
      </c>
      <c r="U54" s="84" t="s">
        <v>81</v>
      </c>
      <c r="V54" s="84" t="s">
        <v>129</v>
      </c>
      <c r="W54" s="85" t="b">
        <f t="shared" si="1"/>
        <v>1</v>
      </c>
      <c r="X54" s="53" t="s">
        <v>26</v>
      </c>
      <c r="Y54" s="63"/>
      <c r="Z54" s="63"/>
    </row>
    <row r="55">
      <c r="A55" s="75" t="s">
        <v>213</v>
      </c>
      <c r="B55" s="74">
        <v>8.137735017E9</v>
      </c>
      <c r="C55" s="75" t="s">
        <v>214</v>
      </c>
      <c r="D55" s="76">
        <v>45803.90510416667</v>
      </c>
      <c r="E55" s="75" t="s">
        <v>81</v>
      </c>
      <c r="F55" s="75" t="s">
        <v>129</v>
      </c>
      <c r="G55" s="77" t="s">
        <v>14</v>
      </c>
      <c r="H55" s="77">
        <v>1.0</v>
      </c>
      <c r="I55" s="80"/>
      <c r="J55" s="77">
        <v>1.0</v>
      </c>
      <c r="K55" s="79"/>
      <c r="L55" s="79"/>
      <c r="M55" s="80"/>
      <c r="N55" s="79"/>
      <c r="O55" s="81">
        <v>9500.0</v>
      </c>
      <c r="P55" s="86"/>
      <c r="Q55" s="82">
        <f t="array" ref="Q55">ifna(IF(D55="","",INDEX(UpdateSheet!K:K,MATCH(1,(UpdateSheet!G:G=MAXIFS(UpdateSheet!G:G, UpdateSheet!H:H, G55, UpdateSheet!I:I, J55, UpdateSheet!G:G, "&lt;=" &amp; D55))*(UpdateSheet!H:H=G55) * 
   (UpdateSheet!I:I=J55), 0))),"")
</f>
        <v>35500</v>
      </c>
      <c r="R55" s="81">
        <v>26000.0</v>
      </c>
      <c r="S55" s="63" t="str">
        <f>if(A55="","","Pending")</f>
        <v>Pending</v>
      </c>
      <c r="T55" s="87"/>
      <c r="U55" s="84" t="s">
        <v>97</v>
      </c>
      <c r="V55" s="84" t="s">
        <v>97</v>
      </c>
      <c r="W55" s="85" t="b">
        <f t="shared" si="1"/>
        <v>0</v>
      </c>
      <c r="X55" s="63"/>
      <c r="Y55" s="63"/>
      <c r="Z55" s="63"/>
    </row>
    <row r="56">
      <c r="A56" s="75" t="s">
        <v>215</v>
      </c>
      <c r="B56" s="74">
        <v>8.060202565E9</v>
      </c>
      <c r="C56" s="75" t="s">
        <v>27</v>
      </c>
      <c r="D56" s="76">
        <v>45803.99630787037</v>
      </c>
      <c r="E56" s="75" t="s">
        <v>81</v>
      </c>
      <c r="F56" s="75" t="s">
        <v>129</v>
      </c>
      <c r="G56" s="77" t="s">
        <v>14</v>
      </c>
      <c r="H56" s="77">
        <v>1.0</v>
      </c>
      <c r="I56" s="80"/>
      <c r="J56" s="77">
        <v>1.0</v>
      </c>
      <c r="K56" s="79"/>
      <c r="L56" s="79"/>
      <c r="M56" s="80"/>
      <c r="N56" s="79"/>
      <c r="O56" s="81">
        <v>9500.0</v>
      </c>
      <c r="P56" s="55">
        <v>5000.0</v>
      </c>
      <c r="Q56" s="82">
        <f t="array" ref="Q56">ifna(IF(D56="","",INDEX(UpdateSheet!K:K,MATCH(1,(UpdateSheet!G:G=MAXIFS(UpdateSheet!G:G, UpdateSheet!H:H, G56, UpdateSheet!I:I, J56, UpdateSheet!G:G, "&lt;=" &amp; D56))*(UpdateSheet!H:H=G56) * 
   (UpdateSheet!I:I=J56), 0))),"")
</f>
        <v>35500</v>
      </c>
      <c r="R56" s="81">
        <v>21000.0</v>
      </c>
      <c r="S56" s="53" t="s">
        <v>72</v>
      </c>
      <c r="T56" s="83">
        <v>45807.0</v>
      </c>
      <c r="U56" s="84" t="s">
        <v>81</v>
      </c>
      <c r="V56" s="84" t="s">
        <v>129</v>
      </c>
      <c r="W56" s="85" t="b">
        <f t="shared" si="1"/>
        <v>1</v>
      </c>
      <c r="X56" s="53" t="s">
        <v>57</v>
      </c>
      <c r="Y56" s="53"/>
      <c r="Z56" s="63"/>
    </row>
    <row r="57">
      <c r="A57" s="75" t="s">
        <v>216</v>
      </c>
      <c r="B57" s="74">
        <v>8.034358133E9</v>
      </c>
      <c r="C57" s="75" t="s">
        <v>18</v>
      </c>
      <c r="D57" s="76">
        <v>45804.110555555555</v>
      </c>
      <c r="E57" s="75" t="s">
        <v>81</v>
      </c>
      <c r="F57" s="75" t="s">
        <v>129</v>
      </c>
      <c r="G57" s="77" t="s">
        <v>14</v>
      </c>
      <c r="H57" s="77">
        <v>1.0</v>
      </c>
      <c r="I57" s="80"/>
      <c r="J57" s="77">
        <v>1.0</v>
      </c>
      <c r="K57" s="79"/>
      <c r="L57" s="79"/>
      <c r="M57" s="80"/>
      <c r="N57" s="79"/>
      <c r="O57" s="81">
        <v>9500.0</v>
      </c>
      <c r="P57" s="55">
        <v>5500.0</v>
      </c>
      <c r="Q57" s="82">
        <f t="array" ref="Q57">ifna(IF(D57="","",INDEX(UpdateSheet!K:K,MATCH(1,(UpdateSheet!G:G=MAXIFS(UpdateSheet!G:G, UpdateSheet!H:H, G57, UpdateSheet!I:I, J57, UpdateSheet!G:G, "&lt;=" &amp; D57))*(UpdateSheet!H:H=G57) * 
   (UpdateSheet!I:I=J57), 0))),"")
</f>
        <v>35500</v>
      </c>
      <c r="R57" s="81">
        <v>20500.0</v>
      </c>
      <c r="S57" s="53" t="s">
        <v>72</v>
      </c>
      <c r="T57" s="83">
        <v>45805.0</v>
      </c>
      <c r="U57" s="84" t="s">
        <v>81</v>
      </c>
      <c r="V57" s="84" t="s">
        <v>129</v>
      </c>
      <c r="W57" s="85" t="b">
        <f t="shared" si="1"/>
        <v>1</v>
      </c>
      <c r="X57" s="53" t="s">
        <v>17</v>
      </c>
      <c r="Y57" s="63"/>
      <c r="Z57" s="63"/>
    </row>
    <row r="58">
      <c r="A58" s="75" t="s">
        <v>217</v>
      </c>
      <c r="B58" s="74">
        <v>8.028469023E9</v>
      </c>
      <c r="C58" s="75" t="s">
        <v>153</v>
      </c>
      <c r="D58" s="76">
        <v>45804.18599537037</v>
      </c>
      <c r="E58" s="75" t="s">
        <v>81</v>
      </c>
      <c r="F58" s="75" t="s">
        <v>129</v>
      </c>
      <c r="G58" s="77" t="s">
        <v>14</v>
      </c>
      <c r="H58" s="77">
        <v>1.0</v>
      </c>
      <c r="I58" s="80"/>
      <c r="J58" s="77">
        <v>1.0</v>
      </c>
      <c r="K58" s="79"/>
      <c r="L58" s="79"/>
      <c r="M58" s="80"/>
      <c r="N58" s="79"/>
      <c r="O58" s="81">
        <v>9500.0</v>
      </c>
      <c r="P58" s="86"/>
      <c r="Q58" s="82">
        <f t="array" ref="Q58">ifna(IF(D58="","",INDEX(UpdateSheet!K:K,MATCH(1,(UpdateSheet!G:G=MAXIFS(UpdateSheet!G:G, UpdateSheet!H:H, G58, UpdateSheet!I:I, J58, UpdateSheet!G:G, "&lt;=" &amp; D58))*(UpdateSheet!H:H=G58) * 
   (UpdateSheet!I:I=J58), 0))),"")
</f>
        <v>35500</v>
      </c>
      <c r="R58" s="81">
        <v>26000.0</v>
      </c>
      <c r="S58" s="63" t="str">
        <f t="shared" ref="S58:S62" si="3">if(A58="","","Pending")</f>
        <v>Pending</v>
      </c>
      <c r="T58" s="87"/>
      <c r="U58" s="84" t="s">
        <v>97</v>
      </c>
      <c r="V58" s="84" t="s">
        <v>97</v>
      </c>
      <c r="W58" s="85" t="b">
        <f t="shared" si="1"/>
        <v>0</v>
      </c>
      <c r="X58" s="63"/>
      <c r="Y58" s="63"/>
      <c r="Z58" s="63"/>
    </row>
    <row r="59">
      <c r="A59" s="75" t="s">
        <v>218</v>
      </c>
      <c r="B59" s="74">
        <v>8.068589449E9</v>
      </c>
      <c r="C59" s="75" t="s">
        <v>219</v>
      </c>
      <c r="D59" s="76">
        <v>45804.288935185185</v>
      </c>
      <c r="E59" s="75" t="s">
        <v>81</v>
      </c>
      <c r="F59" s="75" t="s">
        <v>129</v>
      </c>
      <c r="G59" s="77" t="s">
        <v>14</v>
      </c>
      <c r="H59" s="77">
        <v>3.0</v>
      </c>
      <c r="I59" s="80"/>
      <c r="J59" s="77">
        <v>3.0</v>
      </c>
      <c r="K59" s="79"/>
      <c r="L59" s="79"/>
      <c r="M59" s="80"/>
      <c r="N59" s="79"/>
      <c r="O59" s="81">
        <v>28500.0</v>
      </c>
      <c r="P59" s="86"/>
      <c r="Q59" s="82">
        <f t="array" ref="Q59">ifna(IF(D59="","",INDEX(UpdateSheet!K:K,MATCH(1,(UpdateSheet!G:G=MAXIFS(UpdateSheet!G:G, UpdateSheet!H:H, G59, UpdateSheet!I:I, J59, UpdateSheet!G:G, "&lt;=" &amp; D59))*(UpdateSheet!H:H=G59) * 
   (UpdateSheet!I:I=J59), 0))),"")
</f>
        <v>61500</v>
      </c>
      <c r="R59" s="81">
        <v>33000.0</v>
      </c>
      <c r="S59" s="63" t="str">
        <f t="shared" si="3"/>
        <v>Pending</v>
      </c>
      <c r="T59" s="87"/>
      <c r="U59" s="84" t="s">
        <v>97</v>
      </c>
      <c r="V59" s="84" t="s">
        <v>97</v>
      </c>
      <c r="W59" s="85" t="b">
        <f t="shared" si="1"/>
        <v>0</v>
      </c>
      <c r="X59" s="63"/>
      <c r="Y59" s="63"/>
      <c r="Z59" s="63"/>
    </row>
    <row r="60">
      <c r="A60" s="75" t="s">
        <v>220</v>
      </c>
      <c r="B60" s="74">
        <v>8.088877771E9</v>
      </c>
      <c r="C60" s="75" t="s">
        <v>27</v>
      </c>
      <c r="D60" s="76">
        <v>45804.29273148148</v>
      </c>
      <c r="E60" s="75" t="s">
        <v>81</v>
      </c>
      <c r="F60" s="75" t="s">
        <v>129</v>
      </c>
      <c r="G60" s="77" t="s">
        <v>14</v>
      </c>
      <c r="H60" s="77">
        <v>1.0</v>
      </c>
      <c r="I60" s="80"/>
      <c r="J60" s="77">
        <v>1.0</v>
      </c>
      <c r="K60" s="79"/>
      <c r="L60" s="79"/>
      <c r="M60" s="80"/>
      <c r="N60" s="79"/>
      <c r="O60" s="81">
        <v>9500.0</v>
      </c>
      <c r="P60" s="86"/>
      <c r="Q60" s="82">
        <f t="array" ref="Q60">ifna(IF(D60="","",INDEX(UpdateSheet!K:K,MATCH(1,(UpdateSheet!G:G=MAXIFS(UpdateSheet!G:G, UpdateSheet!H:H, G60, UpdateSheet!I:I, J60, UpdateSheet!G:G, "&lt;=" &amp; D60))*(UpdateSheet!H:H=G60) * 
   (UpdateSheet!I:I=J60), 0))),"")
</f>
        <v>35500</v>
      </c>
      <c r="R60" s="81">
        <v>26000.0</v>
      </c>
      <c r="S60" s="63" t="str">
        <f t="shared" si="3"/>
        <v>Pending</v>
      </c>
      <c r="T60" s="87"/>
      <c r="U60" s="84" t="s">
        <v>97</v>
      </c>
      <c r="V60" s="84" t="s">
        <v>97</v>
      </c>
      <c r="W60" s="85" t="b">
        <f t="shared" si="1"/>
        <v>0</v>
      </c>
      <c r="X60" s="63"/>
      <c r="Y60" s="63"/>
      <c r="Z60" s="63"/>
    </row>
    <row r="61">
      <c r="A61" s="75" t="s">
        <v>221</v>
      </c>
      <c r="B61" s="74">
        <v>8.03325332E9</v>
      </c>
      <c r="C61" s="75" t="s">
        <v>222</v>
      </c>
      <c r="D61" s="76">
        <v>45804.31859953704</v>
      </c>
      <c r="E61" s="75" t="s">
        <v>81</v>
      </c>
      <c r="F61" s="75" t="s">
        <v>129</v>
      </c>
      <c r="G61" s="77" t="s">
        <v>14</v>
      </c>
      <c r="H61" s="77">
        <v>2.0</v>
      </c>
      <c r="I61" s="80"/>
      <c r="J61" s="77">
        <v>2.0</v>
      </c>
      <c r="K61" s="79"/>
      <c r="L61" s="79"/>
      <c r="M61" s="80"/>
      <c r="N61" s="79"/>
      <c r="O61" s="81">
        <v>19000.0</v>
      </c>
      <c r="P61" s="86"/>
      <c r="Q61" s="82">
        <f t="array" ref="Q61">ifna(IF(D61="","",INDEX(UpdateSheet!K:K,MATCH(1,(UpdateSheet!G:G=MAXIFS(UpdateSheet!G:G, UpdateSheet!H:H, G61, UpdateSheet!I:I, J61, UpdateSheet!G:G, "&lt;=" &amp; D61))*(UpdateSheet!H:H=G61) * 
   (UpdateSheet!I:I=J61), 0))),"")
</f>
        <v>49500</v>
      </c>
      <c r="R61" s="81">
        <v>30500.0</v>
      </c>
      <c r="S61" s="63" t="str">
        <f t="shared" si="3"/>
        <v>Pending</v>
      </c>
      <c r="T61" s="87"/>
      <c r="U61" s="84" t="s">
        <v>97</v>
      </c>
      <c r="V61" s="84" t="s">
        <v>97</v>
      </c>
      <c r="W61" s="85" t="b">
        <f t="shared" si="1"/>
        <v>0</v>
      </c>
      <c r="X61" s="63"/>
      <c r="Y61" s="63"/>
      <c r="Z61" s="63"/>
    </row>
    <row r="62">
      <c r="A62" s="75" t="s">
        <v>223</v>
      </c>
      <c r="B62" s="74">
        <v>8.031861069E9</v>
      </c>
      <c r="C62" s="75" t="s">
        <v>198</v>
      </c>
      <c r="D62" s="76">
        <v>45804.3569212963</v>
      </c>
      <c r="E62" s="75" t="s">
        <v>81</v>
      </c>
      <c r="F62" s="75" t="s">
        <v>129</v>
      </c>
      <c r="G62" s="77" t="s">
        <v>14</v>
      </c>
      <c r="H62" s="77">
        <v>1.0</v>
      </c>
      <c r="I62" s="80"/>
      <c r="J62" s="77">
        <v>1.0</v>
      </c>
      <c r="K62" s="79"/>
      <c r="L62" s="79"/>
      <c r="M62" s="80"/>
      <c r="N62" s="79"/>
      <c r="O62" s="81">
        <v>9500.0</v>
      </c>
      <c r="P62" s="86"/>
      <c r="Q62" s="82">
        <f t="array" ref="Q62">ifna(IF(D62="","",INDEX(UpdateSheet!K:K,MATCH(1,(UpdateSheet!G:G=MAXIFS(UpdateSheet!G:G, UpdateSheet!H:H, G62, UpdateSheet!I:I, J62, UpdateSheet!G:G, "&lt;=" &amp; D62))*(UpdateSheet!H:H=G62) * 
   (UpdateSheet!I:I=J62), 0))),"")
</f>
        <v>35500</v>
      </c>
      <c r="R62" s="81">
        <v>26000.0</v>
      </c>
      <c r="S62" s="63" t="str">
        <f t="shared" si="3"/>
        <v>Pending</v>
      </c>
      <c r="T62" s="87"/>
      <c r="U62" s="84" t="s">
        <v>97</v>
      </c>
      <c r="V62" s="84" t="s">
        <v>97</v>
      </c>
      <c r="W62" s="85" t="b">
        <f t="shared" si="1"/>
        <v>0</v>
      </c>
      <c r="X62" s="63"/>
      <c r="Y62" s="63"/>
      <c r="Z62" s="63"/>
    </row>
    <row r="63">
      <c r="A63" s="75" t="s">
        <v>224</v>
      </c>
      <c r="B63" s="74">
        <v>8.137147609E9</v>
      </c>
      <c r="C63" s="75" t="s">
        <v>219</v>
      </c>
      <c r="D63" s="76">
        <v>45811.229050925926</v>
      </c>
      <c r="E63" s="75" t="s">
        <v>82</v>
      </c>
      <c r="F63" s="75" t="s">
        <v>129</v>
      </c>
      <c r="G63" s="77" t="s">
        <v>14</v>
      </c>
      <c r="H63" s="77">
        <v>1.0</v>
      </c>
      <c r="I63" s="80"/>
      <c r="J63" s="77">
        <v>1.0</v>
      </c>
      <c r="K63" s="79"/>
      <c r="L63" s="79"/>
      <c r="M63" s="80"/>
      <c r="N63" s="79"/>
      <c r="O63" s="81">
        <v>9500.0</v>
      </c>
      <c r="P63" s="86"/>
      <c r="Q63" s="82">
        <f t="array" ref="Q63">ifna(IF(D63="","",INDEX(UpdateSheet!K:K,MATCH(1,(UpdateSheet!G:G=MAXIFS(UpdateSheet!G:G, UpdateSheet!H:H, G63, UpdateSheet!I:I, J63, UpdateSheet!G:G, "&lt;=" &amp; D63))*(UpdateSheet!H:H=G63) * 
   (UpdateSheet!I:I=J63), 0))),"")
</f>
        <v>35500</v>
      </c>
      <c r="R63" s="81">
        <v>26000.0</v>
      </c>
      <c r="S63" s="53" t="s">
        <v>126</v>
      </c>
      <c r="T63" s="87"/>
      <c r="U63" s="84" t="s">
        <v>97</v>
      </c>
      <c r="V63" s="84" t="s">
        <v>97</v>
      </c>
      <c r="W63" s="85" t="b">
        <f t="shared" si="1"/>
        <v>0</v>
      </c>
      <c r="X63" s="63"/>
      <c r="Y63" s="53" t="s">
        <v>225</v>
      </c>
      <c r="Z63" s="63"/>
    </row>
    <row r="64">
      <c r="A64" s="75" t="s">
        <v>226</v>
      </c>
      <c r="B64" s="74">
        <v>8.117713199E9</v>
      </c>
      <c r="C64" s="75" t="s">
        <v>156</v>
      </c>
      <c r="D64" s="76">
        <v>45811.53363425926</v>
      </c>
      <c r="E64" s="75" t="s">
        <v>82</v>
      </c>
      <c r="F64" s="75" t="s">
        <v>129</v>
      </c>
      <c r="G64" s="77" t="s">
        <v>14</v>
      </c>
      <c r="H64" s="77">
        <v>1.0</v>
      </c>
      <c r="I64" s="80"/>
      <c r="J64" s="77">
        <v>1.0</v>
      </c>
      <c r="K64" s="79"/>
      <c r="L64" s="79"/>
      <c r="M64" s="80"/>
      <c r="N64" s="79"/>
      <c r="O64" s="81">
        <v>9500.0</v>
      </c>
      <c r="P64" s="55">
        <v>7000.0</v>
      </c>
      <c r="Q64" s="82">
        <f t="array" ref="Q64">ifna(IF(D64="","",INDEX(UpdateSheet!K:K,MATCH(1,(UpdateSheet!G:G=MAXIFS(UpdateSheet!G:G, UpdateSheet!H:H, G64, UpdateSheet!I:I, J64, UpdateSheet!G:G, "&lt;=" &amp; D64))*(UpdateSheet!H:H=G64) * 
   (UpdateSheet!I:I=J64), 0))),"")
</f>
        <v>35500</v>
      </c>
      <c r="R64" s="81">
        <v>19000.0</v>
      </c>
      <c r="S64" s="53" t="s">
        <v>72</v>
      </c>
      <c r="T64" s="83">
        <v>45812.0</v>
      </c>
      <c r="U64" s="84" t="s">
        <v>82</v>
      </c>
      <c r="V64" s="84" t="s">
        <v>129</v>
      </c>
      <c r="W64" s="85" t="b">
        <f t="shared" si="1"/>
        <v>1</v>
      </c>
      <c r="X64" s="53" t="s">
        <v>35</v>
      </c>
      <c r="Y64" s="63"/>
      <c r="Z64" s="63"/>
    </row>
    <row r="65">
      <c r="A65" s="75" t="s">
        <v>227</v>
      </c>
      <c r="B65" s="74">
        <v>9.025990598E9</v>
      </c>
      <c r="C65" s="75" t="s">
        <v>12</v>
      </c>
      <c r="D65" s="76">
        <v>45811.72394675926</v>
      </c>
      <c r="E65" s="75" t="s">
        <v>82</v>
      </c>
      <c r="F65" s="75" t="s">
        <v>129</v>
      </c>
      <c r="G65" s="77" t="s">
        <v>14</v>
      </c>
      <c r="H65" s="77">
        <v>1.0</v>
      </c>
      <c r="I65" s="80"/>
      <c r="J65" s="77">
        <v>1.0</v>
      </c>
      <c r="K65" s="79"/>
      <c r="L65" s="79"/>
      <c r="M65" s="80"/>
      <c r="N65" s="79"/>
      <c r="O65" s="81">
        <v>9500.0</v>
      </c>
      <c r="P65" s="86"/>
      <c r="Q65" s="82">
        <f t="array" ref="Q65">ifna(IF(D65="","",INDEX(UpdateSheet!K:K,MATCH(1,(UpdateSheet!G:G=MAXIFS(UpdateSheet!G:G, UpdateSheet!H:H, G65, UpdateSheet!I:I, J65, UpdateSheet!G:G, "&lt;=" &amp; D65))*(UpdateSheet!H:H=G65) * 
   (UpdateSheet!I:I=J65), 0))),"")
</f>
        <v>35500</v>
      </c>
      <c r="R65" s="81">
        <v>26000.0</v>
      </c>
      <c r="S65" s="63" t="str">
        <f>if(A65="","","Pending")</f>
        <v>Pending</v>
      </c>
      <c r="T65" s="87"/>
      <c r="U65" s="84" t="s">
        <v>97</v>
      </c>
      <c r="V65" s="84" t="s">
        <v>97</v>
      </c>
      <c r="W65" s="85" t="b">
        <f t="shared" si="1"/>
        <v>0</v>
      </c>
      <c r="X65" s="63"/>
      <c r="Y65" s="63"/>
      <c r="Z65" s="63"/>
    </row>
    <row r="66">
      <c r="A66" s="75" t="s">
        <v>228</v>
      </c>
      <c r="B66" s="74">
        <v>7.033868085E9</v>
      </c>
      <c r="C66" s="75" t="s">
        <v>62</v>
      </c>
      <c r="D66" s="76">
        <v>45811.91438657408</v>
      </c>
      <c r="E66" s="75" t="s">
        <v>82</v>
      </c>
      <c r="F66" s="75" t="s">
        <v>129</v>
      </c>
      <c r="G66" s="77" t="s">
        <v>14</v>
      </c>
      <c r="H66" s="77">
        <v>3.0</v>
      </c>
      <c r="I66" s="80"/>
      <c r="J66" s="77">
        <v>3.0</v>
      </c>
      <c r="K66" s="79"/>
      <c r="L66" s="79"/>
      <c r="M66" s="80"/>
      <c r="N66" s="79"/>
      <c r="O66" s="81">
        <v>28500.0</v>
      </c>
      <c r="P66" s="86"/>
      <c r="Q66" s="82">
        <f t="array" ref="Q66">ifna(IF(D66="","",INDEX(UpdateSheet!K:K,MATCH(1,(UpdateSheet!G:G=MAXIFS(UpdateSheet!G:G, UpdateSheet!H:H, G66, UpdateSheet!I:I, J66, UpdateSheet!G:G, "&lt;=" &amp; D66))*(UpdateSheet!H:H=G66) * 
   (UpdateSheet!I:I=J66), 0))),"")
</f>
        <v>61500</v>
      </c>
      <c r="R66" s="81">
        <v>33000.0</v>
      </c>
      <c r="S66" s="53" t="s">
        <v>126</v>
      </c>
      <c r="T66" s="87"/>
      <c r="U66" s="84" t="s">
        <v>97</v>
      </c>
      <c r="V66" s="84" t="s">
        <v>97</v>
      </c>
      <c r="W66" s="85" t="b">
        <f t="shared" si="1"/>
        <v>0</v>
      </c>
      <c r="X66" s="63"/>
      <c r="Y66" s="53" t="s">
        <v>229</v>
      </c>
      <c r="Z66" s="63"/>
    </row>
    <row r="67">
      <c r="A67" s="75" t="s">
        <v>230</v>
      </c>
      <c r="B67" s="74">
        <v>9.032039039E9</v>
      </c>
      <c r="C67" s="75" t="s">
        <v>198</v>
      </c>
      <c r="D67" s="76">
        <v>45812.46167824074</v>
      </c>
      <c r="E67" s="75" t="s">
        <v>82</v>
      </c>
      <c r="F67" s="75" t="s">
        <v>129</v>
      </c>
      <c r="G67" s="77" t="s">
        <v>14</v>
      </c>
      <c r="H67" s="77">
        <v>1.0</v>
      </c>
      <c r="I67" s="80"/>
      <c r="J67" s="77">
        <v>1.0</v>
      </c>
      <c r="K67" s="79"/>
      <c r="L67" s="79"/>
      <c r="M67" s="80"/>
      <c r="N67" s="79"/>
      <c r="O67" s="81">
        <v>9500.0</v>
      </c>
      <c r="P67" s="86"/>
      <c r="Q67" s="82">
        <f t="array" ref="Q67">ifna(IF(D67="","",INDEX(UpdateSheet!K:K,MATCH(1,(UpdateSheet!G:G=MAXIFS(UpdateSheet!G:G, UpdateSheet!H:H, G67, UpdateSheet!I:I, J67, UpdateSheet!G:G, "&lt;=" &amp; D67))*(UpdateSheet!H:H=G67) * 
   (UpdateSheet!I:I=J67), 0))),"")
</f>
        <v>35500</v>
      </c>
      <c r="R67" s="81">
        <v>26000.0</v>
      </c>
      <c r="S67" s="63" t="str">
        <f>if(A67="","","Pending")</f>
        <v>Pending</v>
      </c>
      <c r="T67" s="87"/>
      <c r="U67" s="84" t="s">
        <v>97</v>
      </c>
      <c r="V67" s="84" t="s">
        <v>97</v>
      </c>
      <c r="W67" s="85" t="b">
        <f t="shared" si="1"/>
        <v>0</v>
      </c>
      <c r="X67" s="63"/>
      <c r="Y67" s="53" t="s">
        <v>231</v>
      </c>
      <c r="Z67" s="63"/>
    </row>
    <row r="68">
      <c r="A68" s="75" t="s">
        <v>232</v>
      </c>
      <c r="B68" s="74">
        <v>8.067779971E9</v>
      </c>
      <c r="C68" s="75" t="s">
        <v>214</v>
      </c>
      <c r="D68" s="76">
        <v>45813.2965162037</v>
      </c>
      <c r="E68" s="75" t="s">
        <v>82</v>
      </c>
      <c r="F68" s="75" t="s">
        <v>129</v>
      </c>
      <c r="G68" s="77" t="s">
        <v>14</v>
      </c>
      <c r="H68" s="77">
        <v>1.0</v>
      </c>
      <c r="I68" s="80"/>
      <c r="J68" s="77">
        <v>1.0</v>
      </c>
      <c r="K68" s="79"/>
      <c r="L68" s="79"/>
      <c r="M68" s="80"/>
      <c r="N68" s="79"/>
      <c r="O68" s="81">
        <v>9500.0</v>
      </c>
      <c r="P68" s="86"/>
      <c r="Q68" s="82">
        <f t="array" ref="Q68">ifna(IF(D68="","",INDEX(UpdateSheet!K:K,MATCH(1,(UpdateSheet!G:G=MAXIFS(UpdateSheet!G:G, UpdateSheet!H:H, G68, UpdateSheet!I:I, J68, UpdateSheet!G:G, "&lt;=" &amp; D68))*(UpdateSheet!H:H=G68) * 
   (UpdateSheet!I:I=J68), 0))),"")
</f>
        <v>35500</v>
      </c>
      <c r="R68" s="81">
        <v>26000.0</v>
      </c>
      <c r="S68" s="53" t="s">
        <v>126</v>
      </c>
      <c r="T68" s="87"/>
      <c r="U68" s="84" t="s">
        <v>97</v>
      </c>
      <c r="V68" s="84" t="s">
        <v>97</v>
      </c>
      <c r="W68" s="85" t="b">
        <f t="shared" si="1"/>
        <v>0</v>
      </c>
      <c r="X68" s="63"/>
      <c r="Y68" s="53" t="s">
        <v>233</v>
      </c>
      <c r="Z68" s="63"/>
    </row>
    <row r="69">
      <c r="A69" s="75" t="s">
        <v>234</v>
      </c>
      <c r="B69" s="74">
        <v>8.033567495E9</v>
      </c>
      <c r="C69" s="75" t="s">
        <v>156</v>
      </c>
      <c r="D69" s="76">
        <v>45813.4657175926</v>
      </c>
      <c r="E69" s="75" t="s">
        <v>82</v>
      </c>
      <c r="F69" s="75" t="s">
        <v>129</v>
      </c>
      <c r="G69" s="77" t="s">
        <v>14</v>
      </c>
      <c r="H69" s="77">
        <v>2.0</v>
      </c>
      <c r="I69" s="80"/>
      <c r="J69" s="77">
        <v>2.0</v>
      </c>
      <c r="K69" s="79"/>
      <c r="L69" s="79"/>
      <c r="M69" s="80"/>
      <c r="N69" s="79"/>
      <c r="O69" s="81">
        <v>19000.0</v>
      </c>
      <c r="P69" s="55">
        <v>6500.0</v>
      </c>
      <c r="Q69" s="82">
        <f t="array" ref="Q69">ifna(IF(D69="","",INDEX(UpdateSheet!K:K,MATCH(1,(UpdateSheet!G:G=MAXIFS(UpdateSheet!G:G, UpdateSheet!H:H, G69, UpdateSheet!I:I, J69, UpdateSheet!G:G, "&lt;=" &amp; D69))*(UpdateSheet!H:H=G69) * 
   (UpdateSheet!I:I=J69), 0))),"")
</f>
        <v>49500</v>
      </c>
      <c r="R69" s="81">
        <v>24000.0</v>
      </c>
      <c r="S69" s="53" t="s">
        <v>72</v>
      </c>
      <c r="T69" s="83">
        <v>45821.0</v>
      </c>
      <c r="U69" s="84" t="s">
        <v>82</v>
      </c>
      <c r="V69" s="84" t="s">
        <v>129</v>
      </c>
      <c r="W69" s="85" t="b">
        <f t="shared" si="1"/>
        <v>1</v>
      </c>
      <c r="X69" s="53" t="s">
        <v>35</v>
      </c>
      <c r="Y69" s="53"/>
      <c r="Z69" s="63"/>
    </row>
    <row r="70">
      <c r="A70" s="75" t="s">
        <v>235</v>
      </c>
      <c r="B70" s="74">
        <v>7.062748423E9</v>
      </c>
      <c r="C70" s="75" t="s">
        <v>236</v>
      </c>
      <c r="D70" s="76">
        <v>45813.49475694445</v>
      </c>
      <c r="E70" s="75" t="s">
        <v>82</v>
      </c>
      <c r="F70" s="75" t="s">
        <v>129</v>
      </c>
      <c r="G70" s="77" t="s">
        <v>14</v>
      </c>
      <c r="H70" s="77">
        <v>1.0</v>
      </c>
      <c r="I70" s="80"/>
      <c r="J70" s="77">
        <v>1.0</v>
      </c>
      <c r="K70" s="79"/>
      <c r="L70" s="79"/>
      <c r="M70" s="80"/>
      <c r="N70" s="79"/>
      <c r="O70" s="81">
        <v>9500.0</v>
      </c>
      <c r="P70" s="86"/>
      <c r="Q70" s="82">
        <f t="array" ref="Q70">ifna(IF(D70="","",INDEX(UpdateSheet!K:K,MATCH(1,(UpdateSheet!G:G=MAXIFS(UpdateSheet!G:G, UpdateSheet!H:H, G70, UpdateSheet!I:I, J70, UpdateSheet!G:G, "&lt;=" &amp; D70))*(UpdateSheet!H:H=G70) * 
   (UpdateSheet!I:I=J70), 0))),"")
</f>
        <v>35500</v>
      </c>
      <c r="R70" s="81">
        <v>26000.0</v>
      </c>
      <c r="S70" s="63" t="str">
        <f>if(A70="","","Pending")</f>
        <v>Pending</v>
      </c>
      <c r="T70" s="87"/>
      <c r="U70" s="84" t="s">
        <v>97</v>
      </c>
      <c r="V70" s="84" t="s">
        <v>97</v>
      </c>
      <c r="W70" s="85" t="b">
        <f t="shared" si="1"/>
        <v>0</v>
      </c>
      <c r="X70" s="63"/>
      <c r="Y70" s="53" t="s">
        <v>237</v>
      </c>
      <c r="Z70" s="63"/>
    </row>
    <row r="71">
      <c r="A71" s="75" t="s">
        <v>238</v>
      </c>
      <c r="B71" s="74">
        <v>9.026489229E9</v>
      </c>
      <c r="C71" s="75" t="s">
        <v>27</v>
      </c>
      <c r="D71" s="76">
        <v>45813.57601851852</v>
      </c>
      <c r="E71" s="75" t="s">
        <v>82</v>
      </c>
      <c r="F71" s="75" t="s">
        <v>129</v>
      </c>
      <c r="G71" s="77" t="s">
        <v>14</v>
      </c>
      <c r="H71" s="77">
        <v>3.0</v>
      </c>
      <c r="I71" s="80"/>
      <c r="J71" s="77">
        <v>3.0</v>
      </c>
      <c r="K71" s="79"/>
      <c r="L71" s="79"/>
      <c r="M71" s="80"/>
      <c r="N71" s="79"/>
      <c r="O71" s="81">
        <v>28500.0</v>
      </c>
      <c r="P71" s="86"/>
      <c r="Q71" s="82">
        <f t="array" ref="Q71">ifna(IF(D71="","",INDEX(UpdateSheet!K:K,MATCH(1,(UpdateSheet!G:G=MAXIFS(UpdateSheet!G:G, UpdateSheet!H:H, G71, UpdateSheet!I:I, J71, UpdateSheet!G:G, "&lt;=" &amp; D71))*(UpdateSheet!H:H=G71) * 
   (UpdateSheet!I:I=J71), 0))),"")
</f>
        <v>61500</v>
      </c>
      <c r="R71" s="81">
        <v>33000.0</v>
      </c>
      <c r="S71" s="53" t="s">
        <v>126</v>
      </c>
      <c r="T71" s="87"/>
      <c r="U71" s="84" t="s">
        <v>97</v>
      </c>
      <c r="V71" s="84" t="s">
        <v>97</v>
      </c>
      <c r="W71" s="85" t="b">
        <f t="shared" si="1"/>
        <v>0</v>
      </c>
      <c r="X71" s="63"/>
      <c r="Y71" s="53" t="s">
        <v>239</v>
      </c>
      <c r="Z71" s="63"/>
    </row>
    <row r="72">
      <c r="A72" s="75" t="s">
        <v>240</v>
      </c>
      <c r="B72" s="74">
        <v>9.065355384E9</v>
      </c>
      <c r="C72" s="75" t="s">
        <v>12</v>
      </c>
      <c r="D72" s="76">
        <v>45813.601631944446</v>
      </c>
      <c r="E72" s="75" t="s">
        <v>82</v>
      </c>
      <c r="F72" s="75" t="s">
        <v>129</v>
      </c>
      <c r="G72" s="77" t="s">
        <v>14</v>
      </c>
      <c r="H72" s="77">
        <v>2.0</v>
      </c>
      <c r="I72" s="80"/>
      <c r="J72" s="77">
        <v>2.0</v>
      </c>
      <c r="K72" s="79"/>
      <c r="L72" s="79"/>
      <c r="M72" s="80"/>
      <c r="N72" s="79"/>
      <c r="O72" s="81">
        <v>19000.0</v>
      </c>
      <c r="P72" s="55">
        <v>5000.0</v>
      </c>
      <c r="Q72" s="82">
        <f t="array" ref="Q72">ifna(IF(D72="","",INDEX(UpdateSheet!K:K,MATCH(1,(UpdateSheet!G:G=MAXIFS(UpdateSheet!G:G, UpdateSheet!H:H, G72, UpdateSheet!I:I, J72, UpdateSheet!G:G, "&lt;=" &amp; D72))*(UpdateSheet!H:H=G72) * 
   (UpdateSheet!I:I=J72), 0))),"")
</f>
        <v>49500</v>
      </c>
      <c r="R72" s="81">
        <v>25500.0</v>
      </c>
      <c r="S72" s="53" t="s">
        <v>72</v>
      </c>
      <c r="T72" s="83">
        <v>45814.0</v>
      </c>
      <c r="U72" s="84" t="s">
        <v>82</v>
      </c>
      <c r="V72" s="84" t="s">
        <v>129</v>
      </c>
      <c r="W72" s="85" t="b">
        <f t="shared" si="1"/>
        <v>1</v>
      </c>
      <c r="X72" s="53" t="s">
        <v>11</v>
      </c>
      <c r="Y72" s="63"/>
      <c r="Z72" s="63"/>
    </row>
    <row r="73">
      <c r="A73" s="75" t="s">
        <v>241</v>
      </c>
      <c r="B73" s="74">
        <v>8.035715712E9</v>
      </c>
      <c r="C73" s="75" t="s">
        <v>62</v>
      </c>
      <c r="D73" s="76">
        <v>45813.991481481484</v>
      </c>
      <c r="E73" s="75" t="s">
        <v>82</v>
      </c>
      <c r="F73" s="75" t="s">
        <v>129</v>
      </c>
      <c r="G73" s="77" t="s">
        <v>14</v>
      </c>
      <c r="H73" s="77">
        <v>3.0</v>
      </c>
      <c r="I73" s="80"/>
      <c r="J73" s="77">
        <v>3.0</v>
      </c>
      <c r="K73" s="79"/>
      <c r="L73" s="79"/>
      <c r="M73" s="80"/>
      <c r="N73" s="79"/>
      <c r="O73" s="81">
        <v>28500.0</v>
      </c>
      <c r="P73" s="86"/>
      <c r="Q73" s="82">
        <f t="array" ref="Q73">ifna(IF(D73="","",INDEX(UpdateSheet!K:K,MATCH(1,(UpdateSheet!G:G=MAXIFS(UpdateSheet!G:G, UpdateSheet!H:H, G73, UpdateSheet!I:I, J73, UpdateSheet!G:G, "&lt;=" &amp; D73))*(UpdateSheet!H:H=G73) * 
   (UpdateSheet!I:I=J73), 0))),"")
</f>
        <v>61500</v>
      </c>
      <c r="R73" s="81">
        <v>33000.0</v>
      </c>
      <c r="S73" s="63" t="str">
        <f t="shared" ref="S73:S74" si="4">if(A73="","","Pending")</f>
        <v>Pending</v>
      </c>
      <c r="T73" s="87"/>
      <c r="U73" s="84" t="s">
        <v>97</v>
      </c>
      <c r="V73" s="84" t="s">
        <v>97</v>
      </c>
      <c r="W73" s="85" t="b">
        <f t="shared" si="1"/>
        <v>0</v>
      </c>
      <c r="X73" s="63"/>
      <c r="Y73" s="53" t="s">
        <v>242</v>
      </c>
      <c r="Z73" s="63"/>
    </row>
    <row r="74">
      <c r="A74" s="75" t="s">
        <v>243</v>
      </c>
      <c r="B74" s="74">
        <v>8.035411459E9</v>
      </c>
      <c r="C74" s="75" t="s">
        <v>25</v>
      </c>
      <c r="D74" s="76">
        <v>45814.17039351852</v>
      </c>
      <c r="E74" s="75" t="s">
        <v>82</v>
      </c>
      <c r="F74" s="75" t="s">
        <v>129</v>
      </c>
      <c r="G74" s="77" t="s">
        <v>14</v>
      </c>
      <c r="H74" s="77">
        <v>2.0</v>
      </c>
      <c r="I74" s="80"/>
      <c r="J74" s="77">
        <v>2.0</v>
      </c>
      <c r="K74" s="79"/>
      <c r="L74" s="79"/>
      <c r="M74" s="80"/>
      <c r="N74" s="79"/>
      <c r="O74" s="81">
        <v>19000.0</v>
      </c>
      <c r="P74" s="86"/>
      <c r="Q74" s="82">
        <f t="array" ref="Q74">ifna(IF(D74="","",INDEX(UpdateSheet!K:K,MATCH(1,(UpdateSheet!G:G=MAXIFS(UpdateSheet!G:G, UpdateSheet!H:H, G74, UpdateSheet!I:I, J74, UpdateSheet!G:G, "&lt;=" &amp; D74))*(UpdateSheet!H:H=G74) * 
   (UpdateSheet!I:I=J74), 0))),"")
</f>
        <v>49500</v>
      </c>
      <c r="R74" s="81">
        <v>30500.0</v>
      </c>
      <c r="S74" s="63" t="str">
        <f t="shared" si="4"/>
        <v>Pending</v>
      </c>
      <c r="T74" s="87"/>
      <c r="U74" s="84" t="s">
        <v>97</v>
      </c>
      <c r="V74" s="84" t="s">
        <v>97</v>
      </c>
      <c r="W74" s="85" t="b">
        <f t="shared" si="1"/>
        <v>0</v>
      </c>
      <c r="X74" s="63"/>
      <c r="Y74" s="53" t="s">
        <v>244</v>
      </c>
      <c r="Z74" s="63"/>
    </row>
    <row r="75">
      <c r="A75" s="75" t="s">
        <v>245</v>
      </c>
      <c r="B75" s="74">
        <v>8.03740725E9</v>
      </c>
      <c r="C75" s="75" t="s">
        <v>27</v>
      </c>
      <c r="D75" s="76">
        <v>45814.27134259259</v>
      </c>
      <c r="E75" s="75" t="s">
        <v>82</v>
      </c>
      <c r="F75" s="75" t="s">
        <v>129</v>
      </c>
      <c r="G75" s="77" t="s">
        <v>14</v>
      </c>
      <c r="H75" s="77">
        <v>1.0</v>
      </c>
      <c r="I75" s="80"/>
      <c r="J75" s="77">
        <v>1.0</v>
      </c>
      <c r="K75" s="79"/>
      <c r="L75" s="79"/>
      <c r="M75" s="80"/>
      <c r="N75" s="79"/>
      <c r="O75" s="81">
        <v>9500.0</v>
      </c>
      <c r="P75" s="55">
        <v>5000.0</v>
      </c>
      <c r="Q75" s="82">
        <f t="array" ref="Q75">ifna(IF(D75="","",INDEX(UpdateSheet!K:K,MATCH(1,(UpdateSheet!G:G=MAXIFS(UpdateSheet!G:G, UpdateSheet!H:H, G75, UpdateSheet!I:I, J75, UpdateSheet!G:G, "&lt;=" &amp; D75))*(UpdateSheet!H:H=G75) * 
   (UpdateSheet!I:I=J75), 0))),"")
</f>
        <v>35500</v>
      </c>
      <c r="R75" s="81">
        <v>21000.0</v>
      </c>
      <c r="S75" s="53" t="s">
        <v>72</v>
      </c>
      <c r="T75" s="83">
        <v>45814.0</v>
      </c>
      <c r="U75" s="84" t="s">
        <v>82</v>
      </c>
      <c r="V75" s="84" t="s">
        <v>129</v>
      </c>
      <c r="W75" s="85" t="b">
        <f t="shared" si="1"/>
        <v>1</v>
      </c>
      <c r="X75" s="53" t="s">
        <v>57</v>
      </c>
      <c r="Y75" s="63"/>
      <c r="Z75" s="63"/>
    </row>
    <row r="76">
      <c r="A76" s="75" t="s">
        <v>246</v>
      </c>
      <c r="B76" s="74">
        <v>8.07436093E9</v>
      </c>
      <c r="C76" s="75" t="s">
        <v>27</v>
      </c>
      <c r="D76" s="76">
        <v>45814.40268518518</v>
      </c>
      <c r="E76" s="75" t="s">
        <v>82</v>
      </c>
      <c r="F76" s="75" t="s">
        <v>129</v>
      </c>
      <c r="G76" s="77" t="s">
        <v>14</v>
      </c>
      <c r="H76" s="77">
        <v>1.0</v>
      </c>
      <c r="I76" s="80"/>
      <c r="J76" s="77">
        <v>1.0</v>
      </c>
      <c r="K76" s="79"/>
      <c r="L76" s="79"/>
      <c r="M76" s="80"/>
      <c r="N76" s="79"/>
      <c r="O76" s="81">
        <v>9500.0</v>
      </c>
      <c r="P76" s="86"/>
      <c r="Q76" s="82">
        <f t="array" ref="Q76">ifna(IF(D76="","",INDEX(UpdateSheet!K:K,MATCH(1,(UpdateSheet!G:G=MAXIFS(UpdateSheet!G:G, UpdateSheet!H:H, G76, UpdateSheet!I:I, J76, UpdateSheet!G:G, "&lt;=" &amp; D76))*(UpdateSheet!H:H=G76) * 
   (UpdateSheet!I:I=J76), 0))),"")
</f>
        <v>35500</v>
      </c>
      <c r="R76" s="81">
        <v>26000.0</v>
      </c>
      <c r="S76" s="63" t="str">
        <f>if(A76="","","Pending")</f>
        <v>Pending</v>
      </c>
      <c r="T76" s="87"/>
      <c r="U76" s="84" t="s">
        <v>97</v>
      </c>
      <c r="V76" s="84" t="s">
        <v>97</v>
      </c>
      <c r="W76" s="85" t="b">
        <f t="shared" si="1"/>
        <v>0</v>
      </c>
      <c r="X76" s="63"/>
      <c r="Y76" s="53" t="s">
        <v>247</v>
      </c>
      <c r="Z76" s="63"/>
    </row>
    <row r="77">
      <c r="A77" s="75" t="s">
        <v>248</v>
      </c>
      <c r="B77" s="74">
        <v>8.152193621E9</v>
      </c>
      <c r="C77" s="75" t="s">
        <v>25</v>
      </c>
      <c r="D77" s="76">
        <v>45814.55164351852</v>
      </c>
      <c r="E77" s="75" t="s">
        <v>82</v>
      </c>
      <c r="F77" s="75" t="s">
        <v>129</v>
      </c>
      <c r="G77" s="77" t="s">
        <v>14</v>
      </c>
      <c r="H77" s="77">
        <v>1.0</v>
      </c>
      <c r="I77" s="80"/>
      <c r="J77" s="77">
        <v>1.0</v>
      </c>
      <c r="K77" s="79"/>
      <c r="L77" s="79"/>
      <c r="M77" s="80"/>
      <c r="N77" s="79"/>
      <c r="O77" s="81">
        <v>9500.0</v>
      </c>
      <c r="P77" s="55">
        <v>3000.0</v>
      </c>
      <c r="Q77" s="82">
        <f t="array" ref="Q77">ifna(IF(D77="","",INDEX(UpdateSheet!K:K,MATCH(1,(UpdateSheet!G:G=MAXIFS(UpdateSheet!G:G, UpdateSheet!H:H, G77, UpdateSheet!I:I, J77, UpdateSheet!G:G, "&lt;=" &amp; D77))*(UpdateSheet!H:H=G77) * 
   (UpdateSheet!I:I=J77), 0))),"")
</f>
        <v>35500</v>
      </c>
      <c r="R77" s="81">
        <v>23000.0</v>
      </c>
      <c r="S77" s="53" t="s">
        <v>72</v>
      </c>
      <c r="T77" s="83">
        <v>45831.0</v>
      </c>
      <c r="U77" s="84" t="s">
        <v>82</v>
      </c>
      <c r="V77" s="84" t="s">
        <v>129</v>
      </c>
      <c r="W77" s="85" t="b">
        <f t="shared" si="1"/>
        <v>1</v>
      </c>
      <c r="X77" s="53" t="s">
        <v>24</v>
      </c>
      <c r="Y77" s="53"/>
      <c r="Z77" s="63"/>
    </row>
    <row r="78">
      <c r="A78" s="75" t="s">
        <v>249</v>
      </c>
      <c r="B78" s="74">
        <v>7.068912105E9</v>
      </c>
      <c r="C78" s="75" t="s">
        <v>12</v>
      </c>
      <c r="D78" s="76">
        <v>45814.705416666664</v>
      </c>
      <c r="E78" s="75" t="s">
        <v>82</v>
      </c>
      <c r="F78" s="75" t="s">
        <v>129</v>
      </c>
      <c r="G78" s="77" t="s">
        <v>14</v>
      </c>
      <c r="H78" s="77">
        <v>1.0</v>
      </c>
      <c r="I78" s="80"/>
      <c r="J78" s="77">
        <v>1.0</v>
      </c>
      <c r="K78" s="79"/>
      <c r="L78" s="79"/>
      <c r="M78" s="80"/>
      <c r="N78" s="79"/>
      <c r="O78" s="81">
        <v>9500.0</v>
      </c>
      <c r="P78" s="86"/>
      <c r="Q78" s="82">
        <f t="array" ref="Q78">ifna(IF(D78="","",INDEX(UpdateSheet!K:K,MATCH(1,(UpdateSheet!G:G=MAXIFS(UpdateSheet!G:G, UpdateSheet!H:H, G78, UpdateSheet!I:I, J78, UpdateSheet!G:G, "&lt;=" &amp; D78))*(UpdateSheet!H:H=G78) * 
   (UpdateSheet!I:I=J78), 0))),"")
</f>
        <v>35500</v>
      </c>
      <c r="R78" s="81">
        <v>26000.0</v>
      </c>
      <c r="S78" s="63" t="str">
        <f>if(A78="","","Pending")</f>
        <v>Pending</v>
      </c>
      <c r="T78" s="87"/>
      <c r="U78" s="84" t="s">
        <v>97</v>
      </c>
      <c r="V78" s="84" t="s">
        <v>97</v>
      </c>
      <c r="W78" s="85" t="b">
        <f t="shared" si="1"/>
        <v>0</v>
      </c>
      <c r="X78" s="63"/>
      <c r="Y78" s="63"/>
      <c r="Z78" s="63"/>
    </row>
    <row r="79">
      <c r="A79" s="75" t="s">
        <v>250</v>
      </c>
      <c r="B79" s="74">
        <v>9.03820127E9</v>
      </c>
      <c r="C79" s="75" t="s">
        <v>149</v>
      </c>
      <c r="D79" s="76">
        <v>45815.24626157407</v>
      </c>
      <c r="E79" s="75" t="s">
        <v>82</v>
      </c>
      <c r="F79" s="75" t="s">
        <v>129</v>
      </c>
      <c r="G79" s="77" t="s">
        <v>14</v>
      </c>
      <c r="H79" s="77">
        <v>1.0</v>
      </c>
      <c r="I79" s="80"/>
      <c r="J79" s="77">
        <v>1.0</v>
      </c>
      <c r="K79" s="79"/>
      <c r="L79" s="79"/>
      <c r="M79" s="80"/>
      <c r="N79" s="79"/>
      <c r="O79" s="81">
        <v>9500.0</v>
      </c>
      <c r="P79" s="55">
        <v>5500.0</v>
      </c>
      <c r="Q79" s="82">
        <f t="array" ref="Q79">ifna(IF(D79="","",INDEX(UpdateSheet!K:K,MATCH(1,(UpdateSheet!G:G=MAXIFS(UpdateSheet!G:G, UpdateSheet!H:H, G79, UpdateSheet!I:I, J79, UpdateSheet!G:G, "&lt;=" &amp; D79))*(UpdateSheet!H:H=G79) * 
   (UpdateSheet!I:I=J79), 0))),"")
</f>
        <v>35500</v>
      </c>
      <c r="R79" s="81">
        <v>20500.0</v>
      </c>
      <c r="S79" s="53" t="s">
        <v>72</v>
      </c>
      <c r="T79" s="83">
        <v>45815.0</v>
      </c>
      <c r="U79" s="84" t="s">
        <v>82</v>
      </c>
      <c r="V79" s="84" t="s">
        <v>129</v>
      </c>
      <c r="W79" s="85" t="b">
        <f t="shared" si="1"/>
        <v>1</v>
      </c>
      <c r="X79" s="53" t="s">
        <v>43</v>
      </c>
      <c r="Y79" s="63"/>
      <c r="Z79" s="63"/>
    </row>
    <row r="80">
      <c r="A80" s="75" t="s">
        <v>251</v>
      </c>
      <c r="B80" s="74">
        <v>9.169601029E9</v>
      </c>
      <c r="C80" s="75" t="s">
        <v>62</v>
      </c>
      <c r="D80" s="76">
        <v>45815.35003472222</v>
      </c>
      <c r="E80" s="75" t="s">
        <v>82</v>
      </c>
      <c r="F80" s="75" t="s">
        <v>129</v>
      </c>
      <c r="G80" s="77" t="s">
        <v>14</v>
      </c>
      <c r="H80" s="77">
        <v>1.0</v>
      </c>
      <c r="I80" s="80"/>
      <c r="J80" s="77">
        <v>1.0</v>
      </c>
      <c r="K80" s="79"/>
      <c r="L80" s="79"/>
      <c r="M80" s="80"/>
      <c r="N80" s="79"/>
      <c r="O80" s="81">
        <v>9500.0</v>
      </c>
      <c r="P80" s="86"/>
      <c r="Q80" s="82">
        <f t="array" ref="Q80">ifna(IF(D80="","",INDEX(UpdateSheet!K:K,MATCH(1,(UpdateSheet!G:G=MAXIFS(UpdateSheet!G:G, UpdateSheet!H:H, G80, UpdateSheet!I:I, J80, UpdateSheet!G:G, "&lt;=" &amp; D80))*(UpdateSheet!H:H=G80) * 
   (UpdateSheet!I:I=J80), 0))),"")
</f>
        <v>35500</v>
      </c>
      <c r="R80" s="81">
        <v>26000.0</v>
      </c>
      <c r="S80" s="63" t="str">
        <f>if(A80="","","Pending")</f>
        <v>Pending</v>
      </c>
      <c r="T80" s="87"/>
      <c r="U80" s="84" t="s">
        <v>97</v>
      </c>
      <c r="V80" s="84" t="s">
        <v>97</v>
      </c>
      <c r="W80" s="85" t="b">
        <f t="shared" si="1"/>
        <v>0</v>
      </c>
      <c r="X80" s="63"/>
      <c r="Y80" s="53" t="s">
        <v>252</v>
      </c>
      <c r="Z80" s="63"/>
    </row>
    <row r="81">
      <c r="A81" s="75" t="s">
        <v>253</v>
      </c>
      <c r="B81" s="74">
        <v>8.122322322E9</v>
      </c>
      <c r="C81" s="75" t="s">
        <v>254</v>
      </c>
      <c r="D81" s="76">
        <v>45816.431874999995</v>
      </c>
      <c r="E81" s="75" t="s">
        <v>82</v>
      </c>
      <c r="F81" s="75" t="s">
        <v>129</v>
      </c>
      <c r="G81" s="77" t="s">
        <v>14</v>
      </c>
      <c r="H81" s="77">
        <v>1.0</v>
      </c>
      <c r="I81" s="80"/>
      <c r="J81" s="77">
        <v>1.0</v>
      </c>
      <c r="K81" s="79"/>
      <c r="L81" s="79"/>
      <c r="M81" s="80"/>
      <c r="N81" s="79"/>
      <c r="O81" s="81">
        <v>9500.0</v>
      </c>
      <c r="P81" s="55">
        <v>5500.0</v>
      </c>
      <c r="Q81" s="82">
        <f t="array" ref="Q81">ifna(IF(D81="","",INDEX(UpdateSheet!K:K,MATCH(1,(UpdateSheet!G:G=MAXIFS(UpdateSheet!G:G, UpdateSheet!H:H, G81, UpdateSheet!I:I, J81, UpdateSheet!G:G, "&lt;=" &amp; D81))*(UpdateSheet!H:H=G81) * 
   (UpdateSheet!I:I=J81), 0))),"")
</f>
        <v>35500</v>
      </c>
      <c r="R81" s="81">
        <v>20500.0</v>
      </c>
      <c r="S81" s="53" t="s">
        <v>72</v>
      </c>
      <c r="T81" s="83">
        <v>45821.0</v>
      </c>
      <c r="U81" s="84" t="s">
        <v>82</v>
      </c>
      <c r="V81" s="84" t="s">
        <v>129</v>
      </c>
      <c r="W81" s="85" t="b">
        <f t="shared" si="1"/>
        <v>1</v>
      </c>
      <c r="X81" s="53" t="s">
        <v>31</v>
      </c>
      <c r="Y81" s="53"/>
      <c r="Z81" s="63"/>
    </row>
    <row r="82">
      <c r="A82" s="75" t="s">
        <v>255</v>
      </c>
      <c r="B82" s="74">
        <v>8.023867707E9</v>
      </c>
      <c r="C82" s="75" t="s">
        <v>62</v>
      </c>
      <c r="D82" s="76">
        <v>45817.22047453704</v>
      </c>
      <c r="E82" s="75" t="s">
        <v>82</v>
      </c>
      <c r="F82" s="75" t="s">
        <v>129</v>
      </c>
      <c r="G82" s="77" t="s">
        <v>14</v>
      </c>
      <c r="H82" s="77">
        <v>2.0</v>
      </c>
      <c r="I82" s="80"/>
      <c r="J82" s="77">
        <v>2.0</v>
      </c>
      <c r="K82" s="79"/>
      <c r="L82" s="79"/>
      <c r="M82" s="80"/>
      <c r="N82" s="79"/>
      <c r="O82" s="81">
        <v>19000.0</v>
      </c>
      <c r="P82" s="55">
        <v>7000.0</v>
      </c>
      <c r="Q82" s="82">
        <f t="array" ref="Q82">ifna(IF(D82="","",INDEX(UpdateSheet!K:K,MATCH(1,(UpdateSheet!G:G=MAXIFS(UpdateSheet!G:G, UpdateSheet!H:H, G82, UpdateSheet!I:I, J82, UpdateSheet!G:G, "&lt;=" &amp; D82))*(UpdateSheet!H:H=G82) * 
   (UpdateSheet!I:I=J82), 0))),"")
</f>
        <v>49500</v>
      </c>
      <c r="R82" s="81">
        <v>23500.0</v>
      </c>
      <c r="S82" s="53" t="s">
        <v>72</v>
      </c>
      <c r="T82" s="83">
        <v>45817.0</v>
      </c>
      <c r="U82" s="84" t="s">
        <v>82</v>
      </c>
      <c r="V82" s="84" t="s">
        <v>129</v>
      </c>
      <c r="W82" s="85" t="b">
        <f t="shared" si="1"/>
        <v>1</v>
      </c>
      <c r="X82" s="53" t="s">
        <v>60</v>
      </c>
      <c r="Y82" s="53"/>
      <c r="Z82" s="63"/>
    </row>
    <row r="83">
      <c r="A83" s="75" t="s">
        <v>256</v>
      </c>
      <c r="B83" s="74">
        <v>8.164556013E9</v>
      </c>
      <c r="C83" s="75" t="s">
        <v>27</v>
      </c>
      <c r="D83" s="76">
        <v>45817.324016203704</v>
      </c>
      <c r="E83" s="75" t="s">
        <v>82</v>
      </c>
      <c r="F83" s="75" t="s">
        <v>129</v>
      </c>
      <c r="G83" s="77" t="s">
        <v>14</v>
      </c>
      <c r="H83" s="77">
        <v>1.0</v>
      </c>
      <c r="I83" s="80"/>
      <c r="J83" s="77">
        <v>1.0</v>
      </c>
      <c r="K83" s="79"/>
      <c r="L83" s="79"/>
      <c r="M83" s="80"/>
      <c r="N83" s="79"/>
      <c r="O83" s="81">
        <v>9500.0</v>
      </c>
      <c r="P83" s="55">
        <v>3500.0</v>
      </c>
      <c r="Q83" s="82">
        <f t="array" ref="Q83">ifna(IF(D83="","",INDEX(UpdateSheet!K:K,MATCH(1,(UpdateSheet!G:G=MAXIFS(UpdateSheet!G:G, UpdateSheet!H:H, G83, UpdateSheet!I:I, J83, UpdateSheet!G:G, "&lt;=" &amp; D83))*(UpdateSheet!H:H=G83) * 
   (UpdateSheet!I:I=J83), 0))),"")
</f>
        <v>35500</v>
      </c>
      <c r="R83" s="81">
        <v>22500.0</v>
      </c>
      <c r="S83" s="53" t="s">
        <v>72</v>
      </c>
      <c r="T83" s="83">
        <v>45821.0</v>
      </c>
      <c r="U83" s="84" t="s">
        <v>82</v>
      </c>
      <c r="V83" s="84" t="s">
        <v>129</v>
      </c>
      <c r="W83" s="85" t="b">
        <f t="shared" si="1"/>
        <v>1</v>
      </c>
      <c r="X83" s="53" t="s">
        <v>57</v>
      </c>
      <c r="Y83" s="63"/>
      <c r="Z83" s="63"/>
    </row>
    <row r="84">
      <c r="A84" s="75" t="s">
        <v>257</v>
      </c>
      <c r="B84" s="74">
        <v>8.033141148E9</v>
      </c>
      <c r="C84" s="75" t="s">
        <v>12</v>
      </c>
      <c r="D84" s="76">
        <v>45817.37189814815</v>
      </c>
      <c r="E84" s="75" t="s">
        <v>82</v>
      </c>
      <c r="F84" s="75" t="s">
        <v>129</v>
      </c>
      <c r="G84" s="77" t="s">
        <v>14</v>
      </c>
      <c r="H84" s="77">
        <v>1.0</v>
      </c>
      <c r="I84" s="80"/>
      <c r="J84" s="77">
        <v>1.0</v>
      </c>
      <c r="K84" s="79"/>
      <c r="L84" s="79"/>
      <c r="M84" s="80"/>
      <c r="N84" s="79"/>
      <c r="O84" s="81">
        <v>9500.0</v>
      </c>
      <c r="P84" s="55">
        <v>4000.0</v>
      </c>
      <c r="Q84" s="82">
        <f t="array" ref="Q84">ifna(IF(D84="","",INDEX(UpdateSheet!K:K,MATCH(1,(UpdateSheet!G:G=MAXIFS(UpdateSheet!G:G, UpdateSheet!H:H, G84, UpdateSheet!I:I, J84, UpdateSheet!G:G, "&lt;=" &amp; D84))*(UpdateSheet!H:H=G84) * 
   (UpdateSheet!I:I=J84), 0))),"")
</f>
        <v>35500</v>
      </c>
      <c r="R84" s="81">
        <v>22000.0</v>
      </c>
      <c r="S84" s="53" t="s">
        <v>72</v>
      </c>
      <c r="T84" s="83">
        <v>45818.0</v>
      </c>
      <c r="U84" s="84" t="s">
        <v>82</v>
      </c>
      <c r="V84" s="84" t="s">
        <v>129</v>
      </c>
      <c r="W84" s="85" t="b">
        <f t="shared" si="1"/>
        <v>1</v>
      </c>
      <c r="X84" s="53" t="s">
        <v>11</v>
      </c>
      <c r="Y84" s="63"/>
      <c r="Z84" s="63"/>
    </row>
    <row r="85">
      <c r="A85" s="75" t="s">
        <v>258</v>
      </c>
      <c r="B85" s="74">
        <v>8.102801014E9</v>
      </c>
      <c r="C85" s="75" t="s">
        <v>18</v>
      </c>
      <c r="D85" s="76">
        <v>45817.445497685185</v>
      </c>
      <c r="E85" s="75" t="s">
        <v>82</v>
      </c>
      <c r="F85" s="75" t="s">
        <v>129</v>
      </c>
      <c r="G85" s="77" t="s">
        <v>14</v>
      </c>
      <c r="H85" s="77">
        <v>1.0</v>
      </c>
      <c r="I85" s="80"/>
      <c r="J85" s="77">
        <v>1.0</v>
      </c>
      <c r="K85" s="79"/>
      <c r="L85" s="79"/>
      <c r="M85" s="80"/>
      <c r="N85" s="79"/>
      <c r="O85" s="81">
        <v>9500.0</v>
      </c>
      <c r="P85" s="86"/>
      <c r="Q85" s="82">
        <f t="array" ref="Q85">ifna(IF(D85="","",INDEX(UpdateSheet!K:K,MATCH(1,(UpdateSheet!G:G=MAXIFS(UpdateSheet!G:G, UpdateSheet!H:H, G85, UpdateSheet!I:I, J85, UpdateSheet!G:G, "&lt;=" &amp; D85))*(UpdateSheet!H:H=G85) * 
   (UpdateSheet!I:I=J85), 0))),"")
</f>
        <v>35500</v>
      </c>
      <c r="R85" s="81">
        <v>26000.0</v>
      </c>
      <c r="S85" s="53" t="s">
        <v>126</v>
      </c>
      <c r="T85" s="87"/>
      <c r="U85" s="84" t="s">
        <v>97</v>
      </c>
      <c r="V85" s="84" t="s">
        <v>97</v>
      </c>
      <c r="W85" s="85" t="b">
        <f t="shared" si="1"/>
        <v>0</v>
      </c>
      <c r="X85" s="63"/>
      <c r="Y85" s="53" t="s">
        <v>259</v>
      </c>
      <c r="Z85" s="63"/>
    </row>
    <row r="86">
      <c r="A86" s="75" t="s">
        <v>260</v>
      </c>
      <c r="B86" s="74">
        <v>8.127893558E9</v>
      </c>
      <c r="C86" s="75" t="s">
        <v>12</v>
      </c>
      <c r="D86" s="76">
        <v>45817.49503472222</v>
      </c>
      <c r="E86" s="75" t="s">
        <v>82</v>
      </c>
      <c r="F86" s="75" t="s">
        <v>129</v>
      </c>
      <c r="G86" s="77" t="s">
        <v>14</v>
      </c>
      <c r="H86" s="77">
        <v>1.0</v>
      </c>
      <c r="I86" s="80"/>
      <c r="J86" s="77">
        <v>1.0</v>
      </c>
      <c r="K86" s="79"/>
      <c r="L86" s="79"/>
      <c r="M86" s="80"/>
      <c r="N86" s="79"/>
      <c r="O86" s="81">
        <v>9500.0</v>
      </c>
      <c r="P86" s="86"/>
      <c r="Q86" s="82">
        <f t="array" ref="Q86">ifna(IF(D86="","",INDEX(UpdateSheet!K:K,MATCH(1,(UpdateSheet!G:G=MAXIFS(UpdateSheet!G:G, UpdateSheet!H:H, G86, UpdateSheet!I:I, J86, UpdateSheet!G:G, "&lt;=" &amp; D86))*(UpdateSheet!H:H=G86) * 
   (UpdateSheet!I:I=J86), 0))),"")
</f>
        <v>35500</v>
      </c>
      <c r="R86" s="81">
        <v>26000.0</v>
      </c>
      <c r="S86" s="63" t="str">
        <f t="shared" ref="S86:S87" si="5">if(A86="","","Pending")</f>
        <v>Pending</v>
      </c>
      <c r="T86" s="87"/>
      <c r="U86" s="84" t="s">
        <v>97</v>
      </c>
      <c r="V86" s="84" t="s">
        <v>97</v>
      </c>
      <c r="W86" s="85" t="b">
        <f t="shared" si="1"/>
        <v>0</v>
      </c>
      <c r="X86" s="63"/>
      <c r="Y86" s="63"/>
      <c r="Z86" s="63"/>
    </row>
    <row r="87">
      <c r="A87" s="75" t="s">
        <v>261</v>
      </c>
      <c r="B87" s="74">
        <v>8.0358864E9</v>
      </c>
      <c r="C87" s="75" t="s">
        <v>62</v>
      </c>
      <c r="D87" s="76">
        <v>45817.523935185185</v>
      </c>
      <c r="E87" s="75" t="s">
        <v>82</v>
      </c>
      <c r="F87" s="75" t="s">
        <v>129</v>
      </c>
      <c r="G87" s="77" t="s">
        <v>14</v>
      </c>
      <c r="H87" s="77">
        <v>1.0</v>
      </c>
      <c r="I87" s="80"/>
      <c r="J87" s="77">
        <v>1.0</v>
      </c>
      <c r="K87" s="79"/>
      <c r="L87" s="79"/>
      <c r="M87" s="80"/>
      <c r="N87" s="79"/>
      <c r="O87" s="81">
        <v>9500.0</v>
      </c>
      <c r="P87" s="86"/>
      <c r="Q87" s="82">
        <f t="array" ref="Q87">ifna(IF(D87="","",INDEX(UpdateSheet!K:K,MATCH(1,(UpdateSheet!G:G=MAXIFS(UpdateSheet!G:G, UpdateSheet!H:H, G87, UpdateSheet!I:I, J87, UpdateSheet!G:G, "&lt;=" &amp; D87))*(UpdateSheet!H:H=G87) * 
   (UpdateSheet!I:I=J87), 0))),"")
</f>
        <v>35500</v>
      </c>
      <c r="R87" s="81">
        <v>26000.0</v>
      </c>
      <c r="S87" s="63" t="str">
        <f t="shared" si="5"/>
        <v>Pending</v>
      </c>
      <c r="T87" s="87"/>
      <c r="U87" s="84" t="s">
        <v>97</v>
      </c>
      <c r="V87" s="84" t="s">
        <v>97</v>
      </c>
      <c r="W87" s="85" t="b">
        <f t="shared" si="1"/>
        <v>0</v>
      </c>
      <c r="X87" s="63"/>
      <c r="Y87" s="53" t="s">
        <v>262</v>
      </c>
      <c r="Z87" s="63"/>
    </row>
    <row r="88">
      <c r="A88" s="75" t="s">
        <v>263</v>
      </c>
      <c r="B88" s="74">
        <v>8.067961365E9</v>
      </c>
      <c r="C88" s="75" t="s">
        <v>12</v>
      </c>
      <c r="D88" s="76">
        <v>45817.83043981482</v>
      </c>
      <c r="E88" s="75" t="s">
        <v>82</v>
      </c>
      <c r="F88" s="75" t="s">
        <v>129</v>
      </c>
      <c r="G88" s="77" t="s">
        <v>14</v>
      </c>
      <c r="H88" s="77">
        <v>3.0</v>
      </c>
      <c r="I88" s="80"/>
      <c r="J88" s="77">
        <v>3.0</v>
      </c>
      <c r="K88" s="79"/>
      <c r="L88" s="79"/>
      <c r="M88" s="80"/>
      <c r="N88" s="79"/>
      <c r="O88" s="81">
        <v>28500.0</v>
      </c>
      <c r="P88" s="55">
        <v>4500.0</v>
      </c>
      <c r="Q88" s="82">
        <f t="array" ref="Q88">ifna(IF(D88="","",INDEX(UpdateSheet!K:K,MATCH(1,(UpdateSheet!G:G=MAXIFS(UpdateSheet!G:G, UpdateSheet!H:H, G88, UpdateSheet!I:I, J88, UpdateSheet!G:G, "&lt;=" &amp; D88))*(UpdateSheet!H:H=G88) * 
   (UpdateSheet!I:I=J88), 0))),"")
</f>
        <v>61500</v>
      </c>
      <c r="R88" s="81">
        <v>28500.0</v>
      </c>
      <c r="S88" s="53" t="s">
        <v>72</v>
      </c>
      <c r="T88" s="83">
        <v>45819.0</v>
      </c>
      <c r="U88" s="84" t="s">
        <v>82</v>
      </c>
      <c r="V88" s="84" t="s">
        <v>129</v>
      </c>
      <c r="W88" s="85" t="b">
        <f t="shared" si="1"/>
        <v>1</v>
      </c>
      <c r="X88" s="53" t="s">
        <v>11</v>
      </c>
      <c r="Y88" s="63"/>
      <c r="Z88" s="63"/>
    </row>
    <row r="89">
      <c r="A89" s="75" t="s">
        <v>264</v>
      </c>
      <c r="B89" s="74">
        <v>8.136909729E9</v>
      </c>
      <c r="C89" s="75" t="s">
        <v>265</v>
      </c>
      <c r="D89" s="76">
        <v>45817.83961805556</v>
      </c>
      <c r="E89" s="75" t="s">
        <v>82</v>
      </c>
      <c r="F89" s="75" t="s">
        <v>129</v>
      </c>
      <c r="G89" s="77" t="s">
        <v>14</v>
      </c>
      <c r="H89" s="77">
        <v>1.0</v>
      </c>
      <c r="I89" s="80"/>
      <c r="J89" s="77">
        <v>1.0</v>
      </c>
      <c r="K89" s="79"/>
      <c r="L89" s="79"/>
      <c r="M89" s="80"/>
      <c r="N89" s="79"/>
      <c r="O89" s="81">
        <v>9500.0</v>
      </c>
      <c r="P89" s="86"/>
      <c r="Q89" s="82">
        <f t="array" ref="Q89">ifna(IF(D89="","",INDEX(UpdateSheet!K:K,MATCH(1,(UpdateSheet!G:G=MAXIFS(UpdateSheet!G:G, UpdateSheet!H:H, G89, UpdateSheet!I:I, J89, UpdateSheet!G:G, "&lt;=" &amp; D89))*(UpdateSheet!H:H=G89) * 
   (UpdateSheet!I:I=J89), 0))),"")
</f>
        <v>35500</v>
      </c>
      <c r="R89" s="81">
        <v>26000.0</v>
      </c>
      <c r="S89" s="63" t="str">
        <f>if(A89="","","Pending")</f>
        <v>Pending</v>
      </c>
      <c r="T89" s="87"/>
      <c r="U89" s="84" t="s">
        <v>97</v>
      </c>
      <c r="V89" s="84" t="s">
        <v>97</v>
      </c>
      <c r="W89" s="85" t="b">
        <f t="shared" si="1"/>
        <v>0</v>
      </c>
      <c r="X89" s="63"/>
      <c r="Y89" s="53" t="s">
        <v>266</v>
      </c>
      <c r="Z89" s="63"/>
    </row>
    <row r="90">
      <c r="A90" s="75" t="s">
        <v>267</v>
      </c>
      <c r="B90" s="74">
        <v>8.034527109E9</v>
      </c>
      <c r="C90" s="75" t="s">
        <v>131</v>
      </c>
      <c r="D90" s="76">
        <v>45818.47167824074</v>
      </c>
      <c r="E90" s="75" t="s">
        <v>82</v>
      </c>
      <c r="F90" s="75" t="s">
        <v>129</v>
      </c>
      <c r="G90" s="77" t="s">
        <v>14</v>
      </c>
      <c r="H90" s="77">
        <v>1.0</v>
      </c>
      <c r="I90" s="80"/>
      <c r="J90" s="77">
        <v>1.0</v>
      </c>
      <c r="K90" s="79"/>
      <c r="L90" s="79"/>
      <c r="M90" s="80"/>
      <c r="N90" s="79"/>
      <c r="O90" s="81">
        <v>9500.0</v>
      </c>
      <c r="P90" s="55">
        <v>5000.0</v>
      </c>
      <c r="Q90" s="82">
        <f t="array" ref="Q90">ifna(IF(D90="","",INDEX(UpdateSheet!K:K,MATCH(1,(UpdateSheet!G:G=MAXIFS(UpdateSheet!G:G, UpdateSheet!H:H, G90, UpdateSheet!I:I, J90, UpdateSheet!G:G, "&lt;=" &amp; D90))*(UpdateSheet!H:H=G90) * 
   (UpdateSheet!I:I=J90), 0))),"")
</f>
        <v>35500</v>
      </c>
      <c r="R90" s="81">
        <v>21000.0</v>
      </c>
      <c r="S90" s="53" t="s">
        <v>72</v>
      </c>
      <c r="T90" s="83">
        <v>45819.0</v>
      </c>
      <c r="U90" s="84" t="s">
        <v>82</v>
      </c>
      <c r="V90" s="84" t="s">
        <v>129</v>
      </c>
      <c r="W90" s="85" t="b">
        <f t="shared" si="1"/>
        <v>1</v>
      </c>
      <c r="X90" s="53" t="s">
        <v>55</v>
      </c>
      <c r="Y90" s="63"/>
      <c r="Z90" s="63"/>
    </row>
    <row r="91">
      <c r="A91" s="75" t="s">
        <v>268</v>
      </c>
      <c r="B91" s="74">
        <v>8.067920642E9</v>
      </c>
      <c r="C91" s="75" t="s">
        <v>12</v>
      </c>
      <c r="D91" s="76">
        <v>45818.54773148148</v>
      </c>
      <c r="E91" s="75" t="s">
        <v>82</v>
      </c>
      <c r="F91" s="75" t="s">
        <v>129</v>
      </c>
      <c r="G91" s="77" t="s">
        <v>14</v>
      </c>
      <c r="H91" s="77">
        <v>1.0</v>
      </c>
      <c r="I91" s="80"/>
      <c r="J91" s="77">
        <v>1.0</v>
      </c>
      <c r="K91" s="79"/>
      <c r="L91" s="79"/>
      <c r="M91" s="80"/>
      <c r="N91" s="79"/>
      <c r="O91" s="81">
        <v>9500.0</v>
      </c>
      <c r="P91" s="55">
        <v>8000.0</v>
      </c>
      <c r="Q91" s="82">
        <f t="array" ref="Q91">ifna(IF(D91="","",INDEX(UpdateSheet!K:K,MATCH(1,(UpdateSheet!G:G=MAXIFS(UpdateSheet!G:G, UpdateSheet!H:H, G91, UpdateSheet!I:I, J91, UpdateSheet!G:G, "&lt;=" &amp; D91))*(UpdateSheet!H:H=G91) * 
   (UpdateSheet!I:I=J91), 0))),"")
</f>
        <v>35500</v>
      </c>
      <c r="R91" s="81">
        <v>18000.0</v>
      </c>
      <c r="S91" s="53" t="s">
        <v>72</v>
      </c>
      <c r="T91" s="83">
        <v>45819.0</v>
      </c>
      <c r="U91" s="84" t="s">
        <v>82</v>
      </c>
      <c r="V91" s="84" t="s">
        <v>129</v>
      </c>
      <c r="W91" s="85" t="b">
        <f t="shared" si="1"/>
        <v>1</v>
      </c>
      <c r="X91" s="53" t="s">
        <v>11</v>
      </c>
      <c r="Y91" s="63"/>
      <c r="Z91" s="63"/>
    </row>
    <row r="92">
      <c r="A92" s="75" t="s">
        <v>269</v>
      </c>
      <c r="B92" s="74">
        <v>8.032511545E9</v>
      </c>
      <c r="C92" s="75" t="s">
        <v>270</v>
      </c>
      <c r="D92" s="76">
        <v>45818.86552083334</v>
      </c>
      <c r="E92" s="75" t="s">
        <v>82</v>
      </c>
      <c r="F92" s="75" t="s">
        <v>129</v>
      </c>
      <c r="G92" s="77" t="s">
        <v>14</v>
      </c>
      <c r="H92" s="77">
        <v>3.0</v>
      </c>
      <c r="I92" s="80"/>
      <c r="J92" s="77">
        <v>3.0</v>
      </c>
      <c r="K92" s="79"/>
      <c r="L92" s="79"/>
      <c r="M92" s="80"/>
      <c r="N92" s="79"/>
      <c r="O92" s="81">
        <v>28500.0</v>
      </c>
      <c r="P92" s="86"/>
      <c r="Q92" s="82">
        <f t="array" ref="Q92">ifna(IF(D92="","",INDEX(UpdateSheet!K:K,MATCH(1,(UpdateSheet!G:G=MAXIFS(UpdateSheet!G:G, UpdateSheet!H:H, G92, UpdateSheet!I:I, J92, UpdateSheet!G:G, "&lt;=" &amp; D92))*(UpdateSheet!H:H=G92) * 
   (UpdateSheet!I:I=J92), 0))),"")
</f>
        <v>61500</v>
      </c>
      <c r="R92" s="81">
        <v>33000.0</v>
      </c>
      <c r="S92" s="63" t="str">
        <f t="shared" ref="S92:S94" si="6">if(A92="","","Pending")</f>
        <v>Pending</v>
      </c>
      <c r="T92" s="87"/>
      <c r="U92" s="84" t="s">
        <v>97</v>
      </c>
      <c r="V92" s="84" t="s">
        <v>97</v>
      </c>
      <c r="W92" s="85" t="b">
        <f t="shared" si="1"/>
        <v>0</v>
      </c>
      <c r="X92" s="63"/>
      <c r="Y92" s="63"/>
      <c r="Z92" s="63"/>
    </row>
    <row r="93">
      <c r="A93" s="75" t="s">
        <v>271</v>
      </c>
      <c r="B93" s="74">
        <v>9.0226237E9</v>
      </c>
      <c r="C93" s="75" t="s">
        <v>62</v>
      </c>
      <c r="D93" s="76">
        <v>45819.096932870365</v>
      </c>
      <c r="E93" s="75" t="s">
        <v>82</v>
      </c>
      <c r="F93" s="75" t="s">
        <v>129</v>
      </c>
      <c r="G93" s="77" t="s">
        <v>14</v>
      </c>
      <c r="H93" s="77">
        <v>1.0</v>
      </c>
      <c r="I93" s="80"/>
      <c r="J93" s="77">
        <v>1.0</v>
      </c>
      <c r="K93" s="79"/>
      <c r="L93" s="79"/>
      <c r="M93" s="80"/>
      <c r="N93" s="79"/>
      <c r="O93" s="81">
        <v>9500.0</v>
      </c>
      <c r="P93" s="86"/>
      <c r="Q93" s="82">
        <f t="array" ref="Q93">ifna(IF(D93="","",INDEX(UpdateSheet!K:K,MATCH(1,(UpdateSheet!G:G=MAXIFS(UpdateSheet!G:G, UpdateSheet!H:H, G93, UpdateSheet!I:I, J93, UpdateSheet!G:G, "&lt;=" &amp; D93))*(UpdateSheet!H:H=G93) * 
   (UpdateSheet!I:I=J93), 0))),"")
</f>
        <v>35500</v>
      </c>
      <c r="R93" s="81">
        <v>26000.0</v>
      </c>
      <c r="S93" s="63" t="str">
        <f t="shared" si="6"/>
        <v>Pending</v>
      </c>
      <c r="T93" s="87"/>
      <c r="U93" s="84" t="s">
        <v>97</v>
      </c>
      <c r="V93" s="84" t="s">
        <v>97</v>
      </c>
      <c r="W93" s="85" t="b">
        <f t="shared" si="1"/>
        <v>0</v>
      </c>
      <c r="X93" s="63"/>
      <c r="Y93" s="63"/>
      <c r="Z93" s="63"/>
    </row>
    <row r="94">
      <c r="A94" s="75" t="s">
        <v>272</v>
      </c>
      <c r="B94" s="74">
        <v>8.068828301E9</v>
      </c>
      <c r="C94" s="75" t="s">
        <v>52</v>
      </c>
      <c r="D94" s="76">
        <v>45819.22206018519</v>
      </c>
      <c r="E94" s="75" t="s">
        <v>82</v>
      </c>
      <c r="F94" s="75" t="s">
        <v>129</v>
      </c>
      <c r="G94" s="77" t="s">
        <v>14</v>
      </c>
      <c r="H94" s="77">
        <v>1.0</v>
      </c>
      <c r="I94" s="80"/>
      <c r="J94" s="77">
        <v>1.0</v>
      </c>
      <c r="K94" s="79"/>
      <c r="L94" s="79"/>
      <c r="M94" s="80"/>
      <c r="N94" s="79"/>
      <c r="O94" s="81">
        <v>9500.0</v>
      </c>
      <c r="P94" s="86"/>
      <c r="Q94" s="82">
        <f t="array" ref="Q94">ifna(IF(D94="","",INDEX(UpdateSheet!K:K,MATCH(1,(UpdateSheet!G:G=MAXIFS(UpdateSheet!G:G, UpdateSheet!H:H, G94, UpdateSheet!I:I, J94, UpdateSheet!G:G, "&lt;=" &amp; D94))*(UpdateSheet!H:H=G94) * 
   (UpdateSheet!I:I=J94), 0))),"")
</f>
        <v>35500</v>
      </c>
      <c r="R94" s="81">
        <v>26000.0</v>
      </c>
      <c r="S94" s="63" t="str">
        <f t="shared" si="6"/>
        <v>Pending</v>
      </c>
      <c r="T94" s="87"/>
      <c r="U94" s="84" t="s">
        <v>97</v>
      </c>
      <c r="V94" s="84" t="s">
        <v>97</v>
      </c>
      <c r="W94" s="85" t="b">
        <f t="shared" si="1"/>
        <v>0</v>
      </c>
      <c r="X94" s="63"/>
      <c r="Y94" s="63"/>
      <c r="Z94" s="63"/>
    </row>
    <row r="95">
      <c r="A95" s="75" t="s">
        <v>273</v>
      </c>
      <c r="B95" s="74">
        <v>8.038730574E9</v>
      </c>
      <c r="C95" s="75" t="s">
        <v>131</v>
      </c>
      <c r="D95" s="76">
        <v>45819.74795138889</v>
      </c>
      <c r="E95" s="75" t="s">
        <v>82</v>
      </c>
      <c r="F95" s="75" t="s">
        <v>129</v>
      </c>
      <c r="G95" s="77" t="s">
        <v>14</v>
      </c>
      <c r="H95" s="77">
        <v>1.0</v>
      </c>
      <c r="I95" s="80"/>
      <c r="J95" s="77">
        <v>1.0</v>
      </c>
      <c r="K95" s="79"/>
      <c r="L95" s="79"/>
      <c r="M95" s="80"/>
      <c r="N95" s="79"/>
      <c r="O95" s="81">
        <v>9500.0</v>
      </c>
      <c r="P95" s="55">
        <v>4000.0</v>
      </c>
      <c r="Q95" s="82">
        <f t="array" ref="Q95">ifna(IF(D95="","",INDEX(UpdateSheet!K:K,MATCH(1,(UpdateSheet!G:G=MAXIFS(UpdateSheet!G:G, UpdateSheet!H:H, G95, UpdateSheet!I:I, J95, UpdateSheet!G:G, "&lt;=" &amp; D95))*(UpdateSheet!H:H=G95) * 
   (UpdateSheet!I:I=J95), 0))),"")
</f>
        <v>35500</v>
      </c>
      <c r="R95" s="81">
        <v>22000.0</v>
      </c>
      <c r="S95" s="53" t="s">
        <v>72</v>
      </c>
      <c r="T95" s="83">
        <v>45821.0</v>
      </c>
      <c r="U95" s="84" t="s">
        <v>82</v>
      </c>
      <c r="V95" s="84" t="s">
        <v>129</v>
      </c>
      <c r="W95" s="85" t="b">
        <f t="shared" si="1"/>
        <v>1</v>
      </c>
      <c r="X95" s="53" t="s">
        <v>55</v>
      </c>
      <c r="Y95" s="53"/>
      <c r="Z95" s="63"/>
    </row>
    <row r="96">
      <c r="A96" s="75" t="s">
        <v>274</v>
      </c>
      <c r="B96" s="74">
        <v>7.061827366E9</v>
      </c>
      <c r="C96" s="75" t="s">
        <v>131</v>
      </c>
      <c r="D96" s="76">
        <v>45819.94804398148</v>
      </c>
      <c r="E96" s="75" t="s">
        <v>82</v>
      </c>
      <c r="F96" s="75" t="s">
        <v>129</v>
      </c>
      <c r="G96" s="77" t="s">
        <v>14</v>
      </c>
      <c r="H96" s="77">
        <v>1.0</v>
      </c>
      <c r="I96" s="80"/>
      <c r="J96" s="77">
        <v>1.0</v>
      </c>
      <c r="K96" s="79"/>
      <c r="L96" s="79"/>
      <c r="M96" s="80"/>
      <c r="N96" s="79"/>
      <c r="O96" s="81">
        <v>9500.0</v>
      </c>
      <c r="P96" s="86"/>
      <c r="Q96" s="82">
        <f t="array" ref="Q96">ifna(IF(D96="","",INDEX(UpdateSheet!K:K,MATCH(1,(UpdateSheet!G:G=MAXIFS(UpdateSheet!G:G, UpdateSheet!H:H, G96, UpdateSheet!I:I, J96, UpdateSheet!G:G, "&lt;=" &amp; D96))*(UpdateSheet!H:H=G96) * 
   (UpdateSheet!I:I=J96), 0))),"")
</f>
        <v>35500</v>
      </c>
      <c r="R96" s="81">
        <v>26000.0</v>
      </c>
      <c r="S96" s="63" t="str">
        <f t="shared" ref="S96:S99" si="7">if(A96="","","Pending")</f>
        <v>Pending</v>
      </c>
      <c r="T96" s="87"/>
      <c r="U96" s="84" t="s">
        <v>97</v>
      </c>
      <c r="V96" s="84" t="s">
        <v>97</v>
      </c>
      <c r="W96" s="85" t="b">
        <f t="shared" si="1"/>
        <v>0</v>
      </c>
      <c r="X96" s="63"/>
      <c r="Y96" s="63"/>
      <c r="Z96" s="63"/>
    </row>
    <row r="97">
      <c r="A97" s="75" t="s">
        <v>275</v>
      </c>
      <c r="B97" s="74">
        <v>9.034676044E9</v>
      </c>
      <c r="C97" s="75" t="s">
        <v>205</v>
      </c>
      <c r="D97" s="76">
        <v>45820.57525462963</v>
      </c>
      <c r="E97" s="75" t="s">
        <v>82</v>
      </c>
      <c r="F97" s="75" t="s">
        <v>129</v>
      </c>
      <c r="G97" s="77" t="s">
        <v>14</v>
      </c>
      <c r="H97" s="77">
        <v>2.0</v>
      </c>
      <c r="I97" s="80"/>
      <c r="J97" s="77">
        <v>2.0</v>
      </c>
      <c r="K97" s="79"/>
      <c r="L97" s="79"/>
      <c r="M97" s="80"/>
      <c r="N97" s="79"/>
      <c r="O97" s="81">
        <v>19000.0</v>
      </c>
      <c r="P97" s="86"/>
      <c r="Q97" s="82">
        <f t="array" ref="Q97">ifna(IF(D97="","",INDEX(UpdateSheet!K:K,MATCH(1,(UpdateSheet!G:G=MAXIFS(UpdateSheet!G:G, UpdateSheet!H:H, G97, UpdateSheet!I:I, J97, UpdateSheet!G:G, "&lt;=" &amp; D97))*(UpdateSheet!H:H=G97) * 
   (UpdateSheet!I:I=J97), 0))),"")
</f>
        <v>49500</v>
      </c>
      <c r="R97" s="81">
        <v>30500.0</v>
      </c>
      <c r="S97" s="63" t="str">
        <f t="shared" si="7"/>
        <v>Pending</v>
      </c>
      <c r="T97" s="87"/>
      <c r="U97" s="84" t="s">
        <v>97</v>
      </c>
      <c r="V97" s="84" t="s">
        <v>97</v>
      </c>
      <c r="W97" s="85" t="b">
        <f t="shared" si="1"/>
        <v>0</v>
      </c>
      <c r="X97" s="63"/>
      <c r="Y97" s="63"/>
      <c r="Z97" s="63"/>
    </row>
    <row r="98">
      <c r="A98" s="75" t="s">
        <v>276</v>
      </c>
      <c r="B98" s="74">
        <v>8.035960314E9</v>
      </c>
      <c r="C98" s="75" t="s">
        <v>12</v>
      </c>
      <c r="D98" s="76">
        <v>45821.32486111111</v>
      </c>
      <c r="E98" s="75" t="s">
        <v>82</v>
      </c>
      <c r="F98" s="75" t="s">
        <v>129</v>
      </c>
      <c r="G98" s="77" t="s">
        <v>14</v>
      </c>
      <c r="H98" s="77">
        <v>1.0</v>
      </c>
      <c r="I98" s="80"/>
      <c r="J98" s="77">
        <v>1.0</v>
      </c>
      <c r="K98" s="79"/>
      <c r="L98" s="79"/>
      <c r="M98" s="80"/>
      <c r="N98" s="79"/>
      <c r="O98" s="81">
        <v>9500.0</v>
      </c>
      <c r="P98" s="86"/>
      <c r="Q98" s="82">
        <f t="array" ref="Q98">ifna(IF(D98="","",INDEX(UpdateSheet!K:K,MATCH(1,(UpdateSheet!G:G=MAXIFS(UpdateSheet!G:G, UpdateSheet!H:H, G98, UpdateSheet!I:I, J98, UpdateSheet!G:G, "&lt;=" &amp; D98))*(UpdateSheet!H:H=G98) * 
   (UpdateSheet!I:I=J98), 0))),"")
</f>
        <v>35500</v>
      </c>
      <c r="R98" s="81">
        <v>26000.0</v>
      </c>
      <c r="S98" s="63" t="str">
        <f t="shared" si="7"/>
        <v>Pending</v>
      </c>
      <c r="T98" s="87"/>
      <c r="U98" s="84" t="s">
        <v>97</v>
      </c>
      <c r="V98" s="84" t="s">
        <v>97</v>
      </c>
      <c r="W98" s="85" t="b">
        <f t="shared" si="1"/>
        <v>0</v>
      </c>
      <c r="X98" s="63"/>
      <c r="Y98" s="63"/>
      <c r="Z98" s="63"/>
    </row>
    <row r="99">
      <c r="A99" s="75" t="s">
        <v>277</v>
      </c>
      <c r="B99" s="74">
        <v>8.0657638E9</v>
      </c>
      <c r="C99" s="75" t="s">
        <v>211</v>
      </c>
      <c r="D99" s="76">
        <v>45821.39658564815</v>
      </c>
      <c r="E99" s="75" t="s">
        <v>82</v>
      </c>
      <c r="F99" s="75" t="s">
        <v>129</v>
      </c>
      <c r="G99" s="77" t="s">
        <v>14</v>
      </c>
      <c r="H99" s="77">
        <v>1.0</v>
      </c>
      <c r="I99" s="80"/>
      <c r="J99" s="77">
        <v>1.0</v>
      </c>
      <c r="K99" s="79"/>
      <c r="L99" s="79"/>
      <c r="M99" s="80"/>
      <c r="N99" s="79"/>
      <c r="O99" s="81">
        <v>9500.0</v>
      </c>
      <c r="P99" s="86"/>
      <c r="Q99" s="82">
        <f t="array" ref="Q99">ifna(IF(D99="","",INDEX(UpdateSheet!K:K,MATCH(1,(UpdateSheet!G:G=MAXIFS(UpdateSheet!G:G, UpdateSheet!H:H, G99, UpdateSheet!I:I, J99, UpdateSheet!G:G, "&lt;=" &amp; D99))*(UpdateSheet!H:H=G99) * 
   (UpdateSheet!I:I=J99), 0))),"")
</f>
        <v>35500</v>
      </c>
      <c r="R99" s="81">
        <v>26000.0</v>
      </c>
      <c r="S99" s="63" t="str">
        <f t="shared" si="7"/>
        <v>Pending</v>
      </c>
      <c r="T99" s="87"/>
      <c r="U99" s="84" t="s">
        <v>97</v>
      </c>
      <c r="V99" s="84" t="s">
        <v>97</v>
      </c>
      <c r="W99" s="85" t="b">
        <f t="shared" si="1"/>
        <v>0</v>
      </c>
      <c r="X99" s="63"/>
      <c r="Y99" s="63"/>
      <c r="Z99" s="63"/>
    </row>
    <row r="100">
      <c r="A100" s="75" t="s">
        <v>278</v>
      </c>
      <c r="B100" s="74">
        <v>8.138289305E9</v>
      </c>
      <c r="C100" s="75" t="s">
        <v>153</v>
      </c>
      <c r="D100" s="76">
        <v>45821.87636574074</v>
      </c>
      <c r="E100" s="75" t="s">
        <v>82</v>
      </c>
      <c r="F100" s="75" t="s">
        <v>129</v>
      </c>
      <c r="G100" s="77" t="s">
        <v>14</v>
      </c>
      <c r="H100" s="77">
        <v>1.0</v>
      </c>
      <c r="I100" s="80"/>
      <c r="J100" s="77">
        <v>1.0</v>
      </c>
      <c r="K100" s="79"/>
      <c r="L100" s="79"/>
      <c r="M100" s="80"/>
      <c r="N100" s="79"/>
      <c r="O100" s="81">
        <v>9500.0</v>
      </c>
      <c r="P100" s="55">
        <v>6000.0</v>
      </c>
      <c r="Q100" s="82">
        <f t="array" ref="Q100">ifna(IF(D100="","",INDEX(UpdateSheet!K:K,MATCH(1,(UpdateSheet!G:G=MAXIFS(UpdateSheet!G:G, UpdateSheet!H:H, G100, UpdateSheet!I:I, J100, UpdateSheet!G:G, "&lt;=" &amp; D100))*(UpdateSheet!H:H=G100) * 
   (UpdateSheet!I:I=J100), 0))),"")
</f>
        <v>35500</v>
      </c>
      <c r="R100" s="81">
        <v>20000.0</v>
      </c>
      <c r="S100" s="53" t="s">
        <v>72</v>
      </c>
      <c r="T100" s="83">
        <v>45826.0</v>
      </c>
      <c r="U100" s="84" t="s">
        <v>82</v>
      </c>
      <c r="V100" s="84" t="s">
        <v>129</v>
      </c>
      <c r="W100" s="85" t="b">
        <f t="shared" si="1"/>
        <v>1</v>
      </c>
      <c r="X100" s="53" t="s">
        <v>39</v>
      </c>
      <c r="Y100" s="63"/>
      <c r="Z100" s="63"/>
    </row>
    <row r="101">
      <c r="A101" s="75" t="s">
        <v>279</v>
      </c>
      <c r="B101" s="74">
        <v>8.065795153E9</v>
      </c>
      <c r="C101" s="75" t="s">
        <v>208</v>
      </c>
      <c r="D101" s="76">
        <v>45822.35244212963</v>
      </c>
      <c r="E101" s="75" t="s">
        <v>82</v>
      </c>
      <c r="F101" s="75" t="s">
        <v>129</v>
      </c>
      <c r="G101" s="77" t="s">
        <v>14</v>
      </c>
      <c r="H101" s="77">
        <v>1.0</v>
      </c>
      <c r="I101" s="80"/>
      <c r="J101" s="77">
        <v>1.0</v>
      </c>
      <c r="K101" s="79"/>
      <c r="L101" s="79"/>
      <c r="M101" s="80"/>
      <c r="N101" s="79"/>
      <c r="O101" s="81">
        <v>9500.0</v>
      </c>
      <c r="P101" s="86"/>
      <c r="Q101" s="82">
        <f t="array" ref="Q101">ifna(IF(D101="","",INDEX(UpdateSheet!K:K,MATCH(1,(UpdateSheet!G:G=MAXIFS(UpdateSheet!G:G, UpdateSheet!H:H, G101, UpdateSheet!I:I, J101, UpdateSheet!G:G, "&lt;=" &amp; D101))*(UpdateSheet!H:H=G101) * 
   (UpdateSheet!I:I=J101), 0))),"")
</f>
        <v>35500</v>
      </c>
      <c r="R101" s="81">
        <v>26000.0</v>
      </c>
      <c r="S101" s="63" t="str">
        <f t="shared" ref="S101:S102" si="8">if(A101="","","Pending")</f>
        <v>Pending</v>
      </c>
      <c r="T101" s="87"/>
      <c r="U101" s="84" t="s">
        <v>97</v>
      </c>
      <c r="V101" s="84" t="s">
        <v>97</v>
      </c>
      <c r="W101" s="85" t="b">
        <f t="shared" si="1"/>
        <v>0</v>
      </c>
      <c r="X101" s="63"/>
      <c r="Y101" s="63"/>
      <c r="Z101" s="63"/>
    </row>
    <row r="102">
      <c r="A102" s="75" t="s">
        <v>280</v>
      </c>
      <c r="B102" s="74">
        <v>8.108892563E9</v>
      </c>
      <c r="C102" s="75" t="s">
        <v>171</v>
      </c>
      <c r="D102" s="76">
        <v>45822.416874999995</v>
      </c>
      <c r="E102" s="75" t="s">
        <v>82</v>
      </c>
      <c r="F102" s="75" t="s">
        <v>129</v>
      </c>
      <c r="G102" s="77" t="s">
        <v>14</v>
      </c>
      <c r="H102" s="77">
        <v>1.0</v>
      </c>
      <c r="I102" s="80"/>
      <c r="J102" s="77">
        <v>1.0</v>
      </c>
      <c r="K102" s="79"/>
      <c r="L102" s="79"/>
      <c r="M102" s="80"/>
      <c r="N102" s="79"/>
      <c r="O102" s="81">
        <v>9500.0</v>
      </c>
      <c r="P102" s="86"/>
      <c r="Q102" s="82">
        <f t="array" ref="Q102">ifna(IF(D102="","",INDEX(UpdateSheet!K:K,MATCH(1,(UpdateSheet!G:G=MAXIFS(UpdateSheet!G:G, UpdateSheet!H:H, G102, UpdateSheet!I:I, J102, UpdateSheet!G:G, "&lt;=" &amp; D102))*(UpdateSheet!H:H=G102) * 
   (UpdateSheet!I:I=J102), 0))),"")
</f>
        <v>35500</v>
      </c>
      <c r="R102" s="81">
        <v>26000.0</v>
      </c>
      <c r="S102" s="63" t="str">
        <f t="shared" si="8"/>
        <v>Pending</v>
      </c>
      <c r="T102" s="87"/>
      <c r="U102" s="84" t="s">
        <v>97</v>
      </c>
      <c r="V102" s="84" t="s">
        <v>97</v>
      </c>
      <c r="W102" s="85" t="b">
        <f t="shared" si="1"/>
        <v>0</v>
      </c>
      <c r="X102" s="63"/>
      <c r="Y102" s="63"/>
      <c r="Z102" s="63"/>
    </row>
    <row r="103">
      <c r="A103" s="75" t="s">
        <v>281</v>
      </c>
      <c r="B103" s="74">
        <v>8.021189843E9</v>
      </c>
      <c r="C103" s="75" t="s">
        <v>62</v>
      </c>
      <c r="D103" s="76">
        <v>45822.43884259259</v>
      </c>
      <c r="E103" s="75" t="s">
        <v>82</v>
      </c>
      <c r="F103" s="75" t="s">
        <v>129</v>
      </c>
      <c r="G103" s="77" t="s">
        <v>14</v>
      </c>
      <c r="H103" s="77">
        <v>1.0</v>
      </c>
      <c r="I103" s="80"/>
      <c r="J103" s="77">
        <v>1.0</v>
      </c>
      <c r="K103" s="79"/>
      <c r="L103" s="79"/>
      <c r="M103" s="80"/>
      <c r="N103" s="79"/>
      <c r="O103" s="81">
        <v>9500.0</v>
      </c>
      <c r="P103" s="55">
        <v>5000.0</v>
      </c>
      <c r="Q103" s="82">
        <f t="array" ref="Q103">ifna(IF(D103="","",INDEX(UpdateSheet!K:K,MATCH(1,(UpdateSheet!G:G=MAXIFS(UpdateSheet!G:G, UpdateSheet!H:H, G103, UpdateSheet!I:I, J103, UpdateSheet!G:G, "&lt;=" &amp; D103))*(UpdateSheet!H:H=G103) * 
   (UpdateSheet!I:I=J103), 0))),"")
</f>
        <v>35500</v>
      </c>
      <c r="R103" s="81">
        <v>21000.0</v>
      </c>
      <c r="S103" s="53" t="s">
        <v>72</v>
      </c>
      <c r="T103" s="83">
        <v>45824.0</v>
      </c>
      <c r="U103" s="84" t="s">
        <v>82</v>
      </c>
      <c r="V103" s="84" t="s">
        <v>129</v>
      </c>
      <c r="W103" s="85" t="b">
        <f t="shared" si="1"/>
        <v>1</v>
      </c>
      <c r="X103" s="53" t="s">
        <v>60</v>
      </c>
      <c r="Y103" s="63"/>
      <c r="Z103" s="63"/>
    </row>
    <row r="104">
      <c r="A104" s="75" t="s">
        <v>282</v>
      </c>
      <c r="B104" s="74">
        <v>8.036982633E9</v>
      </c>
      <c r="C104" s="75" t="s">
        <v>62</v>
      </c>
      <c r="D104" s="76">
        <v>45822.57773148148</v>
      </c>
      <c r="E104" s="75" t="s">
        <v>82</v>
      </c>
      <c r="F104" s="75" t="s">
        <v>129</v>
      </c>
      <c r="G104" s="77" t="s">
        <v>14</v>
      </c>
      <c r="H104" s="77">
        <v>1.0</v>
      </c>
      <c r="I104" s="80"/>
      <c r="J104" s="77">
        <v>1.0</v>
      </c>
      <c r="K104" s="79"/>
      <c r="L104" s="79"/>
      <c r="M104" s="80"/>
      <c r="N104" s="79"/>
      <c r="O104" s="81">
        <v>9500.0</v>
      </c>
      <c r="P104" s="55">
        <v>5000.0</v>
      </c>
      <c r="Q104" s="82">
        <f t="array" ref="Q104">ifna(IF(D104="","",INDEX(UpdateSheet!K:K,MATCH(1,(UpdateSheet!G:G=MAXIFS(UpdateSheet!G:G, UpdateSheet!H:H, G104, UpdateSheet!I:I, J104, UpdateSheet!G:G, "&lt;=" &amp; D104))*(UpdateSheet!H:H=G104) * 
   (UpdateSheet!I:I=J104), 0))),"")
</f>
        <v>35500</v>
      </c>
      <c r="R104" s="81">
        <v>21000.0</v>
      </c>
      <c r="S104" s="53" t="s">
        <v>72</v>
      </c>
      <c r="T104" s="83">
        <v>45824.0</v>
      </c>
      <c r="U104" s="84" t="s">
        <v>82</v>
      </c>
      <c r="V104" s="84" t="s">
        <v>129</v>
      </c>
      <c r="W104" s="85" t="b">
        <f t="shared" si="1"/>
        <v>1</v>
      </c>
      <c r="X104" s="53" t="s">
        <v>60</v>
      </c>
      <c r="Y104" s="63"/>
      <c r="Z104" s="63"/>
    </row>
    <row r="105">
      <c r="A105" s="75" t="s">
        <v>283</v>
      </c>
      <c r="B105" s="74">
        <v>9.061445403E9</v>
      </c>
      <c r="C105" s="75" t="s">
        <v>62</v>
      </c>
      <c r="D105" s="76">
        <v>45822.98780092593</v>
      </c>
      <c r="E105" s="75" t="s">
        <v>82</v>
      </c>
      <c r="F105" s="75" t="s">
        <v>129</v>
      </c>
      <c r="G105" s="77" t="s">
        <v>14</v>
      </c>
      <c r="H105" s="77">
        <v>1.0</v>
      </c>
      <c r="I105" s="80"/>
      <c r="J105" s="77">
        <v>1.0</v>
      </c>
      <c r="K105" s="79"/>
      <c r="L105" s="79"/>
      <c r="M105" s="80"/>
      <c r="N105" s="79"/>
      <c r="O105" s="81">
        <v>9500.0</v>
      </c>
      <c r="P105" s="55">
        <v>7000.0</v>
      </c>
      <c r="Q105" s="82">
        <f t="array" ref="Q105">ifna(IF(D105="","",INDEX(UpdateSheet!K:K,MATCH(1,(UpdateSheet!G:G=MAXIFS(UpdateSheet!G:G, UpdateSheet!H:H, G105, UpdateSheet!I:I, J105, UpdateSheet!G:G, "&lt;=" &amp; D105))*(UpdateSheet!H:H=G105) * 
   (UpdateSheet!I:I=J105), 0))),"")
</f>
        <v>35500</v>
      </c>
      <c r="R105" s="81">
        <v>19000.0</v>
      </c>
      <c r="S105" s="53" t="s">
        <v>72</v>
      </c>
      <c r="T105" s="83">
        <v>45825.0</v>
      </c>
      <c r="U105" s="84" t="s">
        <v>82</v>
      </c>
      <c r="V105" s="84" t="s">
        <v>129</v>
      </c>
      <c r="W105" s="85" t="b">
        <f t="shared" si="1"/>
        <v>1</v>
      </c>
      <c r="X105" s="53" t="s">
        <v>60</v>
      </c>
      <c r="Y105" s="53"/>
      <c r="Z105" s="63"/>
    </row>
    <row r="106">
      <c r="A106" s="75" t="s">
        <v>284</v>
      </c>
      <c r="B106" s="74">
        <v>8.165953776E9</v>
      </c>
      <c r="C106" s="75" t="s">
        <v>12</v>
      </c>
      <c r="D106" s="76">
        <v>45823.38868055555</v>
      </c>
      <c r="E106" s="75" t="s">
        <v>82</v>
      </c>
      <c r="F106" s="75" t="s">
        <v>129</v>
      </c>
      <c r="G106" s="77" t="s">
        <v>14</v>
      </c>
      <c r="H106" s="77">
        <v>1.0</v>
      </c>
      <c r="I106" s="80"/>
      <c r="J106" s="77">
        <v>1.0</v>
      </c>
      <c r="K106" s="79"/>
      <c r="L106" s="79"/>
      <c r="M106" s="80"/>
      <c r="N106" s="79"/>
      <c r="O106" s="81">
        <v>9500.0</v>
      </c>
      <c r="P106" s="86"/>
      <c r="Q106" s="82">
        <f t="array" ref="Q106">ifna(IF(D106="","",INDEX(UpdateSheet!K:K,MATCH(1,(UpdateSheet!G:G=MAXIFS(UpdateSheet!G:G, UpdateSheet!H:H, G106, UpdateSheet!I:I, J106, UpdateSheet!G:G, "&lt;=" &amp; D106))*(UpdateSheet!H:H=G106) * 
   (UpdateSheet!I:I=J106), 0))),"")
</f>
        <v>35500</v>
      </c>
      <c r="R106" s="81">
        <v>26000.0</v>
      </c>
      <c r="S106" s="63" t="str">
        <f>if(A106="","","Pending")</f>
        <v>Pending</v>
      </c>
      <c r="T106" s="87"/>
      <c r="U106" s="84" t="s">
        <v>97</v>
      </c>
      <c r="V106" s="84" t="s">
        <v>97</v>
      </c>
      <c r="W106" s="85" t="b">
        <f t="shared" si="1"/>
        <v>0</v>
      </c>
      <c r="X106" s="63"/>
      <c r="Y106" s="63"/>
      <c r="Z106" s="63"/>
    </row>
    <row r="107">
      <c r="A107" s="75" t="s">
        <v>285</v>
      </c>
      <c r="B107" s="74">
        <v>7.048077633E9</v>
      </c>
      <c r="C107" s="75" t="s">
        <v>62</v>
      </c>
      <c r="D107" s="76">
        <v>45823.49590277778</v>
      </c>
      <c r="E107" s="75" t="s">
        <v>82</v>
      </c>
      <c r="F107" s="75" t="s">
        <v>129</v>
      </c>
      <c r="G107" s="77" t="s">
        <v>14</v>
      </c>
      <c r="H107" s="77">
        <v>1.0</v>
      </c>
      <c r="I107" s="80"/>
      <c r="J107" s="77">
        <v>1.0</v>
      </c>
      <c r="K107" s="79"/>
      <c r="L107" s="79"/>
      <c r="M107" s="80"/>
      <c r="N107" s="79"/>
      <c r="O107" s="81">
        <v>9500.0</v>
      </c>
      <c r="P107" s="55">
        <v>5000.0</v>
      </c>
      <c r="Q107" s="82">
        <f t="array" ref="Q107">ifna(IF(D107="","",INDEX(UpdateSheet!K:K,MATCH(1,(UpdateSheet!G:G=MAXIFS(UpdateSheet!G:G, UpdateSheet!H:H, G107, UpdateSheet!I:I, J107, UpdateSheet!G:G, "&lt;=" &amp; D107))*(UpdateSheet!H:H=G107) * 
   (UpdateSheet!I:I=J107), 0))),"")
</f>
        <v>35500</v>
      </c>
      <c r="R107" s="81">
        <v>21000.0</v>
      </c>
      <c r="S107" s="53" t="s">
        <v>72</v>
      </c>
      <c r="T107" s="83">
        <v>45824.0</v>
      </c>
      <c r="U107" s="84" t="s">
        <v>82</v>
      </c>
      <c r="V107" s="84" t="s">
        <v>129</v>
      </c>
      <c r="W107" s="85" t="b">
        <f t="shared" si="1"/>
        <v>1</v>
      </c>
      <c r="X107" s="53" t="s">
        <v>60</v>
      </c>
      <c r="Y107" s="63"/>
      <c r="Z107" s="63"/>
    </row>
    <row r="108">
      <c r="A108" s="75" t="s">
        <v>286</v>
      </c>
      <c r="B108" s="74">
        <v>8.037266982E9</v>
      </c>
      <c r="C108" s="75" t="s">
        <v>254</v>
      </c>
      <c r="D108" s="76">
        <v>45823.814988425926</v>
      </c>
      <c r="E108" s="75" t="s">
        <v>82</v>
      </c>
      <c r="F108" s="75" t="s">
        <v>129</v>
      </c>
      <c r="G108" s="77" t="s">
        <v>14</v>
      </c>
      <c r="H108" s="77">
        <v>1.0</v>
      </c>
      <c r="I108" s="80"/>
      <c r="J108" s="77">
        <v>1.0</v>
      </c>
      <c r="K108" s="79"/>
      <c r="L108" s="79"/>
      <c r="M108" s="80"/>
      <c r="N108" s="79"/>
      <c r="O108" s="81">
        <v>9500.0</v>
      </c>
      <c r="P108" s="55">
        <v>4500.0</v>
      </c>
      <c r="Q108" s="82">
        <f t="array" ref="Q108">ifna(IF(D108="","",INDEX(UpdateSheet!K:K,MATCH(1,(UpdateSheet!G:G=MAXIFS(UpdateSheet!G:G, UpdateSheet!H:H, G108, UpdateSheet!I:I, J108, UpdateSheet!G:G, "&lt;=" &amp; D108))*(UpdateSheet!H:H=G108) * 
   (UpdateSheet!I:I=J108), 0))),"")
</f>
        <v>35500</v>
      </c>
      <c r="R108" s="81">
        <v>21500.0</v>
      </c>
      <c r="S108" s="53" t="s">
        <v>72</v>
      </c>
      <c r="T108" s="83">
        <v>45832.0</v>
      </c>
      <c r="U108" s="84" t="s">
        <v>82</v>
      </c>
      <c r="V108" s="84" t="s">
        <v>129</v>
      </c>
      <c r="W108" s="85" t="b">
        <f t="shared" si="1"/>
        <v>1</v>
      </c>
      <c r="X108" s="53" t="s">
        <v>31</v>
      </c>
      <c r="Y108" s="63"/>
      <c r="Z108" s="63"/>
    </row>
    <row r="109">
      <c r="A109" s="75" t="s">
        <v>287</v>
      </c>
      <c r="B109" s="74">
        <v>8.089257635E9</v>
      </c>
      <c r="C109" s="75" t="s">
        <v>219</v>
      </c>
      <c r="D109" s="76">
        <v>45824.311793981484</v>
      </c>
      <c r="E109" s="75" t="s">
        <v>82</v>
      </c>
      <c r="F109" s="75" t="s">
        <v>129</v>
      </c>
      <c r="G109" s="77" t="s">
        <v>14</v>
      </c>
      <c r="H109" s="77">
        <v>1.0</v>
      </c>
      <c r="I109" s="80"/>
      <c r="J109" s="77">
        <v>1.0</v>
      </c>
      <c r="K109" s="79"/>
      <c r="L109" s="79"/>
      <c r="M109" s="80"/>
      <c r="N109" s="79"/>
      <c r="O109" s="81">
        <v>9500.0</v>
      </c>
      <c r="P109" s="55">
        <v>5000.0</v>
      </c>
      <c r="Q109" s="82">
        <f t="array" ref="Q109">ifna(IF(D109="","",INDEX(UpdateSheet!K:K,MATCH(1,(UpdateSheet!G:G=MAXIFS(UpdateSheet!G:G, UpdateSheet!H:H, G109, UpdateSheet!I:I, J109, UpdateSheet!G:G, "&lt;=" &amp; D109))*(UpdateSheet!H:H=G109) * 
   (UpdateSheet!I:I=J109), 0))),"")
</f>
        <v>35500</v>
      </c>
      <c r="R109" s="81">
        <v>21000.0</v>
      </c>
      <c r="S109" s="53" t="s">
        <v>72</v>
      </c>
      <c r="T109" s="83">
        <v>45829.0</v>
      </c>
      <c r="U109" s="84" t="s">
        <v>82</v>
      </c>
      <c r="V109" s="84" t="s">
        <v>129</v>
      </c>
      <c r="W109" s="85" t="b">
        <f t="shared" si="1"/>
        <v>1</v>
      </c>
      <c r="X109" s="53" t="s">
        <v>41</v>
      </c>
      <c r="Y109" s="63"/>
      <c r="Z109" s="63"/>
    </row>
    <row r="110">
      <c r="A110" s="75" t="s">
        <v>288</v>
      </c>
      <c r="B110" s="74">
        <v>9.036006103E9</v>
      </c>
      <c r="C110" s="75" t="s">
        <v>62</v>
      </c>
      <c r="D110" s="76">
        <v>45824.375543981485</v>
      </c>
      <c r="E110" s="75" t="s">
        <v>82</v>
      </c>
      <c r="F110" s="75" t="s">
        <v>129</v>
      </c>
      <c r="G110" s="77" t="s">
        <v>14</v>
      </c>
      <c r="H110" s="77">
        <v>2.0</v>
      </c>
      <c r="I110" s="80"/>
      <c r="J110" s="77">
        <v>2.0</v>
      </c>
      <c r="K110" s="79"/>
      <c r="L110" s="79"/>
      <c r="M110" s="80"/>
      <c r="N110" s="79"/>
      <c r="O110" s="81">
        <v>19000.0</v>
      </c>
      <c r="P110" s="55">
        <v>7000.0</v>
      </c>
      <c r="Q110" s="82">
        <f t="array" ref="Q110">ifna(IF(D110="","",INDEX(UpdateSheet!K:K,MATCH(1,(UpdateSheet!G:G=MAXIFS(UpdateSheet!G:G, UpdateSheet!H:H, G110, UpdateSheet!I:I, J110, UpdateSheet!G:G, "&lt;=" &amp; D110))*(UpdateSheet!H:H=G110) * 
   (UpdateSheet!I:I=J110), 0))),"")
</f>
        <v>49500</v>
      </c>
      <c r="R110" s="81">
        <v>23500.0</v>
      </c>
      <c r="S110" s="53" t="s">
        <v>72</v>
      </c>
      <c r="T110" s="83">
        <v>45824.0</v>
      </c>
      <c r="U110" s="84" t="s">
        <v>82</v>
      </c>
      <c r="V110" s="84" t="s">
        <v>129</v>
      </c>
      <c r="W110" s="85" t="b">
        <f t="shared" si="1"/>
        <v>1</v>
      </c>
      <c r="X110" s="53" t="s">
        <v>60</v>
      </c>
      <c r="Y110" s="63"/>
      <c r="Z110" s="63"/>
    </row>
    <row r="111">
      <c r="A111" s="75" t="s">
        <v>289</v>
      </c>
      <c r="B111" s="74">
        <v>8.037027384E9</v>
      </c>
      <c r="C111" s="75" t="s">
        <v>131</v>
      </c>
      <c r="D111" s="76">
        <v>45824.71576388889</v>
      </c>
      <c r="E111" s="75" t="s">
        <v>82</v>
      </c>
      <c r="F111" s="75" t="s">
        <v>129</v>
      </c>
      <c r="G111" s="77" t="s">
        <v>14</v>
      </c>
      <c r="H111" s="77">
        <v>1.0</v>
      </c>
      <c r="I111" s="80"/>
      <c r="J111" s="77">
        <v>1.0</v>
      </c>
      <c r="K111" s="79"/>
      <c r="L111" s="79"/>
      <c r="M111" s="80"/>
      <c r="N111" s="79"/>
      <c r="O111" s="81">
        <v>9500.0</v>
      </c>
      <c r="P111" s="55">
        <v>4000.0</v>
      </c>
      <c r="Q111" s="82">
        <f t="array" ref="Q111">ifna(IF(D111="","",INDEX(UpdateSheet!K:K,MATCH(1,(UpdateSheet!G:G=MAXIFS(UpdateSheet!G:G, UpdateSheet!H:H, G111, UpdateSheet!I:I, J111, UpdateSheet!G:G, "&lt;=" &amp; D111))*(UpdateSheet!H:H=G111) * 
   (UpdateSheet!I:I=J111), 0))),"")
</f>
        <v>35500</v>
      </c>
      <c r="R111" s="81">
        <v>22000.0</v>
      </c>
      <c r="S111" s="53" t="s">
        <v>72</v>
      </c>
      <c r="T111" s="83">
        <v>45825.0</v>
      </c>
      <c r="U111" s="84" t="s">
        <v>82</v>
      </c>
      <c r="V111" s="84" t="s">
        <v>129</v>
      </c>
      <c r="W111" s="85" t="b">
        <f t="shared" si="1"/>
        <v>1</v>
      </c>
      <c r="X111" s="53" t="s">
        <v>55</v>
      </c>
      <c r="Y111" s="63"/>
      <c r="Z111" s="63"/>
    </row>
    <row r="112">
      <c r="A112" s="75" t="s">
        <v>290</v>
      </c>
      <c r="B112" s="74">
        <v>9.023501439E9</v>
      </c>
      <c r="C112" s="75" t="s">
        <v>219</v>
      </c>
      <c r="D112" s="76">
        <v>45824.73443287037</v>
      </c>
      <c r="E112" s="75" t="s">
        <v>82</v>
      </c>
      <c r="F112" s="75" t="s">
        <v>129</v>
      </c>
      <c r="G112" s="77" t="s">
        <v>14</v>
      </c>
      <c r="H112" s="77">
        <v>1.0</v>
      </c>
      <c r="I112" s="80"/>
      <c r="J112" s="77">
        <v>1.0</v>
      </c>
      <c r="K112" s="79"/>
      <c r="L112" s="79"/>
      <c r="M112" s="80"/>
      <c r="N112" s="79"/>
      <c r="O112" s="81">
        <v>9500.0</v>
      </c>
      <c r="P112" s="86"/>
      <c r="Q112" s="82">
        <f t="array" ref="Q112">ifna(IF(D112="","",INDEX(UpdateSheet!K:K,MATCH(1,(UpdateSheet!G:G=MAXIFS(UpdateSheet!G:G, UpdateSheet!H:H, G112, UpdateSheet!I:I, J112, UpdateSheet!G:G, "&lt;=" &amp; D112))*(UpdateSheet!H:H=G112) * 
   (UpdateSheet!I:I=J112), 0))),"")
</f>
        <v>35500</v>
      </c>
      <c r="R112" s="81">
        <v>26000.0</v>
      </c>
      <c r="S112" s="63" t="str">
        <f t="shared" ref="S112:S113" si="9">if(A112="","","Pending")</f>
        <v>Pending</v>
      </c>
      <c r="T112" s="87"/>
      <c r="U112" s="84" t="s">
        <v>97</v>
      </c>
      <c r="V112" s="84" t="s">
        <v>97</v>
      </c>
      <c r="W112" s="85" t="b">
        <f t="shared" si="1"/>
        <v>0</v>
      </c>
      <c r="X112" s="63"/>
      <c r="Y112" s="63"/>
      <c r="Z112" s="63"/>
    </row>
    <row r="113">
      <c r="A113" s="75" t="s">
        <v>291</v>
      </c>
      <c r="B113" s="74">
        <v>8.160158511E9</v>
      </c>
      <c r="C113" s="75" t="s">
        <v>222</v>
      </c>
      <c r="D113" s="76">
        <v>45824.866990740746</v>
      </c>
      <c r="E113" s="75" t="s">
        <v>82</v>
      </c>
      <c r="F113" s="75" t="s">
        <v>129</v>
      </c>
      <c r="G113" s="77" t="s">
        <v>14</v>
      </c>
      <c r="H113" s="77">
        <v>1.0</v>
      </c>
      <c r="I113" s="80"/>
      <c r="J113" s="77">
        <v>1.0</v>
      </c>
      <c r="K113" s="79"/>
      <c r="L113" s="79"/>
      <c r="M113" s="80"/>
      <c r="N113" s="79"/>
      <c r="O113" s="81">
        <v>9500.0</v>
      </c>
      <c r="P113" s="86"/>
      <c r="Q113" s="82">
        <f t="array" ref="Q113">ifna(IF(D113="","",INDEX(UpdateSheet!K:K,MATCH(1,(UpdateSheet!G:G=MAXIFS(UpdateSheet!G:G, UpdateSheet!H:H, G113, UpdateSheet!I:I, J113, UpdateSheet!G:G, "&lt;=" &amp; D113))*(UpdateSheet!H:H=G113) * 
   (UpdateSheet!I:I=J113), 0))),"")
</f>
        <v>35500</v>
      </c>
      <c r="R113" s="81">
        <v>26000.0</v>
      </c>
      <c r="S113" s="63" t="str">
        <f t="shared" si="9"/>
        <v>Pending</v>
      </c>
      <c r="T113" s="87"/>
      <c r="U113" s="84" t="s">
        <v>97</v>
      </c>
      <c r="V113" s="84" t="s">
        <v>97</v>
      </c>
      <c r="W113" s="85" t="b">
        <f t="shared" si="1"/>
        <v>0</v>
      </c>
      <c r="X113" s="63"/>
      <c r="Y113" s="63"/>
      <c r="Z113" s="63"/>
    </row>
    <row r="114">
      <c r="A114" s="75" t="s">
        <v>292</v>
      </c>
      <c r="B114" s="74">
        <v>8.03324637E9</v>
      </c>
      <c r="C114" s="75" t="s">
        <v>131</v>
      </c>
      <c r="D114" s="76">
        <v>45825.356041666666</v>
      </c>
      <c r="E114" s="75" t="s">
        <v>82</v>
      </c>
      <c r="F114" s="75" t="s">
        <v>129</v>
      </c>
      <c r="G114" s="77" t="s">
        <v>14</v>
      </c>
      <c r="H114" s="77">
        <v>2.0</v>
      </c>
      <c r="I114" s="80"/>
      <c r="J114" s="77">
        <v>2.0</v>
      </c>
      <c r="K114" s="79"/>
      <c r="L114" s="79"/>
      <c r="M114" s="80"/>
      <c r="N114" s="79"/>
      <c r="O114" s="81">
        <v>19000.0</v>
      </c>
      <c r="P114" s="55">
        <v>4000.0</v>
      </c>
      <c r="Q114" s="82">
        <f t="array" ref="Q114">ifna(IF(D114="","",INDEX(UpdateSheet!K:K,MATCH(1,(UpdateSheet!G:G=MAXIFS(UpdateSheet!G:G, UpdateSheet!H:H, G114, UpdateSheet!I:I, J114, UpdateSheet!G:G, "&lt;=" &amp; D114))*(UpdateSheet!H:H=G114) * 
   (UpdateSheet!I:I=J114), 0))),"")
</f>
        <v>49500</v>
      </c>
      <c r="R114" s="81">
        <v>26500.0</v>
      </c>
      <c r="S114" s="53" t="s">
        <v>72</v>
      </c>
      <c r="T114" s="83">
        <v>45825.0</v>
      </c>
      <c r="U114" s="84" t="s">
        <v>82</v>
      </c>
      <c r="V114" s="84" t="s">
        <v>129</v>
      </c>
      <c r="W114" s="85" t="b">
        <f t="shared" si="1"/>
        <v>1</v>
      </c>
      <c r="X114" s="53" t="s">
        <v>55</v>
      </c>
      <c r="Y114" s="63"/>
      <c r="Z114" s="63"/>
    </row>
    <row r="115">
      <c r="A115" s="75" t="s">
        <v>293</v>
      </c>
      <c r="B115" s="74">
        <v>8.133766054E9</v>
      </c>
      <c r="C115" s="75" t="s">
        <v>12</v>
      </c>
      <c r="D115" s="76">
        <v>45825.35678240741</v>
      </c>
      <c r="E115" s="75" t="s">
        <v>82</v>
      </c>
      <c r="F115" s="75" t="s">
        <v>129</v>
      </c>
      <c r="G115" s="77" t="s">
        <v>14</v>
      </c>
      <c r="H115" s="77">
        <v>1.0</v>
      </c>
      <c r="I115" s="80"/>
      <c r="J115" s="77">
        <v>1.0</v>
      </c>
      <c r="K115" s="79"/>
      <c r="L115" s="79"/>
      <c r="M115" s="80"/>
      <c r="N115" s="79"/>
      <c r="O115" s="81">
        <v>9500.0</v>
      </c>
      <c r="P115" s="55">
        <v>4500.0</v>
      </c>
      <c r="Q115" s="82">
        <f t="array" ref="Q115">ifna(IF(D115="","",INDEX(UpdateSheet!K:K,MATCH(1,(UpdateSheet!G:G=MAXIFS(UpdateSheet!G:G, UpdateSheet!H:H, G115, UpdateSheet!I:I, J115, UpdateSheet!G:G, "&lt;=" &amp; D115))*(UpdateSheet!H:H=G115) * 
   (UpdateSheet!I:I=J115), 0))),"")
</f>
        <v>35500</v>
      </c>
      <c r="R115" s="81">
        <v>21500.0</v>
      </c>
      <c r="S115" s="53" t="s">
        <v>72</v>
      </c>
      <c r="T115" s="83">
        <v>45825.0</v>
      </c>
      <c r="U115" s="84" t="s">
        <v>82</v>
      </c>
      <c r="V115" s="84" t="s">
        <v>129</v>
      </c>
      <c r="W115" s="85" t="b">
        <f t="shared" si="1"/>
        <v>1</v>
      </c>
      <c r="X115" s="53" t="s">
        <v>11</v>
      </c>
      <c r="Y115" s="63"/>
      <c r="Z115" s="63"/>
    </row>
    <row r="116">
      <c r="A116" s="75" t="s">
        <v>294</v>
      </c>
      <c r="B116" s="74">
        <v>8.111110798E9</v>
      </c>
      <c r="C116" s="75" t="s">
        <v>27</v>
      </c>
      <c r="D116" s="76">
        <v>45825.36326388889</v>
      </c>
      <c r="E116" s="75" t="s">
        <v>82</v>
      </c>
      <c r="F116" s="75" t="s">
        <v>129</v>
      </c>
      <c r="G116" s="77" t="s">
        <v>14</v>
      </c>
      <c r="H116" s="77">
        <v>1.0</v>
      </c>
      <c r="I116" s="80"/>
      <c r="J116" s="77">
        <v>1.0</v>
      </c>
      <c r="K116" s="79"/>
      <c r="L116" s="79"/>
      <c r="M116" s="80"/>
      <c r="N116" s="79"/>
      <c r="O116" s="81">
        <v>9500.0</v>
      </c>
      <c r="P116" s="86"/>
      <c r="Q116" s="82">
        <f t="array" ref="Q116">ifna(IF(D116="","",INDEX(UpdateSheet!K:K,MATCH(1,(UpdateSheet!G:G=MAXIFS(UpdateSheet!G:G, UpdateSheet!H:H, G116, UpdateSheet!I:I, J116, UpdateSheet!G:G, "&lt;=" &amp; D116))*(UpdateSheet!H:H=G116) * 
   (UpdateSheet!I:I=J116), 0))),"")
</f>
        <v>35500</v>
      </c>
      <c r="R116" s="81">
        <v>26000.0</v>
      </c>
      <c r="S116" s="63" t="str">
        <f>if(A116="","","Pending")</f>
        <v>Pending</v>
      </c>
      <c r="T116" s="87"/>
      <c r="U116" s="84" t="s">
        <v>97</v>
      </c>
      <c r="V116" s="84" t="s">
        <v>97</v>
      </c>
      <c r="W116" s="85" t="b">
        <f t="shared" si="1"/>
        <v>0</v>
      </c>
      <c r="X116" s="63"/>
      <c r="Y116" s="53" t="s">
        <v>295</v>
      </c>
      <c r="Z116" s="63"/>
    </row>
    <row r="117">
      <c r="A117" s="75" t="s">
        <v>296</v>
      </c>
      <c r="B117" s="74">
        <v>8.035771462E9</v>
      </c>
      <c r="C117" s="75" t="s">
        <v>18</v>
      </c>
      <c r="D117" s="76">
        <v>45825.406446759254</v>
      </c>
      <c r="E117" s="75" t="s">
        <v>82</v>
      </c>
      <c r="F117" s="75" t="s">
        <v>129</v>
      </c>
      <c r="G117" s="77" t="s">
        <v>14</v>
      </c>
      <c r="H117" s="77">
        <v>2.0</v>
      </c>
      <c r="I117" s="80"/>
      <c r="J117" s="77">
        <v>2.0</v>
      </c>
      <c r="K117" s="79"/>
      <c r="L117" s="79"/>
      <c r="M117" s="80"/>
      <c r="N117" s="79"/>
      <c r="O117" s="81">
        <v>19000.0</v>
      </c>
      <c r="P117" s="55">
        <v>5000.0</v>
      </c>
      <c r="Q117" s="82">
        <f t="array" ref="Q117">ifna(IF(D117="","",INDEX(UpdateSheet!K:K,MATCH(1,(UpdateSheet!G:G=MAXIFS(UpdateSheet!G:G, UpdateSheet!H:H, G117, UpdateSheet!I:I, J117, UpdateSheet!G:G, "&lt;=" &amp; D117))*(UpdateSheet!H:H=G117) * 
   (UpdateSheet!I:I=J117), 0))),"")
</f>
        <v>49500</v>
      </c>
      <c r="R117" s="81">
        <v>25500.0</v>
      </c>
      <c r="S117" s="53" t="s">
        <v>72</v>
      </c>
      <c r="T117" s="83">
        <v>45826.0</v>
      </c>
      <c r="U117" s="84" t="s">
        <v>82</v>
      </c>
      <c r="V117" s="84" t="s">
        <v>129</v>
      </c>
      <c r="W117" s="85" t="b">
        <f t="shared" si="1"/>
        <v>1</v>
      </c>
      <c r="X117" s="53" t="s">
        <v>17</v>
      </c>
      <c r="Y117" s="63"/>
      <c r="Z117" s="63"/>
    </row>
    <row r="118">
      <c r="A118" s="75" t="s">
        <v>297</v>
      </c>
      <c r="B118" s="74">
        <v>8.135706592E9</v>
      </c>
      <c r="C118" s="75" t="s">
        <v>22</v>
      </c>
      <c r="D118" s="76">
        <v>45825.46033564815</v>
      </c>
      <c r="E118" s="75" t="s">
        <v>82</v>
      </c>
      <c r="F118" s="75" t="s">
        <v>129</v>
      </c>
      <c r="G118" s="77" t="s">
        <v>14</v>
      </c>
      <c r="H118" s="77">
        <v>1.0</v>
      </c>
      <c r="I118" s="80"/>
      <c r="J118" s="77">
        <v>1.0</v>
      </c>
      <c r="K118" s="79"/>
      <c r="L118" s="79"/>
      <c r="M118" s="80"/>
      <c r="N118" s="79"/>
      <c r="O118" s="81">
        <v>9500.0</v>
      </c>
      <c r="P118" s="86"/>
      <c r="Q118" s="82">
        <f t="array" ref="Q118">ifna(IF(D118="","",INDEX(UpdateSheet!K:K,MATCH(1,(UpdateSheet!G:G=MAXIFS(UpdateSheet!G:G, UpdateSheet!H:H, G118, UpdateSheet!I:I, J118, UpdateSheet!G:G, "&lt;=" &amp; D118))*(UpdateSheet!H:H=G118) * 
   (UpdateSheet!I:I=J118), 0))),"")
</f>
        <v>35500</v>
      </c>
      <c r="R118" s="81">
        <v>26000.0</v>
      </c>
      <c r="S118" s="53" t="s">
        <v>126</v>
      </c>
      <c r="T118" s="87"/>
      <c r="U118" s="84" t="s">
        <v>97</v>
      </c>
      <c r="V118" s="84" t="s">
        <v>97</v>
      </c>
      <c r="W118" s="85" t="b">
        <f t="shared" si="1"/>
        <v>0</v>
      </c>
      <c r="X118" s="63"/>
      <c r="Y118" s="53" t="s">
        <v>298</v>
      </c>
      <c r="Z118" s="63"/>
    </row>
    <row r="119">
      <c r="A119" s="75" t="s">
        <v>299</v>
      </c>
      <c r="B119" s="74">
        <v>8.034157862E9</v>
      </c>
      <c r="C119" s="75" t="s">
        <v>62</v>
      </c>
      <c r="D119" s="76">
        <v>45825.54099537037</v>
      </c>
      <c r="E119" s="75" t="s">
        <v>82</v>
      </c>
      <c r="F119" s="75" t="s">
        <v>129</v>
      </c>
      <c r="G119" s="77" t="s">
        <v>14</v>
      </c>
      <c r="H119" s="77">
        <v>2.0</v>
      </c>
      <c r="I119" s="80"/>
      <c r="J119" s="77">
        <v>2.0</v>
      </c>
      <c r="K119" s="79"/>
      <c r="L119" s="79"/>
      <c r="M119" s="80"/>
      <c r="N119" s="79"/>
      <c r="O119" s="81">
        <v>19000.0</v>
      </c>
      <c r="P119" s="55">
        <v>7000.0</v>
      </c>
      <c r="Q119" s="82">
        <f t="array" ref="Q119">ifna(IF(D119="","",INDEX(UpdateSheet!K:K,MATCH(1,(UpdateSheet!G:G=MAXIFS(UpdateSheet!G:G, UpdateSheet!H:H, G119, UpdateSheet!I:I, J119, UpdateSheet!G:G, "&lt;=" &amp; D119))*(UpdateSheet!H:H=G119) * 
   (UpdateSheet!I:I=J119), 0))),"")
</f>
        <v>49500</v>
      </c>
      <c r="R119" s="81">
        <v>23500.0</v>
      </c>
      <c r="S119" s="53" t="s">
        <v>72</v>
      </c>
      <c r="T119" s="83">
        <v>45826.0</v>
      </c>
      <c r="U119" s="84" t="s">
        <v>82</v>
      </c>
      <c r="V119" s="84" t="s">
        <v>129</v>
      </c>
      <c r="W119" s="85" t="b">
        <f t="shared" si="1"/>
        <v>1</v>
      </c>
      <c r="X119" s="53" t="s">
        <v>60</v>
      </c>
      <c r="Y119" s="63"/>
      <c r="Z119" s="63"/>
    </row>
    <row r="120">
      <c r="A120" s="75" t="s">
        <v>300</v>
      </c>
      <c r="B120" s="74">
        <v>8.03885755E9</v>
      </c>
      <c r="C120" s="75" t="s">
        <v>62</v>
      </c>
      <c r="D120" s="76">
        <v>45825.6097337963</v>
      </c>
      <c r="E120" s="75" t="s">
        <v>82</v>
      </c>
      <c r="F120" s="75" t="s">
        <v>129</v>
      </c>
      <c r="G120" s="77" t="s">
        <v>14</v>
      </c>
      <c r="H120" s="77">
        <v>1.0</v>
      </c>
      <c r="I120" s="80"/>
      <c r="J120" s="77">
        <v>1.0</v>
      </c>
      <c r="K120" s="79"/>
      <c r="L120" s="79"/>
      <c r="M120" s="80"/>
      <c r="N120" s="79"/>
      <c r="O120" s="81">
        <v>9500.0</v>
      </c>
      <c r="P120" s="55">
        <v>7000.0</v>
      </c>
      <c r="Q120" s="82">
        <f t="array" ref="Q120">ifna(IF(D120="","",INDEX(UpdateSheet!K:K,MATCH(1,(UpdateSheet!G:G=MAXIFS(UpdateSheet!G:G, UpdateSheet!H:H, G120, UpdateSheet!I:I, J120, UpdateSheet!G:G, "&lt;=" &amp; D120))*(UpdateSheet!H:H=G120) * 
   (UpdateSheet!I:I=J120), 0))),"")
</f>
        <v>35500</v>
      </c>
      <c r="R120" s="81">
        <v>19000.0</v>
      </c>
      <c r="S120" s="53" t="s">
        <v>72</v>
      </c>
      <c r="T120" s="83">
        <v>45826.0</v>
      </c>
      <c r="U120" s="84" t="s">
        <v>82</v>
      </c>
      <c r="V120" s="84" t="s">
        <v>129</v>
      </c>
      <c r="W120" s="85" t="b">
        <f t="shared" si="1"/>
        <v>1</v>
      </c>
      <c r="X120" s="53" t="s">
        <v>60</v>
      </c>
      <c r="Y120" s="63"/>
      <c r="Z120" s="63"/>
    </row>
    <row r="121">
      <c r="A121" s="75" t="s">
        <v>301</v>
      </c>
      <c r="B121" s="74">
        <v>8.032877758E9</v>
      </c>
      <c r="C121" s="75" t="s">
        <v>134</v>
      </c>
      <c r="D121" s="76">
        <v>45825.6603125</v>
      </c>
      <c r="E121" s="75" t="s">
        <v>82</v>
      </c>
      <c r="F121" s="75" t="s">
        <v>129</v>
      </c>
      <c r="G121" s="77" t="s">
        <v>14</v>
      </c>
      <c r="H121" s="77">
        <v>1.0</v>
      </c>
      <c r="I121" s="80"/>
      <c r="J121" s="77">
        <v>1.0</v>
      </c>
      <c r="K121" s="79"/>
      <c r="L121" s="79"/>
      <c r="M121" s="80"/>
      <c r="N121" s="79"/>
      <c r="O121" s="81">
        <v>9500.0</v>
      </c>
      <c r="P121" s="86"/>
      <c r="Q121" s="82">
        <f t="array" ref="Q121">ifna(IF(D121="","",INDEX(UpdateSheet!K:K,MATCH(1,(UpdateSheet!G:G=MAXIFS(UpdateSheet!G:G, UpdateSheet!H:H, G121, UpdateSheet!I:I, J121, UpdateSheet!G:G, "&lt;=" &amp; D121))*(UpdateSheet!H:H=G121) * 
   (UpdateSheet!I:I=J121), 0))),"")
</f>
        <v>35500</v>
      </c>
      <c r="R121" s="81">
        <v>26000.0</v>
      </c>
      <c r="S121" s="63" t="str">
        <f>if(A121="","","Pending")</f>
        <v>Pending</v>
      </c>
      <c r="T121" s="87"/>
      <c r="U121" s="84" t="s">
        <v>97</v>
      </c>
      <c r="V121" s="84" t="s">
        <v>97</v>
      </c>
      <c r="W121" s="85" t="b">
        <f t="shared" si="1"/>
        <v>0</v>
      </c>
      <c r="X121" s="63"/>
      <c r="Y121" s="63"/>
      <c r="Z121" s="63"/>
    </row>
    <row r="122">
      <c r="A122" s="75" t="s">
        <v>302</v>
      </c>
      <c r="B122" s="74">
        <v>8.055099668E9</v>
      </c>
      <c r="C122" s="75" t="s">
        <v>62</v>
      </c>
      <c r="D122" s="76">
        <v>45825.66677083333</v>
      </c>
      <c r="E122" s="75" t="s">
        <v>82</v>
      </c>
      <c r="F122" s="75" t="s">
        <v>129</v>
      </c>
      <c r="G122" s="77" t="s">
        <v>14</v>
      </c>
      <c r="H122" s="77">
        <v>1.0</v>
      </c>
      <c r="I122" s="80"/>
      <c r="J122" s="77">
        <v>1.0</v>
      </c>
      <c r="K122" s="79"/>
      <c r="L122" s="79"/>
      <c r="M122" s="80"/>
      <c r="N122" s="79"/>
      <c r="O122" s="81">
        <v>9500.0</v>
      </c>
      <c r="P122" s="55">
        <v>7000.0</v>
      </c>
      <c r="Q122" s="82">
        <f t="array" ref="Q122">ifna(IF(D122="","",INDEX(UpdateSheet!K:K,MATCH(1,(UpdateSheet!G:G=MAXIFS(UpdateSheet!G:G, UpdateSheet!H:H, G122, UpdateSheet!I:I, J122, UpdateSheet!G:G, "&lt;=" &amp; D122))*(UpdateSheet!H:H=G122) * 
   (UpdateSheet!I:I=J122), 0))),"")
</f>
        <v>35500</v>
      </c>
      <c r="R122" s="81">
        <v>19000.0</v>
      </c>
      <c r="S122" s="53" t="s">
        <v>72</v>
      </c>
      <c r="T122" s="83">
        <v>45826.0</v>
      </c>
      <c r="U122" s="84" t="s">
        <v>82</v>
      </c>
      <c r="V122" s="84" t="s">
        <v>129</v>
      </c>
      <c r="W122" s="85" t="b">
        <f t="shared" si="1"/>
        <v>1</v>
      </c>
      <c r="X122" s="53" t="s">
        <v>60</v>
      </c>
      <c r="Y122" s="63"/>
      <c r="Z122" s="63"/>
    </row>
    <row r="123">
      <c r="A123" s="75" t="s">
        <v>303</v>
      </c>
      <c r="B123" s="74">
        <v>8.066881869E9</v>
      </c>
      <c r="C123" s="75" t="s">
        <v>198</v>
      </c>
      <c r="D123" s="76">
        <v>45826.21315972222</v>
      </c>
      <c r="E123" s="75" t="s">
        <v>82</v>
      </c>
      <c r="F123" s="75" t="s">
        <v>129</v>
      </c>
      <c r="G123" s="77" t="s">
        <v>14</v>
      </c>
      <c r="H123" s="77">
        <v>1.0</v>
      </c>
      <c r="I123" s="80"/>
      <c r="J123" s="77">
        <v>1.0</v>
      </c>
      <c r="K123" s="79"/>
      <c r="L123" s="79"/>
      <c r="M123" s="80"/>
      <c r="N123" s="79"/>
      <c r="O123" s="81">
        <v>9500.0</v>
      </c>
      <c r="P123" s="86"/>
      <c r="Q123" s="82">
        <f t="array" ref="Q123">ifna(IF(D123="","",INDEX(UpdateSheet!K:K,MATCH(1,(UpdateSheet!G:G=MAXIFS(UpdateSheet!G:G, UpdateSheet!H:H, G123, UpdateSheet!I:I, J123, UpdateSheet!G:G, "&lt;=" &amp; D123))*(UpdateSheet!H:H=G123) * 
   (UpdateSheet!I:I=J123), 0))),"")
</f>
        <v>35500</v>
      </c>
      <c r="R123" s="81">
        <v>26000.0</v>
      </c>
      <c r="S123" s="63" t="str">
        <f t="shared" ref="S123:S126" si="10">if(A123="","","Pending")</f>
        <v>Pending</v>
      </c>
      <c r="T123" s="87"/>
      <c r="U123" s="84" t="s">
        <v>97</v>
      </c>
      <c r="V123" s="84" t="s">
        <v>97</v>
      </c>
      <c r="W123" s="85" t="b">
        <f t="shared" si="1"/>
        <v>0</v>
      </c>
      <c r="X123" s="63"/>
      <c r="Y123" s="63"/>
      <c r="Z123" s="63"/>
    </row>
    <row r="124">
      <c r="A124" s="75" t="s">
        <v>304</v>
      </c>
      <c r="B124" s="74">
        <v>8.064645345E9</v>
      </c>
      <c r="C124" s="75" t="s">
        <v>62</v>
      </c>
      <c r="D124" s="76">
        <v>45826.300983796296</v>
      </c>
      <c r="E124" s="75" t="s">
        <v>82</v>
      </c>
      <c r="F124" s="75" t="s">
        <v>129</v>
      </c>
      <c r="G124" s="77" t="s">
        <v>14</v>
      </c>
      <c r="H124" s="77">
        <v>1.0</v>
      </c>
      <c r="I124" s="80"/>
      <c r="J124" s="77">
        <v>1.0</v>
      </c>
      <c r="K124" s="79"/>
      <c r="L124" s="79"/>
      <c r="M124" s="80"/>
      <c r="N124" s="79"/>
      <c r="O124" s="81">
        <v>9500.0</v>
      </c>
      <c r="P124" s="86"/>
      <c r="Q124" s="82">
        <f t="array" ref="Q124">ifna(IF(D124="","",INDEX(UpdateSheet!K:K,MATCH(1,(UpdateSheet!G:G=MAXIFS(UpdateSheet!G:G, UpdateSheet!H:H, G124, UpdateSheet!I:I, J124, UpdateSheet!G:G, "&lt;=" &amp; D124))*(UpdateSheet!H:H=G124) * 
   (UpdateSheet!I:I=J124), 0))),"")
</f>
        <v>35500</v>
      </c>
      <c r="R124" s="81">
        <v>26000.0</v>
      </c>
      <c r="S124" s="63" t="str">
        <f t="shared" si="10"/>
        <v>Pending</v>
      </c>
      <c r="T124" s="87"/>
      <c r="U124" s="84" t="s">
        <v>97</v>
      </c>
      <c r="V124" s="84" t="s">
        <v>97</v>
      </c>
      <c r="W124" s="85" t="b">
        <f t="shared" si="1"/>
        <v>0</v>
      </c>
      <c r="X124" s="63"/>
      <c r="Y124" s="63"/>
      <c r="Z124" s="63"/>
    </row>
    <row r="125">
      <c r="A125" s="75" t="s">
        <v>305</v>
      </c>
      <c r="B125" s="74">
        <v>8.140743637E9</v>
      </c>
      <c r="C125" s="75" t="s">
        <v>62</v>
      </c>
      <c r="D125" s="76">
        <v>45826.33704861111</v>
      </c>
      <c r="E125" s="75" t="s">
        <v>82</v>
      </c>
      <c r="F125" s="75" t="s">
        <v>129</v>
      </c>
      <c r="G125" s="77" t="s">
        <v>14</v>
      </c>
      <c r="H125" s="77">
        <v>2.0</v>
      </c>
      <c r="I125" s="80"/>
      <c r="J125" s="77">
        <v>2.0</v>
      </c>
      <c r="K125" s="79"/>
      <c r="L125" s="79"/>
      <c r="M125" s="80"/>
      <c r="N125" s="79"/>
      <c r="O125" s="81">
        <v>19000.0</v>
      </c>
      <c r="P125" s="86"/>
      <c r="Q125" s="82">
        <f t="array" ref="Q125">ifna(IF(D125="","",INDEX(UpdateSheet!K:K,MATCH(1,(UpdateSheet!G:G=MAXIFS(UpdateSheet!G:G, UpdateSheet!H:H, G125, UpdateSheet!I:I, J125, UpdateSheet!G:G, "&lt;=" &amp; D125))*(UpdateSheet!H:H=G125) * 
   (UpdateSheet!I:I=J125), 0))),"")
</f>
        <v>49500</v>
      </c>
      <c r="R125" s="81">
        <v>30500.0</v>
      </c>
      <c r="S125" s="63" t="str">
        <f t="shared" si="10"/>
        <v>Pending</v>
      </c>
      <c r="T125" s="87"/>
      <c r="U125" s="84" t="s">
        <v>97</v>
      </c>
      <c r="V125" s="84" t="s">
        <v>97</v>
      </c>
      <c r="W125" s="85" t="b">
        <f t="shared" si="1"/>
        <v>0</v>
      </c>
      <c r="X125" s="63"/>
      <c r="Y125" s="53" t="s">
        <v>306</v>
      </c>
      <c r="Z125" s="63"/>
    </row>
    <row r="126">
      <c r="A126" s="75" t="s">
        <v>307</v>
      </c>
      <c r="B126" s="74">
        <v>8.038502145E9</v>
      </c>
      <c r="C126" s="75" t="s">
        <v>27</v>
      </c>
      <c r="D126" s="76">
        <v>45826.365891203706</v>
      </c>
      <c r="E126" s="75" t="s">
        <v>82</v>
      </c>
      <c r="F126" s="75" t="s">
        <v>129</v>
      </c>
      <c r="G126" s="77" t="s">
        <v>14</v>
      </c>
      <c r="H126" s="77">
        <v>1.0</v>
      </c>
      <c r="I126" s="80"/>
      <c r="J126" s="77">
        <v>1.0</v>
      </c>
      <c r="K126" s="79"/>
      <c r="L126" s="79"/>
      <c r="M126" s="80"/>
      <c r="N126" s="79"/>
      <c r="O126" s="81">
        <v>9500.0</v>
      </c>
      <c r="P126" s="86"/>
      <c r="Q126" s="82">
        <f t="array" ref="Q126">ifna(IF(D126="","",INDEX(UpdateSheet!K:K,MATCH(1,(UpdateSheet!G:G=MAXIFS(UpdateSheet!G:G, UpdateSheet!H:H, G126, UpdateSheet!I:I, J126, UpdateSheet!G:G, "&lt;=" &amp; D126))*(UpdateSheet!H:H=G126) * 
   (UpdateSheet!I:I=J126), 0))),"")
</f>
        <v>35500</v>
      </c>
      <c r="R126" s="81">
        <v>26000.0</v>
      </c>
      <c r="S126" s="63" t="str">
        <f t="shared" si="10"/>
        <v>Pending</v>
      </c>
      <c r="T126" s="87"/>
      <c r="U126" s="84" t="s">
        <v>97</v>
      </c>
      <c r="V126" s="84" t="s">
        <v>97</v>
      </c>
      <c r="W126" s="85" t="b">
        <f t="shared" si="1"/>
        <v>0</v>
      </c>
      <c r="X126" s="63"/>
      <c r="Y126" s="63"/>
      <c r="Z126" s="63"/>
    </row>
    <row r="127">
      <c r="A127" s="75" t="s">
        <v>308</v>
      </c>
      <c r="B127" s="74">
        <v>9.12202774E9</v>
      </c>
      <c r="C127" s="75" t="s">
        <v>12</v>
      </c>
      <c r="D127" s="76">
        <v>45826.37709490741</v>
      </c>
      <c r="E127" s="75" t="s">
        <v>82</v>
      </c>
      <c r="F127" s="75" t="s">
        <v>129</v>
      </c>
      <c r="G127" s="77" t="s">
        <v>14</v>
      </c>
      <c r="H127" s="77">
        <v>1.0</v>
      </c>
      <c r="I127" s="80"/>
      <c r="J127" s="77">
        <v>1.0</v>
      </c>
      <c r="K127" s="79"/>
      <c r="L127" s="79"/>
      <c r="M127" s="80"/>
      <c r="N127" s="79"/>
      <c r="O127" s="81">
        <v>9500.0</v>
      </c>
      <c r="P127" s="55">
        <v>5500.0</v>
      </c>
      <c r="Q127" s="82">
        <f t="array" ref="Q127">ifna(IF(D127="","",INDEX(UpdateSheet!K:K,MATCH(1,(UpdateSheet!G:G=MAXIFS(UpdateSheet!G:G, UpdateSheet!H:H, G127, UpdateSheet!I:I, J127, UpdateSheet!G:G, "&lt;=" &amp; D127))*(UpdateSheet!H:H=G127) * 
   (UpdateSheet!I:I=J127), 0))),"")
</f>
        <v>35500</v>
      </c>
      <c r="R127" s="81">
        <v>20500.0</v>
      </c>
      <c r="S127" s="53" t="s">
        <v>72</v>
      </c>
      <c r="T127" s="83">
        <v>45826.0</v>
      </c>
      <c r="U127" s="84" t="s">
        <v>82</v>
      </c>
      <c r="V127" s="84" t="s">
        <v>129</v>
      </c>
      <c r="W127" s="85" t="b">
        <f t="shared" si="1"/>
        <v>1</v>
      </c>
      <c r="X127" s="53" t="s">
        <v>11</v>
      </c>
      <c r="Y127" s="63"/>
      <c r="Z127" s="63"/>
    </row>
    <row r="128">
      <c r="A128" s="75" t="s">
        <v>309</v>
      </c>
      <c r="B128" s="74">
        <v>8.039919321E9</v>
      </c>
      <c r="C128" s="75" t="s">
        <v>22</v>
      </c>
      <c r="D128" s="76">
        <v>45826.38297453704</v>
      </c>
      <c r="E128" s="75" t="s">
        <v>82</v>
      </c>
      <c r="F128" s="75" t="s">
        <v>129</v>
      </c>
      <c r="G128" s="77" t="s">
        <v>14</v>
      </c>
      <c r="H128" s="77">
        <v>1.0</v>
      </c>
      <c r="I128" s="80"/>
      <c r="J128" s="77">
        <v>1.0</v>
      </c>
      <c r="K128" s="79"/>
      <c r="L128" s="79"/>
      <c r="M128" s="80"/>
      <c r="N128" s="79"/>
      <c r="O128" s="81">
        <v>9500.0</v>
      </c>
      <c r="P128" s="86"/>
      <c r="Q128" s="82">
        <f t="array" ref="Q128">ifna(IF(D128="","",INDEX(UpdateSheet!K:K,MATCH(1,(UpdateSheet!G:G=MAXIFS(UpdateSheet!G:G, UpdateSheet!H:H, G128, UpdateSheet!I:I, J128, UpdateSheet!G:G, "&lt;=" &amp; D128))*(UpdateSheet!H:H=G128) * 
   (UpdateSheet!I:I=J128), 0))),"")
</f>
        <v>35500</v>
      </c>
      <c r="R128" s="81">
        <v>26000.0</v>
      </c>
      <c r="S128" s="63" t="str">
        <f t="shared" ref="S128:S129" si="11">if(A128="","","Pending")</f>
        <v>Pending</v>
      </c>
      <c r="T128" s="87"/>
      <c r="U128" s="84" t="s">
        <v>97</v>
      </c>
      <c r="V128" s="84" t="s">
        <v>97</v>
      </c>
      <c r="W128" s="85" t="b">
        <f t="shared" si="1"/>
        <v>0</v>
      </c>
      <c r="X128" s="63"/>
      <c r="Y128" s="63"/>
      <c r="Z128" s="63"/>
    </row>
    <row r="129">
      <c r="A129" s="75" t="s">
        <v>310</v>
      </c>
      <c r="B129" s="74">
        <v>8.160603572E9</v>
      </c>
      <c r="C129" s="75" t="s">
        <v>311</v>
      </c>
      <c r="D129" s="76">
        <v>45826.4366087963</v>
      </c>
      <c r="E129" s="75" t="s">
        <v>82</v>
      </c>
      <c r="F129" s="75" t="s">
        <v>129</v>
      </c>
      <c r="G129" s="77" t="s">
        <v>14</v>
      </c>
      <c r="H129" s="77">
        <v>1.0</v>
      </c>
      <c r="I129" s="80"/>
      <c r="J129" s="77">
        <v>1.0</v>
      </c>
      <c r="K129" s="79"/>
      <c r="L129" s="79"/>
      <c r="M129" s="80"/>
      <c r="N129" s="79"/>
      <c r="O129" s="81">
        <v>9500.0</v>
      </c>
      <c r="P129" s="86"/>
      <c r="Q129" s="82">
        <f t="array" ref="Q129">ifna(IF(D129="","",INDEX(UpdateSheet!K:K,MATCH(1,(UpdateSheet!G:G=MAXIFS(UpdateSheet!G:G, UpdateSheet!H:H, G129, UpdateSheet!I:I, J129, UpdateSheet!G:G, "&lt;=" &amp; D129))*(UpdateSheet!H:H=G129) * 
   (UpdateSheet!I:I=J129), 0))),"")
</f>
        <v>35500</v>
      </c>
      <c r="R129" s="81">
        <v>26000.0</v>
      </c>
      <c r="S129" s="63" t="str">
        <f t="shared" si="11"/>
        <v>Pending</v>
      </c>
      <c r="T129" s="87"/>
      <c r="U129" s="84" t="s">
        <v>97</v>
      </c>
      <c r="V129" s="84" t="s">
        <v>97</v>
      </c>
      <c r="W129" s="85" t="b">
        <f t="shared" si="1"/>
        <v>0</v>
      </c>
      <c r="X129" s="63"/>
      <c r="Y129" s="63"/>
      <c r="Z129" s="63"/>
    </row>
    <row r="130">
      <c r="A130" s="75" t="s">
        <v>312</v>
      </c>
      <c r="B130" s="74">
        <v>8.033041538E9</v>
      </c>
      <c r="C130" s="75" t="s">
        <v>12</v>
      </c>
      <c r="D130" s="76">
        <v>45826.56575231481</v>
      </c>
      <c r="E130" s="75" t="s">
        <v>82</v>
      </c>
      <c r="F130" s="75" t="s">
        <v>129</v>
      </c>
      <c r="G130" s="77" t="s">
        <v>14</v>
      </c>
      <c r="H130" s="77">
        <v>2.0</v>
      </c>
      <c r="I130" s="80"/>
      <c r="J130" s="77">
        <v>2.0</v>
      </c>
      <c r="K130" s="79"/>
      <c r="L130" s="79"/>
      <c r="M130" s="80"/>
      <c r="N130" s="79"/>
      <c r="O130" s="81">
        <v>19000.0</v>
      </c>
      <c r="P130" s="55">
        <v>4000.0</v>
      </c>
      <c r="Q130" s="82">
        <f t="array" ref="Q130">ifna(IF(D130="","",INDEX(UpdateSheet!K:K,MATCH(1,(UpdateSheet!G:G=MAXIFS(UpdateSheet!G:G, UpdateSheet!H:H, G130, UpdateSheet!I:I, J130, UpdateSheet!G:G, "&lt;=" &amp; D130))*(UpdateSheet!H:H=G130) * 
   (UpdateSheet!I:I=J130), 0))),"")
</f>
        <v>49500</v>
      </c>
      <c r="R130" s="81">
        <v>26500.0</v>
      </c>
      <c r="S130" s="53" t="s">
        <v>72</v>
      </c>
      <c r="T130" s="83">
        <v>45827.0</v>
      </c>
      <c r="U130" s="84" t="s">
        <v>82</v>
      </c>
      <c r="V130" s="84" t="s">
        <v>129</v>
      </c>
      <c r="W130" s="85" t="b">
        <f t="shared" si="1"/>
        <v>1</v>
      </c>
      <c r="X130" s="53" t="s">
        <v>11</v>
      </c>
      <c r="Y130" s="63"/>
      <c r="Z130" s="63"/>
    </row>
    <row r="131">
      <c r="A131" s="75" t="s">
        <v>313</v>
      </c>
      <c r="B131" s="74">
        <v>8.035081718E9</v>
      </c>
      <c r="C131" s="75" t="s">
        <v>131</v>
      </c>
      <c r="D131" s="76">
        <v>45826.56998842592</v>
      </c>
      <c r="E131" s="75" t="s">
        <v>82</v>
      </c>
      <c r="F131" s="75" t="s">
        <v>129</v>
      </c>
      <c r="G131" s="77" t="s">
        <v>14</v>
      </c>
      <c r="H131" s="77">
        <v>1.0</v>
      </c>
      <c r="I131" s="80"/>
      <c r="J131" s="77">
        <v>1.0</v>
      </c>
      <c r="K131" s="79"/>
      <c r="L131" s="79"/>
      <c r="M131" s="80"/>
      <c r="N131" s="79"/>
      <c r="O131" s="81">
        <v>9500.0</v>
      </c>
      <c r="P131" s="55">
        <v>4000.0</v>
      </c>
      <c r="Q131" s="82">
        <f t="array" ref="Q131">ifna(IF(D131="","",INDEX(UpdateSheet!K:K,MATCH(1,(UpdateSheet!G:G=MAXIFS(UpdateSheet!G:G, UpdateSheet!H:H, G131, UpdateSheet!I:I, J131, UpdateSheet!G:G, "&lt;=" &amp; D131))*(UpdateSheet!H:H=G131) * 
   (UpdateSheet!I:I=J131), 0))),"")
</f>
        <v>35500</v>
      </c>
      <c r="R131" s="81">
        <v>22000.0</v>
      </c>
      <c r="S131" s="53" t="s">
        <v>72</v>
      </c>
      <c r="T131" s="83">
        <v>45826.0</v>
      </c>
      <c r="U131" s="84" t="s">
        <v>82</v>
      </c>
      <c r="V131" s="84" t="s">
        <v>129</v>
      </c>
      <c r="W131" s="85" t="b">
        <f t="shared" si="1"/>
        <v>1</v>
      </c>
      <c r="X131" s="53" t="s">
        <v>55</v>
      </c>
      <c r="Y131" s="63"/>
      <c r="Z131" s="63"/>
    </row>
    <row r="132">
      <c r="A132" s="75" t="s">
        <v>314</v>
      </c>
      <c r="B132" s="74">
        <v>8.02530205E9</v>
      </c>
      <c r="C132" s="75" t="s">
        <v>62</v>
      </c>
      <c r="D132" s="76">
        <v>45826.602430555555</v>
      </c>
      <c r="E132" s="75" t="s">
        <v>82</v>
      </c>
      <c r="F132" s="75" t="s">
        <v>129</v>
      </c>
      <c r="G132" s="77" t="s">
        <v>14</v>
      </c>
      <c r="H132" s="77">
        <v>1.0</v>
      </c>
      <c r="I132" s="80"/>
      <c r="J132" s="77">
        <v>1.0</v>
      </c>
      <c r="K132" s="79"/>
      <c r="L132" s="79"/>
      <c r="M132" s="80"/>
      <c r="N132" s="79"/>
      <c r="O132" s="81">
        <v>9500.0</v>
      </c>
      <c r="P132" s="55">
        <v>7000.0</v>
      </c>
      <c r="Q132" s="82">
        <f t="array" ref="Q132">ifna(IF(D132="","",INDEX(UpdateSheet!K:K,MATCH(1,(UpdateSheet!G:G=MAXIFS(UpdateSheet!G:G, UpdateSheet!H:H, G132, UpdateSheet!I:I, J132, UpdateSheet!G:G, "&lt;=" &amp; D132))*(UpdateSheet!H:H=G132) * 
   (UpdateSheet!I:I=J132), 0))),"")
</f>
        <v>35500</v>
      </c>
      <c r="R132" s="81">
        <v>19000.0</v>
      </c>
      <c r="S132" s="53" t="s">
        <v>72</v>
      </c>
      <c r="T132" s="83">
        <v>45826.0</v>
      </c>
      <c r="U132" s="84" t="s">
        <v>82</v>
      </c>
      <c r="V132" s="84" t="s">
        <v>129</v>
      </c>
      <c r="W132" s="85" t="b">
        <f t="shared" si="1"/>
        <v>1</v>
      </c>
      <c r="X132" s="53" t="s">
        <v>60</v>
      </c>
      <c r="Y132" s="63"/>
      <c r="Z132" s="63"/>
    </row>
    <row r="133">
      <c r="A133" s="75" t="s">
        <v>315</v>
      </c>
      <c r="B133" s="74">
        <v>8.037096035E9</v>
      </c>
      <c r="C133" s="75" t="s">
        <v>27</v>
      </c>
      <c r="D133" s="76">
        <v>45827.24414351852</v>
      </c>
      <c r="E133" s="75" t="s">
        <v>82</v>
      </c>
      <c r="F133" s="75" t="s">
        <v>129</v>
      </c>
      <c r="G133" s="77" t="s">
        <v>14</v>
      </c>
      <c r="H133" s="77">
        <v>1.0</v>
      </c>
      <c r="I133" s="80"/>
      <c r="J133" s="77">
        <v>1.0</v>
      </c>
      <c r="K133" s="79"/>
      <c r="L133" s="79"/>
      <c r="M133" s="80"/>
      <c r="N133" s="79"/>
      <c r="O133" s="81">
        <v>9500.0</v>
      </c>
      <c r="P133" s="55">
        <v>3500.0</v>
      </c>
      <c r="Q133" s="82">
        <f t="array" ref="Q133">ifna(IF(D133="","",INDEX(UpdateSheet!K:K,MATCH(1,(UpdateSheet!G:G=MAXIFS(UpdateSheet!G:G, UpdateSheet!H:H, G133, UpdateSheet!I:I, J133, UpdateSheet!G:G, "&lt;=" &amp; D133))*(UpdateSheet!H:H=G133) * 
   (UpdateSheet!I:I=J133), 0))),"")
</f>
        <v>35500</v>
      </c>
      <c r="R133" s="81">
        <v>22500.0</v>
      </c>
      <c r="S133" s="53" t="s">
        <v>72</v>
      </c>
      <c r="T133" s="83">
        <v>45829.0</v>
      </c>
      <c r="U133" s="84" t="s">
        <v>82</v>
      </c>
      <c r="V133" s="84" t="s">
        <v>129</v>
      </c>
      <c r="W133" s="85" t="b">
        <f t="shared" si="1"/>
        <v>1</v>
      </c>
      <c r="X133" s="53" t="s">
        <v>57</v>
      </c>
      <c r="Y133" s="63"/>
      <c r="Z133" s="63"/>
    </row>
    <row r="134">
      <c r="A134" s="75" t="s">
        <v>316</v>
      </c>
      <c r="B134" s="74">
        <v>8.036294869E9</v>
      </c>
      <c r="C134" s="75" t="s">
        <v>27</v>
      </c>
      <c r="D134" s="76">
        <v>45827.24568287037</v>
      </c>
      <c r="E134" s="75" t="s">
        <v>82</v>
      </c>
      <c r="F134" s="75" t="s">
        <v>129</v>
      </c>
      <c r="G134" s="77" t="s">
        <v>14</v>
      </c>
      <c r="H134" s="77">
        <v>1.0</v>
      </c>
      <c r="I134" s="80"/>
      <c r="J134" s="77">
        <v>1.0</v>
      </c>
      <c r="K134" s="79"/>
      <c r="L134" s="79"/>
      <c r="M134" s="80"/>
      <c r="N134" s="79"/>
      <c r="O134" s="81">
        <v>9500.0</v>
      </c>
      <c r="P134" s="86"/>
      <c r="Q134" s="82">
        <f t="array" ref="Q134">ifna(IF(D134="","",INDEX(UpdateSheet!K:K,MATCH(1,(UpdateSheet!G:G=MAXIFS(UpdateSheet!G:G, UpdateSheet!H:H, G134, UpdateSheet!I:I, J134, UpdateSheet!G:G, "&lt;=" &amp; D134))*(UpdateSheet!H:H=G134) * 
   (UpdateSheet!I:I=J134), 0))),"")
</f>
        <v>35500</v>
      </c>
      <c r="R134" s="81">
        <v>26000.0</v>
      </c>
      <c r="S134" s="63" t="str">
        <f t="shared" ref="S134:S136" si="12">if(A134="","","Pending")</f>
        <v>Pending</v>
      </c>
      <c r="T134" s="87"/>
      <c r="U134" s="84" t="s">
        <v>97</v>
      </c>
      <c r="V134" s="84" t="s">
        <v>97</v>
      </c>
      <c r="W134" s="85" t="b">
        <f t="shared" si="1"/>
        <v>0</v>
      </c>
      <c r="X134" s="63"/>
      <c r="Y134" s="63"/>
      <c r="Z134" s="63"/>
    </row>
    <row r="135">
      <c r="A135" s="75" t="s">
        <v>317</v>
      </c>
      <c r="B135" s="74">
        <v>8.104819336E9</v>
      </c>
      <c r="C135" s="75" t="s">
        <v>62</v>
      </c>
      <c r="D135" s="76">
        <v>45827.2546875</v>
      </c>
      <c r="E135" s="75" t="s">
        <v>82</v>
      </c>
      <c r="F135" s="75" t="s">
        <v>129</v>
      </c>
      <c r="G135" s="77" t="s">
        <v>14</v>
      </c>
      <c r="H135" s="77">
        <v>2.0</v>
      </c>
      <c r="I135" s="80"/>
      <c r="J135" s="77">
        <v>2.0</v>
      </c>
      <c r="K135" s="79"/>
      <c r="L135" s="79"/>
      <c r="M135" s="80"/>
      <c r="N135" s="79"/>
      <c r="O135" s="81">
        <v>19000.0</v>
      </c>
      <c r="P135" s="86"/>
      <c r="Q135" s="82">
        <f t="array" ref="Q135">ifna(IF(D135="","",INDEX(UpdateSheet!K:K,MATCH(1,(UpdateSheet!G:G=MAXIFS(UpdateSheet!G:G, UpdateSheet!H:H, G135, UpdateSheet!I:I, J135, UpdateSheet!G:G, "&lt;=" &amp; D135))*(UpdateSheet!H:H=G135) * 
   (UpdateSheet!I:I=J135), 0))),"")
</f>
        <v>49500</v>
      </c>
      <c r="R135" s="81">
        <v>30500.0</v>
      </c>
      <c r="S135" s="63" t="str">
        <f t="shared" si="12"/>
        <v>Pending</v>
      </c>
      <c r="T135" s="87"/>
      <c r="U135" s="84" t="s">
        <v>97</v>
      </c>
      <c r="V135" s="84" t="s">
        <v>97</v>
      </c>
      <c r="W135" s="85" t="b">
        <f t="shared" si="1"/>
        <v>0</v>
      </c>
      <c r="X135" s="63"/>
      <c r="Y135" s="63"/>
      <c r="Z135" s="63"/>
    </row>
    <row r="136">
      <c r="A136" s="75" t="s">
        <v>318</v>
      </c>
      <c r="B136" s="74">
        <v>7.032291973E9</v>
      </c>
      <c r="C136" s="75" t="s">
        <v>198</v>
      </c>
      <c r="D136" s="76">
        <v>45827.29728009259</v>
      </c>
      <c r="E136" s="75" t="s">
        <v>82</v>
      </c>
      <c r="F136" s="75" t="s">
        <v>129</v>
      </c>
      <c r="G136" s="77" t="s">
        <v>14</v>
      </c>
      <c r="H136" s="77">
        <v>2.0</v>
      </c>
      <c r="I136" s="80"/>
      <c r="J136" s="77">
        <v>2.0</v>
      </c>
      <c r="K136" s="79"/>
      <c r="L136" s="79"/>
      <c r="M136" s="80"/>
      <c r="N136" s="79"/>
      <c r="O136" s="81">
        <v>19000.0</v>
      </c>
      <c r="P136" s="86"/>
      <c r="Q136" s="82">
        <f t="array" ref="Q136">ifna(IF(D136="","",INDEX(UpdateSheet!K:K,MATCH(1,(UpdateSheet!G:G=MAXIFS(UpdateSheet!G:G, UpdateSheet!H:H, G136, UpdateSheet!I:I, J136, UpdateSheet!G:G, "&lt;=" &amp; D136))*(UpdateSheet!H:H=G136) * 
   (UpdateSheet!I:I=J136), 0))),"")
</f>
        <v>49500</v>
      </c>
      <c r="R136" s="81">
        <v>30500.0</v>
      </c>
      <c r="S136" s="63" t="str">
        <f t="shared" si="12"/>
        <v>Pending</v>
      </c>
      <c r="T136" s="87"/>
      <c r="U136" s="84" t="s">
        <v>97</v>
      </c>
      <c r="V136" s="84" t="s">
        <v>97</v>
      </c>
      <c r="W136" s="85" t="b">
        <f t="shared" si="1"/>
        <v>0</v>
      </c>
      <c r="X136" s="63"/>
      <c r="Y136" s="63"/>
      <c r="Z136" s="63"/>
    </row>
    <row r="137">
      <c r="A137" s="75" t="s">
        <v>319</v>
      </c>
      <c r="B137" s="74">
        <v>8.037225988E9</v>
      </c>
      <c r="C137" s="75" t="s">
        <v>62</v>
      </c>
      <c r="D137" s="76">
        <v>45827.31846064815</v>
      </c>
      <c r="E137" s="75" t="s">
        <v>82</v>
      </c>
      <c r="F137" s="75" t="s">
        <v>129</v>
      </c>
      <c r="G137" s="77" t="s">
        <v>14</v>
      </c>
      <c r="H137" s="77">
        <v>1.0</v>
      </c>
      <c r="I137" s="80"/>
      <c r="J137" s="77">
        <v>1.0</v>
      </c>
      <c r="K137" s="79"/>
      <c r="L137" s="79"/>
      <c r="M137" s="80"/>
      <c r="N137" s="79"/>
      <c r="O137" s="81">
        <v>9500.0</v>
      </c>
      <c r="P137" s="55">
        <v>7000.0</v>
      </c>
      <c r="Q137" s="82">
        <f t="array" ref="Q137">ifna(IF(D137="","",INDEX(UpdateSheet!K:K,MATCH(1,(UpdateSheet!G:G=MAXIFS(UpdateSheet!G:G, UpdateSheet!H:H, G137, UpdateSheet!I:I, J137, UpdateSheet!G:G, "&lt;=" &amp; D137))*(UpdateSheet!H:H=G137) * 
   (UpdateSheet!I:I=J137), 0))),"")
</f>
        <v>35500</v>
      </c>
      <c r="R137" s="81">
        <v>19000.0</v>
      </c>
      <c r="S137" s="53" t="s">
        <v>72</v>
      </c>
      <c r="T137" s="83">
        <v>45829.0</v>
      </c>
      <c r="U137" s="84" t="s">
        <v>82</v>
      </c>
      <c r="V137" s="84" t="s">
        <v>129</v>
      </c>
      <c r="W137" s="85" t="b">
        <f t="shared" si="1"/>
        <v>1</v>
      </c>
      <c r="X137" s="53" t="s">
        <v>60</v>
      </c>
      <c r="Y137" s="63"/>
      <c r="Z137" s="63"/>
    </row>
    <row r="138">
      <c r="A138" s="75" t="s">
        <v>320</v>
      </c>
      <c r="B138" s="74">
        <v>8.02450636E9</v>
      </c>
      <c r="C138" s="75" t="s">
        <v>191</v>
      </c>
      <c r="D138" s="76">
        <v>45827.36077546296</v>
      </c>
      <c r="E138" s="75" t="s">
        <v>82</v>
      </c>
      <c r="F138" s="75" t="s">
        <v>129</v>
      </c>
      <c r="G138" s="77" t="s">
        <v>14</v>
      </c>
      <c r="H138" s="77">
        <v>2.0</v>
      </c>
      <c r="I138" s="80"/>
      <c r="J138" s="77">
        <v>2.0</v>
      </c>
      <c r="K138" s="79"/>
      <c r="L138" s="79"/>
      <c r="M138" s="80"/>
      <c r="N138" s="79"/>
      <c r="O138" s="81">
        <v>19000.0</v>
      </c>
      <c r="P138" s="86"/>
      <c r="Q138" s="82">
        <f t="array" ref="Q138">ifna(IF(D138="","",INDEX(UpdateSheet!K:K,MATCH(1,(UpdateSheet!G:G=MAXIFS(UpdateSheet!G:G, UpdateSheet!H:H, G138, UpdateSheet!I:I, J138, UpdateSheet!G:G, "&lt;=" &amp; D138))*(UpdateSheet!H:H=G138) * 
   (UpdateSheet!I:I=J138), 0))),"")
</f>
        <v>49500</v>
      </c>
      <c r="R138" s="81">
        <v>30500.0</v>
      </c>
      <c r="S138" s="63" t="str">
        <f t="shared" ref="S138:S139" si="13">if(A138="","","Pending")</f>
        <v>Pending</v>
      </c>
      <c r="T138" s="87"/>
      <c r="U138" s="84" t="s">
        <v>97</v>
      </c>
      <c r="V138" s="84" t="s">
        <v>97</v>
      </c>
      <c r="W138" s="85" t="b">
        <f t="shared" si="1"/>
        <v>0</v>
      </c>
      <c r="X138" s="63"/>
      <c r="Y138" s="63"/>
      <c r="Z138" s="63"/>
    </row>
    <row r="139">
      <c r="A139" s="75" t="s">
        <v>321</v>
      </c>
      <c r="B139" s="74">
        <v>8.034669408E9</v>
      </c>
      <c r="C139" s="75" t="s">
        <v>270</v>
      </c>
      <c r="D139" s="76">
        <v>45827.365752314814</v>
      </c>
      <c r="E139" s="75" t="s">
        <v>82</v>
      </c>
      <c r="F139" s="75" t="s">
        <v>129</v>
      </c>
      <c r="G139" s="77" t="s">
        <v>14</v>
      </c>
      <c r="H139" s="77">
        <v>2.0</v>
      </c>
      <c r="I139" s="80"/>
      <c r="J139" s="77">
        <v>2.0</v>
      </c>
      <c r="K139" s="79"/>
      <c r="L139" s="79"/>
      <c r="M139" s="80"/>
      <c r="N139" s="79"/>
      <c r="O139" s="81">
        <v>19000.0</v>
      </c>
      <c r="P139" s="86"/>
      <c r="Q139" s="82">
        <f t="array" ref="Q139">ifna(IF(D139="","",INDEX(UpdateSheet!K:K,MATCH(1,(UpdateSheet!G:G=MAXIFS(UpdateSheet!G:G, UpdateSheet!H:H, G139, UpdateSheet!I:I, J139, UpdateSheet!G:G, "&lt;=" &amp; D139))*(UpdateSheet!H:H=G139) * 
   (UpdateSheet!I:I=J139), 0))),"")
</f>
        <v>49500</v>
      </c>
      <c r="R139" s="81">
        <v>30500.0</v>
      </c>
      <c r="S139" s="63" t="str">
        <f t="shared" si="13"/>
        <v>Pending</v>
      </c>
      <c r="T139" s="87"/>
      <c r="U139" s="84" t="s">
        <v>97</v>
      </c>
      <c r="V139" s="84" t="s">
        <v>97</v>
      </c>
      <c r="W139" s="85" t="b">
        <f t="shared" si="1"/>
        <v>0</v>
      </c>
      <c r="X139" s="63"/>
      <c r="Y139" s="63"/>
      <c r="Z139" s="63"/>
    </row>
    <row r="140">
      <c r="A140" s="75" t="s">
        <v>322</v>
      </c>
      <c r="B140" s="74">
        <v>8.090923998E9</v>
      </c>
      <c r="C140" s="75" t="s">
        <v>62</v>
      </c>
      <c r="D140" s="76">
        <v>45827.40967592593</v>
      </c>
      <c r="E140" s="75" t="s">
        <v>82</v>
      </c>
      <c r="F140" s="75" t="s">
        <v>129</v>
      </c>
      <c r="G140" s="77" t="s">
        <v>14</v>
      </c>
      <c r="H140" s="77">
        <v>1.0</v>
      </c>
      <c r="I140" s="80"/>
      <c r="J140" s="77">
        <v>1.0</v>
      </c>
      <c r="K140" s="79"/>
      <c r="L140" s="79"/>
      <c r="M140" s="80"/>
      <c r="N140" s="79"/>
      <c r="O140" s="81">
        <v>9500.0</v>
      </c>
      <c r="P140" s="55">
        <v>5000.0</v>
      </c>
      <c r="Q140" s="82">
        <f t="array" ref="Q140">ifna(IF(D140="","",INDEX(UpdateSheet!K:K,MATCH(1,(UpdateSheet!G:G=MAXIFS(UpdateSheet!G:G, UpdateSheet!H:H, G140, UpdateSheet!I:I, J140, UpdateSheet!G:G, "&lt;=" &amp; D140))*(UpdateSheet!H:H=G140) * 
   (UpdateSheet!I:I=J140), 0))),"")
</f>
        <v>35500</v>
      </c>
      <c r="R140" s="81">
        <v>21000.0</v>
      </c>
      <c r="S140" s="53" t="s">
        <v>72</v>
      </c>
      <c r="T140" s="83">
        <v>45827.0</v>
      </c>
      <c r="U140" s="84" t="s">
        <v>82</v>
      </c>
      <c r="V140" s="84" t="s">
        <v>129</v>
      </c>
      <c r="W140" s="85" t="b">
        <f t="shared" si="1"/>
        <v>1</v>
      </c>
      <c r="X140" s="63"/>
      <c r="Y140" s="53" t="s">
        <v>323</v>
      </c>
      <c r="Z140" s="63"/>
    </row>
    <row r="141">
      <c r="A141" s="75" t="s">
        <v>324</v>
      </c>
      <c r="B141" s="74">
        <v>9.046123791E9</v>
      </c>
      <c r="C141" s="75" t="s">
        <v>131</v>
      </c>
      <c r="D141" s="76">
        <v>45827.5287962963</v>
      </c>
      <c r="E141" s="75" t="s">
        <v>82</v>
      </c>
      <c r="F141" s="75" t="s">
        <v>129</v>
      </c>
      <c r="G141" s="77" t="s">
        <v>14</v>
      </c>
      <c r="H141" s="77">
        <v>1.0</v>
      </c>
      <c r="I141" s="80"/>
      <c r="J141" s="77">
        <v>1.0</v>
      </c>
      <c r="K141" s="79"/>
      <c r="L141" s="79"/>
      <c r="M141" s="80"/>
      <c r="N141" s="79"/>
      <c r="O141" s="81">
        <v>9500.0</v>
      </c>
      <c r="P141" s="55">
        <v>4000.0</v>
      </c>
      <c r="Q141" s="82">
        <f t="array" ref="Q141">ifna(IF(D141="","",INDEX(UpdateSheet!K:K,MATCH(1,(UpdateSheet!G:G=MAXIFS(UpdateSheet!G:G, UpdateSheet!H:H, G141, UpdateSheet!I:I, J141, UpdateSheet!G:G, "&lt;=" &amp; D141))*(UpdateSheet!H:H=G141) * 
   (UpdateSheet!I:I=J141), 0))),"")
</f>
        <v>35500</v>
      </c>
      <c r="R141" s="81">
        <v>22000.0</v>
      </c>
      <c r="S141" s="53" t="s">
        <v>72</v>
      </c>
      <c r="T141" s="83">
        <v>45827.0</v>
      </c>
      <c r="U141" s="84" t="s">
        <v>82</v>
      </c>
      <c r="V141" s="84" t="s">
        <v>129</v>
      </c>
      <c r="W141" s="85" t="b">
        <f t="shared" si="1"/>
        <v>1</v>
      </c>
      <c r="X141" s="53" t="s">
        <v>55</v>
      </c>
      <c r="Y141" s="63"/>
      <c r="Z141" s="63"/>
    </row>
    <row r="142">
      <c r="A142" s="75" t="s">
        <v>325</v>
      </c>
      <c r="B142" s="74">
        <v>8.032019017E9</v>
      </c>
      <c r="C142" s="75" t="s">
        <v>131</v>
      </c>
      <c r="D142" s="76">
        <v>45827.55710648149</v>
      </c>
      <c r="E142" s="75" t="s">
        <v>82</v>
      </c>
      <c r="F142" s="75" t="s">
        <v>129</v>
      </c>
      <c r="G142" s="77" t="s">
        <v>14</v>
      </c>
      <c r="H142" s="77">
        <v>2.0</v>
      </c>
      <c r="I142" s="80"/>
      <c r="J142" s="77">
        <v>2.0</v>
      </c>
      <c r="K142" s="79"/>
      <c r="L142" s="79"/>
      <c r="M142" s="80"/>
      <c r="N142" s="79"/>
      <c r="O142" s="81">
        <v>19000.0</v>
      </c>
      <c r="P142" s="55">
        <v>4000.0</v>
      </c>
      <c r="Q142" s="82">
        <f t="array" ref="Q142">ifna(IF(D142="","",INDEX(UpdateSheet!K:K,MATCH(1,(UpdateSheet!G:G=MAXIFS(UpdateSheet!G:G, UpdateSheet!H:H, G142, UpdateSheet!I:I, J142, UpdateSheet!G:G, "&lt;=" &amp; D142))*(UpdateSheet!H:H=G142) * 
   (UpdateSheet!I:I=J142), 0))),"")
</f>
        <v>49500</v>
      </c>
      <c r="R142" s="81">
        <v>26500.0</v>
      </c>
      <c r="S142" s="53" t="s">
        <v>72</v>
      </c>
      <c r="T142" s="83">
        <v>45827.0</v>
      </c>
      <c r="U142" s="84" t="s">
        <v>82</v>
      </c>
      <c r="V142" s="84" t="s">
        <v>129</v>
      </c>
      <c r="W142" s="85" t="b">
        <f t="shared" si="1"/>
        <v>1</v>
      </c>
      <c r="X142" s="53" t="s">
        <v>55</v>
      </c>
      <c r="Y142" s="63"/>
      <c r="Z142" s="63"/>
    </row>
    <row r="143">
      <c r="A143" s="75" t="s">
        <v>326</v>
      </c>
      <c r="B143" s="74">
        <v>8.0365791E9</v>
      </c>
      <c r="C143" s="75" t="s">
        <v>208</v>
      </c>
      <c r="D143" s="76">
        <v>45827.55791666667</v>
      </c>
      <c r="E143" s="75" t="s">
        <v>82</v>
      </c>
      <c r="F143" s="75" t="s">
        <v>129</v>
      </c>
      <c r="G143" s="77" t="s">
        <v>14</v>
      </c>
      <c r="H143" s="77">
        <v>2.0</v>
      </c>
      <c r="I143" s="80"/>
      <c r="J143" s="77">
        <v>2.0</v>
      </c>
      <c r="K143" s="79"/>
      <c r="L143" s="79"/>
      <c r="M143" s="80"/>
      <c r="N143" s="79"/>
      <c r="O143" s="81">
        <v>19000.0</v>
      </c>
      <c r="P143" s="86"/>
      <c r="Q143" s="82">
        <f t="array" ref="Q143">ifna(IF(D143="","",INDEX(UpdateSheet!K:K,MATCH(1,(UpdateSheet!G:G=MAXIFS(UpdateSheet!G:G, UpdateSheet!H:H, G143, UpdateSheet!I:I, J143, UpdateSheet!G:G, "&lt;=" &amp; D143))*(UpdateSheet!H:H=G143) * 
   (UpdateSheet!I:I=J143), 0))),"")
</f>
        <v>49500</v>
      </c>
      <c r="R143" s="81">
        <v>30500.0</v>
      </c>
      <c r="S143" s="63" t="str">
        <f t="shared" ref="S143:S144" si="14">if(A143="","","Pending")</f>
        <v>Pending</v>
      </c>
      <c r="T143" s="87"/>
      <c r="U143" s="84" t="s">
        <v>97</v>
      </c>
      <c r="V143" s="84" t="s">
        <v>97</v>
      </c>
      <c r="W143" s="85" t="b">
        <f t="shared" si="1"/>
        <v>0</v>
      </c>
      <c r="X143" s="63"/>
      <c r="Y143" s="63"/>
      <c r="Z143" s="63"/>
    </row>
    <row r="144">
      <c r="A144" s="75" t="s">
        <v>327</v>
      </c>
      <c r="B144" s="74">
        <v>8.136009626E9</v>
      </c>
      <c r="C144" s="75" t="s">
        <v>27</v>
      </c>
      <c r="D144" s="76">
        <v>45827.660787037035</v>
      </c>
      <c r="E144" s="75" t="s">
        <v>82</v>
      </c>
      <c r="F144" s="75" t="s">
        <v>129</v>
      </c>
      <c r="G144" s="77" t="s">
        <v>14</v>
      </c>
      <c r="H144" s="77">
        <v>2.0</v>
      </c>
      <c r="I144" s="80"/>
      <c r="J144" s="77">
        <v>2.0</v>
      </c>
      <c r="K144" s="79"/>
      <c r="L144" s="79"/>
      <c r="M144" s="80"/>
      <c r="N144" s="79"/>
      <c r="O144" s="81">
        <v>19000.0</v>
      </c>
      <c r="P144" s="86"/>
      <c r="Q144" s="82">
        <f t="array" ref="Q144">ifna(IF(D144="","",INDEX(UpdateSheet!K:K,MATCH(1,(UpdateSheet!G:G=MAXIFS(UpdateSheet!G:G, UpdateSheet!H:H, G144, UpdateSheet!I:I, J144, UpdateSheet!G:G, "&lt;=" &amp; D144))*(UpdateSheet!H:H=G144) * 
   (UpdateSheet!I:I=J144), 0))),"")
</f>
        <v>49500</v>
      </c>
      <c r="R144" s="81">
        <v>30500.0</v>
      </c>
      <c r="S144" s="63" t="str">
        <f t="shared" si="14"/>
        <v>Pending</v>
      </c>
      <c r="T144" s="87"/>
      <c r="U144" s="84" t="s">
        <v>97</v>
      </c>
      <c r="V144" s="84" t="s">
        <v>97</v>
      </c>
      <c r="W144" s="85" t="b">
        <f t="shared" si="1"/>
        <v>0</v>
      </c>
      <c r="X144" s="63"/>
      <c r="Y144" s="63"/>
      <c r="Z144" s="63"/>
    </row>
    <row r="145">
      <c r="A145" s="75" t="s">
        <v>328</v>
      </c>
      <c r="B145" s="74">
        <v>8.109698041E9</v>
      </c>
      <c r="C145" s="75" t="s">
        <v>62</v>
      </c>
      <c r="D145" s="76">
        <v>45827.68309027777</v>
      </c>
      <c r="E145" s="75" t="s">
        <v>82</v>
      </c>
      <c r="F145" s="75" t="s">
        <v>129</v>
      </c>
      <c r="G145" s="77" t="s">
        <v>14</v>
      </c>
      <c r="H145" s="77">
        <v>1.0</v>
      </c>
      <c r="I145" s="80"/>
      <c r="J145" s="77">
        <v>1.0</v>
      </c>
      <c r="K145" s="79"/>
      <c r="L145" s="79"/>
      <c r="M145" s="80"/>
      <c r="N145" s="79"/>
      <c r="O145" s="81">
        <v>9500.0</v>
      </c>
      <c r="P145" s="55">
        <v>7000.0</v>
      </c>
      <c r="Q145" s="82">
        <f t="array" ref="Q145">ifna(IF(D145="","",INDEX(UpdateSheet!K:K,MATCH(1,(UpdateSheet!G:G=MAXIFS(UpdateSheet!G:G, UpdateSheet!H:H, G145, UpdateSheet!I:I, J145, UpdateSheet!G:G, "&lt;=" &amp; D145))*(UpdateSheet!H:H=G145) * 
   (UpdateSheet!I:I=J145), 0))),"")
</f>
        <v>35500</v>
      </c>
      <c r="R145" s="81">
        <v>19000.0</v>
      </c>
      <c r="S145" s="53" t="s">
        <v>72</v>
      </c>
      <c r="T145" s="83">
        <v>45827.0</v>
      </c>
      <c r="U145" s="84" t="s">
        <v>82</v>
      </c>
      <c r="V145" s="84" t="s">
        <v>129</v>
      </c>
      <c r="W145" s="85" t="b">
        <f t="shared" si="1"/>
        <v>1</v>
      </c>
      <c r="X145" s="53" t="s">
        <v>60</v>
      </c>
      <c r="Y145" s="63"/>
      <c r="Z145" s="63"/>
    </row>
    <row r="146">
      <c r="A146" s="75" t="s">
        <v>329</v>
      </c>
      <c r="B146" s="74">
        <v>7.037182815E9</v>
      </c>
      <c r="C146" s="75" t="s">
        <v>222</v>
      </c>
      <c r="D146" s="76">
        <v>45827.82297453703</v>
      </c>
      <c r="E146" s="75" t="s">
        <v>82</v>
      </c>
      <c r="F146" s="75" t="s">
        <v>129</v>
      </c>
      <c r="G146" s="77" t="s">
        <v>14</v>
      </c>
      <c r="H146" s="77">
        <v>2.0</v>
      </c>
      <c r="I146" s="80"/>
      <c r="J146" s="77">
        <v>2.0</v>
      </c>
      <c r="K146" s="79"/>
      <c r="L146" s="79"/>
      <c r="M146" s="80"/>
      <c r="N146" s="79"/>
      <c r="O146" s="81">
        <v>19000.0</v>
      </c>
      <c r="P146" s="86"/>
      <c r="Q146" s="82">
        <f t="array" ref="Q146">ifna(IF(D146="","",INDEX(UpdateSheet!K:K,MATCH(1,(UpdateSheet!G:G=MAXIFS(UpdateSheet!G:G, UpdateSheet!H:H, G146, UpdateSheet!I:I, J146, UpdateSheet!G:G, "&lt;=" &amp; D146))*(UpdateSheet!H:H=G146) * 
   (UpdateSheet!I:I=J146), 0))),"")
</f>
        <v>49500</v>
      </c>
      <c r="R146" s="81">
        <v>30500.0</v>
      </c>
      <c r="S146" s="63" t="str">
        <f>if(A146="","","Pending")</f>
        <v>Pending</v>
      </c>
      <c r="T146" s="87"/>
      <c r="U146" s="84" t="s">
        <v>97</v>
      </c>
      <c r="V146" s="84" t="s">
        <v>97</v>
      </c>
      <c r="W146" s="85" t="b">
        <f t="shared" si="1"/>
        <v>0</v>
      </c>
      <c r="X146" s="63"/>
      <c r="Y146" s="63"/>
      <c r="Z146" s="63"/>
    </row>
    <row r="147">
      <c r="A147" s="75" t="s">
        <v>330</v>
      </c>
      <c r="B147" s="74">
        <v>8.14122158E9</v>
      </c>
      <c r="C147" s="75" t="s">
        <v>62</v>
      </c>
      <c r="D147" s="76">
        <v>45827.86109953704</v>
      </c>
      <c r="E147" s="75" t="s">
        <v>82</v>
      </c>
      <c r="F147" s="75" t="s">
        <v>129</v>
      </c>
      <c r="G147" s="77" t="s">
        <v>14</v>
      </c>
      <c r="H147" s="77">
        <v>1.0</v>
      </c>
      <c r="I147" s="80"/>
      <c r="J147" s="77">
        <v>1.0</v>
      </c>
      <c r="K147" s="79"/>
      <c r="L147" s="79"/>
      <c r="M147" s="80"/>
      <c r="N147" s="79"/>
      <c r="O147" s="81">
        <v>9500.0</v>
      </c>
      <c r="P147" s="55">
        <v>5000.0</v>
      </c>
      <c r="Q147" s="82">
        <f t="array" ref="Q147">ifna(IF(D147="","",INDEX(UpdateSheet!K:K,MATCH(1,(UpdateSheet!G:G=MAXIFS(UpdateSheet!G:G, UpdateSheet!H:H, G147, UpdateSheet!I:I, J147, UpdateSheet!G:G, "&lt;=" &amp; D147))*(UpdateSheet!H:H=G147) * 
   (UpdateSheet!I:I=J147), 0))),"")
</f>
        <v>35500</v>
      </c>
      <c r="R147" s="81">
        <v>21000.0</v>
      </c>
      <c r="S147" s="53" t="s">
        <v>72</v>
      </c>
      <c r="T147" s="83">
        <v>45828.0</v>
      </c>
      <c r="U147" s="84" t="s">
        <v>82</v>
      </c>
      <c r="V147" s="84" t="s">
        <v>129</v>
      </c>
      <c r="W147" s="85" t="b">
        <f t="shared" si="1"/>
        <v>1</v>
      </c>
      <c r="X147" s="53" t="s">
        <v>60</v>
      </c>
      <c r="Y147" s="63"/>
      <c r="Z147" s="63"/>
    </row>
    <row r="148">
      <c r="A148" s="75" t="s">
        <v>331</v>
      </c>
      <c r="B148" s="74">
        <v>9.067074352E9</v>
      </c>
      <c r="C148" s="75" t="s">
        <v>171</v>
      </c>
      <c r="D148" s="76">
        <v>45827.87863425926</v>
      </c>
      <c r="E148" s="75" t="s">
        <v>82</v>
      </c>
      <c r="F148" s="75" t="s">
        <v>129</v>
      </c>
      <c r="G148" s="77" t="s">
        <v>14</v>
      </c>
      <c r="H148" s="77">
        <v>1.0</v>
      </c>
      <c r="I148" s="80"/>
      <c r="J148" s="77">
        <v>1.0</v>
      </c>
      <c r="K148" s="79"/>
      <c r="L148" s="79"/>
      <c r="M148" s="80"/>
      <c r="N148" s="79"/>
      <c r="O148" s="81">
        <v>9500.0</v>
      </c>
      <c r="P148" s="86"/>
      <c r="Q148" s="82">
        <f t="array" ref="Q148">ifna(IF(D148="","",INDEX(UpdateSheet!K:K,MATCH(1,(UpdateSheet!G:G=MAXIFS(UpdateSheet!G:G, UpdateSheet!H:H, G148, UpdateSheet!I:I, J148, UpdateSheet!G:G, "&lt;=" &amp; D148))*(UpdateSheet!H:H=G148) * 
   (UpdateSheet!I:I=J148), 0))),"")
</f>
        <v>35500</v>
      </c>
      <c r="R148" s="81">
        <v>26000.0</v>
      </c>
      <c r="S148" s="63" t="str">
        <f>if(A148="","","Pending")</f>
        <v>Pending</v>
      </c>
      <c r="T148" s="87"/>
      <c r="U148" s="84" t="s">
        <v>97</v>
      </c>
      <c r="V148" s="84" t="s">
        <v>97</v>
      </c>
      <c r="W148" s="85" t="b">
        <f t="shared" si="1"/>
        <v>0</v>
      </c>
      <c r="X148" s="63"/>
      <c r="Y148" s="53" t="s">
        <v>332</v>
      </c>
      <c r="Z148" s="63"/>
    </row>
    <row r="149">
      <c r="A149" s="75" t="s">
        <v>333</v>
      </c>
      <c r="B149" s="74">
        <v>8.031510006E9</v>
      </c>
      <c r="C149" s="75" t="s">
        <v>12</v>
      </c>
      <c r="D149" s="76">
        <v>45827.932499999995</v>
      </c>
      <c r="E149" s="75" t="s">
        <v>82</v>
      </c>
      <c r="F149" s="75" t="s">
        <v>129</v>
      </c>
      <c r="G149" s="77" t="s">
        <v>14</v>
      </c>
      <c r="H149" s="77">
        <v>3.0</v>
      </c>
      <c r="I149" s="80"/>
      <c r="J149" s="77">
        <v>3.0</v>
      </c>
      <c r="K149" s="79"/>
      <c r="L149" s="79"/>
      <c r="M149" s="80"/>
      <c r="N149" s="79"/>
      <c r="O149" s="81">
        <v>28500.0</v>
      </c>
      <c r="P149" s="55">
        <v>4000.0</v>
      </c>
      <c r="Q149" s="82">
        <f t="array" ref="Q149">ifna(IF(D149="","",INDEX(UpdateSheet!K:K,MATCH(1,(UpdateSheet!G:G=MAXIFS(UpdateSheet!G:G, UpdateSheet!H:H, G149, UpdateSheet!I:I, J149, UpdateSheet!G:G, "&lt;=" &amp; D149))*(UpdateSheet!H:H=G149) * 
   (UpdateSheet!I:I=J149), 0))),"")
</f>
        <v>61500</v>
      </c>
      <c r="R149" s="81">
        <v>29000.0</v>
      </c>
      <c r="S149" s="53" t="s">
        <v>72</v>
      </c>
      <c r="T149" s="83">
        <v>45831.0</v>
      </c>
      <c r="U149" s="84" t="s">
        <v>82</v>
      </c>
      <c r="V149" s="84" t="s">
        <v>129</v>
      </c>
      <c r="W149" s="85" t="b">
        <f t="shared" si="1"/>
        <v>1</v>
      </c>
      <c r="X149" s="53" t="s">
        <v>11</v>
      </c>
      <c r="Y149" s="63"/>
      <c r="Z149" s="63"/>
    </row>
    <row r="150">
      <c r="A150" s="75" t="s">
        <v>334</v>
      </c>
      <c r="B150" s="74">
        <v>7.025273762E9</v>
      </c>
      <c r="C150" s="75" t="s">
        <v>18</v>
      </c>
      <c r="D150" s="76">
        <v>45827.97163194444</v>
      </c>
      <c r="E150" s="75" t="s">
        <v>82</v>
      </c>
      <c r="F150" s="75" t="s">
        <v>129</v>
      </c>
      <c r="G150" s="77" t="s">
        <v>14</v>
      </c>
      <c r="H150" s="77">
        <v>3.0</v>
      </c>
      <c r="I150" s="80"/>
      <c r="J150" s="77">
        <v>3.0</v>
      </c>
      <c r="K150" s="79"/>
      <c r="L150" s="79"/>
      <c r="M150" s="80"/>
      <c r="N150" s="79"/>
      <c r="O150" s="81">
        <v>28500.0</v>
      </c>
      <c r="P150" s="86"/>
      <c r="Q150" s="82">
        <f t="array" ref="Q150">ifna(IF(D150="","",INDEX(UpdateSheet!K:K,MATCH(1,(UpdateSheet!G:G=MAXIFS(UpdateSheet!G:G, UpdateSheet!H:H, G150, UpdateSheet!I:I, J150, UpdateSheet!G:G, "&lt;=" &amp; D150))*(UpdateSheet!H:H=G150) * 
   (UpdateSheet!I:I=J150), 0))),"")
</f>
        <v>61500</v>
      </c>
      <c r="R150" s="81">
        <v>33000.0</v>
      </c>
      <c r="S150" s="63" t="str">
        <f>if(A150="","","Pending")</f>
        <v>Pending</v>
      </c>
      <c r="T150" s="87"/>
      <c r="U150" s="84" t="s">
        <v>97</v>
      </c>
      <c r="V150" s="84" t="s">
        <v>97</v>
      </c>
      <c r="W150" s="85" t="b">
        <f t="shared" si="1"/>
        <v>0</v>
      </c>
      <c r="X150" s="63"/>
      <c r="Y150" s="63"/>
      <c r="Z150" s="63"/>
    </row>
    <row r="151">
      <c r="A151" s="75" t="s">
        <v>335</v>
      </c>
      <c r="B151" s="74">
        <v>8.035991918E9</v>
      </c>
      <c r="C151" s="75" t="s">
        <v>12</v>
      </c>
      <c r="D151" s="76">
        <v>45827.974652777775</v>
      </c>
      <c r="E151" s="75" t="s">
        <v>82</v>
      </c>
      <c r="F151" s="75" t="s">
        <v>129</v>
      </c>
      <c r="G151" s="77" t="s">
        <v>14</v>
      </c>
      <c r="H151" s="77">
        <v>1.0</v>
      </c>
      <c r="I151" s="80"/>
      <c r="J151" s="77">
        <v>1.0</v>
      </c>
      <c r="K151" s="79"/>
      <c r="L151" s="79"/>
      <c r="M151" s="80"/>
      <c r="N151" s="79"/>
      <c r="O151" s="81">
        <v>9500.0</v>
      </c>
      <c r="P151" s="55">
        <v>4000.0</v>
      </c>
      <c r="Q151" s="82">
        <f t="array" ref="Q151">ifna(IF(D151="","",INDEX(UpdateSheet!K:K,MATCH(1,(UpdateSheet!G:G=MAXIFS(UpdateSheet!G:G, UpdateSheet!H:H, G151, UpdateSheet!I:I, J151, UpdateSheet!G:G, "&lt;=" &amp; D151))*(UpdateSheet!H:H=G151) * 
   (UpdateSheet!I:I=J151), 0))),"")
</f>
        <v>35500</v>
      </c>
      <c r="R151" s="81">
        <v>22000.0</v>
      </c>
      <c r="S151" s="53" t="s">
        <v>72</v>
      </c>
      <c r="T151" s="83">
        <v>45832.0</v>
      </c>
      <c r="U151" s="84" t="s">
        <v>82</v>
      </c>
      <c r="V151" s="84" t="s">
        <v>129</v>
      </c>
      <c r="W151" s="85" t="b">
        <f t="shared" si="1"/>
        <v>1</v>
      </c>
      <c r="X151" s="53" t="s">
        <v>11</v>
      </c>
      <c r="Y151" s="63"/>
      <c r="Z151" s="63"/>
    </row>
    <row r="152">
      <c r="A152" s="75" t="s">
        <v>336</v>
      </c>
      <c r="B152" s="74">
        <v>7.063394713E9</v>
      </c>
      <c r="C152" s="75" t="s">
        <v>337</v>
      </c>
      <c r="D152" s="76">
        <v>45828.009351851855</v>
      </c>
      <c r="E152" s="75" t="s">
        <v>82</v>
      </c>
      <c r="F152" s="75" t="s">
        <v>129</v>
      </c>
      <c r="G152" s="77" t="s">
        <v>14</v>
      </c>
      <c r="H152" s="77">
        <v>2.0</v>
      </c>
      <c r="I152" s="80"/>
      <c r="J152" s="77">
        <v>2.0</v>
      </c>
      <c r="K152" s="79"/>
      <c r="L152" s="79"/>
      <c r="M152" s="80"/>
      <c r="N152" s="79"/>
      <c r="O152" s="81">
        <v>19000.0</v>
      </c>
      <c r="P152" s="86"/>
      <c r="Q152" s="82">
        <f t="array" ref="Q152">ifna(IF(D152="","",INDEX(UpdateSheet!K:K,MATCH(1,(UpdateSheet!G:G=MAXIFS(UpdateSheet!G:G, UpdateSheet!H:H, G152, UpdateSheet!I:I, J152, UpdateSheet!G:G, "&lt;=" &amp; D152))*(UpdateSheet!H:H=G152) * 
   (UpdateSheet!I:I=J152), 0))),"")
</f>
        <v>49500</v>
      </c>
      <c r="R152" s="81">
        <v>30500.0</v>
      </c>
      <c r="S152" s="63" t="str">
        <f>if(A152="","","Pending")</f>
        <v>Pending</v>
      </c>
      <c r="T152" s="87"/>
      <c r="U152" s="84" t="s">
        <v>97</v>
      </c>
      <c r="V152" s="84" t="s">
        <v>97</v>
      </c>
      <c r="W152" s="85" t="b">
        <f t="shared" si="1"/>
        <v>0</v>
      </c>
      <c r="X152" s="63"/>
      <c r="Y152" s="63"/>
      <c r="Z152" s="63"/>
    </row>
    <row r="153">
      <c r="A153" s="75" t="s">
        <v>338</v>
      </c>
      <c r="B153" s="74">
        <v>8.037045676E9</v>
      </c>
      <c r="C153" s="75" t="s">
        <v>131</v>
      </c>
      <c r="D153" s="76">
        <v>45828.17826388888</v>
      </c>
      <c r="E153" s="75" t="s">
        <v>82</v>
      </c>
      <c r="F153" s="75" t="s">
        <v>129</v>
      </c>
      <c r="G153" s="77" t="s">
        <v>14</v>
      </c>
      <c r="H153" s="77">
        <v>3.0</v>
      </c>
      <c r="I153" s="80"/>
      <c r="J153" s="77">
        <v>3.0</v>
      </c>
      <c r="K153" s="79"/>
      <c r="L153" s="79"/>
      <c r="M153" s="80"/>
      <c r="N153" s="79"/>
      <c r="O153" s="81">
        <v>28500.0</v>
      </c>
      <c r="P153" s="86"/>
      <c r="Q153" s="82">
        <f t="array" ref="Q153">ifna(IF(D153="","",INDEX(UpdateSheet!K:K,MATCH(1,(UpdateSheet!G:G=MAXIFS(UpdateSheet!G:G, UpdateSheet!H:H, G153, UpdateSheet!I:I, J153, UpdateSheet!G:G, "&lt;=" &amp; D153))*(UpdateSheet!H:H=G153) * 
   (UpdateSheet!I:I=J153), 0))),"")
</f>
        <v>61500</v>
      </c>
      <c r="R153" s="81">
        <v>33000.0</v>
      </c>
      <c r="S153" s="53" t="s">
        <v>72</v>
      </c>
      <c r="T153" s="83">
        <v>45834.0</v>
      </c>
      <c r="U153" s="84" t="s">
        <v>82</v>
      </c>
      <c r="V153" s="84" t="s">
        <v>129</v>
      </c>
      <c r="W153" s="85" t="b">
        <f t="shared" si="1"/>
        <v>1</v>
      </c>
      <c r="X153" s="53" t="s">
        <v>55</v>
      </c>
      <c r="Y153" s="63"/>
      <c r="Z153" s="63"/>
    </row>
    <row r="154">
      <c r="A154" s="75" t="s">
        <v>339</v>
      </c>
      <c r="B154" s="74">
        <v>8.03938998E9</v>
      </c>
      <c r="C154" s="75" t="s">
        <v>27</v>
      </c>
      <c r="D154" s="76">
        <v>45828.201307870375</v>
      </c>
      <c r="E154" s="75" t="s">
        <v>82</v>
      </c>
      <c r="F154" s="75" t="s">
        <v>129</v>
      </c>
      <c r="G154" s="77" t="s">
        <v>14</v>
      </c>
      <c r="H154" s="77">
        <v>2.0</v>
      </c>
      <c r="I154" s="80"/>
      <c r="J154" s="77">
        <v>2.0</v>
      </c>
      <c r="K154" s="79"/>
      <c r="L154" s="79"/>
      <c r="M154" s="80"/>
      <c r="N154" s="79"/>
      <c r="O154" s="81">
        <v>19000.0</v>
      </c>
      <c r="P154" s="86"/>
      <c r="Q154" s="82">
        <f t="array" ref="Q154">ifna(IF(D154="","",INDEX(UpdateSheet!K:K,MATCH(1,(UpdateSheet!G:G=MAXIFS(UpdateSheet!G:G, UpdateSheet!H:H, G154, UpdateSheet!I:I, J154, UpdateSheet!G:G, "&lt;=" &amp; D154))*(UpdateSheet!H:H=G154) * 
   (UpdateSheet!I:I=J154), 0))),"")
</f>
        <v>49500</v>
      </c>
      <c r="R154" s="81">
        <v>30500.0</v>
      </c>
      <c r="S154" s="63" t="str">
        <f>if(A154="","","Pending")</f>
        <v>Pending</v>
      </c>
      <c r="T154" s="87"/>
      <c r="U154" s="84" t="s">
        <v>97</v>
      </c>
      <c r="V154" s="84" t="s">
        <v>97</v>
      </c>
      <c r="W154" s="85" t="b">
        <f t="shared" si="1"/>
        <v>0</v>
      </c>
      <c r="X154" s="63"/>
      <c r="Y154" s="63"/>
      <c r="Z154" s="63"/>
    </row>
    <row r="155">
      <c r="A155" s="75" t="s">
        <v>340</v>
      </c>
      <c r="B155" s="74">
        <v>8.035179041E9</v>
      </c>
      <c r="C155" s="75" t="s">
        <v>12</v>
      </c>
      <c r="D155" s="76">
        <v>45828.258518518516</v>
      </c>
      <c r="E155" s="75" t="s">
        <v>82</v>
      </c>
      <c r="F155" s="75" t="s">
        <v>129</v>
      </c>
      <c r="G155" s="77" t="s">
        <v>14</v>
      </c>
      <c r="H155" s="77">
        <v>1.0</v>
      </c>
      <c r="I155" s="80"/>
      <c r="J155" s="77">
        <v>1.0</v>
      </c>
      <c r="K155" s="79"/>
      <c r="L155" s="79"/>
      <c r="M155" s="80"/>
      <c r="N155" s="79"/>
      <c r="O155" s="81">
        <v>9500.0</v>
      </c>
      <c r="P155" s="55">
        <v>6000.0</v>
      </c>
      <c r="Q155" s="82">
        <f t="array" ref="Q155">ifna(IF(D155="","",INDEX(UpdateSheet!K:K,MATCH(1,(UpdateSheet!G:G=MAXIFS(UpdateSheet!G:G, UpdateSheet!H:H, G155, UpdateSheet!I:I, J155, UpdateSheet!G:G, "&lt;=" &amp; D155))*(UpdateSheet!H:H=G155) * 
   (UpdateSheet!I:I=J155), 0))),"")
</f>
        <v>35500</v>
      </c>
      <c r="R155" s="81">
        <v>20000.0</v>
      </c>
      <c r="S155" s="53" t="s">
        <v>72</v>
      </c>
      <c r="T155" s="83">
        <v>45834.0</v>
      </c>
      <c r="U155" s="84" t="s">
        <v>82</v>
      </c>
      <c r="V155" s="84" t="s">
        <v>129</v>
      </c>
      <c r="W155" s="85" t="b">
        <f t="shared" si="1"/>
        <v>1</v>
      </c>
      <c r="X155" s="53" t="s">
        <v>11</v>
      </c>
      <c r="Y155" s="63"/>
      <c r="Z155" s="63"/>
    </row>
    <row r="156">
      <c r="A156" s="75" t="s">
        <v>341</v>
      </c>
      <c r="B156" s="74">
        <v>8.036655951E9</v>
      </c>
      <c r="C156" s="75" t="s">
        <v>342</v>
      </c>
      <c r="D156" s="76">
        <v>45828.271250000005</v>
      </c>
      <c r="E156" s="75" t="s">
        <v>82</v>
      </c>
      <c r="F156" s="75" t="s">
        <v>129</v>
      </c>
      <c r="G156" s="77" t="s">
        <v>14</v>
      </c>
      <c r="H156" s="77">
        <v>2.0</v>
      </c>
      <c r="I156" s="80"/>
      <c r="J156" s="77">
        <v>2.0</v>
      </c>
      <c r="K156" s="79"/>
      <c r="L156" s="79"/>
      <c r="M156" s="80"/>
      <c r="N156" s="79"/>
      <c r="O156" s="81">
        <v>19000.0</v>
      </c>
      <c r="P156" s="86"/>
      <c r="Q156" s="82">
        <f t="array" ref="Q156">ifna(IF(D156="","",INDEX(UpdateSheet!K:K,MATCH(1,(UpdateSheet!G:G=MAXIFS(UpdateSheet!G:G, UpdateSheet!H:H, G156, UpdateSheet!I:I, J156, UpdateSheet!G:G, "&lt;=" &amp; D156))*(UpdateSheet!H:H=G156) * 
   (UpdateSheet!I:I=J156), 0))),"")
</f>
        <v>49500</v>
      </c>
      <c r="R156" s="81">
        <v>30500.0</v>
      </c>
      <c r="S156" s="63" t="str">
        <f>if(A156="","","Pending")</f>
        <v>Pending</v>
      </c>
      <c r="T156" s="87"/>
      <c r="U156" s="84" t="s">
        <v>97</v>
      </c>
      <c r="V156" s="84" t="s">
        <v>97</v>
      </c>
      <c r="W156" s="85" t="b">
        <f t="shared" si="1"/>
        <v>0</v>
      </c>
      <c r="X156" s="63"/>
      <c r="Y156" s="63"/>
      <c r="Z156" s="63"/>
    </row>
    <row r="157">
      <c r="A157" s="75" t="s">
        <v>343</v>
      </c>
      <c r="B157" s="74">
        <v>7.067093287E9</v>
      </c>
      <c r="C157" s="75" t="s">
        <v>149</v>
      </c>
      <c r="D157" s="76">
        <v>45828.27516203704</v>
      </c>
      <c r="E157" s="75" t="s">
        <v>82</v>
      </c>
      <c r="F157" s="75" t="s">
        <v>129</v>
      </c>
      <c r="G157" s="77" t="s">
        <v>14</v>
      </c>
      <c r="H157" s="77">
        <v>3.0</v>
      </c>
      <c r="I157" s="80"/>
      <c r="J157" s="77">
        <v>3.0</v>
      </c>
      <c r="K157" s="79"/>
      <c r="L157" s="79"/>
      <c r="M157" s="80"/>
      <c r="N157" s="79"/>
      <c r="O157" s="81">
        <v>28500.0</v>
      </c>
      <c r="P157" s="86"/>
      <c r="Q157" s="82">
        <f t="array" ref="Q157">ifna(IF(D157="","",INDEX(UpdateSheet!K:K,MATCH(1,(UpdateSheet!G:G=MAXIFS(UpdateSheet!G:G, UpdateSheet!H:H, G157, UpdateSheet!I:I, J157, UpdateSheet!G:G, "&lt;=" &amp; D157))*(UpdateSheet!H:H=G157) * 
   (UpdateSheet!I:I=J157), 0))),"")
</f>
        <v>61500</v>
      </c>
      <c r="R157" s="81">
        <v>33000.0</v>
      </c>
      <c r="S157" s="53" t="s">
        <v>126</v>
      </c>
      <c r="T157" s="87"/>
      <c r="U157" s="84" t="s">
        <v>97</v>
      </c>
      <c r="V157" s="84" t="s">
        <v>97</v>
      </c>
      <c r="W157" s="85" t="b">
        <f t="shared" si="1"/>
        <v>0</v>
      </c>
      <c r="X157" s="63"/>
      <c r="Y157" s="53" t="s">
        <v>344</v>
      </c>
      <c r="Z157" s="63"/>
    </row>
    <row r="158">
      <c r="A158" s="75" t="s">
        <v>345</v>
      </c>
      <c r="B158" s="74">
        <v>8.033226933E9</v>
      </c>
      <c r="C158" s="75" t="s">
        <v>12</v>
      </c>
      <c r="D158" s="76">
        <v>45828.30962962963</v>
      </c>
      <c r="E158" s="75" t="s">
        <v>82</v>
      </c>
      <c r="F158" s="75" t="s">
        <v>129</v>
      </c>
      <c r="G158" s="77" t="s">
        <v>14</v>
      </c>
      <c r="H158" s="77">
        <v>1.0</v>
      </c>
      <c r="I158" s="80"/>
      <c r="J158" s="77">
        <v>1.0</v>
      </c>
      <c r="K158" s="79"/>
      <c r="L158" s="79"/>
      <c r="M158" s="80"/>
      <c r="N158" s="79"/>
      <c r="O158" s="81">
        <v>9500.0</v>
      </c>
      <c r="P158" s="86"/>
      <c r="Q158" s="82">
        <f t="array" ref="Q158">ifna(IF(D158="","",INDEX(UpdateSheet!K:K,MATCH(1,(UpdateSheet!G:G=MAXIFS(UpdateSheet!G:G, UpdateSheet!H:H, G158, UpdateSheet!I:I, J158, UpdateSheet!G:G, "&lt;=" &amp; D158))*(UpdateSheet!H:H=G158) * 
   (UpdateSheet!I:I=J158), 0))),"")
</f>
        <v>35500</v>
      </c>
      <c r="R158" s="81">
        <v>26000.0</v>
      </c>
      <c r="S158" s="53" t="s">
        <v>72</v>
      </c>
      <c r="T158" s="83">
        <v>45828.0</v>
      </c>
      <c r="U158" s="84" t="s">
        <v>82</v>
      </c>
      <c r="V158" s="84" t="s">
        <v>129</v>
      </c>
      <c r="W158" s="85" t="b">
        <f t="shared" si="1"/>
        <v>1</v>
      </c>
      <c r="X158" s="53" t="s">
        <v>11</v>
      </c>
      <c r="Y158" s="63"/>
      <c r="Z158" s="63"/>
    </row>
    <row r="159">
      <c r="A159" s="75" t="s">
        <v>346</v>
      </c>
      <c r="B159" s="74">
        <v>8.120774635E9</v>
      </c>
      <c r="C159" s="75" t="s">
        <v>254</v>
      </c>
      <c r="D159" s="76">
        <v>45828.439988425926</v>
      </c>
      <c r="E159" s="75" t="s">
        <v>82</v>
      </c>
      <c r="F159" s="75" t="s">
        <v>129</v>
      </c>
      <c r="G159" s="77" t="s">
        <v>14</v>
      </c>
      <c r="H159" s="77">
        <v>1.0</v>
      </c>
      <c r="I159" s="80"/>
      <c r="J159" s="77">
        <v>1.0</v>
      </c>
      <c r="K159" s="79"/>
      <c r="L159" s="79"/>
      <c r="M159" s="80"/>
      <c r="N159" s="79"/>
      <c r="O159" s="81">
        <v>9500.0</v>
      </c>
      <c r="P159" s="55">
        <v>5500.0</v>
      </c>
      <c r="Q159" s="82">
        <f t="array" ref="Q159">ifna(IF(D159="","",INDEX(UpdateSheet!K:K,MATCH(1,(UpdateSheet!G:G=MAXIFS(UpdateSheet!G:G, UpdateSheet!H:H, G159, UpdateSheet!I:I, J159, UpdateSheet!G:G, "&lt;=" &amp; D159))*(UpdateSheet!H:H=G159) * 
   (UpdateSheet!I:I=J159), 0))),"")
</f>
        <v>35500</v>
      </c>
      <c r="R159" s="81">
        <v>20500.0</v>
      </c>
      <c r="S159" s="53" t="s">
        <v>72</v>
      </c>
      <c r="T159" s="83">
        <v>45829.0</v>
      </c>
      <c r="U159" s="84" t="s">
        <v>82</v>
      </c>
      <c r="V159" s="84" t="s">
        <v>129</v>
      </c>
      <c r="W159" s="85" t="b">
        <f t="shared" si="1"/>
        <v>1</v>
      </c>
      <c r="X159" s="53" t="s">
        <v>31</v>
      </c>
      <c r="Y159" s="63"/>
      <c r="Z159" s="63"/>
    </row>
    <row r="160">
      <c r="A160" s="75" t="s">
        <v>347</v>
      </c>
      <c r="B160" s="74">
        <v>8.023060423E9</v>
      </c>
      <c r="C160" s="75" t="s">
        <v>62</v>
      </c>
      <c r="D160" s="76">
        <v>45828.44890046296</v>
      </c>
      <c r="E160" s="75" t="s">
        <v>82</v>
      </c>
      <c r="F160" s="75" t="s">
        <v>129</v>
      </c>
      <c r="G160" s="77" t="s">
        <v>14</v>
      </c>
      <c r="H160" s="77">
        <v>1.0</v>
      </c>
      <c r="I160" s="80"/>
      <c r="J160" s="77">
        <v>1.0</v>
      </c>
      <c r="K160" s="79"/>
      <c r="L160" s="79"/>
      <c r="M160" s="80"/>
      <c r="N160" s="79"/>
      <c r="O160" s="81">
        <v>9500.0</v>
      </c>
      <c r="P160" s="55">
        <v>6000.0</v>
      </c>
      <c r="Q160" s="82">
        <f t="array" ref="Q160">ifna(IF(D160="","",INDEX(UpdateSheet!K:K,MATCH(1,(UpdateSheet!G:G=MAXIFS(UpdateSheet!G:G, UpdateSheet!H:H, G160, UpdateSheet!I:I, J160, UpdateSheet!G:G, "&lt;=" &amp; D160))*(UpdateSheet!H:H=G160) * 
   (UpdateSheet!I:I=J160), 0))),"")
</f>
        <v>35500</v>
      </c>
      <c r="R160" s="81">
        <v>20000.0</v>
      </c>
      <c r="S160" s="53" t="s">
        <v>72</v>
      </c>
      <c r="T160" s="83">
        <v>45832.0</v>
      </c>
      <c r="U160" s="84" t="s">
        <v>82</v>
      </c>
      <c r="V160" s="84" t="s">
        <v>129</v>
      </c>
      <c r="W160" s="85" t="b">
        <f t="shared" si="1"/>
        <v>1</v>
      </c>
      <c r="X160" s="53" t="s">
        <v>60</v>
      </c>
      <c r="Z160" s="63"/>
    </row>
    <row r="161">
      <c r="A161" s="75" t="s">
        <v>348</v>
      </c>
      <c r="B161" s="74">
        <v>8.050609133E9</v>
      </c>
      <c r="C161" s="75" t="s">
        <v>12</v>
      </c>
      <c r="D161" s="76">
        <v>45828.536620370374</v>
      </c>
      <c r="E161" s="75" t="s">
        <v>82</v>
      </c>
      <c r="F161" s="75" t="s">
        <v>129</v>
      </c>
      <c r="G161" s="77" t="s">
        <v>14</v>
      </c>
      <c r="H161" s="77">
        <v>1.0</v>
      </c>
      <c r="I161" s="80"/>
      <c r="J161" s="77">
        <v>1.0</v>
      </c>
      <c r="K161" s="79"/>
      <c r="L161" s="79"/>
      <c r="M161" s="80"/>
      <c r="N161" s="79"/>
      <c r="O161" s="81">
        <v>9500.0</v>
      </c>
      <c r="P161" s="86"/>
      <c r="Q161" s="82">
        <f t="array" ref="Q161">ifna(IF(D161="","",INDEX(UpdateSheet!K:K,MATCH(1,(UpdateSheet!G:G=MAXIFS(UpdateSheet!G:G, UpdateSheet!H:H, G161, UpdateSheet!I:I, J161, UpdateSheet!G:G, "&lt;=" &amp; D161))*(UpdateSheet!H:H=G161) * 
   (UpdateSheet!I:I=J161), 0))),"")
</f>
        <v>35500</v>
      </c>
      <c r="R161" s="81">
        <v>26000.0</v>
      </c>
      <c r="S161" s="63" t="str">
        <f t="shared" ref="S161:S162" si="15">if(A161="","","Pending")</f>
        <v>Pending</v>
      </c>
      <c r="T161" s="87"/>
      <c r="U161" s="84" t="s">
        <v>97</v>
      </c>
      <c r="V161" s="84" t="s">
        <v>97</v>
      </c>
      <c r="W161" s="85" t="b">
        <f t="shared" si="1"/>
        <v>0</v>
      </c>
      <c r="X161" s="63"/>
      <c r="Y161" s="63"/>
      <c r="Z161" s="63"/>
    </row>
    <row r="162">
      <c r="A162" s="75" t="s">
        <v>349</v>
      </c>
      <c r="B162" s="74">
        <v>8.03332205E9</v>
      </c>
      <c r="C162" s="75" t="s">
        <v>52</v>
      </c>
      <c r="D162" s="76">
        <v>45828.54702546296</v>
      </c>
      <c r="E162" s="75" t="s">
        <v>82</v>
      </c>
      <c r="F162" s="75" t="s">
        <v>129</v>
      </c>
      <c r="G162" s="77" t="s">
        <v>14</v>
      </c>
      <c r="H162" s="77">
        <v>1.0</v>
      </c>
      <c r="I162" s="80"/>
      <c r="J162" s="77">
        <v>1.0</v>
      </c>
      <c r="K162" s="79"/>
      <c r="L162" s="79"/>
      <c r="M162" s="80"/>
      <c r="N162" s="79"/>
      <c r="O162" s="81">
        <v>9500.0</v>
      </c>
      <c r="P162" s="86"/>
      <c r="Q162" s="82">
        <f t="array" ref="Q162">ifna(IF(D162="","",INDEX(UpdateSheet!K:K,MATCH(1,(UpdateSheet!G:G=MAXIFS(UpdateSheet!G:G, UpdateSheet!H:H, G162, UpdateSheet!I:I, J162, UpdateSheet!G:G, "&lt;=" &amp; D162))*(UpdateSheet!H:H=G162) * 
   (UpdateSheet!I:I=J162), 0))),"")
</f>
        <v>35500</v>
      </c>
      <c r="R162" s="81">
        <v>26000.0</v>
      </c>
      <c r="S162" s="63" t="str">
        <f t="shared" si="15"/>
        <v>Pending</v>
      </c>
      <c r="T162" s="87"/>
      <c r="U162" s="84" t="s">
        <v>97</v>
      </c>
      <c r="V162" s="84" t="s">
        <v>97</v>
      </c>
      <c r="W162" s="85" t="b">
        <f t="shared" si="1"/>
        <v>0</v>
      </c>
      <c r="X162" s="63"/>
      <c r="Y162" s="63"/>
      <c r="Z162" s="63"/>
    </row>
    <row r="163">
      <c r="A163" s="75" t="s">
        <v>350</v>
      </c>
      <c r="B163" s="74">
        <v>7.037982246E9</v>
      </c>
      <c r="C163" s="75" t="s">
        <v>12</v>
      </c>
      <c r="D163" s="76">
        <v>45828.58840277778</v>
      </c>
      <c r="E163" s="75" t="s">
        <v>82</v>
      </c>
      <c r="F163" s="75" t="s">
        <v>129</v>
      </c>
      <c r="G163" s="77" t="s">
        <v>14</v>
      </c>
      <c r="H163" s="77">
        <v>1.0</v>
      </c>
      <c r="I163" s="80"/>
      <c r="J163" s="77">
        <v>1.0</v>
      </c>
      <c r="K163" s="79"/>
      <c r="L163" s="79"/>
      <c r="M163" s="80"/>
      <c r="N163" s="79"/>
      <c r="O163" s="81">
        <v>9500.0</v>
      </c>
      <c r="P163" s="55">
        <v>4000.0</v>
      </c>
      <c r="Q163" s="82">
        <f t="array" ref="Q163">ifna(IF(D163="","",INDEX(UpdateSheet!K:K,MATCH(1,(UpdateSheet!G:G=MAXIFS(UpdateSheet!G:G, UpdateSheet!H:H, G163, UpdateSheet!I:I, J163, UpdateSheet!G:G, "&lt;=" &amp; D163))*(UpdateSheet!H:H=G163) * 
   (UpdateSheet!I:I=J163), 0))),"")
</f>
        <v>35500</v>
      </c>
      <c r="R163" s="81">
        <v>22000.0</v>
      </c>
      <c r="S163" s="53" t="s">
        <v>72</v>
      </c>
      <c r="T163" s="83">
        <v>45834.0</v>
      </c>
      <c r="U163" s="84" t="s">
        <v>82</v>
      </c>
      <c r="V163" s="84" t="s">
        <v>129</v>
      </c>
      <c r="W163" s="85" t="b">
        <f t="shared" si="1"/>
        <v>1</v>
      </c>
      <c r="X163" s="53" t="s">
        <v>11</v>
      </c>
      <c r="Y163" s="63"/>
      <c r="Z163" s="63"/>
    </row>
    <row r="164">
      <c r="A164" s="75" t="s">
        <v>351</v>
      </c>
      <c r="B164" s="74">
        <v>8.037272782E9</v>
      </c>
      <c r="C164" s="75" t="s">
        <v>27</v>
      </c>
      <c r="D164" s="76">
        <v>45828.596817129626</v>
      </c>
      <c r="E164" s="75" t="s">
        <v>82</v>
      </c>
      <c r="F164" s="75" t="s">
        <v>129</v>
      </c>
      <c r="G164" s="77" t="s">
        <v>14</v>
      </c>
      <c r="H164" s="77">
        <v>1.0</v>
      </c>
      <c r="I164" s="80"/>
      <c r="J164" s="77">
        <v>1.0</v>
      </c>
      <c r="K164" s="79"/>
      <c r="L164" s="79"/>
      <c r="M164" s="80"/>
      <c r="N164" s="79"/>
      <c r="O164" s="81">
        <v>9500.0</v>
      </c>
      <c r="P164" s="55">
        <v>4000.0</v>
      </c>
      <c r="Q164" s="82">
        <f t="array" ref="Q164">ifna(IF(D164="","",INDEX(UpdateSheet!K:K,MATCH(1,(UpdateSheet!G:G=MAXIFS(UpdateSheet!G:G, UpdateSheet!H:H, G164, UpdateSheet!I:I, J164, UpdateSheet!G:G, "&lt;=" &amp; D164))*(UpdateSheet!H:H=G164) * 
   (UpdateSheet!I:I=J164), 0))),"")
</f>
        <v>35500</v>
      </c>
      <c r="R164" s="81">
        <v>22000.0</v>
      </c>
      <c r="S164" s="53" t="s">
        <v>72</v>
      </c>
      <c r="T164" s="83">
        <v>45829.0</v>
      </c>
      <c r="U164" s="84" t="s">
        <v>82</v>
      </c>
      <c r="V164" s="84" t="s">
        <v>129</v>
      </c>
      <c r="W164" s="85" t="b">
        <f t="shared" si="1"/>
        <v>1</v>
      </c>
      <c r="X164" s="53" t="s">
        <v>57</v>
      </c>
      <c r="Y164" s="63"/>
      <c r="Z164" s="63"/>
    </row>
    <row r="165">
      <c r="A165" s="75" t="s">
        <v>352</v>
      </c>
      <c r="B165" s="74">
        <v>8.036144774E9</v>
      </c>
      <c r="C165" s="75" t="s">
        <v>12</v>
      </c>
      <c r="D165" s="76">
        <v>45828.83358796296</v>
      </c>
      <c r="E165" s="75" t="s">
        <v>82</v>
      </c>
      <c r="F165" s="75" t="s">
        <v>129</v>
      </c>
      <c r="G165" s="77" t="s">
        <v>14</v>
      </c>
      <c r="H165" s="77">
        <v>1.0</v>
      </c>
      <c r="I165" s="80"/>
      <c r="J165" s="77">
        <v>1.0</v>
      </c>
      <c r="K165" s="79"/>
      <c r="L165" s="79"/>
      <c r="M165" s="80"/>
      <c r="N165" s="79"/>
      <c r="O165" s="81">
        <v>9500.0</v>
      </c>
      <c r="P165" s="55">
        <v>4000.0</v>
      </c>
      <c r="Q165" s="82">
        <f t="array" ref="Q165">ifna(IF(D165="","",INDEX(UpdateSheet!K:K,MATCH(1,(UpdateSheet!G:G=MAXIFS(UpdateSheet!G:G, UpdateSheet!H:H, G165, UpdateSheet!I:I, J165, UpdateSheet!G:G, "&lt;=" &amp; D165))*(UpdateSheet!H:H=G165) * 
   (UpdateSheet!I:I=J165), 0))),"")
</f>
        <v>35500</v>
      </c>
      <c r="R165" s="81">
        <v>22000.0</v>
      </c>
      <c r="S165" s="53" t="s">
        <v>72</v>
      </c>
      <c r="T165" s="83">
        <v>45832.0</v>
      </c>
      <c r="U165" s="84" t="s">
        <v>82</v>
      </c>
      <c r="V165" s="84" t="s">
        <v>129</v>
      </c>
      <c r="W165" s="85" t="b">
        <f t="shared" si="1"/>
        <v>1</v>
      </c>
      <c r="X165" s="53" t="s">
        <v>11</v>
      </c>
      <c r="Y165" s="63"/>
      <c r="Z165" s="63"/>
    </row>
    <row r="166">
      <c r="A166" s="75" t="s">
        <v>353</v>
      </c>
      <c r="B166" s="74">
        <v>8.033360541E9</v>
      </c>
      <c r="C166" s="75" t="s">
        <v>131</v>
      </c>
      <c r="D166" s="76">
        <v>45828.86282407407</v>
      </c>
      <c r="E166" s="75" t="s">
        <v>82</v>
      </c>
      <c r="F166" s="75" t="s">
        <v>129</v>
      </c>
      <c r="G166" s="77" t="s">
        <v>14</v>
      </c>
      <c r="H166" s="77">
        <v>3.0</v>
      </c>
      <c r="I166" s="80"/>
      <c r="J166" s="77">
        <v>3.0</v>
      </c>
      <c r="K166" s="79"/>
      <c r="L166" s="79"/>
      <c r="M166" s="80"/>
      <c r="N166" s="79"/>
      <c r="O166" s="81">
        <v>28500.0</v>
      </c>
      <c r="P166" s="86"/>
      <c r="Q166" s="82">
        <f t="array" ref="Q166">ifna(IF(D166="","",INDEX(UpdateSheet!K:K,MATCH(1,(UpdateSheet!G:G=MAXIFS(UpdateSheet!G:G, UpdateSheet!H:H, G166, UpdateSheet!I:I, J166, UpdateSheet!G:G, "&lt;=" &amp; D166))*(UpdateSheet!H:H=G166) * 
   (UpdateSheet!I:I=J166), 0))),"")
</f>
        <v>61500</v>
      </c>
      <c r="R166" s="81">
        <v>33000.0</v>
      </c>
      <c r="S166" s="53" t="s">
        <v>126</v>
      </c>
      <c r="T166" s="87"/>
      <c r="U166" s="84" t="s">
        <v>97</v>
      </c>
      <c r="V166" s="84" t="s">
        <v>97</v>
      </c>
      <c r="W166" s="85" t="b">
        <f t="shared" si="1"/>
        <v>0</v>
      </c>
      <c r="X166" s="63"/>
      <c r="Y166" s="53" t="s">
        <v>354</v>
      </c>
      <c r="Z166" s="63"/>
    </row>
    <row r="167">
      <c r="A167" s="75" t="s">
        <v>355</v>
      </c>
      <c r="B167" s="74">
        <v>8.083790372E9</v>
      </c>
      <c r="C167" s="75" t="s">
        <v>12</v>
      </c>
      <c r="D167" s="76">
        <v>45828.867743055554</v>
      </c>
      <c r="E167" s="75" t="s">
        <v>82</v>
      </c>
      <c r="F167" s="75" t="s">
        <v>129</v>
      </c>
      <c r="G167" s="77" t="s">
        <v>14</v>
      </c>
      <c r="H167" s="77">
        <v>1.0</v>
      </c>
      <c r="I167" s="80"/>
      <c r="J167" s="77">
        <v>1.0</v>
      </c>
      <c r="K167" s="79"/>
      <c r="L167" s="79"/>
      <c r="M167" s="80"/>
      <c r="N167" s="79"/>
      <c r="O167" s="81">
        <v>9500.0</v>
      </c>
      <c r="P167" s="86"/>
      <c r="Q167" s="82">
        <f t="array" ref="Q167">ifna(IF(D167="","",INDEX(UpdateSheet!K:K,MATCH(1,(UpdateSheet!G:G=MAXIFS(UpdateSheet!G:G, UpdateSheet!H:H, G167, UpdateSheet!I:I, J167, UpdateSheet!G:G, "&lt;=" &amp; D167))*(UpdateSheet!H:H=G167) * 
   (UpdateSheet!I:I=J167), 0))),"")
</f>
        <v>35500</v>
      </c>
      <c r="R167" s="81">
        <v>26000.0</v>
      </c>
      <c r="S167" s="63" t="str">
        <f t="shared" ref="S167:S168" si="16">if(A167="","","Pending")</f>
        <v>Pending</v>
      </c>
      <c r="T167" s="87"/>
      <c r="U167" s="84" t="s">
        <v>97</v>
      </c>
      <c r="V167" s="84" t="s">
        <v>97</v>
      </c>
      <c r="W167" s="85" t="b">
        <f t="shared" si="1"/>
        <v>0</v>
      </c>
      <c r="X167" s="63"/>
      <c r="Y167" s="63"/>
      <c r="Z167" s="63"/>
    </row>
    <row r="168">
      <c r="A168" s="75" t="s">
        <v>356</v>
      </c>
      <c r="B168" s="74">
        <v>8.036005726E9</v>
      </c>
      <c r="C168" s="75" t="s">
        <v>12</v>
      </c>
      <c r="D168" s="76">
        <v>45828.88899305556</v>
      </c>
      <c r="E168" s="75" t="s">
        <v>82</v>
      </c>
      <c r="F168" s="75" t="s">
        <v>129</v>
      </c>
      <c r="G168" s="77" t="s">
        <v>14</v>
      </c>
      <c r="H168" s="77">
        <v>3.0</v>
      </c>
      <c r="I168" s="80"/>
      <c r="J168" s="77">
        <v>3.0</v>
      </c>
      <c r="K168" s="79"/>
      <c r="L168" s="79"/>
      <c r="M168" s="80"/>
      <c r="N168" s="79"/>
      <c r="O168" s="81">
        <v>28500.0</v>
      </c>
      <c r="P168" s="86"/>
      <c r="Q168" s="82">
        <f t="array" ref="Q168">ifna(IF(D168="","",INDEX(UpdateSheet!K:K,MATCH(1,(UpdateSheet!G:G=MAXIFS(UpdateSheet!G:G, UpdateSheet!H:H, G168, UpdateSheet!I:I, J168, UpdateSheet!G:G, "&lt;=" &amp; D168))*(UpdateSheet!H:H=G168) * 
   (UpdateSheet!I:I=J168), 0))),"")
</f>
        <v>61500</v>
      </c>
      <c r="R168" s="81">
        <v>33000.0</v>
      </c>
      <c r="S168" s="63" t="str">
        <f t="shared" si="16"/>
        <v>Pending</v>
      </c>
      <c r="T168" s="87"/>
      <c r="U168" s="84" t="s">
        <v>97</v>
      </c>
      <c r="V168" s="84" t="s">
        <v>97</v>
      </c>
      <c r="W168" s="85" t="b">
        <f t="shared" si="1"/>
        <v>0</v>
      </c>
      <c r="X168" s="63"/>
      <c r="Y168" s="63"/>
      <c r="Z168" s="63"/>
    </row>
    <row r="169">
      <c r="A169" s="75" t="s">
        <v>357</v>
      </c>
      <c r="B169" s="74">
        <v>7.041832034E9</v>
      </c>
      <c r="C169" s="75" t="s">
        <v>62</v>
      </c>
      <c r="D169" s="76">
        <v>45829.0941087963</v>
      </c>
      <c r="E169" s="75" t="s">
        <v>82</v>
      </c>
      <c r="F169" s="75" t="s">
        <v>129</v>
      </c>
      <c r="G169" s="77" t="s">
        <v>14</v>
      </c>
      <c r="H169" s="77">
        <v>1.0</v>
      </c>
      <c r="I169" s="80"/>
      <c r="J169" s="77">
        <v>1.0</v>
      </c>
      <c r="K169" s="79"/>
      <c r="L169" s="79"/>
      <c r="M169" s="80"/>
      <c r="N169" s="79"/>
      <c r="O169" s="81">
        <v>9500.0</v>
      </c>
      <c r="P169" s="55">
        <v>7000.0</v>
      </c>
      <c r="Q169" s="82">
        <f t="array" ref="Q169">ifna(IF(D169="","",INDEX(UpdateSheet!K:K,MATCH(1,(UpdateSheet!G:G=MAXIFS(UpdateSheet!G:G, UpdateSheet!H:H, G169, UpdateSheet!I:I, J169, UpdateSheet!G:G, "&lt;=" &amp; D169))*(UpdateSheet!H:H=G169) * 
   (UpdateSheet!I:I=J169), 0))),"")
</f>
        <v>35500</v>
      </c>
      <c r="R169" s="81">
        <v>19000.0</v>
      </c>
      <c r="S169" s="53" t="s">
        <v>72</v>
      </c>
      <c r="T169" s="83">
        <v>45829.0</v>
      </c>
      <c r="U169" s="84" t="s">
        <v>82</v>
      </c>
      <c r="V169" s="84" t="s">
        <v>129</v>
      </c>
      <c r="W169" s="85" t="b">
        <f t="shared" si="1"/>
        <v>1</v>
      </c>
      <c r="X169" s="53" t="s">
        <v>60</v>
      </c>
      <c r="Y169" s="63"/>
      <c r="Z169" s="63"/>
    </row>
    <row r="170">
      <c r="A170" s="75" t="s">
        <v>358</v>
      </c>
      <c r="B170" s="74">
        <v>8.027846255E9</v>
      </c>
      <c r="C170" s="75" t="s">
        <v>219</v>
      </c>
      <c r="D170" s="76">
        <v>45829.128912037035</v>
      </c>
      <c r="E170" s="75" t="s">
        <v>82</v>
      </c>
      <c r="F170" s="75" t="s">
        <v>129</v>
      </c>
      <c r="G170" s="77" t="s">
        <v>14</v>
      </c>
      <c r="H170" s="77">
        <v>1.0</v>
      </c>
      <c r="I170" s="80"/>
      <c r="J170" s="77">
        <v>1.0</v>
      </c>
      <c r="K170" s="79"/>
      <c r="L170" s="79"/>
      <c r="M170" s="80"/>
      <c r="N170" s="79"/>
      <c r="O170" s="81">
        <v>9500.0</v>
      </c>
      <c r="P170" s="86"/>
      <c r="Q170" s="82">
        <f t="array" ref="Q170">ifna(IF(D170="","",INDEX(UpdateSheet!K:K,MATCH(1,(UpdateSheet!G:G=MAXIFS(UpdateSheet!G:G, UpdateSheet!H:H, G170, UpdateSheet!I:I, J170, UpdateSheet!G:G, "&lt;=" &amp; D170))*(UpdateSheet!H:H=G170) * 
   (UpdateSheet!I:I=J170), 0))),"")
</f>
        <v>35500</v>
      </c>
      <c r="R170" s="81">
        <v>26000.0</v>
      </c>
      <c r="S170" s="63" t="str">
        <f t="shared" ref="S170:S171" si="17">if(A170="","","Pending")</f>
        <v>Pending</v>
      </c>
      <c r="T170" s="87"/>
      <c r="U170" s="84" t="s">
        <v>97</v>
      </c>
      <c r="V170" s="84" t="s">
        <v>97</v>
      </c>
      <c r="W170" s="85" t="b">
        <f t="shared" si="1"/>
        <v>0</v>
      </c>
      <c r="X170" s="63"/>
      <c r="Y170" s="53" t="s">
        <v>359</v>
      </c>
      <c r="Z170" s="63"/>
    </row>
    <row r="171">
      <c r="A171" s="75" t="s">
        <v>360</v>
      </c>
      <c r="B171" s="74">
        <v>7.038826575E9</v>
      </c>
      <c r="C171" s="75" t="s">
        <v>131</v>
      </c>
      <c r="D171" s="76">
        <v>45829.17047453704</v>
      </c>
      <c r="E171" s="75" t="s">
        <v>82</v>
      </c>
      <c r="F171" s="75" t="s">
        <v>129</v>
      </c>
      <c r="G171" s="77" t="s">
        <v>14</v>
      </c>
      <c r="H171" s="77">
        <v>1.0</v>
      </c>
      <c r="I171" s="80"/>
      <c r="J171" s="77">
        <v>1.0</v>
      </c>
      <c r="K171" s="79"/>
      <c r="L171" s="79"/>
      <c r="M171" s="80"/>
      <c r="N171" s="79"/>
      <c r="O171" s="81">
        <v>9500.0</v>
      </c>
      <c r="P171" s="86"/>
      <c r="Q171" s="82">
        <f t="array" ref="Q171">ifna(IF(D171="","",INDEX(UpdateSheet!K:K,MATCH(1,(UpdateSheet!G:G=MAXIFS(UpdateSheet!G:G, UpdateSheet!H:H, G171, UpdateSheet!I:I, J171, UpdateSheet!G:G, "&lt;=" &amp; D171))*(UpdateSheet!H:H=G171) * 
   (UpdateSheet!I:I=J171), 0))),"")
</f>
        <v>35500</v>
      </c>
      <c r="R171" s="81">
        <v>26000.0</v>
      </c>
      <c r="S171" s="63" t="str">
        <f t="shared" si="17"/>
        <v>Pending</v>
      </c>
      <c r="T171" s="87"/>
      <c r="U171" s="84" t="s">
        <v>97</v>
      </c>
      <c r="V171" s="84" t="s">
        <v>97</v>
      </c>
      <c r="W171" s="85" t="b">
        <f t="shared" si="1"/>
        <v>0</v>
      </c>
      <c r="X171" s="63"/>
      <c r="Y171" s="53" t="s">
        <v>361</v>
      </c>
      <c r="Z171" s="63"/>
    </row>
    <row r="172">
      <c r="A172" s="75" t="s">
        <v>362</v>
      </c>
      <c r="B172" s="74">
        <v>9.02560319E9</v>
      </c>
      <c r="C172" s="75" t="s">
        <v>62</v>
      </c>
      <c r="D172" s="76">
        <v>45829.20108796297</v>
      </c>
      <c r="E172" s="75" t="s">
        <v>82</v>
      </c>
      <c r="F172" s="75" t="s">
        <v>129</v>
      </c>
      <c r="G172" s="77" t="s">
        <v>14</v>
      </c>
      <c r="H172" s="77">
        <v>1.0</v>
      </c>
      <c r="I172" s="80"/>
      <c r="J172" s="77">
        <v>1.0</v>
      </c>
      <c r="K172" s="79"/>
      <c r="L172" s="79"/>
      <c r="M172" s="80"/>
      <c r="N172" s="79"/>
      <c r="O172" s="81">
        <v>9500.0</v>
      </c>
      <c r="P172" s="55">
        <v>5000.0</v>
      </c>
      <c r="Q172" s="82">
        <f t="array" ref="Q172">ifna(IF(D172="","",INDEX(UpdateSheet!K:K,MATCH(1,(UpdateSheet!G:G=MAXIFS(UpdateSheet!G:G, UpdateSheet!H:H, G172, UpdateSheet!I:I, J172, UpdateSheet!G:G, "&lt;=" &amp; D172))*(UpdateSheet!H:H=G172) * 
   (UpdateSheet!I:I=J172), 0))),"")
</f>
        <v>35500</v>
      </c>
      <c r="R172" s="81">
        <v>21000.0</v>
      </c>
      <c r="S172" s="53" t="s">
        <v>72</v>
      </c>
      <c r="T172" s="83">
        <v>45829.0</v>
      </c>
      <c r="U172" s="84" t="s">
        <v>82</v>
      </c>
      <c r="V172" s="84" t="s">
        <v>129</v>
      </c>
      <c r="W172" s="85" t="b">
        <f t="shared" si="1"/>
        <v>1</v>
      </c>
      <c r="X172" s="53" t="s">
        <v>60</v>
      </c>
      <c r="Y172" s="63"/>
      <c r="Z172" s="63"/>
    </row>
    <row r="173">
      <c r="A173" s="75" t="s">
        <v>363</v>
      </c>
      <c r="B173" s="74">
        <v>8.096444947E9</v>
      </c>
      <c r="C173" s="75" t="s">
        <v>134</v>
      </c>
      <c r="D173" s="76">
        <v>45829.22688657408</v>
      </c>
      <c r="E173" s="75" t="s">
        <v>82</v>
      </c>
      <c r="F173" s="75" t="s">
        <v>129</v>
      </c>
      <c r="G173" s="77" t="s">
        <v>14</v>
      </c>
      <c r="H173" s="77">
        <v>1.0</v>
      </c>
      <c r="I173" s="80"/>
      <c r="J173" s="77">
        <v>1.0</v>
      </c>
      <c r="K173" s="79"/>
      <c r="L173" s="79"/>
      <c r="M173" s="80"/>
      <c r="N173" s="79"/>
      <c r="O173" s="81">
        <v>9500.0</v>
      </c>
      <c r="P173" s="55">
        <v>6500.0</v>
      </c>
      <c r="Q173" s="82">
        <f t="array" ref="Q173">ifna(IF(D173="","",INDEX(UpdateSheet!K:K,MATCH(1,(UpdateSheet!G:G=MAXIFS(UpdateSheet!G:G, UpdateSheet!H:H, G173, UpdateSheet!I:I, J173, UpdateSheet!G:G, "&lt;=" &amp; D173))*(UpdateSheet!H:H=G173) * 
   (UpdateSheet!I:I=J173), 0))),"")
</f>
        <v>35500</v>
      </c>
      <c r="R173" s="81">
        <v>19500.0</v>
      </c>
      <c r="S173" s="53" t="s">
        <v>72</v>
      </c>
      <c r="T173" s="83">
        <v>45833.0</v>
      </c>
      <c r="U173" s="84" t="s">
        <v>82</v>
      </c>
      <c r="V173" s="84" t="s">
        <v>129</v>
      </c>
      <c r="W173" s="85" t="b">
        <f t="shared" si="1"/>
        <v>1</v>
      </c>
      <c r="X173" s="53" t="s">
        <v>58</v>
      </c>
      <c r="Y173" s="63"/>
      <c r="Z173" s="63"/>
    </row>
    <row r="174">
      <c r="A174" s="75" t="s">
        <v>364</v>
      </c>
      <c r="B174" s="74">
        <v>8.033377218E9</v>
      </c>
      <c r="C174" s="75" t="s">
        <v>153</v>
      </c>
      <c r="D174" s="76">
        <v>45829.23846064815</v>
      </c>
      <c r="E174" s="75" t="s">
        <v>82</v>
      </c>
      <c r="F174" s="75" t="s">
        <v>129</v>
      </c>
      <c r="G174" s="77" t="s">
        <v>14</v>
      </c>
      <c r="H174" s="77">
        <v>3.0</v>
      </c>
      <c r="I174" s="80"/>
      <c r="J174" s="77">
        <v>3.0</v>
      </c>
      <c r="K174" s="79"/>
      <c r="L174" s="79"/>
      <c r="M174" s="80"/>
      <c r="N174" s="79"/>
      <c r="O174" s="81">
        <v>28500.0</v>
      </c>
      <c r="P174" s="55">
        <v>9000.0</v>
      </c>
      <c r="Q174" s="82">
        <f t="array" ref="Q174">ifna(IF(D174="","",INDEX(UpdateSheet!K:K,MATCH(1,(UpdateSheet!G:G=MAXIFS(UpdateSheet!G:G, UpdateSheet!H:H, G174, UpdateSheet!I:I, J174, UpdateSheet!G:G, "&lt;=" &amp; D174))*(UpdateSheet!H:H=G174) * 
   (UpdateSheet!I:I=J174), 0))),"")
</f>
        <v>61500</v>
      </c>
      <c r="R174" s="81">
        <v>24000.0</v>
      </c>
      <c r="S174" s="53" t="s">
        <v>72</v>
      </c>
      <c r="T174" s="83">
        <v>45831.0</v>
      </c>
      <c r="U174" s="84" t="s">
        <v>82</v>
      </c>
      <c r="V174" s="84" t="s">
        <v>129</v>
      </c>
      <c r="W174" s="85" t="b">
        <f t="shared" si="1"/>
        <v>1</v>
      </c>
      <c r="X174" s="63"/>
      <c r="Y174" s="53" t="s">
        <v>365</v>
      </c>
      <c r="Z174" s="63"/>
    </row>
    <row r="175">
      <c r="A175" s="75" t="s">
        <v>366</v>
      </c>
      <c r="B175" s="74">
        <v>8.146750445E9</v>
      </c>
      <c r="C175" s="75" t="s">
        <v>219</v>
      </c>
      <c r="D175" s="76">
        <v>45833.2296875</v>
      </c>
      <c r="E175" s="75" t="s">
        <v>82</v>
      </c>
      <c r="F175" s="75" t="s">
        <v>129</v>
      </c>
      <c r="G175" s="77" t="s">
        <v>14</v>
      </c>
      <c r="H175" s="77">
        <v>2.0</v>
      </c>
      <c r="I175" s="80"/>
      <c r="J175" s="77">
        <v>2.0</v>
      </c>
      <c r="K175" s="79"/>
      <c r="L175" s="79"/>
      <c r="M175" s="80"/>
      <c r="N175" s="79"/>
      <c r="O175" s="81">
        <v>19000.0</v>
      </c>
      <c r="P175" s="55">
        <v>5000.0</v>
      </c>
      <c r="Q175" s="82">
        <f t="array" ref="Q175">ifna(IF(D175="","",INDEX(UpdateSheet!K:K,MATCH(1,(UpdateSheet!G:G=MAXIFS(UpdateSheet!G:G, UpdateSheet!H:H, G175, UpdateSheet!I:I, J175, UpdateSheet!G:G, "&lt;=" &amp; D175))*(UpdateSheet!H:H=G175) * 
   (UpdateSheet!I:I=J175), 0))),"")
</f>
        <v>49500</v>
      </c>
      <c r="R175" s="81">
        <v>25500.0</v>
      </c>
      <c r="S175" s="53" t="s">
        <v>72</v>
      </c>
      <c r="T175" s="83">
        <v>45833.0</v>
      </c>
      <c r="U175" s="84" t="s">
        <v>82</v>
      </c>
      <c r="V175" s="84" t="s">
        <v>129</v>
      </c>
      <c r="W175" s="85" t="b">
        <f t="shared" si="1"/>
        <v>1</v>
      </c>
      <c r="X175" s="53" t="s">
        <v>41</v>
      </c>
      <c r="Y175" s="63"/>
      <c r="Z175" s="63"/>
    </row>
    <row r="176">
      <c r="A176" s="75" t="s">
        <v>367</v>
      </c>
      <c r="B176" s="74">
        <v>9.03842908E9</v>
      </c>
      <c r="C176" s="75" t="s">
        <v>18</v>
      </c>
      <c r="D176" s="76">
        <v>45833.287314814814</v>
      </c>
      <c r="E176" s="75" t="s">
        <v>82</v>
      </c>
      <c r="F176" s="75" t="s">
        <v>129</v>
      </c>
      <c r="G176" s="77" t="s">
        <v>14</v>
      </c>
      <c r="H176" s="77">
        <v>1.0</v>
      </c>
      <c r="I176" s="80"/>
      <c r="J176" s="77">
        <v>1.0</v>
      </c>
      <c r="K176" s="79"/>
      <c r="L176" s="79"/>
      <c r="M176" s="80"/>
      <c r="N176" s="79"/>
      <c r="O176" s="81">
        <v>9500.0</v>
      </c>
      <c r="P176" s="55">
        <v>8000.0</v>
      </c>
      <c r="Q176" s="82">
        <f t="array" ref="Q176">ifna(IF(D176="","",INDEX(UpdateSheet!K:K,MATCH(1,(UpdateSheet!G:G=MAXIFS(UpdateSheet!G:G, UpdateSheet!H:H, G176, UpdateSheet!I:I, J176, UpdateSheet!G:G, "&lt;=" &amp; D176))*(UpdateSheet!H:H=G176) * 
   (UpdateSheet!I:I=J176), 0))),"")
</f>
        <v>35500</v>
      </c>
      <c r="R176" s="81">
        <v>18000.0</v>
      </c>
      <c r="S176" s="53" t="s">
        <v>72</v>
      </c>
      <c r="T176" s="83">
        <v>45833.0</v>
      </c>
      <c r="U176" s="84" t="s">
        <v>82</v>
      </c>
      <c r="V176" s="84" t="s">
        <v>129</v>
      </c>
      <c r="W176" s="85" t="b">
        <f t="shared" si="1"/>
        <v>1</v>
      </c>
      <c r="X176" s="53" t="s">
        <v>17</v>
      </c>
      <c r="Y176" s="63"/>
      <c r="Z176" s="63"/>
    </row>
    <row r="177">
      <c r="A177" s="75" t="s">
        <v>368</v>
      </c>
      <c r="B177" s="74">
        <v>8.028291621E9</v>
      </c>
      <c r="C177" s="75" t="s">
        <v>27</v>
      </c>
      <c r="D177" s="76">
        <v>45833.29681712963</v>
      </c>
      <c r="E177" s="75" t="s">
        <v>82</v>
      </c>
      <c r="F177" s="75" t="s">
        <v>129</v>
      </c>
      <c r="G177" s="77" t="s">
        <v>14</v>
      </c>
      <c r="H177" s="77">
        <v>3.0</v>
      </c>
      <c r="I177" s="80"/>
      <c r="J177" s="77">
        <v>3.0</v>
      </c>
      <c r="K177" s="79"/>
      <c r="L177" s="79"/>
      <c r="M177" s="80"/>
      <c r="N177" s="79"/>
      <c r="O177" s="81">
        <v>28500.0</v>
      </c>
      <c r="P177" s="88">
        <v>4000.0</v>
      </c>
      <c r="Q177" s="82">
        <f t="array" ref="Q177">ifna(IF(D177="","",INDEX(UpdateSheet!K:K,MATCH(1,(UpdateSheet!G:G=MAXIFS(UpdateSheet!G:G, UpdateSheet!H:H, G177, UpdateSheet!I:I, J177, UpdateSheet!G:G, "&lt;=" &amp; D177))*(UpdateSheet!H:H=G177) * 
   (UpdateSheet!I:I=J177), 0))),"")
</f>
        <v>61500</v>
      </c>
      <c r="R177" s="81">
        <v>29000.0</v>
      </c>
      <c r="S177" s="53" t="s">
        <v>72</v>
      </c>
      <c r="T177" s="83">
        <v>45841.0</v>
      </c>
      <c r="U177" s="84" t="s">
        <v>83</v>
      </c>
      <c r="V177" s="84" t="s">
        <v>129</v>
      </c>
      <c r="W177" s="85" t="b">
        <f t="shared" si="1"/>
        <v>1</v>
      </c>
      <c r="X177" s="53" t="s">
        <v>57</v>
      </c>
      <c r="Y177" s="63"/>
      <c r="Z177" s="63"/>
    </row>
    <row r="178">
      <c r="A178" s="75" t="s">
        <v>369</v>
      </c>
      <c r="B178" s="74">
        <v>7.064294092E9</v>
      </c>
      <c r="C178" s="75" t="s">
        <v>62</v>
      </c>
      <c r="D178" s="76">
        <v>45833.30247685185</v>
      </c>
      <c r="E178" s="75" t="s">
        <v>82</v>
      </c>
      <c r="F178" s="75" t="s">
        <v>129</v>
      </c>
      <c r="G178" s="77" t="s">
        <v>14</v>
      </c>
      <c r="H178" s="77">
        <v>3.0</v>
      </c>
      <c r="I178" s="80"/>
      <c r="J178" s="77">
        <v>3.0</v>
      </c>
      <c r="K178" s="79"/>
      <c r="L178" s="79"/>
      <c r="M178" s="80"/>
      <c r="N178" s="79"/>
      <c r="O178" s="81">
        <v>28500.0</v>
      </c>
      <c r="P178" s="55">
        <v>5000.0</v>
      </c>
      <c r="Q178" s="82">
        <f t="array" ref="Q178">ifna(IF(D178="","",INDEX(UpdateSheet!K:K,MATCH(1,(UpdateSheet!G:G=MAXIFS(UpdateSheet!G:G, UpdateSheet!H:H, G178, UpdateSheet!I:I, J178, UpdateSheet!G:G, "&lt;=" &amp; D178))*(UpdateSheet!H:H=G178) * 
   (UpdateSheet!I:I=J178), 0))),"")
</f>
        <v>61500</v>
      </c>
      <c r="R178" s="81">
        <v>28000.0</v>
      </c>
      <c r="S178" s="53" t="s">
        <v>72</v>
      </c>
      <c r="T178" s="83">
        <v>45835.0</v>
      </c>
      <c r="U178" s="84" t="s">
        <v>82</v>
      </c>
      <c r="V178" s="84" t="s">
        <v>129</v>
      </c>
      <c r="W178" s="85" t="b">
        <f t="shared" si="1"/>
        <v>1</v>
      </c>
      <c r="X178" s="53" t="s">
        <v>60</v>
      </c>
      <c r="Y178" s="63"/>
      <c r="Z178" s="63"/>
    </row>
    <row r="179">
      <c r="A179" s="75" t="s">
        <v>370</v>
      </c>
      <c r="B179" s="74">
        <v>8.033434372E9</v>
      </c>
      <c r="C179" s="75" t="s">
        <v>131</v>
      </c>
      <c r="D179" s="76">
        <v>45833.312048611115</v>
      </c>
      <c r="E179" s="75" t="s">
        <v>82</v>
      </c>
      <c r="F179" s="75" t="s">
        <v>129</v>
      </c>
      <c r="G179" s="77" t="s">
        <v>14</v>
      </c>
      <c r="H179" s="77">
        <v>2.0</v>
      </c>
      <c r="I179" s="80"/>
      <c r="J179" s="77">
        <v>2.0</v>
      </c>
      <c r="K179" s="79"/>
      <c r="L179" s="79"/>
      <c r="M179" s="80"/>
      <c r="N179" s="79"/>
      <c r="O179" s="81">
        <v>19000.0</v>
      </c>
      <c r="P179" s="55">
        <v>5000.0</v>
      </c>
      <c r="Q179" s="82">
        <f t="array" ref="Q179">ifna(IF(D179="","",INDEX(UpdateSheet!K:K,MATCH(1,(UpdateSheet!G:G=MAXIFS(UpdateSheet!G:G, UpdateSheet!H:H, G179, UpdateSheet!I:I, J179, UpdateSheet!G:G, "&lt;=" &amp; D179))*(UpdateSheet!H:H=G179) * 
   (UpdateSheet!I:I=J179), 0))),"")
</f>
        <v>49500</v>
      </c>
      <c r="R179" s="81">
        <v>25500.0</v>
      </c>
      <c r="S179" s="53" t="s">
        <v>72</v>
      </c>
      <c r="T179" s="83">
        <v>45833.0</v>
      </c>
      <c r="U179" s="84" t="s">
        <v>82</v>
      </c>
      <c r="V179" s="84" t="s">
        <v>129</v>
      </c>
      <c r="W179" s="85" t="b">
        <f t="shared" si="1"/>
        <v>1</v>
      </c>
      <c r="X179" s="53" t="s">
        <v>55</v>
      </c>
      <c r="Y179" s="63"/>
      <c r="Z179" s="63"/>
    </row>
    <row r="180">
      <c r="A180" s="75" t="s">
        <v>371</v>
      </c>
      <c r="B180" s="74">
        <v>8.037304978E9</v>
      </c>
      <c r="C180" s="75" t="s">
        <v>27</v>
      </c>
      <c r="D180" s="76">
        <v>45833.33446759259</v>
      </c>
      <c r="E180" s="75" t="s">
        <v>82</v>
      </c>
      <c r="F180" s="75" t="s">
        <v>129</v>
      </c>
      <c r="G180" s="77" t="s">
        <v>14</v>
      </c>
      <c r="H180" s="77">
        <v>1.0</v>
      </c>
      <c r="I180" s="80"/>
      <c r="J180" s="77">
        <v>1.0</v>
      </c>
      <c r="K180" s="79"/>
      <c r="L180" s="79"/>
      <c r="M180" s="80"/>
      <c r="N180" s="79"/>
      <c r="O180" s="81">
        <v>9500.0</v>
      </c>
      <c r="P180" s="86"/>
      <c r="Q180" s="82">
        <f t="array" ref="Q180">ifna(IF(D180="","",INDEX(UpdateSheet!K:K,MATCH(1,(UpdateSheet!G:G=MAXIFS(UpdateSheet!G:G, UpdateSheet!H:H, G180, UpdateSheet!I:I, J180, UpdateSheet!G:G, "&lt;=" &amp; D180))*(UpdateSheet!H:H=G180) * 
   (UpdateSheet!I:I=J180), 0))),"")
</f>
        <v>35500</v>
      </c>
      <c r="R180" s="81">
        <v>26000.0</v>
      </c>
      <c r="S180" s="63" t="str">
        <f t="shared" ref="S180:S182" si="18">if(A180="","","Pending")</f>
        <v>Pending</v>
      </c>
      <c r="T180" s="87"/>
      <c r="U180" s="84" t="s">
        <v>97</v>
      </c>
      <c r="V180" s="84" t="s">
        <v>97</v>
      </c>
      <c r="W180" s="85" t="b">
        <f t="shared" si="1"/>
        <v>0</v>
      </c>
      <c r="X180" s="63"/>
      <c r="Y180" s="63"/>
      <c r="Z180" s="63"/>
    </row>
    <row r="181">
      <c r="A181" s="75" t="s">
        <v>372</v>
      </c>
      <c r="B181" s="74">
        <v>8.037486411E9</v>
      </c>
      <c r="C181" s="75" t="s">
        <v>131</v>
      </c>
      <c r="D181" s="76">
        <v>45833.3608912037</v>
      </c>
      <c r="E181" s="75" t="s">
        <v>82</v>
      </c>
      <c r="F181" s="75" t="s">
        <v>129</v>
      </c>
      <c r="G181" s="77" t="s">
        <v>14</v>
      </c>
      <c r="H181" s="77">
        <v>1.0</v>
      </c>
      <c r="I181" s="80"/>
      <c r="J181" s="77">
        <v>1.0</v>
      </c>
      <c r="K181" s="79"/>
      <c r="L181" s="79"/>
      <c r="M181" s="80"/>
      <c r="N181" s="79"/>
      <c r="O181" s="81">
        <v>9500.0</v>
      </c>
      <c r="P181" s="86"/>
      <c r="Q181" s="82">
        <f t="array" ref="Q181">ifna(IF(D181="","",INDEX(UpdateSheet!K:K,MATCH(1,(UpdateSheet!G:G=MAXIFS(UpdateSheet!G:G, UpdateSheet!H:H, G181, UpdateSheet!I:I, J181, UpdateSheet!G:G, "&lt;=" &amp; D181))*(UpdateSheet!H:H=G181) * 
   (UpdateSheet!I:I=J181), 0))),"")
</f>
        <v>35500</v>
      </c>
      <c r="R181" s="81">
        <v>26000.0</v>
      </c>
      <c r="S181" s="63" t="str">
        <f t="shared" si="18"/>
        <v>Pending</v>
      </c>
      <c r="T181" s="87"/>
      <c r="U181" s="84" t="s">
        <v>97</v>
      </c>
      <c r="V181" s="84" t="s">
        <v>97</v>
      </c>
      <c r="W181" s="85" t="b">
        <f t="shared" si="1"/>
        <v>0</v>
      </c>
      <c r="X181" s="63"/>
      <c r="Y181" s="63"/>
      <c r="Z181" s="63"/>
    </row>
    <row r="182">
      <c r="A182" s="75" t="s">
        <v>373</v>
      </c>
      <c r="B182" s="74">
        <v>9.063153102E9</v>
      </c>
      <c r="C182" s="75" t="s">
        <v>254</v>
      </c>
      <c r="D182" s="76">
        <v>45833.36199074074</v>
      </c>
      <c r="E182" s="75" t="s">
        <v>82</v>
      </c>
      <c r="F182" s="75" t="s">
        <v>129</v>
      </c>
      <c r="G182" s="77" t="s">
        <v>14</v>
      </c>
      <c r="H182" s="77">
        <v>1.0</v>
      </c>
      <c r="I182" s="80"/>
      <c r="J182" s="77">
        <v>1.0</v>
      </c>
      <c r="K182" s="79"/>
      <c r="L182" s="79"/>
      <c r="M182" s="80"/>
      <c r="N182" s="79"/>
      <c r="O182" s="81">
        <v>9500.0</v>
      </c>
      <c r="P182" s="86"/>
      <c r="Q182" s="82">
        <f t="array" ref="Q182">ifna(IF(D182="","",INDEX(UpdateSheet!K:K,MATCH(1,(UpdateSheet!G:G=MAXIFS(UpdateSheet!G:G, UpdateSheet!H:H, G182, UpdateSheet!I:I, J182, UpdateSheet!G:G, "&lt;=" &amp; D182))*(UpdateSheet!H:H=G182) * 
   (UpdateSheet!I:I=J182), 0))),"")
</f>
        <v>35500</v>
      </c>
      <c r="R182" s="81">
        <v>26000.0</v>
      </c>
      <c r="S182" s="63" t="str">
        <f t="shared" si="18"/>
        <v>Pending</v>
      </c>
      <c r="T182" s="87"/>
      <c r="U182" s="84" t="s">
        <v>97</v>
      </c>
      <c r="V182" s="84" t="s">
        <v>97</v>
      </c>
      <c r="W182" s="85" t="b">
        <f t="shared" si="1"/>
        <v>0</v>
      </c>
      <c r="X182" s="63"/>
      <c r="Y182" s="63"/>
      <c r="Z182" s="63"/>
    </row>
    <row r="183">
      <c r="A183" s="75" t="s">
        <v>374</v>
      </c>
      <c r="B183" s="74">
        <v>8.069080102E9</v>
      </c>
      <c r="C183" s="75" t="s">
        <v>191</v>
      </c>
      <c r="D183" s="76">
        <v>45833.39758101852</v>
      </c>
      <c r="E183" s="75" t="s">
        <v>82</v>
      </c>
      <c r="F183" s="75" t="s">
        <v>129</v>
      </c>
      <c r="G183" s="77" t="s">
        <v>14</v>
      </c>
      <c r="H183" s="77">
        <v>1.0</v>
      </c>
      <c r="I183" s="80"/>
      <c r="J183" s="77">
        <v>1.0</v>
      </c>
      <c r="K183" s="79"/>
      <c r="L183" s="79"/>
      <c r="M183" s="80"/>
      <c r="N183" s="79"/>
      <c r="O183" s="81">
        <v>9500.0</v>
      </c>
      <c r="P183" s="86"/>
      <c r="Q183" s="82">
        <f t="array" ref="Q183">ifna(IF(D183="","",INDEX(UpdateSheet!K:K,MATCH(1,(UpdateSheet!G:G=MAXIFS(UpdateSheet!G:G, UpdateSheet!H:H, G183, UpdateSheet!I:I, J183, UpdateSheet!G:G, "&lt;=" &amp; D183))*(UpdateSheet!H:H=G183) * 
   (UpdateSheet!I:I=J183), 0))),"")
</f>
        <v>35500</v>
      </c>
      <c r="R183" s="81">
        <v>26000.0</v>
      </c>
      <c r="S183" s="53" t="s">
        <v>72</v>
      </c>
      <c r="T183" s="83">
        <v>45833.0</v>
      </c>
      <c r="U183" s="84" t="s">
        <v>82</v>
      </c>
      <c r="V183" s="84" t="s">
        <v>129</v>
      </c>
      <c r="W183" s="85" t="b">
        <f t="shared" si="1"/>
        <v>1</v>
      </c>
      <c r="X183" s="53" t="s">
        <v>35</v>
      </c>
      <c r="Y183" s="63"/>
      <c r="Z183" s="63"/>
    </row>
    <row r="184">
      <c r="A184" s="75" t="s">
        <v>375</v>
      </c>
      <c r="B184" s="74">
        <v>8.166052928E9</v>
      </c>
      <c r="C184" s="75" t="s">
        <v>62</v>
      </c>
      <c r="D184" s="76">
        <v>45833.429247685184</v>
      </c>
      <c r="E184" s="75" t="s">
        <v>82</v>
      </c>
      <c r="F184" s="75" t="s">
        <v>129</v>
      </c>
      <c r="G184" s="77" t="s">
        <v>14</v>
      </c>
      <c r="H184" s="77">
        <v>1.0</v>
      </c>
      <c r="I184" s="80"/>
      <c r="J184" s="77">
        <v>1.0</v>
      </c>
      <c r="K184" s="79"/>
      <c r="L184" s="79"/>
      <c r="M184" s="80"/>
      <c r="N184" s="79"/>
      <c r="O184" s="81">
        <v>9500.0</v>
      </c>
      <c r="P184" s="55">
        <v>7000.0</v>
      </c>
      <c r="Q184" s="82">
        <f t="array" ref="Q184">ifna(IF(D184="","",INDEX(UpdateSheet!K:K,MATCH(1,(UpdateSheet!G:G=MAXIFS(UpdateSheet!G:G, UpdateSheet!H:H, G184, UpdateSheet!I:I, J184, UpdateSheet!G:G, "&lt;=" &amp; D184))*(UpdateSheet!H:H=G184) * 
   (UpdateSheet!I:I=J184), 0))),"")
</f>
        <v>35500</v>
      </c>
      <c r="R184" s="81">
        <v>19000.0</v>
      </c>
      <c r="S184" s="53" t="s">
        <v>72</v>
      </c>
      <c r="T184" s="83">
        <v>45849.0</v>
      </c>
      <c r="U184" s="84" t="s">
        <v>83</v>
      </c>
      <c r="V184" s="84" t="s">
        <v>129</v>
      </c>
      <c r="W184" s="85" t="b">
        <f t="shared" si="1"/>
        <v>1</v>
      </c>
      <c r="X184" s="53" t="s">
        <v>60</v>
      </c>
      <c r="Y184" s="53"/>
      <c r="Z184" s="63"/>
    </row>
    <row r="185">
      <c r="A185" s="75" t="s">
        <v>376</v>
      </c>
      <c r="B185" s="74">
        <v>8.163084647E9</v>
      </c>
      <c r="C185" s="75" t="s">
        <v>12</v>
      </c>
      <c r="D185" s="76">
        <v>45833.43527777778</v>
      </c>
      <c r="E185" s="75" t="s">
        <v>82</v>
      </c>
      <c r="F185" s="75" t="s">
        <v>129</v>
      </c>
      <c r="G185" s="77" t="s">
        <v>14</v>
      </c>
      <c r="H185" s="77">
        <v>1.0</v>
      </c>
      <c r="I185" s="80"/>
      <c r="J185" s="77">
        <v>1.0</v>
      </c>
      <c r="K185" s="79"/>
      <c r="L185" s="79"/>
      <c r="M185" s="80"/>
      <c r="N185" s="79"/>
      <c r="O185" s="81">
        <v>9500.0</v>
      </c>
      <c r="P185" s="86"/>
      <c r="Q185" s="82">
        <f t="array" ref="Q185">ifna(IF(D185="","",INDEX(UpdateSheet!K:K,MATCH(1,(UpdateSheet!G:G=MAXIFS(UpdateSheet!G:G, UpdateSheet!H:H, G185, UpdateSheet!I:I, J185, UpdateSheet!G:G, "&lt;=" &amp; D185))*(UpdateSheet!H:H=G185) * 
   (UpdateSheet!I:I=J185), 0))),"")
</f>
        <v>35500</v>
      </c>
      <c r="R185" s="81">
        <v>26000.0</v>
      </c>
      <c r="S185" s="63" t="str">
        <f>if(A185="","","Pending")</f>
        <v>Pending</v>
      </c>
      <c r="T185" s="87"/>
      <c r="U185" s="84" t="s">
        <v>97</v>
      </c>
      <c r="V185" s="84" t="s">
        <v>97</v>
      </c>
      <c r="W185" s="85" t="b">
        <f t="shared" si="1"/>
        <v>0</v>
      </c>
      <c r="X185" s="63"/>
      <c r="Y185" s="63"/>
      <c r="Z185" s="63"/>
    </row>
    <row r="186">
      <c r="A186" s="75" t="s">
        <v>377</v>
      </c>
      <c r="B186" s="74">
        <v>7.0868702E9</v>
      </c>
      <c r="C186" s="75" t="s">
        <v>134</v>
      </c>
      <c r="D186" s="76">
        <v>45833.474270833336</v>
      </c>
      <c r="E186" s="75" t="s">
        <v>82</v>
      </c>
      <c r="F186" s="75" t="s">
        <v>129</v>
      </c>
      <c r="G186" s="77" t="s">
        <v>14</v>
      </c>
      <c r="H186" s="77">
        <v>1.0</v>
      </c>
      <c r="I186" s="80"/>
      <c r="J186" s="77">
        <v>1.0</v>
      </c>
      <c r="K186" s="79"/>
      <c r="L186" s="79"/>
      <c r="M186" s="80"/>
      <c r="N186" s="79"/>
      <c r="O186" s="81">
        <v>9500.0</v>
      </c>
      <c r="P186" s="86"/>
      <c r="Q186" s="82">
        <f t="array" ref="Q186">ifna(IF(D186="","",INDEX(UpdateSheet!K:K,MATCH(1,(UpdateSheet!G:G=MAXIFS(UpdateSheet!G:G, UpdateSheet!H:H, G186, UpdateSheet!I:I, J186, UpdateSheet!G:G, "&lt;=" &amp; D186))*(UpdateSheet!H:H=G186) * 
   (UpdateSheet!I:I=J186), 0))),"")
</f>
        <v>35500</v>
      </c>
      <c r="R186" s="81">
        <v>26000.0</v>
      </c>
      <c r="S186" s="53" t="s">
        <v>72</v>
      </c>
      <c r="T186" s="83">
        <v>45836.0</v>
      </c>
      <c r="U186" s="84" t="s">
        <v>82</v>
      </c>
      <c r="V186" s="84" t="s">
        <v>129</v>
      </c>
      <c r="W186" s="85" t="b">
        <f t="shared" si="1"/>
        <v>1</v>
      </c>
      <c r="X186" s="53" t="s">
        <v>58</v>
      </c>
      <c r="Y186" s="63"/>
      <c r="Z186" s="63"/>
    </row>
    <row r="187">
      <c r="A187" s="75" t="s">
        <v>378</v>
      </c>
      <c r="B187" s="74">
        <v>8.103416455E9</v>
      </c>
      <c r="C187" s="75" t="s">
        <v>171</v>
      </c>
      <c r="D187" s="76">
        <v>45833.65515046296</v>
      </c>
      <c r="E187" s="75" t="s">
        <v>82</v>
      </c>
      <c r="F187" s="75" t="s">
        <v>129</v>
      </c>
      <c r="G187" s="77" t="s">
        <v>14</v>
      </c>
      <c r="H187" s="77">
        <v>1.0</v>
      </c>
      <c r="I187" s="80"/>
      <c r="J187" s="77">
        <v>1.0</v>
      </c>
      <c r="K187" s="79"/>
      <c r="L187" s="79"/>
      <c r="M187" s="80"/>
      <c r="N187" s="79"/>
      <c r="O187" s="81">
        <v>9500.0</v>
      </c>
      <c r="P187" s="86"/>
      <c r="Q187" s="82">
        <f t="array" ref="Q187">ifna(IF(D187="","",INDEX(UpdateSheet!K:K,MATCH(1,(UpdateSheet!G:G=MAXIFS(UpdateSheet!G:G, UpdateSheet!H:H, G187, UpdateSheet!I:I, J187, UpdateSheet!G:G, "&lt;=" &amp; D187))*(UpdateSheet!H:H=G187) * 
   (UpdateSheet!I:I=J187), 0))),"")
</f>
        <v>35500</v>
      </c>
      <c r="R187" s="81">
        <v>26000.0</v>
      </c>
      <c r="S187" s="63" t="str">
        <f>if(A187="","","Pending")</f>
        <v>Pending</v>
      </c>
      <c r="T187" s="87"/>
      <c r="U187" s="84" t="s">
        <v>97</v>
      </c>
      <c r="V187" s="84" t="s">
        <v>97</v>
      </c>
      <c r="W187" s="85" t="b">
        <f t="shared" si="1"/>
        <v>0</v>
      </c>
      <c r="X187" s="63"/>
      <c r="Y187" s="63"/>
      <c r="Z187" s="63"/>
    </row>
    <row r="188">
      <c r="A188" s="75" t="s">
        <v>379</v>
      </c>
      <c r="B188" s="74">
        <v>8.034483153E9</v>
      </c>
      <c r="C188" s="75" t="s">
        <v>62</v>
      </c>
      <c r="D188" s="76">
        <v>45833.680972222224</v>
      </c>
      <c r="E188" s="75" t="s">
        <v>82</v>
      </c>
      <c r="F188" s="75" t="s">
        <v>129</v>
      </c>
      <c r="G188" s="77" t="s">
        <v>14</v>
      </c>
      <c r="H188" s="77">
        <v>1.0</v>
      </c>
      <c r="I188" s="80"/>
      <c r="J188" s="77">
        <v>1.0</v>
      </c>
      <c r="K188" s="79"/>
      <c r="L188" s="79"/>
      <c r="M188" s="80"/>
      <c r="N188" s="79"/>
      <c r="O188" s="81">
        <v>9500.0</v>
      </c>
      <c r="P188" s="55">
        <v>7000.0</v>
      </c>
      <c r="Q188" s="82">
        <f t="array" ref="Q188">ifna(IF(D188="","",INDEX(UpdateSheet!K:K,MATCH(1,(UpdateSheet!G:G=MAXIFS(UpdateSheet!G:G, UpdateSheet!H:H, G188, UpdateSheet!I:I, J188, UpdateSheet!G:G, "&lt;=" &amp; D188))*(UpdateSheet!H:H=G188) * 
   (UpdateSheet!I:I=J188), 0))),"")
</f>
        <v>35500</v>
      </c>
      <c r="R188" s="81">
        <v>19000.0</v>
      </c>
      <c r="S188" s="53" t="s">
        <v>72</v>
      </c>
      <c r="T188" s="83">
        <v>45834.0</v>
      </c>
      <c r="U188" s="84" t="s">
        <v>82</v>
      </c>
      <c r="V188" s="84" t="s">
        <v>129</v>
      </c>
      <c r="W188" s="85" t="b">
        <f t="shared" si="1"/>
        <v>1</v>
      </c>
      <c r="X188" s="53" t="s">
        <v>60</v>
      </c>
      <c r="Y188" s="63"/>
      <c r="Z188" s="63"/>
    </row>
    <row r="189">
      <c r="A189" s="75" t="s">
        <v>380</v>
      </c>
      <c r="B189" s="74">
        <v>8.112398335E9</v>
      </c>
      <c r="C189" s="75" t="s">
        <v>131</v>
      </c>
      <c r="D189" s="76">
        <v>45833.69454861111</v>
      </c>
      <c r="E189" s="75" t="s">
        <v>82</v>
      </c>
      <c r="F189" s="75" t="s">
        <v>129</v>
      </c>
      <c r="G189" s="77" t="s">
        <v>14</v>
      </c>
      <c r="H189" s="77">
        <v>1.0</v>
      </c>
      <c r="I189" s="80"/>
      <c r="J189" s="77">
        <v>1.0</v>
      </c>
      <c r="K189" s="79"/>
      <c r="L189" s="79"/>
      <c r="M189" s="80"/>
      <c r="N189" s="79"/>
      <c r="O189" s="81">
        <v>9500.0</v>
      </c>
      <c r="P189" s="86"/>
      <c r="Q189" s="82">
        <f t="array" ref="Q189">ifna(IF(D189="","",INDEX(UpdateSheet!K:K,MATCH(1,(UpdateSheet!G:G=MAXIFS(UpdateSheet!G:G, UpdateSheet!H:H, G189, UpdateSheet!I:I, J189, UpdateSheet!G:G, "&lt;=" &amp; D189))*(UpdateSheet!H:H=G189) * 
   (UpdateSheet!I:I=J189), 0))),"")
</f>
        <v>35500</v>
      </c>
      <c r="R189" s="81">
        <v>26000.0</v>
      </c>
      <c r="S189" s="63" t="str">
        <f>if(A189="","","Pending")</f>
        <v>Pending</v>
      </c>
      <c r="T189" s="87"/>
      <c r="U189" s="84" t="s">
        <v>97</v>
      </c>
      <c r="V189" s="84" t="s">
        <v>97</v>
      </c>
      <c r="W189" s="85" t="b">
        <f t="shared" si="1"/>
        <v>0</v>
      </c>
      <c r="X189" s="63"/>
      <c r="Y189" s="63"/>
      <c r="Z189" s="63"/>
    </row>
    <row r="190">
      <c r="A190" s="75" t="s">
        <v>381</v>
      </c>
      <c r="B190" s="74">
        <v>8.038853837E9</v>
      </c>
      <c r="C190" s="75" t="s">
        <v>27</v>
      </c>
      <c r="D190" s="76">
        <v>45833.726388888885</v>
      </c>
      <c r="E190" s="75" t="s">
        <v>82</v>
      </c>
      <c r="F190" s="75" t="s">
        <v>129</v>
      </c>
      <c r="G190" s="77" t="s">
        <v>14</v>
      </c>
      <c r="H190" s="77">
        <v>1.0</v>
      </c>
      <c r="I190" s="80"/>
      <c r="J190" s="77">
        <v>1.0</v>
      </c>
      <c r="K190" s="79"/>
      <c r="L190" s="79"/>
      <c r="M190" s="80"/>
      <c r="N190" s="79"/>
      <c r="O190" s="81">
        <v>9500.0</v>
      </c>
      <c r="P190" s="55">
        <v>3500.0</v>
      </c>
      <c r="Q190" s="82">
        <f t="array" ref="Q190">ifna(IF(D190="","",INDEX(UpdateSheet!K:K,MATCH(1,(UpdateSheet!G:G=MAXIFS(UpdateSheet!G:G, UpdateSheet!H:H, G190, UpdateSheet!I:I, J190, UpdateSheet!G:G, "&lt;=" &amp; D190))*(UpdateSheet!H:H=G190) * 
   (UpdateSheet!I:I=J190), 0))),"")
</f>
        <v>35500</v>
      </c>
      <c r="R190" s="81">
        <v>22500.0</v>
      </c>
      <c r="S190" s="53" t="s">
        <v>72</v>
      </c>
      <c r="T190" s="83">
        <v>45834.0</v>
      </c>
      <c r="U190" s="84" t="s">
        <v>82</v>
      </c>
      <c r="V190" s="84" t="s">
        <v>129</v>
      </c>
      <c r="W190" s="85" t="b">
        <f t="shared" si="1"/>
        <v>1</v>
      </c>
      <c r="X190" s="53" t="s">
        <v>57</v>
      </c>
      <c r="Y190" s="63"/>
      <c r="Z190" s="63"/>
    </row>
    <row r="191">
      <c r="A191" s="75" t="s">
        <v>382</v>
      </c>
      <c r="B191" s="74">
        <v>8.032737563E9</v>
      </c>
      <c r="C191" s="75" t="s">
        <v>12</v>
      </c>
      <c r="D191" s="76">
        <v>45833.728368055556</v>
      </c>
      <c r="E191" s="75" t="s">
        <v>82</v>
      </c>
      <c r="F191" s="75" t="s">
        <v>129</v>
      </c>
      <c r="G191" s="77" t="s">
        <v>14</v>
      </c>
      <c r="H191" s="77">
        <v>1.0</v>
      </c>
      <c r="I191" s="80"/>
      <c r="J191" s="77">
        <v>1.0</v>
      </c>
      <c r="K191" s="79"/>
      <c r="L191" s="79"/>
      <c r="M191" s="80"/>
      <c r="N191" s="79"/>
      <c r="O191" s="81">
        <v>9500.0</v>
      </c>
      <c r="P191" s="55">
        <v>4000.0</v>
      </c>
      <c r="Q191" s="82">
        <f t="array" ref="Q191">ifna(IF(D191="","",INDEX(UpdateSheet!K:K,MATCH(1,(UpdateSheet!G:G=MAXIFS(UpdateSheet!G:G, UpdateSheet!H:H, G191, UpdateSheet!I:I, J191, UpdateSheet!G:G, "&lt;=" &amp; D191))*(UpdateSheet!H:H=G191) * 
   (UpdateSheet!I:I=J191), 0))),"")
</f>
        <v>35500</v>
      </c>
      <c r="R191" s="81">
        <v>22000.0</v>
      </c>
      <c r="S191" s="53" t="s">
        <v>72</v>
      </c>
      <c r="T191" s="83">
        <v>45834.0</v>
      </c>
      <c r="U191" s="84" t="s">
        <v>82</v>
      </c>
      <c r="V191" s="84" t="s">
        <v>129</v>
      </c>
      <c r="W191" s="85" t="b">
        <f t="shared" si="1"/>
        <v>1</v>
      </c>
      <c r="X191" s="53" t="s">
        <v>11</v>
      </c>
      <c r="Y191" s="63"/>
      <c r="Z191" s="63"/>
    </row>
    <row r="192">
      <c r="A192" s="75" t="s">
        <v>383</v>
      </c>
      <c r="B192" s="74">
        <v>8.03397411E9</v>
      </c>
      <c r="C192" s="75" t="s">
        <v>156</v>
      </c>
      <c r="D192" s="76">
        <v>45833.73096064814</v>
      </c>
      <c r="E192" s="75" t="s">
        <v>82</v>
      </c>
      <c r="F192" s="75" t="s">
        <v>129</v>
      </c>
      <c r="G192" s="77" t="s">
        <v>14</v>
      </c>
      <c r="H192" s="77">
        <v>1.0</v>
      </c>
      <c r="I192" s="80"/>
      <c r="J192" s="77">
        <v>1.0</v>
      </c>
      <c r="K192" s="79"/>
      <c r="L192" s="79"/>
      <c r="M192" s="80"/>
      <c r="N192" s="79"/>
      <c r="O192" s="81">
        <v>9500.0</v>
      </c>
      <c r="P192" s="86"/>
      <c r="Q192" s="82">
        <f t="array" ref="Q192">ifna(IF(D192="","",INDEX(UpdateSheet!K:K,MATCH(1,(UpdateSheet!G:G=MAXIFS(UpdateSheet!G:G, UpdateSheet!H:H, G192, UpdateSheet!I:I, J192, UpdateSheet!G:G, "&lt;=" &amp; D192))*(UpdateSheet!H:H=G192) * 
   (UpdateSheet!I:I=J192), 0))),"")
</f>
        <v>35500</v>
      </c>
      <c r="R192" s="81">
        <v>26000.0</v>
      </c>
      <c r="S192" s="53" t="s">
        <v>72</v>
      </c>
      <c r="T192" s="83">
        <v>45834.0</v>
      </c>
      <c r="U192" s="84" t="s">
        <v>82</v>
      </c>
      <c r="V192" s="84" t="s">
        <v>129</v>
      </c>
      <c r="W192" s="85" t="b">
        <f t="shared" si="1"/>
        <v>1</v>
      </c>
      <c r="X192" s="53" t="s">
        <v>35</v>
      </c>
      <c r="Y192" s="63"/>
      <c r="Z192" s="63"/>
    </row>
    <row r="193">
      <c r="A193" s="75" t="s">
        <v>384</v>
      </c>
      <c r="B193" s="74">
        <v>9.066250585E9</v>
      </c>
      <c r="C193" s="75" t="s">
        <v>27</v>
      </c>
      <c r="D193" s="76">
        <v>45833.740381944444</v>
      </c>
      <c r="E193" s="75" t="s">
        <v>82</v>
      </c>
      <c r="F193" s="75" t="s">
        <v>129</v>
      </c>
      <c r="G193" s="77" t="s">
        <v>14</v>
      </c>
      <c r="H193" s="77">
        <v>1.0</v>
      </c>
      <c r="I193" s="80"/>
      <c r="J193" s="77">
        <v>1.0</v>
      </c>
      <c r="K193" s="79"/>
      <c r="L193" s="79"/>
      <c r="M193" s="80"/>
      <c r="N193" s="79"/>
      <c r="O193" s="81">
        <v>9500.0</v>
      </c>
      <c r="P193" s="55">
        <v>5000.0</v>
      </c>
      <c r="Q193" s="82">
        <f t="array" ref="Q193">ifna(IF(D193="","",INDEX(UpdateSheet!K:K,MATCH(1,(UpdateSheet!G:G=MAXIFS(UpdateSheet!G:G, UpdateSheet!H:H, G193, UpdateSheet!I:I, J193, UpdateSheet!G:G, "&lt;=" &amp; D193))*(UpdateSheet!H:H=G193) * 
   (UpdateSheet!I:I=J193), 0))),"")
</f>
        <v>35500</v>
      </c>
      <c r="R193" s="81">
        <v>21000.0</v>
      </c>
      <c r="S193" s="53" t="s">
        <v>72</v>
      </c>
      <c r="T193" s="83">
        <v>45834.0</v>
      </c>
      <c r="U193" s="84" t="s">
        <v>82</v>
      </c>
      <c r="V193" s="84" t="s">
        <v>129</v>
      </c>
      <c r="W193" s="85" t="b">
        <f t="shared" si="1"/>
        <v>1</v>
      </c>
      <c r="X193" s="53" t="s">
        <v>57</v>
      </c>
      <c r="Y193" s="63"/>
      <c r="Z193" s="63"/>
    </row>
    <row r="194">
      <c r="A194" s="75" t="s">
        <v>385</v>
      </c>
      <c r="B194" s="74">
        <v>8.065587821E9</v>
      </c>
      <c r="C194" s="75" t="s">
        <v>342</v>
      </c>
      <c r="D194" s="76">
        <v>45833.762615740736</v>
      </c>
      <c r="E194" s="75" t="s">
        <v>82</v>
      </c>
      <c r="F194" s="75" t="s">
        <v>129</v>
      </c>
      <c r="G194" s="77" t="s">
        <v>14</v>
      </c>
      <c r="H194" s="77">
        <v>1.0</v>
      </c>
      <c r="I194" s="80"/>
      <c r="J194" s="77">
        <v>1.0</v>
      </c>
      <c r="K194" s="79"/>
      <c r="L194" s="79"/>
      <c r="M194" s="80"/>
      <c r="N194" s="79"/>
      <c r="O194" s="81">
        <v>9500.0</v>
      </c>
      <c r="P194" s="86"/>
      <c r="Q194" s="82">
        <f t="array" ref="Q194">ifna(IF(D194="","",INDEX(UpdateSheet!K:K,MATCH(1,(UpdateSheet!G:G=MAXIFS(UpdateSheet!G:G, UpdateSheet!H:H, G194, UpdateSheet!I:I, J194, UpdateSheet!G:G, "&lt;=" &amp; D194))*(UpdateSheet!H:H=G194) * 
   (UpdateSheet!I:I=J194), 0))),"")
</f>
        <v>35500</v>
      </c>
      <c r="R194" s="81">
        <v>26000.0</v>
      </c>
      <c r="S194" s="63" t="str">
        <f>if(A194="","","Pending")</f>
        <v>Pending</v>
      </c>
      <c r="T194" s="87"/>
      <c r="U194" s="84" t="s">
        <v>97</v>
      </c>
      <c r="V194" s="84" t="s">
        <v>97</v>
      </c>
      <c r="W194" s="85" t="b">
        <f t="shared" si="1"/>
        <v>0</v>
      </c>
      <c r="X194" s="63"/>
      <c r="Y194" s="63"/>
      <c r="Z194" s="63"/>
    </row>
    <row r="195">
      <c r="A195" s="75" t="s">
        <v>386</v>
      </c>
      <c r="B195" s="74">
        <v>7.065207661E9</v>
      </c>
      <c r="C195" s="75" t="s">
        <v>12</v>
      </c>
      <c r="D195" s="76">
        <v>45834.31953703704</v>
      </c>
      <c r="E195" s="75" t="s">
        <v>82</v>
      </c>
      <c r="F195" s="75" t="s">
        <v>129</v>
      </c>
      <c r="G195" s="77" t="s">
        <v>14</v>
      </c>
      <c r="H195" s="77">
        <v>3.0</v>
      </c>
      <c r="I195" s="80"/>
      <c r="J195" s="77">
        <v>3.0</v>
      </c>
      <c r="K195" s="79"/>
      <c r="L195" s="79"/>
      <c r="M195" s="80"/>
      <c r="N195" s="79"/>
      <c r="O195" s="81">
        <v>28500.0</v>
      </c>
      <c r="P195" s="55">
        <v>5000.0</v>
      </c>
      <c r="Q195" s="82">
        <f t="array" ref="Q195">ifna(IF(D195="","",INDEX(UpdateSheet!K:K,MATCH(1,(UpdateSheet!G:G=MAXIFS(UpdateSheet!G:G, UpdateSheet!H:H, G195, UpdateSheet!I:I, J195, UpdateSheet!G:G, "&lt;=" &amp; D195))*(UpdateSheet!H:H=G195) * 
   (UpdateSheet!I:I=J195), 0))),"")
</f>
        <v>61500</v>
      </c>
      <c r="R195" s="81">
        <v>28000.0</v>
      </c>
      <c r="S195" s="53" t="s">
        <v>72</v>
      </c>
      <c r="T195" s="83">
        <v>45834.0</v>
      </c>
      <c r="U195" s="84" t="s">
        <v>82</v>
      </c>
      <c r="V195" s="84" t="s">
        <v>129</v>
      </c>
      <c r="W195" s="85" t="b">
        <f t="shared" si="1"/>
        <v>1</v>
      </c>
      <c r="X195" s="53" t="s">
        <v>11</v>
      </c>
      <c r="Y195" s="63"/>
      <c r="Z195" s="63"/>
    </row>
    <row r="196">
      <c r="A196" s="75" t="s">
        <v>387</v>
      </c>
      <c r="B196" s="74">
        <v>8.023293614E9</v>
      </c>
      <c r="C196" s="75" t="s">
        <v>52</v>
      </c>
      <c r="D196" s="76">
        <v>45834.32675925926</v>
      </c>
      <c r="E196" s="75" t="s">
        <v>82</v>
      </c>
      <c r="F196" s="75" t="s">
        <v>129</v>
      </c>
      <c r="G196" s="77" t="s">
        <v>14</v>
      </c>
      <c r="H196" s="77">
        <v>1.0</v>
      </c>
      <c r="I196" s="80"/>
      <c r="J196" s="77">
        <v>1.0</v>
      </c>
      <c r="K196" s="79"/>
      <c r="L196" s="79"/>
      <c r="M196" s="80"/>
      <c r="N196" s="79"/>
      <c r="O196" s="81">
        <v>9500.0</v>
      </c>
      <c r="P196" s="86"/>
      <c r="Q196" s="82">
        <f t="array" ref="Q196">ifna(IF(D196="","",INDEX(UpdateSheet!K:K,MATCH(1,(UpdateSheet!G:G=MAXIFS(UpdateSheet!G:G, UpdateSheet!H:H, G196, UpdateSheet!I:I, J196, UpdateSheet!G:G, "&lt;=" &amp; D196))*(UpdateSheet!H:H=G196) * 
   (UpdateSheet!I:I=J196), 0))),"")
</f>
        <v>35500</v>
      </c>
      <c r="R196" s="81">
        <v>26000.0</v>
      </c>
      <c r="S196" s="53" t="s">
        <v>126</v>
      </c>
      <c r="T196" s="87"/>
      <c r="U196" s="84" t="s">
        <v>97</v>
      </c>
      <c r="V196" s="84" t="s">
        <v>97</v>
      </c>
      <c r="W196" s="85" t="b">
        <f t="shared" si="1"/>
        <v>0</v>
      </c>
      <c r="X196" s="63"/>
      <c r="Y196" s="63"/>
      <c r="Z196" s="63"/>
    </row>
    <row r="197">
      <c r="A197" s="75" t="s">
        <v>388</v>
      </c>
      <c r="B197" s="74">
        <v>8.033517788E9</v>
      </c>
      <c r="C197" s="75" t="s">
        <v>27</v>
      </c>
      <c r="D197" s="76">
        <v>45834.474120370374</v>
      </c>
      <c r="E197" s="75" t="s">
        <v>82</v>
      </c>
      <c r="F197" s="75" t="s">
        <v>129</v>
      </c>
      <c r="G197" s="77" t="s">
        <v>14</v>
      </c>
      <c r="H197" s="77">
        <v>3.0</v>
      </c>
      <c r="I197" s="80"/>
      <c r="J197" s="77">
        <v>3.0</v>
      </c>
      <c r="K197" s="79"/>
      <c r="L197" s="79"/>
      <c r="M197" s="80"/>
      <c r="N197" s="79"/>
      <c r="O197" s="81">
        <v>28500.0</v>
      </c>
      <c r="P197" s="86"/>
      <c r="Q197" s="82">
        <f t="array" ref="Q197">ifna(IF(D197="","",INDEX(UpdateSheet!K:K,MATCH(1,(UpdateSheet!G:G=MAXIFS(UpdateSheet!G:G, UpdateSheet!H:H, G197, UpdateSheet!I:I, J197, UpdateSheet!G:G, "&lt;=" &amp; D197))*(UpdateSheet!H:H=G197) * 
   (UpdateSheet!I:I=J197), 0))),"")
</f>
        <v>61500</v>
      </c>
      <c r="R197" s="81">
        <v>33000.0</v>
      </c>
      <c r="S197" s="63" t="str">
        <f>if(A197="","","Pending")</f>
        <v>Pending</v>
      </c>
      <c r="T197" s="87"/>
      <c r="U197" s="84" t="s">
        <v>97</v>
      </c>
      <c r="V197" s="84" t="s">
        <v>97</v>
      </c>
      <c r="W197" s="85" t="b">
        <f t="shared" si="1"/>
        <v>0</v>
      </c>
      <c r="X197" s="63"/>
      <c r="Y197" s="63"/>
      <c r="Z197" s="63"/>
    </row>
    <row r="198">
      <c r="A198" s="75" t="s">
        <v>389</v>
      </c>
      <c r="B198" s="74">
        <v>8.169359549E9</v>
      </c>
      <c r="C198" s="75" t="s">
        <v>191</v>
      </c>
      <c r="D198" s="76">
        <v>45834.4796875</v>
      </c>
      <c r="E198" s="75" t="s">
        <v>82</v>
      </c>
      <c r="F198" s="75" t="s">
        <v>129</v>
      </c>
      <c r="G198" s="77" t="s">
        <v>14</v>
      </c>
      <c r="H198" s="77">
        <v>1.0</v>
      </c>
      <c r="I198" s="80"/>
      <c r="J198" s="77">
        <v>1.0</v>
      </c>
      <c r="K198" s="79"/>
      <c r="L198" s="79"/>
      <c r="M198" s="80"/>
      <c r="N198" s="79"/>
      <c r="O198" s="81">
        <v>9500.0</v>
      </c>
      <c r="P198" s="86"/>
      <c r="Q198" s="82">
        <f t="array" ref="Q198">ifna(IF(D198="","",INDEX(UpdateSheet!K:K,MATCH(1,(UpdateSheet!G:G=MAXIFS(UpdateSheet!G:G, UpdateSheet!H:H, G198, UpdateSheet!I:I, J198, UpdateSheet!G:G, "&lt;=" &amp; D198))*(UpdateSheet!H:H=G198) * 
   (UpdateSheet!I:I=J198), 0))),"")
</f>
        <v>35500</v>
      </c>
      <c r="R198" s="81">
        <v>26000.0</v>
      </c>
      <c r="S198" s="53" t="s">
        <v>72</v>
      </c>
      <c r="T198" s="83">
        <v>45835.0</v>
      </c>
      <c r="U198" s="84" t="s">
        <v>82</v>
      </c>
      <c r="V198" s="84" t="s">
        <v>129</v>
      </c>
      <c r="W198" s="85" t="b">
        <f t="shared" si="1"/>
        <v>1</v>
      </c>
      <c r="X198" s="53" t="s">
        <v>35</v>
      </c>
      <c r="Y198" s="63"/>
      <c r="Z198" s="63"/>
    </row>
    <row r="199">
      <c r="A199" s="75" t="s">
        <v>390</v>
      </c>
      <c r="B199" s="74">
        <v>8.02418836E9</v>
      </c>
      <c r="C199" s="75" t="s">
        <v>219</v>
      </c>
      <c r="D199" s="76">
        <v>45834.50854166667</v>
      </c>
      <c r="E199" s="75" t="s">
        <v>82</v>
      </c>
      <c r="F199" s="75" t="s">
        <v>129</v>
      </c>
      <c r="G199" s="77" t="s">
        <v>14</v>
      </c>
      <c r="H199" s="77">
        <v>1.0</v>
      </c>
      <c r="I199" s="80"/>
      <c r="J199" s="77">
        <v>1.0</v>
      </c>
      <c r="K199" s="79"/>
      <c r="L199" s="79"/>
      <c r="M199" s="80"/>
      <c r="N199" s="79"/>
      <c r="O199" s="81">
        <v>9500.0</v>
      </c>
      <c r="P199" s="86"/>
      <c r="Q199" s="82">
        <f t="array" ref="Q199">ifna(IF(D199="","",INDEX(UpdateSheet!K:K,MATCH(1,(UpdateSheet!G:G=MAXIFS(UpdateSheet!G:G, UpdateSheet!H:H, G199, UpdateSheet!I:I, J199, UpdateSheet!G:G, "&lt;=" &amp; D199))*(UpdateSheet!H:H=G199) * 
   (UpdateSheet!I:I=J199), 0))),"")
</f>
        <v>35500</v>
      </c>
      <c r="R199" s="81">
        <v>26000.0</v>
      </c>
      <c r="S199" s="63" t="str">
        <f t="shared" ref="S199:S201" si="19">if(A199="","","Pending")</f>
        <v>Pending</v>
      </c>
      <c r="T199" s="87"/>
      <c r="U199" s="84" t="s">
        <v>97</v>
      </c>
      <c r="V199" s="84" t="s">
        <v>97</v>
      </c>
      <c r="W199" s="85" t="b">
        <f t="shared" si="1"/>
        <v>0</v>
      </c>
      <c r="X199" s="63"/>
      <c r="Y199" s="63"/>
      <c r="Z199" s="63"/>
    </row>
    <row r="200">
      <c r="A200" s="75" t="s">
        <v>391</v>
      </c>
      <c r="B200" s="74">
        <v>8.027999444E9</v>
      </c>
      <c r="C200" s="75" t="s">
        <v>12</v>
      </c>
      <c r="D200" s="76">
        <v>45834.50949074074</v>
      </c>
      <c r="E200" s="75" t="s">
        <v>82</v>
      </c>
      <c r="F200" s="75" t="s">
        <v>129</v>
      </c>
      <c r="G200" s="77" t="s">
        <v>14</v>
      </c>
      <c r="H200" s="77">
        <v>1.0</v>
      </c>
      <c r="I200" s="80"/>
      <c r="J200" s="77">
        <v>1.0</v>
      </c>
      <c r="K200" s="79"/>
      <c r="L200" s="79"/>
      <c r="M200" s="80"/>
      <c r="N200" s="79"/>
      <c r="O200" s="81">
        <v>9500.0</v>
      </c>
      <c r="P200" s="86"/>
      <c r="Q200" s="82">
        <f t="array" ref="Q200">ifna(IF(D200="","",INDEX(UpdateSheet!K:K,MATCH(1,(UpdateSheet!G:G=MAXIFS(UpdateSheet!G:G, UpdateSheet!H:H, G200, UpdateSheet!I:I, J200, UpdateSheet!G:G, "&lt;=" &amp; D200))*(UpdateSheet!H:H=G200) * 
   (UpdateSheet!I:I=J200), 0))),"")
</f>
        <v>35500</v>
      </c>
      <c r="R200" s="81">
        <v>26000.0</v>
      </c>
      <c r="S200" s="63" t="str">
        <f t="shared" si="19"/>
        <v>Pending</v>
      </c>
      <c r="T200" s="87"/>
      <c r="U200" s="84" t="s">
        <v>97</v>
      </c>
      <c r="V200" s="84" t="s">
        <v>97</v>
      </c>
      <c r="W200" s="85" t="b">
        <f t="shared" si="1"/>
        <v>0</v>
      </c>
      <c r="X200" s="63"/>
      <c r="Y200" s="63"/>
      <c r="Z200" s="63"/>
    </row>
    <row r="201">
      <c r="A201" s="75" t="s">
        <v>392</v>
      </c>
      <c r="B201" s="74">
        <v>8.054211176E9</v>
      </c>
      <c r="C201" s="75" t="s">
        <v>254</v>
      </c>
      <c r="D201" s="76">
        <v>45834.59842592593</v>
      </c>
      <c r="E201" s="75" t="s">
        <v>82</v>
      </c>
      <c r="F201" s="75" t="s">
        <v>129</v>
      </c>
      <c r="G201" s="77" t="s">
        <v>14</v>
      </c>
      <c r="H201" s="77">
        <v>1.0</v>
      </c>
      <c r="I201" s="80"/>
      <c r="J201" s="77">
        <v>1.0</v>
      </c>
      <c r="K201" s="79"/>
      <c r="L201" s="79"/>
      <c r="M201" s="80"/>
      <c r="N201" s="79"/>
      <c r="O201" s="81">
        <v>9500.0</v>
      </c>
      <c r="P201" s="86"/>
      <c r="Q201" s="82">
        <f t="array" ref="Q201">ifna(IF(D201="","",INDEX(UpdateSheet!K:K,MATCH(1,(UpdateSheet!G:G=MAXIFS(UpdateSheet!G:G, UpdateSheet!H:H, G201, UpdateSheet!I:I, J201, UpdateSheet!G:G, "&lt;=" &amp; D201))*(UpdateSheet!H:H=G201) * 
   (UpdateSheet!I:I=J201), 0))),"")
</f>
        <v>35500</v>
      </c>
      <c r="R201" s="81">
        <v>26000.0</v>
      </c>
      <c r="S201" s="63" t="str">
        <f t="shared" si="19"/>
        <v>Pending</v>
      </c>
      <c r="T201" s="87"/>
      <c r="U201" s="84" t="s">
        <v>97</v>
      </c>
      <c r="V201" s="84" t="s">
        <v>97</v>
      </c>
      <c r="W201" s="85" t="b">
        <f t="shared" si="1"/>
        <v>0</v>
      </c>
      <c r="X201" s="63"/>
      <c r="Y201" s="63"/>
      <c r="Z201" s="63"/>
    </row>
    <row r="202">
      <c r="A202" s="75" t="s">
        <v>393</v>
      </c>
      <c r="B202" s="74">
        <v>9.134967134E9</v>
      </c>
      <c r="C202" s="75" t="s">
        <v>52</v>
      </c>
      <c r="D202" s="76">
        <v>45835.143784722226</v>
      </c>
      <c r="E202" s="75" t="s">
        <v>82</v>
      </c>
      <c r="F202" s="75" t="s">
        <v>129</v>
      </c>
      <c r="G202" s="77" t="s">
        <v>14</v>
      </c>
      <c r="H202" s="77">
        <v>1.0</v>
      </c>
      <c r="I202" s="80"/>
      <c r="J202" s="77">
        <v>1.0</v>
      </c>
      <c r="K202" s="79"/>
      <c r="L202" s="79"/>
      <c r="M202" s="80"/>
      <c r="N202" s="79"/>
      <c r="O202" s="81">
        <v>9500.0</v>
      </c>
      <c r="P202" s="86"/>
      <c r="Q202" s="82">
        <f t="array" ref="Q202">ifna(IF(D202="","",INDEX(UpdateSheet!K:K,MATCH(1,(UpdateSheet!G:G=MAXIFS(UpdateSheet!G:G, UpdateSheet!H:H, G202, UpdateSheet!I:I, J202, UpdateSheet!G:G, "&lt;=" &amp; D202))*(UpdateSheet!H:H=G202) * 
   (UpdateSheet!I:I=J202), 0))),"")
</f>
        <v>35500</v>
      </c>
      <c r="R202" s="81">
        <v>26000.0</v>
      </c>
      <c r="S202" s="53" t="s">
        <v>72</v>
      </c>
      <c r="T202" s="83">
        <v>45835.0</v>
      </c>
      <c r="U202" s="84" t="s">
        <v>82</v>
      </c>
      <c r="V202" s="84" t="s">
        <v>129</v>
      </c>
      <c r="W202" s="85" t="b">
        <f t="shared" si="1"/>
        <v>1</v>
      </c>
      <c r="X202" s="53" t="s">
        <v>51</v>
      </c>
      <c r="Y202" s="63"/>
      <c r="Z202" s="63"/>
    </row>
    <row r="203">
      <c r="A203" s="75" t="s">
        <v>394</v>
      </c>
      <c r="B203" s="74">
        <v>8.036206647E9</v>
      </c>
      <c r="C203" s="75" t="s">
        <v>62</v>
      </c>
      <c r="D203" s="76">
        <v>45835.19873842593</v>
      </c>
      <c r="E203" s="75" t="s">
        <v>82</v>
      </c>
      <c r="F203" s="75" t="s">
        <v>129</v>
      </c>
      <c r="G203" s="77" t="s">
        <v>14</v>
      </c>
      <c r="H203" s="77">
        <v>1.0</v>
      </c>
      <c r="I203" s="80"/>
      <c r="J203" s="77">
        <v>1.0</v>
      </c>
      <c r="K203" s="79"/>
      <c r="L203" s="79"/>
      <c r="M203" s="80"/>
      <c r="N203" s="79"/>
      <c r="O203" s="81">
        <v>9500.0</v>
      </c>
      <c r="P203" s="86"/>
      <c r="Q203" s="82">
        <f t="array" ref="Q203">ifna(IF(D203="","",INDEX(UpdateSheet!K:K,MATCH(1,(UpdateSheet!G:G=MAXIFS(UpdateSheet!G:G, UpdateSheet!H:H, G203, UpdateSheet!I:I, J203, UpdateSheet!G:G, "&lt;=" &amp; D203))*(UpdateSheet!H:H=G203) * 
   (UpdateSheet!I:I=J203), 0))),"")
</f>
        <v>35500</v>
      </c>
      <c r="R203" s="81">
        <v>26000.0</v>
      </c>
      <c r="S203" s="63" t="str">
        <f t="shared" ref="S203:S209" si="20">if(A203="","","Pending")</f>
        <v>Pending</v>
      </c>
      <c r="T203" s="87"/>
      <c r="U203" s="84" t="s">
        <v>97</v>
      </c>
      <c r="V203" s="84" t="s">
        <v>97</v>
      </c>
      <c r="W203" s="85" t="b">
        <f t="shared" si="1"/>
        <v>0</v>
      </c>
      <c r="X203" s="63"/>
      <c r="Y203" s="63"/>
      <c r="Z203" s="63"/>
    </row>
    <row r="204">
      <c r="A204" s="75" t="s">
        <v>395</v>
      </c>
      <c r="B204" s="74">
        <v>7.038368743E9</v>
      </c>
      <c r="C204" s="75" t="s">
        <v>12</v>
      </c>
      <c r="D204" s="76">
        <v>45835.23898148148</v>
      </c>
      <c r="E204" s="75" t="s">
        <v>82</v>
      </c>
      <c r="F204" s="75" t="s">
        <v>129</v>
      </c>
      <c r="G204" s="77" t="s">
        <v>14</v>
      </c>
      <c r="H204" s="77">
        <v>1.0</v>
      </c>
      <c r="I204" s="80"/>
      <c r="J204" s="77">
        <v>1.0</v>
      </c>
      <c r="K204" s="79"/>
      <c r="L204" s="79"/>
      <c r="M204" s="80"/>
      <c r="N204" s="79"/>
      <c r="O204" s="81">
        <v>9500.0</v>
      </c>
      <c r="P204" s="86"/>
      <c r="Q204" s="82">
        <f t="array" ref="Q204">ifna(IF(D204="","",INDEX(UpdateSheet!K:K,MATCH(1,(UpdateSheet!G:G=MAXIFS(UpdateSheet!G:G, UpdateSheet!H:H, G204, UpdateSheet!I:I, J204, UpdateSheet!G:G, "&lt;=" &amp; D204))*(UpdateSheet!H:H=G204) * 
   (UpdateSheet!I:I=J204), 0))),"")
</f>
        <v>35500</v>
      </c>
      <c r="R204" s="81">
        <v>26000.0</v>
      </c>
      <c r="S204" s="63" t="str">
        <f t="shared" si="20"/>
        <v>Pending</v>
      </c>
      <c r="T204" s="87"/>
      <c r="U204" s="84" t="s">
        <v>97</v>
      </c>
      <c r="V204" s="84" t="s">
        <v>97</v>
      </c>
      <c r="W204" s="85" t="b">
        <f t="shared" si="1"/>
        <v>0</v>
      </c>
      <c r="X204" s="63"/>
      <c r="Y204" s="63"/>
      <c r="Z204" s="63"/>
    </row>
    <row r="205">
      <c r="A205" s="75" t="s">
        <v>396</v>
      </c>
      <c r="B205" s="74">
        <v>8.135302558E9</v>
      </c>
      <c r="C205" s="75" t="s">
        <v>211</v>
      </c>
      <c r="D205" s="76">
        <v>45835.29152777778</v>
      </c>
      <c r="E205" s="75" t="s">
        <v>82</v>
      </c>
      <c r="F205" s="75" t="s">
        <v>129</v>
      </c>
      <c r="G205" s="77" t="s">
        <v>14</v>
      </c>
      <c r="H205" s="77">
        <v>1.0</v>
      </c>
      <c r="I205" s="80"/>
      <c r="J205" s="77">
        <v>1.0</v>
      </c>
      <c r="K205" s="79"/>
      <c r="L205" s="79"/>
      <c r="M205" s="80"/>
      <c r="N205" s="79"/>
      <c r="O205" s="81">
        <v>9500.0</v>
      </c>
      <c r="P205" s="86"/>
      <c r="Q205" s="82">
        <f t="array" ref="Q205">ifna(IF(D205="","",INDEX(UpdateSheet!K:K,MATCH(1,(UpdateSheet!G:G=MAXIFS(UpdateSheet!G:G, UpdateSheet!H:H, G205, UpdateSheet!I:I, J205, UpdateSheet!G:G, "&lt;=" &amp; D205))*(UpdateSheet!H:H=G205) * 
   (UpdateSheet!I:I=J205), 0))),"")
</f>
        <v>35500</v>
      </c>
      <c r="R205" s="81">
        <v>26000.0</v>
      </c>
      <c r="S205" s="63" t="str">
        <f t="shared" si="20"/>
        <v>Pending</v>
      </c>
      <c r="T205" s="87"/>
      <c r="U205" s="84" t="s">
        <v>97</v>
      </c>
      <c r="V205" s="84" t="s">
        <v>97</v>
      </c>
      <c r="W205" s="85" t="b">
        <f t="shared" si="1"/>
        <v>0</v>
      </c>
      <c r="X205" s="63"/>
      <c r="Y205" s="63"/>
      <c r="Z205" s="63"/>
    </row>
    <row r="206">
      <c r="A206" s="75" t="s">
        <v>397</v>
      </c>
      <c r="B206" s="74">
        <v>8.028119101E9</v>
      </c>
      <c r="C206" s="75" t="s">
        <v>62</v>
      </c>
      <c r="D206" s="76">
        <v>45835.387442129635</v>
      </c>
      <c r="E206" s="75" t="s">
        <v>82</v>
      </c>
      <c r="F206" s="75" t="s">
        <v>129</v>
      </c>
      <c r="G206" s="77" t="s">
        <v>14</v>
      </c>
      <c r="H206" s="77">
        <v>1.0</v>
      </c>
      <c r="I206" s="80"/>
      <c r="J206" s="77">
        <v>1.0</v>
      </c>
      <c r="K206" s="79"/>
      <c r="L206" s="79"/>
      <c r="M206" s="80"/>
      <c r="N206" s="79"/>
      <c r="O206" s="81">
        <v>9500.0</v>
      </c>
      <c r="P206" s="86"/>
      <c r="Q206" s="82">
        <f t="array" ref="Q206">ifna(IF(D206="","",INDEX(UpdateSheet!K:K,MATCH(1,(UpdateSheet!G:G=MAXIFS(UpdateSheet!G:G, UpdateSheet!H:H, G206, UpdateSheet!I:I, J206, UpdateSheet!G:G, "&lt;=" &amp; D206))*(UpdateSheet!H:H=G206) * 
   (UpdateSheet!I:I=J206), 0))),"")
</f>
        <v>35500</v>
      </c>
      <c r="R206" s="81">
        <v>26000.0</v>
      </c>
      <c r="S206" s="63" t="str">
        <f t="shared" si="20"/>
        <v>Pending</v>
      </c>
      <c r="T206" s="87"/>
      <c r="U206" s="84" t="s">
        <v>97</v>
      </c>
      <c r="V206" s="84" t="s">
        <v>97</v>
      </c>
      <c r="W206" s="85" t="b">
        <f t="shared" si="1"/>
        <v>0</v>
      </c>
      <c r="X206" s="63"/>
      <c r="Y206" s="63"/>
      <c r="Z206" s="63"/>
    </row>
    <row r="207">
      <c r="A207" s="75" t="s">
        <v>398</v>
      </c>
      <c r="B207" s="74">
        <v>8.02302342E9</v>
      </c>
      <c r="C207" s="75" t="s">
        <v>62</v>
      </c>
      <c r="D207" s="76">
        <v>45835.39201388889</v>
      </c>
      <c r="E207" s="75" t="s">
        <v>82</v>
      </c>
      <c r="F207" s="75" t="s">
        <v>129</v>
      </c>
      <c r="G207" s="77" t="s">
        <v>14</v>
      </c>
      <c r="H207" s="77">
        <v>1.0</v>
      </c>
      <c r="I207" s="80"/>
      <c r="J207" s="77">
        <v>1.0</v>
      </c>
      <c r="K207" s="79"/>
      <c r="L207" s="79"/>
      <c r="M207" s="80"/>
      <c r="N207" s="79"/>
      <c r="O207" s="81">
        <v>9500.0</v>
      </c>
      <c r="P207" s="86"/>
      <c r="Q207" s="82">
        <f t="array" ref="Q207">ifna(IF(D207="","",INDEX(UpdateSheet!K:K,MATCH(1,(UpdateSheet!G:G=MAXIFS(UpdateSheet!G:G, UpdateSheet!H:H, G207, UpdateSheet!I:I, J207, UpdateSheet!G:G, "&lt;=" &amp; D207))*(UpdateSheet!H:H=G207) * 
   (UpdateSheet!I:I=J207), 0))),"")
</f>
        <v>35500</v>
      </c>
      <c r="R207" s="81">
        <v>26000.0</v>
      </c>
      <c r="S207" s="63" t="str">
        <f t="shared" si="20"/>
        <v>Pending</v>
      </c>
      <c r="T207" s="87"/>
      <c r="U207" s="84" t="s">
        <v>97</v>
      </c>
      <c r="V207" s="84" t="s">
        <v>97</v>
      </c>
      <c r="W207" s="85" t="b">
        <f t="shared" si="1"/>
        <v>0</v>
      </c>
      <c r="X207" s="63"/>
      <c r="Y207" s="63"/>
      <c r="Z207" s="63"/>
    </row>
    <row r="208">
      <c r="A208" s="75" t="s">
        <v>399</v>
      </c>
      <c r="B208" s="74">
        <v>7.017757347E9</v>
      </c>
      <c r="C208" s="75" t="s">
        <v>219</v>
      </c>
      <c r="D208" s="76">
        <v>45835.413993055554</v>
      </c>
      <c r="E208" s="75" t="s">
        <v>82</v>
      </c>
      <c r="F208" s="75" t="s">
        <v>129</v>
      </c>
      <c r="G208" s="77" t="s">
        <v>14</v>
      </c>
      <c r="H208" s="77">
        <v>1.0</v>
      </c>
      <c r="I208" s="80"/>
      <c r="J208" s="77">
        <v>1.0</v>
      </c>
      <c r="K208" s="79"/>
      <c r="L208" s="79"/>
      <c r="M208" s="80"/>
      <c r="N208" s="79"/>
      <c r="O208" s="81">
        <v>9500.0</v>
      </c>
      <c r="P208" s="86"/>
      <c r="Q208" s="82">
        <f t="array" ref="Q208">ifna(IF(D208="","",INDEX(UpdateSheet!K:K,MATCH(1,(UpdateSheet!G:G=MAXIFS(UpdateSheet!G:G, UpdateSheet!H:H, G208, UpdateSheet!I:I, J208, UpdateSheet!G:G, "&lt;=" &amp; D208))*(UpdateSheet!H:H=G208) * 
   (UpdateSheet!I:I=J208), 0))),"")
</f>
        <v>35500</v>
      </c>
      <c r="R208" s="81">
        <v>26000.0</v>
      </c>
      <c r="S208" s="63" t="str">
        <f t="shared" si="20"/>
        <v>Pending</v>
      </c>
      <c r="T208" s="87"/>
      <c r="U208" s="84" t="s">
        <v>97</v>
      </c>
      <c r="V208" s="84" t="s">
        <v>97</v>
      </c>
      <c r="W208" s="85" t="b">
        <f t="shared" si="1"/>
        <v>0</v>
      </c>
      <c r="X208" s="63"/>
      <c r="Y208" s="63"/>
      <c r="Z208" s="63"/>
    </row>
    <row r="209">
      <c r="A209" s="75" t="s">
        <v>400</v>
      </c>
      <c r="B209" s="74">
        <v>8.063628204E9</v>
      </c>
      <c r="C209" s="75" t="s">
        <v>27</v>
      </c>
      <c r="D209" s="76">
        <v>45835.673946759256</v>
      </c>
      <c r="E209" s="75" t="s">
        <v>82</v>
      </c>
      <c r="F209" s="75" t="s">
        <v>129</v>
      </c>
      <c r="G209" s="77" t="s">
        <v>14</v>
      </c>
      <c r="H209" s="77">
        <v>1.0</v>
      </c>
      <c r="I209" s="80"/>
      <c r="J209" s="77">
        <v>1.0</v>
      </c>
      <c r="K209" s="79"/>
      <c r="L209" s="79"/>
      <c r="M209" s="80"/>
      <c r="N209" s="79"/>
      <c r="O209" s="81">
        <v>9500.0</v>
      </c>
      <c r="P209" s="86"/>
      <c r="Q209" s="82">
        <f t="array" ref="Q209">ifna(IF(D209="","",INDEX(UpdateSheet!K:K,MATCH(1,(UpdateSheet!G:G=MAXIFS(UpdateSheet!G:G, UpdateSheet!H:H, G209, UpdateSheet!I:I, J209, UpdateSheet!G:G, "&lt;=" &amp; D209))*(UpdateSheet!H:H=G209) * 
   (UpdateSheet!I:I=J209), 0))),"")
</f>
        <v>35500</v>
      </c>
      <c r="R209" s="81">
        <v>26000.0</v>
      </c>
      <c r="S209" s="63" t="str">
        <f t="shared" si="20"/>
        <v>Pending</v>
      </c>
      <c r="T209" s="87"/>
      <c r="U209" s="84" t="s">
        <v>97</v>
      </c>
      <c r="V209" s="84" t="s">
        <v>97</v>
      </c>
      <c r="W209" s="85" t="b">
        <f t="shared" si="1"/>
        <v>0</v>
      </c>
      <c r="X209" s="63"/>
      <c r="Y209" s="63"/>
      <c r="Z209" s="63"/>
    </row>
    <row r="210">
      <c r="A210" s="75" t="s">
        <v>401</v>
      </c>
      <c r="B210" s="74">
        <v>7.050681311E9</v>
      </c>
      <c r="C210" s="75" t="s">
        <v>62</v>
      </c>
      <c r="D210" s="76">
        <v>45838.152453703704</v>
      </c>
      <c r="E210" s="75" t="s">
        <v>82</v>
      </c>
      <c r="F210" s="75" t="s">
        <v>129</v>
      </c>
      <c r="G210" s="77" t="s">
        <v>14</v>
      </c>
      <c r="H210" s="77">
        <v>1.0</v>
      </c>
      <c r="I210" s="50"/>
      <c r="J210" s="77">
        <v>1.0</v>
      </c>
      <c r="K210" s="79"/>
      <c r="L210" s="79"/>
      <c r="M210" s="80"/>
      <c r="N210" s="79"/>
      <c r="O210" s="81">
        <v>9500.0</v>
      </c>
      <c r="P210" s="55">
        <v>5000.0</v>
      </c>
      <c r="Q210" s="82">
        <f t="array" ref="Q210">ifna(IF(D210="","",INDEX(UpdateSheet!K:K,MATCH(1,(UpdateSheet!G:G=MAXIFS(UpdateSheet!G:G, UpdateSheet!H:H, G210, UpdateSheet!I:I, J210, UpdateSheet!G:G, "&lt;=" &amp; D210))*(UpdateSheet!H:H=G210) * 
   (UpdateSheet!I:I=J210), 0))),"")
</f>
        <v>35500</v>
      </c>
      <c r="R210" s="81">
        <v>21000.0</v>
      </c>
      <c r="S210" s="53" t="s">
        <v>72</v>
      </c>
      <c r="T210" s="83">
        <v>45838.0</v>
      </c>
      <c r="U210" s="84" t="s">
        <v>82</v>
      </c>
      <c r="V210" s="84" t="s">
        <v>129</v>
      </c>
      <c r="W210" s="85" t="b">
        <f t="shared" si="1"/>
        <v>1</v>
      </c>
      <c r="X210" s="53" t="s">
        <v>60</v>
      </c>
      <c r="Y210" s="63"/>
      <c r="Z210" s="63"/>
    </row>
    <row r="211">
      <c r="A211" s="75" t="s">
        <v>402</v>
      </c>
      <c r="B211" s="74">
        <v>8.039206786E9</v>
      </c>
      <c r="C211" s="75" t="s">
        <v>131</v>
      </c>
      <c r="D211" s="76">
        <v>45838.23840277777</v>
      </c>
      <c r="E211" s="75" t="s">
        <v>82</v>
      </c>
      <c r="F211" s="75" t="s">
        <v>129</v>
      </c>
      <c r="G211" s="77" t="s">
        <v>14</v>
      </c>
      <c r="H211" s="77">
        <v>1.0</v>
      </c>
      <c r="I211" s="80"/>
      <c r="J211" s="77">
        <v>1.0</v>
      </c>
      <c r="K211" s="79"/>
      <c r="L211" s="79"/>
      <c r="M211" s="80"/>
      <c r="N211" s="79"/>
      <c r="O211" s="81">
        <v>9500.0</v>
      </c>
      <c r="P211" s="55">
        <v>4000.0</v>
      </c>
      <c r="Q211" s="82">
        <f t="array" ref="Q211">ifna(IF(D211="","",INDEX(UpdateSheet!K:K,MATCH(1,(UpdateSheet!G:G=MAXIFS(UpdateSheet!G:G, UpdateSheet!H:H, G211, UpdateSheet!I:I, J211, UpdateSheet!G:G, "&lt;=" &amp; D211))*(UpdateSheet!H:H=G211) * 
   (UpdateSheet!I:I=J211), 0))),"")
</f>
        <v>35500</v>
      </c>
      <c r="R211" s="81">
        <v>22000.0</v>
      </c>
      <c r="S211" s="53" t="s">
        <v>72</v>
      </c>
      <c r="T211" s="83">
        <v>45838.0</v>
      </c>
      <c r="U211" s="84" t="s">
        <v>82</v>
      </c>
      <c r="V211" s="84" t="s">
        <v>129</v>
      </c>
      <c r="W211" s="85" t="b">
        <f t="shared" si="1"/>
        <v>1</v>
      </c>
      <c r="X211" s="53" t="s">
        <v>55</v>
      </c>
      <c r="Y211" s="63"/>
      <c r="Z211" s="63"/>
    </row>
    <row r="212">
      <c r="A212" s="75" t="s">
        <v>403</v>
      </c>
      <c r="B212" s="74">
        <v>8.033279836E9</v>
      </c>
      <c r="C212" s="75" t="s">
        <v>198</v>
      </c>
      <c r="D212" s="76">
        <v>45838.3702662037</v>
      </c>
      <c r="E212" s="75" t="s">
        <v>82</v>
      </c>
      <c r="F212" s="75" t="s">
        <v>129</v>
      </c>
      <c r="G212" s="77" t="s">
        <v>14</v>
      </c>
      <c r="H212" s="77">
        <v>1.0</v>
      </c>
      <c r="I212" s="80"/>
      <c r="J212" s="77">
        <v>1.0</v>
      </c>
      <c r="K212" s="79"/>
      <c r="L212" s="79"/>
      <c r="M212" s="80"/>
      <c r="N212" s="79"/>
      <c r="O212" s="81">
        <v>9500.0</v>
      </c>
      <c r="P212" s="86"/>
      <c r="Q212" s="82">
        <f t="array" ref="Q212">ifna(IF(D212="","",INDEX(UpdateSheet!K:K,MATCH(1,(UpdateSheet!G:G=MAXIFS(UpdateSheet!G:G, UpdateSheet!H:H, G212, UpdateSheet!I:I, J212, UpdateSheet!G:G, "&lt;=" &amp; D212))*(UpdateSheet!H:H=G212) * 
   (UpdateSheet!I:I=J212), 0))),"")
</f>
        <v>35500</v>
      </c>
      <c r="R212" s="81">
        <v>26000.0</v>
      </c>
      <c r="S212" s="53" t="s">
        <v>72</v>
      </c>
      <c r="T212" s="83">
        <v>45838.0</v>
      </c>
      <c r="U212" s="84" t="s">
        <v>82</v>
      </c>
      <c r="V212" s="84" t="s">
        <v>129</v>
      </c>
      <c r="W212" s="85" t="b">
        <f t="shared" si="1"/>
        <v>1</v>
      </c>
      <c r="X212" s="53" t="s">
        <v>45</v>
      </c>
      <c r="Y212" s="63"/>
      <c r="Z212" s="63"/>
    </row>
    <row r="213">
      <c r="A213" s="75" t="s">
        <v>404</v>
      </c>
      <c r="B213" s="74">
        <v>9.1222742E9</v>
      </c>
      <c r="C213" s="75" t="s">
        <v>12</v>
      </c>
      <c r="D213" s="76">
        <v>45838.392743055556</v>
      </c>
      <c r="E213" s="75" t="s">
        <v>82</v>
      </c>
      <c r="F213" s="75" t="s">
        <v>129</v>
      </c>
      <c r="G213" s="77" t="s">
        <v>14</v>
      </c>
      <c r="H213" s="77">
        <v>1.0</v>
      </c>
      <c r="I213" s="80"/>
      <c r="J213" s="77">
        <v>1.0</v>
      </c>
      <c r="K213" s="79"/>
      <c r="L213" s="79"/>
      <c r="M213" s="80"/>
      <c r="N213" s="79"/>
      <c r="O213" s="81">
        <v>9500.0</v>
      </c>
      <c r="P213" s="86"/>
      <c r="Q213" s="82">
        <f t="array" ref="Q213">ifna(IF(D213="","",INDEX(UpdateSheet!K:K,MATCH(1,(UpdateSheet!G:G=MAXIFS(UpdateSheet!G:G, UpdateSheet!H:H, G213, UpdateSheet!I:I, J213, UpdateSheet!G:G, "&lt;=" &amp; D213))*(UpdateSheet!H:H=G213) * 
   (UpdateSheet!I:I=J213), 0))),"")
</f>
        <v>35500</v>
      </c>
      <c r="R213" s="81">
        <v>26000.0</v>
      </c>
      <c r="S213" s="63" t="str">
        <f t="shared" ref="S213:S214" si="21">if(A213="","","Pending")</f>
        <v>Pending</v>
      </c>
      <c r="T213" s="87"/>
      <c r="U213" s="84" t="s">
        <v>97</v>
      </c>
      <c r="V213" s="84" t="s">
        <v>97</v>
      </c>
      <c r="W213" s="85" t="b">
        <f t="shared" si="1"/>
        <v>0</v>
      </c>
      <c r="X213" s="63"/>
      <c r="Y213" s="63"/>
      <c r="Z213" s="63"/>
    </row>
    <row r="214">
      <c r="A214" s="75" t="s">
        <v>405</v>
      </c>
      <c r="B214" s="74">
        <v>8.067523563E9</v>
      </c>
      <c r="C214" s="75" t="s">
        <v>12</v>
      </c>
      <c r="D214" s="76">
        <v>45838.4044675926</v>
      </c>
      <c r="E214" s="75" t="s">
        <v>82</v>
      </c>
      <c r="F214" s="75" t="s">
        <v>129</v>
      </c>
      <c r="G214" s="77" t="s">
        <v>14</v>
      </c>
      <c r="H214" s="77">
        <v>1.0</v>
      </c>
      <c r="I214" s="80"/>
      <c r="J214" s="77">
        <v>1.0</v>
      </c>
      <c r="K214" s="79"/>
      <c r="L214" s="79"/>
      <c r="M214" s="80"/>
      <c r="N214" s="79"/>
      <c r="O214" s="81">
        <v>9500.0</v>
      </c>
      <c r="P214" s="86"/>
      <c r="Q214" s="82">
        <f t="array" ref="Q214">ifna(IF(D214="","",INDEX(UpdateSheet!K:K,MATCH(1,(UpdateSheet!G:G=MAXIFS(UpdateSheet!G:G, UpdateSheet!H:H, G214, UpdateSheet!I:I, J214, UpdateSheet!G:G, "&lt;=" &amp; D214))*(UpdateSheet!H:H=G214) * 
   (UpdateSheet!I:I=J214), 0))),"")
</f>
        <v>35500</v>
      </c>
      <c r="R214" s="81">
        <v>26000.0</v>
      </c>
      <c r="S214" s="63" t="str">
        <f t="shared" si="21"/>
        <v>Pending</v>
      </c>
      <c r="T214" s="83"/>
      <c r="U214" s="84" t="s">
        <v>97</v>
      </c>
      <c r="V214" s="84" t="s">
        <v>97</v>
      </c>
      <c r="W214" s="85" t="b">
        <f t="shared" si="1"/>
        <v>0</v>
      </c>
      <c r="X214" s="63"/>
      <c r="Y214" s="63"/>
      <c r="Z214" s="63"/>
    </row>
    <row r="215">
      <c r="A215" s="75" t="s">
        <v>406</v>
      </c>
      <c r="B215" s="74">
        <v>7.033547512E9</v>
      </c>
      <c r="C215" s="75" t="s">
        <v>27</v>
      </c>
      <c r="D215" s="76">
        <v>45838.4747800926</v>
      </c>
      <c r="E215" s="75" t="s">
        <v>82</v>
      </c>
      <c r="F215" s="75" t="s">
        <v>129</v>
      </c>
      <c r="G215" s="77" t="s">
        <v>14</v>
      </c>
      <c r="H215" s="77">
        <v>3.0</v>
      </c>
      <c r="I215" s="80"/>
      <c r="J215" s="77">
        <v>3.0</v>
      </c>
      <c r="K215" s="79"/>
      <c r="L215" s="79"/>
      <c r="M215" s="80"/>
      <c r="N215" s="79"/>
      <c r="O215" s="81">
        <v>28500.0</v>
      </c>
      <c r="P215" s="55"/>
      <c r="Q215" s="82">
        <f t="array" ref="Q215">ifna(IF(D215="","",INDEX(UpdateSheet!K:K,MATCH(1,(UpdateSheet!G:G=MAXIFS(UpdateSheet!G:G, UpdateSheet!H:H, G215, UpdateSheet!I:I, J215, UpdateSheet!G:G, "&lt;=" &amp; D215))*(UpdateSheet!H:H=G215) * 
   (UpdateSheet!I:I=J215), 0))),"")
</f>
        <v>61500</v>
      </c>
      <c r="R215" s="81">
        <v>33000.0</v>
      </c>
      <c r="S215" s="53" t="s">
        <v>407</v>
      </c>
      <c r="T215" s="83"/>
      <c r="U215" s="84" t="s">
        <v>97</v>
      </c>
      <c r="V215" s="84" t="s">
        <v>97</v>
      </c>
      <c r="W215" s="85" t="b">
        <f t="shared" si="1"/>
        <v>0</v>
      </c>
      <c r="X215" s="53"/>
      <c r="Y215" s="63"/>
      <c r="Z215" s="63"/>
    </row>
    <row r="216">
      <c r="A216" s="75" t="s">
        <v>408</v>
      </c>
      <c r="B216" s="74">
        <v>8.038426061E9</v>
      </c>
      <c r="C216" s="75" t="s">
        <v>12</v>
      </c>
      <c r="D216" s="76">
        <v>45838.83657407407</v>
      </c>
      <c r="E216" s="75" t="s">
        <v>82</v>
      </c>
      <c r="F216" s="75" t="s">
        <v>129</v>
      </c>
      <c r="G216" s="77" t="s">
        <v>14</v>
      </c>
      <c r="H216" s="77">
        <v>1.0</v>
      </c>
      <c r="I216" s="80"/>
      <c r="J216" s="77">
        <v>1.0</v>
      </c>
      <c r="K216" s="79"/>
      <c r="L216" s="79"/>
      <c r="M216" s="80"/>
      <c r="N216" s="79"/>
      <c r="O216" s="81">
        <v>9500.0</v>
      </c>
      <c r="P216" s="55">
        <v>4000.0</v>
      </c>
      <c r="Q216" s="82">
        <f t="array" ref="Q216">ifna(IF(D216="","",INDEX(UpdateSheet!K:K,MATCH(1,(UpdateSheet!G:G=MAXIFS(UpdateSheet!G:G, UpdateSheet!H:H, G216, UpdateSheet!I:I, J216, UpdateSheet!G:G, "&lt;=" &amp; D216))*(UpdateSheet!H:H=G216) * 
   (UpdateSheet!I:I=J216), 0))),"")
</f>
        <v>35500</v>
      </c>
      <c r="R216" s="81">
        <v>22000.0</v>
      </c>
      <c r="S216" s="53" t="s">
        <v>72</v>
      </c>
      <c r="T216" s="83">
        <v>45840.0</v>
      </c>
      <c r="U216" s="84" t="s">
        <v>83</v>
      </c>
      <c r="V216" s="84" t="s">
        <v>129</v>
      </c>
      <c r="W216" s="85" t="b">
        <f t="shared" si="1"/>
        <v>1</v>
      </c>
      <c r="X216" s="53" t="s">
        <v>11</v>
      </c>
      <c r="Y216" s="63"/>
      <c r="Z216" s="63"/>
    </row>
    <row r="217">
      <c r="A217" s="75" t="s">
        <v>409</v>
      </c>
      <c r="B217" s="74">
        <v>8.137960002E9</v>
      </c>
      <c r="C217" s="75" t="s">
        <v>166</v>
      </c>
      <c r="D217" s="76">
        <v>45838.89734953704</v>
      </c>
      <c r="E217" s="75" t="s">
        <v>82</v>
      </c>
      <c r="F217" s="75" t="s">
        <v>129</v>
      </c>
      <c r="G217" s="77" t="s">
        <v>14</v>
      </c>
      <c r="H217" s="77">
        <v>1.0</v>
      </c>
      <c r="I217" s="80"/>
      <c r="J217" s="77">
        <v>1.0</v>
      </c>
      <c r="K217" s="79"/>
      <c r="L217" s="79"/>
      <c r="M217" s="80"/>
      <c r="N217" s="79"/>
      <c r="O217" s="81">
        <v>9500.0</v>
      </c>
      <c r="P217" s="86"/>
      <c r="Q217" s="82">
        <f t="array" ref="Q217">ifna(IF(D217="","",INDEX(UpdateSheet!K:K,MATCH(1,(UpdateSheet!G:G=MAXIFS(UpdateSheet!G:G, UpdateSheet!H:H, G217, UpdateSheet!I:I, J217, UpdateSheet!G:G, "&lt;=" &amp; D217))*(UpdateSheet!H:H=G217) * 
   (UpdateSheet!I:I=J217), 0))),"")
</f>
        <v>35500</v>
      </c>
      <c r="R217" s="81">
        <v>26000.0</v>
      </c>
      <c r="S217" s="63" t="str">
        <f t="shared" ref="S217:S218" si="22">if(A217="","","Pending")</f>
        <v>Pending</v>
      </c>
      <c r="T217" s="87"/>
      <c r="U217" s="84" t="s">
        <v>97</v>
      </c>
      <c r="V217" s="84" t="s">
        <v>97</v>
      </c>
      <c r="W217" s="85" t="b">
        <f t="shared" si="1"/>
        <v>0</v>
      </c>
      <c r="X217" s="63"/>
      <c r="Y217" s="53" t="s">
        <v>410</v>
      </c>
      <c r="Z217" s="63"/>
    </row>
    <row r="218">
      <c r="A218" s="75" t="s">
        <v>411</v>
      </c>
      <c r="B218" s="74">
        <v>8.065282684E9</v>
      </c>
      <c r="C218" s="75" t="s">
        <v>270</v>
      </c>
      <c r="D218" s="76">
        <v>45838.97614583334</v>
      </c>
      <c r="E218" s="75" t="s">
        <v>82</v>
      </c>
      <c r="F218" s="75" t="s">
        <v>129</v>
      </c>
      <c r="G218" s="77" t="s">
        <v>14</v>
      </c>
      <c r="H218" s="77">
        <v>2.0</v>
      </c>
      <c r="I218" s="80"/>
      <c r="J218" s="77">
        <v>2.0</v>
      </c>
      <c r="K218" s="79"/>
      <c r="L218" s="79"/>
      <c r="M218" s="80"/>
      <c r="N218" s="79"/>
      <c r="O218" s="81">
        <v>19000.0</v>
      </c>
      <c r="P218" s="86"/>
      <c r="Q218" s="82">
        <f t="array" ref="Q218">ifna(IF(D218="","",INDEX(UpdateSheet!K:K,MATCH(1,(UpdateSheet!G:G=MAXIFS(UpdateSheet!G:G, UpdateSheet!H:H, G218, UpdateSheet!I:I, J218, UpdateSheet!G:G, "&lt;=" &amp; D218))*(UpdateSheet!H:H=G218) * 
   (UpdateSheet!I:I=J218), 0))),"")
</f>
        <v>49500</v>
      </c>
      <c r="R218" s="81">
        <v>30500.0</v>
      </c>
      <c r="S218" s="63" t="str">
        <f t="shared" si="22"/>
        <v>Pending</v>
      </c>
      <c r="T218" s="87"/>
      <c r="U218" s="84" t="s">
        <v>97</v>
      </c>
      <c r="V218" s="84" t="s">
        <v>97</v>
      </c>
      <c r="W218" s="85" t="b">
        <f t="shared" si="1"/>
        <v>0</v>
      </c>
      <c r="X218" s="63"/>
      <c r="Y218" s="53" t="s">
        <v>412</v>
      </c>
      <c r="Z218" s="63"/>
    </row>
    <row r="219">
      <c r="A219" s="75" t="s">
        <v>413</v>
      </c>
      <c r="B219" s="74">
        <v>7.033435252E9</v>
      </c>
      <c r="C219" s="75" t="s">
        <v>62</v>
      </c>
      <c r="D219" s="76">
        <v>45838.99319444444</v>
      </c>
      <c r="E219" s="75" t="s">
        <v>82</v>
      </c>
      <c r="F219" s="75" t="s">
        <v>129</v>
      </c>
      <c r="G219" s="77" t="s">
        <v>14</v>
      </c>
      <c r="H219" s="77">
        <v>2.0</v>
      </c>
      <c r="I219" s="80"/>
      <c r="J219" s="77">
        <v>2.0</v>
      </c>
      <c r="K219" s="79"/>
      <c r="L219" s="79"/>
      <c r="M219" s="80"/>
      <c r="N219" s="79"/>
      <c r="O219" s="81">
        <v>19000.0</v>
      </c>
      <c r="P219" s="55">
        <v>7000.0</v>
      </c>
      <c r="Q219" s="82">
        <f t="array" ref="Q219">ifna(IF(D219="","",INDEX(UpdateSheet!K:K,MATCH(1,(UpdateSheet!G:G=MAXIFS(UpdateSheet!G:G, UpdateSheet!H:H, G219, UpdateSheet!I:I, J219, UpdateSheet!G:G, "&lt;=" &amp; D219))*(UpdateSheet!H:H=G219) * 
   (UpdateSheet!I:I=J219), 0))),"")
</f>
        <v>49500</v>
      </c>
      <c r="R219" s="81">
        <v>23500.0</v>
      </c>
      <c r="S219" s="53" t="s">
        <v>72</v>
      </c>
      <c r="T219" s="83">
        <v>45839.0</v>
      </c>
      <c r="U219" s="84" t="s">
        <v>83</v>
      </c>
      <c r="V219" s="84" t="s">
        <v>129</v>
      </c>
      <c r="W219" s="85" t="b">
        <f t="shared" si="1"/>
        <v>1</v>
      </c>
      <c r="X219" s="53" t="s">
        <v>60</v>
      </c>
      <c r="Y219" s="63"/>
      <c r="Z219" s="63"/>
    </row>
    <row r="220">
      <c r="A220" s="75" t="s">
        <v>414</v>
      </c>
      <c r="B220" s="74">
        <v>8.036357189E9</v>
      </c>
      <c r="C220" s="75" t="s">
        <v>62</v>
      </c>
      <c r="D220" s="76">
        <v>45839.01666666666</v>
      </c>
      <c r="E220" s="75" t="s">
        <v>83</v>
      </c>
      <c r="F220" s="75" t="s">
        <v>129</v>
      </c>
      <c r="G220" s="77" t="s">
        <v>14</v>
      </c>
      <c r="H220" s="77">
        <v>1.0</v>
      </c>
      <c r="I220" s="80"/>
      <c r="J220" s="77">
        <v>1.0</v>
      </c>
      <c r="K220" s="79"/>
      <c r="L220" s="79"/>
      <c r="M220" s="80"/>
      <c r="N220" s="79"/>
      <c r="O220" s="81">
        <v>9500.0</v>
      </c>
      <c r="P220" s="55">
        <v>5000.0</v>
      </c>
      <c r="Q220" s="82">
        <f t="array" ref="Q220">ifna(IF(D220="","",INDEX(UpdateSheet!K:K,MATCH(1,(UpdateSheet!G:G=MAXIFS(UpdateSheet!G:G, UpdateSheet!H:H, G220, UpdateSheet!I:I, J220, UpdateSheet!G:G, "&lt;=" &amp; D220))*(UpdateSheet!H:H=G220) * 
   (UpdateSheet!I:I=J220), 0))),"")
</f>
        <v>35500</v>
      </c>
      <c r="R220" s="81">
        <v>21000.0</v>
      </c>
      <c r="S220" s="53" t="s">
        <v>72</v>
      </c>
      <c r="T220" s="83">
        <v>45876.0</v>
      </c>
      <c r="U220" s="84" t="s">
        <v>84</v>
      </c>
      <c r="V220" s="84" t="s">
        <v>129</v>
      </c>
      <c r="W220" s="85" t="b">
        <f t="shared" si="1"/>
        <v>1</v>
      </c>
      <c r="X220" s="53" t="s">
        <v>60</v>
      </c>
      <c r="Y220" s="53"/>
      <c r="Z220" s="63"/>
    </row>
    <row r="221">
      <c r="A221" s="75" t="s">
        <v>415</v>
      </c>
      <c r="B221" s="74">
        <v>8.033095732E9</v>
      </c>
      <c r="C221" s="75" t="s">
        <v>131</v>
      </c>
      <c r="D221" s="76">
        <v>45839.22222222222</v>
      </c>
      <c r="E221" s="75" t="s">
        <v>83</v>
      </c>
      <c r="F221" s="75" t="s">
        <v>129</v>
      </c>
      <c r="G221" s="77" t="s">
        <v>14</v>
      </c>
      <c r="H221" s="77">
        <v>1.0</v>
      </c>
      <c r="I221" s="80"/>
      <c r="J221" s="77">
        <v>1.0</v>
      </c>
      <c r="K221" s="79"/>
      <c r="L221" s="79"/>
      <c r="M221" s="80"/>
      <c r="N221" s="79"/>
      <c r="O221" s="81">
        <v>9500.0</v>
      </c>
      <c r="P221" s="55">
        <v>4000.0</v>
      </c>
      <c r="Q221" s="82">
        <f t="array" ref="Q221">ifna(IF(D221="","",INDEX(UpdateSheet!K:K,MATCH(1,(UpdateSheet!G:G=MAXIFS(UpdateSheet!G:G, UpdateSheet!H:H, G221, UpdateSheet!I:I, J221, UpdateSheet!G:G, "&lt;=" &amp; D221))*(UpdateSheet!H:H=G221) * 
   (UpdateSheet!I:I=J221), 0))),"")
</f>
        <v>35500</v>
      </c>
      <c r="R221" s="81">
        <v>22000.0</v>
      </c>
      <c r="S221" s="53" t="s">
        <v>72</v>
      </c>
      <c r="T221" s="83">
        <v>45841.0</v>
      </c>
      <c r="U221" s="84" t="s">
        <v>83</v>
      </c>
      <c r="V221" s="84" t="s">
        <v>129</v>
      </c>
      <c r="W221" s="85" t="b">
        <f t="shared" si="1"/>
        <v>1</v>
      </c>
      <c r="X221" s="53" t="s">
        <v>55</v>
      </c>
      <c r="Y221" s="63"/>
      <c r="Z221" s="63"/>
    </row>
    <row r="222">
      <c r="A222" s="75" t="s">
        <v>416</v>
      </c>
      <c r="B222" s="74">
        <v>8.8037588024E10</v>
      </c>
      <c r="C222" s="75" t="s">
        <v>198</v>
      </c>
      <c r="D222" s="76">
        <v>45839.2269212963</v>
      </c>
      <c r="E222" s="75" t="s">
        <v>83</v>
      </c>
      <c r="F222" s="75" t="s">
        <v>129</v>
      </c>
      <c r="G222" s="77" t="s">
        <v>14</v>
      </c>
      <c r="H222" s="77">
        <v>1.0</v>
      </c>
      <c r="I222" s="80"/>
      <c r="J222" s="77">
        <v>1.0</v>
      </c>
      <c r="K222" s="79"/>
      <c r="L222" s="79"/>
      <c r="M222" s="80"/>
      <c r="N222" s="79"/>
      <c r="O222" s="81">
        <v>9500.0</v>
      </c>
      <c r="P222" s="86"/>
      <c r="Q222" s="82">
        <f t="array" ref="Q222">ifna(IF(D222="","",INDEX(UpdateSheet!K:K,MATCH(1,(UpdateSheet!G:G=MAXIFS(UpdateSheet!G:G, UpdateSheet!H:H, G222, UpdateSheet!I:I, J222, UpdateSheet!G:G, "&lt;=" &amp; D222))*(UpdateSheet!H:H=G222) * 
   (UpdateSheet!I:I=J222), 0))),"")
</f>
        <v>35500</v>
      </c>
      <c r="R222" s="81">
        <v>26000.0</v>
      </c>
      <c r="S222" s="53" t="s">
        <v>126</v>
      </c>
      <c r="T222" s="87"/>
      <c r="U222" s="84" t="s">
        <v>97</v>
      </c>
      <c r="V222" s="84" t="s">
        <v>97</v>
      </c>
      <c r="W222" s="85" t="b">
        <f t="shared" si="1"/>
        <v>0</v>
      </c>
      <c r="X222" s="63"/>
      <c r="Y222" s="53" t="s">
        <v>417</v>
      </c>
      <c r="Z222" s="63"/>
    </row>
    <row r="223">
      <c r="A223" s="75" t="s">
        <v>418</v>
      </c>
      <c r="B223" s="74">
        <v>8.021110519E9</v>
      </c>
      <c r="C223" s="75" t="s">
        <v>62</v>
      </c>
      <c r="D223" s="76">
        <v>45839.25064814815</v>
      </c>
      <c r="E223" s="75" t="s">
        <v>83</v>
      </c>
      <c r="F223" s="75" t="s">
        <v>129</v>
      </c>
      <c r="G223" s="77" t="s">
        <v>14</v>
      </c>
      <c r="H223" s="77">
        <v>1.0</v>
      </c>
      <c r="I223" s="80"/>
      <c r="J223" s="77">
        <v>1.0</v>
      </c>
      <c r="K223" s="79"/>
      <c r="L223" s="79"/>
      <c r="M223" s="80"/>
      <c r="N223" s="79"/>
      <c r="O223" s="81">
        <v>9500.0</v>
      </c>
      <c r="P223" s="86"/>
      <c r="Q223" s="82">
        <f t="array" ref="Q223">ifna(IF(D223="","",INDEX(UpdateSheet!K:K,MATCH(1,(UpdateSheet!G:G=MAXIFS(UpdateSheet!G:G, UpdateSheet!H:H, G223, UpdateSheet!I:I, J223, UpdateSheet!G:G, "&lt;=" &amp; D223))*(UpdateSheet!H:H=G223) * 
   (UpdateSheet!I:I=J223), 0))),"")
</f>
        <v>35500</v>
      </c>
      <c r="R223" s="81">
        <v>26000.0</v>
      </c>
      <c r="S223" s="53" t="s">
        <v>126</v>
      </c>
      <c r="T223" s="87"/>
      <c r="U223" s="84" t="s">
        <v>97</v>
      </c>
      <c r="V223" s="84" t="s">
        <v>97</v>
      </c>
      <c r="W223" s="85" t="b">
        <f t="shared" si="1"/>
        <v>0</v>
      </c>
      <c r="X223" s="63"/>
      <c r="Y223" s="53" t="s">
        <v>419</v>
      </c>
      <c r="Z223" s="63"/>
    </row>
    <row r="224">
      <c r="A224" s="75" t="s">
        <v>420</v>
      </c>
      <c r="B224" s="74">
        <v>8.037183334E9</v>
      </c>
      <c r="C224" s="75" t="s">
        <v>265</v>
      </c>
      <c r="D224" s="76">
        <v>45839.293958333335</v>
      </c>
      <c r="E224" s="75" t="s">
        <v>83</v>
      </c>
      <c r="F224" s="75" t="s">
        <v>129</v>
      </c>
      <c r="G224" s="77" t="s">
        <v>14</v>
      </c>
      <c r="H224" s="77">
        <v>3.0</v>
      </c>
      <c r="I224" s="80"/>
      <c r="J224" s="77">
        <v>3.0</v>
      </c>
      <c r="K224" s="79"/>
      <c r="L224" s="79"/>
      <c r="M224" s="80"/>
      <c r="N224" s="79"/>
      <c r="O224" s="81">
        <v>28500.0</v>
      </c>
      <c r="P224" s="86"/>
      <c r="Q224" s="82">
        <f t="array" ref="Q224">ifna(IF(D224="","",INDEX(UpdateSheet!K:K,MATCH(1,(UpdateSheet!G:G=MAXIFS(UpdateSheet!G:G, UpdateSheet!H:H, G224, UpdateSheet!I:I, J224, UpdateSheet!G:G, "&lt;=" &amp; D224))*(UpdateSheet!H:H=G224) * 
   (UpdateSheet!I:I=J224), 0))),"")
</f>
        <v>61500</v>
      </c>
      <c r="R224" s="81">
        <v>33000.0</v>
      </c>
      <c r="S224" s="63" t="str">
        <f>if(A224="","","Pending")</f>
        <v>Pending</v>
      </c>
      <c r="T224" s="87"/>
      <c r="U224" s="84" t="s">
        <v>97</v>
      </c>
      <c r="V224" s="84" t="s">
        <v>97</v>
      </c>
      <c r="W224" s="85" t="b">
        <f t="shared" si="1"/>
        <v>0</v>
      </c>
      <c r="X224" s="63"/>
      <c r="Y224" s="53" t="s">
        <v>421</v>
      </c>
      <c r="Z224" s="63"/>
    </row>
    <row r="225">
      <c r="A225" s="75" t="s">
        <v>422</v>
      </c>
      <c r="B225" s="74">
        <v>8.131018133E9</v>
      </c>
      <c r="C225" s="75" t="s">
        <v>62</v>
      </c>
      <c r="D225" s="76">
        <v>45839.29615740741</v>
      </c>
      <c r="E225" s="75" t="s">
        <v>83</v>
      </c>
      <c r="F225" s="75" t="s">
        <v>129</v>
      </c>
      <c r="G225" s="77" t="s">
        <v>14</v>
      </c>
      <c r="H225" s="77">
        <v>1.0</v>
      </c>
      <c r="I225" s="80"/>
      <c r="J225" s="77">
        <v>1.0</v>
      </c>
      <c r="K225" s="79"/>
      <c r="L225" s="79"/>
      <c r="M225" s="80"/>
      <c r="N225" s="79"/>
      <c r="O225" s="81">
        <v>9500.0</v>
      </c>
      <c r="P225" s="55">
        <v>7000.0</v>
      </c>
      <c r="Q225" s="82">
        <f t="array" ref="Q225">ifna(IF(D225="","",INDEX(UpdateSheet!K:K,MATCH(1,(UpdateSheet!G:G=MAXIFS(UpdateSheet!G:G, UpdateSheet!H:H, G225, UpdateSheet!I:I, J225, UpdateSheet!G:G, "&lt;=" &amp; D225))*(UpdateSheet!H:H=G225) * 
   (UpdateSheet!I:I=J225), 0))),"")
</f>
        <v>35500</v>
      </c>
      <c r="R225" s="81">
        <v>19000.0</v>
      </c>
      <c r="S225" s="53" t="s">
        <v>72</v>
      </c>
      <c r="T225" s="83">
        <v>45852.0</v>
      </c>
      <c r="U225" s="84" t="s">
        <v>83</v>
      </c>
      <c r="V225" s="84" t="s">
        <v>129</v>
      </c>
      <c r="W225" s="85" t="b">
        <f t="shared" si="1"/>
        <v>1</v>
      </c>
      <c r="X225" s="53" t="s">
        <v>60</v>
      </c>
      <c r="Y225" s="53"/>
      <c r="Z225" s="63"/>
    </row>
    <row r="226">
      <c r="A226" s="75" t="s">
        <v>423</v>
      </c>
      <c r="B226" s="74">
        <v>8.0819268E9</v>
      </c>
      <c r="C226" s="75" t="s">
        <v>62</v>
      </c>
      <c r="D226" s="76">
        <v>45839.30672453703</v>
      </c>
      <c r="E226" s="75" t="s">
        <v>83</v>
      </c>
      <c r="F226" s="75" t="s">
        <v>129</v>
      </c>
      <c r="G226" s="77" t="s">
        <v>14</v>
      </c>
      <c r="H226" s="77">
        <v>1.0</v>
      </c>
      <c r="I226" s="80"/>
      <c r="J226" s="77">
        <v>1.0</v>
      </c>
      <c r="K226" s="79"/>
      <c r="L226" s="79"/>
      <c r="M226" s="80"/>
      <c r="N226" s="79"/>
      <c r="O226" s="81">
        <v>9500.0</v>
      </c>
      <c r="P226" s="86"/>
      <c r="Q226" s="82">
        <f t="array" ref="Q226">ifna(IF(D226="","",INDEX(UpdateSheet!K:K,MATCH(1,(UpdateSheet!G:G=MAXIFS(UpdateSheet!G:G, UpdateSheet!H:H, G226, UpdateSheet!I:I, J226, UpdateSheet!G:G, "&lt;=" &amp; D226))*(UpdateSheet!H:H=G226) * 
   (UpdateSheet!I:I=J226), 0))),"")
</f>
        <v>35500</v>
      </c>
      <c r="R226" s="81">
        <v>26000.0</v>
      </c>
      <c r="S226" s="53" t="s">
        <v>126</v>
      </c>
      <c r="T226" s="87"/>
      <c r="U226" s="84" t="s">
        <v>97</v>
      </c>
      <c r="V226" s="84" t="s">
        <v>97</v>
      </c>
      <c r="W226" s="85" t="b">
        <f t="shared" si="1"/>
        <v>0</v>
      </c>
      <c r="X226" s="63"/>
      <c r="Y226" s="53" t="s">
        <v>424</v>
      </c>
      <c r="Z226" s="63"/>
    </row>
    <row r="227">
      <c r="A227" s="75" t="s">
        <v>425</v>
      </c>
      <c r="B227" s="74">
        <v>8.037146057E9</v>
      </c>
      <c r="C227" s="75" t="s">
        <v>171</v>
      </c>
      <c r="D227" s="76">
        <v>45839.34680555556</v>
      </c>
      <c r="E227" s="75" t="s">
        <v>83</v>
      </c>
      <c r="F227" s="75" t="s">
        <v>129</v>
      </c>
      <c r="G227" s="77" t="s">
        <v>14</v>
      </c>
      <c r="H227" s="77">
        <v>1.0</v>
      </c>
      <c r="I227" s="80"/>
      <c r="J227" s="77">
        <v>1.0</v>
      </c>
      <c r="K227" s="79"/>
      <c r="L227" s="79"/>
      <c r="M227" s="80"/>
      <c r="N227" s="79"/>
      <c r="O227" s="81">
        <v>9500.0</v>
      </c>
      <c r="P227" s="86"/>
      <c r="Q227" s="82">
        <f t="array" ref="Q227">ifna(IF(D227="","",INDEX(UpdateSheet!K:K,MATCH(1,(UpdateSheet!G:G=MAXIFS(UpdateSheet!G:G, UpdateSheet!H:H, G227, UpdateSheet!I:I, J227, UpdateSheet!G:G, "&lt;=" &amp; D227))*(UpdateSheet!H:H=G227) * 
   (UpdateSheet!I:I=J227), 0))),"")
</f>
        <v>35500</v>
      </c>
      <c r="R227" s="81">
        <v>26000.0</v>
      </c>
      <c r="S227" s="53" t="s">
        <v>126</v>
      </c>
      <c r="T227" s="87"/>
      <c r="U227" s="84" t="s">
        <v>97</v>
      </c>
      <c r="V227" s="84" t="s">
        <v>97</v>
      </c>
      <c r="W227" s="85" t="b">
        <f t="shared" si="1"/>
        <v>0</v>
      </c>
      <c r="X227" s="63"/>
      <c r="Y227" s="53" t="s">
        <v>426</v>
      </c>
      <c r="Z227" s="63"/>
    </row>
    <row r="228">
      <c r="A228" s="75" t="s">
        <v>427</v>
      </c>
      <c r="B228" s="74">
        <v>9.012990878E9</v>
      </c>
      <c r="C228" s="75" t="s">
        <v>12</v>
      </c>
      <c r="D228" s="76">
        <v>45839.36653935185</v>
      </c>
      <c r="E228" s="75" t="s">
        <v>83</v>
      </c>
      <c r="F228" s="75" t="s">
        <v>129</v>
      </c>
      <c r="G228" s="77" t="s">
        <v>14</v>
      </c>
      <c r="H228" s="77">
        <v>1.0</v>
      </c>
      <c r="I228" s="80"/>
      <c r="J228" s="77">
        <v>1.0</v>
      </c>
      <c r="K228" s="79"/>
      <c r="L228" s="79"/>
      <c r="M228" s="80"/>
      <c r="N228" s="79"/>
      <c r="O228" s="81">
        <v>9500.0</v>
      </c>
      <c r="P228" s="86"/>
      <c r="Q228" s="82">
        <f t="array" ref="Q228">ifna(IF(D228="","",INDEX(UpdateSheet!K:K,MATCH(1,(UpdateSheet!G:G=MAXIFS(UpdateSheet!G:G, UpdateSheet!H:H, G228, UpdateSheet!I:I, J228, UpdateSheet!G:G, "&lt;=" &amp; D228))*(UpdateSheet!H:H=G228) * 
   (UpdateSheet!I:I=J228), 0))),"")
</f>
        <v>35500</v>
      </c>
      <c r="R228" s="81">
        <v>26000.0</v>
      </c>
      <c r="S228" s="63" t="str">
        <f>if(A228="","","Pending")</f>
        <v>Pending</v>
      </c>
      <c r="T228" s="87"/>
      <c r="U228" s="84" t="s">
        <v>97</v>
      </c>
      <c r="V228" s="84" t="s">
        <v>97</v>
      </c>
      <c r="W228" s="85" t="b">
        <f t="shared" si="1"/>
        <v>0</v>
      </c>
      <c r="X228" s="63"/>
      <c r="Y228" s="53" t="s">
        <v>428</v>
      </c>
      <c r="Z228" s="63"/>
    </row>
    <row r="229">
      <c r="A229" s="75" t="s">
        <v>429</v>
      </c>
      <c r="B229" s="74">
        <v>7.083919883E9</v>
      </c>
      <c r="C229" s="75" t="s">
        <v>62</v>
      </c>
      <c r="D229" s="76">
        <v>45839.41664351852</v>
      </c>
      <c r="E229" s="75" t="s">
        <v>83</v>
      </c>
      <c r="F229" s="75" t="s">
        <v>129</v>
      </c>
      <c r="G229" s="77" t="s">
        <v>14</v>
      </c>
      <c r="H229" s="77">
        <v>1.0</v>
      </c>
      <c r="I229" s="80"/>
      <c r="J229" s="77">
        <v>1.0</v>
      </c>
      <c r="K229" s="79"/>
      <c r="L229" s="79"/>
      <c r="M229" s="80"/>
      <c r="N229" s="79"/>
      <c r="O229" s="81">
        <v>9500.0</v>
      </c>
      <c r="P229" s="55">
        <v>5000.0</v>
      </c>
      <c r="Q229" s="82">
        <f t="array" ref="Q229">ifna(IF(D229="","",INDEX(UpdateSheet!K:K,MATCH(1,(UpdateSheet!G:G=MAXIFS(UpdateSheet!G:G, UpdateSheet!H:H, G229, UpdateSheet!I:I, J229, UpdateSheet!G:G, "&lt;=" &amp; D229))*(UpdateSheet!H:H=G229) * 
   (UpdateSheet!I:I=J229), 0))),"")
</f>
        <v>35500</v>
      </c>
      <c r="R229" s="81">
        <v>21000.0</v>
      </c>
      <c r="S229" s="53" t="s">
        <v>72</v>
      </c>
      <c r="T229" s="83">
        <v>45843.0</v>
      </c>
      <c r="U229" s="84" t="s">
        <v>83</v>
      </c>
      <c r="V229" s="84" t="s">
        <v>129</v>
      </c>
      <c r="W229" s="85" t="b">
        <f t="shared" si="1"/>
        <v>1</v>
      </c>
      <c r="X229" s="53" t="s">
        <v>60</v>
      </c>
      <c r="Y229" s="63"/>
      <c r="Z229" s="63"/>
    </row>
    <row r="230">
      <c r="A230" s="75" t="s">
        <v>430</v>
      </c>
      <c r="B230" s="74">
        <v>7.033276375E9</v>
      </c>
      <c r="C230" s="75" t="s">
        <v>62</v>
      </c>
      <c r="D230" s="76">
        <v>45839.55494212963</v>
      </c>
      <c r="E230" s="75" t="s">
        <v>83</v>
      </c>
      <c r="F230" s="75" t="s">
        <v>129</v>
      </c>
      <c r="G230" s="77" t="s">
        <v>14</v>
      </c>
      <c r="H230" s="77">
        <v>1.0</v>
      </c>
      <c r="I230" s="80"/>
      <c r="J230" s="77">
        <v>1.0</v>
      </c>
      <c r="K230" s="79"/>
      <c r="L230" s="79"/>
      <c r="M230" s="80"/>
      <c r="N230" s="79"/>
      <c r="O230" s="81">
        <v>9500.0</v>
      </c>
      <c r="P230" s="55">
        <v>7000.0</v>
      </c>
      <c r="Q230" s="82">
        <f t="array" ref="Q230">ifna(IF(D230="","",INDEX(UpdateSheet!K:K,MATCH(1,(UpdateSheet!G:G=MAXIFS(UpdateSheet!G:G, UpdateSheet!H:H, G230, UpdateSheet!I:I, J230, UpdateSheet!G:G, "&lt;=" &amp; D230))*(UpdateSheet!H:H=G230) * 
   (UpdateSheet!I:I=J230), 0))),"")
</f>
        <v>35500</v>
      </c>
      <c r="R230" s="81">
        <v>19000.0</v>
      </c>
      <c r="S230" s="53" t="s">
        <v>72</v>
      </c>
      <c r="T230" s="83">
        <v>45844.0</v>
      </c>
      <c r="U230" s="84" t="s">
        <v>83</v>
      </c>
      <c r="V230" s="84" t="s">
        <v>129</v>
      </c>
      <c r="W230" s="85" t="b">
        <f t="shared" si="1"/>
        <v>1</v>
      </c>
      <c r="X230" s="53" t="s">
        <v>60</v>
      </c>
      <c r="Y230" s="63"/>
      <c r="Z230" s="63"/>
    </row>
    <row r="231">
      <c r="A231" s="75" t="s">
        <v>431</v>
      </c>
      <c r="B231" s="74">
        <v>8.080494517E9</v>
      </c>
      <c r="C231" s="75" t="s">
        <v>219</v>
      </c>
      <c r="D231" s="76">
        <v>45839.89204861112</v>
      </c>
      <c r="E231" s="75" t="s">
        <v>83</v>
      </c>
      <c r="F231" s="75" t="s">
        <v>129</v>
      </c>
      <c r="G231" s="77" t="s">
        <v>14</v>
      </c>
      <c r="H231" s="77">
        <v>1.0</v>
      </c>
      <c r="I231" s="80"/>
      <c r="J231" s="77">
        <v>1.0</v>
      </c>
      <c r="K231" s="79"/>
      <c r="L231" s="79"/>
      <c r="M231" s="80"/>
      <c r="N231" s="79"/>
      <c r="O231" s="81">
        <v>9500.0</v>
      </c>
      <c r="P231" s="86"/>
      <c r="Q231" s="82">
        <f t="array" ref="Q231">ifna(IF(D231="","",INDEX(UpdateSheet!K:K,MATCH(1,(UpdateSheet!G:G=MAXIFS(UpdateSheet!G:G, UpdateSheet!H:H, G231, UpdateSheet!I:I, J231, UpdateSheet!G:G, "&lt;=" &amp; D231))*(UpdateSheet!H:H=G231) * 
   (UpdateSheet!I:I=J231), 0))),"")
</f>
        <v>35500</v>
      </c>
      <c r="R231" s="81">
        <v>26000.0</v>
      </c>
      <c r="S231" s="63" t="str">
        <f>if(A231="","","Pending")</f>
        <v>Pending</v>
      </c>
      <c r="T231" s="87"/>
      <c r="U231" s="84" t="s">
        <v>97</v>
      </c>
      <c r="V231" s="84" t="s">
        <v>97</v>
      </c>
      <c r="W231" s="85" t="b">
        <f t="shared" si="1"/>
        <v>0</v>
      </c>
      <c r="X231" s="63"/>
      <c r="Y231" s="53" t="s">
        <v>432</v>
      </c>
      <c r="Z231" s="63"/>
    </row>
    <row r="232">
      <c r="A232" s="75" t="s">
        <v>433</v>
      </c>
      <c r="B232" s="74">
        <v>8.033895518E9</v>
      </c>
      <c r="C232" s="75" t="s">
        <v>149</v>
      </c>
      <c r="D232" s="76">
        <v>45839.974444444444</v>
      </c>
      <c r="E232" s="75" t="s">
        <v>83</v>
      </c>
      <c r="F232" s="75" t="s">
        <v>129</v>
      </c>
      <c r="G232" s="77" t="s">
        <v>14</v>
      </c>
      <c r="H232" s="77">
        <v>1.0</v>
      </c>
      <c r="I232" s="80"/>
      <c r="J232" s="77">
        <v>1.0</v>
      </c>
      <c r="K232" s="79"/>
      <c r="L232" s="79"/>
      <c r="M232" s="80"/>
      <c r="N232" s="79"/>
      <c r="O232" s="81">
        <v>9500.0</v>
      </c>
      <c r="P232" s="55">
        <v>10000.0</v>
      </c>
      <c r="Q232" s="82">
        <f t="array" ref="Q232">ifna(IF(D232="","",INDEX(UpdateSheet!K:K,MATCH(1,(UpdateSheet!G:G=MAXIFS(UpdateSheet!G:G, UpdateSheet!H:H, G232, UpdateSheet!I:I, J232, UpdateSheet!G:G, "&lt;=" &amp; D232))*(UpdateSheet!H:H=G232) * 
   (UpdateSheet!I:I=J232), 0))),"")
</f>
        <v>35500</v>
      </c>
      <c r="R232" s="81">
        <v>16000.0</v>
      </c>
      <c r="S232" s="53" t="s">
        <v>72</v>
      </c>
      <c r="T232" s="83">
        <v>45847.0</v>
      </c>
      <c r="U232" s="84" t="s">
        <v>83</v>
      </c>
      <c r="V232" s="84" t="s">
        <v>129</v>
      </c>
      <c r="W232" s="85" t="b">
        <f t="shared" si="1"/>
        <v>1</v>
      </c>
      <c r="X232" s="53" t="s">
        <v>41</v>
      </c>
      <c r="Y232" s="53" t="s">
        <v>434</v>
      </c>
      <c r="Z232" s="63"/>
    </row>
    <row r="233">
      <c r="A233" s="75" t="s">
        <v>435</v>
      </c>
      <c r="B233" s="74">
        <v>8.032765657E9</v>
      </c>
      <c r="C233" s="75" t="s">
        <v>52</v>
      </c>
      <c r="D233" s="76">
        <v>45840.14989583333</v>
      </c>
      <c r="E233" s="75" t="s">
        <v>83</v>
      </c>
      <c r="F233" s="75" t="s">
        <v>129</v>
      </c>
      <c r="G233" s="77" t="s">
        <v>14</v>
      </c>
      <c r="H233" s="77">
        <v>1.0</v>
      </c>
      <c r="I233" s="80"/>
      <c r="J233" s="77">
        <v>1.0</v>
      </c>
      <c r="K233" s="79"/>
      <c r="L233" s="79"/>
      <c r="M233" s="80"/>
      <c r="N233" s="79"/>
      <c r="O233" s="81">
        <v>9500.0</v>
      </c>
      <c r="P233" s="55">
        <v>4500.0</v>
      </c>
      <c r="Q233" s="82">
        <f t="array" ref="Q233">ifna(IF(D233="","",INDEX(UpdateSheet!K:K,MATCH(1,(UpdateSheet!G:G=MAXIFS(UpdateSheet!G:G, UpdateSheet!H:H, G233, UpdateSheet!I:I, J233, UpdateSheet!G:G, "&lt;=" &amp; D233))*(UpdateSheet!H:H=G233) * 
   (UpdateSheet!I:I=J233), 0))),"")
</f>
        <v>35500</v>
      </c>
      <c r="R233" s="81">
        <v>21500.0</v>
      </c>
      <c r="S233" s="53" t="s">
        <v>72</v>
      </c>
      <c r="T233" s="83">
        <v>45841.0</v>
      </c>
      <c r="U233" s="84" t="s">
        <v>83</v>
      </c>
      <c r="V233" s="84" t="s">
        <v>129</v>
      </c>
      <c r="W233" s="85" t="b">
        <f t="shared" si="1"/>
        <v>1</v>
      </c>
      <c r="X233" s="53" t="s">
        <v>51</v>
      </c>
      <c r="Y233" s="63"/>
      <c r="Z233" s="63"/>
    </row>
    <row r="234">
      <c r="A234" s="75" t="s">
        <v>436</v>
      </c>
      <c r="B234" s="74">
        <v>0.0</v>
      </c>
      <c r="C234" s="75" t="s">
        <v>211</v>
      </c>
      <c r="D234" s="76">
        <v>45840.830196759256</v>
      </c>
      <c r="E234" s="75" t="s">
        <v>83</v>
      </c>
      <c r="F234" s="75" t="s">
        <v>129</v>
      </c>
      <c r="G234" s="77" t="s">
        <v>14</v>
      </c>
      <c r="H234" s="77">
        <v>1.0</v>
      </c>
      <c r="I234" s="80"/>
      <c r="J234" s="77">
        <v>1.0</v>
      </c>
      <c r="K234" s="79"/>
      <c r="L234" s="79"/>
      <c r="M234" s="80"/>
      <c r="N234" s="79"/>
      <c r="O234" s="81">
        <v>9500.0</v>
      </c>
      <c r="P234" s="86"/>
      <c r="Q234" s="82">
        <f t="array" ref="Q234">ifna(IF(D234="","",INDEX(UpdateSheet!K:K,MATCH(1,(UpdateSheet!G:G=MAXIFS(UpdateSheet!G:G, UpdateSheet!H:H, G234, UpdateSheet!I:I, J234, UpdateSheet!G:G, "&lt;=" &amp; D234))*(UpdateSheet!H:H=G234) * 
   (UpdateSheet!I:I=J234), 0))),"")
</f>
        <v>35500</v>
      </c>
      <c r="R234" s="81">
        <v>26000.0</v>
      </c>
      <c r="S234" s="53" t="s">
        <v>126</v>
      </c>
      <c r="T234" s="87"/>
      <c r="U234" s="84" t="s">
        <v>97</v>
      </c>
      <c r="V234" s="84" t="s">
        <v>97</v>
      </c>
      <c r="W234" s="85" t="b">
        <f t="shared" si="1"/>
        <v>0</v>
      </c>
      <c r="X234" s="63"/>
      <c r="Y234" s="53" t="s">
        <v>437</v>
      </c>
      <c r="Z234" s="63"/>
    </row>
    <row r="235">
      <c r="A235" s="75" t="s">
        <v>438</v>
      </c>
      <c r="B235" s="74">
        <v>7.042910378E9</v>
      </c>
      <c r="C235" s="75" t="s">
        <v>171</v>
      </c>
      <c r="D235" s="76">
        <v>45840.85545138889</v>
      </c>
      <c r="E235" s="75" t="s">
        <v>83</v>
      </c>
      <c r="F235" s="75" t="s">
        <v>129</v>
      </c>
      <c r="G235" s="77" t="s">
        <v>14</v>
      </c>
      <c r="H235" s="77">
        <v>2.0</v>
      </c>
      <c r="I235" s="80"/>
      <c r="J235" s="77">
        <v>2.0</v>
      </c>
      <c r="K235" s="79"/>
      <c r="L235" s="79"/>
      <c r="M235" s="80"/>
      <c r="N235" s="79"/>
      <c r="O235" s="81">
        <v>19000.0</v>
      </c>
      <c r="P235" s="86"/>
      <c r="Q235" s="82">
        <f t="array" ref="Q235">ifna(IF(D235="","",INDEX(UpdateSheet!K:K,MATCH(1,(UpdateSheet!G:G=MAXIFS(UpdateSheet!G:G, UpdateSheet!H:H, G235, UpdateSheet!I:I, J235, UpdateSheet!G:G, "&lt;=" &amp; D235))*(UpdateSheet!H:H=G235) * 
   (UpdateSheet!I:I=J235), 0))),"")
</f>
        <v>49500</v>
      </c>
      <c r="R235" s="81">
        <v>30500.0</v>
      </c>
      <c r="S235" s="63" t="str">
        <f t="shared" ref="S235:S236" si="23">if(A235="","","Pending")</f>
        <v>Pending</v>
      </c>
      <c r="T235" s="87"/>
      <c r="U235" s="84" t="s">
        <v>97</v>
      </c>
      <c r="V235" s="84" t="s">
        <v>97</v>
      </c>
      <c r="W235" s="85" t="b">
        <f t="shared" si="1"/>
        <v>0</v>
      </c>
      <c r="X235" s="63"/>
      <c r="Y235" s="53" t="s">
        <v>439</v>
      </c>
      <c r="Z235" s="63"/>
    </row>
    <row r="236">
      <c r="A236" s="75" t="s">
        <v>440</v>
      </c>
      <c r="B236" s="74">
        <v>8.039901817E9</v>
      </c>
      <c r="C236" s="75" t="s">
        <v>12</v>
      </c>
      <c r="D236" s="76">
        <v>45840.999814814815</v>
      </c>
      <c r="E236" s="75" t="s">
        <v>83</v>
      </c>
      <c r="F236" s="75" t="s">
        <v>129</v>
      </c>
      <c r="G236" s="77" t="s">
        <v>14</v>
      </c>
      <c r="H236" s="77">
        <v>2.0</v>
      </c>
      <c r="I236" s="80"/>
      <c r="J236" s="77">
        <v>2.0</v>
      </c>
      <c r="K236" s="79"/>
      <c r="L236" s="79"/>
      <c r="M236" s="80"/>
      <c r="N236" s="79"/>
      <c r="O236" s="81">
        <v>19000.0</v>
      </c>
      <c r="P236" s="86"/>
      <c r="Q236" s="82">
        <f t="array" ref="Q236">ifna(IF(D236="","",INDEX(UpdateSheet!K:K,MATCH(1,(UpdateSheet!G:G=MAXIFS(UpdateSheet!G:G, UpdateSheet!H:H, G236, UpdateSheet!I:I, J236, UpdateSheet!G:G, "&lt;=" &amp; D236))*(UpdateSheet!H:H=G236) * 
   (UpdateSheet!I:I=J236), 0))),"")
</f>
        <v>49500</v>
      </c>
      <c r="R236" s="81">
        <v>30500.0</v>
      </c>
      <c r="S236" s="63" t="str">
        <f t="shared" si="23"/>
        <v>Pending</v>
      </c>
      <c r="T236" s="87"/>
      <c r="U236" s="84" t="s">
        <v>97</v>
      </c>
      <c r="V236" s="84" t="s">
        <v>97</v>
      </c>
      <c r="W236" s="85" t="b">
        <f t="shared" si="1"/>
        <v>0</v>
      </c>
      <c r="X236" s="63"/>
      <c r="Y236" s="53" t="s">
        <v>441</v>
      </c>
      <c r="Z236" s="63"/>
    </row>
    <row r="237">
      <c r="A237" s="75" t="s">
        <v>442</v>
      </c>
      <c r="B237" s="74">
        <v>7.073082868E9</v>
      </c>
      <c r="C237" s="75" t="s">
        <v>52</v>
      </c>
      <c r="D237" s="76">
        <v>45841.01795138889</v>
      </c>
      <c r="E237" s="75" t="s">
        <v>83</v>
      </c>
      <c r="F237" s="75" t="s">
        <v>129</v>
      </c>
      <c r="G237" s="77" t="s">
        <v>14</v>
      </c>
      <c r="H237" s="77">
        <v>1.0</v>
      </c>
      <c r="I237" s="80"/>
      <c r="J237" s="77">
        <v>1.0</v>
      </c>
      <c r="K237" s="79"/>
      <c r="L237" s="79"/>
      <c r="M237" s="80"/>
      <c r="N237" s="79"/>
      <c r="O237" s="81">
        <v>9500.0</v>
      </c>
      <c r="P237" s="86"/>
      <c r="Q237" s="82">
        <f t="array" ref="Q237">ifna(IF(D237="","",INDEX(UpdateSheet!K:K,MATCH(1,(UpdateSheet!G:G=MAXIFS(UpdateSheet!G:G, UpdateSheet!H:H, G237, UpdateSheet!I:I, J237, UpdateSheet!G:G, "&lt;=" &amp; D237))*(UpdateSheet!H:H=G237) * 
   (UpdateSheet!I:I=J237), 0))),"")
</f>
        <v>35500</v>
      </c>
      <c r="R237" s="81">
        <v>26000.0</v>
      </c>
      <c r="S237" s="53" t="s">
        <v>126</v>
      </c>
      <c r="T237" s="83"/>
      <c r="U237" s="84" t="s">
        <v>97</v>
      </c>
      <c r="V237" s="84" t="s">
        <v>97</v>
      </c>
      <c r="W237" s="85" t="b">
        <f t="shared" si="1"/>
        <v>0</v>
      </c>
      <c r="X237" s="63"/>
      <c r="Y237" s="53" t="s">
        <v>443</v>
      </c>
      <c r="Z237" s="63"/>
    </row>
    <row r="238">
      <c r="A238" s="75" t="s">
        <v>444</v>
      </c>
      <c r="B238" s="74">
        <v>8.036792749E9</v>
      </c>
      <c r="C238" s="75" t="s">
        <v>27</v>
      </c>
      <c r="D238" s="76">
        <v>45841.06694444444</v>
      </c>
      <c r="E238" s="75" t="s">
        <v>83</v>
      </c>
      <c r="F238" s="75" t="s">
        <v>129</v>
      </c>
      <c r="G238" s="77" t="s">
        <v>14</v>
      </c>
      <c r="H238" s="77">
        <v>1.0</v>
      </c>
      <c r="I238" s="80"/>
      <c r="J238" s="77">
        <v>1.0</v>
      </c>
      <c r="K238" s="79"/>
      <c r="L238" s="79"/>
      <c r="M238" s="80"/>
      <c r="N238" s="79"/>
      <c r="O238" s="81">
        <v>9500.0</v>
      </c>
      <c r="P238" s="55">
        <v>4000.0</v>
      </c>
      <c r="Q238" s="82">
        <f t="array" ref="Q238">ifna(IF(D238="","",INDEX(UpdateSheet!K:K,MATCH(1,(UpdateSheet!G:G=MAXIFS(UpdateSheet!G:G, UpdateSheet!H:H, G238, UpdateSheet!I:I, J238, UpdateSheet!G:G, "&lt;=" &amp; D238))*(UpdateSheet!H:H=G238) * 
   (UpdateSheet!I:I=J238), 0))),"")
</f>
        <v>35500</v>
      </c>
      <c r="R238" s="81">
        <v>22000.0</v>
      </c>
      <c r="S238" s="53" t="s">
        <v>72</v>
      </c>
      <c r="T238" s="83">
        <v>45841.0</v>
      </c>
      <c r="U238" s="84" t="s">
        <v>83</v>
      </c>
      <c r="V238" s="84" t="s">
        <v>129</v>
      </c>
      <c r="W238" s="85" t="b">
        <f t="shared" si="1"/>
        <v>1</v>
      </c>
      <c r="X238" s="53" t="s">
        <v>57</v>
      </c>
      <c r="Y238" s="63"/>
      <c r="Z238" s="63"/>
    </row>
    <row r="239">
      <c r="A239" s="75" t="s">
        <v>445</v>
      </c>
      <c r="B239" s="74">
        <v>8.033276655E9</v>
      </c>
      <c r="C239" s="75" t="s">
        <v>12</v>
      </c>
      <c r="D239" s="76">
        <v>45841.071481481486</v>
      </c>
      <c r="E239" s="75" t="s">
        <v>83</v>
      </c>
      <c r="F239" s="75" t="s">
        <v>129</v>
      </c>
      <c r="G239" s="77" t="s">
        <v>14</v>
      </c>
      <c r="H239" s="77">
        <v>1.0</v>
      </c>
      <c r="I239" s="80"/>
      <c r="J239" s="77">
        <v>1.0</v>
      </c>
      <c r="K239" s="79"/>
      <c r="L239" s="79"/>
      <c r="M239" s="80"/>
      <c r="N239" s="79"/>
      <c r="O239" s="81">
        <v>9500.0</v>
      </c>
      <c r="P239" s="86"/>
      <c r="Q239" s="82">
        <f t="array" ref="Q239">ifna(IF(D239="","",INDEX(UpdateSheet!K:K,MATCH(1,(UpdateSheet!G:G=MAXIFS(UpdateSheet!G:G, UpdateSheet!H:H, G239, UpdateSheet!I:I, J239, UpdateSheet!G:G, "&lt;=" &amp; D239))*(UpdateSheet!H:H=G239) * 
   (UpdateSheet!I:I=J239), 0))),"")
</f>
        <v>35500</v>
      </c>
      <c r="R239" s="81">
        <v>26000.0</v>
      </c>
      <c r="S239" s="53" t="s">
        <v>126</v>
      </c>
      <c r="T239" s="83"/>
      <c r="U239" s="84" t="s">
        <v>97</v>
      </c>
      <c r="V239" s="84" t="s">
        <v>97</v>
      </c>
      <c r="W239" s="85" t="b">
        <f t="shared" si="1"/>
        <v>0</v>
      </c>
      <c r="X239" s="63"/>
      <c r="Y239" s="53" t="s">
        <v>446</v>
      </c>
      <c r="Z239" s="63"/>
    </row>
    <row r="240">
      <c r="A240" s="75" t="s">
        <v>447</v>
      </c>
      <c r="B240" s="74">
        <v>8.143138237E9</v>
      </c>
      <c r="C240" s="75" t="s">
        <v>153</v>
      </c>
      <c r="D240" s="76">
        <v>45841.07278935185</v>
      </c>
      <c r="E240" s="75" t="s">
        <v>83</v>
      </c>
      <c r="F240" s="75" t="s">
        <v>129</v>
      </c>
      <c r="G240" s="77" t="s">
        <v>14</v>
      </c>
      <c r="H240" s="77">
        <v>1.0</v>
      </c>
      <c r="I240" s="80"/>
      <c r="J240" s="77">
        <v>1.0</v>
      </c>
      <c r="K240" s="79"/>
      <c r="L240" s="79"/>
      <c r="M240" s="80"/>
      <c r="N240" s="79"/>
      <c r="O240" s="81">
        <v>9500.0</v>
      </c>
      <c r="P240" s="86"/>
      <c r="Q240" s="82">
        <f t="array" ref="Q240">ifna(IF(D240="","",INDEX(UpdateSheet!K:K,MATCH(1,(UpdateSheet!G:G=MAXIFS(UpdateSheet!G:G, UpdateSheet!H:H, G240, UpdateSheet!I:I, J240, UpdateSheet!G:G, "&lt;=" &amp; D240))*(UpdateSheet!H:H=G240) * 
   (UpdateSheet!I:I=J240), 0))),"")
</f>
        <v>35500</v>
      </c>
      <c r="R240" s="81">
        <v>26000.0</v>
      </c>
      <c r="S240" s="63" t="str">
        <f t="shared" ref="S240:S244" si="24">if(A240="","","Pending")</f>
        <v>Pending</v>
      </c>
      <c r="T240" s="87"/>
      <c r="U240" s="84" t="s">
        <v>97</v>
      </c>
      <c r="V240" s="84" t="s">
        <v>97</v>
      </c>
      <c r="W240" s="85" t="b">
        <f t="shared" si="1"/>
        <v>0</v>
      </c>
      <c r="X240" s="63"/>
      <c r="Y240" s="53" t="s">
        <v>448</v>
      </c>
      <c r="Z240" s="63"/>
    </row>
    <row r="241">
      <c r="A241" s="75" t="s">
        <v>449</v>
      </c>
      <c r="B241" s="74">
        <v>8.186766109E9</v>
      </c>
      <c r="C241" s="75" t="s">
        <v>62</v>
      </c>
      <c r="D241" s="76">
        <v>45841.17508101852</v>
      </c>
      <c r="E241" s="75" t="s">
        <v>83</v>
      </c>
      <c r="F241" s="75" t="s">
        <v>129</v>
      </c>
      <c r="G241" s="77" t="s">
        <v>14</v>
      </c>
      <c r="H241" s="77">
        <v>1.0</v>
      </c>
      <c r="I241" s="80"/>
      <c r="J241" s="77">
        <v>1.0</v>
      </c>
      <c r="K241" s="79"/>
      <c r="L241" s="79"/>
      <c r="M241" s="80"/>
      <c r="N241" s="79"/>
      <c r="O241" s="81">
        <v>9500.0</v>
      </c>
      <c r="P241" s="86"/>
      <c r="Q241" s="82">
        <f t="array" ref="Q241">ifna(IF(D241="","",INDEX(UpdateSheet!K:K,MATCH(1,(UpdateSheet!G:G=MAXIFS(UpdateSheet!G:G, UpdateSheet!H:H, G241, UpdateSheet!I:I, J241, UpdateSheet!G:G, "&lt;=" &amp; D241))*(UpdateSheet!H:H=G241) * 
   (UpdateSheet!I:I=J241), 0))),"")
</f>
        <v>35500</v>
      </c>
      <c r="R241" s="81">
        <v>26000.0</v>
      </c>
      <c r="S241" s="63" t="str">
        <f t="shared" si="24"/>
        <v>Pending</v>
      </c>
      <c r="T241" s="87"/>
      <c r="U241" s="84" t="s">
        <v>97</v>
      </c>
      <c r="V241" s="84" t="s">
        <v>97</v>
      </c>
      <c r="W241" s="85" t="b">
        <f t="shared" si="1"/>
        <v>0</v>
      </c>
      <c r="X241" s="63"/>
      <c r="Y241" s="53" t="s">
        <v>450</v>
      </c>
      <c r="Z241" s="63"/>
    </row>
    <row r="242">
      <c r="A242" s="75" t="s">
        <v>451</v>
      </c>
      <c r="B242" s="74">
        <v>8.033455439E9</v>
      </c>
      <c r="C242" s="75" t="s">
        <v>134</v>
      </c>
      <c r="D242" s="76">
        <v>45841.29623842593</v>
      </c>
      <c r="E242" s="75" t="s">
        <v>83</v>
      </c>
      <c r="F242" s="75" t="s">
        <v>129</v>
      </c>
      <c r="G242" s="77" t="s">
        <v>14</v>
      </c>
      <c r="H242" s="77">
        <v>1.0</v>
      </c>
      <c r="I242" s="80"/>
      <c r="J242" s="77">
        <v>1.0</v>
      </c>
      <c r="K242" s="79"/>
      <c r="L242" s="79"/>
      <c r="M242" s="80"/>
      <c r="N242" s="79"/>
      <c r="O242" s="81">
        <v>9500.0</v>
      </c>
      <c r="P242" s="86"/>
      <c r="Q242" s="82">
        <f t="array" ref="Q242">ifna(IF(D242="","",INDEX(UpdateSheet!K:K,MATCH(1,(UpdateSheet!G:G=MAXIFS(UpdateSheet!G:G, UpdateSheet!H:H, G242, UpdateSheet!I:I, J242, UpdateSheet!G:G, "&lt;=" &amp; D242))*(UpdateSheet!H:H=G242) * 
   (UpdateSheet!I:I=J242), 0))),"")
</f>
        <v>35500</v>
      </c>
      <c r="R242" s="81">
        <v>26000.0</v>
      </c>
      <c r="S242" s="63" t="str">
        <f t="shared" si="24"/>
        <v>Pending</v>
      </c>
      <c r="T242" s="87"/>
      <c r="U242" s="84" t="s">
        <v>97</v>
      </c>
      <c r="V242" s="84" t="s">
        <v>97</v>
      </c>
      <c r="W242" s="85" t="b">
        <f t="shared" si="1"/>
        <v>0</v>
      </c>
      <c r="X242" s="63"/>
      <c r="Y242" s="53" t="s">
        <v>452</v>
      </c>
      <c r="Z242" s="63"/>
    </row>
    <row r="243">
      <c r="A243" s="75" t="s">
        <v>453</v>
      </c>
      <c r="B243" s="74">
        <v>8.068250656E9</v>
      </c>
      <c r="C243" s="75" t="s">
        <v>454</v>
      </c>
      <c r="D243" s="76">
        <v>45841.40439814815</v>
      </c>
      <c r="E243" s="75" t="s">
        <v>83</v>
      </c>
      <c r="F243" s="75" t="s">
        <v>129</v>
      </c>
      <c r="G243" s="77" t="s">
        <v>14</v>
      </c>
      <c r="H243" s="77">
        <v>2.0</v>
      </c>
      <c r="I243" s="80"/>
      <c r="J243" s="77">
        <v>2.0</v>
      </c>
      <c r="K243" s="79"/>
      <c r="L243" s="79"/>
      <c r="M243" s="80"/>
      <c r="N243" s="79"/>
      <c r="O243" s="81">
        <v>19000.0</v>
      </c>
      <c r="P243" s="86"/>
      <c r="Q243" s="82">
        <f t="array" ref="Q243">ifna(IF(D243="","",INDEX(UpdateSheet!K:K,MATCH(1,(UpdateSheet!G:G=MAXIFS(UpdateSheet!G:G, UpdateSheet!H:H, G243, UpdateSheet!I:I, J243, UpdateSheet!G:G, "&lt;=" &amp; D243))*(UpdateSheet!H:H=G243) * 
   (UpdateSheet!I:I=J243), 0))),"")
</f>
        <v>49500</v>
      </c>
      <c r="R243" s="81">
        <v>30500.0</v>
      </c>
      <c r="S243" s="63" t="str">
        <f t="shared" si="24"/>
        <v>Pending</v>
      </c>
      <c r="T243" s="87"/>
      <c r="U243" s="84" t="s">
        <v>97</v>
      </c>
      <c r="V243" s="84" t="s">
        <v>97</v>
      </c>
      <c r="W243" s="85" t="b">
        <f t="shared" si="1"/>
        <v>0</v>
      </c>
      <c r="X243" s="63"/>
      <c r="Y243" s="53" t="s">
        <v>455</v>
      </c>
      <c r="Z243" s="63"/>
    </row>
    <row r="244">
      <c r="A244" s="75" t="s">
        <v>456</v>
      </c>
      <c r="B244" s="74">
        <v>8.03413696E9</v>
      </c>
      <c r="C244" s="75" t="s">
        <v>62</v>
      </c>
      <c r="D244" s="76">
        <v>45841.40877314815</v>
      </c>
      <c r="E244" s="75" t="s">
        <v>83</v>
      </c>
      <c r="F244" s="75" t="s">
        <v>129</v>
      </c>
      <c r="G244" s="77" t="s">
        <v>14</v>
      </c>
      <c r="H244" s="77">
        <v>1.0</v>
      </c>
      <c r="I244" s="80"/>
      <c r="J244" s="77">
        <v>1.0</v>
      </c>
      <c r="K244" s="79"/>
      <c r="L244" s="79"/>
      <c r="M244" s="80"/>
      <c r="N244" s="79"/>
      <c r="O244" s="81">
        <v>9500.0</v>
      </c>
      <c r="P244" s="86"/>
      <c r="Q244" s="82">
        <f t="array" ref="Q244">ifna(IF(D244="","",INDEX(UpdateSheet!K:K,MATCH(1,(UpdateSheet!G:G=MAXIFS(UpdateSheet!G:G, UpdateSheet!H:H, G244, UpdateSheet!I:I, J244, UpdateSheet!G:G, "&lt;=" &amp; D244))*(UpdateSheet!H:H=G244) * 
   (UpdateSheet!I:I=J244), 0))),"")
</f>
        <v>35500</v>
      </c>
      <c r="R244" s="81">
        <v>26000.0</v>
      </c>
      <c r="S244" s="63" t="str">
        <f t="shared" si="24"/>
        <v>Pending</v>
      </c>
      <c r="T244" s="87"/>
      <c r="U244" s="84" t="s">
        <v>97</v>
      </c>
      <c r="V244" s="84" t="s">
        <v>97</v>
      </c>
      <c r="W244" s="85" t="b">
        <f t="shared" si="1"/>
        <v>0</v>
      </c>
      <c r="X244" s="63"/>
      <c r="Y244" s="53" t="s">
        <v>457</v>
      </c>
      <c r="Z244" s="63"/>
    </row>
    <row r="245">
      <c r="A245" s="75" t="s">
        <v>458</v>
      </c>
      <c r="B245" s="74">
        <v>9.029980739E9</v>
      </c>
      <c r="C245" s="75" t="s">
        <v>27</v>
      </c>
      <c r="D245" s="76">
        <v>45841.46196759259</v>
      </c>
      <c r="E245" s="75" t="s">
        <v>83</v>
      </c>
      <c r="F245" s="75" t="s">
        <v>129</v>
      </c>
      <c r="G245" s="77" t="s">
        <v>14</v>
      </c>
      <c r="H245" s="77">
        <v>2.0</v>
      </c>
      <c r="I245" s="80"/>
      <c r="J245" s="77">
        <v>2.0</v>
      </c>
      <c r="K245" s="79"/>
      <c r="L245" s="79"/>
      <c r="M245" s="80"/>
      <c r="N245" s="79"/>
      <c r="O245" s="81">
        <v>19000.0</v>
      </c>
      <c r="P245" s="55">
        <v>3500.0</v>
      </c>
      <c r="Q245" s="82">
        <f t="array" ref="Q245">ifna(IF(D245="","",INDEX(UpdateSheet!K:K,MATCH(1,(UpdateSheet!G:G=MAXIFS(UpdateSheet!G:G, UpdateSheet!H:H, G245, UpdateSheet!I:I, J245, UpdateSheet!G:G, "&lt;=" &amp; D245))*(UpdateSheet!H:H=G245) * 
   (UpdateSheet!I:I=J245), 0))),"")
</f>
        <v>49500</v>
      </c>
      <c r="R245" s="81">
        <v>27000.0</v>
      </c>
      <c r="S245" s="53" t="s">
        <v>72</v>
      </c>
      <c r="T245" s="83">
        <v>45855.0</v>
      </c>
      <c r="U245" s="84" t="s">
        <v>83</v>
      </c>
      <c r="V245" s="84" t="s">
        <v>129</v>
      </c>
      <c r="W245" s="85" t="b">
        <f t="shared" si="1"/>
        <v>1</v>
      </c>
      <c r="X245" s="53" t="s">
        <v>57</v>
      </c>
      <c r="Y245" s="53"/>
      <c r="Z245" s="63"/>
    </row>
    <row r="246">
      <c r="A246" s="75" t="s">
        <v>459</v>
      </c>
      <c r="B246" s="74">
        <v>8.033068975E9</v>
      </c>
      <c r="C246" s="75" t="s">
        <v>62</v>
      </c>
      <c r="D246" s="76">
        <v>45841.56310185185</v>
      </c>
      <c r="E246" s="75" t="s">
        <v>83</v>
      </c>
      <c r="F246" s="75" t="s">
        <v>129</v>
      </c>
      <c r="G246" s="77" t="s">
        <v>14</v>
      </c>
      <c r="H246" s="77">
        <v>1.0</v>
      </c>
      <c r="I246" s="80"/>
      <c r="J246" s="77">
        <v>1.0</v>
      </c>
      <c r="K246" s="79"/>
      <c r="L246" s="79"/>
      <c r="M246" s="80"/>
      <c r="N246" s="79"/>
      <c r="O246" s="81">
        <v>9500.0</v>
      </c>
      <c r="P246" s="86"/>
      <c r="Q246" s="82">
        <f t="array" ref="Q246">ifna(IF(D246="","",INDEX(UpdateSheet!K:K,MATCH(1,(UpdateSheet!G:G=MAXIFS(UpdateSheet!G:G, UpdateSheet!H:H, G246, UpdateSheet!I:I, J246, UpdateSheet!G:G, "&lt;=" &amp; D246))*(UpdateSheet!H:H=G246) * 
   (UpdateSheet!I:I=J246), 0))),"")
</f>
        <v>35500</v>
      </c>
      <c r="R246" s="81">
        <v>26000.0</v>
      </c>
      <c r="S246" s="63" t="str">
        <f t="shared" ref="S246:S248" si="25">if(A246="","","Pending")</f>
        <v>Pending</v>
      </c>
      <c r="T246" s="87"/>
      <c r="U246" s="84" t="s">
        <v>97</v>
      </c>
      <c r="V246" s="84" t="s">
        <v>97</v>
      </c>
      <c r="W246" s="85" t="b">
        <f t="shared" si="1"/>
        <v>0</v>
      </c>
      <c r="X246" s="63"/>
      <c r="Y246" s="53" t="s">
        <v>460</v>
      </c>
      <c r="Z246" s="63"/>
    </row>
    <row r="247">
      <c r="A247" s="75" t="s">
        <v>461</v>
      </c>
      <c r="B247" s="74">
        <v>8.035923391E9</v>
      </c>
      <c r="C247" s="75" t="s">
        <v>205</v>
      </c>
      <c r="D247" s="76">
        <v>45841.58833333333</v>
      </c>
      <c r="E247" s="75" t="s">
        <v>83</v>
      </c>
      <c r="F247" s="75" t="s">
        <v>129</v>
      </c>
      <c r="G247" s="77" t="s">
        <v>14</v>
      </c>
      <c r="H247" s="77">
        <v>2.0</v>
      </c>
      <c r="I247" s="80"/>
      <c r="J247" s="77">
        <v>2.0</v>
      </c>
      <c r="K247" s="79"/>
      <c r="L247" s="79"/>
      <c r="M247" s="80"/>
      <c r="N247" s="79"/>
      <c r="O247" s="81">
        <v>19000.0</v>
      </c>
      <c r="P247" s="86"/>
      <c r="Q247" s="82">
        <f t="array" ref="Q247">ifna(IF(D247="","",INDEX(UpdateSheet!K:K,MATCH(1,(UpdateSheet!G:G=MAXIFS(UpdateSheet!G:G, UpdateSheet!H:H, G247, UpdateSheet!I:I, J247, UpdateSheet!G:G, "&lt;=" &amp; D247))*(UpdateSheet!H:H=G247) * 
   (UpdateSheet!I:I=J247), 0))),"")
</f>
        <v>49500</v>
      </c>
      <c r="R247" s="81">
        <v>30500.0</v>
      </c>
      <c r="S247" s="63" t="str">
        <f t="shared" si="25"/>
        <v>Pending</v>
      </c>
      <c r="T247" s="87"/>
      <c r="U247" s="84" t="s">
        <v>97</v>
      </c>
      <c r="V247" s="84" t="s">
        <v>97</v>
      </c>
      <c r="W247" s="85" t="b">
        <f t="shared" si="1"/>
        <v>0</v>
      </c>
      <c r="X247" s="63"/>
      <c r="Y247" s="53" t="s">
        <v>462</v>
      </c>
      <c r="Z247" s="63"/>
    </row>
    <row r="248">
      <c r="A248" s="75" t="s">
        <v>463</v>
      </c>
      <c r="B248" s="74">
        <v>7.031695424E9</v>
      </c>
      <c r="C248" s="75" t="s">
        <v>12</v>
      </c>
      <c r="D248" s="76">
        <v>45841.59909722222</v>
      </c>
      <c r="E248" s="75" t="s">
        <v>83</v>
      </c>
      <c r="F248" s="75" t="s">
        <v>129</v>
      </c>
      <c r="G248" s="77" t="s">
        <v>14</v>
      </c>
      <c r="H248" s="77">
        <v>1.0</v>
      </c>
      <c r="I248" s="80"/>
      <c r="J248" s="77">
        <v>1.0</v>
      </c>
      <c r="K248" s="79"/>
      <c r="L248" s="79"/>
      <c r="M248" s="80"/>
      <c r="N248" s="79"/>
      <c r="O248" s="81">
        <v>9500.0</v>
      </c>
      <c r="P248" s="86"/>
      <c r="Q248" s="82">
        <f t="array" ref="Q248">ifna(IF(D248="","",INDEX(UpdateSheet!K:K,MATCH(1,(UpdateSheet!G:G=MAXIFS(UpdateSheet!G:G, UpdateSheet!H:H, G248, UpdateSheet!I:I, J248, UpdateSheet!G:G, "&lt;=" &amp; D248))*(UpdateSheet!H:H=G248) * 
   (UpdateSheet!I:I=J248), 0))),"")
</f>
        <v>35500</v>
      </c>
      <c r="R248" s="81">
        <v>26000.0</v>
      </c>
      <c r="S248" s="63" t="str">
        <f t="shared" si="25"/>
        <v>Pending</v>
      </c>
      <c r="T248" s="87"/>
      <c r="U248" s="84" t="s">
        <v>97</v>
      </c>
      <c r="V248" s="84" t="s">
        <v>97</v>
      </c>
      <c r="W248" s="85" t="b">
        <f t="shared" si="1"/>
        <v>0</v>
      </c>
      <c r="X248" s="63"/>
      <c r="Y248" s="53" t="s">
        <v>464</v>
      </c>
      <c r="Z248" s="63"/>
    </row>
    <row r="249">
      <c r="A249" s="75" t="s">
        <v>465</v>
      </c>
      <c r="B249" s="74">
        <v>8.036715617E9</v>
      </c>
      <c r="C249" s="75" t="s">
        <v>62</v>
      </c>
      <c r="D249" s="76">
        <v>45841.60978009259</v>
      </c>
      <c r="E249" s="75" t="s">
        <v>83</v>
      </c>
      <c r="F249" s="75" t="s">
        <v>129</v>
      </c>
      <c r="G249" s="77" t="s">
        <v>14</v>
      </c>
      <c r="H249" s="77">
        <v>2.0</v>
      </c>
      <c r="I249" s="80"/>
      <c r="J249" s="77">
        <v>2.0</v>
      </c>
      <c r="K249" s="79"/>
      <c r="L249" s="79"/>
      <c r="M249" s="80"/>
      <c r="N249" s="79"/>
      <c r="O249" s="81">
        <v>19000.0</v>
      </c>
      <c r="P249" s="55">
        <v>7000.0</v>
      </c>
      <c r="Q249" s="82">
        <f t="array" ref="Q249">ifna(IF(D249="","",INDEX(UpdateSheet!K:K,MATCH(1,(UpdateSheet!G:G=MAXIFS(UpdateSheet!G:G, UpdateSheet!H:H, G249, UpdateSheet!I:I, J249, UpdateSheet!G:G, "&lt;=" &amp; D249))*(UpdateSheet!H:H=G249) * 
   (UpdateSheet!I:I=J249), 0))),"")
</f>
        <v>49500</v>
      </c>
      <c r="R249" s="81">
        <v>23500.0</v>
      </c>
      <c r="S249" s="53" t="s">
        <v>72</v>
      </c>
      <c r="T249" s="83">
        <v>45843.0</v>
      </c>
      <c r="U249" s="84" t="s">
        <v>83</v>
      </c>
      <c r="V249" s="84" t="s">
        <v>129</v>
      </c>
      <c r="W249" s="85" t="b">
        <f t="shared" si="1"/>
        <v>1</v>
      </c>
      <c r="X249" s="53" t="s">
        <v>60</v>
      </c>
      <c r="Y249" s="63"/>
      <c r="Z249" s="63"/>
    </row>
    <row r="250">
      <c r="A250" s="75" t="s">
        <v>466</v>
      </c>
      <c r="B250" s="74">
        <v>8.034443738E9</v>
      </c>
      <c r="C250" s="75" t="s">
        <v>62</v>
      </c>
      <c r="D250" s="76">
        <v>45841.65730324074</v>
      </c>
      <c r="E250" s="75" t="s">
        <v>83</v>
      </c>
      <c r="F250" s="75" t="s">
        <v>129</v>
      </c>
      <c r="G250" s="77" t="s">
        <v>14</v>
      </c>
      <c r="H250" s="77">
        <v>1.0</v>
      </c>
      <c r="I250" s="80"/>
      <c r="J250" s="77">
        <v>1.0</v>
      </c>
      <c r="K250" s="79"/>
      <c r="L250" s="79"/>
      <c r="M250" s="80"/>
      <c r="N250" s="79"/>
      <c r="O250" s="81">
        <v>9500.0</v>
      </c>
      <c r="P250" s="55">
        <v>7000.0</v>
      </c>
      <c r="Q250" s="82">
        <f t="array" ref="Q250">ifna(IF(D250="","",INDEX(UpdateSheet!K:K,MATCH(1,(UpdateSheet!G:G=MAXIFS(UpdateSheet!G:G, UpdateSheet!H:H, G250, UpdateSheet!I:I, J250, UpdateSheet!G:G, "&lt;=" &amp; D250))*(UpdateSheet!H:H=G250) * 
   (UpdateSheet!I:I=J250), 0))),"")
</f>
        <v>35500</v>
      </c>
      <c r="R250" s="81">
        <v>19000.0</v>
      </c>
      <c r="S250" s="53" t="s">
        <v>72</v>
      </c>
      <c r="T250" s="83">
        <v>45843.0</v>
      </c>
      <c r="U250" s="84" t="s">
        <v>83</v>
      </c>
      <c r="V250" s="84" t="s">
        <v>129</v>
      </c>
      <c r="W250" s="85" t="b">
        <f t="shared" si="1"/>
        <v>1</v>
      </c>
      <c r="X250" s="53" t="s">
        <v>60</v>
      </c>
      <c r="Y250" s="63"/>
      <c r="Z250" s="63"/>
    </row>
    <row r="251">
      <c r="A251" s="75" t="s">
        <v>467</v>
      </c>
      <c r="B251" s="74">
        <v>8.052086693E9</v>
      </c>
      <c r="C251" s="75" t="s">
        <v>156</v>
      </c>
      <c r="D251" s="76">
        <v>45841.70576388889</v>
      </c>
      <c r="E251" s="75" t="s">
        <v>83</v>
      </c>
      <c r="F251" s="75" t="s">
        <v>129</v>
      </c>
      <c r="G251" s="77" t="s">
        <v>14</v>
      </c>
      <c r="H251" s="77">
        <v>1.0</v>
      </c>
      <c r="I251" s="80"/>
      <c r="J251" s="77">
        <v>1.0</v>
      </c>
      <c r="K251" s="79"/>
      <c r="L251" s="79"/>
      <c r="M251" s="80"/>
      <c r="N251" s="79"/>
      <c r="O251" s="81">
        <v>9500.0</v>
      </c>
      <c r="P251" s="86"/>
      <c r="Q251" s="82">
        <f t="array" ref="Q251">ifna(IF(D251="","",INDEX(UpdateSheet!K:K,MATCH(1,(UpdateSheet!G:G=MAXIFS(UpdateSheet!G:G, UpdateSheet!H:H, G251, UpdateSheet!I:I, J251, UpdateSheet!G:G, "&lt;=" &amp; D251))*(UpdateSheet!H:H=G251) * 
   (UpdateSheet!I:I=J251), 0))),"")
</f>
        <v>35500</v>
      </c>
      <c r="R251" s="81">
        <v>26000.0</v>
      </c>
      <c r="S251" s="53" t="s">
        <v>126</v>
      </c>
      <c r="T251" s="83"/>
      <c r="U251" s="84" t="s">
        <v>97</v>
      </c>
      <c r="V251" s="84" t="s">
        <v>97</v>
      </c>
      <c r="W251" s="85" t="b">
        <f t="shared" si="1"/>
        <v>0</v>
      </c>
      <c r="X251" s="63"/>
      <c r="Y251" s="53" t="s">
        <v>468</v>
      </c>
      <c r="Z251" s="63"/>
    </row>
    <row r="252">
      <c r="A252" s="75" t="s">
        <v>469</v>
      </c>
      <c r="B252" s="74">
        <v>2.348037171143E12</v>
      </c>
      <c r="C252" s="75" t="s">
        <v>27</v>
      </c>
      <c r="D252" s="76">
        <v>45841.759108796294</v>
      </c>
      <c r="E252" s="75" t="s">
        <v>83</v>
      </c>
      <c r="F252" s="75" t="s">
        <v>129</v>
      </c>
      <c r="G252" s="77" t="s">
        <v>14</v>
      </c>
      <c r="H252" s="77">
        <v>3.0</v>
      </c>
      <c r="I252" s="80"/>
      <c r="J252" s="77">
        <v>3.0</v>
      </c>
      <c r="K252" s="79"/>
      <c r="L252" s="79"/>
      <c r="M252" s="80"/>
      <c r="N252" s="79"/>
      <c r="O252" s="81">
        <v>28500.0</v>
      </c>
      <c r="P252" s="55">
        <v>7000.0</v>
      </c>
      <c r="Q252" s="82">
        <f t="array" ref="Q252">ifna(IF(D252="","",INDEX(UpdateSheet!K:K,MATCH(1,(UpdateSheet!G:G=MAXIFS(UpdateSheet!G:G, UpdateSheet!H:H, G252, UpdateSheet!I:I, J252, UpdateSheet!G:G, "&lt;=" &amp; D252))*(UpdateSheet!H:H=G252) * 
   (UpdateSheet!I:I=J252), 0))),"")
</f>
        <v>61500</v>
      </c>
      <c r="R252" s="81">
        <v>26000.0</v>
      </c>
      <c r="S252" s="53" t="s">
        <v>72</v>
      </c>
      <c r="T252" s="83">
        <v>45843.0</v>
      </c>
      <c r="U252" s="84" t="s">
        <v>83</v>
      </c>
      <c r="V252" s="84" t="s">
        <v>129</v>
      </c>
      <c r="W252" s="85" t="b">
        <f t="shared" si="1"/>
        <v>1</v>
      </c>
      <c r="X252" s="53" t="s">
        <v>60</v>
      </c>
      <c r="Y252" s="53" t="s">
        <v>470</v>
      </c>
      <c r="Z252" s="63"/>
    </row>
    <row r="253">
      <c r="A253" s="75" t="s">
        <v>471</v>
      </c>
      <c r="B253" s="74">
        <v>7.0351444E9</v>
      </c>
      <c r="C253" s="75" t="s">
        <v>211</v>
      </c>
      <c r="D253" s="76">
        <v>45841.85747685185</v>
      </c>
      <c r="E253" s="75" t="s">
        <v>83</v>
      </c>
      <c r="F253" s="75" t="s">
        <v>129</v>
      </c>
      <c r="G253" s="77" t="s">
        <v>14</v>
      </c>
      <c r="H253" s="77">
        <v>1.0</v>
      </c>
      <c r="I253" s="80"/>
      <c r="J253" s="77">
        <v>1.0</v>
      </c>
      <c r="K253" s="79"/>
      <c r="L253" s="79"/>
      <c r="M253" s="80"/>
      <c r="N253" s="79"/>
      <c r="O253" s="81">
        <v>9500.0</v>
      </c>
      <c r="P253" s="55">
        <v>5500.0</v>
      </c>
      <c r="Q253" s="82">
        <f t="array" ref="Q253">ifna(IF(D253="","",INDEX(UpdateSheet!K:K,MATCH(1,(UpdateSheet!G:G=MAXIFS(UpdateSheet!G:G, UpdateSheet!H:H, G253, UpdateSheet!I:I, J253, UpdateSheet!G:G, "&lt;=" &amp; D253))*(UpdateSheet!H:H=G253) * 
   (UpdateSheet!I:I=J253), 0))),"")
</f>
        <v>35500</v>
      </c>
      <c r="R253" s="81">
        <v>20500.0</v>
      </c>
      <c r="S253" s="53" t="s">
        <v>72</v>
      </c>
      <c r="T253" s="83">
        <v>45896.0</v>
      </c>
      <c r="U253" s="84" t="s">
        <v>84</v>
      </c>
      <c r="V253" s="84" t="s">
        <v>129</v>
      </c>
      <c r="W253" s="85" t="b">
        <f t="shared" si="1"/>
        <v>1</v>
      </c>
      <c r="X253" s="53" t="s">
        <v>53</v>
      </c>
      <c r="Y253" s="53"/>
      <c r="Z253" s="63"/>
    </row>
    <row r="254">
      <c r="A254" s="75" t="s">
        <v>472</v>
      </c>
      <c r="B254" s="74">
        <v>8.162745068E9</v>
      </c>
      <c r="C254" s="75" t="s">
        <v>62</v>
      </c>
      <c r="D254" s="76">
        <v>45841.90121527778</v>
      </c>
      <c r="E254" s="75" t="s">
        <v>83</v>
      </c>
      <c r="F254" s="75" t="s">
        <v>129</v>
      </c>
      <c r="G254" s="77" t="s">
        <v>14</v>
      </c>
      <c r="H254" s="77">
        <v>1.0</v>
      </c>
      <c r="I254" s="80"/>
      <c r="J254" s="77">
        <v>1.0</v>
      </c>
      <c r="K254" s="79"/>
      <c r="L254" s="79"/>
      <c r="M254" s="80"/>
      <c r="N254" s="79"/>
      <c r="O254" s="81">
        <v>9500.0</v>
      </c>
      <c r="P254" s="86"/>
      <c r="Q254" s="82">
        <f t="array" ref="Q254">ifna(IF(D254="","",INDEX(UpdateSheet!K:K,MATCH(1,(UpdateSheet!G:G=MAXIFS(UpdateSheet!G:G, UpdateSheet!H:H, G254, UpdateSheet!I:I, J254, UpdateSheet!G:G, "&lt;=" &amp; D254))*(UpdateSheet!H:H=G254) * 
   (UpdateSheet!I:I=J254), 0))),"")
</f>
        <v>35500</v>
      </c>
      <c r="R254" s="81">
        <v>26000.0</v>
      </c>
      <c r="S254" s="53" t="s">
        <v>126</v>
      </c>
      <c r="T254" s="83"/>
      <c r="U254" s="84" t="s">
        <v>97</v>
      </c>
      <c r="V254" s="84" t="s">
        <v>97</v>
      </c>
      <c r="W254" s="85" t="b">
        <f t="shared" si="1"/>
        <v>0</v>
      </c>
      <c r="X254" s="63"/>
      <c r="Y254" s="53" t="s">
        <v>473</v>
      </c>
      <c r="Z254" s="63"/>
    </row>
    <row r="255">
      <c r="A255" s="75" t="s">
        <v>474</v>
      </c>
      <c r="B255" s="74">
        <v>8.139031519E9</v>
      </c>
      <c r="C255" s="75" t="s">
        <v>62</v>
      </c>
      <c r="D255" s="76">
        <v>45842.20359953704</v>
      </c>
      <c r="E255" s="75" t="s">
        <v>83</v>
      </c>
      <c r="F255" s="75" t="s">
        <v>129</v>
      </c>
      <c r="G255" s="77" t="s">
        <v>14</v>
      </c>
      <c r="H255" s="77">
        <v>1.0</v>
      </c>
      <c r="I255" s="80"/>
      <c r="J255" s="77">
        <v>1.0</v>
      </c>
      <c r="K255" s="79"/>
      <c r="L255" s="79"/>
      <c r="M255" s="80"/>
      <c r="N255" s="79"/>
      <c r="O255" s="81">
        <v>9500.0</v>
      </c>
      <c r="P255" s="55">
        <v>7000.0</v>
      </c>
      <c r="Q255" s="82">
        <f t="array" ref="Q255">ifna(IF(D255="","",INDEX(UpdateSheet!K:K,MATCH(1,(UpdateSheet!G:G=MAXIFS(UpdateSheet!G:G, UpdateSheet!H:H, G255, UpdateSheet!I:I, J255, UpdateSheet!G:G, "&lt;=" &amp; D255))*(UpdateSheet!H:H=G255) * 
   (UpdateSheet!I:I=J255), 0))),"")
</f>
        <v>35500</v>
      </c>
      <c r="R255" s="81">
        <v>19000.0</v>
      </c>
      <c r="S255" s="53" t="s">
        <v>72</v>
      </c>
      <c r="T255" s="83">
        <v>45849.0</v>
      </c>
      <c r="U255" s="84" t="s">
        <v>83</v>
      </c>
      <c r="V255" s="84" t="s">
        <v>129</v>
      </c>
      <c r="W255" s="85" t="b">
        <f t="shared" si="1"/>
        <v>1</v>
      </c>
      <c r="X255" s="53" t="s">
        <v>60</v>
      </c>
      <c r="Y255" s="63"/>
      <c r="Z255" s="63"/>
    </row>
    <row r="256">
      <c r="A256" s="75" t="s">
        <v>475</v>
      </c>
      <c r="B256" s="74">
        <v>9.032252588E9</v>
      </c>
      <c r="C256" s="75" t="s">
        <v>476</v>
      </c>
      <c r="D256" s="76">
        <v>45842.26810185185</v>
      </c>
      <c r="E256" s="75" t="s">
        <v>83</v>
      </c>
      <c r="F256" s="75" t="s">
        <v>129</v>
      </c>
      <c r="G256" s="77" t="s">
        <v>14</v>
      </c>
      <c r="H256" s="77">
        <v>2.0</v>
      </c>
      <c r="I256" s="80"/>
      <c r="J256" s="77">
        <v>2.0</v>
      </c>
      <c r="K256" s="79"/>
      <c r="L256" s="79"/>
      <c r="M256" s="80"/>
      <c r="N256" s="79"/>
      <c r="O256" s="81">
        <v>19000.0</v>
      </c>
      <c r="P256" s="86"/>
      <c r="Q256" s="82">
        <f t="array" ref="Q256">ifna(IF(D256="","",INDEX(UpdateSheet!K:K,MATCH(1,(UpdateSheet!G:G=MAXIFS(UpdateSheet!G:G, UpdateSheet!H:H, G256, UpdateSheet!I:I, J256, UpdateSheet!G:G, "&lt;=" &amp; D256))*(UpdateSheet!H:H=G256) * 
   (UpdateSheet!I:I=J256), 0))),"")
</f>
        <v>49500</v>
      </c>
      <c r="R256" s="81">
        <v>30500.0</v>
      </c>
      <c r="S256" s="63" t="str">
        <f>if(A256="","","Pending")</f>
        <v>Pending</v>
      </c>
      <c r="T256" s="87"/>
      <c r="U256" s="84" t="s">
        <v>97</v>
      </c>
      <c r="V256" s="84" t="s">
        <v>97</v>
      </c>
      <c r="W256" s="85" t="b">
        <f t="shared" si="1"/>
        <v>0</v>
      </c>
      <c r="X256" s="63"/>
      <c r="Y256" s="89"/>
      <c r="Z256" s="63"/>
    </row>
    <row r="257">
      <c r="A257" s="75" t="s">
        <v>477</v>
      </c>
      <c r="B257" s="74">
        <v>8.132764032E9</v>
      </c>
      <c r="C257" s="75" t="s">
        <v>191</v>
      </c>
      <c r="D257" s="76">
        <v>45842.30143518519</v>
      </c>
      <c r="E257" s="75" t="s">
        <v>83</v>
      </c>
      <c r="F257" s="75" t="s">
        <v>129</v>
      </c>
      <c r="G257" s="77" t="s">
        <v>14</v>
      </c>
      <c r="H257" s="77">
        <v>1.0</v>
      </c>
      <c r="I257" s="80"/>
      <c r="J257" s="77">
        <v>1.0</v>
      </c>
      <c r="K257" s="79"/>
      <c r="L257" s="79"/>
      <c r="M257" s="80"/>
      <c r="N257" s="79"/>
      <c r="O257" s="81">
        <v>9500.0</v>
      </c>
      <c r="P257" s="55">
        <v>5000.0</v>
      </c>
      <c r="Q257" s="82">
        <f t="array" ref="Q257">ifna(IF(D257="","",INDEX(UpdateSheet!K:K,MATCH(1,(UpdateSheet!G:G=MAXIFS(UpdateSheet!G:G, UpdateSheet!H:H, G257, UpdateSheet!I:I, J257, UpdateSheet!G:G, "&lt;=" &amp; D257))*(UpdateSheet!H:H=G257) * 
   (UpdateSheet!I:I=J257), 0))),"")
</f>
        <v>35500</v>
      </c>
      <c r="R257" s="81">
        <v>21000.0</v>
      </c>
      <c r="S257" s="53" t="s">
        <v>72</v>
      </c>
      <c r="T257" s="83">
        <v>45843.0</v>
      </c>
      <c r="U257" s="84" t="s">
        <v>83</v>
      </c>
      <c r="V257" s="84" t="s">
        <v>129</v>
      </c>
      <c r="W257" s="85" t="b">
        <f t="shared" si="1"/>
        <v>1</v>
      </c>
      <c r="X257" s="53" t="s">
        <v>35</v>
      </c>
      <c r="Y257" s="63"/>
      <c r="Z257" s="63"/>
    </row>
    <row r="258">
      <c r="A258" s="75" t="s">
        <v>478</v>
      </c>
      <c r="B258" s="74">
        <v>8.026537065E9</v>
      </c>
      <c r="C258" s="75" t="s">
        <v>62</v>
      </c>
      <c r="D258" s="76">
        <v>45842.31925925926</v>
      </c>
      <c r="E258" s="75" t="s">
        <v>83</v>
      </c>
      <c r="F258" s="75" t="s">
        <v>129</v>
      </c>
      <c r="G258" s="77" t="s">
        <v>14</v>
      </c>
      <c r="H258" s="77">
        <v>2.0</v>
      </c>
      <c r="I258" s="80"/>
      <c r="J258" s="77">
        <v>2.0</v>
      </c>
      <c r="K258" s="79"/>
      <c r="L258" s="79"/>
      <c r="M258" s="80"/>
      <c r="N258" s="79"/>
      <c r="O258" s="81">
        <v>19000.0</v>
      </c>
      <c r="P258" s="86"/>
      <c r="Q258" s="82">
        <f t="array" ref="Q258">ifna(IF(D258="","",INDEX(UpdateSheet!K:K,MATCH(1,(UpdateSheet!G:G=MAXIFS(UpdateSheet!G:G, UpdateSheet!H:H, G258, UpdateSheet!I:I, J258, UpdateSheet!G:G, "&lt;=" &amp; D258))*(UpdateSheet!H:H=G258) * 
   (UpdateSheet!I:I=J258), 0))),"")
</f>
        <v>49500</v>
      </c>
      <c r="R258" s="81">
        <v>30500.0</v>
      </c>
      <c r="S258" s="63" t="str">
        <f>if(A258="","","Pending")</f>
        <v>Pending</v>
      </c>
      <c r="T258" s="87"/>
      <c r="U258" s="84" t="s">
        <v>97</v>
      </c>
      <c r="V258" s="84" t="s">
        <v>97</v>
      </c>
      <c r="W258" s="85" t="b">
        <f t="shared" si="1"/>
        <v>0</v>
      </c>
      <c r="X258" s="63"/>
      <c r="Y258" s="53" t="s">
        <v>479</v>
      </c>
      <c r="Z258" s="63"/>
    </row>
    <row r="259">
      <c r="A259" s="75" t="s">
        <v>480</v>
      </c>
      <c r="B259" s="74">
        <v>9.13014686E9</v>
      </c>
      <c r="C259" s="75" t="s">
        <v>27</v>
      </c>
      <c r="D259" s="76">
        <v>45842.328125</v>
      </c>
      <c r="E259" s="75" t="s">
        <v>83</v>
      </c>
      <c r="F259" s="75" t="s">
        <v>129</v>
      </c>
      <c r="G259" s="77" t="s">
        <v>14</v>
      </c>
      <c r="H259" s="77">
        <v>1.0</v>
      </c>
      <c r="I259" s="80"/>
      <c r="J259" s="77">
        <v>1.0</v>
      </c>
      <c r="K259" s="79"/>
      <c r="L259" s="79"/>
      <c r="M259" s="80"/>
      <c r="N259" s="79"/>
      <c r="O259" s="81">
        <v>9500.0</v>
      </c>
      <c r="P259" s="86"/>
      <c r="Q259" s="82">
        <f t="array" ref="Q259">ifna(IF(D259="","",INDEX(UpdateSheet!K:K,MATCH(1,(UpdateSheet!G:G=MAXIFS(UpdateSheet!G:G, UpdateSheet!H:H, G259, UpdateSheet!I:I, J259, UpdateSheet!G:G, "&lt;=" &amp; D259))*(UpdateSheet!H:H=G259) * 
   (UpdateSheet!I:I=J259), 0))),"")
</f>
        <v>35500</v>
      </c>
      <c r="R259" s="81">
        <v>26000.0</v>
      </c>
      <c r="S259" s="53" t="s">
        <v>126</v>
      </c>
      <c r="T259" s="87"/>
      <c r="U259" s="84" t="s">
        <v>97</v>
      </c>
      <c r="V259" s="84" t="s">
        <v>97</v>
      </c>
      <c r="W259" s="85" t="b">
        <f t="shared" si="1"/>
        <v>0</v>
      </c>
      <c r="X259" s="63"/>
      <c r="Y259" s="53" t="s">
        <v>481</v>
      </c>
      <c r="Z259" s="63"/>
    </row>
    <row r="260">
      <c r="A260" s="75" t="s">
        <v>482</v>
      </c>
      <c r="B260" s="74">
        <v>8.03315451E9</v>
      </c>
      <c r="C260" s="75" t="s">
        <v>12</v>
      </c>
      <c r="D260" s="76">
        <v>45842.38915509259</v>
      </c>
      <c r="E260" s="75" t="s">
        <v>83</v>
      </c>
      <c r="F260" s="75" t="s">
        <v>129</v>
      </c>
      <c r="G260" s="77" t="s">
        <v>14</v>
      </c>
      <c r="H260" s="77">
        <v>2.0</v>
      </c>
      <c r="I260" s="50">
        <v>1.0</v>
      </c>
      <c r="J260" s="77">
        <v>1.0</v>
      </c>
      <c r="K260" s="79"/>
      <c r="L260" s="79"/>
      <c r="M260" s="80"/>
      <c r="N260" s="79"/>
      <c r="O260" s="81">
        <v>9500.0</v>
      </c>
      <c r="P260" s="55">
        <v>6000.0</v>
      </c>
      <c r="Q260" s="82">
        <f t="array" ref="Q260">ifna(IF(D260="","",INDEX(UpdateSheet!K:K,MATCH(1,(UpdateSheet!G:G=MAXIFS(UpdateSheet!G:G, UpdateSheet!H:H, G260, UpdateSheet!I:I, J260, UpdateSheet!G:G, "&lt;=" &amp; D260))*(UpdateSheet!H:H=G260) * 
   (UpdateSheet!I:I=J260), 0))),"")
</f>
        <v>35500</v>
      </c>
      <c r="R260" s="81">
        <v>20000.0</v>
      </c>
      <c r="S260" s="53" t="s">
        <v>72</v>
      </c>
      <c r="T260" s="83">
        <v>45843.0</v>
      </c>
      <c r="U260" s="84" t="s">
        <v>83</v>
      </c>
      <c r="V260" s="84" t="s">
        <v>129</v>
      </c>
      <c r="W260" s="85" t="b">
        <f t="shared" si="1"/>
        <v>1</v>
      </c>
      <c r="X260" s="53" t="s">
        <v>11</v>
      </c>
      <c r="Y260" s="63"/>
      <c r="Z260" s="63"/>
    </row>
    <row r="261">
      <c r="A261" s="75" t="s">
        <v>483</v>
      </c>
      <c r="B261" s="74">
        <v>8.03303939E9</v>
      </c>
      <c r="C261" s="75" t="s">
        <v>62</v>
      </c>
      <c r="D261" s="76">
        <v>45842.392118055555</v>
      </c>
      <c r="E261" s="75" t="s">
        <v>83</v>
      </c>
      <c r="F261" s="75" t="s">
        <v>129</v>
      </c>
      <c r="G261" s="77" t="s">
        <v>14</v>
      </c>
      <c r="H261" s="77">
        <v>1.0</v>
      </c>
      <c r="I261" s="80"/>
      <c r="J261" s="77">
        <v>1.0</v>
      </c>
      <c r="K261" s="79"/>
      <c r="L261" s="79"/>
      <c r="M261" s="80"/>
      <c r="N261" s="79"/>
      <c r="O261" s="81">
        <v>9500.0</v>
      </c>
      <c r="P261" s="55">
        <v>7000.0</v>
      </c>
      <c r="Q261" s="82">
        <f t="array" ref="Q261">ifna(IF(D261="","",INDEX(UpdateSheet!K:K,MATCH(1,(UpdateSheet!G:G=MAXIFS(UpdateSheet!G:G, UpdateSheet!H:H, G261, UpdateSheet!I:I, J261, UpdateSheet!G:G, "&lt;=" &amp; D261))*(UpdateSheet!H:H=G261) * 
   (UpdateSheet!I:I=J261), 0))),"")
</f>
        <v>35500</v>
      </c>
      <c r="R261" s="81">
        <v>19000.0</v>
      </c>
      <c r="S261" s="53" t="s">
        <v>72</v>
      </c>
      <c r="T261" s="83">
        <v>45843.0</v>
      </c>
      <c r="U261" s="84" t="s">
        <v>83</v>
      </c>
      <c r="V261" s="84" t="s">
        <v>129</v>
      </c>
      <c r="W261" s="85" t="b">
        <f t="shared" si="1"/>
        <v>1</v>
      </c>
      <c r="X261" s="53" t="s">
        <v>60</v>
      </c>
      <c r="Y261" s="63"/>
      <c r="Z261" s="63"/>
    </row>
    <row r="262">
      <c r="A262" s="75" t="s">
        <v>484</v>
      </c>
      <c r="B262" s="74">
        <v>8.136373342E9</v>
      </c>
      <c r="C262" s="75" t="s">
        <v>62</v>
      </c>
      <c r="D262" s="76">
        <v>45842.40059027778</v>
      </c>
      <c r="E262" s="75" t="s">
        <v>83</v>
      </c>
      <c r="F262" s="75" t="s">
        <v>129</v>
      </c>
      <c r="G262" s="77" t="s">
        <v>14</v>
      </c>
      <c r="H262" s="77">
        <v>1.0</v>
      </c>
      <c r="I262" s="80"/>
      <c r="J262" s="77">
        <v>1.0</v>
      </c>
      <c r="K262" s="79"/>
      <c r="L262" s="79"/>
      <c r="M262" s="80"/>
      <c r="N262" s="79"/>
      <c r="O262" s="81">
        <v>9500.0</v>
      </c>
      <c r="P262" s="55">
        <v>7000.0</v>
      </c>
      <c r="Q262" s="82">
        <f t="array" ref="Q262">ifna(IF(D262="","",INDEX(UpdateSheet!K:K,MATCH(1,(UpdateSheet!G:G=MAXIFS(UpdateSheet!G:G, UpdateSheet!H:H, G262, UpdateSheet!I:I, J262, UpdateSheet!G:G, "&lt;=" &amp; D262))*(UpdateSheet!H:H=G262) * 
   (UpdateSheet!I:I=J262), 0))),"")
</f>
        <v>35500</v>
      </c>
      <c r="R262" s="81">
        <v>19000.0</v>
      </c>
      <c r="S262" s="53" t="s">
        <v>72</v>
      </c>
      <c r="T262" s="83">
        <v>45847.0</v>
      </c>
      <c r="U262" s="84" t="s">
        <v>83</v>
      </c>
      <c r="V262" s="84" t="s">
        <v>129</v>
      </c>
      <c r="W262" s="85" t="b">
        <f t="shared" si="1"/>
        <v>1</v>
      </c>
      <c r="X262" s="53" t="s">
        <v>60</v>
      </c>
      <c r="Y262" s="63"/>
      <c r="Z262" s="63"/>
    </row>
    <row r="263">
      <c r="A263" s="75" t="s">
        <v>485</v>
      </c>
      <c r="B263" s="74">
        <v>8.104065296E9</v>
      </c>
      <c r="C263" s="75" t="s">
        <v>131</v>
      </c>
      <c r="D263" s="76">
        <v>45842.47671296296</v>
      </c>
      <c r="E263" s="75" t="s">
        <v>83</v>
      </c>
      <c r="F263" s="75" t="s">
        <v>129</v>
      </c>
      <c r="G263" s="77" t="s">
        <v>14</v>
      </c>
      <c r="H263" s="77">
        <v>1.0</v>
      </c>
      <c r="I263" s="80"/>
      <c r="J263" s="77">
        <v>1.0</v>
      </c>
      <c r="K263" s="79"/>
      <c r="L263" s="79"/>
      <c r="M263" s="80"/>
      <c r="N263" s="79"/>
      <c r="O263" s="81">
        <v>9500.0</v>
      </c>
      <c r="P263" s="86"/>
      <c r="Q263" s="82">
        <f t="array" ref="Q263">ifna(IF(D263="","",INDEX(UpdateSheet!K:K,MATCH(1,(UpdateSheet!G:G=MAXIFS(UpdateSheet!G:G, UpdateSheet!H:H, G263, UpdateSheet!I:I, J263, UpdateSheet!G:G, "&lt;=" &amp; D263))*(UpdateSheet!H:H=G263) * 
   (UpdateSheet!I:I=J263), 0))),"")
</f>
        <v>35500</v>
      </c>
      <c r="R263" s="81">
        <v>26000.0</v>
      </c>
      <c r="S263" s="63" t="str">
        <f>if(A263="","","Pending")</f>
        <v>Pending</v>
      </c>
      <c r="T263" s="87"/>
      <c r="U263" s="84" t="s">
        <v>97</v>
      </c>
      <c r="V263" s="84" t="s">
        <v>97</v>
      </c>
      <c r="W263" s="85" t="b">
        <f t="shared" si="1"/>
        <v>0</v>
      </c>
      <c r="X263" s="63"/>
      <c r="Y263" s="53" t="s">
        <v>486</v>
      </c>
      <c r="Z263" s="63"/>
    </row>
    <row r="264">
      <c r="A264" s="75" t="s">
        <v>487</v>
      </c>
      <c r="B264" s="74">
        <v>8.023138369E9</v>
      </c>
      <c r="C264" s="75" t="s">
        <v>62</v>
      </c>
      <c r="D264" s="76">
        <v>45842.53120370371</v>
      </c>
      <c r="E264" s="75" t="s">
        <v>83</v>
      </c>
      <c r="F264" s="75" t="s">
        <v>129</v>
      </c>
      <c r="G264" s="77" t="s">
        <v>14</v>
      </c>
      <c r="H264" s="77">
        <v>2.0</v>
      </c>
      <c r="I264" s="80"/>
      <c r="J264" s="77">
        <v>2.0</v>
      </c>
      <c r="K264" s="79"/>
      <c r="L264" s="79"/>
      <c r="M264" s="80"/>
      <c r="N264" s="79"/>
      <c r="O264" s="81">
        <v>19000.0</v>
      </c>
      <c r="P264" s="55">
        <v>7000.0</v>
      </c>
      <c r="Q264" s="82">
        <f t="array" ref="Q264">ifna(IF(D264="","",INDEX(UpdateSheet!K:K,MATCH(1,(UpdateSheet!G:G=MAXIFS(UpdateSheet!G:G, UpdateSheet!H:H, G264, UpdateSheet!I:I, J264, UpdateSheet!G:G, "&lt;=" &amp; D264))*(UpdateSheet!H:H=G264) * 
   (UpdateSheet!I:I=J264), 0))),"")
</f>
        <v>49500</v>
      </c>
      <c r="R264" s="81">
        <v>23500.0</v>
      </c>
      <c r="S264" s="53" t="s">
        <v>72</v>
      </c>
      <c r="T264" s="83">
        <v>45843.0</v>
      </c>
      <c r="U264" s="84" t="s">
        <v>83</v>
      </c>
      <c r="V264" s="84" t="s">
        <v>129</v>
      </c>
      <c r="W264" s="85" t="b">
        <f t="shared" si="1"/>
        <v>1</v>
      </c>
      <c r="X264" s="53" t="s">
        <v>60</v>
      </c>
      <c r="Y264" s="63"/>
      <c r="Z264" s="63"/>
    </row>
    <row r="265">
      <c r="A265" s="75" t="s">
        <v>488</v>
      </c>
      <c r="B265" s="74">
        <v>9.046629784E9</v>
      </c>
      <c r="C265" s="75" t="s">
        <v>18</v>
      </c>
      <c r="D265" s="76">
        <v>45843.067303240736</v>
      </c>
      <c r="E265" s="75" t="s">
        <v>83</v>
      </c>
      <c r="F265" s="75" t="s">
        <v>129</v>
      </c>
      <c r="G265" s="77" t="s">
        <v>14</v>
      </c>
      <c r="H265" s="77">
        <v>1.0</v>
      </c>
      <c r="I265" s="80"/>
      <c r="J265" s="77">
        <v>1.0</v>
      </c>
      <c r="K265" s="79"/>
      <c r="L265" s="79"/>
      <c r="M265" s="80"/>
      <c r="N265" s="79"/>
      <c r="O265" s="81">
        <v>9500.0</v>
      </c>
      <c r="P265" s="86"/>
      <c r="Q265" s="82">
        <f t="array" ref="Q265">ifna(IF(D265="","",INDEX(UpdateSheet!K:K,MATCH(1,(UpdateSheet!G:G=MAXIFS(UpdateSheet!G:G, UpdateSheet!H:H, G265, UpdateSheet!I:I, J265, UpdateSheet!G:G, "&lt;=" &amp; D265))*(UpdateSheet!H:H=G265) * 
   (UpdateSheet!I:I=J265), 0))),"")
</f>
        <v>35500</v>
      </c>
      <c r="R265" s="81">
        <v>26000.0</v>
      </c>
      <c r="S265" s="63" t="str">
        <f>if(A265="","","Pending")</f>
        <v>Pending</v>
      </c>
      <c r="T265" s="87"/>
      <c r="U265" s="84" t="s">
        <v>97</v>
      </c>
      <c r="V265" s="84" t="s">
        <v>97</v>
      </c>
      <c r="W265" s="85" t="b">
        <f t="shared" si="1"/>
        <v>0</v>
      </c>
      <c r="X265" s="63"/>
      <c r="Y265" s="53" t="s">
        <v>479</v>
      </c>
      <c r="Z265" s="63"/>
    </row>
    <row r="266">
      <c r="A266" s="75" t="s">
        <v>489</v>
      </c>
      <c r="B266" s="74">
        <v>8.111111906E9</v>
      </c>
      <c r="C266" s="75" t="s">
        <v>62</v>
      </c>
      <c r="D266" s="76">
        <v>45843.08678240741</v>
      </c>
      <c r="E266" s="75" t="s">
        <v>83</v>
      </c>
      <c r="F266" s="75" t="s">
        <v>129</v>
      </c>
      <c r="G266" s="77" t="s">
        <v>14</v>
      </c>
      <c r="H266" s="77">
        <v>1.0</v>
      </c>
      <c r="I266" s="80"/>
      <c r="J266" s="77">
        <v>1.0</v>
      </c>
      <c r="K266" s="79"/>
      <c r="L266" s="79"/>
      <c r="M266" s="80"/>
      <c r="N266" s="79"/>
      <c r="O266" s="81">
        <v>9500.0</v>
      </c>
      <c r="P266" s="86"/>
      <c r="Q266" s="82">
        <f t="array" ref="Q266">ifna(IF(D266="","",INDEX(UpdateSheet!K:K,MATCH(1,(UpdateSheet!G:G=MAXIFS(UpdateSheet!G:G, UpdateSheet!H:H, G266, UpdateSheet!I:I, J266, UpdateSheet!G:G, "&lt;=" &amp; D266))*(UpdateSheet!H:H=G266) * 
   (UpdateSheet!I:I=J266), 0))),"")
</f>
        <v>35500</v>
      </c>
      <c r="R266" s="81">
        <v>26000.0</v>
      </c>
      <c r="S266" s="53" t="s">
        <v>126</v>
      </c>
      <c r="T266" s="87"/>
      <c r="U266" s="84" t="s">
        <v>97</v>
      </c>
      <c r="V266" s="84" t="s">
        <v>97</v>
      </c>
      <c r="W266" s="85" t="b">
        <f t="shared" si="1"/>
        <v>0</v>
      </c>
      <c r="X266" s="63"/>
      <c r="Y266" s="53" t="s">
        <v>490</v>
      </c>
      <c r="Z266" s="63"/>
    </row>
    <row r="267">
      <c r="A267" s="75" t="s">
        <v>491</v>
      </c>
      <c r="B267" s="74">
        <v>8.032549049E9</v>
      </c>
      <c r="C267" s="75" t="s">
        <v>27</v>
      </c>
      <c r="D267" s="76">
        <v>45843.09958333333</v>
      </c>
      <c r="E267" s="75" t="s">
        <v>83</v>
      </c>
      <c r="F267" s="75" t="s">
        <v>129</v>
      </c>
      <c r="G267" s="77" t="s">
        <v>14</v>
      </c>
      <c r="H267" s="77">
        <v>1.0</v>
      </c>
      <c r="I267" s="80"/>
      <c r="J267" s="77">
        <v>1.0</v>
      </c>
      <c r="K267" s="79"/>
      <c r="L267" s="79"/>
      <c r="M267" s="80"/>
      <c r="N267" s="79"/>
      <c r="O267" s="81">
        <v>9500.0</v>
      </c>
      <c r="P267" s="86"/>
      <c r="Q267" s="82">
        <f t="array" ref="Q267">ifna(IF(D267="","",INDEX(UpdateSheet!K:K,MATCH(1,(UpdateSheet!G:G=MAXIFS(UpdateSheet!G:G, UpdateSheet!H:H, G267, UpdateSheet!I:I, J267, UpdateSheet!G:G, "&lt;=" &amp; D267))*(UpdateSheet!H:H=G267) * 
   (UpdateSheet!I:I=J267), 0))),"")
</f>
        <v>35500</v>
      </c>
      <c r="R267" s="81">
        <v>26000.0</v>
      </c>
      <c r="S267" s="63" t="str">
        <f t="shared" ref="S267:S269" si="26">if(A267="","","Pending")</f>
        <v>Pending</v>
      </c>
      <c r="T267" s="87"/>
      <c r="U267" s="84" t="s">
        <v>97</v>
      </c>
      <c r="V267" s="84" t="s">
        <v>97</v>
      </c>
      <c r="W267" s="85" t="b">
        <f t="shared" si="1"/>
        <v>0</v>
      </c>
      <c r="X267" s="63"/>
      <c r="Y267" s="53" t="s">
        <v>479</v>
      </c>
      <c r="Z267" s="63"/>
    </row>
    <row r="268">
      <c r="A268" s="75" t="s">
        <v>492</v>
      </c>
      <c r="B268" s="74">
        <v>8.032079644E9</v>
      </c>
      <c r="C268" s="75" t="s">
        <v>134</v>
      </c>
      <c r="D268" s="76">
        <v>45843.21415509259</v>
      </c>
      <c r="E268" s="75" t="s">
        <v>83</v>
      </c>
      <c r="F268" s="75" t="s">
        <v>129</v>
      </c>
      <c r="G268" s="77" t="s">
        <v>14</v>
      </c>
      <c r="H268" s="77">
        <v>2.0</v>
      </c>
      <c r="I268" s="80"/>
      <c r="J268" s="77">
        <v>2.0</v>
      </c>
      <c r="K268" s="79"/>
      <c r="L268" s="79"/>
      <c r="M268" s="80"/>
      <c r="N268" s="79"/>
      <c r="O268" s="81">
        <v>19000.0</v>
      </c>
      <c r="P268" s="86"/>
      <c r="Q268" s="82">
        <f t="array" ref="Q268">ifna(IF(D268="","",INDEX(UpdateSheet!K:K,MATCH(1,(UpdateSheet!G:G=MAXIFS(UpdateSheet!G:G, UpdateSheet!H:H, G268, UpdateSheet!I:I, J268, UpdateSheet!G:G, "&lt;=" &amp; D268))*(UpdateSheet!H:H=G268) * 
   (UpdateSheet!I:I=J268), 0))),"")
</f>
        <v>49500</v>
      </c>
      <c r="R268" s="81">
        <v>30500.0</v>
      </c>
      <c r="S268" s="63" t="str">
        <f t="shared" si="26"/>
        <v>Pending</v>
      </c>
      <c r="T268" s="87"/>
      <c r="U268" s="84" t="s">
        <v>97</v>
      </c>
      <c r="V268" s="84" t="s">
        <v>97</v>
      </c>
      <c r="W268" s="85" t="b">
        <f t="shared" si="1"/>
        <v>0</v>
      </c>
      <c r="X268" s="63"/>
      <c r="Y268" s="53" t="s">
        <v>479</v>
      </c>
      <c r="Z268" s="63"/>
    </row>
    <row r="269">
      <c r="A269" s="75" t="s">
        <v>493</v>
      </c>
      <c r="B269" s="74">
        <v>7.045246348E9</v>
      </c>
      <c r="C269" s="75" t="s">
        <v>254</v>
      </c>
      <c r="D269" s="76">
        <v>45843.28067129629</v>
      </c>
      <c r="E269" s="75" t="s">
        <v>83</v>
      </c>
      <c r="F269" s="75" t="s">
        <v>129</v>
      </c>
      <c r="G269" s="77" t="s">
        <v>14</v>
      </c>
      <c r="H269" s="77">
        <v>3.0</v>
      </c>
      <c r="I269" s="80"/>
      <c r="J269" s="77">
        <v>3.0</v>
      </c>
      <c r="K269" s="79"/>
      <c r="L269" s="79"/>
      <c r="M269" s="80"/>
      <c r="N269" s="79"/>
      <c r="O269" s="81">
        <v>28500.0</v>
      </c>
      <c r="P269" s="86"/>
      <c r="Q269" s="82">
        <f t="array" ref="Q269">ifna(IF(D269="","",INDEX(UpdateSheet!K:K,MATCH(1,(UpdateSheet!G:G=MAXIFS(UpdateSheet!G:G, UpdateSheet!H:H, G269, UpdateSheet!I:I, J269, UpdateSheet!G:G, "&lt;=" &amp; D269))*(UpdateSheet!H:H=G269) * 
   (UpdateSheet!I:I=J269), 0))),"")
</f>
        <v>61500</v>
      </c>
      <c r="R269" s="81">
        <v>33000.0</v>
      </c>
      <c r="S269" s="63" t="str">
        <f t="shared" si="26"/>
        <v>Pending</v>
      </c>
      <c r="T269" s="87"/>
      <c r="U269" s="84" t="s">
        <v>97</v>
      </c>
      <c r="V269" s="84" t="s">
        <v>97</v>
      </c>
      <c r="W269" s="85" t="b">
        <f t="shared" si="1"/>
        <v>0</v>
      </c>
      <c r="X269" s="63"/>
      <c r="Y269" s="53" t="s">
        <v>479</v>
      </c>
      <c r="Z269" s="63"/>
    </row>
    <row r="270">
      <c r="A270" s="75" t="s">
        <v>494</v>
      </c>
      <c r="B270" s="74">
        <v>8.088992284E9</v>
      </c>
      <c r="C270" s="75" t="s">
        <v>62</v>
      </c>
      <c r="D270" s="76">
        <v>45843.29041666667</v>
      </c>
      <c r="E270" s="75" t="s">
        <v>83</v>
      </c>
      <c r="F270" s="75" t="s">
        <v>129</v>
      </c>
      <c r="G270" s="77" t="s">
        <v>14</v>
      </c>
      <c r="H270" s="77">
        <v>1.0</v>
      </c>
      <c r="I270" s="80"/>
      <c r="J270" s="77">
        <v>1.0</v>
      </c>
      <c r="K270" s="79"/>
      <c r="L270" s="79"/>
      <c r="M270" s="80"/>
      <c r="N270" s="79"/>
      <c r="O270" s="81">
        <v>9500.0</v>
      </c>
      <c r="P270" s="55">
        <v>5000.0</v>
      </c>
      <c r="Q270" s="82">
        <f t="array" ref="Q270">ifna(IF(D270="","",INDEX(UpdateSheet!K:K,MATCH(1,(UpdateSheet!G:G=MAXIFS(UpdateSheet!G:G, UpdateSheet!H:H, G270, UpdateSheet!I:I, J270, UpdateSheet!G:G, "&lt;=" &amp; D270))*(UpdateSheet!H:H=G270) * 
   (UpdateSheet!I:I=J270), 0))),"")
</f>
        <v>35500</v>
      </c>
      <c r="R270" s="81">
        <v>21000.0</v>
      </c>
      <c r="S270" s="53" t="s">
        <v>72</v>
      </c>
      <c r="T270" s="83">
        <v>45845.0</v>
      </c>
      <c r="U270" s="84" t="s">
        <v>83</v>
      </c>
      <c r="V270" s="84" t="s">
        <v>129</v>
      </c>
      <c r="W270" s="85" t="b">
        <f t="shared" si="1"/>
        <v>1</v>
      </c>
      <c r="X270" s="53" t="s">
        <v>60</v>
      </c>
      <c r="Y270" s="63"/>
      <c r="Z270" s="63"/>
    </row>
    <row r="271">
      <c r="A271" s="75" t="s">
        <v>495</v>
      </c>
      <c r="B271" s="74">
        <v>9.078822748E9</v>
      </c>
      <c r="C271" s="75" t="s">
        <v>12</v>
      </c>
      <c r="D271" s="76">
        <v>45843.29211805556</v>
      </c>
      <c r="E271" s="75" t="s">
        <v>83</v>
      </c>
      <c r="F271" s="75" t="s">
        <v>129</v>
      </c>
      <c r="G271" s="77" t="s">
        <v>14</v>
      </c>
      <c r="H271" s="77">
        <v>1.0</v>
      </c>
      <c r="I271" s="80"/>
      <c r="J271" s="77">
        <v>1.0</v>
      </c>
      <c r="K271" s="79"/>
      <c r="L271" s="79"/>
      <c r="M271" s="80"/>
      <c r="N271" s="79"/>
      <c r="O271" s="81">
        <v>9500.0</v>
      </c>
      <c r="P271" s="86"/>
      <c r="Q271" s="82">
        <f t="array" ref="Q271">ifna(IF(D271="","",INDEX(UpdateSheet!K:K,MATCH(1,(UpdateSheet!G:G=MAXIFS(UpdateSheet!G:G, UpdateSheet!H:H, G271, UpdateSheet!I:I, J271, UpdateSheet!G:G, "&lt;=" &amp; D271))*(UpdateSheet!H:H=G271) * 
   (UpdateSheet!I:I=J271), 0))),"")
</f>
        <v>35500</v>
      </c>
      <c r="R271" s="81">
        <v>26000.0</v>
      </c>
      <c r="S271" s="63" t="str">
        <f t="shared" ref="S271:S273" si="27">if(A271="","","Pending")</f>
        <v>Pending</v>
      </c>
      <c r="T271" s="87"/>
      <c r="U271" s="84" t="s">
        <v>97</v>
      </c>
      <c r="V271" s="84" t="s">
        <v>97</v>
      </c>
      <c r="W271" s="85" t="b">
        <f t="shared" si="1"/>
        <v>0</v>
      </c>
      <c r="X271" s="63"/>
      <c r="Y271" s="53" t="s">
        <v>496</v>
      </c>
      <c r="Z271" s="63"/>
    </row>
    <row r="272">
      <c r="A272" s="75" t="s">
        <v>497</v>
      </c>
      <c r="B272" s="74">
        <v>7.036085173E9</v>
      </c>
      <c r="C272" s="75" t="s">
        <v>12</v>
      </c>
      <c r="D272" s="76">
        <v>45843.350023148145</v>
      </c>
      <c r="E272" s="75" t="s">
        <v>83</v>
      </c>
      <c r="F272" s="75" t="s">
        <v>129</v>
      </c>
      <c r="G272" s="77" t="s">
        <v>14</v>
      </c>
      <c r="H272" s="77">
        <v>2.0</v>
      </c>
      <c r="I272" s="80"/>
      <c r="J272" s="77">
        <v>2.0</v>
      </c>
      <c r="K272" s="79"/>
      <c r="L272" s="79"/>
      <c r="M272" s="80"/>
      <c r="N272" s="79"/>
      <c r="O272" s="81">
        <v>19000.0</v>
      </c>
      <c r="P272" s="86"/>
      <c r="Q272" s="82">
        <f t="array" ref="Q272">ifna(IF(D272="","",INDEX(UpdateSheet!K:K,MATCH(1,(UpdateSheet!G:G=MAXIFS(UpdateSheet!G:G, UpdateSheet!H:H, G272, UpdateSheet!I:I, J272, UpdateSheet!G:G, "&lt;=" &amp; D272))*(UpdateSheet!H:H=G272) * 
   (UpdateSheet!I:I=J272), 0))),"")
</f>
        <v>49500</v>
      </c>
      <c r="R272" s="81">
        <v>30500.0</v>
      </c>
      <c r="S272" s="63" t="str">
        <f t="shared" si="27"/>
        <v>Pending</v>
      </c>
      <c r="T272" s="87"/>
      <c r="U272" s="84" t="s">
        <v>97</v>
      </c>
      <c r="V272" s="84" t="s">
        <v>97</v>
      </c>
      <c r="W272" s="85" t="b">
        <f t="shared" si="1"/>
        <v>0</v>
      </c>
      <c r="X272" s="63"/>
      <c r="Y272" s="53" t="s">
        <v>498</v>
      </c>
      <c r="Z272" s="63"/>
    </row>
    <row r="273">
      <c r="A273" s="75" t="s">
        <v>499</v>
      </c>
      <c r="B273" s="74">
        <v>7.063465586E9</v>
      </c>
      <c r="C273" s="75" t="s">
        <v>12</v>
      </c>
      <c r="D273" s="76">
        <v>45843.35045138889</v>
      </c>
      <c r="E273" s="75" t="s">
        <v>83</v>
      </c>
      <c r="F273" s="75" t="s">
        <v>129</v>
      </c>
      <c r="G273" s="77" t="s">
        <v>14</v>
      </c>
      <c r="H273" s="77">
        <v>1.0</v>
      </c>
      <c r="I273" s="80"/>
      <c r="J273" s="77">
        <v>1.0</v>
      </c>
      <c r="K273" s="79"/>
      <c r="L273" s="79"/>
      <c r="M273" s="80"/>
      <c r="N273" s="79"/>
      <c r="O273" s="81">
        <v>9500.0</v>
      </c>
      <c r="P273" s="86"/>
      <c r="Q273" s="82">
        <f t="array" ref="Q273">ifna(IF(D273="","",INDEX(UpdateSheet!K:K,MATCH(1,(UpdateSheet!G:G=MAXIFS(UpdateSheet!G:G, UpdateSheet!H:H, G273, UpdateSheet!I:I, J273, UpdateSheet!G:G, "&lt;=" &amp; D273))*(UpdateSheet!H:H=G273) * 
   (UpdateSheet!I:I=J273), 0))),"")
</f>
        <v>35500</v>
      </c>
      <c r="R273" s="81">
        <v>26000.0</v>
      </c>
      <c r="S273" s="63" t="str">
        <f t="shared" si="27"/>
        <v>Pending</v>
      </c>
      <c r="T273" s="87"/>
      <c r="U273" s="84" t="s">
        <v>97</v>
      </c>
      <c r="V273" s="84" t="s">
        <v>97</v>
      </c>
      <c r="W273" s="85" t="b">
        <f t="shared" si="1"/>
        <v>0</v>
      </c>
      <c r="X273" s="63"/>
      <c r="Y273" s="63"/>
      <c r="Z273" s="63"/>
    </row>
    <row r="274">
      <c r="A274" s="75" t="s">
        <v>500</v>
      </c>
      <c r="B274" s="74">
        <v>8.055056E9</v>
      </c>
      <c r="C274" s="75" t="s">
        <v>62</v>
      </c>
      <c r="D274" s="76">
        <v>45843.35393518519</v>
      </c>
      <c r="E274" s="75" t="s">
        <v>83</v>
      </c>
      <c r="F274" s="75" t="s">
        <v>129</v>
      </c>
      <c r="G274" s="77" t="s">
        <v>14</v>
      </c>
      <c r="H274" s="77">
        <v>1.0</v>
      </c>
      <c r="I274" s="80"/>
      <c r="J274" s="77">
        <v>1.0</v>
      </c>
      <c r="K274" s="79"/>
      <c r="L274" s="79"/>
      <c r="M274" s="80"/>
      <c r="N274" s="79"/>
      <c r="O274" s="81">
        <v>9500.0</v>
      </c>
      <c r="P274" s="55">
        <v>5000.0</v>
      </c>
      <c r="Q274" s="82">
        <f t="array" ref="Q274">ifna(IF(D274="","",INDEX(UpdateSheet!K:K,MATCH(1,(UpdateSheet!G:G=MAXIFS(UpdateSheet!G:G, UpdateSheet!H:H, G274, UpdateSheet!I:I, J274, UpdateSheet!G:G, "&lt;=" &amp; D274))*(UpdateSheet!H:H=G274) * 
   (UpdateSheet!I:I=J274), 0))),"")
</f>
        <v>35500</v>
      </c>
      <c r="R274" s="81">
        <v>21000.0</v>
      </c>
      <c r="S274" s="53" t="s">
        <v>72</v>
      </c>
      <c r="T274" s="83">
        <v>45853.0</v>
      </c>
      <c r="U274" s="84" t="s">
        <v>83</v>
      </c>
      <c r="V274" s="84" t="s">
        <v>129</v>
      </c>
      <c r="W274" s="85" t="b">
        <f t="shared" si="1"/>
        <v>1</v>
      </c>
      <c r="X274" s="53" t="s">
        <v>60</v>
      </c>
      <c r="Y274" s="63"/>
      <c r="Z274" s="63"/>
    </row>
    <row r="275">
      <c r="A275" s="75" t="s">
        <v>501</v>
      </c>
      <c r="B275" s="74">
        <v>8.032000145E9</v>
      </c>
      <c r="C275" s="75" t="s">
        <v>62</v>
      </c>
      <c r="D275" s="76">
        <v>45843.46008101852</v>
      </c>
      <c r="E275" s="75" t="s">
        <v>83</v>
      </c>
      <c r="F275" s="75" t="s">
        <v>129</v>
      </c>
      <c r="G275" s="77" t="s">
        <v>14</v>
      </c>
      <c r="H275" s="77">
        <v>1.0</v>
      </c>
      <c r="I275" s="80"/>
      <c r="J275" s="77">
        <v>1.0</v>
      </c>
      <c r="K275" s="79"/>
      <c r="L275" s="79"/>
      <c r="M275" s="80"/>
      <c r="N275" s="79"/>
      <c r="O275" s="81">
        <v>9500.0</v>
      </c>
      <c r="P275" s="86"/>
      <c r="Q275" s="82">
        <f t="array" ref="Q275">ifna(IF(D275="","",INDEX(UpdateSheet!K:K,MATCH(1,(UpdateSheet!G:G=MAXIFS(UpdateSheet!G:G, UpdateSheet!H:H, G275, UpdateSheet!I:I, J275, UpdateSheet!G:G, "&lt;=" &amp; D275))*(UpdateSheet!H:H=G275) * 
   (UpdateSheet!I:I=J275), 0))),"")
</f>
        <v>35500</v>
      </c>
      <c r="R275" s="81">
        <v>26000.0</v>
      </c>
      <c r="S275" s="53" t="s">
        <v>126</v>
      </c>
      <c r="T275" s="83"/>
      <c r="U275" s="84" t="s">
        <v>97</v>
      </c>
      <c r="V275" s="84" t="s">
        <v>97</v>
      </c>
      <c r="W275" s="85" t="b">
        <f t="shared" si="1"/>
        <v>0</v>
      </c>
      <c r="X275" s="63"/>
      <c r="Y275" s="53" t="s">
        <v>502</v>
      </c>
      <c r="Z275" s="63"/>
    </row>
    <row r="276">
      <c r="A276" s="75" t="s">
        <v>503</v>
      </c>
      <c r="B276" s="74">
        <v>8.039353917E9</v>
      </c>
      <c r="C276" s="75" t="s">
        <v>12</v>
      </c>
      <c r="D276" s="76">
        <v>45843.511967592596</v>
      </c>
      <c r="E276" s="75" t="s">
        <v>83</v>
      </c>
      <c r="F276" s="75" t="s">
        <v>129</v>
      </c>
      <c r="G276" s="77" t="s">
        <v>14</v>
      </c>
      <c r="H276" s="77">
        <v>1.0</v>
      </c>
      <c r="I276" s="80"/>
      <c r="J276" s="77">
        <v>1.0</v>
      </c>
      <c r="K276" s="79"/>
      <c r="L276" s="79"/>
      <c r="M276" s="80"/>
      <c r="N276" s="79"/>
      <c r="O276" s="81">
        <v>9500.0</v>
      </c>
      <c r="P276" s="86"/>
      <c r="Q276" s="82">
        <f t="array" ref="Q276">ifna(IF(D276="","",INDEX(UpdateSheet!K:K,MATCH(1,(UpdateSheet!G:G=MAXIFS(UpdateSheet!G:G, UpdateSheet!H:H, G276, UpdateSheet!I:I, J276, UpdateSheet!G:G, "&lt;=" &amp; D276))*(UpdateSheet!H:H=G276) * 
   (UpdateSheet!I:I=J276), 0))),"")
</f>
        <v>35500</v>
      </c>
      <c r="R276" s="81">
        <v>26000.0</v>
      </c>
      <c r="S276" s="63" t="str">
        <f t="shared" ref="S276:S278" si="28">if(A276="","","Pending")</f>
        <v>Pending</v>
      </c>
      <c r="T276" s="87"/>
      <c r="U276" s="84" t="s">
        <v>97</v>
      </c>
      <c r="V276" s="84" t="s">
        <v>97</v>
      </c>
      <c r="W276" s="85" t="b">
        <f t="shared" si="1"/>
        <v>0</v>
      </c>
      <c r="X276" s="63"/>
      <c r="Y276" s="53" t="s">
        <v>504</v>
      </c>
      <c r="Z276" s="63"/>
    </row>
    <row r="277">
      <c r="A277" s="75" t="s">
        <v>505</v>
      </c>
      <c r="B277" s="74">
        <v>7.013448816E9</v>
      </c>
      <c r="C277" s="75" t="s">
        <v>62</v>
      </c>
      <c r="D277" s="76">
        <v>45843.59914351851</v>
      </c>
      <c r="E277" s="75" t="s">
        <v>83</v>
      </c>
      <c r="F277" s="75" t="s">
        <v>129</v>
      </c>
      <c r="G277" s="77" t="s">
        <v>14</v>
      </c>
      <c r="H277" s="77">
        <v>1.0</v>
      </c>
      <c r="I277" s="80"/>
      <c r="J277" s="77">
        <v>1.0</v>
      </c>
      <c r="K277" s="79"/>
      <c r="L277" s="79"/>
      <c r="M277" s="80"/>
      <c r="N277" s="79"/>
      <c r="O277" s="81">
        <v>9500.0</v>
      </c>
      <c r="P277" s="86"/>
      <c r="Q277" s="82">
        <f t="array" ref="Q277">ifna(IF(D277="","",INDEX(UpdateSheet!K:K,MATCH(1,(UpdateSheet!G:G=MAXIFS(UpdateSheet!G:G, UpdateSheet!H:H, G277, UpdateSheet!I:I, J277, UpdateSheet!G:G, "&lt;=" &amp; D277))*(UpdateSheet!H:H=G277) * 
   (UpdateSheet!I:I=J277), 0))),"")
</f>
        <v>35500</v>
      </c>
      <c r="R277" s="81">
        <v>26000.0</v>
      </c>
      <c r="S277" s="63" t="str">
        <f t="shared" si="28"/>
        <v>Pending</v>
      </c>
      <c r="T277" s="87"/>
      <c r="U277" s="84" t="s">
        <v>97</v>
      </c>
      <c r="V277" s="84" t="s">
        <v>97</v>
      </c>
      <c r="W277" s="85" t="b">
        <f t="shared" si="1"/>
        <v>0</v>
      </c>
      <c r="X277" s="63"/>
      <c r="Y277" s="53" t="s">
        <v>506</v>
      </c>
      <c r="Z277" s="63"/>
    </row>
    <row r="278">
      <c r="A278" s="75" t="s">
        <v>507</v>
      </c>
      <c r="B278" s="74">
        <v>8.033574802E9</v>
      </c>
      <c r="C278" s="75" t="s">
        <v>62</v>
      </c>
      <c r="D278" s="76">
        <v>45843.6544675926</v>
      </c>
      <c r="E278" s="75" t="s">
        <v>83</v>
      </c>
      <c r="F278" s="75" t="s">
        <v>129</v>
      </c>
      <c r="G278" s="77" t="s">
        <v>14</v>
      </c>
      <c r="H278" s="77">
        <v>2.0</v>
      </c>
      <c r="I278" s="80"/>
      <c r="J278" s="77">
        <v>2.0</v>
      </c>
      <c r="K278" s="79"/>
      <c r="L278" s="79"/>
      <c r="M278" s="80"/>
      <c r="N278" s="79"/>
      <c r="O278" s="81">
        <v>19000.0</v>
      </c>
      <c r="P278" s="86"/>
      <c r="Q278" s="82">
        <f t="array" ref="Q278">ifna(IF(D278="","",INDEX(UpdateSheet!K:K,MATCH(1,(UpdateSheet!G:G=MAXIFS(UpdateSheet!G:G, UpdateSheet!H:H, G278, UpdateSheet!I:I, J278, UpdateSheet!G:G, "&lt;=" &amp; D278))*(UpdateSheet!H:H=G278) * 
   (UpdateSheet!I:I=J278), 0))),"")
</f>
        <v>49500</v>
      </c>
      <c r="R278" s="81">
        <v>30500.0</v>
      </c>
      <c r="S278" s="63" t="str">
        <f t="shared" si="28"/>
        <v>Pending</v>
      </c>
      <c r="T278" s="87"/>
      <c r="U278" s="84" t="s">
        <v>97</v>
      </c>
      <c r="V278" s="84" t="s">
        <v>97</v>
      </c>
      <c r="W278" s="85" t="b">
        <f t="shared" si="1"/>
        <v>0</v>
      </c>
      <c r="X278" s="63"/>
      <c r="Y278" s="53" t="s">
        <v>508</v>
      </c>
      <c r="Z278" s="63"/>
    </row>
    <row r="279">
      <c r="A279" s="75" t="s">
        <v>509</v>
      </c>
      <c r="B279" s="74">
        <v>7.061415349E9</v>
      </c>
      <c r="C279" s="75" t="s">
        <v>254</v>
      </c>
      <c r="D279" s="76">
        <v>45843.744722222225</v>
      </c>
      <c r="E279" s="75" t="s">
        <v>83</v>
      </c>
      <c r="F279" s="75" t="s">
        <v>129</v>
      </c>
      <c r="G279" s="77" t="s">
        <v>14</v>
      </c>
      <c r="H279" s="77">
        <v>1.0</v>
      </c>
      <c r="I279" s="80"/>
      <c r="J279" s="77">
        <v>1.0</v>
      </c>
      <c r="K279" s="79"/>
      <c r="L279" s="79"/>
      <c r="M279" s="80"/>
      <c r="N279" s="79"/>
      <c r="O279" s="81">
        <v>9500.0</v>
      </c>
      <c r="P279" s="55">
        <v>6500.0</v>
      </c>
      <c r="Q279" s="82">
        <f t="array" ref="Q279">ifna(IF(D279="","",INDEX(UpdateSheet!K:K,MATCH(1,(UpdateSheet!G:G=MAXIFS(UpdateSheet!G:G, UpdateSheet!H:H, G279, UpdateSheet!I:I, J279, UpdateSheet!G:G, "&lt;=" &amp; D279))*(UpdateSheet!H:H=G279) * 
   (UpdateSheet!I:I=J279), 0))),"")
</f>
        <v>35500</v>
      </c>
      <c r="R279" s="81">
        <v>19500.0</v>
      </c>
      <c r="S279" s="53" t="s">
        <v>72</v>
      </c>
      <c r="T279" s="83">
        <v>45847.0</v>
      </c>
      <c r="U279" s="84" t="s">
        <v>83</v>
      </c>
      <c r="V279" s="84" t="s">
        <v>129</v>
      </c>
      <c r="W279" s="85" t="b">
        <f t="shared" si="1"/>
        <v>1</v>
      </c>
      <c r="X279" s="53" t="s">
        <v>31</v>
      </c>
      <c r="Y279" s="53"/>
      <c r="Z279" s="63"/>
    </row>
    <row r="280">
      <c r="A280" s="75" t="s">
        <v>510</v>
      </c>
      <c r="B280" s="74">
        <v>8.038163827E9</v>
      </c>
      <c r="C280" s="75" t="s">
        <v>198</v>
      </c>
      <c r="D280" s="76">
        <v>45843.79984953704</v>
      </c>
      <c r="E280" s="75" t="s">
        <v>83</v>
      </c>
      <c r="F280" s="75" t="s">
        <v>129</v>
      </c>
      <c r="G280" s="77" t="s">
        <v>14</v>
      </c>
      <c r="H280" s="77">
        <v>3.0</v>
      </c>
      <c r="I280" s="80"/>
      <c r="J280" s="77">
        <v>3.0</v>
      </c>
      <c r="K280" s="79"/>
      <c r="L280" s="79"/>
      <c r="M280" s="80"/>
      <c r="N280" s="79"/>
      <c r="O280" s="81">
        <v>28500.0</v>
      </c>
      <c r="P280" s="55">
        <v>5500.0</v>
      </c>
      <c r="Q280" s="82">
        <f t="array" ref="Q280">ifna(IF(D280="","",INDEX(UpdateSheet!K:K,MATCH(1,(UpdateSheet!G:G=MAXIFS(UpdateSheet!G:G, UpdateSheet!H:H, G280, UpdateSheet!I:I, J280, UpdateSheet!G:G, "&lt;=" &amp; D280))*(UpdateSheet!H:H=G280) * 
   (UpdateSheet!I:I=J280), 0))),"")
</f>
        <v>61500</v>
      </c>
      <c r="R280" s="81">
        <v>27500.0</v>
      </c>
      <c r="S280" s="53" t="s">
        <v>72</v>
      </c>
      <c r="T280" s="83">
        <v>45849.0</v>
      </c>
      <c r="U280" s="84" t="s">
        <v>83</v>
      </c>
      <c r="V280" s="84" t="s">
        <v>129</v>
      </c>
      <c r="W280" s="85" t="b">
        <f t="shared" si="1"/>
        <v>1</v>
      </c>
      <c r="X280" s="53" t="s">
        <v>45</v>
      </c>
      <c r="Y280" s="53"/>
      <c r="Z280" s="63"/>
    </row>
    <row r="281">
      <c r="A281" s="75" t="s">
        <v>511</v>
      </c>
      <c r="B281" s="74">
        <v>8.105253815E9</v>
      </c>
      <c r="C281" s="75" t="s">
        <v>198</v>
      </c>
      <c r="D281" s="76">
        <v>45853.178888888884</v>
      </c>
      <c r="E281" s="75" t="s">
        <v>83</v>
      </c>
      <c r="F281" s="75" t="s">
        <v>129</v>
      </c>
      <c r="G281" s="77" t="s">
        <v>14</v>
      </c>
      <c r="H281" s="77">
        <v>1.0</v>
      </c>
      <c r="I281" s="80"/>
      <c r="J281" s="77">
        <v>1.0</v>
      </c>
      <c r="K281" s="79"/>
      <c r="L281" s="79"/>
      <c r="M281" s="80"/>
      <c r="N281" s="79"/>
      <c r="O281" s="81">
        <v>9500.0</v>
      </c>
      <c r="P281" s="55">
        <v>5000.0</v>
      </c>
      <c r="Q281" s="82">
        <f t="array" ref="Q281">ifna(IF(D281="","",INDEX(UpdateSheet!K:K,MATCH(1,(UpdateSheet!G:G=MAXIFS(UpdateSheet!G:G, UpdateSheet!H:H, G281, UpdateSheet!I:I, J281, UpdateSheet!G:G, "&lt;=" &amp; D281))*(UpdateSheet!H:H=G281) * 
   (UpdateSheet!I:I=J281), 0))),"")
</f>
        <v>35500</v>
      </c>
      <c r="R281" s="81">
        <v>21000.0</v>
      </c>
      <c r="S281" s="53" t="s">
        <v>72</v>
      </c>
      <c r="T281" s="83">
        <v>45861.0</v>
      </c>
      <c r="U281" s="84" t="s">
        <v>83</v>
      </c>
      <c r="V281" s="84" t="s">
        <v>129</v>
      </c>
      <c r="W281" s="85" t="b">
        <f t="shared" si="1"/>
        <v>1</v>
      </c>
      <c r="X281" s="53" t="s">
        <v>45</v>
      </c>
      <c r="Y281" s="53"/>
      <c r="Z281" s="63"/>
    </row>
    <row r="282">
      <c r="A282" s="75" t="s">
        <v>512</v>
      </c>
      <c r="B282" s="74">
        <v>7.082576767E9</v>
      </c>
      <c r="C282" s="75" t="s">
        <v>166</v>
      </c>
      <c r="D282" s="76">
        <v>45853.262453703705</v>
      </c>
      <c r="E282" s="75" t="s">
        <v>83</v>
      </c>
      <c r="F282" s="75" t="s">
        <v>129</v>
      </c>
      <c r="G282" s="77" t="s">
        <v>14</v>
      </c>
      <c r="H282" s="77">
        <v>1.0</v>
      </c>
      <c r="I282" s="80"/>
      <c r="J282" s="77">
        <v>1.0</v>
      </c>
      <c r="K282" s="79"/>
      <c r="L282" s="79"/>
      <c r="M282" s="80"/>
      <c r="N282" s="79"/>
      <c r="O282" s="81">
        <v>9500.0</v>
      </c>
      <c r="P282" s="86"/>
      <c r="Q282" s="82">
        <f t="array" ref="Q282">ifna(IF(D282="","",INDEX(UpdateSheet!K:K,MATCH(1,(UpdateSheet!G:G=MAXIFS(UpdateSheet!G:G, UpdateSheet!H:H, G282, UpdateSheet!I:I, J282, UpdateSheet!G:G, "&lt;=" &amp; D282))*(UpdateSheet!H:H=G282) * 
   (UpdateSheet!I:I=J282), 0))),"")
</f>
        <v>35500</v>
      </c>
      <c r="R282" s="81">
        <v>26000.0</v>
      </c>
      <c r="S282" s="63" t="str">
        <f>if(A282="","","Pending")</f>
        <v>Pending</v>
      </c>
      <c r="T282" s="87"/>
      <c r="U282" s="84" t="s">
        <v>97</v>
      </c>
      <c r="V282" s="84" t="s">
        <v>97</v>
      </c>
      <c r="W282" s="85" t="b">
        <f t="shared" si="1"/>
        <v>0</v>
      </c>
      <c r="X282" s="63"/>
      <c r="Y282" s="53" t="s">
        <v>513</v>
      </c>
      <c r="Z282" s="63"/>
    </row>
    <row r="283">
      <c r="A283" s="75" t="s">
        <v>514</v>
      </c>
      <c r="B283" s="74">
        <v>7.012192405E9</v>
      </c>
      <c r="C283" s="75" t="s">
        <v>62</v>
      </c>
      <c r="D283" s="76">
        <v>45853.33550925926</v>
      </c>
      <c r="E283" s="75" t="s">
        <v>83</v>
      </c>
      <c r="F283" s="75" t="s">
        <v>129</v>
      </c>
      <c r="G283" s="77" t="s">
        <v>14</v>
      </c>
      <c r="H283" s="77">
        <v>1.0</v>
      </c>
      <c r="I283" s="80"/>
      <c r="J283" s="77">
        <v>1.0</v>
      </c>
      <c r="K283" s="79"/>
      <c r="L283" s="79"/>
      <c r="M283" s="80"/>
      <c r="N283" s="79"/>
      <c r="O283" s="81">
        <v>9500.0</v>
      </c>
      <c r="P283" s="55">
        <v>7000.0</v>
      </c>
      <c r="Q283" s="82">
        <f t="array" ref="Q283">ifna(IF(D283="","",INDEX(UpdateSheet!K:K,MATCH(1,(UpdateSheet!G:G=MAXIFS(UpdateSheet!G:G, UpdateSheet!H:H, G283, UpdateSheet!I:I, J283, UpdateSheet!G:G, "&lt;=" &amp; D283))*(UpdateSheet!H:H=G283) * 
   (UpdateSheet!I:I=J283), 0))),"")
</f>
        <v>35500</v>
      </c>
      <c r="R283" s="81">
        <v>19000.0</v>
      </c>
      <c r="S283" s="53" t="s">
        <v>72</v>
      </c>
      <c r="T283" s="83">
        <v>45853.0</v>
      </c>
      <c r="U283" s="84" t="s">
        <v>83</v>
      </c>
      <c r="V283" s="84" t="s">
        <v>129</v>
      </c>
      <c r="W283" s="85" t="b">
        <f t="shared" si="1"/>
        <v>1</v>
      </c>
      <c r="X283" s="53" t="s">
        <v>60</v>
      </c>
      <c r="Y283" s="63"/>
      <c r="Z283" s="63"/>
    </row>
    <row r="284">
      <c r="A284" s="75" t="s">
        <v>515</v>
      </c>
      <c r="B284" s="74">
        <v>8.034864473E9</v>
      </c>
      <c r="C284" s="75" t="s">
        <v>62</v>
      </c>
      <c r="D284" s="76">
        <v>45853.3641087963</v>
      </c>
      <c r="E284" s="75" t="s">
        <v>83</v>
      </c>
      <c r="F284" s="75" t="s">
        <v>129</v>
      </c>
      <c r="G284" s="77" t="s">
        <v>14</v>
      </c>
      <c r="H284" s="77">
        <v>1.0</v>
      </c>
      <c r="I284" s="80"/>
      <c r="J284" s="77">
        <v>1.0</v>
      </c>
      <c r="K284" s="79"/>
      <c r="L284" s="79"/>
      <c r="M284" s="80"/>
      <c r="N284" s="79"/>
      <c r="O284" s="81">
        <v>9500.0</v>
      </c>
      <c r="P284" s="55">
        <v>5000.0</v>
      </c>
      <c r="Q284" s="82">
        <f t="array" ref="Q284">ifna(IF(D284="","",INDEX(UpdateSheet!K:K,MATCH(1,(UpdateSheet!G:G=MAXIFS(UpdateSheet!G:G, UpdateSheet!H:H, G284, UpdateSheet!I:I, J284, UpdateSheet!G:G, "&lt;=" &amp; D284))*(UpdateSheet!H:H=G284) * 
   (UpdateSheet!I:I=J284), 0))),"")
</f>
        <v>35500</v>
      </c>
      <c r="R284" s="81">
        <v>21000.0</v>
      </c>
      <c r="S284" s="53" t="s">
        <v>72</v>
      </c>
      <c r="T284" s="83">
        <v>45854.0</v>
      </c>
      <c r="U284" s="84" t="s">
        <v>83</v>
      </c>
      <c r="V284" s="84" t="s">
        <v>129</v>
      </c>
      <c r="W284" s="85" t="b">
        <f t="shared" si="1"/>
        <v>1</v>
      </c>
      <c r="X284" s="53" t="s">
        <v>60</v>
      </c>
      <c r="Y284" s="53"/>
      <c r="Z284" s="63"/>
    </row>
    <row r="285">
      <c r="A285" s="75" t="s">
        <v>516</v>
      </c>
      <c r="B285" s="74">
        <v>8.03312334E9</v>
      </c>
      <c r="C285" s="75" t="s">
        <v>131</v>
      </c>
      <c r="D285" s="76">
        <v>45853.41479166667</v>
      </c>
      <c r="E285" s="75" t="s">
        <v>83</v>
      </c>
      <c r="F285" s="75" t="s">
        <v>129</v>
      </c>
      <c r="G285" s="77" t="s">
        <v>14</v>
      </c>
      <c r="H285" s="77">
        <v>1.0</v>
      </c>
      <c r="I285" s="80"/>
      <c r="J285" s="77">
        <v>1.0</v>
      </c>
      <c r="K285" s="79"/>
      <c r="L285" s="79"/>
      <c r="M285" s="80"/>
      <c r="N285" s="79"/>
      <c r="O285" s="81">
        <v>9500.0</v>
      </c>
      <c r="P285" s="86"/>
      <c r="Q285" s="82">
        <f t="array" ref="Q285">ifna(IF(D285="","",INDEX(UpdateSheet!K:K,MATCH(1,(UpdateSheet!G:G=MAXIFS(UpdateSheet!G:G, UpdateSheet!H:H, G285, UpdateSheet!I:I, J285, UpdateSheet!G:G, "&lt;=" &amp; D285))*(UpdateSheet!H:H=G285) * 
   (UpdateSheet!I:I=J285), 0))),"")
</f>
        <v>35500</v>
      </c>
      <c r="R285" s="81">
        <v>26000.0</v>
      </c>
      <c r="S285" s="63" t="str">
        <f>if(A285="","","Pending")</f>
        <v>Pending</v>
      </c>
      <c r="T285" s="87"/>
      <c r="U285" s="84" t="s">
        <v>97</v>
      </c>
      <c r="V285" s="84" t="s">
        <v>97</v>
      </c>
      <c r="W285" s="85" t="b">
        <f t="shared" si="1"/>
        <v>0</v>
      </c>
      <c r="X285" s="63"/>
      <c r="Y285" s="53" t="s">
        <v>517</v>
      </c>
      <c r="Z285" s="63"/>
    </row>
    <row r="286">
      <c r="A286" s="75" t="s">
        <v>518</v>
      </c>
      <c r="B286" s="74">
        <v>8.067488767E9</v>
      </c>
      <c r="C286" s="75" t="s">
        <v>12</v>
      </c>
      <c r="D286" s="76">
        <v>45853.428564814814</v>
      </c>
      <c r="E286" s="75" t="s">
        <v>83</v>
      </c>
      <c r="F286" s="75" t="s">
        <v>129</v>
      </c>
      <c r="G286" s="77" t="s">
        <v>14</v>
      </c>
      <c r="H286" s="77">
        <v>2.0</v>
      </c>
      <c r="I286" s="80"/>
      <c r="J286" s="77">
        <v>2.0</v>
      </c>
      <c r="K286" s="79"/>
      <c r="L286" s="79"/>
      <c r="M286" s="80"/>
      <c r="N286" s="79"/>
      <c r="O286" s="81">
        <v>19000.0</v>
      </c>
      <c r="P286" s="55">
        <v>4000.0</v>
      </c>
      <c r="Q286" s="82">
        <f t="array" ref="Q286">ifna(IF(D286="","",INDEX(UpdateSheet!K:K,MATCH(1,(UpdateSheet!G:G=MAXIFS(UpdateSheet!G:G, UpdateSheet!H:H, G286, UpdateSheet!I:I, J286, UpdateSheet!G:G, "&lt;=" &amp; D286))*(UpdateSheet!H:H=G286) * 
   (UpdateSheet!I:I=J286), 0))),"")
</f>
        <v>49500</v>
      </c>
      <c r="R286" s="81">
        <v>26500.0</v>
      </c>
      <c r="S286" s="53" t="s">
        <v>72</v>
      </c>
      <c r="T286" s="83">
        <v>45855.0</v>
      </c>
      <c r="U286" s="84" t="s">
        <v>83</v>
      </c>
      <c r="V286" s="84" t="s">
        <v>129</v>
      </c>
      <c r="W286" s="85" t="b">
        <f t="shared" si="1"/>
        <v>1</v>
      </c>
      <c r="X286" s="53" t="s">
        <v>11</v>
      </c>
      <c r="Y286" s="53"/>
      <c r="Z286" s="63"/>
    </row>
    <row r="287">
      <c r="A287" s="75" t="s">
        <v>519</v>
      </c>
      <c r="B287" s="74">
        <v>7.030053535E9</v>
      </c>
      <c r="C287" s="75" t="s">
        <v>476</v>
      </c>
      <c r="D287" s="76">
        <v>45853.43585648148</v>
      </c>
      <c r="E287" s="75" t="s">
        <v>83</v>
      </c>
      <c r="F287" s="75" t="s">
        <v>129</v>
      </c>
      <c r="G287" s="77" t="s">
        <v>14</v>
      </c>
      <c r="H287" s="77">
        <v>2.0</v>
      </c>
      <c r="I287" s="80"/>
      <c r="J287" s="77">
        <v>2.0</v>
      </c>
      <c r="K287" s="79"/>
      <c r="L287" s="79"/>
      <c r="M287" s="80"/>
      <c r="N287" s="79"/>
      <c r="O287" s="81">
        <v>19000.0</v>
      </c>
      <c r="P287" s="86"/>
      <c r="Q287" s="82">
        <f t="array" ref="Q287">ifna(IF(D287="","",INDEX(UpdateSheet!K:K,MATCH(1,(UpdateSheet!G:G=MAXIFS(UpdateSheet!G:G, UpdateSheet!H:H, G287, UpdateSheet!I:I, J287, UpdateSheet!G:G, "&lt;=" &amp; D287))*(UpdateSheet!H:H=G287) * 
   (UpdateSheet!I:I=J287), 0))),"")
</f>
        <v>49500</v>
      </c>
      <c r="R287" s="81">
        <v>30500.0</v>
      </c>
      <c r="S287" s="63" t="str">
        <f t="shared" ref="S287:S291" si="29">if(A287="","","Pending")</f>
        <v>Pending</v>
      </c>
      <c r="T287" s="87"/>
      <c r="U287" s="84" t="s">
        <v>97</v>
      </c>
      <c r="V287" s="84" t="s">
        <v>97</v>
      </c>
      <c r="W287" s="85" t="b">
        <f t="shared" si="1"/>
        <v>0</v>
      </c>
      <c r="X287" s="63"/>
      <c r="Y287" s="63"/>
      <c r="Z287" s="63"/>
    </row>
    <row r="288">
      <c r="A288" s="75" t="s">
        <v>520</v>
      </c>
      <c r="B288" s="74">
        <v>7.03649166E9</v>
      </c>
      <c r="C288" s="75" t="s">
        <v>131</v>
      </c>
      <c r="D288" s="76">
        <v>45854.25917824074</v>
      </c>
      <c r="E288" s="75" t="s">
        <v>83</v>
      </c>
      <c r="F288" s="75" t="s">
        <v>129</v>
      </c>
      <c r="G288" s="77" t="s">
        <v>14</v>
      </c>
      <c r="H288" s="77">
        <v>1.0</v>
      </c>
      <c r="I288" s="80"/>
      <c r="J288" s="77">
        <v>1.0</v>
      </c>
      <c r="K288" s="79"/>
      <c r="L288" s="79"/>
      <c r="M288" s="80"/>
      <c r="N288" s="79"/>
      <c r="O288" s="81">
        <v>9500.0</v>
      </c>
      <c r="P288" s="86"/>
      <c r="Q288" s="82">
        <f t="array" ref="Q288">ifna(IF(D288="","",INDEX(UpdateSheet!K:K,MATCH(1,(UpdateSheet!G:G=MAXIFS(UpdateSheet!G:G, UpdateSheet!H:H, G288, UpdateSheet!I:I, J288, UpdateSheet!G:G, "&lt;=" &amp; D288))*(UpdateSheet!H:H=G288) * 
   (UpdateSheet!I:I=J288), 0))),"")
</f>
        <v>35500</v>
      </c>
      <c r="R288" s="81">
        <v>26000.0</v>
      </c>
      <c r="S288" s="63" t="str">
        <f t="shared" si="29"/>
        <v>Pending</v>
      </c>
      <c r="T288" s="87"/>
      <c r="U288" s="84" t="s">
        <v>97</v>
      </c>
      <c r="V288" s="84" t="s">
        <v>97</v>
      </c>
      <c r="W288" s="85" t="b">
        <f t="shared" si="1"/>
        <v>0</v>
      </c>
      <c r="X288" s="63"/>
      <c r="Y288" s="53" t="s">
        <v>521</v>
      </c>
      <c r="Z288" s="63"/>
    </row>
    <row r="289">
      <c r="A289" s="75" t="s">
        <v>522</v>
      </c>
      <c r="B289" s="74">
        <v>8.072725276E9</v>
      </c>
      <c r="C289" s="75" t="s">
        <v>153</v>
      </c>
      <c r="D289" s="76">
        <v>45854.2715625</v>
      </c>
      <c r="E289" s="75" t="s">
        <v>83</v>
      </c>
      <c r="F289" s="75" t="s">
        <v>129</v>
      </c>
      <c r="G289" s="77" t="s">
        <v>14</v>
      </c>
      <c r="H289" s="77">
        <v>1.0</v>
      </c>
      <c r="I289" s="80"/>
      <c r="J289" s="77">
        <v>1.0</v>
      </c>
      <c r="K289" s="79"/>
      <c r="L289" s="79"/>
      <c r="M289" s="80"/>
      <c r="N289" s="79"/>
      <c r="O289" s="81">
        <v>9500.0</v>
      </c>
      <c r="P289" s="86"/>
      <c r="Q289" s="82">
        <f t="array" ref="Q289">ifna(IF(D289="","",INDEX(UpdateSheet!K:K,MATCH(1,(UpdateSheet!G:G=MAXIFS(UpdateSheet!G:G, UpdateSheet!H:H, G289, UpdateSheet!I:I, J289, UpdateSheet!G:G, "&lt;=" &amp; D289))*(UpdateSheet!H:H=G289) * 
   (UpdateSheet!I:I=J289), 0))),"")
</f>
        <v>35500</v>
      </c>
      <c r="R289" s="81">
        <v>26000.0</v>
      </c>
      <c r="S289" s="63" t="str">
        <f t="shared" si="29"/>
        <v>Pending</v>
      </c>
      <c r="T289" s="87"/>
      <c r="U289" s="84" t="s">
        <v>97</v>
      </c>
      <c r="V289" s="84" t="s">
        <v>97</v>
      </c>
      <c r="W289" s="85" t="b">
        <f t="shared" si="1"/>
        <v>0</v>
      </c>
      <c r="X289" s="63"/>
      <c r="Y289" s="53" t="s">
        <v>523</v>
      </c>
      <c r="Z289" s="63"/>
    </row>
    <row r="290">
      <c r="A290" s="75" t="s">
        <v>524</v>
      </c>
      <c r="B290" s="74">
        <v>9.017675355E9</v>
      </c>
      <c r="C290" s="75" t="s">
        <v>12</v>
      </c>
      <c r="D290" s="76">
        <v>45854.30871527777</v>
      </c>
      <c r="E290" s="75" t="s">
        <v>83</v>
      </c>
      <c r="F290" s="75" t="s">
        <v>129</v>
      </c>
      <c r="G290" s="77" t="s">
        <v>14</v>
      </c>
      <c r="H290" s="77">
        <v>1.0</v>
      </c>
      <c r="I290" s="80"/>
      <c r="J290" s="77">
        <v>1.0</v>
      </c>
      <c r="K290" s="79"/>
      <c r="L290" s="79"/>
      <c r="M290" s="80"/>
      <c r="N290" s="79"/>
      <c r="O290" s="81">
        <v>9500.0</v>
      </c>
      <c r="P290" s="86"/>
      <c r="Q290" s="82">
        <f t="array" ref="Q290">ifna(IF(D290="","",INDEX(UpdateSheet!K:K,MATCH(1,(UpdateSheet!G:G=MAXIFS(UpdateSheet!G:G, UpdateSheet!H:H, G290, UpdateSheet!I:I, J290, UpdateSheet!G:G, "&lt;=" &amp; D290))*(UpdateSheet!H:H=G290) * 
   (UpdateSheet!I:I=J290), 0))),"")
</f>
        <v>35500</v>
      </c>
      <c r="R290" s="81">
        <v>26000.0</v>
      </c>
      <c r="S290" s="63" t="str">
        <f t="shared" si="29"/>
        <v>Pending</v>
      </c>
      <c r="T290" s="87"/>
      <c r="U290" s="84" t="s">
        <v>97</v>
      </c>
      <c r="V290" s="84" t="s">
        <v>97</v>
      </c>
      <c r="W290" s="85" t="b">
        <f t="shared" si="1"/>
        <v>0</v>
      </c>
      <c r="X290" s="63"/>
      <c r="Y290" s="53" t="s">
        <v>525</v>
      </c>
      <c r="Z290" s="63"/>
    </row>
    <row r="291">
      <c r="A291" s="75" t="s">
        <v>526</v>
      </c>
      <c r="B291" s="74">
        <v>7.053999928E9</v>
      </c>
      <c r="C291" s="75" t="s">
        <v>62</v>
      </c>
      <c r="D291" s="76">
        <v>45854.35695601851</v>
      </c>
      <c r="E291" s="75" t="s">
        <v>83</v>
      </c>
      <c r="F291" s="75" t="s">
        <v>129</v>
      </c>
      <c r="G291" s="77" t="s">
        <v>14</v>
      </c>
      <c r="H291" s="77">
        <v>1.0</v>
      </c>
      <c r="I291" s="80"/>
      <c r="J291" s="77">
        <v>1.0</v>
      </c>
      <c r="K291" s="79"/>
      <c r="L291" s="79"/>
      <c r="M291" s="80"/>
      <c r="N291" s="79"/>
      <c r="O291" s="81">
        <v>9500.0</v>
      </c>
      <c r="P291" s="86"/>
      <c r="Q291" s="82">
        <f t="array" ref="Q291">ifna(IF(D291="","",INDEX(UpdateSheet!K:K,MATCH(1,(UpdateSheet!G:G=MAXIFS(UpdateSheet!G:G, UpdateSheet!H:H, G291, UpdateSheet!I:I, J291, UpdateSheet!G:G, "&lt;=" &amp; D291))*(UpdateSheet!H:H=G291) * 
   (UpdateSheet!I:I=J291), 0))),"")
</f>
        <v>35500</v>
      </c>
      <c r="R291" s="81">
        <v>26000.0</v>
      </c>
      <c r="S291" s="63" t="str">
        <f t="shared" si="29"/>
        <v>Pending</v>
      </c>
      <c r="T291" s="87"/>
      <c r="U291" s="84" t="s">
        <v>97</v>
      </c>
      <c r="V291" s="84" t="s">
        <v>97</v>
      </c>
      <c r="W291" s="85" t="b">
        <f t="shared" si="1"/>
        <v>0</v>
      </c>
      <c r="X291" s="63"/>
      <c r="Y291" s="53" t="s">
        <v>527</v>
      </c>
      <c r="Z291" s="63"/>
    </row>
    <row r="292">
      <c r="A292" s="75" t="s">
        <v>528</v>
      </c>
      <c r="B292" s="74">
        <v>8.039385198E9</v>
      </c>
      <c r="C292" s="75" t="s">
        <v>52</v>
      </c>
      <c r="D292" s="76">
        <v>45854.426157407404</v>
      </c>
      <c r="E292" s="75" t="s">
        <v>83</v>
      </c>
      <c r="F292" s="75" t="s">
        <v>129</v>
      </c>
      <c r="G292" s="77" t="s">
        <v>14</v>
      </c>
      <c r="H292" s="77">
        <v>1.0</v>
      </c>
      <c r="I292" s="80"/>
      <c r="J292" s="77">
        <v>1.0</v>
      </c>
      <c r="K292" s="79"/>
      <c r="L292" s="79"/>
      <c r="M292" s="80"/>
      <c r="N292" s="79"/>
      <c r="O292" s="81">
        <v>9500.0</v>
      </c>
      <c r="P292" s="55">
        <v>4000.0</v>
      </c>
      <c r="Q292" s="82">
        <f t="array" ref="Q292">ifna(IF(D292="","",INDEX(UpdateSheet!K:K,MATCH(1,(UpdateSheet!G:G=MAXIFS(UpdateSheet!G:G, UpdateSheet!H:H, G292, UpdateSheet!I:I, J292, UpdateSheet!G:G, "&lt;=" &amp; D292))*(UpdateSheet!H:H=G292) * 
   (UpdateSheet!I:I=J292), 0))),"")
</f>
        <v>35500</v>
      </c>
      <c r="R292" s="81">
        <v>22000.0</v>
      </c>
      <c r="S292" s="53" t="s">
        <v>72</v>
      </c>
      <c r="T292" s="83">
        <v>45854.0</v>
      </c>
      <c r="U292" s="84" t="s">
        <v>83</v>
      </c>
      <c r="V292" s="84" t="s">
        <v>129</v>
      </c>
      <c r="W292" s="85" t="b">
        <f t="shared" si="1"/>
        <v>1</v>
      </c>
      <c r="X292" s="53" t="s">
        <v>51</v>
      </c>
      <c r="Y292" s="63"/>
      <c r="Z292" s="63"/>
    </row>
    <row r="293">
      <c r="A293" s="75" t="s">
        <v>529</v>
      </c>
      <c r="B293" s="74">
        <v>9.16121778E9</v>
      </c>
      <c r="C293" s="75" t="s">
        <v>25</v>
      </c>
      <c r="D293" s="76">
        <v>45854.498449074075</v>
      </c>
      <c r="E293" s="75" t="s">
        <v>83</v>
      </c>
      <c r="F293" s="75" t="s">
        <v>129</v>
      </c>
      <c r="G293" s="77" t="s">
        <v>14</v>
      </c>
      <c r="H293" s="77">
        <v>1.0</v>
      </c>
      <c r="I293" s="80"/>
      <c r="J293" s="77">
        <v>1.0</v>
      </c>
      <c r="K293" s="79"/>
      <c r="L293" s="79"/>
      <c r="M293" s="80"/>
      <c r="N293" s="79"/>
      <c r="O293" s="81">
        <v>9500.0</v>
      </c>
      <c r="P293" s="55">
        <v>5000.0</v>
      </c>
      <c r="Q293" s="82">
        <f t="array" ref="Q293">ifna(IF(D293="","",INDEX(UpdateSheet!K:K,MATCH(1,(UpdateSheet!G:G=MAXIFS(UpdateSheet!G:G, UpdateSheet!H:H, G293, UpdateSheet!I:I, J293, UpdateSheet!G:G, "&lt;=" &amp; D293))*(UpdateSheet!H:H=G293) * 
   (UpdateSheet!I:I=J293), 0))),"")
</f>
        <v>35500</v>
      </c>
      <c r="R293" s="81">
        <v>21000.0</v>
      </c>
      <c r="S293" s="53" t="s">
        <v>72</v>
      </c>
      <c r="T293" s="83">
        <v>45875.0</v>
      </c>
      <c r="U293" s="84" t="s">
        <v>84</v>
      </c>
      <c r="V293" s="84" t="s">
        <v>129</v>
      </c>
      <c r="W293" s="85" t="b">
        <f t="shared" si="1"/>
        <v>1</v>
      </c>
      <c r="X293" s="53" t="s">
        <v>24</v>
      </c>
      <c r="Y293" s="53"/>
      <c r="Z293" s="63"/>
    </row>
    <row r="294">
      <c r="A294" s="75" t="s">
        <v>530</v>
      </c>
      <c r="B294" s="74">
        <v>8.063337155E9</v>
      </c>
      <c r="C294" s="75" t="s">
        <v>27</v>
      </c>
      <c r="D294" s="76">
        <v>45854.51459490741</v>
      </c>
      <c r="E294" s="75" t="s">
        <v>83</v>
      </c>
      <c r="F294" s="75" t="s">
        <v>129</v>
      </c>
      <c r="G294" s="77" t="s">
        <v>14</v>
      </c>
      <c r="H294" s="77">
        <v>1.0</v>
      </c>
      <c r="I294" s="80"/>
      <c r="J294" s="77">
        <v>1.0</v>
      </c>
      <c r="K294" s="79"/>
      <c r="L294" s="79"/>
      <c r="M294" s="80"/>
      <c r="N294" s="79"/>
      <c r="O294" s="81">
        <v>9500.0</v>
      </c>
      <c r="P294" s="55">
        <v>4000.0</v>
      </c>
      <c r="Q294" s="82">
        <f t="array" ref="Q294">ifna(IF(D294="","",INDEX(UpdateSheet!K:K,MATCH(1,(UpdateSheet!G:G=MAXIFS(UpdateSheet!G:G, UpdateSheet!H:H, G294, UpdateSheet!I:I, J294, UpdateSheet!G:G, "&lt;=" &amp; D294))*(UpdateSheet!H:H=G294) * 
   (UpdateSheet!I:I=J294), 0))),"")
</f>
        <v>35500</v>
      </c>
      <c r="R294" s="81">
        <v>22000.0</v>
      </c>
      <c r="S294" s="53" t="s">
        <v>72</v>
      </c>
      <c r="T294" s="83">
        <v>45854.0</v>
      </c>
      <c r="U294" s="84" t="s">
        <v>83</v>
      </c>
      <c r="V294" s="84" t="s">
        <v>129</v>
      </c>
      <c r="W294" s="85" t="b">
        <f t="shared" si="1"/>
        <v>1</v>
      </c>
      <c r="X294" s="53" t="s">
        <v>57</v>
      </c>
      <c r="Y294" s="53"/>
      <c r="Z294" s="63"/>
    </row>
    <row r="295">
      <c r="A295" s="75" t="s">
        <v>531</v>
      </c>
      <c r="B295" s="74">
        <v>9.015383728E9</v>
      </c>
      <c r="C295" s="75" t="s">
        <v>12</v>
      </c>
      <c r="D295" s="76">
        <v>45854.72134259259</v>
      </c>
      <c r="E295" s="75" t="s">
        <v>83</v>
      </c>
      <c r="F295" s="75" t="s">
        <v>129</v>
      </c>
      <c r="G295" s="77" t="s">
        <v>14</v>
      </c>
      <c r="H295" s="77">
        <v>1.0</v>
      </c>
      <c r="I295" s="80"/>
      <c r="J295" s="77">
        <v>1.0</v>
      </c>
      <c r="K295" s="79"/>
      <c r="L295" s="79"/>
      <c r="M295" s="80"/>
      <c r="N295" s="79"/>
      <c r="O295" s="81">
        <v>9500.0</v>
      </c>
      <c r="P295" s="55">
        <v>4000.0</v>
      </c>
      <c r="Q295" s="82">
        <f t="array" ref="Q295">ifna(IF(D295="","",INDEX(UpdateSheet!K:K,MATCH(1,(UpdateSheet!G:G=MAXIFS(UpdateSheet!G:G, UpdateSheet!H:H, G295, UpdateSheet!I:I, J295, UpdateSheet!G:G, "&lt;=" &amp; D295))*(UpdateSheet!H:H=G295) * 
   (UpdateSheet!I:I=J295), 0))),"")
</f>
        <v>35500</v>
      </c>
      <c r="R295" s="81">
        <v>22000.0</v>
      </c>
      <c r="S295" s="53" t="s">
        <v>72</v>
      </c>
      <c r="T295" s="83">
        <v>45855.0</v>
      </c>
      <c r="U295" s="84" t="s">
        <v>83</v>
      </c>
      <c r="V295" s="84" t="s">
        <v>129</v>
      </c>
      <c r="W295" s="85" t="b">
        <f t="shared" si="1"/>
        <v>1</v>
      </c>
      <c r="X295" s="53" t="s">
        <v>11</v>
      </c>
      <c r="Y295" s="63"/>
      <c r="Z295" s="63"/>
    </row>
    <row r="296">
      <c r="A296" s="73" t="s">
        <v>532</v>
      </c>
      <c r="B296" s="74">
        <v>8.033144196E9</v>
      </c>
      <c r="C296" s="75" t="s">
        <v>12</v>
      </c>
      <c r="D296" s="76">
        <v>45857.46550925926</v>
      </c>
      <c r="E296" s="75" t="s">
        <v>83</v>
      </c>
      <c r="F296" s="75" t="s">
        <v>129</v>
      </c>
      <c r="G296" s="90" t="s">
        <v>14</v>
      </c>
      <c r="H296" s="91">
        <v>1.0</v>
      </c>
      <c r="I296" s="80"/>
      <c r="J296" s="77">
        <v>1.0</v>
      </c>
      <c r="K296" s="79"/>
      <c r="L296" s="79"/>
      <c r="M296" s="80"/>
      <c r="N296" s="79"/>
      <c r="O296" s="81">
        <v>9500.0</v>
      </c>
      <c r="P296" s="86"/>
      <c r="Q296" s="82">
        <f t="array" ref="Q296">ifna(IF(D296="","",INDEX(UpdateSheet!K:K,MATCH(1,(UpdateSheet!G:G=MAXIFS(UpdateSheet!G:G, UpdateSheet!H:H, G296, UpdateSheet!I:I, J296, UpdateSheet!G:G, "&lt;=" &amp; D296))*(UpdateSheet!H:H=G296) * 
   (UpdateSheet!I:I=J296), 0))),"")
</f>
        <v>35500</v>
      </c>
      <c r="R296" s="81">
        <v>26000.0</v>
      </c>
      <c r="S296" s="63" t="str">
        <f>if(A296="","","Pending")</f>
        <v>Pending</v>
      </c>
      <c r="T296" s="87"/>
      <c r="U296" s="84" t="s">
        <v>97</v>
      </c>
      <c r="V296" s="84" t="s">
        <v>97</v>
      </c>
      <c r="W296" s="85" t="b">
        <f t="shared" si="1"/>
        <v>0</v>
      </c>
      <c r="X296" s="63"/>
      <c r="Y296" s="53" t="s">
        <v>533</v>
      </c>
      <c r="Z296" s="63"/>
    </row>
    <row r="297">
      <c r="A297" s="75" t="s">
        <v>534</v>
      </c>
      <c r="B297" s="74">
        <v>8.033014484E9</v>
      </c>
      <c r="C297" s="75" t="s">
        <v>62</v>
      </c>
      <c r="D297" s="76">
        <v>45857.46717592592</v>
      </c>
      <c r="E297" s="75" t="s">
        <v>83</v>
      </c>
      <c r="F297" s="75" t="s">
        <v>129</v>
      </c>
      <c r="G297" s="90" t="s">
        <v>14</v>
      </c>
      <c r="H297" s="91">
        <v>3.0</v>
      </c>
      <c r="I297" s="80"/>
      <c r="J297" s="77">
        <v>3.0</v>
      </c>
      <c r="K297" s="79"/>
      <c r="L297" s="79"/>
      <c r="M297" s="80"/>
      <c r="N297" s="79"/>
      <c r="O297" s="81">
        <v>28500.0</v>
      </c>
      <c r="P297" s="55">
        <v>5000.0</v>
      </c>
      <c r="Q297" s="82">
        <f t="array" ref="Q297">ifna(IF(D297="","",INDEX(UpdateSheet!K:K,MATCH(1,(UpdateSheet!G:G=MAXIFS(UpdateSheet!G:G, UpdateSheet!H:H, G297, UpdateSheet!I:I, J297, UpdateSheet!G:G, "&lt;=" &amp; D297))*(UpdateSheet!H:H=G297) * 
   (UpdateSheet!I:I=J297), 0))),"")
</f>
        <v>61500</v>
      </c>
      <c r="R297" s="81">
        <v>28000.0</v>
      </c>
      <c r="S297" s="53" t="s">
        <v>72</v>
      </c>
      <c r="T297" s="83">
        <v>45857.0</v>
      </c>
      <c r="U297" s="84" t="s">
        <v>83</v>
      </c>
      <c r="V297" s="84" t="s">
        <v>129</v>
      </c>
      <c r="W297" s="85" t="b">
        <f t="shared" si="1"/>
        <v>1</v>
      </c>
      <c r="X297" s="53" t="s">
        <v>60</v>
      </c>
      <c r="Y297" s="63"/>
      <c r="Z297" s="63"/>
    </row>
    <row r="298">
      <c r="A298" s="75" t="s">
        <v>535</v>
      </c>
      <c r="B298" s="74">
        <v>8.029311153E9</v>
      </c>
      <c r="C298" s="75" t="s">
        <v>62</v>
      </c>
      <c r="D298" s="76">
        <v>45857.57164351852</v>
      </c>
      <c r="E298" s="75" t="s">
        <v>83</v>
      </c>
      <c r="F298" s="75" t="s">
        <v>129</v>
      </c>
      <c r="G298" s="90" t="s">
        <v>14</v>
      </c>
      <c r="H298" s="91">
        <v>2.0</v>
      </c>
      <c r="I298" s="80"/>
      <c r="J298" s="77">
        <v>2.0</v>
      </c>
      <c r="K298" s="79"/>
      <c r="L298" s="79"/>
      <c r="M298" s="80"/>
      <c r="N298" s="79"/>
      <c r="O298" s="81">
        <v>19000.0</v>
      </c>
      <c r="P298" s="55">
        <v>5000.0</v>
      </c>
      <c r="Q298" s="82">
        <f t="array" ref="Q298">ifna(IF(D298="","",INDEX(UpdateSheet!K:K,MATCH(1,(UpdateSheet!G:G=MAXIFS(UpdateSheet!G:G, UpdateSheet!H:H, G298, UpdateSheet!I:I, J298, UpdateSheet!G:G, "&lt;=" &amp; D298))*(UpdateSheet!H:H=G298) * 
   (UpdateSheet!I:I=J298), 0))),"")
</f>
        <v>49500</v>
      </c>
      <c r="R298" s="81">
        <v>25500.0</v>
      </c>
      <c r="S298" s="53" t="s">
        <v>72</v>
      </c>
      <c r="T298" s="83">
        <v>45857.0</v>
      </c>
      <c r="U298" s="84" t="s">
        <v>83</v>
      </c>
      <c r="V298" s="84" t="s">
        <v>129</v>
      </c>
      <c r="W298" s="85" t="b">
        <f t="shared" si="1"/>
        <v>1</v>
      </c>
      <c r="X298" s="53" t="s">
        <v>60</v>
      </c>
      <c r="Y298" s="63"/>
      <c r="Z298" s="63"/>
    </row>
    <row r="299">
      <c r="A299" s="75" t="s">
        <v>536</v>
      </c>
      <c r="B299" s="74">
        <v>8.030401905E9</v>
      </c>
      <c r="C299" s="75" t="s">
        <v>254</v>
      </c>
      <c r="D299" s="76">
        <v>45859.27422453703</v>
      </c>
      <c r="E299" s="75" t="s">
        <v>83</v>
      </c>
      <c r="F299" s="75" t="s">
        <v>129</v>
      </c>
      <c r="G299" s="90" t="s">
        <v>14</v>
      </c>
      <c r="H299" s="91">
        <v>1.0</v>
      </c>
      <c r="I299" s="80"/>
      <c r="J299" s="77">
        <v>1.0</v>
      </c>
      <c r="K299" s="79"/>
      <c r="L299" s="79"/>
      <c r="M299" s="80"/>
      <c r="N299" s="79"/>
      <c r="O299" s="81">
        <v>9500.0</v>
      </c>
      <c r="P299" s="86"/>
      <c r="Q299" s="82">
        <f t="array" ref="Q299">ifna(IF(D299="","",INDEX(UpdateSheet!K:K,MATCH(1,(UpdateSheet!G:G=MAXIFS(UpdateSheet!G:G, UpdateSheet!H:H, G299, UpdateSheet!I:I, J299, UpdateSheet!G:G, "&lt;=" &amp; D299))*(UpdateSheet!H:H=G299) * 
   (UpdateSheet!I:I=J299), 0))),"")
</f>
        <v>35500</v>
      </c>
      <c r="R299" s="81">
        <v>26000.0</v>
      </c>
      <c r="S299" s="63" t="str">
        <f>if(A299="","","Pending")</f>
        <v>Pending</v>
      </c>
      <c r="T299" s="87"/>
      <c r="U299" s="84" t="s">
        <v>97</v>
      </c>
      <c r="V299" s="84" t="s">
        <v>97</v>
      </c>
      <c r="W299" s="85" t="b">
        <f t="shared" si="1"/>
        <v>0</v>
      </c>
      <c r="X299" s="63"/>
      <c r="Y299" s="53" t="s">
        <v>537</v>
      </c>
      <c r="Z299" s="63"/>
    </row>
    <row r="300">
      <c r="A300" s="75" t="s">
        <v>538</v>
      </c>
      <c r="B300" s="74">
        <v>9.069533333E9</v>
      </c>
      <c r="C300" s="75" t="s">
        <v>27</v>
      </c>
      <c r="D300" s="76">
        <v>45859.294861111106</v>
      </c>
      <c r="E300" s="75" t="s">
        <v>83</v>
      </c>
      <c r="F300" s="75" t="s">
        <v>129</v>
      </c>
      <c r="G300" s="90" t="s">
        <v>14</v>
      </c>
      <c r="H300" s="91">
        <v>1.0</v>
      </c>
      <c r="I300" s="80"/>
      <c r="J300" s="77">
        <v>1.0</v>
      </c>
      <c r="K300" s="79"/>
      <c r="L300" s="79"/>
      <c r="M300" s="80"/>
      <c r="N300" s="79"/>
      <c r="O300" s="81">
        <v>9500.0</v>
      </c>
      <c r="P300" s="55">
        <v>3500.0</v>
      </c>
      <c r="Q300" s="82">
        <f t="array" ref="Q300">ifna(IF(D300="","",INDEX(UpdateSheet!K:K,MATCH(1,(UpdateSheet!G:G=MAXIFS(UpdateSheet!G:G, UpdateSheet!H:H, G300, UpdateSheet!I:I, J300, UpdateSheet!G:G, "&lt;=" &amp; D300))*(UpdateSheet!H:H=G300) * 
   (UpdateSheet!I:I=J300), 0))),"")
</f>
        <v>35500</v>
      </c>
      <c r="R300" s="81">
        <v>22500.0</v>
      </c>
      <c r="S300" s="53" t="s">
        <v>72</v>
      </c>
      <c r="T300" s="83">
        <v>45861.0</v>
      </c>
      <c r="U300" s="84" t="s">
        <v>83</v>
      </c>
      <c r="V300" s="84" t="s">
        <v>129</v>
      </c>
      <c r="W300" s="85" t="b">
        <f t="shared" si="1"/>
        <v>1</v>
      </c>
      <c r="X300" s="53" t="s">
        <v>57</v>
      </c>
      <c r="Y300" s="63"/>
      <c r="Z300" s="63"/>
    </row>
    <row r="301">
      <c r="A301" s="75" t="s">
        <v>539</v>
      </c>
      <c r="B301" s="74">
        <v>8.025796226E9</v>
      </c>
      <c r="C301" s="75" t="s">
        <v>18</v>
      </c>
      <c r="D301" s="76">
        <v>45859.32092592593</v>
      </c>
      <c r="E301" s="75" t="s">
        <v>83</v>
      </c>
      <c r="F301" s="75" t="s">
        <v>129</v>
      </c>
      <c r="G301" s="90" t="s">
        <v>14</v>
      </c>
      <c r="H301" s="91">
        <v>1.0</v>
      </c>
      <c r="I301" s="80"/>
      <c r="J301" s="77">
        <v>1.0</v>
      </c>
      <c r="K301" s="79"/>
      <c r="L301" s="79"/>
      <c r="M301" s="80"/>
      <c r="N301" s="79"/>
      <c r="O301" s="81">
        <v>9500.0</v>
      </c>
      <c r="P301" s="86"/>
      <c r="Q301" s="82">
        <f t="array" ref="Q301">ifna(IF(D301="","",INDEX(UpdateSheet!K:K,MATCH(1,(UpdateSheet!G:G=MAXIFS(UpdateSheet!G:G, UpdateSheet!H:H, G301, UpdateSheet!I:I, J301, UpdateSheet!G:G, "&lt;=" &amp; D301))*(UpdateSheet!H:H=G301) * 
   (UpdateSheet!I:I=J301), 0))),"")
</f>
        <v>35500</v>
      </c>
      <c r="R301" s="81">
        <v>26000.0</v>
      </c>
      <c r="S301" s="53" t="s">
        <v>126</v>
      </c>
      <c r="T301" s="83">
        <v>45859.0</v>
      </c>
      <c r="U301" s="84" t="s">
        <v>83</v>
      </c>
      <c r="V301" s="84" t="s">
        <v>129</v>
      </c>
      <c r="W301" s="85" t="b">
        <f t="shared" si="1"/>
        <v>1</v>
      </c>
      <c r="X301" s="63"/>
      <c r="Y301" s="53" t="s">
        <v>540</v>
      </c>
      <c r="Z301" s="63"/>
    </row>
    <row r="302">
      <c r="A302" s="75" t="s">
        <v>541</v>
      </c>
      <c r="B302" s="74">
        <v>8.164794535E9</v>
      </c>
      <c r="C302" s="75" t="s">
        <v>254</v>
      </c>
      <c r="D302" s="76">
        <v>45859.36885416666</v>
      </c>
      <c r="E302" s="75" t="s">
        <v>83</v>
      </c>
      <c r="F302" s="75" t="s">
        <v>129</v>
      </c>
      <c r="G302" s="90" t="s">
        <v>14</v>
      </c>
      <c r="H302" s="91">
        <v>1.0</v>
      </c>
      <c r="I302" s="80"/>
      <c r="J302" s="77">
        <v>1.0</v>
      </c>
      <c r="K302" s="79"/>
      <c r="L302" s="79"/>
      <c r="M302" s="80"/>
      <c r="N302" s="79"/>
      <c r="O302" s="81">
        <v>9500.0</v>
      </c>
      <c r="P302" s="86"/>
      <c r="Q302" s="82">
        <f t="array" ref="Q302">ifna(IF(D302="","",INDEX(UpdateSheet!K:K,MATCH(1,(UpdateSheet!G:G=MAXIFS(UpdateSheet!G:G, UpdateSheet!H:H, G302, UpdateSheet!I:I, J302, UpdateSheet!G:G, "&lt;=" &amp; D302))*(UpdateSheet!H:H=G302) * 
   (UpdateSheet!I:I=J302), 0))),"")
</f>
        <v>35500</v>
      </c>
      <c r="R302" s="81">
        <v>26000.0</v>
      </c>
      <c r="S302" s="63" t="str">
        <f>if(A302="","","Pending")</f>
        <v>Pending</v>
      </c>
      <c r="T302" s="87"/>
      <c r="U302" s="84" t="s">
        <v>97</v>
      </c>
      <c r="V302" s="84" t="s">
        <v>97</v>
      </c>
      <c r="W302" s="85" t="b">
        <f t="shared" si="1"/>
        <v>0</v>
      </c>
      <c r="X302" s="63"/>
      <c r="Y302" s="53" t="s">
        <v>542</v>
      </c>
      <c r="Z302" s="63"/>
    </row>
    <row r="303">
      <c r="A303" s="75" t="s">
        <v>543</v>
      </c>
      <c r="B303" s="74">
        <v>8.028518197E9</v>
      </c>
      <c r="C303" s="75" t="s">
        <v>62</v>
      </c>
      <c r="D303" s="76">
        <v>45859.4122337963</v>
      </c>
      <c r="E303" s="75" t="s">
        <v>83</v>
      </c>
      <c r="F303" s="75" t="s">
        <v>129</v>
      </c>
      <c r="G303" s="90" t="s">
        <v>14</v>
      </c>
      <c r="H303" s="91">
        <v>1.0</v>
      </c>
      <c r="I303" s="80"/>
      <c r="J303" s="77">
        <v>1.0</v>
      </c>
      <c r="K303" s="79"/>
      <c r="L303" s="79"/>
      <c r="M303" s="80"/>
      <c r="N303" s="79"/>
      <c r="O303" s="81">
        <v>9500.0</v>
      </c>
      <c r="P303" s="55">
        <v>7000.0</v>
      </c>
      <c r="Q303" s="82">
        <f t="array" ref="Q303">ifna(IF(D303="","",INDEX(UpdateSheet!K:K,MATCH(1,(UpdateSheet!G:G=MAXIFS(UpdateSheet!G:G, UpdateSheet!H:H, G303, UpdateSheet!I:I, J303, UpdateSheet!G:G, "&lt;=" &amp; D303))*(UpdateSheet!H:H=G303) * 
   (UpdateSheet!I:I=J303), 0))),"")
</f>
        <v>35500</v>
      </c>
      <c r="R303" s="81">
        <v>19000.0</v>
      </c>
      <c r="S303" s="53" t="s">
        <v>72</v>
      </c>
      <c r="T303" s="83">
        <v>45859.0</v>
      </c>
      <c r="U303" s="84" t="s">
        <v>83</v>
      </c>
      <c r="V303" s="84" t="s">
        <v>129</v>
      </c>
      <c r="W303" s="85" t="b">
        <f t="shared" si="1"/>
        <v>1</v>
      </c>
      <c r="X303" s="53" t="s">
        <v>60</v>
      </c>
      <c r="Y303" s="63"/>
      <c r="Z303" s="63"/>
    </row>
    <row r="304">
      <c r="A304" s="75" t="s">
        <v>544</v>
      </c>
      <c r="B304" s="74">
        <v>9.162812444E9</v>
      </c>
      <c r="C304" s="75" t="s">
        <v>22</v>
      </c>
      <c r="D304" s="76">
        <v>45859.419340277775</v>
      </c>
      <c r="E304" s="75" t="s">
        <v>83</v>
      </c>
      <c r="F304" s="75" t="s">
        <v>129</v>
      </c>
      <c r="G304" s="90" t="s">
        <v>14</v>
      </c>
      <c r="H304" s="91">
        <v>1.0</v>
      </c>
      <c r="I304" s="80"/>
      <c r="J304" s="77">
        <v>1.0</v>
      </c>
      <c r="K304" s="79"/>
      <c r="L304" s="79"/>
      <c r="M304" s="80"/>
      <c r="N304" s="79"/>
      <c r="O304" s="81">
        <v>9500.0</v>
      </c>
      <c r="P304" s="86"/>
      <c r="Q304" s="82">
        <f t="array" ref="Q304">ifna(IF(D304="","",INDEX(UpdateSheet!K:K,MATCH(1,(UpdateSheet!G:G=MAXIFS(UpdateSheet!G:G, UpdateSheet!H:H, G304, UpdateSheet!I:I, J304, UpdateSheet!G:G, "&lt;=" &amp; D304))*(UpdateSheet!H:H=G304) * 
   (UpdateSheet!I:I=J304), 0))),"")
</f>
        <v>35500</v>
      </c>
      <c r="R304" s="81">
        <v>26000.0</v>
      </c>
      <c r="S304" s="63" t="str">
        <f t="shared" ref="S304:S306" si="30">if(A304="","","Pending")</f>
        <v>Pending</v>
      </c>
      <c r="T304" s="87"/>
      <c r="U304" s="84" t="s">
        <v>97</v>
      </c>
      <c r="V304" s="84" t="s">
        <v>97</v>
      </c>
      <c r="W304" s="85" t="b">
        <f t="shared" si="1"/>
        <v>0</v>
      </c>
      <c r="X304" s="63"/>
      <c r="Y304" s="53" t="s">
        <v>545</v>
      </c>
      <c r="Z304" s="63"/>
    </row>
    <row r="305">
      <c r="A305" s="75" t="s">
        <v>546</v>
      </c>
      <c r="B305" s="74">
        <v>8.101313062E9</v>
      </c>
      <c r="C305" s="75" t="s">
        <v>205</v>
      </c>
      <c r="D305" s="76">
        <v>45859.430625</v>
      </c>
      <c r="E305" s="75" t="s">
        <v>83</v>
      </c>
      <c r="F305" s="75" t="s">
        <v>129</v>
      </c>
      <c r="G305" s="90" t="s">
        <v>14</v>
      </c>
      <c r="H305" s="91">
        <v>1.0</v>
      </c>
      <c r="I305" s="80"/>
      <c r="J305" s="77">
        <v>1.0</v>
      </c>
      <c r="K305" s="79"/>
      <c r="L305" s="79"/>
      <c r="M305" s="80"/>
      <c r="N305" s="79"/>
      <c r="O305" s="81">
        <v>9500.0</v>
      </c>
      <c r="P305" s="86"/>
      <c r="Q305" s="82">
        <f t="array" ref="Q305">ifna(IF(D305="","",INDEX(UpdateSheet!K:K,MATCH(1,(UpdateSheet!G:G=MAXIFS(UpdateSheet!G:G, UpdateSheet!H:H, G305, UpdateSheet!I:I, J305, UpdateSheet!G:G, "&lt;=" &amp; D305))*(UpdateSheet!H:H=G305) * 
   (UpdateSheet!I:I=J305), 0))),"")
</f>
        <v>35500</v>
      </c>
      <c r="R305" s="81">
        <v>26000.0</v>
      </c>
      <c r="S305" s="63" t="str">
        <f t="shared" si="30"/>
        <v>Pending</v>
      </c>
      <c r="T305" s="87"/>
      <c r="U305" s="84" t="s">
        <v>97</v>
      </c>
      <c r="V305" s="84" t="s">
        <v>97</v>
      </c>
      <c r="W305" s="85" t="b">
        <f t="shared" si="1"/>
        <v>0</v>
      </c>
      <c r="X305" s="63"/>
      <c r="Y305" s="53" t="s">
        <v>545</v>
      </c>
      <c r="Z305" s="63"/>
    </row>
    <row r="306">
      <c r="A306" s="75" t="s">
        <v>547</v>
      </c>
      <c r="B306" s="74">
        <v>9.066939195E9</v>
      </c>
      <c r="C306" s="75" t="s">
        <v>131</v>
      </c>
      <c r="D306" s="76">
        <v>45859.4803125</v>
      </c>
      <c r="E306" s="75" t="s">
        <v>83</v>
      </c>
      <c r="F306" s="75" t="s">
        <v>129</v>
      </c>
      <c r="G306" s="90" t="s">
        <v>14</v>
      </c>
      <c r="H306" s="91">
        <v>1.0</v>
      </c>
      <c r="I306" s="80"/>
      <c r="J306" s="77">
        <v>1.0</v>
      </c>
      <c r="K306" s="79"/>
      <c r="L306" s="79"/>
      <c r="M306" s="80"/>
      <c r="N306" s="79"/>
      <c r="O306" s="81">
        <v>9500.0</v>
      </c>
      <c r="P306" s="86"/>
      <c r="Q306" s="82">
        <f t="array" ref="Q306">ifna(IF(D306="","",INDEX(UpdateSheet!K:K,MATCH(1,(UpdateSheet!G:G=MAXIFS(UpdateSheet!G:G, UpdateSheet!H:H, G306, UpdateSheet!I:I, J306, UpdateSheet!G:G, "&lt;=" &amp; D306))*(UpdateSheet!H:H=G306) * 
   (UpdateSheet!I:I=J306), 0))),"")
</f>
        <v>35500</v>
      </c>
      <c r="R306" s="81">
        <v>26000.0</v>
      </c>
      <c r="S306" s="63" t="str">
        <f t="shared" si="30"/>
        <v>Pending</v>
      </c>
      <c r="T306" s="87"/>
      <c r="U306" s="84" t="s">
        <v>97</v>
      </c>
      <c r="V306" s="84" t="s">
        <v>97</v>
      </c>
      <c r="W306" s="85" t="b">
        <f t="shared" si="1"/>
        <v>0</v>
      </c>
      <c r="X306" s="63"/>
      <c r="Y306" s="53" t="s">
        <v>464</v>
      </c>
      <c r="Z306" s="63"/>
    </row>
    <row r="307">
      <c r="A307" s="75" t="s">
        <v>548</v>
      </c>
      <c r="B307" s="74">
        <v>8.100998504E9</v>
      </c>
      <c r="C307" s="75" t="s">
        <v>131</v>
      </c>
      <c r="D307" s="76">
        <v>45859.49013888889</v>
      </c>
      <c r="E307" s="75" t="s">
        <v>83</v>
      </c>
      <c r="F307" s="75" t="s">
        <v>129</v>
      </c>
      <c r="G307" s="90" t="s">
        <v>14</v>
      </c>
      <c r="H307" s="91">
        <v>1.0</v>
      </c>
      <c r="I307" s="80"/>
      <c r="J307" s="77">
        <v>1.0</v>
      </c>
      <c r="K307" s="79"/>
      <c r="L307" s="79"/>
      <c r="M307" s="80"/>
      <c r="N307" s="79"/>
      <c r="O307" s="81">
        <v>9500.0</v>
      </c>
      <c r="P307" s="86"/>
      <c r="Q307" s="82">
        <f t="array" ref="Q307">ifna(IF(D307="","",INDEX(UpdateSheet!K:K,MATCH(1,(UpdateSheet!G:G=MAXIFS(UpdateSheet!G:G, UpdateSheet!H:H, G307, UpdateSheet!I:I, J307, UpdateSheet!G:G, "&lt;=" &amp; D307))*(UpdateSheet!H:H=G307) * 
   (UpdateSheet!I:I=J307), 0))),"")
</f>
        <v>35500</v>
      </c>
      <c r="R307" s="81">
        <v>26000.0</v>
      </c>
      <c r="S307" s="53" t="s">
        <v>126</v>
      </c>
      <c r="T307" s="83">
        <v>45859.0</v>
      </c>
      <c r="U307" s="84" t="s">
        <v>83</v>
      </c>
      <c r="V307" s="84" t="s">
        <v>129</v>
      </c>
      <c r="W307" s="85" t="b">
        <f t="shared" si="1"/>
        <v>1</v>
      </c>
      <c r="X307" s="63"/>
      <c r="Y307" s="53" t="s">
        <v>549</v>
      </c>
      <c r="Z307" s="63"/>
    </row>
    <row r="308">
      <c r="A308" s="75" t="s">
        <v>550</v>
      </c>
      <c r="B308" s="74">
        <v>8.035797882E9</v>
      </c>
      <c r="C308" s="75" t="s">
        <v>222</v>
      </c>
      <c r="D308" s="76">
        <v>45859.50283564815</v>
      </c>
      <c r="E308" s="75" t="s">
        <v>83</v>
      </c>
      <c r="F308" s="75" t="s">
        <v>129</v>
      </c>
      <c r="G308" s="90" t="s">
        <v>14</v>
      </c>
      <c r="H308" s="91">
        <v>3.0</v>
      </c>
      <c r="I308" s="80"/>
      <c r="J308" s="77">
        <v>3.0</v>
      </c>
      <c r="K308" s="79"/>
      <c r="L308" s="79"/>
      <c r="M308" s="80"/>
      <c r="N308" s="79"/>
      <c r="O308" s="81">
        <v>28500.0</v>
      </c>
      <c r="P308" s="86"/>
      <c r="Q308" s="82">
        <f t="array" ref="Q308">ifna(IF(D308="","",INDEX(UpdateSheet!K:K,MATCH(1,(UpdateSheet!G:G=MAXIFS(UpdateSheet!G:G, UpdateSheet!H:H, G308, UpdateSheet!I:I, J308, UpdateSheet!G:G, "&lt;=" &amp; D308))*(UpdateSheet!H:H=G308) * 
   (UpdateSheet!I:I=J308), 0))),"")
</f>
        <v>61500</v>
      </c>
      <c r="R308" s="81">
        <v>33000.0</v>
      </c>
      <c r="S308" s="63" t="str">
        <f t="shared" ref="S308:S309" si="31">if(A308="","","Pending")</f>
        <v>Pending</v>
      </c>
      <c r="T308" s="87"/>
      <c r="U308" s="84" t="s">
        <v>97</v>
      </c>
      <c r="V308" s="84" t="s">
        <v>97</v>
      </c>
      <c r="W308" s="85" t="b">
        <f t="shared" si="1"/>
        <v>0</v>
      </c>
      <c r="X308" s="63"/>
      <c r="Y308" s="53" t="s">
        <v>551</v>
      </c>
      <c r="Z308" s="63"/>
    </row>
    <row r="309">
      <c r="A309" s="75" t="s">
        <v>552</v>
      </c>
      <c r="B309" s="74">
        <v>9.069105341E9</v>
      </c>
      <c r="C309" s="75" t="s">
        <v>62</v>
      </c>
      <c r="D309" s="76">
        <v>45859.544687500005</v>
      </c>
      <c r="E309" s="75" t="s">
        <v>83</v>
      </c>
      <c r="F309" s="75" t="s">
        <v>129</v>
      </c>
      <c r="G309" s="90" t="s">
        <v>14</v>
      </c>
      <c r="H309" s="91">
        <v>1.0</v>
      </c>
      <c r="I309" s="80"/>
      <c r="J309" s="77">
        <v>1.0</v>
      </c>
      <c r="K309" s="79"/>
      <c r="L309" s="79"/>
      <c r="M309" s="80"/>
      <c r="N309" s="79"/>
      <c r="O309" s="81">
        <v>9500.0</v>
      </c>
      <c r="P309" s="86"/>
      <c r="Q309" s="82">
        <f t="array" ref="Q309">ifna(IF(D309="","",INDEX(UpdateSheet!K:K,MATCH(1,(UpdateSheet!G:G=MAXIFS(UpdateSheet!G:G, UpdateSheet!H:H, G309, UpdateSheet!I:I, J309, UpdateSheet!G:G, "&lt;=" &amp; D309))*(UpdateSheet!H:H=G309) * 
   (UpdateSheet!I:I=J309), 0))),"")
</f>
        <v>35500</v>
      </c>
      <c r="R309" s="81">
        <v>26000.0</v>
      </c>
      <c r="S309" s="63" t="str">
        <f t="shared" si="31"/>
        <v>Pending</v>
      </c>
      <c r="T309" s="87"/>
      <c r="U309" s="84" t="s">
        <v>97</v>
      </c>
      <c r="V309" s="84" t="s">
        <v>97</v>
      </c>
      <c r="W309" s="85" t="b">
        <f t="shared" si="1"/>
        <v>0</v>
      </c>
      <c r="X309" s="63"/>
      <c r="Y309" s="53" t="s">
        <v>553</v>
      </c>
      <c r="Z309" s="63"/>
    </row>
    <row r="310">
      <c r="A310" s="75" t="s">
        <v>554</v>
      </c>
      <c r="B310" s="74">
        <v>8.03871992E8</v>
      </c>
      <c r="C310" s="75" t="s">
        <v>12</v>
      </c>
      <c r="D310" s="76">
        <v>45859.8506712963</v>
      </c>
      <c r="E310" s="75" t="s">
        <v>83</v>
      </c>
      <c r="F310" s="75" t="s">
        <v>129</v>
      </c>
      <c r="G310" s="90" t="s">
        <v>14</v>
      </c>
      <c r="H310" s="91">
        <v>1.0</v>
      </c>
      <c r="I310" s="80"/>
      <c r="J310" s="77">
        <v>1.0</v>
      </c>
      <c r="K310" s="79"/>
      <c r="L310" s="79"/>
      <c r="M310" s="80"/>
      <c r="N310" s="79"/>
      <c r="O310" s="81">
        <v>9500.0</v>
      </c>
      <c r="P310" s="55">
        <v>6000.0</v>
      </c>
      <c r="Q310" s="82">
        <f t="array" ref="Q310">ifna(IF(D310="","",INDEX(UpdateSheet!K:K,MATCH(1,(UpdateSheet!G:G=MAXIFS(UpdateSheet!G:G, UpdateSheet!H:H, G310, UpdateSheet!I:I, J310, UpdateSheet!G:G, "&lt;=" &amp; D310))*(UpdateSheet!H:H=G310) * 
   (UpdateSheet!I:I=J310), 0))),"")
</f>
        <v>35500</v>
      </c>
      <c r="R310" s="81">
        <v>20000.0</v>
      </c>
      <c r="S310" s="53" t="s">
        <v>72</v>
      </c>
      <c r="T310" s="83">
        <v>45861.0</v>
      </c>
      <c r="U310" s="84" t="s">
        <v>83</v>
      </c>
      <c r="V310" s="84" t="s">
        <v>129</v>
      </c>
      <c r="W310" s="85" t="b">
        <f t="shared" si="1"/>
        <v>1</v>
      </c>
      <c r="X310" s="53" t="s">
        <v>11</v>
      </c>
      <c r="Y310" s="53"/>
      <c r="Z310" s="63"/>
    </row>
    <row r="311">
      <c r="A311" s="75" t="s">
        <v>555</v>
      </c>
      <c r="B311" s="74">
        <v>7.041836337E9</v>
      </c>
      <c r="C311" s="75" t="s">
        <v>52</v>
      </c>
      <c r="D311" s="76">
        <v>45859.88715277778</v>
      </c>
      <c r="E311" s="75" t="s">
        <v>83</v>
      </c>
      <c r="F311" s="75" t="s">
        <v>129</v>
      </c>
      <c r="G311" s="90" t="s">
        <v>14</v>
      </c>
      <c r="H311" s="91">
        <v>1.0</v>
      </c>
      <c r="I311" s="80"/>
      <c r="J311" s="77">
        <v>1.0</v>
      </c>
      <c r="K311" s="79"/>
      <c r="L311" s="79"/>
      <c r="M311" s="80"/>
      <c r="N311" s="79"/>
      <c r="O311" s="81">
        <v>9500.0</v>
      </c>
      <c r="P311" s="86"/>
      <c r="Q311" s="82">
        <f t="array" ref="Q311">ifna(IF(D311="","",INDEX(UpdateSheet!K:K,MATCH(1,(UpdateSheet!G:G=MAXIFS(UpdateSheet!G:G, UpdateSheet!H:H, G311, UpdateSheet!I:I, J311, UpdateSheet!G:G, "&lt;=" &amp; D311))*(UpdateSheet!H:H=G311) * 
   (UpdateSheet!I:I=J311), 0))),"")
</f>
        <v>35500</v>
      </c>
      <c r="R311" s="81">
        <v>26000.0</v>
      </c>
      <c r="S311" s="63" t="str">
        <f t="shared" ref="S311:S313" si="32">if(A311="","","Pending")</f>
        <v>Pending</v>
      </c>
      <c r="T311" s="87"/>
      <c r="U311" s="84" t="s">
        <v>97</v>
      </c>
      <c r="V311" s="84" t="s">
        <v>97</v>
      </c>
      <c r="W311" s="85" t="b">
        <f t="shared" si="1"/>
        <v>0</v>
      </c>
      <c r="X311" s="63"/>
      <c r="Y311" s="53" t="s">
        <v>556</v>
      </c>
      <c r="Z311" s="63"/>
    </row>
    <row r="312">
      <c r="A312" s="75" t="s">
        <v>557</v>
      </c>
      <c r="B312" s="74">
        <v>8.051290759E9</v>
      </c>
      <c r="C312" s="75" t="s">
        <v>222</v>
      </c>
      <c r="D312" s="76">
        <v>45859.89604166667</v>
      </c>
      <c r="E312" s="75" t="s">
        <v>83</v>
      </c>
      <c r="F312" s="75" t="s">
        <v>129</v>
      </c>
      <c r="G312" s="90" t="s">
        <v>14</v>
      </c>
      <c r="H312" s="91">
        <v>3.0</v>
      </c>
      <c r="I312" s="80"/>
      <c r="J312" s="77">
        <v>3.0</v>
      </c>
      <c r="K312" s="79"/>
      <c r="L312" s="79"/>
      <c r="M312" s="80"/>
      <c r="N312" s="79"/>
      <c r="O312" s="81">
        <v>28500.0</v>
      </c>
      <c r="P312" s="86"/>
      <c r="Q312" s="82">
        <f t="array" ref="Q312">ifna(IF(D312="","",INDEX(UpdateSheet!K:K,MATCH(1,(UpdateSheet!G:G=MAXIFS(UpdateSheet!G:G, UpdateSheet!H:H, G312, UpdateSheet!I:I, J312, UpdateSheet!G:G, "&lt;=" &amp; D312))*(UpdateSheet!H:H=G312) * 
   (UpdateSheet!I:I=J312), 0))),"")
</f>
        <v>61500</v>
      </c>
      <c r="R312" s="81">
        <v>33000.0</v>
      </c>
      <c r="S312" s="63" t="str">
        <f t="shared" si="32"/>
        <v>Pending</v>
      </c>
      <c r="T312" s="87"/>
      <c r="U312" s="84" t="s">
        <v>97</v>
      </c>
      <c r="V312" s="84" t="s">
        <v>97</v>
      </c>
      <c r="W312" s="85" t="b">
        <f t="shared" si="1"/>
        <v>0</v>
      </c>
      <c r="X312" s="63"/>
      <c r="Y312" s="53" t="s">
        <v>558</v>
      </c>
      <c r="Z312" s="63"/>
    </row>
    <row r="313">
      <c r="A313" s="75" t="s">
        <v>559</v>
      </c>
      <c r="B313" s="74">
        <v>7.067644573E9</v>
      </c>
      <c r="C313" s="75" t="s">
        <v>18</v>
      </c>
      <c r="D313" s="76">
        <v>45859.90659722222</v>
      </c>
      <c r="E313" s="75" t="s">
        <v>83</v>
      </c>
      <c r="F313" s="75" t="s">
        <v>129</v>
      </c>
      <c r="G313" s="90" t="s">
        <v>14</v>
      </c>
      <c r="H313" s="91">
        <v>1.0</v>
      </c>
      <c r="I313" s="80"/>
      <c r="J313" s="77">
        <v>1.0</v>
      </c>
      <c r="K313" s="79"/>
      <c r="L313" s="79"/>
      <c r="M313" s="80"/>
      <c r="N313" s="79"/>
      <c r="O313" s="81">
        <v>9500.0</v>
      </c>
      <c r="P313" s="86"/>
      <c r="Q313" s="82">
        <f t="array" ref="Q313">ifna(IF(D313="","",INDEX(UpdateSheet!K:K,MATCH(1,(UpdateSheet!G:G=MAXIFS(UpdateSheet!G:G, UpdateSheet!H:H, G313, UpdateSheet!I:I, J313, UpdateSheet!G:G, "&lt;=" &amp; D313))*(UpdateSheet!H:H=G313) * 
   (UpdateSheet!I:I=J313), 0))),"")
</f>
        <v>35500</v>
      </c>
      <c r="R313" s="81">
        <v>26000.0</v>
      </c>
      <c r="S313" s="63" t="str">
        <f t="shared" si="32"/>
        <v>Pending</v>
      </c>
      <c r="T313" s="87"/>
      <c r="U313" s="84" t="s">
        <v>97</v>
      </c>
      <c r="V313" s="84" t="s">
        <v>97</v>
      </c>
      <c r="W313" s="85" t="b">
        <f t="shared" si="1"/>
        <v>0</v>
      </c>
      <c r="X313" s="63"/>
      <c r="Y313" s="53" t="s">
        <v>560</v>
      </c>
      <c r="Z313" s="63"/>
    </row>
    <row r="314">
      <c r="A314" s="75" t="s">
        <v>561</v>
      </c>
      <c r="B314" s="74">
        <v>8.034914185E9</v>
      </c>
      <c r="C314" s="75" t="s">
        <v>62</v>
      </c>
      <c r="D314" s="76">
        <v>45860.26872685185</v>
      </c>
      <c r="E314" s="75" t="s">
        <v>83</v>
      </c>
      <c r="F314" s="75" t="s">
        <v>129</v>
      </c>
      <c r="G314" s="90" t="s">
        <v>14</v>
      </c>
      <c r="H314" s="91">
        <v>2.0</v>
      </c>
      <c r="I314" s="80"/>
      <c r="J314" s="77">
        <v>2.0</v>
      </c>
      <c r="K314" s="79"/>
      <c r="L314" s="79"/>
      <c r="M314" s="80"/>
      <c r="N314" s="79"/>
      <c r="O314" s="81">
        <v>19000.0</v>
      </c>
      <c r="P314" s="55">
        <v>5000.0</v>
      </c>
      <c r="Q314" s="82">
        <f t="array" ref="Q314">ifna(IF(D314="","",INDEX(UpdateSheet!K:K,MATCH(1,(UpdateSheet!G:G=MAXIFS(UpdateSheet!G:G, UpdateSheet!H:H, G314, UpdateSheet!I:I, J314, UpdateSheet!G:G, "&lt;=" &amp; D314))*(UpdateSheet!H:H=G314) * 
   (UpdateSheet!I:I=J314), 0))),"")
</f>
        <v>49500</v>
      </c>
      <c r="R314" s="81">
        <v>25500.0</v>
      </c>
      <c r="S314" s="53" t="s">
        <v>72</v>
      </c>
      <c r="T314" s="83">
        <v>45861.0</v>
      </c>
      <c r="U314" s="84" t="s">
        <v>83</v>
      </c>
      <c r="V314" s="84" t="s">
        <v>129</v>
      </c>
      <c r="W314" s="85" t="b">
        <f t="shared" si="1"/>
        <v>1</v>
      </c>
      <c r="X314" s="53" t="s">
        <v>60</v>
      </c>
      <c r="Y314" s="53"/>
      <c r="Z314" s="63"/>
    </row>
    <row r="315">
      <c r="A315" s="75" t="s">
        <v>562</v>
      </c>
      <c r="B315" s="74">
        <v>8.027482052E9</v>
      </c>
      <c r="C315" s="75" t="s">
        <v>62</v>
      </c>
      <c r="D315" s="76">
        <v>45860.297534722224</v>
      </c>
      <c r="E315" s="75" t="s">
        <v>83</v>
      </c>
      <c r="F315" s="75" t="s">
        <v>129</v>
      </c>
      <c r="G315" s="90" t="s">
        <v>14</v>
      </c>
      <c r="H315" s="91">
        <v>1.0</v>
      </c>
      <c r="I315" s="80"/>
      <c r="J315" s="77">
        <v>1.0</v>
      </c>
      <c r="K315" s="79"/>
      <c r="L315" s="79"/>
      <c r="M315" s="80"/>
      <c r="N315" s="79"/>
      <c r="O315" s="81">
        <v>9500.0</v>
      </c>
      <c r="P315" s="55">
        <v>5000.0</v>
      </c>
      <c r="Q315" s="82">
        <f t="array" ref="Q315">ifna(IF(D315="","",INDEX(UpdateSheet!K:K,MATCH(1,(UpdateSheet!G:G=MAXIFS(UpdateSheet!G:G, UpdateSheet!H:H, G315, UpdateSheet!I:I, J315, UpdateSheet!G:G, "&lt;=" &amp; D315))*(UpdateSheet!H:H=G315) * 
   (UpdateSheet!I:I=J315), 0))),"")
</f>
        <v>35500</v>
      </c>
      <c r="R315" s="81">
        <v>21000.0</v>
      </c>
      <c r="S315" s="53" t="s">
        <v>72</v>
      </c>
      <c r="T315" s="83">
        <v>45860.0</v>
      </c>
      <c r="U315" s="84" t="s">
        <v>83</v>
      </c>
      <c r="V315" s="84" t="s">
        <v>129</v>
      </c>
      <c r="W315" s="85" t="b">
        <f t="shared" si="1"/>
        <v>1</v>
      </c>
      <c r="X315" s="53" t="s">
        <v>60</v>
      </c>
      <c r="Y315" s="63"/>
      <c r="Z315" s="63"/>
    </row>
    <row r="316">
      <c r="A316" s="75" t="s">
        <v>563</v>
      </c>
      <c r="B316" s="74">
        <v>8.03211652E9</v>
      </c>
      <c r="C316" s="75" t="s">
        <v>62</v>
      </c>
      <c r="D316" s="76">
        <v>45860.480891203704</v>
      </c>
      <c r="E316" s="75" t="s">
        <v>83</v>
      </c>
      <c r="F316" s="75" t="s">
        <v>129</v>
      </c>
      <c r="G316" s="90" t="s">
        <v>14</v>
      </c>
      <c r="H316" s="91">
        <v>1.0</v>
      </c>
      <c r="I316" s="80"/>
      <c r="J316" s="77">
        <v>1.0</v>
      </c>
      <c r="K316" s="79"/>
      <c r="L316" s="79"/>
      <c r="M316" s="80"/>
      <c r="N316" s="79"/>
      <c r="O316" s="81">
        <v>9500.0</v>
      </c>
      <c r="P316" s="86"/>
      <c r="Q316" s="82">
        <f t="array" ref="Q316">ifna(IF(D316="","",INDEX(UpdateSheet!K:K,MATCH(1,(UpdateSheet!G:G=MAXIFS(UpdateSheet!G:G, UpdateSheet!H:H, G316, UpdateSheet!I:I, J316, UpdateSheet!G:G, "&lt;=" &amp; D316))*(UpdateSheet!H:H=G316) * 
   (UpdateSheet!I:I=J316), 0))),"")
</f>
        <v>35500</v>
      </c>
      <c r="R316" s="81">
        <v>26000.0</v>
      </c>
      <c r="S316" s="63" t="str">
        <f>if(A316="","","Pending")</f>
        <v>Pending</v>
      </c>
      <c r="T316" s="87"/>
      <c r="U316" s="84" t="s">
        <v>97</v>
      </c>
      <c r="V316" s="84" t="s">
        <v>97</v>
      </c>
      <c r="W316" s="85" t="b">
        <f t="shared" si="1"/>
        <v>0</v>
      </c>
      <c r="X316" s="63"/>
      <c r="Y316" s="53" t="s">
        <v>564</v>
      </c>
      <c r="Z316" s="63"/>
    </row>
    <row r="317">
      <c r="A317" s="75" t="s">
        <v>565</v>
      </c>
      <c r="B317" s="74">
        <v>9.026646088E9</v>
      </c>
      <c r="C317" s="75" t="s">
        <v>12</v>
      </c>
      <c r="D317" s="76">
        <v>45860.55309027778</v>
      </c>
      <c r="E317" s="75" t="s">
        <v>83</v>
      </c>
      <c r="F317" s="75" t="s">
        <v>129</v>
      </c>
      <c r="G317" s="90" t="s">
        <v>14</v>
      </c>
      <c r="H317" s="91">
        <v>1.0</v>
      </c>
      <c r="I317" s="80"/>
      <c r="J317" s="77">
        <v>1.0</v>
      </c>
      <c r="K317" s="79"/>
      <c r="L317" s="79"/>
      <c r="M317" s="80"/>
      <c r="N317" s="79"/>
      <c r="O317" s="81">
        <v>9500.0</v>
      </c>
      <c r="P317" s="55">
        <v>4000.0</v>
      </c>
      <c r="Q317" s="82">
        <f t="array" ref="Q317">ifna(IF(D317="","",INDEX(UpdateSheet!K:K,MATCH(1,(UpdateSheet!G:G=MAXIFS(UpdateSheet!G:G, UpdateSheet!H:H, G317, UpdateSheet!I:I, J317, UpdateSheet!G:G, "&lt;=" &amp; D317))*(UpdateSheet!H:H=G317) * 
   (UpdateSheet!I:I=J317), 0))),"")
</f>
        <v>35500</v>
      </c>
      <c r="R317" s="81">
        <v>22000.0</v>
      </c>
      <c r="S317" s="53" t="s">
        <v>72</v>
      </c>
      <c r="T317" s="83">
        <v>45861.0</v>
      </c>
      <c r="U317" s="84" t="s">
        <v>83</v>
      </c>
      <c r="V317" s="84" t="s">
        <v>129</v>
      </c>
      <c r="W317" s="85" t="b">
        <f t="shared" si="1"/>
        <v>1</v>
      </c>
      <c r="X317" s="53" t="s">
        <v>11</v>
      </c>
      <c r="Y317" s="63"/>
      <c r="Z317" s="63"/>
    </row>
    <row r="318">
      <c r="A318" s="75" t="s">
        <v>566</v>
      </c>
      <c r="B318" s="74">
        <v>8.034776664E9</v>
      </c>
      <c r="C318" s="75" t="s">
        <v>254</v>
      </c>
      <c r="D318" s="76">
        <v>45860.629791666666</v>
      </c>
      <c r="E318" s="75" t="s">
        <v>83</v>
      </c>
      <c r="F318" s="75" t="s">
        <v>129</v>
      </c>
      <c r="G318" s="90" t="s">
        <v>14</v>
      </c>
      <c r="H318" s="91">
        <v>1.0</v>
      </c>
      <c r="I318" s="80"/>
      <c r="J318" s="77">
        <v>1.0</v>
      </c>
      <c r="K318" s="79"/>
      <c r="L318" s="79"/>
      <c r="M318" s="80"/>
      <c r="N318" s="79"/>
      <c r="O318" s="81">
        <v>9500.0</v>
      </c>
      <c r="P318" s="55">
        <v>4500.0</v>
      </c>
      <c r="Q318" s="82">
        <f t="array" ref="Q318">ifna(IF(D318="","",INDEX(UpdateSheet!K:K,MATCH(1,(UpdateSheet!G:G=MAXIFS(UpdateSheet!G:G, UpdateSheet!H:H, G318, UpdateSheet!I:I, J318, UpdateSheet!G:G, "&lt;=" &amp; D318))*(UpdateSheet!H:H=G318) * 
   (UpdateSheet!I:I=J318), 0))),"")
</f>
        <v>35500</v>
      </c>
      <c r="R318" s="81">
        <v>21500.0</v>
      </c>
      <c r="S318" s="53" t="s">
        <v>72</v>
      </c>
      <c r="T318" s="83">
        <v>45861.0</v>
      </c>
      <c r="U318" s="84" t="s">
        <v>83</v>
      </c>
      <c r="V318" s="84" t="s">
        <v>129</v>
      </c>
      <c r="W318" s="85" t="b">
        <f t="shared" si="1"/>
        <v>1</v>
      </c>
      <c r="X318" s="53" t="s">
        <v>31</v>
      </c>
      <c r="Y318" s="63"/>
      <c r="Z318" s="63"/>
    </row>
    <row r="319">
      <c r="A319" s="75" t="s">
        <v>567</v>
      </c>
      <c r="B319" s="74">
        <v>8.033093223E9</v>
      </c>
      <c r="C319" s="75" t="s">
        <v>198</v>
      </c>
      <c r="D319" s="76">
        <v>45860.63891203704</v>
      </c>
      <c r="E319" s="75" t="s">
        <v>83</v>
      </c>
      <c r="F319" s="75" t="s">
        <v>129</v>
      </c>
      <c r="G319" s="90" t="s">
        <v>14</v>
      </c>
      <c r="H319" s="91">
        <v>1.0</v>
      </c>
      <c r="I319" s="80"/>
      <c r="J319" s="77">
        <v>1.0</v>
      </c>
      <c r="K319" s="79"/>
      <c r="L319" s="79"/>
      <c r="M319" s="80"/>
      <c r="N319" s="79"/>
      <c r="O319" s="81">
        <v>9500.0</v>
      </c>
      <c r="P319" s="86"/>
      <c r="Q319" s="82">
        <f t="array" ref="Q319">ifna(IF(D319="","",INDEX(UpdateSheet!K:K,MATCH(1,(UpdateSheet!G:G=MAXIFS(UpdateSheet!G:G, UpdateSheet!H:H, G319, UpdateSheet!I:I, J319, UpdateSheet!G:G, "&lt;=" &amp; D319))*(UpdateSheet!H:H=G319) * 
   (UpdateSheet!I:I=J319), 0))),"")
</f>
        <v>35500</v>
      </c>
      <c r="R319" s="81">
        <v>26000.0</v>
      </c>
      <c r="S319" s="63" t="str">
        <f t="shared" ref="S319:S321" si="33">if(A319="","","Pending")</f>
        <v>Pending</v>
      </c>
      <c r="T319" s="87"/>
      <c r="U319" s="84" t="s">
        <v>97</v>
      </c>
      <c r="V319" s="84" t="s">
        <v>97</v>
      </c>
      <c r="W319" s="85" t="b">
        <f t="shared" si="1"/>
        <v>0</v>
      </c>
      <c r="X319" s="63"/>
      <c r="Y319" s="53" t="s">
        <v>568</v>
      </c>
      <c r="Z319" s="63"/>
    </row>
    <row r="320">
      <c r="A320" s="75" t="s">
        <v>569</v>
      </c>
      <c r="B320" s="74">
        <v>8.071541919E9</v>
      </c>
      <c r="C320" s="75" t="s">
        <v>12</v>
      </c>
      <c r="D320" s="76">
        <v>45860.64928240741</v>
      </c>
      <c r="E320" s="75" t="s">
        <v>83</v>
      </c>
      <c r="F320" s="75" t="s">
        <v>129</v>
      </c>
      <c r="G320" s="90" t="s">
        <v>14</v>
      </c>
      <c r="H320" s="91">
        <v>1.0</v>
      </c>
      <c r="I320" s="80"/>
      <c r="J320" s="77">
        <v>1.0</v>
      </c>
      <c r="K320" s="79"/>
      <c r="L320" s="79"/>
      <c r="M320" s="80"/>
      <c r="N320" s="79"/>
      <c r="O320" s="81">
        <v>9500.0</v>
      </c>
      <c r="P320" s="86"/>
      <c r="Q320" s="82">
        <f t="array" ref="Q320">ifna(IF(D320="","",INDEX(UpdateSheet!K:K,MATCH(1,(UpdateSheet!G:G=MAXIFS(UpdateSheet!G:G, UpdateSheet!H:H, G320, UpdateSheet!I:I, J320, UpdateSheet!G:G, "&lt;=" &amp; D320))*(UpdateSheet!H:H=G320) * 
   (UpdateSheet!I:I=J320), 0))),"")
</f>
        <v>35500</v>
      </c>
      <c r="R320" s="81">
        <v>26000.0</v>
      </c>
      <c r="S320" s="63" t="str">
        <f t="shared" si="33"/>
        <v>Pending</v>
      </c>
      <c r="T320" s="87"/>
      <c r="U320" s="84" t="s">
        <v>97</v>
      </c>
      <c r="V320" s="84" t="s">
        <v>97</v>
      </c>
      <c r="W320" s="85" t="b">
        <f t="shared" si="1"/>
        <v>0</v>
      </c>
      <c r="X320" s="63"/>
      <c r="Y320" s="53" t="s">
        <v>549</v>
      </c>
      <c r="Z320" s="63"/>
    </row>
    <row r="321">
      <c r="A321" s="75" t="s">
        <v>570</v>
      </c>
      <c r="B321" s="74">
        <v>7.045807503E9</v>
      </c>
      <c r="C321" s="75" t="s">
        <v>52</v>
      </c>
      <c r="D321" s="76">
        <v>45860.65243055555</v>
      </c>
      <c r="E321" s="75" t="s">
        <v>83</v>
      </c>
      <c r="F321" s="75" t="s">
        <v>129</v>
      </c>
      <c r="G321" s="90" t="s">
        <v>14</v>
      </c>
      <c r="H321" s="91">
        <v>1.0</v>
      </c>
      <c r="I321" s="80"/>
      <c r="J321" s="77">
        <v>1.0</v>
      </c>
      <c r="K321" s="79"/>
      <c r="L321" s="79"/>
      <c r="M321" s="80"/>
      <c r="N321" s="79"/>
      <c r="O321" s="81">
        <v>9500.0</v>
      </c>
      <c r="P321" s="86"/>
      <c r="Q321" s="82">
        <f t="array" ref="Q321">ifna(IF(D321="","",INDEX(UpdateSheet!K:K,MATCH(1,(UpdateSheet!G:G=MAXIFS(UpdateSheet!G:G, UpdateSheet!H:H, G321, UpdateSheet!I:I, J321, UpdateSheet!G:G, "&lt;=" &amp; D321))*(UpdateSheet!H:H=G321) * 
   (UpdateSheet!I:I=J321), 0))),"")
</f>
        <v>35500</v>
      </c>
      <c r="R321" s="81">
        <v>26000.0</v>
      </c>
      <c r="S321" s="63" t="str">
        <f t="shared" si="33"/>
        <v>Pending</v>
      </c>
      <c r="T321" s="87"/>
      <c r="U321" s="84" t="s">
        <v>97</v>
      </c>
      <c r="V321" s="84" t="s">
        <v>97</v>
      </c>
      <c r="W321" s="85" t="b">
        <f t="shared" si="1"/>
        <v>0</v>
      </c>
      <c r="X321" s="63"/>
      <c r="Y321" s="53" t="s">
        <v>571</v>
      </c>
      <c r="Z321" s="63"/>
    </row>
    <row r="322">
      <c r="A322" s="75" t="s">
        <v>572</v>
      </c>
      <c r="B322" s="74">
        <v>8.107059767E9</v>
      </c>
      <c r="C322" s="75" t="s">
        <v>149</v>
      </c>
      <c r="D322" s="76">
        <v>45860.693136574075</v>
      </c>
      <c r="E322" s="75" t="s">
        <v>83</v>
      </c>
      <c r="F322" s="75" t="s">
        <v>129</v>
      </c>
      <c r="G322" s="90" t="s">
        <v>14</v>
      </c>
      <c r="H322" s="91">
        <v>1.0</v>
      </c>
      <c r="I322" s="80"/>
      <c r="J322" s="77">
        <v>1.0</v>
      </c>
      <c r="K322" s="79"/>
      <c r="L322" s="79"/>
      <c r="M322" s="80"/>
      <c r="N322" s="79"/>
      <c r="O322" s="81">
        <v>9500.0</v>
      </c>
      <c r="P322" s="55">
        <v>7000.0</v>
      </c>
      <c r="Q322" s="82">
        <f t="array" ref="Q322">ifna(IF(D322="","",INDEX(UpdateSheet!K:K,MATCH(1,(UpdateSheet!G:G=MAXIFS(UpdateSheet!G:G, UpdateSheet!H:H, G322, UpdateSheet!I:I, J322, UpdateSheet!G:G, "&lt;=" &amp; D322))*(UpdateSheet!H:H=G322) * 
   (UpdateSheet!I:I=J322), 0))),"")
</f>
        <v>35500</v>
      </c>
      <c r="R322" s="81">
        <v>19000.0</v>
      </c>
      <c r="S322" s="53" t="s">
        <v>72</v>
      </c>
      <c r="T322" s="83">
        <v>45862.0</v>
      </c>
      <c r="U322" s="84" t="s">
        <v>83</v>
      </c>
      <c r="V322" s="84" t="s">
        <v>129</v>
      </c>
      <c r="W322" s="85" t="b">
        <f t="shared" si="1"/>
        <v>1</v>
      </c>
      <c r="X322" s="53" t="s">
        <v>41</v>
      </c>
      <c r="Y322" s="53" t="s">
        <v>573</v>
      </c>
      <c r="Z322" s="63"/>
    </row>
    <row r="323">
      <c r="A323" s="75" t="s">
        <v>574</v>
      </c>
      <c r="B323" s="74">
        <v>9.036069456E9</v>
      </c>
      <c r="C323" s="75" t="s">
        <v>62</v>
      </c>
      <c r="D323" s="76">
        <v>45860.80238425926</v>
      </c>
      <c r="E323" s="75" t="s">
        <v>83</v>
      </c>
      <c r="F323" s="75" t="s">
        <v>129</v>
      </c>
      <c r="G323" s="90" t="s">
        <v>14</v>
      </c>
      <c r="H323" s="91">
        <v>2.0</v>
      </c>
      <c r="I323" s="80"/>
      <c r="J323" s="77">
        <v>2.0</v>
      </c>
      <c r="K323" s="79"/>
      <c r="L323" s="79"/>
      <c r="M323" s="80"/>
      <c r="N323" s="79"/>
      <c r="O323" s="81">
        <v>19000.0</v>
      </c>
      <c r="P323" s="55">
        <v>7000.0</v>
      </c>
      <c r="Q323" s="82">
        <f t="array" ref="Q323">ifna(IF(D323="","",INDEX(UpdateSheet!K:K,MATCH(1,(UpdateSheet!G:G=MAXIFS(UpdateSheet!G:G, UpdateSheet!H:H, G323, UpdateSheet!I:I, J323, UpdateSheet!G:G, "&lt;=" &amp; D323))*(UpdateSheet!H:H=G323) * 
   (UpdateSheet!I:I=J323), 0))),"")
</f>
        <v>49500</v>
      </c>
      <c r="R323" s="81">
        <v>23500.0</v>
      </c>
      <c r="S323" s="53" t="s">
        <v>72</v>
      </c>
      <c r="T323" s="83">
        <v>45873.0</v>
      </c>
      <c r="U323" s="84" t="s">
        <v>84</v>
      </c>
      <c r="V323" s="84" t="s">
        <v>129</v>
      </c>
      <c r="W323" s="85" t="b">
        <f t="shared" si="1"/>
        <v>1</v>
      </c>
      <c r="X323" s="53" t="s">
        <v>60</v>
      </c>
      <c r="Y323" s="53"/>
      <c r="Z323" s="63"/>
    </row>
    <row r="324">
      <c r="A324" s="75" t="s">
        <v>575</v>
      </c>
      <c r="B324" s="74">
        <v>8.085687828E9</v>
      </c>
      <c r="C324" s="75" t="s">
        <v>166</v>
      </c>
      <c r="D324" s="76">
        <v>45860.83384259259</v>
      </c>
      <c r="E324" s="75" t="s">
        <v>83</v>
      </c>
      <c r="F324" s="75" t="s">
        <v>129</v>
      </c>
      <c r="G324" s="90" t="s">
        <v>14</v>
      </c>
      <c r="H324" s="91">
        <v>1.0</v>
      </c>
      <c r="I324" s="80"/>
      <c r="J324" s="77">
        <v>1.0</v>
      </c>
      <c r="K324" s="79"/>
      <c r="L324" s="79"/>
      <c r="M324" s="80"/>
      <c r="N324" s="79"/>
      <c r="O324" s="81">
        <v>9500.0</v>
      </c>
      <c r="P324" s="86"/>
      <c r="Q324" s="82">
        <f t="array" ref="Q324">ifna(IF(D324="","",INDEX(UpdateSheet!K:K,MATCH(1,(UpdateSheet!G:G=MAXIFS(UpdateSheet!G:G, UpdateSheet!H:H, G324, UpdateSheet!I:I, J324, UpdateSheet!G:G, "&lt;=" &amp; D324))*(UpdateSheet!H:H=G324) * 
   (UpdateSheet!I:I=J324), 0))),"")
</f>
        <v>35500</v>
      </c>
      <c r="R324" s="81">
        <v>26000.0</v>
      </c>
      <c r="S324" s="63" t="str">
        <f t="shared" ref="S324:S326" si="34">if(A324="","","Pending")</f>
        <v>Pending</v>
      </c>
      <c r="T324" s="87"/>
      <c r="U324" s="84" t="s">
        <v>97</v>
      </c>
      <c r="V324" s="84" t="s">
        <v>97</v>
      </c>
      <c r="W324" s="85" t="b">
        <f t="shared" si="1"/>
        <v>0</v>
      </c>
      <c r="X324" s="63"/>
      <c r="Y324" s="63"/>
      <c r="Z324" s="63"/>
    </row>
    <row r="325">
      <c r="A325" s="75" t="s">
        <v>576</v>
      </c>
      <c r="B325" s="74">
        <v>2.348032030303E12</v>
      </c>
      <c r="C325" s="75" t="s">
        <v>64</v>
      </c>
      <c r="D325" s="76">
        <v>45860.91918981481</v>
      </c>
      <c r="E325" s="75" t="s">
        <v>83</v>
      </c>
      <c r="F325" s="75" t="s">
        <v>129</v>
      </c>
      <c r="G325" s="90" t="s">
        <v>14</v>
      </c>
      <c r="H325" s="91">
        <v>2.0</v>
      </c>
      <c r="I325" s="80"/>
      <c r="J325" s="77">
        <v>2.0</v>
      </c>
      <c r="K325" s="79"/>
      <c r="L325" s="79"/>
      <c r="M325" s="80"/>
      <c r="N325" s="79"/>
      <c r="O325" s="81">
        <v>19000.0</v>
      </c>
      <c r="P325" s="86"/>
      <c r="Q325" s="82">
        <f t="array" ref="Q325">ifna(IF(D325="","",INDEX(UpdateSheet!K:K,MATCH(1,(UpdateSheet!G:G=MAXIFS(UpdateSheet!G:G, UpdateSheet!H:H, G325, UpdateSheet!I:I, J325, UpdateSheet!G:G, "&lt;=" &amp; D325))*(UpdateSheet!H:H=G325) * 
   (UpdateSheet!I:I=J325), 0))),"")
</f>
        <v>49500</v>
      </c>
      <c r="R325" s="81">
        <v>30500.0</v>
      </c>
      <c r="S325" s="63" t="str">
        <f t="shared" si="34"/>
        <v>Pending</v>
      </c>
      <c r="T325" s="87"/>
      <c r="U325" s="84" t="s">
        <v>97</v>
      </c>
      <c r="V325" s="84" t="s">
        <v>97</v>
      </c>
      <c r="W325" s="85" t="b">
        <f t="shared" si="1"/>
        <v>0</v>
      </c>
      <c r="X325" s="63"/>
      <c r="Y325" s="63"/>
      <c r="Z325" s="63"/>
    </row>
    <row r="326">
      <c r="A326" s="75" t="s">
        <v>577</v>
      </c>
      <c r="B326" s="74">
        <v>8.037875632E9</v>
      </c>
      <c r="C326" s="75" t="s">
        <v>12</v>
      </c>
      <c r="D326" s="76">
        <v>45861.1565625</v>
      </c>
      <c r="E326" s="75" t="s">
        <v>83</v>
      </c>
      <c r="F326" s="75" t="s">
        <v>129</v>
      </c>
      <c r="G326" s="90" t="s">
        <v>14</v>
      </c>
      <c r="H326" s="91">
        <v>3.0</v>
      </c>
      <c r="I326" s="80"/>
      <c r="J326" s="77">
        <v>3.0</v>
      </c>
      <c r="K326" s="79"/>
      <c r="L326" s="79"/>
      <c r="M326" s="80"/>
      <c r="N326" s="79"/>
      <c r="O326" s="81">
        <v>28500.0</v>
      </c>
      <c r="P326" s="86"/>
      <c r="Q326" s="82">
        <f t="array" ref="Q326">ifna(IF(D326="","",INDEX(UpdateSheet!K:K,MATCH(1,(UpdateSheet!G:G=MAXIFS(UpdateSheet!G:G, UpdateSheet!H:H, G326, UpdateSheet!I:I, J326, UpdateSheet!G:G, "&lt;=" &amp; D326))*(UpdateSheet!H:H=G326) * 
   (UpdateSheet!I:I=J326), 0))),"")
</f>
        <v>61500</v>
      </c>
      <c r="R326" s="81">
        <v>33000.0</v>
      </c>
      <c r="S326" s="63" t="str">
        <f t="shared" si="34"/>
        <v>Pending</v>
      </c>
      <c r="T326" s="87"/>
      <c r="U326" s="84" t="s">
        <v>97</v>
      </c>
      <c r="V326" s="84" t="s">
        <v>97</v>
      </c>
      <c r="W326" s="85" t="b">
        <f t="shared" si="1"/>
        <v>0</v>
      </c>
      <c r="X326" s="63"/>
      <c r="Y326" s="53" t="s">
        <v>578</v>
      </c>
      <c r="Z326" s="63"/>
    </row>
    <row r="327">
      <c r="A327" s="75" t="s">
        <v>579</v>
      </c>
      <c r="B327" s="74">
        <v>8.0637377E9</v>
      </c>
      <c r="C327" s="75" t="s">
        <v>62</v>
      </c>
      <c r="D327" s="76">
        <v>45861.21230324074</v>
      </c>
      <c r="E327" s="75" t="s">
        <v>83</v>
      </c>
      <c r="F327" s="75" t="s">
        <v>129</v>
      </c>
      <c r="G327" s="90" t="s">
        <v>14</v>
      </c>
      <c r="H327" s="91">
        <v>1.0</v>
      </c>
      <c r="I327" s="80"/>
      <c r="J327" s="77">
        <v>1.0</v>
      </c>
      <c r="K327" s="79"/>
      <c r="L327" s="79"/>
      <c r="M327" s="80"/>
      <c r="N327" s="79"/>
      <c r="O327" s="81">
        <v>9500.0</v>
      </c>
      <c r="P327" s="55">
        <v>5000.0</v>
      </c>
      <c r="Q327" s="82">
        <f t="array" ref="Q327">ifna(IF(D327="","",INDEX(UpdateSheet!K:K,MATCH(1,(UpdateSheet!G:G=MAXIFS(UpdateSheet!G:G, UpdateSheet!H:H, G327, UpdateSheet!I:I, J327, UpdateSheet!G:G, "&lt;=" &amp; D327))*(UpdateSheet!H:H=G327) * 
   (UpdateSheet!I:I=J327), 0))),"")
</f>
        <v>35500</v>
      </c>
      <c r="R327" s="81">
        <v>21000.0</v>
      </c>
      <c r="S327" s="53" t="s">
        <v>72</v>
      </c>
      <c r="T327" s="83">
        <v>45861.0</v>
      </c>
      <c r="U327" s="84" t="s">
        <v>83</v>
      </c>
      <c r="V327" s="84" t="s">
        <v>129</v>
      </c>
      <c r="W327" s="85" t="b">
        <f t="shared" si="1"/>
        <v>1</v>
      </c>
      <c r="X327" s="53" t="s">
        <v>60</v>
      </c>
      <c r="Y327" s="63"/>
      <c r="Z327" s="63"/>
    </row>
    <row r="328">
      <c r="A328" s="75" t="s">
        <v>580</v>
      </c>
      <c r="B328" s="74">
        <v>8.144849288E9</v>
      </c>
      <c r="C328" s="75" t="s">
        <v>62</v>
      </c>
      <c r="D328" s="76">
        <v>45861.21585648148</v>
      </c>
      <c r="E328" s="75" t="s">
        <v>83</v>
      </c>
      <c r="F328" s="75" t="s">
        <v>129</v>
      </c>
      <c r="G328" s="90" t="s">
        <v>14</v>
      </c>
      <c r="H328" s="91">
        <v>2.0</v>
      </c>
      <c r="I328" s="50">
        <v>1.0</v>
      </c>
      <c r="J328" s="77">
        <v>1.0</v>
      </c>
      <c r="K328" s="79"/>
      <c r="L328" s="79"/>
      <c r="M328" s="80"/>
      <c r="N328" s="79"/>
      <c r="O328" s="81">
        <v>9500.0</v>
      </c>
      <c r="P328" s="55">
        <v>5000.0</v>
      </c>
      <c r="Q328" s="82">
        <f t="array" ref="Q328">ifna(IF(D328="","",INDEX(UpdateSheet!K:K,MATCH(1,(UpdateSheet!G:G=MAXIFS(UpdateSheet!G:G, UpdateSheet!H:H, G328, UpdateSheet!I:I, J328, UpdateSheet!G:G, "&lt;=" &amp; D328))*(UpdateSheet!H:H=G328) * 
   (UpdateSheet!I:I=J328), 0))),"")
</f>
        <v>35500</v>
      </c>
      <c r="R328" s="81">
        <v>21000.0</v>
      </c>
      <c r="S328" s="53" t="s">
        <v>72</v>
      </c>
      <c r="T328" s="83">
        <v>45861.0</v>
      </c>
      <c r="U328" s="84" t="s">
        <v>83</v>
      </c>
      <c r="V328" s="84" t="s">
        <v>129</v>
      </c>
      <c r="W328" s="85" t="b">
        <f t="shared" si="1"/>
        <v>1</v>
      </c>
      <c r="X328" s="53" t="s">
        <v>60</v>
      </c>
      <c r="Y328" s="63"/>
      <c r="Z328" s="63"/>
    </row>
    <row r="329">
      <c r="A329" s="75" t="s">
        <v>581</v>
      </c>
      <c r="B329" s="74">
        <v>8.066175154E9</v>
      </c>
      <c r="C329" s="75" t="s">
        <v>12</v>
      </c>
      <c r="D329" s="76">
        <v>45861.37069444444</v>
      </c>
      <c r="E329" s="75" t="s">
        <v>83</v>
      </c>
      <c r="F329" s="75" t="s">
        <v>129</v>
      </c>
      <c r="G329" s="90" t="s">
        <v>14</v>
      </c>
      <c r="H329" s="91">
        <v>1.0</v>
      </c>
      <c r="I329" s="80"/>
      <c r="J329" s="77">
        <v>1.0</v>
      </c>
      <c r="K329" s="79"/>
      <c r="L329" s="79"/>
      <c r="M329" s="80"/>
      <c r="N329" s="79"/>
      <c r="O329" s="81">
        <v>9500.0</v>
      </c>
      <c r="P329" s="86"/>
      <c r="Q329" s="82">
        <f t="array" ref="Q329">ifna(IF(D329="","",INDEX(UpdateSheet!K:K,MATCH(1,(UpdateSheet!G:G=MAXIFS(UpdateSheet!G:G, UpdateSheet!H:H, G329, UpdateSheet!I:I, J329, UpdateSheet!G:G, "&lt;=" &amp; D329))*(UpdateSheet!H:H=G329) * 
   (UpdateSheet!I:I=J329), 0))),"")
</f>
        <v>35500</v>
      </c>
      <c r="R329" s="81">
        <v>26000.0</v>
      </c>
      <c r="S329" s="63" t="str">
        <f>if(A329="","","Pending")</f>
        <v>Pending</v>
      </c>
      <c r="T329" s="87"/>
      <c r="U329" s="84" t="s">
        <v>97</v>
      </c>
      <c r="V329" s="84" t="s">
        <v>97</v>
      </c>
      <c r="W329" s="85" t="b">
        <f t="shared" si="1"/>
        <v>0</v>
      </c>
      <c r="X329" s="63"/>
      <c r="Y329" s="53" t="s">
        <v>582</v>
      </c>
      <c r="Z329" s="63"/>
    </row>
    <row r="330">
      <c r="A330" s="75" t="s">
        <v>583</v>
      </c>
      <c r="B330" s="74">
        <v>7.060659524E9</v>
      </c>
      <c r="C330" s="75" t="s">
        <v>149</v>
      </c>
      <c r="D330" s="76">
        <v>45861.41111111111</v>
      </c>
      <c r="E330" s="75" t="s">
        <v>83</v>
      </c>
      <c r="F330" s="75" t="s">
        <v>129</v>
      </c>
      <c r="G330" s="90" t="s">
        <v>14</v>
      </c>
      <c r="H330" s="91">
        <v>3.0</v>
      </c>
      <c r="I330" s="80"/>
      <c r="J330" s="77">
        <v>3.0</v>
      </c>
      <c r="K330" s="79"/>
      <c r="L330" s="79"/>
      <c r="M330" s="80"/>
      <c r="N330" s="79"/>
      <c r="O330" s="81">
        <v>28500.0</v>
      </c>
      <c r="P330" s="55">
        <v>8500.0</v>
      </c>
      <c r="Q330" s="82">
        <f t="array" ref="Q330">ifna(IF(D330="","",INDEX(UpdateSheet!K:K,MATCH(1,(UpdateSheet!G:G=MAXIFS(UpdateSheet!G:G, UpdateSheet!H:H, G330, UpdateSheet!I:I, J330, UpdateSheet!G:G, "&lt;=" &amp; D330))*(UpdateSheet!H:H=G330) * 
   (UpdateSheet!I:I=J330), 0))),"")
</f>
        <v>61500</v>
      </c>
      <c r="R330" s="81">
        <v>24500.0</v>
      </c>
      <c r="S330" s="53" t="s">
        <v>72</v>
      </c>
      <c r="T330" s="83">
        <v>45861.0</v>
      </c>
      <c r="U330" s="84" t="s">
        <v>83</v>
      </c>
      <c r="V330" s="84" t="s">
        <v>129</v>
      </c>
      <c r="W330" s="85" t="b">
        <f t="shared" si="1"/>
        <v>1</v>
      </c>
      <c r="X330" s="53" t="s">
        <v>41</v>
      </c>
      <c r="Y330" s="53" t="s">
        <v>584</v>
      </c>
      <c r="Z330" s="63"/>
    </row>
    <row r="331">
      <c r="A331" s="75" t="s">
        <v>585</v>
      </c>
      <c r="B331" s="74">
        <v>8.034374035E9</v>
      </c>
      <c r="C331" s="75" t="s">
        <v>198</v>
      </c>
      <c r="D331" s="76">
        <v>45862.275231481486</v>
      </c>
      <c r="E331" s="75" t="s">
        <v>83</v>
      </c>
      <c r="F331" s="75" t="s">
        <v>129</v>
      </c>
      <c r="G331" s="90" t="s">
        <v>14</v>
      </c>
      <c r="H331" s="91">
        <v>1.0</v>
      </c>
      <c r="I331" s="80"/>
      <c r="J331" s="77">
        <v>1.0</v>
      </c>
      <c r="K331" s="79"/>
      <c r="L331" s="79"/>
      <c r="M331" s="80"/>
      <c r="N331" s="79"/>
      <c r="O331" s="81">
        <v>9500.0</v>
      </c>
      <c r="P331" s="55">
        <v>5500.0</v>
      </c>
      <c r="Q331" s="82">
        <f t="array" ref="Q331">ifna(IF(D331="","",INDEX(UpdateSheet!K:K,MATCH(1,(UpdateSheet!G:G=MAXIFS(UpdateSheet!G:G, UpdateSheet!H:H, G331, UpdateSheet!I:I, J331, UpdateSheet!G:G, "&lt;=" &amp; D331))*(UpdateSheet!H:H=G331) * 
   (UpdateSheet!I:I=J331), 0))),"")
</f>
        <v>35500</v>
      </c>
      <c r="R331" s="81">
        <v>20500.0</v>
      </c>
      <c r="S331" s="53" t="s">
        <v>72</v>
      </c>
      <c r="T331" s="83">
        <v>45873.0</v>
      </c>
      <c r="U331" s="84" t="s">
        <v>84</v>
      </c>
      <c r="V331" s="84" t="s">
        <v>129</v>
      </c>
      <c r="W331" s="85" t="b">
        <f t="shared" si="1"/>
        <v>1</v>
      </c>
      <c r="X331" s="53" t="s">
        <v>45</v>
      </c>
      <c r="Y331" s="53"/>
      <c r="Z331" s="63"/>
    </row>
    <row r="332">
      <c r="A332" s="75" t="s">
        <v>586</v>
      </c>
      <c r="B332" s="74">
        <v>8.03625834E9</v>
      </c>
      <c r="C332" s="75" t="s">
        <v>12</v>
      </c>
      <c r="D332" s="76">
        <v>45862.29465277778</v>
      </c>
      <c r="E332" s="75" t="s">
        <v>83</v>
      </c>
      <c r="F332" s="75" t="s">
        <v>129</v>
      </c>
      <c r="G332" s="90" t="s">
        <v>14</v>
      </c>
      <c r="H332" s="91">
        <v>2.0</v>
      </c>
      <c r="I332" s="80"/>
      <c r="J332" s="77">
        <v>2.0</v>
      </c>
      <c r="K332" s="79"/>
      <c r="L332" s="79"/>
      <c r="M332" s="80"/>
      <c r="N332" s="79"/>
      <c r="O332" s="81">
        <v>19000.0</v>
      </c>
      <c r="P332" s="86"/>
      <c r="Q332" s="82">
        <f t="array" ref="Q332">ifna(IF(D332="","",INDEX(UpdateSheet!K:K,MATCH(1,(UpdateSheet!G:G=MAXIFS(UpdateSheet!G:G, UpdateSheet!H:H, G332, UpdateSheet!I:I, J332, UpdateSheet!G:G, "&lt;=" &amp; D332))*(UpdateSheet!H:H=G332) * 
   (UpdateSheet!I:I=J332), 0))),"")
</f>
        <v>49500</v>
      </c>
      <c r="R332" s="81">
        <v>30500.0</v>
      </c>
      <c r="S332" s="63" t="str">
        <f t="shared" ref="S332:S336" si="35">if(A332="","","Pending")</f>
        <v>Pending</v>
      </c>
      <c r="T332" s="87"/>
      <c r="U332" s="84" t="s">
        <v>97</v>
      </c>
      <c r="V332" s="84" t="s">
        <v>97</v>
      </c>
      <c r="W332" s="85" t="b">
        <f t="shared" si="1"/>
        <v>0</v>
      </c>
      <c r="X332" s="63"/>
      <c r="Y332" s="53" t="s">
        <v>587</v>
      </c>
      <c r="Z332" s="63"/>
    </row>
    <row r="333">
      <c r="A333" s="75" t="s">
        <v>588</v>
      </c>
      <c r="B333" s="74">
        <v>9.164940419E9</v>
      </c>
      <c r="C333" s="75" t="s">
        <v>131</v>
      </c>
      <c r="D333" s="76">
        <v>45862.2986574074</v>
      </c>
      <c r="E333" s="75" t="s">
        <v>83</v>
      </c>
      <c r="F333" s="75" t="s">
        <v>129</v>
      </c>
      <c r="G333" s="90" t="s">
        <v>14</v>
      </c>
      <c r="H333" s="91">
        <v>1.0</v>
      </c>
      <c r="I333" s="80"/>
      <c r="J333" s="77">
        <v>1.0</v>
      </c>
      <c r="K333" s="79"/>
      <c r="L333" s="79"/>
      <c r="M333" s="80"/>
      <c r="N333" s="79"/>
      <c r="O333" s="81">
        <v>9500.0</v>
      </c>
      <c r="P333" s="86"/>
      <c r="Q333" s="82">
        <f t="array" ref="Q333">ifna(IF(D333="","",INDEX(UpdateSheet!K:K,MATCH(1,(UpdateSheet!G:G=MAXIFS(UpdateSheet!G:G, UpdateSheet!H:H, G333, UpdateSheet!I:I, J333, UpdateSheet!G:G, "&lt;=" &amp; D333))*(UpdateSheet!H:H=G333) * 
   (UpdateSheet!I:I=J333), 0))),"")
</f>
        <v>35500</v>
      </c>
      <c r="R333" s="81">
        <v>26000.0</v>
      </c>
      <c r="S333" s="63" t="str">
        <f t="shared" si="35"/>
        <v>Pending</v>
      </c>
      <c r="T333" s="87"/>
      <c r="U333" s="84" t="s">
        <v>97</v>
      </c>
      <c r="V333" s="84" t="s">
        <v>97</v>
      </c>
      <c r="W333" s="85" t="b">
        <f t="shared" si="1"/>
        <v>0</v>
      </c>
      <c r="X333" s="63"/>
      <c r="Y333" s="53" t="s">
        <v>589</v>
      </c>
      <c r="Z333" s="63"/>
    </row>
    <row r="334">
      <c r="A334" s="75" t="s">
        <v>590</v>
      </c>
      <c r="B334" s="74">
        <v>7.034888838E9</v>
      </c>
      <c r="C334" s="75" t="s">
        <v>12</v>
      </c>
      <c r="D334" s="76">
        <v>45862.39439814815</v>
      </c>
      <c r="E334" s="75" t="s">
        <v>83</v>
      </c>
      <c r="F334" s="75" t="s">
        <v>129</v>
      </c>
      <c r="G334" s="90" t="s">
        <v>14</v>
      </c>
      <c r="H334" s="91">
        <v>1.0</v>
      </c>
      <c r="I334" s="80"/>
      <c r="J334" s="77">
        <v>1.0</v>
      </c>
      <c r="K334" s="79"/>
      <c r="L334" s="79"/>
      <c r="M334" s="80"/>
      <c r="N334" s="79"/>
      <c r="O334" s="81">
        <v>9500.0</v>
      </c>
      <c r="P334" s="86"/>
      <c r="Q334" s="82">
        <f t="array" ref="Q334">ifna(IF(D334="","",INDEX(UpdateSheet!K:K,MATCH(1,(UpdateSheet!G:G=MAXIFS(UpdateSheet!G:G, UpdateSheet!H:H, G334, UpdateSheet!I:I, J334, UpdateSheet!G:G, "&lt;=" &amp; D334))*(UpdateSheet!H:H=G334) * 
   (UpdateSheet!I:I=J334), 0))),"")
</f>
        <v>35500</v>
      </c>
      <c r="R334" s="81">
        <v>26000.0</v>
      </c>
      <c r="S334" s="63" t="str">
        <f t="shared" si="35"/>
        <v>Pending</v>
      </c>
      <c r="T334" s="87"/>
      <c r="U334" s="84" t="s">
        <v>97</v>
      </c>
      <c r="V334" s="84" t="s">
        <v>97</v>
      </c>
      <c r="W334" s="85" t="b">
        <f t="shared" si="1"/>
        <v>0</v>
      </c>
      <c r="X334" s="63"/>
      <c r="Y334" s="53" t="s">
        <v>591</v>
      </c>
      <c r="Z334" s="63"/>
    </row>
    <row r="335">
      <c r="A335" s="75" t="s">
        <v>592</v>
      </c>
      <c r="B335" s="74">
        <v>8.167786435E9</v>
      </c>
      <c r="C335" s="75" t="s">
        <v>25</v>
      </c>
      <c r="D335" s="76">
        <v>45862.493622685186</v>
      </c>
      <c r="E335" s="75" t="s">
        <v>83</v>
      </c>
      <c r="F335" s="75" t="s">
        <v>129</v>
      </c>
      <c r="G335" s="90" t="s">
        <v>14</v>
      </c>
      <c r="H335" s="91">
        <v>3.0</v>
      </c>
      <c r="I335" s="80"/>
      <c r="J335" s="77">
        <v>3.0</v>
      </c>
      <c r="K335" s="79"/>
      <c r="L335" s="79"/>
      <c r="M335" s="80"/>
      <c r="N335" s="79"/>
      <c r="O335" s="81">
        <v>28500.0</v>
      </c>
      <c r="P335" s="86"/>
      <c r="Q335" s="82">
        <f t="array" ref="Q335">ifna(IF(D335="","",INDEX(UpdateSheet!K:K,MATCH(1,(UpdateSheet!G:G=MAXIFS(UpdateSheet!G:G, UpdateSheet!H:H, G335, UpdateSheet!I:I, J335, UpdateSheet!G:G, "&lt;=" &amp; D335))*(UpdateSheet!H:H=G335) * 
   (UpdateSheet!I:I=J335), 0))),"")
</f>
        <v>61500</v>
      </c>
      <c r="R335" s="81">
        <v>33000.0</v>
      </c>
      <c r="S335" s="63" t="str">
        <f t="shared" si="35"/>
        <v>Pending</v>
      </c>
      <c r="T335" s="87"/>
      <c r="U335" s="84" t="s">
        <v>97</v>
      </c>
      <c r="V335" s="84" t="s">
        <v>97</v>
      </c>
      <c r="W335" s="85" t="b">
        <f t="shared" si="1"/>
        <v>0</v>
      </c>
      <c r="X335" s="63"/>
      <c r="Y335" s="53" t="s">
        <v>593</v>
      </c>
      <c r="Z335" s="63"/>
    </row>
    <row r="336">
      <c r="A336" s="75" t="s">
        <v>594</v>
      </c>
      <c r="B336" s="74">
        <v>8.038166311E9</v>
      </c>
      <c r="C336" s="75" t="s">
        <v>12</v>
      </c>
      <c r="D336" s="76">
        <v>45862.51064814815</v>
      </c>
      <c r="E336" s="75" t="s">
        <v>83</v>
      </c>
      <c r="F336" s="75" t="s">
        <v>129</v>
      </c>
      <c r="G336" s="90" t="s">
        <v>14</v>
      </c>
      <c r="H336" s="91">
        <v>1.0</v>
      </c>
      <c r="I336" s="80"/>
      <c r="J336" s="77">
        <v>1.0</v>
      </c>
      <c r="K336" s="79"/>
      <c r="L336" s="79"/>
      <c r="M336" s="80"/>
      <c r="N336" s="79"/>
      <c r="O336" s="81">
        <v>9500.0</v>
      </c>
      <c r="P336" s="86"/>
      <c r="Q336" s="82">
        <f t="array" ref="Q336">ifna(IF(D336="","",INDEX(UpdateSheet!K:K,MATCH(1,(UpdateSheet!G:G=MAXIFS(UpdateSheet!G:G, UpdateSheet!H:H, G336, UpdateSheet!I:I, J336, UpdateSheet!G:G, "&lt;=" &amp; D336))*(UpdateSheet!H:H=G336) * 
   (UpdateSheet!I:I=J336), 0))),"")
</f>
        <v>35500</v>
      </c>
      <c r="R336" s="81">
        <v>26000.0</v>
      </c>
      <c r="S336" s="63" t="str">
        <f t="shared" si="35"/>
        <v>Pending</v>
      </c>
      <c r="T336" s="87"/>
      <c r="U336" s="84" t="s">
        <v>97</v>
      </c>
      <c r="V336" s="84" t="s">
        <v>97</v>
      </c>
      <c r="W336" s="85" t="b">
        <f t="shared" si="1"/>
        <v>0</v>
      </c>
      <c r="X336" s="63"/>
      <c r="Y336" s="53" t="s">
        <v>595</v>
      </c>
      <c r="Z336" s="63"/>
    </row>
    <row r="337">
      <c r="A337" s="75" t="s">
        <v>596</v>
      </c>
      <c r="B337" s="74">
        <v>8.033488441E9</v>
      </c>
      <c r="C337" s="75" t="s">
        <v>62</v>
      </c>
      <c r="D337" s="76">
        <v>45862.53768518519</v>
      </c>
      <c r="E337" s="75" t="s">
        <v>83</v>
      </c>
      <c r="F337" s="75" t="s">
        <v>129</v>
      </c>
      <c r="G337" s="90" t="s">
        <v>14</v>
      </c>
      <c r="H337" s="91">
        <v>1.0</v>
      </c>
      <c r="I337" s="80"/>
      <c r="J337" s="77">
        <v>1.0</v>
      </c>
      <c r="K337" s="79"/>
      <c r="L337" s="79"/>
      <c r="M337" s="80"/>
      <c r="N337" s="79"/>
      <c r="O337" s="81">
        <v>9500.0</v>
      </c>
      <c r="P337" s="55">
        <v>7000.0</v>
      </c>
      <c r="Q337" s="82">
        <f t="array" ref="Q337">ifna(IF(D337="","",INDEX(UpdateSheet!K:K,MATCH(1,(UpdateSheet!G:G=MAXIFS(UpdateSheet!G:G, UpdateSheet!H:H, G337, UpdateSheet!I:I, J337, UpdateSheet!G:G, "&lt;=" &amp; D337))*(UpdateSheet!H:H=G337) * 
   (UpdateSheet!I:I=J337), 0))),"")
</f>
        <v>35500</v>
      </c>
      <c r="R337" s="81">
        <v>19000.0</v>
      </c>
      <c r="S337" s="53" t="s">
        <v>72</v>
      </c>
      <c r="T337" s="83">
        <v>45862.0</v>
      </c>
      <c r="U337" s="84" t="s">
        <v>83</v>
      </c>
      <c r="V337" s="84" t="s">
        <v>129</v>
      </c>
      <c r="W337" s="85" t="b">
        <f t="shared" si="1"/>
        <v>1</v>
      </c>
      <c r="X337" s="53" t="s">
        <v>60</v>
      </c>
      <c r="Y337" s="63"/>
      <c r="Z337" s="63"/>
    </row>
    <row r="338">
      <c r="A338" s="75" t="s">
        <v>597</v>
      </c>
      <c r="B338" s="74">
        <v>8.033233E9</v>
      </c>
      <c r="C338" s="75" t="s">
        <v>62</v>
      </c>
      <c r="D338" s="76">
        <v>45862.64619212963</v>
      </c>
      <c r="E338" s="75" t="s">
        <v>83</v>
      </c>
      <c r="F338" s="75" t="s">
        <v>129</v>
      </c>
      <c r="G338" s="90" t="s">
        <v>14</v>
      </c>
      <c r="H338" s="91">
        <v>3.0</v>
      </c>
      <c r="I338" s="80"/>
      <c r="J338" s="77">
        <v>3.0</v>
      </c>
      <c r="K338" s="79"/>
      <c r="L338" s="79"/>
      <c r="M338" s="80"/>
      <c r="N338" s="79"/>
      <c r="O338" s="81">
        <v>28500.0</v>
      </c>
      <c r="P338" s="86"/>
      <c r="Q338" s="82">
        <f t="array" ref="Q338">ifna(IF(D338="","",INDEX(UpdateSheet!K:K,MATCH(1,(UpdateSheet!G:G=MAXIFS(UpdateSheet!G:G, UpdateSheet!H:H, G338, UpdateSheet!I:I, J338, UpdateSheet!G:G, "&lt;=" &amp; D338))*(UpdateSheet!H:H=G338) * 
   (UpdateSheet!I:I=J338), 0))),"")
</f>
        <v>61500</v>
      </c>
      <c r="R338" s="81">
        <v>33000.0</v>
      </c>
      <c r="S338" s="63" t="str">
        <f>if(A338="","","Pending")</f>
        <v>Pending</v>
      </c>
      <c r="T338" s="87"/>
      <c r="U338" s="84" t="s">
        <v>97</v>
      </c>
      <c r="V338" s="84" t="s">
        <v>97</v>
      </c>
      <c r="W338" s="85" t="b">
        <f t="shared" si="1"/>
        <v>0</v>
      </c>
      <c r="X338" s="63"/>
      <c r="Y338" s="53" t="s">
        <v>598</v>
      </c>
      <c r="Z338" s="63"/>
    </row>
    <row r="339">
      <c r="A339" s="75" t="s">
        <v>599</v>
      </c>
      <c r="B339" s="74">
        <v>8.026898476E9</v>
      </c>
      <c r="C339" s="75" t="s">
        <v>219</v>
      </c>
      <c r="D339" s="76">
        <v>45863.26509259259</v>
      </c>
      <c r="E339" s="75" t="s">
        <v>83</v>
      </c>
      <c r="F339" s="75" t="s">
        <v>129</v>
      </c>
      <c r="G339" s="90" t="s">
        <v>14</v>
      </c>
      <c r="H339" s="91">
        <v>1.0</v>
      </c>
      <c r="I339" s="80"/>
      <c r="J339" s="77">
        <v>1.0</v>
      </c>
      <c r="K339" s="79"/>
      <c r="L339" s="79"/>
      <c r="M339" s="80"/>
      <c r="N339" s="79"/>
      <c r="O339" s="81">
        <v>9500.0</v>
      </c>
      <c r="P339" s="86"/>
      <c r="Q339" s="82">
        <f t="array" ref="Q339">ifna(IF(D339="","",INDEX(UpdateSheet!K:K,MATCH(1,(UpdateSheet!G:G=MAXIFS(UpdateSheet!G:G, UpdateSheet!H:H, G339, UpdateSheet!I:I, J339, UpdateSheet!G:G, "&lt;=" &amp; D339))*(UpdateSheet!H:H=G339) * 
   (UpdateSheet!I:I=J339), 0))),"")
</f>
        <v>35500</v>
      </c>
      <c r="R339" s="81">
        <v>26000.0</v>
      </c>
      <c r="S339" s="53" t="s">
        <v>72</v>
      </c>
      <c r="T339" s="83">
        <v>45951.0</v>
      </c>
      <c r="U339" s="84" t="s">
        <v>86</v>
      </c>
      <c r="V339" s="84" t="s">
        <v>129</v>
      </c>
      <c r="W339" s="85" t="b">
        <f t="shared" si="1"/>
        <v>1</v>
      </c>
      <c r="X339" s="53" t="s">
        <v>41</v>
      </c>
      <c r="Y339" s="53"/>
      <c r="Z339" s="63"/>
    </row>
    <row r="340">
      <c r="A340" s="75" t="s">
        <v>600</v>
      </c>
      <c r="B340" s="74">
        <v>8.0230467E9</v>
      </c>
      <c r="C340" s="75" t="s">
        <v>62</v>
      </c>
      <c r="D340" s="76">
        <v>45863.27133101852</v>
      </c>
      <c r="E340" s="75" t="s">
        <v>83</v>
      </c>
      <c r="F340" s="75" t="s">
        <v>129</v>
      </c>
      <c r="G340" s="90" t="s">
        <v>14</v>
      </c>
      <c r="H340" s="91">
        <v>1.0</v>
      </c>
      <c r="I340" s="80"/>
      <c r="J340" s="77">
        <v>1.0</v>
      </c>
      <c r="K340" s="79"/>
      <c r="L340" s="79"/>
      <c r="M340" s="80"/>
      <c r="N340" s="79"/>
      <c r="O340" s="81">
        <v>9500.0</v>
      </c>
      <c r="P340" s="86"/>
      <c r="Q340" s="82">
        <f t="array" ref="Q340">ifna(IF(D340="","",INDEX(UpdateSheet!K:K,MATCH(1,(UpdateSheet!G:G=MAXIFS(UpdateSheet!G:G, UpdateSheet!H:H, G340, UpdateSheet!I:I, J340, UpdateSheet!G:G, "&lt;=" &amp; D340))*(UpdateSheet!H:H=G340) * 
   (UpdateSheet!I:I=J340), 0))),"")
</f>
        <v>35500</v>
      </c>
      <c r="R340" s="81">
        <v>26000.0</v>
      </c>
      <c r="S340" s="63" t="str">
        <f t="shared" ref="S340:S341" si="36">if(A340="","","Pending")</f>
        <v>Pending</v>
      </c>
      <c r="T340" s="87"/>
      <c r="U340" s="84" t="s">
        <v>97</v>
      </c>
      <c r="V340" s="84" t="s">
        <v>97</v>
      </c>
      <c r="W340" s="85" t="b">
        <f t="shared" si="1"/>
        <v>0</v>
      </c>
      <c r="X340" s="63"/>
      <c r="Y340" s="53" t="s">
        <v>601</v>
      </c>
      <c r="Z340" s="63"/>
    </row>
    <row r="341">
      <c r="A341" s="75" t="s">
        <v>602</v>
      </c>
      <c r="B341" s="74">
        <v>7.052109471E9</v>
      </c>
      <c r="C341" s="75" t="s">
        <v>254</v>
      </c>
      <c r="D341" s="76">
        <v>45863.311585648145</v>
      </c>
      <c r="E341" s="75" t="s">
        <v>83</v>
      </c>
      <c r="F341" s="75" t="s">
        <v>129</v>
      </c>
      <c r="G341" s="90" t="s">
        <v>14</v>
      </c>
      <c r="H341" s="91">
        <v>2.0</v>
      </c>
      <c r="I341" s="80"/>
      <c r="J341" s="77">
        <v>2.0</v>
      </c>
      <c r="K341" s="79"/>
      <c r="L341" s="79"/>
      <c r="M341" s="80"/>
      <c r="N341" s="79"/>
      <c r="O341" s="81">
        <v>19000.0</v>
      </c>
      <c r="P341" s="86"/>
      <c r="Q341" s="82">
        <f t="array" ref="Q341">ifna(IF(D341="","",INDEX(UpdateSheet!K:K,MATCH(1,(UpdateSheet!G:G=MAXIFS(UpdateSheet!G:G, UpdateSheet!H:H, G341, UpdateSheet!I:I, J341, UpdateSheet!G:G, "&lt;=" &amp; D341))*(UpdateSheet!H:H=G341) * 
   (UpdateSheet!I:I=J341), 0))),"")
</f>
        <v>49500</v>
      </c>
      <c r="R341" s="81">
        <v>30500.0</v>
      </c>
      <c r="S341" s="63" t="str">
        <f t="shared" si="36"/>
        <v>Pending</v>
      </c>
      <c r="T341" s="87"/>
      <c r="U341" s="84" t="s">
        <v>97</v>
      </c>
      <c r="V341" s="84" t="s">
        <v>97</v>
      </c>
      <c r="W341" s="85" t="b">
        <f t="shared" si="1"/>
        <v>0</v>
      </c>
      <c r="X341" s="63"/>
      <c r="Y341" s="53" t="s">
        <v>603</v>
      </c>
      <c r="Z341" s="63"/>
    </row>
    <row r="342">
      <c r="A342" s="75" t="s">
        <v>604</v>
      </c>
      <c r="B342" s="74">
        <v>8.139997301E9</v>
      </c>
      <c r="C342" s="75" t="s">
        <v>12</v>
      </c>
      <c r="D342" s="76">
        <v>45863.318402777775</v>
      </c>
      <c r="E342" s="75" t="s">
        <v>83</v>
      </c>
      <c r="F342" s="75" t="s">
        <v>129</v>
      </c>
      <c r="G342" s="90" t="s">
        <v>14</v>
      </c>
      <c r="H342" s="91">
        <v>1.0</v>
      </c>
      <c r="I342" s="80"/>
      <c r="J342" s="77">
        <v>1.0</v>
      </c>
      <c r="K342" s="79"/>
      <c r="L342" s="79"/>
      <c r="M342" s="80"/>
      <c r="N342" s="79"/>
      <c r="O342" s="81">
        <v>9500.0</v>
      </c>
      <c r="P342" s="55">
        <v>4000.0</v>
      </c>
      <c r="Q342" s="82">
        <f t="array" ref="Q342">ifna(IF(D342="","",INDEX(UpdateSheet!K:K,MATCH(1,(UpdateSheet!G:G=MAXIFS(UpdateSheet!G:G, UpdateSheet!H:H, G342, UpdateSheet!I:I, J342, UpdateSheet!G:G, "&lt;=" &amp; D342))*(UpdateSheet!H:H=G342) * 
   (UpdateSheet!I:I=J342), 0))),"")
</f>
        <v>35500</v>
      </c>
      <c r="R342" s="81">
        <v>22000.0</v>
      </c>
      <c r="S342" s="53" t="s">
        <v>72</v>
      </c>
      <c r="T342" s="83">
        <v>45864.0</v>
      </c>
      <c r="U342" s="84" t="s">
        <v>83</v>
      </c>
      <c r="V342" s="84" t="s">
        <v>129</v>
      </c>
      <c r="W342" s="85" t="b">
        <f t="shared" si="1"/>
        <v>1</v>
      </c>
      <c r="X342" s="53" t="s">
        <v>11</v>
      </c>
      <c r="Y342" s="63"/>
      <c r="Z342" s="63"/>
    </row>
    <row r="343">
      <c r="A343" s="75" t="s">
        <v>605</v>
      </c>
      <c r="B343" s="74">
        <v>8.062124575E9</v>
      </c>
      <c r="C343" s="75" t="s">
        <v>62</v>
      </c>
      <c r="D343" s="76">
        <v>45863.32773148148</v>
      </c>
      <c r="E343" s="75" t="s">
        <v>83</v>
      </c>
      <c r="F343" s="75" t="s">
        <v>129</v>
      </c>
      <c r="G343" s="90" t="s">
        <v>14</v>
      </c>
      <c r="H343" s="91">
        <v>1.0</v>
      </c>
      <c r="I343" s="80"/>
      <c r="J343" s="77">
        <v>1.0</v>
      </c>
      <c r="K343" s="79"/>
      <c r="L343" s="79"/>
      <c r="M343" s="80"/>
      <c r="N343" s="79"/>
      <c r="O343" s="81">
        <v>9500.0</v>
      </c>
      <c r="P343" s="55">
        <v>5000.0</v>
      </c>
      <c r="Q343" s="82">
        <f t="array" ref="Q343">ifna(IF(D343="","",INDEX(UpdateSheet!K:K,MATCH(1,(UpdateSheet!G:G=MAXIFS(UpdateSheet!G:G, UpdateSheet!H:H, G343, UpdateSheet!I:I, J343, UpdateSheet!G:G, "&lt;=" &amp; D343))*(UpdateSheet!H:H=G343) * 
   (UpdateSheet!I:I=J343), 0))),"")
</f>
        <v>35500</v>
      </c>
      <c r="R343" s="81">
        <v>21000.0</v>
      </c>
      <c r="S343" s="53" t="s">
        <v>72</v>
      </c>
      <c r="T343" s="83">
        <v>45863.0</v>
      </c>
      <c r="U343" s="84" t="s">
        <v>83</v>
      </c>
      <c r="V343" s="84" t="s">
        <v>129</v>
      </c>
      <c r="W343" s="85" t="b">
        <f t="shared" si="1"/>
        <v>1</v>
      </c>
      <c r="X343" s="53" t="s">
        <v>60</v>
      </c>
      <c r="Y343" s="63"/>
      <c r="Z343" s="63"/>
    </row>
    <row r="344">
      <c r="A344" s="75" t="s">
        <v>606</v>
      </c>
      <c r="B344" s="74">
        <v>8.03716198E9</v>
      </c>
      <c r="C344" s="75" t="s">
        <v>198</v>
      </c>
      <c r="D344" s="76">
        <v>45863.47142361111</v>
      </c>
      <c r="E344" s="75" t="s">
        <v>83</v>
      </c>
      <c r="F344" s="75" t="s">
        <v>129</v>
      </c>
      <c r="G344" s="90" t="s">
        <v>14</v>
      </c>
      <c r="H344" s="91">
        <v>1.0</v>
      </c>
      <c r="I344" s="80"/>
      <c r="J344" s="77">
        <v>1.0</v>
      </c>
      <c r="K344" s="79"/>
      <c r="L344" s="79"/>
      <c r="M344" s="80"/>
      <c r="N344" s="79"/>
      <c r="O344" s="81">
        <v>9500.0</v>
      </c>
      <c r="P344" s="55">
        <v>5000.0</v>
      </c>
      <c r="Q344" s="82">
        <f t="array" ref="Q344">ifna(IF(D344="","",INDEX(UpdateSheet!K:K,MATCH(1,(UpdateSheet!G:G=MAXIFS(UpdateSheet!G:G, UpdateSheet!H:H, G344, UpdateSheet!I:I, J344, UpdateSheet!G:G, "&lt;=" &amp; D344))*(UpdateSheet!H:H=G344) * 
   (UpdateSheet!I:I=J344), 0))),"")
</f>
        <v>35500</v>
      </c>
      <c r="R344" s="81">
        <v>21000.0</v>
      </c>
      <c r="S344" s="53" t="s">
        <v>72</v>
      </c>
      <c r="T344" s="83">
        <v>45863.0</v>
      </c>
      <c r="U344" s="84" t="s">
        <v>83</v>
      </c>
      <c r="V344" s="84" t="s">
        <v>129</v>
      </c>
      <c r="W344" s="85" t="b">
        <f t="shared" si="1"/>
        <v>1</v>
      </c>
      <c r="X344" s="53" t="s">
        <v>45</v>
      </c>
      <c r="Y344" s="63"/>
      <c r="Z344" s="63"/>
    </row>
    <row r="345">
      <c r="A345" s="75" t="s">
        <v>607</v>
      </c>
      <c r="B345" s="74">
        <v>8.028856421E9</v>
      </c>
      <c r="C345" s="75" t="s">
        <v>131</v>
      </c>
      <c r="D345" s="76">
        <v>45863.48895833333</v>
      </c>
      <c r="E345" s="75" t="s">
        <v>83</v>
      </c>
      <c r="F345" s="75" t="s">
        <v>129</v>
      </c>
      <c r="G345" s="90" t="s">
        <v>14</v>
      </c>
      <c r="H345" s="91">
        <v>1.0</v>
      </c>
      <c r="I345" s="80"/>
      <c r="J345" s="77">
        <v>1.0</v>
      </c>
      <c r="K345" s="79"/>
      <c r="L345" s="79"/>
      <c r="M345" s="80"/>
      <c r="N345" s="79"/>
      <c r="O345" s="81">
        <v>9500.0</v>
      </c>
      <c r="P345" s="86"/>
      <c r="Q345" s="82">
        <f t="array" ref="Q345">ifna(IF(D345="","",INDEX(UpdateSheet!K:K,MATCH(1,(UpdateSheet!G:G=MAXIFS(UpdateSheet!G:G, UpdateSheet!H:H, G345, UpdateSheet!I:I, J345, UpdateSheet!G:G, "&lt;=" &amp; D345))*(UpdateSheet!H:H=G345) * 
   (UpdateSheet!I:I=J345), 0))),"")
</f>
        <v>35500</v>
      </c>
      <c r="R345" s="81">
        <v>26000.0</v>
      </c>
      <c r="S345" s="53" t="s">
        <v>126</v>
      </c>
      <c r="T345" s="87"/>
      <c r="U345" s="84" t="s">
        <v>97</v>
      </c>
      <c r="V345" s="84" t="s">
        <v>97</v>
      </c>
      <c r="W345" s="85" t="b">
        <f t="shared" si="1"/>
        <v>0</v>
      </c>
      <c r="X345" s="63"/>
      <c r="Y345" s="53" t="s">
        <v>608</v>
      </c>
      <c r="Z345" s="63"/>
    </row>
    <row r="346">
      <c r="A346" s="75" t="s">
        <v>609</v>
      </c>
      <c r="B346" s="74">
        <v>2.347039026282E12</v>
      </c>
      <c r="C346" s="75" t="s">
        <v>62</v>
      </c>
      <c r="D346" s="76">
        <v>45863.61480324074</v>
      </c>
      <c r="E346" s="75" t="s">
        <v>83</v>
      </c>
      <c r="F346" s="75" t="s">
        <v>129</v>
      </c>
      <c r="G346" s="90" t="s">
        <v>14</v>
      </c>
      <c r="H346" s="91">
        <v>1.0</v>
      </c>
      <c r="I346" s="80"/>
      <c r="J346" s="77">
        <v>1.0</v>
      </c>
      <c r="K346" s="79"/>
      <c r="L346" s="79"/>
      <c r="M346" s="80"/>
      <c r="N346" s="79"/>
      <c r="O346" s="81">
        <v>9500.0</v>
      </c>
      <c r="P346" s="55">
        <v>9000.0</v>
      </c>
      <c r="Q346" s="82">
        <f t="array" ref="Q346">ifna(IF(D346="","",INDEX(UpdateSheet!K:K,MATCH(1,(UpdateSheet!G:G=MAXIFS(UpdateSheet!G:G, UpdateSheet!H:H, G346, UpdateSheet!I:I, J346, UpdateSheet!G:G, "&lt;=" &amp; D346))*(UpdateSheet!H:H=G346) * 
   (UpdateSheet!I:I=J346), 0))),"")
</f>
        <v>35500</v>
      </c>
      <c r="R346" s="81">
        <v>17000.0</v>
      </c>
      <c r="S346" s="53" t="s">
        <v>72</v>
      </c>
      <c r="T346" s="83">
        <v>45868.0</v>
      </c>
      <c r="U346" s="84" t="s">
        <v>83</v>
      </c>
      <c r="V346" s="84" t="s">
        <v>129</v>
      </c>
      <c r="W346" s="85" t="b">
        <f t="shared" si="1"/>
        <v>1</v>
      </c>
      <c r="X346" s="53" t="s">
        <v>60</v>
      </c>
      <c r="Y346" s="53"/>
      <c r="Z346" s="63"/>
    </row>
    <row r="347">
      <c r="A347" s="75" t="s">
        <v>610</v>
      </c>
      <c r="B347" s="74">
        <v>8.0330181E9</v>
      </c>
      <c r="C347" s="75" t="s">
        <v>62</v>
      </c>
      <c r="D347" s="76">
        <v>45863.84210648148</v>
      </c>
      <c r="E347" s="75" t="s">
        <v>83</v>
      </c>
      <c r="F347" s="75" t="s">
        <v>129</v>
      </c>
      <c r="G347" s="90" t="s">
        <v>14</v>
      </c>
      <c r="H347" s="91">
        <v>1.0</v>
      </c>
      <c r="I347" s="80"/>
      <c r="J347" s="77">
        <v>1.0</v>
      </c>
      <c r="K347" s="79"/>
      <c r="L347" s="79"/>
      <c r="M347" s="80"/>
      <c r="N347" s="79"/>
      <c r="O347" s="81">
        <v>9500.0</v>
      </c>
      <c r="P347" s="86"/>
      <c r="Q347" s="82">
        <f t="array" ref="Q347">ifna(IF(D347="","",INDEX(UpdateSheet!K:K,MATCH(1,(UpdateSheet!G:G=MAXIFS(UpdateSheet!G:G, UpdateSheet!H:H, G347, UpdateSheet!I:I, J347, UpdateSheet!G:G, "&lt;=" &amp; D347))*(UpdateSheet!H:H=G347) * 
   (UpdateSheet!I:I=J347), 0))),"")
</f>
        <v>35500</v>
      </c>
      <c r="R347" s="81">
        <v>26000.0</v>
      </c>
      <c r="S347" s="63" t="str">
        <f>if(A347="","","Pending")</f>
        <v>Pending</v>
      </c>
      <c r="T347" s="87"/>
      <c r="U347" s="84" t="s">
        <v>97</v>
      </c>
      <c r="V347" s="84" t="s">
        <v>97</v>
      </c>
      <c r="W347" s="85" t="b">
        <f t="shared" si="1"/>
        <v>0</v>
      </c>
      <c r="X347" s="63"/>
      <c r="Y347" s="53" t="s">
        <v>611</v>
      </c>
      <c r="Z347" s="63"/>
    </row>
    <row r="348">
      <c r="A348" s="75" t="s">
        <v>612</v>
      </c>
      <c r="B348" s="74">
        <v>7.063100101E9</v>
      </c>
      <c r="C348" s="75" t="s">
        <v>12</v>
      </c>
      <c r="D348" s="76">
        <v>45863.99302083333</v>
      </c>
      <c r="E348" s="75" t="s">
        <v>83</v>
      </c>
      <c r="F348" s="75" t="s">
        <v>129</v>
      </c>
      <c r="G348" s="90" t="s">
        <v>14</v>
      </c>
      <c r="H348" s="91">
        <v>1.0</v>
      </c>
      <c r="I348" s="80"/>
      <c r="J348" s="77">
        <v>1.0</v>
      </c>
      <c r="K348" s="79"/>
      <c r="L348" s="79"/>
      <c r="M348" s="80"/>
      <c r="N348" s="79"/>
      <c r="O348" s="81">
        <v>9500.0</v>
      </c>
      <c r="P348" s="55">
        <v>4000.0</v>
      </c>
      <c r="Q348" s="82">
        <f t="array" ref="Q348">ifna(IF(D348="","",INDEX(UpdateSheet!K:K,MATCH(1,(UpdateSheet!G:G=MAXIFS(UpdateSheet!G:G, UpdateSheet!H:H, G348, UpdateSheet!I:I, J348, UpdateSheet!G:G, "&lt;=" &amp; D348))*(UpdateSheet!H:H=G348) * 
   (UpdateSheet!I:I=J348), 0))),"")
</f>
        <v>35500</v>
      </c>
      <c r="R348" s="81">
        <v>22000.0</v>
      </c>
      <c r="S348" s="53" t="s">
        <v>72</v>
      </c>
      <c r="T348" s="83">
        <v>45864.0</v>
      </c>
      <c r="U348" s="84" t="s">
        <v>83</v>
      </c>
      <c r="V348" s="84" t="s">
        <v>129</v>
      </c>
      <c r="W348" s="85" t="b">
        <f t="shared" si="1"/>
        <v>1</v>
      </c>
      <c r="X348" s="53" t="s">
        <v>11</v>
      </c>
      <c r="Y348" s="63"/>
      <c r="Z348" s="63"/>
    </row>
    <row r="349">
      <c r="A349" s="75" t="s">
        <v>613</v>
      </c>
      <c r="B349" s="74">
        <v>9.08062804E9</v>
      </c>
      <c r="C349" s="75" t="s">
        <v>131</v>
      </c>
      <c r="D349" s="76">
        <v>45864.28741898148</v>
      </c>
      <c r="E349" s="75" t="s">
        <v>83</v>
      </c>
      <c r="F349" s="75" t="s">
        <v>129</v>
      </c>
      <c r="G349" s="90" t="s">
        <v>14</v>
      </c>
      <c r="H349" s="91">
        <v>2.0</v>
      </c>
      <c r="I349" s="80"/>
      <c r="J349" s="77">
        <v>2.0</v>
      </c>
      <c r="K349" s="79"/>
      <c r="L349" s="79"/>
      <c r="M349" s="80"/>
      <c r="N349" s="79"/>
      <c r="O349" s="81">
        <v>19000.0</v>
      </c>
      <c r="P349" s="55">
        <v>4000.0</v>
      </c>
      <c r="Q349" s="82">
        <f t="array" ref="Q349">ifna(IF(D349="","",INDEX(UpdateSheet!K:K,MATCH(1,(UpdateSheet!G:G=MAXIFS(UpdateSheet!G:G, UpdateSheet!H:H, G349, UpdateSheet!I:I, J349, UpdateSheet!G:G, "&lt;=" &amp; D349))*(UpdateSheet!H:H=G349) * 
   (UpdateSheet!I:I=J349), 0))),"")
</f>
        <v>49500</v>
      </c>
      <c r="R349" s="81">
        <v>26500.0</v>
      </c>
      <c r="S349" s="53" t="s">
        <v>72</v>
      </c>
      <c r="T349" s="83">
        <v>45866.0</v>
      </c>
      <c r="U349" s="84" t="s">
        <v>83</v>
      </c>
      <c r="V349" s="84" t="s">
        <v>129</v>
      </c>
      <c r="W349" s="85" t="b">
        <f t="shared" si="1"/>
        <v>1</v>
      </c>
      <c r="X349" s="53" t="s">
        <v>55</v>
      </c>
      <c r="Y349" s="53"/>
      <c r="Z349" s="63"/>
    </row>
    <row r="350">
      <c r="A350" s="75" t="s">
        <v>614</v>
      </c>
      <c r="B350" s="74">
        <v>7.034101921E9</v>
      </c>
      <c r="C350" s="75" t="s">
        <v>131</v>
      </c>
      <c r="D350" s="76">
        <v>45864.3</v>
      </c>
      <c r="E350" s="75" t="s">
        <v>83</v>
      </c>
      <c r="F350" s="75" t="s">
        <v>129</v>
      </c>
      <c r="G350" s="90" t="s">
        <v>14</v>
      </c>
      <c r="H350" s="91">
        <v>2.0</v>
      </c>
      <c r="I350" s="80"/>
      <c r="J350" s="77">
        <v>2.0</v>
      </c>
      <c r="K350" s="79"/>
      <c r="L350" s="79"/>
      <c r="M350" s="80"/>
      <c r="N350" s="79"/>
      <c r="O350" s="81">
        <v>19000.0</v>
      </c>
      <c r="P350" s="55">
        <v>4000.0</v>
      </c>
      <c r="Q350" s="82">
        <f t="array" ref="Q350">ifna(IF(D350="","",INDEX(UpdateSheet!K:K,MATCH(1,(UpdateSheet!G:G=MAXIFS(UpdateSheet!G:G, UpdateSheet!H:H, G350, UpdateSheet!I:I, J350, UpdateSheet!G:G, "&lt;=" &amp; D350))*(UpdateSheet!H:H=G350) * 
   (UpdateSheet!I:I=J350), 0))),"")
</f>
        <v>49500</v>
      </c>
      <c r="R350" s="81">
        <v>26500.0</v>
      </c>
      <c r="S350" s="53" t="s">
        <v>72</v>
      </c>
      <c r="T350" s="83">
        <v>45867.0</v>
      </c>
      <c r="U350" s="84" t="s">
        <v>83</v>
      </c>
      <c r="V350" s="84" t="s">
        <v>129</v>
      </c>
      <c r="W350" s="85" t="b">
        <f t="shared" si="1"/>
        <v>1</v>
      </c>
      <c r="X350" s="53" t="s">
        <v>55</v>
      </c>
      <c r="Y350" s="53"/>
      <c r="Z350" s="63"/>
    </row>
    <row r="351">
      <c r="A351" s="75" t="s">
        <v>615</v>
      </c>
      <c r="B351" s="74">
        <v>8.03078704E9</v>
      </c>
      <c r="C351" s="75" t="s">
        <v>265</v>
      </c>
      <c r="D351" s="76">
        <v>45864.318125000005</v>
      </c>
      <c r="E351" s="75" t="s">
        <v>83</v>
      </c>
      <c r="F351" s="75" t="s">
        <v>129</v>
      </c>
      <c r="G351" s="90" t="s">
        <v>14</v>
      </c>
      <c r="H351" s="91">
        <v>1.0</v>
      </c>
      <c r="I351" s="80"/>
      <c r="J351" s="77">
        <v>1.0</v>
      </c>
      <c r="K351" s="79"/>
      <c r="L351" s="79"/>
      <c r="M351" s="80"/>
      <c r="N351" s="79"/>
      <c r="O351" s="81">
        <v>9500.0</v>
      </c>
      <c r="P351" s="86"/>
      <c r="Q351" s="82">
        <f t="array" ref="Q351">ifna(IF(D351="","",INDEX(UpdateSheet!K:K,MATCH(1,(UpdateSheet!G:G=MAXIFS(UpdateSheet!G:G, UpdateSheet!H:H, G351, UpdateSheet!I:I, J351, UpdateSheet!G:G, "&lt;=" &amp; D351))*(UpdateSheet!H:H=G351) * 
   (UpdateSheet!I:I=J351), 0))),"")
</f>
        <v>35500</v>
      </c>
      <c r="R351" s="81">
        <v>26000.0</v>
      </c>
      <c r="S351" s="63" t="str">
        <f>if(A351="","","Pending")</f>
        <v>Pending</v>
      </c>
      <c r="T351" s="87"/>
      <c r="U351" s="84" t="s">
        <v>97</v>
      </c>
      <c r="V351" s="84" t="s">
        <v>97</v>
      </c>
      <c r="W351" s="85" t="b">
        <f t="shared" si="1"/>
        <v>0</v>
      </c>
      <c r="X351" s="63"/>
      <c r="Y351" s="53" t="s">
        <v>595</v>
      </c>
      <c r="Z351" s="63"/>
    </row>
    <row r="352">
      <c r="A352" s="75" t="s">
        <v>616</v>
      </c>
      <c r="B352" s="74">
        <v>8.030994809E9</v>
      </c>
      <c r="C352" s="75" t="s">
        <v>52</v>
      </c>
      <c r="D352" s="76">
        <v>45864.32798611111</v>
      </c>
      <c r="E352" s="75" t="s">
        <v>83</v>
      </c>
      <c r="F352" s="75" t="s">
        <v>129</v>
      </c>
      <c r="G352" s="90" t="s">
        <v>14</v>
      </c>
      <c r="H352" s="91">
        <v>1.0</v>
      </c>
      <c r="I352" s="80"/>
      <c r="J352" s="77">
        <v>1.0</v>
      </c>
      <c r="K352" s="79"/>
      <c r="L352" s="79"/>
      <c r="M352" s="80"/>
      <c r="N352" s="79"/>
      <c r="O352" s="81">
        <v>9500.0</v>
      </c>
      <c r="P352" s="55">
        <v>3500.0</v>
      </c>
      <c r="Q352" s="82">
        <f t="array" ref="Q352">ifna(IF(D352="","",INDEX(UpdateSheet!K:K,MATCH(1,(UpdateSheet!G:G=MAXIFS(UpdateSheet!G:G, UpdateSheet!H:H, G352, UpdateSheet!I:I, J352, UpdateSheet!G:G, "&lt;=" &amp; D352))*(UpdateSheet!H:H=G352) * 
   (UpdateSheet!I:I=J352), 0))),"")
</f>
        <v>35500</v>
      </c>
      <c r="R352" s="81">
        <v>22500.0</v>
      </c>
      <c r="S352" s="53" t="s">
        <v>72</v>
      </c>
      <c r="T352" s="83">
        <v>45869.0</v>
      </c>
      <c r="U352" s="84" t="s">
        <v>83</v>
      </c>
      <c r="V352" s="84" t="s">
        <v>129</v>
      </c>
      <c r="W352" s="85" t="b">
        <f t="shared" si="1"/>
        <v>1</v>
      </c>
      <c r="X352" s="53" t="s">
        <v>51</v>
      </c>
      <c r="Y352" s="53"/>
      <c r="Z352" s="63"/>
    </row>
    <row r="353">
      <c r="A353" s="75" t="s">
        <v>617</v>
      </c>
      <c r="B353" s="74">
        <v>9.167929393E9</v>
      </c>
      <c r="C353" s="75" t="s">
        <v>205</v>
      </c>
      <c r="D353" s="76">
        <v>45864.376296296294</v>
      </c>
      <c r="E353" s="75" t="s">
        <v>83</v>
      </c>
      <c r="F353" s="75" t="s">
        <v>129</v>
      </c>
      <c r="G353" s="90" t="s">
        <v>14</v>
      </c>
      <c r="H353" s="91">
        <v>1.0</v>
      </c>
      <c r="I353" s="80"/>
      <c r="J353" s="77">
        <v>1.0</v>
      </c>
      <c r="K353" s="79"/>
      <c r="L353" s="79"/>
      <c r="M353" s="80"/>
      <c r="N353" s="79"/>
      <c r="O353" s="81">
        <v>9500.0</v>
      </c>
      <c r="P353" s="86"/>
      <c r="Q353" s="82">
        <f t="array" ref="Q353">ifna(IF(D353="","",INDEX(UpdateSheet!K:K,MATCH(1,(UpdateSheet!G:G=MAXIFS(UpdateSheet!G:G, UpdateSheet!H:H, G353, UpdateSheet!I:I, J353, UpdateSheet!G:G, "&lt;=" &amp; D353))*(UpdateSheet!H:H=G353) * 
   (UpdateSheet!I:I=J353), 0))),"")
</f>
        <v>35500</v>
      </c>
      <c r="R353" s="81">
        <v>26000.0</v>
      </c>
      <c r="S353" s="63" t="str">
        <f>if(A353="","","Pending")</f>
        <v>Pending</v>
      </c>
      <c r="T353" s="87"/>
      <c r="U353" s="84" t="s">
        <v>97</v>
      </c>
      <c r="V353" s="84" t="s">
        <v>97</v>
      </c>
      <c r="W353" s="85" t="b">
        <f t="shared" si="1"/>
        <v>0</v>
      </c>
      <c r="X353" s="63"/>
      <c r="Y353" s="53" t="s">
        <v>618</v>
      </c>
      <c r="Z353" s="63"/>
    </row>
    <row r="354">
      <c r="A354" s="75" t="s">
        <v>619</v>
      </c>
      <c r="B354" s="74">
        <v>8.189722889E9</v>
      </c>
      <c r="C354" s="75" t="s">
        <v>12</v>
      </c>
      <c r="D354" s="76">
        <v>45864.3768287037</v>
      </c>
      <c r="E354" s="75" t="s">
        <v>83</v>
      </c>
      <c r="F354" s="75" t="s">
        <v>129</v>
      </c>
      <c r="G354" s="90" t="s">
        <v>14</v>
      </c>
      <c r="H354" s="91">
        <v>1.0</v>
      </c>
      <c r="I354" s="80"/>
      <c r="J354" s="77">
        <v>1.0</v>
      </c>
      <c r="K354" s="79"/>
      <c r="L354" s="79"/>
      <c r="M354" s="80"/>
      <c r="N354" s="79"/>
      <c r="O354" s="81">
        <v>9500.0</v>
      </c>
      <c r="P354" s="55">
        <v>4000.0</v>
      </c>
      <c r="Q354" s="82">
        <f t="array" ref="Q354">ifna(IF(D354="","",INDEX(UpdateSheet!K:K,MATCH(1,(UpdateSheet!G:G=MAXIFS(UpdateSheet!G:G, UpdateSheet!H:H, G354, UpdateSheet!I:I, J354, UpdateSheet!G:G, "&lt;=" &amp; D354))*(UpdateSheet!H:H=G354) * 
   (UpdateSheet!I:I=J354), 0))),"")
</f>
        <v>35500</v>
      </c>
      <c r="R354" s="81">
        <v>22000.0</v>
      </c>
      <c r="S354" s="53" t="s">
        <v>72</v>
      </c>
      <c r="T354" s="83">
        <v>45864.0</v>
      </c>
      <c r="U354" s="84" t="s">
        <v>83</v>
      </c>
      <c r="V354" s="84" t="s">
        <v>129</v>
      </c>
      <c r="W354" s="85" t="b">
        <f t="shared" si="1"/>
        <v>1</v>
      </c>
      <c r="X354" s="53" t="s">
        <v>11</v>
      </c>
      <c r="Y354" s="53" t="s">
        <v>620</v>
      </c>
      <c r="Z354" s="63"/>
    </row>
    <row r="355">
      <c r="A355" s="75" t="s">
        <v>621</v>
      </c>
      <c r="B355" s="74">
        <v>8.061598993E9</v>
      </c>
      <c r="C355" s="75" t="s">
        <v>12</v>
      </c>
      <c r="D355" s="76">
        <v>45864.42846064815</v>
      </c>
      <c r="E355" s="75" t="s">
        <v>83</v>
      </c>
      <c r="F355" s="75" t="s">
        <v>129</v>
      </c>
      <c r="G355" s="90" t="s">
        <v>14</v>
      </c>
      <c r="H355" s="91">
        <v>1.0</v>
      </c>
      <c r="I355" s="80"/>
      <c r="J355" s="77">
        <v>1.0</v>
      </c>
      <c r="K355" s="79"/>
      <c r="L355" s="79"/>
      <c r="M355" s="80"/>
      <c r="N355" s="79"/>
      <c r="O355" s="81">
        <v>9500.0</v>
      </c>
      <c r="P355" s="55">
        <v>4000.0</v>
      </c>
      <c r="Q355" s="82">
        <f t="array" ref="Q355">ifna(IF(D355="","",INDEX(UpdateSheet!K:K,MATCH(1,(UpdateSheet!G:G=MAXIFS(UpdateSheet!G:G, UpdateSheet!H:H, G355, UpdateSheet!I:I, J355, UpdateSheet!G:G, "&lt;=" &amp; D355))*(UpdateSheet!H:H=G355) * 
   (UpdateSheet!I:I=J355), 0))),"")
</f>
        <v>35500</v>
      </c>
      <c r="R355" s="81">
        <v>22000.0</v>
      </c>
      <c r="S355" s="53" t="s">
        <v>72</v>
      </c>
      <c r="T355" s="83">
        <v>45870.0</v>
      </c>
      <c r="U355" s="84" t="s">
        <v>84</v>
      </c>
      <c r="V355" s="84" t="s">
        <v>129</v>
      </c>
      <c r="W355" s="85" t="b">
        <f t="shared" si="1"/>
        <v>1</v>
      </c>
      <c r="X355" s="53" t="s">
        <v>11</v>
      </c>
      <c r="Y355" s="53"/>
      <c r="Z355" s="63"/>
    </row>
    <row r="356">
      <c r="A356" s="75" t="s">
        <v>622</v>
      </c>
      <c r="B356" s="74">
        <v>8.139132418E9</v>
      </c>
      <c r="C356" s="75" t="s">
        <v>62</v>
      </c>
      <c r="D356" s="76">
        <v>45864.48024305556</v>
      </c>
      <c r="E356" s="75" t="s">
        <v>83</v>
      </c>
      <c r="F356" s="75" t="s">
        <v>129</v>
      </c>
      <c r="G356" s="90" t="s">
        <v>14</v>
      </c>
      <c r="H356" s="91">
        <v>1.0</v>
      </c>
      <c r="I356" s="80"/>
      <c r="J356" s="77">
        <v>1.0</v>
      </c>
      <c r="K356" s="79"/>
      <c r="L356" s="79"/>
      <c r="M356" s="80"/>
      <c r="N356" s="79"/>
      <c r="O356" s="81">
        <v>9500.0</v>
      </c>
      <c r="P356" s="55">
        <v>7000.0</v>
      </c>
      <c r="Q356" s="82">
        <f t="array" ref="Q356">ifna(IF(D356="","",INDEX(UpdateSheet!K:K,MATCH(1,(UpdateSheet!G:G=MAXIFS(UpdateSheet!G:G, UpdateSheet!H:H, G356, UpdateSheet!I:I, J356, UpdateSheet!G:G, "&lt;=" &amp; D356))*(UpdateSheet!H:H=G356) * 
   (UpdateSheet!I:I=J356), 0))),"")
</f>
        <v>35500</v>
      </c>
      <c r="R356" s="81">
        <v>19000.0</v>
      </c>
      <c r="S356" s="53" t="s">
        <v>72</v>
      </c>
      <c r="T356" s="83">
        <v>45866.0</v>
      </c>
      <c r="U356" s="84" t="s">
        <v>83</v>
      </c>
      <c r="V356" s="84" t="s">
        <v>129</v>
      </c>
      <c r="W356" s="85" t="b">
        <f t="shared" si="1"/>
        <v>1</v>
      </c>
      <c r="X356" s="53" t="s">
        <v>60</v>
      </c>
      <c r="Y356" s="53"/>
      <c r="Z356" s="63"/>
    </row>
    <row r="357">
      <c r="A357" s="75" t="s">
        <v>623</v>
      </c>
      <c r="B357" s="74">
        <v>9.135997024E9</v>
      </c>
      <c r="C357" s="75" t="s">
        <v>171</v>
      </c>
      <c r="D357" s="76">
        <v>45864.562418981484</v>
      </c>
      <c r="E357" s="75" t="s">
        <v>83</v>
      </c>
      <c r="F357" s="75" t="s">
        <v>129</v>
      </c>
      <c r="G357" s="90" t="s">
        <v>14</v>
      </c>
      <c r="H357" s="91">
        <v>3.0</v>
      </c>
      <c r="I357" s="80"/>
      <c r="J357" s="77">
        <v>3.0</v>
      </c>
      <c r="K357" s="79"/>
      <c r="L357" s="79"/>
      <c r="M357" s="80"/>
      <c r="N357" s="79"/>
      <c r="O357" s="81">
        <v>28500.0</v>
      </c>
      <c r="P357" s="86"/>
      <c r="Q357" s="82">
        <f t="array" ref="Q357">ifna(IF(D357="","",INDEX(UpdateSheet!K:K,MATCH(1,(UpdateSheet!G:G=MAXIFS(UpdateSheet!G:G, UpdateSheet!H:H, G357, UpdateSheet!I:I, J357, UpdateSheet!G:G, "&lt;=" &amp; D357))*(UpdateSheet!H:H=G357) * 
   (UpdateSheet!I:I=J357), 0))),"")
</f>
        <v>61500</v>
      </c>
      <c r="R357" s="81">
        <v>33000.0</v>
      </c>
      <c r="S357" s="53" t="s">
        <v>126</v>
      </c>
      <c r="T357" s="87"/>
      <c r="U357" s="84" t="s">
        <v>97</v>
      </c>
      <c r="V357" s="84" t="s">
        <v>97</v>
      </c>
      <c r="W357" s="85" t="b">
        <f t="shared" si="1"/>
        <v>0</v>
      </c>
      <c r="X357" s="63"/>
      <c r="Y357" s="53" t="s">
        <v>624</v>
      </c>
      <c r="Z357" s="63"/>
    </row>
    <row r="358">
      <c r="A358" s="75" t="s">
        <v>625</v>
      </c>
      <c r="B358" s="74">
        <v>8.088394869E9</v>
      </c>
      <c r="C358" s="75" t="s">
        <v>27</v>
      </c>
      <c r="D358" s="76">
        <v>45864.56760416667</v>
      </c>
      <c r="E358" s="75" t="s">
        <v>83</v>
      </c>
      <c r="F358" s="75" t="s">
        <v>129</v>
      </c>
      <c r="G358" s="90" t="s">
        <v>14</v>
      </c>
      <c r="H358" s="91">
        <v>1.0</v>
      </c>
      <c r="I358" s="80"/>
      <c r="J358" s="77">
        <v>1.0</v>
      </c>
      <c r="K358" s="79"/>
      <c r="L358" s="79"/>
      <c r="M358" s="80"/>
      <c r="N358" s="79"/>
      <c r="O358" s="81">
        <v>9500.0</v>
      </c>
      <c r="P358" s="86"/>
      <c r="Q358" s="82">
        <f t="array" ref="Q358">ifna(IF(D358="","",INDEX(UpdateSheet!K:K,MATCH(1,(UpdateSheet!G:G=MAXIFS(UpdateSheet!G:G, UpdateSheet!H:H, G358, UpdateSheet!I:I, J358, UpdateSheet!G:G, "&lt;=" &amp; D358))*(UpdateSheet!H:H=G358) * 
   (UpdateSheet!I:I=J358), 0))),"")
</f>
        <v>35500</v>
      </c>
      <c r="R358" s="81">
        <v>26000.0</v>
      </c>
      <c r="S358" s="63" t="str">
        <f>if(A358="","","Pending")</f>
        <v>Pending</v>
      </c>
      <c r="T358" s="87"/>
      <c r="U358" s="84" t="s">
        <v>97</v>
      </c>
      <c r="V358" s="84" t="s">
        <v>97</v>
      </c>
      <c r="W358" s="85" t="b">
        <f t="shared" si="1"/>
        <v>0</v>
      </c>
      <c r="X358" s="63"/>
      <c r="Y358" s="63"/>
      <c r="Z358" s="63"/>
    </row>
    <row r="359">
      <c r="A359" s="75" t="s">
        <v>626</v>
      </c>
      <c r="B359" s="74">
        <v>8.037513218E9</v>
      </c>
      <c r="C359" s="75" t="s">
        <v>198</v>
      </c>
      <c r="D359" s="76">
        <v>45864.592557870375</v>
      </c>
      <c r="E359" s="75" t="s">
        <v>83</v>
      </c>
      <c r="F359" s="75" t="s">
        <v>129</v>
      </c>
      <c r="G359" s="90" t="s">
        <v>14</v>
      </c>
      <c r="H359" s="91">
        <v>2.0</v>
      </c>
      <c r="I359" s="80"/>
      <c r="J359" s="77">
        <v>2.0</v>
      </c>
      <c r="K359" s="79"/>
      <c r="L359" s="79"/>
      <c r="M359" s="80"/>
      <c r="N359" s="79"/>
      <c r="O359" s="81">
        <v>19000.0</v>
      </c>
      <c r="P359" s="55">
        <v>7000.0</v>
      </c>
      <c r="Q359" s="82">
        <f t="array" ref="Q359">ifna(IF(D359="","",INDEX(UpdateSheet!K:K,MATCH(1,(UpdateSheet!G:G=MAXIFS(UpdateSheet!G:G, UpdateSheet!H:H, G359, UpdateSheet!I:I, J359, UpdateSheet!G:G, "&lt;=" &amp; D359))*(UpdateSheet!H:H=G359) * 
   (UpdateSheet!I:I=J359), 0))),"")
</f>
        <v>49500</v>
      </c>
      <c r="R359" s="81">
        <v>23500.0</v>
      </c>
      <c r="S359" s="53" t="s">
        <v>72</v>
      </c>
      <c r="T359" s="83">
        <v>45875.0</v>
      </c>
      <c r="U359" s="84" t="s">
        <v>84</v>
      </c>
      <c r="V359" s="84" t="s">
        <v>129</v>
      </c>
      <c r="W359" s="85" t="b">
        <f t="shared" si="1"/>
        <v>1</v>
      </c>
      <c r="X359" s="53" t="s">
        <v>45</v>
      </c>
      <c r="Y359" s="53"/>
      <c r="Z359" s="63"/>
    </row>
    <row r="360">
      <c r="A360" s="75" t="s">
        <v>627</v>
      </c>
      <c r="B360" s="74">
        <v>8.033025551E9</v>
      </c>
      <c r="C360" s="75" t="s">
        <v>12</v>
      </c>
      <c r="D360" s="76">
        <v>45864.76940972223</v>
      </c>
      <c r="E360" s="75" t="s">
        <v>83</v>
      </c>
      <c r="F360" s="75" t="s">
        <v>129</v>
      </c>
      <c r="G360" s="90" t="s">
        <v>14</v>
      </c>
      <c r="H360" s="91">
        <v>1.0</v>
      </c>
      <c r="I360" s="80"/>
      <c r="J360" s="77">
        <v>1.0</v>
      </c>
      <c r="K360" s="79"/>
      <c r="L360" s="79"/>
      <c r="M360" s="80"/>
      <c r="N360" s="79"/>
      <c r="O360" s="81">
        <v>9500.0</v>
      </c>
      <c r="P360" s="86"/>
      <c r="Q360" s="82">
        <f t="array" ref="Q360">ifna(IF(D360="","",INDEX(UpdateSheet!K:K,MATCH(1,(UpdateSheet!G:G=MAXIFS(UpdateSheet!G:G, UpdateSheet!H:H, G360, UpdateSheet!I:I, J360, UpdateSheet!G:G, "&lt;=" &amp; D360))*(UpdateSheet!H:H=G360) * 
   (UpdateSheet!I:I=J360), 0))),"")
</f>
        <v>35500</v>
      </c>
      <c r="R360" s="81">
        <v>26000.0</v>
      </c>
      <c r="S360" s="53" t="s">
        <v>126</v>
      </c>
      <c r="T360" s="83"/>
      <c r="U360" s="84" t="s">
        <v>97</v>
      </c>
      <c r="V360" s="84" t="s">
        <v>97</v>
      </c>
      <c r="W360" s="85" t="b">
        <f t="shared" si="1"/>
        <v>0</v>
      </c>
      <c r="X360" s="63"/>
      <c r="Y360" s="53" t="s">
        <v>628</v>
      </c>
      <c r="Z360" s="63"/>
    </row>
    <row r="361">
      <c r="A361" s="75" t="s">
        <v>629</v>
      </c>
      <c r="B361" s="74">
        <v>9.029477894E9</v>
      </c>
      <c r="C361" s="75" t="s">
        <v>254</v>
      </c>
      <c r="D361" s="76">
        <v>45864.81783564815</v>
      </c>
      <c r="E361" s="75" t="s">
        <v>83</v>
      </c>
      <c r="F361" s="75" t="s">
        <v>129</v>
      </c>
      <c r="G361" s="90" t="s">
        <v>14</v>
      </c>
      <c r="H361" s="91">
        <v>2.0</v>
      </c>
      <c r="I361" s="80"/>
      <c r="J361" s="77">
        <v>2.0</v>
      </c>
      <c r="K361" s="79"/>
      <c r="L361" s="79"/>
      <c r="M361" s="80"/>
      <c r="N361" s="79"/>
      <c r="O361" s="81">
        <v>19000.0</v>
      </c>
      <c r="P361" s="86"/>
      <c r="Q361" s="82">
        <f t="array" ref="Q361">ifna(IF(D361="","",INDEX(UpdateSheet!K:K,MATCH(1,(UpdateSheet!G:G=MAXIFS(UpdateSheet!G:G, UpdateSheet!H:H, G361, UpdateSheet!I:I, J361, UpdateSheet!G:G, "&lt;=" &amp; D361))*(UpdateSheet!H:H=G361) * 
   (UpdateSheet!I:I=J361), 0))),"")
</f>
        <v>49500</v>
      </c>
      <c r="R361" s="81">
        <v>30500.0</v>
      </c>
      <c r="S361" s="53" t="s">
        <v>126</v>
      </c>
      <c r="T361" s="83"/>
      <c r="U361" s="84" t="s">
        <v>97</v>
      </c>
      <c r="V361" s="84" t="s">
        <v>97</v>
      </c>
      <c r="W361" s="85" t="b">
        <f t="shared" si="1"/>
        <v>0</v>
      </c>
      <c r="X361" s="63"/>
      <c r="Y361" s="53" t="s">
        <v>630</v>
      </c>
      <c r="Z361" s="63"/>
    </row>
    <row r="362">
      <c r="A362" s="75" t="s">
        <v>631</v>
      </c>
      <c r="B362" s="74">
        <v>8.064896567E9</v>
      </c>
      <c r="C362" s="75" t="s">
        <v>62</v>
      </c>
      <c r="D362" s="76">
        <v>45864.82972222222</v>
      </c>
      <c r="E362" s="75" t="s">
        <v>83</v>
      </c>
      <c r="F362" s="75" t="s">
        <v>129</v>
      </c>
      <c r="G362" s="90" t="s">
        <v>14</v>
      </c>
      <c r="H362" s="91">
        <v>2.0</v>
      </c>
      <c r="I362" s="80"/>
      <c r="J362" s="77">
        <v>2.0</v>
      </c>
      <c r="K362" s="79"/>
      <c r="L362" s="79"/>
      <c r="M362" s="80"/>
      <c r="N362" s="79"/>
      <c r="O362" s="81">
        <v>19000.0</v>
      </c>
      <c r="P362" s="55"/>
      <c r="Q362" s="82">
        <f t="array" ref="Q362">ifna(IF(D362="","",INDEX(UpdateSheet!K:K,MATCH(1,(UpdateSheet!G:G=MAXIFS(UpdateSheet!G:G, UpdateSheet!H:H, G362, UpdateSheet!I:I, J362, UpdateSheet!G:G, "&lt;=" &amp; D362))*(UpdateSheet!H:H=G362) * 
   (UpdateSheet!I:I=J362), 0))),"")
</f>
        <v>49500</v>
      </c>
      <c r="R362" s="81">
        <v>30500.0</v>
      </c>
      <c r="S362" s="53" t="s">
        <v>126</v>
      </c>
      <c r="T362" s="83"/>
      <c r="U362" s="84" t="s">
        <v>97</v>
      </c>
      <c r="V362" s="84" t="s">
        <v>97</v>
      </c>
      <c r="W362" s="85" t="b">
        <f t="shared" si="1"/>
        <v>0</v>
      </c>
      <c r="X362" s="53" t="s">
        <v>60</v>
      </c>
      <c r="Y362" s="53" t="s">
        <v>632</v>
      </c>
      <c r="Z362" s="63"/>
    </row>
    <row r="363">
      <c r="A363" s="75" t="s">
        <v>633</v>
      </c>
      <c r="B363" s="74">
        <v>2.348033300176E12</v>
      </c>
      <c r="C363" s="75" t="s">
        <v>12</v>
      </c>
      <c r="D363" s="76">
        <v>45864.83440972222</v>
      </c>
      <c r="E363" s="75" t="s">
        <v>83</v>
      </c>
      <c r="F363" s="75" t="s">
        <v>129</v>
      </c>
      <c r="G363" s="90" t="s">
        <v>14</v>
      </c>
      <c r="H363" s="91">
        <v>2.0</v>
      </c>
      <c r="I363" s="80"/>
      <c r="J363" s="77">
        <v>2.0</v>
      </c>
      <c r="K363" s="79"/>
      <c r="L363" s="79"/>
      <c r="M363" s="80"/>
      <c r="N363" s="79"/>
      <c r="O363" s="81">
        <v>19000.0</v>
      </c>
      <c r="P363" s="86"/>
      <c r="Q363" s="82">
        <f t="array" ref="Q363">ifna(IF(D363="","",INDEX(UpdateSheet!K:K,MATCH(1,(UpdateSheet!G:G=MAXIFS(UpdateSheet!G:G, UpdateSheet!H:H, G363, UpdateSheet!I:I, J363, UpdateSheet!G:G, "&lt;=" &amp; D363))*(UpdateSheet!H:H=G363) * 
   (UpdateSheet!I:I=J363), 0))),"")
</f>
        <v>49500</v>
      </c>
      <c r="R363" s="81">
        <v>30500.0</v>
      </c>
      <c r="S363" s="63" t="str">
        <f>if(A363="","","Pending")</f>
        <v>Pending</v>
      </c>
      <c r="T363" s="87"/>
      <c r="U363" s="84" t="s">
        <v>97</v>
      </c>
      <c r="V363" s="84" t="s">
        <v>97</v>
      </c>
      <c r="W363" s="85" t="b">
        <f t="shared" si="1"/>
        <v>0</v>
      </c>
      <c r="X363" s="63"/>
      <c r="Y363" s="53" t="s">
        <v>479</v>
      </c>
      <c r="Z363" s="63"/>
    </row>
    <row r="364">
      <c r="A364" s="75" t="s">
        <v>634</v>
      </c>
      <c r="B364" s="74">
        <v>8.837871333E9</v>
      </c>
      <c r="C364" s="75" t="s">
        <v>219</v>
      </c>
      <c r="D364" s="76">
        <v>45864.888090277775</v>
      </c>
      <c r="E364" s="75" t="s">
        <v>83</v>
      </c>
      <c r="F364" s="75" t="s">
        <v>129</v>
      </c>
      <c r="G364" s="90" t="s">
        <v>14</v>
      </c>
      <c r="H364" s="91">
        <v>1.0</v>
      </c>
      <c r="I364" s="80"/>
      <c r="J364" s="77">
        <v>1.0</v>
      </c>
      <c r="K364" s="79"/>
      <c r="L364" s="79"/>
      <c r="M364" s="80"/>
      <c r="N364" s="79"/>
      <c r="O364" s="81">
        <v>9500.0</v>
      </c>
      <c r="P364" s="86"/>
      <c r="Q364" s="82">
        <f t="array" ref="Q364">ifna(IF(D364="","",INDEX(UpdateSheet!K:K,MATCH(1,(UpdateSheet!G:G=MAXIFS(UpdateSheet!G:G, UpdateSheet!H:H, G364, UpdateSheet!I:I, J364, UpdateSheet!G:G, "&lt;=" &amp; D364))*(UpdateSheet!H:H=G364) * 
   (UpdateSheet!I:I=J364), 0))),"")
</f>
        <v>35500</v>
      </c>
      <c r="R364" s="81">
        <v>26000.0</v>
      </c>
      <c r="S364" s="53" t="s">
        <v>126</v>
      </c>
      <c r="T364" s="87"/>
      <c r="U364" s="84" t="s">
        <v>97</v>
      </c>
      <c r="V364" s="84" t="s">
        <v>97</v>
      </c>
      <c r="W364" s="85" t="b">
        <f t="shared" si="1"/>
        <v>0</v>
      </c>
      <c r="X364" s="63"/>
      <c r="Y364" s="53" t="s">
        <v>635</v>
      </c>
      <c r="Z364" s="63"/>
    </row>
    <row r="365">
      <c r="A365" s="75" t="s">
        <v>636</v>
      </c>
      <c r="B365" s="74">
        <v>9.034179883E9</v>
      </c>
      <c r="C365" s="75" t="s">
        <v>171</v>
      </c>
      <c r="D365" s="76">
        <v>45864.893125</v>
      </c>
      <c r="E365" s="75" t="s">
        <v>83</v>
      </c>
      <c r="F365" s="75" t="s">
        <v>129</v>
      </c>
      <c r="G365" s="90" t="s">
        <v>14</v>
      </c>
      <c r="H365" s="91">
        <v>1.0</v>
      </c>
      <c r="I365" s="80"/>
      <c r="J365" s="77">
        <v>1.0</v>
      </c>
      <c r="K365" s="79"/>
      <c r="L365" s="79"/>
      <c r="M365" s="80"/>
      <c r="N365" s="79"/>
      <c r="O365" s="81">
        <v>9500.0</v>
      </c>
      <c r="P365" s="55">
        <v>4000.0</v>
      </c>
      <c r="Q365" s="82">
        <f t="array" ref="Q365">ifna(IF(D365="","",INDEX(UpdateSheet!K:K,MATCH(1,(UpdateSheet!G:G=MAXIFS(UpdateSheet!G:G, UpdateSheet!H:H, G365, UpdateSheet!I:I, J365, UpdateSheet!G:G, "&lt;=" &amp; D365))*(UpdateSheet!H:H=G365) * 
   (UpdateSheet!I:I=J365), 0))),"")
</f>
        <v>35500</v>
      </c>
      <c r="R365" s="81">
        <v>22000.0</v>
      </c>
      <c r="S365" s="53" t="s">
        <v>72</v>
      </c>
      <c r="T365" s="83">
        <v>45876.0</v>
      </c>
      <c r="U365" s="84" t="s">
        <v>84</v>
      </c>
      <c r="V365" s="84" t="s">
        <v>129</v>
      </c>
      <c r="W365" s="85" t="b">
        <f t="shared" si="1"/>
        <v>1</v>
      </c>
      <c r="X365" s="53" t="s">
        <v>29</v>
      </c>
      <c r="Y365" s="53"/>
      <c r="Z365" s="63"/>
    </row>
    <row r="366">
      <c r="A366" s="75" t="s">
        <v>637</v>
      </c>
      <c r="B366" s="74">
        <v>902.0</v>
      </c>
      <c r="C366" s="75" t="s">
        <v>12</v>
      </c>
      <c r="D366" s="76">
        <v>45864.90987268518</v>
      </c>
      <c r="E366" s="75" t="s">
        <v>83</v>
      </c>
      <c r="F366" s="75" t="s">
        <v>129</v>
      </c>
      <c r="G366" s="90" t="s">
        <v>14</v>
      </c>
      <c r="H366" s="91">
        <v>1.0</v>
      </c>
      <c r="I366" s="80"/>
      <c r="J366" s="77">
        <v>1.0</v>
      </c>
      <c r="K366" s="79"/>
      <c r="L366" s="79"/>
      <c r="M366" s="80"/>
      <c r="N366" s="79"/>
      <c r="O366" s="81">
        <v>9500.0</v>
      </c>
      <c r="P366" s="86"/>
      <c r="Q366" s="82">
        <f t="array" ref="Q366">ifna(IF(D366="","",INDEX(UpdateSheet!K:K,MATCH(1,(UpdateSheet!G:G=MAXIFS(UpdateSheet!G:G, UpdateSheet!H:H, G366, UpdateSheet!I:I, J366, UpdateSheet!G:G, "&lt;=" &amp; D366))*(UpdateSheet!H:H=G366) * 
   (UpdateSheet!I:I=J366), 0))),"")
</f>
        <v>35500</v>
      </c>
      <c r="R366" s="81">
        <v>26000.0</v>
      </c>
      <c r="S366" s="63" t="str">
        <f t="shared" ref="S366:S367" si="37">if(A366="","","Pending")</f>
        <v>Pending</v>
      </c>
      <c r="T366" s="87"/>
      <c r="U366" s="84" t="s">
        <v>97</v>
      </c>
      <c r="V366" s="84" t="s">
        <v>97</v>
      </c>
      <c r="W366" s="85" t="b">
        <f t="shared" si="1"/>
        <v>0</v>
      </c>
      <c r="X366" s="63"/>
      <c r="Y366" s="53" t="s">
        <v>638</v>
      </c>
      <c r="Z366" s="63"/>
    </row>
    <row r="367">
      <c r="A367" s="75" t="s">
        <v>639</v>
      </c>
      <c r="B367" s="74">
        <v>8.143542054E9</v>
      </c>
      <c r="C367" s="75" t="s">
        <v>62</v>
      </c>
      <c r="D367" s="76">
        <v>45865.249456018515</v>
      </c>
      <c r="E367" s="75" t="s">
        <v>83</v>
      </c>
      <c r="F367" s="75" t="s">
        <v>129</v>
      </c>
      <c r="G367" s="90" t="s">
        <v>14</v>
      </c>
      <c r="H367" s="91">
        <v>2.0</v>
      </c>
      <c r="I367" s="80"/>
      <c r="J367" s="77">
        <v>2.0</v>
      </c>
      <c r="K367" s="79"/>
      <c r="L367" s="79"/>
      <c r="M367" s="80"/>
      <c r="N367" s="79"/>
      <c r="O367" s="81">
        <v>19000.0</v>
      </c>
      <c r="P367" s="86"/>
      <c r="Q367" s="82">
        <f t="array" ref="Q367">ifna(IF(D367="","",INDEX(UpdateSheet!K:K,MATCH(1,(UpdateSheet!G:G=MAXIFS(UpdateSheet!G:G, UpdateSheet!H:H, G367, UpdateSheet!I:I, J367, UpdateSheet!G:G, "&lt;=" &amp; D367))*(UpdateSheet!H:H=G367) * 
   (UpdateSheet!I:I=J367), 0))),"")
</f>
        <v>49500</v>
      </c>
      <c r="R367" s="81">
        <v>30500.0</v>
      </c>
      <c r="S367" s="63" t="str">
        <f t="shared" si="37"/>
        <v>Pending</v>
      </c>
      <c r="T367" s="87"/>
      <c r="U367" s="84" t="s">
        <v>97</v>
      </c>
      <c r="V367" s="84" t="s">
        <v>97</v>
      </c>
      <c r="W367" s="85" t="b">
        <f t="shared" si="1"/>
        <v>0</v>
      </c>
      <c r="X367" s="63"/>
      <c r="Y367" s="53" t="s">
        <v>640</v>
      </c>
      <c r="Z367" s="63"/>
    </row>
    <row r="368">
      <c r="A368" s="75" t="s">
        <v>641</v>
      </c>
      <c r="B368" s="74">
        <v>8.033721653E9</v>
      </c>
      <c r="C368" s="75" t="s">
        <v>62</v>
      </c>
      <c r="D368" s="76">
        <v>45865.34407407408</v>
      </c>
      <c r="E368" s="75" t="s">
        <v>83</v>
      </c>
      <c r="F368" s="75" t="s">
        <v>129</v>
      </c>
      <c r="G368" s="90" t="s">
        <v>14</v>
      </c>
      <c r="H368" s="91">
        <v>1.0</v>
      </c>
      <c r="I368" s="80"/>
      <c r="J368" s="77">
        <v>1.0</v>
      </c>
      <c r="K368" s="79"/>
      <c r="L368" s="79"/>
      <c r="M368" s="80"/>
      <c r="N368" s="79"/>
      <c r="O368" s="81">
        <v>9500.0</v>
      </c>
      <c r="P368" s="86"/>
      <c r="Q368" s="82">
        <f t="array" ref="Q368">ifna(IF(D368="","",INDEX(UpdateSheet!K:K,MATCH(1,(UpdateSheet!G:G=MAXIFS(UpdateSheet!G:G, UpdateSheet!H:H, G368, UpdateSheet!I:I, J368, UpdateSheet!G:G, "&lt;=" &amp; D368))*(UpdateSheet!H:H=G368) * 
   (UpdateSheet!I:I=J368), 0))),"")
</f>
        <v>35500</v>
      </c>
      <c r="R368" s="81">
        <v>26000.0</v>
      </c>
      <c r="S368" s="53" t="s">
        <v>126</v>
      </c>
      <c r="T368" s="87"/>
      <c r="U368" s="84" t="s">
        <v>97</v>
      </c>
      <c r="V368" s="84" t="s">
        <v>97</v>
      </c>
      <c r="W368" s="85" t="b">
        <f t="shared" si="1"/>
        <v>0</v>
      </c>
      <c r="X368" s="63"/>
      <c r="Y368" s="53" t="s">
        <v>642</v>
      </c>
      <c r="Z368" s="63"/>
    </row>
    <row r="369">
      <c r="A369" s="75" t="s">
        <v>643</v>
      </c>
      <c r="B369" s="74">
        <v>7.010593705E9</v>
      </c>
      <c r="C369" s="75" t="s">
        <v>156</v>
      </c>
      <c r="D369" s="76">
        <v>45865.35912037037</v>
      </c>
      <c r="E369" s="75" t="s">
        <v>83</v>
      </c>
      <c r="F369" s="75" t="s">
        <v>129</v>
      </c>
      <c r="G369" s="90" t="s">
        <v>14</v>
      </c>
      <c r="H369" s="91">
        <v>1.0</v>
      </c>
      <c r="I369" s="80"/>
      <c r="J369" s="77">
        <v>1.0</v>
      </c>
      <c r="K369" s="79"/>
      <c r="L369" s="79"/>
      <c r="M369" s="80"/>
      <c r="N369" s="79"/>
      <c r="O369" s="81">
        <v>9500.0</v>
      </c>
      <c r="P369" s="86"/>
      <c r="Q369" s="82">
        <f t="array" ref="Q369">ifna(IF(D369="","",INDEX(UpdateSheet!K:K,MATCH(1,(UpdateSheet!G:G=MAXIFS(UpdateSheet!G:G, UpdateSheet!H:H, G369, UpdateSheet!I:I, J369, UpdateSheet!G:G, "&lt;=" &amp; D369))*(UpdateSheet!H:H=G369) * 
   (UpdateSheet!I:I=J369), 0))),"")
</f>
        <v>35500</v>
      </c>
      <c r="R369" s="81">
        <v>26000.0</v>
      </c>
      <c r="S369" s="63" t="str">
        <f>if(A369="","","Pending")</f>
        <v>Pending</v>
      </c>
      <c r="T369" s="87"/>
      <c r="U369" s="84" t="s">
        <v>97</v>
      </c>
      <c r="V369" s="84" t="s">
        <v>97</v>
      </c>
      <c r="W369" s="85" t="b">
        <f t="shared" si="1"/>
        <v>0</v>
      </c>
      <c r="X369" s="63"/>
      <c r="Y369" s="53" t="s">
        <v>644</v>
      </c>
      <c r="Z369" s="63"/>
    </row>
    <row r="370">
      <c r="A370" s="75" t="s">
        <v>645</v>
      </c>
      <c r="B370" s="74">
        <v>8.038385443E9</v>
      </c>
      <c r="C370" s="75" t="s">
        <v>342</v>
      </c>
      <c r="D370" s="76">
        <v>45865.37164351852</v>
      </c>
      <c r="E370" s="75" t="s">
        <v>83</v>
      </c>
      <c r="F370" s="75" t="s">
        <v>129</v>
      </c>
      <c r="G370" s="90" t="s">
        <v>14</v>
      </c>
      <c r="H370" s="91">
        <v>2.0</v>
      </c>
      <c r="I370" s="80"/>
      <c r="J370" s="77">
        <v>2.0</v>
      </c>
      <c r="K370" s="79"/>
      <c r="L370" s="79"/>
      <c r="M370" s="80"/>
      <c r="N370" s="79"/>
      <c r="O370" s="81">
        <v>19000.0</v>
      </c>
      <c r="P370" s="55">
        <v>7000.0</v>
      </c>
      <c r="Q370" s="82">
        <f t="array" ref="Q370">ifna(IF(D370="","",INDEX(UpdateSheet!K:K,MATCH(1,(UpdateSheet!G:G=MAXIFS(UpdateSheet!G:G, UpdateSheet!H:H, G370, UpdateSheet!I:I, J370, UpdateSheet!G:G, "&lt;=" &amp; D370))*(UpdateSheet!H:H=G370) * 
   (UpdateSheet!I:I=J370), 0))),"")
</f>
        <v>49500</v>
      </c>
      <c r="R370" s="81">
        <v>23500.0</v>
      </c>
      <c r="S370" s="53" t="s">
        <v>72</v>
      </c>
      <c r="T370" s="83">
        <v>45871.0</v>
      </c>
      <c r="U370" s="84" t="s">
        <v>84</v>
      </c>
      <c r="V370" s="84" t="s">
        <v>129</v>
      </c>
      <c r="W370" s="85" t="b">
        <f t="shared" si="1"/>
        <v>1</v>
      </c>
      <c r="X370" s="53" t="s">
        <v>58</v>
      </c>
      <c r="Y370" s="53" t="s">
        <v>646</v>
      </c>
      <c r="Z370" s="63"/>
    </row>
    <row r="371">
      <c r="A371" s="75" t="s">
        <v>647</v>
      </c>
      <c r="B371" s="74">
        <v>9.099969727E9</v>
      </c>
      <c r="C371" s="75" t="s">
        <v>12</v>
      </c>
      <c r="D371" s="76">
        <v>45866.35685185185</v>
      </c>
      <c r="E371" s="75" t="s">
        <v>83</v>
      </c>
      <c r="F371" s="75" t="s">
        <v>129</v>
      </c>
      <c r="G371" s="90" t="s">
        <v>14</v>
      </c>
      <c r="H371" s="91">
        <v>1.0</v>
      </c>
      <c r="I371" s="80"/>
      <c r="J371" s="77">
        <v>1.0</v>
      </c>
      <c r="K371" s="79"/>
      <c r="L371" s="79"/>
      <c r="M371" s="80"/>
      <c r="N371" s="79"/>
      <c r="O371" s="81">
        <v>9500.0</v>
      </c>
      <c r="P371" s="86"/>
      <c r="Q371" s="82">
        <f t="array" ref="Q371">ifna(IF(D371="","",INDEX(UpdateSheet!K:K,MATCH(1,(UpdateSheet!G:G=MAXIFS(UpdateSheet!G:G, UpdateSheet!H:H, G371, UpdateSheet!I:I, J371, UpdateSheet!G:G, "&lt;=" &amp; D371))*(UpdateSheet!H:H=G371) * 
   (UpdateSheet!I:I=J371), 0))),"")
</f>
        <v>35500</v>
      </c>
      <c r="R371" s="81">
        <v>26000.0</v>
      </c>
      <c r="S371" s="63" t="str">
        <f t="shared" ref="S371:S375" si="38">if(A371="","","Pending")</f>
        <v>Pending</v>
      </c>
      <c r="T371" s="87"/>
      <c r="U371" s="84" t="s">
        <v>97</v>
      </c>
      <c r="V371" s="84" t="s">
        <v>97</v>
      </c>
      <c r="W371" s="85" t="b">
        <f t="shared" si="1"/>
        <v>0</v>
      </c>
      <c r="X371" s="63"/>
      <c r="Y371" s="53" t="s">
        <v>648</v>
      </c>
      <c r="Z371" s="63"/>
    </row>
    <row r="372">
      <c r="A372" s="75" t="s">
        <v>649</v>
      </c>
      <c r="B372" s="74">
        <v>8.032104225E9</v>
      </c>
      <c r="C372" s="75" t="s">
        <v>208</v>
      </c>
      <c r="D372" s="76">
        <v>45866.36313657407</v>
      </c>
      <c r="E372" s="75" t="s">
        <v>83</v>
      </c>
      <c r="F372" s="75" t="s">
        <v>129</v>
      </c>
      <c r="G372" s="90" t="s">
        <v>14</v>
      </c>
      <c r="H372" s="91">
        <v>1.0</v>
      </c>
      <c r="I372" s="80"/>
      <c r="J372" s="77">
        <v>1.0</v>
      </c>
      <c r="K372" s="79"/>
      <c r="L372" s="79"/>
      <c r="M372" s="80"/>
      <c r="N372" s="79"/>
      <c r="O372" s="81">
        <v>9500.0</v>
      </c>
      <c r="P372" s="86"/>
      <c r="Q372" s="82">
        <f t="array" ref="Q372">ifna(IF(D372="","",INDEX(UpdateSheet!K:K,MATCH(1,(UpdateSheet!G:G=MAXIFS(UpdateSheet!G:G, UpdateSheet!H:H, G372, UpdateSheet!I:I, J372, UpdateSheet!G:G, "&lt;=" &amp; D372))*(UpdateSheet!H:H=G372) * 
   (UpdateSheet!I:I=J372), 0))),"")
</f>
        <v>35500</v>
      </c>
      <c r="R372" s="81">
        <v>26000.0</v>
      </c>
      <c r="S372" s="63" t="str">
        <f t="shared" si="38"/>
        <v>Pending</v>
      </c>
      <c r="T372" s="87"/>
      <c r="U372" s="84" t="s">
        <v>97</v>
      </c>
      <c r="V372" s="84" t="s">
        <v>97</v>
      </c>
      <c r="W372" s="85" t="b">
        <f t="shared" si="1"/>
        <v>0</v>
      </c>
      <c r="X372" s="63"/>
      <c r="Y372" s="53" t="s">
        <v>650</v>
      </c>
      <c r="Z372" s="63"/>
    </row>
    <row r="373">
      <c r="A373" s="75" t="s">
        <v>651</v>
      </c>
      <c r="B373" s="74">
        <v>8.033127817E9</v>
      </c>
      <c r="C373" s="75" t="s">
        <v>198</v>
      </c>
      <c r="D373" s="76">
        <v>45866.37252314815</v>
      </c>
      <c r="E373" s="75" t="s">
        <v>83</v>
      </c>
      <c r="F373" s="75" t="s">
        <v>129</v>
      </c>
      <c r="G373" s="90" t="s">
        <v>14</v>
      </c>
      <c r="H373" s="91">
        <v>3.0</v>
      </c>
      <c r="I373" s="80"/>
      <c r="J373" s="77">
        <v>3.0</v>
      </c>
      <c r="K373" s="79"/>
      <c r="L373" s="79"/>
      <c r="M373" s="80"/>
      <c r="N373" s="79"/>
      <c r="O373" s="81">
        <v>28500.0</v>
      </c>
      <c r="P373" s="86"/>
      <c r="Q373" s="82">
        <f t="array" ref="Q373">ifna(IF(D373="","",INDEX(UpdateSheet!K:K,MATCH(1,(UpdateSheet!G:G=MAXIFS(UpdateSheet!G:G, UpdateSheet!H:H, G373, UpdateSheet!I:I, J373, UpdateSheet!G:G, "&lt;=" &amp; D373))*(UpdateSheet!H:H=G373) * 
   (UpdateSheet!I:I=J373), 0))),"")
</f>
        <v>61500</v>
      </c>
      <c r="R373" s="81">
        <v>33000.0</v>
      </c>
      <c r="S373" s="63" t="str">
        <f t="shared" si="38"/>
        <v>Pending</v>
      </c>
      <c r="T373" s="87"/>
      <c r="U373" s="84" t="s">
        <v>97</v>
      </c>
      <c r="V373" s="84" t="s">
        <v>97</v>
      </c>
      <c r="W373" s="85" t="b">
        <f t="shared" si="1"/>
        <v>0</v>
      </c>
      <c r="X373" s="63"/>
      <c r="Y373" s="53" t="s">
        <v>652</v>
      </c>
      <c r="Z373" s="63"/>
    </row>
    <row r="374">
      <c r="A374" s="75" t="s">
        <v>653</v>
      </c>
      <c r="B374" s="74">
        <v>8.050896468E9</v>
      </c>
      <c r="C374" s="75" t="s">
        <v>205</v>
      </c>
      <c r="D374" s="76">
        <v>45866.38674768519</v>
      </c>
      <c r="E374" s="75" t="s">
        <v>83</v>
      </c>
      <c r="F374" s="75" t="s">
        <v>129</v>
      </c>
      <c r="G374" s="90" t="s">
        <v>14</v>
      </c>
      <c r="H374" s="91">
        <v>3.0</v>
      </c>
      <c r="I374" s="80"/>
      <c r="J374" s="77">
        <v>3.0</v>
      </c>
      <c r="K374" s="79"/>
      <c r="L374" s="79"/>
      <c r="M374" s="80"/>
      <c r="N374" s="79"/>
      <c r="O374" s="81">
        <v>28500.0</v>
      </c>
      <c r="P374" s="86"/>
      <c r="Q374" s="82">
        <f t="array" ref="Q374">ifna(IF(D374="","",INDEX(UpdateSheet!K:K,MATCH(1,(UpdateSheet!G:G=MAXIFS(UpdateSheet!G:G, UpdateSheet!H:H, G374, UpdateSheet!I:I, J374, UpdateSheet!G:G, "&lt;=" &amp; D374))*(UpdateSheet!H:H=G374) * 
   (UpdateSheet!I:I=J374), 0))),"")
</f>
        <v>61500</v>
      </c>
      <c r="R374" s="81">
        <v>33000.0</v>
      </c>
      <c r="S374" s="63" t="str">
        <f t="shared" si="38"/>
        <v>Pending</v>
      </c>
      <c r="T374" s="87"/>
      <c r="U374" s="84" t="s">
        <v>97</v>
      </c>
      <c r="V374" s="84" t="s">
        <v>97</v>
      </c>
      <c r="W374" s="85" t="b">
        <f t="shared" si="1"/>
        <v>0</v>
      </c>
      <c r="X374" s="63"/>
      <c r="Y374" s="53" t="s">
        <v>654</v>
      </c>
      <c r="Z374" s="63"/>
    </row>
    <row r="375">
      <c r="A375" s="75" t="s">
        <v>655</v>
      </c>
      <c r="B375" s="74">
        <v>8.021468248E9</v>
      </c>
      <c r="C375" s="75" t="s">
        <v>131</v>
      </c>
      <c r="D375" s="76">
        <v>45866.4312962963</v>
      </c>
      <c r="E375" s="75" t="s">
        <v>83</v>
      </c>
      <c r="F375" s="75" t="s">
        <v>129</v>
      </c>
      <c r="G375" s="90" t="s">
        <v>14</v>
      </c>
      <c r="H375" s="91">
        <v>1.0</v>
      </c>
      <c r="I375" s="80"/>
      <c r="J375" s="77">
        <v>1.0</v>
      </c>
      <c r="K375" s="79"/>
      <c r="L375" s="79"/>
      <c r="M375" s="80"/>
      <c r="N375" s="79"/>
      <c r="O375" s="81">
        <v>9500.0</v>
      </c>
      <c r="P375" s="86"/>
      <c r="Q375" s="82">
        <f t="array" ref="Q375">ifna(IF(D375="","",INDEX(UpdateSheet!K:K,MATCH(1,(UpdateSheet!G:G=MAXIFS(UpdateSheet!G:G, UpdateSheet!H:H, G375, UpdateSheet!I:I, J375, UpdateSheet!G:G, "&lt;=" &amp; D375))*(UpdateSheet!H:H=G375) * 
   (UpdateSheet!I:I=J375), 0))),"")
</f>
        <v>35500</v>
      </c>
      <c r="R375" s="81">
        <v>26000.0</v>
      </c>
      <c r="S375" s="63" t="str">
        <f t="shared" si="38"/>
        <v>Pending</v>
      </c>
      <c r="T375" s="87"/>
      <c r="U375" s="84" t="s">
        <v>97</v>
      </c>
      <c r="V375" s="84" t="s">
        <v>97</v>
      </c>
      <c r="W375" s="85" t="b">
        <f t="shared" si="1"/>
        <v>0</v>
      </c>
      <c r="X375" s="63"/>
      <c r="Y375" s="53" t="s">
        <v>656</v>
      </c>
      <c r="Z375" s="63"/>
    </row>
    <row r="376">
      <c r="A376" s="75" t="s">
        <v>657</v>
      </c>
      <c r="B376" s="74">
        <v>8.0355509E9</v>
      </c>
      <c r="C376" s="75" t="s">
        <v>62</v>
      </c>
      <c r="D376" s="76">
        <v>45866.45821759259</v>
      </c>
      <c r="E376" s="75" t="s">
        <v>83</v>
      </c>
      <c r="F376" s="75" t="s">
        <v>129</v>
      </c>
      <c r="G376" s="90" t="s">
        <v>14</v>
      </c>
      <c r="H376" s="91">
        <v>2.0</v>
      </c>
      <c r="I376" s="80"/>
      <c r="J376" s="77">
        <v>2.0</v>
      </c>
      <c r="K376" s="79"/>
      <c r="L376" s="79"/>
      <c r="M376" s="80"/>
      <c r="N376" s="79"/>
      <c r="O376" s="81">
        <v>19000.0</v>
      </c>
      <c r="P376" s="55">
        <v>7000.0</v>
      </c>
      <c r="Q376" s="82">
        <f t="array" ref="Q376">ifna(IF(D376="","",INDEX(UpdateSheet!K:K,MATCH(1,(UpdateSheet!G:G=MAXIFS(UpdateSheet!G:G, UpdateSheet!H:H, G376, UpdateSheet!I:I, J376, UpdateSheet!G:G, "&lt;=" &amp; D376))*(UpdateSheet!H:H=G376) * 
   (UpdateSheet!I:I=J376), 0))),"")
</f>
        <v>49500</v>
      </c>
      <c r="R376" s="81">
        <v>23500.0</v>
      </c>
      <c r="S376" s="53" t="s">
        <v>72</v>
      </c>
      <c r="T376" s="83">
        <v>45866.0</v>
      </c>
      <c r="U376" s="84" t="s">
        <v>83</v>
      </c>
      <c r="V376" s="84" t="s">
        <v>129</v>
      </c>
      <c r="W376" s="85" t="b">
        <f t="shared" si="1"/>
        <v>1</v>
      </c>
      <c r="X376" s="53" t="s">
        <v>60</v>
      </c>
      <c r="Y376" s="63"/>
      <c r="Z376" s="63"/>
    </row>
    <row r="377">
      <c r="A377" s="75" t="s">
        <v>658</v>
      </c>
      <c r="B377" s="74">
        <v>8.037616999E9</v>
      </c>
      <c r="C377" s="75" t="s">
        <v>12</v>
      </c>
      <c r="D377" s="76">
        <v>45866.63667824074</v>
      </c>
      <c r="E377" s="75" t="s">
        <v>83</v>
      </c>
      <c r="F377" s="75" t="s">
        <v>129</v>
      </c>
      <c r="G377" s="90" t="s">
        <v>14</v>
      </c>
      <c r="H377" s="91">
        <v>2.0</v>
      </c>
      <c r="I377" s="80"/>
      <c r="J377" s="77">
        <v>2.0</v>
      </c>
      <c r="K377" s="79"/>
      <c r="L377" s="79"/>
      <c r="M377" s="80"/>
      <c r="N377" s="79"/>
      <c r="O377" s="81">
        <v>19000.0</v>
      </c>
      <c r="P377" s="86"/>
      <c r="Q377" s="82">
        <f t="array" ref="Q377">ifna(IF(D377="","",INDEX(UpdateSheet!K:K,MATCH(1,(UpdateSheet!G:G=MAXIFS(UpdateSheet!G:G, UpdateSheet!H:H, G377, UpdateSheet!I:I, J377, UpdateSheet!G:G, "&lt;=" &amp; D377))*(UpdateSheet!H:H=G377) * 
   (UpdateSheet!I:I=J377), 0))),"")
</f>
        <v>49500</v>
      </c>
      <c r="R377" s="81">
        <v>30500.0</v>
      </c>
      <c r="S377" s="63" t="str">
        <f>if(A377="","","Pending")</f>
        <v>Pending</v>
      </c>
      <c r="T377" s="87"/>
      <c r="U377" s="84" t="s">
        <v>97</v>
      </c>
      <c r="V377" s="84" t="s">
        <v>97</v>
      </c>
      <c r="W377" s="85" t="b">
        <f t="shared" si="1"/>
        <v>0</v>
      </c>
      <c r="X377" s="63"/>
      <c r="Y377" s="53" t="s">
        <v>659</v>
      </c>
      <c r="Z377" s="63"/>
    </row>
    <row r="378">
      <c r="A378" s="75" t="s">
        <v>660</v>
      </c>
      <c r="B378" s="74">
        <v>8.147095935E9</v>
      </c>
      <c r="C378" s="75" t="s">
        <v>62</v>
      </c>
      <c r="D378" s="76">
        <v>45866.867743055554</v>
      </c>
      <c r="E378" s="75" t="s">
        <v>83</v>
      </c>
      <c r="F378" s="75" t="s">
        <v>129</v>
      </c>
      <c r="G378" s="90" t="s">
        <v>14</v>
      </c>
      <c r="H378" s="91">
        <v>1.0</v>
      </c>
      <c r="I378" s="80"/>
      <c r="J378" s="77">
        <v>1.0</v>
      </c>
      <c r="K378" s="79"/>
      <c r="L378" s="79"/>
      <c r="M378" s="80"/>
      <c r="N378" s="79"/>
      <c r="O378" s="81">
        <v>9500.0</v>
      </c>
      <c r="P378" s="55">
        <v>7000.0</v>
      </c>
      <c r="Q378" s="82">
        <f t="array" ref="Q378">ifna(IF(D378="","",INDEX(UpdateSheet!K:K,MATCH(1,(UpdateSheet!G:G=MAXIFS(UpdateSheet!G:G, UpdateSheet!H:H, G378, UpdateSheet!I:I, J378, UpdateSheet!G:G, "&lt;=" &amp; D378))*(UpdateSheet!H:H=G378) * 
   (UpdateSheet!I:I=J378), 0))),"")
</f>
        <v>35500</v>
      </c>
      <c r="R378" s="81">
        <v>19000.0</v>
      </c>
      <c r="S378" s="53" t="s">
        <v>72</v>
      </c>
      <c r="T378" s="83">
        <v>45867.0</v>
      </c>
      <c r="U378" s="84" t="s">
        <v>83</v>
      </c>
      <c r="V378" s="84" t="s">
        <v>129</v>
      </c>
      <c r="W378" s="85" t="b">
        <f t="shared" si="1"/>
        <v>1</v>
      </c>
      <c r="X378" s="53" t="s">
        <v>60</v>
      </c>
      <c r="Y378" s="63"/>
      <c r="Z378" s="63"/>
    </row>
    <row r="379">
      <c r="A379" s="75" t="s">
        <v>661</v>
      </c>
      <c r="B379" s="74">
        <v>9.035152312E9</v>
      </c>
      <c r="C379" s="75" t="s">
        <v>311</v>
      </c>
      <c r="D379" s="76">
        <v>45866.869201388894</v>
      </c>
      <c r="E379" s="75" t="s">
        <v>83</v>
      </c>
      <c r="F379" s="75" t="s">
        <v>129</v>
      </c>
      <c r="G379" s="90" t="s">
        <v>14</v>
      </c>
      <c r="H379" s="91">
        <v>1.0</v>
      </c>
      <c r="I379" s="80"/>
      <c r="J379" s="77">
        <v>1.0</v>
      </c>
      <c r="K379" s="79"/>
      <c r="L379" s="79"/>
      <c r="M379" s="80"/>
      <c r="N379" s="79"/>
      <c r="O379" s="81">
        <v>9500.0</v>
      </c>
      <c r="P379" s="86"/>
      <c r="Q379" s="82">
        <f t="array" ref="Q379">ifna(IF(D379="","",INDEX(UpdateSheet!K:K,MATCH(1,(UpdateSheet!G:G=MAXIFS(UpdateSheet!G:G, UpdateSheet!H:H, G379, UpdateSheet!I:I, J379, UpdateSheet!G:G, "&lt;=" &amp; D379))*(UpdateSheet!H:H=G379) * 
   (UpdateSheet!I:I=J379), 0))),"")
</f>
        <v>35500</v>
      </c>
      <c r="R379" s="81">
        <v>26000.0</v>
      </c>
      <c r="S379" s="63" t="str">
        <f t="shared" ref="S379:S381" si="39">if(A379="","","Pending")</f>
        <v>Pending</v>
      </c>
      <c r="T379" s="87"/>
      <c r="U379" s="84" t="s">
        <v>97</v>
      </c>
      <c r="V379" s="84" t="s">
        <v>97</v>
      </c>
      <c r="W379" s="85" t="b">
        <f t="shared" si="1"/>
        <v>0</v>
      </c>
      <c r="X379" s="63"/>
      <c r="Y379" s="53" t="s">
        <v>479</v>
      </c>
      <c r="Z379" s="63"/>
    </row>
    <row r="380">
      <c r="A380" s="75" t="s">
        <v>662</v>
      </c>
      <c r="B380" s="74">
        <v>8.185819276E9</v>
      </c>
      <c r="C380" s="75" t="s">
        <v>62</v>
      </c>
      <c r="D380" s="76">
        <v>45866.92890046297</v>
      </c>
      <c r="E380" s="75" t="s">
        <v>83</v>
      </c>
      <c r="F380" s="75" t="s">
        <v>129</v>
      </c>
      <c r="G380" s="90" t="s">
        <v>14</v>
      </c>
      <c r="H380" s="91">
        <v>1.0</v>
      </c>
      <c r="I380" s="80"/>
      <c r="J380" s="77">
        <v>1.0</v>
      </c>
      <c r="K380" s="79"/>
      <c r="L380" s="79"/>
      <c r="M380" s="80"/>
      <c r="N380" s="79"/>
      <c r="O380" s="81">
        <v>9500.0</v>
      </c>
      <c r="P380" s="86"/>
      <c r="Q380" s="82">
        <f t="array" ref="Q380">ifna(IF(D380="","",INDEX(UpdateSheet!K:K,MATCH(1,(UpdateSheet!G:G=MAXIFS(UpdateSheet!G:G, UpdateSheet!H:H, G380, UpdateSheet!I:I, J380, UpdateSheet!G:G, "&lt;=" &amp; D380))*(UpdateSheet!H:H=G380) * 
   (UpdateSheet!I:I=J380), 0))),"")
</f>
        <v>35500</v>
      </c>
      <c r="R380" s="81">
        <v>26000.0</v>
      </c>
      <c r="S380" s="63" t="str">
        <f t="shared" si="39"/>
        <v>Pending</v>
      </c>
      <c r="T380" s="87"/>
      <c r="U380" s="84" t="s">
        <v>97</v>
      </c>
      <c r="V380" s="84" t="s">
        <v>97</v>
      </c>
      <c r="W380" s="85" t="b">
        <f t="shared" si="1"/>
        <v>0</v>
      </c>
      <c r="X380" s="63"/>
      <c r="Y380" s="53" t="s">
        <v>663</v>
      </c>
      <c r="Z380" s="63"/>
    </row>
    <row r="381">
      <c r="A381" s="75" t="s">
        <v>664</v>
      </c>
      <c r="B381" s="74">
        <v>7.06657301E9</v>
      </c>
      <c r="C381" s="75" t="s">
        <v>27</v>
      </c>
      <c r="D381" s="76">
        <v>45866.959768518514</v>
      </c>
      <c r="E381" s="75" t="s">
        <v>83</v>
      </c>
      <c r="F381" s="75" t="s">
        <v>129</v>
      </c>
      <c r="G381" s="90" t="s">
        <v>14</v>
      </c>
      <c r="H381" s="91">
        <v>3.0</v>
      </c>
      <c r="I381" s="80"/>
      <c r="J381" s="77">
        <v>3.0</v>
      </c>
      <c r="K381" s="79"/>
      <c r="L381" s="79"/>
      <c r="M381" s="80"/>
      <c r="N381" s="79"/>
      <c r="O381" s="81">
        <v>28500.0</v>
      </c>
      <c r="P381" s="86"/>
      <c r="Q381" s="82">
        <f t="array" ref="Q381">ifna(IF(D381="","",INDEX(UpdateSheet!K:K,MATCH(1,(UpdateSheet!G:G=MAXIFS(UpdateSheet!G:G, UpdateSheet!H:H, G381, UpdateSheet!I:I, J381, UpdateSheet!G:G, "&lt;=" &amp; D381))*(UpdateSheet!H:H=G381) * 
   (UpdateSheet!I:I=J381), 0))),"")
</f>
        <v>61500</v>
      </c>
      <c r="R381" s="81">
        <v>33000.0</v>
      </c>
      <c r="S381" s="63" t="str">
        <f t="shared" si="39"/>
        <v>Pending</v>
      </c>
      <c r="T381" s="87"/>
      <c r="U381" s="84" t="s">
        <v>97</v>
      </c>
      <c r="V381" s="84" t="s">
        <v>97</v>
      </c>
      <c r="W381" s="85" t="b">
        <f t="shared" si="1"/>
        <v>0</v>
      </c>
      <c r="X381" s="63"/>
      <c r="Y381" s="53" t="s">
        <v>665</v>
      </c>
      <c r="Z381" s="63"/>
    </row>
    <row r="382">
      <c r="A382" s="75" t="s">
        <v>666</v>
      </c>
      <c r="B382" s="74">
        <v>8.062364502E9</v>
      </c>
      <c r="C382" s="75" t="s">
        <v>171</v>
      </c>
      <c r="D382" s="76">
        <v>45866.97493055556</v>
      </c>
      <c r="E382" s="75" t="s">
        <v>83</v>
      </c>
      <c r="F382" s="75" t="s">
        <v>129</v>
      </c>
      <c r="G382" s="90" t="s">
        <v>14</v>
      </c>
      <c r="H382" s="91">
        <v>1.0</v>
      </c>
      <c r="I382" s="80"/>
      <c r="J382" s="77">
        <v>1.0</v>
      </c>
      <c r="K382" s="79"/>
      <c r="L382" s="79"/>
      <c r="M382" s="80"/>
      <c r="N382" s="79"/>
      <c r="O382" s="81">
        <v>9500.0</v>
      </c>
      <c r="P382" s="55">
        <v>5500.0</v>
      </c>
      <c r="Q382" s="82">
        <f t="array" ref="Q382">ifna(IF(D382="","",INDEX(UpdateSheet!K:K,MATCH(1,(UpdateSheet!G:G=MAXIFS(UpdateSheet!G:G, UpdateSheet!H:H, G382, UpdateSheet!I:I, J382, UpdateSheet!G:G, "&lt;=" &amp; D382))*(UpdateSheet!H:H=G382) * 
   (UpdateSheet!I:I=J382), 0))),"")
</f>
        <v>35500</v>
      </c>
      <c r="R382" s="81">
        <v>20500.0</v>
      </c>
      <c r="S382" s="53" t="s">
        <v>72</v>
      </c>
      <c r="T382" s="83">
        <v>45871.0</v>
      </c>
      <c r="U382" s="84" t="s">
        <v>84</v>
      </c>
      <c r="V382" s="84" t="s">
        <v>129</v>
      </c>
      <c r="W382" s="85" t="b">
        <f t="shared" si="1"/>
        <v>1</v>
      </c>
      <c r="X382" s="53" t="s">
        <v>29</v>
      </c>
      <c r="Y382" s="63"/>
      <c r="Z382" s="63"/>
    </row>
    <row r="383">
      <c r="A383" s="75" t="s">
        <v>667</v>
      </c>
      <c r="B383" s="74">
        <v>7.038654667E9</v>
      </c>
      <c r="C383" s="75" t="s">
        <v>25</v>
      </c>
      <c r="D383" s="76">
        <v>45866.977106481485</v>
      </c>
      <c r="E383" s="75" t="s">
        <v>83</v>
      </c>
      <c r="F383" s="75" t="s">
        <v>129</v>
      </c>
      <c r="G383" s="90" t="s">
        <v>14</v>
      </c>
      <c r="H383" s="91">
        <v>1.0</v>
      </c>
      <c r="I383" s="80"/>
      <c r="J383" s="77">
        <v>1.0</v>
      </c>
      <c r="K383" s="79"/>
      <c r="L383" s="79"/>
      <c r="M383" s="80"/>
      <c r="N383" s="79"/>
      <c r="O383" s="81">
        <v>9500.0</v>
      </c>
      <c r="P383" s="86"/>
      <c r="Q383" s="82">
        <f t="array" ref="Q383">ifna(IF(D383="","",INDEX(UpdateSheet!K:K,MATCH(1,(UpdateSheet!G:G=MAXIFS(UpdateSheet!G:G, UpdateSheet!H:H, G383, UpdateSheet!I:I, J383, UpdateSheet!G:G, "&lt;=" &amp; D383))*(UpdateSheet!H:H=G383) * 
   (UpdateSheet!I:I=J383), 0))),"")
</f>
        <v>35500</v>
      </c>
      <c r="R383" s="81">
        <v>26000.0</v>
      </c>
      <c r="S383" s="63" t="str">
        <f>if(A383="","","Pending")</f>
        <v>Pending</v>
      </c>
      <c r="T383" s="87"/>
      <c r="U383" s="84" t="s">
        <v>97</v>
      </c>
      <c r="V383" s="84" t="s">
        <v>97</v>
      </c>
      <c r="W383" s="85" t="b">
        <f t="shared" si="1"/>
        <v>0</v>
      </c>
      <c r="X383" s="63"/>
      <c r="Y383" s="53" t="s">
        <v>479</v>
      </c>
      <c r="Z383" s="63"/>
    </row>
    <row r="384">
      <c r="A384" s="75" t="s">
        <v>668</v>
      </c>
      <c r="B384" s="74">
        <v>9.090500055E9</v>
      </c>
      <c r="C384" s="75" t="s">
        <v>62</v>
      </c>
      <c r="D384" s="76">
        <v>45867.00099537037</v>
      </c>
      <c r="E384" s="75" t="s">
        <v>83</v>
      </c>
      <c r="F384" s="75" t="s">
        <v>129</v>
      </c>
      <c r="G384" s="90" t="s">
        <v>14</v>
      </c>
      <c r="H384" s="91">
        <v>1.0</v>
      </c>
      <c r="I384" s="80"/>
      <c r="J384" s="77">
        <v>1.0</v>
      </c>
      <c r="K384" s="79"/>
      <c r="L384" s="79"/>
      <c r="M384" s="80"/>
      <c r="N384" s="79"/>
      <c r="O384" s="81">
        <v>9500.0</v>
      </c>
      <c r="P384" s="55">
        <v>5000.0</v>
      </c>
      <c r="Q384" s="82">
        <f t="array" ref="Q384">ifna(IF(D384="","",INDEX(UpdateSheet!K:K,MATCH(1,(UpdateSheet!G:G=MAXIFS(UpdateSheet!G:G, UpdateSheet!H:H, G384, UpdateSheet!I:I, J384, UpdateSheet!G:G, "&lt;=" &amp; D384))*(UpdateSheet!H:H=G384) * 
   (UpdateSheet!I:I=J384), 0))),"")
</f>
        <v>35500</v>
      </c>
      <c r="R384" s="81">
        <v>21000.0</v>
      </c>
      <c r="S384" s="53" t="s">
        <v>72</v>
      </c>
      <c r="T384" s="83">
        <v>45868.0</v>
      </c>
      <c r="U384" s="84" t="s">
        <v>83</v>
      </c>
      <c r="V384" s="84" t="s">
        <v>129</v>
      </c>
      <c r="W384" s="85" t="b">
        <f t="shared" si="1"/>
        <v>1</v>
      </c>
      <c r="X384" s="53" t="s">
        <v>60</v>
      </c>
      <c r="Y384" s="53"/>
      <c r="Z384" s="63"/>
    </row>
    <row r="385">
      <c r="A385" s="75" t="s">
        <v>669</v>
      </c>
      <c r="B385" s="74">
        <v>7.030057966E9</v>
      </c>
      <c r="C385" s="75" t="s">
        <v>191</v>
      </c>
      <c r="D385" s="76">
        <v>45867.29295138889</v>
      </c>
      <c r="E385" s="75" t="s">
        <v>83</v>
      </c>
      <c r="F385" s="75" t="s">
        <v>129</v>
      </c>
      <c r="G385" s="90" t="s">
        <v>14</v>
      </c>
      <c r="H385" s="91">
        <v>1.0</v>
      </c>
      <c r="I385" s="80"/>
      <c r="J385" s="77">
        <v>1.0</v>
      </c>
      <c r="K385" s="79"/>
      <c r="L385" s="79"/>
      <c r="M385" s="80"/>
      <c r="N385" s="79"/>
      <c r="O385" s="81">
        <v>9500.0</v>
      </c>
      <c r="P385" s="86"/>
      <c r="Q385" s="82">
        <f t="array" ref="Q385">ifna(IF(D385="","",INDEX(UpdateSheet!K:K,MATCH(1,(UpdateSheet!G:G=MAXIFS(UpdateSheet!G:G, UpdateSheet!H:H, G385, UpdateSheet!I:I, J385, UpdateSheet!G:G, "&lt;=" &amp; D385))*(UpdateSheet!H:H=G385) * 
   (UpdateSheet!I:I=J385), 0))),"")
</f>
        <v>35500</v>
      </c>
      <c r="R385" s="81">
        <v>26000.0</v>
      </c>
      <c r="S385" s="63" t="str">
        <f t="shared" ref="S385:S386" si="40">if(A385="","","Pending")</f>
        <v>Pending</v>
      </c>
      <c r="T385" s="87"/>
      <c r="U385" s="84" t="s">
        <v>97</v>
      </c>
      <c r="V385" s="84" t="s">
        <v>97</v>
      </c>
      <c r="W385" s="85" t="b">
        <f t="shared" si="1"/>
        <v>0</v>
      </c>
      <c r="X385" s="63"/>
      <c r="Y385" s="53" t="s">
        <v>479</v>
      </c>
      <c r="Z385" s="63"/>
    </row>
    <row r="386">
      <c r="A386" s="75" t="s">
        <v>670</v>
      </c>
      <c r="B386" s="74">
        <v>7.042796706E9</v>
      </c>
      <c r="C386" s="75" t="s">
        <v>191</v>
      </c>
      <c r="D386" s="76">
        <v>45867.29488425926</v>
      </c>
      <c r="E386" s="75" t="s">
        <v>83</v>
      </c>
      <c r="F386" s="75" t="s">
        <v>129</v>
      </c>
      <c r="G386" s="90" t="s">
        <v>14</v>
      </c>
      <c r="H386" s="91">
        <v>1.0</v>
      </c>
      <c r="I386" s="80"/>
      <c r="J386" s="77">
        <v>1.0</v>
      </c>
      <c r="K386" s="79"/>
      <c r="L386" s="79"/>
      <c r="M386" s="80"/>
      <c r="N386" s="79"/>
      <c r="O386" s="81">
        <v>9500.0</v>
      </c>
      <c r="P386" s="86"/>
      <c r="Q386" s="82">
        <f t="array" ref="Q386">ifna(IF(D386="","",INDEX(UpdateSheet!K:K,MATCH(1,(UpdateSheet!G:G=MAXIFS(UpdateSheet!G:G, UpdateSheet!H:H, G386, UpdateSheet!I:I, J386, UpdateSheet!G:G, "&lt;=" &amp; D386))*(UpdateSheet!H:H=G386) * 
   (UpdateSheet!I:I=J386), 0))),"")
</f>
        <v>35500</v>
      </c>
      <c r="R386" s="81">
        <v>26000.0</v>
      </c>
      <c r="S386" s="63" t="str">
        <f t="shared" si="40"/>
        <v>Pending</v>
      </c>
      <c r="T386" s="87"/>
      <c r="U386" s="84" t="s">
        <v>97</v>
      </c>
      <c r="V386" s="84" t="s">
        <v>97</v>
      </c>
      <c r="W386" s="85" t="b">
        <f t="shared" si="1"/>
        <v>0</v>
      </c>
      <c r="X386" s="63"/>
      <c r="Y386" s="53" t="s">
        <v>618</v>
      </c>
      <c r="Z386" s="63"/>
    </row>
    <row r="387">
      <c r="A387" s="75" t="s">
        <v>671</v>
      </c>
      <c r="B387" s="74">
        <v>8.030836361E9</v>
      </c>
      <c r="C387" s="75" t="s">
        <v>12</v>
      </c>
      <c r="D387" s="76">
        <v>45867.32403935185</v>
      </c>
      <c r="E387" s="75" t="s">
        <v>83</v>
      </c>
      <c r="F387" s="75" t="s">
        <v>129</v>
      </c>
      <c r="G387" s="90" t="s">
        <v>14</v>
      </c>
      <c r="H387" s="91">
        <v>3.0</v>
      </c>
      <c r="I387" s="80"/>
      <c r="J387" s="77">
        <v>3.0</v>
      </c>
      <c r="K387" s="79"/>
      <c r="L387" s="79"/>
      <c r="M387" s="80"/>
      <c r="N387" s="79"/>
      <c r="O387" s="81">
        <v>28500.0</v>
      </c>
      <c r="P387" s="55">
        <v>6000.0</v>
      </c>
      <c r="Q387" s="82">
        <f t="array" ref="Q387">ifna(IF(D387="","",INDEX(UpdateSheet!K:K,MATCH(1,(UpdateSheet!G:G=MAXIFS(UpdateSheet!G:G, UpdateSheet!H:H, G387, UpdateSheet!I:I, J387, UpdateSheet!G:G, "&lt;=" &amp; D387))*(UpdateSheet!H:H=G387) * 
   (UpdateSheet!I:I=J387), 0))),"")
</f>
        <v>61500</v>
      </c>
      <c r="R387" s="81">
        <v>27000.0</v>
      </c>
      <c r="S387" s="53" t="s">
        <v>72</v>
      </c>
      <c r="T387" s="83">
        <v>45871.0</v>
      </c>
      <c r="U387" s="84" t="s">
        <v>84</v>
      </c>
      <c r="V387" s="84" t="s">
        <v>129</v>
      </c>
      <c r="W387" s="85" t="b">
        <f t="shared" si="1"/>
        <v>1</v>
      </c>
      <c r="X387" s="53" t="s">
        <v>11</v>
      </c>
      <c r="Y387" s="53"/>
      <c r="Z387" s="63"/>
    </row>
    <row r="388">
      <c r="A388" s="75" t="s">
        <v>672</v>
      </c>
      <c r="B388" s="74">
        <v>8.142221582E9</v>
      </c>
      <c r="C388" s="75" t="s">
        <v>131</v>
      </c>
      <c r="D388" s="76">
        <v>45867.33355324074</v>
      </c>
      <c r="E388" s="75" t="s">
        <v>83</v>
      </c>
      <c r="F388" s="75" t="s">
        <v>129</v>
      </c>
      <c r="G388" s="90" t="s">
        <v>14</v>
      </c>
      <c r="H388" s="91">
        <v>3.0</v>
      </c>
      <c r="I388" s="80"/>
      <c r="J388" s="77">
        <v>3.0</v>
      </c>
      <c r="K388" s="79"/>
      <c r="L388" s="79"/>
      <c r="M388" s="80"/>
      <c r="N388" s="79"/>
      <c r="O388" s="81">
        <v>28500.0</v>
      </c>
      <c r="P388" s="86"/>
      <c r="Q388" s="82">
        <f t="array" ref="Q388">ifna(IF(D388="","",INDEX(UpdateSheet!K:K,MATCH(1,(UpdateSheet!G:G=MAXIFS(UpdateSheet!G:G, UpdateSheet!H:H, G388, UpdateSheet!I:I, J388, UpdateSheet!G:G, "&lt;=" &amp; D388))*(UpdateSheet!H:H=G388) * 
   (UpdateSheet!I:I=J388), 0))),"")
</f>
        <v>61500</v>
      </c>
      <c r="R388" s="81">
        <v>33000.0</v>
      </c>
      <c r="S388" s="63" t="str">
        <f>if(A388="","","Pending")</f>
        <v>Pending</v>
      </c>
      <c r="T388" s="87"/>
      <c r="U388" s="84" t="s">
        <v>97</v>
      </c>
      <c r="V388" s="84" t="s">
        <v>97</v>
      </c>
      <c r="W388" s="85" t="b">
        <f t="shared" si="1"/>
        <v>0</v>
      </c>
      <c r="X388" s="63"/>
      <c r="Y388" s="53" t="s">
        <v>673</v>
      </c>
      <c r="Z388" s="63"/>
    </row>
    <row r="389">
      <c r="A389" s="75" t="s">
        <v>674</v>
      </c>
      <c r="B389" s="74">
        <v>8.036069377E9</v>
      </c>
      <c r="C389" s="75" t="s">
        <v>62</v>
      </c>
      <c r="D389" s="76">
        <v>45867.3546875</v>
      </c>
      <c r="E389" s="75" t="s">
        <v>83</v>
      </c>
      <c r="F389" s="75" t="s">
        <v>129</v>
      </c>
      <c r="G389" s="90" t="s">
        <v>14</v>
      </c>
      <c r="H389" s="91">
        <v>2.0</v>
      </c>
      <c r="I389" s="80"/>
      <c r="J389" s="77">
        <v>2.0</v>
      </c>
      <c r="K389" s="79"/>
      <c r="L389" s="79"/>
      <c r="M389" s="80"/>
      <c r="N389" s="79"/>
      <c r="O389" s="81">
        <v>19000.0</v>
      </c>
      <c r="P389" s="55">
        <v>7000.0</v>
      </c>
      <c r="Q389" s="82">
        <f t="array" ref="Q389">ifna(IF(D389="","",INDEX(UpdateSheet!K:K,MATCH(1,(UpdateSheet!G:G=MAXIFS(UpdateSheet!G:G, UpdateSheet!H:H, G389, UpdateSheet!I:I, J389, UpdateSheet!G:G, "&lt;=" &amp; D389))*(UpdateSheet!H:H=G389) * 
   (UpdateSheet!I:I=J389), 0))),"")
</f>
        <v>49500</v>
      </c>
      <c r="R389" s="81">
        <v>23500.0</v>
      </c>
      <c r="S389" s="53" t="s">
        <v>72</v>
      </c>
      <c r="T389" s="83">
        <v>45867.0</v>
      </c>
      <c r="U389" s="84" t="s">
        <v>83</v>
      </c>
      <c r="V389" s="84" t="s">
        <v>129</v>
      </c>
      <c r="W389" s="85" t="b">
        <f t="shared" si="1"/>
        <v>1</v>
      </c>
      <c r="X389" s="53" t="s">
        <v>60</v>
      </c>
      <c r="Y389" s="63"/>
      <c r="Z389" s="63"/>
    </row>
    <row r="390">
      <c r="A390" s="75" t="s">
        <v>675</v>
      </c>
      <c r="B390" s="74">
        <v>7.0738869E9</v>
      </c>
      <c r="C390" s="75" t="s">
        <v>12</v>
      </c>
      <c r="D390" s="76">
        <v>45867.53940972222</v>
      </c>
      <c r="E390" s="75" t="s">
        <v>83</v>
      </c>
      <c r="F390" s="75" t="s">
        <v>129</v>
      </c>
      <c r="G390" s="90" t="s">
        <v>14</v>
      </c>
      <c r="H390" s="91">
        <v>1.0</v>
      </c>
      <c r="I390" s="80"/>
      <c r="J390" s="77">
        <v>1.0</v>
      </c>
      <c r="K390" s="79"/>
      <c r="L390" s="79"/>
      <c r="M390" s="80"/>
      <c r="N390" s="79"/>
      <c r="O390" s="81">
        <v>9500.0</v>
      </c>
      <c r="P390" s="86"/>
      <c r="Q390" s="82">
        <f t="array" ref="Q390">ifna(IF(D390="","",INDEX(UpdateSheet!K:K,MATCH(1,(UpdateSheet!G:G=MAXIFS(UpdateSheet!G:G, UpdateSheet!H:H, G390, UpdateSheet!I:I, J390, UpdateSheet!G:G, "&lt;=" &amp; D390))*(UpdateSheet!H:H=G390) * 
   (UpdateSheet!I:I=J390), 0))),"")
</f>
        <v>35500</v>
      </c>
      <c r="R390" s="81">
        <v>26000.0</v>
      </c>
      <c r="S390" s="63" t="str">
        <f t="shared" ref="S390:S391" si="41">if(A390="","","Pending")</f>
        <v>Pending</v>
      </c>
      <c r="T390" s="87"/>
      <c r="U390" s="84" t="s">
        <v>97</v>
      </c>
      <c r="V390" s="84" t="s">
        <v>97</v>
      </c>
      <c r="W390" s="85" t="b">
        <f t="shared" si="1"/>
        <v>0</v>
      </c>
      <c r="X390" s="63"/>
      <c r="Y390" s="53" t="s">
        <v>479</v>
      </c>
      <c r="Z390" s="63"/>
    </row>
    <row r="391">
      <c r="A391" s="75" t="s">
        <v>676</v>
      </c>
      <c r="B391" s="74">
        <v>8.050507E9</v>
      </c>
      <c r="C391" s="75" t="s">
        <v>27</v>
      </c>
      <c r="D391" s="76">
        <v>45867.74488425926</v>
      </c>
      <c r="E391" s="75" t="s">
        <v>83</v>
      </c>
      <c r="F391" s="75" t="s">
        <v>129</v>
      </c>
      <c r="G391" s="90" t="s">
        <v>14</v>
      </c>
      <c r="H391" s="91">
        <v>1.0</v>
      </c>
      <c r="I391" s="80"/>
      <c r="J391" s="77">
        <v>1.0</v>
      </c>
      <c r="K391" s="79"/>
      <c r="L391" s="79"/>
      <c r="M391" s="80"/>
      <c r="N391" s="79"/>
      <c r="O391" s="81">
        <v>9500.0</v>
      </c>
      <c r="P391" s="86"/>
      <c r="Q391" s="82">
        <f t="array" ref="Q391">ifna(IF(D391="","",INDEX(UpdateSheet!K:K,MATCH(1,(UpdateSheet!G:G=MAXIFS(UpdateSheet!G:G, UpdateSheet!H:H, G391, UpdateSheet!I:I, J391, UpdateSheet!G:G, "&lt;=" &amp; D391))*(UpdateSheet!H:H=G391) * 
   (UpdateSheet!I:I=J391), 0))),"")
</f>
        <v>35500</v>
      </c>
      <c r="R391" s="81">
        <v>26000.0</v>
      </c>
      <c r="S391" s="63" t="str">
        <f t="shared" si="41"/>
        <v>Pending</v>
      </c>
      <c r="T391" s="87"/>
      <c r="U391" s="84" t="s">
        <v>97</v>
      </c>
      <c r="V391" s="84" t="s">
        <v>97</v>
      </c>
      <c r="W391" s="85" t="b">
        <f t="shared" si="1"/>
        <v>0</v>
      </c>
      <c r="X391" s="63"/>
      <c r="Y391" s="53" t="s">
        <v>677</v>
      </c>
      <c r="Z391" s="63"/>
    </row>
    <row r="392">
      <c r="A392" s="92" t="s">
        <v>678</v>
      </c>
      <c r="B392" s="74">
        <v>8.032603882E9</v>
      </c>
      <c r="C392" s="75" t="s">
        <v>18</v>
      </c>
      <c r="D392" s="76">
        <v>45868.709652777776</v>
      </c>
      <c r="E392" s="75" t="s">
        <v>83</v>
      </c>
      <c r="F392" s="75" t="s">
        <v>129</v>
      </c>
      <c r="G392" s="77" t="s">
        <v>14</v>
      </c>
      <c r="H392" s="77">
        <v>2.0</v>
      </c>
      <c r="I392" s="80"/>
      <c r="J392" s="77">
        <v>2.0</v>
      </c>
      <c r="K392" s="79" t="str">
        <f t="array" ref="K392:K6073">IF(A392:A6073="","",IF((L392:L6073&lt;&gt;"")+(M392:M6073&lt;&gt;""),"Nylon",""))</f>
        <v/>
      </c>
      <c r="L392" s="79"/>
      <c r="M392" s="50"/>
      <c r="N392" s="79"/>
      <c r="O392" s="81">
        <f t="array" ref="O392">IF(A392="", "", (IFNA(IF(A392="", "", INDEX(UpdateSheet!$L:$L, MATCH(1, (UpdateSheet!$G:$G=MAXIFS(UpdateSheet!$G:$G, UpdateSheet!$H:$H, G392, UpdateSheet!$G:$G, "&lt;=" &amp; D392)) * (UpdateSheet!$H:$H=G392), 0))), "") * J392) +
(IFNA(IF(A392="", "", INDEX(UpdateSheet!$P:$P, MATCH(1, (UpdateSheet!$G:$G=MAXIFS(UpdateSheet!$G:$G, UpdateSheet!$M:$M, K392, UpdateSheet!$G:$G, "&lt;=" &amp; D392)) * (UpdateSheet!$M:$M=K392), 0))), "") * N392)
)
</f>
        <v>19000</v>
      </c>
      <c r="P392" s="55">
        <v>6000.0</v>
      </c>
      <c r="Q392" s="82">
        <f t="array" ref="Q392">IF(A392="", "", (IFNA(IF(A392="", "", INDEX(UpdateSheet!$K:$K, MATCH(1, (UpdateSheet!$G:$G=MAXIFS(UpdateSheet!$G:$G, UpdateSheet!$H:$H, G392, UpdateSheet!$I:$I, J392, UpdateSheet!$G:$G, "&lt;=" &amp; D392)) * (UpdateSheet!$H:$H=G392) *(UpdateSheet!$I:$I=J392), 0))), "")) +
(IFNA(IF(A392="", "", INDEX(UpdateSheet!$O:$O, MATCH(1, (UpdateSheet!$G:$G=MAXIFS(UpdateSheet!$G:$G, UpdateSheet!$M:$M, K392,UpdateSheet!$N:$N, N392, UpdateSheet!$G:$G, "&lt;=" &amp; D392)) * (UpdateSheet!$M:$M=K392) *(UpdateSheet!$N:$N=N392), 0))), ""))
)
</f>
        <v>49500</v>
      </c>
      <c r="R392" s="81">
        <v>24500.0</v>
      </c>
      <c r="S392" s="53" t="s">
        <v>72</v>
      </c>
      <c r="T392" s="83">
        <v>45877.0</v>
      </c>
      <c r="U392" s="84" t="s">
        <v>84</v>
      </c>
      <c r="V392" s="84" t="s">
        <v>129</v>
      </c>
      <c r="W392" s="85" t="b">
        <f t="shared" si="1"/>
        <v>1</v>
      </c>
      <c r="X392" s="53" t="s">
        <v>17</v>
      </c>
      <c r="Y392" s="53"/>
      <c r="Z392" s="63"/>
    </row>
    <row r="393">
      <c r="A393" s="75" t="s">
        <v>679</v>
      </c>
      <c r="B393" s="74">
        <v>8.06591413E9</v>
      </c>
      <c r="C393" s="75" t="s">
        <v>27</v>
      </c>
      <c r="D393" s="76">
        <v>45868.827002314814</v>
      </c>
      <c r="E393" s="75" t="s">
        <v>83</v>
      </c>
      <c r="F393" s="75" t="s">
        <v>129</v>
      </c>
      <c r="G393" s="77" t="s">
        <v>14</v>
      </c>
      <c r="H393" s="77">
        <v>1.0</v>
      </c>
      <c r="I393" s="80"/>
      <c r="J393" s="77">
        <v>1.0</v>
      </c>
      <c r="K393" s="79" t="s">
        <v>19</v>
      </c>
      <c r="L393" s="79">
        <v>50.0</v>
      </c>
      <c r="M393" s="80"/>
      <c r="N393" s="79">
        <v>50.0</v>
      </c>
      <c r="O393" s="81">
        <f t="array" ref="O393">IF(A393="", "", (IFNA(IF(A393="", "", INDEX(UpdateSheet!$L:$L, MATCH(1, (UpdateSheet!$G:$G=MAXIFS(UpdateSheet!$G:$G, UpdateSheet!$H:$H, G393, UpdateSheet!$G:$G, "&lt;=" &amp; D393)) * (UpdateSheet!$H:$H=G393), 0))), "") * J393) +
(IFNA(IF(A393="", "", INDEX(UpdateSheet!$P:$P, MATCH(1, (UpdateSheet!$G:$G=MAXIFS(UpdateSheet!$G:$G, UpdateSheet!$M:$M, K393, UpdateSheet!$G:$G, "&lt;=" &amp; D393)) * (UpdateSheet!$M:$M=K393), 0))), "") * N393)
)
</f>
        <v>14500</v>
      </c>
      <c r="P393" s="55">
        <v>5000.0</v>
      </c>
      <c r="Q393" s="82">
        <f t="array" ref="Q393">IF(A393="", "", (IFNA(IF(A393="", "", INDEX(UpdateSheet!$K:$K, MATCH(1, (UpdateSheet!$G:$G=MAXIFS(UpdateSheet!$G:$G, UpdateSheet!$H:$H, G393, UpdateSheet!$I:$I, J393, UpdateSheet!$G:$G, "&lt;=" &amp; D393)) * (UpdateSheet!$H:$H=G393) *(UpdateSheet!$I:$I=J393), 0))), "")) +
(IFNA(IF(A393="", "", INDEX(UpdateSheet!$O:$O, MATCH(1, (UpdateSheet!$G:$G=MAXIFS(UpdateSheet!$G:$G, UpdateSheet!$M:$M, K393,UpdateSheet!$N:$N, N393, UpdateSheet!$G:$G, "&lt;=" &amp; D393)) * (UpdateSheet!$M:$M=K393) *(UpdateSheet!$N:$N=N393), 0))), ""))
)
</f>
        <v>66000</v>
      </c>
      <c r="R393" s="81">
        <v>46500.0</v>
      </c>
      <c r="S393" s="53" t="s">
        <v>72</v>
      </c>
      <c r="T393" s="83">
        <v>45878.0</v>
      </c>
      <c r="U393" s="84" t="s">
        <v>84</v>
      </c>
      <c r="V393" s="84" t="s">
        <v>129</v>
      </c>
      <c r="W393" s="85" t="b">
        <f t="shared" si="1"/>
        <v>1</v>
      </c>
      <c r="X393" s="53" t="s">
        <v>57</v>
      </c>
      <c r="Y393" s="63"/>
      <c r="Z393" s="63"/>
    </row>
    <row r="394">
      <c r="A394" s="75" t="s">
        <v>680</v>
      </c>
      <c r="B394" s="74">
        <v>8.166481382E9</v>
      </c>
      <c r="C394" s="75" t="s">
        <v>27</v>
      </c>
      <c r="D394" s="76">
        <v>45868.84369212963</v>
      </c>
      <c r="E394" s="75" t="s">
        <v>83</v>
      </c>
      <c r="F394" s="75" t="s">
        <v>129</v>
      </c>
      <c r="G394" s="77" t="s">
        <v>14</v>
      </c>
      <c r="H394" s="77">
        <v>1.0</v>
      </c>
      <c r="I394" s="80"/>
      <c r="J394" s="77">
        <v>1.0</v>
      </c>
      <c r="K394" s="79" t="s">
        <v>97</v>
      </c>
      <c r="L394" s="93"/>
      <c r="M394" s="50"/>
      <c r="N394" s="79"/>
      <c r="O394" s="81">
        <f t="array" ref="O394">IF(A394="", "", (IFNA(IF(A394="", "", INDEX(UpdateSheet!$L:$L, MATCH(1, (UpdateSheet!$G:$G=MAXIFS(UpdateSheet!$G:$G, UpdateSheet!$H:$H, G394, UpdateSheet!$G:$G, "&lt;=" &amp; D394)) * (UpdateSheet!$H:$H=G394), 0))), "") * J394) +
(IFNA(IF(A394="", "", INDEX(UpdateSheet!$P:$P, MATCH(1, (UpdateSheet!$G:$G=MAXIFS(UpdateSheet!$G:$G, UpdateSheet!$M:$M, K394, UpdateSheet!$G:$G, "&lt;=" &amp; D394)) * (UpdateSheet!$M:$M=K394), 0))), "") * N394)
)
</f>
        <v>9500</v>
      </c>
      <c r="P394" s="55">
        <v>4000.0</v>
      </c>
      <c r="Q394" s="82">
        <f t="array" ref="Q394">IF(A394="", "", (IFNA(IF(A394="", "", INDEX(UpdateSheet!$K:$K, MATCH(1, (UpdateSheet!$G:$G=MAXIFS(UpdateSheet!$G:$G, UpdateSheet!$H:$H, G394, UpdateSheet!$I:$I, J394, UpdateSheet!$G:$G, "&lt;=" &amp; D394)) * (UpdateSheet!$H:$H=G394) *(UpdateSheet!$I:$I=J394), 0))), "")) +
(IFNA(IF(A394="", "", INDEX(UpdateSheet!$O:$O, MATCH(1, (UpdateSheet!$G:$G=MAXIFS(UpdateSheet!$G:$G, UpdateSheet!$M:$M, K394,UpdateSheet!$N:$N, N394, UpdateSheet!$G:$G, "&lt;=" &amp; D394)) * (UpdateSheet!$M:$M=K394) *(UpdateSheet!$N:$N=N394), 0))), ""))
)
</f>
        <v>35500</v>
      </c>
      <c r="R394" s="81">
        <v>22000.0</v>
      </c>
      <c r="S394" s="53" t="s">
        <v>72</v>
      </c>
      <c r="T394" s="83">
        <v>45871.0</v>
      </c>
      <c r="U394" s="84" t="s">
        <v>84</v>
      </c>
      <c r="V394" s="84" t="s">
        <v>129</v>
      </c>
      <c r="W394" s="85" t="b">
        <f t="shared" si="1"/>
        <v>1</v>
      </c>
      <c r="X394" s="53" t="s">
        <v>57</v>
      </c>
      <c r="Y394" s="63"/>
      <c r="Z394" s="63"/>
    </row>
    <row r="395">
      <c r="A395" s="75" t="s">
        <v>681</v>
      </c>
      <c r="B395" s="74">
        <v>8.133895755E9</v>
      </c>
      <c r="C395" s="75" t="s">
        <v>62</v>
      </c>
      <c r="D395" s="76">
        <v>45868.90065972222</v>
      </c>
      <c r="E395" s="75" t="s">
        <v>83</v>
      </c>
      <c r="F395" s="75" t="s">
        <v>129</v>
      </c>
      <c r="G395" s="77" t="s">
        <v>14</v>
      </c>
      <c r="H395" s="77">
        <v>1.0</v>
      </c>
      <c r="I395" s="80"/>
      <c r="J395" s="77">
        <v>1.0</v>
      </c>
      <c r="K395" s="79" t="s">
        <v>19</v>
      </c>
      <c r="L395" s="79">
        <v>50.0</v>
      </c>
      <c r="M395" s="80"/>
      <c r="N395" s="79">
        <v>50.0</v>
      </c>
      <c r="O395" s="81">
        <f t="array" ref="O395">IF(A395="", "", (IFNA(IF(A395="", "", INDEX(UpdateSheet!$L:$L, MATCH(1, (UpdateSheet!$G:$G=MAXIFS(UpdateSheet!$G:$G, UpdateSheet!$H:$H, G395, UpdateSheet!$G:$G, "&lt;=" &amp; D395)) * (UpdateSheet!$H:$H=G395), 0))), "") * J395) +
(IFNA(IF(A395="", "", INDEX(UpdateSheet!$P:$P, MATCH(1, (UpdateSheet!$G:$G=MAXIFS(UpdateSheet!$G:$G, UpdateSheet!$M:$M, K395, UpdateSheet!$G:$G, "&lt;=" &amp; D395)) * (UpdateSheet!$M:$M=K395), 0))), "") * N395)
)
</f>
        <v>14500</v>
      </c>
      <c r="P395" s="55">
        <v>7000.0</v>
      </c>
      <c r="Q395" s="82">
        <f t="array" ref="Q395">IF(A395="", "", (IFNA(IF(A395="", "", INDEX(UpdateSheet!$K:$K, MATCH(1, (UpdateSheet!$G:$G=MAXIFS(UpdateSheet!$G:$G, UpdateSheet!$H:$H, G395, UpdateSheet!$I:$I, J395, UpdateSheet!$G:$G, "&lt;=" &amp; D395)) * (UpdateSheet!$H:$H=G395) *(UpdateSheet!$I:$I=J395), 0))), "")) +
(IFNA(IF(A395="", "", INDEX(UpdateSheet!$O:$O, MATCH(1, (UpdateSheet!$G:$G=MAXIFS(UpdateSheet!$G:$G, UpdateSheet!$M:$M, K395,UpdateSheet!$N:$N, N395, UpdateSheet!$G:$G, "&lt;=" &amp; D395)) * (UpdateSheet!$M:$M=K395) *(UpdateSheet!$N:$N=N395), 0))), ""))
)
</f>
        <v>66000</v>
      </c>
      <c r="R395" s="81">
        <v>44500.0</v>
      </c>
      <c r="S395" s="53" t="s">
        <v>72</v>
      </c>
      <c r="T395" s="83">
        <v>45869.0</v>
      </c>
      <c r="U395" s="84" t="s">
        <v>83</v>
      </c>
      <c r="V395" s="84" t="s">
        <v>129</v>
      </c>
      <c r="W395" s="85" t="b">
        <f t="shared" si="1"/>
        <v>1</v>
      </c>
      <c r="X395" s="53" t="s">
        <v>60</v>
      </c>
      <c r="Y395" s="63"/>
      <c r="Z395" s="63"/>
    </row>
    <row r="396">
      <c r="A396" s="75" t="s">
        <v>682</v>
      </c>
      <c r="B396" s="74">
        <v>8.033223023E9</v>
      </c>
      <c r="C396" s="75" t="s">
        <v>62</v>
      </c>
      <c r="D396" s="76">
        <v>45869.16954861111</v>
      </c>
      <c r="E396" s="75" t="s">
        <v>83</v>
      </c>
      <c r="F396" s="75" t="s">
        <v>129</v>
      </c>
      <c r="G396" s="77" t="s">
        <v>14</v>
      </c>
      <c r="H396" s="77">
        <v>1.0</v>
      </c>
      <c r="I396" s="80"/>
      <c r="J396" s="77">
        <v>1.0</v>
      </c>
      <c r="K396" s="79" t="s">
        <v>19</v>
      </c>
      <c r="L396" s="79">
        <v>50.0</v>
      </c>
      <c r="M396" s="80"/>
      <c r="N396" s="79">
        <v>50.0</v>
      </c>
      <c r="O396" s="81">
        <f t="array" ref="O396">IF(A396="", "", (IFNA(IF(A396="", "", INDEX(UpdateSheet!$L:$L, MATCH(1, (UpdateSheet!$G:$G=MAXIFS(UpdateSheet!$G:$G, UpdateSheet!$H:$H, G396, UpdateSheet!$G:$G, "&lt;=" &amp; D396)) * (UpdateSheet!$H:$H=G396), 0))), "") * J396) +
(IFNA(IF(A396="", "", INDEX(UpdateSheet!$P:$P, MATCH(1, (UpdateSheet!$G:$G=MAXIFS(UpdateSheet!$G:$G, UpdateSheet!$M:$M, K396, UpdateSheet!$G:$G, "&lt;=" &amp; D396)) * (UpdateSheet!$M:$M=K396), 0))), "") * N396)
)
</f>
        <v>14500</v>
      </c>
      <c r="P396" s="86"/>
      <c r="Q396" s="82">
        <f t="array" ref="Q396">IF(A396="", "", (IFNA(IF(A396="", "", INDEX(UpdateSheet!$K:$K, MATCH(1, (UpdateSheet!$G:$G=MAXIFS(UpdateSheet!$G:$G, UpdateSheet!$H:$H, G396, UpdateSheet!$I:$I, J396, UpdateSheet!$G:$G, "&lt;=" &amp; D396)) * (UpdateSheet!$H:$H=G396) *(UpdateSheet!$I:$I=J396), 0))), "")) +
(IFNA(IF(A396="", "", INDEX(UpdateSheet!$O:$O, MATCH(1, (UpdateSheet!$G:$G=MAXIFS(UpdateSheet!$G:$G, UpdateSheet!$M:$M, K396,UpdateSheet!$N:$N, N396, UpdateSheet!$G:$G, "&lt;=" &amp; D396)) * (UpdateSheet!$M:$M=K396) *(UpdateSheet!$N:$N=N396), 0))), ""))
)
</f>
        <v>66000</v>
      </c>
      <c r="R396" s="81">
        <v>51500.0</v>
      </c>
      <c r="S396" s="63" t="str">
        <f t="shared" ref="S396:S397" si="42">if(A396="","","Pending")</f>
        <v>Pending</v>
      </c>
      <c r="T396" s="87"/>
      <c r="U396" s="84" t="s">
        <v>97</v>
      </c>
      <c r="V396" s="84" t="s">
        <v>97</v>
      </c>
      <c r="W396" s="85" t="b">
        <f t="shared" si="1"/>
        <v>0</v>
      </c>
      <c r="X396" s="63"/>
      <c r="Y396" s="53" t="s">
        <v>683</v>
      </c>
      <c r="Z396" s="63"/>
    </row>
    <row r="397">
      <c r="A397" s="75" t="s">
        <v>684</v>
      </c>
      <c r="B397" s="74">
        <v>8.03589218E9</v>
      </c>
      <c r="C397" s="75" t="s">
        <v>12</v>
      </c>
      <c r="D397" s="76">
        <v>45869.20372685185</v>
      </c>
      <c r="E397" s="75" t="s">
        <v>83</v>
      </c>
      <c r="F397" s="75" t="s">
        <v>129</v>
      </c>
      <c r="G397" s="77" t="s">
        <v>14</v>
      </c>
      <c r="H397" s="77">
        <v>1.0</v>
      </c>
      <c r="I397" s="80"/>
      <c r="J397" s="77">
        <v>1.0</v>
      </c>
      <c r="K397" s="79" t="s">
        <v>97</v>
      </c>
      <c r="L397" s="79"/>
      <c r="M397" s="80"/>
      <c r="N397" s="79"/>
      <c r="O397" s="81">
        <f t="array" ref="O397">IF(A397="", "", (IFNA(IF(A397="", "", INDEX(UpdateSheet!$L:$L, MATCH(1, (UpdateSheet!$G:$G=MAXIFS(UpdateSheet!$G:$G, UpdateSheet!$H:$H, G397, UpdateSheet!$G:$G, "&lt;=" &amp; D397)) * (UpdateSheet!$H:$H=G397), 0))), "") * J397) +
(IFNA(IF(A397="", "", INDEX(UpdateSheet!$P:$P, MATCH(1, (UpdateSheet!$G:$G=MAXIFS(UpdateSheet!$G:$G, UpdateSheet!$M:$M, K397, UpdateSheet!$G:$G, "&lt;=" &amp; D397)) * (UpdateSheet!$M:$M=K397), 0))), "") * N397)
)
</f>
        <v>9500</v>
      </c>
      <c r="P397" s="86"/>
      <c r="Q397" s="82">
        <f t="array" ref="Q397">IF(A397="", "", (IFNA(IF(A397="", "", INDEX(UpdateSheet!$K:$K, MATCH(1, (UpdateSheet!$G:$G=MAXIFS(UpdateSheet!$G:$G, UpdateSheet!$H:$H, G397, UpdateSheet!$I:$I, J397, UpdateSheet!$G:$G, "&lt;=" &amp; D397)) * (UpdateSheet!$H:$H=G397) *(UpdateSheet!$I:$I=J397), 0))), "")) +
(IFNA(IF(A397="", "", INDEX(UpdateSheet!$O:$O, MATCH(1, (UpdateSheet!$G:$G=MAXIFS(UpdateSheet!$G:$G, UpdateSheet!$M:$M, K397,UpdateSheet!$N:$N, N397, UpdateSheet!$G:$G, "&lt;=" &amp; D397)) * (UpdateSheet!$M:$M=K397) *(UpdateSheet!$N:$N=N397), 0))), ""))
)
</f>
        <v>35500</v>
      </c>
      <c r="R397" s="81">
        <v>26000.0</v>
      </c>
      <c r="S397" s="63" t="str">
        <f t="shared" si="42"/>
        <v>Pending</v>
      </c>
      <c r="T397" s="87"/>
      <c r="U397" s="84" t="s">
        <v>97</v>
      </c>
      <c r="V397" s="84" t="s">
        <v>97</v>
      </c>
      <c r="W397" s="85" t="b">
        <f t="shared" si="1"/>
        <v>0</v>
      </c>
      <c r="X397" s="63"/>
      <c r="Y397" s="53" t="s">
        <v>685</v>
      </c>
      <c r="Z397" s="63"/>
    </row>
    <row r="398">
      <c r="A398" s="75" t="s">
        <v>686</v>
      </c>
      <c r="B398" s="74">
        <v>8.033401081E9</v>
      </c>
      <c r="C398" s="75" t="s">
        <v>131</v>
      </c>
      <c r="D398" s="76">
        <v>45869.308333333334</v>
      </c>
      <c r="E398" s="75" t="s">
        <v>83</v>
      </c>
      <c r="F398" s="75" t="s">
        <v>129</v>
      </c>
      <c r="G398" s="77" t="s">
        <v>14</v>
      </c>
      <c r="H398" s="77">
        <v>1.0</v>
      </c>
      <c r="I398" s="80"/>
      <c r="J398" s="77">
        <v>1.0</v>
      </c>
      <c r="K398" s="79" t="s">
        <v>19</v>
      </c>
      <c r="L398" s="79">
        <v>50.0</v>
      </c>
      <c r="M398" s="80"/>
      <c r="N398" s="79">
        <v>50.0</v>
      </c>
      <c r="O398" s="81">
        <f t="array" ref="O398">IF(A398="", "", (IFNA(IF(A398="", "", INDEX(UpdateSheet!$L:$L, MATCH(1, (UpdateSheet!$G:$G=MAXIFS(UpdateSheet!$G:$G, UpdateSheet!$H:$H, G398, UpdateSheet!$G:$G, "&lt;=" &amp; D398)) * (UpdateSheet!$H:$H=G398), 0))), "") * J398) +
(IFNA(IF(A398="", "", INDEX(UpdateSheet!$P:$P, MATCH(1, (UpdateSheet!$G:$G=MAXIFS(UpdateSheet!$G:$G, UpdateSheet!$M:$M, K398, UpdateSheet!$G:$G, "&lt;=" &amp; D398)) * (UpdateSheet!$M:$M=K398), 0))), "") * N398)
)
</f>
        <v>14500</v>
      </c>
      <c r="P398" s="86"/>
      <c r="Q398" s="82">
        <f t="array" ref="Q398">IF(A398="", "", (IFNA(IF(A398="", "", INDEX(UpdateSheet!$K:$K, MATCH(1, (UpdateSheet!$G:$G=MAXIFS(UpdateSheet!$G:$G, UpdateSheet!$H:$H, G398, UpdateSheet!$I:$I, J398, UpdateSheet!$G:$G, "&lt;=" &amp; D398)) * (UpdateSheet!$H:$H=G398) *(UpdateSheet!$I:$I=J398), 0))), "")) +
(IFNA(IF(A398="", "", INDEX(UpdateSheet!$O:$O, MATCH(1, (UpdateSheet!$G:$G=MAXIFS(UpdateSheet!$G:$G, UpdateSheet!$M:$M, K398,UpdateSheet!$N:$N, N398, UpdateSheet!$G:$G, "&lt;=" &amp; D398)) * (UpdateSheet!$M:$M=K398) *(UpdateSheet!$N:$N=N398), 0))), ""))
)
</f>
        <v>66000</v>
      </c>
      <c r="R398" s="81">
        <v>51500.0</v>
      </c>
      <c r="S398" s="53" t="s">
        <v>72</v>
      </c>
      <c r="T398" s="83">
        <v>45911.0</v>
      </c>
      <c r="U398" s="84" t="s">
        <v>85</v>
      </c>
      <c r="V398" s="84" t="s">
        <v>129</v>
      </c>
      <c r="W398" s="85" t="b">
        <f t="shared" si="1"/>
        <v>1</v>
      </c>
      <c r="X398" s="53" t="s">
        <v>55</v>
      </c>
      <c r="Y398" s="53"/>
      <c r="Z398" s="63"/>
    </row>
    <row r="399">
      <c r="A399" s="75" t="s">
        <v>687</v>
      </c>
      <c r="B399" s="74">
        <v>8.038191028E9</v>
      </c>
      <c r="C399" s="75" t="s">
        <v>18</v>
      </c>
      <c r="D399" s="76">
        <v>45869.31370370371</v>
      </c>
      <c r="E399" s="75" t="s">
        <v>83</v>
      </c>
      <c r="F399" s="75" t="s">
        <v>129</v>
      </c>
      <c r="G399" s="77" t="s">
        <v>14</v>
      </c>
      <c r="H399" s="77">
        <v>1.0</v>
      </c>
      <c r="I399" s="80"/>
      <c r="J399" s="77">
        <v>1.0</v>
      </c>
      <c r="K399" s="79" t="s">
        <v>19</v>
      </c>
      <c r="L399" s="79">
        <v>50.0</v>
      </c>
      <c r="M399" s="80"/>
      <c r="N399" s="79">
        <v>50.0</v>
      </c>
      <c r="O399" s="81">
        <f t="array" ref="O399">IF(A399="", "", (IFNA(IF(A399="", "", INDEX(UpdateSheet!$L:$L, MATCH(1, (UpdateSheet!$G:$G=MAXIFS(UpdateSheet!$G:$G, UpdateSheet!$H:$H, G399, UpdateSheet!$G:$G, "&lt;=" &amp; D399)) * (UpdateSheet!$H:$H=G399), 0))), "") * J399) +
(IFNA(IF(A399="", "", INDEX(UpdateSheet!$P:$P, MATCH(1, (UpdateSheet!$G:$G=MAXIFS(UpdateSheet!$G:$G, UpdateSheet!$M:$M, K399, UpdateSheet!$G:$G, "&lt;=" &amp; D399)) * (UpdateSheet!$M:$M=K399), 0))), "") * N399)
)
</f>
        <v>14500</v>
      </c>
      <c r="P399" s="86"/>
      <c r="Q399" s="82">
        <f t="array" ref="Q399">IF(A399="", "", (IFNA(IF(A399="", "", INDEX(UpdateSheet!$K:$K, MATCH(1, (UpdateSheet!$G:$G=MAXIFS(UpdateSheet!$G:$G, UpdateSheet!$H:$H, G399, UpdateSheet!$I:$I, J399, UpdateSheet!$G:$G, "&lt;=" &amp; D399)) * (UpdateSheet!$H:$H=G399) *(UpdateSheet!$I:$I=J399), 0))), "")) +
(IFNA(IF(A399="", "", INDEX(UpdateSheet!$O:$O, MATCH(1, (UpdateSheet!$G:$G=MAXIFS(UpdateSheet!$G:$G, UpdateSheet!$M:$M, K399,UpdateSheet!$N:$N, N399, UpdateSheet!$G:$G, "&lt;=" &amp; D399)) * (UpdateSheet!$M:$M=K399) *(UpdateSheet!$N:$N=N399), 0))), ""))
)
</f>
        <v>66000</v>
      </c>
      <c r="R399" s="81">
        <v>51500.0</v>
      </c>
      <c r="S399" s="63" t="str">
        <f>if(A399="","","Pending")</f>
        <v>Pending</v>
      </c>
      <c r="T399" s="87"/>
      <c r="U399" s="84" t="s">
        <v>97</v>
      </c>
      <c r="V399" s="84" t="s">
        <v>97</v>
      </c>
      <c r="W399" s="85" t="b">
        <f t="shared" si="1"/>
        <v>0</v>
      </c>
      <c r="X399" s="63"/>
      <c r="Y399" s="53" t="s">
        <v>688</v>
      </c>
      <c r="Z399" s="63"/>
    </row>
    <row r="400">
      <c r="A400" s="75" t="s">
        <v>689</v>
      </c>
      <c r="B400" s="74">
        <v>8.033031683E9</v>
      </c>
      <c r="C400" s="75" t="s">
        <v>12</v>
      </c>
      <c r="D400" s="76">
        <v>45869.443125000005</v>
      </c>
      <c r="E400" s="75" t="s">
        <v>83</v>
      </c>
      <c r="F400" s="75" t="s">
        <v>129</v>
      </c>
      <c r="G400" s="77" t="s">
        <v>14</v>
      </c>
      <c r="H400" s="77">
        <v>1.0</v>
      </c>
      <c r="I400" s="80"/>
      <c r="J400" s="77">
        <v>1.0</v>
      </c>
      <c r="K400" s="79" t="s">
        <v>97</v>
      </c>
      <c r="L400" s="79"/>
      <c r="M400" s="80"/>
      <c r="N400" s="79"/>
      <c r="O400" s="81">
        <f t="array" ref="O400">IF(A400="", "", (IFNA(IF(A400="", "", INDEX(UpdateSheet!$L:$L, MATCH(1, (UpdateSheet!$G:$G=MAXIFS(UpdateSheet!$G:$G, UpdateSheet!$H:$H, G400, UpdateSheet!$G:$G, "&lt;=" &amp; D400)) * (UpdateSheet!$H:$H=G400), 0))), "") * J400) +
(IFNA(IF(A400="", "", INDEX(UpdateSheet!$P:$P, MATCH(1, (UpdateSheet!$G:$G=MAXIFS(UpdateSheet!$G:$G, UpdateSheet!$M:$M, K400, UpdateSheet!$G:$G, "&lt;=" &amp; D400)) * (UpdateSheet!$M:$M=K400), 0))), "") * N400)
)
</f>
        <v>9500</v>
      </c>
      <c r="P400" s="55">
        <v>4000.0</v>
      </c>
      <c r="Q400" s="82">
        <f t="array" ref="Q400">IF(A400="", "", (IFNA(IF(A400="", "", INDEX(UpdateSheet!$K:$K, MATCH(1, (UpdateSheet!$G:$G=MAXIFS(UpdateSheet!$G:$G, UpdateSheet!$H:$H, G400, UpdateSheet!$I:$I, J400, UpdateSheet!$G:$G, "&lt;=" &amp; D400)) * (UpdateSheet!$H:$H=G400) *(UpdateSheet!$I:$I=J400), 0))), "")) +
(IFNA(IF(A400="", "", INDEX(UpdateSheet!$O:$O, MATCH(1, (UpdateSheet!$G:$G=MAXIFS(UpdateSheet!$G:$G, UpdateSheet!$M:$M, K400,UpdateSheet!$N:$N, N400, UpdateSheet!$G:$G, "&lt;=" &amp; D400)) * (UpdateSheet!$M:$M=K400) *(UpdateSheet!$N:$N=N400), 0))), ""))
)
</f>
        <v>35500</v>
      </c>
      <c r="R400" s="81">
        <v>22000.0</v>
      </c>
      <c r="S400" s="53" t="s">
        <v>72</v>
      </c>
      <c r="T400" s="83">
        <v>45873.0</v>
      </c>
      <c r="U400" s="84" t="s">
        <v>84</v>
      </c>
      <c r="V400" s="84" t="s">
        <v>129</v>
      </c>
      <c r="W400" s="85" t="b">
        <f t="shared" si="1"/>
        <v>1</v>
      </c>
      <c r="X400" s="53" t="s">
        <v>11</v>
      </c>
      <c r="Y400" s="53"/>
      <c r="Z400" s="63"/>
    </row>
    <row r="401">
      <c r="A401" s="75" t="s">
        <v>690</v>
      </c>
      <c r="B401" s="74">
        <v>8.036329952E9</v>
      </c>
      <c r="C401" s="75" t="s">
        <v>12</v>
      </c>
      <c r="D401" s="76">
        <v>45869.50685185185</v>
      </c>
      <c r="E401" s="75" t="s">
        <v>83</v>
      </c>
      <c r="F401" s="75" t="s">
        <v>129</v>
      </c>
      <c r="G401" s="77" t="s">
        <v>14</v>
      </c>
      <c r="H401" s="77">
        <v>1.0</v>
      </c>
      <c r="I401" s="80"/>
      <c r="J401" s="77">
        <v>1.0</v>
      </c>
      <c r="K401" s="79" t="s">
        <v>19</v>
      </c>
      <c r="L401" s="79">
        <v>50.0</v>
      </c>
      <c r="M401" s="50">
        <v>0.0</v>
      </c>
      <c r="N401" s="79">
        <v>0.0</v>
      </c>
      <c r="O401" s="81">
        <f t="array" ref="O401">IF(A401="", "", (IFNA(IF(A401="", "", INDEX(UpdateSheet!$L:$L, MATCH(1, (UpdateSheet!$G:$G=MAXIFS(UpdateSheet!$G:$G, UpdateSheet!$H:$H, G401, UpdateSheet!$G:$G, "&lt;=" &amp; D401)) * (UpdateSheet!$H:$H=G401), 0))), "") * J401) +
(IFNA(IF(A401="", "", INDEX(UpdateSheet!$P:$P, MATCH(1, (UpdateSheet!$G:$G=MAXIFS(UpdateSheet!$G:$G, UpdateSheet!$M:$M, K401, UpdateSheet!$G:$G, "&lt;=" &amp; D401)) * (UpdateSheet!$M:$M=K401), 0))), "") * N401)
)
</f>
        <v>9500</v>
      </c>
      <c r="P401" s="55">
        <v>4000.0</v>
      </c>
      <c r="Q401" s="82">
        <f t="array" ref="Q401">IF(A401="", "", (IFNA(IF(A401="", "", INDEX(UpdateSheet!$K:$K, MATCH(1, (UpdateSheet!$G:$G=MAXIFS(UpdateSheet!$G:$G, UpdateSheet!$H:$H, G401, UpdateSheet!$I:$I, J401, UpdateSheet!$G:$G, "&lt;=" &amp; D401)) * (UpdateSheet!$H:$H=G401) *(UpdateSheet!$I:$I=J401), 0))), "")) +
(IFNA(IF(A401="", "", INDEX(UpdateSheet!$O:$O, MATCH(1, (UpdateSheet!$G:$G=MAXIFS(UpdateSheet!$G:$G, UpdateSheet!$M:$M, K401,UpdateSheet!$N:$N, N401, UpdateSheet!$G:$G, "&lt;=" &amp; D401)) * (UpdateSheet!$M:$M=K401) *(UpdateSheet!$N:$N=N401), 0))), ""))
)
</f>
        <v>35500</v>
      </c>
      <c r="R401" s="81">
        <v>22000.0</v>
      </c>
      <c r="S401" s="53" t="s">
        <v>72</v>
      </c>
      <c r="T401" s="83">
        <v>45870.0</v>
      </c>
      <c r="U401" s="84" t="s">
        <v>84</v>
      </c>
      <c r="V401" s="84" t="s">
        <v>129</v>
      </c>
      <c r="W401" s="85" t="b">
        <f t="shared" si="1"/>
        <v>1</v>
      </c>
      <c r="X401" s="53" t="s">
        <v>11</v>
      </c>
      <c r="Y401" s="53"/>
      <c r="Z401" s="63"/>
    </row>
    <row r="402">
      <c r="A402" s="75" t="s">
        <v>691</v>
      </c>
      <c r="B402" s="74">
        <v>8.034186763E9</v>
      </c>
      <c r="C402" s="75" t="s">
        <v>27</v>
      </c>
      <c r="D402" s="76">
        <v>45870.363275462965</v>
      </c>
      <c r="E402" s="75" t="s">
        <v>84</v>
      </c>
      <c r="F402" s="75" t="s">
        <v>129</v>
      </c>
      <c r="G402" s="77" t="s">
        <v>14</v>
      </c>
      <c r="H402" s="77">
        <v>1.0</v>
      </c>
      <c r="I402" s="80"/>
      <c r="J402" s="77">
        <v>1.0</v>
      </c>
      <c r="K402" s="79" t="s">
        <v>97</v>
      </c>
      <c r="L402" s="79"/>
      <c r="M402" s="80"/>
      <c r="N402" s="79"/>
      <c r="O402" s="81">
        <f t="array" ref="O402">IF(A402="", "", (IFNA(IF(A402="", "", INDEX(UpdateSheet!$L:$L, MATCH(1, (UpdateSheet!$G:$G=MAXIFS(UpdateSheet!$G:$G, UpdateSheet!$H:$H, G402, UpdateSheet!$G:$G, "&lt;=" &amp; D402)) * (UpdateSheet!$H:$H=G402), 0))), "") * J402) +
(IFNA(IF(A402="", "", INDEX(UpdateSheet!$P:$P, MATCH(1, (UpdateSheet!$G:$G=MAXIFS(UpdateSheet!$G:$G, UpdateSheet!$M:$M, K402, UpdateSheet!$G:$G, "&lt;=" &amp; D402)) * (UpdateSheet!$M:$M=K402), 0))), "") * N402)
)
</f>
        <v>9500</v>
      </c>
      <c r="P402" s="86"/>
      <c r="Q402" s="82">
        <f t="array" ref="Q402">IF(A402="", "", (IFNA(IF(A402="", "", INDEX(UpdateSheet!$K:$K, MATCH(1, (UpdateSheet!$G:$G=MAXIFS(UpdateSheet!$G:$G, UpdateSheet!$H:$H, G402, UpdateSheet!$I:$I, J402, UpdateSheet!$G:$G, "&lt;=" &amp; D402)) * (UpdateSheet!$H:$H=G402) *(UpdateSheet!$I:$I=J402), 0))), "")) +
(IFNA(IF(A402="", "", INDEX(UpdateSheet!$O:$O, MATCH(1, (UpdateSheet!$G:$G=MAXIFS(UpdateSheet!$G:$G, UpdateSheet!$M:$M, K402,UpdateSheet!$N:$N, N402, UpdateSheet!$G:$G, "&lt;=" &amp; D402)) * (UpdateSheet!$M:$M=K402) *(UpdateSheet!$N:$N=N402), 0))), ""))
)
</f>
        <v>35500</v>
      </c>
      <c r="R402" s="81">
        <v>26000.0</v>
      </c>
      <c r="S402" s="63" t="str">
        <f t="shared" ref="S402:S406" si="43">if(A402="","","Pending")</f>
        <v>Pending</v>
      </c>
      <c r="T402" s="87"/>
      <c r="U402" s="84" t="s">
        <v>97</v>
      </c>
      <c r="V402" s="84" t="s">
        <v>97</v>
      </c>
      <c r="W402" s="85" t="b">
        <f t="shared" si="1"/>
        <v>0</v>
      </c>
      <c r="X402" s="63"/>
      <c r="Y402" s="53" t="s">
        <v>692</v>
      </c>
      <c r="Z402" s="63"/>
    </row>
    <row r="403">
      <c r="A403" s="75" t="s">
        <v>693</v>
      </c>
      <c r="B403" s="74">
        <v>7.033294804E9</v>
      </c>
      <c r="C403" s="75" t="s">
        <v>311</v>
      </c>
      <c r="D403" s="76">
        <v>45870.42092592592</v>
      </c>
      <c r="E403" s="75" t="s">
        <v>84</v>
      </c>
      <c r="F403" s="75" t="s">
        <v>129</v>
      </c>
      <c r="G403" s="77" t="s">
        <v>14</v>
      </c>
      <c r="H403" s="77">
        <v>2.0</v>
      </c>
      <c r="I403" s="80"/>
      <c r="J403" s="77">
        <v>2.0</v>
      </c>
      <c r="K403" s="79" t="s">
        <v>97</v>
      </c>
      <c r="L403" s="79"/>
      <c r="M403" s="80"/>
      <c r="N403" s="79"/>
      <c r="O403" s="81">
        <f t="array" ref="O403">IF(A403="", "", (IFNA(IF(A403="", "", INDEX(UpdateSheet!$L:$L, MATCH(1, (UpdateSheet!$G:$G=MAXIFS(UpdateSheet!$G:$G, UpdateSheet!$H:$H, G403, UpdateSheet!$G:$G, "&lt;=" &amp; D403)) * (UpdateSheet!$H:$H=G403), 0))), "") * J403) +
(IFNA(IF(A403="", "", INDEX(UpdateSheet!$P:$P, MATCH(1, (UpdateSheet!$G:$G=MAXIFS(UpdateSheet!$G:$G, UpdateSheet!$M:$M, K403, UpdateSheet!$G:$G, "&lt;=" &amp; D403)) * (UpdateSheet!$M:$M=K403), 0))), "") * N403)
)
</f>
        <v>19000</v>
      </c>
      <c r="P403" s="86"/>
      <c r="Q403" s="82">
        <f t="array" ref="Q403">IF(A403="", "", (IFNA(IF(A403="", "", INDEX(UpdateSheet!$K:$K, MATCH(1, (UpdateSheet!$G:$G=MAXIFS(UpdateSheet!$G:$G, UpdateSheet!$H:$H, G403, UpdateSheet!$I:$I, J403, UpdateSheet!$G:$G, "&lt;=" &amp; D403)) * (UpdateSheet!$H:$H=G403) *(UpdateSheet!$I:$I=J403), 0))), "")) +
(IFNA(IF(A403="", "", INDEX(UpdateSheet!$O:$O, MATCH(1, (UpdateSheet!$G:$G=MAXIFS(UpdateSheet!$G:$G, UpdateSheet!$M:$M, K403,UpdateSheet!$N:$N, N403, UpdateSheet!$G:$G, "&lt;=" &amp; D403)) * (UpdateSheet!$M:$M=K403) *(UpdateSheet!$N:$N=N403), 0))), ""))
)
</f>
        <v>49500</v>
      </c>
      <c r="R403" s="81">
        <v>30500.0</v>
      </c>
      <c r="S403" s="63" t="str">
        <f t="shared" si="43"/>
        <v>Pending</v>
      </c>
      <c r="T403" s="87"/>
      <c r="U403" s="84" t="s">
        <v>97</v>
      </c>
      <c r="V403" s="84" t="s">
        <v>97</v>
      </c>
      <c r="W403" s="85" t="b">
        <f t="shared" si="1"/>
        <v>0</v>
      </c>
      <c r="X403" s="63"/>
      <c r="Y403" s="63"/>
      <c r="Z403" s="63"/>
    </row>
    <row r="404">
      <c r="A404" s="75" t="s">
        <v>694</v>
      </c>
      <c r="B404" s="74">
        <v>8.058063547E9</v>
      </c>
      <c r="C404" s="75" t="s">
        <v>62</v>
      </c>
      <c r="D404" s="76">
        <v>45874.30813657407</v>
      </c>
      <c r="E404" s="75" t="s">
        <v>84</v>
      </c>
      <c r="F404" s="75" t="s">
        <v>129</v>
      </c>
      <c r="G404" s="77" t="s">
        <v>14</v>
      </c>
      <c r="H404" s="77">
        <v>2.0</v>
      </c>
      <c r="I404" s="80"/>
      <c r="J404" s="77">
        <v>2.0</v>
      </c>
      <c r="K404" s="79" t="s">
        <v>97</v>
      </c>
      <c r="L404" s="79"/>
      <c r="M404" s="80"/>
      <c r="N404" s="79"/>
      <c r="O404" s="81">
        <f t="array" ref="O404">IF(A404="", "", (IFNA(IF(A404="", "", INDEX(UpdateSheet!$L:$L, MATCH(1, (UpdateSheet!$G:$G=MAXIFS(UpdateSheet!$G:$G, UpdateSheet!$H:$H, G404, UpdateSheet!$G:$G, "&lt;=" &amp; D404)) * (UpdateSheet!$H:$H=G404), 0))), "") * J404) +
(IFNA(IF(A404="", "", INDEX(UpdateSheet!$P:$P, MATCH(1, (UpdateSheet!$G:$G=MAXIFS(UpdateSheet!$G:$G, UpdateSheet!$M:$M, K404, UpdateSheet!$G:$G, "&lt;=" &amp; D404)) * (UpdateSheet!$M:$M=K404), 0))), "") * N404)
)
</f>
        <v>19000</v>
      </c>
      <c r="P404" s="86"/>
      <c r="Q404" s="82">
        <f t="array" ref="Q404">IF(A404="", "", (IFNA(IF(A404="", "", INDEX(UpdateSheet!$K:$K, MATCH(1, (UpdateSheet!$G:$G=MAXIFS(UpdateSheet!$G:$G, UpdateSheet!$H:$H, G404, UpdateSheet!$I:$I, J404, UpdateSheet!$G:$G, "&lt;=" &amp; D404)) * (UpdateSheet!$H:$H=G404) *(UpdateSheet!$I:$I=J404), 0))), "")) +
(IFNA(IF(A404="", "", INDEX(UpdateSheet!$O:$O, MATCH(1, (UpdateSheet!$G:$G=MAXIFS(UpdateSheet!$G:$G, UpdateSheet!$M:$M, K404,UpdateSheet!$N:$N, N404, UpdateSheet!$G:$G, "&lt;=" &amp; D404)) * (UpdateSheet!$M:$M=K404) *(UpdateSheet!$N:$N=N404), 0))), ""))
)
</f>
        <v>49500</v>
      </c>
      <c r="R404" s="81">
        <v>30500.0</v>
      </c>
      <c r="S404" s="63" t="str">
        <f t="shared" si="43"/>
        <v>Pending</v>
      </c>
      <c r="T404" s="87"/>
      <c r="U404" s="84" t="s">
        <v>97</v>
      </c>
      <c r="V404" s="84" t="s">
        <v>97</v>
      </c>
      <c r="W404" s="85" t="b">
        <f t="shared" si="1"/>
        <v>0</v>
      </c>
      <c r="X404" s="63"/>
      <c r="Y404" s="53" t="s">
        <v>695</v>
      </c>
      <c r="Z404" s="63"/>
    </row>
    <row r="405">
      <c r="A405" s="75" t="s">
        <v>696</v>
      </c>
      <c r="B405" s="74">
        <v>7.012066504E9</v>
      </c>
      <c r="C405" s="75" t="s">
        <v>131</v>
      </c>
      <c r="D405" s="76">
        <v>45874.32103009259</v>
      </c>
      <c r="E405" s="75" t="s">
        <v>84</v>
      </c>
      <c r="F405" s="75" t="s">
        <v>129</v>
      </c>
      <c r="G405" s="77" t="s">
        <v>14</v>
      </c>
      <c r="H405" s="77">
        <v>1.0</v>
      </c>
      <c r="I405" s="80"/>
      <c r="J405" s="77">
        <v>1.0</v>
      </c>
      <c r="K405" s="79" t="s">
        <v>97</v>
      </c>
      <c r="L405" s="79"/>
      <c r="M405" s="80"/>
      <c r="N405" s="79"/>
      <c r="O405" s="81">
        <f t="array" ref="O405">IF(A405="", "", (IFNA(IF(A405="", "", INDEX(UpdateSheet!$L:$L, MATCH(1, (UpdateSheet!$G:$G=MAXIFS(UpdateSheet!$G:$G, UpdateSheet!$H:$H, G405, UpdateSheet!$G:$G, "&lt;=" &amp; D405)) * (UpdateSheet!$H:$H=G405), 0))), "") * J405) +
(IFNA(IF(A405="", "", INDEX(UpdateSheet!$P:$P, MATCH(1, (UpdateSheet!$G:$G=MAXIFS(UpdateSheet!$G:$G, UpdateSheet!$M:$M, K405, UpdateSheet!$G:$G, "&lt;=" &amp; D405)) * (UpdateSheet!$M:$M=K405), 0))), "") * N405)
)
</f>
        <v>9500</v>
      </c>
      <c r="P405" s="86"/>
      <c r="Q405" s="82">
        <f t="array" ref="Q405">IF(A405="", "", (IFNA(IF(A405="", "", INDEX(UpdateSheet!$K:$K, MATCH(1, (UpdateSheet!$G:$G=MAXIFS(UpdateSheet!$G:$G, UpdateSheet!$H:$H, G405, UpdateSheet!$I:$I, J405, UpdateSheet!$G:$G, "&lt;=" &amp; D405)) * (UpdateSheet!$H:$H=G405) *(UpdateSheet!$I:$I=J405), 0))), "")) +
(IFNA(IF(A405="", "", INDEX(UpdateSheet!$O:$O, MATCH(1, (UpdateSheet!$G:$G=MAXIFS(UpdateSheet!$G:$G, UpdateSheet!$M:$M, K405,UpdateSheet!$N:$N, N405, UpdateSheet!$G:$G, "&lt;=" &amp; D405)) * (UpdateSheet!$M:$M=K405) *(UpdateSheet!$N:$N=N405), 0))), ""))
)
</f>
        <v>35500</v>
      </c>
      <c r="R405" s="81">
        <v>26000.0</v>
      </c>
      <c r="S405" s="63" t="str">
        <f t="shared" si="43"/>
        <v>Pending</v>
      </c>
      <c r="T405" s="87"/>
      <c r="U405" s="84" t="s">
        <v>97</v>
      </c>
      <c r="V405" s="84" t="s">
        <v>97</v>
      </c>
      <c r="W405" s="85" t="b">
        <f t="shared" si="1"/>
        <v>0</v>
      </c>
      <c r="X405" s="63"/>
      <c r="Y405" s="53" t="s">
        <v>697</v>
      </c>
      <c r="Z405" s="63"/>
    </row>
    <row r="406">
      <c r="A406" s="75" t="s">
        <v>698</v>
      </c>
      <c r="B406" s="74">
        <v>8.15915741E9</v>
      </c>
      <c r="C406" s="75" t="s">
        <v>134</v>
      </c>
      <c r="D406" s="76">
        <v>45874.37001157408</v>
      </c>
      <c r="E406" s="75" t="s">
        <v>84</v>
      </c>
      <c r="F406" s="75" t="s">
        <v>129</v>
      </c>
      <c r="G406" s="77" t="s">
        <v>14</v>
      </c>
      <c r="H406" s="77">
        <v>1.0</v>
      </c>
      <c r="I406" s="80"/>
      <c r="J406" s="77">
        <v>1.0</v>
      </c>
      <c r="K406" s="79" t="s">
        <v>97</v>
      </c>
      <c r="L406" s="79"/>
      <c r="M406" s="80"/>
      <c r="N406" s="79"/>
      <c r="O406" s="81">
        <f t="array" ref="O406">IF(A406="", "", (IFNA(IF(A406="", "", INDEX(UpdateSheet!$L:$L, MATCH(1, (UpdateSheet!$G:$G=MAXIFS(UpdateSheet!$G:$G, UpdateSheet!$H:$H, G406, UpdateSheet!$G:$G, "&lt;=" &amp; D406)) * (UpdateSheet!$H:$H=G406), 0))), "") * J406) +
(IFNA(IF(A406="", "", INDEX(UpdateSheet!$P:$P, MATCH(1, (UpdateSheet!$G:$G=MAXIFS(UpdateSheet!$G:$G, UpdateSheet!$M:$M, K406, UpdateSheet!$G:$G, "&lt;=" &amp; D406)) * (UpdateSheet!$M:$M=K406), 0))), "") * N406)
)
</f>
        <v>9500</v>
      </c>
      <c r="P406" s="86"/>
      <c r="Q406" s="82">
        <f t="array" ref="Q406">IF(A406="", "", (IFNA(IF(A406="", "", INDEX(UpdateSheet!$K:$K, MATCH(1, (UpdateSheet!$G:$G=MAXIFS(UpdateSheet!$G:$G, UpdateSheet!$H:$H, G406, UpdateSheet!$I:$I, J406, UpdateSheet!$G:$G, "&lt;=" &amp; D406)) * (UpdateSheet!$H:$H=G406) *(UpdateSheet!$I:$I=J406), 0))), "")) +
(IFNA(IF(A406="", "", INDEX(UpdateSheet!$O:$O, MATCH(1, (UpdateSheet!$G:$G=MAXIFS(UpdateSheet!$G:$G, UpdateSheet!$M:$M, K406,UpdateSheet!$N:$N, N406, UpdateSheet!$G:$G, "&lt;=" &amp; D406)) * (UpdateSheet!$M:$M=K406) *(UpdateSheet!$N:$N=N406), 0))), ""))
)
</f>
        <v>35500</v>
      </c>
      <c r="R406" s="81">
        <v>26000.0</v>
      </c>
      <c r="S406" s="63" t="str">
        <f t="shared" si="43"/>
        <v>Pending</v>
      </c>
      <c r="T406" s="87"/>
      <c r="U406" s="84" t="s">
        <v>97</v>
      </c>
      <c r="V406" s="84" t="s">
        <v>97</v>
      </c>
      <c r="W406" s="85" t="b">
        <f t="shared" si="1"/>
        <v>0</v>
      </c>
      <c r="X406" s="63"/>
      <c r="Y406" s="53" t="s">
        <v>699</v>
      </c>
      <c r="Z406" s="63"/>
    </row>
    <row r="407">
      <c r="A407" s="75" t="s">
        <v>700</v>
      </c>
      <c r="B407" s="74">
        <v>8.036285936E9</v>
      </c>
      <c r="C407" s="75" t="s">
        <v>12</v>
      </c>
      <c r="D407" s="76">
        <v>45874.37697916667</v>
      </c>
      <c r="E407" s="75" t="s">
        <v>84</v>
      </c>
      <c r="F407" s="75" t="s">
        <v>129</v>
      </c>
      <c r="G407" s="77" t="s">
        <v>14</v>
      </c>
      <c r="H407" s="77">
        <v>1.0</v>
      </c>
      <c r="I407" s="80"/>
      <c r="J407" s="77">
        <v>1.0</v>
      </c>
      <c r="K407" s="79" t="s">
        <v>97</v>
      </c>
      <c r="L407" s="79"/>
      <c r="M407" s="80"/>
      <c r="N407" s="79"/>
      <c r="O407" s="81">
        <f t="array" ref="O407">IF(A407="", "", (IFNA(IF(A407="", "", INDEX(UpdateSheet!$L:$L, MATCH(1, (UpdateSheet!$G:$G=MAXIFS(UpdateSheet!$G:$G, UpdateSheet!$H:$H, G407, UpdateSheet!$G:$G, "&lt;=" &amp; D407)) * (UpdateSheet!$H:$H=G407), 0))), "") * J407) +
(IFNA(IF(A407="", "", INDEX(UpdateSheet!$P:$P, MATCH(1, (UpdateSheet!$G:$G=MAXIFS(UpdateSheet!$G:$G, UpdateSheet!$M:$M, K407, UpdateSheet!$G:$G, "&lt;=" &amp; D407)) * (UpdateSheet!$M:$M=K407), 0))), "") * N407)
)
</f>
        <v>9500</v>
      </c>
      <c r="P407" s="55">
        <v>4000.0</v>
      </c>
      <c r="Q407" s="82">
        <f t="array" ref="Q407">IF(A407="", "", (IFNA(IF(A407="", "", INDEX(UpdateSheet!$K:$K, MATCH(1, (UpdateSheet!$G:$G=MAXIFS(UpdateSheet!$G:$G, UpdateSheet!$H:$H, G407, UpdateSheet!$I:$I, J407, UpdateSheet!$G:$G, "&lt;=" &amp; D407)) * (UpdateSheet!$H:$H=G407) *(UpdateSheet!$I:$I=J407), 0))), "")) +
(IFNA(IF(A407="", "", INDEX(UpdateSheet!$O:$O, MATCH(1, (UpdateSheet!$G:$G=MAXIFS(UpdateSheet!$G:$G, UpdateSheet!$M:$M, K407,UpdateSheet!$N:$N, N407, UpdateSheet!$G:$G, "&lt;=" &amp; D407)) * (UpdateSheet!$M:$M=K407) *(UpdateSheet!$N:$N=N407), 0))), ""))
)
</f>
        <v>35500</v>
      </c>
      <c r="R407" s="81">
        <v>22000.0</v>
      </c>
      <c r="S407" s="53" t="s">
        <v>72</v>
      </c>
      <c r="T407" s="83">
        <v>45874.0</v>
      </c>
      <c r="U407" s="84" t="s">
        <v>84</v>
      </c>
      <c r="V407" s="84" t="s">
        <v>129</v>
      </c>
      <c r="W407" s="85" t="b">
        <f t="shared" si="1"/>
        <v>1</v>
      </c>
      <c r="X407" s="53" t="s">
        <v>11</v>
      </c>
      <c r="Y407" s="53"/>
      <c r="Z407" s="63"/>
    </row>
    <row r="408">
      <c r="A408" s="75" t="s">
        <v>658</v>
      </c>
      <c r="B408" s="74">
        <v>8.024239332E9</v>
      </c>
      <c r="C408" s="75" t="s">
        <v>12</v>
      </c>
      <c r="D408" s="76">
        <v>45874.427141203705</v>
      </c>
      <c r="E408" s="75" t="s">
        <v>84</v>
      </c>
      <c r="F408" s="75" t="s">
        <v>129</v>
      </c>
      <c r="G408" s="77" t="s">
        <v>14</v>
      </c>
      <c r="H408" s="77">
        <v>2.0</v>
      </c>
      <c r="I408" s="80"/>
      <c r="J408" s="77">
        <v>2.0</v>
      </c>
      <c r="K408" s="79" t="s">
        <v>97</v>
      </c>
      <c r="L408" s="79"/>
      <c r="M408" s="80"/>
      <c r="N408" s="79"/>
      <c r="O408" s="81">
        <f t="array" ref="O408">IF(A408="", "", (IFNA(IF(A408="", "", INDEX(UpdateSheet!$L:$L, MATCH(1, (UpdateSheet!$G:$G=MAXIFS(UpdateSheet!$G:$G, UpdateSheet!$H:$H, G408, UpdateSheet!$G:$G, "&lt;=" &amp; D408)) * (UpdateSheet!$H:$H=G408), 0))), "") * J408) +
(IFNA(IF(A408="", "", INDEX(UpdateSheet!$P:$P, MATCH(1, (UpdateSheet!$G:$G=MAXIFS(UpdateSheet!$G:$G, UpdateSheet!$M:$M, K408, UpdateSheet!$G:$G, "&lt;=" &amp; D408)) * (UpdateSheet!$M:$M=K408), 0))), "") * N408)
)
</f>
        <v>19000</v>
      </c>
      <c r="P408" s="86"/>
      <c r="Q408" s="82">
        <f t="array" ref="Q408">IF(A408="", "", (IFNA(IF(A408="", "", INDEX(UpdateSheet!$K:$K, MATCH(1, (UpdateSheet!$G:$G=MAXIFS(UpdateSheet!$G:$G, UpdateSheet!$H:$H, G408, UpdateSheet!$I:$I, J408, UpdateSheet!$G:$G, "&lt;=" &amp; D408)) * (UpdateSheet!$H:$H=G408) *(UpdateSheet!$I:$I=J408), 0))), "")) +
(IFNA(IF(A408="", "", INDEX(UpdateSheet!$O:$O, MATCH(1, (UpdateSheet!$G:$G=MAXIFS(UpdateSheet!$G:$G, UpdateSheet!$M:$M, K408,UpdateSheet!$N:$N, N408, UpdateSheet!$G:$G, "&lt;=" &amp; D408)) * (UpdateSheet!$M:$M=K408) *(UpdateSheet!$N:$N=N408), 0))), ""))
)
</f>
        <v>49500</v>
      </c>
      <c r="R408" s="81">
        <v>30500.0</v>
      </c>
      <c r="S408" s="63" t="str">
        <f>if(A408="","","Pending")</f>
        <v>Pending</v>
      </c>
      <c r="T408" s="87"/>
      <c r="U408" s="84" t="s">
        <v>97</v>
      </c>
      <c r="V408" s="84" t="s">
        <v>97</v>
      </c>
      <c r="W408" s="85" t="b">
        <f t="shared" si="1"/>
        <v>0</v>
      </c>
      <c r="X408" s="63"/>
      <c r="Y408" s="53" t="s">
        <v>701</v>
      </c>
      <c r="Z408" s="63"/>
    </row>
    <row r="409">
      <c r="A409" s="75" t="s">
        <v>702</v>
      </c>
      <c r="B409" s="74">
        <v>9.075387877E9</v>
      </c>
      <c r="C409" s="75" t="s">
        <v>134</v>
      </c>
      <c r="D409" s="76">
        <v>45874.50820601852</v>
      </c>
      <c r="E409" s="75" t="s">
        <v>84</v>
      </c>
      <c r="F409" s="75" t="s">
        <v>129</v>
      </c>
      <c r="G409" s="77" t="s">
        <v>14</v>
      </c>
      <c r="H409" s="77">
        <v>1.0</v>
      </c>
      <c r="I409" s="80"/>
      <c r="J409" s="77">
        <v>1.0</v>
      </c>
      <c r="K409" s="79" t="s">
        <v>19</v>
      </c>
      <c r="L409" s="79">
        <v>50.0</v>
      </c>
      <c r="M409" s="50">
        <v>0.0</v>
      </c>
      <c r="N409" s="79">
        <v>0.0</v>
      </c>
      <c r="O409" s="81">
        <f t="array" ref="O409">IF(A409="", "", (IFNA(IF(A409="", "", INDEX(UpdateSheet!$L:$L, MATCH(1, (UpdateSheet!$G:$G=MAXIFS(UpdateSheet!$G:$G, UpdateSheet!$H:$H, G409, UpdateSheet!$G:$G, "&lt;=" &amp; D409)) * (UpdateSheet!$H:$H=G409), 0))), "") * J409) +
(IFNA(IF(A409="", "", INDEX(UpdateSheet!$P:$P, MATCH(1, (UpdateSheet!$G:$G=MAXIFS(UpdateSheet!$G:$G, UpdateSheet!$M:$M, K409, UpdateSheet!$G:$G, "&lt;=" &amp; D409)) * (UpdateSheet!$M:$M=K409), 0))), "") * N409)
)
</f>
        <v>9500</v>
      </c>
      <c r="P409" s="55">
        <v>7000.0</v>
      </c>
      <c r="Q409" s="82">
        <f t="array" ref="Q409">IF(A409="", "", (IFNA(IF(A409="", "", INDEX(UpdateSheet!$K:$K, MATCH(1, (UpdateSheet!$G:$G=MAXIFS(UpdateSheet!$G:$G, UpdateSheet!$H:$H, G409, UpdateSheet!$I:$I, J409, UpdateSheet!$G:$G, "&lt;=" &amp; D409)) * (UpdateSheet!$H:$H=G409) *(UpdateSheet!$I:$I=J409), 0))), "")) +
(IFNA(IF(A409="", "", INDEX(UpdateSheet!$O:$O, MATCH(1, (UpdateSheet!$G:$G=MAXIFS(UpdateSheet!$G:$G, UpdateSheet!$M:$M, K409,UpdateSheet!$N:$N, N409, UpdateSheet!$G:$G, "&lt;=" &amp; D409)) * (UpdateSheet!$M:$M=K409) *(UpdateSheet!$N:$N=N409), 0))), ""))
)
</f>
        <v>35500</v>
      </c>
      <c r="R409" s="81">
        <v>19000.0</v>
      </c>
      <c r="S409" s="53" t="s">
        <v>72</v>
      </c>
      <c r="T409" s="83">
        <v>45874.0</v>
      </c>
      <c r="U409" s="84" t="s">
        <v>84</v>
      </c>
      <c r="V409" s="84" t="s">
        <v>129</v>
      </c>
      <c r="W409" s="85" t="b">
        <f t="shared" si="1"/>
        <v>1</v>
      </c>
      <c r="X409" s="53" t="s">
        <v>58</v>
      </c>
      <c r="Y409" s="53"/>
      <c r="Z409" s="63"/>
    </row>
    <row r="410">
      <c r="A410" s="75" t="s">
        <v>703</v>
      </c>
      <c r="B410" s="74">
        <v>8.137377657E9</v>
      </c>
      <c r="C410" s="75" t="s">
        <v>62</v>
      </c>
      <c r="D410" s="76">
        <v>45874.5125462963</v>
      </c>
      <c r="E410" s="75" t="s">
        <v>84</v>
      </c>
      <c r="F410" s="75" t="s">
        <v>129</v>
      </c>
      <c r="G410" s="77" t="s">
        <v>14</v>
      </c>
      <c r="H410" s="77">
        <v>1.0</v>
      </c>
      <c r="I410" s="80"/>
      <c r="J410" s="77">
        <v>1.0</v>
      </c>
      <c r="K410" s="79" t="s">
        <v>19</v>
      </c>
      <c r="L410" s="79">
        <v>100.0</v>
      </c>
      <c r="M410" s="50">
        <v>50.0</v>
      </c>
      <c r="N410" s="79">
        <v>50.0</v>
      </c>
      <c r="O410" s="81">
        <f t="array" ref="O410">IF(A410="", "", (IFNA(IF(A410="", "", INDEX(UpdateSheet!$L:$L, MATCH(1, (UpdateSheet!$G:$G=MAXIFS(UpdateSheet!$G:$G, UpdateSheet!$H:$H, G410, UpdateSheet!$G:$G, "&lt;=" &amp; D410)) * (UpdateSheet!$H:$H=G410), 0))), "") * J410) +
(IFNA(IF(A410="", "", INDEX(UpdateSheet!$P:$P, MATCH(1, (UpdateSheet!$G:$G=MAXIFS(UpdateSheet!$G:$G, UpdateSheet!$M:$M, K410, UpdateSheet!$G:$G, "&lt;=" &amp; D410)) * (UpdateSheet!$M:$M=K410), 0))), "") * N410)
)
</f>
        <v>14500</v>
      </c>
      <c r="P410" s="55">
        <v>4500.0</v>
      </c>
      <c r="Q410" s="82">
        <f t="array" ref="Q410">IF(A410="", "", (IFNA(IF(A410="", "", INDEX(UpdateSheet!$K:$K, MATCH(1, (UpdateSheet!$G:$G=MAXIFS(UpdateSheet!$G:$G, UpdateSheet!$H:$H, G410, UpdateSheet!$I:$I, J410, UpdateSheet!$G:$G, "&lt;=" &amp; D410)) * (UpdateSheet!$H:$H=G410) *(UpdateSheet!$I:$I=J410), 0))), "")) +
(IFNA(IF(A410="", "", INDEX(UpdateSheet!$O:$O, MATCH(1, (UpdateSheet!$G:$G=MAXIFS(UpdateSheet!$G:$G, UpdateSheet!$M:$M, K410,UpdateSheet!$N:$N, N410, UpdateSheet!$G:$G, "&lt;=" &amp; D410)) * (UpdateSheet!$M:$M=K410) *(UpdateSheet!$N:$N=N410), 0))), ""))
)
</f>
        <v>66000</v>
      </c>
      <c r="R410" s="81">
        <v>47000.0</v>
      </c>
      <c r="S410" s="53" t="s">
        <v>72</v>
      </c>
      <c r="T410" s="83">
        <v>45875.0</v>
      </c>
      <c r="U410" s="84" t="s">
        <v>84</v>
      </c>
      <c r="V410" s="84" t="s">
        <v>129</v>
      </c>
      <c r="W410" s="85" t="b">
        <f t="shared" si="1"/>
        <v>1</v>
      </c>
      <c r="X410" s="53" t="s">
        <v>61</v>
      </c>
      <c r="Y410" s="53"/>
      <c r="Z410" s="63"/>
    </row>
    <row r="411">
      <c r="A411" s="75" t="s">
        <v>704</v>
      </c>
      <c r="B411" s="74">
        <v>7.039980335E9</v>
      </c>
      <c r="C411" s="75" t="s">
        <v>131</v>
      </c>
      <c r="D411" s="76">
        <v>45874.531701388885</v>
      </c>
      <c r="E411" s="75" t="s">
        <v>84</v>
      </c>
      <c r="F411" s="75" t="s">
        <v>129</v>
      </c>
      <c r="G411" s="77" t="s">
        <v>14</v>
      </c>
      <c r="H411" s="77">
        <v>1.0</v>
      </c>
      <c r="I411" s="80"/>
      <c r="J411" s="77">
        <v>1.0</v>
      </c>
      <c r="K411" s="79" t="s">
        <v>97</v>
      </c>
      <c r="L411" s="79"/>
      <c r="M411" s="50"/>
      <c r="N411" s="79"/>
      <c r="O411" s="81">
        <f t="array" ref="O411">IF(A411="", "", (IFNA(IF(A411="", "", INDEX(UpdateSheet!$L:$L, MATCH(1, (UpdateSheet!$G:$G=MAXIFS(UpdateSheet!$G:$G, UpdateSheet!$H:$H, G411, UpdateSheet!$G:$G, "&lt;=" &amp; D411)) * (UpdateSheet!$H:$H=G411), 0))), "") * J411) +
(IFNA(IF(A411="", "", INDEX(UpdateSheet!$P:$P, MATCH(1, (UpdateSheet!$G:$G=MAXIFS(UpdateSheet!$G:$G, UpdateSheet!$M:$M, K411, UpdateSheet!$G:$G, "&lt;=" &amp; D411)) * (UpdateSheet!$M:$M=K411), 0))), "") * N411)
)
</f>
        <v>9500</v>
      </c>
      <c r="P411" s="55">
        <v>4000.0</v>
      </c>
      <c r="Q411" s="82">
        <f t="array" ref="Q411">IF(A411="", "", (IFNA(IF(A411="", "", INDEX(UpdateSheet!$K:$K, MATCH(1, (UpdateSheet!$G:$G=MAXIFS(UpdateSheet!$G:$G, UpdateSheet!$H:$H, G411, UpdateSheet!$I:$I, J411, UpdateSheet!$G:$G, "&lt;=" &amp; D411)) * (UpdateSheet!$H:$H=G411) *(UpdateSheet!$I:$I=J411), 0))), "")) +
(IFNA(IF(A411="", "", INDEX(UpdateSheet!$O:$O, MATCH(1, (UpdateSheet!$G:$G=MAXIFS(UpdateSheet!$G:$G, UpdateSheet!$M:$M, K411,UpdateSheet!$N:$N, N411, UpdateSheet!$G:$G, "&lt;=" &amp; D411)) * (UpdateSheet!$M:$M=K411) *(UpdateSheet!$N:$N=N411), 0))), ""))
)
</f>
        <v>35500</v>
      </c>
      <c r="R411" s="81">
        <v>22000.0</v>
      </c>
      <c r="S411" s="53" t="s">
        <v>72</v>
      </c>
      <c r="T411" s="83">
        <v>45875.0</v>
      </c>
      <c r="U411" s="84" t="s">
        <v>84</v>
      </c>
      <c r="V411" s="84" t="s">
        <v>129</v>
      </c>
      <c r="W411" s="85" t="b">
        <f t="shared" si="1"/>
        <v>1</v>
      </c>
      <c r="X411" s="53" t="s">
        <v>55</v>
      </c>
      <c r="Y411" s="53"/>
      <c r="Z411" s="63"/>
    </row>
    <row r="412">
      <c r="A412" s="75" t="s">
        <v>705</v>
      </c>
      <c r="B412" s="74">
        <v>8.169711025E9</v>
      </c>
      <c r="C412" s="75" t="s">
        <v>12</v>
      </c>
      <c r="D412" s="76">
        <v>45874.598750000005</v>
      </c>
      <c r="E412" s="75" t="s">
        <v>84</v>
      </c>
      <c r="F412" s="75" t="s">
        <v>129</v>
      </c>
      <c r="G412" s="77" t="s">
        <v>14</v>
      </c>
      <c r="H412" s="77">
        <v>1.0</v>
      </c>
      <c r="I412" s="80"/>
      <c r="J412" s="77">
        <v>1.0</v>
      </c>
      <c r="K412" s="79" t="s">
        <v>97</v>
      </c>
      <c r="L412" s="79"/>
      <c r="M412" s="80"/>
      <c r="N412" s="79"/>
      <c r="O412" s="81">
        <f t="array" ref="O412">IF(A412="", "", (IFNA(IF(A412="", "", INDEX(UpdateSheet!$L:$L, MATCH(1, (UpdateSheet!$G:$G=MAXIFS(UpdateSheet!$G:$G, UpdateSheet!$H:$H, G412, UpdateSheet!$G:$G, "&lt;=" &amp; D412)) * (UpdateSheet!$H:$H=G412), 0))), "") * J412) +
(IFNA(IF(A412="", "", INDEX(UpdateSheet!$P:$P, MATCH(1, (UpdateSheet!$G:$G=MAXIFS(UpdateSheet!$G:$G, UpdateSheet!$M:$M, K412, UpdateSheet!$G:$G, "&lt;=" &amp; D412)) * (UpdateSheet!$M:$M=K412), 0))), "") * N412)
)
</f>
        <v>9500</v>
      </c>
      <c r="P412" s="86"/>
      <c r="Q412" s="82">
        <f t="array" ref="Q412">IF(A412="", "", (IFNA(IF(A412="", "", INDEX(UpdateSheet!$K:$K, MATCH(1, (UpdateSheet!$G:$G=MAXIFS(UpdateSheet!$G:$G, UpdateSheet!$H:$H, G412, UpdateSheet!$I:$I, J412, UpdateSheet!$G:$G, "&lt;=" &amp; D412)) * (UpdateSheet!$H:$H=G412) *(UpdateSheet!$I:$I=J412), 0))), "")) +
(IFNA(IF(A412="", "", INDEX(UpdateSheet!$O:$O, MATCH(1, (UpdateSheet!$G:$G=MAXIFS(UpdateSheet!$G:$G, UpdateSheet!$M:$M, K412,UpdateSheet!$N:$N, N412, UpdateSheet!$G:$G, "&lt;=" &amp; D412)) * (UpdateSheet!$M:$M=K412) *(UpdateSheet!$N:$N=N412), 0))), ""))
)
</f>
        <v>35500</v>
      </c>
      <c r="R412" s="81">
        <v>26000.0</v>
      </c>
      <c r="S412" s="63" t="str">
        <f>if(A412="","","Pending")</f>
        <v>Pending</v>
      </c>
      <c r="T412" s="87"/>
      <c r="U412" s="84" t="s">
        <v>97</v>
      </c>
      <c r="V412" s="84" t="s">
        <v>97</v>
      </c>
      <c r="W412" s="85" t="b">
        <f t="shared" si="1"/>
        <v>0</v>
      </c>
      <c r="X412" s="63"/>
      <c r="Y412" s="53" t="s">
        <v>706</v>
      </c>
      <c r="Z412" s="63"/>
    </row>
    <row r="413">
      <c r="A413" s="75" t="s">
        <v>707</v>
      </c>
      <c r="B413" s="74">
        <v>8.030873265E9</v>
      </c>
      <c r="C413" s="75" t="s">
        <v>131</v>
      </c>
      <c r="D413" s="76">
        <v>45874.61074074074</v>
      </c>
      <c r="E413" s="75" t="s">
        <v>84</v>
      </c>
      <c r="F413" s="75" t="s">
        <v>129</v>
      </c>
      <c r="G413" s="77" t="s">
        <v>14</v>
      </c>
      <c r="H413" s="77">
        <v>1.0</v>
      </c>
      <c r="I413" s="80"/>
      <c r="J413" s="77">
        <v>1.0</v>
      </c>
      <c r="K413" s="79" t="s">
        <v>19</v>
      </c>
      <c r="L413" s="79">
        <v>50.0</v>
      </c>
      <c r="M413" s="50">
        <v>100.0</v>
      </c>
      <c r="N413" s="79">
        <v>100.0</v>
      </c>
      <c r="O413" s="81">
        <f t="array" ref="O413">IF(A413="", "", (IFNA(IF(A413="", "", INDEX(UpdateSheet!$L:$L, MATCH(1, (UpdateSheet!$G:$G=MAXIFS(UpdateSheet!$G:$G, UpdateSheet!$H:$H, G413, UpdateSheet!$G:$G, "&lt;=" &amp; D413)) * (UpdateSheet!$H:$H=G413), 0))), "") * J413) +
(IFNA(IF(A413="", "", INDEX(UpdateSheet!$P:$P, MATCH(1, (UpdateSheet!$G:$G=MAXIFS(UpdateSheet!$G:$G, UpdateSheet!$M:$M, K413, UpdateSheet!$G:$G, "&lt;=" &amp; D413)) * (UpdateSheet!$M:$M=K413), 0))), "") * N413)
)
</f>
        <v>19500</v>
      </c>
      <c r="P413" s="55">
        <v>4000.0</v>
      </c>
      <c r="Q413" s="82">
        <f t="array" ref="Q413">IF(A413="", "", (IFNA(IF(A413="", "", INDEX(UpdateSheet!$K:$K, MATCH(1, (UpdateSheet!$G:$G=MAXIFS(UpdateSheet!$G:$G, UpdateSheet!$H:$H, G413, UpdateSheet!$I:$I, J413, UpdateSheet!$G:$G, "&lt;=" &amp; D413)) * (UpdateSheet!$H:$H=G413) *(UpdateSheet!$I:$I=J413), 0))), "")) +
(IFNA(IF(A413="", "", INDEX(UpdateSheet!$O:$O, MATCH(1, (UpdateSheet!$G:$G=MAXIFS(UpdateSheet!$G:$G, UpdateSheet!$M:$M, K413,UpdateSheet!$N:$N, N413, UpdateSheet!$G:$G, "&lt;=" &amp; D413)) * (UpdateSheet!$M:$M=K413) *(UpdateSheet!$N:$N=N413), 0))), ""))
)
</f>
        <v>87000</v>
      </c>
      <c r="R413" s="81">
        <v>63500.0</v>
      </c>
      <c r="S413" s="53" t="s">
        <v>72</v>
      </c>
      <c r="T413" s="83">
        <v>45874.0</v>
      </c>
      <c r="U413" s="84" t="s">
        <v>84</v>
      </c>
      <c r="V413" s="84" t="s">
        <v>129</v>
      </c>
      <c r="W413" s="85" t="b">
        <f t="shared" si="1"/>
        <v>1</v>
      </c>
      <c r="X413" s="53" t="s">
        <v>55</v>
      </c>
      <c r="Y413" s="53"/>
      <c r="Z413" s="63"/>
    </row>
    <row r="414">
      <c r="A414" s="75" t="s">
        <v>708</v>
      </c>
      <c r="B414" s="74">
        <v>9.167277479E9</v>
      </c>
      <c r="C414" s="75" t="s">
        <v>12</v>
      </c>
      <c r="D414" s="76">
        <v>45875.27494212963</v>
      </c>
      <c r="E414" s="75" t="s">
        <v>84</v>
      </c>
      <c r="F414" s="75" t="s">
        <v>129</v>
      </c>
      <c r="G414" s="77" t="s">
        <v>14</v>
      </c>
      <c r="H414" s="77">
        <v>1.0</v>
      </c>
      <c r="I414" s="80"/>
      <c r="J414" s="77">
        <v>1.0</v>
      </c>
      <c r="K414" s="79" t="s">
        <v>19</v>
      </c>
      <c r="L414" s="79">
        <v>50.0</v>
      </c>
      <c r="M414" s="50">
        <v>100.0</v>
      </c>
      <c r="N414" s="79">
        <v>100.0</v>
      </c>
      <c r="O414" s="81">
        <f t="array" ref="O414">IF(A414="", "", (IFNA(IF(A414="", "", INDEX(UpdateSheet!$L:$L, MATCH(1, (UpdateSheet!$G:$G=MAXIFS(UpdateSheet!$G:$G, UpdateSheet!$H:$H, G414, UpdateSheet!$G:$G, "&lt;=" &amp; D414)) * (UpdateSheet!$H:$H=G414), 0))), "") * J414) +
(IFNA(IF(A414="", "", INDEX(UpdateSheet!$P:$P, MATCH(1, (UpdateSheet!$G:$G=MAXIFS(UpdateSheet!$G:$G, UpdateSheet!$M:$M, K414, UpdateSheet!$G:$G, "&lt;=" &amp; D414)) * (UpdateSheet!$M:$M=K414), 0))), "") * N414)
)
</f>
        <v>19500</v>
      </c>
      <c r="P414" s="55">
        <v>4000.0</v>
      </c>
      <c r="Q414" s="82">
        <f t="array" ref="Q414">IF(A414="", "", (IFNA(IF(A414="", "", INDEX(UpdateSheet!$K:$K, MATCH(1, (UpdateSheet!$G:$G=MAXIFS(UpdateSheet!$G:$G, UpdateSheet!$H:$H, G414, UpdateSheet!$I:$I, J414, UpdateSheet!$G:$G, "&lt;=" &amp; D414)) * (UpdateSheet!$H:$H=G414) *(UpdateSheet!$I:$I=J414), 0))), "")) +
(IFNA(IF(A414="", "", INDEX(UpdateSheet!$O:$O, MATCH(1, (UpdateSheet!$G:$G=MAXIFS(UpdateSheet!$G:$G, UpdateSheet!$M:$M, K414,UpdateSheet!$N:$N, N414, UpdateSheet!$G:$G, "&lt;=" &amp; D414)) * (UpdateSheet!$M:$M=K414) *(UpdateSheet!$N:$N=N414), 0))), ""))
)
</f>
        <v>87000</v>
      </c>
      <c r="R414" s="81">
        <v>63500.0</v>
      </c>
      <c r="S414" s="53" t="s">
        <v>72</v>
      </c>
      <c r="T414" s="83">
        <v>45888.0</v>
      </c>
      <c r="U414" s="84" t="s">
        <v>84</v>
      </c>
      <c r="V414" s="84" t="s">
        <v>129</v>
      </c>
      <c r="W414" s="85" t="b">
        <f t="shared" si="1"/>
        <v>1</v>
      </c>
      <c r="X414" s="53" t="s">
        <v>11</v>
      </c>
      <c r="Y414" s="53"/>
      <c r="Z414" s="63"/>
    </row>
    <row r="415">
      <c r="A415" s="75" t="s">
        <v>709</v>
      </c>
      <c r="B415" s="74">
        <v>9.131444697E9</v>
      </c>
      <c r="C415" s="75" t="s">
        <v>222</v>
      </c>
      <c r="D415" s="76">
        <v>45875.286724537036</v>
      </c>
      <c r="E415" s="75" t="s">
        <v>84</v>
      </c>
      <c r="F415" s="75" t="s">
        <v>129</v>
      </c>
      <c r="G415" s="77" t="s">
        <v>14</v>
      </c>
      <c r="H415" s="77">
        <v>1.0</v>
      </c>
      <c r="I415" s="80"/>
      <c r="J415" s="77">
        <v>1.0</v>
      </c>
      <c r="K415" s="79" t="s">
        <v>97</v>
      </c>
      <c r="L415" s="79"/>
      <c r="M415" s="80"/>
      <c r="N415" s="79"/>
      <c r="O415" s="81">
        <f t="array" ref="O415">IF(A415="", "", (IFNA(IF(A415="", "", INDEX(UpdateSheet!$L:$L, MATCH(1, (UpdateSheet!$G:$G=MAXIFS(UpdateSheet!$G:$G, UpdateSheet!$H:$H, G415, UpdateSheet!$G:$G, "&lt;=" &amp; D415)) * (UpdateSheet!$H:$H=G415), 0))), "") * J415) +
(IFNA(IF(A415="", "", INDEX(UpdateSheet!$P:$P, MATCH(1, (UpdateSheet!$G:$G=MAXIFS(UpdateSheet!$G:$G, UpdateSheet!$M:$M, K415, UpdateSheet!$G:$G, "&lt;=" &amp; D415)) * (UpdateSheet!$M:$M=K415), 0))), "") * N415)
)
</f>
        <v>9500</v>
      </c>
      <c r="P415" s="86"/>
      <c r="Q415" s="82">
        <f t="array" ref="Q415">IF(A415="", "", (IFNA(IF(A415="", "", INDEX(UpdateSheet!$K:$K, MATCH(1, (UpdateSheet!$G:$G=MAXIFS(UpdateSheet!$G:$G, UpdateSheet!$H:$H, G415, UpdateSheet!$I:$I, J415, UpdateSheet!$G:$G, "&lt;=" &amp; D415)) * (UpdateSheet!$H:$H=G415) *(UpdateSheet!$I:$I=J415), 0))), "")) +
(IFNA(IF(A415="", "", INDEX(UpdateSheet!$O:$O, MATCH(1, (UpdateSheet!$G:$G=MAXIFS(UpdateSheet!$G:$G, UpdateSheet!$M:$M, K415,UpdateSheet!$N:$N, N415, UpdateSheet!$G:$G, "&lt;=" &amp; D415)) * (UpdateSheet!$M:$M=K415) *(UpdateSheet!$N:$N=N415), 0))), ""))
)
</f>
        <v>35500</v>
      </c>
      <c r="R415" s="81">
        <v>26000.0</v>
      </c>
      <c r="S415" s="53" t="s">
        <v>126</v>
      </c>
      <c r="T415" s="87"/>
      <c r="U415" s="84" t="s">
        <v>97</v>
      </c>
      <c r="V415" s="84" t="s">
        <v>97</v>
      </c>
      <c r="W415" s="85" t="b">
        <f t="shared" si="1"/>
        <v>0</v>
      </c>
      <c r="X415" s="63"/>
      <c r="Y415" s="53" t="s">
        <v>710</v>
      </c>
      <c r="Z415" s="63"/>
    </row>
    <row r="416">
      <c r="A416" s="75" t="s">
        <v>711</v>
      </c>
      <c r="B416" s="74">
        <v>8.13581953E9</v>
      </c>
      <c r="C416" s="75" t="s">
        <v>62</v>
      </c>
      <c r="D416" s="76">
        <v>45875.317349537036</v>
      </c>
      <c r="E416" s="75" t="s">
        <v>84</v>
      </c>
      <c r="F416" s="75" t="s">
        <v>129</v>
      </c>
      <c r="G416" s="77" t="s">
        <v>14</v>
      </c>
      <c r="H416" s="77">
        <v>1.0</v>
      </c>
      <c r="I416" s="80"/>
      <c r="J416" s="77">
        <v>1.0</v>
      </c>
      <c r="K416" s="79" t="s">
        <v>97</v>
      </c>
      <c r="L416" s="79"/>
      <c r="M416" s="80"/>
      <c r="N416" s="79"/>
      <c r="O416" s="81">
        <f t="array" ref="O416">IF(A416="", "", (IFNA(IF(A416="", "", INDEX(UpdateSheet!$L:$L, MATCH(1, (UpdateSheet!$G:$G=MAXIFS(UpdateSheet!$G:$G, UpdateSheet!$H:$H, G416, UpdateSheet!$G:$G, "&lt;=" &amp; D416)) * (UpdateSheet!$H:$H=G416), 0))), "") * J416) +
(IFNA(IF(A416="", "", INDEX(UpdateSheet!$P:$P, MATCH(1, (UpdateSheet!$G:$G=MAXIFS(UpdateSheet!$G:$G, UpdateSheet!$M:$M, K416, UpdateSheet!$G:$G, "&lt;=" &amp; D416)) * (UpdateSheet!$M:$M=K416), 0))), "") * N416)
)
</f>
        <v>9500</v>
      </c>
      <c r="P416" s="86"/>
      <c r="Q416" s="82">
        <f t="array" ref="Q416">IF(A416="", "", (IFNA(IF(A416="", "", INDEX(UpdateSheet!$K:$K, MATCH(1, (UpdateSheet!$G:$G=MAXIFS(UpdateSheet!$G:$G, UpdateSheet!$H:$H, G416, UpdateSheet!$I:$I, J416, UpdateSheet!$G:$G, "&lt;=" &amp; D416)) * (UpdateSheet!$H:$H=G416) *(UpdateSheet!$I:$I=J416), 0))), "")) +
(IFNA(IF(A416="", "", INDEX(UpdateSheet!$O:$O, MATCH(1, (UpdateSheet!$G:$G=MAXIFS(UpdateSheet!$G:$G, UpdateSheet!$M:$M, K416,UpdateSheet!$N:$N, N416, UpdateSheet!$G:$G, "&lt;=" &amp; D416)) * (UpdateSheet!$M:$M=K416) *(UpdateSheet!$N:$N=N416), 0))), ""))
)
</f>
        <v>35500</v>
      </c>
      <c r="R416" s="81">
        <v>26000.0</v>
      </c>
      <c r="S416" s="63" t="str">
        <f>if(A416="","","Pending")</f>
        <v>Pending</v>
      </c>
      <c r="T416" s="87"/>
      <c r="U416" s="84" t="s">
        <v>97</v>
      </c>
      <c r="V416" s="84" t="s">
        <v>97</v>
      </c>
      <c r="W416" s="85" t="b">
        <f t="shared" si="1"/>
        <v>0</v>
      </c>
      <c r="X416" s="63"/>
      <c r="Y416" s="53" t="s">
        <v>712</v>
      </c>
      <c r="Z416" s="63"/>
    </row>
    <row r="417">
      <c r="A417" s="75" t="s">
        <v>713</v>
      </c>
      <c r="B417" s="74">
        <v>8.166490975E9</v>
      </c>
      <c r="C417" s="75" t="s">
        <v>254</v>
      </c>
      <c r="D417" s="76">
        <v>45875.3184375</v>
      </c>
      <c r="E417" s="75" t="s">
        <v>84</v>
      </c>
      <c r="F417" s="75" t="s">
        <v>129</v>
      </c>
      <c r="G417" s="77" t="s">
        <v>14</v>
      </c>
      <c r="H417" s="77">
        <v>1.0</v>
      </c>
      <c r="I417" s="80"/>
      <c r="J417" s="77">
        <v>1.0</v>
      </c>
      <c r="K417" s="79" t="s">
        <v>19</v>
      </c>
      <c r="L417" s="79"/>
      <c r="M417" s="50">
        <v>0.0</v>
      </c>
      <c r="N417" s="79">
        <v>0.0</v>
      </c>
      <c r="O417" s="81">
        <f t="array" ref="O417">IF(A417="", "", (IFNA(IF(A417="", "", INDEX(UpdateSheet!$L:$L, MATCH(1, (UpdateSheet!$G:$G=MAXIFS(UpdateSheet!$G:$G, UpdateSheet!$H:$H, G417, UpdateSheet!$G:$G, "&lt;=" &amp; D417)) * (UpdateSheet!$H:$H=G417), 0))), "") * J417) +
(IFNA(IF(A417="", "", INDEX(UpdateSheet!$P:$P, MATCH(1, (UpdateSheet!$G:$G=MAXIFS(UpdateSheet!$G:$G, UpdateSheet!$M:$M, K417, UpdateSheet!$G:$G, "&lt;=" &amp; D417)) * (UpdateSheet!$M:$M=K417), 0))), "") * N417)
)
</f>
        <v>9500</v>
      </c>
      <c r="P417" s="55">
        <v>4500.0</v>
      </c>
      <c r="Q417" s="82">
        <f t="array" ref="Q417">IF(A417="", "", (IFNA(IF(A417="", "", INDEX(UpdateSheet!$K:$K, MATCH(1, (UpdateSheet!$G:$G=MAXIFS(UpdateSheet!$G:$G, UpdateSheet!$H:$H, G417, UpdateSheet!$I:$I, J417, UpdateSheet!$G:$G, "&lt;=" &amp; D417)) * (UpdateSheet!$H:$H=G417) *(UpdateSheet!$I:$I=J417), 0))), "")) +
(IFNA(IF(A417="", "", INDEX(UpdateSheet!$O:$O, MATCH(1, (UpdateSheet!$G:$G=MAXIFS(UpdateSheet!$G:$G, UpdateSheet!$M:$M, K417,UpdateSheet!$N:$N, N417, UpdateSheet!$G:$G, "&lt;=" &amp; D417)) * (UpdateSheet!$M:$M=K417) *(UpdateSheet!$N:$N=N417), 0))), ""))
)
</f>
        <v>35500</v>
      </c>
      <c r="R417" s="81">
        <v>21500.0</v>
      </c>
      <c r="S417" s="53" t="s">
        <v>72</v>
      </c>
      <c r="T417" s="83">
        <v>45875.0</v>
      </c>
      <c r="U417" s="84" t="s">
        <v>84</v>
      </c>
      <c r="V417" s="84" t="s">
        <v>129</v>
      </c>
      <c r="W417" s="85" t="b">
        <f t="shared" si="1"/>
        <v>1</v>
      </c>
      <c r="X417" s="53" t="s">
        <v>31</v>
      </c>
      <c r="Y417" s="53" t="s">
        <v>714</v>
      </c>
      <c r="Z417" s="63"/>
    </row>
    <row r="418">
      <c r="A418" s="75" t="s">
        <v>715</v>
      </c>
      <c r="B418" s="74">
        <v>8.071934308E9</v>
      </c>
      <c r="C418" s="75" t="s">
        <v>62</v>
      </c>
      <c r="D418" s="76">
        <v>45875.31905092593</v>
      </c>
      <c r="E418" s="75" t="s">
        <v>84</v>
      </c>
      <c r="F418" s="75" t="s">
        <v>129</v>
      </c>
      <c r="G418" s="77" t="s">
        <v>14</v>
      </c>
      <c r="H418" s="77">
        <v>1.0</v>
      </c>
      <c r="I418" s="80"/>
      <c r="J418" s="77">
        <v>1.0</v>
      </c>
      <c r="K418" s="79" t="s">
        <v>19</v>
      </c>
      <c r="L418" s="79">
        <v>50.0</v>
      </c>
      <c r="M418" s="50">
        <v>50.0</v>
      </c>
      <c r="N418" s="79">
        <v>50.0</v>
      </c>
      <c r="O418" s="81">
        <f t="array" ref="O418">IF(A418="", "", (IFNA(IF(A418="", "", INDEX(UpdateSheet!$L:$L, MATCH(1, (UpdateSheet!$G:$G=MAXIFS(UpdateSheet!$G:$G, UpdateSheet!$H:$H, G418, UpdateSheet!$G:$G, "&lt;=" &amp; D418)) * (UpdateSheet!$H:$H=G418), 0))), "") * J418) +
(IFNA(IF(A418="", "", INDEX(UpdateSheet!$P:$P, MATCH(1, (UpdateSheet!$G:$G=MAXIFS(UpdateSheet!$G:$G, UpdateSheet!$M:$M, K418, UpdateSheet!$G:$G, "&lt;=" &amp; D418)) * (UpdateSheet!$M:$M=K418), 0))), "") * N418)
)
</f>
        <v>14500</v>
      </c>
      <c r="P418" s="55">
        <v>5000.0</v>
      </c>
      <c r="Q418" s="82">
        <f t="array" ref="Q418">IF(A418="", "", (IFNA(IF(A418="", "", INDEX(UpdateSheet!$K:$K, MATCH(1, (UpdateSheet!$G:$G=MAXIFS(UpdateSheet!$G:$G, UpdateSheet!$H:$H, G418, UpdateSheet!$I:$I, J418, UpdateSheet!$G:$G, "&lt;=" &amp; D418)) * (UpdateSheet!$H:$H=G418) *(UpdateSheet!$I:$I=J418), 0))), "")) +
(IFNA(IF(A418="", "", INDEX(UpdateSheet!$O:$O, MATCH(1, (UpdateSheet!$G:$G=MAXIFS(UpdateSheet!$G:$G, UpdateSheet!$M:$M, K418,UpdateSheet!$N:$N, N418, UpdateSheet!$G:$G, "&lt;=" &amp; D418)) * (UpdateSheet!$M:$M=K418) *(UpdateSheet!$N:$N=N418), 0))), ""))
)
</f>
        <v>66000</v>
      </c>
      <c r="R418" s="81">
        <v>46500.0</v>
      </c>
      <c r="S418" s="53" t="s">
        <v>72</v>
      </c>
      <c r="T418" s="83">
        <v>45876.0</v>
      </c>
      <c r="U418" s="84" t="s">
        <v>84</v>
      </c>
      <c r="V418" s="84" t="s">
        <v>129</v>
      </c>
      <c r="W418" s="85" t="b">
        <f t="shared" si="1"/>
        <v>1</v>
      </c>
      <c r="X418" s="53" t="s">
        <v>61</v>
      </c>
      <c r="Y418" s="53"/>
      <c r="Z418" s="63"/>
    </row>
    <row r="419">
      <c r="A419" s="75" t="s">
        <v>716</v>
      </c>
      <c r="B419" s="74">
        <v>8.16867036E9</v>
      </c>
      <c r="C419" s="75" t="s">
        <v>131</v>
      </c>
      <c r="D419" s="76">
        <v>45875.32152777778</v>
      </c>
      <c r="E419" s="75" t="s">
        <v>84</v>
      </c>
      <c r="F419" s="75" t="s">
        <v>129</v>
      </c>
      <c r="G419" s="77" t="s">
        <v>14</v>
      </c>
      <c r="H419" s="77">
        <v>2.0</v>
      </c>
      <c r="I419" s="80"/>
      <c r="J419" s="77">
        <v>2.0</v>
      </c>
      <c r="K419" s="79" t="s">
        <v>97</v>
      </c>
      <c r="L419" s="79"/>
      <c r="M419" s="80"/>
      <c r="N419" s="79"/>
      <c r="O419" s="81">
        <f t="array" ref="O419">IF(A419="", "", (IFNA(IF(A419="", "", INDEX(UpdateSheet!$L:$L, MATCH(1, (UpdateSheet!$G:$G=MAXIFS(UpdateSheet!$G:$G, UpdateSheet!$H:$H, G419, UpdateSheet!$G:$G, "&lt;=" &amp; D419)) * (UpdateSheet!$H:$H=G419), 0))), "") * J419) +
(IFNA(IF(A419="", "", INDEX(UpdateSheet!$P:$P, MATCH(1, (UpdateSheet!$G:$G=MAXIFS(UpdateSheet!$G:$G, UpdateSheet!$M:$M, K419, UpdateSheet!$G:$G, "&lt;=" &amp; D419)) * (UpdateSheet!$M:$M=K419), 0))), "") * N419)
)
</f>
        <v>19000</v>
      </c>
      <c r="P419" s="86"/>
      <c r="Q419" s="82">
        <f t="array" ref="Q419">IF(A419="", "", (IFNA(IF(A419="", "", INDEX(UpdateSheet!$K:$K, MATCH(1, (UpdateSheet!$G:$G=MAXIFS(UpdateSheet!$G:$G, UpdateSheet!$H:$H, G419, UpdateSheet!$I:$I, J419, UpdateSheet!$G:$G, "&lt;=" &amp; D419)) * (UpdateSheet!$H:$H=G419) *(UpdateSheet!$I:$I=J419), 0))), "")) +
(IFNA(IF(A419="", "", INDEX(UpdateSheet!$O:$O, MATCH(1, (UpdateSheet!$G:$G=MAXIFS(UpdateSheet!$G:$G, UpdateSheet!$M:$M, K419,UpdateSheet!$N:$N, N419, UpdateSheet!$G:$G, "&lt;=" &amp; D419)) * (UpdateSheet!$M:$M=K419) *(UpdateSheet!$N:$N=N419), 0))), ""))
)
</f>
        <v>49500</v>
      </c>
      <c r="R419" s="81">
        <v>30500.0</v>
      </c>
      <c r="S419" s="63" t="str">
        <f>if(A419="","","Pending")</f>
        <v>Pending</v>
      </c>
      <c r="T419" s="87"/>
      <c r="U419" s="84" t="s">
        <v>97</v>
      </c>
      <c r="V419" s="84" t="s">
        <v>97</v>
      </c>
      <c r="W419" s="85" t="b">
        <f t="shared" si="1"/>
        <v>0</v>
      </c>
      <c r="X419" s="63"/>
      <c r="Y419" s="53" t="s">
        <v>717</v>
      </c>
      <c r="Z419" s="63"/>
    </row>
    <row r="420">
      <c r="A420" s="75" t="s">
        <v>718</v>
      </c>
      <c r="B420" s="74">
        <v>8.033269232E9</v>
      </c>
      <c r="C420" s="75" t="s">
        <v>12</v>
      </c>
      <c r="D420" s="76">
        <v>45875.348182870366</v>
      </c>
      <c r="E420" s="75" t="s">
        <v>84</v>
      </c>
      <c r="F420" s="75" t="s">
        <v>129</v>
      </c>
      <c r="G420" s="77" t="s">
        <v>14</v>
      </c>
      <c r="H420" s="77">
        <v>4.0</v>
      </c>
      <c r="I420" s="80"/>
      <c r="J420" s="77">
        <v>4.0</v>
      </c>
      <c r="K420" s="79" t="s">
        <v>19</v>
      </c>
      <c r="L420" s="79">
        <v>200.0</v>
      </c>
      <c r="M420" s="50">
        <v>0.0</v>
      </c>
      <c r="N420" s="79">
        <v>0.0</v>
      </c>
      <c r="O420" s="81">
        <f t="array" ref="O420">IF(A420="", "", (IFNA(IF(A420="", "", INDEX(UpdateSheet!$L:$L, MATCH(1, (UpdateSheet!$G:$G=MAXIFS(UpdateSheet!$G:$G, UpdateSheet!$H:$H, G420, UpdateSheet!$G:$G, "&lt;=" &amp; D420)) * (UpdateSheet!$H:$H=G420), 0))), "") * J420) +
(IFNA(IF(A420="", "", INDEX(UpdateSheet!$P:$P, MATCH(1, (UpdateSheet!$G:$G=MAXIFS(UpdateSheet!$G:$G, UpdateSheet!$M:$M, K420, UpdateSheet!$G:$G, "&lt;=" &amp; D420)) * (UpdateSheet!$M:$M=K420), 0))), "") * N420)
)
</f>
        <v>38000</v>
      </c>
      <c r="P420" s="55">
        <v>4000.0</v>
      </c>
      <c r="Q420" s="82">
        <f t="array" ref="Q420">IF(A420="", "", (IFNA(IF(A420="", "", INDEX(UpdateSheet!$K:$K, MATCH(1, (UpdateSheet!$G:$G=MAXIFS(UpdateSheet!$G:$G, UpdateSheet!$H:$H, G420, UpdateSheet!$I:$I, J420, UpdateSheet!$G:$G, "&lt;=" &amp; D420)) * (UpdateSheet!$H:$H=G420) *(UpdateSheet!$I:$I=J420), 0))), "")) +
(IFNA(IF(A420="", "", INDEX(UpdateSheet!$O:$O, MATCH(1, (UpdateSheet!$G:$G=MAXIFS(UpdateSheet!$G:$G, UpdateSheet!$M:$M, K420,UpdateSheet!$N:$N, N420, UpdateSheet!$G:$G, "&lt;=" &amp; D420)) * (UpdateSheet!$M:$M=K420) *(UpdateSheet!$N:$N=N420), 0))), ""))
)
</f>
        <v>82500</v>
      </c>
      <c r="R420" s="81">
        <v>40500.0</v>
      </c>
      <c r="S420" s="53" t="s">
        <v>72</v>
      </c>
      <c r="T420" s="83">
        <v>45882.0</v>
      </c>
      <c r="U420" s="84" t="s">
        <v>84</v>
      </c>
      <c r="V420" s="84" t="s">
        <v>129</v>
      </c>
      <c r="W420" s="85" t="b">
        <f t="shared" si="1"/>
        <v>1</v>
      </c>
      <c r="X420" s="53" t="s">
        <v>11</v>
      </c>
      <c r="Y420" s="63"/>
      <c r="Z420" s="63"/>
    </row>
    <row r="421">
      <c r="A421" s="75" t="s">
        <v>719</v>
      </c>
      <c r="B421" s="74">
        <v>7.060550501E9</v>
      </c>
      <c r="C421" s="75" t="s">
        <v>62</v>
      </c>
      <c r="D421" s="76">
        <v>45875.365069444444</v>
      </c>
      <c r="E421" s="75" t="s">
        <v>84</v>
      </c>
      <c r="F421" s="75" t="s">
        <v>129</v>
      </c>
      <c r="G421" s="77" t="s">
        <v>14</v>
      </c>
      <c r="H421" s="77">
        <v>1.0</v>
      </c>
      <c r="I421" s="80"/>
      <c r="J421" s="77">
        <v>1.0</v>
      </c>
      <c r="K421" s="79" t="s">
        <v>19</v>
      </c>
      <c r="L421" s="79">
        <v>50.0</v>
      </c>
      <c r="M421" s="50">
        <v>50.0</v>
      </c>
      <c r="N421" s="79">
        <v>50.0</v>
      </c>
      <c r="O421" s="81">
        <f t="array" ref="O421">IF(A421="", "", (IFNA(IF(A421="", "", INDEX(UpdateSheet!$L:$L, MATCH(1, (UpdateSheet!$G:$G=MAXIFS(UpdateSheet!$G:$G, UpdateSheet!$H:$H, G421, UpdateSheet!$G:$G, "&lt;=" &amp; D421)) * (UpdateSheet!$H:$H=G421), 0))), "") * J421) +
(IFNA(IF(A421="", "", INDEX(UpdateSheet!$P:$P, MATCH(1, (UpdateSheet!$G:$G=MAXIFS(UpdateSheet!$G:$G, UpdateSheet!$M:$M, K421, UpdateSheet!$G:$G, "&lt;=" &amp; D421)) * (UpdateSheet!$M:$M=K421), 0))), "") * N421)
)
</f>
        <v>14500</v>
      </c>
      <c r="P421" s="55">
        <v>5000.0</v>
      </c>
      <c r="Q421" s="82">
        <f t="array" ref="Q421">IF(A421="", "", (IFNA(IF(A421="", "", INDEX(UpdateSheet!$K:$K, MATCH(1, (UpdateSheet!$G:$G=MAXIFS(UpdateSheet!$G:$G, UpdateSheet!$H:$H, G421, UpdateSheet!$I:$I, J421, UpdateSheet!$G:$G, "&lt;=" &amp; D421)) * (UpdateSheet!$H:$H=G421) *(UpdateSheet!$I:$I=J421), 0))), "")) +
(IFNA(IF(A421="", "", INDEX(UpdateSheet!$O:$O, MATCH(1, (UpdateSheet!$G:$G=MAXIFS(UpdateSheet!$G:$G, UpdateSheet!$M:$M, K421,UpdateSheet!$N:$N, N421, UpdateSheet!$G:$G, "&lt;=" &amp; D421)) * (UpdateSheet!$M:$M=K421) *(UpdateSheet!$N:$N=N421), 0))), ""))
)
</f>
        <v>66000</v>
      </c>
      <c r="R421" s="81">
        <v>46500.0</v>
      </c>
      <c r="S421" s="53" t="s">
        <v>72</v>
      </c>
      <c r="T421" s="83">
        <v>45876.0</v>
      </c>
      <c r="U421" s="84" t="s">
        <v>84</v>
      </c>
      <c r="V421" s="84" t="s">
        <v>129</v>
      </c>
      <c r="W421" s="85" t="b">
        <f t="shared" si="1"/>
        <v>1</v>
      </c>
      <c r="X421" s="53" t="s">
        <v>60</v>
      </c>
      <c r="Y421" s="53"/>
      <c r="Z421" s="63"/>
    </row>
    <row r="422">
      <c r="A422" s="75" t="s">
        <v>720</v>
      </c>
      <c r="B422" s="74">
        <v>8.037625566E9</v>
      </c>
      <c r="C422" s="75" t="s">
        <v>219</v>
      </c>
      <c r="D422" s="76">
        <v>45875.38517361111</v>
      </c>
      <c r="E422" s="75" t="s">
        <v>84</v>
      </c>
      <c r="F422" s="75" t="s">
        <v>129</v>
      </c>
      <c r="G422" s="77" t="s">
        <v>14</v>
      </c>
      <c r="H422" s="77">
        <v>2.0</v>
      </c>
      <c r="I422" s="80"/>
      <c r="J422" s="78">
        <v>2.0</v>
      </c>
      <c r="K422" s="79" t="s">
        <v>19</v>
      </c>
      <c r="L422" s="79">
        <v>50.0</v>
      </c>
      <c r="M422" s="50">
        <v>0.0</v>
      </c>
      <c r="N422" s="79">
        <v>0.0</v>
      </c>
      <c r="O422" s="81">
        <f t="array" ref="O422">IF(A422="", "", (IFNA(IF(A422="", "", INDEX(UpdateSheet!$L:$L, MATCH(1, (UpdateSheet!$G:$G=MAXIFS(UpdateSheet!$G:$G, UpdateSheet!$H:$H, G422, UpdateSheet!$G:$G, "&lt;=" &amp; D422)) * (UpdateSheet!$H:$H=G422), 0))), "") * J422) +
(IFNA(IF(A422="", "", INDEX(UpdateSheet!$P:$P, MATCH(1, (UpdateSheet!$G:$G=MAXIFS(UpdateSheet!$G:$G, UpdateSheet!$M:$M, K422, UpdateSheet!$G:$G, "&lt;=" &amp; D422)) * (UpdateSheet!$M:$M=K422), 0))), "") * N422)
)
</f>
        <v>19000</v>
      </c>
      <c r="P422" s="55">
        <v>5500.0</v>
      </c>
      <c r="Q422" s="82">
        <f t="array" ref="Q422">IF(A422="", "", (IFNA(IF(A422="", "", INDEX(UpdateSheet!$K:$K, MATCH(1, (UpdateSheet!$G:$G=MAXIFS(UpdateSheet!$G:$G, UpdateSheet!$H:$H, G422, UpdateSheet!$I:$I, J422, UpdateSheet!$G:$G, "&lt;=" &amp; D422)) * (UpdateSheet!$H:$H=G422) *(UpdateSheet!$I:$I=J422), 0))), "")) +
(IFNA(IF(A422="", "", INDEX(UpdateSheet!$O:$O, MATCH(1, (UpdateSheet!$G:$G=MAXIFS(UpdateSheet!$G:$G, UpdateSheet!$M:$M, K422,UpdateSheet!$N:$N, N422, UpdateSheet!$G:$G, "&lt;=" &amp; D422)) * (UpdateSheet!$M:$M=K422) *(UpdateSheet!$N:$N=N422), 0))), ""))
)
</f>
        <v>49500</v>
      </c>
      <c r="R422" s="81">
        <v>25000.0</v>
      </c>
      <c r="S422" s="53" t="s">
        <v>72</v>
      </c>
      <c r="T422" s="83">
        <v>45875.0</v>
      </c>
      <c r="U422" s="84" t="s">
        <v>84</v>
      </c>
      <c r="V422" s="84" t="s">
        <v>129</v>
      </c>
      <c r="W422" s="85" t="b">
        <f t="shared" si="1"/>
        <v>1</v>
      </c>
      <c r="X422" s="53" t="s">
        <v>41</v>
      </c>
      <c r="Y422" s="53" t="s">
        <v>721</v>
      </c>
      <c r="Z422" s="63"/>
    </row>
    <row r="423">
      <c r="A423" s="75" t="s">
        <v>722</v>
      </c>
      <c r="B423" s="74">
        <v>8.066081534E9</v>
      </c>
      <c r="C423" s="75" t="s">
        <v>476</v>
      </c>
      <c r="D423" s="76">
        <v>45875.409733796296</v>
      </c>
      <c r="E423" s="75" t="s">
        <v>84</v>
      </c>
      <c r="F423" s="75" t="s">
        <v>129</v>
      </c>
      <c r="G423" s="77" t="s">
        <v>14</v>
      </c>
      <c r="H423" s="77">
        <v>1.0</v>
      </c>
      <c r="I423" s="80"/>
      <c r="J423" s="77">
        <v>1.0</v>
      </c>
      <c r="K423" s="79" t="s">
        <v>19</v>
      </c>
      <c r="L423" s="79">
        <v>50.0</v>
      </c>
      <c r="M423" s="80"/>
      <c r="N423" s="79">
        <v>50.0</v>
      </c>
      <c r="O423" s="81">
        <f t="array" ref="O423">IF(A423="", "", (IFNA(IF(A423="", "", INDEX(UpdateSheet!$L:$L, MATCH(1, (UpdateSheet!$G:$G=MAXIFS(UpdateSheet!$G:$G, UpdateSheet!$H:$H, G423, UpdateSheet!$G:$G, "&lt;=" &amp; D423)) * (UpdateSheet!$H:$H=G423), 0))), "") * J423) +
(IFNA(IF(A423="", "", INDEX(UpdateSheet!$P:$P, MATCH(1, (UpdateSheet!$G:$G=MAXIFS(UpdateSheet!$G:$G, UpdateSheet!$M:$M, K423, UpdateSheet!$G:$G, "&lt;=" &amp; D423)) * (UpdateSheet!$M:$M=K423), 0))), "") * N423)
)
</f>
        <v>14500</v>
      </c>
      <c r="P423" s="86"/>
      <c r="Q423" s="82">
        <f t="array" ref="Q423">IF(A423="", "", (IFNA(IF(A423="", "", INDEX(UpdateSheet!$K:$K, MATCH(1, (UpdateSheet!$G:$G=MAXIFS(UpdateSheet!$G:$G, UpdateSheet!$H:$H, G423, UpdateSheet!$I:$I, J423, UpdateSheet!$G:$G, "&lt;=" &amp; D423)) * (UpdateSheet!$H:$H=G423) *(UpdateSheet!$I:$I=J423), 0))), "")) +
(IFNA(IF(A423="", "", INDEX(UpdateSheet!$O:$O, MATCH(1, (UpdateSheet!$G:$G=MAXIFS(UpdateSheet!$G:$G, UpdateSheet!$M:$M, K423,UpdateSheet!$N:$N, N423, UpdateSheet!$G:$G, "&lt;=" &amp; D423)) * (UpdateSheet!$M:$M=K423) *(UpdateSheet!$N:$N=N423), 0))), ""))
)
</f>
        <v>66000</v>
      </c>
      <c r="R423" s="81">
        <v>51500.0</v>
      </c>
      <c r="S423" s="63" t="str">
        <f t="shared" ref="S423:S424" si="44">if(A423="","","Pending")</f>
        <v>Pending</v>
      </c>
      <c r="T423" s="87"/>
      <c r="U423" s="84" t="s">
        <v>97</v>
      </c>
      <c r="V423" s="84" t="s">
        <v>97</v>
      </c>
      <c r="W423" s="85" t="b">
        <f t="shared" si="1"/>
        <v>0</v>
      </c>
      <c r="X423" s="63"/>
      <c r="Y423" s="53" t="s">
        <v>723</v>
      </c>
      <c r="Z423" s="63"/>
    </row>
    <row r="424">
      <c r="A424" s="75" t="s">
        <v>724</v>
      </c>
      <c r="B424" s="74">
        <v>8.123267759E9</v>
      </c>
      <c r="C424" s="75" t="s">
        <v>62</v>
      </c>
      <c r="D424" s="76">
        <v>45875.428981481484</v>
      </c>
      <c r="E424" s="75" t="s">
        <v>84</v>
      </c>
      <c r="F424" s="75" t="s">
        <v>129</v>
      </c>
      <c r="G424" s="77" t="s">
        <v>14</v>
      </c>
      <c r="H424" s="77">
        <v>1.0</v>
      </c>
      <c r="I424" s="80"/>
      <c r="J424" s="77">
        <v>1.0</v>
      </c>
      <c r="K424" s="79" t="s">
        <v>97</v>
      </c>
      <c r="L424" s="79"/>
      <c r="M424" s="80"/>
      <c r="N424" s="79"/>
      <c r="O424" s="81">
        <f t="array" ref="O424">IF(A424="", "", (IFNA(IF(A424="", "", INDEX(UpdateSheet!$L:$L, MATCH(1, (UpdateSheet!$G:$G=MAXIFS(UpdateSheet!$G:$G, UpdateSheet!$H:$H, G424, UpdateSheet!$G:$G, "&lt;=" &amp; D424)) * (UpdateSheet!$H:$H=G424), 0))), "") * J424) +
(IFNA(IF(A424="", "", INDEX(UpdateSheet!$P:$P, MATCH(1, (UpdateSheet!$G:$G=MAXIFS(UpdateSheet!$G:$G, UpdateSheet!$M:$M, K424, UpdateSheet!$G:$G, "&lt;=" &amp; D424)) * (UpdateSheet!$M:$M=K424), 0))), "") * N424)
)
</f>
        <v>9500</v>
      </c>
      <c r="P424" s="86"/>
      <c r="Q424" s="82">
        <f t="array" ref="Q424">IF(A424="", "", (IFNA(IF(A424="", "", INDEX(UpdateSheet!$K:$K, MATCH(1, (UpdateSheet!$G:$G=MAXIFS(UpdateSheet!$G:$G, UpdateSheet!$H:$H, G424, UpdateSheet!$I:$I, J424, UpdateSheet!$G:$G, "&lt;=" &amp; D424)) * (UpdateSheet!$H:$H=G424) *(UpdateSheet!$I:$I=J424), 0))), "")) +
(IFNA(IF(A424="", "", INDEX(UpdateSheet!$O:$O, MATCH(1, (UpdateSheet!$G:$G=MAXIFS(UpdateSheet!$G:$G, UpdateSheet!$M:$M, K424,UpdateSheet!$N:$N, N424, UpdateSheet!$G:$G, "&lt;=" &amp; D424)) * (UpdateSheet!$M:$M=K424) *(UpdateSheet!$N:$N=N424), 0))), ""))
)
</f>
        <v>35500</v>
      </c>
      <c r="R424" s="81">
        <v>26000.0</v>
      </c>
      <c r="S424" s="63" t="str">
        <f t="shared" si="44"/>
        <v>Pending</v>
      </c>
      <c r="T424" s="87"/>
      <c r="U424" s="84" t="s">
        <v>97</v>
      </c>
      <c r="V424" s="84" t="s">
        <v>97</v>
      </c>
      <c r="W424" s="85" t="b">
        <f t="shared" si="1"/>
        <v>0</v>
      </c>
      <c r="X424" s="63"/>
      <c r="Y424" s="53" t="s">
        <v>725</v>
      </c>
      <c r="Z424" s="63"/>
    </row>
    <row r="425">
      <c r="A425" s="75" t="s">
        <v>726</v>
      </c>
      <c r="B425" s="74">
        <v>7.080066147E9</v>
      </c>
      <c r="C425" s="75" t="s">
        <v>62</v>
      </c>
      <c r="D425" s="76">
        <v>45875.43561342593</v>
      </c>
      <c r="E425" s="75" t="s">
        <v>84</v>
      </c>
      <c r="F425" s="75" t="s">
        <v>129</v>
      </c>
      <c r="G425" s="77" t="s">
        <v>14</v>
      </c>
      <c r="H425" s="77">
        <v>1.0</v>
      </c>
      <c r="I425" s="80"/>
      <c r="J425" s="77">
        <v>1.0</v>
      </c>
      <c r="K425" s="79" t="s">
        <v>19</v>
      </c>
      <c r="L425" s="79">
        <v>50.0</v>
      </c>
      <c r="M425" s="80"/>
      <c r="N425" s="79">
        <v>50.0</v>
      </c>
      <c r="O425" s="81">
        <f t="array" ref="O425">IF(A425="", "", (IFNA(IF(A425="", "", INDEX(UpdateSheet!$L:$L, MATCH(1, (UpdateSheet!$G:$G=MAXIFS(UpdateSheet!$G:$G, UpdateSheet!$H:$H, G425, UpdateSheet!$G:$G, "&lt;=" &amp; D425)) * (UpdateSheet!$H:$H=G425), 0))), "") * J425) +
(IFNA(IF(A425="", "", INDEX(UpdateSheet!$P:$P, MATCH(1, (UpdateSheet!$G:$G=MAXIFS(UpdateSheet!$G:$G, UpdateSheet!$M:$M, K425, UpdateSheet!$G:$G, "&lt;=" &amp; D425)) * (UpdateSheet!$M:$M=K425), 0))), "") * N425)
)
</f>
        <v>14500</v>
      </c>
      <c r="P425" s="86"/>
      <c r="Q425" s="82">
        <f t="array" ref="Q425">IF(A425="", "", (IFNA(IF(A425="", "", INDEX(UpdateSheet!$K:$K, MATCH(1, (UpdateSheet!$G:$G=MAXIFS(UpdateSheet!$G:$G, UpdateSheet!$H:$H, G425, UpdateSheet!$I:$I, J425, UpdateSheet!$G:$G, "&lt;=" &amp; D425)) * (UpdateSheet!$H:$H=G425) *(UpdateSheet!$I:$I=J425), 0))), "")) +
(IFNA(IF(A425="", "", INDEX(UpdateSheet!$O:$O, MATCH(1, (UpdateSheet!$G:$G=MAXIFS(UpdateSheet!$G:$G, UpdateSheet!$M:$M, K425,UpdateSheet!$N:$N, N425, UpdateSheet!$G:$G, "&lt;=" &amp; D425)) * (UpdateSheet!$M:$M=K425) *(UpdateSheet!$N:$N=N425), 0))), ""))
)
</f>
        <v>66000</v>
      </c>
      <c r="R425" s="81">
        <v>51500.0</v>
      </c>
      <c r="S425" s="53" t="s">
        <v>126</v>
      </c>
      <c r="T425" s="83"/>
      <c r="U425" s="84" t="s">
        <v>97</v>
      </c>
      <c r="V425" s="84" t="s">
        <v>97</v>
      </c>
      <c r="W425" s="85" t="b">
        <f t="shared" si="1"/>
        <v>0</v>
      </c>
      <c r="X425" s="63"/>
      <c r="Y425" s="53" t="s">
        <v>727</v>
      </c>
      <c r="Z425" s="63"/>
    </row>
    <row r="426">
      <c r="A426" s="75" t="s">
        <v>728</v>
      </c>
      <c r="B426" s="74">
        <v>8.108008121E9</v>
      </c>
      <c r="C426" s="75" t="s">
        <v>62</v>
      </c>
      <c r="D426" s="76">
        <v>45875.469571759255</v>
      </c>
      <c r="E426" s="75" t="s">
        <v>84</v>
      </c>
      <c r="F426" s="75" t="s">
        <v>129</v>
      </c>
      <c r="G426" s="77" t="s">
        <v>14</v>
      </c>
      <c r="H426" s="77">
        <v>1.0</v>
      </c>
      <c r="I426" s="80"/>
      <c r="J426" s="77">
        <v>1.0</v>
      </c>
      <c r="K426" s="79" t="s">
        <v>97</v>
      </c>
      <c r="L426" s="79"/>
      <c r="M426" s="80"/>
      <c r="N426" s="79"/>
      <c r="O426" s="81">
        <f t="array" ref="O426">IF(A426="", "", (IFNA(IF(A426="", "", INDEX(UpdateSheet!$L:$L, MATCH(1, (UpdateSheet!$G:$G=MAXIFS(UpdateSheet!$G:$G, UpdateSheet!$H:$H, G426, UpdateSheet!$G:$G, "&lt;=" &amp; D426)) * (UpdateSheet!$H:$H=G426), 0))), "") * J426) +
(IFNA(IF(A426="", "", INDEX(UpdateSheet!$P:$P, MATCH(1, (UpdateSheet!$G:$G=MAXIFS(UpdateSheet!$G:$G, UpdateSheet!$M:$M, K426, UpdateSheet!$G:$G, "&lt;=" &amp; D426)) * (UpdateSheet!$M:$M=K426), 0))), "") * N426)
)
</f>
        <v>9500</v>
      </c>
      <c r="P426" s="86"/>
      <c r="Q426" s="82">
        <f t="array" ref="Q426">IF(A426="", "", (IFNA(IF(A426="", "", INDEX(UpdateSheet!$K:$K, MATCH(1, (UpdateSheet!$G:$G=MAXIFS(UpdateSheet!$G:$G, UpdateSheet!$H:$H, G426, UpdateSheet!$I:$I, J426, UpdateSheet!$G:$G, "&lt;=" &amp; D426)) * (UpdateSheet!$H:$H=G426) *(UpdateSheet!$I:$I=J426), 0))), "")) +
(IFNA(IF(A426="", "", INDEX(UpdateSheet!$O:$O, MATCH(1, (UpdateSheet!$G:$G=MAXIFS(UpdateSheet!$G:$G, UpdateSheet!$M:$M, K426,UpdateSheet!$N:$N, N426, UpdateSheet!$G:$G, "&lt;=" &amp; D426)) * (UpdateSheet!$M:$M=K426) *(UpdateSheet!$N:$N=N426), 0))), ""))
)
</f>
        <v>35500</v>
      </c>
      <c r="R426" s="81">
        <v>26000.0</v>
      </c>
      <c r="S426" s="63" t="str">
        <f t="shared" ref="S426:S427" si="45">if(A426="","","Pending")</f>
        <v>Pending</v>
      </c>
      <c r="T426" s="87"/>
      <c r="U426" s="84" t="s">
        <v>97</v>
      </c>
      <c r="V426" s="84" t="s">
        <v>97</v>
      </c>
      <c r="W426" s="85" t="b">
        <f t="shared" si="1"/>
        <v>0</v>
      </c>
      <c r="X426" s="63"/>
      <c r="Y426" s="53" t="s">
        <v>479</v>
      </c>
      <c r="Z426" s="63"/>
    </row>
    <row r="427">
      <c r="A427" s="75" t="s">
        <v>729</v>
      </c>
      <c r="B427" s="74">
        <v>7.035006642E9</v>
      </c>
      <c r="C427" s="75" t="s">
        <v>62</v>
      </c>
      <c r="D427" s="76">
        <v>45880.15365740741</v>
      </c>
      <c r="E427" s="75" t="s">
        <v>84</v>
      </c>
      <c r="F427" s="75" t="s">
        <v>129</v>
      </c>
      <c r="G427" s="77" t="s">
        <v>14</v>
      </c>
      <c r="H427" s="77">
        <v>1.0</v>
      </c>
      <c r="I427" s="80"/>
      <c r="J427" s="77">
        <v>1.0</v>
      </c>
      <c r="K427" s="79" t="s">
        <v>97</v>
      </c>
      <c r="L427" s="79"/>
      <c r="M427" s="80"/>
      <c r="N427" s="79"/>
      <c r="O427" s="81">
        <f t="array" ref="O427">IF(A427="", "", (IFNA(IF(A427="", "", INDEX(UpdateSheet!$L:$L, MATCH(1, (UpdateSheet!$G:$G=MAXIFS(UpdateSheet!$G:$G, UpdateSheet!$H:$H, G427, UpdateSheet!$G:$G, "&lt;=" &amp; D427)) * (UpdateSheet!$H:$H=G427), 0))), "") * J427) +
(IFNA(IF(A427="", "", INDEX(UpdateSheet!$P:$P, MATCH(1, (UpdateSheet!$G:$G=MAXIFS(UpdateSheet!$G:$G, UpdateSheet!$M:$M, K427, UpdateSheet!$G:$G, "&lt;=" &amp; D427)) * (UpdateSheet!$M:$M=K427), 0))), "") * N427)
)
</f>
        <v>9500</v>
      </c>
      <c r="P427" s="86"/>
      <c r="Q427" s="82">
        <f t="array" ref="Q427">IF(A427="", "", (IFNA(IF(A427="", "", INDEX(UpdateSheet!$K:$K, MATCH(1, (UpdateSheet!$G:$G=MAXIFS(UpdateSheet!$G:$G, UpdateSheet!$H:$H, G427, UpdateSheet!$I:$I, J427, UpdateSheet!$G:$G, "&lt;=" &amp; D427)) * (UpdateSheet!$H:$H=G427) *(UpdateSheet!$I:$I=J427), 0))), "")) +
(IFNA(IF(A427="", "", INDEX(UpdateSheet!$O:$O, MATCH(1, (UpdateSheet!$G:$G=MAXIFS(UpdateSheet!$G:$G, UpdateSheet!$M:$M, K427,UpdateSheet!$N:$N, N427, UpdateSheet!$G:$G, "&lt;=" &amp; D427)) * (UpdateSheet!$M:$M=K427) *(UpdateSheet!$N:$N=N427), 0))), ""))
)
</f>
        <v>35500</v>
      </c>
      <c r="R427" s="81">
        <v>26000.0</v>
      </c>
      <c r="S427" s="63" t="str">
        <f t="shared" si="45"/>
        <v>Pending</v>
      </c>
      <c r="T427" s="87"/>
      <c r="U427" s="84" t="s">
        <v>97</v>
      </c>
      <c r="V427" s="84" t="s">
        <v>97</v>
      </c>
      <c r="W427" s="85" t="b">
        <f t="shared" si="1"/>
        <v>0</v>
      </c>
      <c r="X427" s="63"/>
      <c r="Y427" s="63"/>
      <c r="Z427" s="63"/>
    </row>
    <row r="428">
      <c r="A428" s="75" t="s">
        <v>730</v>
      </c>
      <c r="B428" s="74">
        <v>7.0370788E9</v>
      </c>
      <c r="C428" s="75" t="s">
        <v>222</v>
      </c>
      <c r="D428" s="76">
        <v>45880.22714120371</v>
      </c>
      <c r="E428" s="75" t="s">
        <v>84</v>
      </c>
      <c r="F428" s="75" t="s">
        <v>129</v>
      </c>
      <c r="G428" s="77" t="s">
        <v>14</v>
      </c>
      <c r="H428" s="77">
        <v>2.0</v>
      </c>
      <c r="I428" s="80"/>
      <c r="J428" s="77">
        <v>2.0</v>
      </c>
      <c r="K428" s="79" t="s">
        <v>19</v>
      </c>
      <c r="L428" s="79">
        <v>200.0</v>
      </c>
      <c r="M428" s="80"/>
      <c r="N428" s="79">
        <v>200.0</v>
      </c>
      <c r="O428" s="81">
        <f t="array" ref="O428">IF(A428="", "", (IFNA(IF(A428="", "", INDEX(UpdateSheet!$L:$L, MATCH(1, (UpdateSheet!$G:$G=MAXIFS(UpdateSheet!$G:$G, UpdateSheet!$H:$H, G428, UpdateSheet!$G:$G, "&lt;=" &amp; D428)) * (UpdateSheet!$H:$H=G428), 0))), "") * J428) +
(IFNA(IF(A428="", "", INDEX(UpdateSheet!$P:$P, MATCH(1, (UpdateSheet!$G:$G=MAXIFS(UpdateSheet!$G:$G, UpdateSheet!$M:$M, K428, UpdateSheet!$G:$G, "&lt;=" &amp; D428)) * (UpdateSheet!$M:$M=K428), 0))), "") * N428)
)
</f>
        <v>49000</v>
      </c>
      <c r="P428" s="86"/>
      <c r="Q428" s="82">
        <f t="array" ref="Q428">IF(A428="", "", (IFNA(IF(A428="", "", INDEX(UpdateSheet!$K:$K, MATCH(1, (UpdateSheet!$G:$G=MAXIFS(UpdateSheet!$G:$G, UpdateSheet!$H:$H, G428, UpdateSheet!$I:$I, J428, UpdateSheet!$G:$G, "&lt;=" &amp; D428)) * (UpdateSheet!$H:$H=G428) *(UpdateSheet!$I:$I=J428), 0))), "")) +
(IFNA(IF(A428="", "", INDEX(UpdateSheet!$O:$O, MATCH(1, (UpdateSheet!$G:$G=MAXIFS(UpdateSheet!$G:$G, UpdateSheet!$M:$M, K428,UpdateSheet!$N:$N, N428, UpdateSheet!$G:$G, "&lt;=" &amp; D428)) * (UpdateSheet!$M:$M=K428) *(UpdateSheet!$N:$N=N428), 0))), ""))
)
</f>
        <v>134000</v>
      </c>
      <c r="R428" s="81">
        <v>85000.0</v>
      </c>
      <c r="S428" s="53" t="s">
        <v>126</v>
      </c>
      <c r="T428" s="87"/>
      <c r="U428" s="84" t="s">
        <v>97</v>
      </c>
      <c r="V428" s="84" t="s">
        <v>97</v>
      </c>
      <c r="W428" s="85" t="b">
        <f t="shared" si="1"/>
        <v>0</v>
      </c>
      <c r="X428" s="63"/>
      <c r="Y428" s="53" t="s">
        <v>731</v>
      </c>
      <c r="Z428" s="63"/>
    </row>
    <row r="429">
      <c r="A429" s="75" t="s">
        <v>732</v>
      </c>
      <c r="B429" s="74">
        <v>8.033372933E9</v>
      </c>
      <c r="C429" s="75" t="s">
        <v>149</v>
      </c>
      <c r="D429" s="76">
        <v>45880.23559027778</v>
      </c>
      <c r="E429" s="75" t="s">
        <v>84</v>
      </c>
      <c r="F429" s="75" t="s">
        <v>129</v>
      </c>
      <c r="G429" s="77" t="s">
        <v>14</v>
      </c>
      <c r="H429" s="77">
        <v>1.0</v>
      </c>
      <c r="I429" s="80"/>
      <c r="J429" s="77">
        <v>1.0</v>
      </c>
      <c r="K429" s="79" t="s">
        <v>97</v>
      </c>
      <c r="L429" s="79"/>
      <c r="M429" s="80"/>
      <c r="N429" s="79"/>
      <c r="O429" s="81">
        <f t="array" ref="O429">IF(A429="", "", (IFNA(IF(A429="", "", INDEX(UpdateSheet!$L:$L, MATCH(1, (UpdateSheet!$G:$G=MAXIFS(UpdateSheet!$G:$G, UpdateSheet!$H:$H, G429, UpdateSheet!$G:$G, "&lt;=" &amp; D429)) * (UpdateSheet!$H:$H=G429), 0))), "") * J429) +
(IFNA(IF(A429="", "", INDEX(UpdateSheet!$P:$P, MATCH(1, (UpdateSheet!$G:$G=MAXIFS(UpdateSheet!$G:$G, UpdateSheet!$M:$M, K429, UpdateSheet!$G:$G, "&lt;=" &amp; D429)) * (UpdateSheet!$M:$M=K429), 0))), "") * N429)
)
</f>
        <v>9500</v>
      </c>
      <c r="P429" s="86"/>
      <c r="Q429" s="82">
        <f t="array" ref="Q429">IF(A429="", "", (IFNA(IF(A429="", "", INDEX(UpdateSheet!$K:$K, MATCH(1, (UpdateSheet!$G:$G=MAXIFS(UpdateSheet!$G:$G, UpdateSheet!$H:$H, G429, UpdateSheet!$I:$I, J429, UpdateSheet!$G:$G, "&lt;=" &amp; D429)) * (UpdateSheet!$H:$H=G429) *(UpdateSheet!$I:$I=J429), 0))), "")) +
(IFNA(IF(A429="", "", INDEX(UpdateSheet!$O:$O, MATCH(1, (UpdateSheet!$G:$G=MAXIFS(UpdateSheet!$G:$G, UpdateSheet!$M:$M, K429,UpdateSheet!$N:$N, N429, UpdateSheet!$G:$G, "&lt;=" &amp; D429)) * (UpdateSheet!$M:$M=K429) *(UpdateSheet!$N:$N=N429), 0))), ""))
)
</f>
        <v>35500</v>
      </c>
      <c r="R429" s="81">
        <v>26000.0</v>
      </c>
      <c r="S429" s="63" t="str">
        <f>if(A429="","","Pending")</f>
        <v>Pending</v>
      </c>
      <c r="T429" s="87"/>
      <c r="U429" s="84" t="s">
        <v>97</v>
      </c>
      <c r="V429" s="84" t="s">
        <v>97</v>
      </c>
      <c r="W429" s="85" t="b">
        <f t="shared" si="1"/>
        <v>0</v>
      </c>
      <c r="X429" s="63"/>
      <c r="Y429" s="53" t="s">
        <v>733</v>
      </c>
      <c r="Z429" s="63"/>
    </row>
    <row r="430">
      <c r="A430" s="75" t="s">
        <v>734</v>
      </c>
      <c r="B430" s="74">
        <v>8.032886835E9</v>
      </c>
      <c r="C430" s="75" t="s">
        <v>12</v>
      </c>
      <c r="D430" s="76">
        <v>45880.28884259259</v>
      </c>
      <c r="E430" s="75" t="s">
        <v>84</v>
      </c>
      <c r="F430" s="75" t="s">
        <v>129</v>
      </c>
      <c r="G430" s="77" t="s">
        <v>14</v>
      </c>
      <c r="H430" s="77">
        <v>1.0</v>
      </c>
      <c r="I430" s="80"/>
      <c r="J430" s="77">
        <v>1.0</v>
      </c>
      <c r="K430" s="79" t="s">
        <v>97</v>
      </c>
      <c r="L430" s="79"/>
      <c r="M430" s="80"/>
      <c r="N430" s="79"/>
      <c r="O430" s="81">
        <f t="array" ref="O430">IF(A430="", "", (IFNA(IF(A430="", "", INDEX(UpdateSheet!$L:$L, MATCH(1, (UpdateSheet!$G:$G=MAXIFS(UpdateSheet!$G:$G, UpdateSheet!$H:$H, G430, UpdateSheet!$G:$G, "&lt;=" &amp; D430)) * (UpdateSheet!$H:$H=G430), 0))), "") * J430) +
(IFNA(IF(A430="", "", INDEX(UpdateSheet!$P:$P, MATCH(1, (UpdateSheet!$G:$G=MAXIFS(UpdateSheet!$G:$G, UpdateSheet!$M:$M, K430, UpdateSheet!$G:$G, "&lt;=" &amp; D430)) * (UpdateSheet!$M:$M=K430), 0))), "") * N430)
)
</f>
        <v>9500</v>
      </c>
      <c r="P430" s="55">
        <v>5500.0</v>
      </c>
      <c r="Q430" s="82">
        <f t="array" ref="Q430">IF(A430="", "", (IFNA(IF(A430="", "", INDEX(UpdateSheet!$K:$K, MATCH(1, (UpdateSheet!$G:$G=MAXIFS(UpdateSheet!$G:$G, UpdateSheet!$H:$H, G430, UpdateSheet!$I:$I, J430, UpdateSheet!$G:$G, "&lt;=" &amp; D430)) * (UpdateSheet!$H:$H=G430) *(UpdateSheet!$I:$I=J430), 0))), "")) +
(IFNA(IF(A430="", "", INDEX(UpdateSheet!$O:$O, MATCH(1, (UpdateSheet!$G:$G=MAXIFS(UpdateSheet!$G:$G, UpdateSheet!$M:$M, K430,UpdateSheet!$N:$N, N430, UpdateSheet!$G:$G, "&lt;=" &amp; D430)) * (UpdateSheet!$M:$M=K430) *(UpdateSheet!$N:$N=N430), 0))), ""))
)
</f>
        <v>35500</v>
      </c>
      <c r="R430" s="81">
        <v>20500.0</v>
      </c>
      <c r="S430" s="53" t="s">
        <v>72</v>
      </c>
      <c r="T430" s="83">
        <v>45881.0</v>
      </c>
      <c r="U430" s="84" t="s">
        <v>84</v>
      </c>
      <c r="V430" s="84" t="s">
        <v>129</v>
      </c>
      <c r="W430" s="85" t="b">
        <f t="shared" si="1"/>
        <v>1</v>
      </c>
      <c r="X430" s="53" t="s">
        <v>11</v>
      </c>
      <c r="Y430" s="53"/>
      <c r="Z430" s="63"/>
    </row>
    <row r="431">
      <c r="A431" s="75" t="s">
        <v>735</v>
      </c>
      <c r="B431" s="74">
        <v>7.033304539E9</v>
      </c>
      <c r="C431" s="75" t="s">
        <v>12</v>
      </c>
      <c r="D431" s="76">
        <v>45880.38966435185</v>
      </c>
      <c r="E431" s="75" t="s">
        <v>84</v>
      </c>
      <c r="F431" s="75" t="s">
        <v>129</v>
      </c>
      <c r="G431" s="77" t="s">
        <v>14</v>
      </c>
      <c r="H431" s="77">
        <v>1.0</v>
      </c>
      <c r="I431" s="80"/>
      <c r="J431" s="77">
        <v>1.0</v>
      </c>
      <c r="K431" s="79" t="s">
        <v>97</v>
      </c>
      <c r="L431" s="79"/>
      <c r="M431" s="80"/>
      <c r="N431" s="79"/>
      <c r="O431" s="81">
        <f t="array" ref="O431">IF(A431="", "", (IFNA(IF(A431="", "", INDEX(UpdateSheet!$L:$L, MATCH(1, (UpdateSheet!$G:$G=MAXIFS(UpdateSheet!$G:$G, UpdateSheet!$H:$H, G431, UpdateSheet!$G:$G, "&lt;=" &amp; D431)) * (UpdateSheet!$H:$H=G431), 0))), "") * J431) +
(IFNA(IF(A431="", "", INDEX(UpdateSheet!$P:$P, MATCH(1, (UpdateSheet!$G:$G=MAXIFS(UpdateSheet!$G:$G, UpdateSheet!$M:$M, K431, UpdateSheet!$G:$G, "&lt;=" &amp; D431)) * (UpdateSheet!$M:$M=K431), 0))), "") * N431)
)
</f>
        <v>9500</v>
      </c>
      <c r="P431" s="86"/>
      <c r="Q431" s="82">
        <f t="array" ref="Q431">IF(A431="", "", (IFNA(IF(A431="", "", INDEX(UpdateSheet!$K:$K, MATCH(1, (UpdateSheet!$G:$G=MAXIFS(UpdateSheet!$G:$G, UpdateSheet!$H:$H, G431, UpdateSheet!$I:$I, J431, UpdateSheet!$G:$G, "&lt;=" &amp; D431)) * (UpdateSheet!$H:$H=G431) *(UpdateSheet!$I:$I=J431), 0))), "")) +
(IFNA(IF(A431="", "", INDEX(UpdateSheet!$O:$O, MATCH(1, (UpdateSheet!$G:$G=MAXIFS(UpdateSheet!$G:$G, UpdateSheet!$M:$M, K431,UpdateSheet!$N:$N, N431, UpdateSheet!$G:$G, "&lt;=" &amp; D431)) * (UpdateSheet!$M:$M=K431) *(UpdateSheet!$N:$N=N431), 0))), ""))
)
</f>
        <v>35500</v>
      </c>
      <c r="R431" s="81">
        <v>26000.0</v>
      </c>
      <c r="S431" s="63" t="str">
        <f>if(A431="","","Pending")</f>
        <v>Pending</v>
      </c>
      <c r="T431" s="87"/>
      <c r="U431" s="84" t="s">
        <v>97</v>
      </c>
      <c r="V431" s="84" t="s">
        <v>97</v>
      </c>
      <c r="W431" s="85" t="b">
        <f t="shared" si="1"/>
        <v>0</v>
      </c>
      <c r="X431" s="63"/>
      <c r="Y431" s="53" t="s">
        <v>736</v>
      </c>
      <c r="Z431" s="63"/>
    </row>
    <row r="432">
      <c r="A432" s="75" t="s">
        <v>737</v>
      </c>
      <c r="B432" s="74">
        <v>8.033797766E9</v>
      </c>
      <c r="C432" s="75" t="s">
        <v>62</v>
      </c>
      <c r="D432" s="76">
        <v>45880.40692129629</v>
      </c>
      <c r="E432" s="75" t="s">
        <v>84</v>
      </c>
      <c r="F432" s="75" t="s">
        <v>129</v>
      </c>
      <c r="G432" s="77" t="s">
        <v>14</v>
      </c>
      <c r="H432" s="77">
        <v>1.0</v>
      </c>
      <c r="I432" s="80"/>
      <c r="J432" s="77">
        <v>1.0</v>
      </c>
      <c r="K432" s="79" t="s">
        <v>97</v>
      </c>
      <c r="L432" s="79"/>
      <c r="M432" s="50"/>
      <c r="N432" s="79"/>
      <c r="O432" s="81">
        <f t="array" ref="O432">IF(A432="", "", (IFNA(IF(A432="", "", INDEX(UpdateSheet!$L:$L, MATCH(1, (UpdateSheet!$G:$G=MAXIFS(UpdateSheet!$G:$G, UpdateSheet!$H:$H, G432, UpdateSheet!$G:$G, "&lt;=" &amp; D432)) * (UpdateSheet!$H:$H=G432), 0))), "") * J432) +
(IFNA(IF(A432="", "", INDEX(UpdateSheet!$P:$P, MATCH(1, (UpdateSheet!$G:$G=MAXIFS(UpdateSheet!$G:$G, UpdateSheet!$M:$M, K432, UpdateSheet!$G:$G, "&lt;=" &amp; D432)) * (UpdateSheet!$M:$M=K432), 0))), "") * N432)
)
</f>
        <v>9500</v>
      </c>
      <c r="P432" s="55">
        <v>5000.0</v>
      </c>
      <c r="Q432" s="82">
        <f t="array" ref="Q432">IF(A432="", "", (IFNA(IF(A432="", "", INDEX(UpdateSheet!$K:$K, MATCH(1, (UpdateSheet!$G:$G=MAXIFS(UpdateSheet!$G:$G, UpdateSheet!$H:$H, G432, UpdateSheet!$I:$I, J432, UpdateSheet!$G:$G, "&lt;=" &amp; D432)) * (UpdateSheet!$H:$H=G432) *(UpdateSheet!$I:$I=J432), 0))), "")) +
(IFNA(IF(A432="", "", INDEX(UpdateSheet!$O:$O, MATCH(1, (UpdateSheet!$G:$G=MAXIFS(UpdateSheet!$G:$G, UpdateSheet!$M:$M, K432,UpdateSheet!$N:$N, N432, UpdateSheet!$G:$G, "&lt;=" &amp; D432)) * (UpdateSheet!$M:$M=K432) *(UpdateSheet!$N:$N=N432), 0))), ""))
)
</f>
        <v>35500</v>
      </c>
      <c r="R432" s="81">
        <v>21000.0</v>
      </c>
      <c r="S432" s="53" t="s">
        <v>72</v>
      </c>
      <c r="T432" s="83">
        <v>45880.0</v>
      </c>
      <c r="U432" s="84" t="s">
        <v>84</v>
      </c>
      <c r="V432" s="84" t="s">
        <v>129</v>
      </c>
      <c r="W432" s="85" t="b">
        <f t="shared" si="1"/>
        <v>1</v>
      </c>
      <c r="X432" s="53" t="s">
        <v>60</v>
      </c>
      <c r="Y432" s="63"/>
      <c r="Z432" s="63"/>
    </row>
    <row r="433">
      <c r="A433" s="75" t="s">
        <v>738</v>
      </c>
      <c r="B433" s="74">
        <v>7.035995882E9</v>
      </c>
      <c r="C433" s="75" t="s">
        <v>27</v>
      </c>
      <c r="D433" s="76">
        <v>45880.43035879629</v>
      </c>
      <c r="E433" s="75" t="s">
        <v>84</v>
      </c>
      <c r="F433" s="75" t="s">
        <v>129</v>
      </c>
      <c r="G433" s="77" t="s">
        <v>14</v>
      </c>
      <c r="H433" s="77">
        <v>1.0</v>
      </c>
      <c r="I433" s="80"/>
      <c r="J433" s="77">
        <v>1.0</v>
      </c>
      <c r="K433" s="79" t="s">
        <v>19</v>
      </c>
      <c r="L433" s="79">
        <v>50.0</v>
      </c>
      <c r="M433" s="80"/>
      <c r="N433" s="79">
        <v>50.0</v>
      </c>
      <c r="O433" s="81">
        <f t="array" ref="O433">IF(A433="", "", (IFNA(IF(A433="", "", INDEX(UpdateSheet!$L:$L, MATCH(1, (UpdateSheet!$G:$G=MAXIFS(UpdateSheet!$G:$G, UpdateSheet!$H:$H, G433, UpdateSheet!$G:$G, "&lt;=" &amp; D433)) * (UpdateSheet!$H:$H=G433), 0))), "") * J433) +
(IFNA(IF(A433="", "", INDEX(UpdateSheet!$P:$P, MATCH(1, (UpdateSheet!$G:$G=MAXIFS(UpdateSheet!$G:$G, UpdateSheet!$M:$M, K433, UpdateSheet!$G:$G, "&lt;=" &amp; D433)) * (UpdateSheet!$M:$M=K433), 0))), "") * N433)
)
</f>
        <v>17000</v>
      </c>
      <c r="P433" s="55">
        <v>4000.0</v>
      </c>
      <c r="Q433" s="82">
        <f t="array" ref="Q433">IF(A433="", "", (IFNA(IF(A433="", "", INDEX(UpdateSheet!$K:$K, MATCH(1, (UpdateSheet!$G:$G=MAXIFS(UpdateSheet!$G:$G, UpdateSheet!$H:$H, G433, UpdateSheet!$I:$I, J433, UpdateSheet!$G:$G, "&lt;=" &amp; D433)) * (UpdateSheet!$H:$H=G433) *(UpdateSheet!$I:$I=J433), 0))), "")) +
(IFNA(IF(A433="", "", INDEX(UpdateSheet!$O:$O, MATCH(1, (UpdateSheet!$G:$G=MAXIFS(UpdateSheet!$G:$G, UpdateSheet!$M:$M, K433,UpdateSheet!$N:$N, N433, UpdateSheet!$G:$G, "&lt;=" &amp; D433)) * (UpdateSheet!$M:$M=K433) *(UpdateSheet!$N:$N=N433), 0))), ""))
)
</f>
        <v>66000</v>
      </c>
      <c r="R433" s="81">
        <v>45000.0</v>
      </c>
      <c r="S433" s="53" t="s">
        <v>72</v>
      </c>
      <c r="T433" s="83">
        <v>45880.0</v>
      </c>
      <c r="U433" s="84" t="s">
        <v>84</v>
      </c>
      <c r="V433" s="84" t="s">
        <v>129</v>
      </c>
      <c r="W433" s="85" t="b">
        <f t="shared" si="1"/>
        <v>1</v>
      </c>
      <c r="X433" s="53" t="s">
        <v>57</v>
      </c>
      <c r="Y433" s="63"/>
      <c r="Z433" s="63"/>
    </row>
    <row r="434">
      <c r="A434" s="75" t="s">
        <v>739</v>
      </c>
      <c r="B434" s="74">
        <v>8.061946857E9</v>
      </c>
      <c r="C434" s="75" t="s">
        <v>222</v>
      </c>
      <c r="D434" s="76">
        <v>45880.43152777778</v>
      </c>
      <c r="E434" s="75" t="s">
        <v>84</v>
      </c>
      <c r="F434" s="75" t="s">
        <v>129</v>
      </c>
      <c r="G434" s="77" t="s">
        <v>14</v>
      </c>
      <c r="H434" s="77">
        <v>2.0</v>
      </c>
      <c r="I434" s="80"/>
      <c r="J434" s="77">
        <v>2.0</v>
      </c>
      <c r="K434" s="79" t="s">
        <v>97</v>
      </c>
      <c r="L434" s="79"/>
      <c r="M434" s="80"/>
      <c r="N434" s="79"/>
      <c r="O434" s="81">
        <f t="array" ref="O434">IF(A434="", "", (IFNA(IF(A434="", "", INDEX(UpdateSheet!$L:$L, MATCH(1, (UpdateSheet!$G:$G=MAXIFS(UpdateSheet!$G:$G, UpdateSheet!$H:$H, G434, UpdateSheet!$G:$G, "&lt;=" &amp; D434)) * (UpdateSheet!$H:$H=G434), 0))), "") * J434) +
(IFNA(IF(A434="", "", INDEX(UpdateSheet!$P:$P, MATCH(1, (UpdateSheet!$G:$G=MAXIFS(UpdateSheet!$G:$G, UpdateSheet!$M:$M, K434, UpdateSheet!$G:$G, "&lt;=" &amp; D434)) * (UpdateSheet!$M:$M=K434), 0))), "") * N434)
)
</f>
        <v>19000</v>
      </c>
      <c r="P434" s="86"/>
      <c r="Q434" s="82">
        <f t="array" ref="Q434">IF(A434="", "", (IFNA(IF(A434="", "", INDEX(UpdateSheet!$K:$K, MATCH(1, (UpdateSheet!$G:$G=MAXIFS(UpdateSheet!$G:$G, UpdateSheet!$H:$H, G434, UpdateSheet!$I:$I, J434, UpdateSheet!$G:$G, "&lt;=" &amp; D434)) * (UpdateSheet!$H:$H=G434) *(UpdateSheet!$I:$I=J434), 0))), "")) +
(IFNA(IF(A434="", "", INDEX(UpdateSheet!$O:$O, MATCH(1, (UpdateSheet!$G:$G=MAXIFS(UpdateSheet!$G:$G, UpdateSheet!$M:$M, K434,UpdateSheet!$N:$N, N434, UpdateSheet!$G:$G, "&lt;=" &amp; D434)) * (UpdateSheet!$M:$M=K434) *(UpdateSheet!$N:$N=N434), 0))), ""))
)
</f>
        <v>49500</v>
      </c>
      <c r="R434" s="81">
        <v>30500.0</v>
      </c>
      <c r="S434" s="53" t="s">
        <v>126</v>
      </c>
      <c r="T434" s="87"/>
      <c r="U434" s="84" t="s">
        <v>97</v>
      </c>
      <c r="V434" s="84" t="s">
        <v>97</v>
      </c>
      <c r="W434" s="85" t="b">
        <f t="shared" si="1"/>
        <v>0</v>
      </c>
      <c r="X434" s="63"/>
      <c r="Y434" s="53" t="s">
        <v>740</v>
      </c>
      <c r="Z434" s="63"/>
    </row>
    <row r="435">
      <c r="A435" s="75" t="s">
        <v>741</v>
      </c>
      <c r="B435" s="74">
        <v>8.033012685E9</v>
      </c>
      <c r="C435" s="75" t="s">
        <v>153</v>
      </c>
      <c r="D435" s="76">
        <v>45880.44998842593</v>
      </c>
      <c r="E435" s="75" t="s">
        <v>84</v>
      </c>
      <c r="F435" s="75" t="s">
        <v>129</v>
      </c>
      <c r="G435" s="77" t="s">
        <v>14</v>
      </c>
      <c r="H435" s="77">
        <v>3.0</v>
      </c>
      <c r="I435" s="80"/>
      <c r="J435" s="77">
        <v>3.0</v>
      </c>
      <c r="K435" s="79" t="s">
        <v>19</v>
      </c>
      <c r="L435" s="79">
        <v>100.0</v>
      </c>
      <c r="M435" s="80"/>
      <c r="N435" s="79">
        <v>100.0</v>
      </c>
      <c r="O435" s="81">
        <f t="array" ref="O435">IF(A435="", "", (IFNA(IF(A435="", "", INDEX(UpdateSheet!$L:$L, MATCH(1, (UpdateSheet!$G:$G=MAXIFS(UpdateSheet!$G:$G, UpdateSheet!$H:$H, G435, UpdateSheet!$G:$G, "&lt;=" &amp; D435)) * (UpdateSheet!$H:$H=G435), 0))), "") * J435) +
(IFNA(IF(A435="", "", INDEX(UpdateSheet!$P:$P, MATCH(1, (UpdateSheet!$G:$G=MAXIFS(UpdateSheet!$G:$G, UpdateSheet!$M:$M, K435, UpdateSheet!$G:$G, "&lt;=" &amp; D435)) * (UpdateSheet!$M:$M=K435), 0))), "") * N435)
)
</f>
        <v>43500</v>
      </c>
      <c r="P435" s="86"/>
      <c r="Q435" s="82">
        <f t="array" ref="Q435">IF(A435="", "", (IFNA(IF(A435="", "", INDEX(UpdateSheet!$K:$K, MATCH(1, (UpdateSheet!$G:$G=MAXIFS(UpdateSheet!$G:$G, UpdateSheet!$H:$H, G435, UpdateSheet!$I:$I, J435, UpdateSheet!$G:$G, "&lt;=" &amp; D435)) * (UpdateSheet!$H:$H=G435) *(UpdateSheet!$I:$I=J435), 0))), "")) +
(IFNA(IF(A435="", "", INDEX(UpdateSheet!$O:$O, MATCH(1, (UpdateSheet!$G:$G=MAXIFS(UpdateSheet!$G:$G, UpdateSheet!$M:$M, K435,UpdateSheet!$N:$N, N435, UpdateSheet!$G:$G, "&lt;=" &amp; D435)) * (UpdateSheet!$M:$M=K435) *(UpdateSheet!$N:$N=N435), 0))), ""))
)
</f>
        <v>113000</v>
      </c>
      <c r="R435" s="81">
        <v>69500.0</v>
      </c>
      <c r="S435" s="63" t="str">
        <f t="shared" ref="S435:S440" si="46">if(A435="","","Pending")</f>
        <v>Pending</v>
      </c>
      <c r="T435" s="87"/>
      <c r="U435" s="84" t="s">
        <v>97</v>
      </c>
      <c r="V435" s="84" t="s">
        <v>97</v>
      </c>
      <c r="W435" s="85" t="b">
        <f t="shared" si="1"/>
        <v>0</v>
      </c>
      <c r="X435" s="63"/>
      <c r="Y435" s="53"/>
      <c r="Z435" s="63"/>
    </row>
    <row r="436">
      <c r="A436" s="75" t="s">
        <v>742</v>
      </c>
      <c r="B436" s="74">
        <v>7.035518099E9</v>
      </c>
      <c r="C436" s="75" t="s">
        <v>254</v>
      </c>
      <c r="D436" s="76">
        <v>45880.51486111111</v>
      </c>
      <c r="E436" s="75" t="s">
        <v>84</v>
      </c>
      <c r="F436" s="75" t="s">
        <v>129</v>
      </c>
      <c r="G436" s="77" t="s">
        <v>14</v>
      </c>
      <c r="H436" s="77">
        <v>1.0</v>
      </c>
      <c r="I436" s="80"/>
      <c r="J436" s="77">
        <v>1.0</v>
      </c>
      <c r="K436" s="79" t="s">
        <v>19</v>
      </c>
      <c r="L436" s="79">
        <v>50.0</v>
      </c>
      <c r="M436" s="80"/>
      <c r="N436" s="79">
        <v>50.0</v>
      </c>
      <c r="O436" s="81">
        <f t="array" ref="O436">IF(A436="", "", (IFNA(IF(A436="", "", INDEX(UpdateSheet!$L:$L, MATCH(1, (UpdateSheet!$G:$G=MAXIFS(UpdateSheet!$G:$G, UpdateSheet!$H:$H, G436, UpdateSheet!$G:$G, "&lt;=" &amp; D436)) * (UpdateSheet!$H:$H=G436), 0))), "") * J436) +
(IFNA(IF(A436="", "", INDEX(UpdateSheet!$P:$P, MATCH(1, (UpdateSheet!$G:$G=MAXIFS(UpdateSheet!$G:$G, UpdateSheet!$M:$M, K436, UpdateSheet!$G:$G, "&lt;=" &amp; D436)) * (UpdateSheet!$M:$M=K436), 0))), "") * N436)
)
</f>
        <v>17000</v>
      </c>
      <c r="P436" s="86"/>
      <c r="Q436" s="82">
        <f t="array" ref="Q436">IF(A436="", "", (IFNA(IF(A436="", "", INDEX(UpdateSheet!$K:$K, MATCH(1, (UpdateSheet!$G:$G=MAXIFS(UpdateSheet!$G:$G, UpdateSheet!$H:$H, G436, UpdateSheet!$I:$I, J436, UpdateSheet!$G:$G, "&lt;=" &amp; D436)) * (UpdateSheet!$H:$H=G436) *(UpdateSheet!$I:$I=J436), 0))), "")) +
(IFNA(IF(A436="", "", INDEX(UpdateSheet!$O:$O, MATCH(1, (UpdateSheet!$G:$G=MAXIFS(UpdateSheet!$G:$G, UpdateSheet!$M:$M, K436,UpdateSheet!$N:$N, N436, UpdateSheet!$G:$G, "&lt;=" &amp; D436)) * (UpdateSheet!$M:$M=K436) *(UpdateSheet!$N:$N=N436), 0))), ""))
)
</f>
        <v>66000</v>
      </c>
      <c r="R436" s="81">
        <v>49000.0</v>
      </c>
      <c r="S436" s="63" t="str">
        <f t="shared" si="46"/>
        <v>Pending</v>
      </c>
      <c r="T436" s="87"/>
      <c r="U436" s="84" t="s">
        <v>97</v>
      </c>
      <c r="V436" s="84" t="s">
        <v>97</v>
      </c>
      <c r="W436" s="85" t="b">
        <f t="shared" si="1"/>
        <v>0</v>
      </c>
      <c r="X436" s="63"/>
      <c r="Y436" s="53" t="s">
        <v>743</v>
      </c>
      <c r="Z436" s="63"/>
    </row>
    <row r="437">
      <c r="A437" s="75" t="s">
        <v>744</v>
      </c>
      <c r="B437" s="74">
        <v>8.136071616E9</v>
      </c>
      <c r="C437" s="75" t="s">
        <v>62</v>
      </c>
      <c r="D437" s="76">
        <v>45880.53622685185</v>
      </c>
      <c r="E437" s="75" t="s">
        <v>84</v>
      </c>
      <c r="F437" s="75" t="s">
        <v>129</v>
      </c>
      <c r="G437" s="77" t="s">
        <v>14</v>
      </c>
      <c r="H437" s="77">
        <v>1.0</v>
      </c>
      <c r="I437" s="80"/>
      <c r="J437" s="77">
        <v>1.0</v>
      </c>
      <c r="K437" s="79" t="s">
        <v>97</v>
      </c>
      <c r="L437" s="79"/>
      <c r="M437" s="80"/>
      <c r="N437" s="79"/>
      <c r="O437" s="81">
        <f t="array" ref="O437">IF(A437="", "", (IFNA(IF(A437="", "", INDEX(UpdateSheet!$L:$L, MATCH(1, (UpdateSheet!$G:$G=MAXIFS(UpdateSheet!$G:$G, UpdateSheet!$H:$H, G437, UpdateSheet!$G:$G, "&lt;=" &amp; D437)) * (UpdateSheet!$H:$H=G437), 0))), "") * J437) +
(IFNA(IF(A437="", "", INDEX(UpdateSheet!$P:$P, MATCH(1, (UpdateSheet!$G:$G=MAXIFS(UpdateSheet!$G:$G, UpdateSheet!$M:$M, K437, UpdateSheet!$G:$G, "&lt;=" &amp; D437)) * (UpdateSheet!$M:$M=K437), 0))), "") * N437)
)
</f>
        <v>9500</v>
      </c>
      <c r="P437" s="86"/>
      <c r="Q437" s="82">
        <f t="array" ref="Q437">IF(A437="", "", (IFNA(IF(A437="", "", INDEX(UpdateSheet!$K:$K, MATCH(1, (UpdateSheet!$G:$G=MAXIFS(UpdateSheet!$G:$G, UpdateSheet!$H:$H, G437, UpdateSheet!$I:$I, J437, UpdateSheet!$G:$G, "&lt;=" &amp; D437)) * (UpdateSheet!$H:$H=G437) *(UpdateSheet!$I:$I=J437), 0))), "")) +
(IFNA(IF(A437="", "", INDEX(UpdateSheet!$O:$O, MATCH(1, (UpdateSheet!$G:$G=MAXIFS(UpdateSheet!$G:$G, UpdateSheet!$M:$M, K437,UpdateSheet!$N:$N, N437, UpdateSheet!$G:$G, "&lt;=" &amp; D437)) * (UpdateSheet!$M:$M=K437) *(UpdateSheet!$N:$N=N437), 0))), ""))
)
</f>
        <v>35500</v>
      </c>
      <c r="R437" s="81">
        <v>26000.0</v>
      </c>
      <c r="S437" s="63" t="str">
        <f t="shared" si="46"/>
        <v>Pending</v>
      </c>
      <c r="T437" s="87"/>
      <c r="U437" s="84" t="s">
        <v>97</v>
      </c>
      <c r="V437" s="84" t="s">
        <v>97</v>
      </c>
      <c r="W437" s="85" t="b">
        <f t="shared" si="1"/>
        <v>0</v>
      </c>
      <c r="X437" s="63"/>
      <c r="Y437" s="53" t="s">
        <v>745</v>
      </c>
      <c r="Z437" s="63"/>
    </row>
    <row r="438">
      <c r="A438" s="75" t="s">
        <v>746</v>
      </c>
      <c r="B438" s="74">
        <v>9.031297746E9</v>
      </c>
      <c r="C438" s="75" t="s">
        <v>62</v>
      </c>
      <c r="D438" s="76">
        <v>45882.287511574075</v>
      </c>
      <c r="E438" s="75" t="s">
        <v>84</v>
      </c>
      <c r="F438" s="75" t="s">
        <v>129</v>
      </c>
      <c r="G438" s="77" t="s">
        <v>14</v>
      </c>
      <c r="H438" s="77">
        <v>2.0</v>
      </c>
      <c r="I438" s="80"/>
      <c r="J438" s="77">
        <v>2.0</v>
      </c>
      <c r="K438" s="79" t="s">
        <v>97</v>
      </c>
      <c r="L438" s="79"/>
      <c r="M438" s="80"/>
      <c r="N438" s="79"/>
      <c r="O438" s="81">
        <f t="array" ref="O438">IF(A438="", "", (IFNA(IF(A438="", "", INDEX(UpdateSheet!$L:$L, MATCH(1, (UpdateSheet!$G:$G=MAXIFS(UpdateSheet!$G:$G, UpdateSheet!$H:$H, G438, UpdateSheet!$G:$G, "&lt;=" &amp; D438)) * (UpdateSheet!$H:$H=G438), 0))), "") * J438) +
(IFNA(IF(A438="", "", INDEX(UpdateSheet!$P:$P, MATCH(1, (UpdateSheet!$G:$G=MAXIFS(UpdateSheet!$G:$G, UpdateSheet!$M:$M, K438, UpdateSheet!$G:$G, "&lt;=" &amp; D438)) * (UpdateSheet!$M:$M=K438), 0))), "") * N438)
)
</f>
        <v>19000</v>
      </c>
      <c r="P438" s="86"/>
      <c r="Q438" s="82">
        <f t="array" ref="Q438">IF(A438="", "", (IFNA(IF(A438="", "", INDEX(UpdateSheet!$K:$K, MATCH(1, (UpdateSheet!$G:$G=MAXIFS(UpdateSheet!$G:$G, UpdateSheet!$H:$H, G438, UpdateSheet!$I:$I, J438, UpdateSheet!$G:$G, "&lt;=" &amp; D438)) * (UpdateSheet!$H:$H=G438) *(UpdateSheet!$I:$I=J438), 0))), "")) +
(IFNA(IF(A438="", "", INDEX(UpdateSheet!$O:$O, MATCH(1, (UpdateSheet!$G:$G=MAXIFS(UpdateSheet!$G:$G, UpdateSheet!$M:$M, K438,UpdateSheet!$N:$N, N438, UpdateSheet!$G:$G, "&lt;=" &amp; D438)) * (UpdateSheet!$M:$M=K438) *(UpdateSheet!$N:$N=N438), 0))), ""))
)
</f>
        <v>49500</v>
      </c>
      <c r="R438" s="81">
        <v>30500.0</v>
      </c>
      <c r="S438" s="63" t="str">
        <f t="shared" si="46"/>
        <v>Pending</v>
      </c>
      <c r="T438" s="87"/>
      <c r="U438" s="84" t="s">
        <v>97</v>
      </c>
      <c r="V438" s="84" t="s">
        <v>97</v>
      </c>
      <c r="W438" s="85" t="b">
        <f t="shared" si="1"/>
        <v>0</v>
      </c>
      <c r="X438" s="63"/>
      <c r="Y438" s="53" t="s">
        <v>747</v>
      </c>
      <c r="Z438" s="63"/>
    </row>
    <row r="439">
      <c r="A439" s="75" t="s">
        <v>748</v>
      </c>
      <c r="B439" s="74">
        <v>8.165475022E9</v>
      </c>
      <c r="C439" s="75" t="s">
        <v>131</v>
      </c>
      <c r="D439" s="76">
        <v>45882.307696759264</v>
      </c>
      <c r="E439" s="75" t="s">
        <v>84</v>
      </c>
      <c r="F439" s="75" t="s">
        <v>129</v>
      </c>
      <c r="G439" s="77" t="s">
        <v>14</v>
      </c>
      <c r="H439" s="77">
        <v>1.0</v>
      </c>
      <c r="I439" s="80"/>
      <c r="J439" s="77">
        <v>1.0</v>
      </c>
      <c r="K439" s="79" t="s">
        <v>19</v>
      </c>
      <c r="L439" s="79">
        <v>50.0</v>
      </c>
      <c r="M439" s="80"/>
      <c r="N439" s="79">
        <v>50.0</v>
      </c>
      <c r="O439" s="81">
        <f t="array" ref="O439">IF(A439="", "", (IFNA(IF(A439="", "", INDEX(UpdateSheet!$L:$L, MATCH(1, (UpdateSheet!$G:$G=MAXIFS(UpdateSheet!$G:$G, UpdateSheet!$H:$H, G439, UpdateSheet!$G:$G, "&lt;=" &amp; D439)) * (UpdateSheet!$H:$H=G439), 0))), "") * J439) +
(IFNA(IF(A439="", "", INDEX(UpdateSheet!$P:$P, MATCH(1, (UpdateSheet!$G:$G=MAXIFS(UpdateSheet!$G:$G, UpdateSheet!$M:$M, K439, UpdateSheet!$G:$G, "&lt;=" &amp; D439)) * (UpdateSheet!$M:$M=K439), 0))), "") * N439)
)
</f>
        <v>17000</v>
      </c>
      <c r="P439" s="86"/>
      <c r="Q439" s="82">
        <f t="array" ref="Q439">IF(A439="", "", (IFNA(IF(A439="", "", INDEX(UpdateSheet!$K:$K, MATCH(1, (UpdateSheet!$G:$G=MAXIFS(UpdateSheet!$G:$G, UpdateSheet!$H:$H, G439, UpdateSheet!$I:$I, J439, UpdateSheet!$G:$G, "&lt;=" &amp; D439)) * (UpdateSheet!$H:$H=G439) *(UpdateSheet!$I:$I=J439), 0))), "")) +
(IFNA(IF(A439="", "", INDEX(UpdateSheet!$O:$O, MATCH(1, (UpdateSheet!$G:$G=MAXIFS(UpdateSheet!$G:$G, UpdateSheet!$M:$M, K439,UpdateSheet!$N:$N, N439, UpdateSheet!$G:$G, "&lt;=" &amp; D439)) * (UpdateSheet!$M:$M=K439) *(UpdateSheet!$N:$N=N439), 0))), ""))
)
</f>
        <v>66000</v>
      </c>
      <c r="R439" s="81">
        <v>49000.0</v>
      </c>
      <c r="S439" s="63" t="str">
        <f t="shared" si="46"/>
        <v>Pending</v>
      </c>
      <c r="T439" s="87"/>
      <c r="U439" s="84" t="s">
        <v>97</v>
      </c>
      <c r="V439" s="84" t="s">
        <v>97</v>
      </c>
      <c r="W439" s="85" t="b">
        <f t="shared" si="1"/>
        <v>0</v>
      </c>
      <c r="X439" s="63"/>
      <c r="Y439" s="53" t="s">
        <v>749</v>
      </c>
      <c r="Z439" s="63"/>
    </row>
    <row r="440">
      <c r="A440" s="75" t="s">
        <v>750</v>
      </c>
      <c r="B440" s="74">
        <v>8.03504877E9</v>
      </c>
      <c r="C440" s="75" t="s">
        <v>166</v>
      </c>
      <c r="D440" s="76">
        <v>45882.30982638889</v>
      </c>
      <c r="E440" s="75" t="s">
        <v>84</v>
      </c>
      <c r="F440" s="75" t="s">
        <v>129</v>
      </c>
      <c r="G440" s="77" t="s">
        <v>14</v>
      </c>
      <c r="H440" s="77">
        <v>4.0</v>
      </c>
      <c r="I440" s="80"/>
      <c r="J440" s="77">
        <v>4.0</v>
      </c>
      <c r="K440" s="79" t="s">
        <v>19</v>
      </c>
      <c r="L440" s="79">
        <v>200.0</v>
      </c>
      <c r="M440" s="80"/>
      <c r="N440" s="79">
        <v>200.0</v>
      </c>
      <c r="O440" s="81">
        <f t="array" ref="O440">IF(A440="", "", (IFNA(IF(A440="", "", INDEX(UpdateSheet!$L:$L, MATCH(1, (UpdateSheet!$G:$G=MAXIFS(UpdateSheet!$G:$G, UpdateSheet!$H:$H, G440, UpdateSheet!$G:$G, "&lt;=" &amp; D440)) * (UpdateSheet!$H:$H=G440), 0))), "") * J440) +
(IFNA(IF(A440="", "", INDEX(UpdateSheet!$P:$P, MATCH(1, (UpdateSheet!$G:$G=MAXIFS(UpdateSheet!$G:$G, UpdateSheet!$M:$M, K440, UpdateSheet!$G:$G, "&lt;=" &amp; D440)) * (UpdateSheet!$M:$M=K440), 0))), "") * N440)
)
</f>
        <v>68000</v>
      </c>
      <c r="P440" s="86"/>
      <c r="Q440" s="82">
        <f t="array" ref="Q440">IF(A440="", "", (IFNA(IF(A440="", "", INDEX(UpdateSheet!$K:$K, MATCH(1, (UpdateSheet!$G:$G=MAXIFS(UpdateSheet!$G:$G, UpdateSheet!$H:$H, G440, UpdateSheet!$I:$I, J440, UpdateSheet!$G:$G, "&lt;=" &amp; D440)) * (UpdateSheet!$H:$H=G440) *(UpdateSheet!$I:$I=J440), 0))), "")) +
(IFNA(IF(A440="", "", INDEX(UpdateSheet!$O:$O, MATCH(1, (UpdateSheet!$G:$G=MAXIFS(UpdateSheet!$G:$G, UpdateSheet!$M:$M, K440,UpdateSheet!$N:$N, N440, UpdateSheet!$G:$G, "&lt;=" &amp; D440)) * (UpdateSheet!$M:$M=K440) *(UpdateSheet!$N:$N=N440), 0))), ""))
)
</f>
        <v>167000</v>
      </c>
      <c r="R440" s="81">
        <v>99000.0</v>
      </c>
      <c r="S440" s="63" t="str">
        <f t="shared" si="46"/>
        <v>Pending</v>
      </c>
      <c r="T440" s="87"/>
      <c r="U440" s="84" t="s">
        <v>97</v>
      </c>
      <c r="V440" s="84" t="s">
        <v>97</v>
      </c>
      <c r="W440" s="85" t="b">
        <f t="shared" si="1"/>
        <v>0</v>
      </c>
      <c r="X440" s="63"/>
      <c r="Y440" s="53" t="s">
        <v>479</v>
      </c>
      <c r="Z440" s="63"/>
    </row>
    <row r="441">
      <c r="A441" s="75" t="s">
        <v>751</v>
      </c>
      <c r="B441" s="74">
        <v>8.06017995E9</v>
      </c>
      <c r="C441" s="75" t="s">
        <v>131</v>
      </c>
      <c r="D441" s="76">
        <v>45882.312430555554</v>
      </c>
      <c r="E441" s="75" t="s">
        <v>84</v>
      </c>
      <c r="F441" s="75" t="s">
        <v>129</v>
      </c>
      <c r="G441" s="77" t="s">
        <v>14</v>
      </c>
      <c r="H441" s="77">
        <v>2.0</v>
      </c>
      <c r="I441" s="50">
        <v>1.0</v>
      </c>
      <c r="J441" s="77">
        <v>1.0</v>
      </c>
      <c r="K441" s="79" t="s">
        <v>19</v>
      </c>
      <c r="L441" s="79">
        <v>100.0</v>
      </c>
      <c r="M441" s="50">
        <v>50.0</v>
      </c>
      <c r="N441" s="79">
        <v>50.0</v>
      </c>
      <c r="O441" s="81">
        <f t="array" ref="O441">IF(A441="", "", (IFNA(IF(A441="", "", INDEX(UpdateSheet!$L:$L, MATCH(1, (UpdateSheet!$G:$G=MAXIFS(UpdateSheet!$G:$G, UpdateSheet!$H:$H, G441, UpdateSheet!$G:$G, "&lt;=" &amp; D441)) * (UpdateSheet!$H:$H=G441), 0))), "") * J441) +
(IFNA(IF(A441="", "", INDEX(UpdateSheet!$P:$P, MATCH(1, (UpdateSheet!$G:$G=MAXIFS(UpdateSheet!$G:$G, UpdateSheet!$M:$M, K441, UpdateSheet!$G:$G, "&lt;=" &amp; D441)) * (UpdateSheet!$M:$M=K441), 0))), "") * N441)
)
</f>
        <v>17000</v>
      </c>
      <c r="P441" s="55">
        <v>5000.0</v>
      </c>
      <c r="Q441" s="82">
        <f t="array" ref="Q441">IF(A441="", "", (IFNA(IF(A441="", "", INDEX(UpdateSheet!$K:$K, MATCH(1, (UpdateSheet!$G:$G=MAXIFS(UpdateSheet!$G:$G, UpdateSheet!$H:$H, G441, UpdateSheet!$I:$I, J441, UpdateSheet!$G:$G, "&lt;=" &amp; D441)) * (UpdateSheet!$H:$H=G441) *(UpdateSheet!$I:$I=J441), 0))), "")) +
(IFNA(IF(A441="", "", INDEX(UpdateSheet!$O:$O, MATCH(1, (UpdateSheet!$G:$G=MAXIFS(UpdateSheet!$G:$G, UpdateSheet!$M:$M, K441,UpdateSheet!$N:$N, N441, UpdateSheet!$G:$G, "&lt;=" &amp; D441)) * (UpdateSheet!$M:$M=K441) *(UpdateSheet!$N:$N=N441), 0))), ""))
)
</f>
        <v>66000</v>
      </c>
      <c r="R441" s="81">
        <v>44000.0</v>
      </c>
      <c r="S441" s="53" t="s">
        <v>72</v>
      </c>
      <c r="T441" s="83">
        <v>45888.0</v>
      </c>
      <c r="U441" s="84" t="s">
        <v>84</v>
      </c>
      <c r="V441" s="84" t="s">
        <v>129</v>
      </c>
      <c r="W441" s="85" t="b">
        <f t="shared" si="1"/>
        <v>1</v>
      </c>
      <c r="X441" s="53" t="s">
        <v>55</v>
      </c>
      <c r="Y441" s="53"/>
      <c r="Z441" s="63"/>
    </row>
    <row r="442">
      <c r="A442" s="75" t="s">
        <v>752</v>
      </c>
      <c r="B442" s="74">
        <v>9.076905491E9</v>
      </c>
      <c r="C442" s="75" t="s">
        <v>12</v>
      </c>
      <c r="D442" s="76">
        <v>45882.32335648148</v>
      </c>
      <c r="E442" s="75" t="s">
        <v>84</v>
      </c>
      <c r="F442" s="75" t="s">
        <v>129</v>
      </c>
      <c r="G442" s="77" t="s">
        <v>14</v>
      </c>
      <c r="H442" s="77">
        <v>1.0</v>
      </c>
      <c r="I442" s="80"/>
      <c r="J442" s="77">
        <v>1.0</v>
      </c>
      <c r="K442" s="79" t="s">
        <v>97</v>
      </c>
      <c r="L442" s="79"/>
      <c r="M442" s="80"/>
      <c r="N442" s="79"/>
      <c r="O442" s="81">
        <f t="array" ref="O442">IF(A442="", "", (IFNA(IF(A442="", "", INDEX(UpdateSheet!$L:$L, MATCH(1, (UpdateSheet!$G:$G=MAXIFS(UpdateSheet!$G:$G, UpdateSheet!$H:$H, G442, UpdateSheet!$G:$G, "&lt;=" &amp; D442)) * (UpdateSheet!$H:$H=G442), 0))), "") * J442) +
(IFNA(IF(A442="", "", INDEX(UpdateSheet!$P:$P, MATCH(1, (UpdateSheet!$G:$G=MAXIFS(UpdateSheet!$G:$G, UpdateSheet!$M:$M, K442, UpdateSheet!$G:$G, "&lt;=" &amp; D442)) * (UpdateSheet!$M:$M=K442), 0))), "") * N442)
)
</f>
        <v>9500</v>
      </c>
      <c r="P442" s="55">
        <v>4000.0</v>
      </c>
      <c r="Q442" s="82">
        <f t="array" ref="Q442">IF(A442="", "", (IFNA(IF(A442="", "", INDEX(UpdateSheet!$K:$K, MATCH(1, (UpdateSheet!$G:$G=MAXIFS(UpdateSheet!$G:$G, UpdateSheet!$H:$H, G442, UpdateSheet!$I:$I, J442, UpdateSheet!$G:$G, "&lt;=" &amp; D442)) * (UpdateSheet!$H:$H=G442) *(UpdateSheet!$I:$I=J442), 0))), "")) +
(IFNA(IF(A442="", "", INDEX(UpdateSheet!$O:$O, MATCH(1, (UpdateSheet!$G:$G=MAXIFS(UpdateSheet!$G:$G, UpdateSheet!$M:$M, K442,UpdateSheet!$N:$N, N442, UpdateSheet!$G:$G, "&lt;=" &amp; D442)) * (UpdateSheet!$M:$M=K442) *(UpdateSheet!$N:$N=N442), 0))), ""))
)
</f>
        <v>35500</v>
      </c>
      <c r="R442" s="81">
        <v>22000.0</v>
      </c>
      <c r="S442" s="53" t="s">
        <v>72</v>
      </c>
      <c r="T442" s="83">
        <v>45883.0</v>
      </c>
      <c r="U442" s="84" t="s">
        <v>84</v>
      </c>
      <c r="V442" s="84" t="s">
        <v>129</v>
      </c>
      <c r="W442" s="85" t="b">
        <f t="shared" si="1"/>
        <v>1</v>
      </c>
      <c r="X442" s="53" t="s">
        <v>11</v>
      </c>
      <c r="Y442" s="53"/>
      <c r="Z442" s="63"/>
    </row>
    <row r="443">
      <c r="A443" s="75" t="s">
        <v>753</v>
      </c>
      <c r="B443" s="74">
        <v>7.052417191E9</v>
      </c>
      <c r="C443" s="75" t="s">
        <v>222</v>
      </c>
      <c r="D443" s="76">
        <v>45882.32407407407</v>
      </c>
      <c r="E443" s="75" t="s">
        <v>84</v>
      </c>
      <c r="F443" s="75" t="s">
        <v>129</v>
      </c>
      <c r="G443" s="77" t="s">
        <v>14</v>
      </c>
      <c r="H443" s="77">
        <v>1.0</v>
      </c>
      <c r="I443" s="80"/>
      <c r="J443" s="77">
        <v>1.0</v>
      </c>
      <c r="K443" s="79" t="s">
        <v>97</v>
      </c>
      <c r="L443" s="79"/>
      <c r="M443" s="80"/>
      <c r="N443" s="79"/>
      <c r="O443" s="81">
        <f t="array" ref="O443">IF(A443="", "", (IFNA(IF(A443="", "", INDEX(UpdateSheet!$L:$L, MATCH(1, (UpdateSheet!$G:$G=MAXIFS(UpdateSheet!$G:$G, UpdateSheet!$H:$H, G443, UpdateSheet!$G:$G, "&lt;=" &amp; D443)) * (UpdateSheet!$H:$H=G443), 0))), "") * J443) +
(IFNA(IF(A443="", "", INDEX(UpdateSheet!$P:$P, MATCH(1, (UpdateSheet!$G:$G=MAXIFS(UpdateSheet!$G:$G, UpdateSheet!$M:$M, K443, UpdateSheet!$G:$G, "&lt;=" &amp; D443)) * (UpdateSheet!$M:$M=K443), 0))), "") * N443)
)
</f>
        <v>9500</v>
      </c>
      <c r="P443" s="86"/>
      <c r="Q443" s="82">
        <f t="array" ref="Q443">IF(A443="", "", (IFNA(IF(A443="", "", INDEX(UpdateSheet!$K:$K, MATCH(1, (UpdateSheet!$G:$G=MAXIFS(UpdateSheet!$G:$G, UpdateSheet!$H:$H, G443, UpdateSheet!$I:$I, J443, UpdateSheet!$G:$G, "&lt;=" &amp; D443)) * (UpdateSheet!$H:$H=G443) *(UpdateSheet!$I:$I=J443), 0))), "")) +
(IFNA(IF(A443="", "", INDEX(UpdateSheet!$O:$O, MATCH(1, (UpdateSheet!$G:$G=MAXIFS(UpdateSheet!$G:$G, UpdateSheet!$M:$M, K443,UpdateSheet!$N:$N, N443, UpdateSheet!$G:$G, "&lt;=" &amp; D443)) * (UpdateSheet!$M:$M=K443) *(UpdateSheet!$N:$N=N443), 0))), ""))
)
</f>
        <v>35500</v>
      </c>
      <c r="R443" s="81">
        <v>26000.0</v>
      </c>
      <c r="S443" s="53" t="s">
        <v>126</v>
      </c>
      <c r="T443" s="83"/>
      <c r="U443" s="84" t="s">
        <v>97</v>
      </c>
      <c r="V443" s="84" t="s">
        <v>97</v>
      </c>
      <c r="W443" s="85" t="b">
        <f t="shared" si="1"/>
        <v>0</v>
      </c>
      <c r="X443" s="63"/>
      <c r="Y443" s="53" t="s">
        <v>710</v>
      </c>
      <c r="Z443" s="63"/>
    </row>
    <row r="444">
      <c r="A444" s="75" t="s">
        <v>754</v>
      </c>
      <c r="B444" s="74">
        <v>7.030805568E9</v>
      </c>
      <c r="C444" s="75" t="s">
        <v>145</v>
      </c>
      <c r="D444" s="76">
        <v>45882.3617824074</v>
      </c>
      <c r="E444" s="75" t="s">
        <v>84</v>
      </c>
      <c r="F444" s="75" t="s">
        <v>129</v>
      </c>
      <c r="G444" s="77" t="s">
        <v>14</v>
      </c>
      <c r="H444" s="77">
        <v>2.0</v>
      </c>
      <c r="I444" s="80"/>
      <c r="J444" s="77">
        <v>2.0</v>
      </c>
      <c r="K444" s="79" t="s">
        <v>19</v>
      </c>
      <c r="L444" s="79">
        <v>100.0</v>
      </c>
      <c r="M444" s="80"/>
      <c r="N444" s="79">
        <v>100.0</v>
      </c>
      <c r="O444" s="81">
        <f t="array" ref="O444">IF(A444="", "", (IFNA(IF(A444="", "", INDEX(UpdateSheet!$L:$L, MATCH(1, (UpdateSheet!$G:$G=MAXIFS(UpdateSheet!$G:$G, UpdateSheet!$H:$H, G444, UpdateSheet!$G:$G, "&lt;=" &amp; D444)) * (UpdateSheet!$H:$H=G444), 0))), "") * J444) +
(IFNA(IF(A444="", "", INDEX(UpdateSheet!$P:$P, MATCH(1, (UpdateSheet!$G:$G=MAXIFS(UpdateSheet!$G:$G, UpdateSheet!$M:$M, K444, UpdateSheet!$G:$G, "&lt;=" &amp; D444)) * (UpdateSheet!$M:$M=K444), 0))), "") * N444)
)
</f>
        <v>34000</v>
      </c>
      <c r="P444" s="86"/>
      <c r="Q444" s="82">
        <f t="array" ref="Q444">IF(A444="", "", (IFNA(IF(A444="", "", INDEX(UpdateSheet!$K:$K, MATCH(1, (UpdateSheet!$G:$G=MAXIFS(UpdateSheet!$G:$G, UpdateSheet!$H:$H, G444, UpdateSheet!$I:$I, J444, UpdateSheet!$G:$G, "&lt;=" &amp; D444)) * (UpdateSheet!$H:$H=G444) *(UpdateSheet!$I:$I=J444), 0))), "")) +
(IFNA(IF(A444="", "", INDEX(UpdateSheet!$O:$O, MATCH(1, (UpdateSheet!$G:$G=MAXIFS(UpdateSheet!$G:$G, UpdateSheet!$M:$M, K444,UpdateSheet!$N:$N, N444, UpdateSheet!$G:$G, "&lt;=" &amp; D444)) * (UpdateSheet!$M:$M=K444) *(UpdateSheet!$N:$N=N444), 0))), ""))
)
</f>
        <v>101000</v>
      </c>
      <c r="R444" s="81">
        <v>67000.0</v>
      </c>
      <c r="S444" s="63" t="str">
        <f t="shared" ref="S444:S445" si="47">if(A444="","","Pending")</f>
        <v>Pending</v>
      </c>
      <c r="T444" s="87"/>
      <c r="U444" s="84" t="s">
        <v>97</v>
      </c>
      <c r="V444" s="84" t="s">
        <v>97</v>
      </c>
      <c r="W444" s="85" t="b">
        <f t="shared" si="1"/>
        <v>0</v>
      </c>
      <c r="X444" s="63"/>
      <c r="Y444" s="53" t="s">
        <v>755</v>
      </c>
      <c r="Z444" s="63"/>
    </row>
    <row r="445">
      <c r="A445" s="75" t="s">
        <v>756</v>
      </c>
      <c r="B445" s="74">
        <v>9.037447846E9</v>
      </c>
      <c r="C445" s="75" t="s">
        <v>62</v>
      </c>
      <c r="D445" s="76">
        <v>45882.37155092593</v>
      </c>
      <c r="E445" s="75" t="s">
        <v>84</v>
      </c>
      <c r="F445" s="75" t="s">
        <v>129</v>
      </c>
      <c r="G445" s="77" t="s">
        <v>14</v>
      </c>
      <c r="H445" s="77">
        <v>2.0</v>
      </c>
      <c r="I445" s="80"/>
      <c r="J445" s="77">
        <v>2.0</v>
      </c>
      <c r="K445" s="79" t="s">
        <v>19</v>
      </c>
      <c r="L445" s="79">
        <v>50.0</v>
      </c>
      <c r="M445" s="80"/>
      <c r="N445" s="79">
        <v>50.0</v>
      </c>
      <c r="O445" s="81">
        <f t="array" ref="O445">IF(A445="", "", (IFNA(IF(A445="", "", INDEX(UpdateSheet!$L:$L, MATCH(1, (UpdateSheet!$G:$G=MAXIFS(UpdateSheet!$G:$G, UpdateSheet!$H:$H, G445, UpdateSheet!$G:$G, "&lt;=" &amp; D445)) * (UpdateSheet!$H:$H=G445), 0))), "") * J445) +
(IFNA(IF(A445="", "", INDEX(UpdateSheet!$P:$P, MATCH(1, (UpdateSheet!$G:$G=MAXIFS(UpdateSheet!$G:$G, UpdateSheet!$M:$M, K445, UpdateSheet!$G:$G, "&lt;=" &amp; D445)) * (UpdateSheet!$M:$M=K445), 0))), "") * N445)
)
</f>
        <v>26500</v>
      </c>
      <c r="P445" s="86"/>
      <c r="Q445" s="82">
        <f t="array" ref="Q445">IF(A445="", "", (IFNA(IF(A445="", "", INDEX(UpdateSheet!$K:$K, MATCH(1, (UpdateSheet!$G:$G=MAXIFS(UpdateSheet!$G:$G, UpdateSheet!$H:$H, G445, UpdateSheet!$I:$I, J445, UpdateSheet!$G:$G, "&lt;=" &amp; D445)) * (UpdateSheet!$H:$H=G445) *(UpdateSheet!$I:$I=J445), 0))), "")) +
(IFNA(IF(A445="", "", INDEX(UpdateSheet!$O:$O, MATCH(1, (UpdateSheet!$G:$G=MAXIFS(UpdateSheet!$G:$G, UpdateSheet!$M:$M, K445,UpdateSheet!$N:$N, N445, UpdateSheet!$G:$G, "&lt;=" &amp; D445)) * (UpdateSheet!$M:$M=K445) *(UpdateSheet!$N:$N=N445), 0))), ""))
)
</f>
        <v>80000</v>
      </c>
      <c r="R445" s="81">
        <v>53500.0</v>
      </c>
      <c r="S445" s="63" t="str">
        <f t="shared" si="47"/>
        <v>Pending</v>
      </c>
      <c r="T445" s="87"/>
      <c r="U445" s="84" t="s">
        <v>97</v>
      </c>
      <c r="V445" s="84" t="s">
        <v>97</v>
      </c>
      <c r="W445" s="85" t="b">
        <f t="shared" si="1"/>
        <v>0</v>
      </c>
      <c r="X445" s="63"/>
      <c r="Y445" s="63"/>
      <c r="Z445" s="63"/>
    </row>
    <row r="446">
      <c r="A446" s="75" t="s">
        <v>757</v>
      </c>
      <c r="B446" s="74">
        <v>8.090311E9</v>
      </c>
      <c r="C446" s="75" t="s">
        <v>12</v>
      </c>
      <c r="D446" s="76">
        <v>45882.383993055555</v>
      </c>
      <c r="E446" s="75" t="s">
        <v>84</v>
      </c>
      <c r="F446" s="75" t="s">
        <v>129</v>
      </c>
      <c r="G446" s="77" t="s">
        <v>14</v>
      </c>
      <c r="H446" s="77">
        <v>1.0</v>
      </c>
      <c r="I446" s="80"/>
      <c r="J446" s="77">
        <v>1.0</v>
      </c>
      <c r="K446" s="79" t="s">
        <v>97</v>
      </c>
      <c r="L446" s="79"/>
      <c r="M446" s="80"/>
      <c r="N446" s="79"/>
      <c r="O446" s="81">
        <f t="array" ref="O446">IF(A446="", "", (IFNA(IF(A446="", "", INDEX(UpdateSheet!$L:$L, MATCH(1, (UpdateSheet!$G:$G=MAXIFS(UpdateSheet!$G:$G, UpdateSheet!$H:$H, G446, UpdateSheet!$G:$G, "&lt;=" &amp; D446)) * (UpdateSheet!$H:$H=G446), 0))), "") * J446) +
(IFNA(IF(A446="", "", INDEX(UpdateSheet!$P:$P, MATCH(1, (UpdateSheet!$G:$G=MAXIFS(UpdateSheet!$G:$G, UpdateSheet!$M:$M, K446, UpdateSheet!$G:$G, "&lt;=" &amp; D446)) * (UpdateSheet!$M:$M=K446), 0))), "") * N446)
)
</f>
        <v>9500</v>
      </c>
      <c r="P446" s="86"/>
      <c r="Q446" s="82">
        <f t="array" ref="Q446">IF(A446="", "", (IFNA(IF(A446="", "", INDEX(UpdateSheet!$K:$K, MATCH(1, (UpdateSheet!$G:$G=MAXIFS(UpdateSheet!$G:$G, UpdateSheet!$H:$H, G446, UpdateSheet!$I:$I, J446, UpdateSheet!$G:$G, "&lt;=" &amp; D446)) * (UpdateSheet!$H:$H=G446) *(UpdateSheet!$I:$I=J446), 0))), "")) +
(IFNA(IF(A446="", "", INDEX(UpdateSheet!$O:$O, MATCH(1, (UpdateSheet!$G:$G=MAXIFS(UpdateSheet!$G:$G, UpdateSheet!$M:$M, K446,UpdateSheet!$N:$N, N446, UpdateSheet!$G:$G, "&lt;=" &amp; D446)) * (UpdateSheet!$M:$M=K446) *(UpdateSheet!$N:$N=N446), 0))), ""))
)
</f>
        <v>35500</v>
      </c>
      <c r="R446" s="81">
        <v>26000.0</v>
      </c>
      <c r="S446" s="53" t="s">
        <v>72</v>
      </c>
      <c r="T446" s="83">
        <v>45892.0</v>
      </c>
      <c r="U446" s="84" t="s">
        <v>84</v>
      </c>
      <c r="V446" s="84" t="s">
        <v>129</v>
      </c>
      <c r="W446" s="85" t="b">
        <f t="shared" si="1"/>
        <v>1</v>
      </c>
      <c r="X446" s="53" t="s">
        <v>11</v>
      </c>
      <c r="Y446" s="53"/>
      <c r="Z446" s="63"/>
    </row>
    <row r="447">
      <c r="A447" s="75" t="s">
        <v>758</v>
      </c>
      <c r="B447" s="74">
        <v>7.035448288E9</v>
      </c>
      <c r="C447" s="75" t="s">
        <v>131</v>
      </c>
      <c r="D447" s="76">
        <v>45882.384363425925</v>
      </c>
      <c r="E447" s="75" t="s">
        <v>84</v>
      </c>
      <c r="F447" s="75" t="s">
        <v>129</v>
      </c>
      <c r="G447" s="77" t="s">
        <v>14</v>
      </c>
      <c r="H447" s="77">
        <v>1.0</v>
      </c>
      <c r="I447" s="80"/>
      <c r="J447" s="77">
        <v>1.0</v>
      </c>
      <c r="K447" s="79" t="s">
        <v>97</v>
      </c>
      <c r="L447" s="79"/>
      <c r="M447" s="80"/>
      <c r="N447" s="79"/>
      <c r="O447" s="81">
        <f t="array" ref="O447">IF(A447="", "", (IFNA(IF(A447="", "", INDEX(UpdateSheet!$L:$L, MATCH(1, (UpdateSheet!$G:$G=MAXIFS(UpdateSheet!$G:$G, UpdateSheet!$H:$H, G447, UpdateSheet!$G:$G, "&lt;=" &amp; D447)) * (UpdateSheet!$H:$H=G447), 0))), "") * J447) +
(IFNA(IF(A447="", "", INDEX(UpdateSheet!$P:$P, MATCH(1, (UpdateSheet!$G:$G=MAXIFS(UpdateSheet!$G:$G, UpdateSheet!$M:$M, K447, UpdateSheet!$G:$G, "&lt;=" &amp; D447)) * (UpdateSheet!$M:$M=K447), 0))), "") * N447)
)
</f>
        <v>9500</v>
      </c>
      <c r="P447" s="55">
        <v>4000.0</v>
      </c>
      <c r="Q447" s="82">
        <f t="array" ref="Q447">IF(A447="", "", (IFNA(IF(A447="", "", INDEX(UpdateSheet!$K:$K, MATCH(1, (UpdateSheet!$G:$G=MAXIFS(UpdateSheet!$G:$G, UpdateSheet!$H:$H, G447, UpdateSheet!$I:$I, J447, UpdateSheet!$G:$G, "&lt;=" &amp; D447)) * (UpdateSheet!$H:$H=G447) *(UpdateSheet!$I:$I=J447), 0))), "")) +
(IFNA(IF(A447="", "", INDEX(UpdateSheet!$O:$O, MATCH(1, (UpdateSheet!$G:$G=MAXIFS(UpdateSheet!$G:$G, UpdateSheet!$M:$M, K447,UpdateSheet!$N:$N, N447, UpdateSheet!$G:$G, "&lt;=" &amp; D447)) * (UpdateSheet!$M:$M=K447) *(UpdateSheet!$N:$N=N447), 0))), ""))
)
</f>
        <v>35500</v>
      </c>
      <c r="R447" s="81">
        <v>22000.0</v>
      </c>
      <c r="S447" s="53" t="s">
        <v>72</v>
      </c>
      <c r="T447" s="83">
        <v>45882.0</v>
      </c>
      <c r="U447" s="84" t="s">
        <v>84</v>
      </c>
      <c r="V447" s="84" t="s">
        <v>129</v>
      </c>
      <c r="W447" s="85" t="b">
        <f t="shared" si="1"/>
        <v>1</v>
      </c>
      <c r="X447" s="53" t="s">
        <v>55</v>
      </c>
      <c r="Y447" s="63"/>
      <c r="Z447" s="63"/>
    </row>
    <row r="448">
      <c r="A448" s="75" t="s">
        <v>759</v>
      </c>
      <c r="B448" s="74">
        <v>8.065243249E9</v>
      </c>
      <c r="C448" s="75" t="s">
        <v>27</v>
      </c>
      <c r="D448" s="76">
        <v>45883.22828703704</v>
      </c>
      <c r="E448" s="75" t="s">
        <v>84</v>
      </c>
      <c r="F448" s="75" t="s">
        <v>129</v>
      </c>
      <c r="G448" s="77" t="s">
        <v>14</v>
      </c>
      <c r="H448" s="77">
        <v>1.0</v>
      </c>
      <c r="I448" s="80"/>
      <c r="J448" s="77">
        <v>1.0</v>
      </c>
      <c r="K448" s="79" t="s">
        <v>97</v>
      </c>
      <c r="L448" s="79"/>
      <c r="M448" s="80"/>
      <c r="N448" s="79"/>
      <c r="O448" s="81">
        <f t="array" ref="O448">IF(A448="", "", (IFNA(IF(A448="", "", INDEX(UpdateSheet!$L:$L, MATCH(1, (UpdateSheet!$G:$G=MAXIFS(UpdateSheet!$G:$G, UpdateSheet!$H:$H, G448, UpdateSheet!$G:$G, "&lt;=" &amp; D448)) * (UpdateSheet!$H:$H=G448), 0))), "") * J448) +
(IFNA(IF(A448="", "", INDEX(UpdateSheet!$P:$P, MATCH(1, (UpdateSheet!$G:$G=MAXIFS(UpdateSheet!$G:$G, UpdateSheet!$M:$M, K448, UpdateSheet!$G:$G, "&lt;=" &amp; D448)) * (UpdateSheet!$M:$M=K448), 0))), "") * N448)
)
</f>
        <v>9500</v>
      </c>
      <c r="P448" s="55">
        <v>5500.0</v>
      </c>
      <c r="Q448" s="82">
        <f t="array" ref="Q448">IF(A448="", "", (IFNA(IF(A448="", "", INDEX(UpdateSheet!$K:$K, MATCH(1, (UpdateSheet!$G:$G=MAXIFS(UpdateSheet!$G:$G, UpdateSheet!$H:$H, G448, UpdateSheet!$I:$I, J448, UpdateSheet!$G:$G, "&lt;=" &amp; D448)) * (UpdateSheet!$H:$H=G448) *(UpdateSheet!$I:$I=J448), 0))), "")) +
(IFNA(IF(A448="", "", INDEX(UpdateSheet!$O:$O, MATCH(1, (UpdateSheet!$G:$G=MAXIFS(UpdateSheet!$G:$G, UpdateSheet!$M:$M, K448,UpdateSheet!$N:$N, N448, UpdateSheet!$G:$G, "&lt;=" &amp; D448)) * (UpdateSheet!$M:$M=K448) *(UpdateSheet!$N:$N=N448), 0))), ""))
)
</f>
        <v>35500</v>
      </c>
      <c r="R448" s="81">
        <v>20500.0</v>
      </c>
      <c r="S448" s="53" t="s">
        <v>72</v>
      </c>
      <c r="T448" s="83">
        <v>45884.0</v>
      </c>
      <c r="U448" s="84" t="s">
        <v>84</v>
      </c>
      <c r="V448" s="84" t="s">
        <v>129</v>
      </c>
      <c r="W448" s="85" t="b">
        <f t="shared" si="1"/>
        <v>1</v>
      </c>
      <c r="X448" s="53" t="s">
        <v>57</v>
      </c>
      <c r="Y448" s="63"/>
      <c r="Z448" s="63"/>
    </row>
    <row r="449">
      <c r="A449" s="75" t="s">
        <v>760</v>
      </c>
      <c r="B449" s="74">
        <v>7.081886145E9</v>
      </c>
      <c r="C449" s="75" t="s">
        <v>62</v>
      </c>
      <c r="D449" s="76">
        <v>45883.260254629626</v>
      </c>
      <c r="E449" s="75" t="s">
        <v>84</v>
      </c>
      <c r="F449" s="75" t="s">
        <v>129</v>
      </c>
      <c r="G449" s="77" t="s">
        <v>14</v>
      </c>
      <c r="H449" s="77">
        <v>1.0</v>
      </c>
      <c r="I449" s="80"/>
      <c r="J449" s="77">
        <v>1.0</v>
      </c>
      <c r="K449" s="79" t="s">
        <v>97</v>
      </c>
      <c r="L449" s="79"/>
      <c r="M449" s="80"/>
      <c r="N449" s="79"/>
      <c r="O449" s="81">
        <f t="array" ref="O449">IF(A449="", "", (IFNA(IF(A449="", "", INDEX(UpdateSheet!$L:$L, MATCH(1, (UpdateSheet!$G:$G=MAXIFS(UpdateSheet!$G:$G, UpdateSheet!$H:$H, G449, UpdateSheet!$G:$G, "&lt;=" &amp; D449)) * (UpdateSheet!$H:$H=G449), 0))), "") * J449) +
(IFNA(IF(A449="", "", INDEX(UpdateSheet!$P:$P, MATCH(1, (UpdateSheet!$G:$G=MAXIFS(UpdateSheet!$G:$G, UpdateSheet!$M:$M, K449, UpdateSheet!$G:$G, "&lt;=" &amp; D449)) * (UpdateSheet!$M:$M=K449), 0))), "") * N449)
)
</f>
        <v>9500</v>
      </c>
      <c r="P449" s="55">
        <v>5000.0</v>
      </c>
      <c r="Q449" s="82">
        <f t="array" ref="Q449">IF(A449="", "", (IFNA(IF(A449="", "", INDEX(UpdateSheet!$K:$K, MATCH(1, (UpdateSheet!$G:$G=MAXIFS(UpdateSheet!$G:$G, UpdateSheet!$H:$H, G449, UpdateSheet!$I:$I, J449, UpdateSheet!$G:$G, "&lt;=" &amp; D449)) * (UpdateSheet!$H:$H=G449) *(UpdateSheet!$I:$I=J449), 0))), "")) +
(IFNA(IF(A449="", "", INDEX(UpdateSheet!$O:$O, MATCH(1, (UpdateSheet!$G:$G=MAXIFS(UpdateSheet!$G:$G, UpdateSheet!$M:$M, K449,UpdateSheet!$N:$N, N449, UpdateSheet!$G:$G, "&lt;=" &amp; D449)) * (UpdateSheet!$M:$M=K449) *(UpdateSheet!$N:$N=N449), 0))), ""))
)
</f>
        <v>35500</v>
      </c>
      <c r="R449" s="81">
        <v>21000.0</v>
      </c>
      <c r="S449" s="53" t="s">
        <v>72</v>
      </c>
      <c r="T449" s="83">
        <v>45883.0</v>
      </c>
      <c r="U449" s="84" t="s">
        <v>84</v>
      </c>
      <c r="V449" s="84" t="s">
        <v>129</v>
      </c>
      <c r="W449" s="85" t="b">
        <f t="shared" si="1"/>
        <v>1</v>
      </c>
      <c r="X449" s="53" t="s">
        <v>60</v>
      </c>
      <c r="Y449" s="63"/>
      <c r="Z449" s="63"/>
    </row>
    <row r="450">
      <c r="A450" s="75" t="s">
        <v>761</v>
      </c>
      <c r="B450" s="74">
        <v>8.035506404E9</v>
      </c>
      <c r="C450" s="75" t="s">
        <v>198</v>
      </c>
      <c r="D450" s="76">
        <v>45883.29777777778</v>
      </c>
      <c r="E450" s="75" t="s">
        <v>84</v>
      </c>
      <c r="F450" s="75" t="s">
        <v>129</v>
      </c>
      <c r="G450" s="77" t="s">
        <v>14</v>
      </c>
      <c r="H450" s="77">
        <v>1.0</v>
      </c>
      <c r="I450" s="80"/>
      <c r="J450" s="77">
        <v>1.0</v>
      </c>
      <c r="K450" s="79" t="s">
        <v>19</v>
      </c>
      <c r="L450" s="79">
        <v>50.0</v>
      </c>
      <c r="M450" s="80"/>
      <c r="N450" s="79">
        <v>50.0</v>
      </c>
      <c r="O450" s="81">
        <f t="array" ref="O450">IF(A450="", "", (IFNA(IF(A450="", "", INDEX(UpdateSheet!$L:$L, MATCH(1, (UpdateSheet!$G:$G=MAXIFS(UpdateSheet!$G:$G, UpdateSheet!$H:$H, G450, UpdateSheet!$G:$G, "&lt;=" &amp; D450)) * (UpdateSheet!$H:$H=G450), 0))), "") * J450) +
(IFNA(IF(A450="", "", INDEX(UpdateSheet!$P:$P, MATCH(1, (UpdateSheet!$G:$G=MAXIFS(UpdateSheet!$G:$G, UpdateSheet!$M:$M, K450, UpdateSheet!$G:$G, "&lt;=" &amp; D450)) * (UpdateSheet!$M:$M=K450), 0))), "") * N450)
)
</f>
        <v>17000</v>
      </c>
      <c r="P450" s="86"/>
      <c r="Q450" s="82">
        <f t="array" ref="Q450">IF(A450="", "", (IFNA(IF(A450="", "", INDEX(UpdateSheet!$K:$K, MATCH(1, (UpdateSheet!$G:$G=MAXIFS(UpdateSheet!$G:$G, UpdateSheet!$H:$H, G450, UpdateSheet!$I:$I, J450, UpdateSheet!$G:$G, "&lt;=" &amp; D450)) * (UpdateSheet!$H:$H=G450) *(UpdateSheet!$I:$I=J450), 0))), "")) +
(IFNA(IF(A450="", "", INDEX(UpdateSheet!$O:$O, MATCH(1, (UpdateSheet!$G:$G=MAXIFS(UpdateSheet!$G:$G, UpdateSheet!$M:$M, K450,UpdateSheet!$N:$N, N450, UpdateSheet!$G:$G, "&lt;=" &amp; D450)) * (UpdateSheet!$M:$M=K450) *(UpdateSheet!$N:$N=N450), 0))), ""))
)
</f>
        <v>66000</v>
      </c>
      <c r="R450" s="81">
        <v>49000.0</v>
      </c>
      <c r="S450" s="63" t="str">
        <f t="shared" ref="S450:S451" si="48">if(A450="","","Pending")</f>
        <v>Pending</v>
      </c>
      <c r="T450" s="87"/>
      <c r="U450" s="84" t="s">
        <v>97</v>
      </c>
      <c r="V450" s="84" t="s">
        <v>97</v>
      </c>
      <c r="W450" s="85" t="b">
        <f t="shared" si="1"/>
        <v>0</v>
      </c>
      <c r="X450" s="63"/>
      <c r="Y450" s="53" t="s">
        <v>762</v>
      </c>
      <c r="Z450" s="63"/>
    </row>
    <row r="451">
      <c r="A451" s="75" t="s">
        <v>763</v>
      </c>
      <c r="B451" s="74">
        <v>7.01061092E9</v>
      </c>
      <c r="C451" s="75" t="s">
        <v>27</v>
      </c>
      <c r="D451" s="76">
        <v>45883.35689814815</v>
      </c>
      <c r="E451" s="75" t="s">
        <v>84</v>
      </c>
      <c r="F451" s="75" t="s">
        <v>129</v>
      </c>
      <c r="G451" s="77" t="s">
        <v>14</v>
      </c>
      <c r="H451" s="77">
        <v>1.0</v>
      </c>
      <c r="I451" s="80"/>
      <c r="J451" s="77">
        <v>1.0</v>
      </c>
      <c r="K451" s="79" t="s">
        <v>19</v>
      </c>
      <c r="L451" s="79">
        <v>50.0</v>
      </c>
      <c r="M451" s="80"/>
      <c r="N451" s="79">
        <v>50.0</v>
      </c>
      <c r="O451" s="81">
        <f t="array" ref="O451">IF(A451="", "", (IFNA(IF(A451="", "", INDEX(UpdateSheet!$L:$L, MATCH(1, (UpdateSheet!$G:$G=MAXIFS(UpdateSheet!$G:$G, UpdateSheet!$H:$H, G451, UpdateSheet!$G:$G, "&lt;=" &amp; D451)) * (UpdateSheet!$H:$H=G451), 0))), "") * J451) +
(IFNA(IF(A451="", "", INDEX(UpdateSheet!$P:$P, MATCH(1, (UpdateSheet!$G:$G=MAXIFS(UpdateSheet!$G:$G, UpdateSheet!$M:$M, K451, UpdateSheet!$G:$G, "&lt;=" &amp; D451)) * (UpdateSheet!$M:$M=K451), 0))), "") * N451)
)
</f>
        <v>17000</v>
      </c>
      <c r="P451" s="86"/>
      <c r="Q451" s="82">
        <f t="array" ref="Q451">IF(A451="", "", (IFNA(IF(A451="", "", INDEX(UpdateSheet!$K:$K, MATCH(1, (UpdateSheet!$G:$G=MAXIFS(UpdateSheet!$G:$G, UpdateSheet!$H:$H, G451, UpdateSheet!$I:$I, J451, UpdateSheet!$G:$G, "&lt;=" &amp; D451)) * (UpdateSheet!$H:$H=G451) *(UpdateSheet!$I:$I=J451), 0))), "")) +
(IFNA(IF(A451="", "", INDEX(UpdateSheet!$O:$O, MATCH(1, (UpdateSheet!$G:$G=MAXIFS(UpdateSheet!$G:$G, UpdateSheet!$M:$M, K451,UpdateSheet!$N:$N, N451, UpdateSheet!$G:$G, "&lt;=" &amp; D451)) * (UpdateSheet!$M:$M=K451) *(UpdateSheet!$N:$N=N451), 0))), ""))
)
</f>
        <v>66000</v>
      </c>
      <c r="R451" s="81">
        <v>49000.0</v>
      </c>
      <c r="S451" s="63" t="str">
        <f t="shared" si="48"/>
        <v>Pending</v>
      </c>
      <c r="T451" s="87"/>
      <c r="U451" s="84" t="s">
        <v>97</v>
      </c>
      <c r="V451" s="84" t="s">
        <v>97</v>
      </c>
      <c r="W451" s="85" t="b">
        <f t="shared" si="1"/>
        <v>0</v>
      </c>
      <c r="X451" s="63"/>
      <c r="Y451" s="53" t="s">
        <v>764</v>
      </c>
      <c r="Z451" s="63"/>
    </row>
    <row r="452">
      <c r="A452" s="75" t="s">
        <v>765</v>
      </c>
      <c r="B452" s="74">
        <v>7.06888995E9</v>
      </c>
      <c r="C452" s="75" t="s">
        <v>12</v>
      </c>
      <c r="D452" s="76">
        <v>45883.365648148145</v>
      </c>
      <c r="E452" s="75" t="s">
        <v>84</v>
      </c>
      <c r="F452" s="75" t="s">
        <v>129</v>
      </c>
      <c r="G452" s="77" t="s">
        <v>14</v>
      </c>
      <c r="H452" s="77">
        <v>2.0</v>
      </c>
      <c r="I452" s="50">
        <v>1.0</v>
      </c>
      <c r="J452" s="77">
        <v>1.0</v>
      </c>
      <c r="K452" s="79" t="s">
        <v>19</v>
      </c>
      <c r="L452" s="79">
        <v>100.0</v>
      </c>
      <c r="M452" s="80"/>
      <c r="N452" s="79">
        <v>100.0</v>
      </c>
      <c r="O452" s="81">
        <f t="array" ref="O452">IF(A452="", "", (IFNA(IF(A452="", "", INDEX(UpdateSheet!$L:$L, MATCH(1, (UpdateSheet!$G:$G=MAXIFS(UpdateSheet!$G:$G, UpdateSheet!$H:$H, G452, UpdateSheet!$G:$G, "&lt;=" &amp; D452)) * (UpdateSheet!$H:$H=G452), 0))), "") * J452) +
(IFNA(IF(A452="", "", INDEX(UpdateSheet!$P:$P, MATCH(1, (UpdateSheet!$G:$G=MAXIFS(UpdateSheet!$G:$G, UpdateSheet!$M:$M, K452, UpdateSheet!$G:$G, "&lt;=" &amp; D452)) * (UpdateSheet!$M:$M=K452), 0))), "") * N452)
)
</f>
        <v>24500</v>
      </c>
      <c r="P452" s="55">
        <v>5500.0</v>
      </c>
      <c r="Q452" s="82">
        <f t="array" ref="Q452">IF(A452="", "", (IFNA(IF(A452="", "", INDEX(UpdateSheet!$K:$K, MATCH(1, (UpdateSheet!$G:$G=MAXIFS(UpdateSheet!$G:$G, UpdateSheet!$H:$H, G452, UpdateSheet!$I:$I, J452, UpdateSheet!$G:$G, "&lt;=" &amp; D452)) * (UpdateSheet!$H:$H=G452) *(UpdateSheet!$I:$I=J452), 0))), "")) +
(IFNA(IF(A452="", "", INDEX(UpdateSheet!$O:$O, MATCH(1, (UpdateSheet!$G:$G=MAXIFS(UpdateSheet!$G:$G, UpdateSheet!$M:$M, K452,UpdateSheet!$N:$N, N452, UpdateSheet!$G:$G, "&lt;=" &amp; D452)) * (UpdateSheet!$M:$M=K452) *(UpdateSheet!$N:$N=N452), 0))), ""))
)
</f>
        <v>87000</v>
      </c>
      <c r="R452" s="81">
        <v>57000.0</v>
      </c>
      <c r="S452" s="53" t="s">
        <v>72</v>
      </c>
      <c r="T452" s="83">
        <v>45884.0</v>
      </c>
      <c r="U452" s="84" t="s">
        <v>84</v>
      </c>
      <c r="V452" s="84" t="s">
        <v>129</v>
      </c>
      <c r="W452" s="85" t="b">
        <f t="shared" si="1"/>
        <v>1</v>
      </c>
      <c r="X452" s="53" t="s">
        <v>11</v>
      </c>
      <c r="Y452" s="53"/>
      <c r="Z452" s="63"/>
    </row>
    <row r="453">
      <c r="A453" s="75" t="s">
        <v>766</v>
      </c>
      <c r="B453" s="74">
        <v>8.034448451E9</v>
      </c>
      <c r="C453" s="75" t="s">
        <v>254</v>
      </c>
      <c r="D453" s="76">
        <v>45883.46130787037</v>
      </c>
      <c r="E453" s="75" t="s">
        <v>84</v>
      </c>
      <c r="F453" s="75" t="s">
        <v>129</v>
      </c>
      <c r="G453" s="77" t="s">
        <v>14</v>
      </c>
      <c r="H453" s="77">
        <v>1.0</v>
      </c>
      <c r="I453" s="80"/>
      <c r="J453" s="77">
        <v>1.0</v>
      </c>
      <c r="K453" s="79" t="s">
        <v>97</v>
      </c>
      <c r="L453" s="79"/>
      <c r="M453" s="80"/>
      <c r="N453" s="79"/>
      <c r="O453" s="81">
        <f t="array" ref="O453">IF(A453="", "", (IFNA(IF(A453="", "", INDEX(UpdateSheet!$L:$L, MATCH(1, (UpdateSheet!$G:$G=MAXIFS(UpdateSheet!$G:$G, UpdateSheet!$H:$H, G453, UpdateSheet!$G:$G, "&lt;=" &amp; D453)) * (UpdateSheet!$H:$H=G453), 0))), "") * J453) +
(IFNA(IF(A453="", "", INDEX(UpdateSheet!$P:$P, MATCH(1, (UpdateSheet!$G:$G=MAXIFS(UpdateSheet!$G:$G, UpdateSheet!$M:$M, K453, UpdateSheet!$G:$G, "&lt;=" &amp; D453)) * (UpdateSheet!$M:$M=K453), 0))), "") * N453)
)
</f>
        <v>9500</v>
      </c>
      <c r="P453" s="55">
        <v>4500.0</v>
      </c>
      <c r="Q453" s="82">
        <f t="array" ref="Q453">IF(A453="", "", (IFNA(IF(A453="", "", INDEX(UpdateSheet!$K:$K, MATCH(1, (UpdateSheet!$G:$G=MAXIFS(UpdateSheet!$G:$G, UpdateSheet!$H:$H, G453, UpdateSheet!$I:$I, J453, UpdateSheet!$G:$G, "&lt;=" &amp; D453)) * (UpdateSheet!$H:$H=G453) *(UpdateSheet!$I:$I=J453), 0))), "")) +
(IFNA(IF(A453="", "", INDEX(UpdateSheet!$O:$O, MATCH(1, (UpdateSheet!$G:$G=MAXIFS(UpdateSheet!$G:$G, UpdateSheet!$M:$M, K453,UpdateSheet!$N:$N, N453, UpdateSheet!$G:$G, "&lt;=" &amp; D453)) * (UpdateSheet!$M:$M=K453) *(UpdateSheet!$N:$N=N453), 0))), ""))
)
</f>
        <v>35500</v>
      </c>
      <c r="R453" s="81">
        <v>21500.0</v>
      </c>
      <c r="S453" s="53" t="s">
        <v>72</v>
      </c>
      <c r="T453" s="83">
        <v>45884.0</v>
      </c>
      <c r="U453" s="84" t="s">
        <v>84</v>
      </c>
      <c r="V453" s="84" t="s">
        <v>129</v>
      </c>
      <c r="W453" s="85" t="b">
        <f t="shared" si="1"/>
        <v>1</v>
      </c>
      <c r="X453" s="53" t="s">
        <v>31</v>
      </c>
      <c r="Y453" s="53"/>
      <c r="Z453" s="63"/>
    </row>
    <row r="454">
      <c r="A454" s="75" t="s">
        <v>767</v>
      </c>
      <c r="B454" s="74">
        <v>8.03667138E9</v>
      </c>
      <c r="C454" s="75" t="s">
        <v>25</v>
      </c>
      <c r="D454" s="76">
        <v>45883.5125462963</v>
      </c>
      <c r="E454" s="75" t="s">
        <v>84</v>
      </c>
      <c r="F454" s="75" t="s">
        <v>129</v>
      </c>
      <c r="G454" s="77" t="s">
        <v>14</v>
      </c>
      <c r="H454" s="77">
        <v>2.0</v>
      </c>
      <c r="I454" s="80"/>
      <c r="J454" s="77">
        <v>2.0</v>
      </c>
      <c r="K454" s="79" t="s">
        <v>97</v>
      </c>
      <c r="L454" s="79"/>
      <c r="M454" s="80"/>
      <c r="N454" s="79"/>
      <c r="O454" s="81">
        <f t="array" ref="O454">IF(A454="", "", (IFNA(IF(A454="", "", INDEX(UpdateSheet!$L:$L, MATCH(1, (UpdateSheet!$G:$G=MAXIFS(UpdateSheet!$G:$G, UpdateSheet!$H:$H, G454, UpdateSheet!$G:$G, "&lt;=" &amp; D454)) * (UpdateSheet!$H:$H=G454), 0))), "") * J454) +
(IFNA(IF(A454="", "", INDEX(UpdateSheet!$P:$P, MATCH(1, (UpdateSheet!$G:$G=MAXIFS(UpdateSheet!$G:$G, UpdateSheet!$M:$M, K454, UpdateSheet!$G:$G, "&lt;=" &amp; D454)) * (UpdateSheet!$M:$M=K454), 0))), "") * N454)
)
</f>
        <v>19000</v>
      </c>
      <c r="P454" s="55">
        <v>3000.0</v>
      </c>
      <c r="Q454" s="82">
        <f t="array" ref="Q454">IF(A454="", "", (IFNA(IF(A454="", "", INDEX(UpdateSheet!$K:$K, MATCH(1, (UpdateSheet!$G:$G=MAXIFS(UpdateSheet!$G:$G, UpdateSheet!$H:$H, G454, UpdateSheet!$I:$I, J454, UpdateSheet!$G:$G, "&lt;=" &amp; D454)) * (UpdateSheet!$H:$H=G454) *(UpdateSheet!$I:$I=J454), 0))), "")) +
(IFNA(IF(A454="", "", INDEX(UpdateSheet!$O:$O, MATCH(1, (UpdateSheet!$G:$G=MAXIFS(UpdateSheet!$G:$G, UpdateSheet!$M:$M, K454,UpdateSheet!$N:$N, N454, UpdateSheet!$G:$G, "&lt;=" &amp; D454)) * (UpdateSheet!$M:$M=K454) *(UpdateSheet!$N:$N=N454), 0))), ""))
)
</f>
        <v>49500</v>
      </c>
      <c r="R454" s="81">
        <v>27500.0</v>
      </c>
      <c r="S454" s="53" t="s">
        <v>72</v>
      </c>
      <c r="T454" s="83">
        <v>45884.0</v>
      </c>
      <c r="U454" s="84" t="s">
        <v>84</v>
      </c>
      <c r="V454" s="84" t="s">
        <v>129</v>
      </c>
      <c r="W454" s="85" t="b">
        <f t="shared" si="1"/>
        <v>1</v>
      </c>
      <c r="X454" s="53" t="s">
        <v>24</v>
      </c>
      <c r="Y454" s="53"/>
      <c r="Z454" s="63"/>
    </row>
    <row r="455">
      <c r="A455" s="75" t="s">
        <v>768</v>
      </c>
      <c r="B455" s="74">
        <v>8.023053267E9</v>
      </c>
      <c r="C455" s="75" t="s">
        <v>62</v>
      </c>
      <c r="D455" s="76">
        <v>45884.50238425926</v>
      </c>
      <c r="E455" s="75" t="s">
        <v>84</v>
      </c>
      <c r="F455" s="75" t="s">
        <v>129</v>
      </c>
      <c r="G455" s="77" t="s">
        <v>14</v>
      </c>
      <c r="H455" s="77">
        <v>1.0</v>
      </c>
      <c r="I455" s="80"/>
      <c r="J455" s="77">
        <v>1.0</v>
      </c>
      <c r="K455" s="79" t="s">
        <v>97</v>
      </c>
      <c r="L455" s="79"/>
      <c r="M455" s="80"/>
      <c r="N455" s="79"/>
      <c r="O455" s="81">
        <f t="array" ref="O455">IF(A455="", "", (IFNA(IF(A455="", "", INDEX(UpdateSheet!$L:$L, MATCH(1, (UpdateSheet!$G:$G=MAXIFS(UpdateSheet!$G:$G, UpdateSheet!$H:$H, G455, UpdateSheet!$G:$G, "&lt;=" &amp; D455)) * (UpdateSheet!$H:$H=G455), 0))), "") * J455) +
(IFNA(IF(A455="", "", INDEX(UpdateSheet!$P:$P, MATCH(1, (UpdateSheet!$G:$G=MAXIFS(UpdateSheet!$G:$G, UpdateSheet!$M:$M, K455, UpdateSheet!$G:$G, "&lt;=" &amp; D455)) * (UpdateSheet!$M:$M=K455), 0))), "") * N455)
)
</f>
        <v>9500</v>
      </c>
      <c r="P455" s="86"/>
      <c r="Q455" s="82">
        <f t="array" ref="Q455">IF(A455="", "", (IFNA(IF(A455="", "", INDEX(UpdateSheet!$K:$K, MATCH(1, (UpdateSheet!$G:$G=MAXIFS(UpdateSheet!$G:$G, UpdateSheet!$H:$H, G455, UpdateSheet!$I:$I, J455, UpdateSheet!$G:$G, "&lt;=" &amp; D455)) * (UpdateSheet!$H:$H=G455) *(UpdateSheet!$I:$I=J455), 0))), "")) +
(IFNA(IF(A455="", "", INDEX(UpdateSheet!$O:$O, MATCH(1, (UpdateSheet!$G:$G=MAXIFS(UpdateSheet!$G:$G, UpdateSheet!$M:$M, K455,UpdateSheet!$N:$N, N455, UpdateSheet!$G:$G, "&lt;=" &amp; D455)) * (UpdateSheet!$M:$M=K455) *(UpdateSheet!$N:$N=N455), 0))), ""))
)
</f>
        <v>35500</v>
      </c>
      <c r="R455" s="81">
        <v>26000.0</v>
      </c>
      <c r="S455" s="63" t="str">
        <f>if(A455="","","Pending")</f>
        <v>Pending</v>
      </c>
      <c r="T455" s="87"/>
      <c r="U455" s="84" t="s">
        <v>97</v>
      </c>
      <c r="V455" s="84" t="s">
        <v>97</v>
      </c>
      <c r="W455" s="85" t="b">
        <f t="shared" si="1"/>
        <v>0</v>
      </c>
      <c r="X455" s="63"/>
      <c r="Y455" s="53" t="s">
        <v>769</v>
      </c>
      <c r="Z455" s="63"/>
    </row>
    <row r="456">
      <c r="A456" s="73" t="s">
        <v>770</v>
      </c>
      <c r="B456" s="74">
        <v>8.162965168E9</v>
      </c>
      <c r="C456" s="75" t="s">
        <v>62</v>
      </c>
      <c r="D456" s="76">
        <v>45884.51291666667</v>
      </c>
      <c r="E456" s="75" t="s">
        <v>84</v>
      </c>
      <c r="F456" s="75" t="s">
        <v>129</v>
      </c>
      <c r="G456" s="77" t="s">
        <v>14</v>
      </c>
      <c r="H456" s="77">
        <v>1.0</v>
      </c>
      <c r="I456" s="80"/>
      <c r="J456" s="77">
        <v>1.0</v>
      </c>
      <c r="K456" s="79" t="s">
        <v>97</v>
      </c>
      <c r="L456" s="79"/>
      <c r="M456" s="80"/>
      <c r="N456" s="79"/>
      <c r="O456" s="81">
        <f t="array" ref="O456">IF(A456="", "", (IFNA(IF(A456="", "", INDEX(UpdateSheet!$L:$L, MATCH(1, (UpdateSheet!$G:$G=MAXIFS(UpdateSheet!$G:$G, UpdateSheet!$H:$H, G456, UpdateSheet!$G:$G, "&lt;=" &amp; D456)) * (UpdateSheet!$H:$H=G456), 0))), "") * J456) +
(IFNA(IF(A456="", "", INDEX(UpdateSheet!$P:$P, MATCH(1, (UpdateSheet!$G:$G=MAXIFS(UpdateSheet!$G:$G, UpdateSheet!$M:$M, K456, UpdateSheet!$G:$G, "&lt;=" &amp; D456)) * (UpdateSheet!$M:$M=K456), 0))), "") * N456)
)
</f>
        <v>9500</v>
      </c>
      <c r="P456" s="86"/>
      <c r="Q456" s="82">
        <f t="array" ref="Q456">IF(A456="", "", (IFNA(IF(A456="", "", INDEX(UpdateSheet!$K:$K, MATCH(1, (UpdateSheet!$G:$G=MAXIFS(UpdateSheet!$G:$G, UpdateSheet!$H:$H, G456, UpdateSheet!$I:$I, J456, UpdateSheet!$G:$G, "&lt;=" &amp; D456)) * (UpdateSheet!$H:$H=G456) *(UpdateSheet!$I:$I=J456), 0))), "")) +
(IFNA(IF(A456="", "", INDEX(UpdateSheet!$O:$O, MATCH(1, (UpdateSheet!$G:$G=MAXIFS(UpdateSheet!$G:$G, UpdateSheet!$M:$M, K456,UpdateSheet!$N:$N, N456, UpdateSheet!$G:$G, "&lt;=" &amp; D456)) * (UpdateSheet!$M:$M=K456) *(UpdateSheet!$N:$N=N456), 0))), ""))
)
</f>
        <v>35500</v>
      </c>
      <c r="R456" s="81">
        <v>26000.0</v>
      </c>
      <c r="S456" s="53" t="s">
        <v>407</v>
      </c>
      <c r="T456" s="83"/>
      <c r="U456" s="84" t="s">
        <v>97</v>
      </c>
      <c r="V456" s="84" t="s">
        <v>97</v>
      </c>
      <c r="W456" s="85" t="b">
        <f t="shared" si="1"/>
        <v>0</v>
      </c>
      <c r="X456" s="53" t="s">
        <v>60</v>
      </c>
      <c r="Y456" s="53" t="s">
        <v>771</v>
      </c>
      <c r="Z456" s="63"/>
    </row>
    <row r="457">
      <c r="A457" s="75" t="s">
        <v>772</v>
      </c>
      <c r="B457" s="74">
        <v>7.067757E9</v>
      </c>
      <c r="C457" s="75" t="s">
        <v>12</v>
      </c>
      <c r="D457" s="76">
        <v>45884.58423611111</v>
      </c>
      <c r="E457" s="75" t="s">
        <v>84</v>
      </c>
      <c r="F457" s="75" t="s">
        <v>129</v>
      </c>
      <c r="G457" s="77" t="s">
        <v>14</v>
      </c>
      <c r="H457" s="77">
        <v>1.0</v>
      </c>
      <c r="I457" s="80"/>
      <c r="J457" s="77">
        <v>1.0</v>
      </c>
      <c r="K457" s="79" t="s">
        <v>97</v>
      </c>
      <c r="L457" s="79"/>
      <c r="M457" s="80"/>
      <c r="N457" s="79"/>
      <c r="O457" s="81">
        <f t="array" ref="O457">IF(A457="", "", (IFNA(IF(A457="", "", INDEX(UpdateSheet!$L:$L, MATCH(1, (UpdateSheet!$G:$G=MAXIFS(UpdateSheet!$G:$G, UpdateSheet!$H:$H, G457, UpdateSheet!$G:$G, "&lt;=" &amp; D457)) * (UpdateSheet!$H:$H=G457), 0))), "") * J457) +
(IFNA(IF(A457="", "", INDEX(UpdateSheet!$P:$P, MATCH(1, (UpdateSheet!$G:$G=MAXIFS(UpdateSheet!$G:$G, UpdateSheet!$M:$M, K457, UpdateSheet!$G:$G, "&lt;=" &amp; D457)) * (UpdateSheet!$M:$M=K457), 0))), "") * N457)
)
</f>
        <v>9500</v>
      </c>
      <c r="P457" s="55">
        <v>7000.0</v>
      </c>
      <c r="Q457" s="82">
        <f t="array" ref="Q457">IF(A457="", "", (IFNA(IF(A457="", "", INDEX(UpdateSheet!$K:$K, MATCH(1, (UpdateSheet!$G:$G=MAXIFS(UpdateSheet!$G:$G, UpdateSheet!$H:$H, G457, UpdateSheet!$I:$I, J457, UpdateSheet!$G:$G, "&lt;=" &amp; D457)) * (UpdateSheet!$H:$H=G457) *(UpdateSheet!$I:$I=J457), 0))), "")) +
(IFNA(IF(A457="", "", INDEX(UpdateSheet!$O:$O, MATCH(1, (UpdateSheet!$G:$G=MAXIFS(UpdateSheet!$G:$G, UpdateSheet!$M:$M, K457,UpdateSheet!$N:$N, N457, UpdateSheet!$G:$G, "&lt;=" &amp; D457)) * (UpdateSheet!$M:$M=K457) *(UpdateSheet!$N:$N=N457), 0))), ""))
)
</f>
        <v>35500</v>
      </c>
      <c r="R457" s="81">
        <v>19000.0</v>
      </c>
      <c r="S457" s="53" t="s">
        <v>72</v>
      </c>
      <c r="T457" s="83">
        <v>45885.0</v>
      </c>
      <c r="U457" s="84" t="s">
        <v>84</v>
      </c>
      <c r="V457" s="84" t="s">
        <v>129</v>
      </c>
      <c r="W457" s="85" t="b">
        <f t="shared" si="1"/>
        <v>1</v>
      </c>
      <c r="X457" s="53" t="s">
        <v>11</v>
      </c>
      <c r="Y457" s="53" t="s">
        <v>773</v>
      </c>
      <c r="Z457" s="63"/>
    </row>
    <row r="458">
      <c r="A458" s="75" t="s">
        <v>774</v>
      </c>
      <c r="B458" s="74">
        <v>8.132083905E9</v>
      </c>
      <c r="C458" s="75" t="s">
        <v>62</v>
      </c>
      <c r="D458" s="76">
        <v>45884.60864583333</v>
      </c>
      <c r="E458" s="75" t="s">
        <v>84</v>
      </c>
      <c r="F458" s="75" t="s">
        <v>129</v>
      </c>
      <c r="G458" s="77" t="s">
        <v>14</v>
      </c>
      <c r="H458" s="77">
        <v>1.0</v>
      </c>
      <c r="I458" s="80"/>
      <c r="J458" s="77">
        <v>1.0</v>
      </c>
      <c r="K458" s="79" t="s">
        <v>97</v>
      </c>
      <c r="L458" s="79"/>
      <c r="M458" s="80"/>
      <c r="N458" s="79"/>
      <c r="O458" s="81">
        <f t="array" ref="O458">IF(A458="", "", (IFNA(IF(A458="", "", INDEX(UpdateSheet!$L:$L, MATCH(1, (UpdateSheet!$G:$G=MAXIFS(UpdateSheet!$G:$G, UpdateSheet!$H:$H, G458, UpdateSheet!$G:$G, "&lt;=" &amp; D458)) * (UpdateSheet!$H:$H=G458), 0))), "") * J458) +
(IFNA(IF(A458="", "", INDEX(UpdateSheet!$P:$P, MATCH(1, (UpdateSheet!$G:$G=MAXIFS(UpdateSheet!$G:$G, UpdateSheet!$M:$M, K458, UpdateSheet!$G:$G, "&lt;=" &amp; D458)) * (UpdateSheet!$M:$M=K458), 0))), "") * N458)
)
</f>
        <v>9500</v>
      </c>
      <c r="P458" s="55">
        <v>5000.0</v>
      </c>
      <c r="Q458" s="82">
        <f t="array" ref="Q458">IF(A458="", "", (IFNA(IF(A458="", "", INDEX(UpdateSheet!$K:$K, MATCH(1, (UpdateSheet!$G:$G=MAXIFS(UpdateSheet!$G:$G, UpdateSheet!$H:$H, G458, UpdateSheet!$I:$I, J458, UpdateSheet!$G:$G, "&lt;=" &amp; D458)) * (UpdateSheet!$H:$H=G458) *(UpdateSheet!$I:$I=J458), 0))), "")) +
(IFNA(IF(A458="", "", INDEX(UpdateSheet!$O:$O, MATCH(1, (UpdateSheet!$G:$G=MAXIFS(UpdateSheet!$G:$G, UpdateSheet!$M:$M, K458,UpdateSheet!$N:$N, N458, UpdateSheet!$G:$G, "&lt;=" &amp; D458)) * (UpdateSheet!$M:$M=K458) *(UpdateSheet!$N:$N=N458), 0))), ""))
)
</f>
        <v>35500</v>
      </c>
      <c r="R458" s="81">
        <v>21000.0</v>
      </c>
      <c r="S458" s="53" t="s">
        <v>72</v>
      </c>
      <c r="T458" s="83">
        <v>45885.0</v>
      </c>
      <c r="U458" s="84" t="s">
        <v>84</v>
      </c>
      <c r="V458" s="84" t="s">
        <v>129</v>
      </c>
      <c r="W458" s="85" t="b">
        <f t="shared" si="1"/>
        <v>1</v>
      </c>
      <c r="X458" s="53" t="s">
        <v>60</v>
      </c>
      <c r="Y458" s="53"/>
      <c r="Z458" s="63"/>
    </row>
    <row r="459">
      <c r="A459" s="75" t="s">
        <v>775</v>
      </c>
      <c r="B459" s="74">
        <v>8.131146144E9</v>
      </c>
      <c r="C459" s="75" t="s">
        <v>62</v>
      </c>
      <c r="D459" s="76">
        <v>45884.731041666666</v>
      </c>
      <c r="E459" s="75" t="s">
        <v>84</v>
      </c>
      <c r="F459" s="75" t="s">
        <v>129</v>
      </c>
      <c r="G459" s="77" t="s">
        <v>14</v>
      </c>
      <c r="H459" s="77">
        <v>1.0</v>
      </c>
      <c r="I459" s="80"/>
      <c r="J459" s="77">
        <v>1.0</v>
      </c>
      <c r="K459" s="79" t="s">
        <v>97</v>
      </c>
      <c r="L459" s="79"/>
      <c r="M459" s="80"/>
      <c r="N459" s="79"/>
      <c r="O459" s="81">
        <f t="array" ref="O459">IF(A459="", "", (IFNA(IF(A459="", "", INDEX(UpdateSheet!$L:$L, MATCH(1, (UpdateSheet!$G:$G=MAXIFS(UpdateSheet!$G:$G, UpdateSheet!$H:$H, G459, UpdateSheet!$G:$G, "&lt;=" &amp; D459)) * (UpdateSheet!$H:$H=G459), 0))), "") * J459) +
(IFNA(IF(A459="", "", INDEX(UpdateSheet!$P:$P, MATCH(1, (UpdateSheet!$G:$G=MAXIFS(UpdateSheet!$G:$G, UpdateSheet!$M:$M, K459, UpdateSheet!$G:$G, "&lt;=" &amp; D459)) * (UpdateSheet!$M:$M=K459), 0))), "") * N459)
)
</f>
        <v>9500</v>
      </c>
      <c r="P459" s="55">
        <v>7000.0</v>
      </c>
      <c r="Q459" s="82">
        <f t="array" ref="Q459">IF(A459="", "", (IFNA(IF(A459="", "", INDEX(UpdateSheet!$K:$K, MATCH(1, (UpdateSheet!$G:$G=MAXIFS(UpdateSheet!$G:$G, UpdateSheet!$H:$H, G459, UpdateSheet!$I:$I, J459, UpdateSheet!$G:$G, "&lt;=" &amp; D459)) * (UpdateSheet!$H:$H=G459) *(UpdateSheet!$I:$I=J459), 0))), "")) +
(IFNA(IF(A459="", "", INDEX(UpdateSheet!$O:$O, MATCH(1, (UpdateSheet!$G:$G=MAXIFS(UpdateSheet!$G:$G, UpdateSheet!$M:$M, K459,UpdateSheet!$N:$N, N459, UpdateSheet!$G:$G, "&lt;=" &amp; D459)) * (UpdateSheet!$M:$M=K459) *(UpdateSheet!$N:$N=N459), 0))), ""))
)
</f>
        <v>35500</v>
      </c>
      <c r="R459" s="81">
        <v>19000.0</v>
      </c>
      <c r="S459" s="53" t="s">
        <v>72</v>
      </c>
      <c r="T459" s="83">
        <v>45888.0</v>
      </c>
      <c r="U459" s="84" t="s">
        <v>84</v>
      </c>
      <c r="V459" s="84" t="s">
        <v>129</v>
      </c>
      <c r="W459" s="85" t="b">
        <f t="shared" si="1"/>
        <v>1</v>
      </c>
      <c r="X459" s="53" t="s">
        <v>60</v>
      </c>
      <c r="Y459" s="53"/>
      <c r="Z459" s="63"/>
    </row>
    <row r="460">
      <c r="A460" s="75" t="s">
        <v>776</v>
      </c>
      <c r="B460" s="74">
        <v>7.083320291E9</v>
      </c>
      <c r="C460" s="75" t="s">
        <v>62</v>
      </c>
      <c r="D460" s="76">
        <v>45885.06973379629</v>
      </c>
      <c r="E460" s="75" t="s">
        <v>84</v>
      </c>
      <c r="F460" s="75" t="s">
        <v>129</v>
      </c>
      <c r="G460" s="77" t="s">
        <v>14</v>
      </c>
      <c r="H460" s="77">
        <v>1.0</v>
      </c>
      <c r="I460" s="80"/>
      <c r="J460" s="77">
        <v>1.0</v>
      </c>
      <c r="K460" s="79" t="s">
        <v>19</v>
      </c>
      <c r="L460" s="79">
        <v>50.0</v>
      </c>
      <c r="M460" s="80"/>
      <c r="N460" s="79">
        <v>50.0</v>
      </c>
      <c r="O460" s="81">
        <f t="array" ref="O460">IF(A460="", "", (IFNA(IF(A460="", "", INDEX(UpdateSheet!$L:$L, MATCH(1, (UpdateSheet!$G:$G=MAXIFS(UpdateSheet!$G:$G, UpdateSheet!$H:$H, G460, UpdateSheet!$G:$G, "&lt;=" &amp; D460)) * (UpdateSheet!$H:$H=G460), 0))), "") * J460) +
(IFNA(IF(A460="", "", INDEX(UpdateSheet!$P:$P, MATCH(1, (UpdateSheet!$G:$G=MAXIFS(UpdateSheet!$G:$G, UpdateSheet!$M:$M, K460, UpdateSheet!$G:$G, "&lt;=" &amp; D460)) * (UpdateSheet!$M:$M=K460), 0))), "") * N460)
)
</f>
        <v>17000</v>
      </c>
      <c r="P460" s="55">
        <v>5000.0</v>
      </c>
      <c r="Q460" s="82">
        <f t="array" ref="Q460">IF(A460="", "", (IFNA(IF(A460="", "", INDEX(UpdateSheet!$K:$K, MATCH(1, (UpdateSheet!$G:$G=MAXIFS(UpdateSheet!$G:$G, UpdateSheet!$H:$H, G460, UpdateSheet!$I:$I, J460, UpdateSheet!$G:$G, "&lt;=" &amp; D460)) * (UpdateSheet!$H:$H=G460) *(UpdateSheet!$I:$I=J460), 0))), "")) +
(IFNA(IF(A460="", "", INDEX(UpdateSheet!$O:$O, MATCH(1, (UpdateSheet!$G:$G=MAXIFS(UpdateSheet!$G:$G, UpdateSheet!$M:$M, K460,UpdateSheet!$N:$N, N460, UpdateSheet!$G:$G, "&lt;=" &amp; D460)) * (UpdateSheet!$M:$M=K460) *(UpdateSheet!$N:$N=N460), 0))), ""))
)
</f>
        <v>66000</v>
      </c>
      <c r="R460" s="81">
        <v>44000.0</v>
      </c>
      <c r="S460" s="53" t="s">
        <v>72</v>
      </c>
      <c r="T460" s="83">
        <v>45885.0</v>
      </c>
      <c r="U460" s="84" t="s">
        <v>84</v>
      </c>
      <c r="V460" s="84" t="s">
        <v>129</v>
      </c>
      <c r="W460" s="85" t="b">
        <f t="shared" si="1"/>
        <v>1</v>
      </c>
      <c r="X460" s="53" t="s">
        <v>61</v>
      </c>
      <c r="Y460" s="53"/>
      <c r="Z460" s="63"/>
    </row>
    <row r="461">
      <c r="A461" s="75" t="s">
        <v>777</v>
      </c>
      <c r="B461" s="74">
        <v>8.033485888E9</v>
      </c>
      <c r="C461" s="75" t="s">
        <v>62</v>
      </c>
      <c r="D461" s="76">
        <v>45885.20699074074</v>
      </c>
      <c r="E461" s="75" t="s">
        <v>84</v>
      </c>
      <c r="F461" s="75" t="s">
        <v>129</v>
      </c>
      <c r="G461" s="77" t="s">
        <v>14</v>
      </c>
      <c r="H461" s="77">
        <v>2.0</v>
      </c>
      <c r="I461" s="80"/>
      <c r="J461" s="77">
        <v>2.0</v>
      </c>
      <c r="K461" s="79" t="s">
        <v>97</v>
      </c>
      <c r="L461" s="79"/>
      <c r="M461" s="80"/>
      <c r="N461" s="79"/>
      <c r="O461" s="81">
        <f t="array" ref="O461">IF(A461="", "", (IFNA(IF(A461="", "", INDEX(UpdateSheet!$L:$L, MATCH(1, (UpdateSheet!$G:$G=MAXIFS(UpdateSheet!$G:$G, UpdateSheet!$H:$H, G461, UpdateSheet!$G:$G, "&lt;=" &amp; D461)) * (UpdateSheet!$H:$H=G461), 0))), "") * J461) +
(IFNA(IF(A461="", "", INDEX(UpdateSheet!$P:$P, MATCH(1, (UpdateSheet!$G:$G=MAXIFS(UpdateSheet!$G:$G, UpdateSheet!$M:$M, K461, UpdateSheet!$G:$G, "&lt;=" &amp; D461)) * (UpdateSheet!$M:$M=K461), 0))), "") * N461)
)
</f>
        <v>19000</v>
      </c>
      <c r="P461" s="86"/>
      <c r="Q461" s="82">
        <f t="array" ref="Q461">IF(A461="", "", (IFNA(IF(A461="", "", INDEX(UpdateSheet!$K:$K, MATCH(1, (UpdateSheet!$G:$G=MAXIFS(UpdateSheet!$G:$G, UpdateSheet!$H:$H, G461, UpdateSheet!$I:$I, J461, UpdateSheet!$G:$G, "&lt;=" &amp; D461)) * (UpdateSheet!$H:$H=G461) *(UpdateSheet!$I:$I=J461), 0))), "")) +
(IFNA(IF(A461="", "", INDEX(UpdateSheet!$O:$O, MATCH(1, (UpdateSheet!$G:$G=MAXIFS(UpdateSheet!$G:$G, UpdateSheet!$M:$M, K461,UpdateSheet!$N:$N, N461, UpdateSheet!$G:$G, "&lt;=" &amp; D461)) * (UpdateSheet!$M:$M=K461) *(UpdateSheet!$N:$N=N461), 0))), ""))
)
</f>
        <v>49500</v>
      </c>
      <c r="R461" s="81">
        <v>30500.0</v>
      </c>
      <c r="S461" s="63" t="str">
        <f>if(A461="","","Pending")</f>
        <v>Pending</v>
      </c>
      <c r="T461" s="87"/>
      <c r="U461" s="84" t="s">
        <v>97</v>
      </c>
      <c r="V461" s="84" t="s">
        <v>97</v>
      </c>
      <c r="W461" s="85" t="b">
        <f t="shared" si="1"/>
        <v>0</v>
      </c>
      <c r="X461" s="63"/>
      <c r="Y461" s="53" t="s">
        <v>778</v>
      </c>
      <c r="Z461" s="63"/>
    </row>
    <row r="462">
      <c r="A462" s="75" t="s">
        <v>779</v>
      </c>
      <c r="B462" s="74">
        <v>8.034609144E9</v>
      </c>
      <c r="C462" s="75" t="s">
        <v>62</v>
      </c>
      <c r="D462" s="76">
        <v>45885.24332175926</v>
      </c>
      <c r="E462" s="75" t="s">
        <v>84</v>
      </c>
      <c r="F462" s="75" t="s">
        <v>129</v>
      </c>
      <c r="G462" s="77" t="s">
        <v>14</v>
      </c>
      <c r="H462" s="77">
        <v>2.0</v>
      </c>
      <c r="I462" s="80"/>
      <c r="J462" s="77">
        <v>2.0</v>
      </c>
      <c r="K462" s="79" t="s">
        <v>97</v>
      </c>
      <c r="L462" s="79"/>
      <c r="M462" s="80"/>
      <c r="N462" s="79"/>
      <c r="O462" s="81">
        <f t="array" ref="O462">IF(A462="", "", (IFNA(IF(A462="", "", INDEX(UpdateSheet!$L:$L, MATCH(1, (UpdateSheet!$G:$G=MAXIFS(UpdateSheet!$G:$G, UpdateSheet!$H:$H, G462, UpdateSheet!$G:$G, "&lt;=" &amp; D462)) * (UpdateSheet!$H:$H=G462), 0))), "") * J462) +
(IFNA(IF(A462="", "", INDEX(UpdateSheet!$P:$P, MATCH(1, (UpdateSheet!$G:$G=MAXIFS(UpdateSheet!$G:$G, UpdateSheet!$M:$M, K462, UpdateSheet!$G:$G, "&lt;=" &amp; D462)) * (UpdateSheet!$M:$M=K462), 0))), "") * N462)
)
</f>
        <v>19000</v>
      </c>
      <c r="P462" s="55">
        <v>7000.0</v>
      </c>
      <c r="Q462" s="82">
        <f t="array" ref="Q462">IF(A462="", "", (IFNA(IF(A462="", "", INDEX(UpdateSheet!$K:$K, MATCH(1, (UpdateSheet!$G:$G=MAXIFS(UpdateSheet!$G:$G, UpdateSheet!$H:$H, G462, UpdateSheet!$I:$I, J462, UpdateSheet!$G:$G, "&lt;=" &amp; D462)) * (UpdateSheet!$H:$H=G462) *(UpdateSheet!$I:$I=J462), 0))), "")) +
(IFNA(IF(A462="", "", INDEX(UpdateSheet!$O:$O, MATCH(1, (UpdateSheet!$G:$G=MAXIFS(UpdateSheet!$G:$G, UpdateSheet!$M:$M, K462,UpdateSheet!$N:$N, N462, UpdateSheet!$G:$G, "&lt;=" &amp; D462)) * (UpdateSheet!$M:$M=K462) *(UpdateSheet!$N:$N=N462), 0))), ""))
)
</f>
        <v>49500</v>
      </c>
      <c r="R462" s="81">
        <v>23500.0</v>
      </c>
      <c r="S462" s="53" t="s">
        <v>72</v>
      </c>
      <c r="T462" s="83">
        <v>45885.0</v>
      </c>
      <c r="U462" s="84" t="s">
        <v>84</v>
      </c>
      <c r="V462" s="84" t="s">
        <v>129</v>
      </c>
      <c r="W462" s="85" t="b">
        <f t="shared" si="1"/>
        <v>1</v>
      </c>
      <c r="X462" s="53" t="s">
        <v>60</v>
      </c>
      <c r="Y462" s="63"/>
      <c r="Z462" s="63"/>
    </row>
    <row r="463">
      <c r="A463" s="75" t="s">
        <v>780</v>
      </c>
      <c r="B463" s="74">
        <v>7.037149139E9</v>
      </c>
      <c r="C463" s="75" t="s">
        <v>62</v>
      </c>
      <c r="D463" s="76">
        <v>45885.30050925926</v>
      </c>
      <c r="E463" s="75" t="s">
        <v>84</v>
      </c>
      <c r="F463" s="75" t="s">
        <v>129</v>
      </c>
      <c r="G463" s="77" t="s">
        <v>14</v>
      </c>
      <c r="H463" s="77">
        <v>1.0</v>
      </c>
      <c r="I463" s="80"/>
      <c r="J463" s="77">
        <v>1.0</v>
      </c>
      <c r="K463" s="79" t="s">
        <v>19</v>
      </c>
      <c r="L463" s="79">
        <v>50.0</v>
      </c>
      <c r="M463" s="80"/>
      <c r="N463" s="79">
        <v>50.0</v>
      </c>
      <c r="O463" s="81">
        <f t="array" ref="O463">IF(A463="", "", (IFNA(IF(A463="", "", INDEX(UpdateSheet!$L:$L, MATCH(1, (UpdateSheet!$G:$G=MAXIFS(UpdateSheet!$G:$G, UpdateSheet!$H:$H, G463, UpdateSheet!$G:$G, "&lt;=" &amp; D463)) * (UpdateSheet!$H:$H=G463), 0))), "") * J463) +
(IFNA(IF(A463="", "", INDEX(UpdateSheet!$P:$P, MATCH(1, (UpdateSheet!$G:$G=MAXIFS(UpdateSheet!$G:$G, UpdateSheet!$M:$M, K463, UpdateSheet!$G:$G, "&lt;=" &amp; D463)) * (UpdateSheet!$M:$M=K463), 0))), "") * N463)
)
</f>
        <v>17000</v>
      </c>
      <c r="P463" s="55">
        <v>5000.0</v>
      </c>
      <c r="Q463" s="82">
        <f t="array" ref="Q463">IF(A463="", "", (IFNA(IF(A463="", "", INDEX(UpdateSheet!$K:$K, MATCH(1, (UpdateSheet!$G:$G=MAXIFS(UpdateSheet!$G:$G, UpdateSheet!$H:$H, G463, UpdateSheet!$I:$I, J463, UpdateSheet!$G:$G, "&lt;=" &amp; D463)) * (UpdateSheet!$H:$H=G463) *(UpdateSheet!$I:$I=J463), 0))), "")) +
(IFNA(IF(A463="", "", INDEX(UpdateSheet!$O:$O, MATCH(1, (UpdateSheet!$G:$G=MAXIFS(UpdateSheet!$G:$G, UpdateSheet!$M:$M, K463,UpdateSheet!$N:$N, N463, UpdateSheet!$G:$G, "&lt;=" &amp; D463)) * (UpdateSheet!$M:$M=K463) *(UpdateSheet!$N:$N=N463), 0))), ""))
)
</f>
        <v>66000</v>
      </c>
      <c r="R463" s="81">
        <v>44000.0</v>
      </c>
      <c r="S463" s="53" t="s">
        <v>72</v>
      </c>
      <c r="T463" s="83">
        <v>45885.0</v>
      </c>
      <c r="U463" s="84" t="s">
        <v>84</v>
      </c>
      <c r="V463" s="84" t="s">
        <v>129</v>
      </c>
      <c r="W463" s="85" t="b">
        <f t="shared" si="1"/>
        <v>1</v>
      </c>
      <c r="X463" s="53" t="s">
        <v>61</v>
      </c>
      <c r="Y463" s="63"/>
      <c r="Z463" s="63"/>
    </row>
    <row r="464">
      <c r="A464" s="75" t="s">
        <v>781</v>
      </c>
      <c r="B464" s="74">
        <v>8.160509061E9</v>
      </c>
      <c r="C464" s="75" t="s">
        <v>131</v>
      </c>
      <c r="D464" s="76">
        <v>45885.30359953704</v>
      </c>
      <c r="E464" s="75" t="s">
        <v>84</v>
      </c>
      <c r="F464" s="75" t="s">
        <v>129</v>
      </c>
      <c r="G464" s="77" t="s">
        <v>14</v>
      </c>
      <c r="H464" s="77">
        <v>1.0</v>
      </c>
      <c r="I464" s="80"/>
      <c r="J464" s="77">
        <v>1.0</v>
      </c>
      <c r="K464" s="79" t="s">
        <v>97</v>
      </c>
      <c r="L464" s="79"/>
      <c r="M464" s="80"/>
      <c r="N464" s="79"/>
      <c r="O464" s="81">
        <f t="array" ref="O464">IF(A464="", "", (IFNA(IF(A464="", "", INDEX(UpdateSheet!$L:$L, MATCH(1, (UpdateSheet!$G:$G=MAXIFS(UpdateSheet!$G:$G, UpdateSheet!$H:$H, G464, UpdateSheet!$G:$G, "&lt;=" &amp; D464)) * (UpdateSheet!$H:$H=G464), 0))), "") * J464) +
(IFNA(IF(A464="", "", INDEX(UpdateSheet!$P:$P, MATCH(1, (UpdateSheet!$G:$G=MAXIFS(UpdateSheet!$G:$G, UpdateSheet!$M:$M, K464, UpdateSheet!$G:$G, "&lt;=" &amp; D464)) * (UpdateSheet!$M:$M=K464), 0))), "") * N464)
)
</f>
        <v>9500</v>
      </c>
      <c r="P464" s="86"/>
      <c r="Q464" s="82">
        <f t="array" ref="Q464">IF(A464="", "", (IFNA(IF(A464="", "", INDEX(UpdateSheet!$K:$K, MATCH(1, (UpdateSheet!$G:$G=MAXIFS(UpdateSheet!$G:$G, UpdateSheet!$H:$H, G464, UpdateSheet!$I:$I, J464, UpdateSheet!$G:$G, "&lt;=" &amp; D464)) * (UpdateSheet!$H:$H=G464) *(UpdateSheet!$I:$I=J464), 0))), "")) +
(IFNA(IF(A464="", "", INDEX(UpdateSheet!$O:$O, MATCH(1, (UpdateSheet!$G:$G=MAXIFS(UpdateSheet!$G:$G, UpdateSheet!$M:$M, K464,UpdateSheet!$N:$N, N464, UpdateSheet!$G:$G, "&lt;=" &amp; D464)) * (UpdateSheet!$M:$M=K464) *(UpdateSheet!$N:$N=N464), 0))), ""))
)
</f>
        <v>35500</v>
      </c>
      <c r="R464" s="81">
        <v>26000.0</v>
      </c>
      <c r="S464" s="63" t="str">
        <f>if(A464="","","Pending")</f>
        <v>Pending</v>
      </c>
      <c r="T464" s="87"/>
      <c r="U464" s="84" t="s">
        <v>97</v>
      </c>
      <c r="V464" s="84" t="s">
        <v>97</v>
      </c>
      <c r="W464" s="85" t="b">
        <f t="shared" si="1"/>
        <v>0</v>
      </c>
      <c r="X464" s="63"/>
      <c r="Y464" s="53" t="s">
        <v>782</v>
      </c>
      <c r="Z464" s="63"/>
    </row>
    <row r="465">
      <c r="A465" s="75" t="s">
        <v>783</v>
      </c>
      <c r="B465" s="74">
        <v>8.079625971E9</v>
      </c>
      <c r="C465" s="75" t="s">
        <v>27</v>
      </c>
      <c r="D465" s="76">
        <v>45885.32465277778</v>
      </c>
      <c r="E465" s="75" t="s">
        <v>84</v>
      </c>
      <c r="F465" s="75" t="s">
        <v>129</v>
      </c>
      <c r="G465" s="77" t="s">
        <v>14</v>
      </c>
      <c r="H465" s="77">
        <v>1.0</v>
      </c>
      <c r="I465" s="80"/>
      <c r="J465" s="77">
        <v>1.0</v>
      </c>
      <c r="K465" s="79" t="s">
        <v>97</v>
      </c>
      <c r="L465" s="79"/>
      <c r="M465" s="80"/>
      <c r="N465" s="79"/>
      <c r="O465" s="81">
        <f t="array" ref="O465">IF(A465="", "", (IFNA(IF(A465="", "", INDEX(UpdateSheet!$L:$L, MATCH(1, (UpdateSheet!$G:$G=MAXIFS(UpdateSheet!$G:$G, UpdateSheet!$H:$H, G465, UpdateSheet!$G:$G, "&lt;=" &amp; D465)) * (UpdateSheet!$H:$H=G465), 0))), "") * J465) +
(IFNA(IF(A465="", "", INDEX(UpdateSheet!$P:$P, MATCH(1, (UpdateSheet!$G:$G=MAXIFS(UpdateSheet!$G:$G, UpdateSheet!$M:$M, K465, UpdateSheet!$G:$G, "&lt;=" &amp; D465)) * (UpdateSheet!$M:$M=K465), 0))), "") * N465)
)
</f>
        <v>9500</v>
      </c>
      <c r="P465" s="86"/>
      <c r="Q465" s="82">
        <f t="array" ref="Q465">IF(A465="", "", (IFNA(IF(A465="", "", INDEX(UpdateSheet!$K:$K, MATCH(1, (UpdateSheet!$G:$G=MAXIFS(UpdateSheet!$G:$G, UpdateSheet!$H:$H, G465, UpdateSheet!$I:$I, J465, UpdateSheet!$G:$G, "&lt;=" &amp; D465)) * (UpdateSheet!$H:$H=G465) *(UpdateSheet!$I:$I=J465), 0))), "")) +
(IFNA(IF(A465="", "", INDEX(UpdateSheet!$O:$O, MATCH(1, (UpdateSheet!$G:$G=MAXIFS(UpdateSheet!$G:$G, UpdateSheet!$M:$M, K465,UpdateSheet!$N:$N, N465, UpdateSheet!$G:$G, "&lt;=" &amp; D465)) * (UpdateSheet!$M:$M=K465) *(UpdateSheet!$N:$N=N465), 0))), ""))
)
</f>
        <v>35500</v>
      </c>
      <c r="R465" s="81">
        <v>26000.0</v>
      </c>
      <c r="S465" s="53" t="s">
        <v>126</v>
      </c>
      <c r="T465" s="83">
        <v>45885.0</v>
      </c>
      <c r="U465" s="84" t="s">
        <v>84</v>
      </c>
      <c r="V465" s="84" t="s">
        <v>129</v>
      </c>
      <c r="W465" s="85" t="b">
        <f t="shared" si="1"/>
        <v>1</v>
      </c>
      <c r="X465" s="63"/>
      <c r="Y465" s="53" t="s">
        <v>784</v>
      </c>
      <c r="Z465" s="63"/>
    </row>
    <row r="466">
      <c r="A466" s="75" t="s">
        <v>785</v>
      </c>
      <c r="B466" s="74">
        <v>8.122920611E9</v>
      </c>
      <c r="C466" s="75" t="s">
        <v>211</v>
      </c>
      <c r="D466" s="76">
        <v>45885.466886574075</v>
      </c>
      <c r="E466" s="75" t="s">
        <v>84</v>
      </c>
      <c r="F466" s="75" t="s">
        <v>129</v>
      </c>
      <c r="G466" s="77" t="s">
        <v>14</v>
      </c>
      <c r="H466" s="77">
        <v>2.0</v>
      </c>
      <c r="I466" s="80"/>
      <c r="J466" s="77">
        <v>2.0</v>
      </c>
      <c r="K466" s="79" t="s">
        <v>97</v>
      </c>
      <c r="L466" s="79"/>
      <c r="M466" s="80"/>
      <c r="N466" s="79"/>
      <c r="O466" s="81">
        <f t="array" ref="O466">IF(A466="", "", (IFNA(IF(A466="", "", INDEX(UpdateSheet!$L:$L, MATCH(1, (UpdateSheet!$G:$G=MAXIFS(UpdateSheet!$G:$G, UpdateSheet!$H:$H, G466, UpdateSheet!$G:$G, "&lt;=" &amp; D466)) * (UpdateSheet!$H:$H=G466), 0))), "") * J466) +
(IFNA(IF(A466="", "", INDEX(UpdateSheet!$P:$P, MATCH(1, (UpdateSheet!$G:$G=MAXIFS(UpdateSheet!$G:$G, UpdateSheet!$M:$M, K466, UpdateSheet!$G:$G, "&lt;=" &amp; D466)) * (UpdateSheet!$M:$M=K466), 0))), "") * N466)
)
</f>
        <v>19000</v>
      </c>
      <c r="P466" s="86"/>
      <c r="Q466" s="82">
        <f t="array" ref="Q466">IF(A466="", "", (IFNA(IF(A466="", "", INDEX(UpdateSheet!$K:$K, MATCH(1, (UpdateSheet!$G:$G=MAXIFS(UpdateSheet!$G:$G, UpdateSheet!$H:$H, G466, UpdateSheet!$I:$I, J466, UpdateSheet!$G:$G, "&lt;=" &amp; D466)) * (UpdateSheet!$H:$H=G466) *(UpdateSheet!$I:$I=J466), 0))), "")) +
(IFNA(IF(A466="", "", INDEX(UpdateSheet!$O:$O, MATCH(1, (UpdateSheet!$G:$G=MAXIFS(UpdateSheet!$G:$G, UpdateSheet!$M:$M, K466,UpdateSheet!$N:$N, N466, UpdateSheet!$G:$G, "&lt;=" &amp; D466)) * (UpdateSheet!$M:$M=K466) *(UpdateSheet!$N:$N=N466), 0))), ""))
)
</f>
        <v>49500</v>
      </c>
      <c r="R466" s="81">
        <v>30500.0</v>
      </c>
      <c r="S466" s="63" t="str">
        <f t="shared" ref="S466:S467" si="49">if(A466="","","Pending")</f>
        <v>Pending</v>
      </c>
      <c r="T466" s="87"/>
      <c r="U466" s="84" t="s">
        <v>97</v>
      </c>
      <c r="V466" s="84" t="s">
        <v>97</v>
      </c>
      <c r="W466" s="85" t="b">
        <f t="shared" si="1"/>
        <v>0</v>
      </c>
      <c r="X466" s="63"/>
      <c r="Y466" s="53" t="s">
        <v>786</v>
      </c>
      <c r="Z466" s="63"/>
    </row>
    <row r="467">
      <c r="A467" s="75" t="s">
        <v>787</v>
      </c>
      <c r="B467" s="74">
        <v>8.03663793E9</v>
      </c>
      <c r="C467" s="75" t="s">
        <v>171</v>
      </c>
      <c r="D467" s="76">
        <v>45885.467557870375</v>
      </c>
      <c r="E467" s="75" t="s">
        <v>84</v>
      </c>
      <c r="F467" s="75" t="s">
        <v>129</v>
      </c>
      <c r="G467" s="77" t="s">
        <v>14</v>
      </c>
      <c r="H467" s="77">
        <v>1.0</v>
      </c>
      <c r="I467" s="80"/>
      <c r="J467" s="77">
        <v>1.0</v>
      </c>
      <c r="K467" s="79" t="s">
        <v>19</v>
      </c>
      <c r="L467" s="79">
        <v>50.0</v>
      </c>
      <c r="M467" s="80"/>
      <c r="N467" s="79">
        <v>50.0</v>
      </c>
      <c r="O467" s="81">
        <f t="array" ref="O467">IF(A467="", "", (IFNA(IF(A467="", "", INDEX(UpdateSheet!$L:$L, MATCH(1, (UpdateSheet!$G:$G=MAXIFS(UpdateSheet!$G:$G, UpdateSheet!$H:$H, G467, UpdateSheet!$G:$G, "&lt;=" &amp; D467)) * (UpdateSheet!$H:$H=G467), 0))), "") * J467) +
(IFNA(IF(A467="", "", INDEX(UpdateSheet!$P:$P, MATCH(1, (UpdateSheet!$G:$G=MAXIFS(UpdateSheet!$G:$G, UpdateSheet!$M:$M, K467, UpdateSheet!$G:$G, "&lt;=" &amp; D467)) * (UpdateSheet!$M:$M=K467), 0))), "") * N467)
)
</f>
        <v>17000</v>
      </c>
      <c r="P467" s="86"/>
      <c r="Q467" s="82">
        <f t="array" ref="Q467">IF(A467="", "", (IFNA(IF(A467="", "", INDEX(UpdateSheet!$K:$K, MATCH(1, (UpdateSheet!$G:$G=MAXIFS(UpdateSheet!$G:$G, UpdateSheet!$H:$H, G467, UpdateSheet!$I:$I, J467, UpdateSheet!$G:$G, "&lt;=" &amp; D467)) * (UpdateSheet!$H:$H=G467) *(UpdateSheet!$I:$I=J467), 0))), "")) +
(IFNA(IF(A467="", "", INDEX(UpdateSheet!$O:$O, MATCH(1, (UpdateSheet!$G:$G=MAXIFS(UpdateSheet!$G:$G, UpdateSheet!$M:$M, K467,UpdateSheet!$N:$N, N467, UpdateSheet!$G:$G, "&lt;=" &amp; D467)) * (UpdateSheet!$M:$M=K467) *(UpdateSheet!$N:$N=N467), 0))), ""))
)
</f>
        <v>66000</v>
      </c>
      <c r="R467" s="81">
        <v>49000.0</v>
      </c>
      <c r="S467" s="63" t="str">
        <f t="shared" si="49"/>
        <v>Pending</v>
      </c>
      <c r="T467" s="87"/>
      <c r="U467" s="84" t="s">
        <v>97</v>
      </c>
      <c r="V467" s="84" t="s">
        <v>97</v>
      </c>
      <c r="W467" s="85" t="b">
        <f t="shared" si="1"/>
        <v>0</v>
      </c>
      <c r="X467" s="63"/>
      <c r="Y467" s="63"/>
      <c r="Z467" s="63"/>
    </row>
    <row r="468">
      <c r="A468" s="75" t="s">
        <v>788</v>
      </c>
      <c r="B468" s="74">
        <v>8.08974385E9</v>
      </c>
      <c r="C468" s="75" t="s">
        <v>62</v>
      </c>
      <c r="D468" s="76">
        <v>45885.47540509259</v>
      </c>
      <c r="E468" s="75" t="s">
        <v>84</v>
      </c>
      <c r="F468" s="75" t="s">
        <v>129</v>
      </c>
      <c r="G468" s="77" t="s">
        <v>14</v>
      </c>
      <c r="H468" s="77">
        <v>1.0</v>
      </c>
      <c r="I468" s="80"/>
      <c r="J468" s="77">
        <v>1.0</v>
      </c>
      <c r="K468" s="79" t="s">
        <v>97</v>
      </c>
      <c r="L468" s="79"/>
      <c r="M468" s="80"/>
      <c r="N468" s="79"/>
      <c r="O468" s="81">
        <f t="array" ref="O468">IF(A468="", "", (IFNA(IF(A468="", "", INDEX(UpdateSheet!$L:$L, MATCH(1, (UpdateSheet!$G:$G=MAXIFS(UpdateSheet!$G:$G, UpdateSheet!$H:$H, G468, UpdateSheet!$G:$G, "&lt;=" &amp; D468)) * (UpdateSheet!$H:$H=G468), 0))), "") * J468) +
(IFNA(IF(A468="", "", INDEX(UpdateSheet!$P:$P, MATCH(1, (UpdateSheet!$G:$G=MAXIFS(UpdateSheet!$G:$G, UpdateSheet!$M:$M, K468, UpdateSheet!$G:$G, "&lt;=" &amp; D468)) * (UpdateSheet!$M:$M=K468), 0))), "") * N468)
)
</f>
        <v>9500</v>
      </c>
      <c r="P468" s="86"/>
      <c r="Q468" s="82">
        <f t="array" ref="Q468">IF(A468="", "", (IFNA(IF(A468="", "", INDEX(UpdateSheet!$K:$K, MATCH(1, (UpdateSheet!$G:$G=MAXIFS(UpdateSheet!$G:$G, UpdateSheet!$H:$H, G468, UpdateSheet!$I:$I, J468, UpdateSheet!$G:$G, "&lt;=" &amp; D468)) * (UpdateSheet!$H:$H=G468) *(UpdateSheet!$I:$I=J468), 0))), "")) +
(IFNA(IF(A468="", "", INDEX(UpdateSheet!$O:$O, MATCH(1, (UpdateSheet!$G:$G=MAXIFS(UpdateSheet!$G:$G, UpdateSheet!$M:$M, K468,UpdateSheet!$N:$N, N468, UpdateSheet!$G:$G, "&lt;=" &amp; D468)) * (UpdateSheet!$M:$M=K468) *(UpdateSheet!$N:$N=N468), 0))), ""))
)
</f>
        <v>35500</v>
      </c>
      <c r="R468" s="81">
        <v>26000.0</v>
      </c>
      <c r="S468" s="53" t="s">
        <v>126</v>
      </c>
      <c r="T468" s="87"/>
      <c r="U468" s="84" t="s">
        <v>97</v>
      </c>
      <c r="V468" s="84" t="s">
        <v>97</v>
      </c>
      <c r="W468" s="85" t="b">
        <f t="shared" si="1"/>
        <v>0</v>
      </c>
      <c r="X468" s="63"/>
      <c r="Y468" s="53" t="s">
        <v>789</v>
      </c>
      <c r="Z468" s="63"/>
    </row>
    <row r="469">
      <c r="A469" s="75" t="s">
        <v>790</v>
      </c>
      <c r="B469" s="74">
        <v>9.055506911E9</v>
      </c>
      <c r="C469" s="75" t="s">
        <v>62</v>
      </c>
      <c r="D469" s="76">
        <v>45885.475636574076</v>
      </c>
      <c r="E469" s="75" t="s">
        <v>84</v>
      </c>
      <c r="F469" s="75" t="s">
        <v>129</v>
      </c>
      <c r="G469" s="77" t="s">
        <v>14</v>
      </c>
      <c r="H469" s="77">
        <v>2.0</v>
      </c>
      <c r="I469" s="80"/>
      <c r="J469" s="77">
        <v>2.0</v>
      </c>
      <c r="K469" s="79" t="s">
        <v>19</v>
      </c>
      <c r="L469" s="79">
        <v>100.0</v>
      </c>
      <c r="M469" s="80"/>
      <c r="N469" s="79">
        <v>100.0</v>
      </c>
      <c r="O469" s="81">
        <f t="array" ref="O469">IF(A469="", "", (IFNA(IF(A469="", "", INDEX(UpdateSheet!$L:$L, MATCH(1, (UpdateSheet!$G:$G=MAXIFS(UpdateSheet!$G:$G, UpdateSheet!$H:$H, G469, UpdateSheet!$G:$G, "&lt;=" &amp; D469)) * (UpdateSheet!$H:$H=G469), 0))), "") * J469) +
(IFNA(IF(A469="", "", INDEX(UpdateSheet!$P:$P, MATCH(1, (UpdateSheet!$G:$G=MAXIFS(UpdateSheet!$G:$G, UpdateSheet!$M:$M, K469, UpdateSheet!$G:$G, "&lt;=" &amp; D469)) * (UpdateSheet!$M:$M=K469), 0))), "") * N469)
)
</f>
        <v>34000</v>
      </c>
      <c r="P469" s="55">
        <v>6000.0</v>
      </c>
      <c r="Q469" s="82">
        <f t="array" ref="Q469">IF(A469="", "", (IFNA(IF(A469="", "", INDEX(UpdateSheet!$K:$K, MATCH(1, (UpdateSheet!$G:$G=MAXIFS(UpdateSheet!$G:$G, UpdateSheet!$H:$H, G469, UpdateSheet!$I:$I, J469, UpdateSheet!$G:$G, "&lt;=" &amp; D469)) * (UpdateSheet!$H:$H=G469) *(UpdateSheet!$I:$I=J469), 0))), "")) +
(IFNA(IF(A469="", "", INDEX(UpdateSheet!$O:$O, MATCH(1, (UpdateSheet!$G:$G=MAXIFS(UpdateSheet!$G:$G, UpdateSheet!$M:$M, K469,UpdateSheet!$N:$N, N469, UpdateSheet!$G:$G, "&lt;=" &amp; D469)) * (UpdateSheet!$M:$M=K469) *(UpdateSheet!$N:$N=N469), 0))), ""))
)
</f>
        <v>101000</v>
      </c>
      <c r="R469" s="81">
        <v>61000.0</v>
      </c>
      <c r="S469" s="53" t="s">
        <v>72</v>
      </c>
      <c r="T469" s="83">
        <v>45885.0</v>
      </c>
      <c r="U469" s="84" t="s">
        <v>84</v>
      </c>
      <c r="V469" s="84" t="s">
        <v>129</v>
      </c>
      <c r="W469" s="85" t="b">
        <f t="shared" si="1"/>
        <v>1</v>
      </c>
      <c r="X469" s="53" t="s">
        <v>61</v>
      </c>
      <c r="Y469" s="63"/>
      <c r="Z469" s="63"/>
    </row>
    <row r="470">
      <c r="A470" s="75" t="s">
        <v>791</v>
      </c>
      <c r="B470" s="74">
        <v>8.06387255E9</v>
      </c>
      <c r="C470" s="75" t="s">
        <v>62</v>
      </c>
      <c r="D470" s="76">
        <v>45885.4774537037</v>
      </c>
      <c r="E470" s="75" t="s">
        <v>84</v>
      </c>
      <c r="F470" s="75" t="s">
        <v>129</v>
      </c>
      <c r="G470" s="77" t="s">
        <v>14</v>
      </c>
      <c r="H470" s="77">
        <v>1.0</v>
      </c>
      <c r="I470" s="80"/>
      <c r="J470" s="77">
        <v>1.0</v>
      </c>
      <c r="K470" s="79" t="s">
        <v>97</v>
      </c>
      <c r="L470" s="79"/>
      <c r="M470" s="80"/>
      <c r="N470" s="79"/>
      <c r="O470" s="81">
        <f t="array" ref="O470">IF(A470="", "", (IFNA(IF(A470="", "", INDEX(UpdateSheet!$L:$L, MATCH(1, (UpdateSheet!$G:$G=MAXIFS(UpdateSheet!$G:$G, UpdateSheet!$H:$H, G470, UpdateSheet!$G:$G, "&lt;=" &amp; D470)) * (UpdateSheet!$H:$H=G470), 0))), "") * J470) +
(IFNA(IF(A470="", "", INDEX(UpdateSheet!$P:$P, MATCH(1, (UpdateSheet!$G:$G=MAXIFS(UpdateSheet!$G:$G, UpdateSheet!$M:$M, K470, UpdateSheet!$G:$G, "&lt;=" &amp; D470)) * (UpdateSheet!$M:$M=K470), 0))), "") * N470)
)
</f>
        <v>9500</v>
      </c>
      <c r="P470" s="86"/>
      <c r="Q470" s="82">
        <f t="array" ref="Q470">IF(A470="", "", (IFNA(IF(A470="", "", INDEX(UpdateSheet!$K:$K, MATCH(1, (UpdateSheet!$G:$G=MAXIFS(UpdateSheet!$G:$G, UpdateSheet!$H:$H, G470, UpdateSheet!$I:$I, J470, UpdateSheet!$G:$G, "&lt;=" &amp; D470)) * (UpdateSheet!$H:$H=G470) *(UpdateSheet!$I:$I=J470), 0))), "")) +
(IFNA(IF(A470="", "", INDEX(UpdateSheet!$O:$O, MATCH(1, (UpdateSheet!$G:$G=MAXIFS(UpdateSheet!$G:$G, UpdateSheet!$M:$M, K470,UpdateSheet!$N:$N, N470, UpdateSheet!$G:$G, "&lt;=" &amp; D470)) * (UpdateSheet!$M:$M=K470) *(UpdateSheet!$N:$N=N470), 0))), ""))
)
</f>
        <v>35500</v>
      </c>
      <c r="R470" s="81">
        <v>26000.0</v>
      </c>
      <c r="S470" s="53" t="s">
        <v>126</v>
      </c>
      <c r="T470" s="83"/>
      <c r="U470" s="84" t="s">
        <v>97</v>
      </c>
      <c r="V470" s="84" t="s">
        <v>97</v>
      </c>
      <c r="W470" s="85" t="b">
        <f t="shared" si="1"/>
        <v>0</v>
      </c>
      <c r="X470" s="63"/>
      <c r="Y470" s="53" t="s">
        <v>792</v>
      </c>
      <c r="Z470" s="63"/>
    </row>
    <row r="471">
      <c r="A471" s="75" t="s">
        <v>793</v>
      </c>
      <c r="B471" s="74">
        <v>9.16000958E9</v>
      </c>
      <c r="C471" s="75" t="s">
        <v>62</v>
      </c>
      <c r="D471" s="76">
        <v>45887.155173611114</v>
      </c>
      <c r="E471" s="75" t="s">
        <v>84</v>
      </c>
      <c r="F471" s="75" t="s">
        <v>129</v>
      </c>
      <c r="G471" s="77" t="s">
        <v>14</v>
      </c>
      <c r="H471" s="77">
        <v>1.0</v>
      </c>
      <c r="I471" s="80"/>
      <c r="J471" s="77">
        <v>1.0</v>
      </c>
      <c r="K471" s="79" t="s">
        <v>97</v>
      </c>
      <c r="L471" s="79"/>
      <c r="M471" s="80"/>
      <c r="N471" s="79"/>
      <c r="O471" s="81">
        <f t="array" ref="O471">IF(A471="", "", (IFNA(IF(A471="", "", INDEX(UpdateSheet!$L:$L, MATCH(1, (UpdateSheet!$G:$G=MAXIFS(UpdateSheet!$G:$G, UpdateSheet!$H:$H, G471, UpdateSheet!$G:$G, "&lt;=" &amp; D471)) * (UpdateSheet!$H:$H=G471), 0))), "") * J471) +
(IFNA(IF(A471="", "", INDEX(UpdateSheet!$P:$P, MATCH(1, (UpdateSheet!$G:$G=MAXIFS(UpdateSheet!$G:$G, UpdateSheet!$M:$M, K471, UpdateSheet!$G:$G, "&lt;=" &amp; D471)) * (UpdateSheet!$M:$M=K471), 0))), "") * N471)
)
</f>
        <v>9500</v>
      </c>
      <c r="P471" s="55">
        <v>7000.0</v>
      </c>
      <c r="Q471" s="82">
        <f t="array" ref="Q471">IF(A471="", "", (IFNA(IF(A471="", "", INDEX(UpdateSheet!$K:$K, MATCH(1, (UpdateSheet!$G:$G=MAXIFS(UpdateSheet!$G:$G, UpdateSheet!$H:$H, G471, UpdateSheet!$I:$I, J471, UpdateSheet!$G:$G, "&lt;=" &amp; D471)) * (UpdateSheet!$H:$H=G471) *(UpdateSheet!$I:$I=J471), 0))), "")) +
(IFNA(IF(A471="", "", INDEX(UpdateSheet!$O:$O, MATCH(1, (UpdateSheet!$G:$G=MAXIFS(UpdateSheet!$G:$G, UpdateSheet!$M:$M, K471,UpdateSheet!$N:$N, N471, UpdateSheet!$G:$G, "&lt;=" &amp; D471)) * (UpdateSheet!$M:$M=K471) *(UpdateSheet!$N:$N=N471), 0))), ""))
)
</f>
        <v>35500</v>
      </c>
      <c r="R471" s="81">
        <v>19000.0</v>
      </c>
      <c r="S471" s="53" t="s">
        <v>72</v>
      </c>
      <c r="T471" s="83">
        <v>45887.0</v>
      </c>
      <c r="U471" s="84" t="s">
        <v>84</v>
      </c>
      <c r="V471" s="84" t="s">
        <v>129</v>
      </c>
      <c r="W471" s="85" t="b">
        <f t="shared" si="1"/>
        <v>1</v>
      </c>
      <c r="X471" s="53" t="s">
        <v>60</v>
      </c>
      <c r="Y471" s="63"/>
      <c r="Z471" s="63"/>
    </row>
    <row r="472">
      <c r="A472" s="75" t="s">
        <v>794</v>
      </c>
      <c r="B472" s="74">
        <v>7.055106445E9</v>
      </c>
      <c r="C472" s="75" t="s">
        <v>62</v>
      </c>
      <c r="D472" s="76">
        <v>45887.220925925925</v>
      </c>
      <c r="E472" s="75" t="s">
        <v>84</v>
      </c>
      <c r="F472" s="75" t="s">
        <v>129</v>
      </c>
      <c r="G472" s="77" t="s">
        <v>14</v>
      </c>
      <c r="H472" s="77">
        <v>1.0</v>
      </c>
      <c r="I472" s="80"/>
      <c r="J472" s="77">
        <v>1.0</v>
      </c>
      <c r="K472" s="79" t="s">
        <v>97</v>
      </c>
      <c r="L472" s="79"/>
      <c r="M472" s="80"/>
      <c r="N472" s="79"/>
      <c r="O472" s="81">
        <f t="array" ref="O472">IF(A472="", "", (IFNA(IF(A472="", "", INDEX(UpdateSheet!$L:$L, MATCH(1, (UpdateSheet!$G:$G=MAXIFS(UpdateSheet!$G:$G, UpdateSheet!$H:$H, G472, UpdateSheet!$G:$G, "&lt;=" &amp; D472)) * (UpdateSheet!$H:$H=G472), 0))), "") * J472) +
(IFNA(IF(A472="", "", INDEX(UpdateSheet!$P:$P, MATCH(1, (UpdateSheet!$G:$G=MAXIFS(UpdateSheet!$G:$G, UpdateSheet!$M:$M, K472, UpdateSheet!$G:$G, "&lt;=" &amp; D472)) * (UpdateSheet!$M:$M=K472), 0))), "") * N472)
)
</f>
        <v>9500</v>
      </c>
      <c r="P472" s="55">
        <v>7000.0</v>
      </c>
      <c r="Q472" s="82">
        <f t="array" ref="Q472">IF(A472="", "", (IFNA(IF(A472="", "", INDEX(UpdateSheet!$K:$K, MATCH(1, (UpdateSheet!$G:$G=MAXIFS(UpdateSheet!$G:$G, UpdateSheet!$H:$H, G472, UpdateSheet!$I:$I, J472, UpdateSheet!$G:$G, "&lt;=" &amp; D472)) * (UpdateSheet!$H:$H=G472) *(UpdateSheet!$I:$I=J472), 0))), "")) +
(IFNA(IF(A472="", "", INDEX(UpdateSheet!$O:$O, MATCH(1, (UpdateSheet!$G:$G=MAXIFS(UpdateSheet!$G:$G, UpdateSheet!$M:$M, K472,UpdateSheet!$N:$N, N472, UpdateSheet!$G:$G, "&lt;=" &amp; D472)) * (UpdateSheet!$M:$M=K472) *(UpdateSheet!$N:$N=N472), 0))), ""))
)
</f>
        <v>35500</v>
      </c>
      <c r="R472" s="81">
        <v>19000.0</v>
      </c>
      <c r="S472" s="53" t="s">
        <v>72</v>
      </c>
      <c r="T472" s="83">
        <v>45888.0</v>
      </c>
      <c r="U472" s="84" t="s">
        <v>84</v>
      </c>
      <c r="V472" s="84" t="s">
        <v>129</v>
      </c>
      <c r="W472" s="85" t="b">
        <f t="shared" si="1"/>
        <v>1</v>
      </c>
      <c r="X472" s="53" t="s">
        <v>60</v>
      </c>
      <c r="Y472" s="53"/>
      <c r="Z472" s="63"/>
    </row>
    <row r="473">
      <c r="A473" s="75" t="s">
        <v>795</v>
      </c>
      <c r="B473" s="74">
        <v>8.160191103E9</v>
      </c>
      <c r="C473" s="75" t="s">
        <v>62</v>
      </c>
      <c r="D473" s="76">
        <v>45887.31799768518</v>
      </c>
      <c r="E473" s="75" t="s">
        <v>84</v>
      </c>
      <c r="F473" s="75" t="s">
        <v>129</v>
      </c>
      <c r="G473" s="77" t="s">
        <v>14</v>
      </c>
      <c r="H473" s="77">
        <v>1.0</v>
      </c>
      <c r="I473" s="80"/>
      <c r="J473" s="77">
        <v>1.0</v>
      </c>
      <c r="K473" s="79" t="s">
        <v>97</v>
      </c>
      <c r="L473" s="79"/>
      <c r="M473" s="80"/>
      <c r="N473" s="79"/>
      <c r="O473" s="81">
        <f t="array" ref="O473">IF(A473="", "", (IFNA(IF(A473="", "", INDEX(UpdateSheet!$L:$L, MATCH(1, (UpdateSheet!$G:$G=MAXIFS(UpdateSheet!$G:$G, UpdateSheet!$H:$H, G473, UpdateSheet!$G:$G, "&lt;=" &amp; D473)) * (UpdateSheet!$H:$H=G473), 0))), "") * J473) +
(IFNA(IF(A473="", "", INDEX(UpdateSheet!$P:$P, MATCH(1, (UpdateSheet!$G:$G=MAXIFS(UpdateSheet!$G:$G, UpdateSheet!$M:$M, K473, UpdateSheet!$G:$G, "&lt;=" &amp; D473)) * (UpdateSheet!$M:$M=K473), 0))), "") * N473)
)
</f>
        <v>9500</v>
      </c>
      <c r="P473" s="86"/>
      <c r="Q473" s="82">
        <f t="array" ref="Q473">IF(A473="", "", (IFNA(IF(A473="", "", INDEX(UpdateSheet!$K:$K, MATCH(1, (UpdateSheet!$G:$G=MAXIFS(UpdateSheet!$G:$G, UpdateSheet!$H:$H, G473, UpdateSheet!$I:$I, J473, UpdateSheet!$G:$G, "&lt;=" &amp; D473)) * (UpdateSheet!$H:$H=G473) *(UpdateSheet!$I:$I=J473), 0))), "")) +
(IFNA(IF(A473="", "", INDEX(UpdateSheet!$O:$O, MATCH(1, (UpdateSheet!$G:$G=MAXIFS(UpdateSheet!$G:$G, UpdateSheet!$M:$M, K473,UpdateSheet!$N:$N, N473, UpdateSheet!$G:$G, "&lt;=" &amp; D473)) * (UpdateSheet!$M:$M=K473) *(UpdateSheet!$N:$N=N473), 0))), ""))
)
</f>
        <v>35500</v>
      </c>
      <c r="R473" s="81">
        <v>26000.0</v>
      </c>
      <c r="S473" s="63" t="str">
        <f>if(A473="","","Pending")</f>
        <v>Pending</v>
      </c>
      <c r="T473" s="87"/>
      <c r="U473" s="84" t="s">
        <v>97</v>
      </c>
      <c r="V473" s="84" t="s">
        <v>97</v>
      </c>
      <c r="W473" s="85" t="b">
        <f t="shared" si="1"/>
        <v>0</v>
      </c>
      <c r="X473" s="63"/>
      <c r="Y473" s="53" t="s">
        <v>796</v>
      </c>
      <c r="Z473" s="63"/>
    </row>
    <row r="474">
      <c r="A474" s="75" t="s">
        <v>797</v>
      </c>
      <c r="B474" s="74">
        <v>8.036470513E9</v>
      </c>
      <c r="C474" s="75" t="s">
        <v>205</v>
      </c>
      <c r="D474" s="76">
        <v>45887.32423611111</v>
      </c>
      <c r="E474" s="75" t="s">
        <v>84</v>
      </c>
      <c r="F474" s="75" t="s">
        <v>129</v>
      </c>
      <c r="G474" s="77" t="s">
        <v>14</v>
      </c>
      <c r="H474" s="77">
        <v>2.0</v>
      </c>
      <c r="I474" s="50">
        <v>1.0</v>
      </c>
      <c r="J474" s="77">
        <v>1.0</v>
      </c>
      <c r="K474" s="79" t="s">
        <v>97</v>
      </c>
      <c r="L474" s="79"/>
      <c r="M474" s="80"/>
      <c r="N474" s="79"/>
      <c r="O474" s="81">
        <f t="array" ref="O474">IF(A474="", "", (IFNA(IF(A474="", "", INDEX(UpdateSheet!$L:$L, MATCH(1, (UpdateSheet!$G:$G=MAXIFS(UpdateSheet!$G:$G, UpdateSheet!$H:$H, G474, UpdateSheet!$G:$G, "&lt;=" &amp; D474)) * (UpdateSheet!$H:$H=G474), 0))), "") * J474) +
(IFNA(IF(A474="", "", INDEX(UpdateSheet!$P:$P, MATCH(1, (UpdateSheet!$G:$G=MAXIFS(UpdateSheet!$G:$G, UpdateSheet!$M:$M, K474, UpdateSheet!$G:$G, "&lt;=" &amp; D474)) * (UpdateSheet!$M:$M=K474), 0))), "") * N474)
)
</f>
        <v>9500</v>
      </c>
      <c r="P474" s="55">
        <v>3500.0</v>
      </c>
      <c r="Q474" s="82">
        <f t="array" ref="Q474">IF(A474="", "", (IFNA(IF(A474="", "", INDEX(UpdateSheet!$K:$K, MATCH(1, (UpdateSheet!$G:$G=MAXIFS(UpdateSheet!$G:$G, UpdateSheet!$H:$H, G474, UpdateSheet!$I:$I, J474, UpdateSheet!$G:$G, "&lt;=" &amp; D474)) * (UpdateSheet!$H:$H=G474) *(UpdateSheet!$I:$I=J474), 0))), "")) +
(IFNA(IF(A474="", "", INDEX(UpdateSheet!$O:$O, MATCH(1, (UpdateSheet!$G:$G=MAXIFS(UpdateSheet!$G:$G, UpdateSheet!$M:$M, K474,UpdateSheet!$N:$N, N474, UpdateSheet!$G:$G, "&lt;=" &amp; D474)) * (UpdateSheet!$M:$M=K474) *(UpdateSheet!$N:$N=N474), 0))), ""))
)
</f>
        <v>35500</v>
      </c>
      <c r="R474" s="81">
        <v>22500.0</v>
      </c>
      <c r="S474" s="53" t="s">
        <v>72</v>
      </c>
      <c r="T474" s="83">
        <v>45887.0</v>
      </c>
      <c r="U474" s="84" t="s">
        <v>84</v>
      </c>
      <c r="V474" s="84" t="s">
        <v>129</v>
      </c>
      <c r="W474" s="85" t="b">
        <f t="shared" si="1"/>
        <v>1</v>
      </c>
      <c r="X474" s="53" t="s">
        <v>58</v>
      </c>
      <c r="Y474" s="63"/>
      <c r="Z474" s="63"/>
    </row>
    <row r="475">
      <c r="A475" s="75" t="s">
        <v>798</v>
      </c>
      <c r="B475" s="74">
        <v>8.069522224E9</v>
      </c>
      <c r="C475" s="75" t="s">
        <v>799</v>
      </c>
      <c r="D475" s="76">
        <v>45887.401608796295</v>
      </c>
      <c r="E475" s="75" t="s">
        <v>84</v>
      </c>
      <c r="F475" s="75" t="s">
        <v>129</v>
      </c>
      <c r="G475" s="77" t="s">
        <v>14</v>
      </c>
      <c r="H475" s="77">
        <v>1.0</v>
      </c>
      <c r="I475" s="80"/>
      <c r="J475" s="77">
        <v>1.0</v>
      </c>
      <c r="K475" s="79" t="s">
        <v>97</v>
      </c>
      <c r="L475" s="79"/>
      <c r="M475" s="80"/>
      <c r="N475" s="79"/>
      <c r="O475" s="81">
        <f t="array" ref="O475">IF(A475="", "", (IFNA(IF(A475="", "", INDEX(UpdateSheet!$L:$L, MATCH(1, (UpdateSheet!$G:$G=MAXIFS(UpdateSheet!$G:$G, UpdateSheet!$H:$H, G475, UpdateSheet!$G:$G, "&lt;=" &amp; D475)) * (UpdateSheet!$H:$H=G475), 0))), "") * J475) +
(IFNA(IF(A475="", "", INDEX(UpdateSheet!$P:$P, MATCH(1, (UpdateSheet!$G:$G=MAXIFS(UpdateSheet!$G:$G, UpdateSheet!$M:$M, K475, UpdateSheet!$G:$G, "&lt;=" &amp; D475)) * (UpdateSheet!$M:$M=K475), 0))), "") * N475)
)
</f>
        <v>9500</v>
      </c>
      <c r="P475" s="86"/>
      <c r="Q475" s="82">
        <f t="array" ref="Q475">IF(A475="", "", (IFNA(IF(A475="", "", INDEX(UpdateSheet!$K:$K, MATCH(1, (UpdateSheet!$G:$G=MAXIFS(UpdateSheet!$G:$G, UpdateSheet!$H:$H, G475, UpdateSheet!$I:$I, J475, UpdateSheet!$G:$G, "&lt;=" &amp; D475)) * (UpdateSheet!$H:$H=G475) *(UpdateSheet!$I:$I=J475), 0))), "")) +
(IFNA(IF(A475="", "", INDEX(UpdateSheet!$O:$O, MATCH(1, (UpdateSheet!$G:$G=MAXIFS(UpdateSheet!$G:$G, UpdateSheet!$M:$M, K475,UpdateSheet!$N:$N, N475, UpdateSheet!$G:$G, "&lt;=" &amp; D475)) * (UpdateSheet!$M:$M=K475) *(UpdateSheet!$N:$N=N475), 0))), ""))
)
</f>
        <v>35500</v>
      </c>
      <c r="R475" s="81">
        <v>26000.0</v>
      </c>
      <c r="S475" s="63" t="str">
        <f>if(A475="","","Pending")</f>
        <v>Pending</v>
      </c>
      <c r="T475" s="87"/>
      <c r="U475" s="84" t="s">
        <v>97</v>
      </c>
      <c r="V475" s="84" t="s">
        <v>97</v>
      </c>
      <c r="W475" s="85" t="b">
        <f t="shared" si="1"/>
        <v>0</v>
      </c>
      <c r="X475" s="63"/>
      <c r="Y475" s="53" t="s">
        <v>800</v>
      </c>
      <c r="Z475" s="63"/>
    </row>
    <row r="476">
      <c r="A476" s="75" t="s">
        <v>552</v>
      </c>
      <c r="B476" s="74">
        <v>9.069105341E9</v>
      </c>
      <c r="C476" s="75" t="s">
        <v>62</v>
      </c>
      <c r="D476" s="76">
        <v>45887.623553240745</v>
      </c>
      <c r="E476" s="75" t="s">
        <v>84</v>
      </c>
      <c r="F476" s="75" t="s">
        <v>129</v>
      </c>
      <c r="G476" s="77" t="s">
        <v>14</v>
      </c>
      <c r="H476" s="77">
        <v>1.0</v>
      </c>
      <c r="I476" s="50">
        <v>0.0</v>
      </c>
      <c r="J476" s="77">
        <v>0.0</v>
      </c>
      <c r="K476" s="79" t="s">
        <v>19</v>
      </c>
      <c r="L476" s="79">
        <v>50.0</v>
      </c>
      <c r="M476" s="80"/>
      <c r="N476" s="79">
        <v>50.0</v>
      </c>
      <c r="O476" s="81">
        <f t="array" ref="O476">IF(A476="", "", (IFNA(IF(A476="", "", INDEX(UpdateSheet!$L:$L, MATCH(1, (UpdateSheet!$G:$G=MAXIFS(UpdateSheet!$G:$G, UpdateSheet!$H:$H, G476, UpdateSheet!$G:$G, "&lt;=" &amp; D476)) * (UpdateSheet!$H:$H=G476), 0))), "") * J476) +
(IFNA(IF(A476="", "", INDEX(UpdateSheet!$P:$P, MATCH(1, (UpdateSheet!$G:$G=MAXIFS(UpdateSheet!$G:$G, UpdateSheet!$M:$M, K476, UpdateSheet!$G:$G, "&lt;=" &amp; D476)) * (UpdateSheet!$M:$M=K476), 0))), "") * N476)
)
</f>
        <v>7500</v>
      </c>
      <c r="P476" s="55">
        <v>4500.0</v>
      </c>
      <c r="Q476" s="82">
        <f t="array" ref="Q476">IF(A476="", "", (IFNA(IF(A476="", "", INDEX(UpdateSheet!$K:$K, MATCH(1, (UpdateSheet!$G:$G=MAXIFS(UpdateSheet!$G:$G, UpdateSheet!$H:$H, G476, UpdateSheet!$I:$I, J476, UpdateSheet!$G:$G, "&lt;=" &amp; D476)) * (UpdateSheet!$H:$H=G476) *(UpdateSheet!$I:$I=J476), 0))), "")) +
(IFNA(IF(A476="", "", INDEX(UpdateSheet!$O:$O, MATCH(1, (UpdateSheet!$G:$G=MAXIFS(UpdateSheet!$G:$G, UpdateSheet!$M:$M, K476,UpdateSheet!$N:$N, N476, UpdateSheet!$G:$G, "&lt;=" &amp; D476)) * (UpdateSheet!$M:$M=K476) *(UpdateSheet!$N:$N=N476), 0))), ""))
)
</f>
        <v>30500</v>
      </c>
      <c r="R476" s="81">
        <v>18500.0</v>
      </c>
      <c r="S476" s="53" t="s">
        <v>72</v>
      </c>
      <c r="T476" s="83">
        <v>45888.0</v>
      </c>
      <c r="U476" s="84" t="s">
        <v>84</v>
      </c>
      <c r="V476" s="84" t="s">
        <v>129</v>
      </c>
      <c r="W476" s="85" t="b">
        <f t="shared" si="1"/>
        <v>1</v>
      </c>
      <c r="X476" s="53" t="s">
        <v>61</v>
      </c>
      <c r="Y476" s="63"/>
      <c r="Z476" s="63"/>
    </row>
    <row r="477">
      <c r="A477" s="75" t="s">
        <v>801</v>
      </c>
      <c r="B477" s="74">
        <v>8.126285204E9</v>
      </c>
      <c r="C477" s="75" t="s">
        <v>12</v>
      </c>
      <c r="D477" s="76">
        <v>45887.65591435185</v>
      </c>
      <c r="E477" s="75" t="s">
        <v>84</v>
      </c>
      <c r="F477" s="75" t="s">
        <v>129</v>
      </c>
      <c r="G477" s="77" t="s">
        <v>14</v>
      </c>
      <c r="H477" s="77">
        <v>1.0</v>
      </c>
      <c r="I477" s="50">
        <v>0.0</v>
      </c>
      <c r="J477" s="77">
        <v>0.0</v>
      </c>
      <c r="K477" s="79" t="s">
        <v>19</v>
      </c>
      <c r="L477" s="79">
        <v>50.0</v>
      </c>
      <c r="M477" s="80"/>
      <c r="N477" s="79">
        <v>50.0</v>
      </c>
      <c r="O477" s="81">
        <f t="array" ref="O477">IF(A477="", "", (IFNA(IF(A477="", "", INDEX(UpdateSheet!$L:$L, MATCH(1, (UpdateSheet!$G:$G=MAXIFS(UpdateSheet!$G:$G, UpdateSheet!$H:$H, G477, UpdateSheet!$G:$G, "&lt;=" &amp; D477)) * (UpdateSheet!$H:$H=G477), 0))), "") * J477) +
(IFNA(IF(A477="", "", INDEX(UpdateSheet!$P:$P, MATCH(1, (UpdateSheet!$G:$G=MAXIFS(UpdateSheet!$G:$G, UpdateSheet!$M:$M, K477, UpdateSheet!$G:$G, "&lt;=" &amp; D477)) * (UpdateSheet!$M:$M=K477), 0))), "") * N477)
)
</f>
        <v>7500</v>
      </c>
      <c r="P477" s="55">
        <v>4000.0</v>
      </c>
      <c r="Q477" s="82">
        <f t="array" ref="Q477">IF(A477="", "", (IFNA(IF(A477="", "", INDEX(UpdateSheet!$K:$K, MATCH(1, (UpdateSheet!$G:$G=MAXIFS(UpdateSheet!$G:$G, UpdateSheet!$H:$H, G477, UpdateSheet!$I:$I, J477, UpdateSheet!$G:$G, "&lt;=" &amp; D477)) * (UpdateSheet!$H:$H=G477) *(UpdateSheet!$I:$I=J477), 0))), "")) +
(IFNA(IF(A477="", "", INDEX(UpdateSheet!$O:$O, MATCH(1, (UpdateSheet!$G:$G=MAXIFS(UpdateSheet!$G:$G, UpdateSheet!$M:$M, K477,UpdateSheet!$N:$N, N477, UpdateSheet!$G:$G, "&lt;=" &amp; D477)) * (UpdateSheet!$M:$M=K477) *(UpdateSheet!$N:$N=N477), 0))), ""))
)
</f>
        <v>30500</v>
      </c>
      <c r="R477" s="81">
        <v>19000.0</v>
      </c>
      <c r="S477" s="53" t="s">
        <v>72</v>
      </c>
      <c r="T477" s="83">
        <v>45897.0</v>
      </c>
      <c r="U477" s="84" t="s">
        <v>84</v>
      </c>
      <c r="V477" s="84" t="s">
        <v>129</v>
      </c>
      <c r="W477" s="85" t="b">
        <f t="shared" si="1"/>
        <v>1</v>
      </c>
      <c r="X477" s="53" t="s">
        <v>11</v>
      </c>
      <c r="Y477" s="53"/>
      <c r="Z477" s="63"/>
    </row>
    <row r="478">
      <c r="A478" s="75" t="s">
        <v>802</v>
      </c>
      <c r="B478" s="74">
        <v>8.033074842E9</v>
      </c>
      <c r="C478" s="75" t="s">
        <v>62</v>
      </c>
      <c r="D478" s="76">
        <v>45888.27543981481</v>
      </c>
      <c r="E478" s="75" t="s">
        <v>84</v>
      </c>
      <c r="F478" s="75" t="s">
        <v>129</v>
      </c>
      <c r="G478" s="77" t="s">
        <v>14</v>
      </c>
      <c r="H478" s="77">
        <v>1.0</v>
      </c>
      <c r="I478" s="80"/>
      <c r="J478" s="77">
        <v>1.0</v>
      </c>
      <c r="K478" s="79" t="s">
        <v>97</v>
      </c>
      <c r="L478" s="79"/>
      <c r="M478" s="80"/>
      <c r="N478" s="79"/>
      <c r="O478" s="81">
        <f t="array" ref="O478">IF(A478="", "", (IFNA(IF(A478="", "", INDEX(UpdateSheet!$L:$L, MATCH(1, (UpdateSheet!$G:$G=MAXIFS(UpdateSheet!$G:$G, UpdateSheet!$H:$H, G478, UpdateSheet!$G:$G, "&lt;=" &amp; D478)) * (UpdateSheet!$H:$H=G478), 0))), "") * J478) +
(IFNA(IF(A478="", "", INDEX(UpdateSheet!$P:$P, MATCH(1, (UpdateSheet!$G:$G=MAXIFS(UpdateSheet!$G:$G, UpdateSheet!$M:$M, K478, UpdateSheet!$G:$G, "&lt;=" &amp; D478)) * (UpdateSheet!$M:$M=K478), 0))), "") * N478)
)
</f>
        <v>9500</v>
      </c>
      <c r="P478" s="55">
        <v>5000.0</v>
      </c>
      <c r="Q478" s="82">
        <f t="array" ref="Q478">IF(A478="", "", (IFNA(IF(A478="", "", INDEX(UpdateSheet!$K:$K, MATCH(1, (UpdateSheet!$G:$G=MAXIFS(UpdateSheet!$G:$G, UpdateSheet!$H:$H, G478, UpdateSheet!$I:$I, J478, UpdateSheet!$G:$G, "&lt;=" &amp; D478)) * (UpdateSheet!$H:$H=G478) *(UpdateSheet!$I:$I=J478), 0))), "")) +
(IFNA(IF(A478="", "", INDEX(UpdateSheet!$O:$O, MATCH(1, (UpdateSheet!$G:$G=MAXIFS(UpdateSheet!$G:$G, UpdateSheet!$M:$M, K478,UpdateSheet!$N:$N, N478, UpdateSheet!$G:$G, "&lt;=" &amp; D478)) * (UpdateSheet!$M:$M=K478) *(UpdateSheet!$N:$N=N478), 0))), ""))
)
</f>
        <v>35500</v>
      </c>
      <c r="R478" s="81">
        <v>21000.0</v>
      </c>
      <c r="S478" s="53" t="s">
        <v>72</v>
      </c>
      <c r="T478" s="83">
        <v>45888.0</v>
      </c>
      <c r="U478" s="84" t="s">
        <v>84</v>
      </c>
      <c r="V478" s="84" t="s">
        <v>129</v>
      </c>
      <c r="W478" s="85" t="b">
        <f t="shared" si="1"/>
        <v>1</v>
      </c>
      <c r="X478" s="53" t="s">
        <v>60</v>
      </c>
      <c r="Y478" s="63"/>
      <c r="Z478" s="63"/>
    </row>
    <row r="479">
      <c r="A479" s="75" t="s">
        <v>803</v>
      </c>
      <c r="B479" s="74">
        <v>8.059653851E9</v>
      </c>
      <c r="C479" s="75" t="s">
        <v>12</v>
      </c>
      <c r="D479" s="76">
        <v>45888.305625</v>
      </c>
      <c r="E479" s="75" t="s">
        <v>84</v>
      </c>
      <c r="F479" s="75" t="s">
        <v>129</v>
      </c>
      <c r="G479" s="77" t="s">
        <v>14</v>
      </c>
      <c r="H479" s="77">
        <v>2.0</v>
      </c>
      <c r="I479" s="80"/>
      <c r="J479" s="77">
        <v>2.0</v>
      </c>
      <c r="K479" s="79" t="s">
        <v>97</v>
      </c>
      <c r="L479" s="79"/>
      <c r="M479" s="80"/>
      <c r="N479" s="79"/>
      <c r="O479" s="81">
        <f t="array" ref="O479">IF(A479="", "", (IFNA(IF(A479="", "", INDEX(UpdateSheet!$L:$L, MATCH(1, (UpdateSheet!$G:$G=MAXIFS(UpdateSheet!$G:$G, UpdateSheet!$H:$H, G479, UpdateSheet!$G:$G, "&lt;=" &amp; D479)) * (UpdateSheet!$H:$H=G479), 0))), "") * J479) +
(IFNA(IF(A479="", "", INDEX(UpdateSheet!$P:$P, MATCH(1, (UpdateSheet!$G:$G=MAXIFS(UpdateSheet!$G:$G, UpdateSheet!$M:$M, K479, UpdateSheet!$G:$G, "&lt;=" &amp; D479)) * (UpdateSheet!$M:$M=K479), 0))), "") * N479)
)
</f>
        <v>19000</v>
      </c>
      <c r="P479" s="55">
        <v>4000.0</v>
      </c>
      <c r="Q479" s="82">
        <f t="array" ref="Q479">IF(A479="", "", (IFNA(IF(A479="", "", INDEX(UpdateSheet!$K:$K, MATCH(1, (UpdateSheet!$G:$G=MAXIFS(UpdateSheet!$G:$G, UpdateSheet!$H:$H, G479, UpdateSheet!$I:$I, J479, UpdateSheet!$G:$G, "&lt;=" &amp; D479)) * (UpdateSheet!$H:$H=G479) *(UpdateSheet!$I:$I=J479), 0))), "")) +
(IFNA(IF(A479="", "", INDEX(UpdateSheet!$O:$O, MATCH(1, (UpdateSheet!$G:$G=MAXIFS(UpdateSheet!$G:$G, UpdateSheet!$M:$M, K479,UpdateSheet!$N:$N, N479, UpdateSheet!$G:$G, "&lt;=" &amp; D479)) * (UpdateSheet!$M:$M=K479) *(UpdateSheet!$N:$N=N479), 0))), ""))
)
</f>
        <v>49500</v>
      </c>
      <c r="R479" s="81">
        <v>26500.0</v>
      </c>
      <c r="S479" s="53" t="s">
        <v>72</v>
      </c>
      <c r="T479" s="83">
        <v>45888.0</v>
      </c>
      <c r="U479" s="84" t="s">
        <v>84</v>
      </c>
      <c r="V479" s="84" t="s">
        <v>129</v>
      </c>
      <c r="W479" s="85" t="b">
        <f t="shared" si="1"/>
        <v>1</v>
      </c>
      <c r="X479" s="53" t="s">
        <v>11</v>
      </c>
      <c r="Y479" s="63"/>
      <c r="Z479" s="63"/>
    </row>
    <row r="480">
      <c r="A480" s="75" t="s">
        <v>804</v>
      </c>
      <c r="B480" s="74">
        <v>8.18199927E9</v>
      </c>
      <c r="C480" s="75" t="s">
        <v>62</v>
      </c>
      <c r="D480" s="76">
        <v>45888.31927083334</v>
      </c>
      <c r="E480" s="75" t="s">
        <v>84</v>
      </c>
      <c r="F480" s="75" t="s">
        <v>129</v>
      </c>
      <c r="G480" s="77" t="s">
        <v>14</v>
      </c>
      <c r="H480" s="77">
        <v>1.0</v>
      </c>
      <c r="I480" s="80"/>
      <c r="J480" s="77">
        <v>1.0</v>
      </c>
      <c r="K480" s="79" t="s">
        <v>97</v>
      </c>
      <c r="L480" s="79"/>
      <c r="M480" s="80"/>
      <c r="N480" s="79"/>
      <c r="O480" s="81">
        <f t="array" ref="O480">IF(A480="", "", (IFNA(IF(A480="", "", INDEX(UpdateSheet!$L:$L, MATCH(1, (UpdateSheet!$G:$G=MAXIFS(UpdateSheet!$G:$G, UpdateSheet!$H:$H, G480, UpdateSheet!$G:$G, "&lt;=" &amp; D480)) * (UpdateSheet!$H:$H=G480), 0))), "") * J480) +
(IFNA(IF(A480="", "", INDEX(UpdateSheet!$P:$P, MATCH(1, (UpdateSheet!$G:$G=MAXIFS(UpdateSheet!$G:$G, UpdateSheet!$M:$M, K480, UpdateSheet!$G:$G, "&lt;=" &amp; D480)) * (UpdateSheet!$M:$M=K480), 0))), "") * N480)
)
</f>
        <v>9500</v>
      </c>
      <c r="P480" s="86"/>
      <c r="Q480" s="82">
        <f t="array" ref="Q480">IF(A480="", "", (IFNA(IF(A480="", "", INDEX(UpdateSheet!$K:$K, MATCH(1, (UpdateSheet!$G:$G=MAXIFS(UpdateSheet!$G:$G, UpdateSheet!$H:$H, G480, UpdateSheet!$I:$I, J480, UpdateSheet!$G:$G, "&lt;=" &amp; D480)) * (UpdateSheet!$H:$H=G480) *(UpdateSheet!$I:$I=J480), 0))), "")) +
(IFNA(IF(A480="", "", INDEX(UpdateSheet!$O:$O, MATCH(1, (UpdateSheet!$G:$G=MAXIFS(UpdateSheet!$G:$G, UpdateSheet!$M:$M, K480,UpdateSheet!$N:$N, N480, UpdateSheet!$G:$G, "&lt;=" &amp; D480)) * (UpdateSheet!$M:$M=K480) *(UpdateSheet!$N:$N=N480), 0))), ""))
)
</f>
        <v>35500</v>
      </c>
      <c r="R480" s="81">
        <v>26000.0</v>
      </c>
      <c r="S480" s="63" t="str">
        <f>if(A480="","","Pending")</f>
        <v>Pending</v>
      </c>
      <c r="T480" s="87"/>
      <c r="U480" s="84" t="s">
        <v>97</v>
      </c>
      <c r="V480" s="84" t="s">
        <v>97</v>
      </c>
      <c r="W480" s="85" t="b">
        <f t="shared" si="1"/>
        <v>0</v>
      </c>
      <c r="X480" s="63"/>
      <c r="Y480" s="53" t="s">
        <v>805</v>
      </c>
      <c r="Z480" s="63"/>
    </row>
    <row r="481">
      <c r="A481" s="75" t="s">
        <v>806</v>
      </c>
      <c r="B481" s="74">
        <v>8.141198859E9</v>
      </c>
      <c r="C481" s="75" t="s">
        <v>62</v>
      </c>
      <c r="D481" s="76">
        <v>45888.363900462966</v>
      </c>
      <c r="E481" s="75" t="s">
        <v>84</v>
      </c>
      <c r="F481" s="75" t="s">
        <v>129</v>
      </c>
      <c r="G481" s="77" t="s">
        <v>14</v>
      </c>
      <c r="H481" s="77">
        <v>3.0</v>
      </c>
      <c r="I481" s="80"/>
      <c r="J481" s="77">
        <v>3.0</v>
      </c>
      <c r="K481" s="79" t="s">
        <v>19</v>
      </c>
      <c r="L481" s="79">
        <v>100.0</v>
      </c>
      <c r="M481" s="80"/>
      <c r="N481" s="79">
        <v>100.0</v>
      </c>
      <c r="O481" s="81">
        <f t="array" ref="O481">IF(A481="", "", (IFNA(IF(A481="", "", INDEX(UpdateSheet!$L:$L, MATCH(1, (UpdateSheet!$G:$G=MAXIFS(UpdateSheet!$G:$G, UpdateSheet!$H:$H, G481, UpdateSheet!$G:$G, "&lt;=" &amp; D481)) * (UpdateSheet!$H:$H=G481), 0))), "") * J481) +
(IFNA(IF(A481="", "", INDEX(UpdateSheet!$P:$P, MATCH(1, (UpdateSheet!$G:$G=MAXIFS(UpdateSheet!$G:$G, UpdateSheet!$M:$M, K481, UpdateSheet!$G:$G, "&lt;=" &amp; D481)) * (UpdateSheet!$M:$M=K481), 0))), "") * N481)
)
</f>
        <v>43500</v>
      </c>
      <c r="P481" s="86"/>
      <c r="Q481" s="82">
        <f t="array" ref="Q481">IF(A481="", "", (IFNA(IF(A481="", "", INDEX(UpdateSheet!$K:$K, MATCH(1, (UpdateSheet!$G:$G=MAXIFS(UpdateSheet!$G:$G, UpdateSheet!$H:$H, G481, UpdateSheet!$I:$I, J481, UpdateSheet!$G:$G, "&lt;=" &amp; D481)) * (UpdateSheet!$H:$H=G481) *(UpdateSheet!$I:$I=J481), 0))), "")) +
(IFNA(IF(A481="", "", INDEX(UpdateSheet!$O:$O, MATCH(1, (UpdateSheet!$G:$G=MAXIFS(UpdateSheet!$G:$G, UpdateSheet!$M:$M, K481,UpdateSheet!$N:$N, N481, UpdateSheet!$G:$G, "&lt;=" &amp; D481)) * (UpdateSheet!$M:$M=K481) *(UpdateSheet!$N:$N=N481), 0))), ""))
)
</f>
        <v>113000</v>
      </c>
      <c r="R481" s="81">
        <v>69500.0</v>
      </c>
      <c r="S481" s="53" t="s">
        <v>126</v>
      </c>
      <c r="T481" s="83"/>
      <c r="U481" s="84" t="s">
        <v>97</v>
      </c>
      <c r="V481" s="84" t="s">
        <v>97</v>
      </c>
      <c r="W481" s="85" t="b">
        <f t="shared" si="1"/>
        <v>0</v>
      </c>
      <c r="X481" s="63"/>
      <c r="Y481" s="53" t="s">
        <v>807</v>
      </c>
      <c r="Z481" s="63"/>
    </row>
    <row r="482">
      <c r="A482" s="75" t="s">
        <v>808</v>
      </c>
      <c r="B482" s="74">
        <v>9.020701384E9</v>
      </c>
      <c r="C482" s="75" t="s">
        <v>62</v>
      </c>
      <c r="D482" s="76">
        <v>45888.45365740741</v>
      </c>
      <c r="E482" s="75" t="s">
        <v>84</v>
      </c>
      <c r="F482" s="75" t="s">
        <v>129</v>
      </c>
      <c r="G482" s="77" t="s">
        <v>14</v>
      </c>
      <c r="H482" s="77">
        <v>1.0</v>
      </c>
      <c r="I482" s="80"/>
      <c r="J482" s="77">
        <v>1.0</v>
      </c>
      <c r="K482" s="79" t="s">
        <v>97</v>
      </c>
      <c r="L482" s="79"/>
      <c r="M482" s="80"/>
      <c r="N482" s="79"/>
      <c r="O482" s="81">
        <f t="array" ref="O482">IF(A482="", "", (IFNA(IF(A482="", "", INDEX(UpdateSheet!$L:$L, MATCH(1, (UpdateSheet!$G:$G=MAXIFS(UpdateSheet!$G:$G, UpdateSheet!$H:$H, G482, UpdateSheet!$G:$G, "&lt;=" &amp; D482)) * (UpdateSheet!$H:$H=G482), 0))), "") * J482) +
(IFNA(IF(A482="", "", INDEX(UpdateSheet!$P:$P, MATCH(1, (UpdateSheet!$G:$G=MAXIFS(UpdateSheet!$G:$G, UpdateSheet!$M:$M, K482, UpdateSheet!$G:$G, "&lt;=" &amp; D482)) * (UpdateSheet!$M:$M=K482), 0))), "") * N482)
)
</f>
        <v>9500</v>
      </c>
      <c r="P482" s="55">
        <v>6000.0</v>
      </c>
      <c r="Q482" s="82">
        <f t="array" ref="Q482">IF(A482="", "", (IFNA(IF(A482="", "", INDEX(UpdateSheet!$K:$K, MATCH(1, (UpdateSheet!$G:$G=MAXIFS(UpdateSheet!$G:$G, UpdateSheet!$H:$H, G482, UpdateSheet!$I:$I, J482, UpdateSheet!$G:$G, "&lt;=" &amp; D482)) * (UpdateSheet!$H:$H=G482) *(UpdateSheet!$I:$I=J482), 0))), "")) +
(IFNA(IF(A482="", "", INDEX(UpdateSheet!$O:$O, MATCH(1, (UpdateSheet!$G:$G=MAXIFS(UpdateSheet!$G:$G, UpdateSheet!$M:$M, K482,UpdateSheet!$N:$N, N482, UpdateSheet!$G:$G, "&lt;=" &amp; D482)) * (UpdateSheet!$M:$M=K482) *(UpdateSheet!$N:$N=N482), 0))), ""))
)
</f>
        <v>35500</v>
      </c>
      <c r="R482" s="81">
        <v>20000.0</v>
      </c>
      <c r="S482" s="53" t="s">
        <v>72</v>
      </c>
      <c r="T482" s="83">
        <v>45888.0</v>
      </c>
      <c r="U482" s="84" t="s">
        <v>84</v>
      </c>
      <c r="V482" s="84" t="s">
        <v>129</v>
      </c>
      <c r="W482" s="85" t="b">
        <f t="shared" si="1"/>
        <v>1</v>
      </c>
      <c r="X482" s="53" t="s">
        <v>60</v>
      </c>
      <c r="Y482" s="63"/>
      <c r="Z482" s="63"/>
    </row>
    <row r="483">
      <c r="A483" s="75" t="s">
        <v>809</v>
      </c>
      <c r="B483" s="74">
        <v>9.020225638E9</v>
      </c>
      <c r="C483" s="75" t="s">
        <v>62</v>
      </c>
      <c r="D483" s="76">
        <v>45888.613750000004</v>
      </c>
      <c r="E483" s="75" t="s">
        <v>84</v>
      </c>
      <c r="F483" s="75" t="s">
        <v>129</v>
      </c>
      <c r="G483" s="77" t="s">
        <v>14</v>
      </c>
      <c r="H483" s="77">
        <v>1.0</v>
      </c>
      <c r="I483" s="80"/>
      <c r="J483" s="77">
        <v>1.0</v>
      </c>
      <c r="K483" s="79" t="s">
        <v>97</v>
      </c>
      <c r="L483" s="79"/>
      <c r="M483" s="80"/>
      <c r="N483" s="79"/>
      <c r="O483" s="81">
        <f t="array" ref="O483">IF(A483="", "", (IFNA(IF(A483="", "", INDEX(UpdateSheet!$L:$L, MATCH(1, (UpdateSheet!$G:$G=MAXIFS(UpdateSheet!$G:$G, UpdateSheet!$H:$H, G483, UpdateSheet!$G:$G, "&lt;=" &amp; D483)) * (UpdateSheet!$H:$H=G483), 0))), "") * J483) +
(IFNA(IF(A483="", "", INDEX(UpdateSheet!$P:$P, MATCH(1, (UpdateSheet!$G:$G=MAXIFS(UpdateSheet!$G:$G, UpdateSheet!$M:$M, K483, UpdateSheet!$G:$G, "&lt;=" &amp; D483)) * (UpdateSheet!$M:$M=K483), 0))), "") * N483)
)
</f>
        <v>9500</v>
      </c>
      <c r="P483" s="86"/>
      <c r="Q483" s="82">
        <f t="array" ref="Q483">IF(A483="", "", (IFNA(IF(A483="", "", INDEX(UpdateSheet!$K:$K, MATCH(1, (UpdateSheet!$G:$G=MAXIFS(UpdateSheet!$G:$G, UpdateSheet!$H:$H, G483, UpdateSheet!$I:$I, J483, UpdateSheet!$G:$G, "&lt;=" &amp; D483)) * (UpdateSheet!$H:$H=G483) *(UpdateSheet!$I:$I=J483), 0))), "")) +
(IFNA(IF(A483="", "", INDEX(UpdateSheet!$O:$O, MATCH(1, (UpdateSheet!$G:$G=MAXIFS(UpdateSheet!$G:$G, UpdateSheet!$M:$M, K483,UpdateSheet!$N:$N, N483, UpdateSheet!$G:$G, "&lt;=" &amp; D483)) * (UpdateSheet!$M:$M=K483) *(UpdateSheet!$N:$N=N483), 0))), ""))
)
</f>
        <v>35500</v>
      </c>
      <c r="R483" s="81">
        <v>26000.0</v>
      </c>
      <c r="S483" s="53" t="s">
        <v>126</v>
      </c>
      <c r="T483" s="87"/>
      <c r="U483" s="84" t="s">
        <v>97</v>
      </c>
      <c r="V483" s="84" t="s">
        <v>97</v>
      </c>
      <c r="W483" s="85" t="b">
        <f t="shared" si="1"/>
        <v>0</v>
      </c>
      <c r="X483" s="63"/>
      <c r="Y483" s="53" t="s">
        <v>810</v>
      </c>
      <c r="Z483" s="63"/>
    </row>
    <row r="484">
      <c r="A484" s="75" t="s">
        <v>811</v>
      </c>
      <c r="B484" s="74">
        <v>8.0744208E9</v>
      </c>
      <c r="C484" s="75" t="s">
        <v>131</v>
      </c>
      <c r="D484" s="76">
        <v>45889.31472222222</v>
      </c>
      <c r="E484" s="75" t="s">
        <v>84</v>
      </c>
      <c r="F484" s="75" t="s">
        <v>129</v>
      </c>
      <c r="G484" s="77" t="s">
        <v>14</v>
      </c>
      <c r="H484" s="77">
        <v>1.0</v>
      </c>
      <c r="I484" s="80"/>
      <c r="J484" s="77">
        <v>1.0</v>
      </c>
      <c r="K484" s="79" t="s">
        <v>19</v>
      </c>
      <c r="L484" s="79">
        <v>50.0</v>
      </c>
      <c r="M484" s="80"/>
      <c r="N484" s="79">
        <v>50.0</v>
      </c>
      <c r="O484" s="81">
        <f t="array" ref="O484">IF(A484="", "", (IFNA(IF(A484="", "", INDEX(UpdateSheet!$L:$L, MATCH(1, (UpdateSheet!$G:$G=MAXIFS(UpdateSheet!$G:$G, UpdateSheet!$H:$H, G484, UpdateSheet!$G:$G, "&lt;=" &amp; D484)) * (UpdateSheet!$H:$H=G484), 0))), "") * J484) +
(IFNA(IF(A484="", "", INDEX(UpdateSheet!$P:$P, MATCH(1, (UpdateSheet!$G:$G=MAXIFS(UpdateSheet!$G:$G, UpdateSheet!$M:$M, K484, UpdateSheet!$G:$G, "&lt;=" &amp; D484)) * (UpdateSheet!$M:$M=K484), 0))), "") * N484)
)
</f>
        <v>17000</v>
      </c>
      <c r="P484" s="55">
        <v>6000.0</v>
      </c>
      <c r="Q484" s="82">
        <f t="array" ref="Q484">IF(A484="", "", (IFNA(IF(A484="", "", INDEX(UpdateSheet!$K:$K, MATCH(1, (UpdateSheet!$G:$G=MAXIFS(UpdateSheet!$G:$G, UpdateSheet!$H:$H, G484, UpdateSheet!$I:$I, J484, UpdateSheet!$G:$G, "&lt;=" &amp; D484)) * (UpdateSheet!$H:$H=G484) *(UpdateSheet!$I:$I=J484), 0))), "")) +
(IFNA(IF(A484="", "", INDEX(UpdateSheet!$O:$O, MATCH(1, (UpdateSheet!$G:$G=MAXIFS(UpdateSheet!$G:$G, UpdateSheet!$M:$M, K484,UpdateSheet!$N:$N, N484, UpdateSheet!$G:$G, "&lt;=" &amp; D484)) * (UpdateSheet!$M:$M=K484) *(UpdateSheet!$N:$N=N484), 0))), ""))
)
</f>
        <v>66000</v>
      </c>
      <c r="R484" s="81">
        <v>43000.0</v>
      </c>
      <c r="S484" s="53" t="s">
        <v>72</v>
      </c>
      <c r="T484" s="83">
        <v>45890.0</v>
      </c>
      <c r="U484" s="84" t="s">
        <v>84</v>
      </c>
      <c r="V484" s="84" t="s">
        <v>129</v>
      </c>
      <c r="W484" s="85" t="b">
        <f t="shared" si="1"/>
        <v>1</v>
      </c>
      <c r="X484" s="53" t="s">
        <v>55</v>
      </c>
      <c r="Y484" s="53"/>
      <c r="Z484" s="63"/>
    </row>
    <row r="485">
      <c r="A485" s="75" t="s">
        <v>812</v>
      </c>
      <c r="B485" s="74">
        <v>7.06862069E9</v>
      </c>
      <c r="C485" s="75" t="s">
        <v>27</v>
      </c>
      <c r="D485" s="76">
        <v>45889.31523148148</v>
      </c>
      <c r="E485" s="75" t="s">
        <v>84</v>
      </c>
      <c r="F485" s="75" t="s">
        <v>129</v>
      </c>
      <c r="G485" s="77" t="s">
        <v>14</v>
      </c>
      <c r="H485" s="77">
        <v>2.0</v>
      </c>
      <c r="I485" s="80"/>
      <c r="J485" s="77">
        <v>2.0</v>
      </c>
      <c r="K485" s="79" t="s">
        <v>97</v>
      </c>
      <c r="L485" s="79"/>
      <c r="M485" s="80"/>
      <c r="N485" s="79"/>
      <c r="O485" s="81">
        <f t="array" ref="O485">IF(A485="", "", (IFNA(IF(A485="", "", INDEX(UpdateSheet!$L:$L, MATCH(1, (UpdateSheet!$G:$G=MAXIFS(UpdateSheet!$G:$G, UpdateSheet!$H:$H, G485, UpdateSheet!$G:$G, "&lt;=" &amp; D485)) * (UpdateSheet!$H:$H=G485), 0))), "") * J485) +
(IFNA(IF(A485="", "", INDEX(UpdateSheet!$P:$P, MATCH(1, (UpdateSheet!$G:$G=MAXIFS(UpdateSheet!$G:$G, UpdateSheet!$M:$M, K485, UpdateSheet!$G:$G, "&lt;=" &amp; D485)) * (UpdateSheet!$M:$M=K485), 0))), "") * N485)
)
</f>
        <v>19000</v>
      </c>
      <c r="P485" s="55">
        <v>9500.0</v>
      </c>
      <c r="Q485" s="82">
        <f t="array" ref="Q485">IF(A485="", "", (IFNA(IF(A485="", "", INDEX(UpdateSheet!$K:$K, MATCH(1, (UpdateSheet!$G:$G=MAXIFS(UpdateSheet!$G:$G, UpdateSheet!$H:$H, G485, UpdateSheet!$I:$I, J485, UpdateSheet!$G:$G, "&lt;=" &amp; D485)) * (UpdateSheet!$H:$H=G485) *(UpdateSheet!$I:$I=J485), 0))), "")) +
(IFNA(IF(A485="", "", INDEX(UpdateSheet!$O:$O, MATCH(1, (UpdateSheet!$G:$G=MAXIFS(UpdateSheet!$G:$G, UpdateSheet!$M:$M, K485,UpdateSheet!$N:$N, N485, UpdateSheet!$G:$G, "&lt;=" &amp; D485)) * (UpdateSheet!$M:$M=K485) *(UpdateSheet!$N:$N=N485), 0))), ""))
)
</f>
        <v>49500</v>
      </c>
      <c r="R485" s="81">
        <v>21000.0</v>
      </c>
      <c r="S485" s="53" t="s">
        <v>72</v>
      </c>
      <c r="T485" s="83">
        <v>45892.0</v>
      </c>
      <c r="U485" s="84" t="s">
        <v>84</v>
      </c>
      <c r="V485" s="84" t="s">
        <v>129</v>
      </c>
      <c r="W485" s="85" t="b">
        <f t="shared" si="1"/>
        <v>1</v>
      </c>
      <c r="X485" s="53" t="s">
        <v>57</v>
      </c>
      <c r="Y485" s="53" t="s">
        <v>813</v>
      </c>
      <c r="Z485" s="63"/>
    </row>
    <row r="486">
      <c r="A486" s="75" t="s">
        <v>814</v>
      </c>
      <c r="B486" s="74">
        <v>8.037109358E9</v>
      </c>
      <c r="C486" s="75" t="s">
        <v>211</v>
      </c>
      <c r="D486" s="76">
        <v>45889.33509259259</v>
      </c>
      <c r="E486" s="75" t="s">
        <v>84</v>
      </c>
      <c r="F486" s="75" t="s">
        <v>129</v>
      </c>
      <c r="G486" s="77" t="s">
        <v>14</v>
      </c>
      <c r="H486" s="77">
        <v>1.0</v>
      </c>
      <c r="I486" s="80"/>
      <c r="J486" s="77">
        <v>1.0</v>
      </c>
      <c r="K486" s="79" t="s">
        <v>19</v>
      </c>
      <c r="L486" s="79">
        <v>50.0</v>
      </c>
      <c r="M486" s="50">
        <v>0.0</v>
      </c>
      <c r="N486" s="79">
        <v>0.0</v>
      </c>
      <c r="O486" s="81">
        <f t="array" ref="O486">IF(A486="", "", (IFNA(IF(A486="", "", INDEX(UpdateSheet!$L:$L, MATCH(1, (UpdateSheet!$G:$G=MAXIFS(UpdateSheet!$G:$G, UpdateSheet!$H:$H, G486, UpdateSheet!$G:$G, "&lt;=" &amp; D486)) * (UpdateSheet!$H:$H=G486), 0))), "") * J486) +
(IFNA(IF(A486="", "", INDEX(UpdateSheet!$P:$P, MATCH(1, (UpdateSheet!$G:$G=MAXIFS(UpdateSheet!$G:$G, UpdateSheet!$M:$M, K486, UpdateSheet!$G:$G, "&lt;=" &amp; D486)) * (UpdateSheet!$M:$M=K486), 0))), "") * N486)
)
</f>
        <v>9500</v>
      </c>
      <c r="P486" s="55">
        <v>4500.0</v>
      </c>
      <c r="Q486" s="82">
        <f t="array" ref="Q486">IF(A486="", "", (IFNA(IF(A486="", "", INDEX(UpdateSheet!$K:$K, MATCH(1, (UpdateSheet!$G:$G=MAXIFS(UpdateSheet!$G:$G, UpdateSheet!$H:$H, G486, UpdateSheet!$I:$I, J486, UpdateSheet!$G:$G, "&lt;=" &amp; D486)) * (UpdateSheet!$H:$H=G486) *(UpdateSheet!$I:$I=J486), 0))), "")) +
(IFNA(IF(A486="", "", INDEX(UpdateSheet!$O:$O, MATCH(1, (UpdateSheet!$G:$G=MAXIFS(UpdateSheet!$G:$G, UpdateSheet!$M:$M, K486,UpdateSheet!$N:$N, N486, UpdateSheet!$G:$G, "&lt;=" &amp; D486)) * (UpdateSheet!$M:$M=K486) *(UpdateSheet!$N:$N=N486), 0))), ""))
)
</f>
        <v>35500</v>
      </c>
      <c r="R486" s="81">
        <v>21500.0</v>
      </c>
      <c r="S486" s="53" t="s">
        <v>72</v>
      </c>
      <c r="T486" s="83">
        <v>45898.0</v>
      </c>
      <c r="U486" s="84" t="s">
        <v>84</v>
      </c>
      <c r="V486" s="84" t="s">
        <v>129</v>
      </c>
      <c r="W486" s="85" t="b">
        <f t="shared" si="1"/>
        <v>1</v>
      </c>
      <c r="X486" s="53" t="s">
        <v>53</v>
      </c>
      <c r="Y486" s="53"/>
      <c r="Z486" s="63"/>
    </row>
    <row r="487">
      <c r="A487" s="75" t="s">
        <v>815</v>
      </c>
      <c r="B487" s="74">
        <v>8.038268253E9</v>
      </c>
      <c r="C487" s="75" t="s">
        <v>62</v>
      </c>
      <c r="D487" s="76">
        <v>45889.351689814815</v>
      </c>
      <c r="E487" s="75" t="s">
        <v>84</v>
      </c>
      <c r="F487" s="75" t="s">
        <v>129</v>
      </c>
      <c r="G487" s="77" t="s">
        <v>14</v>
      </c>
      <c r="H487" s="77">
        <v>1.0</v>
      </c>
      <c r="I487" s="80"/>
      <c r="J487" s="77">
        <v>1.0</v>
      </c>
      <c r="K487" s="79" t="s">
        <v>97</v>
      </c>
      <c r="L487" s="79"/>
      <c r="M487" s="80"/>
      <c r="N487" s="79"/>
      <c r="O487" s="81">
        <f t="array" ref="O487">IF(A487="", "", (IFNA(IF(A487="", "", INDEX(UpdateSheet!$L:$L, MATCH(1, (UpdateSheet!$G:$G=MAXIFS(UpdateSheet!$G:$G, UpdateSheet!$H:$H, G487, UpdateSheet!$G:$G, "&lt;=" &amp; D487)) * (UpdateSheet!$H:$H=G487), 0))), "") * J487) +
(IFNA(IF(A487="", "", INDEX(UpdateSheet!$P:$P, MATCH(1, (UpdateSheet!$G:$G=MAXIFS(UpdateSheet!$G:$G, UpdateSheet!$M:$M, K487, UpdateSheet!$G:$G, "&lt;=" &amp; D487)) * (UpdateSheet!$M:$M=K487), 0))), "") * N487)
)
</f>
        <v>9500</v>
      </c>
      <c r="P487" s="55">
        <v>10000.0</v>
      </c>
      <c r="Q487" s="82">
        <f t="array" ref="Q487">IF(A487="", "", (IFNA(IF(A487="", "", INDEX(UpdateSheet!$K:$K, MATCH(1, (UpdateSheet!$G:$G=MAXIFS(UpdateSheet!$G:$G, UpdateSheet!$H:$H, G487, UpdateSheet!$I:$I, J487, UpdateSheet!$G:$G, "&lt;=" &amp; D487)) * (UpdateSheet!$H:$H=G487) *(UpdateSheet!$I:$I=J487), 0))), "")) +
(IFNA(IF(A487="", "", INDEX(UpdateSheet!$O:$O, MATCH(1, (UpdateSheet!$G:$G=MAXIFS(UpdateSheet!$G:$G, UpdateSheet!$M:$M, K487,UpdateSheet!$N:$N, N487, UpdateSheet!$G:$G, "&lt;=" &amp; D487)) * (UpdateSheet!$M:$M=K487) *(UpdateSheet!$N:$N=N487), 0))), ""))
)
</f>
        <v>35500</v>
      </c>
      <c r="R487" s="81">
        <v>16000.0</v>
      </c>
      <c r="S487" s="53" t="s">
        <v>72</v>
      </c>
      <c r="T487" s="83">
        <v>45891.0</v>
      </c>
      <c r="U487" s="84" t="s">
        <v>84</v>
      </c>
      <c r="V487" s="84" t="s">
        <v>129</v>
      </c>
      <c r="W487" s="85" t="b">
        <f t="shared" si="1"/>
        <v>1</v>
      </c>
      <c r="X487" s="53" t="s">
        <v>60</v>
      </c>
      <c r="Y487" s="53"/>
      <c r="Z487" s="63"/>
    </row>
    <row r="488">
      <c r="A488" s="75" t="s">
        <v>816</v>
      </c>
      <c r="B488" s="74">
        <v>8.05525343E9</v>
      </c>
      <c r="C488" s="75" t="s">
        <v>153</v>
      </c>
      <c r="D488" s="76">
        <v>45889.356886574074</v>
      </c>
      <c r="E488" s="75" t="s">
        <v>84</v>
      </c>
      <c r="F488" s="75" t="s">
        <v>129</v>
      </c>
      <c r="G488" s="77" t="s">
        <v>14</v>
      </c>
      <c r="H488" s="77">
        <v>1.0</v>
      </c>
      <c r="I488" s="80"/>
      <c r="J488" s="77">
        <v>1.0</v>
      </c>
      <c r="K488" s="79" t="s">
        <v>19</v>
      </c>
      <c r="L488" s="79">
        <v>50.0</v>
      </c>
      <c r="M488" s="50">
        <v>0.0</v>
      </c>
      <c r="N488" s="79">
        <v>0.0</v>
      </c>
      <c r="O488" s="81">
        <f t="array" ref="O488">IF(A488="", "", (IFNA(IF(A488="", "", INDEX(UpdateSheet!$L:$L, MATCH(1, (UpdateSheet!$G:$G=MAXIFS(UpdateSheet!$G:$G, UpdateSheet!$H:$H, G488, UpdateSheet!$G:$G, "&lt;=" &amp; D488)) * (UpdateSheet!$H:$H=G488), 0))), "") * J488) +
(IFNA(IF(A488="", "", INDEX(UpdateSheet!$P:$P, MATCH(1, (UpdateSheet!$G:$G=MAXIFS(UpdateSheet!$G:$G, UpdateSheet!$M:$M, K488, UpdateSheet!$G:$G, "&lt;=" &amp; D488)) * (UpdateSheet!$M:$M=K488), 0))), "") * N488)
)
</f>
        <v>9500</v>
      </c>
      <c r="P488" s="55">
        <v>5000.0</v>
      </c>
      <c r="Q488" s="82">
        <f t="array" ref="Q488">IF(A488="", "", (IFNA(IF(A488="", "", INDEX(UpdateSheet!$K:$K, MATCH(1, (UpdateSheet!$G:$G=MAXIFS(UpdateSheet!$G:$G, UpdateSheet!$H:$H, G488, UpdateSheet!$I:$I, J488, UpdateSheet!$G:$G, "&lt;=" &amp; D488)) * (UpdateSheet!$H:$H=G488) *(UpdateSheet!$I:$I=J488), 0))), "")) +
(IFNA(IF(A488="", "", INDEX(UpdateSheet!$O:$O, MATCH(1, (UpdateSheet!$G:$G=MAXIFS(UpdateSheet!$G:$G, UpdateSheet!$M:$M, K488,UpdateSheet!$N:$N, N488, UpdateSheet!$G:$G, "&lt;=" &amp; D488)) * (UpdateSheet!$M:$M=K488) *(UpdateSheet!$N:$N=N488), 0))), ""))
)
</f>
        <v>35500</v>
      </c>
      <c r="R488" s="81">
        <v>21000.0</v>
      </c>
      <c r="S488" s="53" t="s">
        <v>72</v>
      </c>
      <c r="T488" s="83">
        <v>45904.0</v>
      </c>
      <c r="U488" s="84" t="s">
        <v>85</v>
      </c>
      <c r="V488" s="84" t="s">
        <v>129</v>
      </c>
      <c r="W488" s="85" t="b">
        <f t="shared" si="1"/>
        <v>1</v>
      </c>
      <c r="X488" s="53" t="s">
        <v>61</v>
      </c>
      <c r="Y488" s="53"/>
      <c r="Z488" s="63"/>
    </row>
    <row r="489">
      <c r="A489" s="75" t="s">
        <v>817</v>
      </c>
      <c r="B489" s="74">
        <v>8.037767443E9</v>
      </c>
      <c r="C489" s="75" t="s">
        <v>12</v>
      </c>
      <c r="D489" s="76">
        <v>45889.36175925926</v>
      </c>
      <c r="E489" s="75" t="s">
        <v>84</v>
      </c>
      <c r="F489" s="75" t="s">
        <v>129</v>
      </c>
      <c r="G489" s="77" t="s">
        <v>14</v>
      </c>
      <c r="H489" s="77">
        <v>1.0</v>
      </c>
      <c r="I489" s="80"/>
      <c r="J489" s="77">
        <v>1.0</v>
      </c>
      <c r="K489" s="79" t="s">
        <v>97</v>
      </c>
      <c r="L489" s="79"/>
      <c r="M489" s="80"/>
      <c r="N489" s="79"/>
      <c r="O489" s="81">
        <f t="array" ref="O489">IF(A489="", "", (IFNA(IF(A489="", "", INDEX(UpdateSheet!$L:$L, MATCH(1, (UpdateSheet!$G:$G=MAXIFS(UpdateSheet!$G:$G, UpdateSheet!$H:$H, G489, UpdateSheet!$G:$G, "&lt;=" &amp; D489)) * (UpdateSheet!$H:$H=G489), 0))), "") * J489) +
(IFNA(IF(A489="", "", INDEX(UpdateSheet!$P:$P, MATCH(1, (UpdateSheet!$G:$G=MAXIFS(UpdateSheet!$G:$G, UpdateSheet!$M:$M, K489, UpdateSheet!$G:$G, "&lt;=" &amp; D489)) * (UpdateSheet!$M:$M=K489), 0))), "") * N489)
)
</f>
        <v>9500</v>
      </c>
      <c r="P489" s="55">
        <v>4000.0</v>
      </c>
      <c r="Q489" s="82">
        <f t="array" ref="Q489">IF(A489="", "", (IFNA(IF(A489="", "", INDEX(UpdateSheet!$K:$K, MATCH(1, (UpdateSheet!$G:$G=MAXIFS(UpdateSheet!$G:$G, UpdateSheet!$H:$H, G489, UpdateSheet!$I:$I, J489, UpdateSheet!$G:$G, "&lt;=" &amp; D489)) * (UpdateSheet!$H:$H=G489) *(UpdateSheet!$I:$I=J489), 0))), "")) +
(IFNA(IF(A489="", "", INDEX(UpdateSheet!$O:$O, MATCH(1, (UpdateSheet!$G:$G=MAXIFS(UpdateSheet!$G:$G, UpdateSheet!$M:$M, K489,UpdateSheet!$N:$N, N489, UpdateSheet!$G:$G, "&lt;=" &amp; D489)) * (UpdateSheet!$M:$M=K489) *(UpdateSheet!$N:$N=N489), 0))), ""))
)
</f>
        <v>35500</v>
      </c>
      <c r="R489" s="81">
        <v>22000.0</v>
      </c>
      <c r="S489" s="53" t="s">
        <v>72</v>
      </c>
      <c r="T489" s="83">
        <v>45889.0</v>
      </c>
      <c r="U489" s="84" t="s">
        <v>84</v>
      </c>
      <c r="V489" s="84" t="s">
        <v>129</v>
      </c>
      <c r="W489" s="85" t="b">
        <f t="shared" si="1"/>
        <v>1</v>
      </c>
      <c r="X489" s="53" t="s">
        <v>11</v>
      </c>
      <c r="Y489" s="63"/>
      <c r="Z489" s="63"/>
    </row>
    <row r="490">
      <c r="A490" s="75" t="s">
        <v>818</v>
      </c>
      <c r="B490" s="74">
        <v>7.079999743E9</v>
      </c>
      <c r="C490" s="75" t="s">
        <v>12</v>
      </c>
      <c r="D490" s="76">
        <v>45889.3844212963</v>
      </c>
      <c r="E490" s="75" t="s">
        <v>84</v>
      </c>
      <c r="F490" s="75" t="s">
        <v>129</v>
      </c>
      <c r="G490" s="77" t="s">
        <v>14</v>
      </c>
      <c r="H490" s="77">
        <v>1.0</v>
      </c>
      <c r="I490" s="80"/>
      <c r="J490" s="77">
        <v>1.0</v>
      </c>
      <c r="K490" s="79" t="s">
        <v>19</v>
      </c>
      <c r="L490" s="79">
        <v>50.0</v>
      </c>
      <c r="M490" s="80"/>
      <c r="N490" s="79">
        <v>50.0</v>
      </c>
      <c r="O490" s="81">
        <f t="array" ref="O490">IF(A490="", "", (IFNA(IF(A490="", "", INDEX(UpdateSheet!$L:$L, MATCH(1, (UpdateSheet!$G:$G=MAXIFS(UpdateSheet!$G:$G, UpdateSheet!$H:$H, G490, UpdateSheet!$G:$G, "&lt;=" &amp; D490)) * (UpdateSheet!$H:$H=G490), 0))), "") * J490) +
(IFNA(IF(A490="", "", INDEX(UpdateSheet!$P:$P, MATCH(1, (UpdateSheet!$G:$G=MAXIFS(UpdateSheet!$G:$G, UpdateSheet!$M:$M, K490, UpdateSheet!$G:$G, "&lt;=" &amp; D490)) * (UpdateSheet!$M:$M=K490), 0))), "") * N490)
)
</f>
        <v>17000</v>
      </c>
      <c r="P490" s="55">
        <v>4000.0</v>
      </c>
      <c r="Q490" s="82">
        <f t="array" ref="Q490">IF(A490="", "", (IFNA(IF(A490="", "", INDEX(UpdateSheet!$K:$K, MATCH(1, (UpdateSheet!$G:$G=MAXIFS(UpdateSheet!$G:$G, UpdateSheet!$H:$H, G490, UpdateSheet!$I:$I, J490, UpdateSheet!$G:$G, "&lt;=" &amp; D490)) * (UpdateSheet!$H:$H=G490) *(UpdateSheet!$I:$I=J490), 0))), "")) +
(IFNA(IF(A490="", "", INDEX(UpdateSheet!$O:$O, MATCH(1, (UpdateSheet!$G:$G=MAXIFS(UpdateSheet!$G:$G, UpdateSheet!$M:$M, K490,UpdateSheet!$N:$N, N490, UpdateSheet!$G:$G, "&lt;=" &amp; D490)) * (UpdateSheet!$M:$M=K490) *(UpdateSheet!$N:$N=N490), 0))), ""))
)
</f>
        <v>66000</v>
      </c>
      <c r="R490" s="81">
        <v>45000.0</v>
      </c>
      <c r="S490" s="53" t="s">
        <v>72</v>
      </c>
      <c r="T490" s="83">
        <v>45895.0</v>
      </c>
      <c r="U490" s="84" t="s">
        <v>84</v>
      </c>
      <c r="V490" s="84" t="s">
        <v>129</v>
      </c>
      <c r="W490" s="85" t="b">
        <f t="shared" si="1"/>
        <v>1</v>
      </c>
      <c r="X490" s="53" t="s">
        <v>11</v>
      </c>
      <c r="Y490" s="53"/>
      <c r="Z490" s="63"/>
    </row>
    <row r="491">
      <c r="A491" s="75" t="s">
        <v>819</v>
      </c>
      <c r="B491" s="74">
        <v>7.065806089E9</v>
      </c>
      <c r="C491" s="75" t="s">
        <v>62</v>
      </c>
      <c r="D491" s="76">
        <v>45889.47324074074</v>
      </c>
      <c r="E491" s="75" t="s">
        <v>84</v>
      </c>
      <c r="F491" s="75" t="s">
        <v>129</v>
      </c>
      <c r="G491" s="77" t="s">
        <v>14</v>
      </c>
      <c r="H491" s="77">
        <v>1.0</v>
      </c>
      <c r="I491" s="80"/>
      <c r="J491" s="77">
        <v>1.0</v>
      </c>
      <c r="K491" s="79" t="s">
        <v>97</v>
      </c>
      <c r="L491" s="79"/>
      <c r="M491" s="80"/>
      <c r="N491" s="79"/>
      <c r="O491" s="81">
        <f t="array" ref="O491">IF(A491="", "", (IFNA(IF(A491="", "", INDEX(UpdateSheet!$L:$L, MATCH(1, (UpdateSheet!$G:$G=MAXIFS(UpdateSheet!$G:$G, UpdateSheet!$H:$H, G491, UpdateSheet!$G:$G, "&lt;=" &amp; D491)) * (UpdateSheet!$H:$H=G491), 0))), "") * J491) +
(IFNA(IF(A491="", "", INDEX(UpdateSheet!$P:$P, MATCH(1, (UpdateSheet!$G:$G=MAXIFS(UpdateSheet!$G:$G, UpdateSheet!$M:$M, K491, UpdateSheet!$G:$G, "&lt;=" &amp; D491)) * (UpdateSheet!$M:$M=K491), 0))), "") * N491)
)
</f>
        <v>9500</v>
      </c>
      <c r="P491" s="55">
        <v>5000.0</v>
      </c>
      <c r="Q491" s="82">
        <f t="array" ref="Q491">IF(A491="", "", (IFNA(IF(A491="", "", INDEX(UpdateSheet!$K:$K, MATCH(1, (UpdateSheet!$G:$G=MAXIFS(UpdateSheet!$G:$G, UpdateSheet!$H:$H, G491, UpdateSheet!$I:$I, J491, UpdateSheet!$G:$G, "&lt;=" &amp; D491)) * (UpdateSheet!$H:$H=G491) *(UpdateSheet!$I:$I=J491), 0))), "")) +
(IFNA(IF(A491="", "", INDEX(UpdateSheet!$O:$O, MATCH(1, (UpdateSheet!$G:$G=MAXIFS(UpdateSheet!$G:$G, UpdateSheet!$M:$M, K491,UpdateSheet!$N:$N, N491, UpdateSheet!$G:$G, "&lt;=" &amp; D491)) * (UpdateSheet!$M:$M=K491) *(UpdateSheet!$N:$N=N491), 0))), ""))
)
</f>
        <v>35500</v>
      </c>
      <c r="R491" s="81">
        <v>21000.0</v>
      </c>
      <c r="S491" s="53" t="s">
        <v>72</v>
      </c>
      <c r="T491" s="83">
        <v>45889.0</v>
      </c>
      <c r="U491" s="84" t="s">
        <v>84</v>
      </c>
      <c r="V491" s="84" t="s">
        <v>129</v>
      </c>
      <c r="W491" s="85" t="b">
        <f t="shared" si="1"/>
        <v>1</v>
      </c>
      <c r="X491" s="53" t="s">
        <v>60</v>
      </c>
      <c r="Y491" s="63"/>
      <c r="Z491" s="63"/>
    </row>
    <row r="492">
      <c r="A492" s="75" t="s">
        <v>820</v>
      </c>
      <c r="B492" s="74">
        <v>8.072655999E9</v>
      </c>
      <c r="C492" s="75" t="s">
        <v>62</v>
      </c>
      <c r="D492" s="76">
        <v>45889.50901620371</v>
      </c>
      <c r="E492" s="75" t="s">
        <v>84</v>
      </c>
      <c r="F492" s="75" t="s">
        <v>129</v>
      </c>
      <c r="G492" s="77" t="s">
        <v>14</v>
      </c>
      <c r="H492" s="77">
        <v>1.0</v>
      </c>
      <c r="I492" s="80"/>
      <c r="J492" s="77">
        <v>1.0</v>
      </c>
      <c r="K492" s="79" t="s">
        <v>97</v>
      </c>
      <c r="L492" s="79"/>
      <c r="M492" s="80"/>
      <c r="N492" s="79"/>
      <c r="O492" s="81">
        <f t="array" ref="O492">IF(A492="", "", (IFNA(IF(A492="", "", INDEX(UpdateSheet!$L:$L, MATCH(1, (UpdateSheet!$G:$G=MAXIFS(UpdateSheet!$G:$G, UpdateSheet!$H:$H, G492, UpdateSheet!$G:$G, "&lt;=" &amp; D492)) * (UpdateSheet!$H:$H=G492), 0))), "") * J492) +
(IFNA(IF(A492="", "", INDEX(UpdateSheet!$P:$P, MATCH(1, (UpdateSheet!$G:$G=MAXIFS(UpdateSheet!$G:$G, UpdateSheet!$M:$M, K492, UpdateSheet!$G:$G, "&lt;=" &amp; D492)) * (UpdateSheet!$M:$M=K492), 0))), "") * N492)
)
</f>
        <v>9500</v>
      </c>
      <c r="P492" s="55">
        <v>5000.0</v>
      </c>
      <c r="Q492" s="82">
        <f t="array" ref="Q492">IF(A492="", "", (IFNA(IF(A492="", "", INDEX(UpdateSheet!$K:$K, MATCH(1, (UpdateSheet!$G:$G=MAXIFS(UpdateSheet!$G:$G, UpdateSheet!$H:$H, G492, UpdateSheet!$I:$I, J492, UpdateSheet!$G:$G, "&lt;=" &amp; D492)) * (UpdateSheet!$H:$H=G492) *(UpdateSheet!$I:$I=J492), 0))), "")) +
(IFNA(IF(A492="", "", INDEX(UpdateSheet!$O:$O, MATCH(1, (UpdateSheet!$G:$G=MAXIFS(UpdateSheet!$G:$G, UpdateSheet!$M:$M, K492,UpdateSheet!$N:$N, N492, UpdateSheet!$G:$G, "&lt;=" &amp; D492)) * (UpdateSheet!$M:$M=K492) *(UpdateSheet!$N:$N=N492), 0))), ""))
)
</f>
        <v>35500</v>
      </c>
      <c r="R492" s="81">
        <v>21000.0</v>
      </c>
      <c r="S492" s="53" t="s">
        <v>72</v>
      </c>
      <c r="T492" s="83">
        <v>45889.0</v>
      </c>
      <c r="U492" s="84" t="s">
        <v>84</v>
      </c>
      <c r="V492" s="84" t="s">
        <v>129</v>
      </c>
      <c r="W492" s="85" t="b">
        <f t="shared" si="1"/>
        <v>1</v>
      </c>
      <c r="X492" s="53" t="s">
        <v>60</v>
      </c>
      <c r="Y492" s="63"/>
      <c r="Z492" s="63"/>
    </row>
    <row r="493">
      <c r="A493" s="75" t="s">
        <v>821</v>
      </c>
      <c r="B493" s="74">
        <v>8.066656766E9</v>
      </c>
      <c r="C493" s="75" t="s">
        <v>131</v>
      </c>
      <c r="D493" s="76">
        <v>45889.58020833333</v>
      </c>
      <c r="E493" s="75" t="s">
        <v>84</v>
      </c>
      <c r="F493" s="75" t="s">
        <v>129</v>
      </c>
      <c r="G493" s="77" t="s">
        <v>14</v>
      </c>
      <c r="H493" s="77">
        <v>2.0</v>
      </c>
      <c r="I493" s="80"/>
      <c r="J493" s="77">
        <v>2.0</v>
      </c>
      <c r="K493" s="79" t="s">
        <v>97</v>
      </c>
      <c r="L493" s="79"/>
      <c r="M493" s="80"/>
      <c r="N493" s="79"/>
      <c r="O493" s="81">
        <f t="array" ref="O493">IF(A493="", "", (IFNA(IF(A493="", "", INDEX(UpdateSheet!$L:$L, MATCH(1, (UpdateSheet!$G:$G=MAXIFS(UpdateSheet!$G:$G, UpdateSheet!$H:$H, G493, UpdateSheet!$G:$G, "&lt;=" &amp; D493)) * (UpdateSheet!$H:$H=G493), 0))), "") * J493) +
(IFNA(IF(A493="", "", INDEX(UpdateSheet!$P:$P, MATCH(1, (UpdateSheet!$G:$G=MAXIFS(UpdateSheet!$G:$G, UpdateSheet!$M:$M, K493, UpdateSheet!$G:$G, "&lt;=" &amp; D493)) * (UpdateSheet!$M:$M=K493), 0))), "") * N493)
)
</f>
        <v>19000</v>
      </c>
      <c r="P493" s="86"/>
      <c r="Q493" s="82">
        <f t="array" ref="Q493">IF(A493="", "", (IFNA(IF(A493="", "", INDEX(UpdateSheet!$K:$K, MATCH(1, (UpdateSheet!$G:$G=MAXIFS(UpdateSheet!$G:$G, UpdateSheet!$H:$H, G493, UpdateSheet!$I:$I, J493, UpdateSheet!$G:$G, "&lt;=" &amp; D493)) * (UpdateSheet!$H:$H=G493) *(UpdateSheet!$I:$I=J493), 0))), "")) +
(IFNA(IF(A493="", "", INDEX(UpdateSheet!$O:$O, MATCH(1, (UpdateSheet!$G:$G=MAXIFS(UpdateSheet!$G:$G, UpdateSheet!$M:$M, K493,UpdateSheet!$N:$N, N493, UpdateSheet!$G:$G, "&lt;=" &amp; D493)) * (UpdateSheet!$M:$M=K493) *(UpdateSheet!$N:$N=N493), 0))), ""))
)
</f>
        <v>49500</v>
      </c>
      <c r="R493" s="81">
        <v>30500.0</v>
      </c>
      <c r="S493" s="63" t="str">
        <f>if(A493="","","Pending")</f>
        <v>Pending</v>
      </c>
      <c r="T493" s="87"/>
      <c r="U493" s="84" t="s">
        <v>97</v>
      </c>
      <c r="V493" s="84" t="s">
        <v>97</v>
      </c>
      <c r="W493" s="85" t="b">
        <f t="shared" si="1"/>
        <v>0</v>
      </c>
      <c r="X493" s="63"/>
      <c r="Y493" s="53" t="s">
        <v>822</v>
      </c>
      <c r="Z493" s="63"/>
    </row>
    <row r="494">
      <c r="A494" s="75" t="s">
        <v>823</v>
      </c>
      <c r="B494" s="74">
        <v>8.066419096E9</v>
      </c>
      <c r="C494" s="75" t="s">
        <v>156</v>
      </c>
      <c r="D494" s="76">
        <v>45889.63328703704</v>
      </c>
      <c r="E494" s="75" t="s">
        <v>84</v>
      </c>
      <c r="F494" s="75" t="s">
        <v>129</v>
      </c>
      <c r="G494" s="77" t="s">
        <v>14</v>
      </c>
      <c r="H494" s="77">
        <v>1.0</v>
      </c>
      <c r="I494" s="80"/>
      <c r="J494" s="77">
        <v>1.0</v>
      </c>
      <c r="K494" s="79" t="s">
        <v>97</v>
      </c>
      <c r="L494" s="79"/>
      <c r="M494" s="80"/>
      <c r="N494" s="79"/>
      <c r="O494" s="81">
        <f t="array" ref="O494">IF(A494="", "", (IFNA(IF(A494="", "", INDEX(UpdateSheet!$L:$L, MATCH(1, (UpdateSheet!$G:$G=MAXIFS(UpdateSheet!$G:$G, UpdateSheet!$H:$H, G494, UpdateSheet!$G:$G, "&lt;=" &amp; D494)) * (UpdateSheet!$H:$H=G494), 0))), "") * J494) +
(IFNA(IF(A494="", "", INDEX(UpdateSheet!$P:$P, MATCH(1, (UpdateSheet!$G:$G=MAXIFS(UpdateSheet!$G:$G, UpdateSheet!$M:$M, K494, UpdateSheet!$G:$G, "&lt;=" &amp; D494)) * (UpdateSheet!$M:$M=K494), 0))), "") * N494)
)
</f>
        <v>9500</v>
      </c>
      <c r="P494" s="86"/>
      <c r="Q494" s="82">
        <f t="array" ref="Q494">IF(A494="", "", (IFNA(IF(A494="", "", INDEX(UpdateSheet!$K:$K, MATCH(1, (UpdateSheet!$G:$G=MAXIFS(UpdateSheet!$G:$G, UpdateSheet!$H:$H, G494, UpdateSheet!$I:$I, J494, UpdateSheet!$G:$G, "&lt;=" &amp; D494)) * (UpdateSheet!$H:$H=G494) *(UpdateSheet!$I:$I=J494), 0))), "")) +
(IFNA(IF(A494="", "", INDEX(UpdateSheet!$O:$O, MATCH(1, (UpdateSheet!$G:$G=MAXIFS(UpdateSheet!$G:$G, UpdateSheet!$M:$M, K494,UpdateSheet!$N:$N, N494, UpdateSheet!$G:$G, "&lt;=" &amp; D494)) * (UpdateSheet!$M:$M=K494) *(UpdateSheet!$N:$N=N494), 0))), ""))
)
</f>
        <v>35500</v>
      </c>
      <c r="R494" s="81">
        <v>26000.0</v>
      </c>
      <c r="S494" s="53" t="s">
        <v>72</v>
      </c>
      <c r="T494" s="83">
        <v>45925.0</v>
      </c>
      <c r="U494" s="84" t="s">
        <v>85</v>
      </c>
      <c r="V494" s="84" t="s">
        <v>129</v>
      </c>
      <c r="W494" s="85" t="b">
        <f t="shared" si="1"/>
        <v>1</v>
      </c>
      <c r="X494" s="53" t="s">
        <v>65</v>
      </c>
      <c r="Y494" s="53" t="s">
        <v>824</v>
      </c>
      <c r="Z494" s="63"/>
    </row>
    <row r="495">
      <c r="A495" s="75" t="s">
        <v>825</v>
      </c>
      <c r="B495" s="74">
        <v>8.18569939E9</v>
      </c>
      <c r="C495" s="75" t="s">
        <v>62</v>
      </c>
      <c r="D495" s="76">
        <v>45889.70017361111</v>
      </c>
      <c r="E495" s="75" t="s">
        <v>84</v>
      </c>
      <c r="F495" s="75" t="s">
        <v>129</v>
      </c>
      <c r="G495" s="77" t="s">
        <v>14</v>
      </c>
      <c r="H495" s="77">
        <v>1.0</v>
      </c>
      <c r="I495" s="80"/>
      <c r="J495" s="77">
        <v>1.0</v>
      </c>
      <c r="K495" s="79" t="s">
        <v>97</v>
      </c>
      <c r="L495" s="79"/>
      <c r="M495" s="80"/>
      <c r="N495" s="79"/>
      <c r="O495" s="81">
        <f t="array" ref="O495">IF(A495="", "", (IFNA(IF(A495="", "", INDEX(UpdateSheet!$L:$L, MATCH(1, (UpdateSheet!$G:$G=MAXIFS(UpdateSheet!$G:$G, UpdateSheet!$H:$H, G495, UpdateSheet!$G:$G, "&lt;=" &amp; D495)) * (UpdateSheet!$H:$H=G495), 0))), "") * J495) +
(IFNA(IF(A495="", "", INDEX(UpdateSheet!$P:$P, MATCH(1, (UpdateSheet!$G:$G=MAXIFS(UpdateSheet!$G:$G, UpdateSheet!$M:$M, K495, UpdateSheet!$G:$G, "&lt;=" &amp; D495)) * (UpdateSheet!$M:$M=K495), 0))), "") * N495)
)
</f>
        <v>9500</v>
      </c>
      <c r="P495" s="86"/>
      <c r="Q495" s="82">
        <f t="array" ref="Q495">IF(A495="", "", (IFNA(IF(A495="", "", INDEX(UpdateSheet!$K:$K, MATCH(1, (UpdateSheet!$G:$G=MAXIFS(UpdateSheet!$G:$G, UpdateSheet!$H:$H, G495, UpdateSheet!$I:$I, J495, UpdateSheet!$G:$G, "&lt;=" &amp; D495)) * (UpdateSheet!$H:$H=G495) *(UpdateSheet!$I:$I=J495), 0))), "")) +
(IFNA(IF(A495="", "", INDEX(UpdateSheet!$O:$O, MATCH(1, (UpdateSheet!$G:$G=MAXIFS(UpdateSheet!$G:$G, UpdateSheet!$M:$M, K495,UpdateSheet!$N:$N, N495, UpdateSheet!$G:$G, "&lt;=" &amp; D495)) * (UpdateSheet!$M:$M=K495) *(UpdateSheet!$N:$N=N495), 0))), ""))
)
</f>
        <v>35500</v>
      </c>
      <c r="R495" s="81">
        <v>26000.0</v>
      </c>
      <c r="S495" s="63" t="str">
        <f>if(A495="","","Pending")</f>
        <v>Pending</v>
      </c>
      <c r="T495" s="87"/>
      <c r="U495" s="84" t="s">
        <v>97</v>
      </c>
      <c r="V495" s="84" t="s">
        <v>97</v>
      </c>
      <c r="W495" s="85" t="b">
        <f t="shared" si="1"/>
        <v>0</v>
      </c>
      <c r="X495" s="63"/>
      <c r="Y495" s="53" t="s">
        <v>826</v>
      </c>
      <c r="Z495" s="63"/>
    </row>
    <row r="496">
      <c r="A496" s="75" t="s">
        <v>827</v>
      </c>
      <c r="B496" s="74">
        <v>8.160616473E9</v>
      </c>
      <c r="C496" s="75" t="s">
        <v>62</v>
      </c>
      <c r="D496" s="76">
        <v>45889.70878472222</v>
      </c>
      <c r="E496" s="75" t="s">
        <v>84</v>
      </c>
      <c r="F496" s="75" t="s">
        <v>129</v>
      </c>
      <c r="G496" s="77" t="s">
        <v>14</v>
      </c>
      <c r="H496" s="77">
        <v>2.0</v>
      </c>
      <c r="I496" s="80"/>
      <c r="J496" s="77">
        <v>2.0</v>
      </c>
      <c r="K496" s="79" t="s">
        <v>19</v>
      </c>
      <c r="L496" s="79">
        <v>50.0</v>
      </c>
      <c r="M496" s="80"/>
      <c r="N496" s="79">
        <v>50.0</v>
      </c>
      <c r="O496" s="81">
        <f t="array" ref="O496">IF(A496="", "", (IFNA(IF(A496="", "", INDEX(UpdateSheet!$L:$L, MATCH(1, (UpdateSheet!$G:$G=MAXIFS(UpdateSheet!$G:$G, UpdateSheet!$H:$H, G496, UpdateSheet!$G:$G, "&lt;=" &amp; D496)) * (UpdateSheet!$H:$H=G496), 0))), "") * J496) +
(IFNA(IF(A496="", "", INDEX(UpdateSheet!$P:$P, MATCH(1, (UpdateSheet!$G:$G=MAXIFS(UpdateSheet!$G:$G, UpdateSheet!$M:$M, K496, UpdateSheet!$G:$G, "&lt;=" &amp; D496)) * (UpdateSheet!$M:$M=K496), 0))), "") * N496)
)
</f>
        <v>26500</v>
      </c>
      <c r="P496" s="55">
        <v>5000.0</v>
      </c>
      <c r="Q496" s="82">
        <f t="array" ref="Q496">IF(A496="", "", (IFNA(IF(A496="", "", INDEX(UpdateSheet!$K:$K, MATCH(1, (UpdateSheet!$G:$G=MAXIFS(UpdateSheet!$G:$G, UpdateSheet!$H:$H, G496, UpdateSheet!$I:$I, J496, UpdateSheet!$G:$G, "&lt;=" &amp; D496)) * (UpdateSheet!$H:$H=G496) *(UpdateSheet!$I:$I=J496), 0))), "")) +
(IFNA(IF(A496="", "", INDEX(UpdateSheet!$O:$O, MATCH(1, (UpdateSheet!$G:$G=MAXIFS(UpdateSheet!$G:$G, UpdateSheet!$M:$M, K496,UpdateSheet!$N:$N, N496, UpdateSheet!$G:$G, "&lt;=" &amp; D496)) * (UpdateSheet!$M:$M=K496) *(UpdateSheet!$N:$N=N496), 0))), ""))
)
</f>
        <v>80000</v>
      </c>
      <c r="R496" s="81">
        <v>48500.0</v>
      </c>
      <c r="S496" s="53" t="s">
        <v>72</v>
      </c>
      <c r="T496" s="83">
        <v>45890.0</v>
      </c>
      <c r="U496" s="84" t="s">
        <v>84</v>
      </c>
      <c r="V496" s="84" t="s">
        <v>129</v>
      </c>
      <c r="W496" s="85" t="b">
        <f t="shared" si="1"/>
        <v>1</v>
      </c>
      <c r="X496" s="53" t="s">
        <v>61</v>
      </c>
      <c r="Y496" s="53"/>
      <c r="Z496" s="63"/>
    </row>
    <row r="497">
      <c r="A497" s="75" t="s">
        <v>828</v>
      </c>
      <c r="B497" s="74">
        <v>8.07369734E9</v>
      </c>
      <c r="C497" s="75" t="s">
        <v>62</v>
      </c>
      <c r="D497" s="76">
        <v>45894.288402777776</v>
      </c>
      <c r="E497" s="75" t="s">
        <v>84</v>
      </c>
      <c r="F497" s="75" t="s">
        <v>129</v>
      </c>
      <c r="G497" s="77" t="s">
        <v>14</v>
      </c>
      <c r="H497" s="77">
        <v>1.0</v>
      </c>
      <c r="I497" s="80"/>
      <c r="J497" s="77">
        <v>1.0</v>
      </c>
      <c r="K497" s="79" t="s">
        <v>19</v>
      </c>
      <c r="L497" s="79">
        <v>50.0</v>
      </c>
      <c r="M497" s="80"/>
      <c r="N497" s="79">
        <v>50.0</v>
      </c>
      <c r="O497" s="81">
        <f t="array" ref="O497">IF(A497="", "", (IFNA(IF(A497="", "", INDEX(UpdateSheet!$L:$L, MATCH(1, (UpdateSheet!$G:$G=MAXIFS(UpdateSheet!$G:$G, UpdateSheet!$H:$H, G497, UpdateSheet!$G:$G, "&lt;=" &amp; D497)) * (UpdateSheet!$H:$H=G497), 0))), "") * J497) +
(IFNA(IF(A497="", "", INDEX(UpdateSheet!$P:$P, MATCH(1, (UpdateSheet!$G:$G=MAXIFS(UpdateSheet!$G:$G, UpdateSheet!$M:$M, K497, UpdateSheet!$G:$G, "&lt;=" &amp; D497)) * (UpdateSheet!$M:$M=K497), 0))), "") * N497)
)
</f>
        <v>17000</v>
      </c>
      <c r="P497" s="55">
        <v>6000.0</v>
      </c>
      <c r="Q497" s="82">
        <f t="array" ref="Q497">IF(A497="", "", (IFNA(IF(A497="", "", INDEX(UpdateSheet!$K:$K, MATCH(1, (UpdateSheet!$G:$G=MAXIFS(UpdateSheet!$G:$G, UpdateSheet!$H:$H, G497, UpdateSheet!$I:$I, J497, UpdateSheet!$G:$G, "&lt;=" &amp; D497)) * (UpdateSheet!$H:$H=G497) *(UpdateSheet!$I:$I=J497), 0))), "")) +
(IFNA(IF(A497="", "", INDEX(UpdateSheet!$O:$O, MATCH(1, (UpdateSheet!$G:$G=MAXIFS(UpdateSheet!$G:$G, UpdateSheet!$M:$M, K497,UpdateSheet!$N:$N, N497, UpdateSheet!$G:$G, "&lt;=" &amp; D497)) * (UpdateSheet!$M:$M=K497) *(UpdateSheet!$N:$N=N497), 0))), ""))
)
</f>
        <v>66000</v>
      </c>
      <c r="R497" s="81">
        <v>43000.0</v>
      </c>
      <c r="S497" s="53" t="s">
        <v>72</v>
      </c>
      <c r="T497" s="83">
        <v>45897.0</v>
      </c>
      <c r="U497" s="84" t="s">
        <v>84</v>
      </c>
      <c r="V497" s="84" t="s">
        <v>129</v>
      </c>
      <c r="W497" s="85" t="b">
        <f t="shared" si="1"/>
        <v>1</v>
      </c>
      <c r="X497" s="53" t="s">
        <v>60</v>
      </c>
      <c r="Y497" s="53"/>
      <c r="Z497" s="63"/>
    </row>
    <row r="498">
      <c r="A498" s="75" t="s">
        <v>829</v>
      </c>
      <c r="B498" s="74">
        <v>8.033023435E9</v>
      </c>
      <c r="C498" s="75" t="s">
        <v>52</v>
      </c>
      <c r="D498" s="76">
        <v>45894.307222222225</v>
      </c>
      <c r="E498" s="75" t="s">
        <v>84</v>
      </c>
      <c r="F498" s="75" t="s">
        <v>129</v>
      </c>
      <c r="G498" s="77" t="s">
        <v>14</v>
      </c>
      <c r="H498" s="77">
        <v>1.0</v>
      </c>
      <c r="I498" s="80"/>
      <c r="J498" s="77">
        <v>1.0</v>
      </c>
      <c r="K498" s="79" t="s">
        <v>97</v>
      </c>
      <c r="L498" s="79"/>
      <c r="M498" s="80"/>
      <c r="N498" s="79"/>
      <c r="O498" s="81">
        <f t="array" ref="O498">IF(A498="", "", (IFNA(IF(A498="", "", INDEX(UpdateSheet!$L:$L, MATCH(1, (UpdateSheet!$G:$G=MAXIFS(UpdateSheet!$G:$G, UpdateSheet!$H:$H, G498, UpdateSheet!$G:$G, "&lt;=" &amp; D498)) * (UpdateSheet!$H:$H=G498), 0))), "") * J498) +
(IFNA(IF(A498="", "", INDEX(UpdateSheet!$P:$P, MATCH(1, (UpdateSheet!$G:$G=MAXIFS(UpdateSheet!$G:$G, UpdateSheet!$M:$M, K498, UpdateSheet!$G:$G, "&lt;=" &amp; D498)) * (UpdateSheet!$M:$M=K498), 0))), "") * N498)
)
</f>
        <v>9500</v>
      </c>
      <c r="P498" s="55">
        <v>4000.0</v>
      </c>
      <c r="Q498" s="82">
        <f t="array" ref="Q498">IF(A498="", "", (IFNA(IF(A498="", "", INDEX(UpdateSheet!$K:$K, MATCH(1, (UpdateSheet!$G:$G=MAXIFS(UpdateSheet!$G:$G, UpdateSheet!$H:$H, G498, UpdateSheet!$I:$I, J498, UpdateSheet!$G:$G, "&lt;=" &amp; D498)) * (UpdateSheet!$H:$H=G498) *(UpdateSheet!$I:$I=J498), 0))), "")) +
(IFNA(IF(A498="", "", INDEX(UpdateSheet!$O:$O, MATCH(1, (UpdateSheet!$G:$G=MAXIFS(UpdateSheet!$G:$G, UpdateSheet!$M:$M, K498,UpdateSheet!$N:$N, N498, UpdateSheet!$G:$G, "&lt;=" &amp; D498)) * (UpdateSheet!$M:$M=K498) *(UpdateSheet!$N:$N=N498), 0))), ""))
)
</f>
        <v>35500</v>
      </c>
      <c r="R498" s="81">
        <v>22000.0</v>
      </c>
      <c r="S498" s="53" t="s">
        <v>72</v>
      </c>
      <c r="T498" s="83">
        <v>45894.0</v>
      </c>
      <c r="U498" s="84" t="s">
        <v>84</v>
      </c>
      <c r="V498" s="84" t="s">
        <v>129</v>
      </c>
      <c r="W498" s="85" t="b">
        <f t="shared" si="1"/>
        <v>1</v>
      </c>
      <c r="X498" s="53" t="s">
        <v>51</v>
      </c>
      <c r="Y498" s="63"/>
      <c r="Z498" s="63"/>
    </row>
    <row r="499">
      <c r="A499" s="75" t="s">
        <v>830</v>
      </c>
      <c r="B499" s="74">
        <v>8.02476594E9</v>
      </c>
      <c r="C499" s="75" t="s">
        <v>62</v>
      </c>
      <c r="D499" s="76">
        <v>45894.335763888885</v>
      </c>
      <c r="E499" s="75" t="s">
        <v>84</v>
      </c>
      <c r="F499" s="75" t="s">
        <v>129</v>
      </c>
      <c r="G499" s="77" t="s">
        <v>14</v>
      </c>
      <c r="H499" s="77">
        <v>1.0</v>
      </c>
      <c r="I499" s="80"/>
      <c r="J499" s="77">
        <v>1.0</v>
      </c>
      <c r="K499" s="79" t="s">
        <v>97</v>
      </c>
      <c r="L499" s="79"/>
      <c r="M499" s="80"/>
      <c r="N499" s="79"/>
      <c r="O499" s="81">
        <f t="array" ref="O499">IF(A499="", "", (IFNA(IF(A499="", "", INDEX(UpdateSheet!$L:$L, MATCH(1, (UpdateSheet!$G:$G=MAXIFS(UpdateSheet!$G:$G, UpdateSheet!$H:$H, G499, UpdateSheet!$G:$G, "&lt;=" &amp; D499)) * (UpdateSheet!$H:$H=G499), 0))), "") * J499) +
(IFNA(IF(A499="", "", INDEX(UpdateSheet!$P:$P, MATCH(1, (UpdateSheet!$G:$G=MAXIFS(UpdateSheet!$G:$G, UpdateSheet!$M:$M, K499, UpdateSheet!$G:$G, "&lt;=" &amp; D499)) * (UpdateSheet!$M:$M=K499), 0))), "") * N499)
)
</f>
        <v>9500</v>
      </c>
      <c r="P499" s="86"/>
      <c r="Q499" s="82">
        <f t="array" ref="Q499">IF(A499="", "", (IFNA(IF(A499="", "", INDEX(UpdateSheet!$K:$K, MATCH(1, (UpdateSheet!$G:$G=MAXIFS(UpdateSheet!$G:$G, UpdateSheet!$H:$H, G499, UpdateSheet!$I:$I, J499, UpdateSheet!$G:$G, "&lt;=" &amp; D499)) * (UpdateSheet!$H:$H=G499) *(UpdateSheet!$I:$I=J499), 0))), "")) +
(IFNA(IF(A499="", "", INDEX(UpdateSheet!$O:$O, MATCH(1, (UpdateSheet!$G:$G=MAXIFS(UpdateSheet!$G:$G, UpdateSheet!$M:$M, K499,UpdateSheet!$N:$N, N499, UpdateSheet!$G:$G, "&lt;=" &amp; D499)) * (UpdateSheet!$M:$M=K499) *(UpdateSheet!$N:$N=N499), 0))), ""))
)
</f>
        <v>35500</v>
      </c>
      <c r="R499" s="81">
        <v>26000.0</v>
      </c>
      <c r="S499" s="63" t="str">
        <f t="shared" ref="S499:S500" si="50">if(A499="","","Pending")</f>
        <v>Pending</v>
      </c>
      <c r="T499" s="87"/>
      <c r="U499" s="84" t="s">
        <v>97</v>
      </c>
      <c r="V499" s="84" t="s">
        <v>97</v>
      </c>
      <c r="W499" s="85" t="b">
        <f t="shared" si="1"/>
        <v>0</v>
      </c>
      <c r="X499" s="63"/>
      <c r="Y499" s="53" t="s">
        <v>831</v>
      </c>
      <c r="Z499" s="63"/>
    </row>
    <row r="500">
      <c r="A500" s="75" t="s">
        <v>832</v>
      </c>
      <c r="B500" s="74">
        <v>7.033474545E9</v>
      </c>
      <c r="C500" s="75" t="s">
        <v>191</v>
      </c>
      <c r="D500" s="76">
        <v>45894.35770833334</v>
      </c>
      <c r="E500" s="75" t="s">
        <v>84</v>
      </c>
      <c r="F500" s="75" t="s">
        <v>129</v>
      </c>
      <c r="G500" s="77" t="s">
        <v>14</v>
      </c>
      <c r="H500" s="77">
        <v>1.0</v>
      </c>
      <c r="I500" s="80"/>
      <c r="J500" s="77">
        <v>1.0</v>
      </c>
      <c r="K500" s="79" t="s">
        <v>97</v>
      </c>
      <c r="L500" s="79"/>
      <c r="M500" s="80"/>
      <c r="N500" s="79"/>
      <c r="O500" s="81">
        <f t="array" ref="O500">IF(A500="", "", (IFNA(IF(A500="", "", INDEX(UpdateSheet!$L:$L, MATCH(1, (UpdateSheet!$G:$G=MAXIFS(UpdateSheet!$G:$G, UpdateSheet!$H:$H, G500, UpdateSheet!$G:$G, "&lt;=" &amp; D500)) * (UpdateSheet!$H:$H=G500), 0))), "") * J500) +
(IFNA(IF(A500="", "", INDEX(UpdateSheet!$P:$P, MATCH(1, (UpdateSheet!$G:$G=MAXIFS(UpdateSheet!$G:$G, UpdateSheet!$M:$M, K500, UpdateSheet!$G:$G, "&lt;=" &amp; D500)) * (UpdateSheet!$M:$M=K500), 0))), "") * N500)
)
</f>
        <v>9500</v>
      </c>
      <c r="P500" s="86"/>
      <c r="Q500" s="82">
        <f t="array" ref="Q500">IF(A500="", "", (IFNA(IF(A500="", "", INDEX(UpdateSheet!$K:$K, MATCH(1, (UpdateSheet!$G:$G=MAXIFS(UpdateSheet!$G:$G, UpdateSheet!$H:$H, G500, UpdateSheet!$I:$I, J500, UpdateSheet!$G:$G, "&lt;=" &amp; D500)) * (UpdateSheet!$H:$H=G500) *(UpdateSheet!$I:$I=J500), 0))), "")) +
(IFNA(IF(A500="", "", INDEX(UpdateSheet!$O:$O, MATCH(1, (UpdateSheet!$G:$G=MAXIFS(UpdateSheet!$G:$G, UpdateSheet!$M:$M, K500,UpdateSheet!$N:$N, N500, UpdateSheet!$G:$G, "&lt;=" &amp; D500)) * (UpdateSheet!$M:$M=K500) *(UpdateSheet!$N:$N=N500), 0))), ""))
)
</f>
        <v>35500</v>
      </c>
      <c r="R500" s="81">
        <v>26000.0</v>
      </c>
      <c r="S500" s="63" t="str">
        <f t="shared" si="50"/>
        <v>Pending</v>
      </c>
      <c r="T500" s="87"/>
      <c r="U500" s="84" t="s">
        <v>97</v>
      </c>
      <c r="V500" s="84" t="s">
        <v>97</v>
      </c>
      <c r="W500" s="85" t="b">
        <f t="shared" si="1"/>
        <v>0</v>
      </c>
      <c r="X500" s="63"/>
      <c r="Y500" s="53" t="s">
        <v>833</v>
      </c>
      <c r="Z500" s="63"/>
    </row>
    <row r="501">
      <c r="A501" s="75" t="s">
        <v>834</v>
      </c>
      <c r="B501" s="74">
        <v>7.066381154E9</v>
      </c>
      <c r="C501" s="75" t="s">
        <v>52</v>
      </c>
      <c r="D501" s="76">
        <v>45894.45359953704</v>
      </c>
      <c r="E501" s="75" t="s">
        <v>84</v>
      </c>
      <c r="F501" s="75" t="s">
        <v>129</v>
      </c>
      <c r="G501" s="77" t="s">
        <v>14</v>
      </c>
      <c r="H501" s="77">
        <v>2.0</v>
      </c>
      <c r="I501" s="80"/>
      <c r="J501" s="77">
        <v>2.0</v>
      </c>
      <c r="K501" s="79" t="s">
        <v>97</v>
      </c>
      <c r="L501" s="79"/>
      <c r="M501" s="80"/>
      <c r="N501" s="79"/>
      <c r="O501" s="81">
        <f t="array" ref="O501">IF(A501="", "", (IFNA(IF(A501="", "", INDEX(UpdateSheet!$L:$L, MATCH(1, (UpdateSheet!$G:$G=MAXIFS(UpdateSheet!$G:$G, UpdateSheet!$H:$H, G501, UpdateSheet!$G:$G, "&lt;=" &amp; D501)) * (UpdateSheet!$H:$H=G501), 0))), "") * J501) +
(IFNA(IF(A501="", "", INDEX(UpdateSheet!$P:$P, MATCH(1, (UpdateSheet!$G:$G=MAXIFS(UpdateSheet!$G:$G, UpdateSheet!$M:$M, K501, UpdateSheet!$G:$G, "&lt;=" &amp; D501)) * (UpdateSheet!$M:$M=K501), 0))), "") * N501)
)
</f>
        <v>19000</v>
      </c>
      <c r="P501" s="86"/>
      <c r="Q501" s="82">
        <f t="array" ref="Q501">IF(A501="", "", (IFNA(IF(A501="", "", INDEX(UpdateSheet!$K:$K, MATCH(1, (UpdateSheet!$G:$G=MAXIFS(UpdateSheet!$G:$G, UpdateSheet!$H:$H, G501, UpdateSheet!$I:$I, J501, UpdateSheet!$G:$G, "&lt;=" &amp; D501)) * (UpdateSheet!$H:$H=G501) *(UpdateSheet!$I:$I=J501), 0))), "")) +
(IFNA(IF(A501="", "", INDEX(UpdateSheet!$O:$O, MATCH(1, (UpdateSheet!$G:$G=MAXIFS(UpdateSheet!$G:$G, UpdateSheet!$M:$M, K501,UpdateSheet!$N:$N, N501, UpdateSheet!$G:$G, "&lt;=" &amp; D501)) * (UpdateSheet!$M:$M=K501) *(UpdateSheet!$N:$N=N501), 0))), ""))
)
</f>
        <v>49500</v>
      </c>
      <c r="R501" s="81">
        <v>30500.0</v>
      </c>
      <c r="S501" s="53" t="s">
        <v>126</v>
      </c>
      <c r="T501" s="87"/>
      <c r="U501" s="84" t="s">
        <v>97</v>
      </c>
      <c r="V501" s="84" t="s">
        <v>97</v>
      </c>
      <c r="W501" s="85" t="b">
        <f t="shared" si="1"/>
        <v>0</v>
      </c>
      <c r="X501" s="63"/>
      <c r="Y501" s="53" t="s">
        <v>835</v>
      </c>
      <c r="Z501" s="63"/>
    </row>
    <row r="502">
      <c r="A502" s="75" t="s">
        <v>836</v>
      </c>
      <c r="B502" s="74">
        <v>7.032231231E9</v>
      </c>
      <c r="C502" s="75" t="s">
        <v>12</v>
      </c>
      <c r="D502" s="76">
        <v>45894.462905092594</v>
      </c>
      <c r="E502" s="75" t="s">
        <v>84</v>
      </c>
      <c r="F502" s="75" t="s">
        <v>129</v>
      </c>
      <c r="G502" s="77" t="s">
        <v>14</v>
      </c>
      <c r="H502" s="77">
        <v>1.0</v>
      </c>
      <c r="I502" s="80"/>
      <c r="J502" s="77">
        <v>1.0</v>
      </c>
      <c r="K502" s="79" t="s">
        <v>97</v>
      </c>
      <c r="L502" s="79"/>
      <c r="M502" s="80"/>
      <c r="N502" s="79"/>
      <c r="O502" s="81">
        <f t="array" ref="O502">IF(A502="", "", (IFNA(IF(A502="", "", INDEX(UpdateSheet!$L:$L, MATCH(1, (UpdateSheet!$G:$G=MAXIFS(UpdateSheet!$G:$G, UpdateSheet!$H:$H, G502, UpdateSheet!$G:$G, "&lt;=" &amp; D502)) * (UpdateSheet!$H:$H=G502), 0))), "") * J502) +
(IFNA(IF(A502="", "", INDEX(UpdateSheet!$P:$P, MATCH(1, (UpdateSheet!$G:$G=MAXIFS(UpdateSheet!$G:$G, UpdateSheet!$M:$M, K502, UpdateSheet!$G:$G, "&lt;=" &amp; D502)) * (UpdateSheet!$M:$M=K502), 0))), "") * N502)
)
</f>
        <v>9500</v>
      </c>
      <c r="P502" s="86"/>
      <c r="Q502" s="82">
        <f t="array" ref="Q502">IF(A502="", "", (IFNA(IF(A502="", "", INDEX(UpdateSheet!$K:$K, MATCH(1, (UpdateSheet!$G:$G=MAXIFS(UpdateSheet!$G:$G, UpdateSheet!$H:$H, G502, UpdateSheet!$I:$I, J502, UpdateSheet!$G:$G, "&lt;=" &amp; D502)) * (UpdateSheet!$H:$H=G502) *(UpdateSheet!$I:$I=J502), 0))), "")) +
(IFNA(IF(A502="", "", INDEX(UpdateSheet!$O:$O, MATCH(1, (UpdateSheet!$G:$G=MAXIFS(UpdateSheet!$G:$G, UpdateSheet!$M:$M, K502,UpdateSheet!$N:$N, N502, UpdateSheet!$G:$G, "&lt;=" &amp; D502)) * (UpdateSheet!$M:$M=K502) *(UpdateSheet!$N:$N=N502), 0))), ""))
)
</f>
        <v>35500</v>
      </c>
      <c r="R502" s="81">
        <v>26000.0</v>
      </c>
      <c r="S502" s="63" t="str">
        <f>if(A502="","","Pending")</f>
        <v>Pending</v>
      </c>
      <c r="T502" s="87"/>
      <c r="U502" s="84" t="s">
        <v>97</v>
      </c>
      <c r="V502" s="84" t="s">
        <v>97</v>
      </c>
      <c r="W502" s="85" t="b">
        <f t="shared" si="1"/>
        <v>0</v>
      </c>
      <c r="X502" s="63"/>
      <c r="Y502" s="53" t="s">
        <v>479</v>
      </c>
      <c r="Z502" s="63"/>
    </row>
    <row r="503">
      <c r="A503" s="75" t="s">
        <v>837</v>
      </c>
      <c r="B503" s="74">
        <v>8.034567305E9</v>
      </c>
      <c r="C503" s="75" t="s">
        <v>62</v>
      </c>
      <c r="D503" s="76">
        <v>45894.46789351852</v>
      </c>
      <c r="E503" s="75" t="s">
        <v>84</v>
      </c>
      <c r="F503" s="75" t="s">
        <v>129</v>
      </c>
      <c r="G503" s="77" t="s">
        <v>14</v>
      </c>
      <c r="H503" s="77">
        <v>1.0</v>
      </c>
      <c r="I503" s="80"/>
      <c r="J503" s="77">
        <v>1.0</v>
      </c>
      <c r="K503" s="79" t="s">
        <v>97</v>
      </c>
      <c r="L503" s="79"/>
      <c r="M503" s="80"/>
      <c r="N503" s="79"/>
      <c r="O503" s="81">
        <f t="array" ref="O503">IF(A503="", "", (IFNA(IF(A503="", "", INDEX(UpdateSheet!$L:$L, MATCH(1, (UpdateSheet!$G:$G=MAXIFS(UpdateSheet!$G:$G, UpdateSheet!$H:$H, G503, UpdateSheet!$G:$G, "&lt;=" &amp; D503)) * (UpdateSheet!$H:$H=G503), 0))), "") * J503) +
(IFNA(IF(A503="", "", INDEX(UpdateSheet!$P:$P, MATCH(1, (UpdateSheet!$G:$G=MAXIFS(UpdateSheet!$G:$G, UpdateSheet!$M:$M, K503, UpdateSheet!$G:$G, "&lt;=" &amp; D503)) * (UpdateSheet!$M:$M=K503), 0))), "") * N503)
)
</f>
        <v>9500</v>
      </c>
      <c r="P503" s="55">
        <v>5000.0</v>
      </c>
      <c r="Q503" s="82">
        <f t="array" ref="Q503">IF(A503="", "", (IFNA(IF(A503="", "", INDEX(UpdateSheet!$K:$K, MATCH(1, (UpdateSheet!$G:$G=MAXIFS(UpdateSheet!$G:$G, UpdateSheet!$H:$H, G503, UpdateSheet!$I:$I, J503, UpdateSheet!$G:$G, "&lt;=" &amp; D503)) * (UpdateSheet!$H:$H=G503) *(UpdateSheet!$I:$I=J503), 0))), "")) +
(IFNA(IF(A503="", "", INDEX(UpdateSheet!$O:$O, MATCH(1, (UpdateSheet!$G:$G=MAXIFS(UpdateSheet!$G:$G, UpdateSheet!$M:$M, K503,UpdateSheet!$N:$N, N503, UpdateSheet!$G:$G, "&lt;=" &amp; D503)) * (UpdateSheet!$M:$M=K503) *(UpdateSheet!$N:$N=N503), 0))), ""))
)
</f>
        <v>35500</v>
      </c>
      <c r="R503" s="81">
        <v>21000.0</v>
      </c>
      <c r="S503" s="53" t="s">
        <v>72</v>
      </c>
      <c r="T503" s="83">
        <v>45894.0</v>
      </c>
      <c r="U503" s="84" t="s">
        <v>84</v>
      </c>
      <c r="V503" s="84" t="s">
        <v>129</v>
      </c>
      <c r="W503" s="85" t="b">
        <f t="shared" si="1"/>
        <v>1</v>
      </c>
      <c r="X503" s="53" t="s">
        <v>60</v>
      </c>
      <c r="Y503" s="63"/>
      <c r="Z503" s="63"/>
    </row>
    <row r="504">
      <c r="A504" s="75" t="s">
        <v>838</v>
      </c>
      <c r="B504" s="74">
        <v>9.04424303E9</v>
      </c>
      <c r="C504" s="75" t="s">
        <v>134</v>
      </c>
      <c r="D504" s="76">
        <v>45894.50515046297</v>
      </c>
      <c r="E504" s="75" t="s">
        <v>84</v>
      </c>
      <c r="F504" s="75" t="s">
        <v>129</v>
      </c>
      <c r="G504" s="77" t="s">
        <v>14</v>
      </c>
      <c r="H504" s="77">
        <v>1.0</v>
      </c>
      <c r="I504" s="80"/>
      <c r="J504" s="77">
        <v>1.0</v>
      </c>
      <c r="K504" s="79" t="s">
        <v>97</v>
      </c>
      <c r="L504" s="79"/>
      <c r="M504" s="80"/>
      <c r="N504" s="79"/>
      <c r="O504" s="81">
        <f t="array" ref="O504">IF(A504="", "", (IFNA(IF(A504="", "", INDEX(UpdateSheet!$L:$L, MATCH(1, (UpdateSheet!$G:$G=MAXIFS(UpdateSheet!$G:$G, UpdateSheet!$H:$H, G504, UpdateSheet!$G:$G, "&lt;=" &amp; D504)) * (UpdateSheet!$H:$H=G504), 0))), "") * J504) +
(IFNA(IF(A504="", "", INDEX(UpdateSheet!$P:$P, MATCH(1, (UpdateSheet!$G:$G=MAXIFS(UpdateSheet!$G:$G, UpdateSheet!$M:$M, K504, UpdateSheet!$G:$G, "&lt;=" &amp; D504)) * (UpdateSheet!$M:$M=K504), 0))), "") * N504)
)
</f>
        <v>9500</v>
      </c>
      <c r="P504" s="86"/>
      <c r="Q504" s="82">
        <f t="array" ref="Q504">IF(A504="", "", (IFNA(IF(A504="", "", INDEX(UpdateSheet!$K:$K, MATCH(1, (UpdateSheet!$G:$G=MAXIFS(UpdateSheet!$G:$G, UpdateSheet!$H:$H, G504, UpdateSheet!$I:$I, J504, UpdateSheet!$G:$G, "&lt;=" &amp; D504)) * (UpdateSheet!$H:$H=G504) *(UpdateSheet!$I:$I=J504), 0))), "")) +
(IFNA(IF(A504="", "", INDEX(UpdateSheet!$O:$O, MATCH(1, (UpdateSheet!$G:$G=MAXIFS(UpdateSheet!$G:$G, UpdateSheet!$M:$M, K504,UpdateSheet!$N:$N, N504, UpdateSheet!$G:$G, "&lt;=" &amp; D504)) * (UpdateSheet!$M:$M=K504) *(UpdateSheet!$N:$N=N504), 0))), ""))
)
</f>
        <v>35500</v>
      </c>
      <c r="R504" s="81">
        <v>26000.0</v>
      </c>
      <c r="S504" s="63" t="str">
        <f>if(A504="","","Pending")</f>
        <v>Pending</v>
      </c>
      <c r="T504" s="87"/>
      <c r="U504" s="84" t="s">
        <v>97</v>
      </c>
      <c r="V504" s="84" t="s">
        <v>97</v>
      </c>
      <c r="W504" s="85" t="b">
        <f t="shared" si="1"/>
        <v>0</v>
      </c>
      <c r="X504" s="63"/>
      <c r="Y504" s="53" t="s">
        <v>839</v>
      </c>
      <c r="Z504" s="63"/>
    </row>
    <row r="505">
      <c r="A505" s="75" t="s">
        <v>840</v>
      </c>
      <c r="B505" s="74">
        <v>8.034813455E9</v>
      </c>
      <c r="C505" s="75" t="s">
        <v>131</v>
      </c>
      <c r="D505" s="76">
        <v>45894.66568287037</v>
      </c>
      <c r="E505" s="75" t="s">
        <v>84</v>
      </c>
      <c r="F505" s="75" t="s">
        <v>129</v>
      </c>
      <c r="G505" s="77" t="s">
        <v>14</v>
      </c>
      <c r="H505" s="77">
        <v>1.0</v>
      </c>
      <c r="I505" s="80"/>
      <c r="J505" s="77">
        <v>1.0</v>
      </c>
      <c r="K505" s="79" t="s">
        <v>97</v>
      </c>
      <c r="L505" s="79"/>
      <c r="M505" s="80"/>
      <c r="N505" s="79"/>
      <c r="O505" s="81">
        <f t="array" ref="O505">IF(A505="", "", (IFNA(IF(A505="", "", INDEX(UpdateSheet!$L:$L, MATCH(1, (UpdateSheet!$G:$G=MAXIFS(UpdateSheet!$G:$G, UpdateSheet!$H:$H, G505, UpdateSheet!$G:$G, "&lt;=" &amp; D505)) * (UpdateSheet!$H:$H=G505), 0))), "") * J505) +
(IFNA(IF(A505="", "", INDEX(UpdateSheet!$P:$P, MATCH(1, (UpdateSheet!$G:$G=MAXIFS(UpdateSheet!$G:$G, UpdateSheet!$M:$M, K505, UpdateSheet!$G:$G, "&lt;=" &amp; D505)) * (UpdateSheet!$M:$M=K505), 0))), "") * N505)
)
</f>
        <v>9500</v>
      </c>
      <c r="P505" s="55">
        <v>5000.0</v>
      </c>
      <c r="Q505" s="82">
        <f t="array" ref="Q505">IF(A505="", "", (IFNA(IF(A505="", "", INDEX(UpdateSheet!$K:$K, MATCH(1, (UpdateSheet!$G:$G=MAXIFS(UpdateSheet!$G:$G, UpdateSheet!$H:$H, G505, UpdateSheet!$I:$I, J505, UpdateSheet!$G:$G, "&lt;=" &amp; D505)) * (UpdateSheet!$H:$H=G505) *(UpdateSheet!$I:$I=J505), 0))), "")) +
(IFNA(IF(A505="", "", INDEX(UpdateSheet!$O:$O, MATCH(1, (UpdateSheet!$G:$G=MAXIFS(UpdateSheet!$G:$G, UpdateSheet!$M:$M, K505,UpdateSheet!$N:$N, N505, UpdateSheet!$G:$G, "&lt;=" &amp; D505)) * (UpdateSheet!$M:$M=K505) *(UpdateSheet!$N:$N=N505), 0))), ""))
)
</f>
        <v>35500</v>
      </c>
      <c r="R505" s="81">
        <v>21000.0</v>
      </c>
      <c r="S505" s="53" t="s">
        <v>72</v>
      </c>
      <c r="T505" s="83">
        <v>45895.0</v>
      </c>
      <c r="U505" s="84" t="s">
        <v>84</v>
      </c>
      <c r="V505" s="84" t="s">
        <v>129</v>
      </c>
      <c r="W505" s="85" t="b">
        <f t="shared" si="1"/>
        <v>1</v>
      </c>
      <c r="X505" s="53" t="s">
        <v>55</v>
      </c>
      <c r="Y505" s="63"/>
      <c r="Z505" s="63"/>
    </row>
    <row r="506">
      <c r="A506" s="75" t="s">
        <v>841</v>
      </c>
      <c r="B506" s="74">
        <v>2.349122291351E12</v>
      </c>
      <c r="C506" s="75" t="s">
        <v>62</v>
      </c>
      <c r="D506" s="76">
        <v>45895.20046296297</v>
      </c>
      <c r="E506" s="75" t="s">
        <v>84</v>
      </c>
      <c r="F506" s="75" t="s">
        <v>129</v>
      </c>
      <c r="G506" s="77" t="s">
        <v>14</v>
      </c>
      <c r="H506" s="77">
        <v>2.0</v>
      </c>
      <c r="I506" s="80"/>
      <c r="J506" s="77">
        <v>2.0</v>
      </c>
      <c r="K506" s="79" t="s">
        <v>19</v>
      </c>
      <c r="L506" s="79">
        <v>50.0</v>
      </c>
      <c r="M506" s="80"/>
      <c r="N506" s="79">
        <v>50.0</v>
      </c>
      <c r="O506" s="81">
        <f t="array" ref="O506">IF(A506="", "", (IFNA(IF(A506="", "", INDEX(UpdateSheet!$L:$L, MATCH(1, (UpdateSheet!$G:$G=MAXIFS(UpdateSheet!$G:$G, UpdateSheet!$H:$H, G506, UpdateSheet!$G:$G, "&lt;=" &amp; D506)) * (UpdateSheet!$H:$H=G506), 0))), "") * J506) +
(IFNA(IF(A506="", "", INDEX(UpdateSheet!$P:$P, MATCH(1, (UpdateSheet!$G:$G=MAXIFS(UpdateSheet!$G:$G, UpdateSheet!$M:$M, K506, UpdateSheet!$G:$G, "&lt;=" &amp; D506)) * (UpdateSheet!$M:$M=K506), 0))), "") * N506)
)
</f>
        <v>26500</v>
      </c>
      <c r="P506" s="55">
        <v>6000.0</v>
      </c>
      <c r="Q506" s="82">
        <f t="array" ref="Q506">IF(A506="", "", (IFNA(IF(A506="", "", INDEX(UpdateSheet!$K:$K, MATCH(1, (UpdateSheet!$G:$G=MAXIFS(UpdateSheet!$G:$G, UpdateSheet!$H:$H, G506, UpdateSheet!$I:$I, J506, UpdateSheet!$G:$G, "&lt;=" &amp; D506)) * (UpdateSheet!$H:$H=G506) *(UpdateSheet!$I:$I=J506), 0))), "")) +
(IFNA(IF(A506="", "", INDEX(UpdateSheet!$O:$O, MATCH(1, (UpdateSheet!$G:$G=MAXIFS(UpdateSheet!$G:$G, UpdateSheet!$M:$M, K506,UpdateSheet!$N:$N, N506, UpdateSheet!$G:$G, "&lt;=" &amp; D506)) * (UpdateSheet!$M:$M=K506) *(UpdateSheet!$N:$N=N506), 0))), ""))
)
</f>
        <v>80000</v>
      </c>
      <c r="R506" s="81">
        <v>47500.0</v>
      </c>
      <c r="S506" s="53" t="s">
        <v>72</v>
      </c>
      <c r="T506" s="83">
        <v>45895.0</v>
      </c>
      <c r="U506" s="84" t="s">
        <v>84</v>
      </c>
      <c r="V506" s="84" t="s">
        <v>129</v>
      </c>
      <c r="W506" s="85" t="b">
        <f t="shared" si="1"/>
        <v>1</v>
      </c>
      <c r="X506" s="53" t="s">
        <v>60</v>
      </c>
      <c r="Y506" s="63"/>
      <c r="Z506" s="63"/>
    </row>
    <row r="507">
      <c r="A507" s="75" t="s">
        <v>842</v>
      </c>
      <c r="B507" s="74">
        <v>8.068456849E9</v>
      </c>
      <c r="C507" s="75" t="s">
        <v>62</v>
      </c>
      <c r="D507" s="76">
        <v>45895.206238425926</v>
      </c>
      <c r="E507" s="75" t="s">
        <v>84</v>
      </c>
      <c r="F507" s="75" t="s">
        <v>129</v>
      </c>
      <c r="G507" s="77" t="s">
        <v>14</v>
      </c>
      <c r="H507" s="77">
        <v>1.0</v>
      </c>
      <c r="I507" s="80"/>
      <c r="J507" s="77">
        <v>1.0</v>
      </c>
      <c r="K507" s="79" t="s">
        <v>19</v>
      </c>
      <c r="L507" s="79">
        <v>50.0</v>
      </c>
      <c r="M507" s="80"/>
      <c r="N507" s="79">
        <v>50.0</v>
      </c>
      <c r="O507" s="81">
        <f t="array" ref="O507">IF(A507="", "", (IFNA(IF(A507="", "", INDEX(UpdateSheet!$L:$L, MATCH(1, (UpdateSheet!$G:$G=MAXIFS(UpdateSheet!$G:$G, UpdateSheet!$H:$H, G507, UpdateSheet!$G:$G, "&lt;=" &amp; D507)) * (UpdateSheet!$H:$H=G507), 0))), "") * J507) +
(IFNA(IF(A507="", "", INDEX(UpdateSheet!$P:$P, MATCH(1, (UpdateSheet!$G:$G=MAXIFS(UpdateSheet!$G:$G, UpdateSheet!$M:$M, K507, UpdateSheet!$G:$G, "&lt;=" &amp; D507)) * (UpdateSheet!$M:$M=K507), 0))), "") * N507)
)
</f>
        <v>17000</v>
      </c>
      <c r="P507" s="55">
        <v>7000.0</v>
      </c>
      <c r="Q507" s="82">
        <f t="array" ref="Q507">IF(A507="", "", (IFNA(IF(A507="", "", INDEX(UpdateSheet!$K:$K, MATCH(1, (UpdateSheet!$G:$G=MAXIFS(UpdateSheet!$G:$G, UpdateSheet!$H:$H, G507, UpdateSheet!$I:$I, J507, UpdateSheet!$G:$G, "&lt;=" &amp; D507)) * (UpdateSheet!$H:$H=G507) *(UpdateSheet!$I:$I=J507), 0))), "")) +
(IFNA(IF(A507="", "", INDEX(UpdateSheet!$O:$O, MATCH(1, (UpdateSheet!$G:$G=MAXIFS(UpdateSheet!$G:$G, UpdateSheet!$M:$M, K507,UpdateSheet!$N:$N, N507, UpdateSheet!$G:$G, "&lt;=" &amp; D507)) * (UpdateSheet!$M:$M=K507) *(UpdateSheet!$N:$N=N507), 0))), ""))
)
</f>
        <v>66000</v>
      </c>
      <c r="R507" s="81">
        <v>42000.0</v>
      </c>
      <c r="S507" s="53" t="s">
        <v>72</v>
      </c>
      <c r="T507" s="83">
        <v>45895.0</v>
      </c>
      <c r="U507" s="84" t="s">
        <v>84</v>
      </c>
      <c r="V507" s="84" t="s">
        <v>129</v>
      </c>
      <c r="W507" s="85" t="b">
        <f t="shared" si="1"/>
        <v>1</v>
      </c>
      <c r="X507" s="53" t="s">
        <v>60</v>
      </c>
      <c r="Y507" s="63"/>
      <c r="Z507" s="63"/>
    </row>
    <row r="508">
      <c r="A508" s="75" t="s">
        <v>843</v>
      </c>
      <c r="B508" s="74">
        <v>8.091633333E9</v>
      </c>
      <c r="C508" s="75" t="s">
        <v>12</v>
      </c>
      <c r="D508" s="76">
        <v>45895.22980324074</v>
      </c>
      <c r="E508" s="75" t="s">
        <v>84</v>
      </c>
      <c r="F508" s="75" t="s">
        <v>129</v>
      </c>
      <c r="G508" s="77" t="s">
        <v>14</v>
      </c>
      <c r="H508" s="77">
        <v>1.0</v>
      </c>
      <c r="I508" s="80"/>
      <c r="J508" s="77">
        <v>1.0</v>
      </c>
      <c r="K508" s="79" t="s">
        <v>19</v>
      </c>
      <c r="L508" s="79">
        <v>50.0</v>
      </c>
      <c r="M508" s="80"/>
      <c r="N508" s="79">
        <v>50.0</v>
      </c>
      <c r="O508" s="81">
        <f t="array" ref="O508">IF(A508="", "", (IFNA(IF(A508="", "", INDEX(UpdateSheet!$L:$L, MATCH(1, (UpdateSheet!$G:$G=MAXIFS(UpdateSheet!$G:$G, UpdateSheet!$H:$H, G508, UpdateSheet!$G:$G, "&lt;=" &amp; D508)) * (UpdateSheet!$H:$H=G508), 0))), "") * J508) +
(IFNA(IF(A508="", "", INDEX(UpdateSheet!$P:$P, MATCH(1, (UpdateSheet!$G:$G=MAXIFS(UpdateSheet!$G:$G, UpdateSheet!$M:$M, K508, UpdateSheet!$G:$G, "&lt;=" &amp; D508)) * (UpdateSheet!$M:$M=K508), 0))), "") * N508)
)
</f>
        <v>17000</v>
      </c>
      <c r="P508" s="55">
        <v>7000.0</v>
      </c>
      <c r="Q508" s="82">
        <f t="array" ref="Q508">IF(A508="", "", (IFNA(IF(A508="", "", INDEX(UpdateSheet!$K:$K, MATCH(1, (UpdateSheet!$G:$G=MAXIFS(UpdateSheet!$G:$G, UpdateSheet!$H:$H, G508, UpdateSheet!$I:$I, J508, UpdateSheet!$G:$G, "&lt;=" &amp; D508)) * (UpdateSheet!$H:$H=G508) *(UpdateSheet!$I:$I=J508), 0))), "")) +
(IFNA(IF(A508="", "", INDEX(UpdateSheet!$O:$O, MATCH(1, (UpdateSheet!$G:$G=MAXIFS(UpdateSheet!$G:$G, UpdateSheet!$M:$M, K508,UpdateSheet!$N:$N, N508, UpdateSheet!$G:$G, "&lt;=" &amp; D508)) * (UpdateSheet!$M:$M=K508) *(UpdateSheet!$N:$N=N508), 0))), ""))
)
</f>
        <v>66000</v>
      </c>
      <c r="R508" s="81">
        <v>42000.0</v>
      </c>
      <c r="S508" s="53" t="s">
        <v>72</v>
      </c>
      <c r="T508" s="83">
        <v>45895.0</v>
      </c>
      <c r="U508" s="84" t="s">
        <v>84</v>
      </c>
      <c r="V508" s="84" t="s">
        <v>129</v>
      </c>
      <c r="W508" s="85" t="b">
        <f t="shared" si="1"/>
        <v>1</v>
      </c>
      <c r="X508" s="53" t="s">
        <v>11</v>
      </c>
      <c r="Y508" s="53" t="s">
        <v>844</v>
      </c>
      <c r="Z508" s="63"/>
    </row>
    <row r="509">
      <c r="A509" s="75" t="s">
        <v>845</v>
      </c>
      <c r="B509" s="74">
        <v>8.166994512E9</v>
      </c>
      <c r="C509" s="75" t="s">
        <v>198</v>
      </c>
      <c r="D509" s="76">
        <v>45895.25381944445</v>
      </c>
      <c r="E509" s="75" t="s">
        <v>84</v>
      </c>
      <c r="F509" s="75" t="s">
        <v>129</v>
      </c>
      <c r="G509" s="77" t="s">
        <v>14</v>
      </c>
      <c r="H509" s="77">
        <v>1.0</v>
      </c>
      <c r="I509" s="80"/>
      <c r="J509" s="77">
        <v>1.0</v>
      </c>
      <c r="K509" s="79" t="s">
        <v>19</v>
      </c>
      <c r="L509" s="79">
        <v>50.0</v>
      </c>
      <c r="M509" s="80"/>
      <c r="N509" s="79">
        <v>50.0</v>
      </c>
      <c r="O509" s="81">
        <f t="array" ref="O509">IF(A509="", "", (IFNA(IF(A509="", "", INDEX(UpdateSheet!$L:$L, MATCH(1, (UpdateSheet!$G:$G=MAXIFS(UpdateSheet!$G:$G, UpdateSheet!$H:$H, G509, UpdateSheet!$G:$G, "&lt;=" &amp; D509)) * (UpdateSheet!$H:$H=G509), 0))), "") * J509) +
(IFNA(IF(A509="", "", INDEX(UpdateSheet!$P:$P, MATCH(1, (UpdateSheet!$G:$G=MAXIFS(UpdateSheet!$G:$G, UpdateSheet!$M:$M, K509, UpdateSheet!$G:$G, "&lt;=" &amp; D509)) * (UpdateSheet!$M:$M=K509), 0))), "") * N509)
)
</f>
        <v>17000</v>
      </c>
      <c r="P509" s="86"/>
      <c r="Q509" s="82">
        <f t="array" ref="Q509">IF(A509="", "", (IFNA(IF(A509="", "", INDEX(UpdateSheet!$K:$K, MATCH(1, (UpdateSheet!$G:$G=MAXIFS(UpdateSheet!$G:$G, UpdateSheet!$H:$H, G509, UpdateSheet!$I:$I, J509, UpdateSheet!$G:$G, "&lt;=" &amp; D509)) * (UpdateSheet!$H:$H=G509) *(UpdateSheet!$I:$I=J509), 0))), "")) +
(IFNA(IF(A509="", "", INDEX(UpdateSheet!$O:$O, MATCH(1, (UpdateSheet!$G:$G=MAXIFS(UpdateSheet!$G:$G, UpdateSheet!$M:$M, K509,UpdateSheet!$N:$N, N509, UpdateSheet!$G:$G, "&lt;=" &amp; D509)) * (UpdateSheet!$M:$M=K509) *(UpdateSheet!$N:$N=N509), 0))), ""))
)
</f>
        <v>66000</v>
      </c>
      <c r="R509" s="81">
        <v>49000.0</v>
      </c>
      <c r="S509" s="63" t="str">
        <f>if(A509="","","Pending")</f>
        <v>Pending</v>
      </c>
      <c r="T509" s="87"/>
      <c r="U509" s="84" t="s">
        <v>97</v>
      </c>
      <c r="V509" s="84" t="s">
        <v>97</v>
      </c>
      <c r="W509" s="85" t="b">
        <f t="shared" si="1"/>
        <v>0</v>
      </c>
      <c r="X509" s="63"/>
      <c r="Y509" s="53" t="s">
        <v>846</v>
      </c>
      <c r="Z509" s="63"/>
    </row>
    <row r="510">
      <c r="A510" s="75" t="s">
        <v>847</v>
      </c>
      <c r="B510" s="74">
        <v>8.035440411E9</v>
      </c>
      <c r="C510" s="75" t="s">
        <v>198</v>
      </c>
      <c r="D510" s="76">
        <v>45895.26063657408</v>
      </c>
      <c r="E510" s="75" t="s">
        <v>84</v>
      </c>
      <c r="F510" s="75" t="s">
        <v>129</v>
      </c>
      <c r="G510" s="77" t="s">
        <v>14</v>
      </c>
      <c r="H510" s="77">
        <v>2.0</v>
      </c>
      <c r="I510" s="80"/>
      <c r="J510" s="77">
        <v>2.0</v>
      </c>
      <c r="K510" s="79" t="s">
        <v>97</v>
      </c>
      <c r="L510" s="79"/>
      <c r="M510" s="80"/>
      <c r="N510" s="79"/>
      <c r="O510" s="81">
        <f t="array" ref="O510">IF(A510="", "", (IFNA(IF(A510="", "", INDEX(UpdateSheet!$L:$L, MATCH(1, (UpdateSheet!$G:$G=MAXIFS(UpdateSheet!$G:$G, UpdateSheet!$H:$H, G510, UpdateSheet!$G:$G, "&lt;=" &amp; D510)) * (UpdateSheet!$H:$H=G510), 0))), "") * J510) +
(IFNA(IF(A510="", "", INDEX(UpdateSheet!$P:$P, MATCH(1, (UpdateSheet!$G:$G=MAXIFS(UpdateSheet!$G:$G, UpdateSheet!$M:$M, K510, UpdateSheet!$G:$G, "&lt;=" &amp; D510)) * (UpdateSheet!$M:$M=K510), 0))), "") * N510)
)
</f>
        <v>19000</v>
      </c>
      <c r="P510" s="55">
        <v>6000.0</v>
      </c>
      <c r="Q510" s="82">
        <f t="array" ref="Q510">IF(A510="", "", (IFNA(IF(A510="", "", INDEX(UpdateSheet!$K:$K, MATCH(1, (UpdateSheet!$G:$G=MAXIFS(UpdateSheet!$G:$G, UpdateSheet!$H:$H, G510, UpdateSheet!$I:$I, J510, UpdateSheet!$G:$G, "&lt;=" &amp; D510)) * (UpdateSheet!$H:$H=G510) *(UpdateSheet!$I:$I=J510), 0))), "")) +
(IFNA(IF(A510="", "", INDEX(UpdateSheet!$O:$O, MATCH(1, (UpdateSheet!$G:$G=MAXIFS(UpdateSheet!$G:$G, UpdateSheet!$M:$M, K510,UpdateSheet!$N:$N, N510, UpdateSheet!$G:$G, "&lt;=" &amp; D510)) * (UpdateSheet!$M:$M=K510) *(UpdateSheet!$N:$N=N510), 0))), ""))
)
</f>
        <v>49500</v>
      </c>
      <c r="R510" s="81">
        <v>24500.0</v>
      </c>
      <c r="S510" s="53" t="s">
        <v>72</v>
      </c>
      <c r="T510" s="83">
        <v>45895.0</v>
      </c>
      <c r="U510" s="84" t="s">
        <v>84</v>
      </c>
      <c r="V510" s="84" t="s">
        <v>129</v>
      </c>
      <c r="W510" s="85" t="b">
        <f t="shared" si="1"/>
        <v>1</v>
      </c>
      <c r="X510" s="53" t="s">
        <v>45</v>
      </c>
      <c r="Y510" s="53"/>
      <c r="Z510" s="63"/>
    </row>
    <row r="511">
      <c r="A511" s="75" t="s">
        <v>848</v>
      </c>
      <c r="B511" s="74">
        <v>8.030401392E9</v>
      </c>
      <c r="C511" s="75" t="s">
        <v>153</v>
      </c>
      <c r="D511" s="76">
        <v>45895.46952546296</v>
      </c>
      <c r="E511" s="75" t="s">
        <v>84</v>
      </c>
      <c r="F511" s="75" t="s">
        <v>129</v>
      </c>
      <c r="G511" s="77" t="s">
        <v>14</v>
      </c>
      <c r="H511" s="77">
        <v>1.0</v>
      </c>
      <c r="I511" s="80"/>
      <c r="J511" s="77">
        <v>1.0</v>
      </c>
      <c r="K511" s="79" t="s">
        <v>97</v>
      </c>
      <c r="L511" s="79"/>
      <c r="M511" s="80"/>
      <c r="N511" s="79"/>
      <c r="O511" s="81">
        <f t="array" ref="O511">IF(A511="", "", (IFNA(IF(A511="", "", INDEX(UpdateSheet!$L:$L, MATCH(1, (UpdateSheet!$G:$G=MAXIFS(UpdateSheet!$G:$G, UpdateSheet!$H:$H, G511, UpdateSheet!$G:$G, "&lt;=" &amp; D511)) * (UpdateSheet!$H:$H=G511), 0))), "") * J511) +
(IFNA(IF(A511="", "", INDEX(UpdateSheet!$P:$P, MATCH(1, (UpdateSheet!$G:$G=MAXIFS(UpdateSheet!$G:$G, UpdateSheet!$M:$M, K511, UpdateSheet!$G:$G, "&lt;=" &amp; D511)) * (UpdateSheet!$M:$M=K511), 0))), "") * N511)
)
</f>
        <v>9500</v>
      </c>
      <c r="P511" s="86"/>
      <c r="Q511" s="82">
        <f t="array" ref="Q511">IF(A511="", "", (IFNA(IF(A511="", "", INDEX(UpdateSheet!$K:$K, MATCH(1, (UpdateSheet!$G:$G=MAXIFS(UpdateSheet!$G:$G, UpdateSheet!$H:$H, G511, UpdateSheet!$I:$I, J511, UpdateSheet!$G:$G, "&lt;=" &amp; D511)) * (UpdateSheet!$H:$H=G511) *(UpdateSheet!$I:$I=J511), 0))), "")) +
(IFNA(IF(A511="", "", INDEX(UpdateSheet!$O:$O, MATCH(1, (UpdateSheet!$G:$G=MAXIFS(UpdateSheet!$G:$G, UpdateSheet!$M:$M, K511,UpdateSheet!$N:$N, N511, UpdateSheet!$G:$G, "&lt;=" &amp; D511)) * (UpdateSheet!$M:$M=K511) *(UpdateSheet!$N:$N=N511), 0))), ""))
)
</f>
        <v>35500</v>
      </c>
      <c r="R511" s="81">
        <v>26000.0</v>
      </c>
      <c r="S511" s="63" t="str">
        <f t="shared" ref="S511:S512" si="51">if(A511="","","Pending")</f>
        <v>Pending</v>
      </c>
      <c r="T511" s="87"/>
      <c r="U511" s="84" t="s">
        <v>97</v>
      </c>
      <c r="V511" s="84" t="s">
        <v>97</v>
      </c>
      <c r="W511" s="85" t="b">
        <f t="shared" si="1"/>
        <v>0</v>
      </c>
      <c r="X511" s="63"/>
      <c r="Y511" s="53" t="s">
        <v>849</v>
      </c>
      <c r="Z511" s="63"/>
    </row>
    <row r="512">
      <c r="A512" s="75" t="s">
        <v>850</v>
      </c>
      <c r="B512" s="74">
        <v>8.101128437E9</v>
      </c>
      <c r="C512" s="75" t="s">
        <v>153</v>
      </c>
      <c r="D512" s="76">
        <v>45895.55208333333</v>
      </c>
      <c r="E512" s="75" t="s">
        <v>84</v>
      </c>
      <c r="F512" s="75" t="s">
        <v>129</v>
      </c>
      <c r="G512" s="77" t="s">
        <v>14</v>
      </c>
      <c r="H512" s="77">
        <v>1.0</v>
      </c>
      <c r="I512" s="80"/>
      <c r="J512" s="77">
        <v>1.0</v>
      </c>
      <c r="K512" s="79" t="s">
        <v>19</v>
      </c>
      <c r="L512" s="79">
        <v>50.0</v>
      </c>
      <c r="M512" s="80"/>
      <c r="N512" s="79">
        <v>50.0</v>
      </c>
      <c r="O512" s="81">
        <f t="array" ref="O512">IF(A512="", "", (IFNA(IF(A512="", "", INDEX(UpdateSheet!$L:$L, MATCH(1, (UpdateSheet!$G:$G=MAXIFS(UpdateSheet!$G:$G, UpdateSheet!$H:$H, G512, UpdateSheet!$G:$G, "&lt;=" &amp; D512)) * (UpdateSheet!$H:$H=G512), 0))), "") * J512) +
(IFNA(IF(A512="", "", INDEX(UpdateSheet!$P:$P, MATCH(1, (UpdateSheet!$G:$G=MAXIFS(UpdateSheet!$G:$G, UpdateSheet!$M:$M, K512, UpdateSheet!$G:$G, "&lt;=" &amp; D512)) * (UpdateSheet!$M:$M=K512), 0))), "") * N512)
)
</f>
        <v>17000</v>
      </c>
      <c r="P512" s="86"/>
      <c r="Q512" s="82">
        <f t="array" ref="Q512">IF(A512="", "", (IFNA(IF(A512="", "", INDEX(UpdateSheet!$K:$K, MATCH(1, (UpdateSheet!$G:$G=MAXIFS(UpdateSheet!$G:$G, UpdateSheet!$H:$H, G512, UpdateSheet!$I:$I, J512, UpdateSheet!$G:$G, "&lt;=" &amp; D512)) * (UpdateSheet!$H:$H=G512) *(UpdateSheet!$I:$I=J512), 0))), "")) +
(IFNA(IF(A512="", "", INDEX(UpdateSheet!$O:$O, MATCH(1, (UpdateSheet!$G:$G=MAXIFS(UpdateSheet!$G:$G, UpdateSheet!$M:$M, K512,UpdateSheet!$N:$N, N512, UpdateSheet!$G:$G, "&lt;=" &amp; D512)) * (UpdateSheet!$M:$M=K512) *(UpdateSheet!$N:$N=N512), 0))), ""))
)
</f>
        <v>66000</v>
      </c>
      <c r="R512" s="81">
        <v>49000.0</v>
      </c>
      <c r="S512" s="63" t="str">
        <f t="shared" si="51"/>
        <v>Pending</v>
      </c>
      <c r="T512" s="87"/>
      <c r="U512" s="84" t="s">
        <v>97</v>
      </c>
      <c r="V512" s="84" t="s">
        <v>97</v>
      </c>
      <c r="W512" s="85" t="b">
        <f t="shared" si="1"/>
        <v>0</v>
      </c>
      <c r="X512" s="63"/>
      <c r="Y512" s="53" t="s">
        <v>851</v>
      </c>
      <c r="Z512" s="63"/>
    </row>
    <row r="513">
      <c r="A513" s="75" t="s">
        <v>852</v>
      </c>
      <c r="B513" s="74">
        <v>8.060013957E9</v>
      </c>
      <c r="C513" s="75" t="s">
        <v>27</v>
      </c>
      <c r="D513" s="76">
        <v>45895.69158564815</v>
      </c>
      <c r="E513" s="75" t="s">
        <v>84</v>
      </c>
      <c r="F513" s="75" t="s">
        <v>129</v>
      </c>
      <c r="G513" s="77" t="s">
        <v>14</v>
      </c>
      <c r="H513" s="77">
        <v>2.0</v>
      </c>
      <c r="I513" s="80"/>
      <c r="J513" s="77">
        <v>2.0</v>
      </c>
      <c r="K513" s="79" t="s">
        <v>97</v>
      </c>
      <c r="L513" s="79"/>
      <c r="M513" s="80"/>
      <c r="N513" s="79"/>
      <c r="O513" s="81">
        <f t="array" ref="O513">IF(A513="", "", (IFNA(IF(A513="", "", INDEX(UpdateSheet!$L:$L, MATCH(1, (UpdateSheet!$G:$G=MAXIFS(UpdateSheet!$G:$G, UpdateSheet!$H:$H, G513, UpdateSheet!$G:$G, "&lt;=" &amp; D513)) * (UpdateSheet!$H:$H=G513), 0))), "") * J513) +
(IFNA(IF(A513="", "", INDEX(UpdateSheet!$P:$P, MATCH(1, (UpdateSheet!$G:$G=MAXIFS(UpdateSheet!$G:$G, UpdateSheet!$M:$M, K513, UpdateSheet!$G:$G, "&lt;=" &amp; D513)) * (UpdateSheet!$M:$M=K513), 0))), "") * N513)
)
</f>
        <v>19000</v>
      </c>
      <c r="P513" s="55">
        <v>4000.0</v>
      </c>
      <c r="Q513" s="82">
        <f t="array" ref="Q513">IF(A513="", "", (IFNA(IF(A513="", "", INDEX(UpdateSheet!$K:$K, MATCH(1, (UpdateSheet!$G:$G=MAXIFS(UpdateSheet!$G:$G, UpdateSheet!$H:$H, G513, UpdateSheet!$I:$I, J513, UpdateSheet!$G:$G, "&lt;=" &amp; D513)) * (UpdateSheet!$H:$H=G513) *(UpdateSheet!$I:$I=J513), 0))), "")) +
(IFNA(IF(A513="", "", INDEX(UpdateSheet!$O:$O, MATCH(1, (UpdateSheet!$G:$G=MAXIFS(UpdateSheet!$G:$G, UpdateSheet!$M:$M, K513,UpdateSheet!$N:$N, N513, UpdateSheet!$G:$G, "&lt;=" &amp; D513)) * (UpdateSheet!$M:$M=K513) *(UpdateSheet!$N:$N=N513), 0))), ""))
)
</f>
        <v>49500</v>
      </c>
      <c r="R513" s="81">
        <v>26500.0</v>
      </c>
      <c r="S513" s="53" t="s">
        <v>72</v>
      </c>
      <c r="T513" s="83">
        <v>45896.0</v>
      </c>
      <c r="U513" s="84" t="s">
        <v>84</v>
      </c>
      <c r="V513" s="84" t="s">
        <v>129</v>
      </c>
      <c r="W513" s="85" t="b">
        <f t="shared" si="1"/>
        <v>1</v>
      </c>
      <c r="X513" s="53" t="s">
        <v>57</v>
      </c>
      <c r="Y513" s="63"/>
      <c r="Z513" s="63"/>
    </row>
    <row r="514">
      <c r="A514" s="75" t="s">
        <v>853</v>
      </c>
      <c r="B514" s="74">
        <v>9.076614088E9</v>
      </c>
      <c r="C514" s="75" t="s">
        <v>198</v>
      </c>
      <c r="D514" s="76">
        <v>45895.80766203704</v>
      </c>
      <c r="E514" s="75" t="s">
        <v>84</v>
      </c>
      <c r="F514" s="75" t="s">
        <v>129</v>
      </c>
      <c r="G514" s="77" t="s">
        <v>14</v>
      </c>
      <c r="H514" s="77">
        <v>1.0</v>
      </c>
      <c r="I514" s="80"/>
      <c r="J514" s="77">
        <v>1.0</v>
      </c>
      <c r="K514" s="79" t="s">
        <v>19</v>
      </c>
      <c r="L514" s="79">
        <v>50.0</v>
      </c>
      <c r="M514" s="80"/>
      <c r="N514" s="79">
        <v>50.0</v>
      </c>
      <c r="O514" s="81">
        <f t="array" ref="O514">IF(A514="", "", (IFNA(IF(A514="", "", INDEX(UpdateSheet!$L:$L, MATCH(1, (UpdateSheet!$G:$G=MAXIFS(UpdateSheet!$G:$G, UpdateSheet!$H:$H, G514, UpdateSheet!$G:$G, "&lt;=" &amp; D514)) * (UpdateSheet!$H:$H=G514), 0))), "") * J514) +
(IFNA(IF(A514="", "", INDEX(UpdateSheet!$P:$P, MATCH(1, (UpdateSheet!$G:$G=MAXIFS(UpdateSheet!$G:$G, UpdateSheet!$M:$M, K514, UpdateSheet!$G:$G, "&lt;=" &amp; D514)) * (UpdateSheet!$M:$M=K514), 0))), "") * N514)
)
</f>
        <v>17000</v>
      </c>
      <c r="P514" s="86"/>
      <c r="Q514" s="82">
        <f t="array" ref="Q514">IF(A514="", "", (IFNA(IF(A514="", "", INDEX(UpdateSheet!$K:$K, MATCH(1, (UpdateSheet!$G:$G=MAXIFS(UpdateSheet!$G:$G, UpdateSheet!$H:$H, G514, UpdateSheet!$I:$I, J514, UpdateSheet!$G:$G, "&lt;=" &amp; D514)) * (UpdateSheet!$H:$H=G514) *(UpdateSheet!$I:$I=J514), 0))), "")) +
(IFNA(IF(A514="", "", INDEX(UpdateSheet!$O:$O, MATCH(1, (UpdateSheet!$G:$G=MAXIFS(UpdateSheet!$G:$G, UpdateSheet!$M:$M, K514,UpdateSheet!$N:$N, N514, UpdateSheet!$G:$G, "&lt;=" &amp; D514)) * (UpdateSheet!$M:$M=K514) *(UpdateSheet!$N:$N=N514), 0))), ""))
)
</f>
        <v>66000</v>
      </c>
      <c r="R514" s="81">
        <v>49000.0</v>
      </c>
      <c r="S514" s="63" t="str">
        <f>if(A514="","","Pending")</f>
        <v>Pending</v>
      </c>
      <c r="T514" s="87"/>
      <c r="U514" s="84" t="s">
        <v>97</v>
      </c>
      <c r="V514" s="84" t="s">
        <v>97</v>
      </c>
      <c r="W514" s="85" t="b">
        <f t="shared" si="1"/>
        <v>0</v>
      </c>
      <c r="X514" s="63"/>
      <c r="Y514" s="53" t="s">
        <v>854</v>
      </c>
      <c r="Z514" s="63"/>
    </row>
    <row r="515">
      <c r="A515" s="75" t="s">
        <v>855</v>
      </c>
      <c r="B515" s="74">
        <v>8.061946996E9</v>
      </c>
      <c r="C515" s="75" t="s">
        <v>62</v>
      </c>
      <c r="D515" s="76">
        <v>45896.31290509259</v>
      </c>
      <c r="E515" s="75" t="s">
        <v>84</v>
      </c>
      <c r="F515" s="75" t="s">
        <v>129</v>
      </c>
      <c r="G515" s="77" t="s">
        <v>14</v>
      </c>
      <c r="H515" s="77">
        <v>1.0</v>
      </c>
      <c r="I515" s="80"/>
      <c r="J515" s="77">
        <v>1.0</v>
      </c>
      <c r="K515" s="79" t="s">
        <v>97</v>
      </c>
      <c r="L515" s="79"/>
      <c r="M515" s="80"/>
      <c r="N515" s="79"/>
      <c r="O515" s="81">
        <f t="array" ref="O515">IF(A515="", "", (IFNA(IF(A515="", "", INDEX(UpdateSheet!$L:$L, MATCH(1, (UpdateSheet!$G:$G=MAXIFS(UpdateSheet!$G:$G, UpdateSheet!$H:$H, G515, UpdateSheet!$G:$G, "&lt;=" &amp; D515)) * (UpdateSheet!$H:$H=G515), 0))), "") * J515) +
(IFNA(IF(A515="", "", INDEX(UpdateSheet!$P:$P, MATCH(1, (UpdateSheet!$G:$G=MAXIFS(UpdateSheet!$G:$G, UpdateSheet!$M:$M, K515, UpdateSheet!$G:$G, "&lt;=" &amp; D515)) * (UpdateSheet!$M:$M=K515), 0))), "") * N515)
)
</f>
        <v>9500</v>
      </c>
      <c r="P515" s="55">
        <v>7000.0</v>
      </c>
      <c r="Q515" s="82">
        <f t="array" ref="Q515">IF(A515="", "", (IFNA(IF(A515="", "", INDEX(UpdateSheet!$K:$K, MATCH(1, (UpdateSheet!$G:$G=MAXIFS(UpdateSheet!$G:$G, UpdateSheet!$H:$H, G515, UpdateSheet!$I:$I, J515, UpdateSheet!$G:$G, "&lt;=" &amp; D515)) * (UpdateSheet!$H:$H=G515) *(UpdateSheet!$I:$I=J515), 0))), "")) +
(IFNA(IF(A515="", "", INDEX(UpdateSheet!$O:$O, MATCH(1, (UpdateSheet!$G:$G=MAXIFS(UpdateSheet!$G:$G, UpdateSheet!$M:$M, K515,UpdateSheet!$N:$N, N515, UpdateSheet!$G:$G, "&lt;=" &amp; D515)) * (UpdateSheet!$M:$M=K515) *(UpdateSheet!$N:$N=N515), 0))), ""))
)
</f>
        <v>35500</v>
      </c>
      <c r="R515" s="81">
        <v>19000.0</v>
      </c>
      <c r="S515" s="53" t="s">
        <v>72</v>
      </c>
      <c r="T515" s="83">
        <v>45896.0</v>
      </c>
      <c r="U515" s="84" t="s">
        <v>84</v>
      </c>
      <c r="V515" s="84" t="s">
        <v>129</v>
      </c>
      <c r="W515" s="85" t="b">
        <f t="shared" si="1"/>
        <v>1</v>
      </c>
      <c r="X515" s="53" t="s">
        <v>60</v>
      </c>
      <c r="Y515" s="63"/>
      <c r="Z515" s="63"/>
    </row>
    <row r="516">
      <c r="A516" s="75" t="s">
        <v>856</v>
      </c>
      <c r="B516" s="74">
        <v>8.038571669E9</v>
      </c>
      <c r="C516" s="75" t="s">
        <v>12</v>
      </c>
      <c r="D516" s="76">
        <v>45896.46739583333</v>
      </c>
      <c r="E516" s="75" t="s">
        <v>84</v>
      </c>
      <c r="F516" s="75" t="s">
        <v>129</v>
      </c>
      <c r="G516" s="77" t="s">
        <v>14</v>
      </c>
      <c r="H516" s="77">
        <v>2.0</v>
      </c>
      <c r="I516" s="80"/>
      <c r="J516" s="77">
        <v>2.0</v>
      </c>
      <c r="K516" s="79" t="s">
        <v>97</v>
      </c>
      <c r="L516" s="79"/>
      <c r="M516" s="80"/>
      <c r="N516" s="79"/>
      <c r="O516" s="81">
        <f t="array" ref="O516">IF(A516="", "", (IFNA(IF(A516="", "", INDEX(UpdateSheet!$L:$L, MATCH(1, (UpdateSheet!$G:$G=MAXIFS(UpdateSheet!$G:$G, UpdateSheet!$H:$H, G516, UpdateSheet!$G:$G, "&lt;=" &amp; D516)) * (UpdateSheet!$H:$H=G516), 0))), "") * J516) +
(IFNA(IF(A516="", "", INDEX(UpdateSheet!$P:$P, MATCH(1, (UpdateSheet!$G:$G=MAXIFS(UpdateSheet!$G:$G, UpdateSheet!$M:$M, K516, UpdateSheet!$G:$G, "&lt;=" &amp; D516)) * (UpdateSheet!$M:$M=K516), 0))), "") * N516)
)
</f>
        <v>19000</v>
      </c>
      <c r="P516" s="55">
        <v>4000.0</v>
      </c>
      <c r="Q516" s="82">
        <f t="array" ref="Q516">IF(A516="", "", (IFNA(IF(A516="", "", INDEX(UpdateSheet!$K:$K, MATCH(1, (UpdateSheet!$G:$G=MAXIFS(UpdateSheet!$G:$G, UpdateSheet!$H:$H, G516, UpdateSheet!$I:$I, J516, UpdateSheet!$G:$G, "&lt;=" &amp; D516)) * (UpdateSheet!$H:$H=G516) *(UpdateSheet!$I:$I=J516), 0))), "")) +
(IFNA(IF(A516="", "", INDEX(UpdateSheet!$O:$O, MATCH(1, (UpdateSheet!$G:$G=MAXIFS(UpdateSheet!$G:$G, UpdateSheet!$M:$M, K516,UpdateSheet!$N:$N, N516, UpdateSheet!$G:$G, "&lt;=" &amp; D516)) * (UpdateSheet!$M:$M=K516) *(UpdateSheet!$N:$N=N516), 0))), ""))
)
</f>
        <v>49500</v>
      </c>
      <c r="R516" s="81">
        <v>26500.0</v>
      </c>
      <c r="S516" s="53" t="s">
        <v>72</v>
      </c>
      <c r="T516" s="83">
        <v>45896.0</v>
      </c>
      <c r="U516" s="84" t="s">
        <v>84</v>
      </c>
      <c r="V516" s="84" t="s">
        <v>129</v>
      </c>
      <c r="W516" s="85" t="b">
        <f t="shared" si="1"/>
        <v>1</v>
      </c>
      <c r="X516" s="53" t="s">
        <v>11</v>
      </c>
      <c r="Y516" s="63"/>
      <c r="Z516" s="63"/>
    </row>
    <row r="517">
      <c r="A517" s="75" t="s">
        <v>857</v>
      </c>
      <c r="B517" s="74">
        <v>2.349034148302E12</v>
      </c>
      <c r="C517" s="75" t="s">
        <v>131</v>
      </c>
      <c r="D517" s="76">
        <v>45896.54409722222</v>
      </c>
      <c r="E517" s="75" t="s">
        <v>84</v>
      </c>
      <c r="F517" s="75" t="s">
        <v>129</v>
      </c>
      <c r="G517" s="77" t="s">
        <v>14</v>
      </c>
      <c r="H517" s="77">
        <v>1.0</v>
      </c>
      <c r="I517" s="80"/>
      <c r="J517" s="77">
        <v>1.0</v>
      </c>
      <c r="K517" s="79" t="s">
        <v>19</v>
      </c>
      <c r="L517" s="79">
        <v>50.0</v>
      </c>
      <c r="M517" s="80"/>
      <c r="N517" s="79">
        <v>50.0</v>
      </c>
      <c r="O517" s="81">
        <f t="array" ref="O517">IF(A517="", "", (IFNA(IF(A517="", "", INDEX(UpdateSheet!$L:$L, MATCH(1, (UpdateSheet!$G:$G=MAXIFS(UpdateSheet!$G:$G, UpdateSheet!$H:$H, G517, UpdateSheet!$G:$G, "&lt;=" &amp; D517)) * (UpdateSheet!$H:$H=G517), 0))), "") * J517) +
(IFNA(IF(A517="", "", INDEX(UpdateSheet!$P:$P, MATCH(1, (UpdateSheet!$G:$G=MAXIFS(UpdateSheet!$G:$G, UpdateSheet!$M:$M, K517, UpdateSheet!$G:$G, "&lt;=" &amp; D517)) * (UpdateSheet!$M:$M=K517), 0))), "") * N517)
)
</f>
        <v>17000</v>
      </c>
      <c r="P517" s="86"/>
      <c r="Q517" s="82">
        <f t="array" ref="Q517">IF(A517="", "", (IFNA(IF(A517="", "", INDEX(UpdateSheet!$K:$K, MATCH(1, (UpdateSheet!$G:$G=MAXIFS(UpdateSheet!$G:$G, UpdateSheet!$H:$H, G517, UpdateSheet!$I:$I, J517, UpdateSheet!$G:$G, "&lt;=" &amp; D517)) * (UpdateSheet!$H:$H=G517) *(UpdateSheet!$I:$I=J517), 0))), "")) +
(IFNA(IF(A517="", "", INDEX(UpdateSheet!$O:$O, MATCH(1, (UpdateSheet!$G:$G=MAXIFS(UpdateSheet!$G:$G, UpdateSheet!$M:$M, K517,UpdateSheet!$N:$N, N517, UpdateSheet!$G:$G, "&lt;=" &amp; D517)) * (UpdateSheet!$M:$M=K517) *(UpdateSheet!$N:$N=N517), 0))), ""))
)
</f>
        <v>66000</v>
      </c>
      <c r="R517" s="81">
        <v>49000.0</v>
      </c>
      <c r="S517" s="63" t="str">
        <f>if(A517="","","Pending")</f>
        <v>Pending</v>
      </c>
      <c r="T517" s="87"/>
      <c r="U517" s="84" t="s">
        <v>97</v>
      </c>
      <c r="V517" s="84" t="s">
        <v>97</v>
      </c>
      <c r="W517" s="85" t="b">
        <f t="shared" si="1"/>
        <v>0</v>
      </c>
      <c r="X517" s="63"/>
      <c r="Y517" s="53" t="s">
        <v>858</v>
      </c>
      <c r="Z517" s="63"/>
    </row>
    <row r="518">
      <c r="A518" s="75" t="s">
        <v>859</v>
      </c>
      <c r="B518" s="74">
        <v>8.055231373E9</v>
      </c>
      <c r="C518" s="75" t="s">
        <v>12</v>
      </c>
      <c r="D518" s="76">
        <v>45896.7628587963</v>
      </c>
      <c r="E518" s="75" t="s">
        <v>84</v>
      </c>
      <c r="F518" s="75" t="s">
        <v>129</v>
      </c>
      <c r="G518" s="77" t="s">
        <v>14</v>
      </c>
      <c r="H518" s="77">
        <v>1.0</v>
      </c>
      <c r="I518" s="80"/>
      <c r="J518" s="77">
        <v>1.0</v>
      </c>
      <c r="K518" s="79" t="s">
        <v>19</v>
      </c>
      <c r="L518" s="79">
        <v>50.0</v>
      </c>
      <c r="M518" s="80"/>
      <c r="N518" s="79">
        <v>50.0</v>
      </c>
      <c r="O518" s="81">
        <f t="array" ref="O518">IF(A518="", "", (IFNA(IF(A518="", "", INDEX(UpdateSheet!$L:$L, MATCH(1, (UpdateSheet!$G:$G=MAXIFS(UpdateSheet!$G:$G, UpdateSheet!$H:$H, G518, UpdateSheet!$G:$G, "&lt;=" &amp; D518)) * (UpdateSheet!$H:$H=G518), 0))), "") * J518) +
(IFNA(IF(A518="", "", INDEX(UpdateSheet!$P:$P, MATCH(1, (UpdateSheet!$G:$G=MAXIFS(UpdateSheet!$G:$G, UpdateSheet!$M:$M, K518, UpdateSheet!$G:$G, "&lt;=" &amp; D518)) * (UpdateSheet!$M:$M=K518), 0))), "") * N518)
)
</f>
        <v>17000</v>
      </c>
      <c r="P518" s="55">
        <v>4000.0</v>
      </c>
      <c r="Q518" s="82">
        <f t="array" ref="Q518">IF(A518="", "", (IFNA(IF(A518="", "", INDEX(UpdateSheet!$K:$K, MATCH(1, (UpdateSheet!$G:$G=MAXIFS(UpdateSheet!$G:$G, UpdateSheet!$H:$H, G518, UpdateSheet!$I:$I, J518, UpdateSheet!$G:$G, "&lt;=" &amp; D518)) * (UpdateSheet!$H:$H=G518) *(UpdateSheet!$I:$I=J518), 0))), "")) +
(IFNA(IF(A518="", "", INDEX(UpdateSheet!$O:$O, MATCH(1, (UpdateSheet!$G:$G=MAXIFS(UpdateSheet!$G:$G, UpdateSheet!$M:$M, K518,UpdateSheet!$N:$N, N518, UpdateSheet!$G:$G, "&lt;=" &amp; D518)) * (UpdateSheet!$M:$M=K518) *(UpdateSheet!$N:$N=N518), 0))), ""))
)
</f>
        <v>66000</v>
      </c>
      <c r="R518" s="81">
        <v>45000.0</v>
      </c>
      <c r="S518" s="53" t="s">
        <v>72</v>
      </c>
      <c r="T518" s="83">
        <v>45897.0</v>
      </c>
      <c r="U518" s="84" t="s">
        <v>84</v>
      </c>
      <c r="V518" s="84" t="s">
        <v>129</v>
      </c>
      <c r="W518" s="85" t="b">
        <f t="shared" si="1"/>
        <v>1</v>
      </c>
      <c r="X518" s="53" t="s">
        <v>11</v>
      </c>
      <c r="Y518" s="63"/>
      <c r="Z518" s="63"/>
    </row>
    <row r="519">
      <c r="A519" s="75" t="s">
        <v>860</v>
      </c>
      <c r="B519" s="74">
        <v>7.065509147E9</v>
      </c>
      <c r="C519" s="75" t="s">
        <v>62</v>
      </c>
      <c r="D519" s="76">
        <v>45901.18413194444</v>
      </c>
      <c r="E519" s="75" t="s">
        <v>85</v>
      </c>
      <c r="F519" s="75" t="s">
        <v>129</v>
      </c>
      <c r="G519" s="77" t="s">
        <v>14</v>
      </c>
      <c r="H519" s="77">
        <v>1.0</v>
      </c>
      <c r="I519" s="80"/>
      <c r="J519" s="77">
        <v>1.0</v>
      </c>
      <c r="K519" s="79" t="s">
        <v>19</v>
      </c>
      <c r="L519" s="79">
        <v>50.0</v>
      </c>
      <c r="M519" s="80"/>
      <c r="N519" s="79">
        <v>50.0</v>
      </c>
      <c r="O519" s="81">
        <f t="array" ref="O519">IF(A519="", "", (IFNA(IF(A519="", "", INDEX(UpdateSheet!$L:$L, MATCH(1, (UpdateSheet!$G:$G=MAXIFS(UpdateSheet!$G:$G, UpdateSheet!$H:$H, G519, UpdateSheet!$G:$G, "&lt;=" &amp; D519)) * (UpdateSheet!$H:$H=G519), 0))), "") * J519) +
(IFNA(IF(A519="", "", INDEX(UpdateSheet!$P:$P, MATCH(1, (UpdateSheet!$G:$G=MAXIFS(UpdateSheet!$G:$G, UpdateSheet!$M:$M, K519, UpdateSheet!$G:$G, "&lt;=" &amp; D519)) * (UpdateSheet!$M:$M=K519), 0))), "") * N519)
)
</f>
        <v>17000</v>
      </c>
      <c r="P519" s="86"/>
      <c r="Q519" s="82">
        <f t="array" ref="Q519">IF(A519="", "", (IFNA(IF(A519="", "", INDEX(UpdateSheet!$K:$K, MATCH(1, (UpdateSheet!$G:$G=MAXIFS(UpdateSheet!$G:$G, UpdateSheet!$H:$H, G519, UpdateSheet!$I:$I, J519, UpdateSheet!$G:$G, "&lt;=" &amp; D519)) * (UpdateSheet!$H:$H=G519) *(UpdateSheet!$I:$I=J519), 0))), "")) +
(IFNA(IF(A519="", "", INDEX(UpdateSheet!$O:$O, MATCH(1, (UpdateSheet!$G:$G=MAXIFS(UpdateSheet!$G:$G, UpdateSheet!$M:$M, K519,UpdateSheet!$N:$N, N519, UpdateSheet!$G:$G, "&lt;=" &amp; D519)) * (UpdateSheet!$M:$M=K519) *(UpdateSheet!$N:$N=N519), 0))), ""))
)
</f>
        <v>66000</v>
      </c>
      <c r="R519" s="81">
        <v>49000.0</v>
      </c>
      <c r="S519" s="63" t="str">
        <f>if(A519="","","Pending")</f>
        <v>Pending</v>
      </c>
      <c r="T519" s="87"/>
      <c r="U519" s="84" t="s">
        <v>97</v>
      </c>
      <c r="V519" s="84" t="s">
        <v>97</v>
      </c>
      <c r="W519" s="85" t="b">
        <f t="shared" si="1"/>
        <v>0</v>
      </c>
      <c r="X519" s="63"/>
      <c r="Y519" s="53" t="s">
        <v>861</v>
      </c>
      <c r="Z519" s="63"/>
    </row>
    <row r="520">
      <c r="A520" s="75" t="s">
        <v>862</v>
      </c>
      <c r="B520" s="74">
        <v>8.030717109E9</v>
      </c>
      <c r="C520" s="75" t="s">
        <v>62</v>
      </c>
      <c r="D520" s="76">
        <v>45901.295578703706</v>
      </c>
      <c r="E520" s="75" t="s">
        <v>85</v>
      </c>
      <c r="F520" s="75" t="s">
        <v>129</v>
      </c>
      <c r="G520" s="77" t="s">
        <v>14</v>
      </c>
      <c r="H520" s="77">
        <v>1.0</v>
      </c>
      <c r="I520" s="80"/>
      <c r="J520" s="77">
        <v>1.0</v>
      </c>
      <c r="K520" s="79" t="s">
        <v>19</v>
      </c>
      <c r="L520" s="79">
        <v>50.0</v>
      </c>
      <c r="M520" s="80"/>
      <c r="N520" s="79">
        <v>50.0</v>
      </c>
      <c r="O520" s="81">
        <f t="array" ref="O520">IF(A520="", "", (IFNA(IF(A520="", "", INDEX(UpdateSheet!$L:$L, MATCH(1, (UpdateSheet!$G:$G=MAXIFS(UpdateSheet!$G:$G, UpdateSheet!$H:$H, G520, UpdateSheet!$G:$G, "&lt;=" &amp; D520)) * (UpdateSheet!$H:$H=G520), 0))), "") * J520) +
(IFNA(IF(A520="", "", INDEX(UpdateSheet!$P:$P, MATCH(1, (UpdateSheet!$G:$G=MAXIFS(UpdateSheet!$G:$G, UpdateSheet!$M:$M, K520, UpdateSheet!$G:$G, "&lt;=" &amp; D520)) * (UpdateSheet!$M:$M=K520), 0))), "") * N520)
)
</f>
        <v>17000</v>
      </c>
      <c r="P520" s="55">
        <v>5000.0</v>
      </c>
      <c r="Q520" s="82">
        <f t="array" ref="Q520">IF(A520="", "", (IFNA(IF(A520="", "", INDEX(UpdateSheet!$K:$K, MATCH(1, (UpdateSheet!$G:$G=MAXIFS(UpdateSheet!$G:$G, UpdateSheet!$H:$H, G520, UpdateSheet!$I:$I, J520, UpdateSheet!$G:$G, "&lt;=" &amp; D520)) * (UpdateSheet!$H:$H=G520) *(UpdateSheet!$I:$I=J520), 0))), "")) +
(IFNA(IF(A520="", "", INDEX(UpdateSheet!$O:$O, MATCH(1, (UpdateSheet!$G:$G=MAXIFS(UpdateSheet!$G:$G, UpdateSheet!$M:$M, K520,UpdateSheet!$N:$N, N520, UpdateSheet!$G:$G, "&lt;=" &amp; D520)) * (UpdateSheet!$M:$M=K520) *(UpdateSheet!$N:$N=N520), 0))), ""))
)
</f>
        <v>66000</v>
      </c>
      <c r="R520" s="81">
        <v>44000.0</v>
      </c>
      <c r="S520" s="53" t="s">
        <v>72</v>
      </c>
      <c r="T520" s="83">
        <v>45901.0</v>
      </c>
      <c r="U520" s="84" t="s">
        <v>85</v>
      </c>
      <c r="V520" s="84" t="s">
        <v>129</v>
      </c>
      <c r="W520" s="85" t="b">
        <f t="shared" si="1"/>
        <v>1</v>
      </c>
      <c r="X520" s="53" t="s">
        <v>60</v>
      </c>
      <c r="Y520" s="63"/>
      <c r="Z520" s="63"/>
    </row>
    <row r="521">
      <c r="A521" s="75" t="s">
        <v>863</v>
      </c>
      <c r="B521" s="74">
        <v>7.040002395E9</v>
      </c>
      <c r="C521" s="75" t="s">
        <v>62</v>
      </c>
      <c r="D521" s="76">
        <v>45901.29819444445</v>
      </c>
      <c r="E521" s="75" t="s">
        <v>85</v>
      </c>
      <c r="F521" s="75" t="s">
        <v>129</v>
      </c>
      <c r="G521" s="77" t="s">
        <v>14</v>
      </c>
      <c r="H521" s="77">
        <v>1.0</v>
      </c>
      <c r="I521" s="80"/>
      <c r="J521" s="77">
        <v>1.0</v>
      </c>
      <c r="K521" s="79" t="s">
        <v>97</v>
      </c>
      <c r="L521" s="79"/>
      <c r="M521" s="80"/>
      <c r="N521" s="79"/>
      <c r="O521" s="81">
        <f t="array" ref="O521">IF(A521="", "", (IFNA(IF(A521="", "", INDEX(UpdateSheet!$L:$L, MATCH(1, (UpdateSheet!$G:$G=MAXIFS(UpdateSheet!$G:$G, UpdateSheet!$H:$H, G521, UpdateSheet!$G:$G, "&lt;=" &amp; D521)) * (UpdateSheet!$H:$H=G521), 0))), "") * J521) +
(IFNA(IF(A521="", "", INDEX(UpdateSheet!$P:$P, MATCH(1, (UpdateSheet!$G:$G=MAXIFS(UpdateSheet!$G:$G, UpdateSheet!$M:$M, K521, UpdateSheet!$G:$G, "&lt;=" &amp; D521)) * (UpdateSheet!$M:$M=K521), 0))), "") * N521)
)
</f>
        <v>9500</v>
      </c>
      <c r="P521" s="55">
        <v>5000.0</v>
      </c>
      <c r="Q521" s="82">
        <f t="array" ref="Q521">IF(A521="", "", (IFNA(IF(A521="", "", INDEX(UpdateSheet!$K:$K, MATCH(1, (UpdateSheet!$G:$G=MAXIFS(UpdateSheet!$G:$G, UpdateSheet!$H:$H, G521, UpdateSheet!$I:$I, J521, UpdateSheet!$G:$G, "&lt;=" &amp; D521)) * (UpdateSheet!$H:$H=G521) *(UpdateSheet!$I:$I=J521), 0))), "")) +
(IFNA(IF(A521="", "", INDEX(UpdateSheet!$O:$O, MATCH(1, (UpdateSheet!$G:$G=MAXIFS(UpdateSheet!$G:$G, UpdateSheet!$M:$M, K521,UpdateSheet!$N:$N, N521, UpdateSheet!$G:$G, "&lt;=" &amp; D521)) * (UpdateSheet!$M:$M=K521) *(UpdateSheet!$N:$N=N521), 0))), ""))
)
</f>
        <v>35500</v>
      </c>
      <c r="R521" s="81">
        <v>21000.0</v>
      </c>
      <c r="S521" s="53" t="s">
        <v>72</v>
      </c>
      <c r="T521" s="83">
        <v>45901.0</v>
      </c>
      <c r="U521" s="84" t="s">
        <v>85</v>
      </c>
      <c r="V521" s="84" t="s">
        <v>129</v>
      </c>
      <c r="W521" s="85" t="b">
        <f t="shared" si="1"/>
        <v>1</v>
      </c>
      <c r="X521" s="53" t="s">
        <v>60</v>
      </c>
      <c r="Y521" s="63"/>
      <c r="Z521" s="63"/>
    </row>
    <row r="522">
      <c r="A522" s="75" t="s">
        <v>864</v>
      </c>
      <c r="B522" s="74">
        <v>8.036673353E9</v>
      </c>
      <c r="C522" s="75" t="s">
        <v>219</v>
      </c>
      <c r="D522" s="76">
        <v>45901.30756944444</v>
      </c>
      <c r="E522" s="75" t="s">
        <v>85</v>
      </c>
      <c r="F522" s="75" t="s">
        <v>129</v>
      </c>
      <c r="G522" s="77" t="s">
        <v>14</v>
      </c>
      <c r="H522" s="77">
        <v>2.0</v>
      </c>
      <c r="I522" s="80"/>
      <c r="J522" s="77">
        <v>2.0</v>
      </c>
      <c r="K522" s="79" t="s">
        <v>19</v>
      </c>
      <c r="L522" s="79">
        <v>100.0</v>
      </c>
      <c r="M522" s="80"/>
      <c r="N522" s="79">
        <v>100.0</v>
      </c>
      <c r="O522" s="81">
        <f t="array" ref="O522">IF(A522="", "", (IFNA(IF(A522="", "", INDEX(UpdateSheet!$L:$L, MATCH(1, (UpdateSheet!$G:$G=MAXIFS(UpdateSheet!$G:$G, UpdateSheet!$H:$H, G522, UpdateSheet!$G:$G, "&lt;=" &amp; D522)) * (UpdateSheet!$H:$H=G522), 0))), "") * J522) +
(IFNA(IF(A522="", "", INDEX(UpdateSheet!$P:$P, MATCH(1, (UpdateSheet!$G:$G=MAXIFS(UpdateSheet!$G:$G, UpdateSheet!$M:$M, K522, UpdateSheet!$G:$G, "&lt;=" &amp; D522)) * (UpdateSheet!$M:$M=K522), 0))), "") * N522)
)
</f>
        <v>34000</v>
      </c>
      <c r="P522" s="55">
        <v>5000.0</v>
      </c>
      <c r="Q522" s="82">
        <f t="array" ref="Q522">IF(A522="", "", (IFNA(IF(A522="", "", INDEX(UpdateSheet!$K:$K, MATCH(1, (UpdateSheet!$G:$G=MAXIFS(UpdateSheet!$G:$G, UpdateSheet!$H:$H, G522, UpdateSheet!$I:$I, J522, UpdateSheet!$G:$G, "&lt;=" &amp; D522)) * (UpdateSheet!$H:$H=G522) *(UpdateSheet!$I:$I=J522), 0))), "")) +
(IFNA(IF(A522="", "", INDEX(UpdateSheet!$O:$O, MATCH(1, (UpdateSheet!$G:$G=MAXIFS(UpdateSheet!$G:$G, UpdateSheet!$M:$M, K522,UpdateSheet!$N:$N, N522, UpdateSheet!$G:$G, "&lt;=" &amp; D522)) * (UpdateSheet!$M:$M=K522) *(UpdateSheet!$N:$N=N522), 0))), ""))
)
</f>
        <v>101000</v>
      </c>
      <c r="R522" s="81">
        <v>62000.0</v>
      </c>
      <c r="S522" s="53" t="s">
        <v>72</v>
      </c>
      <c r="T522" s="83">
        <v>45901.0</v>
      </c>
      <c r="U522" s="84" t="s">
        <v>85</v>
      </c>
      <c r="V522" s="84" t="s">
        <v>129</v>
      </c>
      <c r="W522" s="85" t="b">
        <f t="shared" si="1"/>
        <v>1</v>
      </c>
      <c r="X522" s="53" t="s">
        <v>41</v>
      </c>
      <c r="Y522" s="53"/>
      <c r="Z522" s="63"/>
    </row>
    <row r="523">
      <c r="A523" s="75" t="s">
        <v>865</v>
      </c>
      <c r="B523" s="74">
        <v>8.036347654E9</v>
      </c>
      <c r="C523" s="75" t="s">
        <v>18</v>
      </c>
      <c r="D523" s="76">
        <v>45901.309328703705</v>
      </c>
      <c r="E523" s="75" t="s">
        <v>85</v>
      </c>
      <c r="F523" s="75" t="s">
        <v>129</v>
      </c>
      <c r="G523" s="77" t="s">
        <v>14</v>
      </c>
      <c r="H523" s="77">
        <v>2.0</v>
      </c>
      <c r="I523" s="80"/>
      <c r="J523" s="77">
        <v>2.0</v>
      </c>
      <c r="K523" s="79" t="s">
        <v>97</v>
      </c>
      <c r="L523" s="79"/>
      <c r="M523" s="80"/>
      <c r="N523" s="79"/>
      <c r="O523" s="81">
        <f t="array" ref="O523">IF(A523="", "", (IFNA(IF(A523="", "", INDEX(UpdateSheet!$L:$L, MATCH(1, (UpdateSheet!$G:$G=MAXIFS(UpdateSheet!$G:$G, UpdateSheet!$H:$H, G523, UpdateSheet!$G:$G, "&lt;=" &amp; D523)) * (UpdateSheet!$H:$H=G523), 0))), "") * J523) +
(IFNA(IF(A523="", "", INDEX(UpdateSheet!$P:$P, MATCH(1, (UpdateSheet!$G:$G=MAXIFS(UpdateSheet!$G:$G, UpdateSheet!$M:$M, K523, UpdateSheet!$G:$G, "&lt;=" &amp; D523)) * (UpdateSheet!$M:$M=K523), 0))), "") * N523)
)
</f>
        <v>19000</v>
      </c>
      <c r="P523" s="86"/>
      <c r="Q523" s="82">
        <f t="array" ref="Q523">IF(A523="", "", (IFNA(IF(A523="", "", INDEX(UpdateSheet!$K:$K, MATCH(1, (UpdateSheet!$G:$G=MAXIFS(UpdateSheet!$G:$G, UpdateSheet!$H:$H, G523, UpdateSheet!$I:$I, J523, UpdateSheet!$G:$G, "&lt;=" &amp; D523)) * (UpdateSheet!$H:$H=G523) *(UpdateSheet!$I:$I=J523), 0))), "")) +
(IFNA(IF(A523="", "", INDEX(UpdateSheet!$O:$O, MATCH(1, (UpdateSheet!$G:$G=MAXIFS(UpdateSheet!$G:$G, UpdateSheet!$M:$M, K523,UpdateSheet!$N:$N, N523, UpdateSheet!$G:$G, "&lt;=" &amp; D523)) * (UpdateSheet!$M:$M=K523) *(UpdateSheet!$N:$N=N523), 0))), ""))
)
</f>
        <v>49500</v>
      </c>
      <c r="R523" s="81">
        <v>30500.0</v>
      </c>
      <c r="S523" s="53" t="s">
        <v>72</v>
      </c>
      <c r="T523" s="83">
        <v>45911.0</v>
      </c>
      <c r="U523" s="84" t="s">
        <v>85</v>
      </c>
      <c r="V523" s="84" t="s">
        <v>129</v>
      </c>
      <c r="W523" s="85" t="b">
        <f t="shared" si="1"/>
        <v>1</v>
      </c>
      <c r="X523" s="53" t="s">
        <v>17</v>
      </c>
      <c r="Y523" s="53" t="s">
        <v>866</v>
      </c>
      <c r="Z523" s="63"/>
    </row>
    <row r="524">
      <c r="A524" s="75" t="s">
        <v>867</v>
      </c>
      <c r="B524" s="74">
        <v>8.037785555E9</v>
      </c>
      <c r="C524" s="75" t="s">
        <v>62</v>
      </c>
      <c r="D524" s="76">
        <v>45901.333020833335</v>
      </c>
      <c r="E524" s="75" t="s">
        <v>85</v>
      </c>
      <c r="F524" s="75" t="s">
        <v>129</v>
      </c>
      <c r="G524" s="77" t="s">
        <v>14</v>
      </c>
      <c r="H524" s="77">
        <v>2.0</v>
      </c>
      <c r="I524" s="80"/>
      <c r="J524" s="77">
        <v>2.0</v>
      </c>
      <c r="K524" s="79" t="s">
        <v>19</v>
      </c>
      <c r="L524" s="79">
        <v>200.0</v>
      </c>
      <c r="M524" s="80"/>
      <c r="N524" s="79">
        <v>200.0</v>
      </c>
      <c r="O524" s="81">
        <f t="array" ref="O524">IF(A524="", "", (IFNA(IF(A524="", "", INDEX(UpdateSheet!$L:$L, MATCH(1, (UpdateSheet!$G:$G=MAXIFS(UpdateSheet!$G:$G, UpdateSheet!$H:$H, G524, UpdateSheet!$G:$G, "&lt;=" &amp; D524)) * (UpdateSheet!$H:$H=G524), 0))), "") * J524) +
(IFNA(IF(A524="", "", INDEX(UpdateSheet!$P:$P, MATCH(1, (UpdateSheet!$G:$G=MAXIFS(UpdateSheet!$G:$G, UpdateSheet!$M:$M, K524, UpdateSheet!$G:$G, "&lt;=" &amp; D524)) * (UpdateSheet!$M:$M=K524), 0))), "") * N524)
)
</f>
        <v>49000</v>
      </c>
      <c r="P524" s="55">
        <v>5000.0</v>
      </c>
      <c r="Q524" s="82">
        <f t="array" ref="Q524">IF(A524="", "", (IFNA(IF(A524="", "", INDEX(UpdateSheet!$K:$K, MATCH(1, (UpdateSheet!$G:$G=MAXIFS(UpdateSheet!$G:$G, UpdateSheet!$H:$H, G524, UpdateSheet!$I:$I, J524, UpdateSheet!$G:$G, "&lt;=" &amp; D524)) * (UpdateSheet!$H:$H=G524) *(UpdateSheet!$I:$I=J524), 0))), "")) +
(IFNA(IF(A524="", "", INDEX(UpdateSheet!$O:$O, MATCH(1, (UpdateSheet!$G:$G=MAXIFS(UpdateSheet!$G:$G, UpdateSheet!$M:$M, K524,UpdateSheet!$N:$N, N524, UpdateSheet!$G:$G, "&lt;=" &amp; D524)) * (UpdateSheet!$M:$M=K524) *(UpdateSheet!$N:$N=N524), 0))), ""))
)
</f>
        <v>134000</v>
      </c>
      <c r="R524" s="81">
        <v>80000.0</v>
      </c>
      <c r="S524" s="53" t="s">
        <v>72</v>
      </c>
      <c r="T524" s="83">
        <v>45901.0</v>
      </c>
      <c r="U524" s="84" t="s">
        <v>85</v>
      </c>
      <c r="V524" s="84" t="s">
        <v>129</v>
      </c>
      <c r="W524" s="85" t="b">
        <f t="shared" si="1"/>
        <v>1</v>
      </c>
      <c r="X524" s="53" t="s">
        <v>60</v>
      </c>
      <c r="Y524" s="63"/>
      <c r="Z524" s="63"/>
    </row>
    <row r="525">
      <c r="A525" s="75" t="s">
        <v>868</v>
      </c>
      <c r="B525" s="74">
        <v>7.055118527E9</v>
      </c>
      <c r="C525" s="75" t="s">
        <v>254</v>
      </c>
      <c r="D525" s="76">
        <v>45901.33321759259</v>
      </c>
      <c r="E525" s="75" t="s">
        <v>85</v>
      </c>
      <c r="F525" s="75" t="s">
        <v>129</v>
      </c>
      <c r="G525" s="77" t="s">
        <v>14</v>
      </c>
      <c r="H525" s="77">
        <v>1.0</v>
      </c>
      <c r="I525" s="80"/>
      <c r="J525" s="77">
        <v>1.0</v>
      </c>
      <c r="K525" s="79" t="s">
        <v>97</v>
      </c>
      <c r="L525" s="79"/>
      <c r="M525" s="80"/>
      <c r="N525" s="79"/>
      <c r="O525" s="81">
        <f t="array" ref="O525">IF(A525="", "", (IFNA(IF(A525="", "", INDEX(UpdateSheet!$L:$L, MATCH(1, (UpdateSheet!$G:$G=MAXIFS(UpdateSheet!$G:$G, UpdateSheet!$H:$H, G525, UpdateSheet!$G:$G, "&lt;=" &amp; D525)) * (UpdateSheet!$H:$H=G525), 0))), "") * J525) +
(IFNA(IF(A525="", "", INDEX(UpdateSheet!$P:$P, MATCH(1, (UpdateSheet!$G:$G=MAXIFS(UpdateSheet!$G:$G, UpdateSheet!$M:$M, K525, UpdateSheet!$G:$G, "&lt;=" &amp; D525)) * (UpdateSheet!$M:$M=K525), 0))), "") * N525)
)
</f>
        <v>9500</v>
      </c>
      <c r="P525" s="86"/>
      <c r="Q525" s="82">
        <f t="array" ref="Q525">IF(A525="", "", (IFNA(IF(A525="", "", INDEX(UpdateSheet!$K:$K, MATCH(1, (UpdateSheet!$G:$G=MAXIFS(UpdateSheet!$G:$G, UpdateSheet!$H:$H, G525, UpdateSheet!$I:$I, J525, UpdateSheet!$G:$G, "&lt;=" &amp; D525)) * (UpdateSheet!$H:$H=G525) *(UpdateSheet!$I:$I=J525), 0))), "")) +
(IFNA(IF(A525="", "", INDEX(UpdateSheet!$O:$O, MATCH(1, (UpdateSheet!$G:$G=MAXIFS(UpdateSheet!$G:$G, UpdateSheet!$M:$M, K525,UpdateSheet!$N:$N, N525, UpdateSheet!$G:$G, "&lt;=" &amp; D525)) * (UpdateSheet!$M:$M=K525) *(UpdateSheet!$N:$N=N525), 0))), ""))
)
</f>
        <v>35500</v>
      </c>
      <c r="R525" s="81">
        <v>26000.0</v>
      </c>
      <c r="S525" s="53" t="s">
        <v>126</v>
      </c>
      <c r="T525" s="87"/>
      <c r="U525" s="84" t="s">
        <v>97</v>
      </c>
      <c r="V525" s="84" t="s">
        <v>97</v>
      </c>
      <c r="W525" s="85" t="b">
        <f t="shared" si="1"/>
        <v>0</v>
      </c>
      <c r="X525" s="63"/>
      <c r="Y525" s="53" t="s">
        <v>869</v>
      </c>
      <c r="Z525" s="63"/>
    </row>
    <row r="526">
      <c r="A526" s="75" t="s">
        <v>870</v>
      </c>
      <c r="B526" s="74">
        <v>7.038251884E9</v>
      </c>
      <c r="C526" s="75" t="s">
        <v>12</v>
      </c>
      <c r="D526" s="76">
        <v>45901.46648148148</v>
      </c>
      <c r="E526" s="75" t="s">
        <v>85</v>
      </c>
      <c r="F526" s="75" t="s">
        <v>129</v>
      </c>
      <c r="G526" s="77" t="s">
        <v>14</v>
      </c>
      <c r="H526" s="77">
        <v>1.0</v>
      </c>
      <c r="I526" s="80"/>
      <c r="J526" s="77">
        <v>1.0</v>
      </c>
      <c r="K526" s="79" t="s">
        <v>19</v>
      </c>
      <c r="L526" s="79">
        <v>50.0</v>
      </c>
      <c r="M526" s="80"/>
      <c r="N526" s="79">
        <v>50.0</v>
      </c>
      <c r="O526" s="81">
        <f t="array" ref="O526">IF(A526="", "", (IFNA(IF(A526="", "", INDEX(UpdateSheet!$L:$L, MATCH(1, (UpdateSheet!$G:$G=MAXIFS(UpdateSheet!$G:$G, UpdateSheet!$H:$H, G526, UpdateSheet!$G:$G, "&lt;=" &amp; D526)) * (UpdateSheet!$H:$H=G526), 0))), "") * J526) +
(IFNA(IF(A526="", "", INDEX(UpdateSheet!$P:$P, MATCH(1, (UpdateSheet!$G:$G=MAXIFS(UpdateSheet!$G:$G, UpdateSheet!$M:$M, K526, UpdateSheet!$G:$G, "&lt;=" &amp; D526)) * (UpdateSheet!$M:$M=K526), 0))), "") * N526)
)
</f>
        <v>17000</v>
      </c>
      <c r="P526" s="86"/>
      <c r="Q526" s="82">
        <f t="array" ref="Q526">IF(A526="", "", (IFNA(IF(A526="", "", INDEX(UpdateSheet!$K:$K, MATCH(1, (UpdateSheet!$G:$G=MAXIFS(UpdateSheet!$G:$G, UpdateSheet!$H:$H, G526, UpdateSheet!$I:$I, J526, UpdateSheet!$G:$G, "&lt;=" &amp; D526)) * (UpdateSheet!$H:$H=G526) *(UpdateSheet!$I:$I=J526), 0))), "")) +
(IFNA(IF(A526="", "", INDEX(UpdateSheet!$O:$O, MATCH(1, (UpdateSheet!$G:$G=MAXIFS(UpdateSheet!$G:$G, UpdateSheet!$M:$M, K526,UpdateSheet!$N:$N, N526, UpdateSheet!$G:$G, "&lt;=" &amp; D526)) * (UpdateSheet!$M:$M=K526) *(UpdateSheet!$N:$N=N526), 0))), ""))
)
</f>
        <v>66000</v>
      </c>
      <c r="R526" s="81">
        <v>49000.0</v>
      </c>
      <c r="S526" s="63" t="str">
        <f>if(A526="","","Pending")</f>
        <v>Pending</v>
      </c>
      <c r="T526" s="87"/>
      <c r="U526" s="84" t="s">
        <v>97</v>
      </c>
      <c r="V526" s="84" t="s">
        <v>97</v>
      </c>
      <c r="W526" s="85" t="b">
        <f t="shared" si="1"/>
        <v>0</v>
      </c>
      <c r="X526" s="63"/>
      <c r="Y526" s="53" t="s">
        <v>871</v>
      </c>
      <c r="Z526" s="63"/>
    </row>
    <row r="527">
      <c r="A527" s="75" t="s">
        <v>872</v>
      </c>
      <c r="B527" s="74">
        <v>9.044440906E9</v>
      </c>
      <c r="C527" s="75" t="s">
        <v>62</v>
      </c>
      <c r="D527" s="76">
        <v>45901.49251157408</v>
      </c>
      <c r="E527" s="75" t="s">
        <v>85</v>
      </c>
      <c r="F527" s="75" t="s">
        <v>129</v>
      </c>
      <c r="G527" s="77" t="s">
        <v>14</v>
      </c>
      <c r="H527" s="77">
        <v>1.0</v>
      </c>
      <c r="I527" s="80"/>
      <c r="J527" s="77">
        <v>1.0</v>
      </c>
      <c r="K527" s="79" t="s">
        <v>97</v>
      </c>
      <c r="L527" s="79"/>
      <c r="M527" s="80"/>
      <c r="N527" s="79"/>
      <c r="O527" s="81">
        <f t="array" ref="O527">IF(A527="", "", (IFNA(IF(A527="", "", INDEX(UpdateSheet!$L:$L, MATCH(1, (UpdateSheet!$G:$G=MAXIFS(UpdateSheet!$G:$G, UpdateSheet!$H:$H, G527, UpdateSheet!$G:$G, "&lt;=" &amp; D527)) * (UpdateSheet!$H:$H=G527), 0))), "") * J527) +
(IFNA(IF(A527="", "", INDEX(UpdateSheet!$P:$P, MATCH(1, (UpdateSheet!$G:$G=MAXIFS(UpdateSheet!$G:$G, UpdateSheet!$M:$M, K527, UpdateSheet!$G:$G, "&lt;=" &amp; D527)) * (UpdateSheet!$M:$M=K527), 0))), "") * N527)
)
</f>
        <v>9500</v>
      </c>
      <c r="P527" s="55">
        <v>5000.0</v>
      </c>
      <c r="Q527" s="82">
        <f t="array" ref="Q527">IF(A527="", "", (IFNA(IF(A527="", "", INDEX(UpdateSheet!$K:$K, MATCH(1, (UpdateSheet!$G:$G=MAXIFS(UpdateSheet!$G:$G, UpdateSheet!$H:$H, G527, UpdateSheet!$I:$I, J527, UpdateSheet!$G:$G, "&lt;=" &amp; D527)) * (UpdateSheet!$H:$H=G527) *(UpdateSheet!$I:$I=J527), 0))), "")) +
(IFNA(IF(A527="", "", INDEX(UpdateSheet!$O:$O, MATCH(1, (UpdateSheet!$G:$G=MAXIFS(UpdateSheet!$G:$G, UpdateSheet!$M:$M, K527,UpdateSheet!$N:$N, N527, UpdateSheet!$G:$G, "&lt;=" &amp; D527)) * (UpdateSheet!$M:$M=K527) *(UpdateSheet!$N:$N=N527), 0))), ""))
)
</f>
        <v>35500</v>
      </c>
      <c r="R527" s="81">
        <v>21000.0</v>
      </c>
      <c r="S527" s="53" t="s">
        <v>72</v>
      </c>
      <c r="T527" s="83">
        <v>45901.0</v>
      </c>
      <c r="U527" s="84" t="s">
        <v>85</v>
      </c>
      <c r="V527" s="84" t="s">
        <v>129</v>
      </c>
      <c r="W527" s="85" t="b">
        <f t="shared" si="1"/>
        <v>1</v>
      </c>
      <c r="X527" s="53" t="s">
        <v>60</v>
      </c>
      <c r="Y527" s="63"/>
      <c r="Z527" s="63"/>
    </row>
    <row r="528">
      <c r="A528" s="75" t="s">
        <v>873</v>
      </c>
      <c r="B528" s="74">
        <v>9.031458311E9</v>
      </c>
      <c r="C528" s="75" t="s">
        <v>27</v>
      </c>
      <c r="D528" s="76">
        <v>45901.56508101852</v>
      </c>
      <c r="E528" s="75" t="s">
        <v>85</v>
      </c>
      <c r="F528" s="75" t="s">
        <v>129</v>
      </c>
      <c r="G528" s="77" t="s">
        <v>14</v>
      </c>
      <c r="H528" s="77">
        <v>1.0</v>
      </c>
      <c r="I528" s="80"/>
      <c r="J528" s="77">
        <v>1.0</v>
      </c>
      <c r="K528" s="79" t="s">
        <v>19</v>
      </c>
      <c r="L528" s="79">
        <v>100.0</v>
      </c>
      <c r="M528" s="50">
        <v>0.0</v>
      </c>
      <c r="N528" s="79">
        <v>0.0</v>
      </c>
      <c r="O528" s="81">
        <f t="array" ref="O528">IF(A528="", "", (IFNA(IF(A528="", "", INDEX(UpdateSheet!$L:$L, MATCH(1, (UpdateSheet!$G:$G=MAXIFS(UpdateSheet!$G:$G, UpdateSheet!$H:$H, G528, UpdateSheet!$G:$G, "&lt;=" &amp; D528)) * (UpdateSheet!$H:$H=G528), 0))), "") * J528) +
(IFNA(IF(A528="", "", INDEX(UpdateSheet!$P:$P, MATCH(1, (UpdateSheet!$G:$G=MAXIFS(UpdateSheet!$G:$G, UpdateSheet!$M:$M, K528, UpdateSheet!$G:$G, "&lt;=" &amp; D528)) * (UpdateSheet!$M:$M=K528), 0))), "") * N528)
)
</f>
        <v>9500</v>
      </c>
      <c r="P528" s="55">
        <v>4000.0</v>
      </c>
      <c r="Q528" s="82">
        <f t="array" ref="Q528">IF(A528="", "", (IFNA(IF(A528="", "", INDEX(UpdateSheet!$K:$K, MATCH(1, (UpdateSheet!$G:$G=MAXIFS(UpdateSheet!$G:$G, UpdateSheet!$H:$H, G528, UpdateSheet!$I:$I, J528, UpdateSheet!$G:$G, "&lt;=" &amp; D528)) * (UpdateSheet!$H:$H=G528) *(UpdateSheet!$I:$I=J528), 0))), "")) +
(IFNA(IF(A528="", "", INDEX(UpdateSheet!$O:$O, MATCH(1, (UpdateSheet!$G:$G=MAXIFS(UpdateSheet!$G:$G, UpdateSheet!$M:$M, K528,UpdateSheet!$N:$N, N528, UpdateSheet!$G:$G, "&lt;=" &amp; D528)) * (UpdateSheet!$M:$M=K528) *(UpdateSheet!$N:$N=N528), 0))), ""))
)
</f>
        <v>35500</v>
      </c>
      <c r="R528" s="81">
        <v>22000.0</v>
      </c>
      <c r="S528" s="53" t="s">
        <v>72</v>
      </c>
      <c r="T528" s="83">
        <v>45902.0</v>
      </c>
      <c r="U528" s="84" t="s">
        <v>85</v>
      </c>
      <c r="V528" s="84" t="s">
        <v>129</v>
      </c>
      <c r="W528" s="85" t="b">
        <f t="shared" si="1"/>
        <v>1</v>
      </c>
      <c r="X528" s="53" t="s">
        <v>57</v>
      </c>
      <c r="Y528" s="53"/>
      <c r="Z528" s="63"/>
    </row>
    <row r="529">
      <c r="A529" s="75" t="s">
        <v>874</v>
      </c>
      <c r="B529" s="74">
        <v>8.037786809E9</v>
      </c>
      <c r="C529" s="75" t="s">
        <v>12</v>
      </c>
      <c r="D529" s="76">
        <v>45901.65429398148</v>
      </c>
      <c r="E529" s="75" t="s">
        <v>85</v>
      </c>
      <c r="F529" s="75" t="s">
        <v>129</v>
      </c>
      <c r="G529" s="77" t="s">
        <v>14</v>
      </c>
      <c r="H529" s="77">
        <v>1.0</v>
      </c>
      <c r="I529" s="80"/>
      <c r="J529" s="77">
        <v>1.0</v>
      </c>
      <c r="K529" s="79" t="s">
        <v>19</v>
      </c>
      <c r="L529" s="79">
        <v>50.0</v>
      </c>
      <c r="M529" s="80"/>
      <c r="N529" s="79">
        <v>50.0</v>
      </c>
      <c r="O529" s="81">
        <f t="array" ref="O529">IF(A529="", "", (IFNA(IF(A529="", "", INDEX(UpdateSheet!$L:$L, MATCH(1, (UpdateSheet!$G:$G=MAXIFS(UpdateSheet!$G:$G, UpdateSheet!$H:$H, G529, UpdateSheet!$G:$G, "&lt;=" &amp; D529)) * (UpdateSheet!$H:$H=G529), 0))), "") * J529) +
(IFNA(IF(A529="", "", INDEX(UpdateSheet!$P:$P, MATCH(1, (UpdateSheet!$G:$G=MAXIFS(UpdateSheet!$G:$G, UpdateSheet!$M:$M, K529, UpdateSheet!$G:$G, "&lt;=" &amp; D529)) * (UpdateSheet!$M:$M=K529), 0))), "") * N529)
)
</f>
        <v>17000</v>
      </c>
      <c r="P529" s="86"/>
      <c r="Q529" s="82">
        <f t="array" ref="Q529">IF(A529="", "", (IFNA(IF(A529="", "", INDEX(UpdateSheet!$K:$K, MATCH(1, (UpdateSheet!$G:$G=MAXIFS(UpdateSheet!$G:$G, UpdateSheet!$H:$H, G529, UpdateSheet!$I:$I, J529, UpdateSheet!$G:$G, "&lt;=" &amp; D529)) * (UpdateSheet!$H:$H=G529) *(UpdateSheet!$I:$I=J529), 0))), "")) +
(IFNA(IF(A529="", "", INDEX(UpdateSheet!$O:$O, MATCH(1, (UpdateSheet!$G:$G=MAXIFS(UpdateSheet!$G:$G, UpdateSheet!$M:$M, K529,UpdateSheet!$N:$N, N529, UpdateSheet!$G:$G, "&lt;=" &amp; D529)) * (UpdateSheet!$M:$M=K529) *(UpdateSheet!$N:$N=N529), 0))), ""))
)
</f>
        <v>66000</v>
      </c>
      <c r="R529" s="81">
        <v>49000.0</v>
      </c>
      <c r="S529" s="53" t="s">
        <v>126</v>
      </c>
      <c r="T529" s="87"/>
      <c r="U529" s="84" t="s">
        <v>97</v>
      </c>
      <c r="V529" s="84" t="s">
        <v>97</v>
      </c>
      <c r="W529" s="85" t="b">
        <f t="shared" si="1"/>
        <v>0</v>
      </c>
      <c r="X529" s="63"/>
      <c r="Y529" s="53" t="s">
        <v>875</v>
      </c>
      <c r="Z529" s="63"/>
    </row>
    <row r="530">
      <c r="A530" s="75" t="s">
        <v>876</v>
      </c>
      <c r="B530" s="74">
        <v>8.033180976E9</v>
      </c>
      <c r="C530" s="75" t="s">
        <v>62</v>
      </c>
      <c r="D530" s="76">
        <v>45902.185162037036</v>
      </c>
      <c r="E530" s="75" t="s">
        <v>85</v>
      </c>
      <c r="F530" s="75" t="s">
        <v>129</v>
      </c>
      <c r="G530" s="77" t="s">
        <v>14</v>
      </c>
      <c r="H530" s="77">
        <v>1.0</v>
      </c>
      <c r="I530" s="80"/>
      <c r="J530" s="77">
        <v>1.0</v>
      </c>
      <c r="K530" s="79" t="s">
        <v>19</v>
      </c>
      <c r="L530" s="79">
        <v>50.0</v>
      </c>
      <c r="M530" s="80"/>
      <c r="N530" s="79">
        <v>50.0</v>
      </c>
      <c r="O530" s="81">
        <f t="array" ref="O530">IF(A530="", "", (IFNA(IF(A530="", "", INDEX(UpdateSheet!$L:$L, MATCH(1, (UpdateSheet!$G:$G=MAXIFS(UpdateSheet!$G:$G, UpdateSheet!$H:$H, G530, UpdateSheet!$G:$G, "&lt;=" &amp; D530)) * (UpdateSheet!$H:$H=G530), 0))), "") * J530) +
(IFNA(IF(A530="", "", INDEX(UpdateSheet!$P:$P, MATCH(1, (UpdateSheet!$G:$G=MAXIFS(UpdateSheet!$G:$G, UpdateSheet!$M:$M, K530, UpdateSheet!$G:$G, "&lt;=" &amp; D530)) * (UpdateSheet!$M:$M=K530), 0))), "") * N530)
)
</f>
        <v>17000</v>
      </c>
      <c r="P530" s="86"/>
      <c r="Q530" s="82">
        <f t="array" ref="Q530">IF(A530="", "", (IFNA(IF(A530="", "", INDEX(UpdateSheet!$K:$K, MATCH(1, (UpdateSheet!$G:$G=MAXIFS(UpdateSheet!$G:$G, UpdateSheet!$H:$H, G530, UpdateSheet!$I:$I, J530, UpdateSheet!$G:$G, "&lt;=" &amp; D530)) * (UpdateSheet!$H:$H=G530) *(UpdateSheet!$I:$I=J530), 0))), "")) +
(IFNA(IF(A530="", "", INDEX(UpdateSheet!$O:$O, MATCH(1, (UpdateSheet!$G:$G=MAXIFS(UpdateSheet!$G:$G, UpdateSheet!$M:$M, K530,UpdateSheet!$N:$N, N530, UpdateSheet!$G:$G, "&lt;=" &amp; D530)) * (UpdateSheet!$M:$M=K530) *(UpdateSheet!$N:$N=N530), 0))), ""))
)
</f>
        <v>66000</v>
      </c>
      <c r="R530" s="81">
        <v>49000.0</v>
      </c>
      <c r="S530" s="63" t="str">
        <f t="shared" ref="S530:S531" si="52">if(A530="","","Pending")</f>
        <v>Pending</v>
      </c>
      <c r="T530" s="87"/>
      <c r="U530" s="84" t="s">
        <v>97</v>
      </c>
      <c r="V530" s="84" t="s">
        <v>97</v>
      </c>
      <c r="W530" s="85" t="b">
        <f t="shared" si="1"/>
        <v>0</v>
      </c>
      <c r="X530" s="63"/>
      <c r="Y530" s="53" t="s">
        <v>877</v>
      </c>
      <c r="Z530" s="63"/>
    </row>
    <row r="531">
      <c r="A531" s="75" t="s">
        <v>878</v>
      </c>
      <c r="B531" s="74">
        <v>8.069504227E9</v>
      </c>
      <c r="C531" s="75" t="s">
        <v>62</v>
      </c>
      <c r="D531" s="76">
        <v>45902.22378472222</v>
      </c>
      <c r="E531" s="75" t="s">
        <v>85</v>
      </c>
      <c r="F531" s="75" t="s">
        <v>129</v>
      </c>
      <c r="G531" s="77" t="s">
        <v>14</v>
      </c>
      <c r="H531" s="77">
        <v>1.0</v>
      </c>
      <c r="I531" s="80"/>
      <c r="J531" s="77">
        <v>1.0</v>
      </c>
      <c r="K531" s="79" t="s">
        <v>97</v>
      </c>
      <c r="L531" s="79"/>
      <c r="M531" s="80"/>
      <c r="N531" s="79"/>
      <c r="O531" s="81">
        <f t="array" ref="O531">IF(A531="", "", (IFNA(IF(A531="", "", INDEX(UpdateSheet!$L:$L, MATCH(1, (UpdateSheet!$G:$G=MAXIFS(UpdateSheet!$G:$G, UpdateSheet!$H:$H, G531, UpdateSheet!$G:$G, "&lt;=" &amp; D531)) * (UpdateSheet!$H:$H=G531), 0))), "") * J531) +
(IFNA(IF(A531="", "", INDEX(UpdateSheet!$P:$P, MATCH(1, (UpdateSheet!$G:$G=MAXIFS(UpdateSheet!$G:$G, UpdateSheet!$M:$M, K531, UpdateSheet!$G:$G, "&lt;=" &amp; D531)) * (UpdateSheet!$M:$M=K531), 0))), "") * N531)
)
</f>
        <v>9500</v>
      </c>
      <c r="P531" s="86"/>
      <c r="Q531" s="82">
        <f t="array" ref="Q531">IF(A531="", "", (IFNA(IF(A531="", "", INDEX(UpdateSheet!$K:$K, MATCH(1, (UpdateSheet!$G:$G=MAXIFS(UpdateSheet!$G:$G, UpdateSheet!$H:$H, G531, UpdateSheet!$I:$I, J531, UpdateSheet!$G:$G, "&lt;=" &amp; D531)) * (UpdateSheet!$H:$H=G531) *(UpdateSheet!$I:$I=J531), 0))), "")) +
(IFNA(IF(A531="", "", INDEX(UpdateSheet!$O:$O, MATCH(1, (UpdateSheet!$G:$G=MAXIFS(UpdateSheet!$G:$G, UpdateSheet!$M:$M, K531,UpdateSheet!$N:$N, N531, UpdateSheet!$G:$G, "&lt;=" &amp; D531)) * (UpdateSheet!$M:$M=K531) *(UpdateSheet!$N:$N=N531), 0))), ""))
)
</f>
        <v>35500</v>
      </c>
      <c r="R531" s="81">
        <v>26000.0</v>
      </c>
      <c r="S531" s="63" t="str">
        <f t="shared" si="52"/>
        <v>Pending</v>
      </c>
      <c r="T531" s="87"/>
      <c r="U531" s="84" t="s">
        <v>97</v>
      </c>
      <c r="V531" s="84" t="s">
        <v>97</v>
      </c>
      <c r="W531" s="85" t="b">
        <f t="shared" si="1"/>
        <v>0</v>
      </c>
      <c r="X531" s="63"/>
      <c r="Y531" s="53" t="s">
        <v>879</v>
      </c>
      <c r="Z531" s="63"/>
    </row>
    <row r="532">
      <c r="A532" s="75" t="s">
        <v>880</v>
      </c>
      <c r="B532" s="74">
        <v>8.037871782E9</v>
      </c>
      <c r="C532" s="75" t="s">
        <v>191</v>
      </c>
      <c r="D532" s="76">
        <v>45902.28739583334</v>
      </c>
      <c r="E532" s="75" t="s">
        <v>85</v>
      </c>
      <c r="F532" s="75" t="s">
        <v>129</v>
      </c>
      <c r="G532" s="77" t="s">
        <v>14</v>
      </c>
      <c r="H532" s="77">
        <v>1.0</v>
      </c>
      <c r="I532" s="80"/>
      <c r="J532" s="77">
        <v>1.0</v>
      </c>
      <c r="K532" s="79" t="s">
        <v>19</v>
      </c>
      <c r="L532" s="79">
        <v>50.0</v>
      </c>
      <c r="M532" s="80"/>
      <c r="N532" s="79">
        <v>50.0</v>
      </c>
      <c r="O532" s="81">
        <f t="array" ref="O532">IF(A532="", "", (IFNA(IF(A532="", "", INDEX(UpdateSheet!$L:$L, MATCH(1, (UpdateSheet!$G:$G=MAXIFS(UpdateSheet!$G:$G, UpdateSheet!$H:$H, G532, UpdateSheet!$G:$G, "&lt;=" &amp; D532)) * (UpdateSheet!$H:$H=G532), 0))), "") * J532) +
(IFNA(IF(A532="", "", INDEX(UpdateSheet!$P:$P, MATCH(1, (UpdateSheet!$G:$G=MAXIFS(UpdateSheet!$G:$G, UpdateSheet!$M:$M, K532, UpdateSheet!$G:$G, "&lt;=" &amp; D532)) * (UpdateSheet!$M:$M=K532), 0))), "") * N532)
)
</f>
        <v>17000</v>
      </c>
      <c r="P532" s="55">
        <v>4500.0</v>
      </c>
      <c r="Q532" s="82">
        <f t="array" ref="Q532">IF(A532="", "", (IFNA(IF(A532="", "", INDEX(UpdateSheet!$K:$K, MATCH(1, (UpdateSheet!$G:$G=MAXIFS(UpdateSheet!$G:$G, UpdateSheet!$H:$H, G532, UpdateSheet!$I:$I, J532, UpdateSheet!$G:$G, "&lt;=" &amp; D532)) * (UpdateSheet!$H:$H=G532) *(UpdateSheet!$I:$I=J532), 0))), "")) +
(IFNA(IF(A532="", "", INDEX(UpdateSheet!$O:$O, MATCH(1, (UpdateSheet!$G:$G=MAXIFS(UpdateSheet!$G:$G, UpdateSheet!$M:$M, K532,UpdateSheet!$N:$N, N532, UpdateSheet!$G:$G, "&lt;=" &amp; D532)) * (UpdateSheet!$M:$M=K532) *(UpdateSheet!$N:$N=N532), 0))), ""))
)
</f>
        <v>66000</v>
      </c>
      <c r="R532" s="81">
        <v>44500.0</v>
      </c>
      <c r="S532" s="53" t="s">
        <v>72</v>
      </c>
      <c r="T532" s="83">
        <v>45902.0</v>
      </c>
      <c r="U532" s="84" t="s">
        <v>85</v>
      </c>
      <c r="V532" s="84" t="s">
        <v>129</v>
      </c>
      <c r="W532" s="85" t="b">
        <f t="shared" si="1"/>
        <v>1</v>
      </c>
      <c r="X532" s="53" t="s">
        <v>35</v>
      </c>
      <c r="Y532" s="63"/>
      <c r="Z532" s="63"/>
    </row>
    <row r="533">
      <c r="A533" s="75" t="s">
        <v>881</v>
      </c>
      <c r="B533" s="74">
        <v>8.023844319E9</v>
      </c>
      <c r="C533" s="75" t="s">
        <v>62</v>
      </c>
      <c r="D533" s="76">
        <v>45902.41034722222</v>
      </c>
      <c r="E533" s="75" t="s">
        <v>85</v>
      </c>
      <c r="F533" s="75" t="s">
        <v>129</v>
      </c>
      <c r="G533" s="77" t="s">
        <v>14</v>
      </c>
      <c r="H533" s="77">
        <v>1.0</v>
      </c>
      <c r="I533" s="80"/>
      <c r="J533" s="77">
        <v>1.0</v>
      </c>
      <c r="K533" s="79" t="s">
        <v>19</v>
      </c>
      <c r="L533" s="79">
        <v>50.0</v>
      </c>
      <c r="M533" s="80"/>
      <c r="N533" s="79">
        <v>50.0</v>
      </c>
      <c r="O533" s="81">
        <f t="array" ref="O533">IF(A533="", "", (IFNA(IF(A533="", "", INDEX(UpdateSheet!$L:$L, MATCH(1, (UpdateSheet!$G:$G=MAXIFS(UpdateSheet!$G:$G, UpdateSheet!$H:$H, G533, UpdateSheet!$G:$G, "&lt;=" &amp; D533)) * (UpdateSheet!$H:$H=G533), 0))), "") * J533) +
(IFNA(IF(A533="", "", INDEX(UpdateSheet!$P:$P, MATCH(1, (UpdateSheet!$G:$G=MAXIFS(UpdateSheet!$G:$G, UpdateSheet!$M:$M, K533, UpdateSheet!$G:$G, "&lt;=" &amp; D533)) * (UpdateSheet!$M:$M=K533), 0))), "") * N533)
)
</f>
        <v>17000</v>
      </c>
      <c r="P533" s="55">
        <v>7000.0</v>
      </c>
      <c r="Q533" s="82">
        <f t="array" ref="Q533">IF(A533="", "", (IFNA(IF(A533="", "", INDEX(UpdateSheet!$K:$K, MATCH(1, (UpdateSheet!$G:$G=MAXIFS(UpdateSheet!$G:$G, UpdateSheet!$H:$H, G533, UpdateSheet!$I:$I, J533, UpdateSheet!$G:$G, "&lt;=" &amp; D533)) * (UpdateSheet!$H:$H=G533) *(UpdateSheet!$I:$I=J533), 0))), "")) +
(IFNA(IF(A533="", "", INDEX(UpdateSheet!$O:$O, MATCH(1, (UpdateSheet!$G:$G=MAXIFS(UpdateSheet!$G:$G, UpdateSheet!$M:$M, K533,UpdateSheet!$N:$N, N533, UpdateSheet!$G:$G, "&lt;=" &amp; D533)) * (UpdateSheet!$M:$M=K533) *(UpdateSheet!$N:$N=N533), 0))), ""))
)
</f>
        <v>66000</v>
      </c>
      <c r="R533" s="81">
        <v>42000.0</v>
      </c>
      <c r="S533" s="53" t="s">
        <v>72</v>
      </c>
      <c r="T533" s="83">
        <v>45902.0</v>
      </c>
      <c r="U533" s="84" t="s">
        <v>85</v>
      </c>
      <c r="V533" s="84" t="s">
        <v>129</v>
      </c>
      <c r="W533" s="85" t="b">
        <f t="shared" si="1"/>
        <v>1</v>
      </c>
      <c r="X533" s="53" t="s">
        <v>60</v>
      </c>
      <c r="Y533" s="63"/>
      <c r="Z533" s="63"/>
    </row>
    <row r="534">
      <c r="A534" s="75" t="s">
        <v>882</v>
      </c>
      <c r="B534" s="74">
        <v>2.348058069144E12</v>
      </c>
      <c r="C534" s="75" t="s">
        <v>62</v>
      </c>
      <c r="D534" s="76">
        <v>45902.428622685184</v>
      </c>
      <c r="E534" s="75" t="s">
        <v>85</v>
      </c>
      <c r="F534" s="75" t="s">
        <v>129</v>
      </c>
      <c r="G534" s="77" t="s">
        <v>14</v>
      </c>
      <c r="H534" s="77">
        <v>2.0</v>
      </c>
      <c r="I534" s="80"/>
      <c r="J534" s="77">
        <v>2.0</v>
      </c>
      <c r="K534" s="79" t="s">
        <v>19</v>
      </c>
      <c r="L534" s="79">
        <v>100.0</v>
      </c>
      <c r="M534" s="80"/>
      <c r="N534" s="79">
        <v>100.0</v>
      </c>
      <c r="O534" s="81">
        <f t="array" ref="O534">IF(A534="", "", (IFNA(IF(A534="", "", INDEX(UpdateSheet!$L:$L, MATCH(1, (UpdateSheet!$G:$G=MAXIFS(UpdateSheet!$G:$G, UpdateSheet!$H:$H, G534, UpdateSheet!$G:$G, "&lt;=" &amp; D534)) * (UpdateSheet!$H:$H=G534), 0))), "") * J534) +
(IFNA(IF(A534="", "", INDEX(UpdateSheet!$P:$P, MATCH(1, (UpdateSheet!$G:$G=MAXIFS(UpdateSheet!$G:$G, UpdateSheet!$M:$M, K534, UpdateSheet!$G:$G, "&lt;=" &amp; D534)) * (UpdateSheet!$M:$M=K534), 0))), "") * N534)
)
</f>
        <v>34000</v>
      </c>
      <c r="P534" s="55">
        <v>5000.0</v>
      </c>
      <c r="Q534" s="82">
        <f t="array" ref="Q534">IF(A534="", "", (IFNA(IF(A534="", "", INDEX(UpdateSheet!$K:$K, MATCH(1, (UpdateSheet!$G:$G=MAXIFS(UpdateSheet!$G:$G, UpdateSheet!$H:$H, G534, UpdateSheet!$I:$I, J534, UpdateSheet!$G:$G, "&lt;=" &amp; D534)) * (UpdateSheet!$H:$H=G534) *(UpdateSheet!$I:$I=J534), 0))), "")) +
(IFNA(IF(A534="", "", INDEX(UpdateSheet!$O:$O, MATCH(1, (UpdateSheet!$G:$G=MAXIFS(UpdateSheet!$G:$G, UpdateSheet!$M:$M, K534,UpdateSheet!$N:$N, N534, UpdateSheet!$G:$G, "&lt;=" &amp; D534)) * (UpdateSheet!$M:$M=K534) *(UpdateSheet!$N:$N=N534), 0))), ""))
)
</f>
        <v>101000</v>
      </c>
      <c r="R534" s="81">
        <v>62000.0</v>
      </c>
      <c r="S534" s="53" t="s">
        <v>72</v>
      </c>
      <c r="T534" s="83">
        <v>45905.0</v>
      </c>
      <c r="U534" s="84" t="s">
        <v>85</v>
      </c>
      <c r="V534" s="84" t="s">
        <v>129</v>
      </c>
      <c r="W534" s="85" t="b">
        <f t="shared" si="1"/>
        <v>1</v>
      </c>
      <c r="X534" s="53" t="s">
        <v>60</v>
      </c>
      <c r="Y534" s="53"/>
      <c r="Z534" s="63"/>
    </row>
    <row r="535">
      <c r="A535" s="75" t="s">
        <v>883</v>
      </c>
      <c r="B535" s="74">
        <v>9.167542798E9</v>
      </c>
      <c r="C535" s="75" t="s">
        <v>62</v>
      </c>
      <c r="D535" s="76">
        <v>45902.473287037035</v>
      </c>
      <c r="E535" s="75" t="s">
        <v>85</v>
      </c>
      <c r="F535" s="75" t="s">
        <v>129</v>
      </c>
      <c r="G535" s="77" t="s">
        <v>14</v>
      </c>
      <c r="H535" s="77">
        <v>1.0</v>
      </c>
      <c r="I535" s="80"/>
      <c r="J535" s="77">
        <v>1.0</v>
      </c>
      <c r="K535" s="79" t="s">
        <v>19</v>
      </c>
      <c r="L535" s="79">
        <v>100.0</v>
      </c>
      <c r="M535" s="50">
        <v>50.0</v>
      </c>
      <c r="N535" s="79">
        <v>50.0</v>
      </c>
      <c r="O535" s="81">
        <f t="array" ref="O535">IF(A535="", "", (IFNA(IF(A535="", "", INDEX(UpdateSheet!$L:$L, MATCH(1, (UpdateSheet!$G:$G=MAXIFS(UpdateSheet!$G:$G, UpdateSheet!$H:$H, G535, UpdateSheet!$G:$G, "&lt;=" &amp; D535)) * (UpdateSheet!$H:$H=G535), 0))), "") * J535) +
(IFNA(IF(A535="", "", INDEX(UpdateSheet!$P:$P, MATCH(1, (UpdateSheet!$G:$G=MAXIFS(UpdateSheet!$G:$G, UpdateSheet!$M:$M, K535, UpdateSheet!$G:$G, "&lt;=" &amp; D535)) * (UpdateSheet!$M:$M=K535), 0))), "") * N535)
)
</f>
        <v>17000</v>
      </c>
      <c r="P535" s="55">
        <v>5000.0</v>
      </c>
      <c r="Q535" s="82">
        <f t="array" ref="Q535">IF(A535="", "", (IFNA(IF(A535="", "", INDEX(UpdateSheet!$K:$K, MATCH(1, (UpdateSheet!$G:$G=MAXIFS(UpdateSheet!$G:$G, UpdateSheet!$H:$H, G535, UpdateSheet!$I:$I, J535, UpdateSheet!$G:$G, "&lt;=" &amp; D535)) * (UpdateSheet!$H:$H=G535) *(UpdateSheet!$I:$I=J535), 0))), "")) +
(IFNA(IF(A535="", "", INDEX(UpdateSheet!$O:$O, MATCH(1, (UpdateSheet!$G:$G=MAXIFS(UpdateSheet!$G:$G, UpdateSheet!$M:$M, K535,UpdateSheet!$N:$N, N535, UpdateSheet!$G:$G, "&lt;=" &amp; D535)) * (UpdateSheet!$M:$M=K535) *(UpdateSheet!$N:$N=N535), 0))), ""))
)
</f>
        <v>66000</v>
      </c>
      <c r="R535" s="81">
        <v>44000.0</v>
      </c>
      <c r="S535" s="53" t="s">
        <v>72</v>
      </c>
      <c r="T535" s="83">
        <v>45902.0</v>
      </c>
      <c r="U535" s="84" t="s">
        <v>85</v>
      </c>
      <c r="V535" s="84" t="s">
        <v>129</v>
      </c>
      <c r="W535" s="85" t="b">
        <f t="shared" si="1"/>
        <v>1</v>
      </c>
      <c r="X535" s="53" t="s">
        <v>60</v>
      </c>
      <c r="Y535" s="63"/>
      <c r="Z535" s="63"/>
    </row>
    <row r="536">
      <c r="A536" s="75" t="s">
        <v>884</v>
      </c>
      <c r="B536" s="74">
        <v>8.032255294E9</v>
      </c>
      <c r="C536" s="75" t="s">
        <v>12</v>
      </c>
      <c r="D536" s="76">
        <v>45902.48273148148</v>
      </c>
      <c r="E536" s="75" t="s">
        <v>85</v>
      </c>
      <c r="F536" s="75" t="s">
        <v>129</v>
      </c>
      <c r="G536" s="77" t="s">
        <v>14</v>
      </c>
      <c r="H536" s="77">
        <v>1.0</v>
      </c>
      <c r="I536" s="80"/>
      <c r="J536" s="77">
        <v>1.0</v>
      </c>
      <c r="K536" s="79" t="s">
        <v>97</v>
      </c>
      <c r="L536" s="79"/>
      <c r="M536" s="80"/>
      <c r="N536" s="79"/>
      <c r="O536" s="81">
        <f t="array" ref="O536">IF(A536="", "", (IFNA(IF(A536="", "", INDEX(UpdateSheet!$L:$L, MATCH(1, (UpdateSheet!$G:$G=MAXIFS(UpdateSheet!$G:$G, UpdateSheet!$H:$H, G536, UpdateSheet!$G:$G, "&lt;=" &amp; D536)) * (UpdateSheet!$H:$H=G536), 0))), "") * J536) +
(IFNA(IF(A536="", "", INDEX(UpdateSheet!$P:$P, MATCH(1, (UpdateSheet!$G:$G=MAXIFS(UpdateSheet!$G:$G, UpdateSheet!$M:$M, K536, UpdateSheet!$G:$G, "&lt;=" &amp; D536)) * (UpdateSheet!$M:$M=K536), 0))), "") * N536)
)
</f>
        <v>9500</v>
      </c>
      <c r="P536" s="55">
        <v>5000.0</v>
      </c>
      <c r="Q536" s="82">
        <f t="array" ref="Q536">IF(A536="", "", (IFNA(IF(A536="", "", INDEX(UpdateSheet!$K:$K, MATCH(1, (UpdateSheet!$G:$G=MAXIFS(UpdateSheet!$G:$G, UpdateSheet!$H:$H, G536, UpdateSheet!$I:$I, J536, UpdateSheet!$G:$G, "&lt;=" &amp; D536)) * (UpdateSheet!$H:$H=G536) *(UpdateSheet!$I:$I=J536), 0))), "")) +
(IFNA(IF(A536="", "", INDEX(UpdateSheet!$O:$O, MATCH(1, (UpdateSheet!$G:$G=MAXIFS(UpdateSheet!$G:$G, UpdateSheet!$M:$M, K536,UpdateSheet!$N:$N, N536, UpdateSheet!$G:$G, "&lt;=" &amp; D536)) * (UpdateSheet!$M:$M=K536) *(UpdateSheet!$N:$N=N536), 0))), ""))
)
</f>
        <v>35500</v>
      </c>
      <c r="R536" s="81">
        <v>21000.0</v>
      </c>
      <c r="S536" s="53" t="s">
        <v>72</v>
      </c>
      <c r="T536" s="83">
        <v>45903.0</v>
      </c>
      <c r="U536" s="84" t="s">
        <v>85</v>
      </c>
      <c r="V536" s="84" t="s">
        <v>129</v>
      </c>
      <c r="W536" s="85" t="b">
        <f t="shared" si="1"/>
        <v>1</v>
      </c>
      <c r="X536" s="53" t="s">
        <v>11</v>
      </c>
      <c r="Y536" s="53"/>
      <c r="Z536" s="63"/>
    </row>
    <row r="537">
      <c r="A537" s="75" t="s">
        <v>885</v>
      </c>
      <c r="B537" s="74">
        <v>7.061027101E9</v>
      </c>
      <c r="C537" s="75" t="s">
        <v>62</v>
      </c>
      <c r="D537" s="76">
        <v>45902.5015162037</v>
      </c>
      <c r="E537" s="75" t="s">
        <v>85</v>
      </c>
      <c r="F537" s="75" t="s">
        <v>129</v>
      </c>
      <c r="G537" s="77" t="s">
        <v>14</v>
      </c>
      <c r="H537" s="77">
        <v>1.0</v>
      </c>
      <c r="I537" s="80"/>
      <c r="J537" s="77">
        <v>1.0</v>
      </c>
      <c r="K537" s="79" t="s">
        <v>97</v>
      </c>
      <c r="L537" s="79"/>
      <c r="M537" s="80"/>
      <c r="N537" s="79"/>
      <c r="O537" s="81">
        <f t="array" ref="O537">IF(A537="", "", (IFNA(IF(A537="", "", INDEX(UpdateSheet!$L:$L, MATCH(1, (UpdateSheet!$G:$G=MAXIFS(UpdateSheet!$G:$G, UpdateSheet!$H:$H, G537, UpdateSheet!$G:$G, "&lt;=" &amp; D537)) * (UpdateSheet!$H:$H=G537), 0))), "") * J537) +
(IFNA(IF(A537="", "", INDEX(UpdateSheet!$P:$P, MATCH(1, (UpdateSheet!$G:$G=MAXIFS(UpdateSheet!$G:$G, UpdateSheet!$M:$M, K537, UpdateSheet!$G:$G, "&lt;=" &amp; D537)) * (UpdateSheet!$M:$M=K537), 0))), "") * N537)
)
</f>
        <v>9500</v>
      </c>
      <c r="P537" s="86"/>
      <c r="Q537" s="82">
        <f t="array" ref="Q537">IF(A537="", "", (IFNA(IF(A537="", "", INDEX(UpdateSheet!$K:$K, MATCH(1, (UpdateSheet!$G:$G=MAXIFS(UpdateSheet!$G:$G, UpdateSheet!$H:$H, G537, UpdateSheet!$I:$I, J537, UpdateSheet!$G:$G, "&lt;=" &amp; D537)) * (UpdateSheet!$H:$H=G537) *(UpdateSheet!$I:$I=J537), 0))), "")) +
(IFNA(IF(A537="", "", INDEX(UpdateSheet!$O:$O, MATCH(1, (UpdateSheet!$G:$G=MAXIFS(UpdateSheet!$G:$G, UpdateSheet!$M:$M, K537,UpdateSheet!$N:$N, N537, UpdateSheet!$G:$G, "&lt;=" &amp; D537)) * (UpdateSheet!$M:$M=K537) *(UpdateSheet!$N:$N=N537), 0))), ""))
)
</f>
        <v>35500</v>
      </c>
      <c r="R537" s="81">
        <v>26000.0</v>
      </c>
      <c r="S537" s="63" t="str">
        <f>if(A537="","","Pending")</f>
        <v>Pending</v>
      </c>
      <c r="T537" s="87"/>
      <c r="U537" s="84" t="s">
        <v>97</v>
      </c>
      <c r="V537" s="84" t="s">
        <v>97</v>
      </c>
      <c r="W537" s="85" t="b">
        <f t="shared" si="1"/>
        <v>0</v>
      </c>
      <c r="X537" s="63"/>
      <c r="Y537" s="53" t="s">
        <v>886</v>
      </c>
      <c r="Z537" s="63"/>
    </row>
    <row r="538">
      <c r="A538" s="75" t="s">
        <v>887</v>
      </c>
      <c r="B538" s="74">
        <v>8.03319036E9</v>
      </c>
      <c r="C538" s="75" t="s">
        <v>211</v>
      </c>
      <c r="D538" s="76">
        <v>45902.58458333333</v>
      </c>
      <c r="E538" s="75" t="s">
        <v>85</v>
      </c>
      <c r="F538" s="75" t="s">
        <v>129</v>
      </c>
      <c r="G538" s="77" t="s">
        <v>14</v>
      </c>
      <c r="H538" s="77">
        <v>1.0</v>
      </c>
      <c r="I538" s="80"/>
      <c r="J538" s="77">
        <v>1.0</v>
      </c>
      <c r="K538" s="79" t="s">
        <v>19</v>
      </c>
      <c r="L538" s="79">
        <v>50.0</v>
      </c>
      <c r="M538" s="80"/>
      <c r="N538" s="79">
        <v>50.0</v>
      </c>
      <c r="O538" s="81">
        <f t="array" ref="O538">IF(A538="", "", (IFNA(IF(A538="", "", INDEX(UpdateSheet!$L:$L, MATCH(1, (UpdateSheet!$G:$G=MAXIFS(UpdateSheet!$G:$G, UpdateSheet!$H:$H, G538, UpdateSheet!$G:$G, "&lt;=" &amp; D538)) * (UpdateSheet!$H:$H=G538), 0))), "") * J538) +
(IFNA(IF(A538="", "", INDEX(UpdateSheet!$P:$P, MATCH(1, (UpdateSheet!$G:$G=MAXIFS(UpdateSheet!$G:$G, UpdateSheet!$M:$M, K538, UpdateSheet!$G:$G, "&lt;=" &amp; D538)) * (UpdateSheet!$M:$M=K538), 0))), "") * N538)
)
</f>
        <v>17000</v>
      </c>
      <c r="P538" s="55">
        <v>5500.0</v>
      </c>
      <c r="Q538" s="82">
        <f t="array" ref="Q538">IF(A538="", "", (IFNA(IF(A538="", "", INDEX(UpdateSheet!$K:$K, MATCH(1, (UpdateSheet!$G:$G=MAXIFS(UpdateSheet!$G:$G, UpdateSheet!$H:$H, G538, UpdateSheet!$I:$I, J538, UpdateSheet!$G:$G, "&lt;=" &amp; D538)) * (UpdateSheet!$H:$H=G538) *(UpdateSheet!$I:$I=J538), 0))), "")) +
(IFNA(IF(A538="", "", INDEX(UpdateSheet!$O:$O, MATCH(1, (UpdateSheet!$G:$G=MAXIFS(UpdateSheet!$G:$G, UpdateSheet!$M:$M, K538,UpdateSheet!$N:$N, N538, UpdateSheet!$G:$G, "&lt;=" &amp; D538)) * (UpdateSheet!$M:$M=K538) *(UpdateSheet!$N:$N=N538), 0))), ""))
)
</f>
        <v>66000</v>
      </c>
      <c r="R538" s="81">
        <v>43500.0</v>
      </c>
      <c r="S538" s="53" t="s">
        <v>72</v>
      </c>
      <c r="T538" s="83">
        <v>45905.0</v>
      </c>
      <c r="U538" s="84" t="s">
        <v>85</v>
      </c>
      <c r="V538" s="84" t="s">
        <v>129</v>
      </c>
      <c r="W538" s="85" t="b">
        <f t="shared" si="1"/>
        <v>1</v>
      </c>
      <c r="X538" s="53" t="s">
        <v>53</v>
      </c>
      <c r="Y538" s="53"/>
      <c r="Z538" s="63"/>
    </row>
    <row r="539">
      <c r="A539" s="75" t="s">
        <v>888</v>
      </c>
      <c r="B539" s="74">
        <v>8.03446714E9</v>
      </c>
      <c r="C539" s="75" t="s">
        <v>62</v>
      </c>
      <c r="D539" s="76">
        <v>45902.64641203704</v>
      </c>
      <c r="E539" s="75" t="s">
        <v>85</v>
      </c>
      <c r="F539" s="75" t="s">
        <v>129</v>
      </c>
      <c r="G539" s="77" t="s">
        <v>14</v>
      </c>
      <c r="H539" s="77">
        <v>1.0</v>
      </c>
      <c r="I539" s="80"/>
      <c r="J539" s="77">
        <v>1.0</v>
      </c>
      <c r="K539" s="79" t="s">
        <v>19</v>
      </c>
      <c r="L539" s="79">
        <v>100.0</v>
      </c>
      <c r="M539" s="80"/>
      <c r="N539" s="79">
        <v>100.0</v>
      </c>
      <c r="O539" s="81">
        <f t="array" ref="O539">IF(A539="", "", (IFNA(IF(A539="", "", INDEX(UpdateSheet!$L:$L, MATCH(1, (UpdateSheet!$G:$G=MAXIFS(UpdateSheet!$G:$G, UpdateSheet!$H:$H, G539, UpdateSheet!$G:$G, "&lt;=" &amp; D539)) * (UpdateSheet!$H:$H=G539), 0))), "") * J539) +
(IFNA(IF(A539="", "", INDEX(UpdateSheet!$P:$P, MATCH(1, (UpdateSheet!$G:$G=MAXIFS(UpdateSheet!$G:$G, UpdateSheet!$M:$M, K539, UpdateSheet!$G:$G, "&lt;=" &amp; D539)) * (UpdateSheet!$M:$M=K539), 0))), "") * N539)
)
</f>
        <v>24500</v>
      </c>
      <c r="P539" s="86"/>
      <c r="Q539" s="82">
        <f t="array" ref="Q539">IF(A539="", "", (IFNA(IF(A539="", "", INDEX(UpdateSheet!$K:$K, MATCH(1, (UpdateSheet!$G:$G=MAXIFS(UpdateSheet!$G:$G, UpdateSheet!$H:$H, G539, UpdateSheet!$I:$I, J539, UpdateSheet!$G:$G, "&lt;=" &amp; D539)) * (UpdateSheet!$H:$H=G539) *(UpdateSheet!$I:$I=J539), 0))), "")) +
(IFNA(IF(A539="", "", INDEX(UpdateSheet!$O:$O, MATCH(1, (UpdateSheet!$G:$G=MAXIFS(UpdateSheet!$G:$G, UpdateSheet!$M:$M, K539,UpdateSheet!$N:$N, N539, UpdateSheet!$G:$G, "&lt;=" &amp; D539)) * (UpdateSheet!$M:$M=K539) *(UpdateSheet!$N:$N=N539), 0))), ""))
)
</f>
        <v>87000</v>
      </c>
      <c r="R539" s="81">
        <v>62500.0</v>
      </c>
      <c r="S539" s="63" t="str">
        <f>if(A539="","","Pending")</f>
        <v>Pending</v>
      </c>
      <c r="T539" s="87"/>
      <c r="U539" s="84" t="s">
        <v>97</v>
      </c>
      <c r="V539" s="84" t="s">
        <v>97</v>
      </c>
      <c r="W539" s="85" t="b">
        <f t="shared" si="1"/>
        <v>0</v>
      </c>
      <c r="X539" s="63"/>
      <c r="Y539" s="53" t="s">
        <v>889</v>
      </c>
      <c r="Z539" s="63"/>
    </row>
    <row r="540">
      <c r="A540" s="75" t="s">
        <v>890</v>
      </c>
      <c r="B540" s="74">
        <v>8.033300176E9</v>
      </c>
      <c r="C540" s="75" t="s">
        <v>12</v>
      </c>
      <c r="D540" s="76">
        <v>45902.6593287037</v>
      </c>
      <c r="E540" s="75" t="s">
        <v>85</v>
      </c>
      <c r="F540" s="75" t="s">
        <v>129</v>
      </c>
      <c r="G540" s="77" t="s">
        <v>14</v>
      </c>
      <c r="H540" s="77">
        <v>1.0</v>
      </c>
      <c r="I540" s="80"/>
      <c r="J540" s="77">
        <v>1.0</v>
      </c>
      <c r="K540" s="79" t="s">
        <v>97</v>
      </c>
      <c r="L540" s="79"/>
      <c r="M540" s="80"/>
      <c r="N540" s="79"/>
      <c r="O540" s="81">
        <f t="array" ref="O540">IF(A540="", "", (IFNA(IF(A540="", "", INDEX(UpdateSheet!$L:$L, MATCH(1, (UpdateSheet!$G:$G=MAXIFS(UpdateSheet!$G:$G, UpdateSheet!$H:$H, G540, UpdateSheet!$G:$G, "&lt;=" &amp; D540)) * (UpdateSheet!$H:$H=G540), 0))), "") * J540) +
(IFNA(IF(A540="", "", INDEX(UpdateSheet!$P:$P, MATCH(1, (UpdateSheet!$G:$G=MAXIFS(UpdateSheet!$G:$G, UpdateSheet!$M:$M, K540, UpdateSheet!$G:$G, "&lt;=" &amp; D540)) * (UpdateSheet!$M:$M=K540), 0))), "") * N540)
)
</f>
        <v>9500</v>
      </c>
      <c r="P540" s="55">
        <v>4000.0</v>
      </c>
      <c r="Q540" s="82">
        <f t="array" ref="Q540">IF(A540="", "", (IFNA(IF(A540="", "", INDEX(UpdateSheet!$K:$K, MATCH(1, (UpdateSheet!$G:$G=MAXIFS(UpdateSheet!$G:$G, UpdateSheet!$H:$H, G540, UpdateSheet!$I:$I, J540, UpdateSheet!$G:$G, "&lt;=" &amp; D540)) * (UpdateSheet!$H:$H=G540) *(UpdateSheet!$I:$I=J540), 0))), "")) +
(IFNA(IF(A540="", "", INDEX(UpdateSheet!$O:$O, MATCH(1, (UpdateSheet!$G:$G=MAXIFS(UpdateSheet!$G:$G, UpdateSheet!$M:$M, K540,UpdateSheet!$N:$N, N540, UpdateSheet!$G:$G, "&lt;=" &amp; D540)) * (UpdateSheet!$M:$M=K540) *(UpdateSheet!$N:$N=N540), 0))), ""))
)
</f>
        <v>35500</v>
      </c>
      <c r="R540" s="81">
        <v>22000.0</v>
      </c>
      <c r="S540" s="53" t="s">
        <v>72</v>
      </c>
      <c r="T540" s="83">
        <v>45904.0</v>
      </c>
      <c r="U540" s="84" t="s">
        <v>85</v>
      </c>
      <c r="V540" s="84" t="s">
        <v>129</v>
      </c>
      <c r="W540" s="85" t="b">
        <f t="shared" si="1"/>
        <v>1</v>
      </c>
      <c r="X540" s="53" t="s">
        <v>11</v>
      </c>
      <c r="Y540" s="53"/>
      <c r="Z540" s="63"/>
    </row>
    <row r="541">
      <c r="A541" s="75" t="s">
        <v>891</v>
      </c>
      <c r="B541" s="74">
        <v>7.066735778E9</v>
      </c>
      <c r="C541" s="75" t="s">
        <v>198</v>
      </c>
      <c r="D541" s="76">
        <v>45902.713726851856</v>
      </c>
      <c r="E541" s="75" t="s">
        <v>85</v>
      </c>
      <c r="F541" s="75" t="s">
        <v>129</v>
      </c>
      <c r="G541" s="77" t="s">
        <v>14</v>
      </c>
      <c r="H541" s="77">
        <v>1.0</v>
      </c>
      <c r="I541" s="80"/>
      <c r="J541" s="77">
        <v>1.0</v>
      </c>
      <c r="K541" s="79" t="s">
        <v>97</v>
      </c>
      <c r="L541" s="79"/>
      <c r="M541" s="80"/>
      <c r="N541" s="79"/>
      <c r="O541" s="81">
        <f t="array" ref="O541">IF(A541="", "", (IFNA(IF(A541="", "", INDEX(UpdateSheet!$L:$L, MATCH(1, (UpdateSheet!$G:$G=MAXIFS(UpdateSheet!$G:$G, UpdateSheet!$H:$H, G541, UpdateSheet!$G:$G, "&lt;=" &amp; D541)) * (UpdateSheet!$H:$H=G541), 0))), "") * J541) +
(IFNA(IF(A541="", "", INDEX(UpdateSheet!$P:$P, MATCH(1, (UpdateSheet!$G:$G=MAXIFS(UpdateSheet!$G:$G, UpdateSheet!$M:$M, K541, UpdateSheet!$G:$G, "&lt;=" &amp; D541)) * (UpdateSheet!$M:$M=K541), 0))), "") * N541)
)
</f>
        <v>9500</v>
      </c>
      <c r="P541" s="55">
        <v>6000.0</v>
      </c>
      <c r="Q541" s="82">
        <f t="array" ref="Q541">IF(A541="", "", (IFNA(IF(A541="", "", INDEX(UpdateSheet!$K:$K, MATCH(1, (UpdateSheet!$G:$G=MAXIFS(UpdateSheet!$G:$G, UpdateSheet!$H:$H, G541, UpdateSheet!$I:$I, J541, UpdateSheet!$G:$G, "&lt;=" &amp; D541)) * (UpdateSheet!$H:$H=G541) *(UpdateSheet!$I:$I=J541), 0))), "")) +
(IFNA(IF(A541="", "", INDEX(UpdateSheet!$O:$O, MATCH(1, (UpdateSheet!$G:$G=MAXIFS(UpdateSheet!$G:$G, UpdateSheet!$M:$M, K541,UpdateSheet!$N:$N, N541, UpdateSheet!$G:$G, "&lt;=" &amp; D541)) * (UpdateSheet!$M:$M=K541) *(UpdateSheet!$N:$N=N541), 0))), ""))
)
</f>
        <v>35500</v>
      </c>
      <c r="R541" s="81">
        <v>20000.0</v>
      </c>
      <c r="S541" s="53" t="s">
        <v>72</v>
      </c>
      <c r="T541" s="83">
        <v>45903.0</v>
      </c>
      <c r="U541" s="84" t="s">
        <v>85</v>
      </c>
      <c r="V541" s="84" t="s">
        <v>129</v>
      </c>
      <c r="W541" s="85" t="b">
        <f t="shared" si="1"/>
        <v>1</v>
      </c>
      <c r="X541" s="53" t="s">
        <v>45</v>
      </c>
      <c r="Y541" s="63"/>
      <c r="Z541" s="63"/>
    </row>
    <row r="542">
      <c r="A542" s="75" t="s">
        <v>892</v>
      </c>
      <c r="B542" s="74">
        <v>8.130778699E9</v>
      </c>
      <c r="C542" s="75" t="s">
        <v>62</v>
      </c>
      <c r="D542" s="76">
        <v>45902.73217592592</v>
      </c>
      <c r="E542" s="75" t="s">
        <v>85</v>
      </c>
      <c r="F542" s="75" t="s">
        <v>129</v>
      </c>
      <c r="G542" s="77" t="s">
        <v>14</v>
      </c>
      <c r="H542" s="77">
        <v>1.0</v>
      </c>
      <c r="I542" s="80"/>
      <c r="J542" s="77">
        <v>1.0</v>
      </c>
      <c r="K542" s="79" t="s">
        <v>19</v>
      </c>
      <c r="L542" s="79">
        <v>100.0</v>
      </c>
      <c r="M542" s="80"/>
      <c r="N542" s="79">
        <v>100.0</v>
      </c>
      <c r="O542" s="81">
        <f t="array" ref="O542">IF(A542="", "", (IFNA(IF(A542="", "", INDEX(UpdateSheet!$L:$L, MATCH(1, (UpdateSheet!$G:$G=MAXIFS(UpdateSheet!$G:$G, UpdateSheet!$H:$H, G542, UpdateSheet!$G:$G, "&lt;=" &amp; D542)) * (UpdateSheet!$H:$H=G542), 0))), "") * J542) +
(IFNA(IF(A542="", "", INDEX(UpdateSheet!$P:$P, MATCH(1, (UpdateSheet!$G:$G=MAXIFS(UpdateSheet!$G:$G, UpdateSheet!$M:$M, K542, UpdateSheet!$G:$G, "&lt;=" &amp; D542)) * (UpdateSheet!$M:$M=K542), 0))), "") * N542)
)
</f>
        <v>24500</v>
      </c>
      <c r="P542" s="55">
        <v>7000.0</v>
      </c>
      <c r="Q542" s="82">
        <f t="array" ref="Q542">IF(A542="", "", (IFNA(IF(A542="", "", INDEX(UpdateSheet!$K:$K, MATCH(1, (UpdateSheet!$G:$G=MAXIFS(UpdateSheet!$G:$G, UpdateSheet!$H:$H, G542, UpdateSheet!$I:$I, J542, UpdateSheet!$G:$G, "&lt;=" &amp; D542)) * (UpdateSheet!$H:$H=G542) *(UpdateSheet!$I:$I=J542), 0))), "")) +
(IFNA(IF(A542="", "", INDEX(UpdateSheet!$O:$O, MATCH(1, (UpdateSheet!$G:$G=MAXIFS(UpdateSheet!$G:$G, UpdateSheet!$M:$M, K542,UpdateSheet!$N:$N, N542, UpdateSheet!$G:$G, "&lt;=" &amp; D542)) * (UpdateSheet!$M:$M=K542) *(UpdateSheet!$N:$N=N542), 0))), ""))
)
</f>
        <v>87000</v>
      </c>
      <c r="R542" s="81">
        <v>55500.0</v>
      </c>
      <c r="S542" s="53" t="s">
        <v>72</v>
      </c>
      <c r="T542" s="83">
        <v>45903.0</v>
      </c>
      <c r="U542" s="84" t="s">
        <v>85</v>
      </c>
      <c r="V542" s="84" t="s">
        <v>129</v>
      </c>
      <c r="W542" s="85" t="b">
        <f t="shared" si="1"/>
        <v>1</v>
      </c>
      <c r="X542" s="53" t="s">
        <v>60</v>
      </c>
      <c r="Y542" s="63"/>
      <c r="Z542" s="63"/>
    </row>
    <row r="543">
      <c r="A543" s="75" t="s">
        <v>893</v>
      </c>
      <c r="B543" s="74">
        <v>8.06493122E9</v>
      </c>
      <c r="C543" s="75" t="s">
        <v>134</v>
      </c>
      <c r="D543" s="76">
        <v>45902.74193287037</v>
      </c>
      <c r="E543" s="75" t="s">
        <v>85</v>
      </c>
      <c r="F543" s="75" t="s">
        <v>129</v>
      </c>
      <c r="G543" s="77" t="s">
        <v>14</v>
      </c>
      <c r="H543" s="77">
        <v>4.0</v>
      </c>
      <c r="I543" s="80"/>
      <c r="J543" s="77">
        <v>4.0</v>
      </c>
      <c r="K543" s="79" t="s">
        <v>97</v>
      </c>
      <c r="L543" s="79"/>
      <c r="M543" s="80"/>
      <c r="N543" s="79"/>
      <c r="O543" s="81">
        <f t="array" ref="O543">IF(A543="", "", (IFNA(IF(A543="", "", INDEX(UpdateSheet!$L:$L, MATCH(1, (UpdateSheet!$G:$G=MAXIFS(UpdateSheet!$G:$G, UpdateSheet!$H:$H, G543, UpdateSheet!$G:$G, "&lt;=" &amp; D543)) * (UpdateSheet!$H:$H=G543), 0))), "") * J543) +
(IFNA(IF(A543="", "", INDEX(UpdateSheet!$P:$P, MATCH(1, (UpdateSheet!$G:$G=MAXIFS(UpdateSheet!$G:$G, UpdateSheet!$M:$M, K543, UpdateSheet!$G:$G, "&lt;=" &amp; D543)) * (UpdateSheet!$M:$M=K543), 0))), "") * N543)
)
</f>
        <v>38000</v>
      </c>
      <c r="P543" s="86"/>
      <c r="Q543" s="82">
        <f t="array" ref="Q543">IF(A543="", "", (IFNA(IF(A543="", "", INDEX(UpdateSheet!$K:$K, MATCH(1, (UpdateSheet!$G:$G=MAXIFS(UpdateSheet!$G:$G, UpdateSheet!$H:$H, G543, UpdateSheet!$I:$I, J543, UpdateSheet!$G:$G, "&lt;=" &amp; D543)) * (UpdateSheet!$H:$H=G543) *(UpdateSheet!$I:$I=J543), 0))), "")) +
(IFNA(IF(A543="", "", INDEX(UpdateSheet!$O:$O, MATCH(1, (UpdateSheet!$G:$G=MAXIFS(UpdateSheet!$G:$G, UpdateSheet!$M:$M, K543,UpdateSheet!$N:$N, N543, UpdateSheet!$G:$G, "&lt;=" &amp; D543)) * (UpdateSheet!$M:$M=K543) *(UpdateSheet!$N:$N=N543), 0))), ""))
)
</f>
        <v>82500</v>
      </c>
      <c r="R543" s="81">
        <v>44500.0</v>
      </c>
      <c r="S543" s="63" t="str">
        <f>if(A543="","","Pending")</f>
        <v>Pending</v>
      </c>
      <c r="T543" s="87"/>
      <c r="U543" s="84" t="s">
        <v>97</v>
      </c>
      <c r="V543" s="84" t="s">
        <v>97</v>
      </c>
      <c r="W543" s="85" t="b">
        <f t="shared" si="1"/>
        <v>0</v>
      </c>
      <c r="X543" s="63"/>
      <c r="Y543" s="53" t="s">
        <v>894</v>
      </c>
      <c r="Z543" s="63"/>
    </row>
    <row r="544">
      <c r="A544" s="75" t="s">
        <v>895</v>
      </c>
      <c r="B544" s="74">
        <v>8.054395012E9</v>
      </c>
      <c r="C544" s="75" t="s">
        <v>149</v>
      </c>
      <c r="D544" s="76">
        <v>45902.825844907406</v>
      </c>
      <c r="E544" s="75" t="s">
        <v>85</v>
      </c>
      <c r="F544" s="75" t="s">
        <v>129</v>
      </c>
      <c r="G544" s="77" t="s">
        <v>14</v>
      </c>
      <c r="H544" s="77">
        <v>2.0</v>
      </c>
      <c r="I544" s="50">
        <v>1.0</v>
      </c>
      <c r="J544" s="77">
        <v>1.0</v>
      </c>
      <c r="K544" s="79" t="s">
        <v>19</v>
      </c>
      <c r="L544" s="79">
        <v>100.0</v>
      </c>
      <c r="M544" s="80"/>
      <c r="N544" s="79">
        <v>100.0</v>
      </c>
      <c r="O544" s="81">
        <f t="array" ref="O544">IF(A544="", "", (IFNA(IF(A544="", "", INDEX(UpdateSheet!$L:$L, MATCH(1, (UpdateSheet!$G:$G=MAXIFS(UpdateSheet!$G:$G, UpdateSheet!$H:$H, G544, UpdateSheet!$G:$G, "&lt;=" &amp; D544)) * (UpdateSheet!$H:$H=G544), 0))), "") * J544) +
(IFNA(IF(A544="", "", INDEX(UpdateSheet!$P:$P, MATCH(1, (UpdateSheet!$G:$G=MAXIFS(UpdateSheet!$G:$G, UpdateSheet!$M:$M, K544, UpdateSheet!$G:$G, "&lt;=" &amp; D544)) * (UpdateSheet!$M:$M=K544), 0))), "") * N544)
)
</f>
        <v>24500</v>
      </c>
      <c r="P544" s="55">
        <v>5500.0</v>
      </c>
      <c r="Q544" s="82">
        <f t="array" ref="Q544">IF(A544="", "", (IFNA(IF(A544="", "", INDEX(UpdateSheet!$K:$K, MATCH(1, (UpdateSheet!$G:$G=MAXIFS(UpdateSheet!$G:$G, UpdateSheet!$H:$H, G544, UpdateSheet!$I:$I, J544, UpdateSheet!$G:$G, "&lt;=" &amp; D544)) * (UpdateSheet!$H:$H=G544) *(UpdateSheet!$I:$I=J544), 0))), "")) +
(IFNA(IF(A544="", "", INDEX(UpdateSheet!$O:$O, MATCH(1, (UpdateSheet!$G:$G=MAXIFS(UpdateSheet!$G:$G, UpdateSheet!$M:$M, K544,UpdateSheet!$N:$N, N544, UpdateSheet!$G:$G, "&lt;=" &amp; D544)) * (UpdateSheet!$M:$M=K544) *(UpdateSheet!$N:$N=N544), 0))), ""))
)
</f>
        <v>87000</v>
      </c>
      <c r="R544" s="81">
        <v>57000.0</v>
      </c>
      <c r="S544" s="53" t="s">
        <v>72</v>
      </c>
      <c r="T544" s="83">
        <v>45903.0</v>
      </c>
      <c r="U544" s="84" t="s">
        <v>85</v>
      </c>
      <c r="V544" s="84" t="s">
        <v>129</v>
      </c>
      <c r="W544" s="85" t="b">
        <f t="shared" si="1"/>
        <v>1</v>
      </c>
      <c r="X544" s="53" t="s">
        <v>43</v>
      </c>
      <c r="Y544" s="53" t="s">
        <v>896</v>
      </c>
      <c r="Z544" s="63"/>
    </row>
    <row r="545">
      <c r="A545" s="75" t="s">
        <v>897</v>
      </c>
      <c r="B545" s="74">
        <v>8.065889047E9</v>
      </c>
      <c r="C545" s="75" t="s">
        <v>25</v>
      </c>
      <c r="D545" s="76">
        <v>45902.92199074074</v>
      </c>
      <c r="E545" s="75" t="s">
        <v>85</v>
      </c>
      <c r="F545" s="75" t="s">
        <v>129</v>
      </c>
      <c r="G545" s="77" t="s">
        <v>14</v>
      </c>
      <c r="H545" s="77">
        <v>1.0</v>
      </c>
      <c r="I545" s="80"/>
      <c r="J545" s="77">
        <v>1.0</v>
      </c>
      <c r="K545" s="79" t="s">
        <v>97</v>
      </c>
      <c r="L545" s="79"/>
      <c r="M545" s="80"/>
      <c r="N545" s="79"/>
      <c r="O545" s="81">
        <f t="array" ref="O545">IF(A545="", "", (IFNA(IF(A545="", "", INDEX(UpdateSheet!$L:$L, MATCH(1, (UpdateSheet!$G:$G=MAXIFS(UpdateSheet!$G:$G, UpdateSheet!$H:$H, G545, UpdateSheet!$G:$G, "&lt;=" &amp; D545)) * (UpdateSheet!$H:$H=G545), 0))), "") * J545) +
(IFNA(IF(A545="", "", INDEX(UpdateSheet!$P:$P, MATCH(1, (UpdateSheet!$G:$G=MAXIFS(UpdateSheet!$G:$G, UpdateSheet!$M:$M, K545, UpdateSheet!$G:$G, "&lt;=" &amp; D545)) * (UpdateSheet!$M:$M=K545), 0))), "") * N545)
)
</f>
        <v>9500</v>
      </c>
      <c r="P545" s="55">
        <v>2000.0</v>
      </c>
      <c r="Q545" s="82">
        <f t="array" ref="Q545">IF(A545="", "", (IFNA(IF(A545="", "", INDEX(UpdateSheet!$K:$K, MATCH(1, (UpdateSheet!$G:$G=MAXIFS(UpdateSheet!$G:$G, UpdateSheet!$H:$H, G545, UpdateSheet!$I:$I, J545, UpdateSheet!$G:$G, "&lt;=" &amp; D545)) * (UpdateSheet!$H:$H=G545) *(UpdateSheet!$I:$I=J545), 0))), "")) +
(IFNA(IF(A545="", "", INDEX(UpdateSheet!$O:$O, MATCH(1, (UpdateSheet!$G:$G=MAXIFS(UpdateSheet!$G:$G, UpdateSheet!$M:$M, K545,UpdateSheet!$N:$N, N545, UpdateSheet!$G:$G, "&lt;=" &amp; D545)) * (UpdateSheet!$M:$M=K545) *(UpdateSheet!$N:$N=N545), 0))), ""))
)
</f>
        <v>35500</v>
      </c>
      <c r="R545" s="81">
        <v>24000.0</v>
      </c>
      <c r="S545" s="53" t="s">
        <v>72</v>
      </c>
      <c r="T545" s="83">
        <v>45904.0</v>
      </c>
      <c r="U545" s="84" t="s">
        <v>85</v>
      </c>
      <c r="V545" s="84" t="s">
        <v>129</v>
      </c>
      <c r="W545" s="85" t="b">
        <f t="shared" si="1"/>
        <v>1</v>
      </c>
      <c r="X545" s="53" t="s">
        <v>24</v>
      </c>
      <c r="Y545" s="53"/>
      <c r="Z545" s="63"/>
    </row>
    <row r="546">
      <c r="A546" s="75" t="s">
        <v>898</v>
      </c>
      <c r="B546" s="74">
        <v>8.10415075E9</v>
      </c>
      <c r="C546" s="75" t="s">
        <v>62</v>
      </c>
      <c r="D546" s="76">
        <v>45903.23112268519</v>
      </c>
      <c r="E546" s="75" t="s">
        <v>85</v>
      </c>
      <c r="F546" s="75" t="s">
        <v>129</v>
      </c>
      <c r="G546" s="77" t="s">
        <v>14</v>
      </c>
      <c r="H546" s="77">
        <v>2.0</v>
      </c>
      <c r="I546" s="80"/>
      <c r="J546" s="77">
        <v>2.0</v>
      </c>
      <c r="K546" s="79" t="s">
        <v>19</v>
      </c>
      <c r="L546" s="79">
        <v>50.0</v>
      </c>
      <c r="M546" s="80"/>
      <c r="N546" s="79">
        <v>50.0</v>
      </c>
      <c r="O546" s="81">
        <f t="array" ref="O546">IF(A546="", "", (IFNA(IF(A546="", "", INDEX(UpdateSheet!$L:$L, MATCH(1, (UpdateSheet!$G:$G=MAXIFS(UpdateSheet!$G:$G, UpdateSheet!$H:$H, G546, UpdateSheet!$G:$G, "&lt;=" &amp; D546)) * (UpdateSheet!$H:$H=G546), 0))), "") * J546) +
(IFNA(IF(A546="", "", INDEX(UpdateSheet!$P:$P, MATCH(1, (UpdateSheet!$G:$G=MAXIFS(UpdateSheet!$G:$G, UpdateSheet!$M:$M, K546, UpdateSheet!$G:$G, "&lt;=" &amp; D546)) * (UpdateSheet!$M:$M=K546), 0))), "") * N546)
)
</f>
        <v>26500</v>
      </c>
      <c r="P546" s="86"/>
      <c r="Q546" s="82">
        <f t="array" ref="Q546">IF(A546="", "", (IFNA(IF(A546="", "", INDEX(UpdateSheet!$K:$K, MATCH(1, (UpdateSheet!$G:$G=MAXIFS(UpdateSheet!$G:$G, UpdateSheet!$H:$H, G546, UpdateSheet!$I:$I, J546, UpdateSheet!$G:$G, "&lt;=" &amp; D546)) * (UpdateSheet!$H:$H=G546) *(UpdateSheet!$I:$I=J546), 0))), "")) +
(IFNA(IF(A546="", "", INDEX(UpdateSheet!$O:$O, MATCH(1, (UpdateSheet!$G:$G=MAXIFS(UpdateSheet!$G:$G, UpdateSheet!$M:$M, K546,UpdateSheet!$N:$N, N546, UpdateSheet!$G:$G, "&lt;=" &amp; D546)) * (UpdateSheet!$M:$M=K546) *(UpdateSheet!$N:$N=N546), 0))), ""))
)
</f>
        <v>80000</v>
      </c>
      <c r="R546" s="81">
        <v>53500.0</v>
      </c>
      <c r="S546" s="63" t="str">
        <f>if(A546="","","Pending")</f>
        <v>Pending</v>
      </c>
      <c r="T546" s="87"/>
      <c r="U546" s="84" t="s">
        <v>97</v>
      </c>
      <c r="V546" s="84" t="s">
        <v>97</v>
      </c>
      <c r="W546" s="85" t="b">
        <f t="shared" si="1"/>
        <v>0</v>
      </c>
      <c r="X546" s="63"/>
      <c r="Y546" s="53" t="s">
        <v>899</v>
      </c>
      <c r="Z546" s="63"/>
    </row>
    <row r="547">
      <c r="A547" s="75" t="s">
        <v>900</v>
      </c>
      <c r="B547" s="74">
        <v>8.0362918E7</v>
      </c>
      <c r="C547" s="75" t="s">
        <v>27</v>
      </c>
      <c r="D547" s="76">
        <v>45903.31821759259</v>
      </c>
      <c r="E547" s="75" t="s">
        <v>85</v>
      </c>
      <c r="F547" s="75" t="s">
        <v>129</v>
      </c>
      <c r="G547" s="77" t="s">
        <v>14</v>
      </c>
      <c r="H547" s="77">
        <v>1.0</v>
      </c>
      <c r="I547" s="80"/>
      <c r="J547" s="77">
        <v>1.0</v>
      </c>
      <c r="K547" s="79" t="s">
        <v>97</v>
      </c>
      <c r="L547" s="79"/>
      <c r="M547" s="80"/>
      <c r="N547" s="79"/>
      <c r="O547" s="81">
        <f t="array" ref="O547">IF(A547="", "", (IFNA(IF(A547="", "", INDEX(UpdateSheet!$L:$L, MATCH(1, (UpdateSheet!$G:$G=MAXIFS(UpdateSheet!$G:$G, UpdateSheet!$H:$H, G547, UpdateSheet!$G:$G, "&lt;=" &amp; D547)) * (UpdateSheet!$H:$H=G547), 0))), "") * J547) +
(IFNA(IF(A547="", "", INDEX(UpdateSheet!$P:$P, MATCH(1, (UpdateSheet!$G:$G=MAXIFS(UpdateSheet!$G:$G, UpdateSheet!$M:$M, K547, UpdateSheet!$G:$G, "&lt;=" &amp; D547)) * (UpdateSheet!$M:$M=K547), 0))), "") * N547)
)
</f>
        <v>9500</v>
      </c>
      <c r="P547" s="86"/>
      <c r="Q547" s="82">
        <f t="array" ref="Q547">IF(A547="", "", (IFNA(IF(A547="", "", INDEX(UpdateSheet!$K:$K, MATCH(1, (UpdateSheet!$G:$G=MAXIFS(UpdateSheet!$G:$G, UpdateSheet!$H:$H, G547, UpdateSheet!$I:$I, J547, UpdateSheet!$G:$G, "&lt;=" &amp; D547)) * (UpdateSheet!$H:$H=G547) *(UpdateSheet!$I:$I=J547), 0))), "")) +
(IFNA(IF(A547="", "", INDEX(UpdateSheet!$O:$O, MATCH(1, (UpdateSheet!$G:$G=MAXIFS(UpdateSheet!$G:$G, UpdateSheet!$M:$M, K547,UpdateSheet!$N:$N, N547, UpdateSheet!$G:$G, "&lt;=" &amp; D547)) * (UpdateSheet!$M:$M=K547) *(UpdateSheet!$N:$N=N547), 0))), ""))
)
</f>
        <v>35500</v>
      </c>
      <c r="R547" s="81">
        <v>26000.0</v>
      </c>
      <c r="S547" s="53" t="s">
        <v>126</v>
      </c>
      <c r="T547" s="87"/>
      <c r="U547" s="84" t="s">
        <v>97</v>
      </c>
      <c r="V547" s="84" t="s">
        <v>97</v>
      </c>
      <c r="W547" s="85" t="b">
        <f t="shared" si="1"/>
        <v>0</v>
      </c>
      <c r="X547" s="63"/>
      <c r="Y547" s="53" t="s">
        <v>901</v>
      </c>
      <c r="Z547" s="63"/>
    </row>
    <row r="548">
      <c r="A548" s="75" t="s">
        <v>902</v>
      </c>
      <c r="B548" s="74">
        <v>7.041134784E9</v>
      </c>
      <c r="C548" s="75" t="s">
        <v>62</v>
      </c>
      <c r="D548" s="76">
        <v>45903.3205787037</v>
      </c>
      <c r="E548" s="75" t="s">
        <v>85</v>
      </c>
      <c r="F548" s="75" t="s">
        <v>129</v>
      </c>
      <c r="G548" s="77" t="s">
        <v>14</v>
      </c>
      <c r="H548" s="77">
        <v>1.0</v>
      </c>
      <c r="I548" s="80"/>
      <c r="J548" s="77">
        <v>1.0</v>
      </c>
      <c r="K548" s="79" t="s">
        <v>19</v>
      </c>
      <c r="L548" s="79">
        <v>50.0</v>
      </c>
      <c r="M548" s="80"/>
      <c r="N548" s="79">
        <v>50.0</v>
      </c>
      <c r="O548" s="81">
        <f t="array" ref="O548">IF(A548="", "", (IFNA(IF(A548="", "", INDEX(UpdateSheet!$L:$L, MATCH(1, (UpdateSheet!$G:$G=MAXIFS(UpdateSheet!$G:$G, UpdateSheet!$H:$H, G548, UpdateSheet!$G:$G, "&lt;=" &amp; D548)) * (UpdateSheet!$H:$H=G548), 0))), "") * J548) +
(IFNA(IF(A548="", "", INDEX(UpdateSheet!$P:$P, MATCH(1, (UpdateSheet!$G:$G=MAXIFS(UpdateSheet!$G:$G, UpdateSheet!$M:$M, K548, UpdateSheet!$G:$G, "&lt;=" &amp; D548)) * (UpdateSheet!$M:$M=K548), 0))), "") * N548)
)
</f>
        <v>17000</v>
      </c>
      <c r="P548" s="55">
        <v>7000.0</v>
      </c>
      <c r="Q548" s="82">
        <f t="array" ref="Q548">IF(A548="", "", (IFNA(IF(A548="", "", INDEX(UpdateSheet!$K:$K, MATCH(1, (UpdateSheet!$G:$G=MAXIFS(UpdateSheet!$G:$G, UpdateSheet!$H:$H, G548, UpdateSheet!$I:$I, J548, UpdateSheet!$G:$G, "&lt;=" &amp; D548)) * (UpdateSheet!$H:$H=G548) *(UpdateSheet!$I:$I=J548), 0))), "")) +
(IFNA(IF(A548="", "", INDEX(UpdateSheet!$O:$O, MATCH(1, (UpdateSheet!$G:$G=MAXIFS(UpdateSheet!$G:$G, UpdateSheet!$M:$M, K548,UpdateSheet!$N:$N, N548, UpdateSheet!$G:$G, "&lt;=" &amp; D548)) * (UpdateSheet!$M:$M=K548) *(UpdateSheet!$N:$N=N548), 0))), ""))
)
</f>
        <v>66000</v>
      </c>
      <c r="R548" s="81">
        <v>42000.0</v>
      </c>
      <c r="S548" s="53" t="s">
        <v>72</v>
      </c>
      <c r="T548" s="83">
        <v>45903.0</v>
      </c>
      <c r="U548" s="84" t="s">
        <v>85</v>
      </c>
      <c r="V548" s="84" t="s">
        <v>129</v>
      </c>
      <c r="W548" s="85" t="b">
        <f t="shared" si="1"/>
        <v>1</v>
      </c>
      <c r="X548" s="53" t="s">
        <v>60</v>
      </c>
      <c r="Y548" s="63"/>
      <c r="Z548" s="63"/>
    </row>
    <row r="549">
      <c r="A549" s="75" t="s">
        <v>711</v>
      </c>
      <c r="B549" s="74">
        <v>8.13581953E9</v>
      </c>
      <c r="C549" s="75" t="s">
        <v>62</v>
      </c>
      <c r="D549" s="76">
        <v>45903.32943287037</v>
      </c>
      <c r="E549" s="75" t="s">
        <v>85</v>
      </c>
      <c r="F549" s="75" t="s">
        <v>129</v>
      </c>
      <c r="G549" s="77" t="s">
        <v>14</v>
      </c>
      <c r="H549" s="77">
        <v>1.0</v>
      </c>
      <c r="I549" s="80"/>
      <c r="J549" s="77">
        <v>1.0</v>
      </c>
      <c r="K549" s="79" t="s">
        <v>97</v>
      </c>
      <c r="L549" s="79"/>
      <c r="M549" s="80"/>
      <c r="N549" s="79"/>
      <c r="O549" s="81">
        <f t="array" ref="O549">IF(A549="", "", (IFNA(IF(A549="", "", INDEX(UpdateSheet!$L:$L, MATCH(1, (UpdateSheet!$G:$G=MAXIFS(UpdateSheet!$G:$G, UpdateSheet!$H:$H, G549, UpdateSheet!$G:$G, "&lt;=" &amp; D549)) * (UpdateSheet!$H:$H=G549), 0))), "") * J549) +
(IFNA(IF(A549="", "", INDEX(UpdateSheet!$P:$P, MATCH(1, (UpdateSheet!$G:$G=MAXIFS(UpdateSheet!$G:$G, UpdateSheet!$M:$M, K549, UpdateSheet!$G:$G, "&lt;=" &amp; D549)) * (UpdateSheet!$M:$M=K549), 0))), "") * N549)
)
</f>
        <v>9500</v>
      </c>
      <c r="P549" s="86"/>
      <c r="Q549" s="82">
        <f t="array" ref="Q549">IF(A549="", "", (IFNA(IF(A549="", "", INDEX(UpdateSheet!$K:$K, MATCH(1, (UpdateSheet!$G:$G=MAXIFS(UpdateSheet!$G:$G, UpdateSheet!$H:$H, G549, UpdateSheet!$I:$I, J549, UpdateSheet!$G:$G, "&lt;=" &amp; D549)) * (UpdateSheet!$H:$H=G549) *(UpdateSheet!$I:$I=J549), 0))), "")) +
(IFNA(IF(A549="", "", INDEX(UpdateSheet!$O:$O, MATCH(1, (UpdateSheet!$G:$G=MAXIFS(UpdateSheet!$G:$G, UpdateSheet!$M:$M, K549,UpdateSheet!$N:$N, N549, UpdateSheet!$G:$G, "&lt;=" &amp; D549)) * (UpdateSheet!$M:$M=K549) *(UpdateSheet!$N:$N=N549), 0))), ""))
)
</f>
        <v>35500</v>
      </c>
      <c r="R549" s="81">
        <v>26000.0</v>
      </c>
      <c r="S549" s="63" t="str">
        <f t="shared" ref="S549:S550" si="53">if(A549="","","Pending")</f>
        <v>Pending</v>
      </c>
      <c r="T549" s="87"/>
      <c r="U549" s="84" t="s">
        <v>97</v>
      </c>
      <c r="V549" s="84" t="s">
        <v>97</v>
      </c>
      <c r="W549" s="85" t="b">
        <f t="shared" si="1"/>
        <v>0</v>
      </c>
      <c r="X549" s="63"/>
      <c r="Y549" s="53" t="s">
        <v>903</v>
      </c>
      <c r="Z549" s="63"/>
    </row>
    <row r="550">
      <c r="A550" s="75" t="s">
        <v>904</v>
      </c>
      <c r="B550" s="74">
        <v>8.0680438E9</v>
      </c>
      <c r="C550" s="75" t="s">
        <v>12</v>
      </c>
      <c r="D550" s="76">
        <v>45903.36252314815</v>
      </c>
      <c r="E550" s="75" t="s">
        <v>85</v>
      </c>
      <c r="F550" s="75" t="s">
        <v>129</v>
      </c>
      <c r="G550" s="77" t="s">
        <v>14</v>
      </c>
      <c r="H550" s="77">
        <v>1.0</v>
      </c>
      <c r="I550" s="80"/>
      <c r="J550" s="77">
        <v>1.0</v>
      </c>
      <c r="K550" s="79" t="s">
        <v>19</v>
      </c>
      <c r="L550" s="79">
        <v>100.0</v>
      </c>
      <c r="M550" s="80"/>
      <c r="N550" s="79">
        <v>100.0</v>
      </c>
      <c r="O550" s="81">
        <f t="array" ref="O550">IF(A550="", "", (IFNA(IF(A550="", "", INDEX(UpdateSheet!$L:$L, MATCH(1, (UpdateSheet!$G:$G=MAXIFS(UpdateSheet!$G:$G, UpdateSheet!$H:$H, G550, UpdateSheet!$G:$G, "&lt;=" &amp; D550)) * (UpdateSheet!$H:$H=G550), 0))), "") * J550) +
(IFNA(IF(A550="", "", INDEX(UpdateSheet!$P:$P, MATCH(1, (UpdateSheet!$G:$G=MAXIFS(UpdateSheet!$G:$G, UpdateSheet!$M:$M, K550, UpdateSheet!$G:$G, "&lt;=" &amp; D550)) * (UpdateSheet!$M:$M=K550), 0))), "") * N550)
)
</f>
        <v>24500</v>
      </c>
      <c r="P550" s="86"/>
      <c r="Q550" s="82">
        <f t="array" ref="Q550">IF(A550="", "", (IFNA(IF(A550="", "", INDEX(UpdateSheet!$K:$K, MATCH(1, (UpdateSheet!$G:$G=MAXIFS(UpdateSheet!$G:$G, UpdateSheet!$H:$H, G550, UpdateSheet!$I:$I, J550, UpdateSheet!$G:$G, "&lt;=" &amp; D550)) * (UpdateSheet!$H:$H=G550) *(UpdateSheet!$I:$I=J550), 0))), "")) +
(IFNA(IF(A550="", "", INDEX(UpdateSheet!$O:$O, MATCH(1, (UpdateSheet!$G:$G=MAXIFS(UpdateSheet!$G:$G, UpdateSheet!$M:$M, K550,UpdateSheet!$N:$N, N550, UpdateSheet!$G:$G, "&lt;=" &amp; D550)) * (UpdateSheet!$M:$M=K550) *(UpdateSheet!$N:$N=N550), 0))), ""))
)
</f>
        <v>87000</v>
      </c>
      <c r="R550" s="81">
        <v>62500.0</v>
      </c>
      <c r="S550" s="63" t="str">
        <f t="shared" si="53"/>
        <v>Pending</v>
      </c>
      <c r="T550" s="87"/>
      <c r="U550" s="84" t="s">
        <v>97</v>
      </c>
      <c r="V550" s="84" t="s">
        <v>97</v>
      </c>
      <c r="W550" s="85" t="b">
        <f t="shared" si="1"/>
        <v>0</v>
      </c>
      <c r="X550" s="63"/>
      <c r="Y550" s="53" t="s">
        <v>905</v>
      </c>
      <c r="Z550" s="63"/>
    </row>
    <row r="551">
      <c r="A551" s="75" t="s">
        <v>906</v>
      </c>
      <c r="B551" s="74">
        <v>8.061133606E9</v>
      </c>
      <c r="C551" s="75" t="s">
        <v>18</v>
      </c>
      <c r="D551" s="76">
        <v>45903.42018518518</v>
      </c>
      <c r="E551" s="75" t="s">
        <v>85</v>
      </c>
      <c r="F551" s="75" t="s">
        <v>129</v>
      </c>
      <c r="G551" s="77" t="s">
        <v>14</v>
      </c>
      <c r="H551" s="77">
        <v>1.0</v>
      </c>
      <c r="I551" s="80"/>
      <c r="J551" s="77">
        <v>1.0</v>
      </c>
      <c r="K551" s="79" t="s">
        <v>97</v>
      </c>
      <c r="L551" s="79"/>
      <c r="M551" s="80"/>
      <c r="N551" s="79"/>
      <c r="O551" s="81">
        <f t="array" ref="O551">IF(A551="", "", (IFNA(IF(A551="", "", INDEX(UpdateSheet!$L:$L, MATCH(1, (UpdateSheet!$G:$G=MAXIFS(UpdateSheet!$G:$G, UpdateSheet!$H:$H, G551, UpdateSheet!$G:$G, "&lt;=" &amp; D551)) * (UpdateSheet!$H:$H=G551), 0))), "") * J551) +
(IFNA(IF(A551="", "", INDEX(UpdateSheet!$P:$P, MATCH(1, (UpdateSheet!$G:$G=MAXIFS(UpdateSheet!$G:$G, UpdateSheet!$M:$M, K551, UpdateSheet!$G:$G, "&lt;=" &amp; D551)) * (UpdateSheet!$M:$M=K551), 0))), "") * N551)
)
</f>
        <v>9500</v>
      </c>
      <c r="P551" s="55">
        <v>4000.0</v>
      </c>
      <c r="Q551" s="82">
        <f t="array" ref="Q551">IF(A551="", "", (IFNA(IF(A551="", "", INDEX(UpdateSheet!$K:$K, MATCH(1, (UpdateSheet!$G:$G=MAXIFS(UpdateSheet!$G:$G, UpdateSheet!$H:$H, G551, UpdateSheet!$I:$I, J551, UpdateSheet!$G:$G, "&lt;=" &amp; D551)) * (UpdateSheet!$H:$H=G551) *(UpdateSheet!$I:$I=J551), 0))), "")) +
(IFNA(IF(A551="", "", INDEX(UpdateSheet!$O:$O, MATCH(1, (UpdateSheet!$G:$G=MAXIFS(UpdateSheet!$G:$G, UpdateSheet!$M:$M, K551,UpdateSheet!$N:$N, N551, UpdateSheet!$G:$G, "&lt;=" &amp; D551)) * (UpdateSheet!$M:$M=K551) *(UpdateSheet!$N:$N=N551), 0))), ""))
)
</f>
        <v>35500</v>
      </c>
      <c r="R551" s="81">
        <v>22000.0</v>
      </c>
      <c r="S551" s="53" t="s">
        <v>72</v>
      </c>
      <c r="T551" s="83">
        <v>45903.0</v>
      </c>
      <c r="U551" s="84" t="s">
        <v>85</v>
      </c>
      <c r="V551" s="84" t="s">
        <v>129</v>
      </c>
      <c r="W551" s="85" t="b">
        <f t="shared" si="1"/>
        <v>1</v>
      </c>
      <c r="X551" s="53" t="s">
        <v>17</v>
      </c>
      <c r="Y551" s="63"/>
      <c r="Z551" s="63"/>
    </row>
    <row r="552">
      <c r="A552" s="75" t="s">
        <v>907</v>
      </c>
      <c r="B552" s="74">
        <v>8.035780653E9</v>
      </c>
      <c r="C552" s="75" t="s">
        <v>134</v>
      </c>
      <c r="D552" s="76">
        <v>45903.54796296296</v>
      </c>
      <c r="E552" s="75" t="s">
        <v>85</v>
      </c>
      <c r="F552" s="75" t="s">
        <v>129</v>
      </c>
      <c r="G552" s="77" t="s">
        <v>14</v>
      </c>
      <c r="H552" s="77">
        <v>2.0</v>
      </c>
      <c r="I552" s="80"/>
      <c r="J552" s="77">
        <v>2.0</v>
      </c>
      <c r="K552" s="79" t="s">
        <v>19</v>
      </c>
      <c r="L552" s="79">
        <v>100.0</v>
      </c>
      <c r="M552" s="80"/>
      <c r="N552" s="79">
        <v>100.0</v>
      </c>
      <c r="O552" s="81">
        <f t="array" ref="O552">IF(A552="", "", (IFNA(IF(A552="", "", INDEX(UpdateSheet!$L:$L, MATCH(1, (UpdateSheet!$G:$G=MAXIFS(UpdateSheet!$G:$G, UpdateSheet!$H:$H, G552, UpdateSheet!$G:$G, "&lt;=" &amp; D552)) * (UpdateSheet!$H:$H=G552), 0))), "") * J552) +
(IFNA(IF(A552="", "", INDEX(UpdateSheet!$P:$P, MATCH(1, (UpdateSheet!$G:$G=MAXIFS(UpdateSheet!$G:$G, UpdateSheet!$M:$M, K552, UpdateSheet!$G:$G, "&lt;=" &amp; D552)) * (UpdateSheet!$M:$M=K552), 0))), "") * N552)
)
</f>
        <v>34000</v>
      </c>
      <c r="P552" s="86"/>
      <c r="Q552" s="82">
        <f t="array" ref="Q552">IF(A552="", "", (IFNA(IF(A552="", "", INDEX(UpdateSheet!$K:$K, MATCH(1, (UpdateSheet!$G:$G=MAXIFS(UpdateSheet!$G:$G, UpdateSheet!$H:$H, G552, UpdateSheet!$I:$I, J552, UpdateSheet!$G:$G, "&lt;=" &amp; D552)) * (UpdateSheet!$H:$H=G552) *(UpdateSheet!$I:$I=J552), 0))), "")) +
(IFNA(IF(A552="", "", INDEX(UpdateSheet!$O:$O, MATCH(1, (UpdateSheet!$G:$G=MAXIFS(UpdateSheet!$G:$G, UpdateSheet!$M:$M, K552,UpdateSheet!$N:$N, N552, UpdateSheet!$G:$G, "&lt;=" &amp; D552)) * (UpdateSheet!$M:$M=K552) *(UpdateSheet!$N:$N=N552), 0))), ""))
)
</f>
        <v>101000</v>
      </c>
      <c r="R552" s="81">
        <v>67000.0</v>
      </c>
      <c r="S552" s="63" t="str">
        <f>if(A552="","","Pending")</f>
        <v>Pending</v>
      </c>
      <c r="T552" s="87"/>
      <c r="U552" s="84" t="s">
        <v>97</v>
      </c>
      <c r="V552" s="84" t="s">
        <v>97</v>
      </c>
      <c r="W552" s="85" t="b">
        <f t="shared" si="1"/>
        <v>0</v>
      </c>
      <c r="X552" s="63"/>
      <c r="Y552" s="53" t="s">
        <v>908</v>
      </c>
      <c r="Z552" s="63"/>
    </row>
    <row r="553">
      <c r="A553" s="75" t="s">
        <v>909</v>
      </c>
      <c r="B553" s="74">
        <v>8.038034816E9</v>
      </c>
      <c r="C553" s="75" t="s">
        <v>62</v>
      </c>
      <c r="D553" s="76">
        <v>45903.67857638889</v>
      </c>
      <c r="E553" s="75" t="s">
        <v>85</v>
      </c>
      <c r="F553" s="75" t="s">
        <v>129</v>
      </c>
      <c r="G553" s="77" t="s">
        <v>14</v>
      </c>
      <c r="H553" s="77">
        <v>1.0</v>
      </c>
      <c r="I553" s="80"/>
      <c r="J553" s="77">
        <v>1.0</v>
      </c>
      <c r="K553" s="79" t="s">
        <v>97</v>
      </c>
      <c r="L553" s="79"/>
      <c r="M553" s="80"/>
      <c r="N553" s="79"/>
      <c r="O553" s="81">
        <f t="array" ref="O553">IF(A553="", "", (IFNA(IF(A553="", "", INDEX(UpdateSheet!$L:$L, MATCH(1, (UpdateSheet!$G:$G=MAXIFS(UpdateSheet!$G:$G, UpdateSheet!$H:$H, G553, UpdateSheet!$G:$G, "&lt;=" &amp; D553)) * (UpdateSheet!$H:$H=G553), 0))), "") * J553) +
(IFNA(IF(A553="", "", INDEX(UpdateSheet!$P:$P, MATCH(1, (UpdateSheet!$G:$G=MAXIFS(UpdateSheet!$G:$G, UpdateSheet!$M:$M, K553, UpdateSheet!$G:$G, "&lt;=" &amp; D553)) * (UpdateSheet!$M:$M=K553), 0))), "") * N553)
)
</f>
        <v>9500</v>
      </c>
      <c r="P553" s="86"/>
      <c r="Q553" s="82">
        <f t="array" ref="Q553">IF(A553="", "", (IFNA(IF(A553="", "", INDEX(UpdateSheet!$K:$K, MATCH(1, (UpdateSheet!$G:$G=MAXIFS(UpdateSheet!$G:$G, UpdateSheet!$H:$H, G553, UpdateSheet!$I:$I, J553, UpdateSheet!$G:$G, "&lt;=" &amp; D553)) * (UpdateSheet!$H:$H=G553) *(UpdateSheet!$I:$I=J553), 0))), "")) +
(IFNA(IF(A553="", "", INDEX(UpdateSheet!$O:$O, MATCH(1, (UpdateSheet!$G:$G=MAXIFS(UpdateSheet!$G:$G, UpdateSheet!$M:$M, K553,UpdateSheet!$N:$N, N553, UpdateSheet!$G:$G, "&lt;=" &amp; D553)) * (UpdateSheet!$M:$M=K553) *(UpdateSheet!$N:$N=N553), 0))), ""))
)
</f>
        <v>35500</v>
      </c>
      <c r="R553" s="81">
        <v>26000.0</v>
      </c>
      <c r="S553" s="53" t="s">
        <v>126</v>
      </c>
      <c r="T553" s="87"/>
      <c r="U553" s="84" t="s">
        <v>97</v>
      </c>
      <c r="V553" s="84" t="s">
        <v>97</v>
      </c>
      <c r="W553" s="85" t="b">
        <f t="shared" si="1"/>
        <v>0</v>
      </c>
      <c r="X553" s="63"/>
      <c r="Y553" s="53" t="s">
        <v>910</v>
      </c>
      <c r="Z553" s="63"/>
    </row>
    <row r="554">
      <c r="A554" s="75" t="s">
        <v>911</v>
      </c>
      <c r="B554" s="74">
        <v>7.026712432E9</v>
      </c>
      <c r="C554" s="75" t="s">
        <v>149</v>
      </c>
      <c r="D554" s="76">
        <v>45903.81584490741</v>
      </c>
      <c r="E554" s="75" t="s">
        <v>85</v>
      </c>
      <c r="F554" s="75" t="s">
        <v>129</v>
      </c>
      <c r="G554" s="77" t="s">
        <v>14</v>
      </c>
      <c r="H554" s="77">
        <v>1.0</v>
      </c>
      <c r="I554" s="80"/>
      <c r="J554" s="77">
        <v>1.0</v>
      </c>
      <c r="K554" s="79" t="s">
        <v>97</v>
      </c>
      <c r="L554" s="79"/>
      <c r="M554" s="80"/>
      <c r="N554" s="79"/>
      <c r="O554" s="81">
        <f t="array" ref="O554">IF(A554="", "", (IFNA(IF(A554="", "", INDEX(UpdateSheet!$L:$L, MATCH(1, (UpdateSheet!$G:$G=MAXIFS(UpdateSheet!$G:$G, UpdateSheet!$H:$H, G554, UpdateSheet!$G:$G, "&lt;=" &amp; D554)) * (UpdateSheet!$H:$H=G554), 0))), "") * J554) +
(IFNA(IF(A554="", "", INDEX(UpdateSheet!$P:$P, MATCH(1, (UpdateSheet!$G:$G=MAXIFS(UpdateSheet!$G:$G, UpdateSheet!$M:$M, K554, UpdateSheet!$G:$G, "&lt;=" &amp; D554)) * (UpdateSheet!$M:$M=K554), 0))), "") * N554)
)
</f>
        <v>9500</v>
      </c>
      <c r="P554" s="55">
        <v>5000.0</v>
      </c>
      <c r="Q554" s="82">
        <f t="array" ref="Q554">IF(A554="", "", (IFNA(IF(A554="", "", INDEX(UpdateSheet!$K:$K, MATCH(1, (UpdateSheet!$G:$G=MAXIFS(UpdateSheet!$G:$G, UpdateSheet!$H:$H, G554, UpdateSheet!$I:$I, J554, UpdateSheet!$G:$G, "&lt;=" &amp; D554)) * (UpdateSheet!$H:$H=G554) *(UpdateSheet!$I:$I=J554), 0))), "")) +
(IFNA(IF(A554="", "", INDEX(UpdateSheet!$O:$O, MATCH(1, (UpdateSheet!$G:$G=MAXIFS(UpdateSheet!$G:$G, UpdateSheet!$M:$M, K554,UpdateSheet!$N:$N, N554, UpdateSheet!$G:$G, "&lt;=" &amp; D554)) * (UpdateSheet!$M:$M=K554) *(UpdateSheet!$N:$N=N554), 0))), ""))
)
</f>
        <v>35500</v>
      </c>
      <c r="R554" s="81">
        <v>21000.0</v>
      </c>
      <c r="S554" s="53" t="s">
        <v>72</v>
      </c>
      <c r="T554" s="83">
        <v>45904.0</v>
      </c>
      <c r="U554" s="84" t="s">
        <v>85</v>
      </c>
      <c r="V554" s="84" t="s">
        <v>129</v>
      </c>
      <c r="W554" s="85" t="b">
        <f t="shared" si="1"/>
        <v>1</v>
      </c>
      <c r="X554" s="53" t="s">
        <v>43</v>
      </c>
      <c r="Y554" s="63"/>
      <c r="Z554" s="63"/>
    </row>
    <row r="555">
      <c r="A555" s="75" t="s">
        <v>912</v>
      </c>
      <c r="B555" s="74">
        <v>8.126451733E9</v>
      </c>
      <c r="C555" s="75" t="s">
        <v>62</v>
      </c>
      <c r="D555" s="76">
        <v>45904.28328703703</v>
      </c>
      <c r="E555" s="75" t="s">
        <v>85</v>
      </c>
      <c r="F555" s="75" t="s">
        <v>129</v>
      </c>
      <c r="G555" s="77" t="s">
        <v>14</v>
      </c>
      <c r="H555" s="77">
        <v>1.0</v>
      </c>
      <c r="I555" s="80"/>
      <c r="J555" s="77">
        <v>1.0</v>
      </c>
      <c r="K555" s="79" t="s">
        <v>19</v>
      </c>
      <c r="L555" s="79">
        <v>50.0</v>
      </c>
      <c r="M555" s="80"/>
      <c r="N555" s="79">
        <v>50.0</v>
      </c>
      <c r="O555" s="81">
        <f t="array" ref="O555">IF(A555="", "", (IFNA(IF(A555="", "", INDEX(UpdateSheet!$L:$L, MATCH(1, (UpdateSheet!$G:$G=MAXIFS(UpdateSheet!$G:$G, UpdateSheet!$H:$H, G555, UpdateSheet!$G:$G, "&lt;=" &amp; D555)) * (UpdateSheet!$H:$H=G555), 0))), "") * J555) +
(IFNA(IF(A555="", "", INDEX(UpdateSheet!$P:$P, MATCH(1, (UpdateSheet!$G:$G=MAXIFS(UpdateSheet!$G:$G, UpdateSheet!$M:$M, K555, UpdateSheet!$G:$G, "&lt;=" &amp; D555)) * (UpdateSheet!$M:$M=K555), 0))), "") * N555)
)
</f>
        <v>17000</v>
      </c>
      <c r="P555" s="86"/>
      <c r="Q555" s="82">
        <f t="array" ref="Q555">IF(A555="", "", (IFNA(IF(A555="", "", INDEX(UpdateSheet!$K:$K, MATCH(1, (UpdateSheet!$G:$G=MAXIFS(UpdateSheet!$G:$G, UpdateSheet!$H:$H, G555, UpdateSheet!$I:$I, J555, UpdateSheet!$G:$G, "&lt;=" &amp; D555)) * (UpdateSheet!$H:$H=G555) *(UpdateSheet!$I:$I=J555), 0))), "")) +
(IFNA(IF(A555="", "", INDEX(UpdateSheet!$O:$O, MATCH(1, (UpdateSheet!$G:$G=MAXIFS(UpdateSheet!$G:$G, UpdateSheet!$M:$M, K555,UpdateSheet!$N:$N, N555, UpdateSheet!$G:$G, "&lt;=" &amp; D555)) * (UpdateSheet!$M:$M=K555) *(UpdateSheet!$N:$N=N555), 0))), ""))
)
</f>
        <v>66000</v>
      </c>
      <c r="R555" s="81">
        <v>49000.0</v>
      </c>
      <c r="S555" s="63" t="str">
        <f>if(A555="","","Pending")</f>
        <v>Pending</v>
      </c>
      <c r="T555" s="87"/>
      <c r="U555" s="84" t="s">
        <v>97</v>
      </c>
      <c r="V555" s="84" t="s">
        <v>97</v>
      </c>
      <c r="W555" s="85" t="b">
        <f t="shared" si="1"/>
        <v>0</v>
      </c>
      <c r="X555" s="63"/>
      <c r="Y555" s="53" t="s">
        <v>913</v>
      </c>
      <c r="Z555" s="63"/>
    </row>
    <row r="556">
      <c r="A556" s="75" t="s">
        <v>914</v>
      </c>
      <c r="B556" s="74">
        <v>8.127443359E9</v>
      </c>
      <c r="C556" s="75" t="s">
        <v>62</v>
      </c>
      <c r="D556" s="76">
        <v>45904.324166666665</v>
      </c>
      <c r="E556" s="75" t="s">
        <v>85</v>
      </c>
      <c r="F556" s="75" t="s">
        <v>129</v>
      </c>
      <c r="G556" s="77" t="s">
        <v>14</v>
      </c>
      <c r="H556" s="77">
        <v>1.0</v>
      </c>
      <c r="I556" s="80"/>
      <c r="J556" s="77">
        <v>1.0</v>
      </c>
      <c r="K556" s="79" t="s">
        <v>97</v>
      </c>
      <c r="L556" s="79"/>
      <c r="M556" s="80"/>
      <c r="N556" s="79"/>
      <c r="O556" s="81">
        <f t="array" ref="O556">IF(A556="", "", (IFNA(IF(A556="", "", INDEX(UpdateSheet!$L:$L, MATCH(1, (UpdateSheet!$G:$G=MAXIFS(UpdateSheet!$G:$G, UpdateSheet!$H:$H, G556, UpdateSheet!$G:$G, "&lt;=" &amp; D556)) * (UpdateSheet!$H:$H=G556), 0))), "") * J556) +
(IFNA(IF(A556="", "", INDEX(UpdateSheet!$P:$P, MATCH(1, (UpdateSheet!$G:$G=MAXIFS(UpdateSheet!$G:$G, UpdateSheet!$M:$M, K556, UpdateSheet!$G:$G, "&lt;=" &amp; D556)) * (UpdateSheet!$M:$M=K556), 0))), "") * N556)
)
</f>
        <v>9500</v>
      </c>
      <c r="P556" s="55">
        <v>5000.0</v>
      </c>
      <c r="Q556" s="82">
        <f t="array" ref="Q556">IF(A556="", "", (IFNA(IF(A556="", "", INDEX(UpdateSheet!$K:$K, MATCH(1, (UpdateSheet!$G:$G=MAXIFS(UpdateSheet!$G:$G, UpdateSheet!$H:$H, G556, UpdateSheet!$I:$I, J556, UpdateSheet!$G:$G, "&lt;=" &amp; D556)) * (UpdateSheet!$H:$H=G556) *(UpdateSheet!$I:$I=J556), 0))), "")) +
(IFNA(IF(A556="", "", INDEX(UpdateSheet!$O:$O, MATCH(1, (UpdateSheet!$G:$G=MAXIFS(UpdateSheet!$G:$G, UpdateSheet!$M:$M, K556,UpdateSheet!$N:$N, N556, UpdateSheet!$G:$G, "&lt;=" &amp; D556)) * (UpdateSheet!$M:$M=K556) *(UpdateSheet!$N:$N=N556), 0))), ""))
)
</f>
        <v>35500</v>
      </c>
      <c r="R556" s="81">
        <v>21000.0</v>
      </c>
      <c r="S556" s="53" t="s">
        <v>72</v>
      </c>
      <c r="T556" s="83">
        <v>45904.0</v>
      </c>
      <c r="U556" s="84" t="s">
        <v>85</v>
      </c>
      <c r="V556" s="84" t="s">
        <v>129</v>
      </c>
      <c r="W556" s="85" t="b">
        <f t="shared" si="1"/>
        <v>1</v>
      </c>
      <c r="X556" s="53" t="s">
        <v>60</v>
      </c>
      <c r="Y556" s="63"/>
      <c r="Z556" s="63"/>
    </row>
    <row r="557">
      <c r="A557" s="75" t="s">
        <v>915</v>
      </c>
      <c r="B557" s="74">
        <v>8.10003571E9</v>
      </c>
      <c r="C557" s="75" t="s">
        <v>27</v>
      </c>
      <c r="D557" s="76">
        <v>45904.399456018524</v>
      </c>
      <c r="E557" s="75" t="s">
        <v>85</v>
      </c>
      <c r="F557" s="75" t="s">
        <v>129</v>
      </c>
      <c r="G557" s="77" t="s">
        <v>14</v>
      </c>
      <c r="H557" s="77">
        <v>1.0</v>
      </c>
      <c r="I557" s="80"/>
      <c r="J557" s="77">
        <v>1.0</v>
      </c>
      <c r="K557" s="79" t="s">
        <v>97</v>
      </c>
      <c r="L557" s="79"/>
      <c r="M557" s="80"/>
      <c r="N557" s="79"/>
      <c r="O557" s="81">
        <f t="array" ref="O557">IF(A557="", "", (IFNA(IF(A557="", "", INDEX(UpdateSheet!$L:$L, MATCH(1, (UpdateSheet!$G:$G=MAXIFS(UpdateSheet!$G:$G, UpdateSheet!$H:$H, G557, UpdateSheet!$G:$G, "&lt;=" &amp; D557)) * (UpdateSheet!$H:$H=G557), 0))), "") * J557) +
(IFNA(IF(A557="", "", INDEX(UpdateSheet!$P:$P, MATCH(1, (UpdateSheet!$G:$G=MAXIFS(UpdateSheet!$G:$G, UpdateSheet!$M:$M, K557, UpdateSheet!$G:$G, "&lt;=" &amp; D557)) * (UpdateSheet!$M:$M=K557), 0))), "") * N557)
)
</f>
        <v>9500</v>
      </c>
      <c r="P557" s="86"/>
      <c r="Q557" s="82">
        <f t="array" ref="Q557">IF(A557="", "", (IFNA(IF(A557="", "", INDEX(UpdateSheet!$K:$K, MATCH(1, (UpdateSheet!$G:$G=MAXIFS(UpdateSheet!$G:$G, UpdateSheet!$H:$H, G557, UpdateSheet!$I:$I, J557, UpdateSheet!$G:$G, "&lt;=" &amp; D557)) * (UpdateSheet!$H:$H=G557) *(UpdateSheet!$I:$I=J557), 0))), "")) +
(IFNA(IF(A557="", "", INDEX(UpdateSheet!$O:$O, MATCH(1, (UpdateSheet!$G:$G=MAXIFS(UpdateSheet!$G:$G, UpdateSheet!$M:$M, K557,UpdateSheet!$N:$N, N557, UpdateSheet!$G:$G, "&lt;=" &amp; D557)) * (UpdateSheet!$M:$M=K557) *(UpdateSheet!$N:$N=N557), 0))), ""))
)
</f>
        <v>35500</v>
      </c>
      <c r="R557" s="81">
        <v>26000.0</v>
      </c>
      <c r="S557" s="63" t="str">
        <f t="shared" ref="S557:S559" si="54">if(A557="","","Pending")</f>
        <v>Pending</v>
      </c>
      <c r="T557" s="87"/>
      <c r="U557" s="84" t="s">
        <v>97</v>
      </c>
      <c r="V557" s="84" t="s">
        <v>97</v>
      </c>
      <c r="W557" s="85" t="b">
        <f t="shared" si="1"/>
        <v>0</v>
      </c>
      <c r="X557" s="63"/>
      <c r="Y557" s="53" t="s">
        <v>916</v>
      </c>
      <c r="Z557" s="63"/>
    </row>
    <row r="558">
      <c r="A558" s="75" t="s">
        <v>917</v>
      </c>
      <c r="B558" s="74">
        <v>8.072725276E9</v>
      </c>
      <c r="C558" s="75" t="s">
        <v>153</v>
      </c>
      <c r="D558" s="76">
        <v>45904.401226851856</v>
      </c>
      <c r="E558" s="75" t="s">
        <v>85</v>
      </c>
      <c r="F558" s="75" t="s">
        <v>129</v>
      </c>
      <c r="G558" s="77" t="s">
        <v>14</v>
      </c>
      <c r="H558" s="77">
        <v>1.0</v>
      </c>
      <c r="I558" s="80"/>
      <c r="J558" s="77">
        <v>1.0</v>
      </c>
      <c r="K558" s="79" t="s">
        <v>97</v>
      </c>
      <c r="L558" s="79"/>
      <c r="M558" s="80"/>
      <c r="N558" s="79"/>
      <c r="O558" s="81">
        <f t="array" ref="O558">IF(A558="", "", (IFNA(IF(A558="", "", INDEX(UpdateSheet!$L:$L, MATCH(1, (UpdateSheet!$G:$G=MAXIFS(UpdateSheet!$G:$G, UpdateSheet!$H:$H, G558, UpdateSheet!$G:$G, "&lt;=" &amp; D558)) * (UpdateSheet!$H:$H=G558), 0))), "") * J558) +
(IFNA(IF(A558="", "", INDEX(UpdateSheet!$P:$P, MATCH(1, (UpdateSheet!$G:$G=MAXIFS(UpdateSheet!$G:$G, UpdateSheet!$M:$M, K558, UpdateSheet!$G:$G, "&lt;=" &amp; D558)) * (UpdateSheet!$M:$M=K558), 0))), "") * N558)
)
</f>
        <v>9500</v>
      </c>
      <c r="P558" s="86"/>
      <c r="Q558" s="82">
        <f t="array" ref="Q558">IF(A558="", "", (IFNA(IF(A558="", "", INDEX(UpdateSheet!$K:$K, MATCH(1, (UpdateSheet!$G:$G=MAXIFS(UpdateSheet!$G:$G, UpdateSheet!$H:$H, G558, UpdateSheet!$I:$I, J558, UpdateSheet!$G:$G, "&lt;=" &amp; D558)) * (UpdateSheet!$H:$H=G558) *(UpdateSheet!$I:$I=J558), 0))), "")) +
(IFNA(IF(A558="", "", INDEX(UpdateSheet!$O:$O, MATCH(1, (UpdateSheet!$G:$G=MAXIFS(UpdateSheet!$G:$G, UpdateSheet!$M:$M, K558,UpdateSheet!$N:$N, N558, UpdateSheet!$G:$G, "&lt;=" &amp; D558)) * (UpdateSheet!$M:$M=K558) *(UpdateSheet!$N:$N=N558), 0))), ""))
)
</f>
        <v>35500</v>
      </c>
      <c r="R558" s="81">
        <v>26000.0</v>
      </c>
      <c r="S558" s="63" t="str">
        <f t="shared" si="54"/>
        <v>Pending</v>
      </c>
      <c r="T558" s="87"/>
      <c r="U558" s="84" t="s">
        <v>97</v>
      </c>
      <c r="V558" s="84" t="s">
        <v>97</v>
      </c>
      <c r="W558" s="85" t="b">
        <f t="shared" si="1"/>
        <v>0</v>
      </c>
      <c r="X558" s="63"/>
      <c r="Y558" s="53" t="s">
        <v>918</v>
      </c>
      <c r="Z558" s="63"/>
    </row>
    <row r="559">
      <c r="A559" s="75" t="s">
        <v>919</v>
      </c>
      <c r="B559" s="74">
        <v>7.039160607E9</v>
      </c>
      <c r="C559" s="75" t="s">
        <v>62</v>
      </c>
      <c r="D559" s="76">
        <v>45904.459120370375</v>
      </c>
      <c r="E559" s="75" t="s">
        <v>85</v>
      </c>
      <c r="F559" s="75" t="s">
        <v>129</v>
      </c>
      <c r="G559" s="77" t="s">
        <v>14</v>
      </c>
      <c r="H559" s="77">
        <v>1.0</v>
      </c>
      <c r="I559" s="80"/>
      <c r="J559" s="77">
        <v>1.0</v>
      </c>
      <c r="K559" s="79" t="s">
        <v>19</v>
      </c>
      <c r="L559" s="79">
        <v>50.0</v>
      </c>
      <c r="M559" s="80"/>
      <c r="N559" s="79">
        <v>50.0</v>
      </c>
      <c r="O559" s="81">
        <f t="array" ref="O559">IF(A559="", "", (IFNA(IF(A559="", "", INDEX(UpdateSheet!$L:$L, MATCH(1, (UpdateSheet!$G:$G=MAXIFS(UpdateSheet!$G:$G, UpdateSheet!$H:$H, G559, UpdateSheet!$G:$G, "&lt;=" &amp; D559)) * (UpdateSheet!$H:$H=G559), 0))), "") * J559) +
(IFNA(IF(A559="", "", INDEX(UpdateSheet!$P:$P, MATCH(1, (UpdateSheet!$G:$G=MAXIFS(UpdateSheet!$G:$G, UpdateSheet!$M:$M, K559, UpdateSheet!$G:$G, "&lt;=" &amp; D559)) * (UpdateSheet!$M:$M=K559), 0))), "") * N559)
)
</f>
        <v>17000</v>
      </c>
      <c r="P559" s="86"/>
      <c r="Q559" s="82">
        <f t="array" ref="Q559">IF(A559="", "", (IFNA(IF(A559="", "", INDEX(UpdateSheet!$K:$K, MATCH(1, (UpdateSheet!$G:$G=MAXIFS(UpdateSheet!$G:$G, UpdateSheet!$H:$H, G559, UpdateSheet!$I:$I, J559, UpdateSheet!$G:$G, "&lt;=" &amp; D559)) * (UpdateSheet!$H:$H=G559) *(UpdateSheet!$I:$I=J559), 0))), "")) +
(IFNA(IF(A559="", "", INDEX(UpdateSheet!$O:$O, MATCH(1, (UpdateSheet!$G:$G=MAXIFS(UpdateSheet!$G:$G, UpdateSheet!$M:$M, K559,UpdateSheet!$N:$N, N559, UpdateSheet!$G:$G, "&lt;=" &amp; D559)) * (UpdateSheet!$M:$M=K559) *(UpdateSheet!$N:$N=N559), 0))), ""))
)
</f>
        <v>66000</v>
      </c>
      <c r="R559" s="81">
        <v>49000.0</v>
      </c>
      <c r="S559" s="63" t="str">
        <f t="shared" si="54"/>
        <v>Pending</v>
      </c>
      <c r="T559" s="87"/>
      <c r="U559" s="84" t="s">
        <v>97</v>
      </c>
      <c r="V559" s="84" t="s">
        <v>97</v>
      </c>
      <c r="W559" s="85" t="b">
        <f t="shared" si="1"/>
        <v>0</v>
      </c>
      <c r="X559" s="63"/>
      <c r="Y559" s="53" t="s">
        <v>920</v>
      </c>
      <c r="Z559" s="63"/>
    </row>
    <row r="560">
      <c r="A560" s="75" t="s">
        <v>921</v>
      </c>
      <c r="B560" s="74">
        <v>7.018209086E9</v>
      </c>
      <c r="C560" s="75" t="s">
        <v>254</v>
      </c>
      <c r="D560" s="76">
        <v>45904.83728009259</v>
      </c>
      <c r="E560" s="75" t="s">
        <v>85</v>
      </c>
      <c r="F560" s="75" t="s">
        <v>129</v>
      </c>
      <c r="G560" s="77" t="s">
        <v>14</v>
      </c>
      <c r="H560" s="77">
        <v>1.0</v>
      </c>
      <c r="I560" s="80"/>
      <c r="J560" s="77">
        <v>1.0</v>
      </c>
      <c r="K560" s="79" t="s">
        <v>19</v>
      </c>
      <c r="L560" s="79">
        <v>50.0</v>
      </c>
      <c r="M560" s="80"/>
      <c r="N560" s="79">
        <v>50.0</v>
      </c>
      <c r="O560" s="81">
        <f t="array" ref="O560">IF(A560="", "", (IFNA(IF(A560="", "", INDEX(UpdateSheet!$L:$L, MATCH(1, (UpdateSheet!$G:$G=MAXIFS(UpdateSheet!$G:$G, UpdateSheet!$H:$H, G560, UpdateSheet!$G:$G, "&lt;=" &amp; D560)) * (UpdateSheet!$H:$H=G560), 0))), "") * J560) +
(IFNA(IF(A560="", "", INDEX(UpdateSheet!$P:$P, MATCH(1, (UpdateSheet!$G:$G=MAXIFS(UpdateSheet!$G:$G, UpdateSheet!$M:$M, K560, UpdateSheet!$G:$G, "&lt;=" &amp; D560)) * (UpdateSheet!$M:$M=K560), 0))), "") * N560)
)
</f>
        <v>17000</v>
      </c>
      <c r="P560" s="55">
        <v>5500.0</v>
      </c>
      <c r="Q560" s="82">
        <f t="array" ref="Q560">IF(A560="", "", (IFNA(IF(A560="", "", INDEX(UpdateSheet!$K:$K, MATCH(1, (UpdateSheet!$G:$G=MAXIFS(UpdateSheet!$G:$G, UpdateSheet!$H:$H, G560, UpdateSheet!$I:$I, J560, UpdateSheet!$G:$G, "&lt;=" &amp; D560)) * (UpdateSheet!$H:$H=G560) *(UpdateSheet!$I:$I=J560), 0))), "")) +
(IFNA(IF(A560="", "", INDEX(UpdateSheet!$O:$O, MATCH(1, (UpdateSheet!$G:$G=MAXIFS(UpdateSheet!$G:$G, UpdateSheet!$M:$M, K560,UpdateSheet!$N:$N, N560, UpdateSheet!$G:$G, "&lt;=" &amp; D560)) * (UpdateSheet!$M:$M=K560) *(UpdateSheet!$N:$N=N560), 0))), ""))
)
</f>
        <v>66000</v>
      </c>
      <c r="R560" s="81">
        <v>43500.0</v>
      </c>
      <c r="S560" s="53" t="s">
        <v>72</v>
      </c>
      <c r="T560" s="83">
        <v>45905.0</v>
      </c>
      <c r="U560" s="84" t="s">
        <v>85</v>
      </c>
      <c r="V560" s="84" t="s">
        <v>129</v>
      </c>
      <c r="W560" s="85" t="b">
        <f t="shared" si="1"/>
        <v>1</v>
      </c>
      <c r="X560" s="53" t="s">
        <v>31</v>
      </c>
      <c r="Y560" s="63"/>
      <c r="Z560" s="63"/>
    </row>
    <row r="561">
      <c r="A561" s="75" t="s">
        <v>922</v>
      </c>
      <c r="B561" s="74">
        <v>8.034896219E9</v>
      </c>
      <c r="C561" s="75" t="s">
        <v>131</v>
      </c>
      <c r="D561" s="76">
        <v>45904.97068287037</v>
      </c>
      <c r="E561" s="75" t="s">
        <v>85</v>
      </c>
      <c r="F561" s="75" t="s">
        <v>129</v>
      </c>
      <c r="G561" s="77" t="s">
        <v>14</v>
      </c>
      <c r="H561" s="77">
        <v>1.0</v>
      </c>
      <c r="I561" s="80"/>
      <c r="J561" s="77">
        <v>1.0</v>
      </c>
      <c r="K561" s="79" t="s">
        <v>97</v>
      </c>
      <c r="L561" s="79"/>
      <c r="M561" s="80"/>
      <c r="N561" s="79"/>
      <c r="O561" s="81">
        <f t="array" ref="O561">IF(A561="", "", (IFNA(IF(A561="", "", INDEX(UpdateSheet!$L:$L, MATCH(1, (UpdateSheet!$G:$G=MAXIFS(UpdateSheet!$G:$G, UpdateSheet!$H:$H, G561, UpdateSheet!$G:$G, "&lt;=" &amp; D561)) * (UpdateSheet!$H:$H=G561), 0))), "") * J561) +
(IFNA(IF(A561="", "", INDEX(UpdateSheet!$P:$P, MATCH(1, (UpdateSheet!$G:$G=MAXIFS(UpdateSheet!$G:$G, UpdateSheet!$M:$M, K561, UpdateSheet!$G:$G, "&lt;=" &amp; D561)) * (UpdateSheet!$M:$M=K561), 0))), "") * N561)
)
</f>
        <v>9500</v>
      </c>
      <c r="P561" s="86"/>
      <c r="Q561" s="82">
        <f t="array" ref="Q561">IF(A561="", "", (IFNA(IF(A561="", "", INDEX(UpdateSheet!$K:$K, MATCH(1, (UpdateSheet!$G:$G=MAXIFS(UpdateSheet!$G:$G, UpdateSheet!$H:$H, G561, UpdateSheet!$I:$I, J561, UpdateSheet!$G:$G, "&lt;=" &amp; D561)) * (UpdateSheet!$H:$H=G561) *(UpdateSheet!$I:$I=J561), 0))), "")) +
(IFNA(IF(A561="", "", INDEX(UpdateSheet!$O:$O, MATCH(1, (UpdateSheet!$G:$G=MAXIFS(UpdateSheet!$G:$G, UpdateSheet!$M:$M, K561,UpdateSheet!$N:$N, N561, UpdateSheet!$G:$G, "&lt;=" &amp; D561)) * (UpdateSheet!$M:$M=K561) *(UpdateSheet!$N:$N=N561), 0))), ""))
)
</f>
        <v>35500</v>
      </c>
      <c r="R561" s="81">
        <v>26000.0</v>
      </c>
      <c r="S561" s="53" t="s">
        <v>126</v>
      </c>
      <c r="T561" s="87"/>
      <c r="U561" s="84" t="s">
        <v>97</v>
      </c>
      <c r="V561" s="84" t="s">
        <v>97</v>
      </c>
      <c r="W561" s="85" t="b">
        <f t="shared" si="1"/>
        <v>0</v>
      </c>
      <c r="X561" s="63"/>
      <c r="Y561" s="53" t="s">
        <v>923</v>
      </c>
      <c r="Z561" s="63"/>
    </row>
    <row r="562">
      <c r="A562" s="75" t="s">
        <v>924</v>
      </c>
      <c r="B562" s="74">
        <v>7.039427378E9</v>
      </c>
      <c r="C562" s="75" t="s">
        <v>62</v>
      </c>
      <c r="D562" s="76">
        <v>45905.120624999996</v>
      </c>
      <c r="E562" s="75" t="s">
        <v>85</v>
      </c>
      <c r="F562" s="75" t="s">
        <v>129</v>
      </c>
      <c r="G562" s="77" t="s">
        <v>14</v>
      </c>
      <c r="H562" s="77">
        <v>1.0</v>
      </c>
      <c r="I562" s="80"/>
      <c r="J562" s="77">
        <v>1.0</v>
      </c>
      <c r="K562" s="79" t="s">
        <v>19</v>
      </c>
      <c r="L562" s="79">
        <v>50.0</v>
      </c>
      <c r="M562" s="80"/>
      <c r="N562" s="79">
        <v>50.0</v>
      </c>
      <c r="O562" s="81">
        <f t="array" ref="O562">IF(A562="", "", (IFNA(IF(A562="", "", INDEX(UpdateSheet!$L:$L, MATCH(1, (UpdateSheet!$G:$G=MAXIFS(UpdateSheet!$G:$G, UpdateSheet!$H:$H, G562, UpdateSheet!$G:$G, "&lt;=" &amp; D562)) * (UpdateSheet!$H:$H=G562), 0))), "") * J562) +
(IFNA(IF(A562="", "", INDEX(UpdateSheet!$P:$P, MATCH(1, (UpdateSheet!$G:$G=MAXIFS(UpdateSheet!$G:$G, UpdateSheet!$M:$M, K562, UpdateSheet!$G:$G, "&lt;=" &amp; D562)) * (UpdateSheet!$M:$M=K562), 0))), "") * N562)
)
</f>
        <v>17000</v>
      </c>
      <c r="P562" s="86"/>
      <c r="Q562" s="82">
        <f t="array" ref="Q562">IF(A562="", "", (IFNA(IF(A562="", "", INDEX(UpdateSheet!$K:$K, MATCH(1, (UpdateSheet!$G:$G=MAXIFS(UpdateSheet!$G:$G, UpdateSheet!$H:$H, G562, UpdateSheet!$I:$I, J562, UpdateSheet!$G:$G, "&lt;=" &amp; D562)) * (UpdateSheet!$H:$H=G562) *(UpdateSheet!$I:$I=J562), 0))), "")) +
(IFNA(IF(A562="", "", INDEX(UpdateSheet!$O:$O, MATCH(1, (UpdateSheet!$G:$G=MAXIFS(UpdateSheet!$G:$G, UpdateSheet!$M:$M, K562,UpdateSheet!$N:$N, N562, UpdateSheet!$G:$G, "&lt;=" &amp; D562)) * (UpdateSheet!$M:$M=K562) *(UpdateSheet!$N:$N=N562), 0))), ""))
)
</f>
        <v>66000</v>
      </c>
      <c r="R562" s="81">
        <v>49000.0</v>
      </c>
      <c r="S562" s="63" t="str">
        <f>if(A562="","","Pending")</f>
        <v>Pending</v>
      </c>
      <c r="T562" s="87"/>
      <c r="U562" s="84" t="s">
        <v>97</v>
      </c>
      <c r="V562" s="84" t="s">
        <v>97</v>
      </c>
      <c r="W562" s="85" t="b">
        <f t="shared" si="1"/>
        <v>0</v>
      </c>
      <c r="X562" s="63"/>
      <c r="Y562" s="53" t="s">
        <v>925</v>
      </c>
      <c r="Z562" s="63"/>
    </row>
    <row r="563">
      <c r="A563" s="75" t="s">
        <v>926</v>
      </c>
      <c r="B563" s="74">
        <v>8.037877984E9</v>
      </c>
      <c r="C563" s="75" t="s">
        <v>208</v>
      </c>
      <c r="D563" s="76">
        <v>45905.12703703703</v>
      </c>
      <c r="E563" s="75" t="s">
        <v>85</v>
      </c>
      <c r="F563" s="75" t="s">
        <v>129</v>
      </c>
      <c r="G563" s="77" t="s">
        <v>14</v>
      </c>
      <c r="H563" s="77">
        <v>1.0</v>
      </c>
      <c r="I563" s="80"/>
      <c r="J563" s="77">
        <v>1.0</v>
      </c>
      <c r="K563" s="79" t="s">
        <v>97</v>
      </c>
      <c r="L563" s="79"/>
      <c r="M563" s="80"/>
      <c r="N563" s="79"/>
      <c r="O563" s="81">
        <f t="array" ref="O563">IF(A563="", "", (IFNA(IF(A563="", "", INDEX(UpdateSheet!$L:$L, MATCH(1, (UpdateSheet!$G:$G=MAXIFS(UpdateSheet!$G:$G, UpdateSheet!$H:$H, G563, UpdateSheet!$G:$G, "&lt;=" &amp; D563)) * (UpdateSheet!$H:$H=G563), 0))), "") * J563) +
(IFNA(IF(A563="", "", INDEX(UpdateSheet!$P:$P, MATCH(1, (UpdateSheet!$G:$G=MAXIFS(UpdateSheet!$G:$G, UpdateSheet!$M:$M, K563, UpdateSheet!$G:$G, "&lt;=" &amp; D563)) * (UpdateSheet!$M:$M=K563), 0))), "") * N563)
)
</f>
        <v>9500</v>
      </c>
      <c r="P563" s="86"/>
      <c r="Q563" s="82">
        <f t="array" ref="Q563">IF(A563="", "", (IFNA(IF(A563="", "", INDEX(UpdateSheet!$K:$K, MATCH(1, (UpdateSheet!$G:$G=MAXIFS(UpdateSheet!$G:$G, UpdateSheet!$H:$H, G563, UpdateSheet!$I:$I, J563, UpdateSheet!$G:$G, "&lt;=" &amp; D563)) * (UpdateSheet!$H:$H=G563) *(UpdateSheet!$I:$I=J563), 0))), "")) +
(IFNA(IF(A563="", "", INDEX(UpdateSheet!$O:$O, MATCH(1, (UpdateSheet!$G:$G=MAXIFS(UpdateSheet!$G:$G, UpdateSheet!$M:$M, K563,UpdateSheet!$N:$N, N563, UpdateSheet!$G:$G, "&lt;=" &amp; D563)) * (UpdateSheet!$M:$M=K563) *(UpdateSheet!$N:$N=N563), 0))), ""))
)
</f>
        <v>35500</v>
      </c>
      <c r="R563" s="81">
        <v>26000.0</v>
      </c>
      <c r="S563" s="53" t="s">
        <v>126</v>
      </c>
      <c r="T563" s="87"/>
      <c r="U563" s="84" t="s">
        <v>97</v>
      </c>
      <c r="V563" s="84" t="s">
        <v>97</v>
      </c>
      <c r="W563" s="85" t="b">
        <f t="shared" si="1"/>
        <v>0</v>
      </c>
      <c r="X563" s="63"/>
      <c r="Y563" s="53" t="s">
        <v>927</v>
      </c>
      <c r="Z563" s="63"/>
    </row>
    <row r="564">
      <c r="A564" s="75" t="s">
        <v>928</v>
      </c>
      <c r="B564" s="74">
        <v>8.034162843E9</v>
      </c>
      <c r="C564" s="75" t="s">
        <v>131</v>
      </c>
      <c r="D564" s="76">
        <v>45905.245347222226</v>
      </c>
      <c r="E564" s="75" t="s">
        <v>85</v>
      </c>
      <c r="F564" s="75" t="s">
        <v>129</v>
      </c>
      <c r="G564" s="77" t="s">
        <v>14</v>
      </c>
      <c r="H564" s="77">
        <v>1.0</v>
      </c>
      <c r="I564" s="80"/>
      <c r="J564" s="77">
        <v>1.0</v>
      </c>
      <c r="K564" s="79" t="s">
        <v>97</v>
      </c>
      <c r="L564" s="79"/>
      <c r="M564" s="80"/>
      <c r="N564" s="79"/>
      <c r="O564" s="81">
        <f t="array" ref="O564">IF(A564="", "", (IFNA(IF(A564="", "", INDEX(UpdateSheet!$L:$L, MATCH(1, (UpdateSheet!$G:$G=MAXIFS(UpdateSheet!$G:$G, UpdateSheet!$H:$H, G564, UpdateSheet!$G:$G, "&lt;=" &amp; D564)) * (UpdateSheet!$H:$H=G564), 0))), "") * J564) +
(IFNA(IF(A564="", "", INDEX(UpdateSheet!$P:$P, MATCH(1, (UpdateSheet!$G:$G=MAXIFS(UpdateSheet!$G:$G, UpdateSheet!$M:$M, K564, UpdateSheet!$G:$G, "&lt;=" &amp; D564)) * (UpdateSheet!$M:$M=K564), 0))), "") * N564)
)
</f>
        <v>9500</v>
      </c>
      <c r="P564" s="55">
        <v>4000.0</v>
      </c>
      <c r="Q564" s="82">
        <f t="array" ref="Q564">IF(A564="", "", (IFNA(IF(A564="", "", INDEX(UpdateSheet!$K:$K, MATCH(1, (UpdateSheet!$G:$G=MAXIFS(UpdateSheet!$G:$G, UpdateSheet!$H:$H, G564, UpdateSheet!$I:$I, J564, UpdateSheet!$G:$G, "&lt;=" &amp; D564)) * (UpdateSheet!$H:$H=G564) *(UpdateSheet!$I:$I=J564), 0))), "")) +
(IFNA(IF(A564="", "", INDEX(UpdateSheet!$O:$O, MATCH(1, (UpdateSheet!$G:$G=MAXIFS(UpdateSheet!$G:$G, UpdateSheet!$M:$M, K564,UpdateSheet!$N:$N, N564, UpdateSheet!$G:$G, "&lt;=" &amp; D564)) * (UpdateSheet!$M:$M=K564) *(UpdateSheet!$N:$N=N564), 0))), ""))
)
</f>
        <v>35500</v>
      </c>
      <c r="R564" s="81">
        <v>22000.0</v>
      </c>
      <c r="S564" s="53" t="s">
        <v>72</v>
      </c>
      <c r="T564" s="83">
        <v>45905.0</v>
      </c>
      <c r="U564" s="84" t="s">
        <v>85</v>
      </c>
      <c r="V564" s="84" t="s">
        <v>129</v>
      </c>
      <c r="W564" s="85" t="b">
        <f t="shared" si="1"/>
        <v>1</v>
      </c>
      <c r="X564" s="53" t="s">
        <v>55</v>
      </c>
      <c r="Y564" s="63"/>
      <c r="Z564" s="63"/>
    </row>
    <row r="565">
      <c r="A565" s="75" t="s">
        <v>929</v>
      </c>
      <c r="B565" s="74">
        <v>9.033569808E9</v>
      </c>
      <c r="C565" s="75" t="s">
        <v>12</v>
      </c>
      <c r="D565" s="76">
        <v>45905.365752314814</v>
      </c>
      <c r="E565" s="75" t="s">
        <v>85</v>
      </c>
      <c r="F565" s="75" t="s">
        <v>129</v>
      </c>
      <c r="G565" s="77" t="s">
        <v>14</v>
      </c>
      <c r="H565" s="77">
        <v>1.0</v>
      </c>
      <c r="I565" s="80"/>
      <c r="J565" s="77">
        <v>1.0</v>
      </c>
      <c r="K565" s="79" t="s">
        <v>19</v>
      </c>
      <c r="L565" s="79">
        <v>100.0</v>
      </c>
      <c r="M565" s="80"/>
      <c r="N565" s="79">
        <v>100.0</v>
      </c>
      <c r="O565" s="81">
        <f t="array" ref="O565">IF(A565="", "", (IFNA(IF(A565="", "", INDEX(UpdateSheet!$L:$L, MATCH(1, (UpdateSheet!$G:$G=MAXIFS(UpdateSheet!$G:$G, UpdateSheet!$H:$H, G565, UpdateSheet!$G:$G, "&lt;=" &amp; D565)) * (UpdateSheet!$H:$H=G565), 0))), "") * J565) +
(IFNA(IF(A565="", "", INDEX(UpdateSheet!$P:$P, MATCH(1, (UpdateSheet!$G:$G=MAXIFS(UpdateSheet!$G:$G, UpdateSheet!$M:$M, K565, UpdateSheet!$G:$G, "&lt;=" &amp; D565)) * (UpdateSheet!$M:$M=K565), 0))), "") * N565)
)
</f>
        <v>24500</v>
      </c>
      <c r="P565" s="55">
        <v>5000.0</v>
      </c>
      <c r="Q565" s="82">
        <f t="array" ref="Q565">IF(A565="", "", (IFNA(IF(A565="", "", INDEX(UpdateSheet!$K:$K, MATCH(1, (UpdateSheet!$G:$G=MAXIFS(UpdateSheet!$G:$G, UpdateSheet!$H:$H, G565, UpdateSheet!$I:$I, J565, UpdateSheet!$G:$G, "&lt;=" &amp; D565)) * (UpdateSheet!$H:$H=G565) *(UpdateSheet!$I:$I=J565), 0))), "")) +
(IFNA(IF(A565="", "", INDEX(UpdateSheet!$O:$O, MATCH(1, (UpdateSheet!$G:$G=MAXIFS(UpdateSheet!$G:$G, UpdateSheet!$M:$M, K565,UpdateSheet!$N:$N, N565, UpdateSheet!$G:$G, "&lt;=" &amp; D565)) * (UpdateSheet!$M:$M=K565) *(UpdateSheet!$N:$N=N565), 0))), ""))
)
</f>
        <v>87000</v>
      </c>
      <c r="R565" s="81">
        <v>57500.0</v>
      </c>
      <c r="S565" s="53" t="s">
        <v>72</v>
      </c>
      <c r="T565" s="83">
        <v>45906.0</v>
      </c>
      <c r="U565" s="84" t="s">
        <v>85</v>
      </c>
      <c r="V565" s="84" t="s">
        <v>129</v>
      </c>
      <c r="W565" s="85" t="b">
        <f t="shared" si="1"/>
        <v>1</v>
      </c>
      <c r="X565" s="53" t="s">
        <v>11</v>
      </c>
      <c r="Y565" s="53"/>
      <c r="Z565" s="63"/>
    </row>
    <row r="566">
      <c r="A566" s="75" t="s">
        <v>930</v>
      </c>
      <c r="B566" s="74">
        <v>9.064262937E9</v>
      </c>
      <c r="C566" s="75" t="s">
        <v>191</v>
      </c>
      <c r="D566" s="76">
        <v>45905.38082175926</v>
      </c>
      <c r="E566" s="75" t="s">
        <v>85</v>
      </c>
      <c r="F566" s="75" t="s">
        <v>129</v>
      </c>
      <c r="G566" s="77" t="s">
        <v>14</v>
      </c>
      <c r="H566" s="77">
        <v>1.0</v>
      </c>
      <c r="I566" s="80"/>
      <c r="J566" s="77">
        <v>1.0</v>
      </c>
      <c r="K566" s="79" t="s">
        <v>97</v>
      </c>
      <c r="L566" s="79"/>
      <c r="M566" s="80"/>
      <c r="N566" s="79"/>
      <c r="O566" s="81">
        <f t="array" ref="O566">IF(A566="", "", (IFNA(IF(A566="", "", INDEX(UpdateSheet!$L:$L, MATCH(1, (UpdateSheet!$G:$G=MAXIFS(UpdateSheet!$G:$G, UpdateSheet!$H:$H, G566, UpdateSheet!$G:$G, "&lt;=" &amp; D566)) * (UpdateSheet!$H:$H=G566), 0))), "") * J566) +
(IFNA(IF(A566="", "", INDEX(UpdateSheet!$P:$P, MATCH(1, (UpdateSheet!$G:$G=MAXIFS(UpdateSheet!$G:$G, UpdateSheet!$M:$M, K566, UpdateSheet!$G:$G, "&lt;=" &amp; D566)) * (UpdateSheet!$M:$M=K566), 0))), "") * N566)
)
</f>
        <v>9500</v>
      </c>
      <c r="P566" s="86"/>
      <c r="Q566" s="82">
        <f t="array" ref="Q566">IF(A566="", "", (IFNA(IF(A566="", "", INDEX(UpdateSheet!$K:$K, MATCH(1, (UpdateSheet!$G:$G=MAXIFS(UpdateSheet!$G:$G, UpdateSheet!$H:$H, G566, UpdateSheet!$I:$I, J566, UpdateSheet!$G:$G, "&lt;=" &amp; D566)) * (UpdateSheet!$H:$H=G566) *(UpdateSheet!$I:$I=J566), 0))), "")) +
(IFNA(IF(A566="", "", INDEX(UpdateSheet!$O:$O, MATCH(1, (UpdateSheet!$G:$G=MAXIFS(UpdateSheet!$G:$G, UpdateSheet!$M:$M, K566,UpdateSheet!$N:$N, N566, UpdateSheet!$G:$G, "&lt;=" &amp; D566)) * (UpdateSheet!$M:$M=K566) *(UpdateSheet!$N:$N=N566), 0))), ""))
)
</f>
        <v>35500</v>
      </c>
      <c r="R566" s="81">
        <v>26000.0</v>
      </c>
      <c r="S566" s="63" t="str">
        <f>if(A566="","","Pending")</f>
        <v>Pending</v>
      </c>
      <c r="T566" s="87"/>
      <c r="U566" s="84" t="s">
        <v>97</v>
      </c>
      <c r="V566" s="84" t="s">
        <v>97</v>
      </c>
      <c r="W566" s="85" t="b">
        <f t="shared" si="1"/>
        <v>0</v>
      </c>
      <c r="X566" s="63"/>
      <c r="Y566" s="53" t="s">
        <v>931</v>
      </c>
      <c r="Z566" s="63"/>
    </row>
    <row r="567">
      <c r="A567" s="75" t="s">
        <v>932</v>
      </c>
      <c r="B567" s="74">
        <v>9.02571682E9</v>
      </c>
      <c r="C567" s="75" t="s">
        <v>62</v>
      </c>
      <c r="D567" s="76">
        <v>45905.39954861111</v>
      </c>
      <c r="E567" s="75" t="s">
        <v>85</v>
      </c>
      <c r="F567" s="75" t="s">
        <v>129</v>
      </c>
      <c r="G567" s="77" t="s">
        <v>14</v>
      </c>
      <c r="H567" s="77">
        <v>1.0</v>
      </c>
      <c r="I567" s="80"/>
      <c r="J567" s="77">
        <v>1.0</v>
      </c>
      <c r="K567" s="79" t="s">
        <v>19</v>
      </c>
      <c r="L567" s="79">
        <v>50.0</v>
      </c>
      <c r="M567" s="80"/>
      <c r="N567" s="79">
        <v>50.0</v>
      </c>
      <c r="O567" s="81">
        <f t="array" ref="O567">IF(A567="", "", (IFNA(IF(A567="", "", INDEX(UpdateSheet!$L:$L, MATCH(1, (UpdateSheet!$G:$G=MAXIFS(UpdateSheet!$G:$G, UpdateSheet!$H:$H, G567, UpdateSheet!$G:$G, "&lt;=" &amp; D567)) * (UpdateSheet!$H:$H=G567), 0))), "") * J567) +
(IFNA(IF(A567="", "", INDEX(UpdateSheet!$P:$P, MATCH(1, (UpdateSheet!$G:$G=MAXIFS(UpdateSheet!$G:$G, UpdateSheet!$M:$M, K567, UpdateSheet!$G:$G, "&lt;=" &amp; D567)) * (UpdateSheet!$M:$M=K567), 0))), "") * N567)
)
</f>
        <v>17000</v>
      </c>
      <c r="P567" s="55">
        <v>5000.0</v>
      </c>
      <c r="Q567" s="82">
        <f t="array" ref="Q567">IF(A567="", "", (IFNA(IF(A567="", "", INDEX(UpdateSheet!$K:$K, MATCH(1, (UpdateSheet!$G:$G=MAXIFS(UpdateSheet!$G:$G, UpdateSheet!$H:$H, G567, UpdateSheet!$I:$I, J567, UpdateSheet!$G:$G, "&lt;=" &amp; D567)) * (UpdateSheet!$H:$H=G567) *(UpdateSheet!$I:$I=J567), 0))), "")) +
(IFNA(IF(A567="", "", INDEX(UpdateSheet!$O:$O, MATCH(1, (UpdateSheet!$G:$G=MAXIFS(UpdateSheet!$G:$G, UpdateSheet!$M:$M, K567,UpdateSheet!$N:$N, N567, UpdateSheet!$G:$G, "&lt;=" &amp; D567)) * (UpdateSheet!$M:$M=K567) *(UpdateSheet!$N:$N=N567), 0))), ""))
)
</f>
        <v>66000</v>
      </c>
      <c r="R567" s="81">
        <v>44000.0</v>
      </c>
      <c r="S567" s="53" t="s">
        <v>72</v>
      </c>
      <c r="T567" s="83">
        <v>45905.0</v>
      </c>
      <c r="U567" s="84" t="s">
        <v>85</v>
      </c>
      <c r="V567" s="84" t="s">
        <v>129</v>
      </c>
      <c r="W567" s="85" t="b">
        <f t="shared" si="1"/>
        <v>1</v>
      </c>
      <c r="X567" s="53" t="s">
        <v>60</v>
      </c>
      <c r="Y567" s="63"/>
      <c r="Z567" s="63"/>
    </row>
    <row r="568">
      <c r="A568" s="75" t="s">
        <v>933</v>
      </c>
      <c r="B568" s="74">
        <v>8.02440007E9</v>
      </c>
      <c r="C568" s="75" t="s">
        <v>12</v>
      </c>
      <c r="D568" s="76">
        <v>45905.43543981481</v>
      </c>
      <c r="E568" s="75" t="s">
        <v>85</v>
      </c>
      <c r="F568" s="75" t="s">
        <v>129</v>
      </c>
      <c r="G568" s="77" t="s">
        <v>14</v>
      </c>
      <c r="H568" s="77">
        <v>1.0</v>
      </c>
      <c r="I568" s="80"/>
      <c r="J568" s="77">
        <v>1.0</v>
      </c>
      <c r="K568" s="79" t="s">
        <v>19</v>
      </c>
      <c r="L568" s="79">
        <v>50.0</v>
      </c>
      <c r="M568" s="80"/>
      <c r="N568" s="79">
        <v>50.0</v>
      </c>
      <c r="O568" s="81">
        <f t="array" ref="O568">IF(A568="", "", (IFNA(IF(A568="", "", INDEX(UpdateSheet!$L:$L, MATCH(1, (UpdateSheet!$G:$G=MAXIFS(UpdateSheet!$G:$G, UpdateSheet!$H:$H, G568, UpdateSheet!$G:$G, "&lt;=" &amp; D568)) * (UpdateSheet!$H:$H=G568), 0))), "") * J568) +
(IFNA(IF(A568="", "", INDEX(UpdateSheet!$P:$P, MATCH(1, (UpdateSheet!$G:$G=MAXIFS(UpdateSheet!$G:$G, UpdateSheet!$M:$M, K568, UpdateSheet!$G:$G, "&lt;=" &amp; D568)) * (UpdateSheet!$M:$M=K568), 0))), "") * N568)
)
</f>
        <v>17000</v>
      </c>
      <c r="P568" s="55">
        <v>4000.0</v>
      </c>
      <c r="Q568" s="82">
        <f t="array" ref="Q568">IF(A568="", "", (IFNA(IF(A568="", "", INDEX(UpdateSheet!$K:$K, MATCH(1, (UpdateSheet!$G:$G=MAXIFS(UpdateSheet!$G:$G, UpdateSheet!$H:$H, G568, UpdateSheet!$I:$I, J568, UpdateSheet!$G:$G, "&lt;=" &amp; D568)) * (UpdateSheet!$H:$H=G568) *(UpdateSheet!$I:$I=J568), 0))), "")) +
(IFNA(IF(A568="", "", INDEX(UpdateSheet!$O:$O, MATCH(1, (UpdateSheet!$G:$G=MAXIFS(UpdateSheet!$G:$G, UpdateSheet!$M:$M, K568,UpdateSheet!$N:$N, N568, UpdateSheet!$G:$G, "&lt;=" &amp; D568)) * (UpdateSheet!$M:$M=K568) *(UpdateSheet!$N:$N=N568), 0))), ""))
)
</f>
        <v>66000</v>
      </c>
      <c r="R568" s="81">
        <v>45000.0</v>
      </c>
      <c r="S568" s="53" t="s">
        <v>72</v>
      </c>
      <c r="T568" s="83">
        <v>45908.0</v>
      </c>
      <c r="U568" s="84" t="s">
        <v>85</v>
      </c>
      <c r="V568" s="84" t="s">
        <v>129</v>
      </c>
      <c r="W568" s="85" t="b">
        <f t="shared" si="1"/>
        <v>1</v>
      </c>
      <c r="X568" s="53" t="s">
        <v>11</v>
      </c>
      <c r="Y568" s="53"/>
      <c r="Z568" s="63"/>
    </row>
    <row r="569">
      <c r="A569" s="75" t="s">
        <v>934</v>
      </c>
      <c r="B569" s="74">
        <v>8.035893917E9</v>
      </c>
      <c r="C569" s="75" t="s">
        <v>12</v>
      </c>
      <c r="D569" s="76">
        <v>45905.56003472222</v>
      </c>
      <c r="E569" s="75" t="s">
        <v>85</v>
      </c>
      <c r="F569" s="75" t="s">
        <v>129</v>
      </c>
      <c r="G569" s="77" t="s">
        <v>14</v>
      </c>
      <c r="H569" s="77">
        <v>3.0</v>
      </c>
      <c r="I569" s="80"/>
      <c r="J569" s="77">
        <v>3.0</v>
      </c>
      <c r="K569" s="79" t="s">
        <v>97</v>
      </c>
      <c r="L569" s="79"/>
      <c r="M569" s="80"/>
      <c r="N569" s="79"/>
      <c r="O569" s="81">
        <f t="array" ref="O569">IF(A569="", "", (IFNA(IF(A569="", "", INDEX(UpdateSheet!$L:$L, MATCH(1, (UpdateSheet!$G:$G=MAXIFS(UpdateSheet!$G:$G, UpdateSheet!$H:$H, G569, UpdateSheet!$G:$G, "&lt;=" &amp; D569)) * (UpdateSheet!$H:$H=G569), 0))), "") * J569) +
(IFNA(IF(A569="", "", INDEX(UpdateSheet!$P:$P, MATCH(1, (UpdateSheet!$G:$G=MAXIFS(UpdateSheet!$G:$G, UpdateSheet!$M:$M, K569, UpdateSheet!$G:$G, "&lt;=" &amp; D569)) * (UpdateSheet!$M:$M=K569), 0))), "") * N569)
)
</f>
        <v>28500</v>
      </c>
      <c r="P569" s="55">
        <v>4000.0</v>
      </c>
      <c r="Q569" s="82">
        <f t="array" ref="Q569">IF(A569="", "", (IFNA(IF(A569="", "", INDEX(UpdateSheet!$K:$K, MATCH(1, (UpdateSheet!$G:$G=MAXIFS(UpdateSheet!$G:$G, UpdateSheet!$H:$H, G569, UpdateSheet!$I:$I, J569, UpdateSheet!$G:$G, "&lt;=" &amp; D569)) * (UpdateSheet!$H:$H=G569) *(UpdateSheet!$I:$I=J569), 0))), "")) +
(IFNA(IF(A569="", "", INDEX(UpdateSheet!$O:$O, MATCH(1, (UpdateSheet!$G:$G=MAXIFS(UpdateSheet!$G:$G, UpdateSheet!$M:$M, K569,UpdateSheet!$N:$N, N569, UpdateSheet!$G:$G, "&lt;=" &amp; D569)) * (UpdateSheet!$M:$M=K569) *(UpdateSheet!$N:$N=N569), 0))), ""))
)
</f>
        <v>61500</v>
      </c>
      <c r="R569" s="81">
        <v>29000.0</v>
      </c>
      <c r="S569" s="53" t="s">
        <v>72</v>
      </c>
      <c r="T569" s="83">
        <v>45908.0</v>
      </c>
      <c r="U569" s="84" t="s">
        <v>85</v>
      </c>
      <c r="V569" s="84" t="s">
        <v>129</v>
      </c>
      <c r="W569" s="85" t="b">
        <f t="shared" si="1"/>
        <v>1</v>
      </c>
      <c r="X569" s="53" t="s">
        <v>11</v>
      </c>
      <c r="Y569" s="53"/>
      <c r="Z569" s="63"/>
    </row>
    <row r="570">
      <c r="A570" s="75" t="s">
        <v>935</v>
      </c>
      <c r="B570" s="74">
        <v>8.063785511E9</v>
      </c>
      <c r="C570" s="75" t="s">
        <v>12</v>
      </c>
      <c r="D570" s="76">
        <v>45905.96107638889</v>
      </c>
      <c r="E570" s="75" t="s">
        <v>85</v>
      </c>
      <c r="F570" s="75" t="s">
        <v>129</v>
      </c>
      <c r="G570" s="77" t="s">
        <v>14</v>
      </c>
      <c r="H570" s="77">
        <v>1.0</v>
      </c>
      <c r="I570" s="80"/>
      <c r="J570" s="77">
        <v>1.0</v>
      </c>
      <c r="K570" s="79" t="s">
        <v>19</v>
      </c>
      <c r="L570" s="79">
        <v>100.0</v>
      </c>
      <c r="M570" s="80"/>
      <c r="N570" s="79">
        <v>100.0</v>
      </c>
      <c r="O570" s="81">
        <f t="array" ref="O570">IF(A570="", "", (IFNA(IF(A570="", "", INDEX(UpdateSheet!$L:$L, MATCH(1, (UpdateSheet!$G:$G=MAXIFS(UpdateSheet!$G:$G, UpdateSheet!$H:$H, G570, UpdateSheet!$G:$G, "&lt;=" &amp; D570)) * (UpdateSheet!$H:$H=G570), 0))), "") * J570) +
(IFNA(IF(A570="", "", INDEX(UpdateSheet!$P:$P, MATCH(1, (UpdateSheet!$G:$G=MAXIFS(UpdateSheet!$G:$G, UpdateSheet!$M:$M, K570, UpdateSheet!$G:$G, "&lt;=" &amp; D570)) * (UpdateSheet!$M:$M=K570), 0))), "") * N570)
)
</f>
        <v>24500</v>
      </c>
      <c r="P570" s="55"/>
      <c r="Q570" s="82">
        <f t="array" ref="Q570">IF(A570="", "", (IFNA(IF(A570="", "", INDEX(UpdateSheet!$K:$K, MATCH(1, (UpdateSheet!$G:$G=MAXIFS(UpdateSheet!$G:$G, UpdateSheet!$H:$H, G570, UpdateSheet!$I:$I, J570, UpdateSheet!$G:$G, "&lt;=" &amp; D570)) * (UpdateSheet!$H:$H=G570) *(UpdateSheet!$I:$I=J570), 0))), "")) +
(IFNA(IF(A570="", "", INDEX(UpdateSheet!$O:$O, MATCH(1, (UpdateSheet!$G:$G=MAXIFS(UpdateSheet!$G:$G, UpdateSheet!$M:$M, K570,UpdateSheet!$N:$N, N570, UpdateSheet!$G:$G, "&lt;=" &amp; D570)) * (UpdateSheet!$M:$M=K570) *(UpdateSheet!$N:$N=N570), 0))), ""))
)
</f>
        <v>87000</v>
      </c>
      <c r="R570" s="81">
        <v>62500.0</v>
      </c>
      <c r="S570" s="63" t="str">
        <f>if(A570="","","Pending")</f>
        <v>Pending</v>
      </c>
      <c r="T570" s="87"/>
      <c r="U570" s="84" t="s">
        <v>97</v>
      </c>
      <c r="V570" s="84" t="s">
        <v>97</v>
      </c>
      <c r="W570" s="85" t="b">
        <f t="shared" si="1"/>
        <v>0</v>
      </c>
      <c r="X570" s="63"/>
      <c r="Y570" s="53" t="s">
        <v>936</v>
      </c>
      <c r="Z570" s="63"/>
    </row>
    <row r="571">
      <c r="A571" s="75" t="s">
        <v>937</v>
      </c>
      <c r="B571" s="74">
        <v>8.02360136E9</v>
      </c>
      <c r="C571" s="75" t="s">
        <v>62</v>
      </c>
      <c r="D571" s="76">
        <v>45908.15813657407</v>
      </c>
      <c r="E571" s="75" t="s">
        <v>85</v>
      </c>
      <c r="F571" s="75" t="s">
        <v>129</v>
      </c>
      <c r="G571" s="77" t="s">
        <v>14</v>
      </c>
      <c r="H571" s="77">
        <v>1.0</v>
      </c>
      <c r="I571" s="80"/>
      <c r="J571" s="77">
        <v>1.0</v>
      </c>
      <c r="K571" s="79" t="s">
        <v>19</v>
      </c>
      <c r="L571" s="79">
        <v>100.0</v>
      </c>
      <c r="M571" s="80"/>
      <c r="N571" s="79">
        <v>100.0</v>
      </c>
      <c r="O571" s="81">
        <f t="array" ref="O571">IF(A571="", "", (IFNA(IF(A571="", "", INDEX(UpdateSheet!$L:$L, MATCH(1, (UpdateSheet!$G:$G=MAXIFS(UpdateSheet!$G:$G, UpdateSheet!$H:$H, G571, UpdateSheet!$G:$G, "&lt;=" &amp; D571)) * (UpdateSheet!$H:$H=G571), 0))), "") * J571) +
(IFNA(IF(A571="", "", INDEX(UpdateSheet!$P:$P, MATCH(1, (UpdateSheet!$G:$G=MAXIFS(UpdateSheet!$G:$G, UpdateSheet!$M:$M, K571, UpdateSheet!$G:$G, "&lt;=" &amp; D571)) * (UpdateSheet!$M:$M=K571), 0))), "") * N571)
)
</f>
        <v>24500</v>
      </c>
      <c r="P571" s="55">
        <v>7000.0</v>
      </c>
      <c r="Q571" s="82">
        <f t="array" ref="Q571">IF(A571="", "", (IFNA(IF(A571="", "", INDEX(UpdateSheet!$K:$K, MATCH(1, (UpdateSheet!$G:$G=MAXIFS(UpdateSheet!$G:$G, UpdateSheet!$H:$H, G571, UpdateSheet!$I:$I, J571, UpdateSheet!$G:$G, "&lt;=" &amp; D571)) * (UpdateSheet!$H:$H=G571) *(UpdateSheet!$I:$I=J571), 0))), "")) +
(IFNA(IF(A571="", "", INDEX(UpdateSheet!$O:$O, MATCH(1, (UpdateSheet!$G:$G=MAXIFS(UpdateSheet!$G:$G, UpdateSheet!$M:$M, K571,UpdateSheet!$N:$N, N571, UpdateSheet!$G:$G, "&lt;=" &amp; D571)) * (UpdateSheet!$M:$M=K571) *(UpdateSheet!$N:$N=N571), 0))), ""))
)
</f>
        <v>87000</v>
      </c>
      <c r="R571" s="81">
        <v>55500.0</v>
      </c>
      <c r="S571" s="53" t="s">
        <v>72</v>
      </c>
      <c r="T571" s="83">
        <v>45912.0</v>
      </c>
      <c r="U571" s="84" t="s">
        <v>85</v>
      </c>
      <c r="V571" s="84" t="s">
        <v>129</v>
      </c>
      <c r="W571" s="85" t="b">
        <f t="shared" si="1"/>
        <v>1</v>
      </c>
      <c r="X571" s="53" t="s">
        <v>60</v>
      </c>
      <c r="Y571" s="53"/>
      <c r="Z571" s="63"/>
    </row>
    <row r="572">
      <c r="A572" s="75" t="s">
        <v>938</v>
      </c>
      <c r="B572" s="74">
        <v>8.032687057E9</v>
      </c>
      <c r="C572" s="75" t="s">
        <v>27</v>
      </c>
      <c r="D572" s="76">
        <v>45908.25336805556</v>
      </c>
      <c r="E572" s="75" t="s">
        <v>85</v>
      </c>
      <c r="F572" s="75" t="s">
        <v>129</v>
      </c>
      <c r="G572" s="77" t="s">
        <v>14</v>
      </c>
      <c r="H572" s="77">
        <v>1.0</v>
      </c>
      <c r="I572" s="80"/>
      <c r="J572" s="77">
        <v>1.0</v>
      </c>
      <c r="K572" s="79" t="s">
        <v>97</v>
      </c>
      <c r="L572" s="79"/>
      <c r="M572" s="80"/>
      <c r="N572" s="79"/>
      <c r="O572" s="81">
        <f t="array" ref="O572">IF(A572="", "", (IFNA(IF(A572="", "", INDEX(UpdateSheet!$L:$L, MATCH(1, (UpdateSheet!$G:$G=MAXIFS(UpdateSheet!$G:$G, UpdateSheet!$H:$H, G572, UpdateSheet!$G:$G, "&lt;=" &amp; D572)) * (UpdateSheet!$H:$H=G572), 0))), "") * J572) +
(IFNA(IF(A572="", "", INDEX(UpdateSheet!$P:$P, MATCH(1, (UpdateSheet!$G:$G=MAXIFS(UpdateSheet!$G:$G, UpdateSheet!$M:$M, K572, UpdateSheet!$G:$G, "&lt;=" &amp; D572)) * (UpdateSheet!$M:$M=K572), 0))), "") * N572)
)
</f>
        <v>9500</v>
      </c>
      <c r="P572" s="86"/>
      <c r="Q572" s="82">
        <f t="array" ref="Q572">IF(A572="", "", (IFNA(IF(A572="", "", INDEX(UpdateSheet!$K:$K, MATCH(1, (UpdateSheet!$G:$G=MAXIFS(UpdateSheet!$G:$G, UpdateSheet!$H:$H, G572, UpdateSheet!$I:$I, J572, UpdateSheet!$G:$G, "&lt;=" &amp; D572)) * (UpdateSheet!$H:$H=G572) *(UpdateSheet!$I:$I=J572), 0))), "")) +
(IFNA(IF(A572="", "", INDEX(UpdateSheet!$O:$O, MATCH(1, (UpdateSheet!$G:$G=MAXIFS(UpdateSheet!$G:$G, UpdateSheet!$M:$M, K572,UpdateSheet!$N:$N, N572, UpdateSheet!$G:$G, "&lt;=" &amp; D572)) * (UpdateSheet!$M:$M=K572) *(UpdateSheet!$N:$N=N572), 0))), ""))
)
</f>
        <v>35500</v>
      </c>
      <c r="R572" s="81">
        <v>26000.0</v>
      </c>
      <c r="S572" s="63" t="str">
        <f>if(A572="","","Pending")</f>
        <v>Pending</v>
      </c>
      <c r="T572" s="87"/>
      <c r="U572" s="84" t="s">
        <v>97</v>
      </c>
      <c r="V572" s="84" t="s">
        <v>97</v>
      </c>
      <c r="W572" s="85" t="b">
        <f t="shared" si="1"/>
        <v>0</v>
      </c>
      <c r="X572" s="63"/>
      <c r="Y572" s="53" t="s">
        <v>939</v>
      </c>
      <c r="Z572" s="63"/>
    </row>
    <row r="573">
      <c r="A573" s="75" t="s">
        <v>940</v>
      </c>
      <c r="B573" s="74">
        <v>8.129998033E9</v>
      </c>
      <c r="C573" s="75" t="s">
        <v>62</v>
      </c>
      <c r="D573" s="76">
        <v>45908.267534722225</v>
      </c>
      <c r="E573" s="75" t="s">
        <v>85</v>
      </c>
      <c r="F573" s="75" t="s">
        <v>129</v>
      </c>
      <c r="G573" s="77" t="s">
        <v>14</v>
      </c>
      <c r="H573" s="77">
        <v>2.0</v>
      </c>
      <c r="I573" s="80"/>
      <c r="J573" s="77">
        <v>2.0</v>
      </c>
      <c r="K573" s="79" t="s">
        <v>97</v>
      </c>
      <c r="L573" s="79"/>
      <c r="M573" s="80"/>
      <c r="N573" s="79"/>
      <c r="O573" s="81">
        <f t="array" ref="O573">IF(A573="", "", (IFNA(IF(A573="", "", INDEX(UpdateSheet!$L:$L, MATCH(1, (UpdateSheet!$G:$G=MAXIFS(UpdateSheet!$G:$G, UpdateSheet!$H:$H, G573, UpdateSheet!$G:$G, "&lt;=" &amp; D573)) * (UpdateSheet!$H:$H=G573), 0))), "") * J573) +
(IFNA(IF(A573="", "", INDEX(UpdateSheet!$P:$P, MATCH(1, (UpdateSheet!$G:$G=MAXIFS(UpdateSheet!$G:$G, UpdateSheet!$M:$M, K573, UpdateSheet!$G:$G, "&lt;=" &amp; D573)) * (UpdateSheet!$M:$M=K573), 0))), "") * N573)
)
</f>
        <v>19000</v>
      </c>
      <c r="P573" s="55">
        <v>7000.0</v>
      </c>
      <c r="Q573" s="82">
        <f t="array" ref="Q573">IF(A573="", "", (IFNA(IF(A573="", "", INDEX(UpdateSheet!$K:$K, MATCH(1, (UpdateSheet!$G:$G=MAXIFS(UpdateSheet!$G:$G, UpdateSheet!$H:$H, G573, UpdateSheet!$I:$I, J573, UpdateSheet!$G:$G, "&lt;=" &amp; D573)) * (UpdateSheet!$H:$H=G573) *(UpdateSheet!$I:$I=J573), 0))), "")) +
(IFNA(IF(A573="", "", INDEX(UpdateSheet!$O:$O, MATCH(1, (UpdateSheet!$G:$G=MAXIFS(UpdateSheet!$G:$G, UpdateSheet!$M:$M, K573,UpdateSheet!$N:$N, N573, UpdateSheet!$G:$G, "&lt;=" &amp; D573)) * (UpdateSheet!$M:$M=K573) *(UpdateSheet!$N:$N=N573), 0))), ""))
)
</f>
        <v>49500</v>
      </c>
      <c r="R573" s="81">
        <v>23500.0</v>
      </c>
      <c r="S573" s="53" t="s">
        <v>72</v>
      </c>
      <c r="T573" s="83">
        <v>45912.0</v>
      </c>
      <c r="U573" s="84" t="s">
        <v>85</v>
      </c>
      <c r="V573" s="84" t="s">
        <v>129</v>
      </c>
      <c r="W573" s="85" t="b">
        <f t="shared" si="1"/>
        <v>1</v>
      </c>
      <c r="X573" s="53" t="s">
        <v>60</v>
      </c>
      <c r="Y573" s="53"/>
      <c r="Z573" s="63"/>
    </row>
    <row r="574">
      <c r="A574" s="75" t="s">
        <v>941</v>
      </c>
      <c r="B574" s="74">
        <v>8.061273911E9</v>
      </c>
      <c r="C574" s="75" t="s">
        <v>62</v>
      </c>
      <c r="D574" s="76">
        <v>45908.297002314815</v>
      </c>
      <c r="E574" s="75" t="s">
        <v>85</v>
      </c>
      <c r="F574" s="75" t="s">
        <v>129</v>
      </c>
      <c r="G574" s="77" t="s">
        <v>14</v>
      </c>
      <c r="H574" s="77">
        <v>1.0</v>
      </c>
      <c r="I574" s="80"/>
      <c r="J574" s="77">
        <v>1.0</v>
      </c>
      <c r="K574" s="79" t="s">
        <v>97</v>
      </c>
      <c r="L574" s="79"/>
      <c r="M574" s="80"/>
      <c r="N574" s="79"/>
      <c r="O574" s="81">
        <f t="array" ref="O574">IF(A574="", "", (IFNA(IF(A574="", "", INDEX(UpdateSheet!$L:$L, MATCH(1, (UpdateSheet!$G:$G=MAXIFS(UpdateSheet!$G:$G, UpdateSheet!$H:$H, G574, UpdateSheet!$G:$G, "&lt;=" &amp; D574)) * (UpdateSheet!$H:$H=G574), 0))), "") * J574) +
(IFNA(IF(A574="", "", INDEX(UpdateSheet!$P:$P, MATCH(1, (UpdateSheet!$G:$G=MAXIFS(UpdateSheet!$G:$G, UpdateSheet!$M:$M, K574, UpdateSheet!$G:$G, "&lt;=" &amp; D574)) * (UpdateSheet!$M:$M=K574), 0))), "") * N574)
)
</f>
        <v>9500</v>
      </c>
      <c r="P574" s="86"/>
      <c r="Q574" s="82">
        <f t="array" ref="Q574">IF(A574="", "", (IFNA(IF(A574="", "", INDEX(UpdateSheet!$K:$K, MATCH(1, (UpdateSheet!$G:$G=MAXIFS(UpdateSheet!$G:$G, UpdateSheet!$H:$H, G574, UpdateSheet!$I:$I, J574, UpdateSheet!$G:$G, "&lt;=" &amp; D574)) * (UpdateSheet!$H:$H=G574) *(UpdateSheet!$I:$I=J574), 0))), "")) +
(IFNA(IF(A574="", "", INDEX(UpdateSheet!$O:$O, MATCH(1, (UpdateSheet!$G:$G=MAXIFS(UpdateSheet!$G:$G, UpdateSheet!$M:$M, K574,UpdateSheet!$N:$N, N574, UpdateSheet!$G:$G, "&lt;=" &amp; D574)) * (UpdateSheet!$M:$M=K574) *(UpdateSheet!$N:$N=N574), 0))), ""))
)
</f>
        <v>35500</v>
      </c>
      <c r="R574" s="81">
        <v>26000.0</v>
      </c>
      <c r="S574" s="63" t="str">
        <f t="shared" ref="S574:S576" si="55">if(A574="","","Pending")</f>
        <v>Pending</v>
      </c>
      <c r="T574" s="87"/>
      <c r="U574" s="84" t="s">
        <v>97</v>
      </c>
      <c r="V574" s="84" t="s">
        <v>97</v>
      </c>
      <c r="W574" s="85" t="b">
        <f t="shared" si="1"/>
        <v>0</v>
      </c>
      <c r="X574" s="63"/>
      <c r="Y574" s="53" t="s">
        <v>942</v>
      </c>
      <c r="Z574" s="63"/>
    </row>
    <row r="575">
      <c r="A575" s="75" t="s">
        <v>943</v>
      </c>
      <c r="B575" s="74">
        <v>9.067549294E9</v>
      </c>
      <c r="C575" s="75" t="s">
        <v>12</v>
      </c>
      <c r="D575" s="76">
        <v>45908.35853009259</v>
      </c>
      <c r="E575" s="75" t="s">
        <v>85</v>
      </c>
      <c r="F575" s="75" t="s">
        <v>129</v>
      </c>
      <c r="G575" s="77" t="s">
        <v>14</v>
      </c>
      <c r="H575" s="77">
        <v>1.0</v>
      </c>
      <c r="I575" s="80"/>
      <c r="J575" s="77">
        <v>1.0</v>
      </c>
      <c r="K575" s="79" t="s">
        <v>19</v>
      </c>
      <c r="L575" s="79">
        <v>50.0</v>
      </c>
      <c r="M575" s="80"/>
      <c r="N575" s="79">
        <v>50.0</v>
      </c>
      <c r="O575" s="81">
        <f t="array" ref="O575">IF(A575="", "", (IFNA(IF(A575="", "", INDEX(UpdateSheet!$L:$L, MATCH(1, (UpdateSheet!$G:$G=MAXIFS(UpdateSheet!$G:$G, UpdateSheet!$H:$H, G575, UpdateSheet!$G:$G, "&lt;=" &amp; D575)) * (UpdateSheet!$H:$H=G575), 0))), "") * J575) +
(IFNA(IF(A575="", "", INDEX(UpdateSheet!$P:$P, MATCH(1, (UpdateSheet!$G:$G=MAXIFS(UpdateSheet!$G:$G, UpdateSheet!$M:$M, K575, UpdateSheet!$G:$G, "&lt;=" &amp; D575)) * (UpdateSheet!$M:$M=K575), 0))), "") * N575)
)
</f>
        <v>17000</v>
      </c>
      <c r="P575" s="86"/>
      <c r="Q575" s="82">
        <f t="array" ref="Q575">IF(A575="", "", (IFNA(IF(A575="", "", INDEX(UpdateSheet!$K:$K, MATCH(1, (UpdateSheet!$G:$G=MAXIFS(UpdateSheet!$G:$G, UpdateSheet!$H:$H, G575, UpdateSheet!$I:$I, J575, UpdateSheet!$G:$G, "&lt;=" &amp; D575)) * (UpdateSheet!$H:$H=G575) *(UpdateSheet!$I:$I=J575), 0))), "")) +
(IFNA(IF(A575="", "", INDEX(UpdateSheet!$O:$O, MATCH(1, (UpdateSheet!$G:$G=MAXIFS(UpdateSheet!$G:$G, UpdateSheet!$M:$M, K575,UpdateSheet!$N:$N, N575, UpdateSheet!$G:$G, "&lt;=" &amp; D575)) * (UpdateSheet!$M:$M=K575) *(UpdateSheet!$N:$N=N575), 0))), ""))
)
</f>
        <v>66000</v>
      </c>
      <c r="R575" s="81">
        <v>49000.0</v>
      </c>
      <c r="S575" s="63" t="str">
        <f t="shared" si="55"/>
        <v>Pending</v>
      </c>
      <c r="T575" s="87"/>
      <c r="U575" s="84" t="s">
        <v>97</v>
      </c>
      <c r="V575" s="84" t="s">
        <v>97</v>
      </c>
      <c r="W575" s="85" t="b">
        <f t="shared" si="1"/>
        <v>0</v>
      </c>
      <c r="X575" s="63"/>
      <c r="Y575" s="53" t="s">
        <v>944</v>
      </c>
      <c r="Z575" s="63"/>
    </row>
    <row r="576">
      <c r="A576" s="75" t="s">
        <v>945</v>
      </c>
      <c r="B576" s="74">
        <v>8.057114514E9</v>
      </c>
      <c r="C576" s="75" t="s">
        <v>12</v>
      </c>
      <c r="D576" s="76">
        <v>45908.38520833333</v>
      </c>
      <c r="E576" s="75" t="s">
        <v>85</v>
      </c>
      <c r="F576" s="75" t="s">
        <v>129</v>
      </c>
      <c r="G576" s="77" t="s">
        <v>14</v>
      </c>
      <c r="H576" s="77">
        <v>1.0</v>
      </c>
      <c r="I576" s="80"/>
      <c r="J576" s="77">
        <v>1.0</v>
      </c>
      <c r="K576" s="79" t="s">
        <v>19</v>
      </c>
      <c r="L576" s="79">
        <v>200.0</v>
      </c>
      <c r="M576" s="80"/>
      <c r="N576" s="79">
        <v>200.0</v>
      </c>
      <c r="O576" s="81">
        <f t="array" ref="O576">IF(A576="", "", (IFNA(IF(A576="", "", INDEX(UpdateSheet!$L:$L, MATCH(1, (UpdateSheet!$G:$G=MAXIFS(UpdateSheet!$G:$G, UpdateSheet!$H:$H, G576, UpdateSheet!$G:$G, "&lt;=" &amp; D576)) * (UpdateSheet!$H:$H=G576), 0))), "") * J576) +
(IFNA(IF(A576="", "", INDEX(UpdateSheet!$P:$P, MATCH(1, (UpdateSheet!$G:$G=MAXIFS(UpdateSheet!$G:$G, UpdateSheet!$M:$M, K576, UpdateSheet!$G:$G, "&lt;=" &amp; D576)) * (UpdateSheet!$M:$M=K576), 0))), "") * N576)
)
</f>
        <v>39500</v>
      </c>
      <c r="P576" s="86"/>
      <c r="Q576" s="82">
        <f t="array" ref="Q576">IF(A576="", "", (IFNA(IF(A576="", "", INDEX(UpdateSheet!$K:$K, MATCH(1, (UpdateSheet!$G:$G=MAXIFS(UpdateSheet!$G:$G, UpdateSheet!$H:$H, G576, UpdateSheet!$I:$I, J576, UpdateSheet!$G:$G, "&lt;=" &amp; D576)) * (UpdateSheet!$H:$H=G576) *(UpdateSheet!$I:$I=J576), 0))), "")) +
(IFNA(IF(A576="", "", INDEX(UpdateSheet!$O:$O, MATCH(1, (UpdateSheet!$G:$G=MAXIFS(UpdateSheet!$G:$G, UpdateSheet!$M:$M, K576,UpdateSheet!$N:$N, N576, UpdateSheet!$G:$G, "&lt;=" &amp; D576)) * (UpdateSheet!$M:$M=K576) *(UpdateSheet!$N:$N=N576), 0))), ""))
)
</f>
        <v>120000</v>
      </c>
      <c r="R576" s="81">
        <v>80500.0</v>
      </c>
      <c r="S576" s="63" t="str">
        <f t="shared" si="55"/>
        <v>Pending</v>
      </c>
      <c r="T576" s="87"/>
      <c r="U576" s="84" t="s">
        <v>97</v>
      </c>
      <c r="V576" s="84" t="s">
        <v>97</v>
      </c>
      <c r="W576" s="85" t="b">
        <f t="shared" si="1"/>
        <v>0</v>
      </c>
      <c r="X576" s="63"/>
      <c r="Y576" s="53" t="s">
        <v>946</v>
      </c>
      <c r="Z576" s="63"/>
    </row>
    <row r="577">
      <c r="A577" s="75" t="s">
        <v>947</v>
      </c>
      <c r="B577" s="74">
        <v>7.044040844E9</v>
      </c>
      <c r="C577" s="75" t="s">
        <v>62</v>
      </c>
      <c r="D577" s="76">
        <v>45908.390752314815</v>
      </c>
      <c r="E577" s="75" t="s">
        <v>85</v>
      </c>
      <c r="F577" s="75" t="s">
        <v>129</v>
      </c>
      <c r="G577" s="77" t="s">
        <v>14</v>
      </c>
      <c r="H577" s="77">
        <v>2.0</v>
      </c>
      <c r="I577" s="50">
        <v>1.0</v>
      </c>
      <c r="J577" s="77">
        <v>1.0</v>
      </c>
      <c r="K577" s="79" t="s">
        <v>19</v>
      </c>
      <c r="L577" s="79">
        <v>200.0</v>
      </c>
      <c r="M577" s="80"/>
      <c r="N577" s="79">
        <v>200.0</v>
      </c>
      <c r="O577" s="81">
        <f t="array" ref="O577">IF(A577="", "", (IFNA(IF(A577="", "", INDEX(UpdateSheet!$L:$L, MATCH(1, (UpdateSheet!$G:$G=MAXIFS(UpdateSheet!$G:$G, UpdateSheet!$H:$H, G577, UpdateSheet!$G:$G, "&lt;=" &amp; D577)) * (UpdateSheet!$H:$H=G577), 0))), "") * J577) +
(IFNA(IF(A577="", "", INDEX(UpdateSheet!$P:$P, MATCH(1, (UpdateSheet!$G:$G=MAXIFS(UpdateSheet!$G:$G, UpdateSheet!$M:$M, K577, UpdateSheet!$G:$G, "&lt;=" &amp; D577)) * (UpdateSheet!$M:$M=K577), 0))), "") * N577)
)
</f>
        <v>39500</v>
      </c>
      <c r="P577" s="55">
        <v>18000.0</v>
      </c>
      <c r="Q577" s="82">
        <f t="array" ref="Q577">IF(A577="", "", (IFNA(IF(A577="", "", INDEX(UpdateSheet!$K:$K, MATCH(1, (UpdateSheet!$G:$G=MAXIFS(UpdateSheet!$G:$G, UpdateSheet!$H:$H, G577, UpdateSheet!$I:$I, J577, UpdateSheet!$G:$G, "&lt;=" &amp; D577)) * (UpdateSheet!$H:$H=G577) *(UpdateSheet!$I:$I=J577), 0))), "")) +
(IFNA(IF(A577="", "", INDEX(UpdateSheet!$O:$O, MATCH(1, (UpdateSheet!$G:$G=MAXIFS(UpdateSheet!$G:$G, UpdateSheet!$M:$M, K577,UpdateSheet!$N:$N, N577, UpdateSheet!$G:$G, "&lt;=" &amp; D577)) * (UpdateSheet!$M:$M=K577) *(UpdateSheet!$N:$N=N577), 0))), ""))
)
</f>
        <v>120000</v>
      </c>
      <c r="R577" s="81">
        <v>62500.0</v>
      </c>
      <c r="S577" s="53" t="s">
        <v>72</v>
      </c>
      <c r="T577" s="83">
        <v>45908.0</v>
      </c>
      <c r="U577" s="84" t="s">
        <v>85</v>
      </c>
      <c r="V577" s="84" t="s">
        <v>129</v>
      </c>
      <c r="W577" s="85" t="b">
        <f t="shared" si="1"/>
        <v>1</v>
      </c>
      <c r="X577" s="53" t="s">
        <v>60</v>
      </c>
      <c r="Y577" s="53" t="s">
        <v>948</v>
      </c>
      <c r="Z577" s="63"/>
    </row>
    <row r="578">
      <c r="A578" s="75" t="s">
        <v>949</v>
      </c>
      <c r="B578" s="74">
        <v>8.033537207E9</v>
      </c>
      <c r="C578" s="75" t="s">
        <v>171</v>
      </c>
      <c r="D578" s="76">
        <v>45908.46797453704</v>
      </c>
      <c r="E578" s="75" t="s">
        <v>85</v>
      </c>
      <c r="F578" s="75" t="s">
        <v>129</v>
      </c>
      <c r="G578" s="77" t="s">
        <v>14</v>
      </c>
      <c r="H578" s="77">
        <v>1.0</v>
      </c>
      <c r="I578" s="80"/>
      <c r="J578" s="77">
        <v>1.0</v>
      </c>
      <c r="K578" s="79" t="s">
        <v>19</v>
      </c>
      <c r="L578" s="79">
        <v>50.0</v>
      </c>
      <c r="M578" s="80"/>
      <c r="N578" s="79">
        <v>50.0</v>
      </c>
      <c r="O578" s="81">
        <f t="array" ref="O578">IF(A578="", "", (IFNA(IF(A578="", "", INDEX(UpdateSheet!$L:$L, MATCH(1, (UpdateSheet!$G:$G=MAXIFS(UpdateSheet!$G:$G, UpdateSheet!$H:$H, G578, UpdateSheet!$G:$G, "&lt;=" &amp; D578)) * (UpdateSheet!$H:$H=G578), 0))), "") * J578) +
(IFNA(IF(A578="", "", INDEX(UpdateSheet!$P:$P, MATCH(1, (UpdateSheet!$G:$G=MAXIFS(UpdateSheet!$G:$G, UpdateSheet!$M:$M, K578, UpdateSheet!$G:$G, "&lt;=" &amp; D578)) * (UpdateSheet!$M:$M=K578), 0))), "") * N578)
)
</f>
        <v>17000</v>
      </c>
      <c r="P578" s="86"/>
      <c r="Q578" s="82">
        <f t="array" ref="Q578">IF(A578="", "", (IFNA(IF(A578="", "", INDEX(UpdateSheet!$K:$K, MATCH(1, (UpdateSheet!$G:$G=MAXIFS(UpdateSheet!$G:$G, UpdateSheet!$H:$H, G578, UpdateSheet!$I:$I, J578, UpdateSheet!$G:$G, "&lt;=" &amp; D578)) * (UpdateSheet!$H:$H=G578) *(UpdateSheet!$I:$I=J578), 0))), "")) +
(IFNA(IF(A578="", "", INDEX(UpdateSheet!$O:$O, MATCH(1, (UpdateSheet!$G:$G=MAXIFS(UpdateSheet!$G:$G, UpdateSheet!$M:$M, K578,UpdateSheet!$N:$N, N578, UpdateSheet!$G:$G, "&lt;=" &amp; D578)) * (UpdateSheet!$M:$M=K578) *(UpdateSheet!$N:$N=N578), 0))), ""))
)
</f>
        <v>66000</v>
      </c>
      <c r="R578" s="81">
        <v>49000.0</v>
      </c>
      <c r="S578" s="63" t="str">
        <f>if(A578="","","Pending")</f>
        <v>Pending</v>
      </c>
      <c r="T578" s="87"/>
      <c r="U578" s="84" t="s">
        <v>97</v>
      </c>
      <c r="V578" s="84" t="s">
        <v>97</v>
      </c>
      <c r="W578" s="85" t="b">
        <f t="shared" si="1"/>
        <v>0</v>
      </c>
      <c r="X578" s="63"/>
      <c r="Y578" s="63"/>
      <c r="Z578" s="63"/>
    </row>
    <row r="579">
      <c r="A579" s="75" t="s">
        <v>950</v>
      </c>
      <c r="B579" s="74">
        <v>8.142077951E9</v>
      </c>
      <c r="C579" s="75" t="s">
        <v>27</v>
      </c>
      <c r="D579" s="76">
        <v>45908.48175925926</v>
      </c>
      <c r="E579" s="75" t="s">
        <v>85</v>
      </c>
      <c r="F579" s="75" t="s">
        <v>129</v>
      </c>
      <c r="G579" s="77" t="s">
        <v>14</v>
      </c>
      <c r="H579" s="77">
        <v>1.0</v>
      </c>
      <c r="I579" s="80"/>
      <c r="J579" s="77">
        <v>1.0</v>
      </c>
      <c r="K579" s="79" t="s">
        <v>97</v>
      </c>
      <c r="L579" s="79"/>
      <c r="M579" s="80"/>
      <c r="N579" s="79"/>
      <c r="O579" s="81">
        <f t="array" ref="O579">IF(A579="", "", (IFNA(IF(A579="", "", INDEX(UpdateSheet!$L:$L, MATCH(1, (UpdateSheet!$G:$G=MAXIFS(UpdateSheet!$G:$G, UpdateSheet!$H:$H, G579, UpdateSheet!$G:$G, "&lt;=" &amp; D579)) * (UpdateSheet!$H:$H=G579), 0))), "") * J579) +
(IFNA(IF(A579="", "", INDEX(UpdateSheet!$P:$P, MATCH(1, (UpdateSheet!$G:$G=MAXIFS(UpdateSheet!$G:$G, UpdateSheet!$M:$M, K579, UpdateSheet!$G:$G, "&lt;=" &amp; D579)) * (UpdateSheet!$M:$M=K579), 0))), "") * N579)
)
</f>
        <v>9500</v>
      </c>
      <c r="P579" s="55">
        <v>5000.0</v>
      </c>
      <c r="Q579" s="82">
        <f t="array" ref="Q579">IF(A579="", "", (IFNA(IF(A579="", "", INDEX(UpdateSheet!$K:$K, MATCH(1, (UpdateSheet!$G:$G=MAXIFS(UpdateSheet!$G:$G, UpdateSheet!$H:$H, G579, UpdateSheet!$I:$I, J579, UpdateSheet!$G:$G, "&lt;=" &amp; D579)) * (UpdateSheet!$H:$H=G579) *(UpdateSheet!$I:$I=J579), 0))), "")) +
(IFNA(IF(A579="", "", INDEX(UpdateSheet!$O:$O, MATCH(1, (UpdateSheet!$G:$G=MAXIFS(UpdateSheet!$G:$G, UpdateSheet!$M:$M, K579,UpdateSheet!$N:$N, N579, UpdateSheet!$G:$G, "&lt;=" &amp; D579)) * (UpdateSheet!$M:$M=K579) *(UpdateSheet!$N:$N=N579), 0))), ""))
)
</f>
        <v>35500</v>
      </c>
      <c r="R579" s="81">
        <v>21000.0</v>
      </c>
      <c r="S579" s="53" t="s">
        <v>72</v>
      </c>
      <c r="T579" s="83">
        <v>45909.0</v>
      </c>
      <c r="U579" s="84" t="s">
        <v>85</v>
      </c>
      <c r="V579" s="84" t="s">
        <v>129</v>
      </c>
      <c r="W579" s="85" t="b">
        <f t="shared" si="1"/>
        <v>1</v>
      </c>
      <c r="X579" s="53" t="s">
        <v>57</v>
      </c>
      <c r="Y579" s="53"/>
      <c r="Z579" s="63"/>
    </row>
    <row r="580">
      <c r="A580" s="75" t="s">
        <v>951</v>
      </c>
      <c r="B580" s="74">
        <v>8.067750111E9</v>
      </c>
      <c r="C580" s="75" t="s">
        <v>18</v>
      </c>
      <c r="D580" s="76">
        <v>45908.484872685185</v>
      </c>
      <c r="E580" s="75" t="s">
        <v>85</v>
      </c>
      <c r="F580" s="75" t="s">
        <v>129</v>
      </c>
      <c r="G580" s="77" t="s">
        <v>14</v>
      </c>
      <c r="H580" s="77">
        <v>2.0</v>
      </c>
      <c r="I580" s="80"/>
      <c r="J580" s="77">
        <v>2.0</v>
      </c>
      <c r="K580" s="79" t="s">
        <v>97</v>
      </c>
      <c r="L580" s="79"/>
      <c r="M580" s="80"/>
      <c r="N580" s="79"/>
      <c r="O580" s="81">
        <f t="array" ref="O580">IF(A580="", "", (IFNA(IF(A580="", "", INDEX(UpdateSheet!$L:$L, MATCH(1, (UpdateSheet!$G:$G=MAXIFS(UpdateSheet!$G:$G, UpdateSheet!$H:$H, G580, UpdateSheet!$G:$G, "&lt;=" &amp; D580)) * (UpdateSheet!$H:$H=G580), 0))), "") * J580) +
(IFNA(IF(A580="", "", INDEX(UpdateSheet!$P:$P, MATCH(1, (UpdateSheet!$G:$G=MAXIFS(UpdateSheet!$G:$G, UpdateSheet!$M:$M, K580, UpdateSheet!$G:$G, "&lt;=" &amp; D580)) * (UpdateSheet!$M:$M=K580), 0))), "") * N580)
)
</f>
        <v>19000</v>
      </c>
      <c r="P580" s="86"/>
      <c r="Q580" s="82">
        <f t="array" ref="Q580">IF(A580="", "", (IFNA(IF(A580="", "", INDEX(UpdateSheet!$K:$K, MATCH(1, (UpdateSheet!$G:$G=MAXIFS(UpdateSheet!$G:$G, UpdateSheet!$H:$H, G580, UpdateSheet!$I:$I, J580, UpdateSheet!$G:$G, "&lt;=" &amp; D580)) * (UpdateSheet!$H:$H=G580) *(UpdateSheet!$I:$I=J580), 0))), "")) +
(IFNA(IF(A580="", "", INDEX(UpdateSheet!$O:$O, MATCH(1, (UpdateSheet!$G:$G=MAXIFS(UpdateSheet!$G:$G, UpdateSheet!$M:$M, K580,UpdateSheet!$N:$N, N580, UpdateSheet!$G:$G, "&lt;=" &amp; D580)) * (UpdateSheet!$M:$M=K580) *(UpdateSheet!$N:$N=N580), 0))), ""))
)
</f>
        <v>49500</v>
      </c>
      <c r="R580" s="81">
        <v>30500.0</v>
      </c>
      <c r="S580" s="63" t="str">
        <f>if(A580="","","Pending")</f>
        <v>Pending</v>
      </c>
      <c r="T580" s="87"/>
      <c r="U580" s="84" t="s">
        <v>97</v>
      </c>
      <c r="V580" s="84" t="s">
        <v>97</v>
      </c>
      <c r="W580" s="85" t="b">
        <f t="shared" si="1"/>
        <v>0</v>
      </c>
      <c r="X580" s="63"/>
      <c r="Y580" s="53" t="s">
        <v>952</v>
      </c>
      <c r="Z580" s="63"/>
    </row>
    <row r="581">
      <c r="A581" s="75" t="s">
        <v>953</v>
      </c>
      <c r="B581" s="74">
        <v>8.067675638E9</v>
      </c>
      <c r="C581" s="75" t="s">
        <v>27</v>
      </c>
      <c r="D581" s="76">
        <v>45908.52805555555</v>
      </c>
      <c r="E581" s="75" t="s">
        <v>85</v>
      </c>
      <c r="F581" s="75" t="s">
        <v>129</v>
      </c>
      <c r="G581" s="77" t="s">
        <v>14</v>
      </c>
      <c r="H581" s="77">
        <v>1.0</v>
      </c>
      <c r="I581" s="80"/>
      <c r="J581" s="77">
        <v>1.0</v>
      </c>
      <c r="K581" s="79" t="s">
        <v>19</v>
      </c>
      <c r="L581" s="79">
        <v>100.0</v>
      </c>
      <c r="M581" s="80"/>
      <c r="N581" s="79">
        <v>100.0</v>
      </c>
      <c r="O581" s="81">
        <f t="array" ref="O581">IF(A581="", "", (IFNA(IF(A581="", "", INDEX(UpdateSheet!$L:$L, MATCH(1, (UpdateSheet!$G:$G=MAXIFS(UpdateSheet!$G:$G, UpdateSheet!$H:$H, G581, UpdateSheet!$G:$G, "&lt;=" &amp; D581)) * (UpdateSheet!$H:$H=G581), 0))), "") * J581) +
(IFNA(IF(A581="", "", INDEX(UpdateSheet!$P:$P, MATCH(1, (UpdateSheet!$G:$G=MAXIFS(UpdateSheet!$G:$G, UpdateSheet!$M:$M, K581, UpdateSheet!$G:$G, "&lt;=" &amp; D581)) * (UpdateSheet!$M:$M=K581), 0))), "") * N581)
)
</f>
        <v>24500</v>
      </c>
      <c r="P581" s="55">
        <v>4000.0</v>
      </c>
      <c r="Q581" s="82">
        <f t="array" ref="Q581">IF(A581="", "", (IFNA(IF(A581="", "", INDEX(UpdateSheet!$K:$K, MATCH(1, (UpdateSheet!$G:$G=MAXIFS(UpdateSheet!$G:$G, UpdateSheet!$H:$H, G581, UpdateSheet!$I:$I, J581, UpdateSheet!$G:$G, "&lt;=" &amp; D581)) * (UpdateSheet!$H:$H=G581) *(UpdateSheet!$I:$I=J581), 0))), "")) +
(IFNA(IF(A581="", "", INDEX(UpdateSheet!$O:$O, MATCH(1, (UpdateSheet!$G:$G=MAXIFS(UpdateSheet!$G:$G, UpdateSheet!$M:$M, K581,UpdateSheet!$N:$N, N581, UpdateSheet!$G:$G, "&lt;=" &amp; D581)) * (UpdateSheet!$M:$M=K581) *(UpdateSheet!$N:$N=N581), 0))), ""))
)
</f>
        <v>87000</v>
      </c>
      <c r="R581" s="81">
        <v>58500.0</v>
      </c>
      <c r="S581" s="53" t="s">
        <v>72</v>
      </c>
      <c r="T581" s="83">
        <v>45911.0</v>
      </c>
      <c r="U581" s="84" t="s">
        <v>85</v>
      </c>
      <c r="V581" s="84" t="s">
        <v>129</v>
      </c>
      <c r="W581" s="85" t="b">
        <f t="shared" si="1"/>
        <v>1</v>
      </c>
      <c r="X581" s="53" t="s">
        <v>57</v>
      </c>
      <c r="Y581" s="53"/>
      <c r="Z581" s="63"/>
    </row>
    <row r="582">
      <c r="A582" s="75" t="s">
        <v>954</v>
      </c>
      <c r="B582" s="74">
        <v>8.030921265E9</v>
      </c>
      <c r="C582" s="75" t="s">
        <v>52</v>
      </c>
      <c r="D582" s="76">
        <v>45908.54284722223</v>
      </c>
      <c r="E582" s="75" t="s">
        <v>85</v>
      </c>
      <c r="F582" s="75" t="s">
        <v>129</v>
      </c>
      <c r="G582" s="77" t="s">
        <v>14</v>
      </c>
      <c r="H582" s="77">
        <v>1.0</v>
      </c>
      <c r="I582" s="80"/>
      <c r="J582" s="77">
        <v>1.0</v>
      </c>
      <c r="K582" s="79" t="s">
        <v>97</v>
      </c>
      <c r="L582" s="79"/>
      <c r="M582" s="80"/>
      <c r="N582" s="79"/>
      <c r="O582" s="81">
        <f t="array" ref="O582">IF(A582="", "", (IFNA(IF(A582="", "", INDEX(UpdateSheet!$L:$L, MATCH(1, (UpdateSheet!$G:$G=MAXIFS(UpdateSheet!$G:$G, UpdateSheet!$H:$H, G582, UpdateSheet!$G:$G, "&lt;=" &amp; D582)) * (UpdateSheet!$H:$H=G582), 0))), "") * J582) +
(IFNA(IF(A582="", "", INDEX(UpdateSheet!$P:$P, MATCH(1, (UpdateSheet!$G:$G=MAXIFS(UpdateSheet!$G:$G, UpdateSheet!$M:$M, K582, UpdateSheet!$G:$G, "&lt;=" &amp; D582)) * (UpdateSheet!$M:$M=K582), 0))), "") * N582)
)
</f>
        <v>9500</v>
      </c>
      <c r="P582" s="86"/>
      <c r="Q582" s="82">
        <f t="array" ref="Q582">IF(A582="", "", (IFNA(IF(A582="", "", INDEX(UpdateSheet!$K:$K, MATCH(1, (UpdateSheet!$G:$G=MAXIFS(UpdateSheet!$G:$G, UpdateSheet!$H:$H, G582, UpdateSheet!$I:$I, J582, UpdateSheet!$G:$G, "&lt;=" &amp; D582)) * (UpdateSheet!$H:$H=G582) *(UpdateSheet!$I:$I=J582), 0))), "")) +
(IFNA(IF(A582="", "", INDEX(UpdateSheet!$O:$O, MATCH(1, (UpdateSheet!$G:$G=MAXIFS(UpdateSheet!$G:$G, UpdateSheet!$M:$M, K582,UpdateSheet!$N:$N, N582, UpdateSheet!$G:$G, "&lt;=" &amp; D582)) * (UpdateSheet!$M:$M=K582) *(UpdateSheet!$N:$N=N582), 0))), ""))
)
</f>
        <v>35500</v>
      </c>
      <c r="R582" s="81">
        <v>26000.0</v>
      </c>
      <c r="S582" s="63" t="str">
        <f>if(A582="","","Pending")</f>
        <v>Pending</v>
      </c>
      <c r="T582" s="87"/>
      <c r="U582" s="84" t="s">
        <v>97</v>
      </c>
      <c r="V582" s="84" t="s">
        <v>97</v>
      </c>
      <c r="W582" s="85" t="b">
        <f t="shared" si="1"/>
        <v>0</v>
      </c>
      <c r="X582" s="63"/>
      <c r="Y582" s="53" t="s">
        <v>955</v>
      </c>
      <c r="Z582" s="63"/>
    </row>
    <row r="583">
      <c r="A583" s="75" t="s">
        <v>956</v>
      </c>
      <c r="B583" s="74">
        <v>8.171266657E9</v>
      </c>
      <c r="C583" s="75" t="s">
        <v>27</v>
      </c>
      <c r="D583" s="76">
        <v>45908.544444444444</v>
      </c>
      <c r="E583" s="75" t="s">
        <v>85</v>
      </c>
      <c r="F583" s="75" t="s">
        <v>129</v>
      </c>
      <c r="G583" s="77" t="s">
        <v>14</v>
      </c>
      <c r="H583" s="77">
        <v>1.0</v>
      </c>
      <c r="I583" s="80"/>
      <c r="J583" s="77">
        <v>1.0</v>
      </c>
      <c r="K583" s="79" t="s">
        <v>97</v>
      </c>
      <c r="L583" s="79"/>
      <c r="M583" s="80"/>
      <c r="N583" s="79"/>
      <c r="O583" s="81">
        <f t="array" ref="O583">IF(A583="", "", (IFNA(IF(A583="", "", INDEX(UpdateSheet!$L:$L, MATCH(1, (UpdateSheet!$G:$G=MAXIFS(UpdateSheet!$G:$G, UpdateSheet!$H:$H, G583, UpdateSheet!$G:$G, "&lt;=" &amp; D583)) * (UpdateSheet!$H:$H=G583), 0))), "") * J583) +
(IFNA(IF(A583="", "", INDEX(UpdateSheet!$P:$P, MATCH(1, (UpdateSheet!$G:$G=MAXIFS(UpdateSheet!$G:$G, UpdateSheet!$M:$M, K583, UpdateSheet!$G:$G, "&lt;=" &amp; D583)) * (UpdateSheet!$M:$M=K583), 0))), "") * N583)
)
</f>
        <v>9500</v>
      </c>
      <c r="P583" s="55">
        <v>4500.0</v>
      </c>
      <c r="Q583" s="82">
        <f t="array" ref="Q583">IF(A583="", "", (IFNA(IF(A583="", "", INDEX(UpdateSheet!$K:$K, MATCH(1, (UpdateSheet!$G:$G=MAXIFS(UpdateSheet!$G:$G, UpdateSheet!$H:$H, G583, UpdateSheet!$I:$I, J583, UpdateSheet!$G:$G, "&lt;=" &amp; D583)) * (UpdateSheet!$H:$H=G583) *(UpdateSheet!$I:$I=J583), 0))), "")) +
(IFNA(IF(A583="", "", INDEX(UpdateSheet!$O:$O, MATCH(1, (UpdateSheet!$G:$G=MAXIFS(UpdateSheet!$G:$G, UpdateSheet!$M:$M, K583,UpdateSheet!$N:$N, N583, UpdateSheet!$G:$G, "&lt;=" &amp; D583)) * (UpdateSheet!$M:$M=K583) *(UpdateSheet!$N:$N=N583), 0))), ""))
)
</f>
        <v>35500</v>
      </c>
      <c r="R583" s="81">
        <v>21500.0</v>
      </c>
      <c r="S583" s="53" t="s">
        <v>72</v>
      </c>
      <c r="T583" s="83">
        <v>45908.0</v>
      </c>
      <c r="U583" s="84" t="s">
        <v>85</v>
      </c>
      <c r="V583" s="84" t="s">
        <v>129</v>
      </c>
      <c r="W583" s="85" t="b">
        <f t="shared" si="1"/>
        <v>1</v>
      </c>
      <c r="X583" s="53" t="s">
        <v>57</v>
      </c>
      <c r="Y583" s="63"/>
      <c r="Z583" s="63"/>
    </row>
    <row r="584">
      <c r="A584" s="75" t="s">
        <v>957</v>
      </c>
      <c r="B584" s="74">
        <v>9.159411569E9</v>
      </c>
      <c r="C584" s="75" t="s">
        <v>64</v>
      </c>
      <c r="D584" s="76">
        <v>45908.56252314815</v>
      </c>
      <c r="E584" s="75" t="s">
        <v>85</v>
      </c>
      <c r="F584" s="75" t="s">
        <v>129</v>
      </c>
      <c r="G584" s="77" t="s">
        <v>14</v>
      </c>
      <c r="H584" s="77">
        <v>1.0</v>
      </c>
      <c r="I584" s="80"/>
      <c r="J584" s="77">
        <v>1.0</v>
      </c>
      <c r="K584" s="79" t="s">
        <v>19</v>
      </c>
      <c r="L584" s="79">
        <v>50.0</v>
      </c>
      <c r="M584" s="80"/>
      <c r="N584" s="79">
        <v>50.0</v>
      </c>
      <c r="O584" s="81">
        <f t="array" ref="O584">IF(A584="", "", (IFNA(IF(A584="", "", INDEX(UpdateSheet!$L:$L, MATCH(1, (UpdateSheet!$G:$G=MAXIFS(UpdateSheet!$G:$G, UpdateSheet!$H:$H, G584, UpdateSheet!$G:$G, "&lt;=" &amp; D584)) * (UpdateSheet!$H:$H=G584), 0))), "") * J584) +
(IFNA(IF(A584="", "", INDEX(UpdateSheet!$P:$P, MATCH(1, (UpdateSheet!$G:$G=MAXIFS(UpdateSheet!$G:$G, UpdateSheet!$M:$M, K584, UpdateSheet!$G:$G, "&lt;=" &amp; D584)) * (UpdateSheet!$M:$M=K584), 0))), "") * N584)
)
</f>
        <v>17000</v>
      </c>
      <c r="P584" s="86"/>
      <c r="Q584" s="82">
        <f t="array" ref="Q584">IF(A584="", "", (IFNA(IF(A584="", "", INDEX(UpdateSheet!$K:$K, MATCH(1, (UpdateSheet!$G:$G=MAXIFS(UpdateSheet!$G:$G, UpdateSheet!$H:$H, G584, UpdateSheet!$I:$I, J584, UpdateSheet!$G:$G, "&lt;=" &amp; D584)) * (UpdateSheet!$H:$H=G584) *(UpdateSheet!$I:$I=J584), 0))), "")) +
(IFNA(IF(A584="", "", INDEX(UpdateSheet!$O:$O, MATCH(1, (UpdateSheet!$G:$G=MAXIFS(UpdateSheet!$G:$G, UpdateSheet!$M:$M, K584,UpdateSheet!$N:$N, N584, UpdateSheet!$G:$G, "&lt;=" &amp; D584)) * (UpdateSheet!$M:$M=K584) *(UpdateSheet!$N:$N=N584), 0))), ""))
)
</f>
        <v>66000</v>
      </c>
      <c r="R584" s="81">
        <v>49000.0</v>
      </c>
      <c r="S584" s="53" t="s">
        <v>126</v>
      </c>
      <c r="T584" s="87"/>
      <c r="U584" s="84" t="s">
        <v>97</v>
      </c>
      <c r="V584" s="84" t="s">
        <v>97</v>
      </c>
      <c r="W584" s="85" t="b">
        <f t="shared" si="1"/>
        <v>0</v>
      </c>
      <c r="X584" s="63"/>
      <c r="Y584" s="53" t="s">
        <v>958</v>
      </c>
      <c r="Z584" s="63"/>
    </row>
    <row r="585">
      <c r="A585" s="75" t="s">
        <v>959</v>
      </c>
      <c r="B585" s="74">
        <v>8.022908426E9</v>
      </c>
      <c r="C585" s="75" t="s">
        <v>12</v>
      </c>
      <c r="D585" s="76">
        <v>45909.10907407408</v>
      </c>
      <c r="E585" s="75" t="s">
        <v>85</v>
      </c>
      <c r="F585" s="75" t="s">
        <v>129</v>
      </c>
      <c r="G585" s="77" t="s">
        <v>14</v>
      </c>
      <c r="H585" s="77">
        <v>3.0</v>
      </c>
      <c r="I585" s="50">
        <v>1.0</v>
      </c>
      <c r="J585" s="77">
        <v>1.0</v>
      </c>
      <c r="K585" s="79" t="s">
        <v>19</v>
      </c>
      <c r="L585" s="79">
        <v>100.0</v>
      </c>
      <c r="M585" s="80"/>
      <c r="N585" s="79">
        <v>100.0</v>
      </c>
      <c r="O585" s="81">
        <f t="array" ref="O585">IF(A585="", "", (IFNA(IF(A585="", "", INDEX(UpdateSheet!$L:$L, MATCH(1, (UpdateSheet!$G:$G=MAXIFS(UpdateSheet!$G:$G, UpdateSheet!$H:$H, G585, UpdateSheet!$G:$G, "&lt;=" &amp; D585)) * (UpdateSheet!$H:$H=G585), 0))), "") * J585) +
(IFNA(IF(A585="", "", INDEX(UpdateSheet!$P:$P, MATCH(1, (UpdateSheet!$G:$G=MAXIFS(UpdateSheet!$G:$G, UpdateSheet!$M:$M, K585, UpdateSheet!$G:$G, "&lt;=" &amp; D585)) * (UpdateSheet!$M:$M=K585), 0))), "") * N585)
)
</f>
        <v>24500</v>
      </c>
      <c r="P585" s="55">
        <v>4000.0</v>
      </c>
      <c r="Q585" s="82">
        <f t="array" ref="Q585">IF(A585="", "", (IFNA(IF(A585="", "", INDEX(UpdateSheet!$K:$K, MATCH(1, (UpdateSheet!$G:$G=MAXIFS(UpdateSheet!$G:$G, UpdateSheet!$H:$H, G585, UpdateSheet!$I:$I, J585, UpdateSheet!$G:$G, "&lt;=" &amp; D585)) * (UpdateSheet!$H:$H=G585) *(UpdateSheet!$I:$I=J585), 0))), "")) +
(IFNA(IF(A585="", "", INDEX(UpdateSheet!$O:$O, MATCH(1, (UpdateSheet!$G:$G=MAXIFS(UpdateSheet!$G:$G, UpdateSheet!$M:$M, K585,UpdateSheet!$N:$N, N585, UpdateSheet!$G:$G, "&lt;=" &amp; D585)) * (UpdateSheet!$M:$M=K585) *(UpdateSheet!$N:$N=N585), 0))), ""))
)
</f>
        <v>87000</v>
      </c>
      <c r="R585" s="81">
        <v>58500.0</v>
      </c>
      <c r="S585" s="53" t="s">
        <v>72</v>
      </c>
      <c r="T585" s="83">
        <v>45911.0</v>
      </c>
      <c r="U585" s="84" t="s">
        <v>85</v>
      </c>
      <c r="V585" s="84" t="s">
        <v>129</v>
      </c>
      <c r="W585" s="85" t="b">
        <f t="shared" si="1"/>
        <v>1</v>
      </c>
      <c r="X585" s="53" t="s">
        <v>11</v>
      </c>
      <c r="Y585" s="53"/>
      <c r="Z585" s="63"/>
    </row>
    <row r="586">
      <c r="A586" s="75" t="s">
        <v>960</v>
      </c>
      <c r="B586" s="74">
        <v>7.064168311E9</v>
      </c>
      <c r="C586" s="75" t="s">
        <v>27</v>
      </c>
      <c r="D586" s="76">
        <v>45909.11078703703</v>
      </c>
      <c r="E586" s="75" t="s">
        <v>85</v>
      </c>
      <c r="F586" s="75" t="s">
        <v>129</v>
      </c>
      <c r="G586" s="77" t="s">
        <v>14</v>
      </c>
      <c r="H586" s="77">
        <v>1.0</v>
      </c>
      <c r="I586" s="80"/>
      <c r="J586" s="77">
        <v>1.0</v>
      </c>
      <c r="K586" s="79" t="s">
        <v>19</v>
      </c>
      <c r="L586" s="79">
        <v>50.0</v>
      </c>
      <c r="M586" s="80"/>
      <c r="N586" s="79">
        <v>50.0</v>
      </c>
      <c r="O586" s="81">
        <f t="array" ref="O586">IF(A586="", "", (IFNA(IF(A586="", "", INDEX(UpdateSheet!$L:$L, MATCH(1, (UpdateSheet!$G:$G=MAXIFS(UpdateSheet!$G:$G, UpdateSheet!$H:$H, G586, UpdateSheet!$G:$G, "&lt;=" &amp; D586)) * (UpdateSheet!$H:$H=G586), 0))), "") * J586) +
(IFNA(IF(A586="", "", INDEX(UpdateSheet!$P:$P, MATCH(1, (UpdateSheet!$G:$G=MAXIFS(UpdateSheet!$G:$G, UpdateSheet!$M:$M, K586, UpdateSheet!$G:$G, "&lt;=" &amp; D586)) * (UpdateSheet!$M:$M=K586), 0))), "") * N586)
)
</f>
        <v>17000</v>
      </c>
      <c r="P586" s="86"/>
      <c r="Q586" s="82">
        <f t="array" ref="Q586">IF(A586="", "", (IFNA(IF(A586="", "", INDEX(UpdateSheet!$K:$K, MATCH(1, (UpdateSheet!$G:$G=MAXIFS(UpdateSheet!$G:$G, UpdateSheet!$H:$H, G586, UpdateSheet!$I:$I, J586, UpdateSheet!$G:$G, "&lt;=" &amp; D586)) * (UpdateSheet!$H:$H=G586) *(UpdateSheet!$I:$I=J586), 0))), "")) +
(IFNA(IF(A586="", "", INDEX(UpdateSheet!$O:$O, MATCH(1, (UpdateSheet!$G:$G=MAXIFS(UpdateSheet!$G:$G, UpdateSheet!$M:$M, K586,UpdateSheet!$N:$N, N586, UpdateSheet!$G:$G, "&lt;=" &amp; D586)) * (UpdateSheet!$M:$M=K586) *(UpdateSheet!$N:$N=N586), 0))), ""))
)
</f>
        <v>66000</v>
      </c>
      <c r="R586" s="81">
        <v>49000.0</v>
      </c>
      <c r="S586" s="63" t="str">
        <f>if(A586="","","Pending")</f>
        <v>Pending</v>
      </c>
      <c r="T586" s="87"/>
      <c r="U586" s="84" t="s">
        <v>97</v>
      </c>
      <c r="V586" s="84" t="s">
        <v>97</v>
      </c>
      <c r="W586" s="85" t="b">
        <f t="shared" si="1"/>
        <v>0</v>
      </c>
      <c r="X586" s="63"/>
      <c r="Y586" s="53" t="s">
        <v>952</v>
      </c>
      <c r="Z586" s="63"/>
    </row>
    <row r="587">
      <c r="A587" s="75" t="s">
        <v>961</v>
      </c>
      <c r="B587" s="74">
        <v>8.131578899E9</v>
      </c>
      <c r="C587" s="75" t="s">
        <v>18</v>
      </c>
      <c r="D587" s="76">
        <v>45909.13520833333</v>
      </c>
      <c r="E587" s="75" t="s">
        <v>85</v>
      </c>
      <c r="F587" s="75" t="s">
        <v>129</v>
      </c>
      <c r="G587" s="77" t="s">
        <v>14</v>
      </c>
      <c r="H587" s="77">
        <v>1.0</v>
      </c>
      <c r="I587" s="80"/>
      <c r="J587" s="77">
        <v>1.0</v>
      </c>
      <c r="K587" s="79" t="s">
        <v>97</v>
      </c>
      <c r="L587" s="79"/>
      <c r="M587" s="80"/>
      <c r="N587" s="79"/>
      <c r="O587" s="81">
        <f t="array" ref="O587">IF(A587="", "", (IFNA(IF(A587="", "", INDEX(UpdateSheet!$L:$L, MATCH(1, (UpdateSheet!$G:$G=MAXIFS(UpdateSheet!$G:$G, UpdateSheet!$H:$H, G587, UpdateSheet!$G:$G, "&lt;=" &amp; D587)) * (UpdateSheet!$H:$H=G587), 0))), "") * J587) +
(IFNA(IF(A587="", "", INDEX(UpdateSheet!$P:$P, MATCH(1, (UpdateSheet!$G:$G=MAXIFS(UpdateSheet!$G:$G, UpdateSheet!$M:$M, K587, UpdateSheet!$G:$G, "&lt;=" &amp; D587)) * (UpdateSheet!$M:$M=K587), 0))), "") * N587)
)
</f>
        <v>9500</v>
      </c>
      <c r="P587" s="86"/>
      <c r="Q587" s="82">
        <f t="array" ref="Q587">IF(A587="", "", (IFNA(IF(A587="", "", INDEX(UpdateSheet!$K:$K, MATCH(1, (UpdateSheet!$G:$G=MAXIFS(UpdateSheet!$G:$G, UpdateSheet!$H:$H, G587, UpdateSheet!$I:$I, J587, UpdateSheet!$G:$G, "&lt;=" &amp; D587)) * (UpdateSheet!$H:$H=G587) *(UpdateSheet!$I:$I=J587), 0))), "")) +
(IFNA(IF(A587="", "", INDEX(UpdateSheet!$O:$O, MATCH(1, (UpdateSheet!$G:$G=MAXIFS(UpdateSheet!$G:$G, UpdateSheet!$M:$M, K587,UpdateSheet!$N:$N, N587, UpdateSheet!$G:$G, "&lt;=" &amp; D587)) * (UpdateSheet!$M:$M=K587) *(UpdateSheet!$N:$N=N587), 0))), ""))
)
</f>
        <v>35500</v>
      </c>
      <c r="R587" s="81">
        <v>26000.0</v>
      </c>
      <c r="S587" s="53" t="s">
        <v>126</v>
      </c>
      <c r="T587" s="87"/>
      <c r="U587" s="84" t="s">
        <v>97</v>
      </c>
      <c r="V587" s="84" t="s">
        <v>97</v>
      </c>
      <c r="W587" s="85" t="b">
        <f t="shared" si="1"/>
        <v>0</v>
      </c>
      <c r="X587" s="63"/>
      <c r="Y587" s="53" t="s">
        <v>962</v>
      </c>
      <c r="Z587" s="63"/>
    </row>
    <row r="588">
      <c r="A588" s="75" t="s">
        <v>963</v>
      </c>
      <c r="B588" s="74">
        <v>8.033951167E9</v>
      </c>
      <c r="C588" s="75" t="s">
        <v>62</v>
      </c>
      <c r="D588" s="76">
        <v>45909.29803240741</v>
      </c>
      <c r="E588" s="75" t="s">
        <v>85</v>
      </c>
      <c r="F588" s="75" t="s">
        <v>129</v>
      </c>
      <c r="G588" s="77" t="s">
        <v>14</v>
      </c>
      <c r="H588" s="77">
        <v>2.0</v>
      </c>
      <c r="I588" s="80"/>
      <c r="J588" s="77">
        <v>2.0</v>
      </c>
      <c r="K588" s="79" t="s">
        <v>97</v>
      </c>
      <c r="L588" s="79"/>
      <c r="M588" s="80"/>
      <c r="N588" s="79"/>
      <c r="O588" s="81">
        <f t="array" ref="O588">IF(A588="", "", (IFNA(IF(A588="", "", INDEX(UpdateSheet!$L:$L, MATCH(1, (UpdateSheet!$G:$G=MAXIFS(UpdateSheet!$G:$G, UpdateSheet!$H:$H, G588, UpdateSheet!$G:$G, "&lt;=" &amp; D588)) * (UpdateSheet!$H:$H=G588), 0))), "") * J588) +
(IFNA(IF(A588="", "", INDEX(UpdateSheet!$P:$P, MATCH(1, (UpdateSheet!$G:$G=MAXIFS(UpdateSheet!$G:$G, UpdateSheet!$M:$M, K588, UpdateSheet!$G:$G, "&lt;=" &amp; D588)) * (UpdateSheet!$M:$M=K588), 0))), "") * N588)
)
</f>
        <v>19000</v>
      </c>
      <c r="P588" s="55">
        <v>5000.0</v>
      </c>
      <c r="Q588" s="82">
        <f t="array" ref="Q588">IF(A588="", "", (IFNA(IF(A588="", "", INDEX(UpdateSheet!$K:$K, MATCH(1, (UpdateSheet!$G:$G=MAXIFS(UpdateSheet!$G:$G, UpdateSheet!$H:$H, G588, UpdateSheet!$I:$I, J588, UpdateSheet!$G:$G, "&lt;=" &amp; D588)) * (UpdateSheet!$H:$H=G588) *(UpdateSheet!$I:$I=J588), 0))), "")) +
(IFNA(IF(A588="", "", INDEX(UpdateSheet!$O:$O, MATCH(1, (UpdateSheet!$G:$G=MAXIFS(UpdateSheet!$G:$G, UpdateSheet!$M:$M, K588,UpdateSheet!$N:$N, N588, UpdateSheet!$G:$G, "&lt;=" &amp; D588)) * (UpdateSheet!$M:$M=K588) *(UpdateSheet!$N:$N=N588), 0))), ""))
)
</f>
        <v>49500</v>
      </c>
      <c r="R588" s="81">
        <v>25500.0</v>
      </c>
      <c r="S588" s="53" t="s">
        <v>72</v>
      </c>
      <c r="T588" s="83">
        <v>45909.0</v>
      </c>
      <c r="U588" s="84" t="s">
        <v>85</v>
      </c>
      <c r="V588" s="84" t="s">
        <v>129</v>
      </c>
      <c r="W588" s="85" t="b">
        <f t="shared" si="1"/>
        <v>1</v>
      </c>
      <c r="X588" s="53" t="s">
        <v>60</v>
      </c>
      <c r="Y588" s="63"/>
      <c r="Z588" s="63"/>
    </row>
    <row r="589">
      <c r="A589" s="75" t="s">
        <v>964</v>
      </c>
      <c r="B589" s="74">
        <v>8.026613924E9</v>
      </c>
      <c r="C589" s="75" t="s">
        <v>62</v>
      </c>
      <c r="D589" s="76">
        <v>45909.32340277778</v>
      </c>
      <c r="E589" s="75" t="s">
        <v>85</v>
      </c>
      <c r="F589" s="75" t="s">
        <v>129</v>
      </c>
      <c r="G589" s="77" t="s">
        <v>14</v>
      </c>
      <c r="H589" s="77">
        <v>4.0</v>
      </c>
      <c r="I589" s="80"/>
      <c r="J589" s="77">
        <v>4.0</v>
      </c>
      <c r="K589" s="79" t="s">
        <v>97</v>
      </c>
      <c r="L589" s="79"/>
      <c r="M589" s="80"/>
      <c r="N589" s="79"/>
      <c r="O589" s="81">
        <f t="array" ref="O589">IF(A589="", "", (IFNA(IF(A589="", "", INDEX(UpdateSheet!$L:$L, MATCH(1, (UpdateSheet!$G:$G=MAXIFS(UpdateSheet!$G:$G, UpdateSheet!$H:$H, G589, UpdateSheet!$G:$G, "&lt;=" &amp; D589)) * (UpdateSheet!$H:$H=G589), 0))), "") * J589) +
(IFNA(IF(A589="", "", INDEX(UpdateSheet!$P:$P, MATCH(1, (UpdateSheet!$G:$G=MAXIFS(UpdateSheet!$G:$G, UpdateSheet!$M:$M, K589, UpdateSheet!$G:$G, "&lt;=" &amp; D589)) * (UpdateSheet!$M:$M=K589), 0))), "") * N589)
)
</f>
        <v>38000</v>
      </c>
      <c r="P589" s="86"/>
      <c r="Q589" s="82">
        <f t="array" ref="Q589">IF(A589="", "", (IFNA(IF(A589="", "", INDEX(UpdateSheet!$K:$K, MATCH(1, (UpdateSheet!$G:$G=MAXIFS(UpdateSheet!$G:$G, UpdateSheet!$H:$H, G589, UpdateSheet!$I:$I, J589, UpdateSheet!$G:$G, "&lt;=" &amp; D589)) * (UpdateSheet!$H:$H=G589) *(UpdateSheet!$I:$I=J589), 0))), "")) +
(IFNA(IF(A589="", "", INDEX(UpdateSheet!$O:$O, MATCH(1, (UpdateSheet!$G:$G=MAXIFS(UpdateSheet!$G:$G, UpdateSheet!$M:$M, K589,UpdateSheet!$N:$N, N589, UpdateSheet!$G:$G, "&lt;=" &amp; D589)) * (UpdateSheet!$M:$M=K589) *(UpdateSheet!$N:$N=N589), 0))), ""))
)
</f>
        <v>82500</v>
      </c>
      <c r="R589" s="81">
        <v>44500.0</v>
      </c>
      <c r="S589" s="63" t="str">
        <f>if(A589="","","Pending")</f>
        <v>Pending</v>
      </c>
      <c r="T589" s="87"/>
      <c r="U589" s="84" t="s">
        <v>97</v>
      </c>
      <c r="V589" s="84" t="s">
        <v>97</v>
      </c>
      <c r="W589" s="85" t="b">
        <f t="shared" si="1"/>
        <v>0</v>
      </c>
      <c r="X589" s="63"/>
      <c r="Y589" s="53" t="s">
        <v>965</v>
      </c>
      <c r="Z589" s="63"/>
    </row>
    <row r="590">
      <c r="A590" s="75" t="s">
        <v>576</v>
      </c>
      <c r="B590" s="74">
        <v>8.032030303E9</v>
      </c>
      <c r="C590" s="75" t="s">
        <v>64</v>
      </c>
      <c r="D590" s="76">
        <v>45909.38291666667</v>
      </c>
      <c r="E590" s="75" t="s">
        <v>85</v>
      </c>
      <c r="F590" s="75" t="s">
        <v>129</v>
      </c>
      <c r="G590" s="77" t="s">
        <v>14</v>
      </c>
      <c r="H590" s="77">
        <v>2.0</v>
      </c>
      <c r="I590" s="80"/>
      <c r="J590" s="77">
        <v>2.0</v>
      </c>
      <c r="K590" s="79" t="s">
        <v>97</v>
      </c>
      <c r="L590" s="79"/>
      <c r="M590" s="80"/>
      <c r="N590" s="79"/>
      <c r="O590" s="81">
        <f t="array" ref="O590">IF(A590="", "", (IFNA(IF(A590="", "", INDEX(UpdateSheet!$L:$L, MATCH(1, (UpdateSheet!$G:$G=MAXIFS(UpdateSheet!$G:$G, UpdateSheet!$H:$H, G590, UpdateSheet!$G:$G, "&lt;=" &amp; D590)) * (UpdateSheet!$H:$H=G590), 0))), "") * J590) +
(IFNA(IF(A590="", "", INDEX(UpdateSheet!$P:$P, MATCH(1, (UpdateSheet!$G:$G=MAXIFS(UpdateSheet!$G:$G, UpdateSheet!$M:$M, K590, UpdateSheet!$G:$G, "&lt;=" &amp; D590)) * (UpdateSheet!$M:$M=K590), 0))), "") * N590)
)
</f>
        <v>19000</v>
      </c>
      <c r="P590" s="86"/>
      <c r="Q590" s="82">
        <f t="array" ref="Q590">IF(A590="", "", (IFNA(IF(A590="", "", INDEX(UpdateSheet!$K:$K, MATCH(1, (UpdateSheet!$G:$G=MAXIFS(UpdateSheet!$G:$G, UpdateSheet!$H:$H, G590, UpdateSheet!$I:$I, J590, UpdateSheet!$G:$G, "&lt;=" &amp; D590)) * (UpdateSheet!$H:$H=G590) *(UpdateSheet!$I:$I=J590), 0))), "")) +
(IFNA(IF(A590="", "", INDEX(UpdateSheet!$O:$O, MATCH(1, (UpdateSheet!$G:$G=MAXIFS(UpdateSheet!$G:$G, UpdateSheet!$M:$M, K590,UpdateSheet!$N:$N, N590, UpdateSheet!$G:$G, "&lt;=" &amp; D590)) * (UpdateSheet!$M:$M=K590) *(UpdateSheet!$N:$N=N590), 0))), ""))
)
</f>
        <v>49500</v>
      </c>
      <c r="R590" s="81">
        <v>30500.0</v>
      </c>
      <c r="S590" s="53" t="s">
        <v>72</v>
      </c>
      <c r="T590" s="83">
        <v>45919.0</v>
      </c>
      <c r="U590" s="84" t="s">
        <v>85</v>
      </c>
      <c r="V590" s="84" t="s">
        <v>129</v>
      </c>
      <c r="W590" s="85" t="b">
        <f t="shared" si="1"/>
        <v>1</v>
      </c>
      <c r="X590" s="53" t="s">
        <v>65</v>
      </c>
      <c r="Y590" s="53"/>
      <c r="Z590" s="63"/>
    </row>
    <row r="591">
      <c r="A591" s="75" t="s">
        <v>966</v>
      </c>
      <c r="B591" s="74">
        <v>9.058908814E9</v>
      </c>
      <c r="C591" s="75" t="s">
        <v>25</v>
      </c>
      <c r="D591" s="76">
        <v>45909.39550925926</v>
      </c>
      <c r="E591" s="75" t="s">
        <v>85</v>
      </c>
      <c r="F591" s="75" t="s">
        <v>129</v>
      </c>
      <c r="G591" s="77" t="s">
        <v>14</v>
      </c>
      <c r="H591" s="77">
        <v>1.0</v>
      </c>
      <c r="I591" s="80"/>
      <c r="J591" s="77">
        <v>1.0</v>
      </c>
      <c r="K591" s="79" t="s">
        <v>97</v>
      </c>
      <c r="L591" s="79"/>
      <c r="M591" s="80"/>
      <c r="N591" s="79"/>
      <c r="O591" s="81">
        <f t="array" ref="O591">IF(A591="", "", (IFNA(IF(A591="", "", INDEX(UpdateSheet!$L:$L, MATCH(1, (UpdateSheet!$G:$G=MAXIFS(UpdateSheet!$G:$G, UpdateSheet!$H:$H, G591, UpdateSheet!$G:$G, "&lt;=" &amp; D591)) * (UpdateSheet!$H:$H=G591), 0))), "") * J591) +
(IFNA(IF(A591="", "", INDEX(UpdateSheet!$P:$P, MATCH(1, (UpdateSheet!$G:$G=MAXIFS(UpdateSheet!$G:$G, UpdateSheet!$M:$M, K591, UpdateSheet!$G:$G, "&lt;=" &amp; D591)) * (UpdateSheet!$M:$M=K591), 0))), "") * N591)
)
</f>
        <v>9500</v>
      </c>
      <c r="P591" s="86"/>
      <c r="Q591" s="82">
        <f t="array" ref="Q591">IF(A591="", "", (IFNA(IF(A591="", "", INDEX(UpdateSheet!$K:$K, MATCH(1, (UpdateSheet!$G:$G=MAXIFS(UpdateSheet!$G:$G, UpdateSheet!$H:$H, G591, UpdateSheet!$I:$I, J591, UpdateSheet!$G:$G, "&lt;=" &amp; D591)) * (UpdateSheet!$H:$H=G591) *(UpdateSheet!$I:$I=J591), 0))), "")) +
(IFNA(IF(A591="", "", INDEX(UpdateSheet!$O:$O, MATCH(1, (UpdateSheet!$G:$G=MAXIFS(UpdateSheet!$G:$G, UpdateSheet!$M:$M, K591,UpdateSheet!$N:$N, N591, UpdateSheet!$G:$G, "&lt;=" &amp; D591)) * (UpdateSheet!$M:$M=K591) *(UpdateSheet!$N:$N=N591), 0))), ""))
)
</f>
        <v>35500</v>
      </c>
      <c r="R591" s="81">
        <v>26000.0</v>
      </c>
      <c r="S591" s="53" t="s">
        <v>126</v>
      </c>
      <c r="T591" s="87"/>
      <c r="U591" s="84" t="s">
        <v>97</v>
      </c>
      <c r="V591" s="84" t="s">
        <v>97</v>
      </c>
      <c r="W591" s="85" t="b">
        <f t="shared" si="1"/>
        <v>0</v>
      </c>
      <c r="X591" s="63"/>
      <c r="Y591" s="53" t="s">
        <v>967</v>
      </c>
      <c r="Z591" s="63"/>
    </row>
    <row r="592">
      <c r="A592" s="75" t="s">
        <v>968</v>
      </c>
      <c r="B592" s="74">
        <v>8.06999008E9</v>
      </c>
      <c r="C592" s="75" t="s">
        <v>62</v>
      </c>
      <c r="D592" s="76">
        <v>45909.4221412037</v>
      </c>
      <c r="E592" s="75" t="s">
        <v>85</v>
      </c>
      <c r="F592" s="75" t="s">
        <v>129</v>
      </c>
      <c r="G592" s="77" t="s">
        <v>14</v>
      </c>
      <c r="H592" s="77">
        <v>1.0</v>
      </c>
      <c r="I592" s="80"/>
      <c r="J592" s="77">
        <v>1.0</v>
      </c>
      <c r="K592" s="79" t="s">
        <v>97</v>
      </c>
      <c r="L592" s="79"/>
      <c r="M592" s="80"/>
      <c r="N592" s="79"/>
      <c r="O592" s="81">
        <f t="array" ref="O592">IF(A592="", "", (IFNA(IF(A592="", "", INDEX(UpdateSheet!$L:$L, MATCH(1, (UpdateSheet!$G:$G=MAXIFS(UpdateSheet!$G:$G, UpdateSheet!$H:$H, G592, UpdateSheet!$G:$G, "&lt;=" &amp; D592)) * (UpdateSheet!$H:$H=G592), 0))), "") * J592) +
(IFNA(IF(A592="", "", INDEX(UpdateSheet!$P:$P, MATCH(1, (UpdateSheet!$G:$G=MAXIFS(UpdateSheet!$G:$G, UpdateSheet!$M:$M, K592, UpdateSheet!$G:$G, "&lt;=" &amp; D592)) * (UpdateSheet!$M:$M=K592), 0))), "") * N592)
)
</f>
        <v>9500</v>
      </c>
      <c r="P592" s="86"/>
      <c r="Q592" s="82">
        <f t="array" ref="Q592">IF(A592="", "", (IFNA(IF(A592="", "", INDEX(UpdateSheet!$K:$K, MATCH(1, (UpdateSheet!$G:$G=MAXIFS(UpdateSheet!$G:$G, UpdateSheet!$H:$H, G592, UpdateSheet!$I:$I, J592, UpdateSheet!$G:$G, "&lt;=" &amp; D592)) * (UpdateSheet!$H:$H=G592) *(UpdateSheet!$I:$I=J592), 0))), "")) +
(IFNA(IF(A592="", "", INDEX(UpdateSheet!$O:$O, MATCH(1, (UpdateSheet!$G:$G=MAXIFS(UpdateSheet!$G:$G, UpdateSheet!$M:$M, K592,UpdateSheet!$N:$N, N592, UpdateSheet!$G:$G, "&lt;=" &amp; D592)) * (UpdateSheet!$M:$M=K592) *(UpdateSheet!$N:$N=N592), 0))), ""))
)
</f>
        <v>35500</v>
      </c>
      <c r="R592" s="81">
        <v>26000.0</v>
      </c>
      <c r="S592" s="53" t="s">
        <v>126</v>
      </c>
      <c r="T592" s="87"/>
      <c r="U592" s="84" t="s">
        <v>97</v>
      </c>
      <c r="V592" s="84" t="s">
        <v>97</v>
      </c>
      <c r="W592" s="85" t="b">
        <f t="shared" si="1"/>
        <v>0</v>
      </c>
      <c r="X592" s="63"/>
      <c r="Y592" s="53" t="s">
        <v>969</v>
      </c>
      <c r="Z592" s="63"/>
    </row>
    <row r="593">
      <c r="A593" s="75" t="s">
        <v>970</v>
      </c>
      <c r="B593" s="74">
        <v>8.062601002E9</v>
      </c>
      <c r="C593" s="75" t="s">
        <v>25</v>
      </c>
      <c r="D593" s="76">
        <v>45909.424780092595</v>
      </c>
      <c r="E593" s="75" t="s">
        <v>85</v>
      </c>
      <c r="F593" s="75" t="s">
        <v>129</v>
      </c>
      <c r="G593" s="77" t="s">
        <v>14</v>
      </c>
      <c r="H593" s="77">
        <v>1.0</v>
      </c>
      <c r="I593" s="80"/>
      <c r="J593" s="77">
        <v>1.0</v>
      </c>
      <c r="K593" s="79" t="s">
        <v>19</v>
      </c>
      <c r="L593" s="79">
        <v>100.0</v>
      </c>
      <c r="M593" s="80"/>
      <c r="N593" s="79">
        <v>100.0</v>
      </c>
      <c r="O593" s="81">
        <f t="array" ref="O593">IF(A593="", "", (IFNA(IF(A593="", "", INDEX(UpdateSheet!$L:$L, MATCH(1, (UpdateSheet!$G:$G=MAXIFS(UpdateSheet!$G:$G, UpdateSheet!$H:$H, G593, UpdateSheet!$G:$G, "&lt;=" &amp; D593)) * (UpdateSheet!$H:$H=G593), 0))), "") * J593) +
(IFNA(IF(A593="", "", INDEX(UpdateSheet!$P:$P, MATCH(1, (UpdateSheet!$G:$G=MAXIFS(UpdateSheet!$G:$G, UpdateSheet!$M:$M, K593, UpdateSheet!$G:$G, "&lt;=" &amp; D593)) * (UpdateSheet!$M:$M=K593), 0))), "") * N593)
)
</f>
        <v>24500</v>
      </c>
      <c r="P593" s="86"/>
      <c r="Q593" s="82">
        <f t="array" ref="Q593">IF(A593="", "", (IFNA(IF(A593="", "", INDEX(UpdateSheet!$K:$K, MATCH(1, (UpdateSheet!$G:$G=MAXIFS(UpdateSheet!$G:$G, UpdateSheet!$H:$H, G593, UpdateSheet!$I:$I, J593, UpdateSheet!$G:$G, "&lt;=" &amp; D593)) * (UpdateSheet!$H:$H=G593) *(UpdateSheet!$I:$I=J593), 0))), "")) +
(IFNA(IF(A593="", "", INDEX(UpdateSheet!$O:$O, MATCH(1, (UpdateSheet!$G:$G=MAXIFS(UpdateSheet!$G:$G, UpdateSheet!$M:$M, K593,UpdateSheet!$N:$N, N593, UpdateSheet!$G:$G, "&lt;=" &amp; D593)) * (UpdateSheet!$M:$M=K593) *(UpdateSheet!$N:$N=N593), 0))), ""))
)
</f>
        <v>87000</v>
      </c>
      <c r="R593" s="81">
        <v>62500.0</v>
      </c>
      <c r="S593" s="53" t="s">
        <v>126</v>
      </c>
      <c r="T593" s="87"/>
      <c r="U593" s="84" t="s">
        <v>97</v>
      </c>
      <c r="V593" s="84" t="s">
        <v>97</v>
      </c>
      <c r="W593" s="85" t="b">
        <f t="shared" si="1"/>
        <v>0</v>
      </c>
      <c r="X593" s="63"/>
      <c r="Y593" s="53" t="s">
        <v>971</v>
      </c>
      <c r="Z593" s="63"/>
    </row>
    <row r="594">
      <c r="A594" s="75" t="s">
        <v>972</v>
      </c>
      <c r="B594" s="74">
        <v>7.039980014E9</v>
      </c>
      <c r="C594" s="75" t="s">
        <v>62</v>
      </c>
      <c r="D594" s="76">
        <v>45909.47263888889</v>
      </c>
      <c r="E594" s="75" t="s">
        <v>85</v>
      </c>
      <c r="F594" s="75" t="s">
        <v>129</v>
      </c>
      <c r="G594" s="77" t="s">
        <v>14</v>
      </c>
      <c r="H594" s="77">
        <v>1.0</v>
      </c>
      <c r="I594" s="80"/>
      <c r="J594" s="77">
        <v>1.0</v>
      </c>
      <c r="K594" s="79" t="s">
        <v>19</v>
      </c>
      <c r="L594" s="79">
        <v>50.0</v>
      </c>
      <c r="M594" s="80"/>
      <c r="N594" s="79">
        <v>50.0</v>
      </c>
      <c r="O594" s="81">
        <f t="array" ref="O594">IF(A594="", "", (IFNA(IF(A594="", "", INDEX(UpdateSheet!$L:$L, MATCH(1, (UpdateSheet!$G:$G=MAXIFS(UpdateSheet!$G:$G, UpdateSheet!$H:$H, G594, UpdateSheet!$G:$G, "&lt;=" &amp; D594)) * (UpdateSheet!$H:$H=G594), 0))), "") * J594) +
(IFNA(IF(A594="", "", INDEX(UpdateSheet!$P:$P, MATCH(1, (UpdateSheet!$G:$G=MAXIFS(UpdateSheet!$G:$G, UpdateSheet!$M:$M, K594, UpdateSheet!$G:$G, "&lt;=" &amp; D594)) * (UpdateSheet!$M:$M=K594), 0))), "") * N594)
)
</f>
        <v>17000</v>
      </c>
      <c r="P594" s="86"/>
      <c r="Q594" s="82">
        <f t="array" ref="Q594">IF(A594="", "", (IFNA(IF(A594="", "", INDEX(UpdateSheet!$K:$K, MATCH(1, (UpdateSheet!$G:$G=MAXIFS(UpdateSheet!$G:$G, UpdateSheet!$H:$H, G594, UpdateSheet!$I:$I, J594, UpdateSheet!$G:$G, "&lt;=" &amp; D594)) * (UpdateSheet!$H:$H=G594) *(UpdateSheet!$I:$I=J594), 0))), "")) +
(IFNA(IF(A594="", "", INDEX(UpdateSheet!$O:$O, MATCH(1, (UpdateSheet!$G:$G=MAXIFS(UpdateSheet!$G:$G, UpdateSheet!$M:$M, K594,UpdateSheet!$N:$N, N594, UpdateSheet!$G:$G, "&lt;=" &amp; D594)) * (UpdateSheet!$M:$M=K594) *(UpdateSheet!$N:$N=N594), 0))), ""))
)
</f>
        <v>66000</v>
      </c>
      <c r="R594" s="81">
        <v>49000.0</v>
      </c>
      <c r="S594" s="63" t="str">
        <f>if(A594="","","Pending")</f>
        <v>Pending</v>
      </c>
      <c r="T594" s="87"/>
      <c r="U594" s="84" t="s">
        <v>97</v>
      </c>
      <c r="V594" s="84" t="s">
        <v>97</v>
      </c>
      <c r="W594" s="85" t="b">
        <f t="shared" si="1"/>
        <v>0</v>
      </c>
      <c r="X594" s="63"/>
      <c r="Y594" s="53" t="s">
        <v>618</v>
      </c>
      <c r="Z594" s="63"/>
    </row>
    <row r="595">
      <c r="A595" s="75" t="s">
        <v>973</v>
      </c>
      <c r="B595" s="74">
        <v>8.034212681E9</v>
      </c>
      <c r="C595" s="75" t="s">
        <v>254</v>
      </c>
      <c r="D595" s="76">
        <v>45910.04078703704</v>
      </c>
      <c r="E595" s="75" t="s">
        <v>85</v>
      </c>
      <c r="F595" s="75" t="s">
        <v>129</v>
      </c>
      <c r="G595" s="77" t="s">
        <v>14</v>
      </c>
      <c r="H595" s="77">
        <v>1.0</v>
      </c>
      <c r="I595" s="80"/>
      <c r="J595" s="77">
        <v>1.0</v>
      </c>
      <c r="K595" s="79" t="s">
        <v>97</v>
      </c>
      <c r="L595" s="79"/>
      <c r="M595" s="80"/>
      <c r="N595" s="79"/>
      <c r="O595" s="81">
        <f t="array" ref="O595">IF(A595="", "", (IFNA(IF(A595="", "", INDEX(UpdateSheet!$L:$L, MATCH(1, (UpdateSheet!$G:$G=MAXIFS(UpdateSheet!$G:$G, UpdateSheet!$H:$H, G595, UpdateSheet!$G:$G, "&lt;=" &amp; D595)) * (UpdateSheet!$H:$H=G595), 0))), "") * J595) +
(IFNA(IF(A595="", "", INDEX(UpdateSheet!$P:$P, MATCH(1, (UpdateSheet!$G:$G=MAXIFS(UpdateSheet!$G:$G, UpdateSheet!$M:$M, K595, UpdateSheet!$G:$G, "&lt;=" &amp; D595)) * (UpdateSheet!$M:$M=K595), 0))), "") * N595)
)
</f>
        <v>9500</v>
      </c>
      <c r="P595" s="86"/>
      <c r="Q595" s="82">
        <f t="array" ref="Q595">IF(A595="", "", (IFNA(IF(A595="", "", INDEX(UpdateSheet!$K:$K, MATCH(1, (UpdateSheet!$G:$G=MAXIFS(UpdateSheet!$G:$G, UpdateSheet!$H:$H, G595, UpdateSheet!$I:$I, J595, UpdateSheet!$G:$G, "&lt;=" &amp; D595)) * (UpdateSheet!$H:$H=G595) *(UpdateSheet!$I:$I=J595), 0))), "")) +
(IFNA(IF(A595="", "", INDEX(UpdateSheet!$O:$O, MATCH(1, (UpdateSheet!$G:$G=MAXIFS(UpdateSheet!$G:$G, UpdateSheet!$M:$M, K595,UpdateSheet!$N:$N, N595, UpdateSheet!$G:$G, "&lt;=" &amp; D595)) * (UpdateSheet!$M:$M=K595) *(UpdateSheet!$N:$N=N595), 0))), ""))
)
</f>
        <v>35500</v>
      </c>
      <c r="R595" s="81">
        <v>26000.0</v>
      </c>
      <c r="S595" s="53" t="s">
        <v>126</v>
      </c>
      <c r="T595" s="87"/>
      <c r="U595" s="84" t="s">
        <v>97</v>
      </c>
      <c r="V595" s="84" t="s">
        <v>97</v>
      </c>
      <c r="W595" s="85" t="b">
        <f t="shared" si="1"/>
        <v>0</v>
      </c>
      <c r="X595" s="63"/>
      <c r="Y595" s="53" t="s">
        <v>974</v>
      </c>
      <c r="Z595" s="63"/>
    </row>
    <row r="596">
      <c r="A596" s="75" t="s">
        <v>975</v>
      </c>
      <c r="B596" s="74">
        <v>8.032891344E9</v>
      </c>
      <c r="C596" s="75" t="s">
        <v>12</v>
      </c>
      <c r="D596" s="76">
        <v>45910.13333333333</v>
      </c>
      <c r="E596" s="75" t="s">
        <v>85</v>
      </c>
      <c r="F596" s="75" t="s">
        <v>129</v>
      </c>
      <c r="G596" s="77" t="s">
        <v>14</v>
      </c>
      <c r="H596" s="77">
        <v>1.0</v>
      </c>
      <c r="I596" s="80"/>
      <c r="J596" s="77">
        <v>1.0</v>
      </c>
      <c r="K596" s="79" t="s">
        <v>97</v>
      </c>
      <c r="L596" s="79"/>
      <c r="M596" s="80"/>
      <c r="N596" s="79"/>
      <c r="O596" s="81">
        <f t="array" ref="O596">IF(A596="", "", (IFNA(IF(A596="", "", INDEX(UpdateSheet!$L:$L, MATCH(1, (UpdateSheet!$G:$G=MAXIFS(UpdateSheet!$G:$G, UpdateSheet!$H:$H, G596, UpdateSheet!$G:$G, "&lt;=" &amp; D596)) * (UpdateSheet!$H:$H=G596), 0))), "") * J596) +
(IFNA(IF(A596="", "", INDEX(UpdateSheet!$P:$P, MATCH(1, (UpdateSheet!$G:$G=MAXIFS(UpdateSheet!$G:$G, UpdateSheet!$M:$M, K596, UpdateSheet!$G:$G, "&lt;=" &amp; D596)) * (UpdateSheet!$M:$M=K596), 0))), "") * N596)
)
</f>
        <v>9500</v>
      </c>
      <c r="P596" s="86"/>
      <c r="Q596" s="82">
        <f t="array" ref="Q596">IF(A596="", "", (IFNA(IF(A596="", "", INDEX(UpdateSheet!$K:$K, MATCH(1, (UpdateSheet!$G:$G=MAXIFS(UpdateSheet!$G:$G, UpdateSheet!$H:$H, G596, UpdateSheet!$I:$I, J596, UpdateSheet!$G:$G, "&lt;=" &amp; D596)) * (UpdateSheet!$H:$H=G596) *(UpdateSheet!$I:$I=J596), 0))), "")) +
(IFNA(IF(A596="", "", INDEX(UpdateSheet!$O:$O, MATCH(1, (UpdateSheet!$G:$G=MAXIFS(UpdateSheet!$G:$G, UpdateSheet!$M:$M, K596,UpdateSheet!$N:$N, N596, UpdateSheet!$G:$G, "&lt;=" &amp; D596)) * (UpdateSheet!$M:$M=K596) *(UpdateSheet!$N:$N=N596), 0))), ""))
)
</f>
        <v>35500</v>
      </c>
      <c r="R596" s="81">
        <v>26000.0</v>
      </c>
      <c r="S596" s="63" t="str">
        <f>if(A596="","","Pending")</f>
        <v>Pending</v>
      </c>
      <c r="T596" s="87"/>
      <c r="U596" s="84" t="s">
        <v>97</v>
      </c>
      <c r="V596" s="84" t="s">
        <v>97</v>
      </c>
      <c r="W596" s="85" t="b">
        <f t="shared" si="1"/>
        <v>0</v>
      </c>
      <c r="X596" s="63"/>
      <c r="Y596" s="63"/>
      <c r="Z596" s="63"/>
    </row>
    <row r="597">
      <c r="A597" s="75" t="s">
        <v>976</v>
      </c>
      <c r="B597" s="74">
        <v>8.035961776E9</v>
      </c>
      <c r="C597" s="75" t="s">
        <v>198</v>
      </c>
      <c r="D597" s="76">
        <v>45910.233935185184</v>
      </c>
      <c r="E597" s="75" t="s">
        <v>85</v>
      </c>
      <c r="F597" s="75" t="s">
        <v>129</v>
      </c>
      <c r="G597" s="77" t="s">
        <v>14</v>
      </c>
      <c r="H597" s="77">
        <v>1.0</v>
      </c>
      <c r="I597" s="80"/>
      <c r="J597" s="77">
        <v>1.0</v>
      </c>
      <c r="K597" s="79" t="s">
        <v>97</v>
      </c>
      <c r="L597" s="79"/>
      <c r="M597" s="80"/>
      <c r="N597" s="79"/>
      <c r="O597" s="81">
        <f t="array" ref="O597">IF(A597="", "", (IFNA(IF(A597="", "", INDEX(UpdateSheet!$L:$L, MATCH(1, (UpdateSheet!$G:$G=MAXIFS(UpdateSheet!$G:$G, UpdateSheet!$H:$H, G597, UpdateSheet!$G:$G, "&lt;=" &amp; D597)) * (UpdateSheet!$H:$H=G597), 0))), "") * J597) +
(IFNA(IF(A597="", "", INDEX(UpdateSheet!$P:$P, MATCH(1, (UpdateSheet!$G:$G=MAXIFS(UpdateSheet!$G:$G, UpdateSheet!$M:$M, K597, UpdateSheet!$G:$G, "&lt;=" &amp; D597)) * (UpdateSheet!$M:$M=K597), 0))), "") * N597)
)
</f>
        <v>9500</v>
      </c>
      <c r="P597" s="86"/>
      <c r="Q597" s="82">
        <f t="array" ref="Q597">IF(A597="", "", (IFNA(IF(A597="", "", INDEX(UpdateSheet!$K:$K, MATCH(1, (UpdateSheet!$G:$G=MAXIFS(UpdateSheet!$G:$G, UpdateSheet!$H:$H, G597, UpdateSheet!$I:$I, J597, UpdateSheet!$G:$G, "&lt;=" &amp; D597)) * (UpdateSheet!$H:$H=G597) *(UpdateSheet!$I:$I=J597), 0))), "")) +
(IFNA(IF(A597="", "", INDEX(UpdateSheet!$O:$O, MATCH(1, (UpdateSheet!$G:$G=MAXIFS(UpdateSheet!$G:$G, UpdateSheet!$M:$M, K597,UpdateSheet!$N:$N, N597, UpdateSheet!$G:$G, "&lt;=" &amp; D597)) * (UpdateSheet!$M:$M=K597) *(UpdateSheet!$N:$N=N597), 0))), ""))
)
</f>
        <v>35500</v>
      </c>
      <c r="R597" s="81">
        <v>26000.0</v>
      </c>
      <c r="S597" s="53" t="s">
        <v>126</v>
      </c>
      <c r="T597" s="87"/>
      <c r="U597" s="84" t="s">
        <v>97</v>
      </c>
      <c r="V597" s="84" t="s">
        <v>97</v>
      </c>
      <c r="W597" s="85" t="b">
        <f t="shared" si="1"/>
        <v>0</v>
      </c>
      <c r="X597" s="63"/>
      <c r="Y597" s="53" t="s">
        <v>977</v>
      </c>
      <c r="Z597" s="63"/>
    </row>
    <row r="598">
      <c r="A598" s="75" t="s">
        <v>978</v>
      </c>
      <c r="B598" s="74">
        <v>8.064227039E9</v>
      </c>
      <c r="C598" s="75" t="s">
        <v>205</v>
      </c>
      <c r="D598" s="76">
        <v>45910.298622685186</v>
      </c>
      <c r="E598" s="75" t="s">
        <v>85</v>
      </c>
      <c r="F598" s="75" t="s">
        <v>129</v>
      </c>
      <c r="G598" s="77" t="s">
        <v>14</v>
      </c>
      <c r="H598" s="77">
        <v>1.0</v>
      </c>
      <c r="I598" s="80"/>
      <c r="J598" s="77">
        <v>1.0</v>
      </c>
      <c r="K598" s="79" t="s">
        <v>97</v>
      </c>
      <c r="L598" s="79"/>
      <c r="M598" s="80"/>
      <c r="N598" s="79"/>
      <c r="O598" s="81">
        <f t="array" ref="O598">IF(A598="", "", (IFNA(IF(A598="", "", INDEX(UpdateSheet!$L:$L, MATCH(1, (UpdateSheet!$G:$G=MAXIFS(UpdateSheet!$G:$G, UpdateSheet!$H:$H, G598, UpdateSheet!$G:$G, "&lt;=" &amp; D598)) * (UpdateSheet!$H:$H=G598), 0))), "") * J598) +
(IFNA(IF(A598="", "", INDEX(UpdateSheet!$P:$P, MATCH(1, (UpdateSheet!$G:$G=MAXIFS(UpdateSheet!$G:$G, UpdateSheet!$M:$M, K598, UpdateSheet!$G:$G, "&lt;=" &amp; D598)) * (UpdateSheet!$M:$M=K598), 0))), "") * N598)
)
</f>
        <v>9500</v>
      </c>
      <c r="P598" s="86"/>
      <c r="Q598" s="82">
        <f t="array" ref="Q598">IF(A598="", "", (IFNA(IF(A598="", "", INDEX(UpdateSheet!$K:$K, MATCH(1, (UpdateSheet!$G:$G=MAXIFS(UpdateSheet!$G:$G, UpdateSheet!$H:$H, G598, UpdateSheet!$I:$I, J598, UpdateSheet!$G:$G, "&lt;=" &amp; D598)) * (UpdateSheet!$H:$H=G598) *(UpdateSheet!$I:$I=J598), 0))), "")) +
(IFNA(IF(A598="", "", INDEX(UpdateSheet!$O:$O, MATCH(1, (UpdateSheet!$G:$G=MAXIFS(UpdateSheet!$G:$G, UpdateSheet!$M:$M, K598,UpdateSheet!$N:$N, N598, UpdateSheet!$G:$G, "&lt;=" &amp; D598)) * (UpdateSheet!$M:$M=K598) *(UpdateSheet!$N:$N=N598), 0))), ""))
)
</f>
        <v>35500</v>
      </c>
      <c r="R598" s="81">
        <v>26000.0</v>
      </c>
      <c r="S598" s="53" t="s">
        <v>126</v>
      </c>
      <c r="T598" s="87"/>
      <c r="U598" s="84" t="s">
        <v>97</v>
      </c>
      <c r="V598" s="84" t="s">
        <v>97</v>
      </c>
      <c r="W598" s="85" t="b">
        <f t="shared" si="1"/>
        <v>0</v>
      </c>
      <c r="X598" s="63"/>
      <c r="Y598" s="53" t="s">
        <v>979</v>
      </c>
      <c r="Z598" s="63"/>
    </row>
    <row r="599">
      <c r="A599" s="75" t="s">
        <v>980</v>
      </c>
      <c r="B599" s="74">
        <v>8.165886685E9</v>
      </c>
      <c r="C599" s="75" t="s">
        <v>27</v>
      </c>
      <c r="D599" s="76">
        <v>45910.317824074074</v>
      </c>
      <c r="E599" s="75" t="s">
        <v>85</v>
      </c>
      <c r="F599" s="75" t="s">
        <v>129</v>
      </c>
      <c r="G599" s="77" t="s">
        <v>14</v>
      </c>
      <c r="H599" s="77">
        <v>1.0</v>
      </c>
      <c r="I599" s="80"/>
      <c r="J599" s="77">
        <v>1.0</v>
      </c>
      <c r="K599" s="79" t="s">
        <v>97</v>
      </c>
      <c r="L599" s="79"/>
      <c r="M599" s="80"/>
      <c r="N599" s="79"/>
      <c r="O599" s="81">
        <f t="array" ref="O599">IF(A599="", "", (IFNA(IF(A599="", "", INDEX(UpdateSheet!$L:$L, MATCH(1, (UpdateSheet!$G:$G=MAXIFS(UpdateSheet!$G:$G, UpdateSheet!$H:$H, G599, UpdateSheet!$G:$G, "&lt;=" &amp; D599)) * (UpdateSheet!$H:$H=G599), 0))), "") * J599) +
(IFNA(IF(A599="", "", INDEX(UpdateSheet!$P:$P, MATCH(1, (UpdateSheet!$G:$G=MAXIFS(UpdateSheet!$G:$G, UpdateSheet!$M:$M, K599, UpdateSheet!$G:$G, "&lt;=" &amp; D599)) * (UpdateSheet!$M:$M=K599), 0))), "") * N599)
)
</f>
        <v>9500</v>
      </c>
      <c r="P599" s="86"/>
      <c r="Q599" s="82">
        <f t="array" ref="Q599">IF(A599="", "", (IFNA(IF(A599="", "", INDEX(UpdateSheet!$K:$K, MATCH(1, (UpdateSheet!$G:$G=MAXIFS(UpdateSheet!$G:$G, UpdateSheet!$H:$H, G599, UpdateSheet!$I:$I, J599, UpdateSheet!$G:$G, "&lt;=" &amp; D599)) * (UpdateSheet!$H:$H=G599) *(UpdateSheet!$I:$I=J599), 0))), "")) +
(IFNA(IF(A599="", "", INDEX(UpdateSheet!$O:$O, MATCH(1, (UpdateSheet!$G:$G=MAXIFS(UpdateSheet!$G:$G, UpdateSheet!$M:$M, K599,UpdateSheet!$N:$N, N599, UpdateSheet!$G:$G, "&lt;=" &amp; D599)) * (UpdateSheet!$M:$M=K599) *(UpdateSheet!$N:$N=N599), 0))), ""))
)
</f>
        <v>35500</v>
      </c>
      <c r="R599" s="81">
        <v>26000.0</v>
      </c>
      <c r="S599" s="63" t="str">
        <f>if(A599="","","Pending")</f>
        <v>Pending</v>
      </c>
      <c r="T599" s="87"/>
      <c r="U599" s="84" t="s">
        <v>97</v>
      </c>
      <c r="V599" s="84" t="s">
        <v>97</v>
      </c>
      <c r="W599" s="85" t="b">
        <f t="shared" si="1"/>
        <v>0</v>
      </c>
      <c r="X599" s="63"/>
      <c r="Y599" s="53" t="s">
        <v>981</v>
      </c>
      <c r="Z599" s="63"/>
    </row>
    <row r="600">
      <c r="A600" s="75" t="s">
        <v>982</v>
      </c>
      <c r="B600" s="74">
        <v>7.0695868E9</v>
      </c>
      <c r="C600" s="75" t="s">
        <v>62</v>
      </c>
      <c r="D600" s="76">
        <v>45910.32835648148</v>
      </c>
      <c r="E600" s="75" t="s">
        <v>85</v>
      </c>
      <c r="F600" s="75" t="s">
        <v>129</v>
      </c>
      <c r="G600" s="77" t="s">
        <v>14</v>
      </c>
      <c r="H600" s="77">
        <v>1.0</v>
      </c>
      <c r="I600" s="80"/>
      <c r="J600" s="77">
        <v>1.0</v>
      </c>
      <c r="K600" s="79" t="s">
        <v>97</v>
      </c>
      <c r="L600" s="79"/>
      <c r="M600" s="80"/>
      <c r="N600" s="79"/>
      <c r="O600" s="81">
        <f t="array" ref="O600">IF(A600="", "", (IFNA(IF(A600="", "", INDEX(UpdateSheet!$L:$L, MATCH(1, (UpdateSheet!$G:$G=MAXIFS(UpdateSheet!$G:$G, UpdateSheet!$H:$H, G600, UpdateSheet!$G:$G, "&lt;=" &amp; D600)) * (UpdateSheet!$H:$H=G600), 0))), "") * J600) +
(IFNA(IF(A600="", "", INDEX(UpdateSheet!$P:$P, MATCH(1, (UpdateSheet!$G:$G=MAXIFS(UpdateSheet!$G:$G, UpdateSheet!$M:$M, K600, UpdateSheet!$G:$G, "&lt;=" &amp; D600)) * (UpdateSheet!$M:$M=K600), 0))), "") * N600)
)
</f>
        <v>9500</v>
      </c>
      <c r="P600" s="55">
        <v>7000.0</v>
      </c>
      <c r="Q600" s="82">
        <f t="array" ref="Q600">IF(A600="", "", (IFNA(IF(A600="", "", INDEX(UpdateSheet!$K:$K, MATCH(1, (UpdateSheet!$G:$G=MAXIFS(UpdateSheet!$G:$G, UpdateSheet!$H:$H, G600, UpdateSheet!$I:$I, J600, UpdateSheet!$G:$G, "&lt;=" &amp; D600)) * (UpdateSheet!$H:$H=G600) *(UpdateSheet!$I:$I=J600), 0))), "")) +
(IFNA(IF(A600="", "", INDEX(UpdateSheet!$O:$O, MATCH(1, (UpdateSheet!$G:$G=MAXIFS(UpdateSheet!$G:$G, UpdateSheet!$M:$M, K600,UpdateSheet!$N:$N, N600, UpdateSheet!$G:$G, "&lt;=" &amp; D600)) * (UpdateSheet!$M:$M=K600) *(UpdateSheet!$N:$N=N600), 0))), ""))
)
</f>
        <v>35500</v>
      </c>
      <c r="R600" s="81">
        <v>19000.0</v>
      </c>
      <c r="S600" s="53" t="s">
        <v>72</v>
      </c>
      <c r="T600" s="83">
        <v>45910.0</v>
      </c>
      <c r="U600" s="84" t="s">
        <v>85</v>
      </c>
      <c r="V600" s="84" t="s">
        <v>129</v>
      </c>
      <c r="W600" s="85" t="b">
        <f t="shared" si="1"/>
        <v>1</v>
      </c>
      <c r="X600" s="53" t="s">
        <v>60</v>
      </c>
      <c r="Y600" s="63"/>
      <c r="Z600" s="63"/>
    </row>
    <row r="601">
      <c r="A601" s="75" t="s">
        <v>983</v>
      </c>
      <c r="B601" s="74">
        <v>8.062203587E9</v>
      </c>
      <c r="C601" s="75" t="s">
        <v>62</v>
      </c>
      <c r="D601" s="76">
        <v>45910.33311342592</v>
      </c>
      <c r="E601" s="75" t="s">
        <v>85</v>
      </c>
      <c r="F601" s="75" t="s">
        <v>129</v>
      </c>
      <c r="G601" s="77" t="s">
        <v>14</v>
      </c>
      <c r="H601" s="77">
        <v>2.0</v>
      </c>
      <c r="I601" s="80"/>
      <c r="J601" s="77">
        <v>2.0</v>
      </c>
      <c r="K601" s="79" t="s">
        <v>97</v>
      </c>
      <c r="L601" s="79"/>
      <c r="M601" s="80"/>
      <c r="N601" s="79"/>
      <c r="O601" s="81">
        <f t="array" ref="O601">IF(A601="", "", (IFNA(IF(A601="", "", INDEX(UpdateSheet!$L:$L, MATCH(1, (UpdateSheet!$G:$G=MAXIFS(UpdateSheet!$G:$G, UpdateSheet!$H:$H, G601, UpdateSheet!$G:$G, "&lt;=" &amp; D601)) * (UpdateSheet!$H:$H=G601), 0))), "") * J601) +
(IFNA(IF(A601="", "", INDEX(UpdateSheet!$P:$P, MATCH(1, (UpdateSheet!$G:$G=MAXIFS(UpdateSheet!$G:$G, UpdateSheet!$M:$M, K601, UpdateSheet!$G:$G, "&lt;=" &amp; D601)) * (UpdateSheet!$M:$M=K601), 0))), "") * N601)
)
</f>
        <v>19000</v>
      </c>
      <c r="P601" s="55">
        <v>7000.0</v>
      </c>
      <c r="Q601" s="82">
        <f t="array" ref="Q601">IF(A601="", "", (IFNA(IF(A601="", "", INDEX(UpdateSheet!$K:$K, MATCH(1, (UpdateSheet!$G:$G=MAXIFS(UpdateSheet!$G:$G, UpdateSheet!$H:$H, G601, UpdateSheet!$I:$I, J601, UpdateSheet!$G:$G, "&lt;=" &amp; D601)) * (UpdateSheet!$H:$H=G601) *(UpdateSheet!$I:$I=J601), 0))), "")) +
(IFNA(IF(A601="", "", INDEX(UpdateSheet!$O:$O, MATCH(1, (UpdateSheet!$G:$G=MAXIFS(UpdateSheet!$G:$G, UpdateSheet!$M:$M, K601,UpdateSheet!$N:$N, N601, UpdateSheet!$G:$G, "&lt;=" &amp; D601)) * (UpdateSheet!$M:$M=K601) *(UpdateSheet!$N:$N=N601), 0))), ""))
)
</f>
        <v>49500</v>
      </c>
      <c r="R601" s="81">
        <v>23500.0</v>
      </c>
      <c r="S601" s="53" t="s">
        <v>72</v>
      </c>
      <c r="T601" s="83">
        <v>45910.0</v>
      </c>
      <c r="U601" s="84" t="s">
        <v>85</v>
      </c>
      <c r="V601" s="84" t="s">
        <v>129</v>
      </c>
      <c r="W601" s="85" t="b">
        <f t="shared" si="1"/>
        <v>1</v>
      </c>
      <c r="X601" s="53" t="s">
        <v>60</v>
      </c>
      <c r="Y601" s="63"/>
      <c r="Z601" s="63"/>
    </row>
    <row r="602">
      <c r="A602" s="75" t="s">
        <v>984</v>
      </c>
      <c r="B602" s="74">
        <v>8.039448139E9</v>
      </c>
      <c r="C602" s="75" t="s">
        <v>12</v>
      </c>
      <c r="D602" s="76">
        <v>45910.34395833334</v>
      </c>
      <c r="E602" s="75" t="s">
        <v>85</v>
      </c>
      <c r="F602" s="75" t="s">
        <v>129</v>
      </c>
      <c r="G602" s="77" t="s">
        <v>14</v>
      </c>
      <c r="H602" s="77">
        <v>3.0</v>
      </c>
      <c r="I602" s="80"/>
      <c r="J602" s="77">
        <v>3.0</v>
      </c>
      <c r="K602" s="79" t="s">
        <v>19</v>
      </c>
      <c r="L602" s="79">
        <v>200.0</v>
      </c>
      <c r="M602" s="80"/>
      <c r="N602" s="79">
        <v>200.0</v>
      </c>
      <c r="O602" s="81">
        <f t="array" ref="O602">IF(A602="", "", (IFNA(IF(A602="", "", INDEX(UpdateSheet!$L:$L, MATCH(1, (UpdateSheet!$G:$G=MAXIFS(UpdateSheet!$G:$G, UpdateSheet!$H:$H, G602, UpdateSheet!$G:$G, "&lt;=" &amp; D602)) * (UpdateSheet!$H:$H=G602), 0))), "") * J602) +
(IFNA(IF(A602="", "", INDEX(UpdateSheet!$P:$P, MATCH(1, (UpdateSheet!$G:$G=MAXIFS(UpdateSheet!$G:$G, UpdateSheet!$M:$M, K602, UpdateSheet!$G:$G, "&lt;=" &amp; D602)) * (UpdateSheet!$M:$M=K602), 0))), "") * N602)
)
</f>
        <v>58500</v>
      </c>
      <c r="P602" s="86"/>
      <c r="Q602" s="82">
        <f t="array" ref="Q602">IF(A602="", "", (IFNA(IF(A602="", "", INDEX(UpdateSheet!$K:$K, MATCH(1, (UpdateSheet!$G:$G=MAXIFS(UpdateSheet!$G:$G, UpdateSheet!$H:$H, G602, UpdateSheet!$I:$I, J602, UpdateSheet!$G:$G, "&lt;=" &amp; D602)) * (UpdateSheet!$H:$H=G602) *(UpdateSheet!$I:$I=J602), 0))), "")) +
(IFNA(IF(A602="", "", INDEX(UpdateSheet!$O:$O, MATCH(1, (UpdateSheet!$G:$G=MAXIFS(UpdateSheet!$G:$G, UpdateSheet!$M:$M, K602,UpdateSheet!$N:$N, N602, UpdateSheet!$G:$G, "&lt;=" &amp; D602)) * (UpdateSheet!$M:$M=K602) *(UpdateSheet!$N:$N=N602), 0))), ""))
)
</f>
        <v>146000</v>
      </c>
      <c r="R602" s="81">
        <v>87500.0</v>
      </c>
      <c r="S602" s="63" t="str">
        <f t="shared" ref="S602:S606" si="56">if(A602="","","Pending")</f>
        <v>Pending</v>
      </c>
      <c r="T602" s="87"/>
      <c r="U602" s="84" t="s">
        <v>97</v>
      </c>
      <c r="V602" s="84" t="s">
        <v>97</v>
      </c>
      <c r="W602" s="85" t="b">
        <f t="shared" si="1"/>
        <v>0</v>
      </c>
      <c r="X602" s="63"/>
      <c r="Y602" s="53" t="s">
        <v>985</v>
      </c>
      <c r="Z602" s="63"/>
    </row>
    <row r="603">
      <c r="A603" s="75" t="s">
        <v>986</v>
      </c>
      <c r="B603" s="74">
        <v>8.033208597E9</v>
      </c>
      <c r="C603" s="75" t="s">
        <v>62</v>
      </c>
      <c r="D603" s="76">
        <v>45910.382615740746</v>
      </c>
      <c r="E603" s="75" t="s">
        <v>85</v>
      </c>
      <c r="F603" s="75" t="s">
        <v>129</v>
      </c>
      <c r="G603" s="77" t="s">
        <v>14</v>
      </c>
      <c r="H603" s="77">
        <v>1.0</v>
      </c>
      <c r="I603" s="80"/>
      <c r="J603" s="77">
        <v>1.0</v>
      </c>
      <c r="K603" s="79" t="s">
        <v>19</v>
      </c>
      <c r="L603" s="79">
        <v>100.0</v>
      </c>
      <c r="M603" s="80"/>
      <c r="N603" s="79">
        <v>100.0</v>
      </c>
      <c r="O603" s="81">
        <f t="array" ref="O603">IF(A603="", "", (IFNA(IF(A603="", "", INDEX(UpdateSheet!$L:$L, MATCH(1, (UpdateSheet!$G:$G=MAXIFS(UpdateSheet!$G:$G, UpdateSheet!$H:$H, G603, UpdateSheet!$G:$G, "&lt;=" &amp; D603)) * (UpdateSheet!$H:$H=G603), 0))), "") * J603) +
(IFNA(IF(A603="", "", INDEX(UpdateSheet!$P:$P, MATCH(1, (UpdateSheet!$G:$G=MAXIFS(UpdateSheet!$G:$G, UpdateSheet!$M:$M, K603, UpdateSheet!$G:$G, "&lt;=" &amp; D603)) * (UpdateSheet!$M:$M=K603), 0))), "") * N603)
)
</f>
        <v>24500</v>
      </c>
      <c r="P603" s="86"/>
      <c r="Q603" s="82">
        <f t="array" ref="Q603">IF(A603="", "", (IFNA(IF(A603="", "", INDEX(UpdateSheet!$K:$K, MATCH(1, (UpdateSheet!$G:$G=MAXIFS(UpdateSheet!$G:$G, UpdateSheet!$H:$H, G603, UpdateSheet!$I:$I, J603, UpdateSheet!$G:$G, "&lt;=" &amp; D603)) * (UpdateSheet!$H:$H=G603) *(UpdateSheet!$I:$I=J603), 0))), "")) +
(IFNA(IF(A603="", "", INDEX(UpdateSheet!$O:$O, MATCH(1, (UpdateSheet!$G:$G=MAXIFS(UpdateSheet!$G:$G, UpdateSheet!$M:$M, K603,UpdateSheet!$N:$N, N603, UpdateSheet!$G:$G, "&lt;=" &amp; D603)) * (UpdateSheet!$M:$M=K603) *(UpdateSheet!$N:$N=N603), 0))), ""))
)
</f>
        <v>87000</v>
      </c>
      <c r="R603" s="81">
        <v>62500.0</v>
      </c>
      <c r="S603" s="63" t="str">
        <f t="shared" si="56"/>
        <v>Pending</v>
      </c>
      <c r="T603" s="87"/>
      <c r="U603" s="84" t="s">
        <v>97</v>
      </c>
      <c r="V603" s="84" t="s">
        <v>97</v>
      </c>
      <c r="W603" s="85" t="b">
        <f t="shared" si="1"/>
        <v>0</v>
      </c>
      <c r="X603" s="63"/>
      <c r="Y603" s="53" t="s">
        <v>987</v>
      </c>
      <c r="Z603" s="63"/>
    </row>
    <row r="604">
      <c r="A604" s="75" t="s">
        <v>988</v>
      </c>
      <c r="B604" s="74">
        <v>8.129351776E9</v>
      </c>
      <c r="C604" s="75" t="s">
        <v>149</v>
      </c>
      <c r="D604" s="76">
        <v>45910.3853125</v>
      </c>
      <c r="E604" s="75" t="s">
        <v>85</v>
      </c>
      <c r="F604" s="75" t="s">
        <v>129</v>
      </c>
      <c r="G604" s="77" t="s">
        <v>14</v>
      </c>
      <c r="H604" s="77">
        <v>1.0</v>
      </c>
      <c r="I604" s="80"/>
      <c r="J604" s="77">
        <v>1.0</v>
      </c>
      <c r="K604" s="79" t="s">
        <v>19</v>
      </c>
      <c r="L604" s="79">
        <v>200.0</v>
      </c>
      <c r="M604" s="80"/>
      <c r="N604" s="79">
        <v>200.0</v>
      </c>
      <c r="O604" s="81">
        <f t="array" ref="O604">IF(A604="", "", (IFNA(IF(A604="", "", INDEX(UpdateSheet!$L:$L, MATCH(1, (UpdateSheet!$G:$G=MAXIFS(UpdateSheet!$G:$G, UpdateSheet!$H:$H, G604, UpdateSheet!$G:$G, "&lt;=" &amp; D604)) * (UpdateSheet!$H:$H=G604), 0))), "") * J604) +
(IFNA(IF(A604="", "", INDEX(UpdateSheet!$P:$P, MATCH(1, (UpdateSheet!$G:$G=MAXIFS(UpdateSheet!$G:$G, UpdateSheet!$M:$M, K604, UpdateSheet!$G:$G, "&lt;=" &amp; D604)) * (UpdateSheet!$M:$M=K604), 0))), "") * N604)
)
</f>
        <v>39500</v>
      </c>
      <c r="P604" s="86"/>
      <c r="Q604" s="82">
        <f t="array" ref="Q604">IF(A604="", "", (IFNA(IF(A604="", "", INDEX(UpdateSheet!$K:$K, MATCH(1, (UpdateSheet!$G:$G=MAXIFS(UpdateSheet!$G:$G, UpdateSheet!$H:$H, G604, UpdateSheet!$I:$I, J604, UpdateSheet!$G:$G, "&lt;=" &amp; D604)) * (UpdateSheet!$H:$H=G604) *(UpdateSheet!$I:$I=J604), 0))), "")) +
(IFNA(IF(A604="", "", INDEX(UpdateSheet!$O:$O, MATCH(1, (UpdateSheet!$G:$G=MAXIFS(UpdateSheet!$G:$G, UpdateSheet!$M:$M, K604,UpdateSheet!$N:$N, N604, UpdateSheet!$G:$G, "&lt;=" &amp; D604)) * (UpdateSheet!$M:$M=K604) *(UpdateSheet!$N:$N=N604), 0))), ""))
)
</f>
        <v>120000</v>
      </c>
      <c r="R604" s="81">
        <v>80500.0</v>
      </c>
      <c r="S604" s="63" t="str">
        <f t="shared" si="56"/>
        <v>Pending</v>
      </c>
      <c r="T604" s="87"/>
      <c r="U604" s="84" t="s">
        <v>97</v>
      </c>
      <c r="V604" s="84" t="s">
        <v>97</v>
      </c>
      <c r="W604" s="85" t="b">
        <f t="shared" si="1"/>
        <v>0</v>
      </c>
      <c r="X604" s="63"/>
      <c r="Y604" s="53" t="s">
        <v>989</v>
      </c>
      <c r="Z604" s="63"/>
    </row>
    <row r="605">
      <c r="A605" s="75" t="s">
        <v>990</v>
      </c>
      <c r="B605" s="74">
        <v>8.078844498E9</v>
      </c>
      <c r="C605" s="75" t="s">
        <v>254</v>
      </c>
      <c r="D605" s="76">
        <v>45910.481944444444</v>
      </c>
      <c r="E605" s="75" t="s">
        <v>85</v>
      </c>
      <c r="F605" s="75" t="s">
        <v>129</v>
      </c>
      <c r="G605" s="77" t="s">
        <v>14</v>
      </c>
      <c r="H605" s="77">
        <v>2.0</v>
      </c>
      <c r="I605" s="80"/>
      <c r="J605" s="77">
        <v>2.0</v>
      </c>
      <c r="K605" s="79" t="s">
        <v>19</v>
      </c>
      <c r="L605" s="79">
        <v>100.0</v>
      </c>
      <c r="M605" s="80"/>
      <c r="N605" s="79">
        <v>100.0</v>
      </c>
      <c r="O605" s="81">
        <f t="array" ref="O605">IF(A605="", "", (IFNA(IF(A605="", "", INDEX(UpdateSheet!$L:$L, MATCH(1, (UpdateSheet!$G:$G=MAXIFS(UpdateSheet!$G:$G, UpdateSheet!$H:$H, G605, UpdateSheet!$G:$G, "&lt;=" &amp; D605)) * (UpdateSheet!$H:$H=G605), 0))), "") * J605) +
(IFNA(IF(A605="", "", INDEX(UpdateSheet!$P:$P, MATCH(1, (UpdateSheet!$G:$G=MAXIFS(UpdateSheet!$G:$G, UpdateSheet!$M:$M, K605, UpdateSheet!$G:$G, "&lt;=" &amp; D605)) * (UpdateSheet!$M:$M=K605), 0))), "") * N605)
)
</f>
        <v>34000</v>
      </c>
      <c r="P605" s="86"/>
      <c r="Q605" s="82">
        <f t="array" ref="Q605">IF(A605="", "", (IFNA(IF(A605="", "", INDEX(UpdateSheet!$K:$K, MATCH(1, (UpdateSheet!$G:$G=MAXIFS(UpdateSheet!$G:$G, UpdateSheet!$H:$H, G605, UpdateSheet!$I:$I, J605, UpdateSheet!$G:$G, "&lt;=" &amp; D605)) * (UpdateSheet!$H:$H=G605) *(UpdateSheet!$I:$I=J605), 0))), "")) +
(IFNA(IF(A605="", "", INDEX(UpdateSheet!$O:$O, MATCH(1, (UpdateSheet!$G:$G=MAXIFS(UpdateSheet!$G:$G, UpdateSheet!$M:$M, K605,UpdateSheet!$N:$N, N605, UpdateSheet!$G:$G, "&lt;=" &amp; D605)) * (UpdateSheet!$M:$M=K605) *(UpdateSheet!$N:$N=N605), 0))), ""))
)
</f>
        <v>101000</v>
      </c>
      <c r="R605" s="81">
        <v>67000.0</v>
      </c>
      <c r="S605" s="63" t="str">
        <f t="shared" si="56"/>
        <v>Pending</v>
      </c>
      <c r="T605" s="87"/>
      <c r="U605" s="84" t="s">
        <v>97</v>
      </c>
      <c r="V605" s="84" t="s">
        <v>97</v>
      </c>
      <c r="W605" s="85" t="b">
        <f t="shared" si="1"/>
        <v>0</v>
      </c>
      <c r="X605" s="63"/>
      <c r="Y605" s="53" t="s">
        <v>991</v>
      </c>
      <c r="Z605" s="63"/>
    </row>
    <row r="606">
      <c r="A606" s="75" t="s">
        <v>992</v>
      </c>
      <c r="B606" s="74">
        <v>8.038618393E9</v>
      </c>
      <c r="C606" s="75" t="s">
        <v>27</v>
      </c>
      <c r="D606" s="76">
        <v>45911.1190162037</v>
      </c>
      <c r="E606" s="75" t="s">
        <v>85</v>
      </c>
      <c r="F606" s="75" t="s">
        <v>129</v>
      </c>
      <c r="G606" s="77" t="s">
        <v>14</v>
      </c>
      <c r="H606" s="77">
        <v>1.0</v>
      </c>
      <c r="I606" s="80"/>
      <c r="J606" s="77">
        <v>1.0</v>
      </c>
      <c r="K606" s="79" t="s">
        <v>97</v>
      </c>
      <c r="L606" s="79"/>
      <c r="M606" s="80"/>
      <c r="N606" s="79"/>
      <c r="O606" s="81">
        <f t="array" ref="O606">IF(A606="", "", (IFNA(IF(A606="", "", INDEX(UpdateSheet!$L:$L, MATCH(1, (UpdateSheet!$G:$G=MAXIFS(UpdateSheet!$G:$G, UpdateSheet!$H:$H, G606, UpdateSheet!$G:$G, "&lt;=" &amp; D606)) * (UpdateSheet!$H:$H=G606), 0))), "") * J606) +
(IFNA(IF(A606="", "", INDEX(UpdateSheet!$P:$P, MATCH(1, (UpdateSheet!$G:$G=MAXIFS(UpdateSheet!$G:$G, UpdateSheet!$M:$M, K606, UpdateSheet!$G:$G, "&lt;=" &amp; D606)) * (UpdateSheet!$M:$M=K606), 0))), "") * N606)
)
</f>
        <v>9500</v>
      </c>
      <c r="P606" s="86"/>
      <c r="Q606" s="82">
        <f t="array" ref="Q606">IF(A606="", "", (IFNA(IF(A606="", "", INDEX(UpdateSheet!$K:$K, MATCH(1, (UpdateSheet!$G:$G=MAXIFS(UpdateSheet!$G:$G, UpdateSheet!$H:$H, G606, UpdateSheet!$I:$I, J606, UpdateSheet!$G:$G, "&lt;=" &amp; D606)) * (UpdateSheet!$H:$H=G606) *(UpdateSheet!$I:$I=J606), 0))), "")) +
(IFNA(IF(A606="", "", INDEX(UpdateSheet!$O:$O, MATCH(1, (UpdateSheet!$G:$G=MAXIFS(UpdateSheet!$G:$G, UpdateSheet!$M:$M, K606,UpdateSheet!$N:$N, N606, UpdateSheet!$G:$G, "&lt;=" &amp; D606)) * (UpdateSheet!$M:$M=K606) *(UpdateSheet!$N:$N=N606), 0))), ""))
)
</f>
        <v>35500</v>
      </c>
      <c r="R606" s="81">
        <v>26000.0</v>
      </c>
      <c r="S606" s="63" t="str">
        <f t="shared" si="56"/>
        <v>Pending</v>
      </c>
      <c r="T606" s="87"/>
      <c r="U606" s="84" t="s">
        <v>97</v>
      </c>
      <c r="V606" s="84" t="s">
        <v>97</v>
      </c>
      <c r="W606" s="85" t="b">
        <f t="shared" si="1"/>
        <v>0</v>
      </c>
      <c r="X606" s="63"/>
      <c r="Y606" s="53" t="s">
        <v>993</v>
      </c>
      <c r="Z606" s="63"/>
    </row>
    <row r="607">
      <c r="A607" s="75" t="s">
        <v>994</v>
      </c>
      <c r="B607" s="74">
        <v>8.061249949E9</v>
      </c>
      <c r="C607" s="75" t="s">
        <v>208</v>
      </c>
      <c r="D607" s="76">
        <v>45911.30988425926</v>
      </c>
      <c r="E607" s="75" t="s">
        <v>85</v>
      </c>
      <c r="F607" s="75" t="s">
        <v>129</v>
      </c>
      <c r="G607" s="77" t="s">
        <v>14</v>
      </c>
      <c r="H607" s="77">
        <v>1.0</v>
      </c>
      <c r="I607" s="80"/>
      <c r="J607" s="77">
        <v>1.0</v>
      </c>
      <c r="K607" s="79" t="s">
        <v>97</v>
      </c>
      <c r="L607" s="79"/>
      <c r="M607" s="80"/>
      <c r="N607" s="79"/>
      <c r="O607" s="81">
        <f t="array" ref="O607">IF(A607="", "", (IFNA(IF(A607="", "", INDEX(UpdateSheet!$L:$L, MATCH(1, (UpdateSheet!$G:$G=MAXIFS(UpdateSheet!$G:$G, UpdateSheet!$H:$H, G607, UpdateSheet!$G:$G, "&lt;=" &amp; D607)) * (UpdateSheet!$H:$H=G607), 0))), "") * J607) +
(IFNA(IF(A607="", "", INDEX(UpdateSheet!$P:$P, MATCH(1, (UpdateSheet!$G:$G=MAXIFS(UpdateSheet!$G:$G, UpdateSheet!$M:$M, K607, UpdateSheet!$G:$G, "&lt;=" &amp; D607)) * (UpdateSheet!$M:$M=K607), 0))), "") * N607)
)
</f>
        <v>9500</v>
      </c>
      <c r="P607" s="86"/>
      <c r="Q607" s="82">
        <f t="array" ref="Q607">IF(A607="", "", (IFNA(IF(A607="", "", INDEX(UpdateSheet!$K:$K, MATCH(1, (UpdateSheet!$G:$G=MAXIFS(UpdateSheet!$G:$G, UpdateSheet!$H:$H, G607, UpdateSheet!$I:$I, J607, UpdateSheet!$G:$G, "&lt;=" &amp; D607)) * (UpdateSheet!$H:$H=G607) *(UpdateSheet!$I:$I=J607), 0))), "")) +
(IFNA(IF(A607="", "", INDEX(UpdateSheet!$O:$O, MATCH(1, (UpdateSheet!$G:$G=MAXIFS(UpdateSheet!$G:$G, UpdateSheet!$M:$M, K607,UpdateSheet!$N:$N, N607, UpdateSheet!$G:$G, "&lt;=" &amp; D607)) * (UpdateSheet!$M:$M=K607) *(UpdateSheet!$N:$N=N607), 0))), ""))
)
</f>
        <v>35500</v>
      </c>
      <c r="R607" s="81">
        <v>26000.0</v>
      </c>
      <c r="S607" s="53" t="s">
        <v>72</v>
      </c>
      <c r="T607" s="83">
        <v>45921.0</v>
      </c>
      <c r="U607" s="84" t="s">
        <v>85</v>
      </c>
      <c r="V607" s="84" t="s">
        <v>129</v>
      </c>
      <c r="W607" s="85" t="b">
        <f t="shared" si="1"/>
        <v>1</v>
      </c>
      <c r="X607" s="53" t="s">
        <v>58</v>
      </c>
      <c r="Y607" s="53"/>
      <c r="Z607" s="63"/>
    </row>
    <row r="608">
      <c r="A608" s="75" t="s">
        <v>995</v>
      </c>
      <c r="B608" s="74">
        <v>7.06323554E9</v>
      </c>
      <c r="C608" s="75" t="s">
        <v>476</v>
      </c>
      <c r="D608" s="76">
        <v>45911.31159722222</v>
      </c>
      <c r="E608" s="75" t="s">
        <v>85</v>
      </c>
      <c r="F608" s="75" t="s">
        <v>129</v>
      </c>
      <c r="G608" s="77" t="s">
        <v>14</v>
      </c>
      <c r="H608" s="77">
        <v>1.0</v>
      </c>
      <c r="I608" s="80"/>
      <c r="J608" s="77">
        <v>1.0</v>
      </c>
      <c r="K608" s="79" t="s">
        <v>19</v>
      </c>
      <c r="L608" s="79">
        <v>50.0</v>
      </c>
      <c r="M608" s="50">
        <v>0.0</v>
      </c>
      <c r="N608" s="79">
        <v>0.0</v>
      </c>
      <c r="O608" s="81">
        <f t="array" ref="O608">IF(A608="", "", (IFNA(IF(A608="", "", INDEX(UpdateSheet!$L:$L, MATCH(1, (UpdateSheet!$G:$G=MAXIFS(UpdateSheet!$G:$G, UpdateSheet!$H:$H, G608, UpdateSheet!$G:$G, "&lt;=" &amp; D608)) * (UpdateSheet!$H:$H=G608), 0))), "") * J608) +
(IFNA(IF(A608="", "", INDEX(UpdateSheet!$P:$P, MATCH(1, (UpdateSheet!$G:$G=MAXIFS(UpdateSheet!$G:$G, UpdateSheet!$M:$M, K608, UpdateSheet!$G:$G, "&lt;=" &amp; D608)) * (UpdateSheet!$M:$M=K608), 0))), "") * N608)
)
</f>
        <v>9500</v>
      </c>
      <c r="P608" s="55">
        <v>7500.0</v>
      </c>
      <c r="Q608" s="82">
        <f t="array" ref="Q608">IF(A608="", "", (IFNA(IF(A608="", "", INDEX(UpdateSheet!$K:$K, MATCH(1, (UpdateSheet!$G:$G=MAXIFS(UpdateSheet!$G:$G, UpdateSheet!$H:$H, G608, UpdateSheet!$I:$I, J608, UpdateSheet!$G:$G, "&lt;=" &amp; D608)) * (UpdateSheet!$H:$H=G608) *(UpdateSheet!$I:$I=J608), 0))), "")) +
(IFNA(IF(A608="", "", INDEX(UpdateSheet!$O:$O, MATCH(1, (UpdateSheet!$G:$G=MAXIFS(UpdateSheet!$G:$G, UpdateSheet!$M:$M, K608,UpdateSheet!$N:$N, N608, UpdateSheet!$G:$G, "&lt;=" &amp; D608)) * (UpdateSheet!$M:$M=K608) *(UpdateSheet!$N:$N=N608), 0))), ""))
)
</f>
        <v>35500</v>
      </c>
      <c r="R608" s="81">
        <v>18500.0</v>
      </c>
      <c r="S608" s="53" t="s">
        <v>72</v>
      </c>
      <c r="T608" s="83">
        <v>45916.0</v>
      </c>
      <c r="U608" s="84" t="s">
        <v>85</v>
      </c>
      <c r="V608" s="84" t="s">
        <v>129</v>
      </c>
      <c r="W608" s="85" t="b">
        <f t="shared" si="1"/>
        <v>1</v>
      </c>
      <c r="X608" s="53" t="s">
        <v>58</v>
      </c>
      <c r="Y608" s="53"/>
      <c r="Z608" s="63"/>
    </row>
    <row r="609">
      <c r="A609" s="75" t="s">
        <v>996</v>
      </c>
      <c r="B609" s="74">
        <v>5.03556401E9</v>
      </c>
      <c r="C609" s="75" t="s">
        <v>12</v>
      </c>
      <c r="D609" s="76">
        <v>45911.38385416666</v>
      </c>
      <c r="E609" s="75" t="s">
        <v>85</v>
      </c>
      <c r="F609" s="75" t="s">
        <v>129</v>
      </c>
      <c r="G609" s="77" t="s">
        <v>14</v>
      </c>
      <c r="H609" s="77">
        <v>2.0</v>
      </c>
      <c r="I609" s="80"/>
      <c r="J609" s="77">
        <v>2.0</v>
      </c>
      <c r="K609" s="79" t="s">
        <v>97</v>
      </c>
      <c r="L609" s="79"/>
      <c r="M609" s="80"/>
      <c r="N609" s="79"/>
      <c r="O609" s="81">
        <f t="array" ref="O609">IF(A609="", "", (IFNA(IF(A609="", "", INDEX(UpdateSheet!$L:$L, MATCH(1, (UpdateSheet!$G:$G=MAXIFS(UpdateSheet!$G:$G, UpdateSheet!$H:$H, G609, UpdateSheet!$G:$G, "&lt;=" &amp; D609)) * (UpdateSheet!$H:$H=G609), 0))), "") * J609) +
(IFNA(IF(A609="", "", INDEX(UpdateSheet!$P:$P, MATCH(1, (UpdateSheet!$G:$G=MAXIFS(UpdateSheet!$G:$G, UpdateSheet!$M:$M, K609, UpdateSheet!$G:$G, "&lt;=" &amp; D609)) * (UpdateSheet!$M:$M=K609), 0))), "") * N609)
)
</f>
        <v>19000</v>
      </c>
      <c r="P609" s="55">
        <v>6000.0</v>
      </c>
      <c r="Q609" s="82">
        <f t="array" ref="Q609">IF(A609="", "", (IFNA(IF(A609="", "", INDEX(UpdateSheet!$K:$K, MATCH(1, (UpdateSheet!$G:$G=MAXIFS(UpdateSheet!$G:$G, UpdateSheet!$H:$H, G609, UpdateSheet!$I:$I, J609, UpdateSheet!$G:$G, "&lt;=" &amp; D609)) * (UpdateSheet!$H:$H=G609) *(UpdateSheet!$I:$I=J609), 0))), "")) +
(IFNA(IF(A609="", "", INDEX(UpdateSheet!$O:$O, MATCH(1, (UpdateSheet!$G:$G=MAXIFS(UpdateSheet!$G:$G, UpdateSheet!$M:$M, K609,UpdateSheet!$N:$N, N609, UpdateSheet!$G:$G, "&lt;=" &amp; D609)) * (UpdateSheet!$M:$M=K609) *(UpdateSheet!$N:$N=N609), 0))), ""))
)
</f>
        <v>49500</v>
      </c>
      <c r="R609" s="81">
        <v>24500.0</v>
      </c>
      <c r="S609" s="53" t="s">
        <v>72</v>
      </c>
      <c r="T609" s="83">
        <v>45980.0</v>
      </c>
      <c r="U609" s="84" t="s">
        <v>87</v>
      </c>
      <c r="V609" s="84" t="s">
        <v>129</v>
      </c>
      <c r="W609" s="85" t="b">
        <f t="shared" si="1"/>
        <v>1</v>
      </c>
      <c r="X609" s="53" t="s">
        <v>11</v>
      </c>
      <c r="Y609" s="53"/>
      <c r="Z609" s="63"/>
    </row>
    <row r="610">
      <c r="A610" s="75" t="s">
        <v>997</v>
      </c>
      <c r="B610" s="74">
        <v>8.063080593E9</v>
      </c>
      <c r="C610" s="75" t="s">
        <v>12</v>
      </c>
      <c r="D610" s="76">
        <v>45911.388703703706</v>
      </c>
      <c r="E610" s="75" t="s">
        <v>85</v>
      </c>
      <c r="F610" s="75" t="s">
        <v>129</v>
      </c>
      <c r="G610" s="77" t="s">
        <v>14</v>
      </c>
      <c r="H610" s="77">
        <v>1.0</v>
      </c>
      <c r="I610" s="80"/>
      <c r="J610" s="77">
        <v>1.0</v>
      </c>
      <c r="K610" s="79" t="s">
        <v>97</v>
      </c>
      <c r="L610" s="79"/>
      <c r="M610" s="80"/>
      <c r="N610" s="79"/>
      <c r="O610" s="81">
        <f t="array" ref="O610">IF(A610="", "", (IFNA(IF(A610="", "", INDEX(UpdateSheet!$L:$L, MATCH(1, (UpdateSheet!$G:$G=MAXIFS(UpdateSheet!$G:$G, UpdateSheet!$H:$H, G610, UpdateSheet!$G:$G, "&lt;=" &amp; D610)) * (UpdateSheet!$H:$H=G610), 0))), "") * J610) +
(IFNA(IF(A610="", "", INDEX(UpdateSheet!$P:$P, MATCH(1, (UpdateSheet!$G:$G=MAXIFS(UpdateSheet!$G:$G, UpdateSheet!$M:$M, K610, UpdateSheet!$G:$G, "&lt;=" &amp; D610)) * (UpdateSheet!$M:$M=K610), 0))), "") * N610)
)
</f>
        <v>9500</v>
      </c>
      <c r="P610" s="86"/>
      <c r="Q610" s="82">
        <f t="array" ref="Q610">IF(A610="", "", (IFNA(IF(A610="", "", INDEX(UpdateSheet!$K:$K, MATCH(1, (UpdateSheet!$G:$G=MAXIFS(UpdateSheet!$G:$G, UpdateSheet!$H:$H, G610, UpdateSheet!$I:$I, J610, UpdateSheet!$G:$G, "&lt;=" &amp; D610)) * (UpdateSheet!$H:$H=G610) *(UpdateSheet!$I:$I=J610), 0))), "")) +
(IFNA(IF(A610="", "", INDEX(UpdateSheet!$O:$O, MATCH(1, (UpdateSheet!$G:$G=MAXIFS(UpdateSheet!$G:$G, UpdateSheet!$M:$M, K610,UpdateSheet!$N:$N, N610, UpdateSheet!$G:$G, "&lt;=" &amp; D610)) * (UpdateSheet!$M:$M=K610) *(UpdateSheet!$N:$N=N610), 0))), ""))
)
</f>
        <v>35500</v>
      </c>
      <c r="R610" s="81">
        <v>26000.0</v>
      </c>
      <c r="S610" s="63" t="str">
        <f t="shared" ref="S610:S611" si="57">if(A610="","","Pending")</f>
        <v>Pending</v>
      </c>
      <c r="T610" s="87"/>
      <c r="U610" s="84" t="s">
        <v>97</v>
      </c>
      <c r="V610" s="84" t="s">
        <v>97</v>
      </c>
      <c r="W610" s="85" t="b">
        <f t="shared" si="1"/>
        <v>0</v>
      </c>
      <c r="X610" s="63"/>
      <c r="Y610" s="53" t="s">
        <v>998</v>
      </c>
      <c r="Z610" s="63"/>
    </row>
    <row r="611">
      <c r="A611" s="75" t="s">
        <v>999</v>
      </c>
      <c r="B611" s="74">
        <v>8.059979322E9</v>
      </c>
      <c r="C611" s="75" t="s">
        <v>12</v>
      </c>
      <c r="D611" s="76">
        <v>45911.39979166667</v>
      </c>
      <c r="E611" s="75" t="s">
        <v>85</v>
      </c>
      <c r="F611" s="75" t="s">
        <v>129</v>
      </c>
      <c r="G611" s="77" t="s">
        <v>14</v>
      </c>
      <c r="H611" s="77">
        <v>2.0</v>
      </c>
      <c r="I611" s="80"/>
      <c r="J611" s="77">
        <v>2.0</v>
      </c>
      <c r="K611" s="79" t="s">
        <v>97</v>
      </c>
      <c r="L611" s="79"/>
      <c r="M611" s="80"/>
      <c r="N611" s="79"/>
      <c r="O611" s="81">
        <f t="array" ref="O611">IF(A611="", "", (IFNA(IF(A611="", "", INDEX(UpdateSheet!$L:$L, MATCH(1, (UpdateSheet!$G:$G=MAXIFS(UpdateSheet!$G:$G, UpdateSheet!$H:$H, G611, UpdateSheet!$G:$G, "&lt;=" &amp; D611)) * (UpdateSheet!$H:$H=G611), 0))), "") * J611) +
(IFNA(IF(A611="", "", INDEX(UpdateSheet!$P:$P, MATCH(1, (UpdateSheet!$G:$G=MAXIFS(UpdateSheet!$G:$G, UpdateSheet!$M:$M, K611, UpdateSheet!$G:$G, "&lt;=" &amp; D611)) * (UpdateSheet!$M:$M=K611), 0))), "") * N611)
)
</f>
        <v>19000</v>
      </c>
      <c r="P611" s="86"/>
      <c r="Q611" s="82">
        <f t="array" ref="Q611">IF(A611="", "", (IFNA(IF(A611="", "", INDEX(UpdateSheet!$K:$K, MATCH(1, (UpdateSheet!$G:$G=MAXIFS(UpdateSheet!$G:$G, UpdateSheet!$H:$H, G611, UpdateSheet!$I:$I, J611, UpdateSheet!$G:$G, "&lt;=" &amp; D611)) * (UpdateSheet!$H:$H=G611) *(UpdateSheet!$I:$I=J611), 0))), "")) +
(IFNA(IF(A611="", "", INDEX(UpdateSheet!$O:$O, MATCH(1, (UpdateSheet!$G:$G=MAXIFS(UpdateSheet!$G:$G, UpdateSheet!$M:$M, K611,UpdateSheet!$N:$N, N611, UpdateSheet!$G:$G, "&lt;=" &amp; D611)) * (UpdateSheet!$M:$M=K611) *(UpdateSheet!$N:$N=N611), 0))), ""))
)
</f>
        <v>49500</v>
      </c>
      <c r="R611" s="81">
        <v>30500.0</v>
      </c>
      <c r="S611" s="63" t="str">
        <f t="shared" si="57"/>
        <v>Pending</v>
      </c>
      <c r="T611" s="87"/>
      <c r="U611" s="84" t="s">
        <v>97</v>
      </c>
      <c r="V611" s="84" t="s">
        <v>97</v>
      </c>
      <c r="W611" s="85" t="b">
        <f t="shared" si="1"/>
        <v>0</v>
      </c>
      <c r="X611" s="63"/>
      <c r="Y611" s="53" t="s">
        <v>1000</v>
      </c>
      <c r="Z611" s="63"/>
    </row>
    <row r="612">
      <c r="A612" s="75" t="s">
        <v>1001</v>
      </c>
      <c r="B612" s="74">
        <v>8.033521833E9</v>
      </c>
      <c r="C612" s="75" t="s">
        <v>191</v>
      </c>
      <c r="D612" s="76">
        <v>45911.42773148148</v>
      </c>
      <c r="E612" s="75" t="s">
        <v>85</v>
      </c>
      <c r="F612" s="75" t="s">
        <v>129</v>
      </c>
      <c r="G612" s="77" t="s">
        <v>14</v>
      </c>
      <c r="H612" s="77">
        <v>2.0</v>
      </c>
      <c r="I612" s="80"/>
      <c r="J612" s="77">
        <v>2.0</v>
      </c>
      <c r="K612" s="79" t="s">
        <v>19</v>
      </c>
      <c r="L612" s="79">
        <v>50.0</v>
      </c>
      <c r="M612" s="50">
        <v>0.0</v>
      </c>
      <c r="N612" s="79">
        <v>0.0</v>
      </c>
      <c r="O612" s="81">
        <f t="array" ref="O612">IF(A612="", "", (IFNA(IF(A612="", "", INDEX(UpdateSheet!$L:$L, MATCH(1, (UpdateSheet!$G:$G=MAXIFS(UpdateSheet!$G:$G, UpdateSheet!$H:$H, G612, UpdateSheet!$G:$G, "&lt;=" &amp; D612)) * (UpdateSheet!$H:$H=G612), 0))), "") * J612) +
(IFNA(IF(A612="", "", INDEX(UpdateSheet!$P:$P, MATCH(1, (UpdateSheet!$G:$G=MAXIFS(UpdateSheet!$G:$G, UpdateSheet!$M:$M, K612, UpdateSheet!$G:$G, "&lt;=" &amp; D612)) * (UpdateSheet!$M:$M=K612), 0))), "") * N612)
)
</f>
        <v>19000</v>
      </c>
      <c r="P612" s="55">
        <v>8000.0</v>
      </c>
      <c r="Q612" s="82">
        <f t="array" ref="Q612">IF(A612="", "", (IFNA(IF(A612="", "", INDEX(UpdateSheet!$K:$K, MATCH(1, (UpdateSheet!$G:$G=MAXIFS(UpdateSheet!$G:$G, UpdateSheet!$H:$H, G612, UpdateSheet!$I:$I, J612, UpdateSheet!$G:$G, "&lt;=" &amp; D612)) * (UpdateSheet!$H:$H=G612) *(UpdateSheet!$I:$I=J612), 0))), "")) +
(IFNA(IF(A612="", "", INDEX(UpdateSheet!$O:$O, MATCH(1, (UpdateSheet!$G:$G=MAXIFS(UpdateSheet!$G:$G, UpdateSheet!$M:$M, K612,UpdateSheet!$N:$N, N612, UpdateSheet!$G:$G, "&lt;=" &amp; D612)) * (UpdateSheet!$M:$M=K612) *(UpdateSheet!$N:$N=N612), 0))), ""))
)
</f>
        <v>49500</v>
      </c>
      <c r="R612" s="81">
        <v>22500.0</v>
      </c>
      <c r="S612" s="53" t="s">
        <v>72</v>
      </c>
      <c r="T612" s="83">
        <v>45911.0</v>
      </c>
      <c r="U612" s="84" t="s">
        <v>85</v>
      </c>
      <c r="V612" s="84" t="s">
        <v>129</v>
      </c>
      <c r="W612" s="85" t="b">
        <f t="shared" si="1"/>
        <v>1</v>
      </c>
      <c r="X612" s="53" t="s">
        <v>35</v>
      </c>
      <c r="Y612" s="63"/>
      <c r="Z612" s="63"/>
    </row>
    <row r="613">
      <c r="A613" s="75" t="s">
        <v>1002</v>
      </c>
      <c r="B613" s="74">
        <v>8.151532604E9</v>
      </c>
      <c r="C613" s="75" t="s">
        <v>62</v>
      </c>
      <c r="D613" s="76">
        <v>45913.23693287037</v>
      </c>
      <c r="E613" s="75" t="s">
        <v>85</v>
      </c>
      <c r="F613" s="75" t="s">
        <v>129</v>
      </c>
      <c r="G613" s="77" t="s">
        <v>14</v>
      </c>
      <c r="H613" s="77">
        <v>1.0</v>
      </c>
      <c r="I613" s="80"/>
      <c r="J613" s="77">
        <v>1.0</v>
      </c>
      <c r="K613" s="79" t="s">
        <v>97</v>
      </c>
      <c r="L613" s="79"/>
      <c r="M613" s="80"/>
      <c r="N613" s="79"/>
      <c r="O613" s="81">
        <f t="array" ref="O613">IF(A613="", "", (IFNA(IF(A613="", "", INDEX(UpdateSheet!$L:$L, MATCH(1, (UpdateSheet!$G:$G=MAXIFS(UpdateSheet!$G:$G, UpdateSheet!$H:$H, G613, UpdateSheet!$G:$G, "&lt;=" &amp; D613)) * (UpdateSheet!$H:$H=G613), 0))), "") * J613) +
(IFNA(IF(A613="", "", INDEX(UpdateSheet!$P:$P, MATCH(1, (UpdateSheet!$G:$G=MAXIFS(UpdateSheet!$G:$G, UpdateSheet!$M:$M, K613, UpdateSheet!$G:$G, "&lt;=" &amp; D613)) * (UpdateSheet!$M:$M=K613), 0))), "") * N613)
)
</f>
        <v>9500</v>
      </c>
      <c r="P613" s="55">
        <v>7000.0</v>
      </c>
      <c r="Q613" s="82">
        <f t="array" ref="Q613">IF(A613="", "", (IFNA(IF(A613="", "", INDEX(UpdateSheet!$K:$K, MATCH(1, (UpdateSheet!$G:$G=MAXIFS(UpdateSheet!$G:$G, UpdateSheet!$H:$H, G613, UpdateSheet!$I:$I, J613, UpdateSheet!$G:$G, "&lt;=" &amp; D613)) * (UpdateSheet!$H:$H=G613) *(UpdateSheet!$I:$I=J613), 0))), "")) +
(IFNA(IF(A613="", "", INDEX(UpdateSheet!$O:$O, MATCH(1, (UpdateSheet!$G:$G=MAXIFS(UpdateSheet!$G:$G, UpdateSheet!$M:$M, K613,UpdateSheet!$N:$N, N613, UpdateSheet!$G:$G, "&lt;=" &amp; D613)) * (UpdateSheet!$M:$M=K613) *(UpdateSheet!$N:$N=N613), 0))), ""))
)
</f>
        <v>35500</v>
      </c>
      <c r="R613" s="81">
        <v>19000.0</v>
      </c>
      <c r="S613" s="53" t="s">
        <v>72</v>
      </c>
      <c r="T613" s="83">
        <v>45915.0</v>
      </c>
      <c r="U613" s="84" t="s">
        <v>85</v>
      </c>
      <c r="V613" s="84" t="s">
        <v>129</v>
      </c>
      <c r="W613" s="85" t="b">
        <f t="shared" si="1"/>
        <v>1</v>
      </c>
      <c r="X613" s="53" t="s">
        <v>60</v>
      </c>
      <c r="Y613" s="53"/>
      <c r="Z613" s="63"/>
    </row>
    <row r="614">
      <c r="A614" s="75" t="s">
        <v>1003</v>
      </c>
      <c r="B614" s="74">
        <v>8.069549581E9</v>
      </c>
      <c r="C614" s="75" t="s">
        <v>27</v>
      </c>
      <c r="D614" s="76">
        <v>45913.30615740741</v>
      </c>
      <c r="E614" s="75" t="s">
        <v>85</v>
      </c>
      <c r="F614" s="75" t="s">
        <v>129</v>
      </c>
      <c r="G614" s="77" t="s">
        <v>14</v>
      </c>
      <c r="H614" s="77">
        <v>2.0</v>
      </c>
      <c r="I614" s="80"/>
      <c r="J614" s="77">
        <v>2.0</v>
      </c>
      <c r="K614" s="79" t="s">
        <v>19</v>
      </c>
      <c r="L614" s="79">
        <v>50.0</v>
      </c>
      <c r="M614" s="80"/>
      <c r="N614" s="79">
        <v>50.0</v>
      </c>
      <c r="O614" s="81">
        <f t="array" ref="O614">IF(A614="", "", (IFNA(IF(A614="", "", INDEX(UpdateSheet!$L:$L, MATCH(1, (UpdateSheet!$G:$G=MAXIFS(UpdateSheet!$G:$G, UpdateSheet!$H:$H, G614, UpdateSheet!$G:$G, "&lt;=" &amp; D614)) * (UpdateSheet!$H:$H=G614), 0))), "") * J614) +
(IFNA(IF(A614="", "", INDEX(UpdateSheet!$P:$P, MATCH(1, (UpdateSheet!$G:$G=MAXIFS(UpdateSheet!$G:$G, UpdateSheet!$M:$M, K614, UpdateSheet!$G:$G, "&lt;=" &amp; D614)) * (UpdateSheet!$M:$M=K614), 0))), "") * N614)
)
</f>
        <v>26500</v>
      </c>
      <c r="P614" s="86"/>
      <c r="Q614" s="82">
        <f t="array" ref="Q614">IF(A614="", "", (IFNA(IF(A614="", "", INDEX(UpdateSheet!$K:$K, MATCH(1, (UpdateSheet!$G:$G=MAXIFS(UpdateSheet!$G:$G, UpdateSheet!$H:$H, G614, UpdateSheet!$I:$I, J614, UpdateSheet!$G:$G, "&lt;=" &amp; D614)) * (UpdateSheet!$H:$H=G614) *(UpdateSheet!$I:$I=J614), 0))), "")) +
(IFNA(IF(A614="", "", INDEX(UpdateSheet!$O:$O, MATCH(1, (UpdateSheet!$G:$G=MAXIFS(UpdateSheet!$G:$G, UpdateSheet!$M:$M, K614,UpdateSheet!$N:$N, N614, UpdateSheet!$G:$G, "&lt;=" &amp; D614)) * (UpdateSheet!$M:$M=K614) *(UpdateSheet!$N:$N=N614), 0))), ""))
)
</f>
        <v>80000</v>
      </c>
      <c r="R614" s="81">
        <v>53500.0</v>
      </c>
      <c r="S614" s="53" t="s">
        <v>72</v>
      </c>
      <c r="T614" s="83">
        <v>45919.0</v>
      </c>
      <c r="U614" s="84" t="s">
        <v>85</v>
      </c>
      <c r="V614" s="84" t="s">
        <v>129</v>
      </c>
      <c r="W614" s="85" t="b">
        <f t="shared" si="1"/>
        <v>1</v>
      </c>
      <c r="X614" s="53" t="s">
        <v>65</v>
      </c>
      <c r="Y614" s="63"/>
      <c r="Z614" s="63"/>
    </row>
    <row r="615">
      <c r="A615" s="75" t="s">
        <v>1004</v>
      </c>
      <c r="B615" s="74">
        <v>8.033034859E9</v>
      </c>
      <c r="C615" s="75" t="s">
        <v>27</v>
      </c>
      <c r="D615" s="76">
        <v>45913.3390162037</v>
      </c>
      <c r="E615" s="75" t="s">
        <v>85</v>
      </c>
      <c r="F615" s="75" t="s">
        <v>129</v>
      </c>
      <c r="G615" s="77" t="s">
        <v>14</v>
      </c>
      <c r="H615" s="77">
        <v>1.0</v>
      </c>
      <c r="I615" s="80"/>
      <c r="J615" s="77">
        <v>1.0</v>
      </c>
      <c r="K615" s="79" t="s">
        <v>19</v>
      </c>
      <c r="L615" s="79">
        <v>50.0</v>
      </c>
      <c r="M615" s="80"/>
      <c r="N615" s="79">
        <v>50.0</v>
      </c>
      <c r="O615" s="81">
        <f t="array" ref="O615">IF(A615="", "", (IFNA(IF(A615="", "", INDEX(UpdateSheet!$L:$L, MATCH(1, (UpdateSheet!$G:$G=MAXIFS(UpdateSheet!$G:$G, UpdateSheet!$H:$H, G615, UpdateSheet!$G:$G, "&lt;=" &amp; D615)) * (UpdateSheet!$H:$H=G615), 0))), "") * J615) +
(IFNA(IF(A615="", "", INDEX(UpdateSheet!$P:$P, MATCH(1, (UpdateSheet!$G:$G=MAXIFS(UpdateSheet!$G:$G, UpdateSheet!$M:$M, K615, UpdateSheet!$G:$G, "&lt;=" &amp; D615)) * (UpdateSheet!$M:$M=K615), 0))), "") * N615)
)
</f>
        <v>17000</v>
      </c>
      <c r="P615" s="55">
        <v>4000.0</v>
      </c>
      <c r="Q615" s="82">
        <f t="array" ref="Q615">IF(A615="", "", (IFNA(IF(A615="", "", INDEX(UpdateSheet!$K:$K, MATCH(1, (UpdateSheet!$G:$G=MAXIFS(UpdateSheet!$G:$G, UpdateSheet!$H:$H, G615, UpdateSheet!$I:$I, J615, UpdateSheet!$G:$G, "&lt;=" &amp; D615)) * (UpdateSheet!$H:$H=G615) *(UpdateSheet!$I:$I=J615), 0))), "")) +
(IFNA(IF(A615="", "", INDEX(UpdateSheet!$O:$O, MATCH(1, (UpdateSheet!$G:$G=MAXIFS(UpdateSheet!$G:$G, UpdateSheet!$M:$M, K615,UpdateSheet!$N:$N, N615, UpdateSheet!$G:$G, "&lt;=" &amp; D615)) * (UpdateSheet!$M:$M=K615) *(UpdateSheet!$N:$N=N615), 0))), ""))
)
</f>
        <v>66000</v>
      </c>
      <c r="R615" s="81">
        <v>45000.0</v>
      </c>
      <c r="S615" s="53" t="s">
        <v>72</v>
      </c>
      <c r="T615" s="83">
        <v>45913.0</v>
      </c>
      <c r="U615" s="84" t="s">
        <v>85</v>
      </c>
      <c r="V615" s="84" t="s">
        <v>129</v>
      </c>
      <c r="W615" s="85" t="b">
        <f t="shared" si="1"/>
        <v>1</v>
      </c>
      <c r="X615" s="53" t="s">
        <v>57</v>
      </c>
      <c r="Y615" s="63"/>
      <c r="Z615" s="63"/>
    </row>
    <row r="616">
      <c r="A616" s="75" t="s">
        <v>1005</v>
      </c>
      <c r="B616" s="74">
        <v>8.033495288E9</v>
      </c>
      <c r="C616" s="75" t="s">
        <v>12</v>
      </c>
      <c r="D616" s="76">
        <v>45913.34534722222</v>
      </c>
      <c r="E616" s="75" t="s">
        <v>85</v>
      </c>
      <c r="F616" s="75" t="s">
        <v>129</v>
      </c>
      <c r="G616" s="77" t="s">
        <v>14</v>
      </c>
      <c r="H616" s="77">
        <v>1.0</v>
      </c>
      <c r="I616" s="80"/>
      <c r="J616" s="77">
        <v>1.0</v>
      </c>
      <c r="K616" s="79" t="s">
        <v>97</v>
      </c>
      <c r="L616" s="79"/>
      <c r="M616" s="80"/>
      <c r="N616" s="79"/>
      <c r="O616" s="81">
        <f t="array" ref="O616">IF(A616="", "", (IFNA(IF(A616="", "", INDEX(UpdateSheet!$L:$L, MATCH(1, (UpdateSheet!$G:$G=MAXIFS(UpdateSheet!$G:$G, UpdateSheet!$H:$H, G616, UpdateSheet!$G:$G, "&lt;=" &amp; D616)) * (UpdateSheet!$H:$H=G616), 0))), "") * J616) +
(IFNA(IF(A616="", "", INDEX(UpdateSheet!$P:$P, MATCH(1, (UpdateSheet!$G:$G=MAXIFS(UpdateSheet!$G:$G, UpdateSheet!$M:$M, K616, UpdateSheet!$G:$G, "&lt;=" &amp; D616)) * (UpdateSheet!$M:$M=K616), 0))), "") * N616)
)
</f>
        <v>9500</v>
      </c>
      <c r="P616" s="86"/>
      <c r="Q616" s="82">
        <f t="array" ref="Q616">IF(A616="", "", (IFNA(IF(A616="", "", INDEX(UpdateSheet!$K:$K, MATCH(1, (UpdateSheet!$G:$G=MAXIFS(UpdateSheet!$G:$G, UpdateSheet!$H:$H, G616, UpdateSheet!$I:$I, J616, UpdateSheet!$G:$G, "&lt;=" &amp; D616)) * (UpdateSheet!$H:$H=G616) *(UpdateSheet!$I:$I=J616), 0))), "")) +
(IFNA(IF(A616="", "", INDEX(UpdateSheet!$O:$O, MATCH(1, (UpdateSheet!$G:$G=MAXIFS(UpdateSheet!$G:$G, UpdateSheet!$M:$M, K616,UpdateSheet!$N:$N, N616, UpdateSheet!$G:$G, "&lt;=" &amp; D616)) * (UpdateSheet!$M:$M=K616) *(UpdateSheet!$N:$N=N616), 0))), ""))
)
</f>
        <v>35500</v>
      </c>
      <c r="R616" s="81">
        <v>26000.0</v>
      </c>
      <c r="S616" s="63" t="str">
        <f t="shared" ref="S616:S618" si="58">if(A616="","","Pending")</f>
        <v>Pending</v>
      </c>
      <c r="T616" s="87"/>
      <c r="U616" s="84" t="s">
        <v>97</v>
      </c>
      <c r="V616" s="84" t="s">
        <v>97</v>
      </c>
      <c r="W616" s="85" t="b">
        <f t="shared" si="1"/>
        <v>0</v>
      </c>
      <c r="X616" s="63"/>
      <c r="Y616" s="63"/>
      <c r="Z616" s="63"/>
    </row>
    <row r="617">
      <c r="A617" s="75" t="s">
        <v>1006</v>
      </c>
      <c r="B617" s="74">
        <v>8.037245956E9</v>
      </c>
      <c r="C617" s="75" t="s">
        <v>211</v>
      </c>
      <c r="D617" s="76">
        <v>45913.36783564815</v>
      </c>
      <c r="E617" s="75" t="s">
        <v>85</v>
      </c>
      <c r="F617" s="75" t="s">
        <v>129</v>
      </c>
      <c r="G617" s="77" t="s">
        <v>14</v>
      </c>
      <c r="H617" s="77">
        <v>2.0</v>
      </c>
      <c r="I617" s="80"/>
      <c r="J617" s="77">
        <v>2.0</v>
      </c>
      <c r="K617" s="79" t="s">
        <v>97</v>
      </c>
      <c r="L617" s="79"/>
      <c r="M617" s="80"/>
      <c r="N617" s="79"/>
      <c r="O617" s="81">
        <f t="array" ref="O617">IF(A617="", "", (IFNA(IF(A617="", "", INDEX(UpdateSheet!$L:$L, MATCH(1, (UpdateSheet!$G:$G=MAXIFS(UpdateSheet!$G:$G, UpdateSheet!$H:$H, G617, UpdateSheet!$G:$G, "&lt;=" &amp; D617)) * (UpdateSheet!$H:$H=G617), 0))), "") * J617) +
(IFNA(IF(A617="", "", INDEX(UpdateSheet!$P:$P, MATCH(1, (UpdateSheet!$G:$G=MAXIFS(UpdateSheet!$G:$G, UpdateSheet!$M:$M, K617, UpdateSheet!$G:$G, "&lt;=" &amp; D617)) * (UpdateSheet!$M:$M=K617), 0))), "") * N617)
)
</f>
        <v>19000</v>
      </c>
      <c r="P617" s="86"/>
      <c r="Q617" s="82">
        <f t="array" ref="Q617">IF(A617="", "", (IFNA(IF(A617="", "", INDEX(UpdateSheet!$K:$K, MATCH(1, (UpdateSheet!$G:$G=MAXIFS(UpdateSheet!$G:$G, UpdateSheet!$H:$H, G617, UpdateSheet!$I:$I, J617, UpdateSheet!$G:$G, "&lt;=" &amp; D617)) * (UpdateSheet!$H:$H=G617) *(UpdateSheet!$I:$I=J617), 0))), "")) +
(IFNA(IF(A617="", "", INDEX(UpdateSheet!$O:$O, MATCH(1, (UpdateSheet!$G:$G=MAXIFS(UpdateSheet!$G:$G, UpdateSheet!$M:$M, K617,UpdateSheet!$N:$N, N617, UpdateSheet!$G:$G, "&lt;=" &amp; D617)) * (UpdateSheet!$M:$M=K617) *(UpdateSheet!$N:$N=N617), 0))), ""))
)
</f>
        <v>49500</v>
      </c>
      <c r="R617" s="81">
        <v>30500.0</v>
      </c>
      <c r="S617" s="63" t="str">
        <f t="shared" si="58"/>
        <v>Pending</v>
      </c>
      <c r="T617" s="87"/>
      <c r="U617" s="84" t="s">
        <v>97</v>
      </c>
      <c r="V617" s="84" t="s">
        <v>97</v>
      </c>
      <c r="W617" s="85" t="b">
        <f t="shared" si="1"/>
        <v>0</v>
      </c>
      <c r="X617" s="63"/>
      <c r="Y617" s="53" t="s">
        <v>1007</v>
      </c>
      <c r="Z617" s="63"/>
    </row>
    <row r="618">
      <c r="A618" s="75" t="s">
        <v>1008</v>
      </c>
      <c r="B618" s="74">
        <v>8.10608722E9</v>
      </c>
      <c r="C618" s="75" t="s">
        <v>156</v>
      </c>
      <c r="D618" s="76">
        <v>45913.382685185185</v>
      </c>
      <c r="E618" s="75" t="s">
        <v>85</v>
      </c>
      <c r="F618" s="75" t="s">
        <v>129</v>
      </c>
      <c r="G618" s="77" t="s">
        <v>14</v>
      </c>
      <c r="H618" s="77">
        <v>1.0</v>
      </c>
      <c r="I618" s="80"/>
      <c r="J618" s="77">
        <v>1.0</v>
      </c>
      <c r="K618" s="79" t="s">
        <v>97</v>
      </c>
      <c r="L618" s="79"/>
      <c r="M618" s="80"/>
      <c r="N618" s="79"/>
      <c r="O618" s="81">
        <f t="array" ref="O618">IF(A618="", "", (IFNA(IF(A618="", "", INDEX(UpdateSheet!$L:$L, MATCH(1, (UpdateSheet!$G:$G=MAXIFS(UpdateSheet!$G:$G, UpdateSheet!$H:$H, G618, UpdateSheet!$G:$G, "&lt;=" &amp; D618)) * (UpdateSheet!$H:$H=G618), 0))), "") * J618) +
(IFNA(IF(A618="", "", INDEX(UpdateSheet!$P:$P, MATCH(1, (UpdateSheet!$G:$G=MAXIFS(UpdateSheet!$G:$G, UpdateSheet!$M:$M, K618, UpdateSheet!$G:$G, "&lt;=" &amp; D618)) * (UpdateSheet!$M:$M=K618), 0))), "") * N618)
)
</f>
        <v>9500</v>
      </c>
      <c r="P618" s="86"/>
      <c r="Q618" s="82">
        <f t="array" ref="Q618">IF(A618="", "", (IFNA(IF(A618="", "", INDEX(UpdateSheet!$K:$K, MATCH(1, (UpdateSheet!$G:$G=MAXIFS(UpdateSheet!$G:$G, UpdateSheet!$H:$H, G618, UpdateSheet!$I:$I, J618, UpdateSheet!$G:$G, "&lt;=" &amp; D618)) * (UpdateSheet!$H:$H=G618) *(UpdateSheet!$I:$I=J618), 0))), "")) +
(IFNA(IF(A618="", "", INDEX(UpdateSheet!$O:$O, MATCH(1, (UpdateSheet!$G:$G=MAXIFS(UpdateSheet!$G:$G, UpdateSheet!$M:$M, K618,UpdateSheet!$N:$N, N618, UpdateSheet!$G:$G, "&lt;=" &amp; D618)) * (UpdateSheet!$M:$M=K618) *(UpdateSheet!$N:$N=N618), 0))), ""))
)
</f>
        <v>35500</v>
      </c>
      <c r="R618" s="81">
        <v>26000.0</v>
      </c>
      <c r="S618" s="63" t="str">
        <f t="shared" si="58"/>
        <v>Pending</v>
      </c>
      <c r="T618" s="87"/>
      <c r="U618" s="84" t="s">
        <v>97</v>
      </c>
      <c r="V618" s="84" t="s">
        <v>97</v>
      </c>
      <c r="W618" s="85" t="b">
        <f t="shared" si="1"/>
        <v>0</v>
      </c>
      <c r="X618" s="63"/>
      <c r="Y618" s="63"/>
      <c r="Z618" s="63"/>
    </row>
    <row r="619">
      <c r="A619" s="75" t="s">
        <v>1009</v>
      </c>
      <c r="B619" s="74">
        <v>8.038803087E9</v>
      </c>
      <c r="C619" s="75" t="s">
        <v>27</v>
      </c>
      <c r="D619" s="76">
        <v>45913.39864583334</v>
      </c>
      <c r="E619" s="75" t="s">
        <v>85</v>
      </c>
      <c r="F619" s="75" t="s">
        <v>129</v>
      </c>
      <c r="G619" s="77" t="s">
        <v>14</v>
      </c>
      <c r="H619" s="77">
        <v>2.0</v>
      </c>
      <c r="I619" s="80"/>
      <c r="J619" s="77">
        <v>2.0</v>
      </c>
      <c r="K619" s="79" t="s">
        <v>97</v>
      </c>
      <c r="L619" s="79"/>
      <c r="M619" s="80"/>
      <c r="N619" s="79"/>
      <c r="O619" s="81">
        <f t="array" ref="O619">IF(A619="", "", (IFNA(IF(A619="", "", INDEX(UpdateSheet!$L:$L, MATCH(1, (UpdateSheet!$G:$G=MAXIFS(UpdateSheet!$G:$G, UpdateSheet!$H:$H, G619, UpdateSheet!$G:$G, "&lt;=" &amp; D619)) * (UpdateSheet!$H:$H=G619), 0))), "") * J619) +
(IFNA(IF(A619="", "", INDEX(UpdateSheet!$P:$P, MATCH(1, (UpdateSheet!$G:$G=MAXIFS(UpdateSheet!$G:$G, UpdateSheet!$M:$M, K619, UpdateSheet!$G:$G, "&lt;=" &amp; D619)) * (UpdateSheet!$M:$M=K619), 0))), "") * N619)
)
</f>
        <v>19000</v>
      </c>
      <c r="P619" s="86"/>
      <c r="Q619" s="82">
        <f t="array" ref="Q619">IF(A619="", "", (IFNA(IF(A619="", "", INDEX(UpdateSheet!$K:$K, MATCH(1, (UpdateSheet!$G:$G=MAXIFS(UpdateSheet!$G:$G, UpdateSheet!$H:$H, G619, UpdateSheet!$I:$I, J619, UpdateSheet!$G:$G, "&lt;=" &amp; D619)) * (UpdateSheet!$H:$H=G619) *(UpdateSheet!$I:$I=J619), 0))), "")) +
(IFNA(IF(A619="", "", INDEX(UpdateSheet!$O:$O, MATCH(1, (UpdateSheet!$G:$G=MAXIFS(UpdateSheet!$G:$G, UpdateSheet!$M:$M, K619,UpdateSheet!$N:$N, N619, UpdateSheet!$G:$G, "&lt;=" &amp; D619)) * (UpdateSheet!$M:$M=K619) *(UpdateSheet!$N:$N=N619), 0))), ""))
)
</f>
        <v>49500</v>
      </c>
      <c r="R619" s="81">
        <v>30500.0</v>
      </c>
      <c r="S619" s="53" t="s">
        <v>72</v>
      </c>
      <c r="T619" s="83">
        <v>45915.0</v>
      </c>
      <c r="U619" s="84" t="s">
        <v>85</v>
      </c>
      <c r="V619" s="84" t="s">
        <v>129</v>
      </c>
      <c r="W619" s="85" t="b">
        <f t="shared" si="1"/>
        <v>1</v>
      </c>
      <c r="X619" s="53" t="s">
        <v>65</v>
      </c>
      <c r="Y619" s="53" t="s">
        <v>824</v>
      </c>
      <c r="Z619" s="63"/>
    </row>
    <row r="620">
      <c r="A620" s="75" t="s">
        <v>1010</v>
      </c>
      <c r="B620" s="74">
        <v>8.140272758E9</v>
      </c>
      <c r="C620" s="75" t="s">
        <v>64</v>
      </c>
      <c r="D620" s="76">
        <v>45913.429444444446</v>
      </c>
      <c r="E620" s="75" t="s">
        <v>85</v>
      </c>
      <c r="F620" s="75" t="s">
        <v>129</v>
      </c>
      <c r="G620" s="77" t="s">
        <v>14</v>
      </c>
      <c r="H620" s="77">
        <v>2.0</v>
      </c>
      <c r="I620" s="80"/>
      <c r="J620" s="77">
        <v>2.0</v>
      </c>
      <c r="K620" s="79" t="s">
        <v>19</v>
      </c>
      <c r="L620" s="79">
        <v>200.0</v>
      </c>
      <c r="M620" s="80"/>
      <c r="N620" s="79">
        <v>200.0</v>
      </c>
      <c r="O620" s="81">
        <f t="array" ref="O620">IF(A620="", "", (IFNA(IF(A620="", "", INDEX(UpdateSheet!$L:$L, MATCH(1, (UpdateSheet!$G:$G=MAXIFS(UpdateSheet!$G:$G, UpdateSheet!$H:$H, G620, UpdateSheet!$G:$G, "&lt;=" &amp; D620)) * (UpdateSheet!$H:$H=G620), 0))), "") * J620) +
(IFNA(IF(A620="", "", INDEX(UpdateSheet!$P:$P, MATCH(1, (UpdateSheet!$G:$G=MAXIFS(UpdateSheet!$G:$G, UpdateSheet!$M:$M, K620, UpdateSheet!$G:$G, "&lt;=" &amp; D620)) * (UpdateSheet!$M:$M=K620), 0))), "") * N620)
)
</f>
        <v>49000</v>
      </c>
      <c r="P620" s="86"/>
      <c r="Q620" s="82">
        <f t="array" ref="Q620">IF(A620="", "", (IFNA(IF(A620="", "", INDEX(UpdateSheet!$K:$K, MATCH(1, (UpdateSheet!$G:$G=MAXIFS(UpdateSheet!$G:$G, UpdateSheet!$H:$H, G620, UpdateSheet!$I:$I, J620, UpdateSheet!$G:$G, "&lt;=" &amp; D620)) * (UpdateSheet!$H:$H=G620) *(UpdateSheet!$I:$I=J620), 0))), "")) +
(IFNA(IF(A620="", "", INDEX(UpdateSheet!$O:$O, MATCH(1, (UpdateSheet!$G:$G=MAXIFS(UpdateSheet!$G:$G, UpdateSheet!$M:$M, K620,UpdateSheet!$N:$N, N620, UpdateSheet!$G:$G, "&lt;=" &amp; D620)) * (UpdateSheet!$M:$M=K620) *(UpdateSheet!$N:$N=N620), 0))), ""))
)
</f>
        <v>134000</v>
      </c>
      <c r="R620" s="81">
        <v>85000.0</v>
      </c>
      <c r="S620" s="63" t="str">
        <f t="shared" ref="S620:S621" si="59">if(A620="","","Pending")</f>
        <v>Pending</v>
      </c>
      <c r="T620" s="87"/>
      <c r="U620" s="84" t="s">
        <v>97</v>
      </c>
      <c r="V620" s="84" t="s">
        <v>97</v>
      </c>
      <c r="W620" s="85" t="b">
        <f t="shared" si="1"/>
        <v>0</v>
      </c>
      <c r="X620" s="63"/>
      <c r="Y620" s="63"/>
      <c r="Z620" s="63"/>
    </row>
    <row r="621">
      <c r="A621" s="75" t="s">
        <v>1011</v>
      </c>
      <c r="B621" s="74">
        <v>8.164901365E9</v>
      </c>
      <c r="C621" s="75" t="s">
        <v>156</v>
      </c>
      <c r="D621" s="76">
        <v>45913.43398148148</v>
      </c>
      <c r="E621" s="75" t="s">
        <v>85</v>
      </c>
      <c r="F621" s="75" t="s">
        <v>129</v>
      </c>
      <c r="G621" s="77" t="s">
        <v>14</v>
      </c>
      <c r="H621" s="77">
        <v>1.0</v>
      </c>
      <c r="I621" s="80"/>
      <c r="J621" s="77">
        <v>1.0</v>
      </c>
      <c r="K621" s="79" t="s">
        <v>19</v>
      </c>
      <c r="L621" s="79">
        <v>50.0</v>
      </c>
      <c r="M621" s="80"/>
      <c r="N621" s="79">
        <v>50.0</v>
      </c>
      <c r="O621" s="81">
        <f t="array" ref="O621">IF(A621="", "", (IFNA(IF(A621="", "", INDEX(UpdateSheet!$L:$L, MATCH(1, (UpdateSheet!$G:$G=MAXIFS(UpdateSheet!$G:$G, UpdateSheet!$H:$H, G621, UpdateSheet!$G:$G, "&lt;=" &amp; D621)) * (UpdateSheet!$H:$H=G621), 0))), "") * J621) +
(IFNA(IF(A621="", "", INDEX(UpdateSheet!$P:$P, MATCH(1, (UpdateSheet!$G:$G=MAXIFS(UpdateSheet!$G:$G, UpdateSheet!$M:$M, K621, UpdateSheet!$G:$G, "&lt;=" &amp; D621)) * (UpdateSheet!$M:$M=K621), 0))), "") * N621)
)
</f>
        <v>17000</v>
      </c>
      <c r="P621" s="86"/>
      <c r="Q621" s="82">
        <f t="array" ref="Q621">IF(A621="", "", (IFNA(IF(A621="", "", INDEX(UpdateSheet!$K:$K, MATCH(1, (UpdateSheet!$G:$G=MAXIFS(UpdateSheet!$G:$G, UpdateSheet!$H:$H, G621, UpdateSheet!$I:$I, J621, UpdateSheet!$G:$G, "&lt;=" &amp; D621)) * (UpdateSheet!$H:$H=G621) *(UpdateSheet!$I:$I=J621), 0))), "")) +
(IFNA(IF(A621="", "", INDEX(UpdateSheet!$O:$O, MATCH(1, (UpdateSheet!$G:$G=MAXIFS(UpdateSheet!$G:$G, UpdateSheet!$M:$M, K621,UpdateSheet!$N:$N, N621, UpdateSheet!$G:$G, "&lt;=" &amp; D621)) * (UpdateSheet!$M:$M=K621) *(UpdateSheet!$N:$N=N621), 0))), ""))
)
</f>
        <v>66000</v>
      </c>
      <c r="R621" s="81">
        <v>49000.0</v>
      </c>
      <c r="S621" s="63" t="str">
        <f t="shared" si="59"/>
        <v>Pending</v>
      </c>
      <c r="T621" s="87"/>
      <c r="U621" s="84" t="s">
        <v>97</v>
      </c>
      <c r="V621" s="84" t="s">
        <v>97</v>
      </c>
      <c r="W621" s="85" t="b">
        <f t="shared" si="1"/>
        <v>0</v>
      </c>
      <c r="X621" s="63"/>
      <c r="Y621" s="53" t="s">
        <v>1012</v>
      </c>
      <c r="Z621" s="63"/>
    </row>
    <row r="622">
      <c r="A622" s="75" t="s">
        <v>1013</v>
      </c>
      <c r="B622" s="74">
        <v>8.060516587E9</v>
      </c>
      <c r="C622" s="75" t="s">
        <v>191</v>
      </c>
      <c r="D622" s="76">
        <v>45913.455092592594</v>
      </c>
      <c r="E622" s="75" t="s">
        <v>85</v>
      </c>
      <c r="F622" s="75" t="s">
        <v>129</v>
      </c>
      <c r="G622" s="77" t="s">
        <v>14</v>
      </c>
      <c r="H622" s="77">
        <v>1.0</v>
      </c>
      <c r="I622" s="80"/>
      <c r="J622" s="77">
        <v>1.0</v>
      </c>
      <c r="K622" s="79" t="s">
        <v>97</v>
      </c>
      <c r="L622" s="79"/>
      <c r="M622" s="80"/>
      <c r="N622" s="79"/>
      <c r="O622" s="81">
        <f t="array" ref="O622">IF(A622="", "", (IFNA(IF(A622="", "", INDEX(UpdateSheet!$L:$L, MATCH(1, (UpdateSheet!$G:$G=MAXIFS(UpdateSheet!$G:$G, UpdateSheet!$H:$H, G622, UpdateSheet!$G:$G, "&lt;=" &amp; D622)) * (UpdateSheet!$H:$H=G622), 0))), "") * J622) +
(IFNA(IF(A622="", "", INDEX(UpdateSheet!$P:$P, MATCH(1, (UpdateSheet!$G:$G=MAXIFS(UpdateSheet!$G:$G, UpdateSheet!$M:$M, K622, UpdateSheet!$G:$G, "&lt;=" &amp; D622)) * (UpdateSheet!$M:$M=K622), 0))), "") * N622)
)
</f>
        <v>9500</v>
      </c>
      <c r="P622" s="55">
        <v>5000.0</v>
      </c>
      <c r="Q622" s="82">
        <f t="array" ref="Q622">IF(A622="", "", (IFNA(IF(A622="", "", INDEX(UpdateSheet!$K:$K, MATCH(1, (UpdateSheet!$G:$G=MAXIFS(UpdateSheet!$G:$G, UpdateSheet!$H:$H, G622, UpdateSheet!$I:$I, J622, UpdateSheet!$G:$G, "&lt;=" &amp; D622)) * (UpdateSheet!$H:$H=G622) *(UpdateSheet!$I:$I=J622), 0))), "")) +
(IFNA(IF(A622="", "", INDEX(UpdateSheet!$O:$O, MATCH(1, (UpdateSheet!$G:$G=MAXIFS(UpdateSheet!$G:$G, UpdateSheet!$M:$M, K622,UpdateSheet!$N:$N, N622, UpdateSheet!$G:$G, "&lt;=" &amp; D622)) * (UpdateSheet!$M:$M=K622) *(UpdateSheet!$N:$N=N622), 0))), ""))
)
</f>
        <v>35500</v>
      </c>
      <c r="R622" s="81">
        <v>21000.0</v>
      </c>
      <c r="S622" s="53" t="s">
        <v>72</v>
      </c>
      <c r="T622" s="83">
        <v>45913.0</v>
      </c>
      <c r="U622" s="84" t="s">
        <v>85</v>
      </c>
      <c r="V622" s="84" t="s">
        <v>129</v>
      </c>
      <c r="W622" s="85" t="b">
        <f t="shared" si="1"/>
        <v>1</v>
      </c>
      <c r="X622" s="53" t="s">
        <v>35</v>
      </c>
      <c r="Y622" s="63"/>
      <c r="Z622" s="63"/>
    </row>
    <row r="623">
      <c r="A623" s="75" t="s">
        <v>1014</v>
      </c>
      <c r="B623" s="74">
        <v>8.105906252E9</v>
      </c>
      <c r="C623" s="75" t="s">
        <v>52</v>
      </c>
      <c r="D623" s="76">
        <v>45913.62520833334</v>
      </c>
      <c r="E623" s="75" t="s">
        <v>85</v>
      </c>
      <c r="F623" s="75" t="s">
        <v>129</v>
      </c>
      <c r="G623" s="77" t="s">
        <v>14</v>
      </c>
      <c r="H623" s="77">
        <v>1.0</v>
      </c>
      <c r="I623" s="80"/>
      <c r="J623" s="77">
        <v>1.0</v>
      </c>
      <c r="K623" s="79" t="s">
        <v>97</v>
      </c>
      <c r="L623" s="79"/>
      <c r="M623" s="80"/>
      <c r="N623" s="79"/>
      <c r="O623" s="81">
        <f t="array" ref="O623">IF(A623="", "", (IFNA(IF(A623="", "", INDEX(UpdateSheet!$L:$L, MATCH(1, (UpdateSheet!$G:$G=MAXIFS(UpdateSheet!$G:$G, UpdateSheet!$H:$H, G623, UpdateSheet!$G:$G, "&lt;=" &amp; D623)) * (UpdateSheet!$H:$H=G623), 0))), "") * J623) +
(IFNA(IF(A623="", "", INDEX(UpdateSheet!$P:$P, MATCH(1, (UpdateSheet!$G:$G=MAXIFS(UpdateSheet!$G:$G, UpdateSheet!$M:$M, K623, UpdateSheet!$G:$G, "&lt;=" &amp; D623)) * (UpdateSheet!$M:$M=K623), 0))), "") * N623)
)
</f>
        <v>9500</v>
      </c>
      <c r="P623" s="86"/>
      <c r="Q623" s="82">
        <f t="array" ref="Q623">IF(A623="", "", (IFNA(IF(A623="", "", INDEX(UpdateSheet!$K:$K, MATCH(1, (UpdateSheet!$G:$G=MAXIFS(UpdateSheet!$G:$G, UpdateSheet!$H:$H, G623, UpdateSheet!$I:$I, J623, UpdateSheet!$G:$G, "&lt;=" &amp; D623)) * (UpdateSheet!$H:$H=G623) *(UpdateSheet!$I:$I=J623), 0))), "")) +
(IFNA(IF(A623="", "", INDEX(UpdateSheet!$O:$O, MATCH(1, (UpdateSheet!$G:$G=MAXIFS(UpdateSheet!$G:$G, UpdateSheet!$M:$M, K623,UpdateSheet!$N:$N, N623, UpdateSheet!$G:$G, "&lt;=" &amp; D623)) * (UpdateSheet!$M:$M=K623) *(UpdateSheet!$N:$N=N623), 0))), ""))
)
</f>
        <v>35500</v>
      </c>
      <c r="R623" s="81">
        <v>26000.0</v>
      </c>
      <c r="S623" s="63" t="str">
        <f>if(A623="","","Pending")</f>
        <v>Pending</v>
      </c>
      <c r="T623" s="87"/>
      <c r="U623" s="84" t="s">
        <v>97</v>
      </c>
      <c r="V623" s="84" t="s">
        <v>97</v>
      </c>
      <c r="W623" s="85" t="b">
        <f t="shared" si="1"/>
        <v>0</v>
      </c>
      <c r="X623" s="63"/>
      <c r="Y623" s="63"/>
      <c r="Z623" s="63"/>
    </row>
    <row r="624">
      <c r="A624" s="75" t="s">
        <v>1015</v>
      </c>
      <c r="B624" s="74">
        <v>8.104483367E9</v>
      </c>
      <c r="C624" s="75" t="s">
        <v>149</v>
      </c>
      <c r="D624" s="76">
        <v>45913.67607638889</v>
      </c>
      <c r="E624" s="75" t="s">
        <v>85</v>
      </c>
      <c r="F624" s="75" t="s">
        <v>129</v>
      </c>
      <c r="G624" s="77" t="s">
        <v>14</v>
      </c>
      <c r="H624" s="77">
        <v>1.0</v>
      </c>
      <c r="I624" s="80"/>
      <c r="J624" s="77">
        <v>1.0</v>
      </c>
      <c r="K624" s="79" t="s">
        <v>97</v>
      </c>
      <c r="L624" s="79"/>
      <c r="M624" s="80"/>
      <c r="N624" s="79"/>
      <c r="O624" s="81">
        <f t="array" ref="O624">IF(A624="", "", (IFNA(IF(A624="", "", INDEX(UpdateSheet!$L:$L, MATCH(1, (UpdateSheet!$G:$G=MAXIFS(UpdateSheet!$G:$G, UpdateSheet!$H:$H, G624, UpdateSheet!$G:$G, "&lt;=" &amp; D624)) * (UpdateSheet!$H:$H=G624), 0))), "") * J624) +
(IFNA(IF(A624="", "", INDEX(UpdateSheet!$P:$P, MATCH(1, (UpdateSheet!$G:$G=MAXIFS(UpdateSheet!$G:$G, UpdateSheet!$M:$M, K624, UpdateSheet!$G:$G, "&lt;=" &amp; D624)) * (UpdateSheet!$M:$M=K624), 0))), "") * N624)
)
</f>
        <v>9500</v>
      </c>
      <c r="P624" s="55">
        <v>7500.0</v>
      </c>
      <c r="Q624" s="82">
        <f t="array" ref="Q624">IF(A624="", "", (IFNA(IF(A624="", "", INDEX(UpdateSheet!$K:$K, MATCH(1, (UpdateSheet!$G:$G=MAXIFS(UpdateSheet!$G:$G, UpdateSheet!$H:$H, G624, UpdateSheet!$I:$I, J624, UpdateSheet!$G:$G, "&lt;=" &amp; D624)) * (UpdateSheet!$H:$H=G624) *(UpdateSheet!$I:$I=J624), 0))), "")) +
(IFNA(IF(A624="", "", INDEX(UpdateSheet!$O:$O, MATCH(1, (UpdateSheet!$G:$G=MAXIFS(UpdateSheet!$G:$G, UpdateSheet!$M:$M, K624,UpdateSheet!$N:$N, N624, UpdateSheet!$G:$G, "&lt;=" &amp; D624)) * (UpdateSheet!$M:$M=K624) *(UpdateSheet!$N:$N=N624), 0))), ""))
)
</f>
        <v>35500</v>
      </c>
      <c r="R624" s="81">
        <v>18500.0</v>
      </c>
      <c r="S624" s="53" t="s">
        <v>72</v>
      </c>
      <c r="T624" s="83">
        <v>45919.0</v>
      </c>
      <c r="U624" s="84" t="s">
        <v>85</v>
      </c>
      <c r="V624" s="84" t="s">
        <v>129</v>
      </c>
      <c r="W624" s="85" t="b">
        <f t="shared" si="1"/>
        <v>1</v>
      </c>
      <c r="X624" s="53" t="s">
        <v>43</v>
      </c>
      <c r="Y624" s="53" t="s">
        <v>1016</v>
      </c>
      <c r="Z624" s="63"/>
    </row>
    <row r="625">
      <c r="A625" s="75" t="s">
        <v>301</v>
      </c>
      <c r="B625" s="74">
        <v>8.032877758E9</v>
      </c>
      <c r="C625" s="75" t="s">
        <v>134</v>
      </c>
      <c r="D625" s="76">
        <v>45913.696747685186</v>
      </c>
      <c r="E625" s="75" t="s">
        <v>85</v>
      </c>
      <c r="F625" s="75" t="s">
        <v>129</v>
      </c>
      <c r="G625" s="77" t="s">
        <v>14</v>
      </c>
      <c r="H625" s="77">
        <v>1.0</v>
      </c>
      <c r="I625" s="80"/>
      <c r="J625" s="77">
        <v>1.0</v>
      </c>
      <c r="K625" s="79" t="s">
        <v>97</v>
      </c>
      <c r="L625" s="79"/>
      <c r="M625" s="80"/>
      <c r="N625" s="79"/>
      <c r="O625" s="81">
        <f t="array" ref="O625">IF(A625="", "", (IFNA(IF(A625="", "", INDEX(UpdateSheet!$L:$L, MATCH(1, (UpdateSheet!$G:$G=MAXIFS(UpdateSheet!$G:$G, UpdateSheet!$H:$H, G625, UpdateSheet!$G:$G, "&lt;=" &amp; D625)) * (UpdateSheet!$H:$H=G625), 0))), "") * J625) +
(IFNA(IF(A625="", "", INDEX(UpdateSheet!$P:$P, MATCH(1, (UpdateSheet!$G:$G=MAXIFS(UpdateSheet!$G:$G, UpdateSheet!$M:$M, K625, UpdateSheet!$G:$G, "&lt;=" &amp; D625)) * (UpdateSheet!$M:$M=K625), 0))), "") * N625)
)
</f>
        <v>9500</v>
      </c>
      <c r="P625" s="55">
        <v>6000.0</v>
      </c>
      <c r="Q625" s="82">
        <f t="array" ref="Q625">IF(A625="", "", (IFNA(IF(A625="", "", INDEX(UpdateSheet!$K:$K, MATCH(1, (UpdateSheet!$G:$G=MAXIFS(UpdateSheet!$G:$G, UpdateSheet!$H:$H, G625, UpdateSheet!$I:$I, J625, UpdateSheet!$G:$G, "&lt;=" &amp; D625)) * (UpdateSheet!$H:$H=G625) *(UpdateSheet!$I:$I=J625), 0))), "")) +
(IFNA(IF(A625="", "", INDEX(UpdateSheet!$O:$O, MATCH(1, (UpdateSheet!$G:$G=MAXIFS(UpdateSheet!$G:$G, UpdateSheet!$M:$M, K625,UpdateSheet!$N:$N, N625, UpdateSheet!$G:$G, "&lt;=" &amp; D625)) * (UpdateSheet!$M:$M=K625) *(UpdateSheet!$N:$N=N625), 0))), ""))
)
</f>
        <v>35500</v>
      </c>
      <c r="R625" s="81">
        <v>20000.0</v>
      </c>
      <c r="S625" s="53" t="s">
        <v>72</v>
      </c>
      <c r="T625" s="83">
        <v>45986.0</v>
      </c>
      <c r="U625" s="84" t="s">
        <v>87</v>
      </c>
      <c r="V625" s="84" t="s">
        <v>129</v>
      </c>
      <c r="W625" s="85" t="b">
        <f t="shared" si="1"/>
        <v>1</v>
      </c>
      <c r="X625" s="53" t="s">
        <v>67</v>
      </c>
      <c r="Y625" s="63"/>
      <c r="Z625" s="63"/>
    </row>
    <row r="626">
      <c r="A626" s="75" t="s">
        <v>1017</v>
      </c>
      <c r="B626" s="74">
        <v>8.110046146E9</v>
      </c>
      <c r="C626" s="75" t="s">
        <v>198</v>
      </c>
      <c r="D626" s="76">
        <v>45913.87996527778</v>
      </c>
      <c r="E626" s="75" t="s">
        <v>85</v>
      </c>
      <c r="F626" s="75" t="s">
        <v>129</v>
      </c>
      <c r="G626" s="77" t="s">
        <v>14</v>
      </c>
      <c r="H626" s="77">
        <v>1.0</v>
      </c>
      <c r="I626" s="80"/>
      <c r="J626" s="77">
        <v>1.0</v>
      </c>
      <c r="K626" s="79" t="s">
        <v>97</v>
      </c>
      <c r="L626" s="79"/>
      <c r="M626" s="80"/>
      <c r="N626" s="79"/>
      <c r="O626" s="81">
        <f t="array" ref="O626">IF(A626="", "", (IFNA(IF(A626="", "", INDEX(UpdateSheet!$L:$L, MATCH(1, (UpdateSheet!$G:$G=MAXIFS(UpdateSheet!$G:$G, UpdateSheet!$H:$H, G626, UpdateSheet!$G:$G, "&lt;=" &amp; D626)) * (UpdateSheet!$H:$H=G626), 0))), "") * J626) +
(IFNA(IF(A626="", "", INDEX(UpdateSheet!$P:$P, MATCH(1, (UpdateSheet!$G:$G=MAXIFS(UpdateSheet!$G:$G, UpdateSheet!$M:$M, K626, UpdateSheet!$G:$G, "&lt;=" &amp; D626)) * (UpdateSheet!$M:$M=K626), 0))), "") * N626)
)
</f>
        <v>9500</v>
      </c>
      <c r="P626" s="86"/>
      <c r="Q626" s="82">
        <f t="array" ref="Q626">IF(A626="", "", (IFNA(IF(A626="", "", INDEX(UpdateSheet!$K:$K, MATCH(1, (UpdateSheet!$G:$G=MAXIFS(UpdateSheet!$G:$G, UpdateSheet!$H:$H, G626, UpdateSheet!$I:$I, J626, UpdateSheet!$G:$G, "&lt;=" &amp; D626)) * (UpdateSheet!$H:$H=G626) *(UpdateSheet!$I:$I=J626), 0))), "")) +
(IFNA(IF(A626="", "", INDEX(UpdateSheet!$O:$O, MATCH(1, (UpdateSheet!$G:$G=MAXIFS(UpdateSheet!$G:$G, UpdateSheet!$M:$M, K626,UpdateSheet!$N:$N, N626, UpdateSheet!$G:$G, "&lt;=" &amp; D626)) * (UpdateSheet!$M:$M=K626) *(UpdateSheet!$N:$N=N626), 0))), ""))
)
</f>
        <v>35500</v>
      </c>
      <c r="R626" s="81">
        <v>26000.0</v>
      </c>
      <c r="S626" s="63" t="str">
        <f>if(A626="","","Pending")</f>
        <v>Pending</v>
      </c>
      <c r="T626" s="87"/>
      <c r="U626" s="84" t="s">
        <v>97</v>
      </c>
      <c r="V626" s="84" t="s">
        <v>97</v>
      </c>
      <c r="W626" s="85" t="b">
        <f t="shared" si="1"/>
        <v>0</v>
      </c>
      <c r="X626" s="63"/>
      <c r="Y626" s="63"/>
      <c r="Z626" s="63"/>
    </row>
    <row r="627">
      <c r="A627" s="75" t="s">
        <v>1018</v>
      </c>
      <c r="B627" s="74">
        <v>8.130104E9</v>
      </c>
      <c r="C627" s="75" t="s">
        <v>62</v>
      </c>
      <c r="D627" s="76">
        <v>45913.888877314814</v>
      </c>
      <c r="E627" s="75" t="s">
        <v>85</v>
      </c>
      <c r="F627" s="75" t="s">
        <v>129</v>
      </c>
      <c r="G627" s="77" t="s">
        <v>14</v>
      </c>
      <c r="H627" s="77">
        <v>1.0</v>
      </c>
      <c r="I627" s="80"/>
      <c r="J627" s="77">
        <v>1.0</v>
      </c>
      <c r="K627" s="79" t="s">
        <v>19</v>
      </c>
      <c r="L627" s="79">
        <v>50.0</v>
      </c>
      <c r="M627" s="80"/>
      <c r="N627" s="79">
        <v>50.0</v>
      </c>
      <c r="O627" s="81">
        <f t="array" ref="O627">IF(A627="", "", (IFNA(IF(A627="", "", INDEX(UpdateSheet!$L:$L, MATCH(1, (UpdateSheet!$G:$G=MAXIFS(UpdateSheet!$G:$G, UpdateSheet!$H:$H, G627, UpdateSheet!$G:$G, "&lt;=" &amp; D627)) * (UpdateSheet!$H:$H=G627), 0))), "") * J627) +
(IFNA(IF(A627="", "", INDEX(UpdateSheet!$P:$P, MATCH(1, (UpdateSheet!$G:$G=MAXIFS(UpdateSheet!$G:$G, UpdateSheet!$M:$M, K627, UpdateSheet!$G:$G, "&lt;=" &amp; D627)) * (UpdateSheet!$M:$M=K627), 0))), "") * N627)
)
</f>
        <v>17000</v>
      </c>
      <c r="P627" s="55">
        <v>7000.0</v>
      </c>
      <c r="Q627" s="82">
        <f t="array" ref="Q627">IF(A627="", "", (IFNA(IF(A627="", "", INDEX(UpdateSheet!$K:$K, MATCH(1, (UpdateSheet!$G:$G=MAXIFS(UpdateSheet!$G:$G, UpdateSheet!$H:$H, G627, UpdateSheet!$I:$I, J627, UpdateSheet!$G:$G, "&lt;=" &amp; D627)) * (UpdateSheet!$H:$H=G627) *(UpdateSheet!$I:$I=J627), 0))), "")) +
(IFNA(IF(A627="", "", INDEX(UpdateSheet!$O:$O, MATCH(1, (UpdateSheet!$G:$G=MAXIFS(UpdateSheet!$G:$G, UpdateSheet!$M:$M, K627,UpdateSheet!$N:$N, N627, UpdateSheet!$G:$G, "&lt;=" &amp; D627)) * (UpdateSheet!$M:$M=K627) *(UpdateSheet!$N:$N=N627), 0))), ""))
)
</f>
        <v>66000</v>
      </c>
      <c r="R627" s="81">
        <v>42000.0</v>
      </c>
      <c r="S627" s="53" t="s">
        <v>72</v>
      </c>
      <c r="T627" s="83">
        <v>45915.0</v>
      </c>
      <c r="U627" s="84" t="s">
        <v>85</v>
      </c>
      <c r="V627" s="84" t="s">
        <v>129</v>
      </c>
      <c r="W627" s="85" t="b">
        <f t="shared" si="1"/>
        <v>1</v>
      </c>
      <c r="X627" s="53" t="s">
        <v>60</v>
      </c>
      <c r="Y627" s="63"/>
      <c r="Z627" s="63"/>
    </row>
    <row r="628">
      <c r="A628" s="75" t="s">
        <v>1019</v>
      </c>
      <c r="B628" s="74">
        <v>7.069765286E9</v>
      </c>
      <c r="C628" s="75" t="s">
        <v>52</v>
      </c>
      <c r="D628" s="76">
        <v>45913.92086805556</v>
      </c>
      <c r="E628" s="75" t="s">
        <v>85</v>
      </c>
      <c r="F628" s="75" t="s">
        <v>129</v>
      </c>
      <c r="G628" s="77" t="s">
        <v>14</v>
      </c>
      <c r="H628" s="77">
        <v>1.0</v>
      </c>
      <c r="I628" s="80"/>
      <c r="J628" s="77">
        <v>1.0</v>
      </c>
      <c r="K628" s="79" t="s">
        <v>97</v>
      </c>
      <c r="L628" s="79"/>
      <c r="M628" s="80"/>
      <c r="N628" s="79"/>
      <c r="O628" s="81">
        <f t="array" ref="O628">IF(A628="", "", (IFNA(IF(A628="", "", INDEX(UpdateSheet!$L:$L, MATCH(1, (UpdateSheet!$G:$G=MAXIFS(UpdateSheet!$G:$G, UpdateSheet!$H:$H, G628, UpdateSheet!$G:$G, "&lt;=" &amp; D628)) * (UpdateSheet!$H:$H=G628), 0))), "") * J628) +
(IFNA(IF(A628="", "", INDEX(UpdateSheet!$P:$P, MATCH(1, (UpdateSheet!$G:$G=MAXIFS(UpdateSheet!$G:$G, UpdateSheet!$M:$M, K628, UpdateSheet!$G:$G, "&lt;=" &amp; D628)) * (UpdateSheet!$M:$M=K628), 0))), "") * N628)
)
</f>
        <v>9500</v>
      </c>
      <c r="P628" s="55">
        <v>4000.0</v>
      </c>
      <c r="Q628" s="82">
        <f t="array" ref="Q628">IF(A628="", "", (IFNA(IF(A628="", "", INDEX(UpdateSheet!$K:$K, MATCH(1, (UpdateSheet!$G:$G=MAXIFS(UpdateSheet!$G:$G, UpdateSheet!$H:$H, G628, UpdateSheet!$I:$I, J628, UpdateSheet!$G:$G, "&lt;=" &amp; D628)) * (UpdateSheet!$H:$H=G628) *(UpdateSheet!$I:$I=J628), 0))), "")) +
(IFNA(IF(A628="", "", INDEX(UpdateSheet!$O:$O, MATCH(1, (UpdateSheet!$G:$G=MAXIFS(UpdateSheet!$G:$G, UpdateSheet!$M:$M, K628,UpdateSheet!$N:$N, N628, UpdateSheet!$G:$G, "&lt;=" &amp; D628)) * (UpdateSheet!$M:$M=K628) *(UpdateSheet!$N:$N=N628), 0))), ""))
)
</f>
        <v>35500</v>
      </c>
      <c r="R628" s="81">
        <v>22000.0</v>
      </c>
      <c r="S628" s="53" t="s">
        <v>72</v>
      </c>
      <c r="T628" s="83">
        <v>45915.0</v>
      </c>
      <c r="U628" s="84" t="s">
        <v>85</v>
      </c>
      <c r="V628" s="84" t="s">
        <v>129</v>
      </c>
      <c r="W628" s="85" t="b">
        <f t="shared" si="1"/>
        <v>1</v>
      </c>
      <c r="X628" s="53" t="s">
        <v>51</v>
      </c>
      <c r="Y628" s="63"/>
      <c r="Z628" s="63"/>
    </row>
    <row r="629">
      <c r="A629" s="75" t="s">
        <v>1020</v>
      </c>
      <c r="B629" s="74">
        <v>7.048000322E9</v>
      </c>
      <c r="C629" s="75" t="s">
        <v>62</v>
      </c>
      <c r="D629" s="76">
        <v>45914.02267361111</v>
      </c>
      <c r="E629" s="75" t="s">
        <v>85</v>
      </c>
      <c r="F629" s="75" t="s">
        <v>129</v>
      </c>
      <c r="G629" s="77" t="s">
        <v>14</v>
      </c>
      <c r="H629" s="77">
        <v>1.0</v>
      </c>
      <c r="I629" s="80"/>
      <c r="J629" s="77">
        <v>1.0</v>
      </c>
      <c r="K629" s="79" t="s">
        <v>97</v>
      </c>
      <c r="L629" s="79"/>
      <c r="M629" s="80"/>
      <c r="N629" s="79"/>
      <c r="O629" s="81">
        <f t="array" ref="O629">IF(A629="", "", (IFNA(IF(A629="", "", INDEX(UpdateSheet!$L:$L, MATCH(1, (UpdateSheet!$G:$G=MAXIFS(UpdateSheet!$G:$G, UpdateSheet!$H:$H, G629, UpdateSheet!$G:$G, "&lt;=" &amp; D629)) * (UpdateSheet!$H:$H=G629), 0))), "") * J629) +
(IFNA(IF(A629="", "", INDEX(UpdateSheet!$P:$P, MATCH(1, (UpdateSheet!$G:$G=MAXIFS(UpdateSheet!$G:$G, UpdateSheet!$M:$M, K629, UpdateSheet!$G:$G, "&lt;=" &amp; D629)) * (UpdateSheet!$M:$M=K629), 0))), "") * N629)
)
</f>
        <v>9500</v>
      </c>
      <c r="P629" s="55">
        <v>5000.0</v>
      </c>
      <c r="Q629" s="82">
        <f t="array" ref="Q629">IF(A629="", "", (IFNA(IF(A629="", "", INDEX(UpdateSheet!$K:$K, MATCH(1, (UpdateSheet!$G:$G=MAXIFS(UpdateSheet!$G:$G, UpdateSheet!$H:$H, G629, UpdateSheet!$I:$I, J629, UpdateSheet!$G:$G, "&lt;=" &amp; D629)) * (UpdateSheet!$H:$H=G629) *(UpdateSheet!$I:$I=J629), 0))), "")) +
(IFNA(IF(A629="", "", INDEX(UpdateSheet!$O:$O, MATCH(1, (UpdateSheet!$G:$G=MAXIFS(UpdateSheet!$G:$G, UpdateSheet!$M:$M, K629,UpdateSheet!$N:$N, N629, UpdateSheet!$G:$G, "&lt;=" &amp; D629)) * (UpdateSheet!$M:$M=K629) *(UpdateSheet!$N:$N=N629), 0))), ""))
)
</f>
        <v>35500</v>
      </c>
      <c r="R629" s="81">
        <v>21000.0</v>
      </c>
      <c r="S629" s="53" t="s">
        <v>72</v>
      </c>
      <c r="T629" s="83">
        <v>45915.0</v>
      </c>
      <c r="U629" s="84" t="s">
        <v>85</v>
      </c>
      <c r="V629" s="84" t="s">
        <v>129</v>
      </c>
      <c r="W629" s="85" t="b">
        <f t="shared" si="1"/>
        <v>1</v>
      </c>
      <c r="X629" s="53" t="s">
        <v>60</v>
      </c>
      <c r="Y629" s="63"/>
      <c r="Z629" s="63"/>
    </row>
    <row r="630">
      <c r="A630" s="75" t="s">
        <v>1021</v>
      </c>
      <c r="B630" s="74">
        <v>8.160202941E9</v>
      </c>
      <c r="C630" s="75" t="s">
        <v>171</v>
      </c>
      <c r="D630" s="76">
        <v>45914.03364583333</v>
      </c>
      <c r="E630" s="75" t="s">
        <v>85</v>
      </c>
      <c r="F630" s="75" t="s">
        <v>129</v>
      </c>
      <c r="G630" s="77" t="s">
        <v>14</v>
      </c>
      <c r="H630" s="77">
        <v>1.0</v>
      </c>
      <c r="I630" s="80"/>
      <c r="J630" s="77">
        <v>1.0</v>
      </c>
      <c r="K630" s="79" t="s">
        <v>97</v>
      </c>
      <c r="L630" s="79"/>
      <c r="M630" s="80"/>
      <c r="N630" s="79"/>
      <c r="O630" s="81">
        <f t="array" ref="O630">IF(A630="", "", (IFNA(IF(A630="", "", INDEX(UpdateSheet!$L:$L, MATCH(1, (UpdateSheet!$G:$G=MAXIFS(UpdateSheet!$G:$G, UpdateSheet!$H:$H, G630, UpdateSheet!$G:$G, "&lt;=" &amp; D630)) * (UpdateSheet!$H:$H=G630), 0))), "") * J630) +
(IFNA(IF(A630="", "", INDEX(UpdateSheet!$P:$P, MATCH(1, (UpdateSheet!$G:$G=MAXIFS(UpdateSheet!$G:$G, UpdateSheet!$M:$M, K630, UpdateSheet!$G:$G, "&lt;=" &amp; D630)) * (UpdateSheet!$M:$M=K630), 0))), "") * N630)
)
</f>
        <v>9500</v>
      </c>
      <c r="P630" s="86"/>
      <c r="Q630" s="82">
        <f t="array" ref="Q630">IF(A630="", "", (IFNA(IF(A630="", "", INDEX(UpdateSheet!$K:$K, MATCH(1, (UpdateSheet!$G:$G=MAXIFS(UpdateSheet!$G:$G, UpdateSheet!$H:$H, G630, UpdateSheet!$I:$I, J630, UpdateSheet!$G:$G, "&lt;=" &amp; D630)) * (UpdateSheet!$H:$H=G630) *(UpdateSheet!$I:$I=J630), 0))), "")) +
(IFNA(IF(A630="", "", INDEX(UpdateSheet!$O:$O, MATCH(1, (UpdateSheet!$G:$G=MAXIFS(UpdateSheet!$G:$G, UpdateSheet!$M:$M, K630,UpdateSheet!$N:$N, N630, UpdateSheet!$G:$G, "&lt;=" &amp; D630)) * (UpdateSheet!$M:$M=K630) *(UpdateSheet!$N:$N=N630), 0))), ""))
)
</f>
        <v>35500</v>
      </c>
      <c r="R630" s="81">
        <v>26000.0</v>
      </c>
      <c r="S630" s="63" t="str">
        <f>if(A630="","","Pending")</f>
        <v>Pending</v>
      </c>
      <c r="T630" s="87"/>
      <c r="U630" s="84" t="s">
        <v>97</v>
      </c>
      <c r="V630" s="84" t="s">
        <v>97</v>
      </c>
      <c r="W630" s="85" t="b">
        <f t="shared" si="1"/>
        <v>0</v>
      </c>
      <c r="X630" s="63"/>
      <c r="Y630" s="53" t="s">
        <v>1022</v>
      </c>
      <c r="Z630" s="63"/>
    </row>
    <row r="631">
      <c r="A631" s="75" t="s">
        <v>1023</v>
      </c>
      <c r="B631" s="74">
        <v>8.033144151E9</v>
      </c>
      <c r="C631" s="75" t="s">
        <v>12</v>
      </c>
      <c r="D631" s="76">
        <v>45914.055347222224</v>
      </c>
      <c r="E631" s="75" t="s">
        <v>85</v>
      </c>
      <c r="F631" s="75" t="s">
        <v>129</v>
      </c>
      <c r="G631" s="77" t="s">
        <v>14</v>
      </c>
      <c r="H631" s="77">
        <v>2.0</v>
      </c>
      <c r="I631" s="80"/>
      <c r="J631" s="77">
        <v>2.0</v>
      </c>
      <c r="K631" s="79" t="s">
        <v>19</v>
      </c>
      <c r="L631" s="79">
        <v>50.0</v>
      </c>
      <c r="M631" s="50">
        <v>100.0</v>
      </c>
      <c r="N631" s="79">
        <v>100.0</v>
      </c>
      <c r="O631" s="81">
        <f t="array" ref="O631">IF(A631="", "", (IFNA(IF(A631="", "", INDEX(UpdateSheet!$L:$L, MATCH(1, (UpdateSheet!$G:$G=MAXIFS(UpdateSheet!$G:$G, UpdateSheet!$H:$H, G631, UpdateSheet!$G:$G, "&lt;=" &amp; D631)) * (UpdateSheet!$H:$H=G631), 0))), "") * J631) +
(IFNA(IF(A631="", "", INDEX(UpdateSheet!$P:$P, MATCH(1, (UpdateSheet!$G:$G=MAXIFS(UpdateSheet!$G:$G, UpdateSheet!$M:$M, K631, UpdateSheet!$G:$G, "&lt;=" &amp; D631)) * (UpdateSheet!$M:$M=K631), 0))), "") * N631)
)
</f>
        <v>34000</v>
      </c>
      <c r="P631" s="55">
        <v>6000.0</v>
      </c>
      <c r="Q631" s="82">
        <f t="array" ref="Q631">IF(A631="", "", (IFNA(IF(A631="", "", INDEX(UpdateSheet!$K:$K, MATCH(1, (UpdateSheet!$G:$G=MAXIFS(UpdateSheet!$G:$G, UpdateSheet!$H:$H, G631, UpdateSheet!$I:$I, J631, UpdateSheet!$G:$G, "&lt;=" &amp; D631)) * (UpdateSheet!$H:$H=G631) *(UpdateSheet!$I:$I=J631), 0))), "")) +
(IFNA(IF(A631="", "", INDEX(UpdateSheet!$O:$O, MATCH(1, (UpdateSheet!$G:$G=MAXIFS(UpdateSheet!$G:$G, UpdateSheet!$M:$M, K631,UpdateSheet!$N:$N, N631, UpdateSheet!$G:$G, "&lt;=" &amp; D631)) * (UpdateSheet!$M:$M=K631) *(UpdateSheet!$N:$N=N631), 0))), ""))
)
</f>
        <v>101000</v>
      </c>
      <c r="R631" s="81">
        <v>61000.0</v>
      </c>
      <c r="S631" s="53" t="s">
        <v>72</v>
      </c>
      <c r="T631" s="83">
        <v>45915.0</v>
      </c>
      <c r="U631" s="84" t="s">
        <v>85</v>
      </c>
      <c r="V631" s="84" t="s">
        <v>129</v>
      </c>
      <c r="W631" s="85" t="b">
        <f t="shared" si="1"/>
        <v>1</v>
      </c>
      <c r="X631" s="53" t="s">
        <v>11</v>
      </c>
      <c r="Y631" s="63"/>
      <c r="Z631" s="63"/>
    </row>
    <row r="632">
      <c r="A632" s="75" t="s">
        <v>1024</v>
      </c>
      <c r="B632" s="74">
        <v>7.037777091E9</v>
      </c>
      <c r="C632" s="75" t="s">
        <v>12</v>
      </c>
      <c r="D632" s="76">
        <v>45914.27297453704</v>
      </c>
      <c r="E632" s="75" t="s">
        <v>85</v>
      </c>
      <c r="F632" s="75" t="s">
        <v>129</v>
      </c>
      <c r="G632" s="77" t="s">
        <v>14</v>
      </c>
      <c r="H632" s="77">
        <v>1.0</v>
      </c>
      <c r="I632" s="80"/>
      <c r="J632" s="77">
        <v>1.0</v>
      </c>
      <c r="K632" s="79" t="s">
        <v>19</v>
      </c>
      <c r="L632" s="79">
        <v>50.0</v>
      </c>
      <c r="M632" s="80"/>
      <c r="N632" s="79">
        <v>50.0</v>
      </c>
      <c r="O632" s="81">
        <f t="array" ref="O632">IF(A632="", "", (IFNA(IF(A632="", "", INDEX(UpdateSheet!$L:$L, MATCH(1, (UpdateSheet!$G:$G=MAXIFS(UpdateSheet!$G:$G, UpdateSheet!$H:$H, G632, UpdateSheet!$G:$G, "&lt;=" &amp; D632)) * (UpdateSheet!$H:$H=G632), 0))), "") * J632) +
(IFNA(IF(A632="", "", INDEX(UpdateSheet!$P:$P, MATCH(1, (UpdateSheet!$G:$G=MAXIFS(UpdateSheet!$G:$G, UpdateSheet!$M:$M, K632, UpdateSheet!$G:$G, "&lt;=" &amp; D632)) * (UpdateSheet!$M:$M=K632), 0))), "") * N632)
)
</f>
        <v>17000</v>
      </c>
      <c r="P632" s="86"/>
      <c r="Q632" s="82">
        <f t="array" ref="Q632">IF(A632="", "", (IFNA(IF(A632="", "", INDEX(UpdateSheet!$K:$K, MATCH(1, (UpdateSheet!$G:$G=MAXIFS(UpdateSheet!$G:$G, UpdateSheet!$H:$H, G632, UpdateSheet!$I:$I, J632, UpdateSheet!$G:$G, "&lt;=" &amp; D632)) * (UpdateSheet!$H:$H=G632) *(UpdateSheet!$I:$I=J632), 0))), "")) +
(IFNA(IF(A632="", "", INDEX(UpdateSheet!$O:$O, MATCH(1, (UpdateSheet!$G:$G=MAXIFS(UpdateSheet!$G:$G, UpdateSheet!$M:$M, K632,UpdateSheet!$N:$N, N632, UpdateSheet!$G:$G, "&lt;=" &amp; D632)) * (UpdateSheet!$M:$M=K632) *(UpdateSheet!$N:$N=N632), 0))), ""))
)
</f>
        <v>66000</v>
      </c>
      <c r="R632" s="81">
        <v>49000.0</v>
      </c>
      <c r="S632" s="63" t="str">
        <f>if(A632="","","Pending")</f>
        <v>Pending</v>
      </c>
      <c r="T632" s="87"/>
      <c r="U632" s="84" t="s">
        <v>97</v>
      </c>
      <c r="V632" s="84" t="s">
        <v>97</v>
      </c>
      <c r="W632" s="85" t="b">
        <f t="shared" si="1"/>
        <v>0</v>
      </c>
      <c r="X632" s="63"/>
      <c r="Y632" s="53" t="s">
        <v>1025</v>
      </c>
      <c r="Z632" s="63"/>
    </row>
    <row r="633">
      <c r="A633" s="75" t="s">
        <v>1026</v>
      </c>
      <c r="B633" s="74">
        <v>8.062447634E9</v>
      </c>
      <c r="C633" s="75" t="s">
        <v>62</v>
      </c>
      <c r="D633" s="76">
        <v>45914.31659722222</v>
      </c>
      <c r="E633" s="75" t="s">
        <v>85</v>
      </c>
      <c r="F633" s="75" t="s">
        <v>129</v>
      </c>
      <c r="G633" s="77" t="s">
        <v>14</v>
      </c>
      <c r="H633" s="77">
        <v>1.0</v>
      </c>
      <c r="I633" s="80"/>
      <c r="J633" s="77">
        <v>1.0</v>
      </c>
      <c r="K633" s="79" t="s">
        <v>19</v>
      </c>
      <c r="L633" s="79">
        <v>100.0</v>
      </c>
      <c r="M633" s="80"/>
      <c r="N633" s="79">
        <v>100.0</v>
      </c>
      <c r="O633" s="81">
        <f t="array" ref="O633">IF(A633="", "", (IFNA(IF(A633="", "", INDEX(UpdateSheet!$L:$L, MATCH(1, (UpdateSheet!$G:$G=MAXIFS(UpdateSheet!$G:$G, UpdateSheet!$H:$H, G633, UpdateSheet!$G:$G, "&lt;=" &amp; D633)) * (UpdateSheet!$H:$H=G633), 0))), "") * J633) +
(IFNA(IF(A633="", "", INDEX(UpdateSheet!$P:$P, MATCH(1, (UpdateSheet!$G:$G=MAXIFS(UpdateSheet!$G:$G, UpdateSheet!$M:$M, K633, UpdateSheet!$G:$G, "&lt;=" &amp; D633)) * (UpdateSheet!$M:$M=K633), 0))), "") * N633)
)
</f>
        <v>24500</v>
      </c>
      <c r="P633" s="86"/>
      <c r="Q633" s="82">
        <f t="array" ref="Q633">IF(A633="", "", (IFNA(IF(A633="", "", INDEX(UpdateSheet!$K:$K, MATCH(1, (UpdateSheet!$G:$G=MAXIFS(UpdateSheet!$G:$G, UpdateSheet!$H:$H, G633, UpdateSheet!$I:$I, J633, UpdateSheet!$G:$G, "&lt;=" &amp; D633)) * (UpdateSheet!$H:$H=G633) *(UpdateSheet!$I:$I=J633), 0))), "")) +
(IFNA(IF(A633="", "", INDEX(UpdateSheet!$O:$O, MATCH(1, (UpdateSheet!$G:$G=MAXIFS(UpdateSheet!$G:$G, UpdateSheet!$M:$M, K633,UpdateSheet!$N:$N, N633, UpdateSheet!$G:$G, "&lt;=" &amp; D633)) * (UpdateSheet!$M:$M=K633) *(UpdateSheet!$N:$N=N633), 0))), ""))
)
</f>
        <v>87000</v>
      </c>
      <c r="R633" s="81">
        <v>62500.0</v>
      </c>
      <c r="S633" s="53" t="s">
        <v>126</v>
      </c>
      <c r="T633" s="87"/>
      <c r="U633" s="84" t="s">
        <v>97</v>
      </c>
      <c r="V633" s="84" t="s">
        <v>97</v>
      </c>
      <c r="W633" s="85" t="b">
        <f t="shared" si="1"/>
        <v>0</v>
      </c>
      <c r="X633" s="63"/>
      <c r="Y633" s="53" t="s">
        <v>1027</v>
      </c>
      <c r="Z633" s="63"/>
    </row>
    <row r="634">
      <c r="A634" s="75" t="s">
        <v>1028</v>
      </c>
      <c r="B634" s="74">
        <v>8.033120109E9</v>
      </c>
      <c r="C634" s="75" t="s">
        <v>12</v>
      </c>
      <c r="D634" s="76">
        <v>45914.34377314815</v>
      </c>
      <c r="E634" s="75" t="s">
        <v>85</v>
      </c>
      <c r="F634" s="75" t="s">
        <v>129</v>
      </c>
      <c r="G634" s="77" t="s">
        <v>14</v>
      </c>
      <c r="H634" s="77">
        <v>1.0</v>
      </c>
      <c r="I634" s="80"/>
      <c r="J634" s="77">
        <v>1.0</v>
      </c>
      <c r="K634" s="79" t="s">
        <v>97</v>
      </c>
      <c r="L634" s="79"/>
      <c r="M634" s="80"/>
      <c r="N634" s="79"/>
      <c r="O634" s="81">
        <f t="array" ref="O634">IF(A634="", "", (IFNA(IF(A634="", "", INDEX(UpdateSheet!$L:$L, MATCH(1, (UpdateSheet!$G:$G=MAXIFS(UpdateSheet!$G:$G, UpdateSheet!$H:$H, G634, UpdateSheet!$G:$G, "&lt;=" &amp; D634)) * (UpdateSheet!$H:$H=G634), 0))), "") * J634) +
(IFNA(IF(A634="", "", INDEX(UpdateSheet!$P:$P, MATCH(1, (UpdateSheet!$G:$G=MAXIFS(UpdateSheet!$G:$G, UpdateSheet!$M:$M, K634, UpdateSheet!$G:$G, "&lt;=" &amp; D634)) * (UpdateSheet!$M:$M=K634), 0))), "") * N634)
)
</f>
        <v>9500</v>
      </c>
      <c r="P634" s="55">
        <v>4000.0</v>
      </c>
      <c r="Q634" s="82">
        <f t="array" ref="Q634">IF(A634="", "", (IFNA(IF(A634="", "", INDEX(UpdateSheet!$K:$K, MATCH(1, (UpdateSheet!$G:$G=MAXIFS(UpdateSheet!$G:$G, UpdateSheet!$H:$H, G634, UpdateSheet!$I:$I, J634, UpdateSheet!$G:$G, "&lt;=" &amp; D634)) * (UpdateSheet!$H:$H=G634) *(UpdateSheet!$I:$I=J634), 0))), "")) +
(IFNA(IF(A634="", "", INDEX(UpdateSheet!$O:$O, MATCH(1, (UpdateSheet!$G:$G=MAXIFS(UpdateSheet!$G:$G, UpdateSheet!$M:$M, K634,UpdateSheet!$N:$N, N634, UpdateSheet!$G:$G, "&lt;=" &amp; D634)) * (UpdateSheet!$M:$M=K634) *(UpdateSheet!$N:$N=N634), 0))), ""))
)
</f>
        <v>35500</v>
      </c>
      <c r="R634" s="81">
        <v>22000.0</v>
      </c>
      <c r="S634" s="53" t="s">
        <v>72</v>
      </c>
      <c r="T634" s="83">
        <v>45915.0</v>
      </c>
      <c r="U634" s="84" t="s">
        <v>85</v>
      </c>
      <c r="V634" s="84" t="s">
        <v>129</v>
      </c>
      <c r="W634" s="85" t="b">
        <f t="shared" si="1"/>
        <v>1</v>
      </c>
      <c r="X634" s="53" t="s">
        <v>11</v>
      </c>
      <c r="Y634" s="63"/>
      <c r="Z634" s="63"/>
    </row>
    <row r="635">
      <c r="A635" s="75" t="s">
        <v>1029</v>
      </c>
      <c r="B635" s="74">
        <v>8.033433885E9</v>
      </c>
      <c r="C635" s="75" t="s">
        <v>62</v>
      </c>
      <c r="D635" s="76">
        <v>45914.39061342593</v>
      </c>
      <c r="E635" s="75" t="s">
        <v>85</v>
      </c>
      <c r="F635" s="75" t="s">
        <v>129</v>
      </c>
      <c r="G635" s="77" t="s">
        <v>14</v>
      </c>
      <c r="H635" s="77">
        <v>1.0</v>
      </c>
      <c r="I635" s="80"/>
      <c r="J635" s="77">
        <v>1.0</v>
      </c>
      <c r="K635" s="79" t="s">
        <v>97</v>
      </c>
      <c r="L635" s="79"/>
      <c r="M635" s="80"/>
      <c r="N635" s="79"/>
      <c r="O635" s="81">
        <f t="array" ref="O635">IF(A635="", "", (IFNA(IF(A635="", "", INDEX(UpdateSheet!$L:$L, MATCH(1, (UpdateSheet!$G:$G=MAXIFS(UpdateSheet!$G:$G, UpdateSheet!$H:$H, G635, UpdateSheet!$G:$G, "&lt;=" &amp; D635)) * (UpdateSheet!$H:$H=G635), 0))), "") * J635) +
(IFNA(IF(A635="", "", INDEX(UpdateSheet!$P:$P, MATCH(1, (UpdateSheet!$G:$G=MAXIFS(UpdateSheet!$G:$G, UpdateSheet!$M:$M, K635, UpdateSheet!$G:$G, "&lt;=" &amp; D635)) * (UpdateSheet!$M:$M=K635), 0))), "") * N635)
)
</f>
        <v>9500</v>
      </c>
      <c r="P635" s="55">
        <v>5000.0</v>
      </c>
      <c r="Q635" s="82">
        <f t="array" ref="Q635">IF(A635="", "", (IFNA(IF(A635="", "", INDEX(UpdateSheet!$K:$K, MATCH(1, (UpdateSheet!$G:$G=MAXIFS(UpdateSheet!$G:$G, UpdateSheet!$H:$H, G635, UpdateSheet!$I:$I, J635, UpdateSheet!$G:$G, "&lt;=" &amp; D635)) * (UpdateSheet!$H:$H=G635) *(UpdateSheet!$I:$I=J635), 0))), "")) +
(IFNA(IF(A635="", "", INDEX(UpdateSheet!$O:$O, MATCH(1, (UpdateSheet!$G:$G=MAXIFS(UpdateSheet!$G:$G, UpdateSheet!$M:$M, K635,UpdateSheet!$N:$N, N635, UpdateSheet!$G:$G, "&lt;=" &amp; D635)) * (UpdateSheet!$M:$M=K635) *(UpdateSheet!$N:$N=N635), 0))), ""))
)
</f>
        <v>35500</v>
      </c>
      <c r="R635" s="81">
        <v>21000.0</v>
      </c>
      <c r="S635" s="53" t="s">
        <v>72</v>
      </c>
      <c r="T635" s="83">
        <v>45915.0</v>
      </c>
      <c r="U635" s="84" t="s">
        <v>85</v>
      </c>
      <c r="V635" s="84" t="s">
        <v>129</v>
      </c>
      <c r="W635" s="85" t="b">
        <f t="shared" si="1"/>
        <v>1</v>
      </c>
      <c r="X635" s="53" t="s">
        <v>60</v>
      </c>
      <c r="Y635" s="63"/>
      <c r="Z635" s="63"/>
    </row>
    <row r="636">
      <c r="A636" s="75" t="s">
        <v>1030</v>
      </c>
      <c r="B636" s="74">
        <v>8.053370341E9</v>
      </c>
      <c r="C636" s="75" t="s">
        <v>62</v>
      </c>
      <c r="D636" s="76">
        <v>45914.40047453703</v>
      </c>
      <c r="E636" s="75" t="s">
        <v>85</v>
      </c>
      <c r="F636" s="75" t="s">
        <v>129</v>
      </c>
      <c r="G636" s="77" t="s">
        <v>14</v>
      </c>
      <c r="H636" s="77">
        <v>1.0</v>
      </c>
      <c r="I636" s="80"/>
      <c r="J636" s="77">
        <v>1.0</v>
      </c>
      <c r="K636" s="79" t="s">
        <v>97</v>
      </c>
      <c r="L636" s="79"/>
      <c r="M636" s="80"/>
      <c r="N636" s="79"/>
      <c r="O636" s="81">
        <f t="array" ref="O636">IF(A636="", "", (IFNA(IF(A636="", "", INDEX(UpdateSheet!$L:$L, MATCH(1, (UpdateSheet!$G:$G=MAXIFS(UpdateSheet!$G:$G, UpdateSheet!$H:$H, G636, UpdateSheet!$G:$G, "&lt;=" &amp; D636)) * (UpdateSheet!$H:$H=G636), 0))), "") * J636) +
(IFNA(IF(A636="", "", INDEX(UpdateSheet!$P:$P, MATCH(1, (UpdateSheet!$G:$G=MAXIFS(UpdateSheet!$G:$G, UpdateSheet!$M:$M, K636, UpdateSheet!$G:$G, "&lt;=" &amp; D636)) * (UpdateSheet!$M:$M=K636), 0))), "") * N636)
)
</f>
        <v>9500</v>
      </c>
      <c r="P636" s="86"/>
      <c r="Q636" s="82">
        <f t="array" ref="Q636">IF(A636="", "", (IFNA(IF(A636="", "", INDEX(UpdateSheet!$K:$K, MATCH(1, (UpdateSheet!$G:$G=MAXIFS(UpdateSheet!$G:$G, UpdateSheet!$H:$H, G636, UpdateSheet!$I:$I, J636, UpdateSheet!$G:$G, "&lt;=" &amp; D636)) * (UpdateSheet!$H:$H=G636) *(UpdateSheet!$I:$I=J636), 0))), "")) +
(IFNA(IF(A636="", "", INDEX(UpdateSheet!$O:$O, MATCH(1, (UpdateSheet!$G:$G=MAXIFS(UpdateSheet!$G:$G, UpdateSheet!$M:$M, K636,UpdateSheet!$N:$N, N636, UpdateSheet!$G:$G, "&lt;=" &amp; D636)) * (UpdateSheet!$M:$M=K636) *(UpdateSheet!$N:$N=N636), 0))), ""))
)
</f>
        <v>35500</v>
      </c>
      <c r="R636" s="81">
        <v>26000.0</v>
      </c>
      <c r="S636" s="53" t="s">
        <v>126</v>
      </c>
      <c r="T636" s="87"/>
      <c r="U636" s="84" t="s">
        <v>97</v>
      </c>
      <c r="V636" s="84" t="s">
        <v>97</v>
      </c>
      <c r="W636" s="85" t="b">
        <f t="shared" si="1"/>
        <v>0</v>
      </c>
      <c r="X636" s="63"/>
      <c r="Y636" s="53" t="s">
        <v>1031</v>
      </c>
      <c r="Z636" s="63"/>
    </row>
    <row r="637">
      <c r="A637" s="75" t="s">
        <v>1032</v>
      </c>
      <c r="B637" s="74">
        <v>8.109717118E9</v>
      </c>
      <c r="C637" s="75" t="s">
        <v>62</v>
      </c>
      <c r="D637" s="76">
        <v>45914.49805555555</v>
      </c>
      <c r="E637" s="75" t="s">
        <v>85</v>
      </c>
      <c r="F637" s="75" t="s">
        <v>129</v>
      </c>
      <c r="G637" s="77" t="s">
        <v>14</v>
      </c>
      <c r="H637" s="77">
        <v>1.0</v>
      </c>
      <c r="I637" s="80"/>
      <c r="J637" s="77">
        <v>1.0</v>
      </c>
      <c r="K637" s="79" t="s">
        <v>19</v>
      </c>
      <c r="L637" s="79">
        <v>100.0</v>
      </c>
      <c r="M637" s="80"/>
      <c r="N637" s="79">
        <v>100.0</v>
      </c>
      <c r="O637" s="81">
        <f t="array" ref="O637">IF(A637="", "", (IFNA(IF(A637="", "", INDEX(UpdateSheet!$L:$L, MATCH(1, (UpdateSheet!$G:$G=MAXIFS(UpdateSheet!$G:$G, UpdateSheet!$H:$H, G637, UpdateSheet!$G:$G, "&lt;=" &amp; D637)) * (UpdateSheet!$H:$H=G637), 0))), "") * J637) +
(IFNA(IF(A637="", "", INDEX(UpdateSheet!$P:$P, MATCH(1, (UpdateSheet!$G:$G=MAXIFS(UpdateSheet!$G:$G, UpdateSheet!$M:$M, K637, UpdateSheet!$G:$G, "&lt;=" &amp; D637)) * (UpdateSheet!$M:$M=K637), 0))), "") * N637)
)
</f>
        <v>24500</v>
      </c>
      <c r="P637" s="55">
        <v>5000.0</v>
      </c>
      <c r="Q637" s="82">
        <f t="array" ref="Q637">IF(A637="", "", (IFNA(IF(A637="", "", INDEX(UpdateSheet!$K:$K, MATCH(1, (UpdateSheet!$G:$G=MAXIFS(UpdateSheet!$G:$G, UpdateSheet!$H:$H, G637, UpdateSheet!$I:$I, J637, UpdateSheet!$G:$G, "&lt;=" &amp; D637)) * (UpdateSheet!$H:$H=G637) *(UpdateSheet!$I:$I=J637), 0))), "")) +
(IFNA(IF(A637="", "", INDEX(UpdateSheet!$O:$O, MATCH(1, (UpdateSheet!$G:$G=MAXIFS(UpdateSheet!$G:$G, UpdateSheet!$M:$M, K637,UpdateSheet!$N:$N, N637, UpdateSheet!$G:$G, "&lt;=" &amp; D637)) * (UpdateSheet!$M:$M=K637) *(UpdateSheet!$N:$N=N637), 0))), ""))
)
</f>
        <v>87000</v>
      </c>
      <c r="R637" s="81">
        <v>57500.0</v>
      </c>
      <c r="S637" s="53" t="s">
        <v>72</v>
      </c>
      <c r="T637" s="83">
        <v>45916.0</v>
      </c>
      <c r="U637" s="84" t="s">
        <v>85</v>
      </c>
      <c r="V637" s="84" t="s">
        <v>129</v>
      </c>
      <c r="W637" s="85" t="b">
        <f t="shared" si="1"/>
        <v>1</v>
      </c>
      <c r="X637" s="53" t="s">
        <v>60</v>
      </c>
      <c r="Y637" s="63"/>
      <c r="Z637" s="63"/>
    </row>
    <row r="638">
      <c r="A638" s="75" t="s">
        <v>1033</v>
      </c>
      <c r="B638" s="74">
        <v>8.072000006E9</v>
      </c>
      <c r="C638" s="75" t="s">
        <v>191</v>
      </c>
      <c r="D638" s="76">
        <v>45914.607881944445</v>
      </c>
      <c r="E638" s="75" t="s">
        <v>85</v>
      </c>
      <c r="F638" s="75" t="s">
        <v>129</v>
      </c>
      <c r="G638" s="77" t="s">
        <v>14</v>
      </c>
      <c r="H638" s="77">
        <v>1.0</v>
      </c>
      <c r="I638" s="80"/>
      <c r="J638" s="77">
        <v>1.0</v>
      </c>
      <c r="K638" s="79" t="s">
        <v>97</v>
      </c>
      <c r="L638" s="79"/>
      <c r="M638" s="80"/>
      <c r="N638" s="79"/>
      <c r="O638" s="81">
        <f t="array" ref="O638">IF(A638="", "", (IFNA(IF(A638="", "", INDEX(UpdateSheet!$L:$L, MATCH(1, (UpdateSheet!$G:$G=MAXIFS(UpdateSheet!$G:$G, UpdateSheet!$H:$H, G638, UpdateSheet!$G:$G, "&lt;=" &amp; D638)) * (UpdateSheet!$H:$H=G638), 0))), "") * J638) +
(IFNA(IF(A638="", "", INDEX(UpdateSheet!$P:$P, MATCH(1, (UpdateSheet!$G:$G=MAXIFS(UpdateSheet!$G:$G, UpdateSheet!$M:$M, K638, UpdateSheet!$G:$G, "&lt;=" &amp; D638)) * (UpdateSheet!$M:$M=K638), 0))), "") * N638)
)
</f>
        <v>9500</v>
      </c>
      <c r="P638" s="55">
        <v>5500.0</v>
      </c>
      <c r="Q638" s="82">
        <f t="array" ref="Q638">IF(A638="", "", (IFNA(IF(A638="", "", INDEX(UpdateSheet!$K:$K, MATCH(1, (UpdateSheet!$G:$G=MAXIFS(UpdateSheet!$G:$G, UpdateSheet!$H:$H, G638, UpdateSheet!$I:$I, J638, UpdateSheet!$G:$G, "&lt;=" &amp; D638)) * (UpdateSheet!$H:$H=G638) *(UpdateSheet!$I:$I=J638), 0))), "")) +
(IFNA(IF(A638="", "", INDEX(UpdateSheet!$O:$O, MATCH(1, (UpdateSheet!$G:$G=MAXIFS(UpdateSheet!$G:$G, UpdateSheet!$M:$M, K638,UpdateSheet!$N:$N, N638, UpdateSheet!$G:$G, "&lt;=" &amp; D638)) * (UpdateSheet!$M:$M=K638) *(UpdateSheet!$N:$N=N638), 0))), ""))
)
</f>
        <v>35500</v>
      </c>
      <c r="R638" s="81">
        <v>20500.0</v>
      </c>
      <c r="S638" s="53" t="s">
        <v>72</v>
      </c>
      <c r="T638" s="83">
        <v>45915.0</v>
      </c>
      <c r="U638" s="84" t="s">
        <v>85</v>
      </c>
      <c r="V638" s="84" t="s">
        <v>129</v>
      </c>
      <c r="W638" s="85" t="b">
        <f t="shared" si="1"/>
        <v>1</v>
      </c>
      <c r="X638" s="53" t="s">
        <v>35</v>
      </c>
      <c r="Y638" s="63"/>
      <c r="Z638" s="63"/>
    </row>
    <row r="639">
      <c r="A639" s="75" t="s">
        <v>1034</v>
      </c>
      <c r="B639" s="74">
        <v>8.032677912E9</v>
      </c>
      <c r="C639" s="75" t="s">
        <v>131</v>
      </c>
      <c r="D639" s="76">
        <v>45914.68099537037</v>
      </c>
      <c r="E639" s="75" t="s">
        <v>85</v>
      </c>
      <c r="F639" s="75" t="s">
        <v>129</v>
      </c>
      <c r="G639" s="77" t="s">
        <v>14</v>
      </c>
      <c r="H639" s="77">
        <v>2.0</v>
      </c>
      <c r="I639" s="80"/>
      <c r="J639" s="77">
        <v>2.0</v>
      </c>
      <c r="K639" s="79" t="s">
        <v>97</v>
      </c>
      <c r="L639" s="79"/>
      <c r="M639" s="80"/>
      <c r="N639" s="79"/>
      <c r="O639" s="81">
        <f t="array" ref="O639">IF(A639="", "", (IFNA(IF(A639="", "", INDEX(UpdateSheet!$L:$L, MATCH(1, (UpdateSheet!$G:$G=MAXIFS(UpdateSheet!$G:$G, UpdateSheet!$H:$H, G639, UpdateSheet!$G:$G, "&lt;=" &amp; D639)) * (UpdateSheet!$H:$H=G639), 0))), "") * J639) +
(IFNA(IF(A639="", "", INDEX(UpdateSheet!$P:$P, MATCH(1, (UpdateSheet!$G:$G=MAXIFS(UpdateSheet!$G:$G, UpdateSheet!$M:$M, K639, UpdateSheet!$G:$G, "&lt;=" &amp; D639)) * (UpdateSheet!$M:$M=K639), 0))), "") * N639)
)
</f>
        <v>19000</v>
      </c>
      <c r="P639" s="86"/>
      <c r="Q639" s="82">
        <f t="array" ref="Q639">IF(A639="", "", (IFNA(IF(A639="", "", INDEX(UpdateSheet!$K:$K, MATCH(1, (UpdateSheet!$G:$G=MAXIFS(UpdateSheet!$G:$G, UpdateSheet!$H:$H, G639, UpdateSheet!$I:$I, J639, UpdateSheet!$G:$G, "&lt;=" &amp; D639)) * (UpdateSheet!$H:$H=G639) *(UpdateSheet!$I:$I=J639), 0))), "")) +
(IFNA(IF(A639="", "", INDEX(UpdateSheet!$O:$O, MATCH(1, (UpdateSheet!$G:$G=MAXIFS(UpdateSheet!$G:$G, UpdateSheet!$M:$M, K639,UpdateSheet!$N:$N, N639, UpdateSheet!$G:$G, "&lt;=" &amp; D639)) * (UpdateSheet!$M:$M=K639) *(UpdateSheet!$N:$N=N639), 0))), ""))
)
</f>
        <v>49500</v>
      </c>
      <c r="R639" s="81">
        <v>30500.0</v>
      </c>
      <c r="S639" s="53" t="s">
        <v>126</v>
      </c>
      <c r="T639" s="87"/>
      <c r="U639" s="84" t="s">
        <v>97</v>
      </c>
      <c r="V639" s="84" t="s">
        <v>97</v>
      </c>
      <c r="W639" s="85" t="b">
        <f t="shared" si="1"/>
        <v>0</v>
      </c>
      <c r="X639" s="63"/>
      <c r="Y639" s="53" t="s">
        <v>1035</v>
      </c>
      <c r="Z639" s="63"/>
    </row>
    <row r="640">
      <c r="A640" s="75" t="s">
        <v>1036</v>
      </c>
      <c r="B640" s="74">
        <v>7.067290406E9</v>
      </c>
      <c r="C640" s="75" t="s">
        <v>62</v>
      </c>
      <c r="D640" s="76">
        <v>45915.01784722222</v>
      </c>
      <c r="E640" s="75" t="s">
        <v>85</v>
      </c>
      <c r="F640" s="75" t="s">
        <v>129</v>
      </c>
      <c r="G640" s="77" t="s">
        <v>14</v>
      </c>
      <c r="H640" s="77">
        <v>1.0</v>
      </c>
      <c r="I640" s="80"/>
      <c r="J640" s="77">
        <v>1.0</v>
      </c>
      <c r="K640" s="79" t="s">
        <v>97</v>
      </c>
      <c r="L640" s="79"/>
      <c r="M640" s="80"/>
      <c r="N640" s="79"/>
      <c r="O640" s="81">
        <f t="array" ref="O640">IF(A640="", "", (IFNA(IF(A640="", "", INDEX(UpdateSheet!$L:$L, MATCH(1, (UpdateSheet!$G:$G=MAXIFS(UpdateSheet!$G:$G, UpdateSheet!$H:$H, G640, UpdateSheet!$G:$G, "&lt;=" &amp; D640)) * (UpdateSheet!$H:$H=G640), 0))), "") * J640) +
(IFNA(IF(A640="", "", INDEX(UpdateSheet!$P:$P, MATCH(1, (UpdateSheet!$G:$G=MAXIFS(UpdateSheet!$G:$G, UpdateSheet!$M:$M, K640, UpdateSheet!$G:$G, "&lt;=" &amp; D640)) * (UpdateSheet!$M:$M=K640), 0))), "") * N640)
)
</f>
        <v>9500</v>
      </c>
      <c r="P640" s="86"/>
      <c r="Q640" s="82">
        <f t="array" ref="Q640">IF(A640="", "", (IFNA(IF(A640="", "", INDEX(UpdateSheet!$K:$K, MATCH(1, (UpdateSheet!$G:$G=MAXIFS(UpdateSheet!$G:$G, UpdateSheet!$H:$H, G640, UpdateSheet!$I:$I, J640, UpdateSheet!$G:$G, "&lt;=" &amp; D640)) * (UpdateSheet!$H:$H=G640) *(UpdateSheet!$I:$I=J640), 0))), "")) +
(IFNA(IF(A640="", "", INDEX(UpdateSheet!$O:$O, MATCH(1, (UpdateSheet!$G:$G=MAXIFS(UpdateSheet!$G:$G, UpdateSheet!$M:$M, K640,UpdateSheet!$N:$N, N640, UpdateSheet!$G:$G, "&lt;=" &amp; D640)) * (UpdateSheet!$M:$M=K640) *(UpdateSheet!$N:$N=N640), 0))), ""))
)
</f>
        <v>35500</v>
      </c>
      <c r="R640" s="81">
        <v>26000.0</v>
      </c>
      <c r="S640" s="63" t="str">
        <f t="shared" ref="S640:S641" si="60">if(A640="","","Pending")</f>
        <v>Pending</v>
      </c>
      <c r="T640" s="87"/>
      <c r="U640" s="84" t="s">
        <v>97</v>
      </c>
      <c r="V640" s="84" t="s">
        <v>97</v>
      </c>
      <c r="W640" s="85" t="b">
        <f t="shared" si="1"/>
        <v>0</v>
      </c>
      <c r="X640" s="63"/>
      <c r="Y640" s="53" t="s">
        <v>1037</v>
      </c>
      <c r="Z640" s="63"/>
    </row>
    <row r="641">
      <c r="A641" s="75" t="s">
        <v>1038</v>
      </c>
      <c r="B641" s="74">
        <v>8.153748831E9</v>
      </c>
      <c r="C641" s="75" t="s">
        <v>219</v>
      </c>
      <c r="D641" s="76">
        <v>45915.23585648148</v>
      </c>
      <c r="E641" s="75" t="s">
        <v>85</v>
      </c>
      <c r="F641" s="75" t="s">
        <v>129</v>
      </c>
      <c r="G641" s="77" t="s">
        <v>14</v>
      </c>
      <c r="H641" s="77">
        <v>1.0</v>
      </c>
      <c r="I641" s="80"/>
      <c r="J641" s="77">
        <v>1.0</v>
      </c>
      <c r="K641" s="79" t="s">
        <v>19</v>
      </c>
      <c r="L641" s="79">
        <v>50.0</v>
      </c>
      <c r="M641" s="80"/>
      <c r="N641" s="79">
        <v>50.0</v>
      </c>
      <c r="O641" s="81">
        <f t="array" ref="O641">IF(A641="", "", (IFNA(IF(A641="", "", INDEX(UpdateSheet!$L:$L, MATCH(1, (UpdateSheet!$G:$G=MAXIFS(UpdateSheet!$G:$G, UpdateSheet!$H:$H, G641, UpdateSheet!$G:$G, "&lt;=" &amp; D641)) * (UpdateSheet!$H:$H=G641), 0))), "") * J641) +
(IFNA(IF(A641="", "", INDEX(UpdateSheet!$P:$P, MATCH(1, (UpdateSheet!$G:$G=MAXIFS(UpdateSheet!$G:$G, UpdateSheet!$M:$M, K641, UpdateSheet!$G:$G, "&lt;=" &amp; D641)) * (UpdateSheet!$M:$M=K641), 0))), "") * N641)
)
</f>
        <v>17000</v>
      </c>
      <c r="P641" s="86"/>
      <c r="Q641" s="82">
        <f t="array" ref="Q641">IF(A641="", "", (IFNA(IF(A641="", "", INDEX(UpdateSheet!$K:$K, MATCH(1, (UpdateSheet!$G:$G=MAXIFS(UpdateSheet!$G:$G, UpdateSheet!$H:$H, G641, UpdateSheet!$I:$I, J641, UpdateSheet!$G:$G, "&lt;=" &amp; D641)) * (UpdateSheet!$H:$H=G641) *(UpdateSheet!$I:$I=J641), 0))), "")) +
(IFNA(IF(A641="", "", INDEX(UpdateSheet!$O:$O, MATCH(1, (UpdateSheet!$G:$G=MAXIFS(UpdateSheet!$G:$G, UpdateSheet!$M:$M, K641,UpdateSheet!$N:$N, N641, UpdateSheet!$G:$G, "&lt;=" &amp; D641)) * (UpdateSheet!$M:$M=K641) *(UpdateSheet!$N:$N=N641), 0))), ""))
)
</f>
        <v>66000</v>
      </c>
      <c r="R641" s="81">
        <v>49000.0</v>
      </c>
      <c r="S641" s="63" t="str">
        <f t="shared" si="60"/>
        <v>Pending</v>
      </c>
      <c r="T641" s="87"/>
      <c r="U641" s="84" t="s">
        <v>97</v>
      </c>
      <c r="V641" s="84" t="s">
        <v>97</v>
      </c>
      <c r="W641" s="85" t="b">
        <f t="shared" si="1"/>
        <v>0</v>
      </c>
      <c r="X641" s="63"/>
      <c r="Y641" s="63"/>
      <c r="Z641" s="63"/>
    </row>
    <row r="642">
      <c r="A642" s="75" t="s">
        <v>1039</v>
      </c>
      <c r="B642" s="74">
        <v>8.085973634E9</v>
      </c>
      <c r="C642" s="75" t="s">
        <v>12</v>
      </c>
      <c r="D642" s="76">
        <v>45915.31239583333</v>
      </c>
      <c r="E642" s="75" t="s">
        <v>85</v>
      </c>
      <c r="F642" s="75" t="s">
        <v>129</v>
      </c>
      <c r="G642" s="77" t="s">
        <v>14</v>
      </c>
      <c r="H642" s="77">
        <v>1.0</v>
      </c>
      <c r="I642" s="80"/>
      <c r="J642" s="77">
        <v>1.0</v>
      </c>
      <c r="K642" s="79" t="s">
        <v>19</v>
      </c>
      <c r="L642" s="79">
        <v>100.0</v>
      </c>
      <c r="M642" s="80"/>
      <c r="N642" s="79">
        <v>100.0</v>
      </c>
      <c r="O642" s="81">
        <f t="array" ref="O642">IF(A642="", "", (IFNA(IF(A642="", "", INDEX(UpdateSheet!$L:$L, MATCH(1, (UpdateSheet!$G:$G=MAXIFS(UpdateSheet!$G:$G, UpdateSheet!$H:$H, G642, UpdateSheet!$G:$G, "&lt;=" &amp; D642)) * (UpdateSheet!$H:$H=G642), 0))), "") * J642) +
(IFNA(IF(A642="", "", INDEX(UpdateSheet!$P:$P, MATCH(1, (UpdateSheet!$G:$G=MAXIFS(UpdateSheet!$G:$G, UpdateSheet!$M:$M, K642, UpdateSheet!$G:$G, "&lt;=" &amp; D642)) * (UpdateSheet!$M:$M=K642), 0))), "") * N642)
)
</f>
        <v>24500</v>
      </c>
      <c r="P642" s="55">
        <v>6000.0</v>
      </c>
      <c r="Q642" s="82">
        <f t="array" ref="Q642">IF(A642="", "", (IFNA(IF(A642="", "", INDEX(UpdateSheet!$K:$K, MATCH(1, (UpdateSheet!$G:$G=MAXIFS(UpdateSheet!$G:$G, UpdateSheet!$H:$H, G642, UpdateSheet!$I:$I, J642, UpdateSheet!$G:$G, "&lt;=" &amp; D642)) * (UpdateSheet!$H:$H=G642) *(UpdateSheet!$I:$I=J642), 0))), "")) +
(IFNA(IF(A642="", "", INDEX(UpdateSheet!$O:$O, MATCH(1, (UpdateSheet!$G:$G=MAXIFS(UpdateSheet!$G:$G, UpdateSheet!$M:$M, K642,UpdateSheet!$N:$N, N642, UpdateSheet!$G:$G, "&lt;=" &amp; D642)) * (UpdateSheet!$M:$M=K642) *(UpdateSheet!$N:$N=N642), 0))), ""))
)
</f>
        <v>87000</v>
      </c>
      <c r="R642" s="81">
        <v>56500.0</v>
      </c>
      <c r="S642" s="53" t="s">
        <v>72</v>
      </c>
      <c r="T642" s="83">
        <v>45915.0</v>
      </c>
      <c r="U642" s="84" t="s">
        <v>85</v>
      </c>
      <c r="V642" s="84" t="s">
        <v>129</v>
      </c>
      <c r="W642" s="85" t="b">
        <f t="shared" si="1"/>
        <v>1</v>
      </c>
      <c r="X642" s="53" t="s">
        <v>11</v>
      </c>
      <c r="Y642" s="63"/>
      <c r="Z642" s="63"/>
    </row>
    <row r="643">
      <c r="A643" s="75" t="s">
        <v>1040</v>
      </c>
      <c r="B643" s="74">
        <v>9.039000026E9</v>
      </c>
      <c r="C643" s="75" t="s">
        <v>12</v>
      </c>
      <c r="D643" s="76">
        <v>45915.3305787037</v>
      </c>
      <c r="E643" s="75" t="s">
        <v>85</v>
      </c>
      <c r="F643" s="75" t="s">
        <v>129</v>
      </c>
      <c r="G643" s="77" t="s">
        <v>14</v>
      </c>
      <c r="H643" s="77">
        <v>1.0</v>
      </c>
      <c r="I643" s="80"/>
      <c r="J643" s="77">
        <v>1.0</v>
      </c>
      <c r="K643" s="79" t="s">
        <v>19</v>
      </c>
      <c r="L643" s="79">
        <v>100.0</v>
      </c>
      <c r="M643" s="80"/>
      <c r="N643" s="79">
        <v>100.0</v>
      </c>
      <c r="O643" s="81">
        <f t="array" ref="O643">IF(A643="", "", (IFNA(IF(A643="", "", INDEX(UpdateSheet!$L:$L, MATCH(1, (UpdateSheet!$G:$G=MAXIFS(UpdateSheet!$G:$G, UpdateSheet!$H:$H, G643, UpdateSheet!$G:$G, "&lt;=" &amp; D643)) * (UpdateSheet!$H:$H=G643), 0))), "") * J643) +
(IFNA(IF(A643="", "", INDEX(UpdateSheet!$P:$P, MATCH(1, (UpdateSheet!$G:$G=MAXIFS(UpdateSheet!$G:$G, UpdateSheet!$M:$M, K643, UpdateSheet!$G:$G, "&lt;=" &amp; D643)) * (UpdateSheet!$M:$M=K643), 0))), "") * N643)
)
</f>
        <v>24500</v>
      </c>
      <c r="P643" s="55">
        <v>4000.0</v>
      </c>
      <c r="Q643" s="82">
        <f t="array" ref="Q643">IF(A643="", "", (IFNA(IF(A643="", "", INDEX(UpdateSheet!$K:$K, MATCH(1, (UpdateSheet!$G:$G=MAXIFS(UpdateSheet!$G:$G, UpdateSheet!$H:$H, G643, UpdateSheet!$I:$I, J643, UpdateSheet!$G:$G, "&lt;=" &amp; D643)) * (UpdateSheet!$H:$H=G643) *(UpdateSheet!$I:$I=J643), 0))), "")) +
(IFNA(IF(A643="", "", INDEX(UpdateSheet!$O:$O, MATCH(1, (UpdateSheet!$G:$G=MAXIFS(UpdateSheet!$G:$G, UpdateSheet!$M:$M, K643,UpdateSheet!$N:$N, N643, UpdateSheet!$G:$G, "&lt;=" &amp; D643)) * (UpdateSheet!$M:$M=K643) *(UpdateSheet!$N:$N=N643), 0))), ""))
)
</f>
        <v>87000</v>
      </c>
      <c r="R643" s="81">
        <v>58500.0</v>
      </c>
      <c r="S643" s="53" t="s">
        <v>72</v>
      </c>
      <c r="T643" s="83">
        <v>45915.0</v>
      </c>
      <c r="U643" s="84" t="s">
        <v>85</v>
      </c>
      <c r="V643" s="84" t="s">
        <v>129</v>
      </c>
      <c r="W643" s="85" t="b">
        <f t="shared" si="1"/>
        <v>1</v>
      </c>
      <c r="X643" s="53" t="s">
        <v>11</v>
      </c>
      <c r="Y643" s="63"/>
      <c r="Z643" s="63"/>
    </row>
    <row r="644">
      <c r="A644" s="75" t="s">
        <v>1041</v>
      </c>
      <c r="B644" s="74">
        <v>8.131342871E9</v>
      </c>
      <c r="C644" s="75" t="s">
        <v>311</v>
      </c>
      <c r="D644" s="76">
        <v>45915.34532407408</v>
      </c>
      <c r="E644" s="75" t="s">
        <v>85</v>
      </c>
      <c r="F644" s="75" t="s">
        <v>129</v>
      </c>
      <c r="G644" s="77" t="s">
        <v>14</v>
      </c>
      <c r="H644" s="77">
        <v>1.0</v>
      </c>
      <c r="I644" s="80"/>
      <c r="J644" s="77">
        <v>1.0</v>
      </c>
      <c r="K644" s="79" t="s">
        <v>97</v>
      </c>
      <c r="L644" s="79"/>
      <c r="M644" s="80"/>
      <c r="N644" s="79"/>
      <c r="O644" s="81">
        <f t="array" ref="O644">IF(A644="", "", (IFNA(IF(A644="", "", INDEX(UpdateSheet!$L:$L, MATCH(1, (UpdateSheet!$G:$G=MAXIFS(UpdateSheet!$G:$G, UpdateSheet!$H:$H, G644, UpdateSheet!$G:$G, "&lt;=" &amp; D644)) * (UpdateSheet!$H:$H=G644), 0))), "") * J644) +
(IFNA(IF(A644="", "", INDEX(UpdateSheet!$P:$P, MATCH(1, (UpdateSheet!$G:$G=MAXIFS(UpdateSheet!$G:$G, UpdateSheet!$M:$M, K644, UpdateSheet!$G:$G, "&lt;=" &amp; D644)) * (UpdateSheet!$M:$M=K644), 0))), "") * N644)
)
</f>
        <v>9500</v>
      </c>
      <c r="P644" s="55">
        <v>7500.0</v>
      </c>
      <c r="Q644" s="82">
        <f t="array" ref="Q644">IF(A644="", "", (IFNA(IF(A644="", "", INDEX(UpdateSheet!$K:$K, MATCH(1, (UpdateSheet!$G:$G=MAXIFS(UpdateSheet!$G:$G, UpdateSheet!$H:$H, G644, UpdateSheet!$I:$I, J644, UpdateSheet!$G:$G, "&lt;=" &amp; D644)) * (UpdateSheet!$H:$H=G644) *(UpdateSheet!$I:$I=J644), 0))), "")) +
(IFNA(IF(A644="", "", INDEX(UpdateSheet!$O:$O, MATCH(1, (UpdateSheet!$G:$G=MAXIFS(UpdateSheet!$G:$G, UpdateSheet!$M:$M, K644,UpdateSheet!$N:$N, N644, UpdateSheet!$G:$G, "&lt;=" &amp; D644)) * (UpdateSheet!$M:$M=K644) *(UpdateSheet!$N:$N=N644), 0))), ""))
)
</f>
        <v>35500</v>
      </c>
      <c r="R644" s="81">
        <v>18500.0</v>
      </c>
      <c r="S644" s="53" t="s">
        <v>72</v>
      </c>
      <c r="T644" s="83">
        <v>45918.0</v>
      </c>
      <c r="U644" s="84" t="s">
        <v>85</v>
      </c>
      <c r="V644" s="84" t="s">
        <v>129</v>
      </c>
      <c r="W644" s="85" t="b">
        <f t="shared" si="1"/>
        <v>1</v>
      </c>
      <c r="X644" s="53" t="s">
        <v>58</v>
      </c>
      <c r="Y644" s="53" t="s">
        <v>1042</v>
      </c>
      <c r="Z644" s="63"/>
    </row>
    <row r="645">
      <c r="A645" s="75" t="s">
        <v>1043</v>
      </c>
      <c r="B645" s="74">
        <v>7.081638188E9</v>
      </c>
      <c r="C645" s="75" t="s">
        <v>12</v>
      </c>
      <c r="D645" s="76">
        <v>45915.360127314816</v>
      </c>
      <c r="E645" s="75" t="s">
        <v>85</v>
      </c>
      <c r="F645" s="75" t="s">
        <v>129</v>
      </c>
      <c r="G645" s="77" t="s">
        <v>14</v>
      </c>
      <c r="H645" s="77">
        <v>1.0</v>
      </c>
      <c r="I645" s="80"/>
      <c r="J645" s="77">
        <v>1.0</v>
      </c>
      <c r="K645" s="79" t="s">
        <v>19</v>
      </c>
      <c r="L645" s="79">
        <v>100.0</v>
      </c>
      <c r="M645" s="80"/>
      <c r="N645" s="79">
        <v>100.0</v>
      </c>
      <c r="O645" s="81">
        <f t="array" ref="O645">IF(A645="", "", (IFNA(IF(A645="", "", INDEX(UpdateSheet!$L:$L, MATCH(1, (UpdateSheet!$G:$G=MAXIFS(UpdateSheet!$G:$G, UpdateSheet!$H:$H, G645, UpdateSheet!$G:$G, "&lt;=" &amp; D645)) * (UpdateSheet!$H:$H=G645), 0))), "") * J645) +
(IFNA(IF(A645="", "", INDEX(UpdateSheet!$P:$P, MATCH(1, (UpdateSheet!$G:$G=MAXIFS(UpdateSheet!$G:$G, UpdateSheet!$M:$M, K645, UpdateSheet!$G:$G, "&lt;=" &amp; D645)) * (UpdateSheet!$M:$M=K645), 0))), "") * N645)
)
</f>
        <v>24500</v>
      </c>
      <c r="P645" s="86"/>
      <c r="Q645" s="82">
        <f t="array" ref="Q645">IF(A645="", "", (IFNA(IF(A645="", "", INDEX(UpdateSheet!$K:$K, MATCH(1, (UpdateSheet!$G:$G=MAXIFS(UpdateSheet!$G:$G, UpdateSheet!$H:$H, G645, UpdateSheet!$I:$I, J645, UpdateSheet!$G:$G, "&lt;=" &amp; D645)) * (UpdateSheet!$H:$H=G645) *(UpdateSheet!$I:$I=J645), 0))), "")) +
(IFNA(IF(A645="", "", INDEX(UpdateSheet!$O:$O, MATCH(1, (UpdateSheet!$G:$G=MAXIFS(UpdateSheet!$G:$G, UpdateSheet!$M:$M, K645,UpdateSheet!$N:$N, N645, UpdateSheet!$G:$G, "&lt;=" &amp; D645)) * (UpdateSheet!$M:$M=K645) *(UpdateSheet!$N:$N=N645), 0))), ""))
)
</f>
        <v>87000</v>
      </c>
      <c r="R645" s="81">
        <v>62500.0</v>
      </c>
      <c r="S645" s="63" t="str">
        <f>if(A645="","","Pending")</f>
        <v>Pending</v>
      </c>
      <c r="T645" s="87"/>
      <c r="U645" s="84" t="s">
        <v>97</v>
      </c>
      <c r="V645" s="84" t="s">
        <v>97</v>
      </c>
      <c r="W645" s="85" t="b">
        <f t="shared" si="1"/>
        <v>0</v>
      </c>
      <c r="X645" s="63"/>
      <c r="Y645" s="63"/>
      <c r="Z645" s="63"/>
    </row>
    <row r="646">
      <c r="A646" s="75" t="s">
        <v>1044</v>
      </c>
      <c r="B646" s="74">
        <v>7.067828683E9</v>
      </c>
      <c r="C646" s="75" t="s">
        <v>64</v>
      </c>
      <c r="D646" s="76">
        <v>45915.39716435185</v>
      </c>
      <c r="E646" s="75" t="s">
        <v>85</v>
      </c>
      <c r="F646" s="75" t="s">
        <v>129</v>
      </c>
      <c r="G646" s="77" t="s">
        <v>14</v>
      </c>
      <c r="H646" s="77">
        <v>2.0</v>
      </c>
      <c r="I646" s="80"/>
      <c r="J646" s="77">
        <v>2.0</v>
      </c>
      <c r="K646" s="79" t="s">
        <v>97</v>
      </c>
      <c r="L646" s="79"/>
      <c r="M646" s="80"/>
      <c r="N646" s="79"/>
      <c r="O646" s="81">
        <f t="array" ref="O646">IF(A646="", "", (IFNA(IF(A646="", "", INDEX(UpdateSheet!$L:$L, MATCH(1, (UpdateSheet!$G:$G=MAXIFS(UpdateSheet!$G:$G, UpdateSheet!$H:$H, G646, UpdateSheet!$G:$G, "&lt;=" &amp; D646)) * (UpdateSheet!$H:$H=G646), 0))), "") * J646) +
(IFNA(IF(A646="", "", INDEX(UpdateSheet!$P:$P, MATCH(1, (UpdateSheet!$G:$G=MAXIFS(UpdateSheet!$G:$G, UpdateSheet!$M:$M, K646, UpdateSheet!$G:$G, "&lt;=" &amp; D646)) * (UpdateSheet!$M:$M=K646), 0))), "") * N646)
)
</f>
        <v>19000</v>
      </c>
      <c r="P646" s="86"/>
      <c r="Q646" s="82">
        <f t="array" ref="Q646">IF(A646="", "", (IFNA(IF(A646="", "", INDEX(UpdateSheet!$K:$K, MATCH(1, (UpdateSheet!$G:$G=MAXIFS(UpdateSheet!$G:$G, UpdateSheet!$H:$H, G646, UpdateSheet!$I:$I, J646, UpdateSheet!$G:$G, "&lt;=" &amp; D646)) * (UpdateSheet!$H:$H=G646) *(UpdateSheet!$I:$I=J646), 0))), "")) +
(IFNA(IF(A646="", "", INDEX(UpdateSheet!$O:$O, MATCH(1, (UpdateSheet!$G:$G=MAXIFS(UpdateSheet!$G:$G, UpdateSheet!$M:$M, K646,UpdateSheet!$N:$N, N646, UpdateSheet!$G:$G, "&lt;=" &amp; D646)) * (UpdateSheet!$M:$M=K646) *(UpdateSheet!$N:$N=N646), 0))), ""))
)
</f>
        <v>49500</v>
      </c>
      <c r="R646" s="81">
        <v>30500.0</v>
      </c>
      <c r="S646" s="53" t="s">
        <v>72</v>
      </c>
      <c r="T646" s="83">
        <v>45915.0</v>
      </c>
      <c r="U646" s="84" t="s">
        <v>85</v>
      </c>
      <c r="V646" s="84" t="s">
        <v>129</v>
      </c>
      <c r="W646" s="85" t="b">
        <f t="shared" si="1"/>
        <v>1</v>
      </c>
      <c r="X646" s="53" t="s">
        <v>63</v>
      </c>
      <c r="Y646" s="53" t="s">
        <v>1045</v>
      </c>
      <c r="Z646" s="63"/>
    </row>
    <row r="647">
      <c r="A647" s="75" t="s">
        <v>1046</v>
      </c>
      <c r="B647" s="74">
        <v>8.064342617E9</v>
      </c>
      <c r="C647" s="75" t="s">
        <v>198</v>
      </c>
      <c r="D647" s="76">
        <v>45915.39800925926</v>
      </c>
      <c r="E647" s="75" t="s">
        <v>85</v>
      </c>
      <c r="F647" s="75" t="s">
        <v>129</v>
      </c>
      <c r="G647" s="77" t="s">
        <v>14</v>
      </c>
      <c r="H647" s="77">
        <v>2.0</v>
      </c>
      <c r="I647" s="80"/>
      <c r="J647" s="77">
        <v>2.0</v>
      </c>
      <c r="K647" s="79" t="s">
        <v>19</v>
      </c>
      <c r="L647" s="79">
        <v>50.0</v>
      </c>
      <c r="M647" s="50">
        <v>0.0</v>
      </c>
      <c r="N647" s="79">
        <v>0.0</v>
      </c>
      <c r="O647" s="81">
        <f t="array" ref="O647">IF(A647="", "", (IFNA(IF(A647="", "", INDEX(UpdateSheet!$L:$L, MATCH(1, (UpdateSheet!$G:$G=MAXIFS(UpdateSheet!$G:$G, UpdateSheet!$H:$H, G647, UpdateSheet!$G:$G, "&lt;=" &amp; D647)) * (UpdateSheet!$H:$H=G647), 0))), "") * J647) +
(IFNA(IF(A647="", "", INDEX(UpdateSheet!$P:$P, MATCH(1, (UpdateSheet!$G:$G=MAXIFS(UpdateSheet!$G:$G, UpdateSheet!$M:$M, K647, UpdateSheet!$G:$G, "&lt;=" &amp; D647)) * (UpdateSheet!$M:$M=K647), 0))), "") * N647)
)
</f>
        <v>19000</v>
      </c>
      <c r="P647" s="86"/>
      <c r="Q647" s="82">
        <f t="array" ref="Q647">IF(A647="", "", (IFNA(IF(A647="", "", INDEX(UpdateSheet!$K:$K, MATCH(1, (UpdateSheet!$G:$G=MAXIFS(UpdateSheet!$G:$G, UpdateSheet!$H:$H, G647, UpdateSheet!$I:$I, J647, UpdateSheet!$G:$G, "&lt;=" &amp; D647)) * (UpdateSheet!$H:$H=G647) *(UpdateSheet!$I:$I=J647), 0))), "")) +
(IFNA(IF(A647="", "", INDEX(UpdateSheet!$O:$O, MATCH(1, (UpdateSheet!$G:$G=MAXIFS(UpdateSheet!$G:$G, UpdateSheet!$M:$M, K647,UpdateSheet!$N:$N, N647, UpdateSheet!$G:$G, "&lt;=" &amp; D647)) * (UpdateSheet!$M:$M=K647) *(UpdateSheet!$N:$N=N647), 0))), ""))
)
</f>
        <v>49500</v>
      </c>
      <c r="R647" s="81">
        <v>30500.0</v>
      </c>
      <c r="S647" s="53" t="s">
        <v>72</v>
      </c>
      <c r="T647" s="83">
        <v>45916.0</v>
      </c>
      <c r="U647" s="84" t="s">
        <v>85</v>
      </c>
      <c r="V647" s="84" t="s">
        <v>129</v>
      </c>
      <c r="W647" s="85" t="b">
        <f t="shared" si="1"/>
        <v>1</v>
      </c>
      <c r="X647" s="53" t="s">
        <v>65</v>
      </c>
      <c r="Y647" s="53" t="s">
        <v>1047</v>
      </c>
      <c r="Z647" s="63"/>
    </row>
    <row r="648">
      <c r="A648" s="75" t="s">
        <v>1048</v>
      </c>
      <c r="B648" s="74">
        <v>7.031574733E9</v>
      </c>
      <c r="C648" s="75" t="s">
        <v>198</v>
      </c>
      <c r="D648" s="76">
        <v>45915.41181712963</v>
      </c>
      <c r="E648" s="75" t="s">
        <v>85</v>
      </c>
      <c r="F648" s="75" t="s">
        <v>129</v>
      </c>
      <c r="G648" s="77" t="s">
        <v>14</v>
      </c>
      <c r="H648" s="77">
        <v>2.0</v>
      </c>
      <c r="I648" s="80"/>
      <c r="J648" s="77">
        <v>2.0</v>
      </c>
      <c r="K648" s="79" t="s">
        <v>19</v>
      </c>
      <c r="L648" s="79">
        <v>100.0</v>
      </c>
      <c r="M648" s="80"/>
      <c r="N648" s="79">
        <v>100.0</v>
      </c>
      <c r="O648" s="81">
        <f t="array" ref="O648">IF(A648="", "", (IFNA(IF(A648="", "", INDEX(UpdateSheet!$L:$L, MATCH(1, (UpdateSheet!$G:$G=MAXIFS(UpdateSheet!$G:$G, UpdateSheet!$H:$H, G648, UpdateSheet!$G:$G, "&lt;=" &amp; D648)) * (UpdateSheet!$H:$H=G648), 0))), "") * J648) +
(IFNA(IF(A648="", "", INDEX(UpdateSheet!$P:$P, MATCH(1, (UpdateSheet!$G:$G=MAXIFS(UpdateSheet!$G:$G, UpdateSheet!$M:$M, K648, UpdateSheet!$G:$G, "&lt;=" &amp; D648)) * (UpdateSheet!$M:$M=K648), 0))), "") * N648)
)
</f>
        <v>34000</v>
      </c>
      <c r="P648" s="55">
        <v>8500.0</v>
      </c>
      <c r="Q648" s="82">
        <f t="array" ref="Q648">IF(A648="", "", (IFNA(IF(A648="", "", INDEX(UpdateSheet!$K:$K, MATCH(1, (UpdateSheet!$G:$G=MAXIFS(UpdateSheet!$G:$G, UpdateSheet!$H:$H, G648, UpdateSheet!$I:$I, J648, UpdateSheet!$G:$G, "&lt;=" &amp; D648)) * (UpdateSheet!$H:$H=G648) *(UpdateSheet!$I:$I=J648), 0))), "")) +
(IFNA(IF(A648="", "", INDEX(UpdateSheet!$O:$O, MATCH(1, (UpdateSheet!$G:$G=MAXIFS(UpdateSheet!$G:$G, UpdateSheet!$M:$M, K648,UpdateSheet!$N:$N, N648, UpdateSheet!$G:$G, "&lt;=" &amp; D648)) * (UpdateSheet!$M:$M=K648) *(UpdateSheet!$N:$N=N648), 0))), ""))
)
</f>
        <v>101000</v>
      </c>
      <c r="R648" s="81">
        <v>58500.0</v>
      </c>
      <c r="S648" s="53" t="s">
        <v>72</v>
      </c>
      <c r="T648" s="83">
        <v>45916.0</v>
      </c>
      <c r="U648" s="84" t="s">
        <v>85</v>
      </c>
      <c r="V648" s="84" t="s">
        <v>129</v>
      </c>
      <c r="W648" s="85" t="b">
        <f t="shared" si="1"/>
        <v>1</v>
      </c>
      <c r="X648" s="53" t="s">
        <v>45</v>
      </c>
      <c r="Y648" s="53" t="s">
        <v>1049</v>
      </c>
      <c r="Z648" s="63"/>
    </row>
    <row r="649">
      <c r="A649" s="75" t="s">
        <v>1050</v>
      </c>
      <c r="B649" s="74">
        <v>8.166579704E9</v>
      </c>
      <c r="C649" s="75" t="s">
        <v>62</v>
      </c>
      <c r="D649" s="76">
        <v>45915.42097222222</v>
      </c>
      <c r="E649" s="75" t="s">
        <v>85</v>
      </c>
      <c r="F649" s="75" t="s">
        <v>129</v>
      </c>
      <c r="G649" s="77" t="s">
        <v>14</v>
      </c>
      <c r="H649" s="77">
        <v>2.0</v>
      </c>
      <c r="I649" s="80"/>
      <c r="J649" s="77">
        <v>2.0</v>
      </c>
      <c r="K649" s="79" t="s">
        <v>97</v>
      </c>
      <c r="L649" s="79"/>
      <c r="M649" s="80"/>
      <c r="N649" s="79"/>
      <c r="O649" s="81">
        <f t="array" ref="O649">IF(A649="", "", (IFNA(IF(A649="", "", INDEX(UpdateSheet!$L:$L, MATCH(1, (UpdateSheet!$G:$G=MAXIFS(UpdateSheet!$G:$G, UpdateSheet!$H:$H, G649, UpdateSheet!$G:$G, "&lt;=" &amp; D649)) * (UpdateSheet!$H:$H=G649), 0))), "") * J649) +
(IFNA(IF(A649="", "", INDEX(UpdateSheet!$P:$P, MATCH(1, (UpdateSheet!$G:$G=MAXIFS(UpdateSheet!$G:$G, UpdateSheet!$M:$M, K649, UpdateSheet!$G:$G, "&lt;=" &amp; D649)) * (UpdateSheet!$M:$M=K649), 0))), "") * N649)
)
</f>
        <v>19000</v>
      </c>
      <c r="P649" s="55">
        <v>5000.0</v>
      </c>
      <c r="Q649" s="82">
        <f t="array" ref="Q649">IF(A649="", "", (IFNA(IF(A649="", "", INDEX(UpdateSheet!$K:$K, MATCH(1, (UpdateSheet!$G:$G=MAXIFS(UpdateSheet!$G:$G, UpdateSheet!$H:$H, G649, UpdateSheet!$I:$I, J649, UpdateSheet!$G:$G, "&lt;=" &amp; D649)) * (UpdateSheet!$H:$H=G649) *(UpdateSheet!$I:$I=J649), 0))), "")) +
(IFNA(IF(A649="", "", INDEX(UpdateSheet!$O:$O, MATCH(1, (UpdateSheet!$G:$G=MAXIFS(UpdateSheet!$G:$G, UpdateSheet!$M:$M, K649,UpdateSheet!$N:$N, N649, UpdateSheet!$G:$G, "&lt;=" &amp; D649)) * (UpdateSheet!$M:$M=K649) *(UpdateSheet!$N:$N=N649), 0))), ""))
)
</f>
        <v>49500</v>
      </c>
      <c r="R649" s="81">
        <v>25500.0</v>
      </c>
      <c r="S649" s="53" t="s">
        <v>72</v>
      </c>
      <c r="T649" s="83">
        <v>45916.0</v>
      </c>
      <c r="U649" s="84" t="s">
        <v>85</v>
      </c>
      <c r="V649" s="84" t="s">
        <v>129</v>
      </c>
      <c r="W649" s="85" t="b">
        <f t="shared" si="1"/>
        <v>1</v>
      </c>
      <c r="X649" s="53" t="s">
        <v>60</v>
      </c>
      <c r="Y649" s="63"/>
      <c r="Z649" s="63"/>
    </row>
    <row r="650">
      <c r="A650" s="75" t="s">
        <v>1051</v>
      </c>
      <c r="B650" s="74">
        <v>8.108068681E9</v>
      </c>
      <c r="C650" s="75" t="s">
        <v>149</v>
      </c>
      <c r="D650" s="76">
        <v>45915.447962962964</v>
      </c>
      <c r="E650" s="75" t="s">
        <v>85</v>
      </c>
      <c r="F650" s="75" t="s">
        <v>129</v>
      </c>
      <c r="G650" s="77" t="s">
        <v>14</v>
      </c>
      <c r="H650" s="77">
        <v>1.0</v>
      </c>
      <c r="I650" s="80"/>
      <c r="J650" s="77">
        <v>1.0</v>
      </c>
      <c r="K650" s="79" t="s">
        <v>97</v>
      </c>
      <c r="L650" s="79"/>
      <c r="M650" s="80"/>
      <c r="N650" s="79"/>
      <c r="O650" s="81">
        <f t="array" ref="O650">IF(A650="", "", (IFNA(IF(A650="", "", INDEX(UpdateSheet!$L:$L, MATCH(1, (UpdateSheet!$G:$G=MAXIFS(UpdateSheet!$G:$G, UpdateSheet!$H:$H, G650, UpdateSheet!$G:$G, "&lt;=" &amp; D650)) * (UpdateSheet!$H:$H=G650), 0))), "") * J650) +
(IFNA(IF(A650="", "", INDEX(UpdateSheet!$P:$P, MATCH(1, (UpdateSheet!$G:$G=MAXIFS(UpdateSheet!$G:$G, UpdateSheet!$M:$M, K650, UpdateSheet!$G:$G, "&lt;=" &amp; D650)) * (UpdateSheet!$M:$M=K650), 0))), "") * N650)
)
</f>
        <v>9500</v>
      </c>
      <c r="P650" s="86"/>
      <c r="Q650" s="82">
        <f t="array" ref="Q650">IF(A650="", "", (IFNA(IF(A650="", "", INDEX(UpdateSheet!$K:$K, MATCH(1, (UpdateSheet!$G:$G=MAXIFS(UpdateSheet!$G:$G, UpdateSheet!$H:$H, G650, UpdateSheet!$I:$I, J650, UpdateSheet!$G:$G, "&lt;=" &amp; D650)) * (UpdateSheet!$H:$H=G650) *(UpdateSheet!$I:$I=J650), 0))), "")) +
(IFNA(IF(A650="", "", INDEX(UpdateSheet!$O:$O, MATCH(1, (UpdateSheet!$G:$G=MAXIFS(UpdateSheet!$G:$G, UpdateSheet!$M:$M, K650,UpdateSheet!$N:$N, N650, UpdateSheet!$G:$G, "&lt;=" &amp; D650)) * (UpdateSheet!$M:$M=K650) *(UpdateSheet!$N:$N=N650), 0))), ""))
)
</f>
        <v>35500</v>
      </c>
      <c r="R650" s="81">
        <v>26000.0</v>
      </c>
      <c r="S650" s="63" t="str">
        <f t="shared" ref="S650:S652" si="61">if(A650="","","Pending")</f>
        <v>Pending</v>
      </c>
      <c r="T650" s="87"/>
      <c r="U650" s="84" t="s">
        <v>97</v>
      </c>
      <c r="V650" s="84" t="s">
        <v>97</v>
      </c>
      <c r="W650" s="85" t="b">
        <f t="shared" si="1"/>
        <v>0</v>
      </c>
      <c r="X650" s="63"/>
      <c r="Y650" s="53" t="s">
        <v>1052</v>
      </c>
      <c r="Z650" s="63"/>
    </row>
    <row r="651">
      <c r="A651" s="75" t="s">
        <v>1053</v>
      </c>
      <c r="B651" s="74">
        <v>7.037632776E9</v>
      </c>
      <c r="C651" s="75" t="s">
        <v>12</v>
      </c>
      <c r="D651" s="76">
        <v>45915.45106481481</v>
      </c>
      <c r="E651" s="75" t="s">
        <v>85</v>
      </c>
      <c r="F651" s="75" t="s">
        <v>129</v>
      </c>
      <c r="G651" s="77" t="s">
        <v>14</v>
      </c>
      <c r="H651" s="77">
        <v>1.0</v>
      </c>
      <c r="I651" s="80"/>
      <c r="J651" s="77">
        <v>1.0</v>
      </c>
      <c r="K651" s="79" t="s">
        <v>97</v>
      </c>
      <c r="L651" s="79"/>
      <c r="M651" s="80"/>
      <c r="N651" s="79"/>
      <c r="O651" s="81">
        <f t="array" ref="O651">IF(A651="", "", (IFNA(IF(A651="", "", INDEX(UpdateSheet!$L:$L, MATCH(1, (UpdateSheet!$G:$G=MAXIFS(UpdateSheet!$G:$G, UpdateSheet!$H:$H, G651, UpdateSheet!$G:$G, "&lt;=" &amp; D651)) * (UpdateSheet!$H:$H=G651), 0))), "") * J651) +
(IFNA(IF(A651="", "", INDEX(UpdateSheet!$P:$P, MATCH(1, (UpdateSheet!$G:$G=MAXIFS(UpdateSheet!$G:$G, UpdateSheet!$M:$M, K651, UpdateSheet!$G:$G, "&lt;=" &amp; D651)) * (UpdateSheet!$M:$M=K651), 0))), "") * N651)
)
</f>
        <v>9500</v>
      </c>
      <c r="P651" s="86"/>
      <c r="Q651" s="82">
        <f t="array" ref="Q651">IF(A651="", "", (IFNA(IF(A651="", "", INDEX(UpdateSheet!$K:$K, MATCH(1, (UpdateSheet!$G:$G=MAXIFS(UpdateSheet!$G:$G, UpdateSheet!$H:$H, G651, UpdateSheet!$I:$I, J651, UpdateSheet!$G:$G, "&lt;=" &amp; D651)) * (UpdateSheet!$H:$H=G651) *(UpdateSheet!$I:$I=J651), 0))), "")) +
(IFNA(IF(A651="", "", INDEX(UpdateSheet!$O:$O, MATCH(1, (UpdateSheet!$G:$G=MAXIFS(UpdateSheet!$G:$G, UpdateSheet!$M:$M, K651,UpdateSheet!$N:$N, N651, UpdateSheet!$G:$G, "&lt;=" &amp; D651)) * (UpdateSheet!$M:$M=K651) *(UpdateSheet!$N:$N=N651), 0))), ""))
)
</f>
        <v>35500</v>
      </c>
      <c r="R651" s="81">
        <v>26000.0</v>
      </c>
      <c r="S651" s="63" t="str">
        <f t="shared" si="61"/>
        <v>Pending</v>
      </c>
      <c r="T651" s="87"/>
      <c r="U651" s="84" t="s">
        <v>97</v>
      </c>
      <c r="V651" s="84" t="s">
        <v>97</v>
      </c>
      <c r="W651" s="85" t="b">
        <f t="shared" si="1"/>
        <v>0</v>
      </c>
      <c r="X651" s="63"/>
      <c r="Y651" s="53" t="s">
        <v>1054</v>
      </c>
      <c r="Z651" s="63"/>
    </row>
    <row r="652">
      <c r="A652" s="75" t="s">
        <v>1055</v>
      </c>
      <c r="B652" s="74">
        <v>8.063902109E9</v>
      </c>
      <c r="C652" s="75" t="s">
        <v>18</v>
      </c>
      <c r="D652" s="76">
        <v>45915.49877314815</v>
      </c>
      <c r="E652" s="75" t="s">
        <v>85</v>
      </c>
      <c r="F652" s="75" t="s">
        <v>129</v>
      </c>
      <c r="G652" s="77" t="s">
        <v>14</v>
      </c>
      <c r="H652" s="77">
        <v>1.0</v>
      </c>
      <c r="I652" s="80"/>
      <c r="J652" s="77">
        <v>1.0</v>
      </c>
      <c r="K652" s="79" t="s">
        <v>19</v>
      </c>
      <c r="L652" s="79">
        <v>100.0</v>
      </c>
      <c r="M652" s="80"/>
      <c r="N652" s="79">
        <v>100.0</v>
      </c>
      <c r="O652" s="81">
        <f t="array" ref="O652">IF(A652="", "", (IFNA(IF(A652="", "", INDEX(UpdateSheet!$L:$L, MATCH(1, (UpdateSheet!$G:$G=MAXIFS(UpdateSheet!$G:$G, UpdateSheet!$H:$H, G652, UpdateSheet!$G:$G, "&lt;=" &amp; D652)) * (UpdateSheet!$H:$H=G652), 0))), "") * J652) +
(IFNA(IF(A652="", "", INDEX(UpdateSheet!$P:$P, MATCH(1, (UpdateSheet!$G:$G=MAXIFS(UpdateSheet!$G:$G, UpdateSheet!$M:$M, K652, UpdateSheet!$G:$G, "&lt;=" &amp; D652)) * (UpdateSheet!$M:$M=K652), 0))), "") * N652)
)
</f>
        <v>24500</v>
      </c>
      <c r="P652" s="86"/>
      <c r="Q652" s="82">
        <f t="array" ref="Q652">IF(A652="", "", (IFNA(IF(A652="", "", INDEX(UpdateSheet!$K:$K, MATCH(1, (UpdateSheet!$G:$G=MAXIFS(UpdateSheet!$G:$G, UpdateSheet!$H:$H, G652, UpdateSheet!$I:$I, J652, UpdateSheet!$G:$G, "&lt;=" &amp; D652)) * (UpdateSheet!$H:$H=G652) *(UpdateSheet!$I:$I=J652), 0))), "")) +
(IFNA(IF(A652="", "", INDEX(UpdateSheet!$O:$O, MATCH(1, (UpdateSheet!$G:$G=MAXIFS(UpdateSheet!$G:$G, UpdateSheet!$M:$M, K652,UpdateSheet!$N:$N, N652, UpdateSheet!$G:$G, "&lt;=" &amp; D652)) * (UpdateSheet!$M:$M=K652) *(UpdateSheet!$N:$N=N652), 0))), ""))
)
</f>
        <v>87000</v>
      </c>
      <c r="R652" s="81">
        <v>62500.0</v>
      </c>
      <c r="S652" s="63" t="str">
        <f t="shared" si="61"/>
        <v>Pending</v>
      </c>
      <c r="T652" s="87"/>
      <c r="U652" s="84" t="s">
        <v>97</v>
      </c>
      <c r="V652" s="84" t="s">
        <v>97</v>
      </c>
      <c r="W652" s="85" t="b">
        <f t="shared" si="1"/>
        <v>0</v>
      </c>
      <c r="X652" s="63"/>
      <c r="Y652" s="63"/>
      <c r="Z652" s="63"/>
    </row>
    <row r="653">
      <c r="A653" s="75" t="s">
        <v>1056</v>
      </c>
      <c r="B653" s="74">
        <v>8.064326867E9</v>
      </c>
      <c r="C653" s="75" t="s">
        <v>62</v>
      </c>
      <c r="D653" s="76">
        <v>45915.59</v>
      </c>
      <c r="E653" s="75" t="s">
        <v>85</v>
      </c>
      <c r="F653" s="75" t="s">
        <v>129</v>
      </c>
      <c r="G653" s="77" t="s">
        <v>14</v>
      </c>
      <c r="H653" s="77">
        <v>1.0</v>
      </c>
      <c r="I653" s="80"/>
      <c r="J653" s="77">
        <v>1.0</v>
      </c>
      <c r="K653" s="79" t="s">
        <v>19</v>
      </c>
      <c r="L653" s="79">
        <v>50.0</v>
      </c>
      <c r="M653" s="80"/>
      <c r="N653" s="79">
        <v>50.0</v>
      </c>
      <c r="O653" s="81">
        <f t="array" ref="O653">IF(A653="", "", (IFNA(IF(A653="", "", INDEX(UpdateSheet!$L:$L, MATCH(1, (UpdateSheet!$G:$G=MAXIFS(UpdateSheet!$G:$G, UpdateSheet!$H:$H, G653, UpdateSheet!$G:$G, "&lt;=" &amp; D653)) * (UpdateSheet!$H:$H=G653), 0))), "") * J653) +
(IFNA(IF(A653="", "", INDEX(UpdateSheet!$P:$P, MATCH(1, (UpdateSheet!$G:$G=MAXIFS(UpdateSheet!$G:$G, UpdateSheet!$M:$M, K653, UpdateSheet!$G:$G, "&lt;=" &amp; D653)) * (UpdateSheet!$M:$M=K653), 0))), "") * N653)
)
</f>
        <v>17000</v>
      </c>
      <c r="P653" s="55">
        <v>7000.0</v>
      </c>
      <c r="Q653" s="82">
        <f t="array" ref="Q653">IF(A653="", "", (IFNA(IF(A653="", "", INDEX(UpdateSheet!$K:$K, MATCH(1, (UpdateSheet!$G:$G=MAXIFS(UpdateSheet!$G:$G, UpdateSheet!$H:$H, G653, UpdateSheet!$I:$I, J653, UpdateSheet!$G:$G, "&lt;=" &amp; D653)) * (UpdateSheet!$H:$H=G653) *(UpdateSheet!$I:$I=J653), 0))), "")) +
(IFNA(IF(A653="", "", INDEX(UpdateSheet!$O:$O, MATCH(1, (UpdateSheet!$G:$G=MAXIFS(UpdateSheet!$G:$G, UpdateSheet!$M:$M, K653,UpdateSheet!$N:$N, N653, UpdateSheet!$G:$G, "&lt;=" &amp; D653)) * (UpdateSheet!$M:$M=K653) *(UpdateSheet!$N:$N=N653), 0))), ""))
)
</f>
        <v>66000</v>
      </c>
      <c r="R653" s="81">
        <v>42000.0</v>
      </c>
      <c r="S653" s="53" t="s">
        <v>72</v>
      </c>
      <c r="T653" s="83">
        <v>45916.0</v>
      </c>
      <c r="U653" s="84" t="s">
        <v>85</v>
      </c>
      <c r="V653" s="84" t="s">
        <v>129</v>
      </c>
      <c r="W653" s="85" t="b">
        <f t="shared" si="1"/>
        <v>1</v>
      </c>
      <c r="X653" s="53" t="s">
        <v>60</v>
      </c>
      <c r="Y653" s="63"/>
      <c r="Z653" s="63"/>
    </row>
    <row r="654">
      <c r="A654" s="75" t="s">
        <v>1057</v>
      </c>
      <c r="B654" s="74">
        <v>8.035967633E9</v>
      </c>
      <c r="C654" s="75" t="s">
        <v>12</v>
      </c>
      <c r="D654" s="76">
        <v>45915.59892361111</v>
      </c>
      <c r="E654" s="75" t="s">
        <v>85</v>
      </c>
      <c r="F654" s="75" t="s">
        <v>129</v>
      </c>
      <c r="G654" s="77" t="s">
        <v>14</v>
      </c>
      <c r="H654" s="77">
        <v>1.0</v>
      </c>
      <c r="I654" s="80"/>
      <c r="J654" s="77">
        <v>1.0</v>
      </c>
      <c r="K654" s="79" t="s">
        <v>19</v>
      </c>
      <c r="L654" s="79">
        <v>50.0</v>
      </c>
      <c r="M654" s="50"/>
      <c r="N654" s="79">
        <v>50.0</v>
      </c>
      <c r="O654" s="81">
        <f t="array" ref="O654">IF(A654="", "", (IFNA(IF(A654="", "", INDEX(UpdateSheet!$L:$L, MATCH(1, (UpdateSheet!$G:$G=MAXIFS(UpdateSheet!$G:$G, UpdateSheet!$H:$H, G654, UpdateSheet!$G:$G, "&lt;=" &amp; D654)) * (UpdateSheet!$H:$H=G654), 0))), "") * J654) +
(IFNA(IF(A654="", "", INDEX(UpdateSheet!$P:$P, MATCH(1, (UpdateSheet!$G:$G=MAXIFS(UpdateSheet!$G:$G, UpdateSheet!$M:$M, K654, UpdateSheet!$G:$G, "&lt;=" &amp; D654)) * (UpdateSheet!$M:$M=K654), 0))), "") * N654)
)
</f>
        <v>17000</v>
      </c>
      <c r="P654" s="55">
        <v>4000.0</v>
      </c>
      <c r="Q654" s="82">
        <f t="array" ref="Q654">IF(A654="", "", (IFNA(IF(A654="", "", INDEX(UpdateSheet!$K:$K, MATCH(1, (UpdateSheet!$G:$G=MAXIFS(UpdateSheet!$G:$G, UpdateSheet!$H:$H, G654, UpdateSheet!$I:$I, J654, UpdateSheet!$G:$G, "&lt;=" &amp; D654)) * (UpdateSheet!$H:$H=G654) *(UpdateSheet!$I:$I=J654), 0))), "")) +
(IFNA(IF(A654="", "", INDEX(UpdateSheet!$O:$O, MATCH(1, (UpdateSheet!$G:$G=MAXIFS(UpdateSheet!$G:$G, UpdateSheet!$M:$M, K654,UpdateSheet!$N:$N, N654, UpdateSheet!$G:$G, "&lt;=" &amp; D654)) * (UpdateSheet!$M:$M=K654) *(UpdateSheet!$N:$N=N654), 0))), ""))
)
</f>
        <v>66000</v>
      </c>
      <c r="R654" s="81">
        <v>45000.0</v>
      </c>
      <c r="S654" s="53" t="s">
        <v>72</v>
      </c>
      <c r="T654" s="83">
        <v>45918.0</v>
      </c>
      <c r="U654" s="84" t="s">
        <v>85</v>
      </c>
      <c r="V654" s="84" t="s">
        <v>129</v>
      </c>
      <c r="W654" s="85" t="b">
        <f t="shared" si="1"/>
        <v>1</v>
      </c>
      <c r="X654" s="53" t="s">
        <v>11</v>
      </c>
      <c r="Y654" s="53"/>
      <c r="Z654" s="63"/>
    </row>
    <row r="655">
      <c r="A655" s="75" t="s">
        <v>1058</v>
      </c>
      <c r="B655" s="74">
        <v>8.085857727E9</v>
      </c>
      <c r="C655" s="75" t="s">
        <v>342</v>
      </c>
      <c r="D655" s="76">
        <v>45918.15991898148</v>
      </c>
      <c r="E655" s="75" t="s">
        <v>85</v>
      </c>
      <c r="F655" s="75" t="s">
        <v>129</v>
      </c>
      <c r="G655" s="77" t="s">
        <v>14</v>
      </c>
      <c r="H655" s="77">
        <v>1.0</v>
      </c>
      <c r="I655" s="80"/>
      <c r="J655" s="77">
        <v>1.0</v>
      </c>
      <c r="K655" s="79" t="s">
        <v>97</v>
      </c>
      <c r="L655" s="79"/>
      <c r="M655" s="80"/>
      <c r="N655" s="79"/>
      <c r="O655" s="81">
        <f t="array" ref="O655">IF(A655="", "", (IFNA(IF(A655="", "", INDEX(UpdateSheet!$L:$L, MATCH(1, (UpdateSheet!$G:$G=MAXIFS(UpdateSheet!$G:$G, UpdateSheet!$H:$H, G655, UpdateSheet!$G:$G, "&lt;=" &amp; D655)) * (UpdateSheet!$H:$H=G655), 0))), "") * J655) +
(IFNA(IF(A655="", "", INDEX(UpdateSheet!$P:$P, MATCH(1, (UpdateSheet!$G:$G=MAXIFS(UpdateSheet!$G:$G, UpdateSheet!$M:$M, K655, UpdateSheet!$G:$G, "&lt;=" &amp; D655)) * (UpdateSheet!$M:$M=K655), 0))), "") * N655)
)
</f>
        <v>9500</v>
      </c>
      <c r="P655" s="86"/>
      <c r="Q655" s="82">
        <f t="array" ref="Q655">IF(A655="", "", (IFNA(IF(A655="", "", INDEX(UpdateSheet!$K:$K, MATCH(1, (UpdateSheet!$G:$G=MAXIFS(UpdateSheet!$G:$G, UpdateSheet!$H:$H, G655, UpdateSheet!$I:$I, J655, UpdateSheet!$G:$G, "&lt;=" &amp; D655)) * (UpdateSheet!$H:$H=G655) *(UpdateSheet!$I:$I=J655), 0))), "")) +
(IFNA(IF(A655="", "", INDEX(UpdateSheet!$O:$O, MATCH(1, (UpdateSheet!$G:$G=MAXIFS(UpdateSheet!$G:$G, UpdateSheet!$M:$M, K655,UpdateSheet!$N:$N, N655, UpdateSheet!$G:$G, "&lt;=" &amp; D655)) * (UpdateSheet!$M:$M=K655) *(UpdateSheet!$N:$N=N655), 0))), ""))
)
</f>
        <v>35500</v>
      </c>
      <c r="R655" s="81">
        <v>26000.0</v>
      </c>
      <c r="S655" s="53" t="s">
        <v>72</v>
      </c>
      <c r="T655" s="83">
        <v>45932.0</v>
      </c>
      <c r="U655" s="84" t="s">
        <v>86</v>
      </c>
      <c r="V655" s="84" t="s">
        <v>129</v>
      </c>
      <c r="W655" s="85" t="b">
        <f t="shared" si="1"/>
        <v>1</v>
      </c>
      <c r="X655" s="53" t="s">
        <v>58</v>
      </c>
      <c r="Y655" s="53"/>
      <c r="Z655" s="63"/>
    </row>
    <row r="656">
      <c r="A656" s="75" t="s">
        <v>1059</v>
      </c>
      <c r="B656" s="74">
        <v>8.089896371E9</v>
      </c>
      <c r="C656" s="75" t="s">
        <v>62</v>
      </c>
      <c r="D656" s="76">
        <v>45918.167442129634</v>
      </c>
      <c r="E656" s="75" t="s">
        <v>85</v>
      </c>
      <c r="F656" s="75" t="s">
        <v>129</v>
      </c>
      <c r="G656" s="77" t="s">
        <v>14</v>
      </c>
      <c r="H656" s="77">
        <v>1.0</v>
      </c>
      <c r="I656" s="80"/>
      <c r="J656" s="77">
        <v>1.0</v>
      </c>
      <c r="K656" s="79" t="s">
        <v>19</v>
      </c>
      <c r="L656" s="79">
        <v>50.0</v>
      </c>
      <c r="M656" s="50">
        <v>0.0</v>
      </c>
      <c r="N656" s="79">
        <v>0.0</v>
      </c>
      <c r="O656" s="81">
        <f t="array" ref="O656">IF(A656="", "", (IFNA(IF(A656="", "", INDEX(UpdateSheet!$L:$L, MATCH(1, (UpdateSheet!$G:$G=MAXIFS(UpdateSheet!$G:$G, UpdateSheet!$H:$H, G656, UpdateSheet!$G:$G, "&lt;=" &amp; D656)) * (UpdateSheet!$H:$H=G656), 0))), "") * J656) +
(IFNA(IF(A656="", "", INDEX(UpdateSheet!$P:$P, MATCH(1, (UpdateSheet!$G:$G=MAXIFS(UpdateSheet!$G:$G, UpdateSheet!$M:$M, K656, UpdateSheet!$G:$G, "&lt;=" &amp; D656)) * (UpdateSheet!$M:$M=K656), 0))), "") * N656)
)
</f>
        <v>9500</v>
      </c>
      <c r="P656" s="55">
        <v>7000.0</v>
      </c>
      <c r="Q656" s="82">
        <f t="array" ref="Q656">IF(A656="", "", (IFNA(IF(A656="", "", INDEX(UpdateSheet!$K:$K, MATCH(1, (UpdateSheet!$G:$G=MAXIFS(UpdateSheet!$G:$G, UpdateSheet!$H:$H, G656, UpdateSheet!$I:$I, J656, UpdateSheet!$G:$G, "&lt;=" &amp; D656)) * (UpdateSheet!$H:$H=G656) *(UpdateSheet!$I:$I=J656), 0))), "")) +
(IFNA(IF(A656="", "", INDEX(UpdateSheet!$O:$O, MATCH(1, (UpdateSheet!$G:$G=MAXIFS(UpdateSheet!$G:$G, UpdateSheet!$M:$M, K656,UpdateSheet!$N:$N, N656, UpdateSheet!$G:$G, "&lt;=" &amp; D656)) * (UpdateSheet!$M:$M=K656) *(UpdateSheet!$N:$N=N656), 0))), ""))
)
</f>
        <v>35500</v>
      </c>
      <c r="R656" s="81">
        <v>19000.0</v>
      </c>
      <c r="S656" s="53" t="s">
        <v>72</v>
      </c>
      <c r="T656" s="83">
        <v>45918.0</v>
      </c>
      <c r="U656" s="84" t="s">
        <v>85</v>
      </c>
      <c r="V656" s="84" t="s">
        <v>129</v>
      </c>
      <c r="W656" s="85" t="b">
        <f t="shared" si="1"/>
        <v>1</v>
      </c>
      <c r="X656" s="53" t="s">
        <v>60</v>
      </c>
      <c r="Y656" s="63"/>
      <c r="Z656" s="63"/>
    </row>
    <row r="657">
      <c r="A657" s="75" t="s">
        <v>1060</v>
      </c>
      <c r="B657" s="74">
        <v>8.038529334E9</v>
      </c>
      <c r="C657" s="75" t="s">
        <v>64</v>
      </c>
      <c r="D657" s="76">
        <v>45918.24185185185</v>
      </c>
      <c r="E657" s="75" t="s">
        <v>85</v>
      </c>
      <c r="F657" s="75" t="s">
        <v>129</v>
      </c>
      <c r="G657" s="77" t="s">
        <v>14</v>
      </c>
      <c r="H657" s="77">
        <v>1.0</v>
      </c>
      <c r="I657" s="80"/>
      <c r="J657" s="77">
        <v>1.0</v>
      </c>
      <c r="K657" s="79" t="s">
        <v>19</v>
      </c>
      <c r="L657" s="79">
        <v>50.0</v>
      </c>
      <c r="M657" s="80"/>
      <c r="N657" s="79">
        <v>50.0</v>
      </c>
      <c r="O657" s="81">
        <f t="array" ref="O657">IF(A657="", "", (IFNA(IF(A657="", "", INDEX(UpdateSheet!$L:$L, MATCH(1, (UpdateSheet!$G:$G=MAXIFS(UpdateSheet!$G:$G, UpdateSheet!$H:$H, G657, UpdateSheet!$G:$G, "&lt;=" &amp; D657)) * (UpdateSheet!$H:$H=G657), 0))), "") * J657) +
(IFNA(IF(A657="", "", INDEX(UpdateSheet!$P:$P, MATCH(1, (UpdateSheet!$G:$G=MAXIFS(UpdateSheet!$G:$G, UpdateSheet!$M:$M, K657, UpdateSheet!$G:$G, "&lt;=" &amp; D657)) * (UpdateSheet!$M:$M=K657), 0))), "") * N657)
)
</f>
        <v>17000</v>
      </c>
      <c r="P657" s="86"/>
      <c r="Q657" s="82">
        <f t="array" ref="Q657">IF(A657="", "", (IFNA(IF(A657="", "", INDEX(UpdateSheet!$K:$K, MATCH(1, (UpdateSheet!$G:$G=MAXIFS(UpdateSheet!$G:$G, UpdateSheet!$H:$H, G657, UpdateSheet!$I:$I, J657, UpdateSheet!$G:$G, "&lt;=" &amp; D657)) * (UpdateSheet!$H:$H=G657) *(UpdateSheet!$I:$I=J657), 0))), "")) +
(IFNA(IF(A657="", "", INDEX(UpdateSheet!$O:$O, MATCH(1, (UpdateSheet!$G:$G=MAXIFS(UpdateSheet!$G:$G, UpdateSheet!$M:$M, K657,UpdateSheet!$N:$N, N657, UpdateSheet!$G:$G, "&lt;=" &amp; D657)) * (UpdateSheet!$M:$M=K657) *(UpdateSheet!$N:$N=N657), 0))), ""))
)
</f>
        <v>66000</v>
      </c>
      <c r="R657" s="81">
        <v>49000.0</v>
      </c>
      <c r="S657" s="63" t="str">
        <f t="shared" ref="S657:S658" si="62">if(A657="","","Pending")</f>
        <v>Pending</v>
      </c>
      <c r="T657" s="87"/>
      <c r="U657" s="84" t="s">
        <v>97</v>
      </c>
      <c r="V657" s="84" t="s">
        <v>97</v>
      </c>
      <c r="W657" s="85" t="b">
        <f t="shared" si="1"/>
        <v>0</v>
      </c>
      <c r="X657" s="63"/>
      <c r="Y657" s="63"/>
      <c r="Z657" s="63"/>
    </row>
    <row r="658">
      <c r="A658" s="75" t="s">
        <v>1061</v>
      </c>
      <c r="B658" s="74">
        <v>8.106743223E9</v>
      </c>
      <c r="C658" s="75" t="s">
        <v>208</v>
      </c>
      <c r="D658" s="76">
        <v>45918.25744212963</v>
      </c>
      <c r="E658" s="75" t="s">
        <v>85</v>
      </c>
      <c r="F658" s="75" t="s">
        <v>129</v>
      </c>
      <c r="G658" s="77" t="s">
        <v>14</v>
      </c>
      <c r="H658" s="77">
        <v>1.0</v>
      </c>
      <c r="I658" s="80"/>
      <c r="J658" s="77">
        <v>1.0</v>
      </c>
      <c r="K658" s="79" t="s">
        <v>19</v>
      </c>
      <c r="L658" s="79">
        <v>50.0</v>
      </c>
      <c r="M658" s="50">
        <v>0.0</v>
      </c>
      <c r="N658" s="79">
        <v>0.0</v>
      </c>
      <c r="O658" s="81">
        <f t="array" ref="O658">IF(A658="", "", (IFNA(IF(A658="", "", INDEX(UpdateSheet!$L:$L, MATCH(1, (UpdateSheet!$G:$G=MAXIFS(UpdateSheet!$G:$G, UpdateSheet!$H:$H, G658, UpdateSheet!$G:$G, "&lt;=" &amp; D658)) * (UpdateSheet!$H:$H=G658), 0))), "") * J658) +
(IFNA(IF(A658="", "", INDEX(UpdateSheet!$P:$P, MATCH(1, (UpdateSheet!$G:$G=MAXIFS(UpdateSheet!$G:$G, UpdateSheet!$M:$M, K658, UpdateSheet!$G:$G, "&lt;=" &amp; D658)) * (UpdateSheet!$M:$M=K658), 0))), "") * N658)
)
</f>
        <v>9500</v>
      </c>
      <c r="P658" s="55"/>
      <c r="Q658" s="82">
        <f t="array" ref="Q658">IF(A658="", "", (IFNA(IF(A658="", "", INDEX(UpdateSheet!$K:$K, MATCH(1, (UpdateSheet!$G:$G=MAXIFS(UpdateSheet!$G:$G, UpdateSheet!$H:$H, G658, UpdateSheet!$I:$I, J658, UpdateSheet!$G:$G, "&lt;=" &amp; D658)) * (UpdateSheet!$H:$H=G658) *(UpdateSheet!$I:$I=J658), 0))), "")) +
(IFNA(IF(A658="", "", INDEX(UpdateSheet!$O:$O, MATCH(1, (UpdateSheet!$G:$G=MAXIFS(UpdateSheet!$G:$G, UpdateSheet!$M:$M, K658,UpdateSheet!$N:$N, N658, UpdateSheet!$G:$G, "&lt;=" &amp; D658)) * (UpdateSheet!$M:$M=K658) *(UpdateSheet!$N:$N=N658), 0))), ""))
)
</f>
        <v>35500</v>
      </c>
      <c r="R658" s="81">
        <v>26000.0</v>
      </c>
      <c r="S658" s="63" t="str">
        <f t="shared" si="62"/>
        <v>Pending</v>
      </c>
      <c r="T658" s="87"/>
      <c r="U658" s="84" t="s">
        <v>97</v>
      </c>
      <c r="V658" s="84" t="s">
        <v>97</v>
      </c>
      <c r="W658" s="85" t="b">
        <f t="shared" si="1"/>
        <v>0</v>
      </c>
      <c r="X658" s="63"/>
      <c r="Y658" s="63"/>
      <c r="Z658" s="63"/>
    </row>
    <row r="659">
      <c r="A659" s="75" t="s">
        <v>1062</v>
      </c>
      <c r="B659" s="74">
        <v>8.060769655E9</v>
      </c>
      <c r="C659" s="75" t="s">
        <v>12</v>
      </c>
      <c r="D659" s="76">
        <v>45918.26818287037</v>
      </c>
      <c r="E659" s="75" t="s">
        <v>85</v>
      </c>
      <c r="F659" s="75" t="s">
        <v>129</v>
      </c>
      <c r="G659" s="77" t="s">
        <v>14</v>
      </c>
      <c r="H659" s="77">
        <v>1.0</v>
      </c>
      <c r="I659" s="80"/>
      <c r="J659" s="77">
        <v>1.0</v>
      </c>
      <c r="K659" s="79" t="s">
        <v>97</v>
      </c>
      <c r="L659" s="79"/>
      <c r="M659" s="80"/>
      <c r="N659" s="79"/>
      <c r="O659" s="81">
        <f t="array" ref="O659">IF(A659="", "", (IFNA(IF(A659="", "", INDEX(UpdateSheet!$L:$L, MATCH(1, (UpdateSheet!$G:$G=MAXIFS(UpdateSheet!$G:$G, UpdateSheet!$H:$H, G659, UpdateSheet!$G:$G, "&lt;=" &amp; D659)) * (UpdateSheet!$H:$H=G659), 0))), "") * J659) +
(IFNA(IF(A659="", "", INDEX(UpdateSheet!$P:$P, MATCH(1, (UpdateSheet!$G:$G=MAXIFS(UpdateSheet!$G:$G, UpdateSheet!$M:$M, K659, UpdateSheet!$G:$G, "&lt;=" &amp; D659)) * (UpdateSheet!$M:$M=K659), 0))), "") * N659)
)
</f>
        <v>9500</v>
      </c>
      <c r="P659" s="86"/>
      <c r="Q659" s="82">
        <f t="array" ref="Q659">IF(A659="", "", (IFNA(IF(A659="", "", INDEX(UpdateSheet!$K:$K, MATCH(1, (UpdateSheet!$G:$G=MAXIFS(UpdateSheet!$G:$G, UpdateSheet!$H:$H, G659, UpdateSheet!$I:$I, J659, UpdateSheet!$G:$G, "&lt;=" &amp; D659)) * (UpdateSheet!$H:$H=G659) *(UpdateSheet!$I:$I=J659), 0))), "")) +
(IFNA(IF(A659="", "", INDEX(UpdateSheet!$O:$O, MATCH(1, (UpdateSheet!$G:$G=MAXIFS(UpdateSheet!$G:$G, UpdateSheet!$M:$M, K659,UpdateSheet!$N:$N, N659, UpdateSheet!$G:$G, "&lt;=" &amp; D659)) * (UpdateSheet!$M:$M=K659) *(UpdateSheet!$N:$N=N659), 0))), ""))
)
</f>
        <v>35500</v>
      </c>
      <c r="R659" s="81">
        <v>26000.0</v>
      </c>
      <c r="S659" s="53" t="s">
        <v>72</v>
      </c>
      <c r="T659" s="83">
        <v>45918.0</v>
      </c>
      <c r="U659" s="84" t="s">
        <v>85</v>
      </c>
      <c r="V659" s="84" t="s">
        <v>129</v>
      </c>
      <c r="W659" s="85" t="b">
        <f t="shared" si="1"/>
        <v>1</v>
      </c>
      <c r="X659" s="53" t="s">
        <v>65</v>
      </c>
      <c r="Y659" s="63"/>
      <c r="Z659" s="63"/>
    </row>
    <row r="660">
      <c r="A660" s="75" t="s">
        <v>1063</v>
      </c>
      <c r="B660" s="74">
        <v>7.033768473E9</v>
      </c>
      <c r="C660" s="75" t="s">
        <v>62</v>
      </c>
      <c r="D660" s="76">
        <v>45918.27612268519</v>
      </c>
      <c r="E660" s="75" t="s">
        <v>85</v>
      </c>
      <c r="F660" s="75" t="s">
        <v>129</v>
      </c>
      <c r="G660" s="77" t="s">
        <v>14</v>
      </c>
      <c r="H660" s="77">
        <v>3.0</v>
      </c>
      <c r="I660" s="80"/>
      <c r="J660" s="77">
        <v>3.0</v>
      </c>
      <c r="K660" s="79" t="s">
        <v>97</v>
      </c>
      <c r="L660" s="79"/>
      <c r="M660" s="80"/>
      <c r="N660" s="79"/>
      <c r="O660" s="81">
        <f t="array" ref="O660">IF(A660="", "", (IFNA(IF(A660="", "", INDEX(UpdateSheet!$L:$L, MATCH(1, (UpdateSheet!$G:$G=MAXIFS(UpdateSheet!$G:$G, UpdateSheet!$H:$H, G660, UpdateSheet!$G:$G, "&lt;=" &amp; D660)) * (UpdateSheet!$H:$H=G660), 0))), "") * J660) +
(IFNA(IF(A660="", "", INDEX(UpdateSheet!$P:$P, MATCH(1, (UpdateSheet!$G:$G=MAXIFS(UpdateSheet!$G:$G, UpdateSheet!$M:$M, K660, UpdateSheet!$G:$G, "&lt;=" &amp; D660)) * (UpdateSheet!$M:$M=K660), 0))), "") * N660)
)
</f>
        <v>28500</v>
      </c>
      <c r="P660" s="55">
        <v>7000.0</v>
      </c>
      <c r="Q660" s="82">
        <f t="array" ref="Q660">IF(A660="", "", (IFNA(IF(A660="", "", INDEX(UpdateSheet!$K:$K, MATCH(1, (UpdateSheet!$G:$G=MAXIFS(UpdateSheet!$G:$G, UpdateSheet!$H:$H, G660, UpdateSheet!$I:$I, J660, UpdateSheet!$G:$G, "&lt;=" &amp; D660)) * (UpdateSheet!$H:$H=G660) *(UpdateSheet!$I:$I=J660), 0))), "")) +
(IFNA(IF(A660="", "", INDEX(UpdateSheet!$O:$O, MATCH(1, (UpdateSheet!$G:$G=MAXIFS(UpdateSheet!$G:$G, UpdateSheet!$M:$M, K660,UpdateSheet!$N:$N, N660, UpdateSheet!$G:$G, "&lt;=" &amp; D660)) * (UpdateSheet!$M:$M=K660) *(UpdateSheet!$N:$N=N660), 0))), ""))
)
</f>
        <v>61500</v>
      </c>
      <c r="R660" s="81">
        <v>26000.0</v>
      </c>
      <c r="S660" s="53" t="s">
        <v>72</v>
      </c>
      <c r="T660" s="83">
        <v>45918.0</v>
      </c>
      <c r="U660" s="84" t="s">
        <v>85</v>
      </c>
      <c r="V660" s="84" t="s">
        <v>129</v>
      </c>
      <c r="W660" s="85" t="b">
        <f t="shared" si="1"/>
        <v>1</v>
      </c>
      <c r="X660" s="53" t="s">
        <v>60</v>
      </c>
      <c r="Y660" s="63"/>
      <c r="Z660" s="63"/>
    </row>
    <row r="661">
      <c r="A661" s="75" t="s">
        <v>1064</v>
      </c>
      <c r="B661" s="74">
        <v>8.035011647E9</v>
      </c>
      <c r="C661" s="75" t="s">
        <v>12</v>
      </c>
      <c r="D661" s="76">
        <v>45918.27961805556</v>
      </c>
      <c r="E661" s="75" t="s">
        <v>85</v>
      </c>
      <c r="F661" s="75" t="s">
        <v>129</v>
      </c>
      <c r="G661" s="77" t="s">
        <v>14</v>
      </c>
      <c r="H661" s="77">
        <v>1.0</v>
      </c>
      <c r="I661" s="80"/>
      <c r="J661" s="77">
        <v>1.0</v>
      </c>
      <c r="K661" s="79" t="s">
        <v>19</v>
      </c>
      <c r="L661" s="79">
        <v>50.0</v>
      </c>
      <c r="M661" s="80"/>
      <c r="N661" s="79">
        <v>50.0</v>
      </c>
      <c r="O661" s="81">
        <f t="array" ref="O661">IF(A661="", "", (IFNA(IF(A661="", "", INDEX(UpdateSheet!$L:$L, MATCH(1, (UpdateSheet!$G:$G=MAXIFS(UpdateSheet!$G:$G, UpdateSheet!$H:$H, G661, UpdateSheet!$G:$G, "&lt;=" &amp; D661)) * (UpdateSheet!$H:$H=G661), 0))), "") * J661) +
(IFNA(IF(A661="", "", INDEX(UpdateSheet!$P:$P, MATCH(1, (UpdateSheet!$G:$G=MAXIFS(UpdateSheet!$G:$G, UpdateSheet!$M:$M, K661, UpdateSheet!$G:$G, "&lt;=" &amp; D661)) * (UpdateSheet!$M:$M=K661), 0))), "") * N661)
)
</f>
        <v>17000</v>
      </c>
      <c r="P661" s="86"/>
      <c r="Q661" s="82">
        <f t="array" ref="Q661">IF(A661="", "", (IFNA(IF(A661="", "", INDEX(UpdateSheet!$K:$K, MATCH(1, (UpdateSheet!$G:$G=MAXIFS(UpdateSheet!$G:$G, UpdateSheet!$H:$H, G661, UpdateSheet!$I:$I, J661, UpdateSheet!$G:$G, "&lt;=" &amp; D661)) * (UpdateSheet!$H:$H=G661) *(UpdateSheet!$I:$I=J661), 0))), "")) +
(IFNA(IF(A661="", "", INDEX(UpdateSheet!$O:$O, MATCH(1, (UpdateSheet!$G:$G=MAXIFS(UpdateSheet!$G:$G, UpdateSheet!$M:$M, K661,UpdateSheet!$N:$N, N661, UpdateSheet!$G:$G, "&lt;=" &amp; D661)) * (UpdateSheet!$M:$M=K661) *(UpdateSheet!$N:$N=N661), 0))), ""))
)
</f>
        <v>66000</v>
      </c>
      <c r="R661" s="81">
        <v>49000.0</v>
      </c>
      <c r="S661" s="63" t="str">
        <f t="shared" ref="S661:S663" si="63">if(A661="","","Pending")</f>
        <v>Pending</v>
      </c>
      <c r="T661" s="87"/>
      <c r="U661" s="84" t="s">
        <v>97</v>
      </c>
      <c r="V661" s="84" t="s">
        <v>97</v>
      </c>
      <c r="W661" s="85" t="b">
        <f t="shared" si="1"/>
        <v>0</v>
      </c>
      <c r="X661" s="63"/>
      <c r="Y661" s="53" t="s">
        <v>1065</v>
      </c>
      <c r="Z661" s="63"/>
    </row>
    <row r="662">
      <c r="A662" s="75" t="s">
        <v>1066</v>
      </c>
      <c r="B662" s="74">
        <v>9.115253225E9</v>
      </c>
      <c r="C662" s="75" t="s">
        <v>211</v>
      </c>
      <c r="D662" s="76">
        <v>45918.28115740741</v>
      </c>
      <c r="E662" s="75" t="s">
        <v>85</v>
      </c>
      <c r="F662" s="75" t="s">
        <v>129</v>
      </c>
      <c r="G662" s="77" t="s">
        <v>14</v>
      </c>
      <c r="H662" s="77">
        <v>1.0</v>
      </c>
      <c r="I662" s="80"/>
      <c r="J662" s="77">
        <v>1.0</v>
      </c>
      <c r="K662" s="79" t="s">
        <v>19</v>
      </c>
      <c r="L662" s="79">
        <v>50.0</v>
      </c>
      <c r="M662" s="80"/>
      <c r="N662" s="79">
        <v>50.0</v>
      </c>
      <c r="O662" s="81">
        <f t="array" ref="O662">IF(A662="", "", (IFNA(IF(A662="", "", INDEX(UpdateSheet!$L:$L, MATCH(1, (UpdateSheet!$G:$G=MAXIFS(UpdateSheet!$G:$G, UpdateSheet!$H:$H, G662, UpdateSheet!$G:$G, "&lt;=" &amp; D662)) * (UpdateSheet!$H:$H=G662), 0))), "") * J662) +
(IFNA(IF(A662="", "", INDEX(UpdateSheet!$P:$P, MATCH(1, (UpdateSheet!$G:$G=MAXIFS(UpdateSheet!$G:$G, UpdateSheet!$M:$M, K662, UpdateSheet!$G:$G, "&lt;=" &amp; D662)) * (UpdateSheet!$M:$M=K662), 0))), "") * N662)
)
</f>
        <v>17000</v>
      </c>
      <c r="P662" s="86"/>
      <c r="Q662" s="82">
        <f t="array" ref="Q662">IF(A662="", "", (IFNA(IF(A662="", "", INDEX(UpdateSheet!$K:$K, MATCH(1, (UpdateSheet!$G:$G=MAXIFS(UpdateSheet!$G:$G, UpdateSheet!$H:$H, G662, UpdateSheet!$I:$I, J662, UpdateSheet!$G:$G, "&lt;=" &amp; D662)) * (UpdateSheet!$H:$H=G662) *(UpdateSheet!$I:$I=J662), 0))), "")) +
(IFNA(IF(A662="", "", INDEX(UpdateSheet!$O:$O, MATCH(1, (UpdateSheet!$G:$G=MAXIFS(UpdateSheet!$G:$G, UpdateSheet!$M:$M, K662,UpdateSheet!$N:$N, N662, UpdateSheet!$G:$G, "&lt;=" &amp; D662)) * (UpdateSheet!$M:$M=K662) *(UpdateSheet!$N:$N=N662), 0))), ""))
)
</f>
        <v>66000</v>
      </c>
      <c r="R662" s="81">
        <v>49000.0</v>
      </c>
      <c r="S662" s="63" t="str">
        <f t="shared" si="63"/>
        <v>Pending</v>
      </c>
      <c r="T662" s="87"/>
      <c r="U662" s="84" t="s">
        <v>97</v>
      </c>
      <c r="V662" s="84" t="s">
        <v>97</v>
      </c>
      <c r="W662" s="85" t="b">
        <f t="shared" si="1"/>
        <v>0</v>
      </c>
      <c r="X662" s="63"/>
      <c r="Y662" s="53" t="s">
        <v>1067</v>
      </c>
      <c r="Z662" s="63"/>
    </row>
    <row r="663">
      <c r="A663" s="75" t="s">
        <v>1068</v>
      </c>
      <c r="B663" s="74">
        <v>7.039161067E9</v>
      </c>
      <c r="C663" s="75" t="s">
        <v>171</v>
      </c>
      <c r="D663" s="76">
        <v>45918.28271990741</v>
      </c>
      <c r="E663" s="75" t="s">
        <v>85</v>
      </c>
      <c r="F663" s="75" t="s">
        <v>129</v>
      </c>
      <c r="G663" s="77" t="s">
        <v>14</v>
      </c>
      <c r="H663" s="77">
        <v>1.0</v>
      </c>
      <c r="I663" s="80"/>
      <c r="J663" s="77">
        <v>1.0</v>
      </c>
      <c r="K663" s="79" t="s">
        <v>97</v>
      </c>
      <c r="L663" s="79"/>
      <c r="M663" s="80"/>
      <c r="N663" s="79"/>
      <c r="O663" s="81">
        <f t="array" ref="O663">IF(A663="", "", (IFNA(IF(A663="", "", INDEX(UpdateSheet!$L:$L, MATCH(1, (UpdateSheet!$G:$G=MAXIFS(UpdateSheet!$G:$G, UpdateSheet!$H:$H, G663, UpdateSheet!$G:$G, "&lt;=" &amp; D663)) * (UpdateSheet!$H:$H=G663), 0))), "") * J663) +
(IFNA(IF(A663="", "", INDEX(UpdateSheet!$P:$P, MATCH(1, (UpdateSheet!$G:$G=MAXIFS(UpdateSheet!$G:$G, UpdateSheet!$M:$M, K663, UpdateSheet!$G:$G, "&lt;=" &amp; D663)) * (UpdateSheet!$M:$M=K663), 0))), "") * N663)
)
</f>
        <v>9500</v>
      </c>
      <c r="P663" s="86"/>
      <c r="Q663" s="82">
        <f t="array" ref="Q663">IF(A663="", "", (IFNA(IF(A663="", "", INDEX(UpdateSheet!$K:$K, MATCH(1, (UpdateSheet!$G:$G=MAXIFS(UpdateSheet!$G:$G, UpdateSheet!$H:$H, G663, UpdateSheet!$I:$I, J663, UpdateSheet!$G:$G, "&lt;=" &amp; D663)) * (UpdateSheet!$H:$H=G663) *(UpdateSheet!$I:$I=J663), 0))), "")) +
(IFNA(IF(A663="", "", INDEX(UpdateSheet!$O:$O, MATCH(1, (UpdateSheet!$G:$G=MAXIFS(UpdateSheet!$G:$G, UpdateSheet!$M:$M, K663,UpdateSheet!$N:$N, N663, UpdateSheet!$G:$G, "&lt;=" &amp; D663)) * (UpdateSheet!$M:$M=K663) *(UpdateSheet!$N:$N=N663), 0))), ""))
)
</f>
        <v>35500</v>
      </c>
      <c r="R663" s="81">
        <v>26000.0</v>
      </c>
      <c r="S663" s="63" t="str">
        <f t="shared" si="63"/>
        <v>Pending</v>
      </c>
      <c r="T663" s="87"/>
      <c r="U663" s="84" t="s">
        <v>97</v>
      </c>
      <c r="V663" s="84" t="s">
        <v>97</v>
      </c>
      <c r="W663" s="85" t="b">
        <f t="shared" si="1"/>
        <v>0</v>
      </c>
      <c r="X663" s="63"/>
      <c r="Y663" s="63"/>
      <c r="Z663" s="63"/>
    </row>
    <row r="664">
      <c r="A664" s="75" t="s">
        <v>1069</v>
      </c>
      <c r="B664" s="74">
        <v>8.16782896E9</v>
      </c>
      <c r="C664" s="75" t="s">
        <v>64</v>
      </c>
      <c r="D664" s="76">
        <v>45918.291493055556</v>
      </c>
      <c r="E664" s="75" t="s">
        <v>85</v>
      </c>
      <c r="F664" s="75" t="s">
        <v>129</v>
      </c>
      <c r="G664" s="77" t="s">
        <v>14</v>
      </c>
      <c r="H664" s="77">
        <v>2.0</v>
      </c>
      <c r="I664" s="80"/>
      <c r="J664" s="77">
        <v>2.0</v>
      </c>
      <c r="K664" s="79" t="s">
        <v>97</v>
      </c>
      <c r="L664" s="79"/>
      <c r="M664" s="80"/>
      <c r="N664" s="79"/>
      <c r="O664" s="81">
        <f t="array" ref="O664">IF(A664="", "", (IFNA(IF(A664="", "", INDEX(UpdateSheet!$L:$L, MATCH(1, (UpdateSheet!$G:$G=MAXIFS(UpdateSheet!$G:$G, UpdateSheet!$H:$H, G664, UpdateSheet!$G:$G, "&lt;=" &amp; D664)) * (UpdateSheet!$H:$H=G664), 0))), "") * J664) +
(IFNA(IF(A664="", "", INDEX(UpdateSheet!$P:$P, MATCH(1, (UpdateSheet!$G:$G=MAXIFS(UpdateSheet!$G:$G, UpdateSheet!$M:$M, K664, UpdateSheet!$G:$G, "&lt;=" &amp; D664)) * (UpdateSheet!$M:$M=K664), 0))), "") * N664)
)
</f>
        <v>19000</v>
      </c>
      <c r="P664" s="86"/>
      <c r="Q664" s="82">
        <f t="array" ref="Q664">IF(A664="", "", (IFNA(IF(A664="", "", INDEX(UpdateSheet!$K:$K, MATCH(1, (UpdateSheet!$G:$G=MAXIFS(UpdateSheet!$G:$G, UpdateSheet!$H:$H, G664, UpdateSheet!$I:$I, J664, UpdateSheet!$G:$G, "&lt;=" &amp; D664)) * (UpdateSheet!$H:$H=G664) *(UpdateSheet!$I:$I=J664), 0))), "")) +
(IFNA(IF(A664="", "", INDEX(UpdateSheet!$O:$O, MATCH(1, (UpdateSheet!$G:$G=MAXIFS(UpdateSheet!$G:$G, UpdateSheet!$M:$M, K664,UpdateSheet!$N:$N, N664, UpdateSheet!$G:$G, "&lt;=" &amp; D664)) * (UpdateSheet!$M:$M=K664) *(UpdateSheet!$N:$N=N664), 0))), ""))
)
</f>
        <v>49500</v>
      </c>
      <c r="R664" s="81">
        <v>30500.0</v>
      </c>
      <c r="S664" s="53" t="s">
        <v>126</v>
      </c>
      <c r="T664" s="87"/>
      <c r="U664" s="84" t="s">
        <v>97</v>
      </c>
      <c r="V664" s="84" t="s">
        <v>97</v>
      </c>
      <c r="W664" s="85" t="b">
        <f t="shared" si="1"/>
        <v>0</v>
      </c>
      <c r="X664" s="63"/>
      <c r="Y664" s="53" t="s">
        <v>1070</v>
      </c>
      <c r="Z664" s="63"/>
    </row>
    <row r="665">
      <c r="A665" s="75" t="s">
        <v>1071</v>
      </c>
      <c r="B665" s="74">
        <v>7.052222685E9</v>
      </c>
      <c r="C665" s="75" t="s">
        <v>27</v>
      </c>
      <c r="D665" s="76">
        <v>45918.29922453704</v>
      </c>
      <c r="E665" s="75" t="s">
        <v>85</v>
      </c>
      <c r="F665" s="75" t="s">
        <v>129</v>
      </c>
      <c r="G665" s="77" t="s">
        <v>14</v>
      </c>
      <c r="H665" s="77">
        <v>1.0</v>
      </c>
      <c r="I665" s="80"/>
      <c r="J665" s="77">
        <v>1.0</v>
      </c>
      <c r="K665" s="79" t="s">
        <v>97</v>
      </c>
      <c r="L665" s="79"/>
      <c r="M665" s="80"/>
      <c r="N665" s="79"/>
      <c r="O665" s="81">
        <f t="array" ref="O665">IF(A665="", "", (IFNA(IF(A665="", "", INDEX(UpdateSheet!$L:$L, MATCH(1, (UpdateSheet!$G:$G=MAXIFS(UpdateSheet!$G:$G, UpdateSheet!$H:$H, G665, UpdateSheet!$G:$G, "&lt;=" &amp; D665)) * (UpdateSheet!$H:$H=G665), 0))), "") * J665) +
(IFNA(IF(A665="", "", INDEX(UpdateSheet!$P:$P, MATCH(1, (UpdateSheet!$G:$G=MAXIFS(UpdateSheet!$G:$G, UpdateSheet!$M:$M, K665, UpdateSheet!$G:$G, "&lt;=" &amp; D665)) * (UpdateSheet!$M:$M=K665), 0))), "") * N665)
)
</f>
        <v>9500</v>
      </c>
      <c r="P665" s="86"/>
      <c r="Q665" s="82">
        <f t="array" ref="Q665">IF(A665="", "", (IFNA(IF(A665="", "", INDEX(UpdateSheet!$K:$K, MATCH(1, (UpdateSheet!$G:$G=MAXIFS(UpdateSheet!$G:$G, UpdateSheet!$H:$H, G665, UpdateSheet!$I:$I, J665, UpdateSheet!$G:$G, "&lt;=" &amp; D665)) * (UpdateSheet!$H:$H=G665) *(UpdateSheet!$I:$I=J665), 0))), "")) +
(IFNA(IF(A665="", "", INDEX(UpdateSheet!$O:$O, MATCH(1, (UpdateSheet!$G:$G=MAXIFS(UpdateSheet!$G:$G, UpdateSheet!$M:$M, K665,UpdateSheet!$N:$N, N665, UpdateSheet!$G:$G, "&lt;=" &amp; D665)) * (UpdateSheet!$M:$M=K665) *(UpdateSheet!$N:$N=N665), 0))), ""))
)
</f>
        <v>35500</v>
      </c>
      <c r="R665" s="81">
        <v>26000.0</v>
      </c>
      <c r="S665" s="53" t="s">
        <v>72</v>
      </c>
      <c r="T665" s="83">
        <v>45981.0</v>
      </c>
      <c r="U665" s="84" t="s">
        <v>87</v>
      </c>
      <c r="V665" s="84" t="s">
        <v>129</v>
      </c>
      <c r="W665" s="85" t="b">
        <f t="shared" si="1"/>
        <v>1</v>
      </c>
      <c r="X665" s="53" t="s">
        <v>57</v>
      </c>
      <c r="Y665" s="53"/>
      <c r="Z665" s="63"/>
    </row>
    <row r="666">
      <c r="A666" s="75" t="s">
        <v>1072</v>
      </c>
      <c r="B666" s="74">
        <v>8.067112423E9</v>
      </c>
      <c r="C666" s="75" t="s">
        <v>171</v>
      </c>
      <c r="D666" s="76">
        <v>45918.304236111115</v>
      </c>
      <c r="E666" s="75" t="s">
        <v>85</v>
      </c>
      <c r="F666" s="75" t="s">
        <v>129</v>
      </c>
      <c r="G666" s="77" t="s">
        <v>14</v>
      </c>
      <c r="H666" s="77">
        <v>1.0</v>
      </c>
      <c r="I666" s="80"/>
      <c r="J666" s="77">
        <v>1.0</v>
      </c>
      <c r="K666" s="79" t="s">
        <v>97</v>
      </c>
      <c r="L666" s="79"/>
      <c r="M666" s="80"/>
      <c r="N666" s="79"/>
      <c r="O666" s="81">
        <f t="array" ref="O666">IF(A666="", "", (IFNA(IF(A666="", "", INDEX(UpdateSheet!$L:$L, MATCH(1, (UpdateSheet!$G:$G=MAXIFS(UpdateSheet!$G:$G, UpdateSheet!$H:$H, G666, UpdateSheet!$G:$G, "&lt;=" &amp; D666)) * (UpdateSheet!$H:$H=G666), 0))), "") * J666) +
(IFNA(IF(A666="", "", INDEX(UpdateSheet!$P:$P, MATCH(1, (UpdateSheet!$G:$G=MAXIFS(UpdateSheet!$G:$G, UpdateSheet!$M:$M, K666, UpdateSheet!$G:$G, "&lt;=" &amp; D666)) * (UpdateSheet!$M:$M=K666), 0))), "") * N666)
)
</f>
        <v>9500</v>
      </c>
      <c r="P666" s="55">
        <v>4000.0</v>
      </c>
      <c r="Q666" s="82">
        <f t="array" ref="Q666">IF(A666="", "", (IFNA(IF(A666="", "", INDEX(UpdateSheet!$K:$K, MATCH(1, (UpdateSheet!$G:$G=MAXIFS(UpdateSheet!$G:$G, UpdateSheet!$H:$H, G666, UpdateSheet!$I:$I, J666, UpdateSheet!$G:$G, "&lt;=" &amp; D666)) * (UpdateSheet!$H:$H=G666) *(UpdateSheet!$I:$I=J666), 0))), "")) +
(IFNA(IF(A666="", "", INDEX(UpdateSheet!$O:$O, MATCH(1, (UpdateSheet!$G:$G=MAXIFS(UpdateSheet!$G:$G, UpdateSheet!$M:$M, K666,UpdateSheet!$N:$N, N666, UpdateSheet!$G:$G, "&lt;=" &amp; D666)) * (UpdateSheet!$M:$M=K666) *(UpdateSheet!$N:$N=N666), 0))), ""))
)
</f>
        <v>35500</v>
      </c>
      <c r="R666" s="81">
        <v>22000.0</v>
      </c>
      <c r="S666" s="53" t="s">
        <v>72</v>
      </c>
      <c r="T666" s="83">
        <v>45919.0</v>
      </c>
      <c r="U666" s="84" t="s">
        <v>85</v>
      </c>
      <c r="V666" s="84" t="s">
        <v>129</v>
      </c>
      <c r="W666" s="85" t="b">
        <f t="shared" si="1"/>
        <v>1</v>
      </c>
      <c r="X666" s="53" t="s">
        <v>29</v>
      </c>
      <c r="Y666" s="53"/>
      <c r="Z666" s="63"/>
    </row>
    <row r="667">
      <c r="A667" s="75" t="s">
        <v>1073</v>
      </c>
      <c r="B667" s="74">
        <v>7.031457561E9</v>
      </c>
      <c r="C667" s="75" t="s">
        <v>198</v>
      </c>
      <c r="D667" s="76">
        <v>45918.37232638889</v>
      </c>
      <c r="E667" s="75" t="s">
        <v>85</v>
      </c>
      <c r="F667" s="75" t="s">
        <v>129</v>
      </c>
      <c r="G667" s="77" t="s">
        <v>14</v>
      </c>
      <c r="H667" s="77">
        <v>1.0</v>
      </c>
      <c r="I667" s="80"/>
      <c r="J667" s="77">
        <v>1.0</v>
      </c>
      <c r="K667" s="79" t="s">
        <v>97</v>
      </c>
      <c r="L667" s="79"/>
      <c r="M667" s="80"/>
      <c r="N667" s="79"/>
      <c r="O667" s="81">
        <f t="array" ref="O667">IF(A667="", "", (IFNA(IF(A667="", "", INDEX(UpdateSheet!$L:$L, MATCH(1, (UpdateSheet!$G:$G=MAXIFS(UpdateSheet!$G:$G, UpdateSheet!$H:$H, G667, UpdateSheet!$G:$G, "&lt;=" &amp; D667)) * (UpdateSheet!$H:$H=G667), 0))), "") * J667) +
(IFNA(IF(A667="", "", INDEX(UpdateSheet!$P:$P, MATCH(1, (UpdateSheet!$G:$G=MAXIFS(UpdateSheet!$G:$G, UpdateSheet!$M:$M, K667, UpdateSheet!$G:$G, "&lt;=" &amp; D667)) * (UpdateSheet!$M:$M=K667), 0))), "") * N667)
)
</f>
        <v>9500</v>
      </c>
      <c r="P667" s="55">
        <v>8000.0</v>
      </c>
      <c r="Q667" s="82">
        <f t="array" ref="Q667">IF(A667="", "", (IFNA(IF(A667="", "", INDEX(UpdateSheet!$K:$K, MATCH(1, (UpdateSheet!$G:$G=MAXIFS(UpdateSheet!$G:$G, UpdateSheet!$H:$H, G667, UpdateSheet!$I:$I, J667, UpdateSheet!$G:$G, "&lt;=" &amp; D667)) * (UpdateSheet!$H:$H=G667) *(UpdateSheet!$I:$I=J667), 0))), "")) +
(IFNA(IF(A667="", "", INDEX(UpdateSheet!$O:$O, MATCH(1, (UpdateSheet!$G:$G=MAXIFS(UpdateSheet!$G:$G, UpdateSheet!$M:$M, K667,UpdateSheet!$N:$N, N667, UpdateSheet!$G:$G, "&lt;=" &amp; D667)) * (UpdateSheet!$M:$M=K667) *(UpdateSheet!$N:$N=N667), 0))), ""))
)
</f>
        <v>35500</v>
      </c>
      <c r="R667" s="81">
        <v>18000.0</v>
      </c>
      <c r="S667" s="53" t="s">
        <v>72</v>
      </c>
      <c r="T667" s="83">
        <v>45923.0</v>
      </c>
      <c r="U667" s="84" t="s">
        <v>85</v>
      </c>
      <c r="V667" s="84" t="s">
        <v>129</v>
      </c>
      <c r="W667" s="85" t="b">
        <f t="shared" si="1"/>
        <v>1</v>
      </c>
      <c r="X667" s="53" t="s">
        <v>45</v>
      </c>
      <c r="Y667" s="53"/>
      <c r="Z667" s="63"/>
    </row>
    <row r="668">
      <c r="A668" s="75" t="s">
        <v>1074</v>
      </c>
      <c r="B668" s="74">
        <v>9.028910649E9</v>
      </c>
      <c r="C668" s="75" t="s">
        <v>131</v>
      </c>
      <c r="D668" s="76">
        <v>45919.01798611111</v>
      </c>
      <c r="E668" s="75" t="s">
        <v>85</v>
      </c>
      <c r="F668" s="75" t="s">
        <v>129</v>
      </c>
      <c r="G668" s="77" t="s">
        <v>14</v>
      </c>
      <c r="H668" s="77">
        <v>1.0</v>
      </c>
      <c r="I668" s="80"/>
      <c r="J668" s="77">
        <v>1.0</v>
      </c>
      <c r="K668" s="79" t="s">
        <v>97</v>
      </c>
      <c r="L668" s="79"/>
      <c r="M668" s="80"/>
      <c r="N668" s="79"/>
      <c r="O668" s="81">
        <f t="array" ref="O668">IF(A668="", "", (IFNA(IF(A668="", "", INDEX(UpdateSheet!$L:$L, MATCH(1, (UpdateSheet!$G:$G=MAXIFS(UpdateSheet!$G:$G, UpdateSheet!$H:$H, G668, UpdateSheet!$G:$G, "&lt;=" &amp; D668)) * (UpdateSheet!$H:$H=G668), 0))), "") * J668) +
(IFNA(IF(A668="", "", INDEX(UpdateSheet!$P:$P, MATCH(1, (UpdateSheet!$G:$G=MAXIFS(UpdateSheet!$G:$G, UpdateSheet!$M:$M, K668, UpdateSheet!$G:$G, "&lt;=" &amp; D668)) * (UpdateSheet!$M:$M=K668), 0))), "") * N668)
)
</f>
        <v>9500</v>
      </c>
      <c r="P668" s="86"/>
      <c r="Q668" s="82">
        <f t="array" ref="Q668">IF(A668="", "", (IFNA(IF(A668="", "", INDEX(UpdateSheet!$K:$K, MATCH(1, (UpdateSheet!$G:$G=MAXIFS(UpdateSheet!$G:$G, UpdateSheet!$H:$H, G668, UpdateSheet!$I:$I, J668, UpdateSheet!$G:$G, "&lt;=" &amp; D668)) * (UpdateSheet!$H:$H=G668) *(UpdateSheet!$I:$I=J668), 0))), "")) +
(IFNA(IF(A668="", "", INDEX(UpdateSheet!$O:$O, MATCH(1, (UpdateSheet!$G:$G=MAXIFS(UpdateSheet!$G:$G, UpdateSheet!$M:$M, K668,UpdateSheet!$N:$N, N668, UpdateSheet!$G:$G, "&lt;=" &amp; D668)) * (UpdateSheet!$M:$M=K668) *(UpdateSheet!$N:$N=N668), 0))), ""))
)
</f>
        <v>35500</v>
      </c>
      <c r="R668" s="81">
        <v>26000.0</v>
      </c>
      <c r="S668" s="53" t="s">
        <v>126</v>
      </c>
      <c r="T668" s="87"/>
      <c r="U668" s="84" t="s">
        <v>97</v>
      </c>
      <c r="V668" s="84" t="s">
        <v>97</v>
      </c>
      <c r="W668" s="85" t="b">
        <f t="shared" si="1"/>
        <v>0</v>
      </c>
      <c r="X668" s="63"/>
      <c r="Y668" s="53" t="s">
        <v>1075</v>
      </c>
      <c r="Z668" s="63"/>
    </row>
    <row r="669">
      <c r="A669" s="75" t="s">
        <v>1076</v>
      </c>
      <c r="B669" s="74">
        <v>8.032735359E9</v>
      </c>
      <c r="C669" s="75" t="s">
        <v>153</v>
      </c>
      <c r="D669" s="76">
        <v>45919.24217592593</v>
      </c>
      <c r="E669" s="75" t="s">
        <v>85</v>
      </c>
      <c r="F669" s="75" t="s">
        <v>129</v>
      </c>
      <c r="G669" s="77" t="s">
        <v>14</v>
      </c>
      <c r="H669" s="77">
        <v>2.0</v>
      </c>
      <c r="I669" s="80"/>
      <c r="J669" s="77">
        <v>2.0</v>
      </c>
      <c r="K669" s="79" t="s">
        <v>97</v>
      </c>
      <c r="L669" s="79"/>
      <c r="M669" s="80"/>
      <c r="N669" s="79"/>
      <c r="O669" s="81">
        <f t="array" ref="O669">IF(A669="", "", (IFNA(IF(A669="", "", INDEX(UpdateSheet!$L:$L, MATCH(1, (UpdateSheet!$G:$G=MAXIFS(UpdateSheet!$G:$G, UpdateSheet!$H:$H, G669, UpdateSheet!$G:$G, "&lt;=" &amp; D669)) * (UpdateSheet!$H:$H=G669), 0))), "") * J669) +
(IFNA(IF(A669="", "", INDEX(UpdateSheet!$P:$P, MATCH(1, (UpdateSheet!$G:$G=MAXIFS(UpdateSheet!$G:$G, UpdateSheet!$M:$M, K669, UpdateSheet!$G:$G, "&lt;=" &amp; D669)) * (UpdateSheet!$M:$M=K669), 0))), "") * N669)
)
</f>
        <v>19000</v>
      </c>
      <c r="P669" s="86"/>
      <c r="Q669" s="82">
        <f t="array" ref="Q669">IF(A669="", "", (IFNA(IF(A669="", "", INDEX(UpdateSheet!$K:$K, MATCH(1, (UpdateSheet!$G:$G=MAXIFS(UpdateSheet!$G:$G, UpdateSheet!$H:$H, G669, UpdateSheet!$I:$I, J669, UpdateSheet!$G:$G, "&lt;=" &amp; D669)) * (UpdateSheet!$H:$H=G669) *(UpdateSheet!$I:$I=J669), 0))), "")) +
(IFNA(IF(A669="", "", INDEX(UpdateSheet!$O:$O, MATCH(1, (UpdateSheet!$G:$G=MAXIFS(UpdateSheet!$G:$G, UpdateSheet!$M:$M, K669,UpdateSheet!$N:$N, N669, UpdateSheet!$G:$G, "&lt;=" &amp; D669)) * (UpdateSheet!$M:$M=K669) *(UpdateSheet!$N:$N=N669), 0))), ""))
)
</f>
        <v>49500</v>
      </c>
      <c r="R669" s="81">
        <v>30500.0</v>
      </c>
      <c r="S669" s="53" t="s">
        <v>72</v>
      </c>
      <c r="T669" s="83">
        <v>45923.0</v>
      </c>
      <c r="U669" s="84" t="s">
        <v>85</v>
      </c>
      <c r="V669" s="84" t="s">
        <v>129</v>
      </c>
      <c r="W669" s="85" t="b">
        <f t="shared" si="1"/>
        <v>1</v>
      </c>
      <c r="X669" s="53" t="s">
        <v>65</v>
      </c>
      <c r="Y669" s="63"/>
      <c r="Z669" s="63"/>
    </row>
    <row r="670">
      <c r="A670" s="75" t="s">
        <v>1077</v>
      </c>
      <c r="B670" s="74">
        <v>8.033747063E9</v>
      </c>
      <c r="C670" s="75" t="s">
        <v>12</v>
      </c>
      <c r="D670" s="76">
        <v>45919.295</v>
      </c>
      <c r="E670" s="75" t="s">
        <v>85</v>
      </c>
      <c r="F670" s="75" t="s">
        <v>129</v>
      </c>
      <c r="G670" s="77" t="s">
        <v>14</v>
      </c>
      <c r="H670" s="77">
        <v>2.0</v>
      </c>
      <c r="I670" s="80"/>
      <c r="J670" s="77">
        <v>2.0</v>
      </c>
      <c r="K670" s="79" t="s">
        <v>19</v>
      </c>
      <c r="L670" s="79">
        <v>50.0</v>
      </c>
      <c r="M670" s="80"/>
      <c r="N670" s="79">
        <v>50.0</v>
      </c>
      <c r="O670" s="81">
        <f t="array" ref="O670">IF(A670="", "", (IFNA(IF(A670="", "", INDEX(UpdateSheet!$L:$L, MATCH(1, (UpdateSheet!$G:$G=MAXIFS(UpdateSheet!$G:$G, UpdateSheet!$H:$H, G670, UpdateSheet!$G:$G, "&lt;=" &amp; D670)) * (UpdateSheet!$H:$H=G670), 0))), "") * J670) +
(IFNA(IF(A670="", "", INDEX(UpdateSheet!$P:$P, MATCH(1, (UpdateSheet!$G:$G=MAXIFS(UpdateSheet!$G:$G, UpdateSheet!$M:$M, K670, UpdateSheet!$G:$G, "&lt;=" &amp; D670)) * (UpdateSheet!$M:$M=K670), 0))), "") * N670)
)
</f>
        <v>26500</v>
      </c>
      <c r="P670" s="86"/>
      <c r="Q670" s="82">
        <f t="array" ref="Q670">IF(A670="", "", (IFNA(IF(A670="", "", INDEX(UpdateSheet!$K:$K, MATCH(1, (UpdateSheet!$G:$G=MAXIFS(UpdateSheet!$G:$G, UpdateSheet!$H:$H, G670, UpdateSheet!$I:$I, J670, UpdateSheet!$G:$G, "&lt;=" &amp; D670)) * (UpdateSheet!$H:$H=G670) *(UpdateSheet!$I:$I=J670), 0))), "")) +
(IFNA(IF(A670="", "", INDEX(UpdateSheet!$O:$O, MATCH(1, (UpdateSheet!$G:$G=MAXIFS(UpdateSheet!$G:$G, UpdateSheet!$M:$M, K670,UpdateSheet!$N:$N, N670, UpdateSheet!$G:$G, "&lt;=" &amp; D670)) * (UpdateSheet!$M:$M=K670) *(UpdateSheet!$N:$N=N670), 0))), ""))
)
</f>
        <v>80000</v>
      </c>
      <c r="R670" s="81">
        <v>53500.0</v>
      </c>
      <c r="S670" s="63" t="str">
        <f>if(A670="","","Pending")</f>
        <v>Pending</v>
      </c>
      <c r="T670" s="87"/>
      <c r="U670" s="84" t="s">
        <v>97</v>
      </c>
      <c r="V670" s="84" t="s">
        <v>97</v>
      </c>
      <c r="W670" s="85" t="b">
        <f t="shared" si="1"/>
        <v>0</v>
      </c>
      <c r="X670" s="63"/>
      <c r="Y670" s="53" t="s">
        <v>1078</v>
      </c>
      <c r="Z670" s="63"/>
    </row>
    <row r="671">
      <c r="A671" s="75" t="s">
        <v>1079</v>
      </c>
      <c r="B671" s="74">
        <v>9.020528081E9</v>
      </c>
      <c r="C671" s="75" t="s">
        <v>12</v>
      </c>
      <c r="D671" s="76">
        <v>45919.29949074074</v>
      </c>
      <c r="E671" s="75" t="s">
        <v>85</v>
      </c>
      <c r="F671" s="75" t="s">
        <v>129</v>
      </c>
      <c r="G671" s="77" t="s">
        <v>14</v>
      </c>
      <c r="H671" s="77">
        <v>2.0</v>
      </c>
      <c r="I671" s="80"/>
      <c r="J671" s="77">
        <v>2.0</v>
      </c>
      <c r="K671" s="79" t="s">
        <v>19</v>
      </c>
      <c r="L671" s="79">
        <v>50.0</v>
      </c>
      <c r="M671" s="80"/>
      <c r="N671" s="79">
        <v>50.0</v>
      </c>
      <c r="O671" s="81">
        <f t="array" ref="O671">IF(A671="", "", (IFNA(IF(A671="", "", INDEX(UpdateSheet!$L:$L, MATCH(1, (UpdateSheet!$G:$G=MAXIFS(UpdateSheet!$G:$G, UpdateSheet!$H:$H, G671, UpdateSheet!$G:$G, "&lt;=" &amp; D671)) * (UpdateSheet!$H:$H=G671), 0))), "") * J671) +
(IFNA(IF(A671="", "", INDEX(UpdateSheet!$P:$P, MATCH(1, (UpdateSheet!$G:$G=MAXIFS(UpdateSheet!$G:$G, UpdateSheet!$M:$M, K671, UpdateSheet!$G:$G, "&lt;=" &amp; D671)) * (UpdateSheet!$M:$M=K671), 0))), "") * N671)
)
</f>
        <v>26500</v>
      </c>
      <c r="P671" s="55">
        <v>4000.0</v>
      </c>
      <c r="Q671" s="82">
        <f t="array" ref="Q671">IF(A671="", "", (IFNA(IF(A671="", "", INDEX(UpdateSheet!$K:$K, MATCH(1, (UpdateSheet!$G:$G=MAXIFS(UpdateSheet!$G:$G, UpdateSheet!$H:$H, G671, UpdateSheet!$I:$I, J671, UpdateSheet!$G:$G, "&lt;=" &amp; D671)) * (UpdateSheet!$H:$H=G671) *(UpdateSheet!$I:$I=J671), 0))), "")) +
(IFNA(IF(A671="", "", INDEX(UpdateSheet!$O:$O, MATCH(1, (UpdateSheet!$G:$G=MAXIFS(UpdateSheet!$G:$G, UpdateSheet!$M:$M, K671,UpdateSheet!$N:$N, N671, UpdateSheet!$G:$G, "&lt;=" &amp; D671)) * (UpdateSheet!$M:$M=K671) *(UpdateSheet!$N:$N=N671), 0))), ""))
)
</f>
        <v>80000</v>
      </c>
      <c r="R671" s="81">
        <v>49500.0</v>
      </c>
      <c r="S671" s="53" t="s">
        <v>72</v>
      </c>
      <c r="T671" s="83">
        <v>45924.0</v>
      </c>
      <c r="U671" s="84" t="s">
        <v>85</v>
      </c>
      <c r="V671" s="84" t="s">
        <v>129</v>
      </c>
      <c r="W671" s="85" t="b">
        <f t="shared" si="1"/>
        <v>1</v>
      </c>
      <c r="X671" s="53" t="s">
        <v>11</v>
      </c>
      <c r="Y671" s="53"/>
      <c r="Z671" s="63"/>
    </row>
    <row r="672">
      <c r="A672" s="75" t="s">
        <v>1080</v>
      </c>
      <c r="B672" s="74">
        <v>8.061625456E9</v>
      </c>
      <c r="C672" s="75" t="s">
        <v>27</v>
      </c>
      <c r="D672" s="76">
        <v>45919.341261574074</v>
      </c>
      <c r="E672" s="75" t="s">
        <v>85</v>
      </c>
      <c r="F672" s="75" t="s">
        <v>129</v>
      </c>
      <c r="G672" s="77" t="s">
        <v>14</v>
      </c>
      <c r="H672" s="77">
        <v>1.0</v>
      </c>
      <c r="I672" s="80"/>
      <c r="J672" s="77">
        <v>1.0</v>
      </c>
      <c r="K672" s="79" t="s">
        <v>97</v>
      </c>
      <c r="L672" s="79"/>
      <c r="M672" s="80"/>
      <c r="N672" s="79"/>
      <c r="O672" s="81">
        <f t="array" ref="O672">IF(A672="", "", (IFNA(IF(A672="", "", INDEX(UpdateSheet!$L:$L, MATCH(1, (UpdateSheet!$G:$G=MAXIFS(UpdateSheet!$G:$G, UpdateSheet!$H:$H, G672, UpdateSheet!$G:$G, "&lt;=" &amp; D672)) * (UpdateSheet!$H:$H=G672), 0))), "") * J672) +
(IFNA(IF(A672="", "", INDEX(UpdateSheet!$P:$P, MATCH(1, (UpdateSheet!$G:$G=MAXIFS(UpdateSheet!$G:$G, UpdateSheet!$M:$M, K672, UpdateSheet!$G:$G, "&lt;=" &amp; D672)) * (UpdateSheet!$M:$M=K672), 0))), "") * N672)
)
</f>
        <v>9500</v>
      </c>
      <c r="P672" s="86"/>
      <c r="Q672" s="82">
        <f t="array" ref="Q672">IF(A672="", "", (IFNA(IF(A672="", "", INDEX(UpdateSheet!$K:$K, MATCH(1, (UpdateSheet!$G:$G=MAXIFS(UpdateSheet!$G:$G, UpdateSheet!$H:$H, G672, UpdateSheet!$I:$I, J672, UpdateSheet!$G:$G, "&lt;=" &amp; D672)) * (UpdateSheet!$H:$H=G672) *(UpdateSheet!$I:$I=J672), 0))), "")) +
(IFNA(IF(A672="", "", INDEX(UpdateSheet!$O:$O, MATCH(1, (UpdateSheet!$G:$G=MAXIFS(UpdateSheet!$G:$G, UpdateSheet!$M:$M, K672,UpdateSheet!$N:$N, N672, UpdateSheet!$G:$G, "&lt;=" &amp; D672)) * (UpdateSheet!$M:$M=K672) *(UpdateSheet!$N:$N=N672), 0))), ""))
)
</f>
        <v>35500</v>
      </c>
      <c r="R672" s="81">
        <v>26000.0</v>
      </c>
      <c r="S672" s="63" t="str">
        <f>if(A672="","","Pending")</f>
        <v>Pending</v>
      </c>
      <c r="T672" s="87"/>
      <c r="U672" s="84" t="s">
        <v>97</v>
      </c>
      <c r="V672" s="84" t="s">
        <v>97</v>
      </c>
      <c r="W672" s="85" t="b">
        <f t="shared" si="1"/>
        <v>0</v>
      </c>
      <c r="X672" s="63"/>
      <c r="Y672" s="63"/>
      <c r="Z672" s="63"/>
    </row>
    <row r="673">
      <c r="A673" s="75" t="s">
        <v>1081</v>
      </c>
      <c r="B673" s="74">
        <v>8.035815822E9</v>
      </c>
      <c r="C673" s="75" t="s">
        <v>131</v>
      </c>
      <c r="D673" s="76">
        <v>45919.35877314815</v>
      </c>
      <c r="E673" s="75" t="s">
        <v>85</v>
      </c>
      <c r="F673" s="75" t="s">
        <v>129</v>
      </c>
      <c r="G673" s="77" t="s">
        <v>14</v>
      </c>
      <c r="H673" s="77">
        <v>2.0</v>
      </c>
      <c r="I673" s="80"/>
      <c r="J673" s="77">
        <v>2.0</v>
      </c>
      <c r="K673" s="79" t="s">
        <v>19</v>
      </c>
      <c r="L673" s="79"/>
      <c r="M673" s="50">
        <v>20.0</v>
      </c>
      <c r="N673" s="79">
        <v>20.0</v>
      </c>
      <c r="O673" s="81">
        <f t="array" ref="O673">IF(A673="", "", (IFNA(IF(A673="", "", INDEX(UpdateSheet!$L:$L, MATCH(1, (UpdateSheet!$G:$G=MAXIFS(UpdateSheet!$G:$G, UpdateSheet!$H:$H, G673, UpdateSheet!$G:$G, "&lt;=" &amp; D673)) * (UpdateSheet!$H:$H=G673), 0))), "") * J673) +
(IFNA(IF(A673="", "", INDEX(UpdateSheet!$P:$P, MATCH(1, (UpdateSheet!$G:$G=MAXIFS(UpdateSheet!$G:$G, UpdateSheet!$M:$M, K673, UpdateSheet!$G:$G, "&lt;=" &amp; D673)) * (UpdateSheet!$M:$M=K673), 0))), "") * N673)
)
</f>
        <v>22000</v>
      </c>
      <c r="P673" s="55">
        <v>8000.0</v>
      </c>
      <c r="Q673" s="82">
        <f t="array" ref="Q673">IF(A673="", "", (IFNA(IF(A673="", "", INDEX(UpdateSheet!$K:$K, MATCH(1, (UpdateSheet!$G:$G=MAXIFS(UpdateSheet!$G:$G, UpdateSheet!$H:$H, G673, UpdateSheet!$I:$I, J673, UpdateSheet!$G:$G, "&lt;=" &amp; D673)) * (UpdateSheet!$H:$H=G673) *(UpdateSheet!$I:$I=J673), 0))), "")) +
(IFNA(IF(A673="", "", INDEX(UpdateSheet!$O:$O, MATCH(1, (UpdateSheet!$G:$G=MAXIFS(UpdateSheet!$G:$G, UpdateSheet!$M:$M, K673,UpdateSheet!$N:$N, N673, UpdateSheet!$G:$G, "&lt;=" &amp; D673)) * (UpdateSheet!$M:$M=K673) *(UpdateSheet!$N:$N=N673), 0))), ""))
)
</f>
        <v>49500</v>
      </c>
      <c r="R673" s="81">
        <v>19500.0</v>
      </c>
      <c r="S673" s="53" t="s">
        <v>72</v>
      </c>
      <c r="T673" s="83">
        <v>45919.0</v>
      </c>
      <c r="U673" s="84" t="s">
        <v>85</v>
      </c>
      <c r="V673" s="84" t="s">
        <v>129</v>
      </c>
      <c r="W673" s="85" t="b">
        <f t="shared" si="1"/>
        <v>1</v>
      </c>
      <c r="X673" s="53" t="s">
        <v>55</v>
      </c>
      <c r="Y673" s="53" t="s">
        <v>1082</v>
      </c>
      <c r="Z673" s="63"/>
    </row>
    <row r="674">
      <c r="A674" s="75" t="s">
        <v>1083</v>
      </c>
      <c r="B674" s="74">
        <v>8.098626856E9</v>
      </c>
      <c r="C674" s="75" t="s">
        <v>12</v>
      </c>
      <c r="D674" s="76">
        <v>45919.37892361111</v>
      </c>
      <c r="E674" s="75" t="s">
        <v>85</v>
      </c>
      <c r="F674" s="75" t="s">
        <v>129</v>
      </c>
      <c r="G674" s="77" t="s">
        <v>14</v>
      </c>
      <c r="H674" s="77">
        <v>1.0</v>
      </c>
      <c r="I674" s="80"/>
      <c r="J674" s="77">
        <v>1.0</v>
      </c>
      <c r="K674" s="79" t="s">
        <v>19</v>
      </c>
      <c r="L674" s="79">
        <v>50.0</v>
      </c>
      <c r="M674" s="80"/>
      <c r="N674" s="79">
        <v>50.0</v>
      </c>
      <c r="O674" s="81">
        <f t="array" ref="O674">IF(A674="", "", (IFNA(IF(A674="", "", INDEX(UpdateSheet!$L:$L, MATCH(1, (UpdateSheet!$G:$G=MAXIFS(UpdateSheet!$G:$G, UpdateSheet!$H:$H, G674, UpdateSheet!$G:$G, "&lt;=" &amp; D674)) * (UpdateSheet!$H:$H=G674), 0))), "") * J674) +
(IFNA(IF(A674="", "", INDEX(UpdateSheet!$P:$P, MATCH(1, (UpdateSheet!$G:$G=MAXIFS(UpdateSheet!$G:$G, UpdateSheet!$M:$M, K674, UpdateSheet!$G:$G, "&lt;=" &amp; D674)) * (UpdateSheet!$M:$M=K674), 0))), "") * N674)
)
</f>
        <v>17000</v>
      </c>
      <c r="P674" s="86"/>
      <c r="Q674" s="82">
        <f t="array" ref="Q674">IF(A674="", "", (IFNA(IF(A674="", "", INDEX(UpdateSheet!$K:$K, MATCH(1, (UpdateSheet!$G:$G=MAXIFS(UpdateSheet!$G:$G, UpdateSheet!$H:$H, G674, UpdateSheet!$I:$I, J674, UpdateSheet!$G:$G, "&lt;=" &amp; D674)) * (UpdateSheet!$H:$H=G674) *(UpdateSheet!$I:$I=J674), 0))), "")) +
(IFNA(IF(A674="", "", INDEX(UpdateSheet!$O:$O, MATCH(1, (UpdateSheet!$G:$G=MAXIFS(UpdateSheet!$G:$G, UpdateSheet!$M:$M, K674,UpdateSheet!$N:$N, N674, UpdateSheet!$G:$G, "&lt;=" &amp; D674)) * (UpdateSheet!$M:$M=K674) *(UpdateSheet!$N:$N=N674), 0))), ""))
)
</f>
        <v>66000</v>
      </c>
      <c r="R674" s="81">
        <v>49000.0</v>
      </c>
      <c r="S674" s="63" t="str">
        <f t="shared" ref="S674:S676" si="64">if(A674="","","Pending")</f>
        <v>Pending</v>
      </c>
      <c r="T674" s="87"/>
      <c r="U674" s="84" t="s">
        <v>97</v>
      </c>
      <c r="V674" s="84" t="s">
        <v>97</v>
      </c>
      <c r="W674" s="85" t="b">
        <f t="shared" si="1"/>
        <v>0</v>
      </c>
      <c r="X674" s="63"/>
      <c r="Y674" s="53" t="s">
        <v>1084</v>
      </c>
      <c r="Z674" s="63"/>
    </row>
    <row r="675">
      <c r="A675" s="75" t="s">
        <v>1085</v>
      </c>
      <c r="B675" s="74">
        <v>8.035602962E9</v>
      </c>
      <c r="C675" s="75" t="s">
        <v>62</v>
      </c>
      <c r="D675" s="76">
        <v>45919.3846875</v>
      </c>
      <c r="E675" s="75" t="s">
        <v>85</v>
      </c>
      <c r="F675" s="75" t="s">
        <v>129</v>
      </c>
      <c r="G675" s="77" t="s">
        <v>14</v>
      </c>
      <c r="H675" s="77">
        <v>1.0</v>
      </c>
      <c r="I675" s="80"/>
      <c r="J675" s="77">
        <v>1.0</v>
      </c>
      <c r="K675" s="79" t="s">
        <v>19</v>
      </c>
      <c r="L675" s="79">
        <v>50.0</v>
      </c>
      <c r="M675" s="80"/>
      <c r="N675" s="79">
        <v>50.0</v>
      </c>
      <c r="O675" s="81">
        <f t="array" ref="O675">IF(A675="", "", (IFNA(IF(A675="", "", INDEX(UpdateSheet!$L:$L, MATCH(1, (UpdateSheet!$G:$G=MAXIFS(UpdateSheet!$G:$G, UpdateSheet!$H:$H, G675, UpdateSheet!$G:$G, "&lt;=" &amp; D675)) * (UpdateSheet!$H:$H=G675), 0))), "") * J675) +
(IFNA(IF(A675="", "", INDEX(UpdateSheet!$P:$P, MATCH(1, (UpdateSheet!$G:$G=MAXIFS(UpdateSheet!$G:$G, UpdateSheet!$M:$M, K675, UpdateSheet!$G:$G, "&lt;=" &amp; D675)) * (UpdateSheet!$M:$M=K675), 0))), "") * N675)
)
</f>
        <v>17000</v>
      </c>
      <c r="P675" s="86"/>
      <c r="Q675" s="82">
        <f t="array" ref="Q675">IF(A675="", "", (IFNA(IF(A675="", "", INDEX(UpdateSheet!$K:$K, MATCH(1, (UpdateSheet!$G:$G=MAXIFS(UpdateSheet!$G:$G, UpdateSheet!$H:$H, G675, UpdateSheet!$I:$I, J675, UpdateSheet!$G:$G, "&lt;=" &amp; D675)) * (UpdateSheet!$H:$H=G675) *(UpdateSheet!$I:$I=J675), 0))), "")) +
(IFNA(IF(A675="", "", INDEX(UpdateSheet!$O:$O, MATCH(1, (UpdateSheet!$G:$G=MAXIFS(UpdateSheet!$G:$G, UpdateSheet!$M:$M, K675,UpdateSheet!$N:$N, N675, UpdateSheet!$G:$G, "&lt;=" &amp; D675)) * (UpdateSheet!$M:$M=K675) *(UpdateSheet!$N:$N=N675), 0))), ""))
)
</f>
        <v>66000</v>
      </c>
      <c r="R675" s="81">
        <v>49000.0</v>
      </c>
      <c r="S675" s="63" t="str">
        <f t="shared" si="64"/>
        <v>Pending</v>
      </c>
      <c r="T675" s="87"/>
      <c r="U675" s="84" t="s">
        <v>97</v>
      </c>
      <c r="V675" s="84" t="s">
        <v>97</v>
      </c>
      <c r="W675" s="85" t="b">
        <f t="shared" si="1"/>
        <v>0</v>
      </c>
      <c r="X675" s="63"/>
      <c r="Y675" s="53" t="s">
        <v>1086</v>
      </c>
      <c r="Z675" s="63"/>
    </row>
    <row r="676">
      <c r="A676" s="75" t="s">
        <v>1087</v>
      </c>
      <c r="B676" s="74">
        <v>7.048826643E9</v>
      </c>
      <c r="C676" s="75" t="s">
        <v>62</v>
      </c>
      <c r="D676" s="76">
        <v>45919.40288194444</v>
      </c>
      <c r="E676" s="75" t="s">
        <v>85</v>
      </c>
      <c r="F676" s="75" t="s">
        <v>129</v>
      </c>
      <c r="G676" s="77" t="s">
        <v>14</v>
      </c>
      <c r="H676" s="77">
        <v>2.0</v>
      </c>
      <c r="I676" s="80"/>
      <c r="J676" s="77">
        <v>2.0</v>
      </c>
      <c r="K676" s="79" t="s">
        <v>97</v>
      </c>
      <c r="L676" s="79"/>
      <c r="M676" s="80"/>
      <c r="N676" s="79"/>
      <c r="O676" s="81">
        <f t="array" ref="O676">IF(A676="", "", (IFNA(IF(A676="", "", INDEX(UpdateSheet!$L:$L, MATCH(1, (UpdateSheet!$G:$G=MAXIFS(UpdateSheet!$G:$G, UpdateSheet!$H:$H, G676, UpdateSheet!$G:$G, "&lt;=" &amp; D676)) * (UpdateSheet!$H:$H=G676), 0))), "") * J676) +
(IFNA(IF(A676="", "", INDEX(UpdateSheet!$P:$P, MATCH(1, (UpdateSheet!$G:$G=MAXIFS(UpdateSheet!$G:$G, UpdateSheet!$M:$M, K676, UpdateSheet!$G:$G, "&lt;=" &amp; D676)) * (UpdateSheet!$M:$M=K676), 0))), "") * N676)
)
</f>
        <v>19000</v>
      </c>
      <c r="P676" s="86"/>
      <c r="Q676" s="82">
        <f t="array" ref="Q676">IF(A676="", "", (IFNA(IF(A676="", "", INDEX(UpdateSheet!$K:$K, MATCH(1, (UpdateSheet!$G:$G=MAXIFS(UpdateSheet!$G:$G, UpdateSheet!$H:$H, G676, UpdateSheet!$I:$I, J676, UpdateSheet!$G:$G, "&lt;=" &amp; D676)) * (UpdateSheet!$H:$H=G676) *(UpdateSheet!$I:$I=J676), 0))), "")) +
(IFNA(IF(A676="", "", INDEX(UpdateSheet!$O:$O, MATCH(1, (UpdateSheet!$G:$G=MAXIFS(UpdateSheet!$G:$G, UpdateSheet!$M:$M, K676,UpdateSheet!$N:$N, N676, UpdateSheet!$G:$G, "&lt;=" &amp; D676)) * (UpdateSheet!$M:$M=K676) *(UpdateSheet!$N:$N=N676), 0))), ""))
)
</f>
        <v>49500</v>
      </c>
      <c r="R676" s="81">
        <v>30500.0</v>
      </c>
      <c r="S676" s="63" t="str">
        <f t="shared" si="64"/>
        <v>Pending</v>
      </c>
      <c r="T676" s="87"/>
      <c r="U676" s="84" t="s">
        <v>97</v>
      </c>
      <c r="V676" s="84" t="s">
        <v>97</v>
      </c>
      <c r="W676" s="85" t="b">
        <f t="shared" si="1"/>
        <v>0</v>
      </c>
      <c r="X676" s="63"/>
      <c r="Y676" s="53" t="s">
        <v>1088</v>
      </c>
      <c r="Z676" s="63"/>
    </row>
    <row r="677">
      <c r="A677" s="75" t="s">
        <v>1089</v>
      </c>
      <c r="B677" s="74">
        <v>8.035073949E9</v>
      </c>
      <c r="C677" s="75" t="s">
        <v>211</v>
      </c>
      <c r="D677" s="76">
        <v>45919.40701388889</v>
      </c>
      <c r="E677" s="75" t="s">
        <v>85</v>
      </c>
      <c r="F677" s="75" t="s">
        <v>129</v>
      </c>
      <c r="G677" s="77" t="s">
        <v>14</v>
      </c>
      <c r="H677" s="77">
        <v>1.0</v>
      </c>
      <c r="I677" s="80"/>
      <c r="J677" s="77">
        <v>1.0</v>
      </c>
      <c r="K677" s="79" t="s">
        <v>19</v>
      </c>
      <c r="L677" s="79">
        <v>50.0</v>
      </c>
      <c r="M677" s="80"/>
      <c r="N677" s="79">
        <v>50.0</v>
      </c>
      <c r="O677" s="81">
        <f t="array" ref="O677">IF(A677="", "", (IFNA(IF(A677="", "", INDEX(UpdateSheet!$L:$L, MATCH(1, (UpdateSheet!$G:$G=MAXIFS(UpdateSheet!$G:$G, UpdateSheet!$H:$H, G677, UpdateSheet!$G:$G, "&lt;=" &amp; D677)) * (UpdateSheet!$H:$H=G677), 0))), "") * J677) +
(IFNA(IF(A677="", "", INDEX(UpdateSheet!$P:$P, MATCH(1, (UpdateSheet!$G:$G=MAXIFS(UpdateSheet!$G:$G, UpdateSheet!$M:$M, K677, UpdateSheet!$G:$G, "&lt;=" &amp; D677)) * (UpdateSheet!$M:$M=K677), 0))), "") * N677)
)
</f>
        <v>17000</v>
      </c>
      <c r="P677" s="86"/>
      <c r="Q677" s="82">
        <f t="array" ref="Q677">IF(A677="", "", (IFNA(IF(A677="", "", INDEX(UpdateSheet!$K:$K, MATCH(1, (UpdateSheet!$G:$G=MAXIFS(UpdateSheet!$G:$G, UpdateSheet!$H:$H, G677, UpdateSheet!$I:$I, J677, UpdateSheet!$G:$G, "&lt;=" &amp; D677)) * (UpdateSheet!$H:$H=G677) *(UpdateSheet!$I:$I=J677), 0))), "")) +
(IFNA(IF(A677="", "", INDEX(UpdateSheet!$O:$O, MATCH(1, (UpdateSheet!$G:$G=MAXIFS(UpdateSheet!$G:$G, UpdateSheet!$M:$M, K677,UpdateSheet!$N:$N, N677, UpdateSheet!$G:$G, "&lt;=" &amp; D677)) * (UpdateSheet!$M:$M=K677) *(UpdateSheet!$N:$N=N677), 0))), ""))
)
</f>
        <v>66000</v>
      </c>
      <c r="R677" s="81">
        <v>49000.0</v>
      </c>
      <c r="S677" s="53" t="s">
        <v>72</v>
      </c>
      <c r="T677" s="83">
        <v>45919.0</v>
      </c>
      <c r="U677" s="84" t="s">
        <v>85</v>
      </c>
      <c r="V677" s="84" t="s">
        <v>129</v>
      </c>
      <c r="W677" s="85" t="b">
        <f t="shared" si="1"/>
        <v>1</v>
      </c>
      <c r="X677" s="53" t="s">
        <v>65</v>
      </c>
      <c r="Y677" s="53" t="s">
        <v>1047</v>
      </c>
      <c r="Z677" s="63"/>
    </row>
    <row r="678">
      <c r="A678" s="75" t="s">
        <v>1090</v>
      </c>
      <c r="B678" s="74">
        <v>8.124629059E9</v>
      </c>
      <c r="C678" s="75" t="s">
        <v>62</v>
      </c>
      <c r="D678" s="76">
        <v>45919.668854166666</v>
      </c>
      <c r="E678" s="75" t="s">
        <v>85</v>
      </c>
      <c r="F678" s="75" t="s">
        <v>129</v>
      </c>
      <c r="G678" s="77" t="s">
        <v>14</v>
      </c>
      <c r="H678" s="77">
        <v>3.0</v>
      </c>
      <c r="I678" s="50">
        <v>1.0</v>
      </c>
      <c r="J678" s="77">
        <v>1.0</v>
      </c>
      <c r="K678" s="79" t="s">
        <v>97</v>
      </c>
      <c r="L678" s="79"/>
      <c r="M678" s="80"/>
      <c r="N678" s="79"/>
      <c r="O678" s="81">
        <f t="array" ref="O678">IF(A678="", "", (IFNA(IF(A678="", "", INDEX(UpdateSheet!$L:$L, MATCH(1, (UpdateSheet!$G:$G=MAXIFS(UpdateSheet!$G:$G, UpdateSheet!$H:$H, G678, UpdateSheet!$G:$G, "&lt;=" &amp; D678)) * (UpdateSheet!$H:$H=G678), 0))), "") * J678) +
(IFNA(IF(A678="", "", INDEX(UpdateSheet!$P:$P, MATCH(1, (UpdateSheet!$G:$G=MAXIFS(UpdateSheet!$G:$G, UpdateSheet!$M:$M, K678, UpdateSheet!$G:$G, "&lt;=" &amp; D678)) * (UpdateSheet!$M:$M=K678), 0))), "") * N678)
)
</f>
        <v>9500</v>
      </c>
      <c r="P678" s="55">
        <v>7000.0</v>
      </c>
      <c r="Q678" s="82">
        <f t="array" ref="Q678">IF(A678="", "", (IFNA(IF(A678="", "", INDEX(UpdateSheet!$K:$K, MATCH(1, (UpdateSheet!$G:$G=MAXIFS(UpdateSheet!$G:$G, UpdateSheet!$H:$H, G678, UpdateSheet!$I:$I, J678, UpdateSheet!$G:$G, "&lt;=" &amp; D678)) * (UpdateSheet!$H:$H=G678) *(UpdateSheet!$I:$I=J678), 0))), "")) +
(IFNA(IF(A678="", "", INDEX(UpdateSheet!$O:$O, MATCH(1, (UpdateSheet!$G:$G=MAXIFS(UpdateSheet!$G:$G, UpdateSheet!$M:$M, K678,UpdateSheet!$N:$N, N678, UpdateSheet!$G:$G, "&lt;=" &amp; D678)) * (UpdateSheet!$M:$M=K678) *(UpdateSheet!$N:$N=N678), 0))), ""))
)
</f>
        <v>35500</v>
      </c>
      <c r="R678" s="81">
        <v>19000.0</v>
      </c>
      <c r="S678" s="53" t="s">
        <v>72</v>
      </c>
      <c r="T678" s="83">
        <v>45922.0</v>
      </c>
      <c r="U678" s="84" t="s">
        <v>85</v>
      </c>
      <c r="V678" s="84" t="s">
        <v>129</v>
      </c>
      <c r="W678" s="85" t="b">
        <f t="shared" si="1"/>
        <v>1</v>
      </c>
      <c r="X678" s="53" t="s">
        <v>60</v>
      </c>
      <c r="Y678" s="53"/>
      <c r="Z678" s="63"/>
    </row>
    <row r="679">
      <c r="A679" s="75" t="s">
        <v>1091</v>
      </c>
      <c r="B679" s="74">
        <v>8.06810823E9</v>
      </c>
      <c r="C679" s="75" t="s">
        <v>12</v>
      </c>
      <c r="D679" s="76">
        <v>45920.22472222222</v>
      </c>
      <c r="E679" s="75" t="s">
        <v>85</v>
      </c>
      <c r="F679" s="75" t="s">
        <v>129</v>
      </c>
      <c r="G679" s="77" t="s">
        <v>14</v>
      </c>
      <c r="H679" s="77">
        <v>1.0</v>
      </c>
      <c r="I679" s="80"/>
      <c r="J679" s="77">
        <v>1.0</v>
      </c>
      <c r="K679" s="79" t="s">
        <v>19</v>
      </c>
      <c r="L679" s="79">
        <v>50.0</v>
      </c>
      <c r="M679" s="80"/>
      <c r="N679" s="79">
        <v>50.0</v>
      </c>
      <c r="O679" s="81">
        <f t="array" ref="O679">IF(A679="", "", (IFNA(IF(A679="", "", INDEX(UpdateSheet!$L:$L, MATCH(1, (UpdateSheet!$G:$G=MAXIFS(UpdateSheet!$G:$G, UpdateSheet!$H:$H, G679, UpdateSheet!$G:$G, "&lt;=" &amp; D679)) * (UpdateSheet!$H:$H=G679), 0))), "") * J679) +
(IFNA(IF(A679="", "", INDEX(UpdateSheet!$P:$P, MATCH(1, (UpdateSheet!$G:$G=MAXIFS(UpdateSheet!$G:$G, UpdateSheet!$M:$M, K679, UpdateSheet!$G:$G, "&lt;=" &amp; D679)) * (UpdateSheet!$M:$M=K679), 0))), "") * N679)
)
</f>
        <v>17000</v>
      </c>
      <c r="P679" s="55">
        <v>4000.0</v>
      </c>
      <c r="Q679" s="82">
        <f t="array" ref="Q679">IF(A679="", "", (IFNA(IF(A679="", "", INDEX(UpdateSheet!$K:$K, MATCH(1, (UpdateSheet!$G:$G=MAXIFS(UpdateSheet!$G:$G, UpdateSheet!$H:$H, G679, UpdateSheet!$I:$I, J679, UpdateSheet!$G:$G, "&lt;=" &amp; D679)) * (UpdateSheet!$H:$H=G679) *(UpdateSheet!$I:$I=J679), 0))), "")) +
(IFNA(IF(A679="", "", INDEX(UpdateSheet!$O:$O, MATCH(1, (UpdateSheet!$G:$G=MAXIFS(UpdateSheet!$G:$G, UpdateSheet!$M:$M, K679,UpdateSheet!$N:$N, N679, UpdateSheet!$G:$G, "&lt;=" &amp; D679)) * (UpdateSheet!$M:$M=K679) *(UpdateSheet!$N:$N=N679), 0))), ""))
)
</f>
        <v>66000</v>
      </c>
      <c r="R679" s="81">
        <v>45000.0</v>
      </c>
      <c r="S679" s="53" t="s">
        <v>72</v>
      </c>
      <c r="T679" s="83">
        <v>45924.0</v>
      </c>
      <c r="U679" s="84" t="s">
        <v>85</v>
      </c>
      <c r="V679" s="84" t="s">
        <v>129</v>
      </c>
      <c r="W679" s="85" t="b">
        <f t="shared" si="1"/>
        <v>1</v>
      </c>
      <c r="X679" s="53" t="s">
        <v>11</v>
      </c>
      <c r="Y679" s="63"/>
      <c r="Z679" s="63"/>
    </row>
    <row r="680">
      <c r="A680" s="75" t="s">
        <v>1092</v>
      </c>
      <c r="B680" s="74">
        <v>7.064641901E9</v>
      </c>
      <c r="C680" s="75" t="s">
        <v>12</v>
      </c>
      <c r="D680" s="76">
        <v>45920.23291666667</v>
      </c>
      <c r="E680" s="75" t="s">
        <v>85</v>
      </c>
      <c r="F680" s="75" t="s">
        <v>129</v>
      </c>
      <c r="G680" s="77" t="s">
        <v>14</v>
      </c>
      <c r="H680" s="77">
        <v>2.0</v>
      </c>
      <c r="I680" s="80"/>
      <c r="J680" s="77">
        <v>2.0</v>
      </c>
      <c r="K680" s="79" t="s">
        <v>97</v>
      </c>
      <c r="L680" s="79"/>
      <c r="M680" s="80"/>
      <c r="N680" s="79"/>
      <c r="O680" s="81">
        <f t="array" ref="O680">IF(A680="", "", (IFNA(IF(A680="", "", INDEX(UpdateSheet!$L:$L, MATCH(1, (UpdateSheet!$G:$G=MAXIFS(UpdateSheet!$G:$G, UpdateSheet!$H:$H, G680, UpdateSheet!$G:$G, "&lt;=" &amp; D680)) * (UpdateSheet!$H:$H=G680), 0))), "") * J680) +
(IFNA(IF(A680="", "", INDEX(UpdateSheet!$P:$P, MATCH(1, (UpdateSheet!$G:$G=MAXIFS(UpdateSheet!$G:$G, UpdateSheet!$M:$M, K680, UpdateSheet!$G:$G, "&lt;=" &amp; D680)) * (UpdateSheet!$M:$M=K680), 0))), "") * N680)
)
</f>
        <v>19000</v>
      </c>
      <c r="P680" s="55">
        <v>4000.0</v>
      </c>
      <c r="Q680" s="82">
        <f t="array" ref="Q680">IF(A680="", "", (IFNA(IF(A680="", "", INDEX(UpdateSheet!$K:$K, MATCH(1, (UpdateSheet!$G:$G=MAXIFS(UpdateSheet!$G:$G, UpdateSheet!$H:$H, G680, UpdateSheet!$I:$I, J680, UpdateSheet!$G:$G, "&lt;=" &amp; D680)) * (UpdateSheet!$H:$H=G680) *(UpdateSheet!$I:$I=J680), 0))), "")) +
(IFNA(IF(A680="", "", INDEX(UpdateSheet!$O:$O, MATCH(1, (UpdateSheet!$G:$G=MAXIFS(UpdateSheet!$G:$G, UpdateSheet!$M:$M, K680,UpdateSheet!$N:$N, N680, UpdateSheet!$G:$G, "&lt;=" &amp; D680)) * (UpdateSheet!$M:$M=K680) *(UpdateSheet!$N:$N=N680), 0))), ""))
)
</f>
        <v>49500</v>
      </c>
      <c r="R680" s="81">
        <v>26500.0</v>
      </c>
      <c r="S680" s="53" t="s">
        <v>72</v>
      </c>
      <c r="T680" s="83">
        <v>45925.0</v>
      </c>
      <c r="U680" s="84" t="s">
        <v>85</v>
      </c>
      <c r="V680" s="84" t="s">
        <v>129</v>
      </c>
      <c r="W680" s="85" t="b">
        <f t="shared" si="1"/>
        <v>1</v>
      </c>
      <c r="X680" s="53" t="s">
        <v>11</v>
      </c>
      <c r="Y680" s="53"/>
      <c r="Z680" s="63"/>
    </row>
    <row r="681">
      <c r="A681" s="75" t="s">
        <v>1093</v>
      </c>
      <c r="B681" s="74">
        <v>8.078772873E9</v>
      </c>
      <c r="C681" s="75" t="s">
        <v>62</v>
      </c>
      <c r="D681" s="76">
        <v>45920.28021990741</v>
      </c>
      <c r="E681" s="75" t="s">
        <v>85</v>
      </c>
      <c r="F681" s="75" t="s">
        <v>129</v>
      </c>
      <c r="G681" s="77" t="s">
        <v>14</v>
      </c>
      <c r="H681" s="77">
        <v>1.0</v>
      </c>
      <c r="I681" s="80"/>
      <c r="J681" s="77">
        <v>1.0</v>
      </c>
      <c r="K681" s="79" t="s">
        <v>97</v>
      </c>
      <c r="L681" s="79"/>
      <c r="M681" s="80"/>
      <c r="N681" s="79"/>
      <c r="O681" s="81">
        <f t="array" ref="O681">IF(A681="", "", (IFNA(IF(A681="", "", INDEX(UpdateSheet!$L:$L, MATCH(1, (UpdateSheet!$G:$G=MAXIFS(UpdateSheet!$G:$G, UpdateSheet!$H:$H, G681, UpdateSheet!$G:$G, "&lt;=" &amp; D681)) * (UpdateSheet!$H:$H=G681), 0))), "") * J681) +
(IFNA(IF(A681="", "", INDEX(UpdateSheet!$P:$P, MATCH(1, (UpdateSheet!$G:$G=MAXIFS(UpdateSheet!$G:$G, UpdateSheet!$M:$M, K681, UpdateSheet!$G:$G, "&lt;=" &amp; D681)) * (UpdateSheet!$M:$M=K681), 0))), "") * N681)
)
</f>
        <v>9500</v>
      </c>
      <c r="P681" s="86"/>
      <c r="Q681" s="82">
        <f t="array" ref="Q681">IF(A681="", "", (IFNA(IF(A681="", "", INDEX(UpdateSheet!$K:$K, MATCH(1, (UpdateSheet!$G:$G=MAXIFS(UpdateSheet!$G:$G, UpdateSheet!$H:$H, G681, UpdateSheet!$I:$I, J681, UpdateSheet!$G:$G, "&lt;=" &amp; D681)) * (UpdateSheet!$H:$H=G681) *(UpdateSheet!$I:$I=J681), 0))), "")) +
(IFNA(IF(A681="", "", INDEX(UpdateSheet!$O:$O, MATCH(1, (UpdateSheet!$G:$G=MAXIFS(UpdateSheet!$G:$G, UpdateSheet!$M:$M, K681,UpdateSheet!$N:$N, N681, UpdateSheet!$G:$G, "&lt;=" &amp; D681)) * (UpdateSheet!$M:$M=K681) *(UpdateSheet!$N:$N=N681), 0))), ""))
)
</f>
        <v>35500</v>
      </c>
      <c r="R681" s="81">
        <v>26000.0</v>
      </c>
      <c r="S681" s="63" t="str">
        <f t="shared" ref="S681:S682" si="65">if(A681="","","Pending")</f>
        <v>Pending</v>
      </c>
      <c r="T681" s="87"/>
      <c r="U681" s="84" t="s">
        <v>97</v>
      </c>
      <c r="V681" s="84" t="s">
        <v>97</v>
      </c>
      <c r="W681" s="85" t="b">
        <f t="shared" si="1"/>
        <v>0</v>
      </c>
      <c r="X681" s="63"/>
      <c r="Y681" s="53" t="s">
        <v>1094</v>
      </c>
      <c r="Z681" s="63"/>
    </row>
    <row r="682">
      <c r="A682" s="75" t="s">
        <v>1095</v>
      </c>
      <c r="B682" s="74">
        <v>7.03778787E9</v>
      </c>
      <c r="C682" s="75" t="s">
        <v>208</v>
      </c>
      <c r="D682" s="76">
        <v>45920.33337962963</v>
      </c>
      <c r="E682" s="75" t="s">
        <v>85</v>
      </c>
      <c r="F682" s="75" t="s">
        <v>129</v>
      </c>
      <c r="G682" s="77" t="s">
        <v>14</v>
      </c>
      <c r="H682" s="77">
        <v>1.0</v>
      </c>
      <c r="I682" s="80"/>
      <c r="J682" s="77">
        <v>1.0</v>
      </c>
      <c r="K682" s="79" t="s">
        <v>19</v>
      </c>
      <c r="L682" s="79">
        <v>200.0</v>
      </c>
      <c r="M682" s="80"/>
      <c r="N682" s="79">
        <v>200.0</v>
      </c>
      <c r="O682" s="81">
        <f t="array" ref="O682">IF(A682="", "", (IFNA(IF(A682="", "", INDEX(UpdateSheet!$L:$L, MATCH(1, (UpdateSheet!$G:$G=MAXIFS(UpdateSheet!$G:$G, UpdateSheet!$H:$H, G682, UpdateSheet!$G:$G, "&lt;=" &amp; D682)) * (UpdateSheet!$H:$H=G682), 0))), "") * J682) +
(IFNA(IF(A682="", "", INDEX(UpdateSheet!$P:$P, MATCH(1, (UpdateSheet!$G:$G=MAXIFS(UpdateSheet!$G:$G, UpdateSheet!$M:$M, K682, UpdateSheet!$G:$G, "&lt;=" &amp; D682)) * (UpdateSheet!$M:$M=K682), 0))), "") * N682)
)
</f>
        <v>39500</v>
      </c>
      <c r="P682" s="86"/>
      <c r="Q682" s="82">
        <f t="array" ref="Q682">IF(A682="", "", (IFNA(IF(A682="", "", INDEX(UpdateSheet!$K:$K, MATCH(1, (UpdateSheet!$G:$G=MAXIFS(UpdateSheet!$G:$G, UpdateSheet!$H:$H, G682, UpdateSheet!$I:$I, J682, UpdateSheet!$G:$G, "&lt;=" &amp; D682)) * (UpdateSheet!$H:$H=G682) *(UpdateSheet!$I:$I=J682), 0))), "")) +
(IFNA(IF(A682="", "", INDEX(UpdateSheet!$O:$O, MATCH(1, (UpdateSheet!$G:$G=MAXIFS(UpdateSheet!$G:$G, UpdateSheet!$M:$M, K682,UpdateSheet!$N:$N, N682, UpdateSheet!$G:$G, "&lt;=" &amp; D682)) * (UpdateSheet!$M:$M=K682) *(UpdateSheet!$N:$N=N682), 0))), ""))
)
</f>
        <v>120000</v>
      </c>
      <c r="R682" s="81">
        <v>80500.0</v>
      </c>
      <c r="S682" s="63" t="str">
        <f t="shared" si="65"/>
        <v>Pending</v>
      </c>
      <c r="T682" s="87"/>
      <c r="U682" s="84" t="s">
        <v>97</v>
      </c>
      <c r="V682" s="84" t="s">
        <v>97</v>
      </c>
      <c r="W682" s="85" t="b">
        <f t="shared" si="1"/>
        <v>0</v>
      </c>
      <c r="X682" s="63"/>
      <c r="Y682" s="63"/>
      <c r="Z682" s="63"/>
    </row>
    <row r="683">
      <c r="A683" s="75" t="s">
        <v>1096</v>
      </c>
      <c r="B683" s="74">
        <v>8.132124408E9</v>
      </c>
      <c r="C683" s="75" t="s">
        <v>62</v>
      </c>
      <c r="D683" s="76">
        <v>45920.33976851852</v>
      </c>
      <c r="E683" s="75" t="s">
        <v>85</v>
      </c>
      <c r="F683" s="75" t="s">
        <v>129</v>
      </c>
      <c r="G683" s="77" t="s">
        <v>14</v>
      </c>
      <c r="H683" s="77">
        <v>1.0</v>
      </c>
      <c r="I683" s="80"/>
      <c r="J683" s="77">
        <v>1.0</v>
      </c>
      <c r="K683" s="79" t="s">
        <v>97</v>
      </c>
      <c r="L683" s="79"/>
      <c r="M683" s="80"/>
      <c r="N683" s="79"/>
      <c r="O683" s="81">
        <f t="array" ref="O683">IF(A683="", "", (IFNA(IF(A683="", "", INDEX(UpdateSheet!$L:$L, MATCH(1, (UpdateSheet!$G:$G=MAXIFS(UpdateSheet!$G:$G, UpdateSheet!$H:$H, G683, UpdateSheet!$G:$G, "&lt;=" &amp; D683)) * (UpdateSheet!$H:$H=G683), 0))), "") * J683) +
(IFNA(IF(A683="", "", INDEX(UpdateSheet!$P:$P, MATCH(1, (UpdateSheet!$G:$G=MAXIFS(UpdateSheet!$G:$G, UpdateSheet!$M:$M, K683, UpdateSheet!$G:$G, "&lt;=" &amp; D683)) * (UpdateSheet!$M:$M=K683), 0))), "") * N683)
)
</f>
        <v>9500</v>
      </c>
      <c r="P683" s="55">
        <v>7000.0</v>
      </c>
      <c r="Q683" s="82">
        <f t="array" ref="Q683">IF(A683="", "", (IFNA(IF(A683="", "", INDEX(UpdateSheet!$K:$K, MATCH(1, (UpdateSheet!$G:$G=MAXIFS(UpdateSheet!$G:$G, UpdateSheet!$H:$H, G683, UpdateSheet!$I:$I, J683, UpdateSheet!$G:$G, "&lt;=" &amp; D683)) * (UpdateSheet!$H:$H=G683) *(UpdateSheet!$I:$I=J683), 0))), "")) +
(IFNA(IF(A683="", "", INDEX(UpdateSheet!$O:$O, MATCH(1, (UpdateSheet!$G:$G=MAXIFS(UpdateSheet!$G:$G, UpdateSheet!$M:$M, K683,UpdateSheet!$N:$N, N683, UpdateSheet!$G:$G, "&lt;=" &amp; D683)) * (UpdateSheet!$M:$M=K683) *(UpdateSheet!$N:$N=N683), 0))), ""))
)
</f>
        <v>35500</v>
      </c>
      <c r="R683" s="81">
        <v>19000.0</v>
      </c>
      <c r="S683" s="53" t="s">
        <v>72</v>
      </c>
      <c r="T683" s="83">
        <v>45920.0</v>
      </c>
      <c r="U683" s="84" t="s">
        <v>85</v>
      </c>
      <c r="V683" s="84" t="s">
        <v>129</v>
      </c>
      <c r="W683" s="85" t="b">
        <f t="shared" si="1"/>
        <v>1</v>
      </c>
      <c r="X683" s="53" t="s">
        <v>60</v>
      </c>
      <c r="Y683" s="63"/>
      <c r="Z683" s="63"/>
    </row>
    <row r="684">
      <c r="A684" s="75" t="s">
        <v>1097</v>
      </c>
      <c r="B684" s="74">
        <v>7.03163704E9</v>
      </c>
      <c r="C684" s="75" t="s">
        <v>270</v>
      </c>
      <c r="D684" s="76">
        <v>45920.34114583333</v>
      </c>
      <c r="E684" s="75" t="s">
        <v>85</v>
      </c>
      <c r="F684" s="75" t="s">
        <v>129</v>
      </c>
      <c r="G684" s="77" t="s">
        <v>14</v>
      </c>
      <c r="H684" s="77">
        <v>2.0</v>
      </c>
      <c r="I684" s="80"/>
      <c r="J684" s="77">
        <v>2.0</v>
      </c>
      <c r="K684" s="79" t="s">
        <v>97</v>
      </c>
      <c r="L684" s="79"/>
      <c r="M684" s="80"/>
      <c r="N684" s="79"/>
      <c r="O684" s="81">
        <f t="array" ref="O684">IF(A684="", "", (IFNA(IF(A684="", "", INDEX(UpdateSheet!$L:$L, MATCH(1, (UpdateSheet!$G:$G=MAXIFS(UpdateSheet!$G:$G, UpdateSheet!$H:$H, G684, UpdateSheet!$G:$G, "&lt;=" &amp; D684)) * (UpdateSheet!$H:$H=G684), 0))), "") * J684) +
(IFNA(IF(A684="", "", INDEX(UpdateSheet!$P:$P, MATCH(1, (UpdateSheet!$G:$G=MAXIFS(UpdateSheet!$G:$G, UpdateSheet!$M:$M, K684, UpdateSheet!$G:$G, "&lt;=" &amp; D684)) * (UpdateSheet!$M:$M=K684), 0))), "") * N684)
)
</f>
        <v>19000</v>
      </c>
      <c r="P684" s="86"/>
      <c r="Q684" s="82">
        <f t="array" ref="Q684">IF(A684="", "", (IFNA(IF(A684="", "", INDEX(UpdateSheet!$K:$K, MATCH(1, (UpdateSheet!$G:$G=MAXIFS(UpdateSheet!$G:$G, UpdateSheet!$H:$H, G684, UpdateSheet!$I:$I, J684, UpdateSheet!$G:$G, "&lt;=" &amp; D684)) * (UpdateSheet!$H:$H=G684) *(UpdateSheet!$I:$I=J684), 0))), "")) +
(IFNA(IF(A684="", "", INDEX(UpdateSheet!$O:$O, MATCH(1, (UpdateSheet!$G:$G=MAXIFS(UpdateSheet!$G:$G, UpdateSheet!$M:$M, K684,UpdateSheet!$N:$N, N684, UpdateSheet!$G:$G, "&lt;=" &amp; D684)) * (UpdateSheet!$M:$M=K684) *(UpdateSheet!$N:$N=N684), 0))), ""))
)
</f>
        <v>49500</v>
      </c>
      <c r="R684" s="81">
        <v>30500.0</v>
      </c>
      <c r="S684" s="53" t="s">
        <v>126</v>
      </c>
      <c r="T684" s="87"/>
      <c r="U684" s="84" t="s">
        <v>97</v>
      </c>
      <c r="V684" s="84" t="s">
        <v>97</v>
      </c>
      <c r="W684" s="85" t="b">
        <f t="shared" si="1"/>
        <v>0</v>
      </c>
      <c r="X684" s="63"/>
      <c r="Y684" s="63"/>
      <c r="Z684" s="63"/>
    </row>
    <row r="685">
      <c r="A685" s="75" t="s">
        <v>1098</v>
      </c>
      <c r="B685" s="74">
        <v>9.060223893E9</v>
      </c>
      <c r="C685" s="75" t="s">
        <v>18</v>
      </c>
      <c r="D685" s="76">
        <v>45920.36854166667</v>
      </c>
      <c r="E685" s="75" t="s">
        <v>85</v>
      </c>
      <c r="F685" s="75" t="s">
        <v>129</v>
      </c>
      <c r="G685" s="77" t="s">
        <v>14</v>
      </c>
      <c r="H685" s="77">
        <v>1.0</v>
      </c>
      <c r="I685" s="80"/>
      <c r="J685" s="77">
        <v>1.0</v>
      </c>
      <c r="K685" s="79" t="s">
        <v>97</v>
      </c>
      <c r="L685" s="79"/>
      <c r="M685" s="80"/>
      <c r="N685" s="79"/>
      <c r="O685" s="81">
        <f t="array" ref="O685">IF(A685="", "", (IFNA(IF(A685="", "", INDEX(UpdateSheet!$L:$L, MATCH(1, (UpdateSheet!$G:$G=MAXIFS(UpdateSheet!$G:$G, UpdateSheet!$H:$H, G685, UpdateSheet!$G:$G, "&lt;=" &amp; D685)) * (UpdateSheet!$H:$H=G685), 0))), "") * J685) +
(IFNA(IF(A685="", "", INDEX(UpdateSheet!$P:$P, MATCH(1, (UpdateSheet!$G:$G=MAXIFS(UpdateSheet!$G:$G, UpdateSheet!$M:$M, K685, UpdateSheet!$G:$G, "&lt;=" &amp; D685)) * (UpdateSheet!$M:$M=K685), 0))), "") * N685)
)
</f>
        <v>9500</v>
      </c>
      <c r="P685" s="86"/>
      <c r="Q685" s="82">
        <f t="array" ref="Q685">IF(A685="", "", (IFNA(IF(A685="", "", INDEX(UpdateSheet!$K:$K, MATCH(1, (UpdateSheet!$G:$G=MAXIFS(UpdateSheet!$G:$G, UpdateSheet!$H:$H, G685, UpdateSheet!$I:$I, J685, UpdateSheet!$G:$G, "&lt;=" &amp; D685)) * (UpdateSheet!$H:$H=G685) *(UpdateSheet!$I:$I=J685), 0))), "")) +
(IFNA(IF(A685="", "", INDEX(UpdateSheet!$O:$O, MATCH(1, (UpdateSheet!$G:$G=MAXIFS(UpdateSheet!$G:$G, UpdateSheet!$M:$M, K685,UpdateSheet!$N:$N, N685, UpdateSheet!$G:$G, "&lt;=" &amp; D685)) * (UpdateSheet!$M:$M=K685) *(UpdateSheet!$N:$N=N685), 0))), ""))
)
</f>
        <v>35500</v>
      </c>
      <c r="R685" s="81">
        <v>26000.0</v>
      </c>
      <c r="S685" s="63" t="str">
        <f>if(A685="","","Pending")</f>
        <v>Pending</v>
      </c>
      <c r="T685" s="87"/>
      <c r="U685" s="84" t="s">
        <v>97</v>
      </c>
      <c r="V685" s="84" t="s">
        <v>97</v>
      </c>
      <c r="W685" s="85" t="b">
        <f t="shared" si="1"/>
        <v>0</v>
      </c>
      <c r="X685" s="63"/>
      <c r="Y685" s="53" t="s">
        <v>1099</v>
      </c>
      <c r="Z685" s="63"/>
    </row>
    <row r="686">
      <c r="A686" s="75" t="s">
        <v>1100</v>
      </c>
      <c r="B686" s="74">
        <v>8.135938407E9</v>
      </c>
      <c r="C686" s="75" t="s">
        <v>62</v>
      </c>
      <c r="D686" s="76">
        <v>45920.386770833335</v>
      </c>
      <c r="E686" s="75" t="s">
        <v>85</v>
      </c>
      <c r="F686" s="75" t="s">
        <v>129</v>
      </c>
      <c r="G686" s="77" t="s">
        <v>14</v>
      </c>
      <c r="H686" s="77">
        <v>1.0</v>
      </c>
      <c r="I686" s="80"/>
      <c r="J686" s="77">
        <v>1.0</v>
      </c>
      <c r="K686" s="79" t="s">
        <v>97</v>
      </c>
      <c r="L686" s="79"/>
      <c r="M686" s="80"/>
      <c r="N686" s="79"/>
      <c r="O686" s="81">
        <f t="array" ref="O686">IF(A686="", "", (IFNA(IF(A686="", "", INDEX(UpdateSheet!$L:$L, MATCH(1, (UpdateSheet!$G:$G=MAXIFS(UpdateSheet!$G:$G, UpdateSheet!$H:$H, G686, UpdateSheet!$G:$G, "&lt;=" &amp; D686)) * (UpdateSheet!$H:$H=G686), 0))), "") * J686) +
(IFNA(IF(A686="", "", INDEX(UpdateSheet!$P:$P, MATCH(1, (UpdateSheet!$G:$G=MAXIFS(UpdateSheet!$G:$G, UpdateSheet!$M:$M, K686, UpdateSheet!$G:$G, "&lt;=" &amp; D686)) * (UpdateSheet!$M:$M=K686), 0))), "") * N686)
)
</f>
        <v>9500</v>
      </c>
      <c r="P686" s="55">
        <v>5000.0</v>
      </c>
      <c r="Q686" s="82">
        <f t="array" ref="Q686">IF(A686="", "", (IFNA(IF(A686="", "", INDEX(UpdateSheet!$K:$K, MATCH(1, (UpdateSheet!$G:$G=MAXIFS(UpdateSheet!$G:$G, UpdateSheet!$H:$H, G686, UpdateSheet!$I:$I, J686, UpdateSheet!$G:$G, "&lt;=" &amp; D686)) * (UpdateSheet!$H:$H=G686) *(UpdateSheet!$I:$I=J686), 0))), "")) +
(IFNA(IF(A686="", "", INDEX(UpdateSheet!$O:$O, MATCH(1, (UpdateSheet!$G:$G=MAXIFS(UpdateSheet!$G:$G, UpdateSheet!$M:$M, K686,UpdateSheet!$N:$N, N686, UpdateSheet!$G:$G, "&lt;=" &amp; D686)) * (UpdateSheet!$M:$M=K686) *(UpdateSheet!$N:$N=N686), 0))), ""))
)
</f>
        <v>35500</v>
      </c>
      <c r="R686" s="81">
        <v>21000.0</v>
      </c>
      <c r="S686" s="53" t="s">
        <v>72</v>
      </c>
      <c r="T686" s="83">
        <v>45920.0</v>
      </c>
      <c r="U686" s="84" t="s">
        <v>85</v>
      </c>
      <c r="V686" s="84" t="s">
        <v>129</v>
      </c>
      <c r="W686" s="85" t="b">
        <f t="shared" si="1"/>
        <v>1</v>
      </c>
      <c r="X686" s="53" t="s">
        <v>60</v>
      </c>
      <c r="Y686" s="63"/>
      <c r="Z686" s="63"/>
    </row>
    <row r="687">
      <c r="A687" s="75" t="s">
        <v>1069</v>
      </c>
      <c r="B687" s="74">
        <v>8.16782096E9</v>
      </c>
      <c r="C687" s="75" t="s">
        <v>64</v>
      </c>
      <c r="D687" s="76">
        <v>45920.43653935185</v>
      </c>
      <c r="E687" s="75" t="s">
        <v>85</v>
      </c>
      <c r="F687" s="75" t="s">
        <v>129</v>
      </c>
      <c r="G687" s="77" t="s">
        <v>14</v>
      </c>
      <c r="H687" s="77">
        <v>1.0</v>
      </c>
      <c r="I687" s="80"/>
      <c r="J687" s="77">
        <v>1.0</v>
      </c>
      <c r="K687" s="79" t="s">
        <v>97</v>
      </c>
      <c r="L687" s="79"/>
      <c r="M687" s="80"/>
      <c r="N687" s="79"/>
      <c r="O687" s="81">
        <f t="array" ref="O687">IF(A687="", "", (IFNA(IF(A687="", "", INDEX(UpdateSheet!$L:$L, MATCH(1, (UpdateSheet!$G:$G=MAXIFS(UpdateSheet!$G:$G, UpdateSheet!$H:$H, G687, UpdateSheet!$G:$G, "&lt;=" &amp; D687)) * (UpdateSheet!$H:$H=G687), 0))), "") * J687) +
(IFNA(IF(A687="", "", INDEX(UpdateSheet!$P:$P, MATCH(1, (UpdateSheet!$G:$G=MAXIFS(UpdateSheet!$G:$G, UpdateSheet!$M:$M, K687, UpdateSheet!$G:$G, "&lt;=" &amp; D687)) * (UpdateSheet!$M:$M=K687), 0))), "") * N687)
)
</f>
        <v>9500</v>
      </c>
      <c r="P687" s="86"/>
      <c r="Q687" s="82">
        <f t="array" ref="Q687">IF(A687="", "", (IFNA(IF(A687="", "", INDEX(UpdateSheet!$K:$K, MATCH(1, (UpdateSheet!$G:$G=MAXIFS(UpdateSheet!$G:$G, UpdateSheet!$H:$H, G687, UpdateSheet!$I:$I, J687, UpdateSheet!$G:$G, "&lt;=" &amp; D687)) * (UpdateSheet!$H:$H=G687) *(UpdateSheet!$I:$I=J687), 0))), "")) +
(IFNA(IF(A687="", "", INDEX(UpdateSheet!$O:$O, MATCH(1, (UpdateSheet!$G:$G=MAXIFS(UpdateSheet!$G:$G, UpdateSheet!$M:$M, K687,UpdateSheet!$N:$N, N687, UpdateSheet!$G:$G, "&lt;=" &amp; D687)) * (UpdateSheet!$M:$M=K687) *(UpdateSheet!$N:$N=N687), 0))), ""))
)
</f>
        <v>35500</v>
      </c>
      <c r="R687" s="81">
        <v>26000.0</v>
      </c>
      <c r="S687" s="53" t="s">
        <v>126</v>
      </c>
      <c r="T687" s="87"/>
      <c r="U687" s="84" t="s">
        <v>97</v>
      </c>
      <c r="V687" s="84" t="s">
        <v>97</v>
      </c>
      <c r="W687" s="85" t="b">
        <f t="shared" si="1"/>
        <v>0</v>
      </c>
      <c r="X687" s="63"/>
      <c r="Y687" s="53" t="s">
        <v>1101</v>
      </c>
      <c r="Z687" s="63"/>
    </row>
    <row r="688">
      <c r="A688" s="75" t="s">
        <v>1102</v>
      </c>
      <c r="B688" s="74">
        <v>9.130232512E9</v>
      </c>
      <c r="C688" s="75" t="s">
        <v>12</v>
      </c>
      <c r="D688" s="76">
        <v>45921.06890046297</v>
      </c>
      <c r="E688" s="75" t="s">
        <v>85</v>
      </c>
      <c r="F688" s="75" t="s">
        <v>129</v>
      </c>
      <c r="G688" s="77" t="s">
        <v>14</v>
      </c>
      <c r="H688" s="77">
        <v>1.0</v>
      </c>
      <c r="I688" s="80"/>
      <c r="J688" s="77">
        <v>1.0</v>
      </c>
      <c r="K688" s="79" t="s">
        <v>97</v>
      </c>
      <c r="L688" s="79"/>
      <c r="M688" s="80"/>
      <c r="N688" s="79"/>
      <c r="O688" s="81">
        <f t="array" ref="O688">IF(A688="", "", (IFNA(IF(A688="", "", INDEX(UpdateSheet!$L:$L, MATCH(1, (UpdateSheet!$G:$G=MAXIFS(UpdateSheet!$G:$G, UpdateSheet!$H:$H, G688, UpdateSheet!$G:$G, "&lt;=" &amp; D688)) * (UpdateSheet!$H:$H=G688), 0))), "") * J688) +
(IFNA(IF(A688="", "", INDEX(UpdateSheet!$P:$P, MATCH(1, (UpdateSheet!$G:$G=MAXIFS(UpdateSheet!$G:$G, UpdateSheet!$M:$M, K688, UpdateSheet!$G:$G, "&lt;=" &amp; D688)) * (UpdateSheet!$M:$M=K688), 0))), "") * N688)
)
</f>
        <v>9500</v>
      </c>
      <c r="P688" s="86"/>
      <c r="Q688" s="82">
        <f t="array" ref="Q688">IF(A688="", "", (IFNA(IF(A688="", "", INDEX(UpdateSheet!$K:$K, MATCH(1, (UpdateSheet!$G:$G=MAXIFS(UpdateSheet!$G:$G, UpdateSheet!$H:$H, G688, UpdateSheet!$I:$I, J688, UpdateSheet!$G:$G, "&lt;=" &amp; D688)) * (UpdateSheet!$H:$H=G688) *(UpdateSheet!$I:$I=J688), 0))), "")) +
(IFNA(IF(A688="", "", INDEX(UpdateSheet!$O:$O, MATCH(1, (UpdateSheet!$G:$G=MAXIFS(UpdateSheet!$G:$G, UpdateSheet!$M:$M, K688,UpdateSheet!$N:$N, N688, UpdateSheet!$G:$G, "&lt;=" &amp; D688)) * (UpdateSheet!$M:$M=K688) *(UpdateSheet!$N:$N=N688), 0))), ""))
)
</f>
        <v>35500</v>
      </c>
      <c r="R688" s="81">
        <v>26000.0</v>
      </c>
      <c r="S688" s="53" t="s">
        <v>126</v>
      </c>
      <c r="T688" s="87"/>
      <c r="U688" s="84" t="s">
        <v>97</v>
      </c>
      <c r="V688" s="84" t="s">
        <v>97</v>
      </c>
      <c r="W688" s="85" t="b">
        <f t="shared" si="1"/>
        <v>0</v>
      </c>
      <c r="X688" s="63"/>
      <c r="Y688" s="53" t="s">
        <v>1103</v>
      </c>
      <c r="Z688" s="63"/>
    </row>
    <row r="689">
      <c r="A689" s="75" t="s">
        <v>1104</v>
      </c>
      <c r="B689" s="74">
        <v>8.098118738E9</v>
      </c>
      <c r="C689" s="75" t="s">
        <v>12</v>
      </c>
      <c r="D689" s="76">
        <v>45921.19243055556</v>
      </c>
      <c r="E689" s="75" t="s">
        <v>85</v>
      </c>
      <c r="F689" s="75" t="s">
        <v>129</v>
      </c>
      <c r="G689" s="77" t="s">
        <v>14</v>
      </c>
      <c r="H689" s="77">
        <v>1.0</v>
      </c>
      <c r="I689" s="80"/>
      <c r="J689" s="77">
        <v>1.0</v>
      </c>
      <c r="K689" s="79" t="s">
        <v>97</v>
      </c>
      <c r="L689" s="79"/>
      <c r="M689" s="80"/>
      <c r="N689" s="79"/>
      <c r="O689" s="81">
        <f t="array" ref="O689">IF(A689="", "", (IFNA(IF(A689="", "", INDEX(UpdateSheet!$L:$L, MATCH(1, (UpdateSheet!$G:$G=MAXIFS(UpdateSheet!$G:$G, UpdateSheet!$H:$H, G689, UpdateSheet!$G:$G, "&lt;=" &amp; D689)) * (UpdateSheet!$H:$H=G689), 0))), "") * J689) +
(IFNA(IF(A689="", "", INDEX(UpdateSheet!$P:$P, MATCH(1, (UpdateSheet!$G:$G=MAXIFS(UpdateSheet!$G:$G, UpdateSheet!$M:$M, K689, UpdateSheet!$G:$G, "&lt;=" &amp; D689)) * (UpdateSheet!$M:$M=K689), 0))), "") * N689)
)
</f>
        <v>9500</v>
      </c>
      <c r="P689" s="55">
        <v>6500.0</v>
      </c>
      <c r="Q689" s="82">
        <f t="array" ref="Q689">IF(A689="", "", (IFNA(IF(A689="", "", INDEX(UpdateSheet!$K:$K, MATCH(1, (UpdateSheet!$G:$G=MAXIFS(UpdateSheet!$G:$G, UpdateSheet!$H:$H, G689, UpdateSheet!$I:$I, J689, UpdateSheet!$G:$G, "&lt;=" &amp; D689)) * (UpdateSheet!$H:$H=G689) *(UpdateSheet!$I:$I=J689), 0))), "")) +
(IFNA(IF(A689="", "", INDEX(UpdateSheet!$O:$O, MATCH(1, (UpdateSheet!$G:$G=MAXIFS(UpdateSheet!$G:$G, UpdateSheet!$M:$M, K689,UpdateSheet!$N:$N, N689, UpdateSheet!$G:$G, "&lt;=" &amp; D689)) * (UpdateSheet!$M:$M=K689) *(UpdateSheet!$N:$N=N689), 0))), ""))
)
</f>
        <v>35500</v>
      </c>
      <c r="R689" s="81">
        <v>19500.0</v>
      </c>
      <c r="S689" s="53" t="s">
        <v>72</v>
      </c>
      <c r="T689" s="83">
        <v>45923.0</v>
      </c>
      <c r="U689" s="84" t="s">
        <v>85</v>
      </c>
      <c r="V689" s="84" t="s">
        <v>129</v>
      </c>
      <c r="W689" s="85" t="b">
        <f t="shared" si="1"/>
        <v>1</v>
      </c>
      <c r="X689" s="53" t="s">
        <v>11</v>
      </c>
      <c r="Y689" s="63"/>
      <c r="Z689" s="63"/>
    </row>
    <row r="690">
      <c r="A690" s="75" t="s">
        <v>1105</v>
      </c>
      <c r="B690" s="74">
        <v>8.150231145E9</v>
      </c>
      <c r="C690" s="75" t="s">
        <v>12</v>
      </c>
      <c r="D690" s="76">
        <v>45921.232928240745</v>
      </c>
      <c r="E690" s="75" t="s">
        <v>85</v>
      </c>
      <c r="F690" s="75" t="s">
        <v>129</v>
      </c>
      <c r="G690" s="77" t="s">
        <v>14</v>
      </c>
      <c r="H690" s="77">
        <v>1.0</v>
      </c>
      <c r="I690" s="80"/>
      <c r="J690" s="77">
        <v>1.0</v>
      </c>
      <c r="K690" s="79" t="s">
        <v>97</v>
      </c>
      <c r="L690" s="79"/>
      <c r="M690" s="80"/>
      <c r="N690" s="79"/>
      <c r="O690" s="81">
        <f t="array" ref="O690">IF(A690="", "", (IFNA(IF(A690="", "", INDEX(UpdateSheet!$L:$L, MATCH(1, (UpdateSheet!$G:$G=MAXIFS(UpdateSheet!$G:$G, UpdateSheet!$H:$H, G690, UpdateSheet!$G:$G, "&lt;=" &amp; D690)) * (UpdateSheet!$H:$H=G690), 0))), "") * J690) +
(IFNA(IF(A690="", "", INDEX(UpdateSheet!$P:$P, MATCH(1, (UpdateSheet!$G:$G=MAXIFS(UpdateSheet!$G:$G, UpdateSheet!$M:$M, K690, UpdateSheet!$G:$G, "&lt;=" &amp; D690)) * (UpdateSheet!$M:$M=K690), 0))), "") * N690)
)
</f>
        <v>9500</v>
      </c>
      <c r="P690" s="86"/>
      <c r="Q690" s="82">
        <f t="array" ref="Q690">IF(A690="", "", (IFNA(IF(A690="", "", INDEX(UpdateSheet!$K:$K, MATCH(1, (UpdateSheet!$G:$G=MAXIFS(UpdateSheet!$G:$G, UpdateSheet!$H:$H, G690, UpdateSheet!$I:$I, J690, UpdateSheet!$G:$G, "&lt;=" &amp; D690)) * (UpdateSheet!$H:$H=G690) *(UpdateSheet!$I:$I=J690), 0))), "")) +
(IFNA(IF(A690="", "", INDEX(UpdateSheet!$O:$O, MATCH(1, (UpdateSheet!$G:$G=MAXIFS(UpdateSheet!$G:$G, UpdateSheet!$M:$M, K690,UpdateSheet!$N:$N, N690, UpdateSheet!$G:$G, "&lt;=" &amp; D690)) * (UpdateSheet!$M:$M=K690) *(UpdateSheet!$N:$N=N690), 0))), ""))
)
</f>
        <v>35500</v>
      </c>
      <c r="R690" s="81">
        <v>26000.0</v>
      </c>
      <c r="S690" s="63" t="str">
        <f>if(A690="","","Pending")</f>
        <v>Pending</v>
      </c>
      <c r="T690" s="87"/>
      <c r="U690" s="84" t="s">
        <v>97</v>
      </c>
      <c r="V690" s="84" t="s">
        <v>97</v>
      </c>
      <c r="W690" s="85" t="b">
        <f t="shared" si="1"/>
        <v>0</v>
      </c>
      <c r="X690" s="63"/>
      <c r="Y690" s="53" t="s">
        <v>733</v>
      </c>
      <c r="Z690" s="63"/>
    </row>
    <row r="691">
      <c r="A691" s="75" t="s">
        <v>1106</v>
      </c>
      <c r="B691" s="74">
        <v>8.135078533E9</v>
      </c>
      <c r="C691" s="75" t="s">
        <v>18</v>
      </c>
      <c r="D691" s="76">
        <v>45921.26431712963</v>
      </c>
      <c r="E691" s="75" t="s">
        <v>85</v>
      </c>
      <c r="F691" s="75" t="s">
        <v>129</v>
      </c>
      <c r="G691" s="77" t="s">
        <v>14</v>
      </c>
      <c r="H691" s="77">
        <v>1.0</v>
      </c>
      <c r="I691" s="80"/>
      <c r="J691" s="77">
        <v>1.0</v>
      </c>
      <c r="K691" s="79" t="s">
        <v>97</v>
      </c>
      <c r="L691" s="79"/>
      <c r="M691" s="80"/>
      <c r="N691" s="79"/>
      <c r="O691" s="81">
        <f t="array" ref="O691">IF(A691="", "", (IFNA(IF(A691="", "", INDEX(UpdateSheet!$L:$L, MATCH(1, (UpdateSheet!$G:$G=MAXIFS(UpdateSheet!$G:$G, UpdateSheet!$H:$H, G691, UpdateSheet!$G:$G, "&lt;=" &amp; D691)) * (UpdateSheet!$H:$H=G691), 0))), "") * J691) +
(IFNA(IF(A691="", "", INDEX(UpdateSheet!$P:$P, MATCH(1, (UpdateSheet!$G:$G=MAXIFS(UpdateSheet!$G:$G, UpdateSheet!$M:$M, K691, UpdateSheet!$G:$G, "&lt;=" &amp; D691)) * (UpdateSheet!$M:$M=K691), 0))), "") * N691)
)
</f>
        <v>9500</v>
      </c>
      <c r="P691" s="55">
        <v>7000.0</v>
      </c>
      <c r="Q691" s="82">
        <f t="array" ref="Q691">IF(A691="", "", (IFNA(IF(A691="", "", INDEX(UpdateSheet!$K:$K, MATCH(1, (UpdateSheet!$G:$G=MAXIFS(UpdateSheet!$G:$G, UpdateSheet!$H:$H, G691, UpdateSheet!$I:$I, J691, UpdateSheet!$G:$G, "&lt;=" &amp; D691)) * (UpdateSheet!$H:$H=G691) *(UpdateSheet!$I:$I=J691), 0))), "")) +
(IFNA(IF(A691="", "", INDEX(UpdateSheet!$O:$O, MATCH(1, (UpdateSheet!$G:$G=MAXIFS(UpdateSheet!$G:$G, UpdateSheet!$M:$M, K691,UpdateSheet!$N:$N, N691, UpdateSheet!$G:$G, "&lt;=" &amp; D691)) * (UpdateSheet!$M:$M=K691) *(UpdateSheet!$N:$N=N691), 0))), ""))
)
</f>
        <v>35500</v>
      </c>
      <c r="R691" s="81">
        <v>19000.0</v>
      </c>
      <c r="S691" s="53" t="s">
        <v>72</v>
      </c>
      <c r="T691" s="83">
        <v>45924.0</v>
      </c>
      <c r="U691" s="84" t="s">
        <v>85</v>
      </c>
      <c r="V691" s="84" t="s">
        <v>129</v>
      </c>
      <c r="W691" s="85" t="b">
        <f t="shared" si="1"/>
        <v>1</v>
      </c>
      <c r="X691" s="53" t="s">
        <v>17</v>
      </c>
      <c r="Y691" s="63"/>
      <c r="Z691" s="63"/>
    </row>
    <row r="692">
      <c r="A692" s="75" t="s">
        <v>1107</v>
      </c>
      <c r="B692" s="74">
        <v>8.14489663E9</v>
      </c>
      <c r="C692" s="75" t="s">
        <v>62</v>
      </c>
      <c r="D692" s="76">
        <v>45921.29984953704</v>
      </c>
      <c r="E692" s="75" t="s">
        <v>85</v>
      </c>
      <c r="F692" s="75" t="s">
        <v>129</v>
      </c>
      <c r="G692" s="77" t="s">
        <v>14</v>
      </c>
      <c r="H692" s="77">
        <v>1.0</v>
      </c>
      <c r="I692" s="80"/>
      <c r="J692" s="77">
        <v>1.0</v>
      </c>
      <c r="K692" s="79" t="s">
        <v>19</v>
      </c>
      <c r="L692" s="79">
        <v>50.0</v>
      </c>
      <c r="M692" s="80"/>
      <c r="N692" s="79">
        <v>50.0</v>
      </c>
      <c r="O692" s="81">
        <f t="array" ref="O692">IF(A692="", "", (IFNA(IF(A692="", "", INDEX(UpdateSheet!$L:$L, MATCH(1, (UpdateSheet!$G:$G=MAXIFS(UpdateSheet!$G:$G, UpdateSheet!$H:$H, G692, UpdateSheet!$G:$G, "&lt;=" &amp; D692)) * (UpdateSheet!$H:$H=G692), 0))), "") * J692) +
(IFNA(IF(A692="", "", INDEX(UpdateSheet!$P:$P, MATCH(1, (UpdateSheet!$G:$G=MAXIFS(UpdateSheet!$G:$G, UpdateSheet!$M:$M, K692, UpdateSheet!$G:$G, "&lt;=" &amp; D692)) * (UpdateSheet!$M:$M=K692), 0))), "") * N692)
)
</f>
        <v>17000</v>
      </c>
      <c r="P692" s="55">
        <v>7000.0</v>
      </c>
      <c r="Q692" s="82">
        <f t="array" ref="Q692">IF(A692="", "", (IFNA(IF(A692="", "", INDEX(UpdateSheet!$K:$K, MATCH(1, (UpdateSheet!$G:$G=MAXIFS(UpdateSheet!$G:$G, UpdateSheet!$H:$H, G692, UpdateSheet!$I:$I, J692, UpdateSheet!$G:$G, "&lt;=" &amp; D692)) * (UpdateSheet!$H:$H=G692) *(UpdateSheet!$I:$I=J692), 0))), "")) +
(IFNA(IF(A692="", "", INDEX(UpdateSheet!$O:$O, MATCH(1, (UpdateSheet!$G:$G=MAXIFS(UpdateSheet!$G:$G, UpdateSheet!$M:$M, K692,UpdateSheet!$N:$N, N692, UpdateSheet!$G:$G, "&lt;=" &amp; D692)) * (UpdateSheet!$M:$M=K692) *(UpdateSheet!$N:$N=N692), 0))), ""))
)
</f>
        <v>66000</v>
      </c>
      <c r="R692" s="81">
        <v>42000.0</v>
      </c>
      <c r="S692" s="53" t="s">
        <v>72</v>
      </c>
      <c r="T692" s="83">
        <v>45922.0</v>
      </c>
      <c r="U692" s="84" t="s">
        <v>85</v>
      </c>
      <c r="V692" s="84" t="s">
        <v>129</v>
      </c>
      <c r="W692" s="85" t="b">
        <f t="shared" si="1"/>
        <v>1</v>
      </c>
      <c r="X692" s="53" t="s">
        <v>60</v>
      </c>
      <c r="Y692" s="63"/>
      <c r="Z692" s="63"/>
    </row>
    <row r="693">
      <c r="A693" s="75" t="s">
        <v>1108</v>
      </c>
      <c r="B693" s="74">
        <v>8.033292498E9</v>
      </c>
      <c r="C693" s="75" t="s">
        <v>62</v>
      </c>
      <c r="D693" s="76">
        <v>45922.44293981481</v>
      </c>
      <c r="E693" s="75" t="s">
        <v>85</v>
      </c>
      <c r="F693" s="75" t="s">
        <v>129</v>
      </c>
      <c r="G693" s="77" t="s">
        <v>14</v>
      </c>
      <c r="H693" s="77">
        <v>2.0</v>
      </c>
      <c r="I693" s="80"/>
      <c r="J693" s="77">
        <v>2.0</v>
      </c>
      <c r="K693" s="79" t="s">
        <v>19</v>
      </c>
      <c r="L693" s="79">
        <v>50.0</v>
      </c>
      <c r="M693" s="80"/>
      <c r="N693" s="79">
        <v>50.0</v>
      </c>
      <c r="O693" s="81">
        <f t="array" ref="O693">IF(A693="", "", (IFNA(IF(A693="", "", INDEX(UpdateSheet!$L:$L, MATCH(1, (UpdateSheet!$G:$G=MAXIFS(UpdateSheet!$G:$G, UpdateSheet!$H:$H, G693, UpdateSheet!$G:$G, "&lt;=" &amp; D693)) * (UpdateSheet!$H:$H=G693), 0))), "") * J693) +
(IFNA(IF(A693="", "", INDEX(UpdateSheet!$P:$P, MATCH(1, (UpdateSheet!$G:$G=MAXIFS(UpdateSheet!$G:$G, UpdateSheet!$M:$M, K693, UpdateSheet!$G:$G, "&lt;=" &amp; D693)) * (UpdateSheet!$M:$M=K693), 0))), "") * N693)
)
</f>
        <v>26500</v>
      </c>
      <c r="P693" s="86"/>
      <c r="Q693" s="82">
        <f t="array" ref="Q693">IF(A693="", "", (IFNA(IF(A693="", "", INDEX(UpdateSheet!$K:$K, MATCH(1, (UpdateSheet!$G:$G=MAXIFS(UpdateSheet!$G:$G, UpdateSheet!$H:$H, G693, UpdateSheet!$I:$I, J693, UpdateSheet!$G:$G, "&lt;=" &amp; D693)) * (UpdateSheet!$H:$H=G693) *(UpdateSheet!$I:$I=J693), 0))), "")) +
(IFNA(IF(A693="", "", INDEX(UpdateSheet!$O:$O, MATCH(1, (UpdateSheet!$G:$G=MAXIFS(UpdateSheet!$G:$G, UpdateSheet!$M:$M, K693,UpdateSheet!$N:$N, N693, UpdateSheet!$G:$G, "&lt;=" &amp; D693)) * (UpdateSheet!$M:$M=K693) *(UpdateSheet!$N:$N=N693), 0))), ""))
)
</f>
        <v>80000</v>
      </c>
      <c r="R693" s="81">
        <v>53500.0</v>
      </c>
      <c r="S693" s="53" t="s">
        <v>126</v>
      </c>
      <c r="T693" s="87"/>
      <c r="U693" s="84" t="s">
        <v>97</v>
      </c>
      <c r="V693" s="84" t="s">
        <v>97</v>
      </c>
      <c r="W693" s="85" t="b">
        <f t="shared" si="1"/>
        <v>0</v>
      </c>
      <c r="X693" s="63"/>
      <c r="Y693" s="53" t="s">
        <v>1109</v>
      </c>
      <c r="Z693" s="63"/>
    </row>
    <row r="694">
      <c r="A694" s="75" t="s">
        <v>1110</v>
      </c>
      <c r="B694" s="74">
        <v>8.137110581E9</v>
      </c>
      <c r="C694" s="75" t="s">
        <v>12</v>
      </c>
      <c r="D694" s="76">
        <v>45922.46403935185</v>
      </c>
      <c r="E694" s="75" t="s">
        <v>85</v>
      </c>
      <c r="F694" s="75" t="s">
        <v>129</v>
      </c>
      <c r="G694" s="77" t="s">
        <v>14</v>
      </c>
      <c r="H694" s="77">
        <v>1.0</v>
      </c>
      <c r="I694" s="80"/>
      <c r="J694" s="77">
        <v>1.0</v>
      </c>
      <c r="K694" s="79" t="s">
        <v>97</v>
      </c>
      <c r="L694" s="79"/>
      <c r="M694" s="80"/>
      <c r="N694" s="79"/>
      <c r="O694" s="81">
        <f t="array" ref="O694">IF(A694="", "", (IFNA(IF(A694="", "", INDEX(UpdateSheet!$L:$L, MATCH(1, (UpdateSheet!$G:$G=MAXIFS(UpdateSheet!$G:$G, UpdateSheet!$H:$H, G694, UpdateSheet!$G:$G, "&lt;=" &amp; D694)) * (UpdateSheet!$H:$H=G694), 0))), "") * J694) +
(IFNA(IF(A694="", "", INDEX(UpdateSheet!$P:$P, MATCH(1, (UpdateSheet!$G:$G=MAXIFS(UpdateSheet!$G:$G, UpdateSheet!$M:$M, K694, UpdateSheet!$G:$G, "&lt;=" &amp; D694)) * (UpdateSheet!$M:$M=K694), 0))), "") * N694)
)
</f>
        <v>9500</v>
      </c>
      <c r="P694" s="86"/>
      <c r="Q694" s="82">
        <f t="array" ref="Q694">IF(A694="", "", (IFNA(IF(A694="", "", INDEX(UpdateSheet!$K:$K, MATCH(1, (UpdateSheet!$G:$G=MAXIFS(UpdateSheet!$G:$G, UpdateSheet!$H:$H, G694, UpdateSheet!$I:$I, J694, UpdateSheet!$G:$G, "&lt;=" &amp; D694)) * (UpdateSheet!$H:$H=G694) *(UpdateSheet!$I:$I=J694), 0))), "")) +
(IFNA(IF(A694="", "", INDEX(UpdateSheet!$O:$O, MATCH(1, (UpdateSheet!$G:$G=MAXIFS(UpdateSheet!$G:$G, UpdateSheet!$M:$M, K694,UpdateSheet!$N:$N, N694, UpdateSheet!$G:$G, "&lt;=" &amp; D694)) * (UpdateSheet!$M:$M=K694) *(UpdateSheet!$N:$N=N694), 0))), ""))
)
</f>
        <v>35500</v>
      </c>
      <c r="R694" s="81">
        <v>26000.0</v>
      </c>
      <c r="S694" s="63" t="str">
        <f>if(A694="","","Pending")</f>
        <v>Pending</v>
      </c>
      <c r="T694" s="87"/>
      <c r="U694" s="84" t="s">
        <v>97</v>
      </c>
      <c r="V694" s="84" t="s">
        <v>97</v>
      </c>
      <c r="W694" s="85" t="b">
        <f t="shared" si="1"/>
        <v>0</v>
      </c>
      <c r="X694" s="63"/>
      <c r="Y694" s="53" t="s">
        <v>1111</v>
      </c>
      <c r="Z694" s="63"/>
    </row>
    <row r="695">
      <c r="A695" s="75" t="s">
        <v>1112</v>
      </c>
      <c r="B695" s="74">
        <v>7.036082407E9</v>
      </c>
      <c r="C695" s="75" t="s">
        <v>62</v>
      </c>
      <c r="D695" s="76">
        <v>45922.58607638889</v>
      </c>
      <c r="E695" s="75" t="s">
        <v>85</v>
      </c>
      <c r="F695" s="75" t="s">
        <v>129</v>
      </c>
      <c r="G695" s="77" t="s">
        <v>14</v>
      </c>
      <c r="H695" s="77">
        <v>1.0</v>
      </c>
      <c r="I695" s="80"/>
      <c r="J695" s="77">
        <v>1.0</v>
      </c>
      <c r="K695" s="79" t="s">
        <v>19</v>
      </c>
      <c r="L695" s="79">
        <v>50.0</v>
      </c>
      <c r="M695" s="80"/>
      <c r="N695" s="79">
        <v>50.0</v>
      </c>
      <c r="O695" s="81">
        <f t="array" ref="O695">IF(A695="", "", (IFNA(IF(A695="", "", INDEX(UpdateSheet!$L:$L, MATCH(1, (UpdateSheet!$G:$G=MAXIFS(UpdateSheet!$G:$G, UpdateSheet!$H:$H, G695, UpdateSheet!$G:$G, "&lt;=" &amp; D695)) * (UpdateSheet!$H:$H=G695), 0))), "") * J695) +
(IFNA(IF(A695="", "", INDEX(UpdateSheet!$P:$P, MATCH(1, (UpdateSheet!$G:$G=MAXIFS(UpdateSheet!$G:$G, UpdateSheet!$M:$M, K695, UpdateSheet!$G:$G, "&lt;=" &amp; D695)) * (UpdateSheet!$M:$M=K695), 0))), "") * N695)
)
</f>
        <v>17000</v>
      </c>
      <c r="P695" s="55">
        <v>7000.0</v>
      </c>
      <c r="Q695" s="82">
        <f t="array" ref="Q695">IF(A695="", "", (IFNA(IF(A695="", "", INDEX(UpdateSheet!$K:$K, MATCH(1, (UpdateSheet!$G:$G=MAXIFS(UpdateSheet!$G:$G, UpdateSheet!$H:$H, G695, UpdateSheet!$I:$I, J695, UpdateSheet!$G:$G, "&lt;=" &amp; D695)) * (UpdateSheet!$H:$H=G695) *(UpdateSheet!$I:$I=J695), 0))), "")) +
(IFNA(IF(A695="", "", INDEX(UpdateSheet!$O:$O, MATCH(1, (UpdateSheet!$G:$G=MAXIFS(UpdateSheet!$G:$G, UpdateSheet!$M:$M, K695,UpdateSheet!$N:$N, N695, UpdateSheet!$G:$G, "&lt;=" &amp; D695)) * (UpdateSheet!$M:$M=K695) *(UpdateSheet!$N:$N=N695), 0))), ""))
)
</f>
        <v>66000</v>
      </c>
      <c r="R695" s="81">
        <v>42000.0</v>
      </c>
      <c r="S695" s="53" t="s">
        <v>72</v>
      </c>
      <c r="T695" s="83">
        <v>45989.0</v>
      </c>
      <c r="U695" s="84" t="s">
        <v>87</v>
      </c>
      <c r="V695" s="84" t="s">
        <v>129</v>
      </c>
      <c r="W695" s="85" t="b">
        <f t="shared" si="1"/>
        <v>1</v>
      </c>
      <c r="X695" s="53" t="s">
        <v>60</v>
      </c>
      <c r="Y695" s="53"/>
      <c r="Z695" s="63"/>
    </row>
    <row r="696">
      <c r="A696" s="75" t="s">
        <v>1113</v>
      </c>
      <c r="B696" s="74">
        <v>8.147564498E9</v>
      </c>
      <c r="C696" s="75" t="s">
        <v>265</v>
      </c>
      <c r="D696" s="76">
        <v>45922.67799768518</v>
      </c>
      <c r="E696" s="75" t="s">
        <v>85</v>
      </c>
      <c r="F696" s="75" t="s">
        <v>129</v>
      </c>
      <c r="G696" s="77" t="s">
        <v>14</v>
      </c>
      <c r="H696" s="77">
        <v>1.0</v>
      </c>
      <c r="I696" s="80"/>
      <c r="J696" s="77">
        <v>1.0</v>
      </c>
      <c r="K696" s="79" t="s">
        <v>97</v>
      </c>
      <c r="L696" s="79"/>
      <c r="M696" s="80"/>
      <c r="N696" s="79"/>
      <c r="O696" s="81">
        <f t="array" ref="O696">IF(A696="", "", (IFNA(IF(A696="", "", INDEX(UpdateSheet!$L:$L, MATCH(1, (UpdateSheet!$G:$G=MAXIFS(UpdateSheet!$G:$G, UpdateSheet!$H:$H, G696, UpdateSheet!$G:$G, "&lt;=" &amp; D696)) * (UpdateSheet!$H:$H=G696), 0))), "") * J696) +
(IFNA(IF(A696="", "", INDEX(UpdateSheet!$P:$P, MATCH(1, (UpdateSheet!$G:$G=MAXIFS(UpdateSheet!$G:$G, UpdateSheet!$M:$M, K696, UpdateSheet!$G:$G, "&lt;=" &amp; D696)) * (UpdateSheet!$M:$M=K696), 0))), "") * N696)
)
</f>
        <v>9500</v>
      </c>
      <c r="P696" s="86"/>
      <c r="Q696" s="82">
        <f t="array" ref="Q696">IF(A696="", "", (IFNA(IF(A696="", "", INDEX(UpdateSheet!$K:$K, MATCH(1, (UpdateSheet!$G:$G=MAXIFS(UpdateSheet!$G:$G, UpdateSheet!$H:$H, G696, UpdateSheet!$I:$I, J696, UpdateSheet!$G:$G, "&lt;=" &amp; D696)) * (UpdateSheet!$H:$H=G696) *(UpdateSheet!$I:$I=J696), 0))), "")) +
(IFNA(IF(A696="", "", INDEX(UpdateSheet!$O:$O, MATCH(1, (UpdateSheet!$G:$G=MAXIFS(UpdateSheet!$G:$G, UpdateSheet!$M:$M, K696,UpdateSheet!$N:$N, N696, UpdateSheet!$G:$G, "&lt;=" &amp; D696)) * (UpdateSheet!$M:$M=K696) *(UpdateSheet!$N:$N=N696), 0))), ""))
)
</f>
        <v>35500</v>
      </c>
      <c r="R696" s="81">
        <v>26000.0</v>
      </c>
      <c r="S696" s="63" t="str">
        <f t="shared" ref="S696:S697" si="66">if(A696="","","Pending")</f>
        <v>Pending</v>
      </c>
      <c r="T696" s="87"/>
      <c r="U696" s="84" t="s">
        <v>97</v>
      </c>
      <c r="V696" s="84" t="s">
        <v>97</v>
      </c>
      <c r="W696" s="85" t="b">
        <f t="shared" si="1"/>
        <v>0</v>
      </c>
      <c r="X696" s="63"/>
      <c r="Y696" s="63"/>
      <c r="Z696" s="63"/>
    </row>
    <row r="697">
      <c r="A697" s="75" t="s">
        <v>1114</v>
      </c>
      <c r="B697" s="74">
        <v>8.081528527E9</v>
      </c>
      <c r="C697" s="75" t="s">
        <v>62</v>
      </c>
      <c r="D697" s="76">
        <v>45922.71010416667</v>
      </c>
      <c r="E697" s="75" t="s">
        <v>85</v>
      </c>
      <c r="F697" s="75" t="s">
        <v>129</v>
      </c>
      <c r="G697" s="77" t="s">
        <v>14</v>
      </c>
      <c r="H697" s="77">
        <v>1.0</v>
      </c>
      <c r="I697" s="80"/>
      <c r="J697" s="77">
        <v>1.0</v>
      </c>
      <c r="K697" s="79" t="s">
        <v>19</v>
      </c>
      <c r="L697" s="79">
        <v>50.0</v>
      </c>
      <c r="M697" s="80"/>
      <c r="N697" s="79">
        <v>50.0</v>
      </c>
      <c r="O697" s="81">
        <f t="array" ref="O697">IF(A697="", "", (IFNA(IF(A697="", "", INDEX(UpdateSheet!$L:$L, MATCH(1, (UpdateSheet!$G:$G=MAXIFS(UpdateSheet!$G:$G, UpdateSheet!$H:$H, G697, UpdateSheet!$G:$G, "&lt;=" &amp; D697)) * (UpdateSheet!$H:$H=G697), 0))), "") * J697) +
(IFNA(IF(A697="", "", INDEX(UpdateSheet!$P:$P, MATCH(1, (UpdateSheet!$G:$G=MAXIFS(UpdateSheet!$G:$G, UpdateSheet!$M:$M, K697, UpdateSheet!$G:$G, "&lt;=" &amp; D697)) * (UpdateSheet!$M:$M=K697), 0))), "") * N697)
)
</f>
        <v>17000</v>
      </c>
      <c r="P697" s="86"/>
      <c r="Q697" s="82">
        <f t="array" ref="Q697">IF(A697="", "", (IFNA(IF(A697="", "", INDEX(UpdateSheet!$K:$K, MATCH(1, (UpdateSheet!$G:$G=MAXIFS(UpdateSheet!$G:$G, UpdateSheet!$H:$H, G697, UpdateSheet!$I:$I, J697, UpdateSheet!$G:$G, "&lt;=" &amp; D697)) * (UpdateSheet!$H:$H=G697) *(UpdateSheet!$I:$I=J697), 0))), "")) +
(IFNA(IF(A697="", "", INDEX(UpdateSheet!$O:$O, MATCH(1, (UpdateSheet!$G:$G=MAXIFS(UpdateSheet!$G:$G, UpdateSheet!$M:$M, K697,UpdateSheet!$N:$N, N697, UpdateSheet!$G:$G, "&lt;=" &amp; D697)) * (UpdateSheet!$M:$M=K697) *(UpdateSheet!$N:$N=N697), 0))), ""))
)
</f>
        <v>66000</v>
      </c>
      <c r="R697" s="81">
        <v>49000.0</v>
      </c>
      <c r="S697" s="63" t="str">
        <f t="shared" si="66"/>
        <v>Pending</v>
      </c>
      <c r="T697" s="87"/>
      <c r="U697" s="84" t="s">
        <v>97</v>
      </c>
      <c r="V697" s="84" t="s">
        <v>97</v>
      </c>
      <c r="W697" s="85" t="b">
        <f t="shared" si="1"/>
        <v>0</v>
      </c>
      <c r="X697" s="63"/>
      <c r="Y697" s="53" t="s">
        <v>1115</v>
      </c>
      <c r="Z697" s="63"/>
    </row>
    <row r="698">
      <c r="A698" s="75" t="s">
        <v>1116</v>
      </c>
      <c r="B698" s="74">
        <v>8.03340072E9</v>
      </c>
      <c r="C698" s="75" t="s">
        <v>131</v>
      </c>
      <c r="D698" s="76">
        <v>45922.72533564815</v>
      </c>
      <c r="E698" s="75" t="s">
        <v>85</v>
      </c>
      <c r="F698" s="75" t="s">
        <v>129</v>
      </c>
      <c r="G698" s="77" t="s">
        <v>14</v>
      </c>
      <c r="H698" s="77">
        <v>1.0</v>
      </c>
      <c r="I698" s="80"/>
      <c r="J698" s="77">
        <v>1.0</v>
      </c>
      <c r="K698" s="79" t="s">
        <v>97</v>
      </c>
      <c r="L698" s="79"/>
      <c r="M698" s="80"/>
      <c r="N698" s="79"/>
      <c r="O698" s="81">
        <f t="array" ref="O698">IF(A698="", "", (IFNA(IF(A698="", "", INDEX(UpdateSheet!$L:$L, MATCH(1, (UpdateSheet!$G:$G=MAXIFS(UpdateSheet!$G:$G, UpdateSheet!$H:$H, G698, UpdateSheet!$G:$G, "&lt;=" &amp; D698)) * (UpdateSheet!$H:$H=G698), 0))), "") * J698) +
(IFNA(IF(A698="", "", INDEX(UpdateSheet!$P:$P, MATCH(1, (UpdateSheet!$G:$G=MAXIFS(UpdateSheet!$G:$G, UpdateSheet!$M:$M, K698, UpdateSheet!$G:$G, "&lt;=" &amp; D698)) * (UpdateSheet!$M:$M=K698), 0))), "") * N698)
)
</f>
        <v>9500</v>
      </c>
      <c r="P698" s="55">
        <v>4000.0</v>
      </c>
      <c r="Q698" s="82">
        <f t="array" ref="Q698">IF(A698="", "", (IFNA(IF(A698="", "", INDEX(UpdateSheet!$K:$K, MATCH(1, (UpdateSheet!$G:$G=MAXIFS(UpdateSheet!$G:$G, UpdateSheet!$H:$H, G698, UpdateSheet!$I:$I, J698, UpdateSheet!$G:$G, "&lt;=" &amp; D698)) * (UpdateSheet!$H:$H=G698) *(UpdateSheet!$I:$I=J698), 0))), "")) +
(IFNA(IF(A698="", "", INDEX(UpdateSheet!$O:$O, MATCH(1, (UpdateSheet!$G:$G=MAXIFS(UpdateSheet!$G:$G, UpdateSheet!$M:$M, K698,UpdateSheet!$N:$N, N698, UpdateSheet!$G:$G, "&lt;=" &amp; D698)) * (UpdateSheet!$M:$M=K698) *(UpdateSheet!$N:$N=N698), 0))), ""))
)
</f>
        <v>35500</v>
      </c>
      <c r="R698" s="81">
        <v>22000.0</v>
      </c>
      <c r="S698" s="53" t="s">
        <v>72</v>
      </c>
      <c r="T698" s="83">
        <v>45923.0</v>
      </c>
      <c r="U698" s="84" t="s">
        <v>85</v>
      </c>
      <c r="V698" s="84" t="s">
        <v>129</v>
      </c>
      <c r="W698" s="85" t="b">
        <f t="shared" si="1"/>
        <v>1</v>
      </c>
      <c r="X698" s="53" t="s">
        <v>55</v>
      </c>
      <c r="Y698" s="63"/>
      <c r="Z698" s="63"/>
    </row>
    <row r="699">
      <c r="A699" s="75" t="s">
        <v>1117</v>
      </c>
      <c r="B699" s="74">
        <v>8.035817749E9</v>
      </c>
      <c r="C699" s="75" t="s">
        <v>153</v>
      </c>
      <c r="D699" s="76">
        <v>45922.73604166666</v>
      </c>
      <c r="E699" s="75" t="s">
        <v>85</v>
      </c>
      <c r="F699" s="75" t="s">
        <v>129</v>
      </c>
      <c r="G699" s="77" t="s">
        <v>14</v>
      </c>
      <c r="H699" s="77">
        <v>1.0</v>
      </c>
      <c r="I699" s="80"/>
      <c r="J699" s="77">
        <v>1.0</v>
      </c>
      <c r="K699" s="79" t="s">
        <v>97</v>
      </c>
      <c r="L699" s="79"/>
      <c r="M699" s="80"/>
      <c r="N699" s="79"/>
      <c r="O699" s="81">
        <f t="array" ref="O699">IF(A699="", "", (IFNA(IF(A699="", "", INDEX(UpdateSheet!$L:$L, MATCH(1, (UpdateSheet!$G:$G=MAXIFS(UpdateSheet!$G:$G, UpdateSheet!$H:$H, G699, UpdateSheet!$G:$G, "&lt;=" &amp; D699)) * (UpdateSheet!$H:$H=G699), 0))), "") * J699) +
(IFNA(IF(A699="", "", INDEX(UpdateSheet!$P:$P, MATCH(1, (UpdateSheet!$G:$G=MAXIFS(UpdateSheet!$G:$G, UpdateSheet!$M:$M, K699, UpdateSheet!$G:$G, "&lt;=" &amp; D699)) * (UpdateSheet!$M:$M=K699), 0))), "") * N699)
)
</f>
        <v>9500</v>
      </c>
      <c r="P699" s="86"/>
      <c r="Q699" s="82">
        <f t="array" ref="Q699">IF(A699="", "", (IFNA(IF(A699="", "", INDEX(UpdateSheet!$K:$K, MATCH(1, (UpdateSheet!$G:$G=MAXIFS(UpdateSheet!$G:$G, UpdateSheet!$H:$H, G699, UpdateSheet!$I:$I, J699, UpdateSheet!$G:$G, "&lt;=" &amp; D699)) * (UpdateSheet!$H:$H=G699) *(UpdateSheet!$I:$I=J699), 0))), "")) +
(IFNA(IF(A699="", "", INDEX(UpdateSheet!$O:$O, MATCH(1, (UpdateSheet!$G:$G=MAXIFS(UpdateSheet!$G:$G, UpdateSheet!$M:$M, K699,UpdateSheet!$N:$N, N699, UpdateSheet!$G:$G, "&lt;=" &amp; D699)) * (UpdateSheet!$M:$M=K699) *(UpdateSheet!$N:$N=N699), 0))), ""))
)
</f>
        <v>35500</v>
      </c>
      <c r="R699" s="81">
        <v>26000.0</v>
      </c>
      <c r="S699" s="63" t="str">
        <f>if(A699="","","Pending")</f>
        <v>Pending</v>
      </c>
      <c r="T699" s="87"/>
      <c r="U699" s="84" t="s">
        <v>97</v>
      </c>
      <c r="V699" s="84" t="s">
        <v>97</v>
      </c>
      <c r="W699" s="85" t="b">
        <f t="shared" si="1"/>
        <v>0</v>
      </c>
      <c r="X699" s="63"/>
      <c r="Y699" s="53" t="s">
        <v>1118</v>
      </c>
      <c r="Z699" s="63"/>
    </row>
    <row r="700">
      <c r="A700" s="75" t="s">
        <v>1119</v>
      </c>
      <c r="B700" s="74">
        <v>8.063363389E9</v>
      </c>
      <c r="C700" s="75" t="s">
        <v>254</v>
      </c>
      <c r="D700" s="76">
        <v>45922.7396875</v>
      </c>
      <c r="E700" s="75" t="s">
        <v>85</v>
      </c>
      <c r="F700" s="75" t="s">
        <v>129</v>
      </c>
      <c r="G700" s="77" t="s">
        <v>14</v>
      </c>
      <c r="H700" s="77">
        <v>1.0</v>
      </c>
      <c r="I700" s="80"/>
      <c r="J700" s="77">
        <v>1.0</v>
      </c>
      <c r="K700" s="79" t="s">
        <v>19</v>
      </c>
      <c r="L700" s="79">
        <v>50.0</v>
      </c>
      <c r="M700" s="50">
        <v>0.0</v>
      </c>
      <c r="N700" s="79">
        <v>0.0</v>
      </c>
      <c r="O700" s="81">
        <f t="array" ref="O700">IF(A700="", "", (IFNA(IF(A700="", "", INDEX(UpdateSheet!$L:$L, MATCH(1, (UpdateSheet!$G:$G=MAXIFS(UpdateSheet!$G:$G, UpdateSheet!$H:$H, G700, UpdateSheet!$G:$G, "&lt;=" &amp; D700)) * (UpdateSheet!$H:$H=G700), 0))), "") * J700) +
(IFNA(IF(A700="", "", INDEX(UpdateSheet!$P:$P, MATCH(1, (UpdateSheet!$G:$G=MAXIFS(UpdateSheet!$G:$G, UpdateSheet!$M:$M, K700, UpdateSheet!$G:$G, "&lt;=" &amp; D700)) * (UpdateSheet!$M:$M=K700), 0))), "") * N700)
)
</f>
        <v>9500</v>
      </c>
      <c r="P700" s="86"/>
      <c r="Q700" s="82">
        <f t="array" ref="Q700">IF(A700="", "", (IFNA(IF(A700="", "", INDEX(UpdateSheet!$K:$K, MATCH(1, (UpdateSheet!$G:$G=MAXIFS(UpdateSheet!$G:$G, UpdateSheet!$H:$H, G700, UpdateSheet!$I:$I, J700, UpdateSheet!$G:$G, "&lt;=" &amp; D700)) * (UpdateSheet!$H:$H=G700) *(UpdateSheet!$I:$I=J700), 0))), "")) +
(IFNA(IF(A700="", "", INDEX(UpdateSheet!$O:$O, MATCH(1, (UpdateSheet!$G:$G=MAXIFS(UpdateSheet!$G:$G, UpdateSheet!$M:$M, K700,UpdateSheet!$N:$N, N700, UpdateSheet!$G:$G, "&lt;=" &amp; D700)) * (UpdateSheet!$M:$M=K700) *(UpdateSheet!$N:$N=N700), 0))), ""))
)
</f>
        <v>35500</v>
      </c>
      <c r="R700" s="81">
        <v>26000.0</v>
      </c>
      <c r="S700" s="53" t="s">
        <v>126</v>
      </c>
      <c r="T700" s="83"/>
      <c r="U700" s="84" t="s">
        <v>97</v>
      </c>
      <c r="V700" s="84" t="s">
        <v>97</v>
      </c>
      <c r="W700" s="85" t="b">
        <f t="shared" si="1"/>
        <v>0</v>
      </c>
      <c r="X700" s="63"/>
      <c r="Y700" s="53" t="s">
        <v>1120</v>
      </c>
      <c r="Z700" s="63"/>
    </row>
    <row r="701">
      <c r="A701" s="75" t="s">
        <v>1121</v>
      </c>
      <c r="B701" s="74">
        <v>8.109446722E9</v>
      </c>
      <c r="C701" s="75" t="s">
        <v>131</v>
      </c>
      <c r="D701" s="76">
        <v>45922.779953703706</v>
      </c>
      <c r="E701" s="75" t="s">
        <v>85</v>
      </c>
      <c r="F701" s="75" t="s">
        <v>129</v>
      </c>
      <c r="G701" s="77" t="s">
        <v>14</v>
      </c>
      <c r="H701" s="77">
        <v>1.0</v>
      </c>
      <c r="I701" s="80"/>
      <c r="J701" s="77">
        <v>1.0</v>
      </c>
      <c r="K701" s="79" t="s">
        <v>97</v>
      </c>
      <c r="L701" s="79"/>
      <c r="M701" s="80"/>
      <c r="N701" s="79"/>
      <c r="O701" s="81">
        <f t="array" ref="O701">IF(A701="", "", (IFNA(IF(A701="", "", INDEX(UpdateSheet!$L:$L, MATCH(1, (UpdateSheet!$G:$G=MAXIFS(UpdateSheet!$G:$G, UpdateSheet!$H:$H, G701, UpdateSheet!$G:$G, "&lt;=" &amp; D701)) * (UpdateSheet!$H:$H=G701), 0))), "") * J701) +
(IFNA(IF(A701="", "", INDEX(UpdateSheet!$P:$P, MATCH(1, (UpdateSheet!$G:$G=MAXIFS(UpdateSheet!$G:$G, UpdateSheet!$M:$M, K701, UpdateSheet!$G:$G, "&lt;=" &amp; D701)) * (UpdateSheet!$M:$M=K701), 0))), "") * N701)
)
</f>
        <v>9500</v>
      </c>
      <c r="P701" s="55">
        <v>4000.0</v>
      </c>
      <c r="Q701" s="82">
        <f t="array" ref="Q701">IF(A701="", "", (IFNA(IF(A701="", "", INDEX(UpdateSheet!$K:$K, MATCH(1, (UpdateSheet!$G:$G=MAXIFS(UpdateSheet!$G:$G, UpdateSheet!$H:$H, G701, UpdateSheet!$I:$I, J701, UpdateSheet!$G:$G, "&lt;=" &amp; D701)) * (UpdateSheet!$H:$H=G701) *(UpdateSheet!$I:$I=J701), 0))), "")) +
(IFNA(IF(A701="", "", INDEX(UpdateSheet!$O:$O, MATCH(1, (UpdateSheet!$G:$G=MAXIFS(UpdateSheet!$G:$G, UpdateSheet!$M:$M, K701,UpdateSheet!$N:$N, N701, UpdateSheet!$G:$G, "&lt;=" &amp; D701)) * (UpdateSheet!$M:$M=K701) *(UpdateSheet!$N:$N=N701), 0))), ""))
)
</f>
        <v>35500</v>
      </c>
      <c r="R701" s="81">
        <v>22000.0</v>
      </c>
      <c r="S701" s="53" t="s">
        <v>72</v>
      </c>
      <c r="T701" s="83">
        <v>45929.0</v>
      </c>
      <c r="U701" s="84" t="s">
        <v>85</v>
      </c>
      <c r="V701" s="84" t="s">
        <v>129</v>
      </c>
      <c r="W701" s="85" t="b">
        <f t="shared" si="1"/>
        <v>1</v>
      </c>
      <c r="X701" s="53" t="s">
        <v>55</v>
      </c>
      <c r="Y701" s="53"/>
      <c r="Z701" s="63"/>
    </row>
    <row r="702">
      <c r="A702" s="75" t="s">
        <v>1122</v>
      </c>
      <c r="B702" s="74">
        <v>7.041026025E9</v>
      </c>
      <c r="C702" s="75" t="s">
        <v>62</v>
      </c>
      <c r="D702" s="76">
        <v>45922.81554398148</v>
      </c>
      <c r="E702" s="75" t="s">
        <v>85</v>
      </c>
      <c r="F702" s="75" t="s">
        <v>129</v>
      </c>
      <c r="G702" s="77" t="s">
        <v>14</v>
      </c>
      <c r="H702" s="77">
        <v>1.0</v>
      </c>
      <c r="I702" s="80"/>
      <c r="J702" s="77">
        <v>1.0</v>
      </c>
      <c r="K702" s="79" t="s">
        <v>19</v>
      </c>
      <c r="L702" s="79">
        <v>50.0</v>
      </c>
      <c r="M702" s="80"/>
      <c r="N702" s="79">
        <v>50.0</v>
      </c>
      <c r="O702" s="81">
        <f t="array" ref="O702">IF(A702="", "", (IFNA(IF(A702="", "", INDEX(UpdateSheet!$L:$L, MATCH(1, (UpdateSheet!$G:$G=MAXIFS(UpdateSheet!$G:$G, UpdateSheet!$H:$H, G702, UpdateSheet!$G:$G, "&lt;=" &amp; D702)) * (UpdateSheet!$H:$H=G702), 0))), "") * J702) +
(IFNA(IF(A702="", "", INDEX(UpdateSheet!$P:$P, MATCH(1, (UpdateSheet!$G:$G=MAXIFS(UpdateSheet!$G:$G, UpdateSheet!$M:$M, K702, UpdateSheet!$G:$G, "&lt;=" &amp; D702)) * (UpdateSheet!$M:$M=K702), 0))), "") * N702)
)
</f>
        <v>17000</v>
      </c>
      <c r="P702" s="55">
        <v>7000.0</v>
      </c>
      <c r="Q702" s="82">
        <f t="array" ref="Q702">IF(A702="", "", (IFNA(IF(A702="", "", INDEX(UpdateSheet!$K:$K, MATCH(1, (UpdateSheet!$G:$G=MAXIFS(UpdateSheet!$G:$G, UpdateSheet!$H:$H, G702, UpdateSheet!$I:$I, J702, UpdateSheet!$G:$G, "&lt;=" &amp; D702)) * (UpdateSheet!$H:$H=G702) *(UpdateSheet!$I:$I=J702), 0))), "")) +
(IFNA(IF(A702="", "", INDEX(UpdateSheet!$O:$O, MATCH(1, (UpdateSheet!$G:$G=MAXIFS(UpdateSheet!$G:$G, UpdateSheet!$M:$M, K702,UpdateSheet!$N:$N, N702, UpdateSheet!$G:$G, "&lt;=" &amp; D702)) * (UpdateSheet!$M:$M=K702) *(UpdateSheet!$N:$N=N702), 0))), ""))
)
</f>
        <v>66000</v>
      </c>
      <c r="R702" s="81">
        <v>42000.0</v>
      </c>
      <c r="S702" s="53" t="s">
        <v>72</v>
      </c>
      <c r="T702" s="83">
        <v>45924.0</v>
      </c>
      <c r="U702" s="84" t="s">
        <v>85</v>
      </c>
      <c r="V702" s="84" t="s">
        <v>129</v>
      </c>
      <c r="W702" s="85" t="b">
        <f t="shared" si="1"/>
        <v>1</v>
      </c>
      <c r="X702" s="53" t="s">
        <v>60</v>
      </c>
      <c r="Y702" s="63"/>
      <c r="Z702" s="63"/>
    </row>
    <row r="703">
      <c r="A703" s="75" t="s">
        <v>1123</v>
      </c>
      <c r="B703" s="74">
        <v>8.143226313E9</v>
      </c>
      <c r="C703" s="75" t="s">
        <v>254</v>
      </c>
      <c r="D703" s="76">
        <v>45923.03186342593</v>
      </c>
      <c r="E703" s="75" t="s">
        <v>85</v>
      </c>
      <c r="F703" s="75" t="s">
        <v>129</v>
      </c>
      <c r="G703" s="77" t="s">
        <v>14</v>
      </c>
      <c r="H703" s="77">
        <v>1.0</v>
      </c>
      <c r="I703" s="80"/>
      <c r="J703" s="77">
        <v>1.0</v>
      </c>
      <c r="K703" s="79" t="s">
        <v>19</v>
      </c>
      <c r="L703" s="79">
        <v>50.0</v>
      </c>
      <c r="M703" s="80"/>
      <c r="N703" s="79">
        <v>50.0</v>
      </c>
      <c r="O703" s="81">
        <f t="array" ref="O703">IF(A703="", "", (IFNA(IF(A703="", "", INDEX(UpdateSheet!$L:$L, MATCH(1, (UpdateSheet!$G:$G=MAXIFS(UpdateSheet!$G:$G, UpdateSheet!$H:$H, G703, UpdateSheet!$G:$G, "&lt;=" &amp; D703)) * (UpdateSheet!$H:$H=G703), 0))), "") * J703) +
(IFNA(IF(A703="", "", INDEX(UpdateSheet!$P:$P, MATCH(1, (UpdateSheet!$G:$G=MAXIFS(UpdateSheet!$G:$G, UpdateSheet!$M:$M, K703, UpdateSheet!$G:$G, "&lt;=" &amp; D703)) * (UpdateSheet!$M:$M=K703), 0))), "") * N703)
)
</f>
        <v>17000</v>
      </c>
      <c r="P703" s="55">
        <v>5000.0</v>
      </c>
      <c r="Q703" s="82">
        <f t="array" ref="Q703">IF(A703="", "", (IFNA(IF(A703="", "", INDEX(UpdateSheet!$K:$K, MATCH(1, (UpdateSheet!$G:$G=MAXIFS(UpdateSheet!$G:$G, UpdateSheet!$H:$H, G703, UpdateSheet!$I:$I, J703, UpdateSheet!$G:$G, "&lt;=" &amp; D703)) * (UpdateSheet!$H:$H=G703) *(UpdateSheet!$I:$I=J703), 0))), "")) +
(IFNA(IF(A703="", "", INDEX(UpdateSheet!$O:$O, MATCH(1, (UpdateSheet!$G:$G=MAXIFS(UpdateSheet!$G:$G, UpdateSheet!$M:$M, K703,UpdateSheet!$N:$N, N703, UpdateSheet!$G:$G, "&lt;=" &amp; D703)) * (UpdateSheet!$M:$M=K703) *(UpdateSheet!$N:$N=N703), 0))), ""))
)
</f>
        <v>66000</v>
      </c>
      <c r="R703" s="81">
        <v>44000.0</v>
      </c>
      <c r="S703" s="53" t="s">
        <v>72</v>
      </c>
      <c r="T703" s="83">
        <v>45924.0</v>
      </c>
      <c r="U703" s="84" t="s">
        <v>85</v>
      </c>
      <c r="V703" s="84" t="s">
        <v>129</v>
      </c>
      <c r="W703" s="85" t="b">
        <f t="shared" si="1"/>
        <v>1</v>
      </c>
      <c r="X703" s="53" t="s">
        <v>31</v>
      </c>
      <c r="Y703" s="63"/>
      <c r="Z703" s="63"/>
    </row>
    <row r="704">
      <c r="A704" s="75" t="s">
        <v>1124</v>
      </c>
      <c r="B704" s="74">
        <v>9.162814849E9</v>
      </c>
      <c r="C704" s="75" t="s">
        <v>62</v>
      </c>
      <c r="D704" s="76">
        <v>45923.25422453704</v>
      </c>
      <c r="E704" s="75" t="s">
        <v>85</v>
      </c>
      <c r="F704" s="75" t="s">
        <v>129</v>
      </c>
      <c r="G704" s="77" t="s">
        <v>14</v>
      </c>
      <c r="H704" s="77">
        <v>1.0</v>
      </c>
      <c r="I704" s="80"/>
      <c r="J704" s="77">
        <v>1.0</v>
      </c>
      <c r="K704" s="79" t="s">
        <v>97</v>
      </c>
      <c r="L704" s="79"/>
      <c r="M704" s="80"/>
      <c r="N704" s="79"/>
      <c r="O704" s="81">
        <f t="array" ref="O704">IF(A704="", "", (IFNA(IF(A704="", "", INDEX(UpdateSheet!$L:$L, MATCH(1, (UpdateSheet!$G:$G=MAXIFS(UpdateSheet!$G:$G, UpdateSheet!$H:$H, G704, UpdateSheet!$G:$G, "&lt;=" &amp; D704)) * (UpdateSheet!$H:$H=G704), 0))), "") * J704) +
(IFNA(IF(A704="", "", INDEX(UpdateSheet!$P:$P, MATCH(1, (UpdateSheet!$G:$G=MAXIFS(UpdateSheet!$G:$G, UpdateSheet!$M:$M, K704, UpdateSheet!$G:$G, "&lt;=" &amp; D704)) * (UpdateSheet!$M:$M=K704), 0))), "") * N704)
)
</f>
        <v>9500</v>
      </c>
      <c r="P704" s="55">
        <v>7000.0</v>
      </c>
      <c r="Q704" s="82">
        <f t="array" ref="Q704">IF(A704="", "", (IFNA(IF(A704="", "", INDEX(UpdateSheet!$K:$K, MATCH(1, (UpdateSheet!$G:$G=MAXIFS(UpdateSheet!$G:$G, UpdateSheet!$H:$H, G704, UpdateSheet!$I:$I, J704, UpdateSheet!$G:$G, "&lt;=" &amp; D704)) * (UpdateSheet!$H:$H=G704) *(UpdateSheet!$I:$I=J704), 0))), "")) +
(IFNA(IF(A704="", "", INDEX(UpdateSheet!$O:$O, MATCH(1, (UpdateSheet!$G:$G=MAXIFS(UpdateSheet!$G:$G, UpdateSheet!$M:$M, K704,UpdateSheet!$N:$N, N704, UpdateSheet!$G:$G, "&lt;=" &amp; D704)) * (UpdateSheet!$M:$M=K704) *(UpdateSheet!$N:$N=N704), 0))), ""))
)
</f>
        <v>35500</v>
      </c>
      <c r="R704" s="81">
        <v>19000.0</v>
      </c>
      <c r="S704" s="53" t="s">
        <v>72</v>
      </c>
      <c r="T704" s="83">
        <v>45924.0</v>
      </c>
      <c r="U704" s="84" t="s">
        <v>85</v>
      </c>
      <c r="V704" s="84" t="s">
        <v>129</v>
      </c>
      <c r="W704" s="85" t="b">
        <f t="shared" si="1"/>
        <v>1</v>
      </c>
      <c r="X704" s="53" t="s">
        <v>60</v>
      </c>
      <c r="Y704" s="63"/>
      <c r="Z704" s="63"/>
    </row>
    <row r="705">
      <c r="A705" s="75" t="s">
        <v>1125</v>
      </c>
      <c r="B705" s="74">
        <v>8.140201593E9</v>
      </c>
      <c r="C705" s="75" t="s">
        <v>62</v>
      </c>
      <c r="D705" s="76">
        <v>45923.30230324074</v>
      </c>
      <c r="E705" s="75" t="s">
        <v>85</v>
      </c>
      <c r="F705" s="75" t="s">
        <v>129</v>
      </c>
      <c r="G705" s="77" t="s">
        <v>14</v>
      </c>
      <c r="H705" s="77">
        <v>1.0</v>
      </c>
      <c r="I705" s="80"/>
      <c r="J705" s="77">
        <v>1.0</v>
      </c>
      <c r="K705" s="79" t="s">
        <v>97</v>
      </c>
      <c r="L705" s="79"/>
      <c r="M705" s="80"/>
      <c r="N705" s="79"/>
      <c r="O705" s="81">
        <f t="array" ref="O705">IF(A705="", "", (IFNA(IF(A705="", "", INDEX(UpdateSheet!$L:$L, MATCH(1, (UpdateSheet!$G:$G=MAXIFS(UpdateSheet!$G:$G, UpdateSheet!$H:$H, G705, UpdateSheet!$G:$G, "&lt;=" &amp; D705)) * (UpdateSheet!$H:$H=G705), 0))), "") * J705) +
(IFNA(IF(A705="", "", INDEX(UpdateSheet!$P:$P, MATCH(1, (UpdateSheet!$G:$G=MAXIFS(UpdateSheet!$G:$G, UpdateSheet!$M:$M, K705, UpdateSheet!$G:$G, "&lt;=" &amp; D705)) * (UpdateSheet!$M:$M=K705), 0))), "") * N705)
)
</f>
        <v>9500</v>
      </c>
      <c r="P705" s="55">
        <v>5000.0</v>
      </c>
      <c r="Q705" s="82">
        <f t="array" ref="Q705">IF(A705="", "", (IFNA(IF(A705="", "", INDEX(UpdateSheet!$K:$K, MATCH(1, (UpdateSheet!$G:$G=MAXIFS(UpdateSheet!$G:$G, UpdateSheet!$H:$H, G705, UpdateSheet!$I:$I, J705, UpdateSheet!$G:$G, "&lt;=" &amp; D705)) * (UpdateSheet!$H:$H=G705) *(UpdateSheet!$I:$I=J705), 0))), "")) +
(IFNA(IF(A705="", "", INDEX(UpdateSheet!$O:$O, MATCH(1, (UpdateSheet!$G:$G=MAXIFS(UpdateSheet!$G:$G, UpdateSheet!$M:$M, K705,UpdateSheet!$N:$N, N705, UpdateSheet!$G:$G, "&lt;=" &amp; D705)) * (UpdateSheet!$M:$M=K705) *(UpdateSheet!$N:$N=N705), 0))), ""))
)
</f>
        <v>35500</v>
      </c>
      <c r="R705" s="81">
        <v>21000.0</v>
      </c>
      <c r="S705" s="53" t="s">
        <v>72</v>
      </c>
      <c r="T705" s="83">
        <v>45925.0</v>
      </c>
      <c r="U705" s="84" t="s">
        <v>85</v>
      </c>
      <c r="V705" s="84" t="s">
        <v>129</v>
      </c>
      <c r="W705" s="85" t="b">
        <f t="shared" si="1"/>
        <v>1</v>
      </c>
      <c r="X705" s="53" t="s">
        <v>60</v>
      </c>
      <c r="Y705" s="63"/>
      <c r="Z705" s="63"/>
    </row>
    <row r="706">
      <c r="A706" s="75" t="s">
        <v>1126</v>
      </c>
      <c r="B706" s="74">
        <v>7.080959803E9</v>
      </c>
      <c r="C706" s="75" t="s">
        <v>12</v>
      </c>
      <c r="D706" s="76">
        <v>45926.3028125</v>
      </c>
      <c r="E706" s="75" t="s">
        <v>85</v>
      </c>
      <c r="F706" s="75" t="s">
        <v>129</v>
      </c>
      <c r="G706" s="77" t="s">
        <v>14</v>
      </c>
      <c r="H706" s="77">
        <v>2.0</v>
      </c>
      <c r="I706" s="80"/>
      <c r="J706" s="77">
        <v>2.0</v>
      </c>
      <c r="K706" s="79" t="s">
        <v>97</v>
      </c>
      <c r="L706" s="79"/>
      <c r="M706" s="80"/>
      <c r="N706" s="79"/>
      <c r="O706" s="81">
        <f t="array" ref="O706">IF(A706="", "", (IFNA(IF(A706="", "", INDEX(UpdateSheet!$L:$L, MATCH(1, (UpdateSheet!$G:$G=MAXIFS(UpdateSheet!$G:$G, UpdateSheet!$H:$H, G706, UpdateSheet!$G:$G, "&lt;=" &amp; D706)) * (UpdateSheet!$H:$H=G706), 0))), "") * J706) +
(IFNA(IF(A706="", "", INDEX(UpdateSheet!$P:$P, MATCH(1, (UpdateSheet!$G:$G=MAXIFS(UpdateSheet!$G:$G, UpdateSheet!$M:$M, K706, UpdateSheet!$G:$G, "&lt;=" &amp; D706)) * (UpdateSheet!$M:$M=K706), 0))), "") * N706)
)
</f>
        <v>19000</v>
      </c>
      <c r="P706" s="55">
        <v>4000.0</v>
      </c>
      <c r="Q706" s="82">
        <f t="array" ref="Q706">IF(A706="", "", (IFNA(IF(A706="", "", INDEX(UpdateSheet!$K:$K, MATCH(1, (UpdateSheet!$G:$G=MAXIFS(UpdateSheet!$G:$G, UpdateSheet!$H:$H, G706, UpdateSheet!$I:$I, J706, UpdateSheet!$G:$G, "&lt;=" &amp; D706)) * (UpdateSheet!$H:$H=G706) *(UpdateSheet!$I:$I=J706), 0))), "")) +
(IFNA(IF(A706="", "", INDEX(UpdateSheet!$O:$O, MATCH(1, (UpdateSheet!$G:$G=MAXIFS(UpdateSheet!$G:$G, UpdateSheet!$M:$M, K706,UpdateSheet!$N:$N, N706, UpdateSheet!$G:$G, "&lt;=" &amp; D706)) * (UpdateSheet!$M:$M=K706) *(UpdateSheet!$N:$N=N706), 0))), ""))
)
</f>
        <v>49500</v>
      </c>
      <c r="R706" s="81">
        <v>26500.0</v>
      </c>
      <c r="S706" s="53" t="s">
        <v>72</v>
      </c>
      <c r="T706" s="83">
        <v>45926.0</v>
      </c>
      <c r="U706" s="84" t="s">
        <v>85</v>
      </c>
      <c r="V706" s="84" t="s">
        <v>129</v>
      </c>
      <c r="W706" s="85" t="b">
        <f t="shared" si="1"/>
        <v>1</v>
      </c>
      <c r="X706" s="53" t="s">
        <v>11</v>
      </c>
      <c r="Y706" s="63"/>
      <c r="Z706" s="63"/>
    </row>
    <row r="707">
      <c r="A707" s="75" t="s">
        <v>1127</v>
      </c>
      <c r="B707" s="74">
        <v>8.030909833E9</v>
      </c>
      <c r="C707" s="75" t="s">
        <v>198</v>
      </c>
      <c r="D707" s="76">
        <v>45926.311701388884</v>
      </c>
      <c r="E707" s="75" t="s">
        <v>85</v>
      </c>
      <c r="F707" s="75" t="s">
        <v>129</v>
      </c>
      <c r="G707" s="77" t="s">
        <v>14</v>
      </c>
      <c r="H707" s="77">
        <v>2.0</v>
      </c>
      <c r="I707" s="80"/>
      <c r="J707" s="77">
        <v>2.0</v>
      </c>
      <c r="K707" s="79" t="s">
        <v>97</v>
      </c>
      <c r="L707" s="79"/>
      <c r="M707" s="80"/>
      <c r="N707" s="79"/>
      <c r="O707" s="81">
        <f t="array" ref="O707">IF(A707="", "", (IFNA(IF(A707="", "", INDEX(UpdateSheet!$L:$L, MATCH(1, (UpdateSheet!$G:$G=MAXIFS(UpdateSheet!$G:$G, UpdateSheet!$H:$H, G707, UpdateSheet!$G:$G, "&lt;=" &amp; D707)) * (UpdateSheet!$H:$H=G707), 0))), "") * J707) +
(IFNA(IF(A707="", "", INDEX(UpdateSheet!$P:$P, MATCH(1, (UpdateSheet!$G:$G=MAXIFS(UpdateSheet!$G:$G, UpdateSheet!$M:$M, K707, UpdateSheet!$G:$G, "&lt;=" &amp; D707)) * (UpdateSheet!$M:$M=K707), 0))), "") * N707)
)
</f>
        <v>19000</v>
      </c>
      <c r="P707" s="86"/>
      <c r="Q707" s="82">
        <f t="array" ref="Q707">IF(A707="", "", (IFNA(IF(A707="", "", INDEX(UpdateSheet!$K:$K, MATCH(1, (UpdateSheet!$G:$G=MAXIFS(UpdateSheet!$G:$G, UpdateSheet!$H:$H, G707, UpdateSheet!$I:$I, J707, UpdateSheet!$G:$G, "&lt;=" &amp; D707)) * (UpdateSheet!$H:$H=G707) *(UpdateSheet!$I:$I=J707), 0))), "")) +
(IFNA(IF(A707="", "", INDEX(UpdateSheet!$O:$O, MATCH(1, (UpdateSheet!$G:$G=MAXIFS(UpdateSheet!$G:$G, UpdateSheet!$M:$M, K707,UpdateSheet!$N:$N, N707, UpdateSheet!$G:$G, "&lt;=" &amp; D707)) * (UpdateSheet!$M:$M=K707) *(UpdateSheet!$N:$N=N707), 0))), ""))
)
</f>
        <v>49500</v>
      </c>
      <c r="R707" s="81">
        <v>30500.0</v>
      </c>
      <c r="S707" s="63" t="str">
        <f>if(A707="","","Pending")</f>
        <v>Pending</v>
      </c>
      <c r="T707" s="87"/>
      <c r="U707" s="84" t="s">
        <v>97</v>
      </c>
      <c r="V707" s="84" t="s">
        <v>97</v>
      </c>
      <c r="W707" s="85" t="b">
        <f t="shared" si="1"/>
        <v>0</v>
      </c>
      <c r="X707" s="63"/>
      <c r="Y707" s="53" t="s">
        <v>1128</v>
      </c>
      <c r="Z707" s="53"/>
    </row>
    <row r="708">
      <c r="A708" s="75" t="s">
        <v>1129</v>
      </c>
      <c r="B708" s="74">
        <v>7.06437376E9</v>
      </c>
      <c r="C708" s="75" t="s">
        <v>153</v>
      </c>
      <c r="D708" s="76">
        <v>45926.34543981482</v>
      </c>
      <c r="E708" s="75" t="s">
        <v>85</v>
      </c>
      <c r="F708" s="75" t="s">
        <v>129</v>
      </c>
      <c r="G708" s="77" t="s">
        <v>14</v>
      </c>
      <c r="H708" s="77">
        <v>1.0</v>
      </c>
      <c r="I708" s="80"/>
      <c r="J708" s="77">
        <v>1.0</v>
      </c>
      <c r="K708" s="79" t="s">
        <v>97</v>
      </c>
      <c r="L708" s="79"/>
      <c r="M708" s="80"/>
      <c r="N708" s="79"/>
      <c r="O708" s="81">
        <f t="array" ref="O708">IF(A708="", "", (IFNA(IF(A708="", "", INDEX(UpdateSheet!$L:$L, MATCH(1, (UpdateSheet!$G:$G=MAXIFS(UpdateSheet!$G:$G, UpdateSheet!$H:$H, G708, UpdateSheet!$G:$G, "&lt;=" &amp; D708)) * (UpdateSheet!$H:$H=G708), 0))), "") * J708) +
(IFNA(IF(A708="", "", INDEX(UpdateSheet!$P:$P, MATCH(1, (UpdateSheet!$G:$G=MAXIFS(UpdateSheet!$G:$G, UpdateSheet!$M:$M, K708, UpdateSheet!$G:$G, "&lt;=" &amp; D708)) * (UpdateSheet!$M:$M=K708), 0))), "") * N708)
)
</f>
        <v>9500</v>
      </c>
      <c r="P708" s="86"/>
      <c r="Q708" s="82">
        <f t="array" ref="Q708">IF(A708="", "", (IFNA(IF(A708="", "", INDEX(UpdateSheet!$K:$K, MATCH(1, (UpdateSheet!$G:$G=MAXIFS(UpdateSheet!$G:$G, UpdateSheet!$H:$H, G708, UpdateSheet!$I:$I, J708, UpdateSheet!$G:$G, "&lt;=" &amp; D708)) * (UpdateSheet!$H:$H=G708) *(UpdateSheet!$I:$I=J708), 0))), "")) +
(IFNA(IF(A708="", "", INDEX(UpdateSheet!$O:$O, MATCH(1, (UpdateSheet!$G:$G=MAXIFS(UpdateSheet!$G:$G, UpdateSheet!$M:$M, K708,UpdateSheet!$N:$N, N708, UpdateSheet!$G:$G, "&lt;=" &amp; D708)) * (UpdateSheet!$M:$M=K708) *(UpdateSheet!$N:$N=N708), 0))), ""))
)
</f>
        <v>35500</v>
      </c>
      <c r="R708" s="81">
        <v>26000.0</v>
      </c>
      <c r="S708" s="53" t="s">
        <v>72</v>
      </c>
      <c r="T708" s="83">
        <v>45927.0</v>
      </c>
      <c r="U708" s="84" t="s">
        <v>85</v>
      </c>
      <c r="V708" s="84" t="s">
        <v>129</v>
      </c>
      <c r="W708" s="85" t="b">
        <f t="shared" si="1"/>
        <v>1</v>
      </c>
      <c r="X708" s="53" t="s">
        <v>65</v>
      </c>
      <c r="Y708" s="63"/>
      <c r="Z708" s="63"/>
    </row>
    <row r="709">
      <c r="A709" s="75" t="s">
        <v>1130</v>
      </c>
      <c r="B709" s="74">
        <v>8.063106163E9</v>
      </c>
      <c r="C709" s="75" t="s">
        <v>222</v>
      </c>
      <c r="D709" s="76">
        <v>45926.38990740741</v>
      </c>
      <c r="E709" s="75" t="s">
        <v>85</v>
      </c>
      <c r="F709" s="75" t="s">
        <v>129</v>
      </c>
      <c r="G709" s="77" t="s">
        <v>14</v>
      </c>
      <c r="H709" s="77">
        <v>1.0</v>
      </c>
      <c r="I709" s="80"/>
      <c r="J709" s="77">
        <v>1.0</v>
      </c>
      <c r="K709" s="79" t="s">
        <v>97</v>
      </c>
      <c r="L709" s="79"/>
      <c r="M709" s="80"/>
      <c r="N709" s="79"/>
      <c r="O709" s="81">
        <f t="array" ref="O709">IF(A709="", "", (IFNA(IF(A709="", "", INDEX(UpdateSheet!$L:$L, MATCH(1, (UpdateSheet!$G:$G=MAXIFS(UpdateSheet!$G:$G, UpdateSheet!$H:$H, G709, UpdateSheet!$G:$G, "&lt;=" &amp; D709)) * (UpdateSheet!$H:$H=G709), 0))), "") * J709) +
(IFNA(IF(A709="", "", INDEX(UpdateSheet!$P:$P, MATCH(1, (UpdateSheet!$G:$G=MAXIFS(UpdateSheet!$G:$G, UpdateSheet!$M:$M, K709, UpdateSheet!$G:$G, "&lt;=" &amp; D709)) * (UpdateSheet!$M:$M=K709), 0))), "") * N709)
)
</f>
        <v>9500</v>
      </c>
      <c r="P709" s="86"/>
      <c r="Q709" s="82">
        <f t="array" ref="Q709">IF(A709="", "", (IFNA(IF(A709="", "", INDEX(UpdateSheet!$K:$K, MATCH(1, (UpdateSheet!$G:$G=MAXIFS(UpdateSheet!$G:$G, UpdateSheet!$H:$H, G709, UpdateSheet!$I:$I, J709, UpdateSheet!$G:$G, "&lt;=" &amp; D709)) * (UpdateSheet!$H:$H=G709) *(UpdateSheet!$I:$I=J709), 0))), "")) +
(IFNA(IF(A709="", "", INDEX(UpdateSheet!$O:$O, MATCH(1, (UpdateSheet!$G:$G=MAXIFS(UpdateSheet!$G:$G, UpdateSheet!$M:$M, K709,UpdateSheet!$N:$N, N709, UpdateSheet!$G:$G, "&lt;=" &amp; D709)) * (UpdateSheet!$M:$M=K709) *(UpdateSheet!$N:$N=N709), 0))), ""))
)
</f>
        <v>35500</v>
      </c>
      <c r="R709" s="81">
        <v>26000.0</v>
      </c>
      <c r="S709" s="53" t="s">
        <v>126</v>
      </c>
      <c r="T709" s="87"/>
      <c r="U709" s="84" t="s">
        <v>97</v>
      </c>
      <c r="V709" s="84" t="s">
        <v>97</v>
      </c>
      <c r="W709" s="85" t="b">
        <f t="shared" si="1"/>
        <v>0</v>
      </c>
      <c r="X709" s="63"/>
      <c r="Y709" s="53" t="s">
        <v>1131</v>
      </c>
      <c r="Z709" s="63"/>
    </row>
    <row r="710">
      <c r="A710" s="75" t="s">
        <v>1132</v>
      </c>
      <c r="B710" s="74">
        <v>8.06334936E9</v>
      </c>
      <c r="C710" s="75" t="s">
        <v>62</v>
      </c>
      <c r="D710" s="76">
        <v>45927.22686342592</v>
      </c>
      <c r="E710" s="75" t="s">
        <v>85</v>
      </c>
      <c r="F710" s="75" t="s">
        <v>129</v>
      </c>
      <c r="G710" s="77" t="s">
        <v>14</v>
      </c>
      <c r="H710" s="77">
        <v>1.0</v>
      </c>
      <c r="I710" s="80"/>
      <c r="J710" s="77">
        <v>1.0</v>
      </c>
      <c r="K710" s="79" t="s">
        <v>97</v>
      </c>
      <c r="L710" s="79"/>
      <c r="M710" s="80"/>
      <c r="N710" s="79"/>
      <c r="O710" s="81">
        <f t="array" ref="O710">IF(A710="", "", (IFNA(IF(A710="", "", INDEX(UpdateSheet!$L:$L, MATCH(1, (UpdateSheet!$G:$G=MAXIFS(UpdateSheet!$G:$G, UpdateSheet!$H:$H, G710, UpdateSheet!$G:$G, "&lt;=" &amp; D710)) * (UpdateSheet!$H:$H=G710), 0))), "") * J710) +
(IFNA(IF(A710="", "", INDEX(UpdateSheet!$P:$P, MATCH(1, (UpdateSheet!$G:$G=MAXIFS(UpdateSheet!$G:$G, UpdateSheet!$M:$M, K710, UpdateSheet!$G:$G, "&lt;=" &amp; D710)) * (UpdateSheet!$M:$M=K710), 0))), "") * N710)
)
</f>
        <v>9500</v>
      </c>
      <c r="P710" s="55">
        <v>7000.0</v>
      </c>
      <c r="Q710" s="82">
        <f t="array" ref="Q710">IF(A710="", "", (IFNA(IF(A710="", "", INDEX(UpdateSheet!$K:$K, MATCH(1, (UpdateSheet!$G:$G=MAXIFS(UpdateSheet!$G:$G, UpdateSheet!$H:$H, G710, UpdateSheet!$I:$I, J710, UpdateSheet!$G:$G, "&lt;=" &amp; D710)) * (UpdateSheet!$H:$H=G710) *(UpdateSheet!$I:$I=J710), 0))), "")) +
(IFNA(IF(A710="", "", INDEX(UpdateSheet!$O:$O, MATCH(1, (UpdateSheet!$G:$G=MAXIFS(UpdateSheet!$G:$G, UpdateSheet!$M:$M, K710,UpdateSheet!$N:$N, N710, UpdateSheet!$G:$G, "&lt;=" &amp; D710)) * (UpdateSheet!$M:$M=K710) *(UpdateSheet!$N:$N=N710), 0))), ""))
)
</f>
        <v>35500</v>
      </c>
      <c r="R710" s="81">
        <v>19000.0</v>
      </c>
      <c r="S710" s="53" t="s">
        <v>72</v>
      </c>
      <c r="T710" s="83">
        <v>45929.0</v>
      </c>
      <c r="U710" s="84" t="s">
        <v>85</v>
      </c>
      <c r="V710" s="84" t="s">
        <v>129</v>
      </c>
      <c r="W710" s="85" t="b">
        <f t="shared" si="1"/>
        <v>1</v>
      </c>
      <c r="X710" s="53" t="s">
        <v>60</v>
      </c>
      <c r="Y710" s="63"/>
      <c r="Z710" s="63"/>
    </row>
    <row r="711">
      <c r="A711" s="75" t="s">
        <v>1133</v>
      </c>
      <c r="B711" s="74">
        <v>8.036182123E9</v>
      </c>
      <c r="C711" s="75" t="s">
        <v>12</v>
      </c>
      <c r="D711" s="76">
        <v>45927.22934027778</v>
      </c>
      <c r="E711" s="75" t="s">
        <v>85</v>
      </c>
      <c r="F711" s="75" t="s">
        <v>129</v>
      </c>
      <c r="G711" s="77" t="s">
        <v>14</v>
      </c>
      <c r="H711" s="77">
        <v>1.0</v>
      </c>
      <c r="I711" s="80"/>
      <c r="J711" s="77">
        <v>1.0</v>
      </c>
      <c r="K711" s="79" t="s">
        <v>97</v>
      </c>
      <c r="L711" s="79"/>
      <c r="M711" s="80"/>
      <c r="N711" s="79"/>
      <c r="O711" s="81">
        <f t="array" ref="O711">IF(A711="", "", (IFNA(IF(A711="", "", INDEX(UpdateSheet!$L:$L, MATCH(1, (UpdateSheet!$G:$G=MAXIFS(UpdateSheet!$G:$G, UpdateSheet!$H:$H, G711, UpdateSheet!$G:$G, "&lt;=" &amp; D711)) * (UpdateSheet!$H:$H=G711), 0))), "") * J711) +
(IFNA(IF(A711="", "", INDEX(UpdateSheet!$P:$P, MATCH(1, (UpdateSheet!$G:$G=MAXIFS(UpdateSheet!$G:$G, UpdateSheet!$M:$M, K711, UpdateSheet!$G:$G, "&lt;=" &amp; D711)) * (UpdateSheet!$M:$M=K711), 0))), "") * N711)
)
</f>
        <v>9500</v>
      </c>
      <c r="P711" s="55">
        <v>4000.0</v>
      </c>
      <c r="Q711" s="82">
        <f t="array" ref="Q711">IF(A711="", "", (IFNA(IF(A711="", "", INDEX(UpdateSheet!$K:$K, MATCH(1, (UpdateSheet!$G:$G=MAXIFS(UpdateSheet!$G:$G, UpdateSheet!$H:$H, G711, UpdateSheet!$I:$I, J711, UpdateSheet!$G:$G, "&lt;=" &amp; D711)) * (UpdateSheet!$H:$H=G711) *(UpdateSheet!$I:$I=J711), 0))), "")) +
(IFNA(IF(A711="", "", INDEX(UpdateSheet!$O:$O, MATCH(1, (UpdateSheet!$G:$G=MAXIFS(UpdateSheet!$G:$G, UpdateSheet!$M:$M, K711,UpdateSheet!$N:$N, N711, UpdateSheet!$G:$G, "&lt;=" &amp; D711)) * (UpdateSheet!$M:$M=K711) *(UpdateSheet!$N:$N=N711), 0))), ""))
)
</f>
        <v>35500</v>
      </c>
      <c r="R711" s="81">
        <v>22000.0</v>
      </c>
      <c r="S711" s="53" t="s">
        <v>72</v>
      </c>
      <c r="T711" s="83">
        <v>45927.0</v>
      </c>
      <c r="U711" s="84" t="s">
        <v>85</v>
      </c>
      <c r="V711" s="84" t="s">
        <v>129</v>
      </c>
      <c r="W711" s="85" t="b">
        <f t="shared" si="1"/>
        <v>1</v>
      </c>
      <c r="X711" s="53" t="s">
        <v>11</v>
      </c>
      <c r="Y711" s="63"/>
      <c r="Z711" s="63"/>
    </row>
    <row r="712">
      <c r="A712" s="75" t="s">
        <v>1134</v>
      </c>
      <c r="B712" s="74">
        <v>7.038803647E9</v>
      </c>
      <c r="C712" s="75" t="s">
        <v>52</v>
      </c>
      <c r="D712" s="76">
        <v>45927.23211805556</v>
      </c>
      <c r="E712" s="75" t="s">
        <v>85</v>
      </c>
      <c r="F712" s="75" t="s">
        <v>129</v>
      </c>
      <c r="G712" s="77" t="s">
        <v>14</v>
      </c>
      <c r="H712" s="77">
        <v>1.0</v>
      </c>
      <c r="I712" s="80"/>
      <c r="J712" s="77">
        <v>1.0</v>
      </c>
      <c r="K712" s="79" t="s">
        <v>97</v>
      </c>
      <c r="L712" s="79"/>
      <c r="M712" s="80"/>
      <c r="N712" s="79"/>
      <c r="O712" s="81">
        <f t="array" ref="O712">IF(A712="", "", (IFNA(IF(A712="", "", INDEX(UpdateSheet!$L:$L, MATCH(1, (UpdateSheet!$G:$G=MAXIFS(UpdateSheet!$G:$G, UpdateSheet!$H:$H, G712, UpdateSheet!$G:$G, "&lt;=" &amp; D712)) * (UpdateSheet!$H:$H=G712), 0))), "") * J712) +
(IFNA(IF(A712="", "", INDEX(UpdateSheet!$P:$P, MATCH(1, (UpdateSheet!$G:$G=MAXIFS(UpdateSheet!$G:$G, UpdateSheet!$M:$M, K712, UpdateSheet!$G:$G, "&lt;=" &amp; D712)) * (UpdateSheet!$M:$M=K712), 0))), "") * N712)
)
</f>
        <v>9500</v>
      </c>
      <c r="P712" s="86"/>
      <c r="Q712" s="82">
        <f t="array" ref="Q712">IF(A712="", "", (IFNA(IF(A712="", "", INDEX(UpdateSheet!$K:$K, MATCH(1, (UpdateSheet!$G:$G=MAXIFS(UpdateSheet!$G:$G, UpdateSheet!$H:$H, G712, UpdateSheet!$I:$I, J712, UpdateSheet!$G:$G, "&lt;=" &amp; D712)) * (UpdateSheet!$H:$H=G712) *(UpdateSheet!$I:$I=J712), 0))), "")) +
(IFNA(IF(A712="", "", INDEX(UpdateSheet!$O:$O, MATCH(1, (UpdateSheet!$G:$G=MAXIFS(UpdateSheet!$G:$G, UpdateSheet!$M:$M, K712,UpdateSheet!$N:$N, N712, UpdateSheet!$G:$G, "&lt;=" &amp; D712)) * (UpdateSheet!$M:$M=K712) *(UpdateSheet!$N:$N=N712), 0))), ""))
)
</f>
        <v>35500</v>
      </c>
      <c r="R712" s="81">
        <v>26000.0</v>
      </c>
      <c r="S712" s="53" t="s">
        <v>126</v>
      </c>
      <c r="T712" s="87"/>
      <c r="U712" s="84" t="s">
        <v>97</v>
      </c>
      <c r="V712" s="84" t="s">
        <v>97</v>
      </c>
      <c r="W712" s="85" t="b">
        <f t="shared" si="1"/>
        <v>0</v>
      </c>
      <c r="X712" s="63"/>
      <c r="Y712" s="53" t="s">
        <v>1135</v>
      </c>
      <c r="Z712" s="63"/>
    </row>
    <row r="713">
      <c r="A713" s="75" t="s">
        <v>1136</v>
      </c>
      <c r="B713" s="74">
        <v>8.032806079E9</v>
      </c>
      <c r="C713" s="75" t="s">
        <v>62</v>
      </c>
      <c r="D713" s="76">
        <v>45927.23302083333</v>
      </c>
      <c r="E713" s="75" t="s">
        <v>85</v>
      </c>
      <c r="F713" s="75" t="s">
        <v>129</v>
      </c>
      <c r="G713" s="77" t="s">
        <v>14</v>
      </c>
      <c r="H713" s="77">
        <v>1.0</v>
      </c>
      <c r="I713" s="80"/>
      <c r="J713" s="77">
        <v>1.0</v>
      </c>
      <c r="K713" s="79" t="s">
        <v>19</v>
      </c>
      <c r="L713" s="79">
        <v>50.0</v>
      </c>
      <c r="M713" s="80"/>
      <c r="N713" s="79">
        <v>50.0</v>
      </c>
      <c r="O713" s="81">
        <f t="array" ref="O713">IF(A713="", "", (IFNA(IF(A713="", "", INDEX(UpdateSheet!$L:$L, MATCH(1, (UpdateSheet!$G:$G=MAXIFS(UpdateSheet!$G:$G, UpdateSheet!$H:$H, G713, UpdateSheet!$G:$G, "&lt;=" &amp; D713)) * (UpdateSheet!$H:$H=G713), 0))), "") * J713) +
(IFNA(IF(A713="", "", INDEX(UpdateSheet!$P:$P, MATCH(1, (UpdateSheet!$G:$G=MAXIFS(UpdateSheet!$G:$G, UpdateSheet!$M:$M, K713, UpdateSheet!$G:$G, "&lt;=" &amp; D713)) * (UpdateSheet!$M:$M=K713), 0))), "") * N713)
)
</f>
        <v>17000</v>
      </c>
      <c r="P713" s="86"/>
      <c r="Q713" s="82">
        <f t="array" ref="Q713">IF(A713="", "", (IFNA(IF(A713="", "", INDEX(UpdateSheet!$K:$K, MATCH(1, (UpdateSheet!$G:$G=MAXIFS(UpdateSheet!$G:$G, UpdateSheet!$H:$H, G713, UpdateSheet!$I:$I, J713, UpdateSheet!$G:$G, "&lt;=" &amp; D713)) * (UpdateSheet!$H:$H=G713) *(UpdateSheet!$I:$I=J713), 0))), "")) +
(IFNA(IF(A713="", "", INDEX(UpdateSheet!$O:$O, MATCH(1, (UpdateSheet!$G:$G=MAXIFS(UpdateSheet!$G:$G, UpdateSheet!$M:$M, K713,UpdateSheet!$N:$N, N713, UpdateSheet!$G:$G, "&lt;=" &amp; D713)) * (UpdateSheet!$M:$M=K713) *(UpdateSheet!$N:$N=N713), 0))), ""))
)
</f>
        <v>66000</v>
      </c>
      <c r="R713" s="81">
        <v>49000.0</v>
      </c>
      <c r="S713" s="63" t="str">
        <f t="shared" ref="S713:S715" si="67">if(A713="","","Pending")</f>
        <v>Pending</v>
      </c>
      <c r="T713" s="87"/>
      <c r="U713" s="84" t="s">
        <v>97</v>
      </c>
      <c r="V713" s="84" t="s">
        <v>97</v>
      </c>
      <c r="W713" s="85" t="b">
        <f t="shared" si="1"/>
        <v>0</v>
      </c>
      <c r="X713" s="63"/>
      <c r="Y713" s="53" t="s">
        <v>733</v>
      </c>
      <c r="Z713" s="63"/>
    </row>
    <row r="714">
      <c r="A714" s="75" t="s">
        <v>1137</v>
      </c>
      <c r="B714" s="74">
        <v>8.03449846E9</v>
      </c>
      <c r="C714" s="75" t="s">
        <v>27</v>
      </c>
      <c r="D714" s="76">
        <v>45927.23372685185</v>
      </c>
      <c r="E714" s="75" t="s">
        <v>85</v>
      </c>
      <c r="F714" s="75" t="s">
        <v>129</v>
      </c>
      <c r="G714" s="77" t="s">
        <v>14</v>
      </c>
      <c r="H714" s="77">
        <v>2.0</v>
      </c>
      <c r="I714" s="80"/>
      <c r="J714" s="77">
        <v>2.0</v>
      </c>
      <c r="K714" s="79" t="s">
        <v>97</v>
      </c>
      <c r="L714" s="79"/>
      <c r="M714" s="80"/>
      <c r="N714" s="79"/>
      <c r="O714" s="81">
        <f t="array" ref="O714">IF(A714="", "", (IFNA(IF(A714="", "", INDEX(UpdateSheet!$L:$L, MATCH(1, (UpdateSheet!$G:$G=MAXIFS(UpdateSheet!$G:$G, UpdateSheet!$H:$H, G714, UpdateSheet!$G:$G, "&lt;=" &amp; D714)) * (UpdateSheet!$H:$H=G714), 0))), "") * J714) +
(IFNA(IF(A714="", "", INDEX(UpdateSheet!$P:$P, MATCH(1, (UpdateSheet!$G:$G=MAXIFS(UpdateSheet!$G:$G, UpdateSheet!$M:$M, K714, UpdateSheet!$G:$G, "&lt;=" &amp; D714)) * (UpdateSheet!$M:$M=K714), 0))), "") * N714)
)
</f>
        <v>19000</v>
      </c>
      <c r="P714" s="86"/>
      <c r="Q714" s="82">
        <f t="array" ref="Q714">IF(A714="", "", (IFNA(IF(A714="", "", INDEX(UpdateSheet!$K:$K, MATCH(1, (UpdateSheet!$G:$G=MAXIFS(UpdateSheet!$G:$G, UpdateSheet!$H:$H, G714, UpdateSheet!$I:$I, J714, UpdateSheet!$G:$G, "&lt;=" &amp; D714)) * (UpdateSheet!$H:$H=G714) *(UpdateSheet!$I:$I=J714), 0))), "")) +
(IFNA(IF(A714="", "", INDEX(UpdateSheet!$O:$O, MATCH(1, (UpdateSheet!$G:$G=MAXIFS(UpdateSheet!$G:$G, UpdateSheet!$M:$M, K714,UpdateSheet!$N:$N, N714, UpdateSheet!$G:$G, "&lt;=" &amp; D714)) * (UpdateSheet!$M:$M=K714) *(UpdateSheet!$N:$N=N714), 0))), ""))
)
</f>
        <v>49500</v>
      </c>
      <c r="R714" s="81">
        <v>30500.0</v>
      </c>
      <c r="S714" s="63" t="str">
        <f t="shared" si="67"/>
        <v>Pending</v>
      </c>
      <c r="T714" s="87"/>
      <c r="U714" s="84" t="s">
        <v>97</v>
      </c>
      <c r="V714" s="84" t="s">
        <v>97</v>
      </c>
      <c r="W714" s="85" t="b">
        <f t="shared" si="1"/>
        <v>0</v>
      </c>
      <c r="X714" s="63"/>
      <c r="Y714" s="53" t="s">
        <v>1138</v>
      </c>
      <c r="Z714" s="63"/>
    </row>
    <row r="715">
      <c r="A715" s="75" t="s">
        <v>1139</v>
      </c>
      <c r="B715" s="74">
        <v>8.037324381E9</v>
      </c>
      <c r="C715" s="75" t="s">
        <v>211</v>
      </c>
      <c r="D715" s="76">
        <v>45927.23594907408</v>
      </c>
      <c r="E715" s="75" t="s">
        <v>85</v>
      </c>
      <c r="F715" s="75" t="s">
        <v>129</v>
      </c>
      <c r="G715" s="77" t="s">
        <v>14</v>
      </c>
      <c r="H715" s="77">
        <v>1.0</v>
      </c>
      <c r="I715" s="80"/>
      <c r="J715" s="77">
        <v>1.0</v>
      </c>
      <c r="K715" s="79" t="s">
        <v>19</v>
      </c>
      <c r="L715" s="79">
        <v>50.0</v>
      </c>
      <c r="M715" s="80"/>
      <c r="N715" s="79">
        <v>50.0</v>
      </c>
      <c r="O715" s="81">
        <f t="array" ref="O715">IF(A715="", "", (IFNA(IF(A715="", "", INDEX(UpdateSheet!$L:$L, MATCH(1, (UpdateSheet!$G:$G=MAXIFS(UpdateSheet!$G:$G, UpdateSheet!$H:$H, G715, UpdateSheet!$G:$G, "&lt;=" &amp; D715)) * (UpdateSheet!$H:$H=G715), 0))), "") * J715) +
(IFNA(IF(A715="", "", INDEX(UpdateSheet!$P:$P, MATCH(1, (UpdateSheet!$G:$G=MAXIFS(UpdateSheet!$G:$G, UpdateSheet!$M:$M, K715, UpdateSheet!$G:$G, "&lt;=" &amp; D715)) * (UpdateSheet!$M:$M=K715), 0))), "") * N715)
)
</f>
        <v>17000</v>
      </c>
      <c r="P715" s="86"/>
      <c r="Q715" s="82">
        <f t="array" ref="Q715">IF(A715="", "", (IFNA(IF(A715="", "", INDEX(UpdateSheet!$K:$K, MATCH(1, (UpdateSheet!$G:$G=MAXIFS(UpdateSheet!$G:$G, UpdateSheet!$H:$H, G715, UpdateSheet!$I:$I, J715, UpdateSheet!$G:$G, "&lt;=" &amp; D715)) * (UpdateSheet!$H:$H=G715) *(UpdateSheet!$I:$I=J715), 0))), "")) +
(IFNA(IF(A715="", "", INDEX(UpdateSheet!$O:$O, MATCH(1, (UpdateSheet!$G:$G=MAXIFS(UpdateSheet!$G:$G, UpdateSheet!$M:$M, K715,UpdateSheet!$N:$N, N715, UpdateSheet!$G:$G, "&lt;=" &amp; D715)) * (UpdateSheet!$M:$M=K715) *(UpdateSheet!$N:$N=N715), 0))), ""))
)
</f>
        <v>66000</v>
      </c>
      <c r="R715" s="81">
        <v>49000.0</v>
      </c>
      <c r="S715" s="63" t="str">
        <f t="shared" si="67"/>
        <v>Pending</v>
      </c>
      <c r="T715" s="87"/>
      <c r="U715" s="84" t="s">
        <v>97</v>
      </c>
      <c r="V715" s="84" t="s">
        <v>97</v>
      </c>
      <c r="W715" s="85" t="b">
        <f t="shared" si="1"/>
        <v>0</v>
      </c>
      <c r="X715" s="63"/>
      <c r="Y715" s="53" t="s">
        <v>1140</v>
      </c>
      <c r="Z715" s="63"/>
    </row>
    <row r="716">
      <c r="A716" s="75" t="s">
        <v>1141</v>
      </c>
      <c r="B716" s="74">
        <v>8.055510204E9</v>
      </c>
      <c r="C716" s="75" t="s">
        <v>12</v>
      </c>
      <c r="D716" s="76">
        <v>45927.285520833335</v>
      </c>
      <c r="E716" s="75" t="s">
        <v>85</v>
      </c>
      <c r="F716" s="75" t="s">
        <v>129</v>
      </c>
      <c r="G716" s="77" t="s">
        <v>14</v>
      </c>
      <c r="H716" s="77">
        <v>2.0</v>
      </c>
      <c r="I716" s="80"/>
      <c r="J716" s="77">
        <v>2.0</v>
      </c>
      <c r="K716" s="79" t="s">
        <v>97</v>
      </c>
      <c r="L716" s="79"/>
      <c r="M716" s="80"/>
      <c r="N716" s="79"/>
      <c r="O716" s="81">
        <f t="array" ref="O716">IF(A716="", "", (IFNA(IF(A716="", "", INDEX(UpdateSheet!$L:$L, MATCH(1, (UpdateSheet!$G:$G=MAXIFS(UpdateSheet!$G:$G, UpdateSheet!$H:$H, G716, UpdateSheet!$G:$G, "&lt;=" &amp; D716)) * (UpdateSheet!$H:$H=G716), 0))), "") * J716) +
(IFNA(IF(A716="", "", INDEX(UpdateSheet!$P:$P, MATCH(1, (UpdateSheet!$G:$G=MAXIFS(UpdateSheet!$G:$G, UpdateSheet!$M:$M, K716, UpdateSheet!$G:$G, "&lt;=" &amp; D716)) * (UpdateSheet!$M:$M=K716), 0))), "") * N716)
)
</f>
        <v>19000</v>
      </c>
      <c r="P716" s="86"/>
      <c r="Q716" s="82">
        <f t="array" ref="Q716">IF(A716="", "", (IFNA(IF(A716="", "", INDEX(UpdateSheet!$K:$K, MATCH(1, (UpdateSheet!$G:$G=MAXIFS(UpdateSheet!$G:$G, UpdateSheet!$H:$H, G716, UpdateSheet!$I:$I, J716, UpdateSheet!$G:$G, "&lt;=" &amp; D716)) * (UpdateSheet!$H:$H=G716) *(UpdateSheet!$I:$I=J716), 0))), "")) +
(IFNA(IF(A716="", "", INDEX(UpdateSheet!$O:$O, MATCH(1, (UpdateSheet!$G:$G=MAXIFS(UpdateSheet!$G:$G, UpdateSheet!$M:$M, K716,UpdateSheet!$N:$N, N716, UpdateSheet!$G:$G, "&lt;=" &amp; D716)) * (UpdateSheet!$M:$M=K716) *(UpdateSheet!$N:$N=N716), 0))), ""))
)
</f>
        <v>49500</v>
      </c>
      <c r="R716" s="81">
        <v>30500.0</v>
      </c>
      <c r="S716" s="53" t="s">
        <v>72</v>
      </c>
      <c r="T716" s="83">
        <v>45929.0</v>
      </c>
      <c r="U716" s="84" t="s">
        <v>85</v>
      </c>
      <c r="V716" s="84" t="s">
        <v>129</v>
      </c>
      <c r="W716" s="85" t="b">
        <f t="shared" si="1"/>
        <v>1</v>
      </c>
      <c r="X716" s="53" t="s">
        <v>11</v>
      </c>
      <c r="Y716" s="53"/>
      <c r="Z716" s="63"/>
    </row>
    <row r="717">
      <c r="A717" s="75" t="s">
        <v>1142</v>
      </c>
      <c r="B717" s="74">
        <v>8.033421594E9</v>
      </c>
      <c r="C717" s="75" t="s">
        <v>131</v>
      </c>
      <c r="D717" s="76">
        <v>45927.328622685185</v>
      </c>
      <c r="E717" s="75" t="s">
        <v>85</v>
      </c>
      <c r="F717" s="75" t="s">
        <v>129</v>
      </c>
      <c r="G717" s="77" t="s">
        <v>14</v>
      </c>
      <c r="H717" s="77">
        <v>2.0</v>
      </c>
      <c r="I717" s="80"/>
      <c r="J717" s="77">
        <v>2.0</v>
      </c>
      <c r="K717" s="79" t="s">
        <v>97</v>
      </c>
      <c r="L717" s="79"/>
      <c r="M717" s="80"/>
      <c r="N717" s="79"/>
      <c r="O717" s="81">
        <f t="array" ref="O717">IF(A717="", "", (IFNA(IF(A717="", "", INDEX(UpdateSheet!$L:$L, MATCH(1, (UpdateSheet!$G:$G=MAXIFS(UpdateSheet!$G:$G, UpdateSheet!$H:$H, G717, UpdateSheet!$G:$G, "&lt;=" &amp; D717)) * (UpdateSheet!$H:$H=G717), 0))), "") * J717) +
(IFNA(IF(A717="", "", INDEX(UpdateSheet!$P:$P, MATCH(1, (UpdateSheet!$G:$G=MAXIFS(UpdateSheet!$G:$G, UpdateSheet!$M:$M, K717, UpdateSheet!$G:$G, "&lt;=" &amp; D717)) * (UpdateSheet!$M:$M=K717), 0))), "") * N717)
)
</f>
        <v>19000</v>
      </c>
      <c r="P717" s="86"/>
      <c r="Q717" s="82">
        <f t="array" ref="Q717">IF(A717="", "", (IFNA(IF(A717="", "", INDEX(UpdateSheet!$K:$K, MATCH(1, (UpdateSheet!$G:$G=MAXIFS(UpdateSheet!$G:$G, UpdateSheet!$H:$H, G717, UpdateSheet!$I:$I, J717, UpdateSheet!$G:$G, "&lt;=" &amp; D717)) * (UpdateSheet!$H:$H=G717) *(UpdateSheet!$I:$I=J717), 0))), "")) +
(IFNA(IF(A717="", "", INDEX(UpdateSheet!$O:$O, MATCH(1, (UpdateSheet!$G:$G=MAXIFS(UpdateSheet!$G:$G, UpdateSheet!$M:$M, K717,UpdateSheet!$N:$N, N717, UpdateSheet!$G:$G, "&lt;=" &amp; D717)) * (UpdateSheet!$M:$M=K717) *(UpdateSheet!$N:$N=N717), 0))), ""))
)
</f>
        <v>49500</v>
      </c>
      <c r="R717" s="81">
        <v>30500.0</v>
      </c>
      <c r="S717" s="53" t="s">
        <v>72</v>
      </c>
      <c r="T717" s="83">
        <v>45930.0</v>
      </c>
      <c r="U717" s="84" t="s">
        <v>85</v>
      </c>
      <c r="V717" s="84" t="s">
        <v>129</v>
      </c>
      <c r="W717" s="85" t="b">
        <f t="shared" si="1"/>
        <v>1</v>
      </c>
      <c r="X717" s="53" t="s">
        <v>65</v>
      </c>
      <c r="Y717" s="53"/>
      <c r="Z717" s="63"/>
    </row>
    <row r="718">
      <c r="A718" s="75" t="s">
        <v>1143</v>
      </c>
      <c r="B718" s="74">
        <v>8.034763893E9</v>
      </c>
      <c r="C718" s="75" t="s">
        <v>131</v>
      </c>
      <c r="D718" s="76">
        <v>45927.33471064815</v>
      </c>
      <c r="E718" s="75" t="s">
        <v>85</v>
      </c>
      <c r="F718" s="75" t="s">
        <v>129</v>
      </c>
      <c r="G718" s="77" t="s">
        <v>14</v>
      </c>
      <c r="H718" s="77">
        <v>1.0</v>
      </c>
      <c r="I718" s="80"/>
      <c r="J718" s="77">
        <v>1.0</v>
      </c>
      <c r="K718" s="79" t="s">
        <v>97</v>
      </c>
      <c r="L718" s="79"/>
      <c r="M718" s="80"/>
      <c r="N718" s="79"/>
      <c r="O718" s="81">
        <f t="array" ref="O718">IF(A718="", "", (IFNA(IF(A718="", "", INDEX(UpdateSheet!$L:$L, MATCH(1, (UpdateSheet!$G:$G=MAXIFS(UpdateSheet!$G:$G, UpdateSheet!$H:$H, G718, UpdateSheet!$G:$G, "&lt;=" &amp; D718)) * (UpdateSheet!$H:$H=G718), 0))), "") * J718) +
(IFNA(IF(A718="", "", INDEX(UpdateSheet!$P:$P, MATCH(1, (UpdateSheet!$G:$G=MAXIFS(UpdateSheet!$G:$G, UpdateSheet!$M:$M, K718, UpdateSheet!$G:$G, "&lt;=" &amp; D718)) * (UpdateSheet!$M:$M=K718), 0))), "") * N718)
)
</f>
        <v>9500</v>
      </c>
      <c r="P718" s="55">
        <v>4000.0</v>
      </c>
      <c r="Q718" s="82">
        <f t="array" ref="Q718">IF(A718="", "", (IFNA(IF(A718="", "", INDEX(UpdateSheet!$K:$K, MATCH(1, (UpdateSheet!$G:$G=MAXIFS(UpdateSheet!$G:$G, UpdateSheet!$H:$H, G718, UpdateSheet!$I:$I, J718, UpdateSheet!$G:$G, "&lt;=" &amp; D718)) * (UpdateSheet!$H:$H=G718) *(UpdateSheet!$I:$I=J718), 0))), "")) +
(IFNA(IF(A718="", "", INDEX(UpdateSheet!$O:$O, MATCH(1, (UpdateSheet!$G:$G=MAXIFS(UpdateSheet!$G:$G, UpdateSheet!$M:$M, K718,UpdateSheet!$N:$N, N718, UpdateSheet!$G:$G, "&lt;=" &amp; D718)) * (UpdateSheet!$M:$M=K718) *(UpdateSheet!$N:$N=N718), 0))), ""))
)
</f>
        <v>35500</v>
      </c>
      <c r="R718" s="81">
        <v>22000.0</v>
      </c>
      <c r="S718" s="53" t="s">
        <v>72</v>
      </c>
      <c r="T718" s="83">
        <v>45927.0</v>
      </c>
      <c r="U718" s="84" t="s">
        <v>85</v>
      </c>
      <c r="V718" s="84" t="s">
        <v>129</v>
      </c>
      <c r="W718" s="85" t="b">
        <f t="shared" si="1"/>
        <v>1</v>
      </c>
      <c r="X718" s="53" t="s">
        <v>55</v>
      </c>
      <c r="Y718" s="63"/>
      <c r="Z718" s="63"/>
    </row>
    <row r="719">
      <c r="A719" s="75" t="s">
        <v>1144</v>
      </c>
      <c r="B719" s="74">
        <v>8.147696505E9</v>
      </c>
      <c r="C719" s="75" t="s">
        <v>27</v>
      </c>
      <c r="D719" s="76">
        <v>45927.3375</v>
      </c>
      <c r="E719" s="75" t="s">
        <v>85</v>
      </c>
      <c r="F719" s="75" t="s">
        <v>129</v>
      </c>
      <c r="G719" s="77" t="s">
        <v>14</v>
      </c>
      <c r="H719" s="77">
        <v>1.0</v>
      </c>
      <c r="I719" s="80"/>
      <c r="J719" s="77">
        <v>1.0</v>
      </c>
      <c r="K719" s="79" t="s">
        <v>97</v>
      </c>
      <c r="L719" s="79"/>
      <c r="M719" s="80"/>
      <c r="N719" s="79"/>
      <c r="O719" s="81">
        <f t="array" ref="O719">IF(A719="", "", (IFNA(IF(A719="", "", INDEX(UpdateSheet!$L:$L, MATCH(1, (UpdateSheet!$G:$G=MAXIFS(UpdateSheet!$G:$G, UpdateSheet!$H:$H, G719, UpdateSheet!$G:$G, "&lt;=" &amp; D719)) * (UpdateSheet!$H:$H=G719), 0))), "") * J719) +
(IFNA(IF(A719="", "", INDEX(UpdateSheet!$P:$P, MATCH(1, (UpdateSheet!$G:$G=MAXIFS(UpdateSheet!$G:$G, UpdateSheet!$M:$M, K719, UpdateSheet!$G:$G, "&lt;=" &amp; D719)) * (UpdateSheet!$M:$M=K719), 0))), "") * N719)
)
</f>
        <v>9500</v>
      </c>
      <c r="P719" s="86"/>
      <c r="Q719" s="82">
        <f t="array" ref="Q719">IF(A719="", "", (IFNA(IF(A719="", "", INDEX(UpdateSheet!$K:$K, MATCH(1, (UpdateSheet!$G:$G=MAXIFS(UpdateSheet!$G:$G, UpdateSheet!$H:$H, G719, UpdateSheet!$I:$I, J719, UpdateSheet!$G:$G, "&lt;=" &amp; D719)) * (UpdateSheet!$H:$H=G719) *(UpdateSheet!$I:$I=J719), 0))), "")) +
(IFNA(IF(A719="", "", INDEX(UpdateSheet!$O:$O, MATCH(1, (UpdateSheet!$G:$G=MAXIFS(UpdateSheet!$G:$G, UpdateSheet!$M:$M, K719,UpdateSheet!$N:$N, N719, UpdateSheet!$G:$G, "&lt;=" &amp; D719)) * (UpdateSheet!$M:$M=K719) *(UpdateSheet!$N:$N=N719), 0))), ""))
)
</f>
        <v>35500</v>
      </c>
      <c r="R719" s="81">
        <v>26000.0</v>
      </c>
      <c r="S719" s="63" t="str">
        <f>if(A719="","","Pending")</f>
        <v>Pending</v>
      </c>
      <c r="T719" s="87"/>
      <c r="U719" s="84" t="s">
        <v>97</v>
      </c>
      <c r="V719" s="84" t="s">
        <v>97</v>
      </c>
      <c r="W719" s="85" t="b">
        <f t="shared" si="1"/>
        <v>0</v>
      </c>
      <c r="X719" s="63"/>
      <c r="Y719" s="53" t="s">
        <v>1145</v>
      </c>
      <c r="Z719" s="63"/>
    </row>
    <row r="720">
      <c r="A720" s="75" t="s">
        <v>1146</v>
      </c>
      <c r="B720" s="74">
        <v>7.033129067E9</v>
      </c>
      <c r="C720" s="75" t="s">
        <v>265</v>
      </c>
      <c r="D720" s="76">
        <v>45927.38940972222</v>
      </c>
      <c r="E720" s="75" t="s">
        <v>85</v>
      </c>
      <c r="F720" s="75" t="s">
        <v>129</v>
      </c>
      <c r="G720" s="77" t="s">
        <v>14</v>
      </c>
      <c r="H720" s="77">
        <v>1.0</v>
      </c>
      <c r="I720" s="80"/>
      <c r="J720" s="77">
        <v>1.0</v>
      </c>
      <c r="K720" s="79" t="s">
        <v>97</v>
      </c>
      <c r="L720" s="79"/>
      <c r="M720" s="80"/>
      <c r="N720" s="79"/>
      <c r="O720" s="81">
        <f t="array" ref="O720">IF(A720="", "", (IFNA(IF(A720="", "", INDEX(UpdateSheet!$L:$L, MATCH(1, (UpdateSheet!$G:$G=MAXIFS(UpdateSheet!$G:$G, UpdateSheet!$H:$H, G720, UpdateSheet!$G:$G, "&lt;=" &amp; D720)) * (UpdateSheet!$H:$H=G720), 0))), "") * J720) +
(IFNA(IF(A720="", "", INDEX(UpdateSheet!$P:$P, MATCH(1, (UpdateSheet!$G:$G=MAXIFS(UpdateSheet!$G:$G, UpdateSheet!$M:$M, K720, UpdateSheet!$G:$G, "&lt;=" &amp; D720)) * (UpdateSheet!$M:$M=K720), 0))), "") * N720)
)
</f>
        <v>9500</v>
      </c>
      <c r="P720" s="55">
        <v>4500.0</v>
      </c>
      <c r="Q720" s="82">
        <f t="array" ref="Q720">IF(A720="", "", (IFNA(IF(A720="", "", INDEX(UpdateSheet!$K:$K, MATCH(1, (UpdateSheet!$G:$G=MAXIFS(UpdateSheet!$G:$G, UpdateSheet!$H:$H, G720, UpdateSheet!$I:$I, J720, UpdateSheet!$G:$G, "&lt;=" &amp; D720)) * (UpdateSheet!$H:$H=G720) *(UpdateSheet!$I:$I=J720), 0))), "")) +
(IFNA(IF(A720="", "", INDEX(UpdateSheet!$O:$O, MATCH(1, (UpdateSheet!$G:$G=MAXIFS(UpdateSheet!$G:$G, UpdateSheet!$M:$M, K720,UpdateSheet!$N:$N, N720, UpdateSheet!$G:$G, "&lt;=" &amp; D720)) * (UpdateSheet!$M:$M=K720) *(UpdateSheet!$N:$N=N720), 0))), ""))
)
</f>
        <v>35500</v>
      </c>
      <c r="R720" s="81">
        <v>21500.0</v>
      </c>
      <c r="S720" s="53" t="s">
        <v>72</v>
      </c>
      <c r="T720" s="83">
        <v>45930.0</v>
      </c>
      <c r="U720" s="84" t="s">
        <v>85</v>
      </c>
      <c r="V720" s="84" t="s">
        <v>129</v>
      </c>
      <c r="W720" s="85" t="b">
        <f t="shared" si="1"/>
        <v>1</v>
      </c>
      <c r="X720" s="53" t="s">
        <v>33</v>
      </c>
      <c r="Y720" s="63"/>
      <c r="Z720" s="63"/>
    </row>
    <row r="721">
      <c r="A721" s="75" t="s">
        <v>1147</v>
      </c>
      <c r="B721" s="74">
        <v>8.060897578E9</v>
      </c>
      <c r="C721" s="75" t="s">
        <v>12</v>
      </c>
      <c r="D721" s="76">
        <v>45927.4294212963</v>
      </c>
      <c r="E721" s="75" t="s">
        <v>85</v>
      </c>
      <c r="F721" s="75" t="s">
        <v>129</v>
      </c>
      <c r="G721" s="77" t="s">
        <v>14</v>
      </c>
      <c r="H721" s="77">
        <v>1.0</v>
      </c>
      <c r="I721" s="80"/>
      <c r="J721" s="77">
        <v>1.0</v>
      </c>
      <c r="K721" s="79" t="s">
        <v>19</v>
      </c>
      <c r="L721" s="79">
        <v>50.0</v>
      </c>
      <c r="M721" s="80"/>
      <c r="N721" s="79">
        <v>50.0</v>
      </c>
      <c r="O721" s="81">
        <f t="array" ref="O721">IF(A721="", "", (IFNA(IF(A721="", "", INDEX(UpdateSheet!$L:$L, MATCH(1, (UpdateSheet!$G:$G=MAXIFS(UpdateSheet!$G:$G, UpdateSheet!$H:$H, G721, UpdateSheet!$G:$G, "&lt;=" &amp; D721)) * (UpdateSheet!$H:$H=G721), 0))), "") * J721) +
(IFNA(IF(A721="", "", INDEX(UpdateSheet!$P:$P, MATCH(1, (UpdateSheet!$G:$G=MAXIFS(UpdateSheet!$G:$G, UpdateSheet!$M:$M, K721, UpdateSheet!$G:$G, "&lt;=" &amp; D721)) * (UpdateSheet!$M:$M=K721), 0))), "") * N721)
)
</f>
        <v>17000</v>
      </c>
      <c r="P721" s="86"/>
      <c r="Q721" s="82">
        <f t="array" ref="Q721">IF(A721="", "", (IFNA(IF(A721="", "", INDEX(UpdateSheet!$K:$K, MATCH(1, (UpdateSheet!$G:$G=MAXIFS(UpdateSheet!$G:$G, UpdateSheet!$H:$H, G721, UpdateSheet!$I:$I, J721, UpdateSheet!$G:$G, "&lt;=" &amp; D721)) * (UpdateSheet!$H:$H=G721) *(UpdateSheet!$I:$I=J721), 0))), "")) +
(IFNA(IF(A721="", "", INDEX(UpdateSheet!$O:$O, MATCH(1, (UpdateSheet!$G:$G=MAXIFS(UpdateSheet!$G:$G, UpdateSheet!$M:$M, K721,UpdateSheet!$N:$N, N721, UpdateSheet!$G:$G, "&lt;=" &amp; D721)) * (UpdateSheet!$M:$M=K721) *(UpdateSheet!$N:$N=N721), 0))), ""))
)
</f>
        <v>66000</v>
      </c>
      <c r="R721" s="81">
        <v>49000.0</v>
      </c>
      <c r="S721" s="53" t="s">
        <v>72</v>
      </c>
      <c r="T721" s="83">
        <v>45929.0</v>
      </c>
      <c r="U721" s="84" t="s">
        <v>85</v>
      </c>
      <c r="V721" s="84" t="s">
        <v>129</v>
      </c>
      <c r="W721" s="85" t="b">
        <f t="shared" si="1"/>
        <v>1</v>
      </c>
      <c r="X721" s="53" t="s">
        <v>11</v>
      </c>
      <c r="Y721" s="63"/>
      <c r="Z721" s="63"/>
    </row>
    <row r="722">
      <c r="A722" s="75" t="s">
        <v>1148</v>
      </c>
      <c r="B722" s="74">
        <v>9.158781472E9</v>
      </c>
      <c r="C722" s="75" t="s">
        <v>62</v>
      </c>
      <c r="D722" s="76">
        <v>45928.09989583334</v>
      </c>
      <c r="E722" s="75" t="s">
        <v>85</v>
      </c>
      <c r="F722" s="75" t="s">
        <v>129</v>
      </c>
      <c r="G722" s="77" t="s">
        <v>14</v>
      </c>
      <c r="H722" s="77">
        <v>1.0</v>
      </c>
      <c r="I722" s="80"/>
      <c r="J722" s="77">
        <v>1.0</v>
      </c>
      <c r="K722" s="79" t="s">
        <v>19</v>
      </c>
      <c r="L722" s="79">
        <v>50.0</v>
      </c>
      <c r="M722" s="80"/>
      <c r="N722" s="79">
        <v>50.0</v>
      </c>
      <c r="O722" s="81">
        <f t="array" ref="O722">IF(A722="", "", (IFNA(IF(A722="", "", INDEX(UpdateSheet!$L:$L, MATCH(1, (UpdateSheet!$G:$G=MAXIFS(UpdateSheet!$G:$G, UpdateSheet!$H:$H, G722, UpdateSheet!$G:$G, "&lt;=" &amp; D722)) * (UpdateSheet!$H:$H=G722), 0))), "") * J722) +
(IFNA(IF(A722="", "", INDEX(UpdateSheet!$P:$P, MATCH(1, (UpdateSheet!$G:$G=MAXIFS(UpdateSheet!$G:$G, UpdateSheet!$M:$M, K722, UpdateSheet!$G:$G, "&lt;=" &amp; D722)) * (UpdateSheet!$M:$M=K722), 0))), "") * N722)
)
</f>
        <v>17000</v>
      </c>
      <c r="P722" s="86"/>
      <c r="Q722" s="82">
        <f t="array" ref="Q722">IF(A722="", "", (IFNA(IF(A722="", "", INDEX(UpdateSheet!$K:$K, MATCH(1, (UpdateSheet!$G:$G=MAXIFS(UpdateSheet!$G:$G, UpdateSheet!$H:$H, G722, UpdateSheet!$I:$I, J722, UpdateSheet!$G:$G, "&lt;=" &amp; D722)) * (UpdateSheet!$H:$H=G722) *(UpdateSheet!$I:$I=J722), 0))), "")) +
(IFNA(IF(A722="", "", INDEX(UpdateSheet!$O:$O, MATCH(1, (UpdateSheet!$G:$G=MAXIFS(UpdateSheet!$G:$G, UpdateSheet!$M:$M, K722,UpdateSheet!$N:$N, N722, UpdateSheet!$G:$G, "&lt;=" &amp; D722)) * (UpdateSheet!$M:$M=K722) *(UpdateSheet!$N:$N=N722), 0))), ""))
)
</f>
        <v>66000</v>
      </c>
      <c r="R722" s="81">
        <v>49000.0</v>
      </c>
      <c r="S722" s="63" t="str">
        <f>if(A722="","","Pending")</f>
        <v>Pending</v>
      </c>
      <c r="T722" s="87"/>
      <c r="U722" s="84" t="s">
        <v>97</v>
      </c>
      <c r="V722" s="84" t="s">
        <v>97</v>
      </c>
      <c r="W722" s="85" t="b">
        <f t="shared" si="1"/>
        <v>0</v>
      </c>
      <c r="X722" s="63"/>
      <c r="Y722" s="53" t="s">
        <v>1149</v>
      </c>
      <c r="Z722" s="63"/>
    </row>
    <row r="723">
      <c r="A723" s="75" t="s">
        <v>1150</v>
      </c>
      <c r="B723" s="74">
        <v>9.167652216E9</v>
      </c>
      <c r="C723" s="75" t="s">
        <v>12</v>
      </c>
      <c r="D723" s="76">
        <v>45928.26341435185</v>
      </c>
      <c r="E723" s="75" t="s">
        <v>85</v>
      </c>
      <c r="F723" s="75" t="s">
        <v>129</v>
      </c>
      <c r="G723" s="77" t="s">
        <v>14</v>
      </c>
      <c r="H723" s="77">
        <v>1.0</v>
      </c>
      <c r="I723" s="80"/>
      <c r="J723" s="77">
        <v>1.0</v>
      </c>
      <c r="K723" s="79" t="s">
        <v>97</v>
      </c>
      <c r="L723" s="79"/>
      <c r="M723" s="80"/>
      <c r="N723" s="79"/>
      <c r="O723" s="81">
        <f t="array" ref="O723">IF(A723="", "", (IFNA(IF(A723="", "", INDEX(UpdateSheet!$L:$L, MATCH(1, (UpdateSheet!$G:$G=MAXIFS(UpdateSheet!$G:$G, UpdateSheet!$H:$H, G723, UpdateSheet!$G:$G, "&lt;=" &amp; D723)) * (UpdateSheet!$H:$H=G723), 0))), "") * J723) +
(IFNA(IF(A723="", "", INDEX(UpdateSheet!$P:$P, MATCH(1, (UpdateSheet!$G:$G=MAXIFS(UpdateSheet!$G:$G, UpdateSheet!$M:$M, K723, UpdateSheet!$G:$G, "&lt;=" &amp; D723)) * (UpdateSheet!$M:$M=K723), 0))), "") * N723)
)
</f>
        <v>9500</v>
      </c>
      <c r="P723" s="55">
        <v>4000.0</v>
      </c>
      <c r="Q723" s="82">
        <f t="array" ref="Q723">IF(A723="", "", (IFNA(IF(A723="", "", INDEX(UpdateSheet!$K:$K, MATCH(1, (UpdateSheet!$G:$G=MAXIFS(UpdateSheet!$G:$G, UpdateSheet!$H:$H, G723, UpdateSheet!$I:$I, J723, UpdateSheet!$G:$G, "&lt;=" &amp; D723)) * (UpdateSheet!$H:$H=G723) *(UpdateSheet!$I:$I=J723), 0))), "")) +
(IFNA(IF(A723="", "", INDEX(UpdateSheet!$O:$O, MATCH(1, (UpdateSheet!$G:$G=MAXIFS(UpdateSheet!$G:$G, UpdateSheet!$M:$M, K723,UpdateSheet!$N:$N, N723, UpdateSheet!$G:$G, "&lt;=" &amp; D723)) * (UpdateSheet!$M:$M=K723) *(UpdateSheet!$N:$N=N723), 0))), ""))
)
</f>
        <v>35500</v>
      </c>
      <c r="R723" s="81">
        <v>22000.0</v>
      </c>
      <c r="S723" s="53" t="s">
        <v>72</v>
      </c>
      <c r="T723" s="83">
        <v>45929.0</v>
      </c>
      <c r="U723" s="84" t="s">
        <v>85</v>
      </c>
      <c r="V723" s="84" t="s">
        <v>129</v>
      </c>
      <c r="W723" s="85" t="b">
        <f t="shared" si="1"/>
        <v>1</v>
      </c>
      <c r="X723" s="53" t="s">
        <v>11</v>
      </c>
      <c r="Y723" s="63"/>
      <c r="Z723" s="63"/>
    </row>
    <row r="724">
      <c r="A724" s="75" t="s">
        <v>1151</v>
      </c>
      <c r="B724" s="74">
        <v>9.139362884E9</v>
      </c>
      <c r="C724" s="75" t="s">
        <v>62</v>
      </c>
      <c r="D724" s="76">
        <v>45928.32152777778</v>
      </c>
      <c r="E724" s="75" t="s">
        <v>85</v>
      </c>
      <c r="F724" s="75" t="s">
        <v>129</v>
      </c>
      <c r="G724" s="77" t="s">
        <v>14</v>
      </c>
      <c r="H724" s="77">
        <v>3.0</v>
      </c>
      <c r="I724" s="80"/>
      <c r="J724" s="77">
        <v>3.0</v>
      </c>
      <c r="K724" s="79" t="s">
        <v>19</v>
      </c>
      <c r="L724" s="79">
        <v>200.0</v>
      </c>
      <c r="M724" s="50">
        <v>100.0</v>
      </c>
      <c r="N724" s="79">
        <v>100.0</v>
      </c>
      <c r="O724" s="81">
        <f t="array" ref="O724">IF(A724="", "", (IFNA(IF(A724="", "", INDEX(UpdateSheet!$L:$L, MATCH(1, (UpdateSheet!$G:$G=MAXIFS(UpdateSheet!$G:$G, UpdateSheet!$H:$H, G724, UpdateSheet!$G:$G, "&lt;=" &amp; D724)) * (UpdateSheet!$H:$H=G724), 0))), "") * J724) +
(IFNA(IF(A724="", "", INDEX(UpdateSheet!$P:$P, MATCH(1, (UpdateSheet!$G:$G=MAXIFS(UpdateSheet!$G:$G, UpdateSheet!$M:$M, K724, UpdateSheet!$G:$G, "&lt;=" &amp; D724)) * (UpdateSheet!$M:$M=K724), 0))), "") * N724)
)
</f>
        <v>43500</v>
      </c>
      <c r="P724" s="55">
        <v>5000.0</v>
      </c>
      <c r="Q724" s="82">
        <f t="array" ref="Q724">IF(A724="", "", (IFNA(IF(A724="", "", INDEX(UpdateSheet!$K:$K, MATCH(1, (UpdateSheet!$G:$G=MAXIFS(UpdateSheet!$G:$G, UpdateSheet!$H:$H, G724, UpdateSheet!$I:$I, J724, UpdateSheet!$G:$G, "&lt;=" &amp; D724)) * (UpdateSheet!$H:$H=G724) *(UpdateSheet!$I:$I=J724), 0))), "")) +
(IFNA(IF(A724="", "", INDEX(UpdateSheet!$O:$O, MATCH(1, (UpdateSheet!$G:$G=MAXIFS(UpdateSheet!$G:$G, UpdateSheet!$M:$M, K724,UpdateSheet!$N:$N, N724, UpdateSheet!$G:$G, "&lt;=" &amp; D724)) * (UpdateSheet!$M:$M=K724) *(UpdateSheet!$N:$N=N724), 0))), ""))
)
</f>
        <v>113000</v>
      </c>
      <c r="R724" s="81">
        <v>64500.0</v>
      </c>
      <c r="S724" s="53" t="s">
        <v>72</v>
      </c>
      <c r="T724" s="83">
        <v>45929.0</v>
      </c>
      <c r="U724" s="84" t="s">
        <v>85</v>
      </c>
      <c r="V724" s="84" t="s">
        <v>129</v>
      </c>
      <c r="W724" s="85" t="b">
        <f t="shared" si="1"/>
        <v>1</v>
      </c>
      <c r="X724" s="53" t="s">
        <v>60</v>
      </c>
      <c r="Y724" s="63"/>
      <c r="Z724" s="63"/>
    </row>
    <row r="725">
      <c r="A725" s="75" t="s">
        <v>1069</v>
      </c>
      <c r="B725" s="74">
        <v>8.16782896E9</v>
      </c>
      <c r="C725" s="75" t="s">
        <v>64</v>
      </c>
      <c r="D725" s="76">
        <v>45928.379849537036</v>
      </c>
      <c r="E725" s="75" t="s">
        <v>85</v>
      </c>
      <c r="F725" s="75" t="s">
        <v>129</v>
      </c>
      <c r="G725" s="77" t="s">
        <v>14</v>
      </c>
      <c r="H725" s="77">
        <v>1.0</v>
      </c>
      <c r="I725" s="80"/>
      <c r="J725" s="77">
        <v>1.0</v>
      </c>
      <c r="K725" s="79" t="s">
        <v>97</v>
      </c>
      <c r="L725" s="79"/>
      <c r="M725" s="80"/>
      <c r="N725" s="79"/>
      <c r="O725" s="81">
        <f t="array" ref="O725">IF(A725="", "", (IFNA(IF(A725="", "", INDEX(UpdateSheet!$L:$L, MATCH(1, (UpdateSheet!$G:$G=MAXIFS(UpdateSheet!$G:$G, UpdateSheet!$H:$H, G725, UpdateSheet!$G:$G, "&lt;=" &amp; D725)) * (UpdateSheet!$H:$H=G725), 0))), "") * J725) +
(IFNA(IF(A725="", "", INDEX(UpdateSheet!$P:$P, MATCH(1, (UpdateSheet!$G:$G=MAXIFS(UpdateSheet!$G:$G, UpdateSheet!$M:$M, K725, UpdateSheet!$G:$G, "&lt;=" &amp; D725)) * (UpdateSheet!$M:$M=K725), 0))), "") * N725)
)
</f>
        <v>9500</v>
      </c>
      <c r="P725" s="86"/>
      <c r="Q725" s="82">
        <f t="array" ref="Q725">IF(A725="", "", (IFNA(IF(A725="", "", INDEX(UpdateSheet!$K:$K, MATCH(1, (UpdateSheet!$G:$G=MAXIFS(UpdateSheet!$G:$G, UpdateSheet!$H:$H, G725, UpdateSheet!$I:$I, J725, UpdateSheet!$G:$G, "&lt;=" &amp; D725)) * (UpdateSheet!$H:$H=G725) *(UpdateSheet!$I:$I=J725), 0))), "")) +
(IFNA(IF(A725="", "", INDEX(UpdateSheet!$O:$O, MATCH(1, (UpdateSheet!$G:$G=MAXIFS(UpdateSheet!$G:$G, UpdateSheet!$M:$M, K725,UpdateSheet!$N:$N, N725, UpdateSheet!$G:$G, "&lt;=" &amp; D725)) * (UpdateSheet!$M:$M=K725) *(UpdateSheet!$N:$N=N725), 0))), ""))
)
</f>
        <v>35500</v>
      </c>
      <c r="R725" s="81">
        <v>26000.0</v>
      </c>
      <c r="S725" s="53" t="s">
        <v>126</v>
      </c>
      <c r="T725" s="87"/>
      <c r="U725" s="84" t="s">
        <v>97</v>
      </c>
      <c r="V725" s="84" t="s">
        <v>97</v>
      </c>
      <c r="W725" s="85" t="b">
        <f t="shared" si="1"/>
        <v>0</v>
      </c>
      <c r="X725" s="63"/>
      <c r="Y725" s="53" t="s">
        <v>1152</v>
      </c>
      <c r="Z725" s="63"/>
    </row>
    <row r="726">
      <c r="A726" s="75" t="s">
        <v>1153</v>
      </c>
      <c r="B726" s="74">
        <v>8.023679553E9</v>
      </c>
      <c r="C726" s="75" t="s">
        <v>265</v>
      </c>
      <c r="D726" s="76">
        <v>45928.51222222223</v>
      </c>
      <c r="E726" s="75" t="s">
        <v>85</v>
      </c>
      <c r="F726" s="75" t="s">
        <v>129</v>
      </c>
      <c r="G726" s="77" t="s">
        <v>14</v>
      </c>
      <c r="H726" s="77">
        <v>1.0</v>
      </c>
      <c r="I726" s="80"/>
      <c r="J726" s="77">
        <v>1.0</v>
      </c>
      <c r="K726" s="79" t="s">
        <v>97</v>
      </c>
      <c r="L726" s="79"/>
      <c r="M726" s="80"/>
      <c r="N726" s="79"/>
      <c r="O726" s="81">
        <f t="array" ref="O726">IF(A726="", "", (IFNA(IF(A726="", "", INDEX(UpdateSheet!$L:$L, MATCH(1, (UpdateSheet!$G:$G=MAXIFS(UpdateSheet!$G:$G, UpdateSheet!$H:$H, G726, UpdateSheet!$G:$G, "&lt;=" &amp; D726)) * (UpdateSheet!$H:$H=G726), 0))), "") * J726) +
(IFNA(IF(A726="", "", INDEX(UpdateSheet!$P:$P, MATCH(1, (UpdateSheet!$G:$G=MAXIFS(UpdateSheet!$G:$G, UpdateSheet!$M:$M, K726, UpdateSheet!$G:$G, "&lt;=" &amp; D726)) * (UpdateSheet!$M:$M=K726), 0))), "") * N726)
)
</f>
        <v>9500</v>
      </c>
      <c r="P726" s="55">
        <v>4000.0</v>
      </c>
      <c r="Q726" s="82">
        <f t="array" ref="Q726">IF(A726="", "", (IFNA(IF(A726="", "", INDEX(UpdateSheet!$K:$K, MATCH(1, (UpdateSheet!$G:$G=MAXIFS(UpdateSheet!$G:$G, UpdateSheet!$H:$H, G726, UpdateSheet!$I:$I, J726, UpdateSheet!$G:$G, "&lt;=" &amp; D726)) * (UpdateSheet!$H:$H=G726) *(UpdateSheet!$I:$I=J726), 0))), "")) +
(IFNA(IF(A726="", "", INDEX(UpdateSheet!$O:$O, MATCH(1, (UpdateSheet!$G:$G=MAXIFS(UpdateSheet!$G:$G, UpdateSheet!$M:$M, K726,UpdateSheet!$N:$N, N726, UpdateSheet!$G:$G, "&lt;=" &amp; D726)) * (UpdateSheet!$M:$M=K726) *(UpdateSheet!$N:$N=N726), 0))), ""))
)
</f>
        <v>35500</v>
      </c>
      <c r="R726" s="81">
        <v>22000.0</v>
      </c>
      <c r="S726" s="53" t="s">
        <v>72</v>
      </c>
      <c r="T726" s="83">
        <v>45929.0</v>
      </c>
      <c r="U726" s="84" t="s">
        <v>85</v>
      </c>
      <c r="V726" s="84" t="s">
        <v>129</v>
      </c>
      <c r="W726" s="85" t="b">
        <f t="shared" si="1"/>
        <v>1</v>
      </c>
      <c r="X726" s="53" t="s">
        <v>33</v>
      </c>
      <c r="Y726" s="63"/>
      <c r="Z726" s="63"/>
    </row>
    <row r="727">
      <c r="A727" s="75" t="s">
        <v>1154</v>
      </c>
      <c r="B727" s="74">
        <v>8.069403989E9</v>
      </c>
      <c r="C727" s="75" t="s">
        <v>62</v>
      </c>
      <c r="D727" s="76">
        <v>45928.56633101852</v>
      </c>
      <c r="E727" s="75" t="s">
        <v>85</v>
      </c>
      <c r="F727" s="75" t="s">
        <v>129</v>
      </c>
      <c r="G727" s="77" t="s">
        <v>14</v>
      </c>
      <c r="H727" s="77">
        <v>1.0</v>
      </c>
      <c r="I727" s="80"/>
      <c r="J727" s="77">
        <v>1.0</v>
      </c>
      <c r="K727" s="79" t="s">
        <v>19</v>
      </c>
      <c r="L727" s="79">
        <v>50.0</v>
      </c>
      <c r="M727" s="80"/>
      <c r="N727" s="79">
        <v>50.0</v>
      </c>
      <c r="O727" s="81">
        <f t="array" ref="O727">IF(A727="", "", (IFNA(IF(A727="", "", INDEX(UpdateSheet!$L:$L, MATCH(1, (UpdateSheet!$G:$G=MAXIFS(UpdateSheet!$G:$G, UpdateSheet!$H:$H, G727, UpdateSheet!$G:$G, "&lt;=" &amp; D727)) * (UpdateSheet!$H:$H=G727), 0))), "") * J727) +
(IFNA(IF(A727="", "", INDEX(UpdateSheet!$P:$P, MATCH(1, (UpdateSheet!$G:$G=MAXIFS(UpdateSheet!$G:$G, UpdateSheet!$M:$M, K727, UpdateSheet!$G:$G, "&lt;=" &amp; D727)) * (UpdateSheet!$M:$M=K727), 0))), "") * N727)
)
</f>
        <v>17000</v>
      </c>
      <c r="P727" s="55">
        <v>7000.0</v>
      </c>
      <c r="Q727" s="82">
        <f t="array" ref="Q727">IF(A727="", "", (IFNA(IF(A727="", "", INDEX(UpdateSheet!$K:$K, MATCH(1, (UpdateSheet!$G:$G=MAXIFS(UpdateSheet!$G:$G, UpdateSheet!$H:$H, G727, UpdateSheet!$I:$I, J727, UpdateSheet!$G:$G, "&lt;=" &amp; D727)) * (UpdateSheet!$H:$H=G727) *(UpdateSheet!$I:$I=J727), 0))), "")) +
(IFNA(IF(A727="", "", INDEX(UpdateSheet!$O:$O, MATCH(1, (UpdateSheet!$G:$G=MAXIFS(UpdateSheet!$G:$G, UpdateSheet!$M:$M, K727,UpdateSheet!$N:$N, N727, UpdateSheet!$G:$G, "&lt;=" &amp; D727)) * (UpdateSheet!$M:$M=K727) *(UpdateSheet!$N:$N=N727), 0))), ""))
)
</f>
        <v>66000</v>
      </c>
      <c r="R727" s="81">
        <v>42000.0</v>
      </c>
      <c r="S727" s="53" t="s">
        <v>72</v>
      </c>
      <c r="T727" s="83">
        <v>45930.0</v>
      </c>
      <c r="U727" s="84" t="s">
        <v>85</v>
      </c>
      <c r="V727" s="84" t="s">
        <v>129</v>
      </c>
      <c r="W727" s="85" t="b">
        <f t="shared" si="1"/>
        <v>1</v>
      </c>
      <c r="X727" s="53" t="s">
        <v>60</v>
      </c>
      <c r="Y727" s="53"/>
      <c r="Z727" s="63"/>
    </row>
    <row r="728">
      <c r="A728" s="75" t="s">
        <v>1155</v>
      </c>
      <c r="B728" s="74">
        <v>8.49105967E8</v>
      </c>
      <c r="C728" s="75" t="s">
        <v>191</v>
      </c>
      <c r="D728" s="76">
        <v>45928.60525462963</v>
      </c>
      <c r="E728" s="75" t="s">
        <v>85</v>
      </c>
      <c r="F728" s="75" t="s">
        <v>129</v>
      </c>
      <c r="G728" s="77" t="s">
        <v>14</v>
      </c>
      <c r="H728" s="77">
        <v>1.0</v>
      </c>
      <c r="I728" s="80"/>
      <c r="J728" s="77">
        <v>1.0</v>
      </c>
      <c r="K728" s="79" t="s">
        <v>97</v>
      </c>
      <c r="L728" s="79"/>
      <c r="M728" s="80"/>
      <c r="N728" s="79"/>
      <c r="O728" s="81">
        <f t="array" ref="O728">IF(A728="", "", (IFNA(IF(A728="", "", INDEX(UpdateSheet!$L:$L, MATCH(1, (UpdateSheet!$G:$G=MAXIFS(UpdateSheet!$G:$G, UpdateSheet!$H:$H, G728, UpdateSheet!$G:$G, "&lt;=" &amp; D728)) * (UpdateSheet!$H:$H=G728), 0))), "") * J728) +
(IFNA(IF(A728="", "", INDEX(UpdateSheet!$P:$P, MATCH(1, (UpdateSheet!$G:$G=MAXIFS(UpdateSheet!$G:$G, UpdateSheet!$M:$M, K728, UpdateSheet!$G:$G, "&lt;=" &amp; D728)) * (UpdateSheet!$M:$M=K728), 0))), "") * N728)
)
</f>
        <v>9500</v>
      </c>
      <c r="P728" s="86"/>
      <c r="Q728" s="82">
        <f t="array" ref="Q728">IF(A728="", "", (IFNA(IF(A728="", "", INDEX(UpdateSheet!$K:$K, MATCH(1, (UpdateSheet!$G:$G=MAXIFS(UpdateSheet!$G:$G, UpdateSheet!$H:$H, G728, UpdateSheet!$I:$I, J728, UpdateSheet!$G:$G, "&lt;=" &amp; D728)) * (UpdateSheet!$H:$H=G728) *(UpdateSheet!$I:$I=J728), 0))), "")) +
(IFNA(IF(A728="", "", INDEX(UpdateSheet!$O:$O, MATCH(1, (UpdateSheet!$G:$G=MAXIFS(UpdateSheet!$G:$G, UpdateSheet!$M:$M, K728,UpdateSheet!$N:$N, N728, UpdateSheet!$G:$G, "&lt;=" &amp; D728)) * (UpdateSheet!$M:$M=K728) *(UpdateSheet!$N:$N=N728), 0))), ""))
)
</f>
        <v>35500</v>
      </c>
      <c r="R728" s="81">
        <v>26000.0</v>
      </c>
      <c r="S728" s="63" t="str">
        <f t="shared" ref="S728:S731" si="68">if(A728="","","Pending")</f>
        <v>Pending</v>
      </c>
      <c r="T728" s="87"/>
      <c r="U728" s="84" t="s">
        <v>97</v>
      </c>
      <c r="V728" s="84" t="s">
        <v>97</v>
      </c>
      <c r="W728" s="85" t="b">
        <f t="shared" si="1"/>
        <v>0</v>
      </c>
      <c r="X728" s="63"/>
      <c r="Y728" s="53" t="s">
        <v>1156</v>
      </c>
      <c r="Z728" s="63"/>
    </row>
    <row r="729">
      <c r="A729" s="75" t="s">
        <v>1157</v>
      </c>
      <c r="B729" s="74">
        <v>8.022853641E9</v>
      </c>
      <c r="C729" s="75" t="s">
        <v>62</v>
      </c>
      <c r="D729" s="76">
        <v>45928.63328703704</v>
      </c>
      <c r="E729" s="75" t="s">
        <v>85</v>
      </c>
      <c r="F729" s="75" t="s">
        <v>129</v>
      </c>
      <c r="G729" s="77" t="s">
        <v>14</v>
      </c>
      <c r="H729" s="77">
        <v>1.0</v>
      </c>
      <c r="I729" s="80"/>
      <c r="J729" s="77">
        <v>1.0</v>
      </c>
      <c r="K729" s="79" t="s">
        <v>97</v>
      </c>
      <c r="L729" s="79"/>
      <c r="M729" s="80"/>
      <c r="N729" s="79"/>
      <c r="O729" s="81">
        <f t="array" ref="O729">IF(A729="", "", (IFNA(IF(A729="", "", INDEX(UpdateSheet!$L:$L, MATCH(1, (UpdateSheet!$G:$G=MAXIFS(UpdateSheet!$G:$G, UpdateSheet!$H:$H, G729, UpdateSheet!$G:$G, "&lt;=" &amp; D729)) * (UpdateSheet!$H:$H=G729), 0))), "") * J729) +
(IFNA(IF(A729="", "", INDEX(UpdateSheet!$P:$P, MATCH(1, (UpdateSheet!$G:$G=MAXIFS(UpdateSheet!$G:$G, UpdateSheet!$M:$M, K729, UpdateSheet!$G:$G, "&lt;=" &amp; D729)) * (UpdateSheet!$M:$M=K729), 0))), "") * N729)
)
</f>
        <v>9500</v>
      </c>
      <c r="P729" s="86"/>
      <c r="Q729" s="82">
        <f t="array" ref="Q729">IF(A729="", "", (IFNA(IF(A729="", "", INDEX(UpdateSheet!$K:$K, MATCH(1, (UpdateSheet!$G:$G=MAXIFS(UpdateSheet!$G:$G, UpdateSheet!$H:$H, G729, UpdateSheet!$I:$I, J729, UpdateSheet!$G:$G, "&lt;=" &amp; D729)) * (UpdateSheet!$H:$H=G729) *(UpdateSheet!$I:$I=J729), 0))), "")) +
(IFNA(IF(A729="", "", INDEX(UpdateSheet!$O:$O, MATCH(1, (UpdateSheet!$G:$G=MAXIFS(UpdateSheet!$G:$G, UpdateSheet!$M:$M, K729,UpdateSheet!$N:$N, N729, UpdateSheet!$G:$G, "&lt;=" &amp; D729)) * (UpdateSheet!$M:$M=K729) *(UpdateSheet!$N:$N=N729), 0))), ""))
)
</f>
        <v>35500</v>
      </c>
      <c r="R729" s="81">
        <v>26000.0</v>
      </c>
      <c r="S729" s="63" t="str">
        <f t="shared" si="68"/>
        <v>Pending</v>
      </c>
      <c r="T729" s="87"/>
      <c r="U729" s="84" t="s">
        <v>97</v>
      </c>
      <c r="V729" s="84" t="s">
        <v>97</v>
      </c>
      <c r="W729" s="85" t="b">
        <f t="shared" si="1"/>
        <v>0</v>
      </c>
      <c r="X729" s="63"/>
      <c r="Y729" s="53" t="s">
        <v>1158</v>
      </c>
      <c r="Z729" s="63"/>
    </row>
    <row r="730">
      <c r="A730" s="75" t="s">
        <v>1159</v>
      </c>
      <c r="B730" s="74">
        <v>8.135342088E9</v>
      </c>
      <c r="C730" s="75" t="s">
        <v>211</v>
      </c>
      <c r="D730" s="76">
        <v>45928.652766203704</v>
      </c>
      <c r="E730" s="75" t="s">
        <v>85</v>
      </c>
      <c r="F730" s="75" t="s">
        <v>129</v>
      </c>
      <c r="G730" s="77" t="s">
        <v>14</v>
      </c>
      <c r="H730" s="77">
        <v>2.0</v>
      </c>
      <c r="I730" s="80"/>
      <c r="J730" s="77">
        <v>2.0</v>
      </c>
      <c r="K730" s="79" t="s">
        <v>97</v>
      </c>
      <c r="L730" s="79"/>
      <c r="M730" s="80"/>
      <c r="N730" s="79"/>
      <c r="O730" s="81">
        <f t="array" ref="O730">IF(A730="", "", (IFNA(IF(A730="", "", INDEX(UpdateSheet!$L:$L, MATCH(1, (UpdateSheet!$G:$G=MAXIFS(UpdateSheet!$G:$G, UpdateSheet!$H:$H, G730, UpdateSheet!$G:$G, "&lt;=" &amp; D730)) * (UpdateSheet!$H:$H=G730), 0))), "") * J730) +
(IFNA(IF(A730="", "", INDEX(UpdateSheet!$P:$P, MATCH(1, (UpdateSheet!$G:$G=MAXIFS(UpdateSheet!$G:$G, UpdateSheet!$M:$M, K730, UpdateSheet!$G:$G, "&lt;=" &amp; D730)) * (UpdateSheet!$M:$M=K730), 0))), "") * N730)
)
</f>
        <v>19000</v>
      </c>
      <c r="P730" s="86"/>
      <c r="Q730" s="82">
        <f t="array" ref="Q730">IF(A730="", "", (IFNA(IF(A730="", "", INDEX(UpdateSheet!$K:$K, MATCH(1, (UpdateSheet!$G:$G=MAXIFS(UpdateSheet!$G:$G, UpdateSheet!$H:$H, G730, UpdateSheet!$I:$I, J730, UpdateSheet!$G:$G, "&lt;=" &amp; D730)) * (UpdateSheet!$H:$H=G730) *(UpdateSheet!$I:$I=J730), 0))), "")) +
(IFNA(IF(A730="", "", INDEX(UpdateSheet!$O:$O, MATCH(1, (UpdateSheet!$G:$G=MAXIFS(UpdateSheet!$G:$G, UpdateSheet!$M:$M, K730,UpdateSheet!$N:$N, N730, UpdateSheet!$G:$G, "&lt;=" &amp; D730)) * (UpdateSheet!$M:$M=K730) *(UpdateSheet!$N:$N=N730), 0))), ""))
)
</f>
        <v>49500</v>
      </c>
      <c r="R730" s="81">
        <v>30500.0</v>
      </c>
      <c r="S730" s="63" t="str">
        <f t="shared" si="68"/>
        <v>Pending</v>
      </c>
      <c r="T730" s="87"/>
      <c r="U730" s="84" t="s">
        <v>97</v>
      </c>
      <c r="V730" s="84" t="s">
        <v>97</v>
      </c>
      <c r="W730" s="85" t="b">
        <f t="shared" si="1"/>
        <v>0</v>
      </c>
      <c r="X730" s="63"/>
      <c r="Y730" s="53" t="s">
        <v>1160</v>
      </c>
      <c r="Z730" s="63"/>
    </row>
    <row r="731">
      <c r="A731" s="75" t="s">
        <v>1161</v>
      </c>
      <c r="B731" s="74">
        <v>8.033330099E9</v>
      </c>
      <c r="C731" s="75" t="s">
        <v>62</v>
      </c>
      <c r="D731" s="76">
        <v>45929.04078703704</v>
      </c>
      <c r="E731" s="75" t="s">
        <v>85</v>
      </c>
      <c r="F731" s="75" t="s">
        <v>129</v>
      </c>
      <c r="G731" s="77" t="s">
        <v>14</v>
      </c>
      <c r="H731" s="77">
        <v>1.0</v>
      </c>
      <c r="I731" s="80"/>
      <c r="J731" s="77">
        <v>1.0</v>
      </c>
      <c r="K731" s="79" t="s">
        <v>97</v>
      </c>
      <c r="L731" s="79"/>
      <c r="M731" s="80"/>
      <c r="N731" s="79"/>
      <c r="O731" s="81">
        <f t="array" ref="O731">IF(A731="", "", (IFNA(IF(A731="", "", INDEX(UpdateSheet!$L:$L, MATCH(1, (UpdateSheet!$G:$G=MAXIFS(UpdateSheet!$G:$G, UpdateSheet!$H:$H, G731, UpdateSheet!$G:$G, "&lt;=" &amp; D731)) * (UpdateSheet!$H:$H=G731), 0))), "") * J731) +
(IFNA(IF(A731="", "", INDEX(UpdateSheet!$P:$P, MATCH(1, (UpdateSheet!$G:$G=MAXIFS(UpdateSheet!$G:$G, UpdateSheet!$M:$M, K731, UpdateSheet!$G:$G, "&lt;=" &amp; D731)) * (UpdateSheet!$M:$M=K731), 0))), "") * N731)
)
</f>
        <v>9500</v>
      </c>
      <c r="P731" s="86"/>
      <c r="Q731" s="82">
        <f t="array" ref="Q731">IF(A731="", "", (IFNA(IF(A731="", "", INDEX(UpdateSheet!$K:$K, MATCH(1, (UpdateSheet!$G:$G=MAXIFS(UpdateSheet!$G:$G, UpdateSheet!$H:$H, G731, UpdateSheet!$I:$I, J731, UpdateSheet!$G:$G, "&lt;=" &amp; D731)) * (UpdateSheet!$H:$H=G731) *(UpdateSheet!$I:$I=J731), 0))), "")) +
(IFNA(IF(A731="", "", INDEX(UpdateSheet!$O:$O, MATCH(1, (UpdateSheet!$G:$G=MAXIFS(UpdateSheet!$G:$G, UpdateSheet!$M:$M, K731,UpdateSheet!$N:$N, N731, UpdateSheet!$G:$G, "&lt;=" &amp; D731)) * (UpdateSheet!$M:$M=K731) *(UpdateSheet!$N:$N=N731), 0))), ""))
)
</f>
        <v>35500</v>
      </c>
      <c r="R731" s="81">
        <v>26000.0</v>
      </c>
      <c r="S731" s="63" t="str">
        <f t="shared" si="68"/>
        <v>Pending</v>
      </c>
      <c r="T731" s="87"/>
      <c r="U731" s="84" t="s">
        <v>97</v>
      </c>
      <c r="V731" s="84" t="s">
        <v>97</v>
      </c>
      <c r="W731" s="85" t="b">
        <f t="shared" si="1"/>
        <v>0</v>
      </c>
      <c r="X731" s="63"/>
      <c r="Y731" s="53" t="s">
        <v>1162</v>
      </c>
      <c r="Z731" s="53" t="s">
        <v>1163</v>
      </c>
    </row>
    <row r="732">
      <c r="A732" s="75" t="s">
        <v>1164</v>
      </c>
      <c r="B732" s="74">
        <v>8.02366348E9</v>
      </c>
      <c r="C732" s="75" t="s">
        <v>62</v>
      </c>
      <c r="D732" s="76">
        <v>45929.12403935185</v>
      </c>
      <c r="E732" s="75" t="s">
        <v>85</v>
      </c>
      <c r="F732" s="75" t="s">
        <v>129</v>
      </c>
      <c r="G732" s="77" t="s">
        <v>14</v>
      </c>
      <c r="H732" s="77">
        <v>1.0</v>
      </c>
      <c r="I732" s="80"/>
      <c r="J732" s="77">
        <v>1.0</v>
      </c>
      <c r="K732" s="79" t="s">
        <v>97</v>
      </c>
      <c r="L732" s="79"/>
      <c r="M732" s="80"/>
      <c r="N732" s="79"/>
      <c r="O732" s="81">
        <f t="array" ref="O732">IF(A732="", "", (IFNA(IF(A732="", "", INDEX(UpdateSheet!$L:$L, MATCH(1, (UpdateSheet!$G:$G=MAXIFS(UpdateSheet!$G:$G, UpdateSheet!$H:$H, G732, UpdateSheet!$G:$G, "&lt;=" &amp; D732)) * (UpdateSheet!$H:$H=G732), 0))), "") * J732) +
(IFNA(IF(A732="", "", INDEX(UpdateSheet!$P:$P, MATCH(1, (UpdateSheet!$G:$G=MAXIFS(UpdateSheet!$G:$G, UpdateSheet!$M:$M, K732, UpdateSheet!$G:$G, "&lt;=" &amp; D732)) * (UpdateSheet!$M:$M=K732), 0))), "") * N732)
)
</f>
        <v>9500</v>
      </c>
      <c r="P732" s="55">
        <v>5000.0</v>
      </c>
      <c r="Q732" s="82">
        <f t="array" ref="Q732">IF(A732="", "", (IFNA(IF(A732="", "", INDEX(UpdateSheet!$K:$K, MATCH(1, (UpdateSheet!$G:$G=MAXIFS(UpdateSheet!$G:$G, UpdateSheet!$H:$H, G732, UpdateSheet!$I:$I, J732, UpdateSheet!$G:$G, "&lt;=" &amp; D732)) * (UpdateSheet!$H:$H=G732) *(UpdateSheet!$I:$I=J732), 0))), "")) +
(IFNA(IF(A732="", "", INDEX(UpdateSheet!$O:$O, MATCH(1, (UpdateSheet!$G:$G=MAXIFS(UpdateSheet!$G:$G, UpdateSheet!$M:$M, K732,UpdateSheet!$N:$N, N732, UpdateSheet!$G:$G, "&lt;=" &amp; D732)) * (UpdateSheet!$M:$M=K732) *(UpdateSheet!$N:$N=N732), 0))), ""))
)
</f>
        <v>35500</v>
      </c>
      <c r="R732" s="81">
        <v>21000.0</v>
      </c>
      <c r="S732" s="53" t="s">
        <v>72</v>
      </c>
      <c r="T732" s="83">
        <v>45929.0</v>
      </c>
      <c r="U732" s="84" t="s">
        <v>85</v>
      </c>
      <c r="V732" s="84" t="s">
        <v>129</v>
      </c>
      <c r="W732" s="85" t="b">
        <f t="shared" si="1"/>
        <v>1</v>
      </c>
      <c r="X732" s="53" t="s">
        <v>60</v>
      </c>
      <c r="Y732" s="63"/>
      <c r="Z732" s="53" t="s">
        <v>1163</v>
      </c>
    </row>
    <row r="733">
      <c r="A733" s="75" t="s">
        <v>1165</v>
      </c>
      <c r="B733" s="74">
        <v>8.035669635E9</v>
      </c>
      <c r="C733" s="75" t="s">
        <v>131</v>
      </c>
      <c r="D733" s="76">
        <v>45929.18215277778</v>
      </c>
      <c r="E733" s="75" t="s">
        <v>85</v>
      </c>
      <c r="F733" s="75" t="s">
        <v>129</v>
      </c>
      <c r="G733" s="77" t="s">
        <v>14</v>
      </c>
      <c r="H733" s="77">
        <v>1.0</v>
      </c>
      <c r="I733" s="80"/>
      <c r="J733" s="77">
        <v>1.0</v>
      </c>
      <c r="K733" s="79" t="s">
        <v>19</v>
      </c>
      <c r="L733" s="79">
        <v>50.0</v>
      </c>
      <c r="M733" s="80"/>
      <c r="N733" s="79">
        <v>50.0</v>
      </c>
      <c r="O733" s="81">
        <f t="array" ref="O733">IF(A733="", "", (IFNA(IF(A733="", "", INDEX(UpdateSheet!$L:$L, MATCH(1, (UpdateSheet!$G:$G=MAXIFS(UpdateSheet!$G:$G, UpdateSheet!$H:$H, G733, UpdateSheet!$G:$G, "&lt;=" &amp; D733)) * (UpdateSheet!$H:$H=G733), 0))), "") * J733) +
(IFNA(IF(A733="", "", INDEX(UpdateSheet!$P:$P, MATCH(1, (UpdateSheet!$G:$G=MAXIFS(UpdateSheet!$G:$G, UpdateSheet!$M:$M, K733, UpdateSheet!$G:$G, "&lt;=" &amp; D733)) * (UpdateSheet!$M:$M=K733), 0))), "") * N733)
)
</f>
        <v>17000</v>
      </c>
      <c r="P733" s="86"/>
      <c r="Q733" s="82">
        <f t="array" ref="Q733">IF(A733="", "", (IFNA(IF(A733="", "", INDEX(UpdateSheet!$K:$K, MATCH(1, (UpdateSheet!$G:$G=MAXIFS(UpdateSheet!$G:$G, UpdateSheet!$H:$H, G733, UpdateSheet!$I:$I, J733, UpdateSheet!$G:$G, "&lt;=" &amp; D733)) * (UpdateSheet!$H:$H=G733) *(UpdateSheet!$I:$I=J733), 0))), "")) +
(IFNA(IF(A733="", "", INDEX(UpdateSheet!$O:$O, MATCH(1, (UpdateSheet!$G:$G=MAXIFS(UpdateSheet!$G:$G, UpdateSheet!$M:$M, K733,UpdateSheet!$N:$N, N733, UpdateSheet!$G:$G, "&lt;=" &amp; D733)) * (UpdateSheet!$M:$M=K733) *(UpdateSheet!$N:$N=N733), 0))), ""))
)
</f>
        <v>66000</v>
      </c>
      <c r="R733" s="81">
        <v>49000.0</v>
      </c>
      <c r="S733" s="63" t="str">
        <f t="shared" ref="S733:S734" si="69">if(A733="","","Pending")</f>
        <v>Pending</v>
      </c>
      <c r="T733" s="87"/>
      <c r="U733" s="84" t="s">
        <v>97</v>
      </c>
      <c r="V733" s="84" t="s">
        <v>97</v>
      </c>
      <c r="W733" s="85" t="b">
        <f t="shared" si="1"/>
        <v>0</v>
      </c>
      <c r="X733" s="63"/>
      <c r="Y733" s="53" t="s">
        <v>1166</v>
      </c>
      <c r="Z733" s="53" t="s">
        <v>1163</v>
      </c>
    </row>
    <row r="734">
      <c r="A734" s="75" t="s">
        <v>1167</v>
      </c>
      <c r="B734" s="74">
        <v>9.065694536E9</v>
      </c>
      <c r="C734" s="75" t="s">
        <v>18</v>
      </c>
      <c r="D734" s="76">
        <v>45929.30673611111</v>
      </c>
      <c r="E734" s="75" t="s">
        <v>85</v>
      </c>
      <c r="F734" s="75" t="s">
        <v>129</v>
      </c>
      <c r="G734" s="77" t="s">
        <v>14</v>
      </c>
      <c r="H734" s="77">
        <v>2.0</v>
      </c>
      <c r="I734" s="80"/>
      <c r="J734" s="77">
        <v>2.0</v>
      </c>
      <c r="K734" s="79" t="s">
        <v>97</v>
      </c>
      <c r="L734" s="79"/>
      <c r="M734" s="80"/>
      <c r="N734" s="79"/>
      <c r="O734" s="81">
        <f t="array" ref="O734">IF(A734="", "", (IFNA(IF(A734="", "", INDEX(UpdateSheet!$L:$L, MATCH(1, (UpdateSheet!$G:$G=MAXIFS(UpdateSheet!$G:$G, UpdateSheet!$H:$H, G734, UpdateSheet!$G:$G, "&lt;=" &amp; D734)) * (UpdateSheet!$H:$H=G734), 0))), "") * J734) +
(IFNA(IF(A734="", "", INDEX(UpdateSheet!$P:$P, MATCH(1, (UpdateSheet!$G:$G=MAXIFS(UpdateSheet!$G:$G, UpdateSheet!$M:$M, K734, UpdateSheet!$G:$G, "&lt;=" &amp; D734)) * (UpdateSheet!$M:$M=K734), 0))), "") * N734)
)
</f>
        <v>19000</v>
      </c>
      <c r="P734" s="86"/>
      <c r="Q734" s="82">
        <f t="array" ref="Q734">IF(A734="", "", (IFNA(IF(A734="", "", INDEX(UpdateSheet!$K:$K, MATCH(1, (UpdateSheet!$G:$G=MAXIFS(UpdateSheet!$G:$G, UpdateSheet!$H:$H, G734, UpdateSheet!$I:$I, J734, UpdateSheet!$G:$G, "&lt;=" &amp; D734)) * (UpdateSheet!$H:$H=G734) *(UpdateSheet!$I:$I=J734), 0))), "")) +
(IFNA(IF(A734="", "", INDEX(UpdateSheet!$O:$O, MATCH(1, (UpdateSheet!$G:$G=MAXIFS(UpdateSheet!$G:$G, UpdateSheet!$M:$M, K734,UpdateSheet!$N:$N, N734, UpdateSheet!$G:$G, "&lt;=" &amp; D734)) * (UpdateSheet!$M:$M=K734) *(UpdateSheet!$N:$N=N734), 0))), ""))
)
</f>
        <v>49500</v>
      </c>
      <c r="R734" s="81">
        <v>30500.0</v>
      </c>
      <c r="S734" s="63" t="str">
        <f t="shared" si="69"/>
        <v>Pending</v>
      </c>
      <c r="T734" s="87"/>
      <c r="U734" s="84" t="s">
        <v>97</v>
      </c>
      <c r="V734" s="84" t="s">
        <v>97</v>
      </c>
      <c r="W734" s="85" t="b">
        <f t="shared" si="1"/>
        <v>0</v>
      </c>
      <c r="X734" s="63"/>
      <c r="Y734" s="53" t="s">
        <v>1168</v>
      </c>
      <c r="Z734" s="53" t="s">
        <v>1163</v>
      </c>
    </row>
    <row r="735">
      <c r="A735" s="75" t="s">
        <v>1169</v>
      </c>
      <c r="B735" s="74">
        <v>7.047071862E9</v>
      </c>
      <c r="C735" s="75" t="s">
        <v>12</v>
      </c>
      <c r="D735" s="76">
        <v>45929.314363425925</v>
      </c>
      <c r="E735" s="75" t="s">
        <v>85</v>
      </c>
      <c r="F735" s="75" t="s">
        <v>129</v>
      </c>
      <c r="G735" s="77" t="s">
        <v>14</v>
      </c>
      <c r="H735" s="77">
        <v>1.0</v>
      </c>
      <c r="I735" s="80"/>
      <c r="J735" s="77">
        <v>1.0</v>
      </c>
      <c r="K735" s="79" t="s">
        <v>97</v>
      </c>
      <c r="L735" s="79"/>
      <c r="M735" s="80"/>
      <c r="N735" s="79"/>
      <c r="O735" s="81">
        <f t="array" ref="O735">IF(A735="", "", (IFNA(IF(A735="", "", INDEX(UpdateSheet!$L:$L, MATCH(1, (UpdateSheet!$G:$G=MAXIFS(UpdateSheet!$G:$G, UpdateSheet!$H:$H, G735, UpdateSheet!$G:$G, "&lt;=" &amp; D735)) * (UpdateSheet!$H:$H=G735), 0))), "") * J735) +
(IFNA(IF(A735="", "", INDEX(UpdateSheet!$P:$P, MATCH(1, (UpdateSheet!$G:$G=MAXIFS(UpdateSheet!$G:$G, UpdateSheet!$M:$M, K735, UpdateSheet!$G:$G, "&lt;=" &amp; D735)) * (UpdateSheet!$M:$M=K735), 0))), "") * N735)
)
</f>
        <v>9500</v>
      </c>
      <c r="P735" s="86"/>
      <c r="Q735" s="82">
        <f t="array" ref="Q735">IF(A735="", "", (IFNA(IF(A735="", "", INDEX(UpdateSheet!$K:$K, MATCH(1, (UpdateSheet!$G:$G=MAXIFS(UpdateSheet!$G:$G, UpdateSheet!$H:$H, G735, UpdateSheet!$I:$I, J735, UpdateSheet!$G:$G, "&lt;=" &amp; D735)) * (UpdateSheet!$H:$H=G735) *(UpdateSheet!$I:$I=J735), 0))), "")) +
(IFNA(IF(A735="", "", INDEX(UpdateSheet!$O:$O, MATCH(1, (UpdateSheet!$G:$G=MAXIFS(UpdateSheet!$G:$G, UpdateSheet!$M:$M, K735,UpdateSheet!$N:$N, N735, UpdateSheet!$G:$G, "&lt;=" &amp; D735)) * (UpdateSheet!$M:$M=K735) *(UpdateSheet!$N:$N=N735), 0))), ""))
)
</f>
        <v>35500</v>
      </c>
      <c r="R735" s="81">
        <v>26000.0</v>
      </c>
      <c r="S735" s="53" t="s">
        <v>126</v>
      </c>
      <c r="T735" s="87"/>
      <c r="U735" s="84" t="s">
        <v>97</v>
      </c>
      <c r="V735" s="84" t="s">
        <v>97</v>
      </c>
      <c r="W735" s="85" t="b">
        <f t="shared" si="1"/>
        <v>0</v>
      </c>
      <c r="X735" s="63"/>
      <c r="Y735" s="53" t="s">
        <v>1170</v>
      </c>
      <c r="Z735" s="53" t="s">
        <v>1163</v>
      </c>
    </row>
    <row r="736">
      <c r="A736" s="75" t="s">
        <v>1171</v>
      </c>
      <c r="B736" s="74">
        <v>8.066572414E9</v>
      </c>
      <c r="C736" s="75" t="s">
        <v>131</v>
      </c>
      <c r="D736" s="76">
        <v>45929.33346064815</v>
      </c>
      <c r="E736" s="75" t="s">
        <v>85</v>
      </c>
      <c r="F736" s="75" t="s">
        <v>129</v>
      </c>
      <c r="G736" s="77" t="s">
        <v>14</v>
      </c>
      <c r="H736" s="77">
        <v>1.0</v>
      </c>
      <c r="I736" s="80"/>
      <c r="J736" s="77">
        <v>1.0</v>
      </c>
      <c r="K736" s="79" t="s">
        <v>97</v>
      </c>
      <c r="L736" s="79"/>
      <c r="M736" s="80"/>
      <c r="N736" s="79"/>
      <c r="O736" s="81">
        <f t="array" ref="O736">IF(A736="", "", (IFNA(IF(A736="", "", INDEX(UpdateSheet!$L:$L, MATCH(1, (UpdateSheet!$G:$G=MAXIFS(UpdateSheet!$G:$G, UpdateSheet!$H:$H, G736, UpdateSheet!$G:$G, "&lt;=" &amp; D736)) * (UpdateSheet!$H:$H=G736), 0))), "") * J736) +
(IFNA(IF(A736="", "", INDEX(UpdateSheet!$P:$P, MATCH(1, (UpdateSheet!$G:$G=MAXIFS(UpdateSheet!$G:$G, UpdateSheet!$M:$M, K736, UpdateSheet!$G:$G, "&lt;=" &amp; D736)) * (UpdateSheet!$M:$M=K736), 0))), "") * N736)
)
</f>
        <v>9500</v>
      </c>
      <c r="P736" s="55">
        <v>4000.0</v>
      </c>
      <c r="Q736" s="82">
        <f t="array" ref="Q736">IF(A736="", "", (IFNA(IF(A736="", "", INDEX(UpdateSheet!$K:$K, MATCH(1, (UpdateSheet!$G:$G=MAXIFS(UpdateSheet!$G:$G, UpdateSheet!$H:$H, G736, UpdateSheet!$I:$I, J736, UpdateSheet!$G:$G, "&lt;=" &amp; D736)) * (UpdateSheet!$H:$H=G736) *(UpdateSheet!$I:$I=J736), 0))), "")) +
(IFNA(IF(A736="", "", INDEX(UpdateSheet!$O:$O, MATCH(1, (UpdateSheet!$G:$G=MAXIFS(UpdateSheet!$G:$G, UpdateSheet!$M:$M, K736,UpdateSheet!$N:$N, N736, UpdateSheet!$G:$G, "&lt;=" &amp; D736)) * (UpdateSheet!$M:$M=K736) *(UpdateSheet!$N:$N=N736), 0))), ""))
)
</f>
        <v>35500</v>
      </c>
      <c r="R736" s="81">
        <v>22000.0</v>
      </c>
      <c r="S736" s="53" t="s">
        <v>72</v>
      </c>
      <c r="T736" s="83">
        <v>45929.0</v>
      </c>
      <c r="U736" s="84" t="s">
        <v>85</v>
      </c>
      <c r="V736" s="84" t="s">
        <v>129</v>
      </c>
      <c r="W736" s="85" t="b">
        <f t="shared" si="1"/>
        <v>1</v>
      </c>
      <c r="X736" s="53" t="s">
        <v>55</v>
      </c>
      <c r="Y736" s="63"/>
      <c r="Z736" s="53" t="s">
        <v>1163</v>
      </c>
    </row>
    <row r="737">
      <c r="A737" s="75" t="s">
        <v>1172</v>
      </c>
      <c r="B737" s="74">
        <v>8.037577112E9</v>
      </c>
      <c r="C737" s="75" t="s">
        <v>270</v>
      </c>
      <c r="D737" s="76">
        <v>45929.36871527778</v>
      </c>
      <c r="E737" s="75" t="s">
        <v>85</v>
      </c>
      <c r="F737" s="75" t="s">
        <v>129</v>
      </c>
      <c r="G737" s="77" t="s">
        <v>14</v>
      </c>
      <c r="H737" s="77">
        <v>1.0</v>
      </c>
      <c r="I737" s="80"/>
      <c r="J737" s="77">
        <v>1.0</v>
      </c>
      <c r="K737" s="79" t="s">
        <v>97</v>
      </c>
      <c r="L737" s="79"/>
      <c r="M737" s="80"/>
      <c r="N737" s="79"/>
      <c r="O737" s="81">
        <f t="array" ref="O737">IF(A737="", "", (IFNA(IF(A737="", "", INDEX(UpdateSheet!$L:$L, MATCH(1, (UpdateSheet!$G:$G=MAXIFS(UpdateSheet!$G:$G, UpdateSheet!$H:$H, G737, UpdateSheet!$G:$G, "&lt;=" &amp; D737)) * (UpdateSheet!$H:$H=G737), 0))), "") * J737) +
(IFNA(IF(A737="", "", INDEX(UpdateSheet!$P:$P, MATCH(1, (UpdateSheet!$G:$G=MAXIFS(UpdateSheet!$G:$G, UpdateSheet!$M:$M, K737, UpdateSheet!$G:$G, "&lt;=" &amp; D737)) * (UpdateSheet!$M:$M=K737), 0))), "") * N737)
)
</f>
        <v>9500</v>
      </c>
      <c r="P737" s="86"/>
      <c r="Q737" s="82">
        <f t="array" ref="Q737">IF(A737="", "", (IFNA(IF(A737="", "", INDEX(UpdateSheet!$K:$K, MATCH(1, (UpdateSheet!$G:$G=MAXIFS(UpdateSheet!$G:$G, UpdateSheet!$H:$H, G737, UpdateSheet!$I:$I, J737, UpdateSheet!$G:$G, "&lt;=" &amp; D737)) * (UpdateSheet!$H:$H=G737) *(UpdateSheet!$I:$I=J737), 0))), "")) +
(IFNA(IF(A737="", "", INDEX(UpdateSheet!$O:$O, MATCH(1, (UpdateSheet!$G:$G=MAXIFS(UpdateSheet!$G:$G, UpdateSheet!$M:$M, K737,UpdateSheet!$N:$N, N737, UpdateSheet!$G:$G, "&lt;=" &amp; D737)) * (UpdateSheet!$M:$M=K737) *(UpdateSheet!$N:$N=N737), 0))), ""))
)
</f>
        <v>35500</v>
      </c>
      <c r="R737" s="81">
        <v>26000.0</v>
      </c>
      <c r="S737" s="53" t="s">
        <v>126</v>
      </c>
      <c r="T737" s="87"/>
      <c r="U737" s="84" t="s">
        <v>97</v>
      </c>
      <c r="V737" s="84" t="s">
        <v>97</v>
      </c>
      <c r="W737" s="85" t="b">
        <f t="shared" si="1"/>
        <v>0</v>
      </c>
      <c r="X737" s="63"/>
      <c r="Y737" s="53" t="s">
        <v>1173</v>
      </c>
      <c r="Z737" s="53" t="s">
        <v>1163</v>
      </c>
    </row>
    <row r="738">
      <c r="A738" s="75" t="s">
        <v>1174</v>
      </c>
      <c r="B738" s="74">
        <v>8.027598496E9</v>
      </c>
      <c r="C738" s="75" t="s">
        <v>62</v>
      </c>
      <c r="D738" s="76">
        <v>45929.37063657407</v>
      </c>
      <c r="E738" s="75" t="s">
        <v>85</v>
      </c>
      <c r="F738" s="75" t="s">
        <v>129</v>
      </c>
      <c r="G738" s="77" t="s">
        <v>14</v>
      </c>
      <c r="H738" s="77">
        <v>1.0</v>
      </c>
      <c r="I738" s="80"/>
      <c r="J738" s="77">
        <v>1.0</v>
      </c>
      <c r="K738" s="79" t="s">
        <v>97</v>
      </c>
      <c r="L738" s="79"/>
      <c r="M738" s="80"/>
      <c r="N738" s="79"/>
      <c r="O738" s="81">
        <f t="array" ref="O738">IF(A738="", "", (IFNA(IF(A738="", "", INDEX(UpdateSheet!$L:$L, MATCH(1, (UpdateSheet!$G:$G=MAXIFS(UpdateSheet!$G:$G, UpdateSheet!$H:$H, G738, UpdateSheet!$G:$G, "&lt;=" &amp; D738)) * (UpdateSheet!$H:$H=G738), 0))), "") * J738) +
(IFNA(IF(A738="", "", INDEX(UpdateSheet!$P:$P, MATCH(1, (UpdateSheet!$G:$G=MAXIFS(UpdateSheet!$G:$G, UpdateSheet!$M:$M, K738, UpdateSheet!$G:$G, "&lt;=" &amp; D738)) * (UpdateSheet!$M:$M=K738), 0))), "") * N738)
)
</f>
        <v>9500</v>
      </c>
      <c r="P738" s="86"/>
      <c r="Q738" s="82">
        <f t="array" ref="Q738">IF(A738="", "", (IFNA(IF(A738="", "", INDEX(UpdateSheet!$K:$K, MATCH(1, (UpdateSheet!$G:$G=MAXIFS(UpdateSheet!$G:$G, UpdateSheet!$H:$H, G738, UpdateSheet!$I:$I, J738, UpdateSheet!$G:$G, "&lt;=" &amp; D738)) * (UpdateSheet!$H:$H=G738) *(UpdateSheet!$I:$I=J738), 0))), "")) +
(IFNA(IF(A738="", "", INDEX(UpdateSheet!$O:$O, MATCH(1, (UpdateSheet!$G:$G=MAXIFS(UpdateSheet!$G:$G, UpdateSheet!$M:$M, K738,UpdateSheet!$N:$N, N738, UpdateSheet!$G:$G, "&lt;=" &amp; D738)) * (UpdateSheet!$M:$M=K738) *(UpdateSheet!$N:$N=N738), 0))), ""))
)
</f>
        <v>35500</v>
      </c>
      <c r="R738" s="81">
        <v>26000.0</v>
      </c>
      <c r="S738" s="63" t="str">
        <f t="shared" ref="S738:S739" si="70">if(A738="","","Pending")</f>
        <v>Pending</v>
      </c>
      <c r="T738" s="87"/>
      <c r="U738" s="84" t="s">
        <v>97</v>
      </c>
      <c r="V738" s="84" t="s">
        <v>97</v>
      </c>
      <c r="W738" s="85" t="b">
        <f t="shared" si="1"/>
        <v>0</v>
      </c>
      <c r="X738" s="63"/>
      <c r="Y738" s="53" t="s">
        <v>1175</v>
      </c>
      <c r="Z738" s="53" t="s">
        <v>1163</v>
      </c>
    </row>
    <row r="739">
      <c r="A739" s="75" t="s">
        <v>1176</v>
      </c>
      <c r="B739" s="74">
        <v>7.038737544E9</v>
      </c>
      <c r="C739" s="75" t="s">
        <v>191</v>
      </c>
      <c r="D739" s="76">
        <v>45929.39260416667</v>
      </c>
      <c r="E739" s="75" t="s">
        <v>85</v>
      </c>
      <c r="F739" s="75" t="s">
        <v>129</v>
      </c>
      <c r="G739" s="77" t="s">
        <v>14</v>
      </c>
      <c r="H739" s="77">
        <v>1.0</v>
      </c>
      <c r="I739" s="80"/>
      <c r="J739" s="77">
        <v>1.0</v>
      </c>
      <c r="K739" s="79" t="s">
        <v>97</v>
      </c>
      <c r="L739" s="79"/>
      <c r="M739" s="80"/>
      <c r="N739" s="79"/>
      <c r="O739" s="81">
        <f t="array" ref="O739">IF(A739="", "", (IFNA(IF(A739="", "", INDEX(UpdateSheet!$L:$L, MATCH(1, (UpdateSheet!$G:$G=MAXIFS(UpdateSheet!$G:$G, UpdateSheet!$H:$H, G739, UpdateSheet!$G:$G, "&lt;=" &amp; D739)) * (UpdateSheet!$H:$H=G739), 0))), "") * J739) +
(IFNA(IF(A739="", "", INDEX(UpdateSheet!$P:$P, MATCH(1, (UpdateSheet!$G:$G=MAXIFS(UpdateSheet!$G:$G, UpdateSheet!$M:$M, K739, UpdateSheet!$G:$G, "&lt;=" &amp; D739)) * (UpdateSheet!$M:$M=K739), 0))), "") * N739)
)
</f>
        <v>9500</v>
      </c>
      <c r="P739" s="86"/>
      <c r="Q739" s="82">
        <f t="array" ref="Q739">IF(A739="", "", (IFNA(IF(A739="", "", INDEX(UpdateSheet!$K:$K, MATCH(1, (UpdateSheet!$G:$G=MAXIFS(UpdateSheet!$G:$G, UpdateSheet!$H:$H, G739, UpdateSheet!$I:$I, J739, UpdateSheet!$G:$G, "&lt;=" &amp; D739)) * (UpdateSheet!$H:$H=G739) *(UpdateSheet!$I:$I=J739), 0))), "")) +
(IFNA(IF(A739="", "", INDEX(UpdateSheet!$O:$O, MATCH(1, (UpdateSheet!$G:$G=MAXIFS(UpdateSheet!$G:$G, UpdateSheet!$M:$M, K739,UpdateSheet!$N:$N, N739, UpdateSheet!$G:$G, "&lt;=" &amp; D739)) * (UpdateSheet!$M:$M=K739) *(UpdateSheet!$N:$N=N739), 0))), ""))
)
</f>
        <v>35500</v>
      </c>
      <c r="R739" s="81">
        <v>26000.0</v>
      </c>
      <c r="S739" s="63" t="str">
        <f t="shared" si="70"/>
        <v>Pending</v>
      </c>
      <c r="T739" s="87"/>
      <c r="U739" s="84" t="s">
        <v>97</v>
      </c>
      <c r="V739" s="84" t="s">
        <v>97</v>
      </c>
      <c r="W739" s="85" t="b">
        <f t="shared" si="1"/>
        <v>0</v>
      </c>
      <c r="X739" s="63"/>
      <c r="Y739" s="53" t="s">
        <v>1177</v>
      </c>
      <c r="Z739" s="53" t="s">
        <v>1163</v>
      </c>
    </row>
    <row r="740">
      <c r="A740" s="75" t="s">
        <v>1178</v>
      </c>
      <c r="B740" s="74">
        <v>7.015420769E9</v>
      </c>
      <c r="C740" s="75" t="s">
        <v>27</v>
      </c>
      <c r="D740" s="76">
        <v>45929.39674768518</v>
      </c>
      <c r="E740" s="75" t="s">
        <v>85</v>
      </c>
      <c r="F740" s="75" t="s">
        <v>129</v>
      </c>
      <c r="G740" s="77" t="s">
        <v>14</v>
      </c>
      <c r="H740" s="77">
        <v>4.0</v>
      </c>
      <c r="I740" s="80"/>
      <c r="J740" s="77">
        <v>4.0</v>
      </c>
      <c r="K740" s="79" t="s">
        <v>19</v>
      </c>
      <c r="L740" s="79">
        <v>200.0</v>
      </c>
      <c r="M740" s="80"/>
      <c r="N740" s="79">
        <v>200.0</v>
      </c>
      <c r="O740" s="81">
        <f t="array" ref="O740">IF(A740="", "", (IFNA(IF(A740="", "", INDEX(UpdateSheet!$L:$L, MATCH(1, (UpdateSheet!$G:$G=MAXIFS(UpdateSheet!$G:$G, UpdateSheet!$H:$H, G740, UpdateSheet!$G:$G, "&lt;=" &amp; D740)) * (UpdateSheet!$H:$H=G740), 0))), "") * J740) +
(IFNA(IF(A740="", "", INDEX(UpdateSheet!$P:$P, MATCH(1, (UpdateSheet!$G:$G=MAXIFS(UpdateSheet!$G:$G, UpdateSheet!$M:$M, K740, UpdateSheet!$G:$G, "&lt;=" &amp; D740)) * (UpdateSheet!$M:$M=K740), 0))), "") * N740)
)
</f>
        <v>68000</v>
      </c>
      <c r="P740" s="55">
        <v>4000.0</v>
      </c>
      <c r="Q740" s="82">
        <f t="array" ref="Q740">IF(A740="", "", (IFNA(IF(A740="", "", INDEX(UpdateSheet!$K:$K, MATCH(1, (UpdateSheet!$G:$G=MAXIFS(UpdateSheet!$G:$G, UpdateSheet!$H:$H, G740, UpdateSheet!$I:$I, J740, UpdateSheet!$G:$G, "&lt;=" &amp; D740)) * (UpdateSheet!$H:$H=G740) *(UpdateSheet!$I:$I=J740), 0))), "")) +
(IFNA(IF(A740="", "", INDEX(UpdateSheet!$O:$O, MATCH(1, (UpdateSheet!$G:$G=MAXIFS(UpdateSheet!$G:$G, UpdateSheet!$M:$M, K740,UpdateSheet!$N:$N, N740, UpdateSheet!$G:$G, "&lt;=" &amp; D740)) * (UpdateSheet!$M:$M=K740) *(UpdateSheet!$N:$N=N740), 0))), ""))
)
</f>
        <v>167000</v>
      </c>
      <c r="R740" s="81">
        <v>95000.0</v>
      </c>
      <c r="S740" s="53" t="s">
        <v>72</v>
      </c>
      <c r="T740" s="83">
        <v>45929.0</v>
      </c>
      <c r="U740" s="84" t="s">
        <v>85</v>
      </c>
      <c r="V740" s="84" t="s">
        <v>129</v>
      </c>
      <c r="W740" s="85" t="b">
        <f t="shared" si="1"/>
        <v>1</v>
      </c>
      <c r="X740" s="53" t="s">
        <v>57</v>
      </c>
      <c r="Y740" s="53"/>
      <c r="Z740" s="53" t="s">
        <v>1163</v>
      </c>
    </row>
    <row r="741">
      <c r="A741" s="75" t="s">
        <v>1179</v>
      </c>
      <c r="B741" s="74">
        <v>8.060288439E9</v>
      </c>
      <c r="C741" s="75" t="s">
        <v>62</v>
      </c>
      <c r="D741" s="76">
        <v>45929.399930555555</v>
      </c>
      <c r="E741" s="75" t="s">
        <v>85</v>
      </c>
      <c r="F741" s="75" t="s">
        <v>129</v>
      </c>
      <c r="G741" s="77" t="s">
        <v>14</v>
      </c>
      <c r="H741" s="77">
        <v>1.0</v>
      </c>
      <c r="I741" s="80"/>
      <c r="J741" s="77">
        <v>1.0</v>
      </c>
      <c r="K741" s="79" t="s">
        <v>97</v>
      </c>
      <c r="L741" s="79"/>
      <c r="M741" s="80"/>
      <c r="N741" s="79"/>
      <c r="O741" s="81">
        <f t="array" ref="O741">IF(A741="", "", (IFNA(IF(A741="", "", INDEX(UpdateSheet!$L:$L, MATCH(1, (UpdateSheet!$G:$G=MAXIFS(UpdateSheet!$G:$G, UpdateSheet!$H:$H, G741, UpdateSheet!$G:$G, "&lt;=" &amp; D741)) * (UpdateSheet!$H:$H=G741), 0))), "") * J741) +
(IFNA(IF(A741="", "", INDEX(UpdateSheet!$P:$P, MATCH(1, (UpdateSheet!$G:$G=MAXIFS(UpdateSheet!$G:$G, UpdateSheet!$M:$M, K741, UpdateSheet!$G:$G, "&lt;=" &amp; D741)) * (UpdateSheet!$M:$M=K741), 0))), "") * N741)
)
</f>
        <v>9500</v>
      </c>
      <c r="P741" s="86"/>
      <c r="Q741" s="82">
        <f t="array" ref="Q741">IF(A741="", "", (IFNA(IF(A741="", "", INDEX(UpdateSheet!$K:$K, MATCH(1, (UpdateSheet!$G:$G=MAXIFS(UpdateSheet!$G:$G, UpdateSheet!$H:$H, G741, UpdateSheet!$I:$I, J741, UpdateSheet!$G:$G, "&lt;=" &amp; D741)) * (UpdateSheet!$H:$H=G741) *(UpdateSheet!$I:$I=J741), 0))), "")) +
(IFNA(IF(A741="", "", INDEX(UpdateSheet!$O:$O, MATCH(1, (UpdateSheet!$G:$G=MAXIFS(UpdateSheet!$G:$G, UpdateSheet!$M:$M, K741,UpdateSheet!$N:$N, N741, UpdateSheet!$G:$G, "&lt;=" &amp; D741)) * (UpdateSheet!$M:$M=K741) *(UpdateSheet!$N:$N=N741), 0))), ""))
)
</f>
        <v>35500</v>
      </c>
      <c r="R741" s="81">
        <v>26000.0</v>
      </c>
      <c r="S741" s="63" t="str">
        <f>if(A741="","","Pending")</f>
        <v>Pending</v>
      </c>
      <c r="T741" s="87"/>
      <c r="U741" s="84" t="s">
        <v>97</v>
      </c>
      <c r="V741" s="84" t="s">
        <v>97</v>
      </c>
      <c r="W741" s="85" t="b">
        <f t="shared" si="1"/>
        <v>0</v>
      </c>
      <c r="X741" s="63"/>
      <c r="Y741" s="53" t="s">
        <v>1180</v>
      </c>
      <c r="Z741" s="53" t="s">
        <v>1163</v>
      </c>
    </row>
    <row r="742">
      <c r="A742" s="75" t="s">
        <v>1181</v>
      </c>
      <c r="B742" s="74">
        <v>8.033886998E9</v>
      </c>
      <c r="C742" s="75" t="s">
        <v>52</v>
      </c>
      <c r="D742" s="76">
        <v>45929.403703703705</v>
      </c>
      <c r="E742" s="75" t="s">
        <v>85</v>
      </c>
      <c r="F742" s="75" t="s">
        <v>129</v>
      </c>
      <c r="G742" s="77" t="s">
        <v>14</v>
      </c>
      <c r="H742" s="77">
        <v>4.0</v>
      </c>
      <c r="I742" s="80"/>
      <c r="J742" s="77">
        <v>4.0</v>
      </c>
      <c r="K742" s="79" t="s">
        <v>97</v>
      </c>
      <c r="L742" s="79"/>
      <c r="M742" s="80"/>
      <c r="N742" s="79"/>
      <c r="O742" s="81">
        <f t="array" ref="O742">IF(A742="", "", (IFNA(IF(A742="", "", INDEX(UpdateSheet!$L:$L, MATCH(1, (UpdateSheet!$G:$G=MAXIFS(UpdateSheet!$G:$G, UpdateSheet!$H:$H, G742, UpdateSheet!$G:$G, "&lt;=" &amp; D742)) * (UpdateSheet!$H:$H=G742), 0))), "") * J742) +
(IFNA(IF(A742="", "", INDEX(UpdateSheet!$P:$P, MATCH(1, (UpdateSheet!$G:$G=MAXIFS(UpdateSheet!$G:$G, UpdateSheet!$M:$M, K742, UpdateSheet!$G:$G, "&lt;=" &amp; D742)) * (UpdateSheet!$M:$M=K742), 0))), "") * N742)
)
</f>
        <v>38000</v>
      </c>
      <c r="P742" s="55">
        <v>8000.0</v>
      </c>
      <c r="Q742" s="82">
        <f t="array" ref="Q742">IF(A742="", "", (IFNA(IF(A742="", "", INDEX(UpdateSheet!$K:$K, MATCH(1, (UpdateSheet!$G:$G=MAXIFS(UpdateSheet!$G:$G, UpdateSheet!$H:$H, G742, UpdateSheet!$I:$I, J742, UpdateSheet!$G:$G, "&lt;=" &amp; D742)) * (UpdateSheet!$H:$H=G742) *(UpdateSheet!$I:$I=J742), 0))), "")) +
(IFNA(IF(A742="", "", INDEX(UpdateSheet!$O:$O, MATCH(1, (UpdateSheet!$G:$G=MAXIFS(UpdateSheet!$G:$G, UpdateSheet!$M:$M, K742,UpdateSheet!$N:$N, N742, UpdateSheet!$G:$G, "&lt;=" &amp; D742)) * (UpdateSheet!$M:$M=K742) *(UpdateSheet!$N:$N=N742), 0))), ""))
)
</f>
        <v>82500</v>
      </c>
      <c r="R742" s="81">
        <v>36500.0</v>
      </c>
      <c r="S742" s="53" t="s">
        <v>72</v>
      </c>
      <c r="T742" s="83">
        <v>45933.0</v>
      </c>
      <c r="U742" s="84" t="s">
        <v>86</v>
      </c>
      <c r="V742" s="84" t="s">
        <v>129</v>
      </c>
      <c r="W742" s="85" t="b">
        <f t="shared" si="1"/>
        <v>1</v>
      </c>
      <c r="X742" s="53" t="s">
        <v>51</v>
      </c>
      <c r="Y742" s="53"/>
      <c r="Z742" s="53" t="s">
        <v>1163</v>
      </c>
    </row>
    <row r="743">
      <c r="A743" s="75" t="s">
        <v>1182</v>
      </c>
      <c r="B743" s="74">
        <v>8.137526024E9</v>
      </c>
      <c r="C743" s="75" t="s">
        <v>62</v>
      </c>
      <c r="D743" s="76">
        <v>45929.47820601852</v>
      </c>
      <c r="E743" s="75" t="s">
        <v>85</v>
      </c>
      <c r="F743" s="75" t="s">
        <v>129</v>
      </c>
      <c r="G743" s="77" t="s">
        <v>14</v>
      </c>
      <c r="H743" s="77">
        <v>1.0</v>
      </c>
      <c r="I743" s="80"/>
      <c r="J743" s="77">
        <v>1.0</v>
      </c>
      <c r="K743" s="79" t="s">
        <v>97</v>
      </c>
      <c r="L743" s="79"/>
      <c r="M743" s="80"/>
      <c r="N743" s="79"/>
      <c r="O743" s="81">
        <f t="array" ref="O743">IF(A743="", "", (IFNA(IF(A743="", "", INDEX(UpdateSheet!$L:$L, MATCH(1, (UpdateSheet!$G:$G=MAXIFS(UpdateSheet!$G:$G, UpdateSheet!$H:$H, G743, UpdateSheet!$G:$G, "&lt;=" &amp; D743)) * (UpdateSheet!$H:$H=G743), 0))), "") * J743) +
(IFNA(IF(A743="", "", INDEX(UpdateSheet!$P:$P, MATCH(1, (UpdateSheet!$G:$G=MAXIFS(UpdateSheet!$G:$G, UpdateSheet!$M:$M, K743, UpdateSheet!$G:$G, "&lt;=" &amp; D743)) * (UpdateSheet!$M:$M=K743), 0))), "") * N743)
)
</f>
        <v>9500</v>
      </c>
      <c r="P743" s="86"/>
      <c r="Q743" s="82">
        <f t="array" ref="Q743">IF(A743="", "", (IFNA(IF(A743="", "", INDEX(UpdateSheet!$K:$K, MATCH(1, (UpdateSheet!$G:$G=MAXIFS(UpdateSheet!$G:$G, UpdateSheet!$H:$H, G743, UpdateSheet!$I:$I, J743, UpdateSheet!$G:$G, "&lt;=" &amp; D743)) * (UpdateSheet!$H:$H=G743) *(UpdateSheet!$I:$I=J743), 0))), "")) +
(IFNA(IF(A743="", "", INDEX(UpdateSheet!$O:$O, MATCH(1, (UpdateSheet!$G:$G=MAXIFS(UpdateSheet!$G:$G, UpdateSheet!$M:$M, K743,UpdateSheet!$N:$N, N743, UpdateSheet!$G:$G, "&lt;=" &amp; D743)) * (UpdateSheet!$M:$M=K743) *(UpdateSheet!$N:$N=N743), 0))), ""))
)
</f>
        <v>35500</v>
      </c>
      <c r="R743" s="81">
        <v>26000.0</v>
      </c>
      <c r="S743" s="63" t="str">
        <f>if(A743="","","Pending")</f>
        <v>Pending</v>
      </c>
      <c r="T743" s="87"/>
      <c r="U743" s="84" t="s">
        <v>97</v>
      </c>
      <c r="V743" s="84" t="s">
        <v>97</v>
      </c>
      <c r="W743" s="85" t="b">
        <f t="shared" si="1"/>
        <v>0</v>
      </c>
      <c r="X743" s="63"/>
      <c r="Y743" s="53" t="s">
        <v>1183</v>
      </c>
      <c r="Z743" s="53" t="s">
        <v>1163</v>
      </c>
    </row>
    <row r="744">
      <c r="A744" s="75" t="s">
        <v>1184</v>
      </c>
      <c r="B744" s="74">
        <v>8.034261818E9</v>
      </c>
      <c r="C744" s="75" t="s">
        <v>191</v>
      </c>
      <c r="D744" s="76">
        <v>45929.53165509259</v>
      </c>
      <c r="E744" s="75" t="s">
        <v>85</v>
      </c>
      <c r="F744" s="75" t="s">
        <v>129</v>
      </c>
      <c r="G744" s="77" t="s">
        <v>14</v>
      </c>
      <c r="H744" s="77">
        <v>1.0</v>
      </c>
      <c r="I744" s="80"/>
      <c r="J744" s="77">
        <v>1.0</v>
      </c>
      <c r="K744" s="79" t="s">
        <v>97</v>
      </c>
      <c r="L744" s="79"/>
      <c r="M744" s="80"/>
      <c r="N744" s="79"/>
      <c r="O744" s="81">
        <f t="array" ref="O744">IF(A744="", "", (IFNA(IF(A744="", "", INDEX(UpdateSheet!$L:$L, MATCH(1, (UpdateSheet!$G:$G=MAXIFS(UpdateSheet!$G:$G, UpdateSheet!$H:$H, G744, UpdateSheet!$G:$G, "&lt;=" &amp; D744)) * (UpdateSheet!$H:$H=G744), 0))), "") * J744) +
(IFNA(IF(A744="", "", INDEX(UpdateSheet!$P:$P, MATCH(1, (UpdateSheet!$G:$G=MAXIFS(UpdateSheet!$G:$G, UpdateSheet!$M:$M, K744, UpdateSheet!$G:$G, "&lt;=" &amp; D744)) * (UpdateSheet!$M:$M=K744), 0))), "") * N744)
)
</f>
        <v>9500</v>
      </c>
      <c r="P744" s="86"/>
      <c r="Q744" s="82">
        <f t="array" ref="Q744">IF(A744="", "", (IFNA(IF(A744="", "", INDEX(UpdateSheet!$K:$K, MATCH(1, (UpdateSheet!$G:$G=MAXIFS(UpdateSheet!$G:$G, UpdateSheet!$H:$H, G744, UpdateSheet!$I:$I, J744, UpdateSheet!$G:$G, "&lt;=" &amp; D744)) * (UpdateSheet!$H:$H=G744) *(UpdateSheet!$I:$I=J744), 0))), "")) +
(IFNA(IF(A744="", "", INDEX(UpdateSheet!$O:$O, MATCH(1, (UpdateSheet!$G:$G=MAXIFS(UpdateSheet!$G:$G, UpdateSheet!$M:$M, K744,UpdateSheet!$N:$N, N744, UpdateSheet!$G:$G, "&lt;=" &amp; D744)) * (UpdateSheet!$M:$M=K744) *(UpdateSheet!$N:$N=N744), 0))), ""))
)
</f>
        <v>35500</v>
      </c>
      <c r="R744" s="81">
        <v>26000.0</v>
      </c>
      <c r="S744" s="53" t="s">
        <v>126</v>
      </c>
      <c r="T744" s="87"/>
      <c r="U744" s="84" t="s">
        <v>97</v>
      </c>
      <c r="V744" s="84" t="s">
        <v>97</v>
      </c>
      <c r="W744" s="85" t="b">
        <f t="shared" si="1"/>
        <v>0</v>
      </c>
      <c r="X744" s="63"/>
      <c r="Y744" s="53" t="s">
        <v>1185</v>
      </c>
      <c r="Z744" s="53" t="s">
        <v>1163</v>
      </c>
    </row>
    <row r="745">
      <c r="A745" s="75" t="s">
        <v>1186</v>
      </c>
      <c r="B745" s="74">
        <v>9.069677118E9</v>
      </c>
      <c r="C745" s="75" t="s">
        <v>156</v>
      </c>
      <c r="D745" s="76">
        <v>45929.56109953704</v>
      </c>
      <c r="E745" s="75" t="s">
        <v>85</v>
      </c>
      <c r="F745" s="75" t="s">
        <v>129</v>
      </c>
      <c r="G745" s="77" t="s">
        <v>14</v>
      </c>
      <c r="H745" s="77">
        <v>1.0</v>
      </c>
      <c r="I745" s="80"/>
      <c r="J745" s="77">
        <v>1.0</v>
      </c>
      <c r="K745" s="79" t="s">
        <v>97</v>
      </c>
      <c r="L745" s="79"/>
      <c r="M745" s="80"/>
      <c r="N745" s="79"/>
      <c r="O745" s="81">
        <f t="array" ref="O745">IF(A745="", "", (IFNA(IF(A745="", "", INDEX(UpdateSheet!$L:$L, MATCH(1, (UpdateSheet!$G:$G=MAXIFS(UpdateSheet!$G:$G, UpdateSheet!$H:$H, G745, UpdateSheet!$G:$G, "&lt;=" &amp; D745)) * (UpdateSheet!$H:$H=G745), 0))), "") * J745) +
(IFNA(IF(A745="", "", INDEX(UpdateSheet!$P:$P, MATCH(1, (UpdateSheet!$G:$G=MAXIFS(UpdateSheet!$G:$G, UpdateSheet!$M:$M, K745, UpdateSheet!$G:$G, "&lt;=" &amp; D745)) * (UpdateSheet!$M:$M=K745), 0))), "") * N745)
)
</f>
        <v>9500</v>
      </c>
      <c r="P745" s="86"/>
      <c r="Q745" s="82">
        <f t="array" ref="Q745">IF(A745="", "", (IFNA(IF(A745="", "", INDEX(UpdateSheet!$K:$K, MATCH(1, (UpdateSheet!$G:$G=MAXIFS(UpdateSheet!$G:$G, UpdateSheet!$H:$H, G745, UpdateSheet!$I:$I, J745, UpdateSheet!$G:$G, "&lt;=" &amp; D745)) * (UpdateSheet!$H:$H=G745) *(UpdateSheet!$I:$I=J745), 0))), "")) +
(IFNA(IF(A745="", "", INDEX(UpdateSheet!$O:$O, MATCH(1, (UpdateSheet!$G:$G=MAXIFS(UpdateSheet!$G:$G, UpdateSheet!$M:$M, K745,UpdateSheet!$N:$N, N745, UpdateSheet!$G:$G, "&lt;=" &amp; D745)) * (UpdateSheet!$M:$M=K745) *(UpdateSheet!$N:$N=N745), 0))), ""))
)
</f>
        <v>35500</v>
      </c>
      <c r="R745" s="81">
        <v>26000.0</v>
      </c>
      <c r="S745" s="53" t="s">
        <v>126</v>
      </c>
      <c r="T745" s="87"/>
      <c r="U745" s="84" t="s">
        <v>97</v>
      </c>
      <c r="V745" s="84" t="s">
        <v>97</v>
      </c>
      <c r="W745" s="85" t="b">
        <f t="shared" si="1"/>
        <v>0</v>
      </c>
      <c r="X745" s="63"/>
      <c r="Y745" s="53" t="s">
        <v>1187</v>
      </c>
      <c r="Z745" s="53" t="s">
        <v>1163</v>
      </c>
    </row>
    <row r="746">
      <c r="A746" s="75" t="s">
        <v>1188</v>
      </c>
      <c r="B746" s="74">
        <v>7.040681881E9</v>
      </c>
      <c r="C746" s="75" t="s">
        <v>18</v>
      </c>
      <c r="D746" s="76">
        <v>45929.651967592596</v>
      </c>
      <c r="E746" s="75" t="s">
        <v>85</v>
      </c>
      <c r="F746" s="75" t="s">
        <v>129</v>
      </c>
      <c r="G746" s="77" t="s">
        <v>14</v>
      </c>
      <c r="H746" s="77">
        <v>1.0</v>
      </c>
      <c r="I746" s="80"/>
      <c r="J746" s="77">
        <v>1.0</v>
      </c>
      <c r="K746" s="79" t="s">
        <v>97</v>
      </c>
      <c r="L746" s="79"/>
      <c r="M746" s="80"/>
      <c r="N746" s="79"/>
      <c r="O746" s="81">
        <f t="array" ref="O746">IF(A746="", "", (IFNA(IF(A746="", "", INDEX(UpdateSheet!$L:$L, MATCH(1, (UpdateSheet!$G:$G=MAXIFS(UpdateSheet!$G:$G, UpdateSheet!$H:$H, G746, UpdateSheet!$G:$G, "&lt;=" &amp; D746)) * (UpdateSheet!$H:$H=G746), 0))), "") * J746) +
(IFNA(IF(A746="", "", INDEX(UpdateSheet!$P:$P, MATCH(1, (UpdateSheet!$G:$G=MAXIFS(UpdateSheet!$G:$G, UpdateSheet!$M:$M, K746, UpdateSheet!$G:$G, "&lt;=" &amp; D746)) * (UpdateSheet!$M:$M=K746), 0))), "") * N746)
)
</f>
        <v>9500</v>
      </c>
      <c r="P746" s="86"/>
      <c r="Q746" s="82">
        <f t="array" ref="Q746">IF(A746="", "", (IFNA(IF(A746="", "", INDEX(UpdateSheet!$K:$K, MATCH(1, (UpdateSheet!$G:$G=MAXIFS(UpdateSheet!$G:$G, UpdateSheet!$H:$H, G746, UpdateSheet!$I:$I, J746, UpdateSheet!$G:$G, "&lt;=" &amp; D746)) * (UpdateSheet!$H:$H=G746) *(UpdateSheet!$I:$I=J746), 0))), "")) +
(IFNA(IF(A746="", "", INDEX(UpdateSheet!$O:$O, MATCH(1, (UpdateSheet!$G:$G=MAXIFS(UpdateSheet!$G:$G, UpdateSheet!$M:$M, K746,UpdateSheet!$N:$N, N746, UpdateSheet!$G:$G, "&lt;=" &amp; D746)) * (UpdateSheet!$M:$M=K746) *(UpdateSheet!$N:$N=N746), 0))), ""))
)
</f>
        <v>35500</v>
      </c>
      <c r="R746" s="81">
        <v>26000.0</v>
      </c>
      <c r="S746" s="53" t="s">
        <v>126</v>
      </c>
      <c r="T746" s="87"/>
      <c r="U746" s="84" t="s">
        <v>97</v>
      </c>
      <c r="V746" s="84" t="s">
        <v>97</v>
      </c>
      <c r="W746" s="85" t="b">
        <f t="shared" si="1"/>
        <v>0</v>
      </c>
      <c r="X746" s="63"/>
      <c r="Y746" s="53" t="s">
        <v>1189</v>
      </c>
      <c r="Z746" s="53" t="s">
        <v>1163</v>
      </c>
    </row>
    <row r="747">
      <c r="A747" s="75" t="s">
        <v>1190</v>
      </c>
      <c r="B747" s="94">
        <v>8.033360541E9</v>
      </c>
      <c r="C747" s="75" t="s">
        <v>131</v>
      </c>
      <c r="D747" s="76">
        <v>45930.296331018515</v>
      </c>
      <c r="E747" s="75" t="s">
        <v>85</v>
      </c>
      <c r="F747" s="75" t="s">
        <v>129</v>
      </c>
      <c r="G747" s="77" t="s">
        <v>14</v>
      </c>
      <c r="H747" s="77">
        <v>1.0</v>
      </c>
      <c r="I747" s="80"/>
      <c r="J747" s="77">
        <v>1.0</v>
      </c>
      <c r="K747" s="79" t="s">
        <v>97</v>
      </c>
      <c r="L747" s="79"/>
      <c r="M747" s="80"/>
      <c r="N747" s="79"/>
      <c r="O747" s="81">
        <f t="array" ref="O747">IF(A747="", "", (IFNA(IF(A747="", "", INDEX(UpdateSheet!$L:$L, MATCH(1, (UpdateSheet!$G:$G=MAXIFS(UpdateSheet!$G:$G, UpdateSheet!$H:$H, G747, UpdateSheet!$G:$G, "&lt;=" &amp; D747)) * (UpdateSheet!$H:$H=G747), 0))), "") * J747) +
(IFNA(IF(A747="", "", INDEX(UpdateSheet!$P:$P, MATCH(1, (UpdateSheet!$G:$G=MAXIFS(UpdateSheet!$G:$G, UpdateSheet!$M:$M, K747, UpdateSheet!$G:$G, "&lt;=" &amp; D747)) * (UpdateSheet!$M:$M=K747), 0))), "") * N747)
)
</f>
        <v>9500</v>
      </c>
      <c r="P747" s="86"/>
      <c r="Q747" s="82">
        <f t="array" ref="Q747">IF(A747="", "", (IFNA(IF(A747="", "", INDEX(UpdateSheet!$K:$K, MATCH(1, (UpdateSheet!$G:$G=MAXIFS(UpdateSheet!$G:$G, UpdateSheet!$H:$H, G747, UpdateSheet!$I:$I, J747, UpdateSheet!$G:$G, "&lt;=" &amp; D747)) * (UpdateSheet!$H:$H=G747) *(UpdateSheet!$I:$I=J747), 0))), "")) +
(IFNA(IF(A747="", "", INDEX(UpdateSheet!$O:$O, MATCH(1, (UpdateSheet!$G:$G=MAXIFS(UpdateSheet!$G:$G, UpdateSheet!$M:$M, K747,UpdateSheet!$N:$N, N747, UpdateSheet!$G:$G, "&lt;=" &amp; D747)) * (UpdateSheet!$M:$M=K747) *(UpdateSheet!$N:$N=N747), 0))), ""))
)
</f>
        <v>35500</v>
      </c>
      <c r="R747" s="81">
        <v>26000.0</v>
      </c>
      <c r="S747" s="53" t="s">
        <v>126</v>
      </c>
      <c r="T747" s="87"/>
      <c r="U747" s="84" t="s">
        <v>97</v>
      </c>
      <c r="V747" s="84" t="s">
        <v>97</v>
      </c>
      <c r="W747" s="85" t="b">
        <f t="shared" si="1"/>
        <v>0</v>
      </c>
      <c r="X747" s="63"/>
      <c r="Y747" s="53" t="s">
        <v>1191</v>
      </c>
      <c r="Z747" s="53" t="s">
        <v>1163</v>
      </c>
    </row>
    <row r="748">
      <c r="A748" s="73" t="s">
        <v>1192</v>
      </c>
      <c r="B748" s="94">
        <v>8.166836428E9</v>
      </c>
      <c r="C748" s="75" t="s">
        <v>153</v>
      </c>
      <c r="D748" s="76">
        <v>45929.82543981481</v>
      </c>
      <c r="E748" s="75" t="s">
        <v>85</v>
      </c>
      <c r="F748" s="75" t="s">
        <v>129</v>
      </c>
      <c r="G748" s="77" t="s">
        <v>14</v>
      </c>
      <c r="H748" s="77">
        <v>1.0</v>
      </c>
      <c r="I748" s="80"/>
      <c r="J748" s="77">
        <v>1.0</v>
      </c>
      <c r="K748" s="79" t="s">
        <v>97</v>
      </c>
      <c r="L748" s="79"/>
      <c r="M748" s="80"/>
      <c r="N748" s="79"/>
      <c r="O748" s="81">
        <f t="array" ref="O748">IF(A748="", "", (IFNA(IF(A748="", "", INDEX(UpdateSheet!$L:$L, MATCH(1, (UpdateSheet!$G:$G=MAXIFS(UpdateSheet!$G:$G, UpdateSheet!$H:$H, G748, UpdateSheet!$G:$G, "&lt;=" &amp; D748)) * (UpdateSheet!$H:$H=G748), 0))), "") * J748) +
(IFNA(IF(A748="", "", INDEX(UpdateSheet!$P:$P, MATCH(1, (UpdateSheet!$G:$G=MAXIFS(UpdateSheet!$G:$G, UpdateSheet!$M:$M, K748, UpdateSheet!$G:$G, "&lt;=" &amp; D748)) * (UpdateSheet!$M:$M=K748), 0))), "") * N748)
)
</f>
        <v>9500</v>
      </c>
      <c r="P748" s="86"/>
      <c r="Q748" s="82">
        <f t="array" ref="Q748">IF(A748="", "", (IFNA(IF(A748="", "", INDEX(UpdateSheet!$K:$K, MATCH(1, (UpdateSheet!$G:$G=MAXIFS(UpdateSheet!$G:$G, UpdateSheet!$H:$H, G748, UpdateSheet!$I:$I, J748, UpdateSheet!$G:$G, "&lt;=" &amp; D748)) * (UpdateSheet!$H:$H=G748) *(UpdateSheet!$I:$I=J748), 0))), "")) +
(IFNA(IF(A748="", "", INDEX(UpdateSheet!$O:$O, MATCH(1, (UpdateSheet!$G:$G=MAXIFS(UpdateSheet!$G:$G, UpdateSheet!$M:$M, K748,UpdateSheet!$N:$N, N748, UpdateSheet!$G:$G, "&lt;=" &amp; D748)) * (UpdateSheet!$M:$M=K748) *(UpdateSheet!$N:$N=N748), 0))), ""))
)
</f>
        <v>35500</v>
      </c>
      <c r="R748" s="81">
        <v>26000.0</v>
      </c>
      <c r="S748" s="63" t="str">
        <f>if(A748="","","Pending")</f>
        <v>Pending</v>
      </c>
      <c r="T748" s="87"/>
      <c r="U748" s="84" t="s">
        <v>97</v>
      </c>
      <c r="V748" s="84" t="s">
        <v>97</v>
      </c>
      <c r="W748" s="85" t="b">
        <f t="shared" si="1"/>
        <v>0</v>
      </c>
      <c r="X748" s="63"/>
      <c r="Y748" s="53" t="s">
        <v>1193</v>
      </c>
      <c r="Z748" s="53" t="s">
        <v>1194</v>
      </c>
    </row>
    <row r="749">
      <c r="A749" s="75" t="s">
        <v>1195</v>
      </c>
      <c r="B749" s="94">
        <v>8.061625456E9</v>
      </c>
      <c r="C749" s="75" t="s">
        <v>27</v>
      </c>
      <c r="D749" s="76">
        <v>45930.31668981482</v>
      </c>
      <c r="E749" s="75" t="s">
        <v>85</v>
      </c>
      <c r="F749" s="75" t="s">
        <v>129</v>
      </c>
      <c r="G749" s="77" t="s">
        <v>14</v>
      </c>
      <c r="H749" s="77">
        <v>1.0</v>
      </c>
      <c r="I749" s="80"/>
      <c r="J749" s="77">
        <v>1.0</v>
      </c>
      <c r="K749" s="79" t="s">
        <v>97</v>
      </c>
      <c r="L749" s="79"/>
      <c r="M749" s="80"/>
      <c r="N749" s="79"/>
      <c r="O749" s="81">
        <f t="array" ref="O749">IF(A749="", "", (IFNA(IF(A749="", "", INDEX(UpdateSheet!$L:$L, MATCH(1, (UpdateSheet!$G:$G=MAXIFS(UpdateSheet!$G:$G, UpdateSheet!$H:$H, G749, UpdateSheet!$G:$G, "&lt;=" &amp; D749)) * (UpdateSheet!$H:$H=G749), 0))), "") * J749) +
(IFNA(IF(A749="", "", INDEX(UpdateSheet!$P:$P, MATCH(1, (UpdateSheet!$G:$G=MAXIFS(UpdateSheet!$G:$G, UpdateSheet!$M:$M, K749, UpdateSheet!$G:$G, "&lt;=" &amp; D749)) * (UpdateSheet!$M:$M=K749), 0))), "") * N749)
)
</f>
        <v>9500</v>
      </c>
      <c r="P749" s="86"/>
      <c r="Q749" s="82">
        <f t="array" ref="Q749">IF(A749="", "", (IFNA(IF(A749="", "", INDEX(UpdateSheet!$K:$K, MATCH(1, (UpdateSheet!$G:$G=MAXIFS(UpdateSheet!$G:$G, UpdateSheet!$H:$H, G749, UpdateSheet!$I:$I, J749, UpdateSheet!$G:$G, "&lt;=" &amp; D749)) * (UpdateSheet!$H:$H=G749) *(UpdateSheet!$I:$I=J749), 0))), "")) +
(IFNA(IF(A749="", "", INDEX(UpdateSheet!$O:$O, MATCH(1, (UpdateSheet!$G:$G=MAXIFS(UpdateSheet!$G:$G, UpdateSheet!$M:$M, K749,UpdateSheet!$N:$N, N749, UpdateSheet!$G:$G, "&lt;=" &amp; D749)) * (UpdateSheet!$M:$M=K749) *(UpdateSheet!$N:$N=N749), 0))), ""))
)
</f>
        <v>35500</v>
      </c>
      <c r="R749" s="81">
        <v>26000.0</v>
      </c>
      <c r="S749" s="53" t="s">
        <v>126</v>
      </c>
      <c r="T749" s="87"/>
      <c r="U749" s="84" t="s">
        <v>97</v>
      </c>
      <c r="V749" s="84" t="s">
        <v>97</v>
      </c>
      <c r="W749" s="85" t="b">
        <f t="shared" si="1"/>
        <v>0</v>
      </c>
      <c r="X749" s="63"/>
      <c r="Y749" s="53" t="s">
        <v>1196</v>
      </c>
      <c r="Z749" s="53" t="s">
        <v>1163</v>
      </c>
    </row>
    <row r="750">
      <c r="A750" s="75" t="s">
        <v>1197</v>
      </c>
      <c r="B750" s="94">
        <v>8.066298873E9</v>
      </c>
      <c r="C750" s="75" t="s">
        <v>62</v>
      </c>
      <c r="D750" s="76">
        <v>45930.34034722223</v>
      </c>
      <c r="E750" s="75" t="s">
        <v>85</v>
      </c>
      <c r="F750" s="75" t="s">
        <v>129</v>
      </c>
      <c r="G750" s="77" t="s">
        <v>14</v>
      </c>
      <c r="H750" s="77">
        <v>4.0</v>
      </c>
      <c r="I750" s="80"/>
      <c r="J750" s="77">
        <v>4.0</v>
      </c>
      <c r="K750" s="79" t="s">
        <v>19</v>
      </c>
      <c r="L750" s="79">
        <v>200.0</v>
      </c>
      <c r="M750" s="80"/>
      <c r="N750" s="79">
        <v>200.0</v>
      </c>
      <c r="O750" s="81">
        <f t="array" ref="O750">IF(A750="", "", (IFNA(IF(A750="", "", INDEX(UpdateSheet!$L:$L, MATCH(1, (UpdateSheet!$G:$G=MAXIFS(UpdateSheet!$G:$G, UpdateSheet!$H:$H, G750, UpdateSheet!$G:$G, "&lt;=" &amp; D750)) * (UpdateSheet!$H:$H=G750), 0))), "") * J750) +
(IFNA(IF(A750="", "", INDEX(UpdateSheet!$P:$P, MATCH(1, (UpdateSheet!$G:$G=MAXIFS(UpdateSheet!$G:$G, UpdateSheet!$M:$M, K750, UpdateSheet!$G:$G, "&lt;=" &amp; D750)) * (UpdateSheet!$M:$M=K750), 0))), "") * N750)
)
</f>
        <v>68000</v>
      </c>
      <c r="P750" s="86"/>
      <c r="Q750" s="82">
        <f t="array" ref="Q750">IF(A750="", "", (IFNA(IF(A750="", "", INDEX(UpdateSheet!$K:$K, MATCH(1, (UpdateSheet!$G:$G=MAXIFS(UpdateSheet!$G:$G, UpdateSheet!$H:$H, G750, UpdateSheet!$I:$I, J750, UpdateSheet!$G:$G, "&lt;=" &amp; D750)) * (UpdateSheet!$H:$H=G750) *(UpdateSheet!$I:$I=J750), 0))), "")) +
(IFNA(IF(A750="", "", INDEX(UpdateSheet!$O:$O, MATCH(1, (UpdateSheet!$G:$G=MAXIFS(UpdateSheet!$G:$G, UpdateSheet!$M:$M, K750,UpdateSheet!$N:$N, N750, UpdateSheet!$G:$G, "&lt;=" &amp; D750)) * (UpdateSheet!$M:$M=K750) *(UpdateSheet!$N:$N=N750), 0))), ""))
)
</f>
        <v>167000</v>
      </c>
      <c r="R750" s="81">
        <v>99000.0</v>
      </c>
      <c r="S750" s="63" t="str">
        <f>if(A750="","","Pending")</f>
        <v>Pending</v>
      </c>
      <c r="T750" s="87"/>
      <c r="U750" s="84" t="s">
        <v>97</v>
      </c>
      <c r="V750" s="84" t="s">
        <v>97</v>
      </c>
      <c r="W750" s="85" t="b">
        <f t="shared" si="1"/>
        <v>0</v>
      </c>
      <c r="X750" s="63"/>
      <c r="Y750" s="53" t="s">
        <v>1198</v>
      </c>
      <c r="Z750" s="53" t="s">
        <v>1163</v>
      </c>
    </row>
    <row r="751">
      <c r="A751" s="75" t="s">
        <v>1199</v>
      </c>
      <c r="B751" s="94">
        <v>8.067750111E9</v>
      </c>
      <c r="C751" s="75" t="s">
        <v>18</v>
      </c>
      <c r="D751" s="76">
        <v>45930.34768518519</v>
      </c>
      <c r="E751" s="75" t="s">
        <v>85</v>
      </c>
      <c r="F751" s="75" t="s">
        <v>129</v>
      </c>
      <c r="G751" s="77" t="s">
        <v>14</v>
      </c>
      <c r="H751" s="77">
        <v>2.0</v>
      </c>
      <c r="I751" s="80"/>
      <c r="J751" s="77">
        <v>2.0</v>
      </c>
      <c r="K751" s="79" t="s">
        <v>97</v>
      </c>
      <c r="L751" s="79"/>
      <c r="M751" s="80"/>
      <c r="N751" s="79"/>
      <c r="O751" s="81">
        <f t="array" ref="O751">IF(A751="", "", (IFNA(IF(A751="", "", INDEX(UpdateSheet!$L:$L, MATCH(1, (UpdateSheet!$G:$G=MAXIFS(UpdateSheet!$G:$G, UpdateSheet!$H:$H, G751, UpdateSheet!$G:$G, "&lt;=" &amp; D751)) * (UpdateSheet!$H:$H=G751), 0))), "") * J751) +
(IFNA(IF(A751="", "", INDEX(UpdateSheet!$P:$P, MATCH(1, (UpdateSheet!$G:$G=MAXIFS(UpdateSheet!$G:$G, UpdateSheet!$M:$M, K751, UpdateSheet!$G:$G, "&lt;=" &amp; D751)) * (UpdateSheet!$M:$M=K751), 0))), "") * N751)
)
</f>
        <v>19000</v>
      </c>
      <c r="P751" s="55">
        <v>5500.0</v>
      </c>
      <c r="Q751" s="82">
        <f t="array" ref="Q751">IF(A751="", "", (IFNA(IF(A751="", "", INDEX(UpdateSheet!$K:$K, MATCH(1, (UpdateSheet!$G:$G=MAXIFS(UpdateSheet!$G:$G, UpdateSheet!$H:$H, G751, UpdateSheet!$I:$I, J751, UpdateSheet!$G:$G, "&lt;=" &amp; D751)) * (UpdateSheet!$H:$H=G751) *(UpdateSheet!$I:$I=J751), 0))), "")) +
(IFNA(IF(A751="", "", INDEX(UpdateSheet!$O:$O, MATCH(1, (UpdateSheet!$G:$G=MAXIFS(UpdateSheet!$G:$G, UpdateSheet!$M:$M, K751,UpdateSheet!$N:$N, N751, UpdateSheet!$G:$G, "&lt;=" &amp; D751)) * (UpdateSheet!$M:$M=K751) *(UpdateSheet!$N:$N=N751), 0))), ""))
)
</f>
        <v>49500</v>
      </c>
      <c r="R751" s="81">
        <v>25000.0</v>
      </c>
      <c r="S751" s="53" t="s">
        <v>72</v>
      </c>
      <c r="T751" s="83">
        <v>45930.0</v>
      </c>
      <c r="U751" s="84" t="s">
        <v>85</v>
      </c>
      <c r="V751" s="84" t="s">
        <v>129</v>
      </c>
      <c r="W751" s="85" t="b">
        <f t="shared" si="1"/>
        <v>1</v>
      </c>
      <c r="X751" s="53" t="s">
        <v>66</v>
      </c>
      <c r="Y751" s="63"/>
      <c r="Z751" s="53" t="s">
        <v>1163</v>
      </c>
    </row>
    <row r="752">
      <c r="A752" s="75" t="s">
        <v>1200</v>
      </c>
      <c r="B752" s="94">
        <v>8.030777733E9</v>
      </c>
      <c r="C752" s="75" t="s">
        <v>337</v>
      </c>
      <c r="D752" s="76">
        <v>45929.31501157407</v>
      </c>
      <c r="E752" s="75" t="s">
        <v>85</v>
      </c>
      <c r="F752" s="75" t="s">
        <v>129</v>
      </c>
      <c r="G752" s="77" t="s">
        <v>14</v>
      </c>
      <c r="H752" s="77">
        <v>2.0</v>
      </c>
      <c r="I752" s="80"/>
      <c r="J752" s="77">
        <v>2.0</v>
      </c>
      <c r="K752" s="79" t="s">
        <v>97</v>
      </c>
      <c r="L752" s="79"/>
      <c r="M752" s="80"/>
      <c r="N752" s="79"/>
      <c r="O752" s="81">
        <f t="array" ref="O752">IF(A752="", "", (IFNA(IF(A752="", "", INDEX(UpdateSheet!$L:$L, MATCH(1, (UpdateSheet!$G:$G=MAXIFS(UpdateSheet!$G:$G, UpdateSheet!$H:$H, G752, UpdateSheet!$G:$G, "&lt;=" &amp; D752)) * (UpdateSheet!$H:$H=G752), 0))), "") * J752) +
(IFNA(IF(A752="", "", INDEX(UpdateSheet!$P:$P, MATCH(1, (UpdateSheet!$G:$G=MAXIFS(UpdateSheet!$G:$G, UpdateSheet!$M:$M, K752, UpdateSheet!$G:$G, "&lt;=" &amp; D752)) * (UpdateSheet!$M:$M=K752), 0))), "") * N752)
)
</f>
        <v>19000</v>
      </c>
      <c r="P752" s="86"/>
      <c r="Q752" s="82">
        <f t="array" ref="Q752">IF(A752="", "", (IFNA(IF(A752="", "", INDEX(UpdateSheet!$K:$K, MATCH(1, (UpdateSheet!$G:$G=MAXIFS(UpdateSheet!$G:$G, UpdateSheet!$H:$H, G752, UpdateSheet!$I:$I, J752, UpdateSheet!$G:$G, "&lt;=" &amp; D752)) * (UpdateSheet!$H:$H=G752) *(UpdateSheet!$I:$I=J752), 0))), "")) +
(IFNA(IF(A752="", "", INDEX(UpdateSheet!$O:$O, MATCH(1, (UpdateSheet!$G:$G=MAXIFS(UpdateSheet!$G:$G, UpdateSheet!$M:$M, K752,UpdateSheet!$N:$N, N752, UpdateSheet!$G:$G, "&lt;=" &amp; D752)) * (UpdateSheet!$M:$M=K752) *(UpdateSheet!$N:$N=N752), 0))), ""))
)
</f>
        <v>49500</v>
      </c>
      <c r="R752" s="81">
        <v>30500.0</v>
      </c>
      <c r="S752" s="63" t="str">
        <f>if(A752="","","Pending")</f>
        <v>Pending</v>
      </c>
      <c r="T752" s="87"/>
      <c r="U752" s="84" t="s">
        <v>97</v>
      </c>
      <c r="V752" s="84" t="s">
        <v>97</v>
      </c>
      <c r="W752" s="85" t="b">
        <f t="shared" si="1"/>
        <v>0</v>
      </c>
      <c r="X752" s="63"/>
      <c r="Y752" s="53" t="s">
        <v>1201</v>
      </c>
      <c r="Z752" s="53" t="s">
        <v>1194</v>
      </c>
    </row>
    <row r="753">
      <c r="A753" s="75" t="s">
        <v>1202</v>
      </c>
      <c r="B753" s="94">
        <v>8.06670024E9</v>
      </c>
      <c r="C753" s="75" t="s">
        <v>52</v>
      </c>
      <c r="D753" s="76">
        <v>45929.65930555556</v>
      </c>
      <c r="E753" s="75" t="s">
        <v>85</v>
      </c>
      <c r="F753" s="75" t="s">
        <v>129</v>
      </c>
      <c r="G753" s="77" t="s">
        <v>14</v>
      </c>
      <c r="H753" s="77">
        <v>1.0</v>
      </c>
      <c r="I753" s="80"/>
      <c r="J753" s="77">
        <v>1.0</v>
      </c>
      <c r="K753" s="79" t="s">
        <v>97</v>
      </c>
      <c r="L753" s="79"/>
      <c r="M753" s="80"/>
      <c r="N753" s="79"/>
      <c r="O753" s="81">
        <f t="array" ref="O753">IF(A753="", "", (IFNA(IF(A753="", "", INDEX(UpdateSheet!$L:$L, MATCH(1, (UpdateSheet!$G:$G=MAXIFS(UpdateSheet!$G:$G, UpdateSheet!$H:$H, G753, UpdateSheet!$G:$G, "&lt;=" &amp; D753)) * (UpdateSheet!$H:$H=G753), 0))), "") * J753) +
(IFNA(IF(A753="", "", INDEX(UpdateSheet!$P:$P, MATCH(1, (UpdateSheet!$G:$G=MAXIFS(UpdateSheet!$G:$G, UpdateSheet!$M:$M, K753, UpdateSheet!$G:$G, "&lt;=" &amp; D753)) * (UpdateSheet!$M:$M=K753), 0))), "") * N753)
)
</f>
        <v>9500</v>
      </c>
      <c r="P753" s="55">
        <v>7000.0</v>
      </c>
      <c r="Q753" s="82">
        <f t="array" ref="Q753">IF(A753="", "", (IFNA(IF(A753="", "", INDEX(UpdateSheet!$K:$K, MATCH(1, (UpdateSheet!$G:$G=MAXIFS(UpdateSheet!$G:$G, UpdateSheet!$H:$H, G753, UpdateSheet!$I:$I, J753, UpdateSheet!$G:$G, "&lt;=" &amp; D753)) * (UpdateSheet!$H:$H=G753) *(UpdateSheet!$I:$I=J753), 0))), "")) +
(IFNA(IF(A753="", "", INDEX(UpdateSheet!$O:$O, MATCH(1, (UpdateSheet!$G:$G=MAXIFS(UpdateSheet!$G:$G, UpdateSheet!$M:$M, K753,UpdateSheet!$N:$N, N753, UpdateSheet!$G:$G, "&lt;=" &amp; D753)) * (UpdateSheet!$M:$M=K753) *(UpdateSheet!$N:$N=N753), 0))), ""))
)
</f>
        <v>35500</v>
      </c>
      <c r="R753" s="81">
        <v>19000.0</v>
      </c>
      <c r="S753" s="53" t="s">
        <v>72</v>
      </c>
      <c r="T753" s="83">
        <v>45939.0</v>
      </c>
      <c r="U753" s="84" t="s">
        <v>86</v>
      </c>
      <c r="V753" s="84" t="s">
        <v>129</v>
      </c>
      <c r="W753" s="85" t="b">
        <f t="shared" si="1"/>
        <v>1</v>
      </c>
      <c r="X753" s="53" t="s">
        <v>51</v>
      </c>
      <c r="Y753" s="63"/>
      <c r="Z753" s="53" t="s">
        <v>1194</v>
      </c>
    </row>
    <row r="754">
      <c r="A754" s="75" t="s">
        <v>1203</v>
      </c>
      <c r="B754" s="94">
        <v>8.032685648E9</v>
      </c>
      <c r="C754" s="75" t="s">
        <v>62</v>
      </c>
      <c r="D754" s="76">
        <v>45930.36787037037</v>
      </c>
      <c r="E754" s="75" t="s">
        <v>85</v>
      </c>
      <c r="F754" s="75" t="s">
        <v>129</v>
      </c>
      <c r="G754" s="77" t="s">
        <v>14</v>
      </c>
      <c r="H754" s="77">
        <v>1.0</v>
      </c>
      <c r="I754" s="80"/>
      <c r="J754" s="77">
        <v>1.0</v>
      </c>
      <c r="K754" s="79" t="s">
        <v>97</v>
      </c>
      <c r="L754" s="79"/>
      <c r="M754" s="80"/>
      <c r="N754" s="79"/>
      <c r="O754" s="81">
        <f t="array" ref="O754">IF(A754="", "", (IFNA(IF(A754="", "", INDEX(UpdateSheet!$L:$L, MATCH(1, (UpdateSheet!$G:$G=MAXIFS(UpdateSheet!$G:$G, UpdateSheet!$H:$H, G754, UpdateSheet!$G:$G, "&lt;=" &amp; D754)) * (UpdateSheet!$H:$H=G754), 0))), "") * J754) +
(IFNA(IF(A754="", "", INDEX(UpdateSheet!$P:$P, MATCH(1, (UpdateSheet!$G:$G=MAXIFS(UpdateSheet!$G:$G, UpdateSheet!$M:$M, K754, UpdateSheet!$G:$G, "&lt;=" &amp; D754)) * (UpdateSheet!$M:$M=K754), 0))), "") * N754)
)
</f>
        <v>9500</v>
      </c>
      <c r="P754" s="86"/>
      <c r="Q754" s="82">
        <f t="array" ref="Q754">IF(A754="", "", (IFNA(IF(A754="", "", INDEX(UpdateSheet!$K:$K, MATCH(1, (UpdateSheet!$G:$G=MAXIFS(UpdateSheet!$G:$G, UpdateSheet!$H:$H, G754, UpdateSheet!$I:$I, J754, UpdateSheet!$G:$G, "&lt;=" &amp; D754)) * (UpdateSheet!$H:$H=G754) *(UpdateSheet!$I:$I=J754), 0))), "")) +
(IFNA(IF(A754="", "", INDEX(UpdateSheet!$O:$O, MATCH(1, (UpdateSheet!$G:$G=MAXIFS(UpdateSheet!$G:$G, UpdateSheet!$M:$M, K754,UpdateSheet!$N:$N, N754, UpdateSheet!$G:$G, "&lt;=" &amp; D754)) * (UpdateSheet!$M:$M=K754) *(UpdateSheet!$N:$N=N754), 0))), ""))
)
</f>
        <v>35500</v>
      </c>
      <c r="R754" s="81">
        <v>26000.0</v>
      </c>
      <c r="S754" s="63" t="str">
        <f>if(A754="","","Pending")</f>
        <v>Pending</v>
      </c>
      <c r="T754" s="87"/>
      <c r="U754" s="84" t="s">
        <v>97</v>
      </c>
      <c r="V754" s="84" t="s">
        <v>97</v>
      </c>
      <c r="W754" s="85" t="b">
        <f t="shared" si="1"/>
        <v>0</v>
      </c>
      <c r="X754" s="63"/>
      <c r="Y754" s="53" t="s">
        <v>1204</v>
      </c>
      <c r="Z754" s="63" t="s">
        <v>1163</v>
      </c>
    </row>
    <row r="755">
      <c r="A755" s="75" t="s">
        <v>1205</v>
      </c>
      <c r="B755" s="94">
        <v>9.065372725E9</v>
      </c>
      <c r="C755" s="75" t="s">
        <v>131</v>
      </c>
      <c r="D755" s="76">
        <v>45930.41564814815</v>
      </c>
      <c r="E755" s="75" t="s">
        <v>85</v>
      </c>
      <c r="F755" s="75" t="s">
        <v>129</v>
      </c>
      <c r="G755" s="77" t="s">
        <v>14</v>
      </c>
      <c r="H755" s="77">
        <v>1.0</v>
      </c>
      <c r="I755" s="80"/>
      <c r="J755" s="77">
        <v>1.0</v>
      </c>
      <c r="K755" s="79" t="s">
        <v>97</v>
      </c>
      <c r="L755" s="79"/>
      <c r="M755" s="80"/>
      <c r="N755" s="79"/>
      <c r="O755" s="81">
        <f t="array" ref="O755">IF(A755="", "", (IFNA(IF(A755="", "", INDEX(UpdateSheet!$L:$L, MATCH(1, (UpdateSheet!$G:$G=MAXIFS(UpdateSheet!$G:$G, UpdateSheet!$H:$H, G755, UpdateSheet!$G:$G, "&lt;=" &amp; D755)) * (UpdateSheet!$H:$H=G755), 0))), "") * J755) +
(IFNA(IF(A755="", "", INDEX(UpdateSheet!$P:$P, MATCH(1, (UpdateSheet!$G:$G=MAXIFS(UpdateSheet!$G:$G, UpdateSheet!$M:$M, K755, UpdateSheet!$G:$G, "&lt;=" &amp; D755)) * (UpdateSheet!$M:$M=K755), 0))), "") * N755)
)
</f>
        <v>9500</v>
      </c>
      <c r="P755" s="86"/>
      <c r="Q755" s="82">
        <f t="array" ref="Q755">IF(A755="", "", (IFNA(IF(A755="", "", INDEX(UpdateSheet!$K:$K, MATCH(1, (UpdateSheet!$G:$G=MAXIFS(UpdateSheet!$G:$G, UpdateSheet!$H:$H, G755, UpdateSheet!$I:$I, J755, UpdateSheet!$G:$G, "&lt;=" &amp; D755)) * (UpdateSheet!$H:$H=G755) *(UpdateSheet!$I:$I=J755), 0))), "")) +
(IFNA(IF(A755="", "", INDEX(UpdateSheet!$O:$O, MATCH(1, (UpdateSheet!$G:$G=MAXIFS(UpdateSheet!$G:$G, UpdateSheet!$M:$M, K755,UpdateSheet!$N:$N, N755, UpdateSheet!$G:$G, "&lt;=" &amp; D755)) * (UpdateSheet!$M:$M=K755) *(UpdateSheet!$N:$N=N755), 0))), ""))
)
</f>
        <v>35500</v>
      </c>
      <c r="R755" s="81">
        <v>26000.0</v>
      </c>
      <c r="S755" s="53" t="s">
        <v>126</v>
      </c>
      <c r="T755" s="87"/>
      <c r="U755" s="84" t="s">
        <v>97</v>
      </c>
      <c r="V755" s="84" t="s">
        <v>97</v>
      </c>
      <c r="W755" s="85" t="b">
        <f t="shared" si="1"/>
        <v>0</v>
      </c>
      <c r="X755" s="63"/>
      <c r="Y755" s="53" t="s">
        <v>1206</v>
      </c>
      <c r="Z755" s="63" t="s">
        <v>1163</v>
      </c>
    </row>
    <row r="756">
      <c r="A756" s="75" t="s">
        <v>1207</v>
      </c>
      <c r="B756" s="94">
        <v>7.011134087E9</v>
      </c>
      <c r="C756" s="75" t="s">
        <v>27</v>
      </c>
      <c r="D756" s="76">
        <v>45930.41615740741</v>
      </c>
      <c r="E756" s="75" t="s">
        <v>85</v>
      </c>
      <c r="F756" s="75" t="s">
        <v>129</v>
      </c>
      <c r="G756" s="77" t="s">
        <v>14</v>
      </c>
      <c r="H756" s="77">
        <v>1.0</v>
      </c>
      <c r="I756" s="80"/>
      <c r="J756" s="77">
        <v>1.0</v>
      </c>
      <c r="K756" s="79" t="s">
        <v>97</v>
      </c>
      <c r="L756" s="79"/>
      <c r="M756" s="80"/>
      <c r="N756" s="79"/>
      <c r="O756" s="81">
        <f t="array" ref="O756">IF(A756="", "", (IFNA(IF(A756="", "", INDEX(UpdateSheet!$L:$L, MATCH(1, (UpdateSheet!$G:$G=MAXIFS(UpdateSheet!$G:$G, UpdateSheet!$H:$H, G756, UpdateSheet!$G:$G, "&lt;=" &amp; D756)) * (UpdateSheet!$H:$H=G756), 0))), "") * J756) +
(IFNA(IF(A756="", "", INDEX(UpdateSheet!$P:$P, MATCH(1, (UpdateSheet!$G:$G=MAXIFS(UpdateSheet!$G:$G, UpdateSheet!$M:$M, K756, UpdateSheet!$G:$G, "&lt;=" &amp; D756)) * (UpdateSheet!$M:$M=K756), 0))), "") * N756)
)
</f>
        <v>9500</v>
      </c>
      <c r="P756" s="86"/>
      <c r="Q756" s="82">
        <f t="array" ref="Q756">IF(A756="", "", (IFNA(IF(A756="", "", INDEX(UpdateSheet!$K:$K, MATCH(1, (UpdateSheet!$G:$G=MAXIFS(UpdateSheet!$G:$G, UpdateSheet!$H:$H, G756, UpdateSheet!$I:$I, J756, UpdateSheet!$G:$G, "&lt;=" &amp; D756)) * (UpdateSheet!$H:$H=G756) *(UpdateSheet!$I:$I=J756), 0))), "")) +
(IFNA(IF(A756="", "", INDEX(UpdateSheet!$O:$O, MATCH(1, (UpdateSheet!$G:$G=MAXIFS(UpdateSheet!$G:$G, UpdateSheet!$M:$M, K756,UpdateSheet!$N:$N, N756, UpdateSheet!$G:$G, "&lt;=" &amp; D756)) * (UpdateSheet!$M:$M=K756) *(UpdateSheet!$N:$N=N756), 0))), ""))
)
</f>
        <v>35500</v>
      </c>
      <c r="R756" s="81">
        <v>26000.0</v>
      </c>
      <c r="S756" s="63" t="str">
        <f>if(A756="","","Pending")</f>
        <v>Pending</v>
      </c>
      <c r="T756" s="87"/>
      <c r="U756" s="84" t="s">
        <v>97</v>
      </c>
      <c r="V756" s="84" t="s">
        <v>97</v>
      </c>
      <c r="W756" s="85" t="b">
        <f t="shared" si="1"/>
        <v>0</v>
      </c>
      <c r="X756" s="63"/>
      <c r="Y756" s="53" t="s">
        <v>1208</v>
      </c>
      <c r="Z756" s="63" t="s">
        <v>1163</v>
      </c>
    </row>
    <row r="757">
      <c r="A757" s="75" t="s">
        <v>1209</v>
      </c>
      <c r="B757" s="94">
        <v>8.06665535E9</v>
      </c>
      <c r="C757" s="75" t="s">
        <v>131</v>
      </c>
      <c r="D757" s="76">
        <v>45930.4353587963</v>
      </c>
      <c r="E757" s="75" t="s">
        <v>85</v>
      </c>
      <c r="F757" s="75" t="s">
        <v>129</v>
      </c>
      <c r="G757" s="77" t="s">
        <v>14</v>
      </c>
      <c r="H757" s="77">
        <v>1.0</v>
      </c>
      <c r="I757" s="80"/>
      <c r="J757" s="77">
        <v>1.0</v>
      </c>
      <c r="K757" s="79" t="s">
        <v>19</v>
      </c>
      <c r="L757" s="79">
        <v>50.0</v>
      </c>
      <c r="M757" s="50">
        <v>0.0</v>
      </c>
      <c r="N757" s="79">
        <v>0.0</v>
      </c>
      <c r="O757" s="81">
        <f t="array" ref="O757">IF(A757="", "", (IFNA(IF(A757="", "", INDEX(UpdateSheet!$L:$L, MATCH(1, (UpdateSheet!$G:$G=MAXIFS(UpdateSheet!$G:$G, UpdateSheet!$H:$H, G757, UpdateSheet!$G:$G, "&lt;=" &amp; D757)) * (UpdateSheet!$H:$H=G757), 0))), "") * J757) +
(IFNA(IF(A757="", "", INDEX(UpdateSheet!$P:$P, MATCH(1, (UpdateSheet!$G:$G=MAXIFS(UpdateSheet!$G:$G, UpdateSheet!$M:$M, K757, UpdateSheet!$G:$G, "&lt;=" &amp; D757)) * (UpdateSheet!$M:$M=K757), 0))), "") * N757)
)
</f>
        <v>9500</v>
      </c>
      <c r="P757" s="86"/>
      <c r="Q757" s="82">
        <f t="array" ref="Q757">IF(A757="", "", (IFNA(IF(A757="", "", INDEX(UpdateSheet!$K:$K, MATCH(1, (UpdateSheet!$G:$G=MAXIFS(UpdateSheet!$G:$G, UpdateSheet!$H:$H, G757, UpdateSheet!$I:$I, J757, UpdateSheet!$G:$G, "&lt;=" &amp; D757)) * (UpdateSheet!$H:$H=G757) *(UpdateSheet!$I:$I=J757), 0))), "")) +
(IFNA(IF(A757="", "", INDEX(UpdateSheet!$O:$O, MATCH(1, (UpdateSheet!$G:$G=MAXIFS(UpdateSheet!$G:$G, UpdateSheet!$M:$M, K757,UpdateSheet!$N:$N, N757, UpdateSheet!$G:$G, "&lt;=" &amp; D757)) * (UpdateSheet!$M:$M=K757) *(UpdateSheet!$N:$N=N757), 0))), ""))
)
</f>
        <v>35500</v>
      </c>
      <c r="R757" s="81">
        <v>26000.0</v>
      </c>
      <c r="S757" s="53" t="s">
        <v>72</v>
      </c>
      <c r="T757" s="83">
        <v>45932.0</v>
      </c>
      <c r="U757" s="84" t="s">
        <v>86</v>
      </c>
      <c r="V757" s="84" t="s">
        <v>129</v>
      </c>
      <c r="W757" s="85" t="b">
        <f t="shared" si="1"/>
        <v>1</v>
      </c>
      <c r="X757" s="53" t="s">
        <v>65</v>
      </c>
      <c r="Y757" s="63"/>
      <c r="Z757" s="63" t="s">
        <v>1163</v>
      </c>
    </row>
    <row r="758">
      <c r="A758" s="75" t="s">
        <v>1210</v>
      </c>
      <c r="B758" s="94">
        <v>8.100560466E9</v>
      </c>
      <c r="C758" s="75" t="s">
        <v>62</v>
      </c>
      <c r="D758" s="76">
        <v>45930.454317129625</v>
      </c>
      <c r="E758" s="75" t="s">
        <v>85</v>
      </c>
      <c r="F758" s="75" t="s">
        <v>129</v>
      </c>
      <c r="G758" s="77" t="s">
        <v>14</v>
      </c>
      <c r="H758" s="77">
        <v>1.0</v>
      </c>
      <c r="I758" s="80"/>
      <c r="J758" s="77">
        <v>1.0</v>
      </c>
      <c r="K758" s="79" t="s">
        <v>97</v>
      </c>
      <c r="L758" s="79"/>
      <c r="M758" s="80"/>
      <c r="N758" s="79"/>
      <c r="O758" s="81">
        <f t="array" ref="O758">IF(A758="", "", (IFNA(IF(A758="", "", INDEX(UpdateSheet!$L:$L, MATCH(1, (UpdateSheet!$G:$G=MAXIFS(UpdateSheet!$G:$G, UpdateSheet!$H:$H, G758, UpdateSheet!$G:$G, "&lt;=" &amp; D758)) * (UpdateSheet!$H:$H=G758), 0))), "") * J758) +
(IFNA(IF(A758="", "", INDEX(UpdateSheet!$P:$P, MATCH(1, (UpdateSheet!$G:$G=MAXIFS(UpdateSheet!$G:$G, UpdateSheet!$M:$M, K758, UpdateSheet!$G:$G, "&lt;=" &amp; D758)) * (UpdateSheet!$M:$M=K758), 0))), "") * N758)
)
</f>
        <v>9500</v>
      </c>
      <c r="P758" s="86"/>
      <c r="Q758" s="82">
        <f t="array" ref="Q758">IF(A758="", "", (IFNA(IF(A758="", "", INDEX(UpdateSheet!$K:$K, MATCH(1, (UpdateSheet!$G:$G=MAXIFS(UpdateSheet!$G:$G, UpdateSheet!$H:$H, G758, UpdateSheet!$I:$I, J758, UpdateSheet!$G:$G, "&lt;=" &amp; D758)) * (UpdateSheet!$H:$H=G758) *(UpdateSheet!$I:$I=J758), 0))), "")) +
(IFNA(IF(A758="", "", INDEX(UpdateSheet!$O:$O, MATCH(1, (UpdateSheet!$G:$G=MAXIFS(UpdateSheet!$G:$G, UpdateSheet!$M:$M, K758,UpdateSheet!$N:$N, N758, UpdateSheet!$G:$G, "&lt;=" &amp; D758)) * (UpdateSheet!$M:$M=K758) *(UpdateSheet!$N:$N=N758), 0))), ""))
)
</f>
        <v>35500</v>
      </c>
      <c r="R758" s="81">
        <v>26000.0</v>
      </c>
      <c r="S758" s="63" t="str">
        <f>if(A758="","","Pending")</f>
        <v>Pending</v>
      </c>
      <c r="T758" s="87"/>
      <c r="U758" s="84" t="s">
        <v>97</v>
      </c>
      <c r="V758" s="84" t="s">
        <v>97</v>
      </c>
      <c r="W758" s="85" t="b">
        <f t="shared" si="1"/>
        <v>0</v>
      </c>
      <c r="X758" s="63"/>
      <c r="Y758" s="53" t="s">
        <v>1211</v>
      </c>
      <c r="Z758" s="63" t="s">
        <v>1163</v>
      </c>
    </row>
    <row r="759">
      <c r="A759" s="75" t="s">
        <v>1212</v>
      </c>
      <c r="B759" s="94">
        <v>8.161517315E9</v>
      </c>
      <c r="C759" s="75" t="s">
        <v>198</v>
      </c>
      <c r="D759" s="76">
        <v>45930.4702662037</v>
      </c>
      <c r="E759" s="75" t="s">
        <v>85</v>
      </c>
      <c r="F759" s="75" t="s">
        <v>129</v>
      </c>
      <c r="G759" s="77" t="s">
        <v>14</v>
      </c>
      <c r="H759" s="77">
        <v>3.0</v>
      </c>
      <c r="I759" s="80"/>
      <c r="J759" s="77">
        <v>3.0</v>
      </c>
      <c r="K759" s="79" t="s">
        <v>97</v>
      </c>
      <c r="L759" s="79"/>
      <c r="M759" s="80"/>
      <c r="N759" s="79"/>
      <c r="O759" s="81">
        <f t="array" ref="O759">IF(A759="", "", (IFNA(IF(A759="", "", INDEX(UpdateSheet!$L:$L, MATCH(1, (UpdateSheet!$G:$G=MAXIFS(UpdateSheet!$G:$G, UpdateSheet!$H:$H, G759, UpdateSheet!$G:$G, "&lt;=" &amp; D759)) * (UpdateSheet!$H:$H=G759), 0))), "") * J759) +
(IFNA(IF(A759="", "", INDEX(UpdateSheet!$P:$P, MATCH(1, (UpdateSheet!$G:$G=MAXIFS(UpdateSheet!$G:$G, UpdateSheet!$M:$M, K759, UpdateSheet!$G:$G, "&lt;=" &amp; D759)) * (UpdateSheet!$M:$M=K759), 0))), "") * N759)
)
</f>
        <v>28500</v>
      </c>
      <c r="P759" s="55">
        <v>6000.0</v>
      </c>
      <c r="Q759" s="82">
        <f t="array" ref="Q759">IF(A759="", "", (IFNA(IF(A759="", "", INDEX(UpdateSheet!$K:$K, MATCH(1, (UpdateSheet!$G:$G=MAXIFS(UpdateSheet!$G:$G, UpdateSheet!$H:$H, G759, UpdateSheet!$I:$I, J759, UpdateSheet!$G:$G, "&lt;=" &amp; D759)) * (UpdateSheet!$H:$H=G759) *(UpdateSheet!$I:$I=J759), 0))), "")) +
(IFNA(IF(A759="", "", INDEX(UpdateSheet!$O:$O, MATCH(1, (UpdateSheet!$G:$G=MAXIFS(UpdateSheet!$G:$G, UpdateSheet!$M:$M, K759,UpdateSheet!$N:$N, N759, UpdateSheet!$G:$G, "&lt;=" &amp; D759)) * (UpdateSheet!$M:$M=K759) *(UpdateSheet!$N:$N=N759), 0))), ""))
)
</f>
        <v>61500</v>
      </c>
      <c r="R759" s="81">
        <v>27000.0</v>
      </c>
      <c r="S759" s="53" t="s">
        <v>72</v>
      </c>
      <c r="T759" s="83">
        <v>45934.0</v>
      </c>
      <c r="U759" s="84" t="s">
        <v>86</v>
      </c>
      <c r="V759" s="84" t="s">
        <v>129</v>
      </c>
      <c r="W759" s="85" t="b">
        <f t="shared" si="1"/>
        <v>1</v>
      </c>
      <c r="X759" s="53" t="s">
        <v>45</v>
      </c>
      <c r="Y759" s="53"/>
      <c r="Z759" s="63" t="s">
        <v>1163</v>
      </c>
    </row>
    <row r="760">
      <c r="A760" s="75" t="s">
        <v>416</v>
      </c>
      <c r="B760" s="94">
        <v>8.065710529E9</v>
      </c>
      <c r="C760" s="75" t="s">
        <v>198</v>
      </c>
      <c r="D760" s="76">
        <v>45930.47263888889</v>
      </c>
      <c r="E760" s="75" t="s">
        <v>85</v>
      </c>
      <c r="F760" s="75" t="s">
        <v>129</v>
      </c>
      <c r="G760" s="77" t="s">
        <v>14</v>
      </c>
      <c r="H760" s="77">
        <v>1.0</v>
      </c>
      <c r="I760" s="80"/>
      <c r="J760" s="77">
        <v>1.0</v>
      </c>
      <c r="K760" s="79" t="s">
        <v>97</v>
      </c>
      <c r="L760" s="79"/>
      <c r="M760" s="80"/>
      <c r="N760" s="79"/>
      <c r="O760" s="81">
        <f t="array" ref="O760">IF(A760="", "", (IFNA(IF(A760="", "", INDEX(UpdateSheet!$L:$L, MATCH(1, (UpdateSheet!$G:$G=MAXIFS(UpdateSheet!$G:$G, UpdateSheet!$H:$H, G760, UpdateSheet!$G:$G, "&lt;=" &amp; D760)) * (UpdateSheet!$H:$H=G760), 0))), "") * J760) +
(IFNA(IF(A760="", "", INDEX(UpdateSheet!$P:$P, MATCH(1, (UpdateSheet!$G:$G=MAXIFS(UpdateSheet!$G:$G, UpdateSheet!$M:$M, K760, UpdateSheet!$G:$G, "&lt;=" &amp; D760)) * (UpdateSheet!$M:$M=K760), 0))), "") * N760)
)
</f>
        <v>9500</v>
      </c>
      <c r="P760" s="86"/>
      <c r="Q760" s="82">
        <f t="array" ref="Q760">IF(A760="", "", (IFNA(IF(A760="", "", INDEX(UpdateSheet!$K:$K, MATCH(1, (UpdateSheet!$G:$G=MAXIFS(UpdateSheet!$G:$G, UpdateSheet!$H:$H, G760, UpdateSheet!$I:$I, J760, UpdateSheet!$G:$G, "&lt;=" &amp; D760)) * (UpdateSheet!$H:$H=G760) *(UpdateSheet!$I:$I=J760), 0))), "")) +
(IFNA(IF(A760="", "", INDEX(UpdateSheet!$O:$O, MATCH(1, (UpdateSheet!$G:$G=MAXIFS(UpdateSheet!$G:$G, UpdateSheet!$M:$M, K760,UpdateSheet!$N:$N, N760, UpdateSheet!$G:$G, "&lt;=" &amp; D760)) * (UpdateSheet!$M:$M=K760) *(UpdateSheet!$N:$N=N760), 0))), ""))
)
</f>
        <v>35500</v>
      </c>
      <c r="R760" s="81">
        <v>26000.0</v>
      </c>
      <c r="S760" s="53" t="s">
        <v>126</v>
      </c>
      <c r="T760" s="83">
        <v>45930.0</v>
      </c>
      <c r="U760" s="84" t="s">
        <v>85</v>
      </c>
      <c r="V760" s="84" t="s">
        <v>129</v>
      </c>
      <c r="W760" s="85" t="b">
        <f t="shared" si="1"/>
        <v>1</v>
      </c>
      <c r="X760" s="63"/>
      <c r="Y760" s="53" t="s">
        <v>1213</v>
      </c>
      <c r="Z760" s="63" t="s">
        <v>1163</v>
      </c>
    </row>
    <row r="761">
      <c r="A761" s="75" t="s">
        <v>1214</v>
      </c>
      <c r="B761" s="94">
        <v>8.037256887E9</v>
      </c>
      <c r="C761" s="75" t="s">
        <v>62</v>
      </c>
      <c r="D761" s="76">
        <v>45932.29267361111</v>
      </c>
      <c r="E761" s="75" t="s">
        <v>86</v>
      </c>
      <c r="F761" s="75" t="s">
        <v>129</v>
      </c>
      <c r="G761" s="77" t="s">
        <v>14</v>
      </c>
      <c r="H761" s="77">
        <v>1.0</v>
      </c>
      <c r="I761" s="80"/>
      <c r="J761" s="77">
        <v>1.0</v>
      </c>
      <c r="K761" s="79" t="s">
        <v>19</v>
      </c>
      <c r="L761" s="79">
        <v>200.0</v>
      </c>
      <c r="M761" s="80"/>
      <c r="N761" s="79">
        <v>200.0</v>
      </c>
      <c r="O761" s="81">
        <f t="array" ref="O761">IF(A761="", "", (IFNA(IF(A761="", "", INDEX(UpdateSheet!$L:$L, MATCH(1, (UpdateSheet!$G:$G=MAXIFS(UpdateSheet!$G:$G, UpdateSheet!$H:$H, G761, UpdateSheet!$G:$G, "&lt;=" &amp; D761)) * (UpdateSheet!$H:$H=G761), 0))), "") * J761) +
(IFNA(IF(A761="", "", INDEX(UpdateSheet!$P:$P, MATCH(1, (UpdateSheet!$G:$G=MAXIFS(UpdateSheet!$G:$G, UpdateSheet!$M:$M, K761, UpdateSheet!$G:$G, "&lt;=" &amp; D761)) * (UpdateSheet!$M:$M=K761), 0))), "") * N761)
)
</f>
        <v>39500</v>
      </c>
      <c r="P761" s="55">
        <v>5000.0</v>
      </c>
      <c r="Q761" s="82">
        <f t="array" ref="Q761">IF(A761="", "", (IFNA(IF(A761="", "", INDEX(UpdateSheet!$K:$K, MATCH(1, (UpdateSheet!$G:$G=MAXIFS(UpdateSheet!$G:$G, UpdateSheet!$H:$H, G761, UpdateSheet!$I:$I, J761, UpdateSheet!$G:$G, "&lt;=" &amp; D761)) * (UpdateSheet!$H:$H=G761) *(UpdateSheet!$I:$I=J761), 0))), "")) +
(IFNA(IF(A761="", "", INDEX(UpdateSheet!$O:$O, MATCH(1, (UpdateSheet!$G:$G=MAXIFS(UpdateSheet!$G:$G, UpdateSheet!$M:$M, K761,UpdateSheet!$N:$N, N761, UpdateSheet!$G:$G, "&lt;=" &amp; D761)) * (UpdateSheet!$M:$M=K761) *(UpdateSheet!$N:$N=N761), 0))), ""))
)
</f>
        <v>120000</v>
      </c>
      <c r="R761" s="81">
        <v>75500.0</v>
      </c>
      <c r="S761" s="53" t="s">
        <v>72</v>
      </c>
      <c r="T761" s="83">
        <v>45932.0</v>
      </c>
      <c r="U761" s="84" t="s">
        <v>86</v>
      </c>
      <c r="V761" s="84" t="s">
        <v>129</v>
      </c>
      <c r="W761" s="85" t="b">
        <f t="shared" si="1"/>
        <v>1</v>
      </c>
      <c r="X761" s="53" t="s">
        <v>60</v>
      </c>
      <c r="Y761" s="63"/>
      <c r="Z761" s="63" t="s">
        <v>1163</v>
      </c>
    </row>
    <row r="762">
      <c r="A762" s="75" t="s">
        <v>1215</v>
      </c>
      <c r="B762" s="94">
        <v>8.036047656E9</v>
      </c>
      <c r="C762" s="75" t="s">
        <v>454</v>
      </c>
      <c r="D762" s="76">
        <v>45932.33789351852</v>
      </c>
      <c r="E762" s="75" t="s">
        <v>86</v>
      </c>
      <c r="F762" s="75" t="s">
        <v>129</v>
      </c>
      <c r="G762" s="77" t="s">
        <v>14</v>
      </c>
      <c r="H762" s="77">
        <v>1.0</v>
      </c>
      <c r="I762" s="80"/>
      <c r="J762" s="77">
        <v>1.0</v>
      </c>
      <c r="K762" s="79" t="s">
        <v>97</v>
      </c>
      <c r="L762" s="79"/>
      <c r="M762" s="80"/>
      <c r="N762" s="79"/>
      <c r="O762" s="81">
        <f t="array" ref="O762">IF(A762="", "", (IFNA(IF(A762="", "", INDEX(UpdateSheet!$L:$L, MATCH(1, (UpdateSheet!$G:$G=MAXIFS(UpdateSheet!$G:$G, UpdateSheet!$H:$H, G762, UpdateSheet!$G:$G, "&lt;=" &amp; D762)) * (UpdateSheet!$H:$H=G762), 0))), "") * J762) +
(IFNA(IF(A762="", "", INDEX(UpdateSheet!$P:$P, MATCH(1, (UpdateSheet!$G:$G=MAXIFS(UpdateSheet!$G:$G, UpdateSheet!$M:$M, K762, UpdateSheet!$G:$G, "&lt;=" &amp; D762)) * (UpdateSheet!$M:$M=K762), 0))), "") * N762)
)
</f>
        <v>9500</v>
      </c>
      <c r="P762" s="55">
        <v>5500.0</v>
      </c>
      <c r="Q762" s="82">
        <f t="array" ref="Q762">IF(A762="", "", (IFNA(IF(A762="", "", INDEX(UpdateSheet!$K:$K, MATCH(1, (UpdateSheet!$G:$G=MAXIFS(UpdateSheet!$G:$G, UpdateSheet!$H:$H, G762, UpdateSheet!$I:$I, J762, UpdateSheet!$G:$G, "&lt;=" &amp; D762)) * (UpdateSheet!$H:$H=G762) *(UpdateSheet!$I:$I=J762), 0))), "")) +
(IFNA(IF(A762="", "", INDEX(UpdateSheet!$O:$O, MATCH(1, (UpdateSheet!$G:$G=MAXIFS(UpdateSheet!$G:$G, UpdateSheet!$M:$M, K762,UpdateSheet!$N:$N, N762, UpdateSheet!$G:$G, "&lt;=" &amp; D762)) * (UpdateSheet!$M:$M=K762) *(UpdateSheet!$N:$N=N762), 0))), ""))
)
</f>
        <v>35500</v>
      </c>
      <c r="R762" s="81">
        <v>20500.0</v>
      </c>
      <c r="S762" s="53" t="s">
        <v>72</v>
      </c>
      <c r="T762" s="83">
        <v>45948.0</v>
      </c>
      <c r="U762" s="84" t="s">
        <v>86</v>
      </c>
      <c r="V762" s="84" t="s">
        <v>129</v>
      </c>
      <c r="W762" s="85" t="b">
        <f t="shared" si="1"/>
        <v>1</v>
      </c>
      <c r="X762" s="53" t="s">
        <v>67</v>
      </c>
      <c r="Y762" s="53"/>
      <c r="Z762" s="63" t="s">
        <v>1163</v>
      </c>
    </row>
    <row r="763">
      <c r="A763" s="75" t="s">
        <v>1216</v>
      </c>
      <c r="B763" s="94">
        <v>8.030428257E9</v>
      </c>
      <c r="C763" s="75" t="s">
        <v>131</v>
      </c>
      <c r="D763" s="76">
        <v>45932.345497685186</v>
      </c>
      <c r="E763" s="75" t="s">
        <v>86</v>
      </c>
      <c r="F763" s="75" t="s">
        <v>129</v>
      </c>
      <c r="G763" s="77" t="s">
        <v>14</v>
      </c>
      <c r="H763" s="77">
        <v>1.0</v>
      </c>
      <c r="I763" s="80"/>
      <c r="J763" s="77">
        <v>1.0</v>
      </c>
      <c r="K763" s="79" t="s">
        <v>19</v>
      </c>
      <c r="L763" s="79">
        <v>50.0</v>
      </c>
      <c r="M763" s="80"/>
      <c r="N763" s="79">
        <v>50.0</v>
      </c>
      <c r="O763" s="81">
        <f t="array" ref="O763">IF(A763="", "", (IFNA(IF(A763="", "", INDEX(UpdateSheet!$L:$L, MATCH(1, (UpdateSheet!$G:$G=MAXIFS(UpdateSheet!$G:$G, UpdateSheet!$H:$H, G763, UpdateSheet!$G:$G, "&lt;=" &amp; D763)) * (UpdateSheet!$H:$H=G763), 0))), "") * J763) +
(IFNA(IF(A763="", "", INDEX(UpdateSheet!$P:$P, MATCH(1, (UpdateSheet!$G:$G=MAXIFS(UpdateSheet!$G:$G, UpdateSheet!$M:$M, K763, UpdateSheet!$G:$G, "&lt;=" &amp; D763)) * (UpdateSheet!$M:$M=K763), 0))), "") * N763)
)
</f>
        <v>17000</v>
      </c>
      <c r="P763" s="86"/>
      <c r="Q763" s="82">
        <f t="array" ref="Q763">IF(A763="", "", (IFNA(IF(A763="", "", INDEX(UpdateSheet!$K:$K, MATCH(1, (UpdateSheet!$G:$G=MAXIFS(UpdateSheet!$G:$G, UpdateSheet!$H:$H, G763, UpdateSheet!$I:$I, J763, UpdateSheet!$G:$G, "&lt;=" &amp; D763)) * (UpdateSheet!$H:$H=G763) *(UpdateSheet!$I:$I=J763), 0))), "")) +
(IFNA(IF(A763="", "", INDEX(UpdateSheet!$O:$O, MATCH(1, (UpdateSheet!$G:$G=MAXIFS(UpdateSheet!$G:$G, UpdateSheet!$M:$M, K763,UpdateSheet!$N:$N, N763, UpdateSheet!$G:$G, "&lt;=" &amp; D763)) * (UpdateSheet!$M:$M=K763) *(UpdateSheet!$N:$N=N763), 0))), ""))
)
</f>
        <v>66000</v>
      </c>
      <c r="R763" s="81">
        <v>49000.0</v>
      </c>
      <c r="S763" s="53" t="s">
        <v>72</v>
      </c>
      <c r="T763" s="83">
        <v>45932.0</v>
      </c>
      <c r="U763" s="84" t="s">
        <v>86</v>
      </c>
      <c r="V763" s="84" t="s">
        <v>129</v>
      </c>
      <c r="W763" s="85" t="b">
        <f t="shared" si="1"/>
        <v>1</v>
      </c>
      <c r="X763" s="53" t="s">
        <v>65</v>
      </c>
      <c r="Y763" s="63"/>
      <c r="Z763" s="63" t="s">
        <v>1163</v>
      </c>
    </row>
    <row r="764">
      <c r="A764" s="75" t="s">
        <v>1217</v>
      </c>
      <c r="B764" s="94">
        <v>8.145766989E9</v>
      </c>
      <c r="C764" s="75" t="s">
        <v>12</v>
      </c>
      <c r="D764" s="76">
        <v>45932.36130787037</v>
      </c>
      <c r="E764" s="75" t="s">
        <v>86</v>
      </c>
      <c r="F764" s="75" t="s">
        <v>129</v>
      </c>
      <c r="G764" s="77" t="s">
        <v>14</v>
      </c>
      <c r="H764" s="77">
        <v>1.0</v>
      </c>
      <c r="I764" s="80"/>
      <c r="J764" s="77">
        <v>1.0</v>
      </c>
      <c r="K764" s="79" t="s">
        <v>19</v>
      </c>
      <c r="L764" s="79">
        <v>50.0</v>
      </c>
      <c r="M764" s="80"/>
      <c r="N764" s="79">
        <v>50.0</v>
      </c>
      <c r="O764" s="81">
        <f t="array" ref="O764">IF(A764="", "", (IFNA(IF(A764="", "", INDEX(UpdateSheet!$L:$L, MATCH(1, (UpdateSheet!$G:$G=MAXIFS(UpdateSheet!$G:$G, UpdateSheet!$H:$H, G764, UpdateSheet!$G:$G, "&lt;=" &amp; D764)) * (UpdateSheet!$H:$H=G764), 0))), "") * J764) +
(IFNA(IF(A764="", "", INDEX(UpdateSheet!$P:$P, MATCH(1, (UpdateSheet!$G:$G=MAXIFS(UpdateSheet!$G:$G, UpdateSheet!$M:$M, K764, UpdateSheet!$G:$G, "&lt;=" &amp; D764)) * (UpdateSheet!$M:$M=K764), 0))), "") * N764)
)
</f>
        <v>17000</v>
      </c>
      <c r="P764" s="55">
        <v>6000.0</v>
      </c>
      <c r="Q764" s="82">
        <f t="array" ref="Q764">IF(A764="", "", (IFNA(IF(A764="", "", INDEX(UpdateSheet!$K:$K, MATCH(1, (UpdateSheet!$G:$G=MAXIFS(UpdateSheet!$G:$G, UpdateSheet!$H:$H, G764, UpdateSheet!$I:$I, J764, UpdateSheet!$G:$G, "&lt;=" &amp; D764)) * (UpdateSheet!$H:$H=G764) *(UpdateSheet!$I:$I=J764), 0))), "")) +
(IFNA(IF(A764="", "", INDEX(UpdateSheet!$O:$O, MATCH(1, (UpdateSheet!$G:$G=MAXIFS(UpdateSheet!$G:$G, UpdateSheet!$M:$M, K764,UpdateSheet!$N:$N, N764, UpdateSheet!$G:$G, "&lt;=" &amp; D764)) * (UpdateSheet!$M:$M=K764) *(UpdateSheet!$N:$N=N764), 0))), ""))
)
</f>
        <v>66000</v>
      </c>
      <c r="R764" s="81">
        <v>43000.0</v>
      </c>
      <c r="S764" s="53" t="s">
        <v>72</v>
      </c>
      <c r="T764" s="83">
        <v>45932.0</v>
      </c>
      <c r="U764" s="84" t="s">
        <v>86</v>
      </c>
      <c r="V764" s="84" t="s">
        <v>129</v>
      </c>
      <c r="W764" s="85" t="b">
        <f t="shared" si="1"/>
        <v>1</v>
      </c>
      <c r="X764" s="53" t="s">
        <v>11</v>
      </c>
      <c r="Y764" s="63"/>
      <c r="Z764" s="63" t="s">
        <v>1163</v>
      </c>
    </row>
    <row r="765">
      <c r="A765" s="75" t="s">
        <v>1218</v>
      </c>
      <c r="B765" s="94">
        <v>7.06239313E8</v>
      </c>
      <c r="C765" s="75" t="s">
        <v>62</v>
      </c>
      <c r="D765" s="76">
        <v>45932.38792824074</v>
      </c>
      <c r="E765" s="75" t="s">
        <v>86</v>
      </c>
      <c r="F765" s="75" t="s">
        <v>129</v>
      </c>
      <c r="G765" s="77" t="s">
        <v>14</v>
      </c>
      <c r="H765" s="77">
        <v>3.0</v>
      </c>
      <c r="I765" s="80"/>
      <c r="J765" s="77">
        <v>3.0</v>
      </c>
      <c r="K765" s="79" t="s">
        <v>19</v>
      </c>
      <c r="L765" s="79">
        <v>200.0</v>
      </c>
      <c r="M765" s="80"/>
      <c r="N765" s="79">
        <v>200.0</v>
      </c>
      <c r="O765" s="81">
        <f t="array" ref="O765">IF(A765="", "", (IFNA(IF(A765="", "", INDEX(UpdateSheet!$L:$L, MATCH(1, (UpdateSheet!$G:$G=MAXIFS(UpdateSheet!$G:$G, UpdateSheet!$H:$H, G765, UpdateSheet!$G:$G, "&lt;=" &amp; D765)) * (UpdateSheet!$H:$H=G765), 0))), "") * J765) +
(IFNA(IF(A765="", "", INDEX(UpdateSheet!$P:$P, MATCH(1, (UpdateSheet!$G:$G=MAXIFS(UpdateSheet!$G:$G, UpdateSheet!$M:$M, K765, UpdateSheet!$G:$G, "&lt;=" &amp; D765)) * (UpdateSheet!$M:$M=K765), 0))), "") * N765)
)
</f>
        <v>58500</v>
      </c>
      <c r="P765" s="86"/>
      <c r="Q765" s="82">
        <f t="array" ref="Q765">IF(A765="", "", (IFNA(IF(A765="", "", INDEX(UpdateSheet!$K:$K, MATCH(1, (UpdateSheet!$G:$G=MAXIFS(UpdateSheet!$G:$G, UpdateSheet!$H:$H, G765, UpdateSheet!$I:$I, J765, UpdateSheet!$G:$G, "&lt;=" &amp; D765)) * (UpdateSheet!$H:$H=G765) *(UpdateSheet!$I:$I=J765), 0))), "")) +
(IFNA(IF(A765="", "", INDEX(UpdateSheet!$O:$O, MATCH(1, (UpdateSheet!$G:$G=MAXIFS(UpdateSheet!$G:$G, UpdateSheet!$M:$M, K765,UpdateSheet!$N:$N, N765, UpdateSheet!$G:$G, "&lt;=" &amp; D765)) * (UpdateSheet!$M:$M=K765) *(UpdateSheet!$N:$N=N765), 0))), ""))
)
</f>
        <v>146000</v>
      </c>
      <c r="R765" s="81">
        <v>87500.0</v>
      </c>
      <c r="S765" s="53" t="s">
        <v>126</v>
      </c>
      <c r="T765" s="87"/>
      <c r="U765" s="84" t="s">
        <v>97</v>
      </c>
      <c r="V765" s="84" t="s">
        <v>97</v>
      </c>
      <c r="W765" s="85" t="b">
        <f t="shared" si="1"/>
        <v>0</v>
      </c>
      <c r="X765" s="63"/>
      <c r="Y765" s="53" t="s">
        <v>1219</v>
      </c>
      <c r="Z765" s="63" t="s">
        <v>1163</v>
      </c>
    </row>
    <row r="766">
      <c r="A766" s="75" t="s">
        <v>1220</v>
      </c>
      <c r="B766" s="94">
        <v>8.065827895E9</v>
      </c>
      <c r="C766" s="75" t="s">
        <v>166</v>
      </c>
      <c r="D766" s="76">
        <v>45932.394479166665</v>
      </c>
      <c r="E766" s="75" t="s">
        <v>86</v>
      </c>
      <c r="F766" s="75" t="s">
        <v>129</v>
      </c>
      <c r="G766" s="77" t="s">
        <v>14</v>
      </c>
      <c r="H766" s="77">
        <v>1.0</v>
      </c>
      <c r="I766" s="80"/>
      <c r="J766" s="77">
        <v>1.0</v>
      </c>
      <c r="K766" s="79" t="s">
        <v>97</v>
      </c>
      <c r="L766" s="79"/>
      <c r="M766" s="80"/>
      <c r="N766" s="79"/>
      <c r="O766" s="81">
        <f t="array" ref="O766">IF(A766="", "", (IFNA(IF(A766="", "", INDEX(UpdateSheet!$L:$L, MATCH(1, (UpdateSheet!$G:$G=MAXIFS(UpdateSheet!$G:$G, UpdateSheet!$H:$H, G766, UpdateSheet!$G:$G, "&lt;=" &amp; D766)) * (UpdateSheet!$H:$H=G766), 0))), "") * J766) +
(IFNA(IF(A766="", "", INDEX(UpdateSheet!$P:$P, MATCH(1, (UpdateSheet!$G:$G=MAXIFS(UpdateSheet!$G:$G, UpdateSheet!$M:$M, K766, UpdateSheet!$G:$G, "&lt;=" &amp; D766)) * (UpdateSheet!$M:$M=K766), 0))), "") * N766)
)
</f>
        <v>9500</v>
      </c>
      <c r="P766" s="86"/>
      <c r="Q766" s="82">
        <f t="array" ref="Q766">IF(A766="", "", (IFNA(IF(A766="", "", INDEX(UpdateSheet!$K:$K, MATCH(1, (UpdateSheet!$G:$G=MAXIFS(UpdateSheet!$G:$G, UpdateSheet!$H:$H, G766, UpdateSheet!$I:$I, J766, UpdateSheet!$G:$G, "&lt;=" &amp; D766)) * (UpdateSheet!$H:$H=G766) *(UpdateSheet!$I:$I=J766), 0))), "")) +
(IFNA(IF(A766="", "", INDEX(UpdateSheet!$O:$O, MATCH(1, (UpdateSheet!$G:$G=MAXIFS(UpdateSheet!$G:$G, UpdateSheet!$M:$M, K766,UpdateSheet!$N:$N, N766, UpdateSheet!$G:$G, "&lt;=" &amp; D766)) * (UpdateSheet!$M:$M=K766) *(UpdateSheet!$N:$N=N766), 0))), ""))
)
</f>
        <v>35500</v>
      </c>
      <c r="R766" s="81">
        <v>26000.0</v>
      </c>
      <c r="S766" s="53" t="s">
        <v>126</v>
      </c>
      <c r="T766" s="87"/>
      <c r="U766" s="84" t="s">
        <v>97</v>
      </c>
      <c r="V766" s="84" t="s">
        <v>97</v>
      </c>
      <c r="W766" s="85" t="b">
        <f t="shared" si="1"/>
        <v>0</v>
      </c>
      <c r="X766" s="63"/>
      <c r="Y766" s="53" t="s">
        <v>1221</v>
      </c>
      <c r="Z766" s="63" t="s">
        <v>1163</v>
      </c>
    </row>
    <row r="767">
      <c r="A767" s="75" t="s">
        <v>1222</v>
      </c>
      <c r="B767" s="94">
        <v>7.033950171E9</v>
      </c>
      <c r="C767" s="75" t="s">
        <v>12</v>
      </c>
      <c r="D767" s="76">
        <v>45932.43664351852</v>
      </c>
      <c r="E767" s="75" t="s">
        <v>86</v>
      </c>
      <c r="F767" s="75" t="s">
        <v>129</v>
      </c>
      <c r="G767" s="77" t="s">
        <v>14</v>
      </c>
      <c r="H767" s="77">
        <v>1.0</v>
      </c>
      <c r="I767" s="80"/>
      <c r="J767" s="77">
        <v>1.0</v>
      </c>
      <c r="K767" s="79" t="s">
        <v>97</v>
      </c>
      <c r="L767" s="79"/>
      <c r="M767" s="80"/>
      <c r="N767" s="79"/>
      <c r="O767" s="81">
        <f t="array" ref="O767">IF(A767="", "", (IFNA(IF(A767="", "", INDEX(UpdateSheet!$L:$L, MATCH(1, (UpdateSheet!$G:$G=MAXIFS(UpdateSheet!$G:$G, UpdateSheet!$H:$H, G767, UpdateSheet!$G:$G, "&lt;=" &amp; D767)) * (UpdateSheet!$H:$H=G767), 0))), "") * J767) +
(IFNA(IF(A767="", "", INDEX(UpdateSheet!$P:$P, MATCH(1, (UpdateSheet!$G:$G=MAXIFS(UpdateSheet!$G:$G, UpdateSheet!$M:$M, K767, UpdateSheet!$G:$G, "&lt;=" &amp; D767)) * (UpdateSheet!$M:$M=K767), 0))), "") * N767)
)
</f>
        <v>9500</v>
      </c>
      <c r="P767" s="55">
        <v>5000.0</v>
      </c>
      <c r="Q767" s="82">
        <f t="array" ref="Q767">IF(A767="", "", (IFNA(IF(A767="", "", INDEX(UpdateSheet!$K:$K, MATCH(1, (UpdateSheet!$G:$G=MAXIFS(UpdateSheet!$G:$G, UpdateSheet!$H:$H, G767, UpdateSheet!$I:$I, J767, UpdateSheet!$G:$G, "&lt;=" &amp; D767)) * (UpdateSheet!$H:$H=G767) *(UpdateSheet!$I:$I=J767), 0))), "")) +
(IFNA(IF(A767="", "", INDEX(UpdateSheet!$O:$O, MATCH(1, (UpdateSheet!$G:$G=MAXIFS(UpdateSheet!$G:$G, UpdateSheet!$M:$M, K767,UpdateSheet!$N:$N, N767, UpdateSheet!$G:$G, "&lt;=" &amp; D767)) * (UpdateSheet!$M:$M=K767) *(UpdateSheet!$N:$N=N767), 0))), ""))
)
</f>
        <v>35500</v>
      </c>
      <c r="R767" s="81">
        <v>21000.0</v>
      </c>
      <c r="S767" s="53" t="s">
        <v>72</v>
      </c>
      <c r="T767" s="83">
        <v>45938.0</v>
      </c>
      <c r="U767" s="84" t="s">
        <v>86</v>
      </c>
      <c r="V767" s="84" t="s">
        <v>129</v>
      </c>
      <c r="W767" s="85" t="b">
        <f t="shared" si="1"/>
        <v>1</v>
      </c>
      <c r="X767" s="53" t="s">
        <v>11</v>
      </c>
      <c r="Y767" s="53"/>
      <c r="Z767" s="63" t="s">
        <v>1163</v>
      </c>
    </row>
    <row r="768">
      <c r="A768" s="75" t="s">
        <v>1223</v>
      </c>
      <c r="B768" s="94">
        <v>9.035370354E9</v>
      </c>
      <c r="C768" s="75" t="s">
        <v>27</v>
      </c>
      <c r="D768" s="76">
        <v>45932.50506944444</v>
      </c>
      <c r="E768" s="75" t="s">
        <v>86</v>
      </c>
      <c r="F768" s="75" t="s">
        <v>129</v>
      </c>
      <c r="G768" s="77" t="s">
        <v>14</v>
      </c>
      <c r="H768" s="77">
        <v>1.0</v>
      </c>
      <c r="I768" s="80"/>
      <c r="J768" s="77">
        <v>1.0</v>
      </c>
      <c r="K768" s="79" t="s">
        <v>97</v>
      </c>
      <c r="L768" s="79"/>
      <c r="M768" s="80"/>
      <c r="N768" s="79"/>
      <c r="O768" s="81">
        <f t="array" ref="O768">IF(A768="", "", (IFNA(IF(A768="", "", INDEX(UpdateSheet!$L:$L, MATCH(1, (UpdateSheet!$G:$G=MAXIFS(UpdateSheet!$G:$G, UpdateSheet!$H:$H, G768, UpdateSheet!$G:$G, "&lt;=" &amp; D768)) * (UpdateSheet!$H:$H=G768), 0))), "") * J768) +
(IFNA(IF(A768="", "", INDEX(UpdateSheet!$P:$P, MATCH(1, (UpdateSheet!$G:$G=MAXIFS(UpdateSheet!$G:$G, UpdateSheet!$M:$M, K768, UpdateSheet!$G:$G, "&lt;=" &amp; D768)) * (UpdateSheet!$M:$M=K768), 0))), "") * N768)
)
</f>
        <v>9500</v>
      </c>
      <c r="P768" s="86"/>
      <c r="Q768" s="82">
        <f t="array" ref="Q768">IF(A768="", "", (IFNA(IF(A768="", "", INDEX(UpdateSheet!$K:$K, MATCH(1, (UpdateSheet!$G:$G=MAXIFS(UpdateSheet!$G:$G, UpdateSheet!$H:$H, G768, UpdateSheet!$I:$I, J768, UpdateSheet!$G:$G, "&lt;=" &amp; D768)) * (UpdateSheet!$H:$H=G768) *(UpdateSheet!$I:$I=J768), 0))), "")) +
(IFNA(IF(A768="", "", INDEX(UpdateSheet!$O:$O, MATCH(1, (UpdateSheet!$G:$G=MAXIFS(UpdateSheet!$G:$G, UpdateSheet!$M:$M, K768,UpdateSheet!$N:$N, N768, UpdateSheet!$G:$G, "&lt;=" &amp; D768)) * (UpdateSheet!$M:$M=K768) *(UpdateSheet!$N:$N=N768), 0))), ""))
)
</f>
        <v>35500</v>
      </c>
      <c r="R768" s="81">
        <v>26000.0</v>
      </c>
      <c r="S768" s="63" t="str">
        <f>if(A768="","","Pending")</f>
        <v>Pending</v>
      </c>
      <c r="T768" s="87"/>
      <c r="U768" s="84" t="s">
        <v>97</v>
      </c>
      <c r="V768" s="84" t="s">
        <v>97</v>
      </c>
      <c r="W768" s="85" t="b">
        <f t="shared" si="1"/>
        <v>0</v>
      </c>
      <c r="X768" s="63"/>
      <c r="Y768" s="53" t="s">
        <v>1224</v>
      </c>
      <c r="Z768" s="63" t="s">
        <v>1163</v>
      </c>
    </row>
    <row r="769">
      <c r="A769" s="75" t="s">
        <v>1225</v>
      </c>
      <c r="B769" s="94">
        <v>8.039740952E9</v>
      </c>
      <c r="C769" s="75" t="s">
        <v>171</v>
      </c>
      <c r="D769" s="76">
        <v>45932.69627314815</v>
      </c>
      <c r="E769" s="75" t="s">
        <v>86</v>
      </c>
      <c r="F769" s="75" t="s">
        <v>129</v>
      </c>
      <c r="G769" s="77" t="s">
        <v>14</v>
      </c>
      <c r="H769" s="77">
        <v>1.0</v>
      </c>
      <c r="I769" s="80"/>
      <c r="J769" s="77">
        <v>1.0</v>
      </c>
      <c r="K769" s="79" t="s">
        <v>97</v>
      </c>
      <c r="L769" s="79"/>
      <c r="M769" s="80"/>
      <c r="N769" s="79"/>
      <c r="O769" s="81">
        <f t="array" ref="O769">IF(A769="", "", (IFNA(IF(A769="", "", INDEX(UpdateSheet!$L:$L, MATCH(1, (UpdateSheet!$G:$G=MAXIFS(UpdateSheet!$G:$G, UpdateSheet!$H:$H, G769, UpdateSheet!$G:$G, "&lt;=" &amp; D769)) * (UpdateSheet!$H:$H=G769), 0))), "") * J769) +
(IFNA(IF(A769="", "", INDEX(UpdateSheet!$P:$P, MATCH(1, (UpdateSheet!$G:$G=MAXIFS(UpdateSheet!$G:$G, UpdateSheet!$M:$M, K769, UpdateSheet!$G:$G, "&lt;=" &amp; D769)) * (UpdateSheet!$M:$M=K769), 0))), "") * N769)
)
</f>
        <v>9500</v>
      </c>
      <c r="P769" s="55">
        <v>4000.0</v>
      </c>
      <c r="Q769" s="82">
        <f t="array" ref="Q769">IF(A769="", "", (IFNA(IF(A769="", "", INDEX(UpdateSheet!$K:$K, MATCH(1, (UpdateSheet!$G:$G=MAXIFS(UpdateSheet!$G:$G, UpdateSheet!$H:$H, G769, UpdateSheet!$I:$I, J769, UpdateSheet!$G:$G, "&lt;=" &amp; D769)) * (UpdateSheet!$H:$H=G769) *(UpdateSheet!$I:$I=J769), 0))), "")) +
(IFNA(IF(A769="", "", INDEX(UpdateSheet!$O:$O, MATCH(1, (UpdateSheet!$G:$G=MAXIFS(UpdateSheet!$G:$G, UpdateSheet!$M:$M, K769,UpdateSheet!$N:$N, N769, UpdateSheet!$G:$G, "&lt;=" &amp; D769)) * (UpdateSheet!$M:$M=K769) *(UpdateSheet!$N:$N=N769), 0))), ""))
)
</f>
        <v>35500</v>
      </c>
      <c r="R769" s="81">
        <v>22000.0</v>
      </c>
      <c r="S769" s="53" t="s">
        <v>72</v>
      </c>
      <c r="T769" s="83">
        <v>45933.0</v>
      </c>
      <c r="U769" s="84" t="s">
        <v>86</v>
      </c>
      <c r="V769" s="84" t="s">
        <v>129</v>
      </c>
      <c r="W769" s="85" t="b">
        <f t="shared" si="1"/>
        <v>1</v>
      </c>
      <c r="X769" s="53" t="s">
        <v>29</v>
      </c>
      <c r="Y769" s="63"/>
      <c r="Z769" s="63" t="s">
        <v>1163</v>
      </c>
    </row>
    <row r="770">
      <c r="A770" s="75" t="s">
        <v>1226</v>
      </c>
      <c r="B770" s="94">
        <v>8.033321377E9</v>
      </c>
      <c r="C770" s="75" t="s">
        <v>62</v>
      </c>
      <c r="D770" s="76">
        <v>45932.75511574074</v>
      </c>
      <c r="E770" s="75" t="s">
        <v>86</v>
      </c>
      <c r="F770" s="75" t="s">
        <v>129</v>
      </c>
      <c r="G770" s="77" t="s">
        <v>14</v>
      </c>
      <c r="H770" s="77">
        <v>1.0</v>
      </c>
      <c r="I770" s="80"/>
      <c r="J770" s="77">
        <v>1.0</v>
      </c>
      <c r="K770" s="79" t="s">
        <v>19</v>
      </c>
      <c r="L770" s="79">
        <v>50.0</v>
      </c>
      <c r="M770" s="80"/>
      <c r="N770" s="79">
        <v>50.0</v>
      </c>
      <c r="O770" s="81">
        <f t="array" ref="O770">IF(A770="", "", (IFNA(IF(A770="", "", INDEX(UpdateSheet!$L:$L, MATCH(1, (UpdateSheet!$G:$G=MAXIFS(UpdateSheet!$G:$G, UpdateSheet!$H:$H, G770, UpdateSheet!$G:$G, "&lt;=" &amp; D770)) * (UpdateSheet!$H:$H=G770), 0))), "") * J770) +
(IFNA(IF(A770="", "", INDEX(UpdateSheet!$P:$P, MATCH(1, (UpdateSheet!$G:$G=MAXIFS(UpdateSheet!$G:$G, UpdateSheet!$M:$M, K770, UpdateSheet!$G:$G, "&lt;=" &amp; D770)) * (UpdateSheet!$M:$M=K770), 0))), "") * N770)
)
</f>
        <v>17000</v>
      </c>
      <c r="P770" s="86"/>
      <c r="Q770" s="82">
        <f t="array" ref="Q770">IF(A770="", "", (IFNA(IF(A770="", "", INDEX(UpdateSheet!$K:$K, MATCH(1, (UpdateSheet!$G:$G=MAXIFS(UpdateSheet!$G:$G, UpdateSheet!$H:$H, G770, UpdateSheet!$I:$I, J770, UpdateSheet!$G:$G, "&lt;=" &amp; D770)) * (UpdateSheet!$H:$H=G770) *(UpdateSheet!$I:$I=J770), 0))), "")) +
(IFNA(IF(A770="", "", INDEX(UpdateSheet!$O:$O, MATCH(1, (UpdateSheet!$G:$G=MAXIFS(UpdateSheet!$G:$G, UpdateSheet!$M:$M, K770,UpdateSheet!$N:$N, N770, UpdateSheet!$G:$G, "&lt;=" &amp; D770)) * (UpdateSheet!$M:$M=K770) *(UpdateSheet!$N:$N=N770), 0))), ""))
)
</f>
        <v>66000</v>
      </c>
      <c r="R770" s="81">
        <v>49000.0</v>
      </c>
      <c r="S770" s="63" t="str">
        <f>if(A770="","","Pending")</f>
        <v>Pending</v>
      </c>
      <c r="T770" s="87"/>
      <c r="U770" s="84" t="s">
        <v>97</v>
      </c>
      <c r="V770" s="84" t="s">
        <v>97</v>
      </c>
      <c r="W770" s="85" t="b">
        <f t="shared" si="1"/>
        <v>0</v>
      </c>
      <c r="X770" s="63"/>
      <c r="Y770" s="53" t="s">
        <v>1227</v>
      </c>
      <c r="Z770" s="63" t="s">
        <v>1163</v>
      </c>
    </row>
    <row r="771">
      <c r="A771" s="75" t="s">
        <v>1228</v>
      </c>
      <c r="B771" s="94">
        <v>8.051630761E9</v>
      </c>
      <c r="C771" s="75" t="s">
        <v>27</v>
      </c>
      <c r="D771" s="76">
        <v>45932.8569675926</v>
      </c>
      <c r="E771" s="75" t="s">
        <v>86</v>
      </c>
      <c r="F771" s="75" t="s">
        <v>129</v>
      </c>
      <c r="G771" s="77" t="s">
        <v>14</v>
      </c>
      <c r="H771" s="77">
        <v>2.0</v>
      </c>
      <c r="I771" s="80"/>
      <c r="J771" s="77">
        <v>2.0</v>
      </c>
      <c r="K771" s="79" t="s">
        <v>97</v>
      </c>
      <c r="L771" s="79"/>
      <c r="M771" s="80"/>
      <c r="N771" s="79"/>
      <c r="O771" s="81">
        <f t="array" ref="O771">IF(A771="", "", (IFNA(IF(A771="", "", INDEX(UpdateSheet!$L:$L, MATCH(1, (UpdateSheet!$G:$G=MAXIFS(UpdateSheet!$G:$G, UpdateSheet!$H:$H, G771, UpdateSheet!$G:$G, "&lt;=" &amp; D771)) * (UpdateSheet!$H:$H=G771), 0))), "") * J771) +
(IFNA(IF(A771="", "", INDEX(UpdateSheet!$P:$P, MATCH(1, (UpdateSheet!$G:$G=MAXIFS(UpdateSheet!$G:$G, UpdateSheet!$M:$M, K771, UpdateSheet!$G:$G, "&lt;=" &amp; D771)) * (UpdateSheet!$M:$M=K771), 0))), "") * N771)
)
</f>
        <v>19000</v>
      </c>
      <c r="P771" s="86"/>
      <c r="Q771" s="82">
        <f t="array" ref="Q771">IF(A771="", "", (IFNA(IF(A771="", "", INDEX(UpdateSheet!$K:$K, MATCH(1, (UpdateSheet!$G:$G=MAXIFS(UpdateSheet!$G:$G, UpdateSheet!$H:$H, G771, UpdateSheet!$I:$I, J771, UpdateSheet!$G:$G, "&lt;=" &amp; D771)) * (UpdateSheet!$H:$H=G771) *(UpdateSheet!$I:$I=J771), 0))), "")) +
(IFNA(IF(A771="", "", INDEX(UpdateSheet!$O:$O, MATCH(1, (UpdateSheet!$G:$G=MAXIFS(UpdateSheet!$G:$G, UpdateSheet!$M:$M, K771,UpdateSheet!$N:$N, N771, UpdateSheet!$G:$G, "&lt;=" &amp; D771)) * (UpdateSheet!$M:$M=K771) *(UpdateSheet!$N:$N=N771), 0))), ""))
)
</f>
        <v>49500</v>
      </c>
      <c r="R771" s="81">
        <v>30500.0</v>
      </c>
      <c r="S771" s="53" t="s">
        <v>126</v>
      </c>
      <c r="T771" s="87"/>
      <c r="U771" s="84" t="s">
        <v>97</v>
      </c>
      <c r="V771" s="84" t="s">
        <v>97</v>
      </c>
      <c r="W771" s="85" t="b">
        <f t="shared" si="1"/>
        <v>0</v>
      </c>
      <c r="X771" s="63"/>
      <c r="Y771" s="53" t="s">
        <v>1229</v>
      </c>
      <c r="Z771" s="63" t="s">
        <v>1163</v>
      </c>
    </row>
    <row r="772">
      <c r="A772" s="75" t="s">
        <v>1230</v>
      </c>
      <c r="B772" s="94">
        <v>8.033402202E9</v>
      </c>
      <c r="C772" s="75" t="s">
        <v>211</v>
      </c>
      <c r="D772" s="76">
        <v>45933.16229166667</v>
      </c>
      <c r="E772" s="75" t="s">
        <v>86</v>
      </c>
      <c r="F772" s="75" t="s">
        <v>129</v>
      </c>
      <c r="G772" s="77" t="s">
        <v>14</v>
      </c>
      <c r="H772" s="77">
        <v>1.0</v>
      </c>
      <c r="I772" s="80"/>
      <c r="J772" s="77">
        <v>1.0</v>
      </c>
      <c r="K772" s="79" t="s">
        <v>97</v>
      </c>
      <c r="L772" s="79"/>
      <c r="M772" s="80"/>
      <c r="N772" s="79"/>
      <c r="O772" s="81">
        <f t="array" ref="O772">IF(A772="", "", (IFNA(IF(A772="", "", INDEX(UpdateSheet!$L:$L, MATCH(1, (UpdateSheet!$G:$G=MAXIFS(UpdateSheet!$G:$G, UpdateSheet!$H:$H, G772, UpdateSheet!$G:$G, "&lt;=" &amp; D772)) * (UpdateSheet!$H:$H=G772), 0))), "") * J772) +
(IFNA(IF(A772="", "", INDEX(UpdateSheet!$P:$P, MATCH(1, (UpdateSheet!$G:$G=MAXIFS(UpdateSheet!$G:$G, UpdateSheet!$M:$M, K772, UpdateSheet!$G:$G, "&lt;=" &amp; D772)) * (UpdateSheet!$M:$M=K772), 0))), "") * N772)
)
</f>
        <v>9500</v>
      </c>
      <c r="P772" s="86"/>
      <c r="Q772" s="82">
        <f t="array" ref="Q772">IF(A772="", "", (IFNA(IF(A772="", "", INDEX(UpdateSheet!$K:$K, MATCH(1, (UpdateSheet!$G:$G=MAXIFS(UpdateSheet!$G:$G, UpdateSheet!$H:$H, G772, UpdateSheet!$I:$I, J772, UpdateSheet!$G:$G, "&lt;=" &amp; D772)) * (UpdateSheet!$H:$H=G772) *(UpdateSheet!$I:$I=J772), 0))), "")) +
(IFNA(IF(A772="", "", INDEX(UpdateSheet!$O:$O, MATCH(1, (UpdateSheet!$G:$G=MAXIFS(UpdateSheet!$G:$G, UpdateSheet!$M:$M, K772,UpdateSheet!$N:$N, N772, UpdateSheet!$G:$G, "&lt;=" &amp; D772)) * (UpdateSheet!$M:$M=K772) *(UpdateSheet!$N:$N=N772), 0))), ""))
)
</f>
        <v>35500</v>
      </c>
      <c r="R772" s="81">
        <v>26000.0</v>
      </c>
      <c r="S772" s="63" t="str">
        <f>if(A772="","","Pending")</f>
        <v>Pending</v>
      </c>
      <c r="T772" s="87"/>
      <c r="U772" s="84" t="s">
        <v>97</v>
      </c>
      <c r="V772" s="84" t="s">
        <v>97</v>
      </c>
      <c r="W772" s="85" t="b">
        <f t="shared" si="1"/>
        <v>0</v>
      </c>
      <c r="X772" s="63"/>
      <c r="Y772" s="53" t="s">
        <v>1231</v>
      </c>
      <c r="Z772" s="63" t="s">
        <v>1163</v>
      </c>
    </row>
    <row r="773">
      <c r="A773" s="75" t="s">
        <v>1232</v>
      </c>
      <c r="B773" s="94">
        <v>8.089992036E9</v>
      </c>
      <c r="C773" s="75" t="s">
        <v>62</v>
      </c>
      <c r="D773" s="76">
        <v>45933.17979166667</v>
      </c>
      <c r="E773" s="75" t="s">
        <v>86</v>
      </c>
      <c r="F773" s="75" t="s">
        <v>129</v>
      </c>
      <c r="G773" s="77" t="s">
        <v>14</v>
      </c>
      <c r="H773" s="77">
        <v>1.0</v>
      </c>
      <c r="I773" s="80"/>
      <c r="J773" s="77">
        <v>1.0</v>
      </c>
      <c r="K773" s="79" t="s">
        <v>97</v>
      </c>
      <c r="L773" s="79"/>
      <c r="M773" s="80"/>
      <c r="N773" s="79"/>
      <c r="O773" s="81">
        <f t="array" ref="O773">IF(A773="", "", (IFNA(IF(A773="", "", INDEX(UpdateSheet!$L:$L, MATCH(1, (UpdateSheet!$G:$G=MAXIFS(UpdateSheet!$G:$G, UpdateSheet!$H:$H, G773, UpdateSheet!$G:$G, "&lt;=" &amp; D773)) * (UpdateSheet!$H:$H=G773), 0))), "") * J773) +
(IFNA(IF(A773="", "", INDEX(UpdateSheet!$P:$P, MATCH(1, (UpdateSheet!$G:$G=MAXIFS(UpdateSheet!$G:$G, UpdateSheet!$M:$M, K773, UpdateSheet!$G:$G, "&lt;=" &amp; D773)) * (UpdateSheet!$M:$M=K773), 0))), "") * N773)
)
</f>
        <v>9500</v>
      </c>
      <c r="P773" s="86"/>
      <c r="Q773" s="82">
        <f t="array" ref="Q773">IF(A773="", "", (IFNA(IF(A773="", "", INDEX(UpdateSheet!$K:$K, MATCH(1, (UpdateSheet!$G:$G=MAXIFS(UpdateSheet!$G:$G, UpdateSheet!$H:$H, G773, UpdateSheet!$I:$I, J773, UpdateSheet!$G:$G, "&lt;=" &amp; D773)) * (UpdateSheet!$H:$H=G773) *(UpdateSheet!$I:$I=J773), 0))), "")) +
(IFNA(IF(A773="", "", INDEX(UpdateSheet!$O:$O, MATCH(1, (UpdateSheet!$G:$G=MAXIFS(UpdateSheet!$G:$G, UpdateSheet!$M:$M, K773,UpdateSheet!$N:$N, N773, UpdateSheet!$G:$G, "&lt;=" &amp; D773)) * (UpdateSheet!$M:$M=K773) *(UpdateSheet!$N:$N=N773), 0))), ""))
)
</f>
        <v>35500</v>
      </c>
      <c r="R773" s="81">
        <v>26000.0</v>
      </c>
      <c r="S773" s="53" t="s">
        <v>126</v>
      </c>
      <c r="T773" s="87"/>
      <c r="U773" s="84" t="s">
        <v>97</v>
      </c>
      <c r="V773" s="84" t="s">
        <v>97</v>
      </c>
      <c r="W773" s="85" t="b">
        <f t="shared" si="1"/>
        <v>0</v>
      </c>
      <c r="X773" s="63"/>
      <c r="Y773" s="53" t="s">
        <v>1233</v>
      </c>
      <c r="Z773" s="63" t="s">
        <v>1163</v>
      </c>
    </row>
    <row r="774">
      <c r="A774" s="75" t="s">
        <v>1234</v>
      </c>
      <c r="B774" s="94">
        <v>8.03857347E9</v>
      </c>
      <c r="C774" s="75" t="s">
        <v>62</v>
      </c>
      <c r="D774" s="76">
        <v>45933.24496527778</v>
      </c>
      <c r="E774" s="75" t="s">
        <v>86</v>
      </c>
      <c r="F774" s="75" t="s">
        <v>129</v>
      </c>
      <c r="G774" s="77" t="s">
        <v>14</v>
      </c>
      <c r="H774" s="77">
        <v>1.0</v>
      </c>
      <c r="I774" s="80"/>
      <c r="J774" s="77">
        <v>1.0</v>
      </c>
      <c r="K774" s="79" t="s">
        <v>19</v>
      </c>
      <c r="L774" s="79">
        <v>50.0</v>
      </c>
      <c r="M774" s="80"/>
      <c r="N774" s="79">
        <v>50.0</v>
      </c>
      <c r="O774" s="81">
        <f t="array" ref="O774">IF(A774="", "", (IFNA(IF(A774="", "", INDEX(UpdateSheet!$L:$L, MATCH(1, (UpdateSheet!$G:$G=MAXIFS(UpdateSheet!$G:$G, UpdateSheet!$H:$H, G774, UpdateSheet!$G:$G, "&lt;=" &amp; D774)) * (UpdateSheet!$H:$H=G774), 0))), "") * J774) +
(IFNA(IF(A774="", "", INDEX(UpdateSheet!$P:$P, MATCH(1, (UpdateSheet!$G:$G=MAXIFS(UpdateSheet!$G:$G, UpdateSheet!$M:$M, K774, UpdateSheet!$G:$G, "&lt;=" &amp; D774)) * (UpdateSheet!$M:$M=K774), 0))), "") * N774)
)
</f>
        <v>17000</v>
      </c>
      <c r="P774" s="55">
        <v>5000.0</v>
      </c>
      <c r="Q774" s="82">
        <f t="array" ref="Q774">IF(A774="", "", (IFNA(IF(A774="", "", INDEX(UpdateSheet!$K:$K, MATCH(1, (UpdateSheet!$G:$G=MAXIFS(UpdateSheet!$G:$G, UpdateSheet!$H:$H, G774, UpdateSheet!$I:$I, J774, UpdateSheet!$G:$G, "&lt;=" &amp; D774)) * (UpdateSheet!$H:$H=G774) *(UpdateSheet!$I:$I=J774), 0))), "")) +
(IFNA(IF(A774="", "", INDEX(UpdateSheet!$O:$O, MATCH(1, (UpdateSheet!$G:$G=MAXIFS(UpdateSheet!$G:$G, UpdateSheet!$M:$M, K774,UpdateSheet!$N:$N, N774, UpdateSheet!$G:$G, "&lt;=" &amp; D774)) * (UpdateSheet!$M:$M=K774) *(UpdateSheet!$N:$N=N774), 0))), ""))
)
</f>
        <v>66000</v>
      </c>
      <c r="R774" s="81">
        <v>44000.0</v>
      </c>
      <c r="S774" s="53" t="s">
        <v>72</v>
      </c>
      <c r="T774" s="83">
        <v>45933.0</v>
      </c>
      <c r="U774" s="84" t="s">
        <v>86</v>
      </c>
      <c r="V774" s="84" t="s">
        <v>129</v>
      </c>
      <c r="W774" s="85" t="b">
        <f t="shared" si="1"/>
        <v>1</v>
      </c>
      <c r="X774" s="53" t="s">
        <v>60</v>
      </c>
      <c r="Y774" s="63"/>
      <c r="Z774" s="63" t="s">
        <v>1163</v>
      </c>
    </row>
    <row r="775">
      <c r="A775" s="75" t="s">
        <v>1235</v>
      </c>
      <c r="B775" s="94">
        <v>8.038659641E9</v>
      </c>
      <c r="C775" s="75" t="s">
        <v>27</v>
      </c>
      <c r="D775" s="76">
        <v>45933.2900462963</v>
      </c>
      <c r="E775" s="75" t="s">
        <v>86</v>
      </c>
      <c r="F775" s="75" t="s">
        <v>129</v>
      </c>
      <c r="G775" s="77" t="s">
        <v>14</v>
      </c>
      <c r="H775" s="77">
        <v>2.0</v>
      </c>
      <c r="I775" s="80"/>
      <c r="J775" s="77">
        <v>2.0</v>
      </c>
      <c r="K775" s="79" t="s">
        <v>97</v>
      </c>
      <c r="L775" s="79"/>
      <c r="M775" s="80"/>
      <c r="N775" s="79"/>
      <c r="O775" s="81">
        <f t="array" ref="O775">IF(A775="", "", (IFNA(IF(A775="", "", INDEX(UpdateSheet!$L:$L, MATCH(1, (UpdateSheet!$G:$G=MAXIFS(UpdateSheet!$G:$G, UpdateSheet!$H:$H, G775, UpdateSheet!$G:$G, "&lt;=" &amp; D775)) * (UpdateSheet!$H:$H=G775), 0))), "") * J775) +
(IFNA(IF(A775="", "", INDEX(UpdateSheet!$P:$P, MATCH(1, (UpdateSheet!$G:$G=MAXIFS(UpdateSheet!$G:$G, UpdateSheet!$M:$M, K775, UpdateSheet!$G:$G, "&lt;=" &amp; D775)) * (UpdateSheet!$M:$M=K775), 0))), "") * N775)
)
</f>
        <v>19000</v>
      </c>
      <c r="P775" s="86"/>
      <c r="Q775" s="82">
        <f t="array" ref="Q775">IF(A775="", "", (IFNA(IF(A775="", "", INDEX(UpdateSheet!$K:$K, MATCH(1, (UpdateSheet!$G:$G=MAXIFS(UpdateSheet!$G:$G, UpdateSheet!$H:$H, G775, UpdateSheet!$I:$I, J775, UpdateSheet!$G:$G, "&lt;=" &amp; D775)) * (UpdateSheet!$H:$H=G775) *(UpdateSheet!$I:$I=J775), 0))), "")) +
(IFNA(IF(A775="", "", INDEX(UpdateSheet!$O:$O, MATCH(1, (UpdateSheet!$G:$G=MAXIFS(UpdateSheet!$G:$G, UpdateSheet!$M:$M, K775,UpdateSheet!$N:$N, N775, UpdateSheet!$G:$G, "&lt;=" &amp; D775)) * (UpdateSheet!$M:$M=K775) *(UpdateSheet!$N:$N=N775), 0))), ""))
)
</f>
        <v>49500</v>
      </c>
      <c r="R775" s="81">
        <v>30500.0</v>
      </c>
      <c r="S775" s="63" t="str">
        <f>if(A775="","","Pending")</f>
        <v>Pending</v>
      </c>
      <c r="T775" s="87"/>
      <c r="U775" s="84" t="s">
        <v>97</v>
      </c>
      <c r="V775" s="84" t="s">
        <v>97</v>
      </c>
      <c r="W775" s="85" t="b">
        <f t="shared" si="1"/>
        <v>0</v>
      </c>
      <c r="X775" s="63"/>
      <c r="Y775" s="53" t="s">
        <v>1236</v>
      </c>
      <c r="Z775" s="63" t="s">
        <v>1163</v>
      </c>
    </row>
    <row r="776">
      <c r="A776" s="75" t="s">
        <v>1237</v>
      </c>
      <c r="B776" s="94">
        <v>8.139399698E9</v>
      </c>
      <c r="C776" s="75" t="s">
        <v>27</v>
      </c>
      <c r="D776" s="76">
        <v>45933.29421296297</v>
      </c>
      <c r="E776" s="75" t="s">
        <v>86</v>
      </c>
      <c r="F776" s="75" t="s">
        <v>129</v>
      </c>
      <c r="G776" s="77" t="s">
        <v>14</v>
      </c>
      <c r="H776" s="77">
        <v>1.0</v>
      </c>
      <c r="I776" s="80"/>
      <c r="J776" s="77">
        <v>1.0</v>
      </c>
      <c r="K776" s="79" t="s">
        <v>97</v>
      </c>
      <c r="L776" s="79"/>
      <c r="M776" s="80"/>
      <c r="N776" s="79"/>
      <c r="O776" s="81">
        <f t="array" ref="O776">IF(A776="", "", (IFNA(IF(A776="", "", INDEX(UpdateSheet!$L:$L, MATCH(1, (UpdateSheet!$G:$G=MAXIFS(UpdateSheet!$G:$G, UpdateSheet!$H:$H, G776, UpdateSheet!$G:$G, "&lt;=" &amp; D776)) * (UpdateSheet!$H:$H=G776), 0))), "") * J776) +
(IFNA(IF(A776="", "", INDEX(UpdateSheet!$P:$P, MATCH(1, (UpdateSheet!$G:$G=MAXIFS(UpdateSheet!$G:$G, UpdateSheet!$M:$M, K776, UpdateSheet!$G:$G, "&lt;=" &amp; D776)) * (UpdateSheet!$M:$M=K776), 0))), "") * N776)
)
</f>
        <v>9500</v>
      </c>
      <c r="P776" s="55">
        <v>5000.0</v>
      </c>
      <c r="Q776" s="82">
        <f t="array" ref="Q776">IF(A776="", "", (IFNA(IF(A776="", "", INDEX(UpdateSheet!$K:$K, MATCH(1, (UpdateSheet!$G:$G=MAXIFS(UpdateSheet!$G:$G, UpdateSheet!$H:$H, G776, UpdateSheet!$I:$I, J776, UpdateSheet!$G:$G, "&lt;=" &amp; D776)) * (UpdateSheet!$H:$H=G776) *(UpdateSheet!$I:$I=J776), 0))), "")) +
(IFNA(IF(A776="", "", INDEX(UpdateSheet!$O:$O, MATCH(1, (UpdateSheet!$G:$G=MAXIFS(UpdateSheet!$G:$G, UpdateSheet!$M:$M, K776,UpdateSheet!$N:$N, N776, UpdateSheet!$G:$G, "&lt;=" &amp; D776)) * (UpdateSheet!$M:$M=K776) *(UpdateSheet!$N:$N=N776), 0))), ""))
)
</f>
        <v>35500</v>
      </c>
      <c r="R776" s="81">
        <v>21000.0</v>
      </c>
      <c r="S776" s="53" t="s">
        <v>72</v>
      </c>
      <c r="T776" s="83">
        <v>45933.0</v>
      </c>
      <c r="U776" s="84" t="s">
        <v>86</v>
      </c>
      <c r="V776" s="84" t="s">
        <v>129</v>
      </c>
      <c r="W776" s="85" t="b">
        <f t="shared" si="1"/>
        <v>1</v>
      </c>
      <c r="X776" s="53" t="s">
        <v>57</v>
      </c>
      <c r="Y776" s="63"/>
      <c r="Z776" s="63" t="s">
        <v>1163</v>
      </c>
    </row>
    <row r="777">
      <c r="A777" s="75" t="s">
        <v>1238</v>
      </c>
      <c r="B777" s="94">
        <v>8.131331512E9</v>
      </c>
      <c r="C777" s="75" t="s">
        <v>198</v>
      </c>
      <c r="D777" s="76">
        <v>45933.29827546296</v>
      </c>
      <c r="E777" s="75" t="s">
        <v>86</v>
      </c>
      <c r="F777" s="75" t="s">
        <v>129</v>
      </c>
      <c r="G777" s="77" t="s">
        <v>14</v>
      </c>
      <c r="H777" s="77">
        <v>1.0</v>
      </c>
      <c r="I777" s="80"/>
      <c r="J777" s="77">
        <v>1.0</v>
      </c>
      <c r="K777" s="79" t="s">
        <v>97</v>
      </c>
      <c r="L777" s="79"/>
      <c r="M777" s="80"/>
      <c r="N777" s="79"/>
      <c r="O777" s="81">
        <f t="array" ref="O777">IF(A777="", "", (IFNA(IF(A777="", "", INDEX(UpdateSheet!$L:$L, MATCH(1, (UpdateSheet!$G:$G=MAXIFS(UpdateSheet!$G:$G, UpdateSheet!$H:$H, G777, UpdateSheet!$G:$G, "&lt;=" &amp; D777)) * (UpdateSheet!$H:$H=G777), 0))), "") * J777) +
(IFNA(IF(A777="", "", INDEX(UpdateSheet!$P:$P, MATCH(1, (UpdateSheet!$G:$G=MAXIFS(UpdateSheet!$G:$G, UpdateSheet!$M:$M, K777, UpdateSheet!$G:$G, "&lt;=" &amp; D777)) * (UpdateSheet!$M:$M=K777), 0))), "") * N777)
)
</f>
        <v>9500</v>
      </c>
      <c r="P777" s="86"/>
      <c r="Q777" s="82">
        <f t="array" ref="Q777">IF(A777="", "", (IFNA(IF(A777="", "", INDEX(UpdateSheet!$K:$K, MATCH(1, (UpdateSheet!$G:$G=MAXIFS(UpdateSheet!$G:$G, UpdateSheet!$H:$H, G777, UpdateSheet!$I:$I, J777, UpdateSheet!$G:$G, "&lt;=" &amp; D777)) * (UpdateSheet!$H:$H=G777) *(UpdateSheet!$I:$I=J777), 0))), "")) +
(IFNA(IF(A777="", "", INDEX(UpdateSheet!$O:$O, MATCH(1, (UpdateSheet!$G:$G=MAXIFS(UpdateSheet!$G:$G, UpdateSheet!$M:$M, K777,UpdateSheet!$N:$N, N777, UpdateSheet!$G:$G, "&lt;=" &amp; D777)) * (UpdateSheet!$M:$M=K777) *(UpdateSheet!$N:$N=N777), 0))), ""))
)
</f>
        <v>35500</v>
      </c>
      <c r="R777" s="81">
        <v>26000.0</v>
      </c>
      <c r="S777" s="53" t="s">
        <v>126</v>
      </c>
      <c r="T777" s="87"/>
      <c r="U777" s="84" t="s">
        <v>97</v>
      </c>
      <c r="V777" s="84" t="s">
        <v>97</v>
      </c>
      <c r="W777" s="85" t="b">
        <f t="shared" si="1"/>
        <v>0</v>
      </c>
      <c r="X777" s="63"/>
      <c r="Y777" s="53" t="s">
        <v>1239</v>
      </c>
      <c r="Z777" s="63" t="s">
        <v>1163</v>
      </c>
    </row>
    <row r="778">
      <c r="A778" s="75" t="s">
        <v>1240</v>
      </c>
      <c r="B778" s="94">
        <v>8.086962565E9</v>
      </c>
      <c r="C778" s="75" t="s">
        <v>62</v>
      </c>
      <c r="D778" s="76">
        <v>45933.322962962964</v>
      </c>
      <c r="E778" s="75" t="s">
        <v>86</v>
      </c>
      <c r="F778" s="75" t="s">
        <v>129</v>
      </c>
      <c r="G778" s="77" t="s">
        <v>14</v>
      </c>
      <c r="H778" s="77">
        <v>1.0</v>
      </c>
      <c r="I778" s="80"/>
      <c r="J778" s="77">
        <v>1.0</v>
      </c>
      <c r="K778" s="79" t="s">
        <v>19</v>
      </c>
      <c r="L778" s="79">
        <v>50.0</v>
      </c>
      <c r="M778" s="80"/>
      <c r="N778" s="79">
        <v>50.0</v>
      </c>
      <c r="O778" s="81">
        <f t="array" ref="O778">IF(A778="", "", (IFNA(IF(A778="", "", INDEX(UpdateSheet!$L:$L, MATCH(1, (UpdateSheet!$G:$G=MAXIFS(UpdateSheet!$G:$G, UpdateSheet!$H:$H, G778, UpdateSheet!$G:$G, "&lt;=" &amp; D778)) * (UpdateSheet!$H:$H=G778), 0))), "") * J778) +
(IFNA(IF(A778="", "", INDEX(UpdateSheet!$P:$P, MATCH(1, (UpdateSheet!$G:$G=MAXIFS(UpdateSheet!$G:$G, UpdateSheet!$M:$M, K778, UpdateSheet!$G:$G, "&lt;=" &amp; D778)) * (UpdateSheet!$M:$M=K778), 0))), "") * N778)
)
</f>
        <v>17000</v>
      </c>
      <c r="P778" s="55">
        <v>5000.0</v>
      </c>
      <c r="Q778" s="82">
        <f t="array" ref="Q778">IF(A778="", "", (IFNA(IF(A778="", "", INDEX(UpdateSheet!$K:$K, MATCH(1, (UpdateSheet!$G:$G=MAXIFS(UpdateSheet!$G:$G, UpdateSheet!$H:$H, G778, UpdateSheet!$I:$I, J778, UpdateSheet!$G:$G, "&lt;=" &amp; D778)) * (UpdateSheet!$H:$H=G778) *(UpdateSheet!$I:$I=J778), 0))), "")) +
(IFNA(IF(A778="", "", INDEX(UpdateSheet!$O:$O, MATCH(1, (UpdateSheet!$G:$G=MAXIFS(UpdateSheet!$G:$G, UpdateSheet!$M:$M, K778,UpdateSheet!$N:$N, N778, UpdateSheet!$G:$G, "&lt;=" &amp; D778)) * (UpdateSheet!$M:$M=K778) *(UpdateSheet!$N:$N=N778), 0))), ""))
)
</f>
        <v>66000</v>
      </c>
      <c r="R778" s="81">
        <v>44000.0</v>
      </c>
      <c r="S778" s="53" t="s">
        <v>72</v>
      </c>
      <c r="T778" s="83">
        <v>45933.0</v>
      </c>
      <c r="U778" s="84" t="s">
        <v>86</v>
      </c>
      <c r="V778" s="84" t="s">
        <v>129</v>
      </c>
      <c r="W778" s="85" t="b">
        <f t="shared" si="1"/>
        <v>1</v>
      </c>
      <c r="X778" s="53" t="s">
        <v>60</v>
      </c>
      <c r="Y778" s="53"/>
      <c r="Z778" s="63" t="s">
        <v>1163</v>
      </c>
    </row>
    <row r="779">
      <c r="A779" s="75" t="s">
        <v>1241</v>
      </c>
      <c r="B779" s="94">
        <v>8.033138889E9</v>
      </c>
      <c r="C779" s="75" t="s">
        <v>222</v>
      </c>
      <c r="D779" s="76">
        <v>45933.32313657408</v>
      </c>
      <c r="E779" s="75" t="s">
        <v>86</v>
      </c>
      <c r="F779" s="75" t="s">
        <v>129</v>
      </c>
      <c r="G779" s="77" t="s">
        <v>14</v>
      </c>
      <c r="H779" s="77">
        <v>2.0</v>
      </c>
      <c r="I779" s="80"/>
      <c r="J779" s="77">
        <v>2.0</v>
      </c>
      <c r="K779" s="79" t="s">
        <v>19</v>
      </c>
      <c r="L779" s="79">
        <v>50.0</v>
      </c>
      <c r="M779" s="80"/>
      <c r="N779" s="79">
        <v>50.0</v>
      </c>
      <c r="O779" s="81">
        <f t="array" ref="O779">IF(A779="", "", (IFNA(IF(A779="", "", INDEX(UpdateSheet!$L:$L, MATCH(1, (UpdateSheet!$G:$G=MAXIFS(UpdateSheet!$G:$G, UpdateSheet!$H:$H, G779, UpdateSheet!$G:$G, "&lt;=" &amp; D779)) * (UpdateSheet!$H:$H=G779), 0))), "") * J779) +
(IFNA(IF(A779="", "", INDEX(UpdateSheet!$P:$P, MATCH(1, (UpdateSheet!$G:$G=MAXIFS(UpdateSheet!$G:$G, UpdateSheet!$M:$M, K779, UpdateSheet!$G:$G, "&lt;=" &amp; D779)) * (UpdateSheet!$M:$M=K779), 0))), "") * N779)
)
</f>
        <v>26500</v>
      </c>
      <c r="P779" s="86"/>
      <c r="Q779" s="82">
        <f t="array" ref="Q779">IF(A779="", "", (IFNA(IF(A779="", "", INDEX(UpdateSheet!$K:$K, MATCH(1, (UpdateSheet!$G:$G=MAXIFS(UpdateSheet!$G:$G, UpdateSheet!$H:$H, G779, UpdateSheet!$I:$I, J779, UpdateSheet!$G:$G, "&lt;=" &amp; D779)) * (UpdateSheet!$H:$H=G779) *(UpdateSheet!$I:$I=J779), 0))), "")) +
(IFNA(IF(A779="", "", INDEX(UpdateSheet!$O:$O, MATCH(1, (UpdateSheet!$G:$G=MAXIFS(UpdateSheet!$G:$G, UpdateSheet!$M:$M, K779,UpdateSheet!$N:$N, N779, UpdateSheet!$G:$G, "&lt;=" &amp; D779)) * (UpdateSheet!$M:$M=K779) *(UpdateSheet!$N:$N=N779), 0))), ""))
)
</f>
        <v>80000</v>
      </c>
      <c r="R779" s="81">
        <v>53500.0</v>
      </c>
      <c r="S779" s="53" t="s">
        <v>126</v>
      </c>
      <c r="T779" s="87"/>
      <c r="U779" s="84" t="s">
        <v>97</v>
      </c>
      <c r="V779" s="84" t="s">
        <v>97</v>
      </c>
      <c r="W779" s="85" t="b">
        <f t="shared" si="1"/>
        <v>0</v>
      </c>
      <c r="X779" s="63"/>
      <c r="Y779" s="53" t="s">
        <v>1242</v>
      </c>
      <c r="Z779" s="63" t="s">
        <v>1163</v>
      </c>
    </row>
    <row r="780">
      <c r="A780" s="75" t="s">
        <v>1243</v>
      </c>
      <c r="B780" s="94">
        <v>8.03842099E9</v>
      </c>
      <c r="C780" s="75" t="s">
        <v>62</v>
      </c>
      <c r="D780" s="76">
        <v>45933.36929398148</v>
      </c>
      <c r="E780" s="75" t="s">
        <v>86</v>
      </c>
      <c r="F780" s="75" t="s">
        <v>129</v>
      </c>
      <c r="G780" s="77" t="s">
        <v>14</v>
      </c>
      <c r="H780" s="77">
        <v>2.0</v>
      </c>
      <c r="I780" s="80"/>
      <c r="J780" s="77">
        <v>2.0</v>
      </c>
      <c r="K780" s="79" t="s">
        <v>97</v>
      </c>
      <c r="L780" s="79"/>
      <c r="M780" s="80"/>
      <c r="N780" s="79"/>
      <c r="O780" s="81">
        <f t="array" ref="O780">IF(A780="", "", (IFNA(IF(A780="", "", INDEX(UpdateSheet!$L:$L, MATCH(1, (UpdateSheet!$G:$G=MAXIFS(UpdateSheet!$G:$G, UpdateSheet!$H:$H, G780, UpdateSheet!$G:$G, "&lt;=" &amp; D780)) * (UpdateSheet!$H:$H=G780), 0))), "") * J780) +
(IFNA(IF(A780="", "", INDEX(UpdateSheet!$P:$P, MATCH(1, (UpdateSheet!$G:$G=MAXIFS(UpdateSheet!$G:$G, UpdateSheet!$M:$M, K780, UpdateSheet!$G:$G, "&lt;=" &amp; D780)) * (UpdateSheet!$M:$M=K780), 0))), "") * N780)
)
</f>
        <v>19000</v>
      </c>
      <c r="P780" s="55">
        <v>7000.0</v>
      </c>
      <c r="Q780" s="82">
        <f t="array" ref="Q780">IF(A780="", "", (IFNA(IF(A780="", "", INDEX(UpdateSheet!$K:$K, MATCH(1, (UpdateSheet!$G:$G=MAXIFS(UpdateSheet!$G:$G, UpdateSheet!$H:$H, G780, UpdateSheet!$I:$I, J780, UpdateSheet!$G:$G, "&lt;=" &amp; D780)) * (UpdateSheet!$H:$H=G780) *(UpdateSheet!$I:$I=J780), 0))), "")) +
(IFNA(IF(A780="", "", INDEX(UpdateSheet!$O:$O, MATCH(1, (UpdateSheet!$G:$G=MAXIFS(UpdateSheet!$G:$G, UpdateSheet!$M:$M, K780,UpdateSheet!$N:$N, N780, UpdateSheet!$G:$G, "&lt;=" &amp; D780)) * (UpdateSheet!$M:$M=K780) *(UpdateSheet!$N:$N=N780), 0))), ""))
)
</f>
        <v>49500</v>
      </c>
      <c r="R780" s="81">
        <v>23500.0</v>
      </c>
      <c r="S780" s="53" t="s">
        <v>72</v>
      </c>
      <c r="T780" s="83">
        <v>45933.0</v>
      </c>
      <c r="U780" s="84" t="s">
        <v>86</v>
      </c>
      <c r="V780" s="84" t="s">
        <v>129</v>
      </c>
      <c r="W780" s="85" t="b">
        <f t="shared" si="1"/>
        <v>1</v>
      </c>
      <c r="X780" s="53" t="s">
        <v>60</v>
      </c>
      <c r="Y780" s="63"/>
      <c r="Z780" s="63" t="s">
        <v>1163</v>
      </c>
    </row>
    <row r="781">
      <c r="A781" s="75" t="s">
        <v>1244</v>
      </c>
      <c r="B781" s="94">
        <v>9.010179327E9</v>
      </c>
      <c r="C781" s="75" t="s">
        <v>62</v>
      </c>
      <c r="D781" s="76">
        <v>45933.448587962965</v>
      </c>
      <c r="E781" s="75" t="s">
        <v>86</v>
      </c>
      <c r="F781" s="75" t="s">
        <v>129</v>
      </c>
      <c r="G781" s="77" t="s">
        <v>14</v>
      </c>
      <c r="H781" s="77">
        <v>1.0</v>
      </c>
      <c r="I781" s="80"/>
      <c r="J781" s="77">
        <v>1.0</v>
      </c>
      <c r="K781" s="79" t="s">
        <v>97</v>
      </c>
      <c r="L781" s="79"/>
      <c r="M781" s="80"/>
      <c r="N781" s="79"/>
      <c r="O781" s="81">
        <f t="array" ref="O781">IF(A781="", "", (IFNA(IF(A781="", "", INDEX(UpdateSheet!$L:$L, MATCH(1, (UpdateSheet!$G:$G=MAXIFS(UpdateSheet!$G:$G, UpdateSheet!$H:$H, G781, UpdateSheet!$G:$G, "&lt;=" &amp; D781)) * (UpdateSheet!$H:$H=G781), 0))), "") * J781) +
(IFNA(IF(A781="", "", INDEX(UpdateSheet!$P:$P, MATCH(1, (UpdateSheet!$G:$G=MAXIFS(UpdateSheet!$G:$G, UpdateSheet!$M:$M, K781, UpdateSheet!$G:$G, "&lt;=" &amp; D781)) * (UpdateSheet!$M:$M=K781), 0))), "") * N781)
)
</f>
        <v>9500</v>
      </c>
      <c r="P781" s="86"/>
      <c r="Q781" s="82">
        <f t="array" ref="Q781">IF(A781="", "", (IFNA(IF(A781="", "", INDEX(UpdateSheet!$K:$K, MATCH(1, (UpdateSheet!$G:$G=MAXIFS(UpdateSheet!$G:$G, UpdateSheet!$H:$H, G781, UpdateSheet!$I:$I, J781, UpdateSheet!$G:$G, "&lt;=" &amp; D781)) * (UpdateSheet!$H:$H=G781) *(UpdateSheet!$I:$I=J781), 0))), "")) +
(IFNA(IF(A781="", "", INDEX(UpdateSheet!$O:$O, MATCH(1, (UpdateSheet!$G:$G=MAXIFS(UpdateSheet!$G:$G, UpdateSheet!$M:$M, K781,UpdateSheet!$N:$N, N781, UpdateSheet!$G:$G, "&lt;=" &amp; D781)) * (UpdateSheet!$M:$M=K781) *(UpdateSheet!$N:$N=N781), 0))), ""))
)
</f>
        <v>35500</v>
      </c>
      <c r="R781" s="81">
        <v>26000.0</v>
      </c>
      <c r="S781" s="63" t="str">
        <f>if(A781="","","Pending")</f>
        <v>Pending</v>
      </c>
      <c r="T781" s="87"/>
      <c r="U781" s="84" t="s">
        <v>97</v>
      </c>
      <c r="V781" s="84" t="s">
        <v>97</v>
      </c>
      <c r="W781" s="85" t="b">
        <f t="shared" si="1"/>
        <v>0</v>
      </c>
      <c r="X781" s="63"/>
      <c r="Y781" s="53" t="s">
        <v>1245</v>
      </c>
      <c r="Z781" s="63" t="s">
        <v>1163</v>
      </c>
    </row>
    <row r="782">
      <c r="A782" s="75" t="s">
        <v>1246</v>
      </c>
      <c r="B782" s="94">
        <v>8.139744719E9</v>
      </c>
      <c r="C782" s="75" t="s">
        <v>62</v>
      </c>
      <c r="D782" s="76">
        <v>45933.533067129625</v>
      </c>
      <c r="E782" s="75" t="s">
        <v>86</v>
      </c>
      <c r="F782" s="75" t="s">
        <v>129</v>
      </c>
      <c r="G782" s="77" t="s">
        <v>14</v>
      </c>
      <c r="H782" s="77">
        <v>1.0</v>
      </c>
      <c r="I782" s="80"/>
      <c r="J782" s="77">
        <v>1.0</v>
      </c>
      <c r="K782" s="79" t="s">
        <v>19</v>
      </c>
      <c r="L782" s="79">
        <v>50.0</v>
      </c>
      <c r="M782" s="80"/>
      <c r="N782" s="79">
        <v>50.0</v>
      </c>
      <c r="O782" s="81">
        <f t="array" ref="O782">IF(A782="", "", (IFNA(IF(A782="", "", INDEX(UpdateSheet!$L:$L, MATCH(1, (UpdateSheet!$G:$G=MAXIFS(UpdateSheet!$G:$G, UpdateSheet!$H:$H, G782, UpdateSheet!$G:$G, "&lt;=" &amp; D782)) * (UpdateSheet!$H:$H=G782), 0))), "") * J782) +
(IFNA(IF(A782="", "", INDEX(UpdateSheet!$P:$P, MATCH(1, (UpdateSheet!$G:$G=MAXIFS(UpdateSheet!$G:$G, UpdateSheet!$M:$M, K782, UpdateSheet!$G:$G, "&lt;=" &amp; D782)) * (UpdateSheet!$M:$M=K782), 0))), "") * N782)
)
</f>
        <v>17000</v>
      </c>
      <c r="P782" s="55">
        <v>7000.0</v>
      </c>
      <c r="Q782" s="82">
        <f t="array" ref="Q782">IF(A782="", "", (IFNA(IF(A782="", "", INDEX(UpdateSheet!$K:$K, MATCH(1, (UpdateSheet!$G:$G=MAXIFS(UpdateSheet!$G:$G, UpdateSheet!$H:$H, G782, UpdateSheet!$I:$I, J782, UpdateSheet!$G:$G, "&lt;=" &amp; D782)) * (UpdateSheet!$H:$H=G782) *(UpdateSheet!$I:$I=J782), 0))), "")) +
(IFNA(IF(A782="", "", INDEX(UpdateSheet!$O:$O, MATCH(1, (UpdateSheet!$G:$G=MAXIFS(UpdateSheet!$G:$G, UpdateSheet!$M:$M, K782,UpdateSheet!$N:$N, N782, UpdateSheet!$G:$G, "&lt;=" &amp; D782)) * (UpdateSheet!$M:$M=K782) *(UpdateSheet!$N:$N=N782), 0))), ""))
)
</f>
        <v>66000</v>
      </c>
      <c r="R782" s="81">
        <v>42000.0</v>
      </c>
      <c r="S782" s="53" t="s">
        <v>72</v>
      </c>
      <c r="T782" s="83">
        <v>45933.0</v>
      </c>
      <c r="U782" s="84" t="s">
        <v>86</v>
      </c>
      <c r="V782" s="84" t="s">
        <v>129</v>
      </c>
      <c r="W782" s="85" t="b">
        <f t="shared" si="1"/>
        <v>1</v>
      </c>
      <c r="X782" s="53" t="s">
        <v>60</v>
      </c>
      <c r="Y782" s="63"/>
      <c r="Z782" s="63" t="s">
        <v>1163</v>
      </c>
    </row>
    <row r="783">
      <c r="A783" s="75" t="s">
        <v>1184</v>
      </c>
      <c r="B783" s="94">
        <v>8.034261817E9</v>
      </c>
      <c r="C783" s="75" t="s">
        <v>191</v>
      </c>
      <c r="D783" s="76">
        <v>45934.38484953703</v>
      </c>
      <c r="E783" s="75" t="s">
        <v>86</v>
      </c>
      <c r="F783" s="75" t="s">
        <v>129</v>
      </c>
      <c r="G783" s="77" t="s">
        <v>14</v>
      </c>
      <c r="H783" s="77">
        <v>1.0</v>
      </c>
      <c r="I783" s="80"/>
      <c r="J783" s="77">
        <v>1.0</v>
      </c>
      <c r="K783" s="79" t="s">
        <v>97</v>
      </c>
      <c r="L783" s="79"/>
      <c r="M783" s="80"/>
      <c r="N783" s="79"/>
      <c r="O783" s="81">
        <f t="array" ref="O783">IF(A783="", "", (IFNA(IF(A783="", "", INDEX(UpdateSheet!$L:$L, MATCH(1, (UpdateSheet!$G:$G=MAXIFS(UpdateSheet!$G:$G, UpdateSheet!$H:$H, G783, UpdateSheet!$G:$G, "&lt;=" &amp; D783)) * (UpdateSheet!$H:$H=G783), 0))), "") * J783) +
(IFNA(IF(A783="", "", INDEX(UpdateSheet!$P:$P, MATCH(1, (UpdateSheet!$G:$G=MAXIFS(UpdateSheet!$G:$G, UpdateSheet!$M:$M, K783, UpdateSheet!$G:$G, "&lt;=" &amp; D783)) * (UpdateSheet!$M:$M=K783), 0))), "") * N783)
)
</f>
        <v>9500</v>
      </c>
      <c r="P783" s="55">
        <v>5000.0</v>
      </c>
      <c r="Q783" s="82">
        <f t="array" ref="Q783">IF(A783="", "", (IFNA(IF(A783="", "", INDEX(UpdateSheet!$K:$K, MATCH(1, (UpdateSheet!$G:$G=MAXIFS(UpdateSheet!$G:$G, UpdateSheet!$H:$H, G783, UpdateSheet!$I:$I, J783, UpdateSheet!$G:$G, "&lt;=" &amp; D783)) * (UpdateSheet!$H:$H=G783) *(UpdateSheet!$I:$I=J783), 0))), "")) +
(IFNA(IF(A783="", "", INDEX(UpdateSheet!$O:$O, MATCH(1, (UpdateSheet!$G:$G=MAXIFS(UpdateSheet!$G:$G, UpdateSheet!$M:$M, K783,UpdateSheet!$N:$N, N783, UpdateSheet!$G:$G, "&lt;=" &amp; D783)) * (UpdateSheet!$M:$M=K783) *(UpdateSheet!$N:$N=N783), 0))), ""))
)
</f>
        <v>35500</v>
      </c>
      <c r="R783" s="81">
        <v>21000.0</v>
      </c>
      <c r="S783" s="53" t="s">
        <v>72</v>
      </c>
      <c r="T783" s="83">
        <v>45937.0</v>
      </c>
      <c r="U783" s="84" t="s">
        <v>86</v>
      </c>
      <c r="V783" s="84" t="s">
        <v>129</v>
      </c>
      <c r="W783" s="85" t="b">
        <f t="shared" si="1"/>
        <v>1</v>
      </c>
      <c r="X783" s="53" t="s">
        <v>35</v>
      </c>
      <c r="Y783" s="53"/>
      <c r="Z783" s="63" t="s">
        <v>1163</v>
      </c>
    </row>
    <row r="784">
      <c r="A784" s="75" t="s">
        <v>1247</v>
      </c>
      <c r="B784" s="94">
        <v>9.135982155E9</v>
      </c>
      <c r="C784" s="75" t="s">
        <v>27</v>
      </c>
      <c r="D784" s="76">
        <v>45934.386249999996</v>
      </c>
      <c r="E784" s="75" t="s">
        <v>86</v>
      </c>
      <c r="F784" s="75" t="s">
        <v>129</v>
      </c>
      <c r="G784" s="77" t="s">
        <v>14</v>
      </c>
      <c r="H784" s="77">
        <v>1.0</v>
      </c>
      <c r="I784" s="80"/>
      <c r="J784" s="77">
        <v>1.0</v>
      </c>
      <c r="K784" s="79" t="s">
        <v>97</v>
      </c>
      <c r="L784" s="79"/>
      <c r="M784" s="80"/>
      <c r="N784" s="79"/>
      <c r="O784" s="81">
        <f t="array" ref="O784">IF(A784="", "", (IFNA(IF(A784="", "", INDEX(UpdateSheet!$L:$L, MATCH(1, (UpdateSheet!$G:$G=MAXIFS(UpdateSheet!$G:$G, UpdateSheet!$H:$H, G784, UpdateSheet!$G:$G, "&lt;=" &amp; D784)) * (UpdateSheet!$H:$H=G784), 0))), "") * J784) +
(IFNA(IF(A784="", "", INDEX(UpdateSheet!$P:$P, MATCH(1, (UpdateSheet!$G:$G=MAXIFS(UpdateSheet!$G:$G, UpdateSheet!$M:$M, K784, UpdateSheet!$G:$G, "&lt;=" &amp; D784)) * (UpdateSheet!$M:$M=K784), 0))), "") * N784)
)
</f>
        <v>9500</v>
      </c>
      <c r="P784" s="55">
        <v>5000.0</v>
      </c>
      <c r="Q784" s="82">
        <f t="array" ref="Q784">IF(A784="", "", (IFNA(IF(A784="", "", INDEX(UpdateSheet!$K:$K, MATCH(1, (UpdateSheet!$G:$G=MAXIFS(UpdateSheet!$G:$G, UpdateSheet!$H:$H, G784, UpdateSheet!$I:$I, J784, UpdateSheet!$G:$G, "&lt;=" &amp; D784)) * (UpdateSheet!$H:$H=G784) *(UpdateSheet!$I:$I=J784), 0))), "")) +
(IFNA(IF(A784="", "", INDEX(UpdateSheet!$O:$O, MATCH(1, (UpdateSheet!$G:$G=MAXIFS(UpdateSheet!$G:$G, UpdateSheet!$M:$M, K784,UpdateSheet!$N:$N, N784, UpdateSheet!$G:$G, "&lt;=" &amp; D784)) * (UpdateSheet!$M:$M=K784) *(UpdateSheet!$N:$N=N784), 0))), ""))
)
</f>
        <v>35500</v>
      </c>
      <c r="R784" s="81">
        <v>21000.0</v>
      </c>
      <c r="S784" s="53" t="s">
        <v>72</v>
      </c>
      <c r="T784" s="83">
        <v>45934.0</v>
      </c>
      <c r="U784" s="84" t="s">
        <v>86</v>
      </c>
      <c r="V784" s="84" t="s">
        <v>129</v>
      </c>
      <c r="W784" s="85" t="b">
        <f t="shared" si="1"/>
        <v>1</v>
      </c>
      <c r="X784" s="53" t="s">
        <v>57</v>
      </c>
      <c r="Y784" s="63"/>
      <c r="Z784" s="63" t="s">
        <v>1163</v>
      </c>
    </row>
    <row r="785">
      <c r="A785" s="75" t="s">
        <v>1248</v>
      </c>
      <c r="B785" s="94">
        <v>8.078399603E9</v>
      </c>
      <c r="C785" s="75" t="s">
        <v>12</v>
      </c>
      <c r="D785" s="76">
        <v>45934.41909722222</v>
      </c>
      <c r="E785" s="75" t="s">
        <v>86</v>
      </c>
      <c r="F785" s="75" t="s">
        <v>129</v>
      </c>
      <c r="G785" s="77" t="s">
        <v>14</v>
      </c>
      <c r="H785" s="77">
        <v>2.0</v>
      </c>
      <c r="I785" s="80"/>
      <c r="J785" s="77">
        <v>2.0</v>
      </c>
      <c r="K785" s="79" t="s">
        <v>97</v>
      </c>
      <c r="L785" s="79"/>
      <c r="M785" s="80"/>
      <c r="N785" s="79"/>
      <c r="O785" s="81">
        <f t="array" ref="O785">IF(A785="", "", (IFNA(IF(A785="", "", INDEX(UpdateSheet!$L:$L, MATCH(1, (UpdateSheet!$G:$G=MAXIFS(UpdateSheet!$G:$G, UpdateSheet!$H:$H, G785, UpdateSheet!$G:$G, "&lt;=" &amp; D785)) * (UpdateSheet!$H:$H=G785), 0))), "") * J785) +
(IFNA(IF(A785="", "", INDEX(UpdateSheet!$P:$P, MATCH(1, (UpdateSheet!$G:$G=MAXIFS(UpdateSheet!$G:$G, UpdateSheet!$M:$M, K785, UpdateSheet!$G:$G, "&lt;=" &amp; D785)) * (UpdateSheet!$M:$M=K785), 0))), "") * N785)
)
</f>
        <v>19000</v>
      </c>
      <c r="P785" s="55">
        <v>4000.0</v>
      </c>
      <c r="Q785" s="82">
        <f t="array" ref="Q785">IF(A785="", "", (IFNA(IF(A785="", "", INDEX(UpdateSheet!$K:$K, MATCH(1, (UpdateSheet!$G:$G=MAXIFS(UpdateSheet!$G:$G, UpdateSheet!$H:$H, G785, UpdateSheet!$I:$I, J785, UpdateSheet!$G:$G, "&lt;=" &amp; D785)) * (UpdateSheet!$H:$H=G785) *(UpdateSheet!$I:$I=J785), 0))), "")) +
(IFNA(IF(A785="", "", INDEX(UpdateSheet!$O:$O, MATCH(1, (UpdateSheet!$G:$G=MAXIFS(UpdateSheet!$G:$G, UpdateSheet!$M:$M, K785,UpdateSheet!$N:$N, N785, UpdateSheet!$G:$G, "&lt;=" &amp; D785)) * (UpdateSheet!$M:$M=K785) *(UpdateSheet!$N:$N=N785), 0))), ""))
)
</f>
        <v>49500</v>
      </c>
      <c r="R785" s="81">
        <v>26500.0</v>
      </c>
      <c r="S785" s="53" t="s">
        <v>72</v>
      </c>
      <c r="T785" s="83">
        <v>45937.0</v>
      </c>
      <c r="U785" s="84" t="s">
        <v>86</v>
      </c>
      <c r="V785" s="84" t="s">
        <v>129</v>
      </c>
      <c r="W785" s="85" t="b">
        <f t="shared" si="1"/>
        <v>1</v>
      </c>
      <c r="X785" s="53" t="s">
        <v>11</v>
      </c>
      <c r="Y785" s="53"/>
      <c r="Z785" s="63" t="s">
        <v>1163</v>
      </c>
    </row>
    <row r="786">
      <c r="A786" s="75" t="s">
        <v>1249</v>
      </c>
      <c r="B786" s="94">
        <v>9.066631381E9</v>
      </c>
      <c r="C786" s="75" t="s">
        <v>62</v>
      </c>
      <c r="D786" s="76">
        <v>45934.45379629629</v>
      </c>
      <c r="E786" s="75" t="s">
        <v>86</v>
      </c>
      <c r="F786" s="75" t="s">
        <v>129</v>
      </c>
      <c r="G786" s="77" t="s">
        <v>14</v>
      </c>
      <c r="H786" s="77">
        <v>1.0</v>
      </c>
      <c r="I786" s="80"/>
      <c r="J786" s="77">
        <v>1.0</v>
      </c>
      <c r="K786" s="79" t="s">
        <v>97</v>
      </c>
      <c r="L786" s="79"/>
      <c r="M786" s="80"/>
      <c r="N786" s="79"/>
      <c r="O786" s="81">
        <f t="array" ref="O786">IF(A786="", "", (IFNA(IF(A786="", "", INDEX(UpdateSheet!$L:$L, MATCH(1, (UpdateSheet!$G:$G=MAXIFS(UpdateSheet!$G:$G, UpdateSheet!$H:$H, G786, UpdateSheet!$G:$G, "&lt;=" &amp; D786)) * (UpdateSheet!$H:$H=G786), 0))), "") * J786) +
(IFNA(IF(A786="", "", INDEX(UpdateSheet!$P:$P, MATCH(1, (UpdateSheet!$G:$G=MAXIFS(UpdateSheet!$G:$G, UpdateSheet!$M:$M, K786, UpdateSheet!$G:$G, "&lt;=" &amp; D786)) * (UpdateSheet!$M:$M=K786), 0))), "") * N786)
)
</f>
        <v>9500</v>
      </c>
      <c r="P786" s="55">
        <v>5000.0</v>
      </c>
      <c r="Q786" s="82">
        <f t="array" ref="Q786">IF(A786="", "", (IFNA(IF(A786="", "", INDEX(UpdateSheet!$K:$K, MATCH(1, (UpdateSheet!$G:$G=MAXIFS(UpdateSheet!$G:$G, UpdateSheet!$H:$H, G786, UpdateSheet!$I:$I, J786, UpdateSheet!$G:$G, "&lt;=" &amp; D786)) * (UpdateSheet!$H:$H=G786) *(UpdateSheet!$I:$I=J786), 0))), "")) +
(IFNA(IF(A786="", "", INDEX(UpdateSheet!$O:$O, MATCH(1, (UpdateSheet!$G:$G=MAXIFS(UpdateSheet!$G:$G, UpdateSheet!$M:$M, K786,UpdateSheet!$N:$N, N786, UpdateSheet!$G:$G, "&lt;=" &amp; D786)) * (UpdateSheet!$M:$M=K786) *(UpdateSheet!$N:$N=N786), 0))), ""))
)
</f>
        <v>35500</v>
      </c>
      <c r="R786" s="81">
        <v>21000.0</v>
      </c>
      <c r="S786" s="53" t="s">
        <v>72</v>
      </c>
      <c r="T786" s="83">
        <v>45934.0</v>
      </c>
      <c r="U786" s="84" t="s">
        <v>86</v>
      </c>
      <c r="V786" s="84" t="s">
        <v>129</v>
      </c>
      <c r="W786" s="85" t="b">
        <f t="shared" si="1"/>
        <v>1</v>
      </c>
      <c r="X786" s="53" t="s">
        <v>60</v>
      </c>
      <c r="Y786" s="63"/>
      <c r="Z786" s="63" t="s">
        <v>1163</v>
      </c>
    </row>
    <row r="787">
      <c r="A787" s="75" t="s">
        <v>1250</v>
      </c>
      <c r="B787" s="94">
        <v>8.094440599E9</v>
      </c>
      <c r="C787" s="75" t="s">
        <v>62</v>
      </c>
      <c r="D787" s="76">
        <v>45934.56443287037</v>
      </c>
      <c r="E787" s="75" t="s">
        <v>86</v>
      </c>
      <c r="F787" s="75" t="s">
        <v>129</v>
      </c>
      <c r="G787" s="77" t="s">
        <v>14</v>
      </c>
      <c r="H787" s="77">
        <v>2.0</v>
      </c>
      <c r="I787" s="80"/>
      <c r="J787" s="77">
        <v>2.0</v>
      </c>
      <c r="K787" s="79" t="s">
        <v>97</v>
      </c>
      <c r="L787" s="79"/>
      <c r="M787" s="80"/>
      <c r="N787" s="79"/>
      <c r="O787" s="81">
        <f t="array" ref="O787">IF(A787="", "", (IFNA(IF(A787="", "", INDEX(UpdateSheet!$L:$L, MATCH(1, (UpdateSheet!$G:$G=MAXIFS(UpdateSheet!$G:$G, UpdateSheet!$H:$H, G787, UpdateSheet!$G:$G, "&lt;=" &amp; D787)) * (UpdateSheet!$H:$H=G787), 0))), "") * J787) +
(IFNA(IF(A787="", "", INDEX(UpdateSheet!$P:$P, MATCH(1, (UpdateSheet!$G:$G=MAXIFS(UpdateSheet!$G:$G, UpdateSheet!$M:$M, K787, UpdateSheet!$G:$G, "&lt;=" &amp; D787)) * (UpdateSheet!$M:$M=K787), 0))), "") * N787)
)
</f>
        <v>19000</v>
      </c>
      <c r="P787" s="55">
        <v>7000.0</v>
      </c>
      <c r="Q787" s="82">
        <f t="array" ref="Q787">IF(A787="", "", (IFNA(IF(A787="", "", INDEX(UpdateSheet!$K:$K, MATCH(1, (UpdateSheet!$G:$G=MAXIFS(UpdateSheet!$G:$G, UpdateSheet!$H:$H, G787, UpdateSheet!$I:$I, J787, UpdateSheet!$G:$G, "&lt;=" &amp; D787)) * (UpdateSheet!$H:$H=G787) *(UpdateSheet!$I:$I=J787), 0))), "")) +
(IFNA(IF(A787="", "", INDEX(UpdateSheet!$O:$O, MATCH(1, (UpdateSheet!$G:$G=MAXIFS(UpdateSheet!$G:$G, UpdateSheet!$M:$M, K787,UpdateSheet!$N:$N, N787, UpdateSheet!$G:$G, "&lt;=" &amp; D787)) * (UpdateSheet!$M:$M=K787) *(UpdateSheet!$N:$N=N787), 0))), ""))
)
</f>
        <v>49500</v>
      </c>
      <c r="R787" s="81">
        <v>23500.0</v>
      </c>
      <c r="S787" s="53" t="s">
        <v>72</v>
      </c>
      <c r="T787" s="83">
        <v>45934.0</v>
      </c>
      <c r="U787" s="84" t="s">
        <v>86</v>
      </c>
      <c r="V787" s="84" t="s">
        <v>129</v>
      </c>
      <c r="W787" s="85" t="b">
        <f t="shared" si="1"/>
        <v>1</v>
      </c>
      <c r="X787" s="53" t="s">
        <v>60</v>
      </c>
      <c r="Y787" s="63"/>
      <c r="Z787" s="63" t="s">
        <v>1163</v>
      </c>
    </row>
    <row r="788">
      <c r="A788" s="75" t="s">
        <v>1251</v>
      </c>
      <c r="B788" s="94">
        <v>7.033166537E9</v>
      </c>
      <c r="C788" s="75" t="s">
        <v>198</v>
      </c>
      <c r="D788" s="76">
        <v>45934.6090625</v>
      </c>
      <c r="E788" s="75" t="s">
        <v>86</v>
      </c>
      <c r="F788" s="75" t="s">
        <v>129</v>
      </c>
      <c r="G788" s="77" t="s">
        <v>14</v>
      </c>
      <c r="H788" s="77">
        <v>1.0</v>
      </c>
      <c r="I788" s="80"/>
      <c r="J788" s="77">
        <v>1.0</v>
      </c>
      <c r="K788" s="79" t="s">
        <v>97</v>
      </c>
      <c r="L788" s="79"/>
      <c r="M788" s="80"/>
      <c r="N788" s="79"/>
      <c r="O788" s="81">
        <f t="array" ref="O788">IF(A788="", "", (IFNA(IF(A788="", "", INDEX(UpdateSheet!$L:$L, MATCH(1, (UpdateSheet!$G:$G=MAXIFS(UpdateSheet!$G:$G, UpdateSheet!$H:$H, G788, UpdateSheet!$G:$G, "&lt;=" &amp; D788)) * (UpdateSheet!$H:$H=G788), 0))), "") * J788) +
(IFNA(IF(A788="", "", INDEX(UpdateSheet!$P:$P, MATCH(1, (UpdateSheet!$G:$G=MAXIFS(UpdateSheet!$G:$G, UpdateSheet!$M:$M, K788, UpdateSheet!$G:$G, "&lt;=" &amp; D788)) * (UpdateSheet!$M:$M=K788), 0))), "") * N788)
)
</f>
        <v>9500</v>
      </c>
      <c r="P788" s="55">
        <v>5500.0</v>
      </c>
      <c r="Q788" s="82">
        <f t="array" ref="Q788">IF(A788="", "", (IFNA(IF(A788="", "", INDEX(UpdateSheet!$K:$K, MATCH(1, (UpdateSheet!$G:$G=MAXIFS(UpdateSheet!$G:$G, UpdateSheet!$H:$H, G788, UpdateSheet!$I:$I, J788, UpdateSheet!$G:$G, "&lt;=" &amp; D788)) * (UpdateSheet!$H:$H=G788) *(UpdateSheet!$I:$I=J788), 0))), "")) +
(IFNA(IF(A788="", "", INDEX(UpdateSheet!$O:$O, MATCH(1, (UpdateSheet!$G:$G=MAXIFS(UpdateSheet!$G:$G, UpdateSheet!$M:$M, K788,UpdateSheet!$N:$N, N788, UpdateSheet!$G:$G, "&lt;=" &amp; D788)) * (UpdateSheet!$M:$M=K788) *(UpdateSheet!$N:$N=N788), 0))), ""))
)
</f>
        <v>35500</v>
      </c>
      <c r="R788" s="81">
        <v>20500.0</v>
      </c>
      <c r="S788" s="53" t="s">
        <v>72</v>
      </c>
      <c r="T788" s="83">
        <v>45936.0</v>
      </c>
      <c r="U788" s="84" t="s">
        <v>86</v>
      </c>
      <c r="V788" s="84" t="s">
        <v>129</v>
      </c>
      <c r="W788" s="85" t="b">
        <f t="shared" si="1"/>
        <v>1</v>
      </c>
      <c r="X788" s="53" t="s">
        <v>45</v>
      </c>
      <c r="Y788" s="53"/>
      <c r="Z788" s="63" t="s">
        <v>1163</v>
      </c>
    </row>
    <row r="789">
      <c r="A789" s="75" t="s">
        <v>1252</v>
      </c>
      <c r="B789" s="94">
        <v>8.028972508E9</v>
      </c>
      <c r="C789" s="75" t="s">
        <v>153</v>
      </c>
      <c r="D789" s="76">
        <v>45936.321863425925</v>
      </c>
      <c r="E789" s="75" t="s">
        <v>86</v>
      </c>
      <c r="F789" s="75" t="s">
        <v>129</v>
      </c>
      <c r="G789" s="77" t="s">
        <v>14</v>
      </c>
      <c r="H789" s="77">
        <v>1.0</v>
      </c>
      <c r="I789" s="80"/>
      <c r="J789" s="77">
        <v>1.0</v>
      </c>
      <c r="K789" s="79" t="s">
        <v>19</v>
      </c>
      <c r="L789" s="79">
        <v>50.0</v>
      </c>
      <c r="M789" s="80"/>
      <c r="N789" s="79">
        <v>50.0</v>
      </c>
      <c r="O789" s="81">
        <f t="array" ref="O789">IF(A789="", "", (IFNA(IF(A789="", "", INDEX(UpdateSheet!$L:$L, MATCH(1, (UpdateSheet!$G:$G=MAXIFS(UpdateSheet!$G:$G, UpdateSheet!$H:$H, G789, UpdateSheet!$G:$G, "&lt;=" &amp; D789)) * (UpdateSheet!$H:$H=G789), 0))), "") * J789) +
(IFNA(IF(A789="", "", INDEX(UpdateSheet!$P:$P, MATCH(1, (UpdateSheet!$G:$G=MAXIFS(UpdateSheet!$G:$G, UpdateSheet!$M:$M, K789, UpdateSheet!$G:$G, "&lt;=" &amp; D789)) * (UpdateSheet!$M:$M=K789), 0))), "") * N789)
)
</f>
        <v>17000</v>
      </c>
      <c r="P789" s="86"/>
      <c r="Q789" s="82">
        <f t="array" ref="Q789">IF(A789="", "", (IFNA(IF(A789="", "", INDEX(UpdateSheet!$K:$K, MATCH(1, (UpdateSheet!$G:$G=MAXIFS(UpdateSheet!$G:$G, UpdateSheet!$H:$H, G789, UpdateSheet!$I:$I, J789, UpdateSheet!$G:$G, "&lt;=" &amp; D789)) * (UpdateSheet!$H:$H=G789) *(UpdateSheet!$I:$I=J789), 0))), "")) +
(IFNA(IF(A789="", "", INDEX(UpdateSheet!$O:$O, MATCH(1, (UpdateSheet!$G:$G=MAXIFS(UpdateSheet!$G:$G, UpdateSheet!$M:$M, K789,UpdateSheet!$N:$N, N789, UpdateSheet!$G:$G, "&lt;=" &amp; D789)) * (UpdateSheet!$M:$M=K789) *(UpdateSheet!$N:$N=N789), 0))), ""))
)
</f>
        <v>66000</v>
      </c>
      <c r="R789" s="81">
        <v>49000.0</v>
      </c>
      <c r="S789" s="63" t="str">
        <f t="shared" ref="S789:S791" si="71">if(A789="","","Pending")</f>
        <v>Pending</v>
      </c>
      <c r="T789" s="87"/>
      <c r="U789" s="84" t="s">
        <v>97</v>
      </c>
      <c r="V789" s="84" t="s">
        <v>97</v>
      </c>
      <c r="W789" s="85" t="b">
        <f t="shared" si="1"/>
        <v>0</v>
      </c>
      <c r="X789" s="63"/>
      <c r="Y789" s="53" t="s">
        <v>1253</v>
      </c>
      <c r="Z789" s="63" t="s">
        <v>1194</v>
      </c>
    </row>
    <row r="790">
      <c r="A790" s="75" t="s">
        <v>1254</v>
      </c>
      <c r="B790" s="94">
        <v>8.034970294E9</v>
      </c>
      <c r="C790" s="75" t="s">
        <v>211</v>
      </c>
      <c r="D790" s="76">
        <v>45936.67165509259</v>
      </c>
      <c r="E790" s="75" t="s">
        <v>86</v>
      </c>
      <c r="F790" s="75" t="s">
        <v>129</v>
      </c>
      <c r="G790" s="77" t="s">
        <v>14</v>
      </c>
      <c r="H790" s="77">
        <v>2.0</v>
      </c>
      <c r="I790" s="80"/>
      <c r="J790" s="77">
        <v>2.0</v>
      </c>
      <c r="K790" s="79" t="s">
        <v>19</v>
      </c>
      <c r="L790" s="79">
        <v>100.0</v>
      </c>
      <c r="M790" s="50">
        <v>0.0</v>
      </c>
      <c r="N790" s="79">
        <v>0.0</v>
      </c>
      <c r="O790" s="81">
        <f t="array" ref="O790">IF(A790="", "", (IFNA(IF(A790="", "", INDEX(UpdateSheet!$L:$L, MATCH(1, (UpdateSheet!$G:$G=MAXIFS(UpdateSheet!$G:$G, UpdateSheet!$H:$H, G790, UpdateSheet!$G:$G, "&lt;=" &amp; D790)) * (UpdateSheet!$H:$H=G790), 0))), "") * J790) +
(IFNA(IF(A790="", "", INDEX(UpdateSheet!$P:$P, MATCH(1, (UpdateSheet!$G:$G=MAXIFS(UpdateSheet!$G:$G, UpdateSheet!$M:$M, K790, UpdateSheet!$G:$G, "&lt;=" &amp; D790)) * (UpdateSheet!$M:$M=K790), 0))), "") * N790)
)
</f>
        <v>19000</v>
      </c>
      <c r="P790" s="86"/>
      <c r="Q790" s="82">
        <f t="array" ref="Q790">IF(A790="", "", (IFNA(IF(A790="", "", INDEX(UpdateSheet!$K:$K, MATCH(1, (UpdateSheet!$G:$G=MAXIFS(UpdateSheet!$G:$G, UpdateSheet!$H:$H, G790, UpdateSheet!$I:$I, J790, UpdateSheet!$G:$G, "&lt;=" &amp; D790)) * (UpdateSheet!$H:$H=G790) *(UpdateSheet!$I:$I=J790), 0))), "")) +
(IFNA(IF(A790="", "", INDEX(UpdateSheet!$O:$O, MATCH(1, (UpdateSheet!$G:$G=MAXIFS(UpdateSheet!$G:$G, UpdateSheet!$M:$M, K790,UpdateSheet!$N:$N, N790, UpdateSheet!$G:$G, "&lt;=" &amp; D790)) * (UpdateSheet!$M:$M=K790) *(UpdateSheet!$N:$N=N790), 0))), ""))
)
</f>
        <v>49500</v>
      </c>
      <c r="R790" s="81">
        <v>30500.0</v>
      </c>
      <c r="S790" s="63" t="str">
        <f t="shared" si="71"/>
        <v>Pending</v>
      </c>
      <c r="T790" s="87"/>
      <c r="U790" s="84" t="s">
        <v>97</v>
      </c>
      <c r="V790" s="84" t="s">
        <v>97</v>
      </c>
      <c r="W790" s="85" t="b">
        <f t="shared" si="1"/>
        <v>0</v>
      </c>
      <c r="X790" s="63"/>
      <c r="Y790" s="53" t="s">
        <v>1255</v>
      </c>
      <c r="Z790" s="63" t="s">
        <v>1194</v>
      </c>
    </row>
    <row r="791">
      <c r="A791" s="75" t="s">
        <v>1256</v>
      </c>
      <c r="B791" s="94">
        <v>8.077381541E9</v>
      </c>
      <c r="C791" s="75" t="s">
        <v>211</v>
      </c>
      <c r="D791" s="76">
        <v>45937.31040509259</v>
      </c>
      <c r="E791" s="75" t="s">
        <v>86</v>
      </c>
      <c r="F791" s="75" t="s">
        <v>129</v>
      </c>
      <c r="G791" s="77" t="s">
        <v>14</v>
      </c>
      <c r="H791" s="77">
        <v>1.0</v>
      </c>
      <c r="I791" s="80"/>
      <c r="J791" s="77">
        <v>1.0</v>
      </c>
      <c r="K791" s="79" t="s">
        <v>97</v>
      </c>
      <c r="L791" s="79"/>
      <c r="M791" s="80"/>
      <c r="N791" s="79"/>
      <c r="O791" s="81">
        <f t="array" ref="O791">IF(A791="", "", (IFNA(IF(A791="", "", INDEX(UpdateSheet!$L:$L, MATCH(1, (UpdateSheet!$G:$G=MAXIFS(UpdateSheet!$G:$G, UpdateSheet!$H:$H, G791, UpdateSheet!$G:$G, "&lt;=" &amp; D791)) * (UpdateSheet!$H:$H=G791), 0))), "") * J791) +
(IFNA(IF(A791="", "", INDEX(UpdateSheet!$P:$P, MATCH(1, (UpdateSheet!$G:$G=MAXIFS(UpdateSheet!$G:$G, UpdateSheet!$M:$M, K791, UpdateSheet!$G:$G, "&lt;=" &amp; D791)) * (UpdateSheet!$M:$M=K791), 0))), "") * N791)
)
</f>
        <v>9500</v>
      </c>
      <c r="P791" s="86"/>
      <c r="Q791" s="82">
        <f t="array" ref="Q791">IF(A791="", "", (IFNA(IF(A791="", "", INDEX(UpdateSheet!$K:$K, MATCH(1, (UpdateSheet!$G:$G=MAXIFS(UpdateSheet!$G:$G, UpdateSheet!$H:$H, G791, UpdateSheet!$I:$I, J791, UpdateSheet!$G:$G, "&lt;=" &amp; D791)) * (UpdateSheet!$H:$H=G791) *(UpdateSheet!$I:$I=J791), 0))), "")) +
(IFNA(IF(A791="", "", INDEX(UpdateSheet!$O:$O, MATCH(1, (UpdateSheet!$G:$G=MAXIFS(UpdateSheet!$G:$G, UpdateSheet!$M:$M, K791,UpdateSheet!$N:$N, N791, UpdateSheet!$G:$G, "&lt;=" &amp; D791)) * (UpdateSheet!$M:$M=K791) *(UpdateSheet!$N:$N=N791), 0))), ""))
)
</f>
        <v>35500</v>
      </c>
      <c r="R791" s="81">
        <v>26000.0</v>
      </c>
      <c r="S791" s="63" t="str">
        <f t="shared" si="71"/>
        <v>Pending</v>
      </c>
      <c r="T791" s="87"/>
      <c r="U791" s="84" t="s">
        <v>97</v>
      </c>
      <c r="V791" s="84" t="s">
        <v>97</v>
      </c>
      <c r="W791" s="85" t="b">
        <f t="shared" si="1"/>
        <v>0</v>
      </c>
      <c r="X791" s="63"/>
      <c r="Y791" s="53" t="s">
        <v>1257</v>
      </c>
      <c r="Z791" s="63" t="s">
        <v>1163</v>
      </c>
    </row>
    <row r="792">
      <c r="A792" s="75" t="s">
        <v>1258</v>
      </c>
      <c r="B792" s="94">
        <v>8.033353925E9</v>
      </c>
      <c r="C792" s="75" t="s">
        <v>62</v>
      </c>
      <c r="D792" s="76">
        <v>45937.32814814815</v>
      </c>
      <c r="E792" s="75" t="s">
        <v>86</v>
      </c>
      <c r="F792" s="75" t="s">
        <v>129</v>
      </c>
      <c r="G792" s="77" t="s">
        <v>14</v>
      </c>
      <c r="H792" s="77">
        <v>1.0</v>
      </c>
      <c r="I792" s="80"/>
      <c r="J792" s="77">
        <v>1.0</v>
      </c>
      <c r="K792" s="79" t="s">
        <v>19</v>
      </c>
      <c r="L792" s="79">
        <v>50.0</v>
      </c>
      <c r="M792" s="80"/>
      <c r="N792" s="79">
        <v>50.0</v>
      </c>
      <c r="O792" s="81">
        <f t="array" ref="O792">IF(A792="", "", (IFNA(IF(A792="", "", INDEX(UpdateSheet!$L:$L, MATCH(1, (UpdateSheet!$G:$G=MAXIFS(UpdateSheet!$G:$G, UpdateSheet!$H:$H, G792, UpdateSheet!$G:$G, "&lt;=" &amp; D792)) * (UpdateSheet!$H:$H=G792), 0))), "") * J792) +
(IFNA(IF(A792="", "", INDEX(UpdateSheet!$P:$P, MATCH(1, (UpdateSheet!$G:$G=MAXIFS(UpdateSheet!$G:$G, UpdateSheet!$M:$M, K792, UpdateSheet!$G:$G, "&lt;=" &amp; D792)) * (UpdateSheet!$M:$M=K792), 0))), "") * N792)
)
</f>
        <v>17000</v>
      </c>
      <c r="P792" s="86"/>
      <c r="Q792" s="82">
        <f t="array" ref="Q792">IF(A792="", "", (IFNA(IF(A792="", "", INDEX(UpdateSheet!$K:$K, MATCH(1, (UpdateSheet!$G:$G=MAXIFS(UpdateSheet!$G:$G, UpdateSheet!$H:$H, G792, UpdateSheet!$I:$I, J792, UpdateSheet!$G:$G, "&lt;=" &amp; D792)) * (UpdateSheet!$H:$H=G792) *(UpdateSheet!$I:$I=J792), 0))), "")) +
(IFNA(IF(A792="", "", INDEX(UpdateSheet!$O:$O, MATCH(1, (UpdateSheet!$G:$G=MAXIFS(UpdateSheet!$G:$G, UpdateSheet!$M:$M, K792,UpdateSheet!$N:$N, N792, UpdateSheet!$G:$G, "&lt;=" &amp; D792)) * (UpdateSheet!$M:$M=K792) *(UpdateSheet!$N:$N=N792), 0))), ""))
)
</f>
        <v>66000</v>
      </c>
      <c r="R792" s="81">
        <v>49000.0</v>
      </c>
      <c r="S792" s="53" t="s">
        <v>126</v>
      </c>
      <c r="T792" s="87"/>
      <c r="U792" s="84" t="s">
        <v>97</v>
      </c>
      <c r="V792" s="84" t="s">
        <v>97</v>
      </c>
      <c r="W792" s="85" t="b">
        <f t="shared" si="1"/>
        <v>0</v>
      </c>
      <c r="X792" s="63"/>
      <c r="Y792" s="53" t="s">
        <v>1259</v>
      </c>
      <c r="Z792" s="63" t="s">
        <v>1163</v>
      </c>
    </row>
    <row r="793">
      <c r="A793" s="75" t="s">
        <v>1260</v>
      </c>
      <c r="B793" s="94">
        <v>8.023382022E9</v>
      </c>
      <c r="C793" s="75" t="s">
        <v>62</v>
      </c>
      <c r="D793" s="76">
        <v>45937.351319444446</v>
      </c>
      <c r="E793" s="75" t="s">
        <v>86</v>
      </c>
      <c r="F793" s="75" t="s">
        <v>129</v>
      </c>
      <c r="G793" s="77" t="s">
        <v>14</v>
      </c>
      <c r="H793" s="77">
        <v>1.0</v>
      </c>
      <c r="I793" s="80"/>
      <c r="J793" s="77">
        <v>1.0</v>
      </c>
      <c r="K793" s="79" t="s">
        <v>97</v>
      </c>
      <c r="L793" s="79"/>
      <c r="M793" s="80"/>
      <c r="N793" s="79"/>
      <c r="O793" s="81">
        <f t="array" ref="O793">IF(A793="", "", (IFNA(IF(A793="", "", INDEX(UpdateSheet!$L:$L, MATCH(1, (UpdateSheet!$G:$G=MAXIFS(UpdateSheet!$G:$G, UpdateSheet!$H:$H, G793, UpdateSheet!$G:$G, "&lt;=" &amp; D793)) * (UpdateSheet!$H:$H=G793), 0))), "") * J793) +
(IFNA(IF(A793="", "", INDEX(UpdateSheet!$P:$P, MATCH(1, (UpdateSheet!$G:$G=MAXIFS(UpdateSheet!$G:$G, UpdateSheet!$M:$M, K793, UpdateSheet!$G:$G, "&lt;=" &amp; D793)) * (UpdateSheet!$M:$M=K793), 0))), "") * N793)
)
</f>
        <v>9500</v>
      </c>
      <c r="P793" s="55">
        <v>7000.0</v>
      </c>
      <c r="Q793" s="82">
        <f t="array" ref="Q793">IF(A793="", "", (IFNA(IF(A793="", "", INDEX(UpdateSheet!$K:$K, MATCH(1, (UpdateSheet!$G:$G=MAXIFS(UpdateSheet!$G:$G, UpdateSheet!$H:$H, G793, UpdateSheet!$I:$I, J793, UpdateSheet!$G:$G, "&lt;=" &amp; D793)) * (UpdateSheet!$H:$H=G793) *(UpdateSheet!$I:$I=J793), 0))), "")) +
(IFNA(IF(A793="", "", INDEX(UpdateSheet!$O:$O, MATCH(1, (UpdateSheet!$G:$G=MAXIFS(UpdateSheet!$G:$G, UpdateSheet!$M:$M, K793,UpdateSheet!$N:$N, N793, UpdateSheet!$G:$G, "&lt;=" &amp; D793)) * (UpdateSheet!$M:$M=K793) *(UpdateSheet!$N:$N=N793), 0))), ""))
)
</f>
        <v>35500</v>
      </c>
      <c r="R793" s="81">
        <v>19000.0</v>
      </c>
      <c r="S793" s="53" t="s">
        <v>72</v>
      </c>
      <c r="T793" s="83">
        <v>45937.0</v>
      </c>
      <c r="U793" s="84" t="s">
        <v>86</v>
      </c>
      <c r="V793" s="84" t="s">
        <v>129</v>
      </c>
      <c r="W793" s="85" t="b">
        <f t="shared" si="1"/>
        <v>1</v>
      </c>
      <c r="X793" s="53" t="s">
        <v>60</v>
      </c>
      <c r="Y793" s="63"/>
      <c r="Z793" s="63" t="s">
        <v>1163</v>
      </c>
    </row>
    <row r="794">
      <c r="A794" s="75" t="s">
        <v>1261</v>
      </c>
      <c r="B794" s="94">
        <v>8.146324224E9</v>
      </c>
      <c r="C794" s="75" t="s">
        <v>62</v>
      </c>
      <c r="D794" s="76">
        <v>45937.35393518519</v>
      </c>
      <c r="E794" s="75" t="s">
        <v>86</v>
      </c>
      <c r="F794" s="75" t="s">
        <v>129</v>
      </c>
      <c r="G794" s="77" t="s">
        <v>14</v>
      </c>
      <c r="H794" s="77">
        <v>1.0</v>
      </c>
      <c r="I794" s="80"/>
      <c r="J794" s="77">
        <v>1.0</v>
      </c>
      <c r="K794" s="79" t="s">
        <v>19</v>
      </c>
      <c r="L794" s="79">
        <v>50.0</v>
      </c>
      <c r="M794" s="80"/>
      <c r="N794" s="79">
        <v>50.0</v>
      </c>
      <c r="O794" s="81">
        <f t="array" ref="O794">IF(A794="", "", (IFNA(IF(A794="", "", INDEX(UpdateSheet!$L:$L, MATCH(1, (UpdateSheet!$G:$G=MAXIFS(UpdateSheet!$G:$G, UpdateSheet!$H:$H, G794, UpdateSheet!$G:$G, "&lt;=" &amp; D794)) * (UpdateSheet!$H:$H=G794), 0))), "") * J794) +
(IFNA(IF(A794="", "", INDEX(UpdateSheet!$P:$P, MATCH(1, (UpdateSheet!$G:$G=MAXIFS(UpdateSheet!$G:$G, UpdateSheet!$M:$M, K794, UpdateSheet!$G:$G, "&lt;=" &amp; D794)) * (UpdateSheet!$M:$M=K794), 0))), "") * N794)
)
</f>
        <v>17000</v>
      </c>
      <c r="P794" s="55">
        <v>7000.0</v>
      </c>
      <c r="Q794" s="82">
        <f t="array" ref="Q794">IF(A794="", "", (IFNA(IF(A794="", "", INDEX(UpdateSheet!$K:$K, MATCH(1, (UpdateSheet!$G:$G=MAXIFS(UpdateSheet!$G:$G, UpdateSheet!$H:$H, G794, UpdateSheet!$I:$I, J794, UpdateSheet!$G:$G, "&lt;=" &amp; D794)) * (UpdateSheet!$H:$H=G794) *(UpdateSheet!$I:$I=J794), 0))), "")) +
(IFNA(IF(A794="", "", INDEX(UpdateSheet!$O:$O, MATCH(1, (UpdateSheet!$G:$G=MAXIFS(UpdateSheet!$G:$G, UpdateSheet!$M:$M, K794,UpdateSheet!$N:$N, N794, UpdateSheet!$G:$G, "&lt;=" &amp; D794)) * (UpdateSheet!$M:$M=K794) *(UpdateSheet!$N:$N=N794), 0))), ""))
)
</f>
        <v>66000</v>
      </c>
      <c r="R794" s="81">
        <v>42000.0</v>
      </c>
      <c r="S794" s="53" t="s">
        <v>72</v>
      </c>
      <c r="T794" s="83">
        <v>45937.0</v>
      </c>
      <c r="U794" s="84" t="s">
        <v>86</v>
      </c>
      <c r="V794" s="84" t="s">
        <v>129</v>
      </c>
      <c r="W794" s="85" t="b">
        <f t="shared" si="1"/>
        <v>1</v>
      </c>
      <c r="X794" s="53" t="s">
        <v>60</v>
      </c>
      <c r="Y794" s="63"/>
      <c r="Z794" s="63" t="s">
        <v>1163</v>
      </c>
    </row>
    <row r="795">
      <c r="A795" s="75" t="s">
        <v>1262</v>
      </c>
      <c r="B795" s="94">
        <v>8.033826096E9</v>
      </c>
      <c r="C795" s="75" t="s">
        <v>12</v>
      </c>
      <c r="D795" s="76">
        <v>45937.41471064815</v>
      </c>
      <c r="E795" s="75" t="s">
        <v>86</v>
      </c>
      <c r="F795" s="75" t="s">
        <v>129</v>
      </c>
      <c r="G795" s="77" t="s">
        <v>14</v>
      </c>
      <c r="H795" s="77">
        <v>1.0</v>
      </c>
      <c r="I795" s="80"/>
      <c r="J795" s="77">
        <v>1.0</v>
      </c>
      <c r="K795" s="79" t="s">
        <v>97</v>
      </c>
      <c r="L795" s="79"/>
      <c r="M795" s="80"/>
      <c r="N795" s="79"/>
      <c r="O795" s="81">
        <f t="array" ref="O795">IF(A795="", "", (IFNA(IF(A795="", "", INDEX(UpdateSheet!$L:$L, MATCH(1, (UpdateSheet!$G:$G=MAXIFS(UpdateSheet!$G:$G, UpdateSheet!$H:$H, G795, UpdateSheet!$G:$G, "&lt;=" &amp; D795)) * (UpdateSheet!$H:$H=G795), 0))), "") * J795) +
(IFNA(IF(A795="", "", INDEX(UpdateSheet!$P:$P, MATCH(1, (UpdateSheet!$G:$G=MAXIFS(UpdateSheet!$G:$G, UpdateSheet!$M:$M, K795, UpdateSheet!$G:$G, "&lt;=" &amp; D795)) * (UpdateSheet!$M:$M=K795), 0))), "") * N795)
)
</f>
        <v>9500</v>
      </c>
      <c r="P795" s="55">
        <v>6000.0</v>
      </c>
      <c r="Q795" s="82">
        <f t="array" ref="Q795">IF(A795="", "", (IFNA(IF(A795="", "", INDEX(UpdateSheet!$K:$K, MATCH(1, (UpdateSheet!$G:$G=MAXIFS(UpdateSheet!$G:$G, UpdateSheet!$H:$H, G795, UpdateSheet!$I:$I, J795, UpdateSheet!$G:$G, "&lt;=" &amp; D795)) * (UpdateSheet!$H:$H=G795) *(UpdateSheet!$I:$I=J795), 0))), "")) +
(IFNA(IF(A795="", "", INDEX(UpdateSheet!$O:$O, MATCH(1, (UpdateSheet!$G:$G=MAXIFS(UpdateSheet!$G:$G, UpdateSheet!$M:$M, K795,UpdateSheet!$N:$N, N795, UpdateSheet!$G:$G, "&lt;=" &amp; D795)) * (UpdateSheet!$M:$M=K795) *(UpdateSheet!$N:$N=N795), 0))), ""))
)
</f>
        <v>35500</v>
      </c>
      <c r="R795" s="81">
        <v>20000.0</v>
      </c>
      <c r="S795" s="53" t="s">
        <v>72</v>
      </c>
      <c r="T795" s="83">
        <v>45937.0</v>
      </c>
      <c r="U795" s="84" t="s">
        <v>86</v>
      </c>
      <c r="V795" s="84" t="s">
        <v>129</v>
      </c>
      <c r="W795" s="85" t="b">
        <f t="shared" si="1"/>
        <v>1</v>
      </c>
      <c r="X795" s="53" t="s">
        <v>11</v>
      </c>
      <c r="Y795" s="63"/>
      <c r="Z795" s="63" t="s">
        <v>1163</v>
      </c>
    </row>
    <row r="796">
      <c r="A796" s="75" t="s">
        <v>1263</v>
      </c>
      <c r="B796" s="94">
        <v>8.033051842E9</v>
      </c>
      <c r="C796" s="75" t="s">
        <v>156</v>
      </c>
      <c r="D796" s="76">
        <v>45937.46042824074</v>
      </c>
      <c r="E796" s="75" t="s">
        <v>86</v>
      </c>
      <c r="F796" s="75" t="s">
        <v>129</v>
      </c>
      <c r="G796" s="77" t="s">
        <v>14</v>
      </c>
      <c r="H796" s="77">
        <v>1.0</v>
      </c>
      <c r="I796" s="80"/>
      <c r="J796" s="77">
        <v>1.0</v>
      </c>
      <c r="K796" s="79" t="s">
        <v>19</v>
      </c>
      <c r="L796" s="79">
        <v>50.0</v>
      </c>
      <c r="M796" s="80"/>
      <c r="N796" s="79">
        <v>50.0</v>
      </c>
      <c r="O796" s="81">
        <f t="array" ref="O796">IF(A796="", "", (IFNA(IF(A796="", "", INDEX(UpdateSheet!$L:$L, MATCH(1, (UpdateSheet!$G:$G=MAXIFS(UpdateSheet!$G:$G, UpdateSheet!$H:$H, G796, UpdateSheet!$G:$G, "&lt;=" &amp; D796)) * (UpdateSheet!$H:$H=G796), 0))), "") * J796) +
(IFNA(IF(A796="", "", INDEX(UpdateSheet!$P:$P, MATCH(1, (UpdateSheet!$G:$G=MAXIFS(UpdateSheet!$G:$G, UpdateSheet!$M:$M, K796, UpdateSheet!$G:$G, "&lt;=" &amp; D796)) * (UpdateSheet!$M:$M=K796), 0))), "") * N796)
)
</f>
        <v>17000</v>
      </c>
      <c r="P796" s="55">
        <v>6000.0</v>
      </c>
      <c r="Q796" s="82">
        <f t="array" ref="Q796">IF(A796="", "", (IFNA(IF(A796="", "", INDEX(UpdateSheet!$K:$K, MATCH(1, (UpdateSheet!$G:$G=MAXIFS(UpdateSheet!$G:$G, UpdateSheet!$H:$H, G796, UpdateSheet!$I:$I, J796, UpdateSheet!$G:$G, "&lt;=" &amp; D796)) * (UpdateSheet!$H:$H=G796) *(UpdateSheet!$I:$I=J796), 0))), "")) +
(IFNA(IF(A796="", "", INDEX(UpdateSheet!$O:$O, MATCH(1, (UpdateSheet!$G:$G=MAXIFS(UpdateSheet!$G:$G, UpdateSheet!$M:$M, K796,UpdateSheet!$N:$N, N796, UpdateSheet!$G:$G, "&lt;=" &amp; D796)) * (UpdateSheet!$M:$M=K796) *(UpdateSheet!$N:$N=N796), 0))), ""))
)
</f>
        <v>66000</v>
      </c>
      <c r="R796" s="81">
        <v>43000.0</v>
      </c>
      <c r="S796" s="53" t="s">
        <v>72</v>
      </c>
      <c r="T796" s="83">
        <v>45937.0</v>
      </c>
      <c r="U796" s="84" t="s">
        <v>86</v>
      </c>
      <c r="V796" s="84" t="s">
        <v>129</v>
      </c>
      <c r="W796" s="85" t="b">
        <f t="shared" si="1"/>
        <v>1</v>
      </c>
      <c r="X796" s="53" t="s">
        <v>35</v>
      </c>
      <c r="Y796" s="63"/>
      <c r="Z796" s="63" t="s">
        <v>1163</v>
      </c>
    </row>
    <row r="797">
      <c r="A797" s="75" t="s">
        <v>1264</v>
      </c>
      <c r="B797" s="94">
        <v>7.036903353E9</v>
      </c>
      <c r="C797" s="75" t="s">
        <v>171</v>
      </c>
      <c r="D797" s="76">
        <v>45937.54329861111</v>
      </c>
      <c r="E797" s="75" t="s">
        <v>86</v>
      </c>
      <c r="F797" s="75" t="s">
        <v>129</v>
      </c>
      <c r="G797" s="77" t="s">
        <v>14</v>
      </c>
      <c r="H797" s="77">
        <v>1.0</v>
      </c>
      <c r="I797" s="80"/>
      <c r="J797" s="77">
        <v>1.0</v>
      </c>
      <c r="K797" s="79" t="s">
        <v>97</v>
      </c>
      <c r="L797" s="79"/>
      <c r="M797" s="80"/>
      <c r="N797" s="79"/>
      <c r="O797" s="81">
        <f t="array" ref="O797">IF(A797="", "", (IFNA(IF(A797="", "", INDEX(UpdateSheet!$L:$L, MATCH(1, (UpdateSheet!$G:$G=MAXIFS(UpdateSheet!$G:$G, UpdateSheet!$H:$H, G797, UpdateSheet!$G:$G, "&lt;=" &amp; D797)) * (UpdateSheet!$H:$H=G797), 0))), "") * J797) +
(IFNA(IF(A797="", "", INDEX(UpdateSheet!$P:$P, MATCH(1, (UpdateSheet!$G:$G=MAXIFS(UpdateSheet!$G:$G, UpdateSheet!$M:$M, K797, UpdateSheet!$G:$G, "&lt;=" &amp; D797)) * (UpdateSheet!$M:$M=K797), 0))), "") * N797)
)
</f>
        <v>9500</v>
      </c>
      <c r="P797" s="55">
        <v>6000.0</v>
      </c>
      <c r="Q797" s="82">
        <f t="array" ref="Q797">IF(A797="", "", (IFNA(IF(A797="", "", INDEX(UpdateSheet!$K:$K, MATCH(1, (UpdateSheet!$G:$G=MAXIFS(UpdateSheet!$G:$G, UpdateSheet!$H:$H, G797, UpdateSheet!$I:$I, J797, UpdateSheet!$G:$G, "&lt;=" &amp; D797)) * (UpdateSheet!$H:$H=G797) *(UpdateSheet!$I:$I=J797), 0))), "")) +
(IFNA(IF(A797="", "", INDEX(UpdateSheet!$O:$O, MATCH(1, (UpdateSheet!$G:$G=MAXIFS(UpdateSheet!$G:$G, UpdateSheet!$M:$M, K797,UpdateSheet!$N:$N, N797, UpdateSheet!$G:$G, "&lt;=" &amp; D797)) * (UpdateSheet!$M:$M=K797) *(UpdateSheet!$N:$N=N797), 0))), ""))
)
</f>
        <v>35500</v>
      </c>
      <c r="R797" s="81">
        <v>20000.0</v>
      </c>
      <c r="S797" s="53" t="s">
        <v>72</v>
      </c>
      <c r="T797" s="83">
        <v>45938.0</v>
      </c>
      <c r="U797" s="84" t="s">
        <v>86</v>
      </c>
      <c r="V797" s="84" t="s">
        <v>129</v>
      </c>
      <c r="W797" s="85" t="b">
        <f t="shared" si="1"/>
        <v>1</v>
      </c>
      <c r="X797" s="53" t="s">
        <v>29</v>
      </c>
      <c r="Y797" s="63"/>
      <c r="Z797" s="63" t="s">
        <v>1163</v>
      </c>
    </row>
    <row r="798">
      <c r="A798" s="75" t="s">
        <v>1265</v>
      </c>
      <c r="B798" s="94">
        <v>8.165800055E9</v>
      </c>
      <c r="C798" s="75" t="s">
        <v>18</v>
      </c>
      <c r="D798" s="76">
        <v>45939.19789351852</v>
      </c>
      <c r="E798" s="75" t="s">
        <v>86</v>
      </c>
      <c r="F798" s="75" t="s">
        <v>129</v>
      </c>
      <c r="G798" s="77" t="s">
        <v>14</v>
      </c>
      <c r="H798" s="77">
        <v>2.0</v>
      </c>
      <c r="I798" s="80"/>
      <c r="J798" s="77">
        <v>2.0</v>
      </c>
      <c r="K798" s="79" t="s">
        <v>19</v>
      </c>
      <c r="L798" s="79">
        <v>50.0</v>
      </c>
      <c r="M798" s="80"/>
      <c r="N798" s="79">
        <v>50.0</v>
      </c>
      <c r="O798" s="81">
        <f t="array" ref="O798">IF(A798="", "", (IFNA(IF(A798="", "", INDEX(UpdateSheet!$L:$L, MATCH(1, (UpdateSheet!$G:$G=MAXIFS(UpdateSheet!$G:$G, UpdateSheet!$H:$H, G798, UpdateSheet!$G:$G, "&lt;=" &amp; D798)) * (UpdateSheet!$H:$H=G798), 0))), "") * J798) +
(IFNA(IF(A798="", "", INDEX(UpdateSheet!$P:$P, MATCH(1, (UpdateSheet!$G:$G=MAXIFS(UpdateSheet!$G:$G, UpdateSheet!$M:$M, K798, UpdateSheet!$G:$G, "&lt;=" &amp; D798)) * (UpdateSheet!$M:$M=K798), 0))), "") * N798)
)
</f>
        <v>26500</v>
      </c>
      <c r="P798" s="86"/>
      <c r="Q798" s="82">
        <f t="array" ref="Q798">IF(A798="", "", (IFNA(IF(A798="", "", INDEX(UpdateSheet!$K:$K, MATCH(1, (UpdateSheet!$G:$G=MAXIFS(UpdateSheet!$G:$G, UpdateSheet!$H:$H, G798, UpdateSheet!$I:$I, J798, UpdateSheet!$G:$G, "&lt;=" &amp; D798)) * (UpdateSheet!$H:$H=G798) *(UpdateSheet!$I:$I=J798), 0))), "")) +
(IFNA(IF(A798="", "", INDEX(UpdateSheet!$O:$O, MATCH(1, (UpdateSheet!$G:$G=MAXIFS(UpdateSheet!$G:$G, UpdateSheet!$M:$M, K798,UpdateSheet!$N:$N, N798, UpdateSheet!$G:$G, "&lt;=" &amp; D798)) * (UpdateSheet!$M:$M=K798) *(UpdateSheet!$N:$N=N798), 0))), ""))
)
</f>
        <v>80000</v>
      </c>
      <c r="R798" s="81">
        <v>53500.0</v>
      </c>
      <c r="S798" s="63" t="str">
        <f>if(A798="","","Pending")</f>
        <v>Pending</v>
      </c>
      <c r="T798" s="87"/>
      <c r="U798" s="84" t="s">
        <v>97</v>
      </c>
      <c r="V798" s="84" t="s">
        <v>97</v>
      </c>
      <c r="W798" s="85" t="b">
        <f t="shared" si="1"/>
        <v>0</v>
      </c>
      <c r="X798" s="63"/>
      <c r="Y798" s="53" t="s">
        <v>1266</v>
      </c>
      <c r="Z798" s="63" t="s">
        <v>1163</v>
      </c>
    </row>
    <row r="799">
      <c r="A799" s="75" t="s">
        <v>1267</v>
      </c>
      <c r="B799" s="94">
        <v>8.167447237E9</v>
      </c>
      <c r="C799" s="75" t="s">
        <v>222</v>
      </c>
      <c r="D799" s="76">
        <v>45939.2046412037</v>
      </c>
      <c r="E799" s="75" t="s">
        <v>86</v>
      </c>
      <c r="F799" s="75" t="s">
        <v>129</v>
      </c>
      <c r="G799" s="77" t="s">
        <v>14</v>
      </c>
      <c r="H799" s="77">
        <v>4.0</v>
      </c>
      <c r="I799" s="80"/>
      <c r="J799" s="77">
        <v>4.0</v>
      </c>
      <c r="K799" s="79" t="s">
        <v>19</v>
      </c>
      <c r="L799" s="79">
        <v>200.0</v>
      </c>
      <c r="M799" s="80"/>
      <c r="N799" s="79">
        <v>200.0</v>
      </c>
      <c r="O799" s="81">
        <f t="array" ref="O799">IF(A799="", "", (IFNA(IF(A799="", "", INDEX(UpdateSheet!$L:$L, MATCH(1, (UpdateSheet!$G:$G=MAXIFS(UpdateSheet!$G:$G, UpdateSheet!$H:$H, G799, UpdateSheet!$G:$G, "&lt;=" &amp; D799)) * (UpdateSheet!$H:$H=G799), 0))), "") * J799) +
(IFNA(IF(A799="", "", INDEX(UpdateSheet!$P:$P, MATCH(1, (UpdateSheet!$G:$G=MAXIFS(UpdateSheet!$G:$G, UpdateSheet!$M:$M, K799, UpdateSheet!$G:$G, "&lt;=" &amp; D799)) * (UpdateSheet!$M:$M=K799), 0))), "") * N799)
)
</f>
        <v>68000</v>
      </c>
      <c r="P799" s="86"/>
      <c r="Q799" s="82">
        <f t="array" ref="Q799">IF(A799="", "", (IFNA(IF(A799="", "", INDEX(UpdateSheet!$K:$K, MATCH(1, (UpdateSheet!$G:$G=MAXIFS(UpdateSheet!$G:$G, UpdateSheet!$H:$H, G799, UpdateSheet!$I:$I, J799, UpdateSheet!$G:$G, "&lt;=" &amp; D799)) * (UpdateSheet!$H:$H=G799) *(UpdateSheet!$I:$I=J799), 0))), "")) +
(IFNA(IF(A799="", "", INDEX(UpdateSheet!$O:$O, MATCH(1, (UpdateSheet!$G:$G=MAXIFS(UpdateSheet!$G:$G, UpdateSheet!$M:$M, K799,UpdateSheet!$N:$N, N799, UpdateSheet!$G:$G, "&lt;=" &amp; D799)) * (UpdateSheet!$M:$M=K799) *(UpdateSheet!$N:$N=N799), 0))), ""))
)
</f>
        <v>167000</v>
      </c>
      <c r="R799" s="81">
        <v>99000.0</v>
      </c>
      <c r="S799" s="53" t="s">
        <v>126</v>
      </c>
      <c r="T799" s="87"/>
      <c r="U799" s="84" t="s">
        <v>97</v>
      </c>
      <c r="V799" s="84" t="s">
        <v>97</v>
      </c>
      <c r="W799" s="85" t="b">
        <f t="shared" si="1"/>
        <v>0</v>
      </c>
      <c r="X799" s="63"/>
      <c r="Y799" s="53" t="s">
        <v>1131</v>
      </c>
      <c r="Z799" s="63" t="s">
        <v>1163</v>
      </c>
    </row>
    <row r="800">
      <c r="A800" s="75" t="s">
        <v>1268</v>
      </c>
      <c r="B800" s="94">
        <v>8.06655603E9</v>
      </c>
      <c r="C800" s="75" t="s">
        <v>18</v>
      </c>
      <c r="D800" s="76">
        <v>45939.20945601852</v>
      </c>
      <c r="E800" s="75" t="s">
        <v>86</v>
      </c>
      <c r="F800" s="75" t="s">
        <v>129</v>
      </c>
      <c r="G800" s="77" t="s">
        <v>14</v>
      </c>
      <c r="H800" s="77">
        <v>1.0</v>
      </c>
      <c r="I800" s="80"/>
      <c r="J800" s="77">
        <v>1.0</v>
      </c>
      <c r="K800" s="79" t="s">
        <v>19</v>
      </c>
      <c r="L800" s="79">
        <v>50.0</v>
      </c>
      <c r="M800" s="80"/>
      <c r="N800" s="79">
        <v>50.0</v>
      </c>
      <c r="O800" s="81">
        <f t="array" ref="O800">IF(A800="", "", (IFNA(IF(A800="", "", INDEX(UpdateSheet!$L:$L, MATCH(1, (UpdateSheet!$G:$G=MAXIFS(UpdateSheet!$G:$G, UpdateSheet!$H:$H, G800, UpdateSheet!$G:$G, "&lt;=" &amp; D800)) * (UpdateSheet!$H:$H=G800), 0))), "") * J800) +
(IFNA(IF(A800="", "", INDEX(UpdateSheet!$P:$P, MATCH(1, (UpdateSheet!$G:$G=MAXIFS(UpdateSheet!$G:$G, UpdateSheet!$M:$M, K800, UpdateSheet!$G:$G, "&lt;=" &amp; D800)) * (UpdateSheet!$M:$M=K800), 0))), "") * N800)
)
</f>
        <v>17000</v>
      </c>
      <c r="P800" s="86"/>
      <c r="Q800" s="82">
        <f t="array" ref="Q800">IF(A800="", "", (IFNA(IF(A800="", "", INDEX(UpdateSheet!$K:$K, MATCH(1, (UpdateSheet!$G:$G=MAXIFS(UpdateSheet!$G:$G, UpdateSheet!$H:$H, G800, UpdateSheet!$I:$I, J800, UpdateSheet!$G:$G, "&lt;=" &amp; D800)) * (UpdateSheet!$H:$H=G800) *(UpdateSheet!$I:$I=J800), 0))), "")) +
(IFNA(IF(A800="", "", INDEX(UpdateSheet!$O:$O, MATCH(1, (UpdateSheet!$G:$G=MAXIFS(UpdateSheet!$G:$G, UpdateSheet!$M:$M, K800,UpdateSheet!$N:$N, N800, UpdateSheet!$G:$G, "&lt;=" &amp; D800)) * (UpdateSheet!$M:$M=K800) *(UpdateSheet!$N:$N=N800), 0))), ""))
)
</f>
        <v>66000</v>
      </c>
      <c r="R800" s="81">
        <v>49000.0</v>
      </c>
      <c r="S800" s="53" t="s">
        <v>126</v>
      </c>
      <c r="T800" s="87"/>
      <c r="U800" s="84" t="s">
        <v>97</v>
      </c>
      <c r="V800" s="84" t="s">
        <v>97</v>
      </c>
      <c r="W800" s="85" t="b">
        <f t="shared" si="1"/>
        <v>0</v>
      </c>
      <c r="X800" s="63"/>
      <c r="Y800" s="53" t="s">
        <v>1269</v>
      </c>
      <c r="Z800" s="63" t="s">
        <v>1163</v>
      </c>
    </row>
    <row r="801">
      <c r="A801" s="75" t="s">
        <v>1270</v>
      </c>
      <c r="B801" s="94">
        <v>8.030564634E9</v>
      </c>
      <c r="C801" s="75" t="s">
        <v>12</v>
      </c>
      <c r="D801" s="76">
        <v>45939.233182870375</v>
      </c>
      <c r="E801" s="75" t="s">
        <v>86</v>
      </c>
      <c r="F801" s="75" t="s">
        <v>129</v>
      </c>
      <c r="G801" s="77" t="s">
        <v>14</v>
      </c>
      <c r="H801" s="77">
        <v>4.0</v>
      </c>
      <c r="I801" s="80"/>
      <c r="J801" s="77">
        <v>4.0</v>
      </c>
      <c r="K801" s="79" t="s">
        <v>19</v>
      </c>
      <c r="L801" s="79">
        <v>200.0</v>
      </c>
      <c r="M801" s="80"/>
      <c r="N801" s="79">
        <v>200.0</v>
      </c>
      <c r="O801" s="81">
        <f t="array" ref="O801">IF(A801="", "", (IFNA(IF(A801="", "", INDEX(UpdateSheet!$L:$L, MATCH(1, (UpdateSheet!$G:$G=MAXIFS(UpdateSheet!$G:$G, UpdateSheet!$H:$H, G801, UpdateSheet!$G:$G, "&lt;=" &amp; D801)) * (UpdateSheet!$H:$H=G801), 0))), "") * J801) +
(IFNA(IF(A801="", "", INDEX(UpdateSheet!$P:$P, MATCH(1, (UpdateSheet!$G:$G=MAXIFS(UpdateSheet!$G:$G, UpdateSheet!$M:$M, K801, UpdateSheet!$G:$G, "&lt;=" &amp; D801)) * (UpdateSheet!$M:$M=K801), 0))), "") * N801)
)
</f>
        <v>68000</v>
      </c>
      <c r="P801" s="55">
        <v>6000.0</v>
      </c>
      <c r="Q801" s="82">
        <f t="array" ref="Q801">IF(A801="", "", (IFNA(IF(A801="", "", INDEX(UpdateSheet!$K:$K, MATCH(1, (UpdateSheet!$G:$G=MAXIFS(UpdateSheet!$G:$G, UpdateSheet!$H:$H, G801, UpdateSheet!$I:$I, J801, UpdateSheet!$G:$G, "&lt;=" &amp; D801)) * (UpdateSheet!$H:$H=G801) *(UpdateSheet!$I:$I=J801), 0))), "")) +
(IFNA(IF(A801="", "", INDEX(UpdateSheet!$O:$O, MATCH(1, (UpdateSheet!$G:$G=MAXIFS(UpdateSheet!$G:$G, UpdateSheet!$M:$M, K801,UpdateSheet!$N:$N, N801, UpdateSheet!$G:$G, "&lt;=" &amp; D801)) * (UpdateSheet!$M:$M=K801) *(UpdateSheet!$N:$N=N801), 0))), ""))
)
</f>
        <v>167000</v>
      </c>
      <c r="R801" s="81">
        <v>93000.0</v>
      </c>
      <c r="S801" s="53" t="s">
        <v>72</v>
      </c>
      <c r="T801" s="83">
        <v>45940.0</v>
      </c>
      <c r="U801" s="84" t="s">
        <v>86</v>
      </c>
      <c r="V801" s="84" t="s">
        <v>129</v>
      </c>
      <c r="W801" s="85" t="b">
        <f t="shared" si="1"/>
        <v>1</v>
      </c>
      <c r="X801" s="53" t="s">
        <v>11</v>
      </c>
      <c r="Y801" s="53"/>
      <c r="Z801" s="63" t="s">
        <v>1163</v>
      </c>
    </row>
    <row r="802">
      <c r="A802" s="75" t="s">
        <v>1271</v>
      </c>
      <c r="B802" s="94">
        <v>7.08246935E9</v>
      </c>
      <c r="C802" s="75" t="s">
        <v>27</v>
      </c>
      <c r="D802" s="76">
        <v>45939.24482638889</v>
      </c>
      <c r="E802" s="75" t="s">
        <v>86</v>
      </c>
      <c r="F802" s="75" t="s">
        <v>129</v>
      </c>
      <c r="G802" s="77" t="s">
        <v>14</v>
      </c>
      <c r="H802" s="77">
        <v>2.0</v>
      </c>
      <c r="I802" s="80"/>
      <c r="J802" s="77">
        <v>2.0</v>
      </c>
      <c r="K802" s="79" t="s">
        <v>97</v>
      </c>
      <c r="L802" s="79"/>
      <c r="M802" s="80"/>
      <c r="N802" s="79"/>
      <c r="O802" s="81">
        <f t="array" ref="O802">IF(A802="", "", (IFNA(IF(A802="", "", INDEX(UpdateSheet!$L:$L, MATCH(1, (UpdateSheet!$G:$G=MAXIFS(UpdateSheet!$G:$G, UpdateSheet!$H:$H, G802, UpdateSheet!$G:$G, "&lt;=" &amp; D802)) * (UpdateSheet!$H:$H=G802), 0))), "") * J802) +
(IFNA(IF(A802="", "", INDEX(UpdateSheet!$P:$P, MATCH(1, (UpdateSheet!$G:$G=MAXIFS(UpdateSheet!$G:$G, UpdateSheet!$M:$M, K802, UpdateSheet!$G:$G, "&lt;=" &amp; D802)) * (UpdateSheet!$M:$M=K802), 0))), "") * N802)
)
</f>
        <v>19000</v>
      </c>
      <c r="P802" s="55">
        <v>4500.0</v>
      </c>
      <c r="Q802" s="82">
        <f t="array" ref="Q802">IF(A802="", "", (IFNA(IF(A802="", "", INDEX(UpdateSheet!$K:$K, MATCH(1, (UpdateSheet!$G:$G=MAXIFS(UpdateSheet!$G:$G, UpdateSheet!$H:$H, G802, UpdateSheet!$I:$I, J802, UpdateSheet!$G:$G, "&lt;=" &amp; D802)) * (UpdateSheet!$H:$H=G802) *(UpdateSheet!$I:$I=J802), 0))), "")) +
(IFNA(IF(A802="", "", INDEX(UpdateSheet!$O:$O, MATCH(1, (UpdateSheet!$G:$G=MAXIFS(UpdateSheet!$G:$G, UpdateSheet!$M:$M, K802,UpdateSheet!$N:$N, N802, UpdateSheet!$G:$G, "&lt;=" &amp; D802)) * (UpdateSheet!$M:$M=K802) *(UpdateSheet!$N:$N=N802), 0))), ""))
)
</f>
        <v>49500</v>
      </c>
      <c r="R802" s="81">
        <v>26000.0</v>
      </c>
      <c r="S802" s="53" t="s">
        <v>72</v>
      </c>
      <c r="T802" s="83">
        <v>45939.0</v>
      </c>
      <c r="U802" s="84" t="s">
        <v>86</v>
      </c>
      <c r="V802" s="84" t="s">
        <v>129</v>
      </c>
      <c r="W802" s="85" t="b">
        <f t="shared" si="1"/>
        <v>1</v>
      </c>
      <c r="X802" s="53" t="s">
        <v>57</v>
      </c>
      <c r="Y802" s="63"/>
      <c r="Z802" s="63" t="s">
        <v>1163</v>
      </c>
    </row>
    <row r="803">
      <c r="A803" s="75" t="s">
        <v>1272</v>
      </c>
      <c r="B803" s="94">
        <v>9.017117983E9</v>
      </c>
      <c r="C803" s="75" t="s">
        <v>27</v>
      </c>
      <c r="D803" s="76">
        <v>45939.24969907408</v>
      </c>
      <c r="E803" s="75" t="s">
        <v>86</v>
      </c>
      <c r="F803" s="75" t="s">
        <v>129</v>
      </c>
      <c r="G803" s="77" t="s">
        <v>14</v>
      </c>
      <c r="H803" s="77">
        <v>2.0</v>
      </c>
      <c r="I803" s="80"/>
      <c r="J803" s="77">
        <v>2.0</v>
      </c>
      <c r="K803" s="79" t="s">
        <v>97</v>
      </c>
      <c r="L803" s="79"/>
      <c r="M803" s="80"/>
      <c r="N803" s="79"/>
      <c r="O803" s="81">
        <f t="array" ref="O803">IF(A803="", "", (IFNA(IF(A803="", "", INDEX(UpdateSheet!$L:$L, MATCH(1, (UpdateSheet!$G:$G=MAXIFS(UpdateSheet!$G:$G, UpdateSheet!$H:$H, G803, UpdateSheet!$G:$G, "&lt;=" &amp; D803)) * (UpdateSheet!$H:$H=G803), 0))), "") * J803) +
(IFNA(IF(A803="", "", INDEX(UpdateSheet!$P:$P, MATCH(1, (UpdateSheet!$G:$G=MAXIFS(UpdateSheet!$G:$G, UpdateSheet!$M:$M, K803, UpdateSheet!$G:$G, "&lt;=" &amp; D803)) * (UpdateSheet!$M:$M=K803), 0))), "") * N803)
)
</f>
        <v>19000</v>
      </c>
      <c r="P803" s="86"/>
      <c r="Q803" s="82">
        <f t="array" ref="Q803">IF(A803="", "", (IFNA(IF(A803="", "", INDEX(UpdateSheet!$K:$K, MATCH(1, (UpdateSheet!$G:$G=MAXIFS(UpdateSheet!$G:$G, UpdateSheet!$H:$H, G803, UpdateSheet!$I:$I, J803, UpdateSheet!$G:$G, "&lt;=" &amp; D803)) * (UpdateSheet!$H:$H=G803) *(UpdateSheet!$I:$I=J803), 0))), "")) +
(IFNA(IF(A803="", "", INDEX(UpdateSheet!$O:$O, MATCH(1, (UpdateSheet!$G:$G=MAXIFS(UpdateSheet!$G:$G, UpdateSheet!$M:$M, K803,UpdateSheet!$N:$N, N803, UpdateSheet!$G:$G, "&lt;=" &amp; D803)) * (UpdateSheet!$M:$M=K803) *(UpdateSheet!$N:$N=N803), 0))), ""))
)
</f>
        <v>49500</v>
      </c>
      <c r="R803" s="81">
        <v>30500.0</v>
      </c>
      <c r="S803" s="63" t="str">
        <f t="shared" ref="S803:S804" si="72">if(A803="","","Pending")</f>
        <v>Pending</v>
      </c>
      <c r="T803" s="87"/>
      <c r="U803" s="84" t="s">
        <v>97</v>
      </c>
      <c r="V803" s="84" t="s">
        <v>97</v>
      </c>
      <c r="W803" s="85" t="b">
        <f t="shared" si="1"/>
        <v>0</v>
      </c>
      <c r="X803" s="63"/>
      <c r="Y803" s="53" t="s">
        <v>1273</v>
      </c>
      <c r="Z803" s="63" t="s">
        <v>1163</v>
      </c>
    </row>
    <row r="804">
      <c r="A804" s="75" t="s">
        <v>1274</v>
      </c>
      <c r="B804" s="94">
        <v>7.04836839E9</v>
      </c>
      <c r="C804" s="75" t="s">
        <v>18</v>
      </c>
      <c r="D804" s="76">
        <v>45939.307754629626</v>
      </c>
      <c r="E804" s="75" t="s">
        <v>86</v>
      </c>
      <c r="F804" s="75" t="s">
        <v>129</v>
      </c>
      <c r="G804" s="77" t="s">
        <v>14</v>
      </c>
      <c r="H804" s="77">
        <v>1.0</v>
      </c>
      <c r="I804" s="80"/>
      <c r="J804" s="77">
        <v>1.0</v>
      </c>
      <c r="K804" s="79" t="s">
        <v>19</v>
      </c>
      <c r="L804" s="79">
        <v>100.0</v>
      </c>
      <c r="M804" s="80"/>
      <c r="N804" s="79">
        <v>100.0</v>
      </c>
      <c r="O804" s="81">
        <f t="array" ref="O804">IF(A804="", "", (IFNA(IF(A804="", "", INDEX(UpdateSheet!$L:$L, MATCH(1, (UpdateSheet!$G:$G=MAXIFS(UpdateSheet!$G:$G, UpdateSheet!$H:$H, G804, UpdateSheet!$G:$G, "&lt;=" &amp; D804)) * (UpdateSheet!$H:$H=G804), 0))), "") * J804) +
(IFNA(IF(A804="", "", INDEX(UpdateSheet!$P:$P, MATCH(1, (UpdateSheet!$G:$G=MAXIFS(UpdateSheet!$G:$G, UpdateSheet!$M:$M, K804, UpdateSheet!$G:$G, "&lt;=" &amp; D804)) * (UpdateSheet!$M:$M=K804), 0))), "") * N804)
)
</f>
        <v>24500</v>
      </c>
      <c r="P804" s="86"/>
      <c r="Q804" s="82">
        <f t="array" ref="Q804">IF(A804="", "", (IFNA(IF(A804="", "", INDEX(UpdateSheet!$K:$K, MATCH(1, (UpdateSheet!$G:$G=MAXIFS(UpdateSheet!$G:$G, UpdateSheet!$H:$H, G804, UpdateSheet!$I:$I, J804, UpdateSheet!$G:$G, "&lt;=" &amp; D804)) * (UpdateSheet!$H:$H=G804) *(UpdateSheet!$I:$I=J804), 0))), "")) +
(IFNA(IF(A804="", "", INDEX(UpdateSheet!$O:$O, MATCH(1, (UpdateSheet!$G:$G=MAXIFS(UpdateSheet!$G:$G, UpdateSheet!$M:$M, K804,UpdateSheet!$N:$N, N804, UpdateSheet!$G:$G, "&lt;=" &amp; D804)) * (UpdateSheet!$M:$M=K804) *(UpdateSheet!$N:$N=N804), 0))), ""))
)
</f>
        <v>87000</v>
      </c>
      <c r="R804" s="81">
        <v>62500.0</v>
      </c>
      <c r="S804" s="63" t="str">
        <f t="shared" si="72"/>
        <v>Pending</v>
      </c>
      <c r="T804" s="87"/>
      <c r="U804" s="84" t="s">
        <v>97</v>
      </c>
      <c r="V804" s="84" t="s">
        <v>97</v>
      </c>
      <c r="W804" s="85" t="b">
        <f t="shared" si="1"/>
        <v>0</v>
      </c>
      <c r="X804" s="63"/>
      <c r="Y804" s="53" t="s">
        <v>1275</v>
      </c>
      <c r="Z804" s="63" t="s">
        <v>1163</v>
      </c>
    </row>
    <row r="805">
      <c r="A805" s="75" t="s">
        <v>1276</v>
      </c>
      <c r="B805" s="94">
        <v>9.041226084E9</v>
      </c>
      <c r="C805" s="75" t="s">
        <v>27</v>
      </c>
      <c r="D805" s="76">
        <v>45940.04880787037</v>
      </c>
      <c r="E805" s="75" t="s">
        <v>86</v>
      </c>
      <c r="F805" s="75" t="s">
        <v>129</v>
      </c>
      <c r="G805" s="77" t="s">
        <v>14</v>
      </c>
      <c r="H805" s="77">
        <v>1.0</v>
      </c>
      <c r="I805" s="80"/>
      <c r="J805" s="77">
        <v>1.0</v>
      </c>
      <c r="K805" s="79" t="s">
        <v>19</v>
      </c>
      <c r="L805" s="79">
        <v>50.0</v>
      </c>
      <c r="M805" s="50">
        <v>0.0</v>
      </c>
      <c r="N805" s="79">
        <v>0.0</v>
      </c>
      <c r="O805" s="81">
        <f t="array" ref="O805">IF(A805="", "", (IFNA(IF(A805="", "", INDEX(UpdateSheet!$L:$L, MATCH(1, (UpdateSheet!$G:$G=MAXIFS(UpdateSheet!$G:$G, UpdateSheet!$H:$H, G805, UpdateSheet!$G:$G, "&lt;=" &amp; D805)) * (UpdateSheet!$H:$H=G805), 0))), "") * J805) +
(IFNA(IF(A805="", "", INDEX(UpdateSheet!$P:$P, MATCH(1, (UpdateSheet!$G:$G=MAXIFS(UpdateSheet!$G:$G, UpdateSheet!$M:$M, K805, UpdateSheet!$G:$G, "&lt;=" &amp; D805)) * (UpdateSheet!$M:$M=K805), 0))), "") * N805)
)
</f>
        <v>9500</v>
      </c>
      <c r="P805" s="55">
        <v>4500.0</v>
      </c>
      <c r="Q805" s="82">
        <f t="array" ref="Q805">IF(A805="", "", (IFNA(IF(A805="", "", INDEX(UpdateSheet!$K:$K, MATCH(1, (UpdateSheet!$G:$G=MAXIFS(UpdateSheet!$G:$G, UpdateSheet!$H:$H, G805, UpdateSheet!$I:$I, J805, UpdateSheet!$G:$G, "&lt;=" &amp; D805)) * (UpdateSheet!$H:$H=G805) *(UpdateSheet!$I:$I=J805), 0))), "")) +
(IFNA(IF(A805="", "", INDEX(UpdateSheet!$O:$O, MATCH(1, (UpdateSheet!$G:$G=MAXIFS(UpdateSheet!$G:$G, UpdateSheet!$M:$M, K805,UpdateSheet!$N:$N, N805, UpdateSheet!$G:$G, "&lt;=" &amp; D805)) * (UpdateSheet!$M:$M=K805) *(UpdateSheet!$N:$N=N805), 0))), ""))
)
</f>
        <v>35500</v>
      </c>
      <c r="R805" s="81">
        <v>21500.0</v>
      </c>
      <c r="S805" s="53" t="s">
        <v>72</v>
      </c>
      <c r="T805" s="83">
        <v>45951.0</v>
      </c>
      <c r="U805" s="84" t="s">
        <v>86</v>
      </c>
      <c r="V805" s="84" t="s">
        <v>129</v>
      </c>
      <c r="W805" s="85" t="b">
        <f t="shared" si="1"/>
        <v>1</v>
      </c>
      <c r="X805" s="53" t="s">
        <v>57</v>
      </c>
      <c r="Y805" s="53"/>
      <c r="Z805" s="63" t="s">
        <v>1163</v>
      </c>
    </row>
    <row r="806">
      <c r="A806" s="75" t="s">
        <v>1277</v>
      </c>
      <c r="B806" s="94">
        <v>8.111511747E9</v>
      </c>
      <c r="C806" s="75" t="s">
        <v>149</v>
      </c>
      <c r="D806" s="76">
        <v>45940.0574537037</v>
      </c>
      <c r="E806" s="75" t="s">
        <v>86</v>
      </c>
      <c r="F806" s="75" t="s">
        <v>129</v>
      </c>
      <c r="G806" s="77" t="s">
        <v>14</v>
      </c>
      <c r="H806" s="77">
        <v>1.0</v>
      </c>
      <c r="I806" s="80"/>
      <c r="J806" s="77">
        <v>1.0</v>
      </c>
      <c r="K806" s="79" t="s">
        <v>19</v>
      </c>
      <c r="L806" s="79">
        <v>50.0</v>
      </c>
      <c r="M806" s="80"/>
      <c r="N806" s="79">
        <v>50.0</v>
      </c>
      <c r="O806" s="81">
        <f t="array" ref="O806">IF(A806="", "", (IFNA(IF(A806="", "", INDEX(UpdateSheet!$L:$L, MATCH(1, (UpdateSheet!$G:$G=MAXIFS(UpdateSheet!$G:$G, UpdateSheet!$H:$H, G806, UpdateSheet!$G:$G, "&lt;=" &amp; D806)) * (UpdateSheet!$H:$H=G806), 0))), "") * J806) +
(IFNA(IF(A806="", "", INDEX(UpdateSheet!$P:$P, MATCH(1, (UpdateSheet!$G:$G=MAXIFS(UpdateSheet!$G:$G, UpdateSheet!$M:$M, K806, UpdateSheet!$G:$G, "&lt;=" &amp; D806)) * (UpdateSheet!$M:$M=K806), 0))), "") * N806)
)
</f>
        <v>17000</v>
      </c>
      <c r="P806" s="86"/>
      <c r="Q806" s="82">
        <f t="array" ref="Q806">IF(A806="", "", (IFNA(IF(A806="", "", INDEX(UpdateSheet!$K:$K, MATCH(1, (UpdateSheet!$G:$G=MAXIFS(UpdateSheet!$G:$G, UpdateSheet!$H:$H, G806, UpdateSheet!$I:$I, J806, UpdateSheet!$G:$G, "&lt;=" &amp; D806)) * (UpdateSheet!$H:$H=G806) *(UpdateSheet!$I:$I=J806), 0))), "")) +
(IFNA(IF(A806="", "", INDEX(UpdateSheet!$O:$O, MATCH(1, (UpdateSheet!$G:$G=MAXIFS(UpdateSheet!$G:$G, UpdateSheet!$M:$M, K806,UpdateSheet!$N:$N, N806, UpdateSheet!$G:$G, "&lt;=" &amp; D806)) * (UpdateSheet!$M:$M=K806) *(UpdateSheet!$N:$N=N806), 0))), ""))
)
</f>
        <v>66000</v>
      </c>
      <c r="R806" s="81">
        <v>49000.0</v>
      </c>
      <c r="S806" s="53" t="s">
        <v>126</v>
      </c>
      <c r="T806" s="87"/>
      <c r="U806" s="84" t="s">
        <v>97</v>
      </c>
      <c r="V806" s="84" t="s">
        <v>97</v>
      </c>
      <c r="W806" s="85" t="b">
        <f t="shared" si="1"/>
        <v>0</v>
      </c>
      <c r="X806" s="63"/>
      <c r="Y806" s="53" t="s">
        <v>1278</v>
      </c>
      <c r="Z806" s="63" t="s">
        <v>1163</v>
      </c>
    </row>
    <row r="807">
      <c r="A807" s="75" t="s">
        <v>1279</v>
      </c>
      <c r="B807" s="94">
        <v>7.025682157E9</v>
      </c>
      <c r="C807" s="75" t="s">
        <v>62</v>
      </c>
      <c r="D807" s="76">
        <v>45940.09520833333</v>
      </c>
      <c r="E807" s="75" t="s">
        <v>86</v>
      </c>
      <c r="F807" s="75" t="s">
        <v>129</v>
      </c>
      <c r="G807" s="77" t="s">
        <v>14</v>
      </c>
      <c r="H807" s="77">
        <v>2.0</v>
      </c>
      <c r="I807" s="80"/>
      <c r="J807" s="77">
        <v>2.0</v>
      </c>
      <c r="K807" s="79" t="s">
        <v>19</v>
      </c>
      <c r="L807" s="79">
        <v>100.0</v>
      </c>
      <c r="M807" s="50">
        <v>0.0</v>
      </c>
      <c r="N807" s="79">
        <v>0.0</v>
      </c>
      <c r="O807" s="81">
        <f t="array" ref="O807">IF(A807="", "", (IFNA(IF(A807="", "", INDEX(UpdateSheet!$L:$L, MATCH(1, (UpdateSheet!$G:$G=MAXIFS(UpdateSheet!$G:$G, UpdateSheet!$H:$H, G807, UpdateSheet!$G:$G, "&lt;=" &amp; D807)) * (UpdateSheet!$H:$H=G807), 0))), "") * J807) +
(IFNA(IF(A807="", "", INDEX(UpdateSheet!$P:$P, MATCH(1, (UpdateSheet!$G:$G=MAXIFS(UpdateSheet!$G:$G, UpdateSheet!$M:$M, K807, UpdateSheet!$G:$G, "&lt;=" &amp; D807)) * (UpdateSheet!$M:$M=K807), 0))), "") * N807)
)
</f>
        <v>19000</v>
      </c>
      <c r="P807" s="55">
        <v>7000.0</v>
      </c>
      <c r="Q807" s="82">
        <f t="array" ref="Q807">IF(A807="", "", (IFNA(IF(A807="", "", INDEX(UpdateSheet!$K:$K, MATCH(1, (UpdateSheet!$G:$G=MAXIFS(UpdateSheet!$G:$G, UpdateSheet!$H:$H, G807, UpdateSheet!$I:$I, J807, UpdateSheet!$G:$G, "&lt;=" &amp; D807)) * (UpdateSheet!$H:$H=G807) *(UpdateSheet!$I:$I=J807), 0))), "")) +
(IFNA(IF(A807="", "", INDEX(UpdateSheet!$O:$O, MATCH(1, (UpdateSheet!$G:$G=MAXIFS(UpdateSheet!$G:$G, UpdateSheet!$M:$M, K807,UpdateSheet!$N:$N, N807, UpdateSheet!$G:$G, "&lt;=" &amp; D807)) * (UpdateSheet!$M:$M=K807) *(UpdateSheet!$N:$N=N807), 0))), ""))
)
</f>
        <v>49500</v>
      </c>
      <c r="R807" s="81">
        <v>23500.0</v>
      </c>
      <c r="S807" s="53" t="s">
        <v>72</v>
      </c>
      <c r="T807" s="83">
        <v>45941.0</v>
      </c>
      <c r="U807" s="84" t="s">
        <v>86</v>
      </c>
      <c r="V807" s="84" t="s">
        <v>129</v>
      </c>
      <c r="W807" s="85" t="b">
        <f t="shared" si="1"/>
        <v>1</v>
      </c>
      <c r="X807" s="53" t="s">
        <v>60</v>
      </c>
      <c r="Y807" s="53"/>
      <c r="Z807" s="63" t="s">
        <v>1163</v>
      </c>
    </row>
    <row r="808">
      <c r="A808" s="75" t="s">
        <v>1280</v>
      </c>
      <c r="B808" s="94">
        <v>8.065374742E9</v>
      </c>
      <c r="C808" s="75" t="s">
        <v>131</v>
      </c>
      <c r="D808" s="76">
        <v>45940.248877314814</v>
      </c>
      <c r="E808" s="75" t="s">
        <v>86</v>
      </c>
      <c r="F808" s="75" t="s">
        <v>129</v>
      </c>
      <c r="G808" s="77" t="s">
        <v>14</v>
      </c>
      <c r="H808" s="77">
        <v>3.0</v>
      </c>
      <c r="I808" s="80"/>
      <c r="J808" s="77">
        <v>3.0</v>
      </c>
      <c r="K808" s="79" t="s">
        <v>97</v>
      </c>
      <c r="L808" s="79"/>
      <c r="M808" s="80"/>
      <c r="N808" s="79"/>
      <c r="O808" s="81">
        <f t="array" ref="O808">IF(A808="", "", (IFNA(IF(A808="", "", INDEX(UpdateSheet!$L:$L, MATCH(1, (UpdateSheet!$G:$G=MAXIFS(UpdateSheet!$G:$G, UpdateSheet!$H:$H, G808, UpdateSheet!$G:$G, "&lt;=" &amp; D808)) * (UpdateSheet!$H:$H=G808), 0))), "") * J808) +
(IFNA(IF(A808="", "", INDEX(UpdateSheet!$P:$P, MATCH(1, (UpdateSheet!$G:$G=MAXIFS(UpdateSheet!$G:$G, UpdateSheet!$M:$M, K808, UpdateSheet!$G:$G, "&lt;=" &amp; D808)) * (UpdateSheet!$M:$M=K808), 0))), "") * N808)
)
</f>
        <v>28500</v>
      </c>
      <c r="P808" s="55">
        <v>5000.0</v>
      </c>
      <c r="Q808" s="82">
        <f t="array" ref="Q808">IF(A808="", "", (IFNA(IF(A808="", "", INDEX(UpdateSheet!$K:$K, MATCH(1, (UpdateSheet!$G:$G=MAXIFS(UpdateSheet!$G:$G, UpdateSheet!$H:$H, G808, UpdateSheet!$I:$I, J808, UpdateSheet!$G:$G, "&lt;=" &amp; D808)) * (UpdateSheet!$H:$H=G808) *(UpdateSheet!$I:$I=J808), 0))), "")) +
(IFNA(IF(A808="", "", INDEX(UpdateSheet!$O:$O, MATCH(1, (UpdateSheet!$G:$G=MAXIFS(UpdateSheet!$G:$G, UpdateSheet!$M:$M, K808,UpdateSheet!$N:$N, N808, UpdateSheet!$G:$G, "&lt;=" &amp; D808)) * (UpdateSheet!$M:$M=K808) *(UpdateSheet!$N:$N=N808), 0))), ""))
)
</f>
        <v>61500</v>
      </c>
      <c r="R808" s="81">
        <v>28000.0</v>
      </c>
      <c r="S808" s="53" t="s">
        <v>72</v>
      </c>
      <c r="T808" s="83">
        <v>45940.0</v>
      </c>
      <c r="U808" s="84" t="s">
        <v>86</v>
      </c>
      <c r="V808" s="84" t="s">
        <v>129</v>
      </c>
      <c r="W808" s="85" t="b">
        <f t="shared" si="1"/>
        <v>1</v>
      </c>
      <c r="X808" s="53" t="s">
        <v>55</v>
      </c>
      <c r="Y808" s="63"/>
      <c r="Z808" s="63" t="s">
        <v>1163</v>
      </c>
    </row>
    <row r="809">
      <c r="A809" s="75" t="s">
        <v>834</v>
      </c>
      <c r="B809" s="94">
        <v>9.039320167E9</v>
      </c>
      <c r="C809" s="75" t="s">
        <v>52</v>
      </c>
      <c r="D809" s="76">
        <v>45940.2719212963</v>
      </c>
      <c r="E809" s="75" t="s">
        <v>86</v>
      </c>
      <c r="F809" s="75" t="s">
        <v>129</v>
      </c>
      <c r="G809" s="77" t="s">
        <v>14</v>
      </c>
      <c r="H809" s="77">
        <v>1.0</v>
      </c>
      <c r="I809" s="80"/>
      <c r="J809" s="77">
        <v>1.0</v>
      </c>
      <c r="K809" s="79" t="s">
        <v>97</v>
      </c>
      <c r="L809" s="79"/>
      <c r="M809" s="80"/>
      <c r="N809" s="79"/>
      <c r="O809" s="81">
        <f t="array" ref="O809">IF(A809="", "", (IFNA(IF(A809="", "", INDEX(UpdateSheet!$L:$L, MATCH(1, (UpdateSheet!$G:$G=MAXIFS(UpdateSheet!$G:$G, UpdateSheet!$H:$H, G809, UpdateSheet!$G:$G, "&lt;=" &amp; D809)) * (UpdateSheet!$H:$H=G809), 0))), "") * J809) +
(IFNA(IF(A809="", "", INDEX(UpdateSheet!$P:$P, MATCH(1, (UpdateSheet!$G:$G=MAXIFS(UpdateSheet!$G:$G, UpdateSheet!$M:$M, K809, UpdateSheet!$G:$G, "&lt;=" &amp; D809)) * (UpdateSheet!$M:$M=K809), 0))), "") * N809)
)
</f>
        <v>9500</v>
      </c>
      <c r="P809" s="86"/>
      <c r="Q809" s="82">
        <f t="array" ref="Q809">IF(A809="", "", (IFNA(IF(A809="", "", INDEX(UpdateSheet!$K:$K, MATCH(1, (UpdateSheet!$G:$G=MAXIFS(UpdateSheet!$G:$G, UpdateSheet!$H:$H, G809, UpdateSheet!$I:$I, J809, UpdateSheet!$G:$G, "&lt;=" &amp; D809)) * (UpdateSheet!$H:$H=G809) *(UpdateSheet!$I:$I=J809), 0))), "")) +
(IFNA(IF(A809="", "", INDEX(UpdateSheet!$O:$O, MATCH(1, (UpdateSheet!$G:$G=MAXIFS(UpdateSheet!$G:$G, UpdateSheet!$M:$M, K809,UpdateSheet!$N:$N, N809, UpdateSheet!$G:$G, "&lt;=" &amp; D809)) * (UpdateSheet!$M:$M=K809) *(UpdateSheet!$N:$N=N809), 0))), ""))
)
</f>
        <v>35500</v>
      </c>
      <c r="R809" s="81">
        <v>26000.0</v>
      </c>
      <c r="S809" s="63" t="str">
        <f>if(A809="","","Pending")</f>
        <v>Pending</v>
      </c>
      <c r="T809" s="87"/>
      <c r="U809" s="84" t="s">
        <v>97</v>
      </c>
      <c r="V809" s="84" t="s">
        <v>97</v>
      </c>
      <c r="W809" s="85" t="b">
        <f t="shared" si="1"/>
        <v>0</v>
      </c>
      <c r="X809" s="63"/>
      <c r="Y809" s="53" t="s">
        <v>1281</v>
      </c>
      <c r="Z809" s="63" t="s">
        <v>1163</v>
      </c>
    </row>
    <row r="810">
      <c r="A810" s="75" t="s">
        <v>1282</v>
      </c>
      <c r="B810" s="94">
        <v>8.038271679E9</v>
      </c>
      <c r="C810" s="75" t="s">
        <v>18</v>
      </c>
      <c r="D810" s="76">
        <v>45940.374201388884</v>
      </c>
      <c r="E810" s="75" t="s">
        <v>86</v>
      </c>
      <c r="F810" s="75" t="s">
        <v>129</v>
      </c>
      <c r="G810" s="77" t="s">
        <v>14</v>
      </c>
      <c r="H810" s="77">
        <v>1.0</v>
      </c>
      <c r="I810" s="80"/>
      <c r="J810" s="77">
        <v>1.0</v>
      </c>
      <c r="K810" s="79" t="s">
        <v>97</v>
      </c>
      <c r="L810" s="79"/>
      <c r="M810" s="80"/>
      <c r="N810" s="79"/>
      <c r="O810" s="81">
        <f t="array" ref="O810">IF(A810="", "", (IFNA(IF(A810="", "", INDEX(UpdateSheet!$L:$L, MATCH(1, (UpdateSheet!$G:$G=MAXIFS(UpdateSheet!$G:$G, UpdateSheet!$H:$H, G810, UpdateSheet!$G:$G, "&lt;=" &amp; D810)) * (UpdateSheet!$H:$H=G810), 0))), "") * J810) +
(IFNA(IF(A810="", "", INDEX(UpdateSheet!$P:$P, MATCH(1, (UpdateSheet!$G:$G=MAXIFS(UpdateSheet!$G:$G, UpdateSheet!$M:$M, K810, UpdateSheet!$G:$G, "&lt;=" &amp; D810)) * (UpdateSheet!$M:$M=K810), 0))), "") * N810)
)
</f>
        <v>9500</v>
      </c>
      <c r="P810" s="55">
        <v>5000.0</v>
      </c>
      <c r="Q810" s="82">
        <f t="array" ref="Q810">IF(A810="", "", (IFNA(IF(A810="", "", INDEX(UpdateSheet!$K:$K, MATCH(1, (UpdateSheet!$G:$G=MAXIFS(UpdateSheet!$G:$G, UpdateSheet!$H:$H, G810, UpdateSheet!$I:$I, J810, UpdateSheet!$G:$G, "&lt;=" &amp; D810)) * (UpdateSheet!$H:$H=G810) *(UpdateSheet!$I:$I=J810), 0))), "")) +
(IFNA(IF(A810="", "", INDEX(UpdateSheet!$O:$O, MATCH(1, (UpdateSheet!$G:$G=MAXIFS(UpdateSheet!$G:$G, UpdateSheet!$M:$M, K810,UpdateSheet!$N:$N, N810, UpdateSheet!$G:$G, "&lt;=" &amp; D810)) * (UpdateSheet!$M:$M=K810) *(UpdateSheet!$N:$N=N810), 0))), ""))
)
</f>
        <v>35500</v>
      </c>
      <c r="R810" s="81">
        <v>21000.0</v>
      </c>
      <c r="S810" s="53" t="s">
        <v>72</v>
      </c>
      <c r="T810" s="83">
        <v>45941.0</v>
      </c>
      <c r="U810" s="84" t="s">
        <v>86</v>
      </c>
      <c r="V810" s="84" t="s">
        <v>129</v>
      </c>
      <c r="W810" s="85" t="b">
        <f t="shared" si="1"/>
        <v>1</v>
      </c>
      <c r="X810" s="53" t="s">
        <v>66</v>
      </c>
      <c r="Y810" s="53"/>
      <c r="Z810" s="63" t="s">
        <v>1163</v>
      </c>
    </row>
    <row r="811">
      <c r="A811" s="75" t="s">
        <v>1283</v>
      </c>
      <c r="B811" s="94">
        <v>7.043712423E9</v>
      </c>
      <c r="C811" s="75" t="s">
        <v>62</v>
      </c>
      <c r="D811" s="76">
        <v>45940.42</v>
      </c>
      <c r="E811" s="75" t="s">
        <v>86</v>
      </c>
      <c r="F811" s="75" t="s">
        <v>129</v>
      </c>
      <c r="G811" s="77" t="s">
        <v>14</v>
      </c>
      <c r="H811" s="77">
        <v>1.0</v>
      </c>
      <c r="I811" s="80"/>
      <c r="J811" s="77">
        <v>1.0</v>
      </c>
      <c r="K811" s="79" t="s">
        <v>97</v>
      </c>
      <c r="L811" s="79"/>
      <c r="M811" s="80"/>
      <c r="N811" s="79"/>
      <c r="O811" s="81">
        <f t="array" ref="O811">IF(A811="", "", (IFNA(IF(A811="", "", INDEX(UpdateSheet!$L:$L, MATCH(1, (UpdateSheet!$G:$G=MAXIFS(UpdateSheet!$G:$G, UpdateSheet!$H:$H, G811, UpdateSheet!$G:$G, "&lt;=" &amp; D811)) * (UpdateSheet!$H:$H=G811), 0))), "") * J811) +
(IFNA(IF(A811="", "", INDEX(UpdateSheet!$P:$P, MATCH(1, (UpdateSheet!$G:$G=MAXIFS(UpdateSheet!$G:$G, UpdateSheet!$M:$M, K811, UpdateSheet!$G:$G, "&lt;=" &amp; D811)) * (UpdateSheet!$M:$M=K811), 0))), "") * N811)
)
</f>
        <v>9500</v>
      </c>
      <c r="P811" s="86"/>
      <c r="Q811" s="82">
        <f t="array" ref="Q811">IF(A811="", "", (IFNA(IF(A811="", "", INDEX(UpdateSheet!$K:$K, MATCH(1, (UpdateSheet!$G:$G=MAXIFS(UpdateSheet!$G:$G, UpdateSheet!$H:$H, G811, UpdateSheet!$I:$I, J811, UpdateSheet!$G:$G, "&lt;=" &amp; D811)) * (UpdateSheet!$H:$H=G811) *(UpdateSheet!$I:$I=J811), 0))), "")) +
(IFNA(IF(A811="", "", INDEX(UpdateSheet!$O:$O, MATCH(1, (UpdateSheet!$G:$G=MAXIFS(UpdateSheet!$G:$G, UpdateSheet!$M:$M, K811,UpdateSheet!$N:$N, N811, UpdateSheet!$G:$G, "&lt;=" &amp; D811)) * (UpdateSheet!$M:$M=K811) *(UpdateSheet!$N:$N=N811), 0))), ""))
)
</f>
        <v>35500</v>
      </c>
      <c r="R811" s="81">
        <v>26000.0</v>
      </c>
      <c r="S811" s="63" t="str">
        <f t="shared" ref="S811:S815" si="73">if(A811="","","Pending")</f>
        <v>Pending</v>
      </c>
      <c r="T811" s="87"/>
      <c r="U811" s="84" t="s">
        <v>97</v>
      </c>
      <c r="V811" s="84" t="s">
        <v>97</v>
      </c>
      <c r="W811" s="85" t="b">
        <f t="shared" si="1"/>
        <v>0</v>
      </c>
      <c r="X811" s="63"/>
      <c r="Y811" s="53" t="s">
        <v>1284</v>
      </c>
      <c r="Z811" s="63" t="s">
        <v>1163</v>
      </c>
    </row>
    <row r="812">
      <c r="A812" s="75" t="s">
        <v>1285</v>
      </c>
      <c r="B812" s="94">
        <v>7.081209653E9</v>
      </c>
      <c r="C812" s="75" t="s">
        <v>198</v>
      </c>
      <c r="D812" s="76">
        <v>45940.43988425926</v>
      </c>
      <c r="E812" s="75" t="s">
        <v>86</v>
      </c>
      <c r="F812" s="75" t="s">
        <v>129</v>
      </c>
      <c r="G812" s="77" t="s">
        <v>14</v>
      </c>
      <c r="H812" s="77">
        <v>4.0</v>
      </c>
      <c r="I812" s="80"/>
      <c r="J812" s="77">
        <v>4.0</v>
      </c>
      <c r="K812" s="79" t="s">
        <v>97</v>
      </c>
      <c r="L812" s="79"/>
      <c r="M812" s="80"/>
      <c r="N812" s="79"/>
      <c r="O812" s="81">
        <f t="array" ref="O812">IF(A812="", "", (IFNA(IF(A812="", "", INDEX(UpdateSheet!$L:$L, MATCH(1, (UpdateSheet!$G:$G=MAXIFS(UpdateSheet!$G:$G, UpdateSheet!$H:$H, G812, UpdateSheet!$G:$G, "&lt;=" &amp; D812)) * (UpdateSheet!$H:$H=G812), 0))), "") * J812) +
(IFNA(IF(A812="", "", INDEX(UpdateSheet!$P:$P, MATCH(1, (UpdateSheet!$G:$G=MAXIFS(UpdateSheet!$G:$G, UpdateSheet!$M:$M, K812, UpdateSheet!$G:$G, "&lt;=" &amp; D812)) * (UpdateSheet!$M:$M=K812), 0))), "") * N812)
)
</f>
        <v>38000</v>
      </c>
      <c r="P812" s="86"/>
      <c r="Q812" s="82">
        <f t="array" ref="Q812">IF(A812="", "", (IFNA(IF(A812="", "", INDEX(UpdateSheet!$K:$K, MATCH(1, (UpdateSheet!$G:$G=MAXIFS(UpdateSheet!$G:$G, UpdateSheet!$H:$H, G812, UpdateSheet!$I:$I, J812, UpdateSheet!$G:$G, "&lt;=" &amp; D812)) * (UpdateSheet!$H:$H=G812) *(UpdateSheet!$I:$I=J812), 0))), "")) +
(IFNA(IF(A812="", "", INDEX(UpdateSheet!$O:$O, MATCH(1, (UpdateSheet!$G:$G=MAXIFS(UpdateSheet!$G:$G, UpdateSheet!$M:$M, K812,UpdateSheet!$N:$N, N812, UpdateSheet!$G:$G, "&lt;=" &amp; D812)) * (UpdateSheet!$M:$M=K812) *(UpdateSheet!$N:$N=N812), 0))), ""))
)
</f>
        <v>82500</v>
      </c>
      <c r="R812" s="81">
        <v>44500.0</v>
      </c>
      <c r="S812" s="63" t="str">
        <f t="shared" si="73"/>
        <v>Pending</v>
      </c>
      <c r="T812" s="87"/>
      <c r="U812" s="84" t="s">
        <v>97</v>
      </c>
      <c r="V812" s="84" t="s">
        <v>97</v>
      </c>
      <c r="W812" s="85" t="b">
        <f t="shared" si="1"/>
        <v>0</v>
      </c>
      <c r="X812" s="63"/>
      <c r="Y812" s="53" t="s">
        <v>1286</v>
      </c>
      <c r="Z812" s="63" t="s">
        <v>1163</v>
      </c>
    </row>
    <row r="813">
      <c r="A813" s="75" t="s">
        <v>1287</v>
      </c>
      <c r="B813" s="94">
        <v>8.133642201E9</v>
      </c>
      <c r="C813" s="75" t="s">
        <v>208</v>
      </c>
      <c r="D813" s="76">
        <v>45940.76106481481</v>
      </c>
      <c r="E813" s="75" t="s">
        <v>86</v>
      </c>
      <c r="F813" s="75" t="s">
        <v>129</v>
      </c>
      <c r="G813" s="77" t="s">
        <v>14</v>
      </c>
      <c r="H813" s="77">
        <v>1.0</v>
      </c>
      <c r="I813" s="80"/>
      <c r="J813" s="77">
        <v>1.0</v>
      </c>
      <c r="K813" s="79" t="s">
        <v>97</v>
      </c>
      <c r="L813" s="79"/>
      <c r="M813" s="80"/>
      <c r="N813" s="79"/>
      <c r="O813" s="81">
        <f t="array" ref="O813">IF(A813="", "", (IFNA(IF(A813="", "", INDEX(UpdateSheet!$L:$L, MATCH(1, (UpdateSheet!$G:$G=MAXIFS(UpdateSheet!$G:$G, UpdateSheet!$H:$H, G813, UpdateSheet!$G:$G, "&lt;=" &amp; D813)) * (UpdateSheet!$H:$H=G813), 0))), "") * J813) +
(IFNA(IF(A813="", "", INDEX(UpdateSheet!$P:$P, MATCH(1, (UpdateSheet!$G:$G=MAXIFS(UpdateSheet!$G:$G, UpdateSheet!$M:$M, K813, UpdateSheet!$G:$G, "&lt;=" &amp; D813)) * (UpdateSheet!$M:$M=K813), 0))), "") * N813)
)
</f>
        <v>9500</v>
      </c>
      <c r="P813" s="86"/>
      <c r="Q813" s="82">
        <f t="array" ref="Q813">IF(A813="", "", (IFNA(IF(A813="", "", INDEX(UpdateSheet!$K:$K, MATCH(1, (UpdateSheet!$G:$G=MAXIFS(UpdateSheet!$G:$G, UpdateSheet!$H:$H, G813, UpdateSheet!$I:$I, J813, UpdateSheet!$G:$G, "&lt;=" &amp; D813)) * (UpdateSheet!$H:$H=G813) *(UpdateSheet!$I:$I=J813), 0))), "")) +
(IFNA(IF(A813="", "", INDEX(UpdateSheet!$O:$O, MATCH(1, (UpdateSheet!$G:$G=MAXIFS(UpdateSheet!$G:$G, UpdateSheet!$M:$M, K813,UpdateSheet!$N:$N, N813, UpdateSheet!$G:$G, "&lt;=" &amp; D813)) * (UpdateSheet!$M:$M=K813) *(UpdateSheet!$N:$N=N813), 0))), ""))
)
</f>
        <v>35500</v>
      </c>
      <c r="R813" s="81">
        <v>26000.0</v>
      </c>
      <c r="S813" s="63" t="str">
        <f t="shared" si="73"/>
        <v>Pending</v>
      </c>
      <c r="T813" s="87"/>
      <c r="U813" s="84" t="s">
        <v>97</v>
      </c>
      <c r="V813" s="84" t="s">
        <v>97</v>
      </c>
      <c r="W813" s="85" t="b">
        <f t="shared" si="1"/>
        <v>0</v>
      </c>
      <c r="X813" s="63"/>
      <c r="Y813" s="53"/>
      <c r="Z813" s="63" t="s">
        <v>1163</v>
      </c>
    </row>
    <row r="814">
      <c r="A814" s="75" t="s">
        <v>1288</v>
      </c>
      <c r="B814" s="94">
        <v>8.034135029E9</v>
      </c>
      <c r="C814" s="75" t="s">
        <v>52</v>
      </c>
      <c r="D814" s="76">
        <v>45940.78086805556</v>
      </c>
      <c r="E814" s="75" t="s">
        <v>86</v>
      </c>
      <c r="F814" s="75" t="s">
        <v>129</v>
      </c>
      <c r="G814" s="77" t="s">
        <v>14</v>
      </c>
      <c r="H814" s="77">
        <v>1.0</v>
      </c>
      <c r="I814" s="80"/>
      <c r="J814" s="77">
        <v>1.0</v>
      </c>
      <c r="K814" s="79" t="s">
        <v>97</v>
      </c>
      <c r="L814" s="79"/>
      <c r="M814" s="80"/>
      <c r="N814" s="79"/>
      <c r="O814" s="81">
        <f t="array" ref="O814">IF(A814="", "", (IFNA(IF(A814="", "", INDEX(UpdateSheet!$L:$L, MATCH(1, (UpdateSheet!$G:$G=MAXIFS(UpdateSheet!$G:$G, UpdateSheet!$H:$H, G814, UpdateSheet!$G:$G, "&lt;=" &amp; D814)) * (UpdateSheet!$H:$H=G814), 0))), "") * J814) +
(IFNA(IF(A814="", "", INDEX(UpdateSheet!$P:$P, MATCH(1, (UpdateSheet!$G:$G=MAXIFS(UpdateSheet!$G:$G, UpdateSheet!$M:$M, K814, UpdateSheet!$G:$G, "&lt;=" &amp; D814)) * (UpdateSheet!$M:$M=K814), 0))), "") * N814)
)
</f>
        <v>9500</v>
      </c>
      <c r="P814" s="86"/>
      <c r="Q814" s="82">
        <f t="array" ref="Q814">IF(A814="", "", (IFNA(IF(A814="", "", INDEX(UpdateSheet!$K:$K, MATCH(1, (UpdateSheet!$G:$G=MAXIFS(UpdateSheet!$G:$G, UpdateSheet!$H:$H, G814, UpdateSheet!$I:$I, J814, UpdateSheet!$G:$G, "&lt;=" &amp; D814)) * (UpdateSheet!$H:$H=G814) *(UpdateSheet!$I:$I=J814), 0))), "")) +
(IFNA(IF(A814="", "", INDEX(UpdateSheet!$O:$O, MATCH(1, (UpdateSheet!$G:$G=MAXIFS(UpdateSheet!$G:$G, UpdateSheet!$M:$M, K814,UpdateSheet!$N:$N, N814, UpdateSheet!$G:$G, "&lt;=" &amp; D814)) * (UpdateSheet!$M:$M=K814) *(UpdateSheet!$N:$N=N814), 0))), ""))
)
</f>
        <v>35500</v>
      </c>
      <c r="R814" s="81">
        <v>26000.0</v>
      </c>
      <c r="S814" s="63" t="str">
        <f t="shared" si="73"/>
        <v>Pending</v>
      </c>
      <c r="T814" s="87"/>
      <c r="U814" s="84" t="s">
        <v>97</v>
      </c>
      <c r="V814" s="84" t="s">
        <v>97</v>
      </c>
      <c r="W814" s="85" t="b">
        <f t="shared" si="1"/>
        <v>0</v>
      </c>
      <c r="X814" s="63"/>
      <c r="Y814" s="53" t="s">
        <v>1289</v>
      </c>
      <c r="Z814" s="63" t="s">
        <v>1163</v>
      </c>
    </row>
    <row r="815">
      <c r="A815" s="75" t="s">
        <v>1290</v>
      </c>
      <c r="B815" s="94">
        <v>8.836003618E9</v>
      </c>
      <c r="C815" s="75" t="s">
        <v>337</v>
      </c>
      <c r="D815" s="76">
        <v>45941.28947916666</v>
      </c>
      <c r="E815" s="75" t="s">
        <v>86</v>
      </c>
      <c r="F815" s="75" t="s">
        <v>129</v>
      </c>
      <c r="G815" s="77" t="s">
        <v>14</v>
      </c>
      <c r="H815" s="77">
        <v>1.0</v>
      </c>
      <c r="I815" s="80"/>
      <c r="J815" s="77">
        <v>1.0</v>
      </c>
      <c r="K815" s="79" t="s">
        <v>19</v>
      </c>
      <c r="L815" s="79">
        <v>50.0</v>
      </c>
      <c r="M815" s="80"/>
      <c r="N815" s="79">
        <v>50.0</v>
      </c>
      <c r="O815" s="81">
        <f t="array" ref="O815">IF(A815="", "", (IFNA(IF(A815="", "", INDEX(UpdateSheet!$L:$L, MATCH(1, (UpdateSheet!$G:$G=MAXIFS(UpdateSheet!$G:$G, UpdateSheet!$H:$H, G815, UpdateSheet!$G:$G, "&lt;=" &amp; D815)) * (UpdateSheet!$H:$H=G815), 0))), "") * J815) +
(IFNA(IF(A815="", "", INDEX(UpdateSheet!$P:$P, MATCH(1, (UpdateSheet!$G:$G=MAXIFS(UpdateSheet!$G:$G, UpdateSheet!$M:$M, K815, UpdateSheet!$G:$G, "&lt;=" &amp; D815)) * (UpdateSheet!$M:$M=K815), 0))), "") * N815)
)
</f>
        <v>17000</v>
      </c>
      <c r="P815" s="86"/>
      <c r="Q815" s="82">
        <f t="array" ref="Q815">IF(A815="", "", (IFNA(IF(A815="", "", INDEX(UpdateSheet!$K:$K, MATCH(1, (UpdateSheet!$G:$G=MAXIFS(UpdateSheet!$G:$G, UpdateSheet!$H:$H, G815, UpdateSheet!$I:$I, J815, UpdateSheet!$G:$G, "&lt;=" &amp; D815)) * (UpdateSheet!$H:$H=G815) *(UpdateSheet!$I:$I=J815), 0))), "")) +
(IFNA(IF(A815="", "", INDEX(UpdateSheet!$O:$O, MATCH(1, (UpdateSheet!$G:$G=MAXIFS(UpdateSheet!$G:$G, UpdateSheet!$M:$M, K815,UpdateSheet!$N:$N, N815, UpdateSheet!$G:$G, "&lt;=" &amp; D815)) * (UpdateSheet!$M:$M=K815) *(UpdateSheet!$N:$N=N815), 0))), ""))
)
</f>
        <v>66000</v>
      </c>
      <c r="R815" s="81">
        <v>49000.0</v>
      </c>
      <c r="S815" s="63" t="str">
        <f t="shared" si="73"/>
        <v>Pending</v>
      </c>
      <c r="T815" s="87"/>
      <c r="U815" s="84" t="s">
        <v>97</v>
      </c>
      <c r="V815" s="84" t="s">
        <v>97</v>
      </c>
      <c r="W815" s="85" t="b">
        <f t="shared" si="1"/>
        <v>0</v>
      </c>
      <c r="X815" s="63"/>
      <c r="Y815" s="53"/>
      <c r="Z815" s="63" t="s">
        <v>1163</v>
      </c>
    </row>
    <row r="816">
      <c r="A816" s="75" t="s">
        <v>1291</v>
      </c>
      <c r="B816" s="94">
        <v>9.123607688E9</v>
      </c>
      <c r="C816" s="75" t="s">
        <v>153</v>
      </c>
      <c r="D816" s="76">
        <v>45941.33940972222</v>
      </c>
      <c r="E816" s="75" t="s">
        <v>86</v>
      </c>
      <c r="F816" s="75" t="s">
        <v>129</v>
      </c>
      <c r="G816" s="77" t="s">
        <v>14</v>
      </c>
      <c r="H816" s="77">
        <v>1.0</v>
      </c>
      <c r="I816" s="80"/>
      <c r="J816" s="77">
        <v>1.0</v>
      </c>
      <c r="K816" s="79" t="s">
        <v>97</v>
      </c>
      <c r="L816" s="79"/>
      <c r="M816" s="80"/>
      <c r="N816" s="79"/>
      <c r="O816" s="81">
        <f t="array" ref="O816">IF(A816="", "", (IFNA(IF(A816="", "", INDEX(UpdateSheet!$L:$L, MATCH(1, (UpdateSheet!$G:$G=MAXIFS(UpdateSheet!$G:$G, UpdateSheet!$H:$H, G816, UpdateSheet!$G:$G, "&lt;=" &amp; D816)) * (UpdateSheet!$H:$H=G816), 0))), "") * J816) +
(IFNA(IF(A816="", "", INDEX(UpdateSheet!$P:$P, MATCH(1, (UpdateSheet!$G:$G=MAXIFS(UpdateSheet!$G:$G, UpdateSheet!$M:$M, K816, UpdateSheet!$G:$G, "&lt;=" &amp; D816)) * (UpdateSheet!$M:$M=K816), 0))), "") * N816)
)
</f>
        <v>9500</v>
      </c>
      <c r="P816" s="55">
        <v>6000.0</v>
      </c>
      <c r="Q816" s="82">
        <f t="array" ref="Q816">IF(A816="", "", (IFNA(IF(A816="", "", INDEX(UpdateSheet!$K:$K, MATCH(1, (UpdateSheet!$G:$G=MAXIFS(UpdateSheet!$G:$G, UpdateSheet!$H:$H, G816, UpdateSheet!$I:$I, J816, UpdateSheet!$G:$G, "&lt;=" &amp; D816)) * (UpdateSheet!$H:$H=G816) *(UpdateSheet!$I:$I=J816), 0))), "")) +
(IFNA(IF(A816="", "", INDEX(UpdateSheet!$O:$O, MATCH(1, (UpdateSheet!$G:$G=MAXIFS(UpdateSheet!$G:$G, UpdateSheet!$M:$M, K816,UpdateSheet!$N:$N, N816, UpdateSheet!$G:$G, "&lt;=" &amp; D816)) * (UpdateSheet!$M:$M=K816) *(UpdateSheet!$N:$N=N816), 0))), ""))
)
</f>
        <v>35500</v>
      </c>
      <c r="R816" s="81">
        <v>20000.0</v>
      </c>
      <c r="S816" s="53" t="s">
        <v>72</v>
      </c>
      <c r="T816" s="83">
        <v>45943.0</v>
      </c>
      <c r="U816" s="84" t="s">
        <v>86</v>
      </c>
      <c r="V816" s="84" t="s">
        <v>129</v>
      </c>
      <c r="W816" s="85" t="b">
        <f t="shared" si="1"/>
        <v>1</v>
      </c>
      <c r="X816" s="53" t="s">
        <v>39</v>
      </c>
      <c r="Y816" s="63"/>
      <c r="Z816" s="63" t="s">
        <v>1163</v>
      </c>
    </row>
    <row r="817">
      <c r="A817" s="75" t="s">
        <v>1292</v>
      </c>
      <c r="B817" s="94">
        <v>7.045624511E9</v>
      </c>
      <c r="C817" s="75" t="s">
        <v>18</v>
      </c>
      <c r="D817" s="76">
        <v>45941.43934027778</v>
      </c>
      <c r="E817" s="75" t="s">
        <v>86</v>
      </c>
      <c r="F817" s="75" t="s">
        <v>129</v>
      </c>
      <c r="G817" s="77" t="s">
        <v>14</v>
      </c>
      <c r="H817" s="77">
        <v>1.0</v>
      </c>
      <c r="I817" s="80"/>
      <c r="J817" s="77">
        <v>1.0</v>
      </c>
      <c r="K817" s="79" t="s">
        <v>19</v>
      </c>
      <c r="L817" s="79">
        <v>50.0</v>
      </c>
      <c r="M817" s="80"/>
      <c r="N817" s="79">
        <v>50.0</v>
      </c>
      <c r="O817" s="81">
        <f t="array" ref="O817">IF(A817="", "", (IFNA(IF(A817="", "", INDEX(UpdateSheet!$L:$L, MATCH(1, (UpdateSheet!$G:$G=MAXIFS(UpdateSheet!$G:$G, UpdateSheet!$H:$H, G817, UpdateSheet!$G:$G, "&lt;=" &amp; D817)) * (UpdateSheet!$H:$H=G817), 0))), "") * J817) +
(IFNA(IF(A817="", "", INDEX(UpdateSheet!$P:$P, MATCH(1, (UpdateSheet!$G:$G=MAXIFS(UpdateSheet!$G:$G, UpdateSheet!$M:$M, K817, UpdateSheet!$G:$G, "&lt;=" &amp; D817)) * (UpdateSheet!$M:$M=K817), 0))), "") * N817)
)
</f>
        <v>17000</v>
      </c>
      <c r="P817" s="86"/>
      <c r="Q817" s="82">
        <f t="array" ref="Q817">IF(A817="", "", (IFNA(IF(A817="", "", INDEX(UpdateSheet!$K:$K, MATCH(1, (UpdateSheet!$G:$G=MAXIFS(UpdateSheet!$G:$G, UpdateSheet!$H:$H, G817, UpdateSheet!$I:$I, J817, UpdateSheet!$G:$G, "&lt;=" &amp; D817)) * (UpdateSheet!$H:$H=G817) *(UpdateSheet!$I:$I=J817), 0))), "")) +
(IFNA(IF(A817="", "", INDEX(UpdateSheet!$O:$O, MATCH(1, (UpdateSheet!$G:$G=MAXIFS(UpdateSheet!$G:$G, UpdateSheet!$M:$M, K817,UpdateSheet!$N:$N, N817, UpdateSheet!$G:$G, "&lt;=" &amp; D817)) * (UpdateSheet!$M:$M=K817) *(UpdateSheet!$N:$N=N817), 0))), ""))
)
</f>
        <v>66000</v>
      </c>
      <c r="R817" s="81">
        <v>49000.0</v>
      </c>
      <c r="S817" s="63" t="str">
        <f>if(A817="","","Pending")</f>
        <v>Pending</v>
      </c>
      <c r="T817" s="87"/>
      <c r="U817" s="84" t="s">
        <v>97</v>
      </c>
      <c r="V817" s="84" t="s">
        <v>97</v>
      </c>
      <c r="W817" s="85" t="b">
        <f t="shared" si="1"/>
        <v>0</v>
      </c>
      <c r="X817" s="63"/>
      <c r="Y817" s="53" t="s">
        <v>1293</v>
      </c>
      <c r="Z817" s="63" t="s">
        <v>1163</v>
      </c>
    </row>
    <row r="818">
      <c r="A818" s="75" t="s">
        <v>1294</v>
      </c>
      <c r="B818" s="94">
        <v>8.033330439E9</v>
      </c>
      <c r="C818" s="75" t="s">
        <v>12</v>
      </c>
      <c r="D818" s="76">
        <v>45941.68771990741</v>
      </c>
      <c r="E818" s="75" t="s">
        <v>86</v>
      </c>
      <c r="F818" s="75" t="s">
        <v>129</v>
      </c>
      <c r="G818" s="77" t="s">
        <v>14</v>
      </c>
      <c r="H818" s="77">
        <v>1.0</v>
      </c>
      <c r="I818" s="80"/>
      <c r="J818" s="77">
        <v>1.0</v>
      </c>
      <c r="K818" s="79" t="s">
        <v>19</v>
      </c>
      <c r="L818" s="79">
        <v>50.0</v>
      </c>
      <c r="M818" s="80"/>
      <c r="N818" s="79">
        <v>50.0</v>
      </c>
      <c r="O818" s="81">
        <f t="array" ref="O818">IF(A818="", "", (IFNA(IF(A818="", "", INDEX(UpdateSheet!$L:$L, MATCH(1, (UpdateSheet!$G:$G=MAXIFS(UpdateSheet!$G:$G, UpdateSheet!$H:$H, G818, UpdateSheet!$G:$G, "&lt;=" &amp; D818)) * (UpdateSheet!$H:$H=G818), 0))), "") * J818) +
(IFNA(IF(A818="", "", INDEX(UpdateSheet!$P:$P, MATCH(1, (UpdateSheet!$G:$G=MAXIFS(UpdateSheet!$G:$G, UpdateSheet!$M:$M, K818, UpdateSheet!$G:$G, "&lt;=" &amp; D818)) * (UpdateSheet!$M:$M=K818), 0))), "") * N818)
)
</f>
        <v>17000</v>
      </c>
      <c r="P818" s="86"/>
      <c r="Q818" s="82">
        <f t="array" ref="Q818">IF(A818="", "", (IFNA(IF(A818="", "", INDEX(UpdateSheet!$K:$K, MATCH(1, (UpdateSheet!$G:$G=MAXIFS(UpdateSheet!$G:$G, UpdateSheet!$H:$H, G818, UpdateSheet!$I:$I, J818, UpdateSheet!$G:$G, "&lt;=" &amp; D818)) * (UpdateSheet!$H:$H=G818) *(UpdateSheet!$I:$I=J818), 0))), "")) +
(IFNA(IF(A818="", "", INDEX(UpdateSheet!$O:$O, MATCH(1, (UpdateSheet!$G:$G=MAXIFS(UpdateSheet!$G:$G, UpdateSheet!$M:$M, K818,UpdateSheet!$N:$N, N818, UpdateSheet!$G:$G, "&lt;=" &amp; D818)) * (UpdateSheet!$M:$M=K818) *(UpdateSheet!$N:$N=N818), 0))), ""))
)
</f>
        <v>66000</v>
      </c>
      <c r="R818" s="81">
        <v>49000.0</v>
      </c>
      <c r="S818" s="53" t="s">
        <v>126</v>
      </c>
      <c r="T818" s="87"/>
      <c r="U818" s="84" t="s">
        <v>97</v>
      </c>
      <c r="V818" s="84" t="s">
        <v>97</v>
      </c>
      <c r="W818" s="85" t="b">
        <f t="shared" si="1"/>
        <v>0</v>
      </c>
      <c r="X818" s="63"/>
      <c r="Y818" s="53" t="s">
        <v>1295</v>
      </c>
      <c r="Z818" s="63" t="s">
        <v>1163</v>
      </c>
    </row>
    <row r="819">
      <c r="A819" s="75" t="s">
        <v>1296</v>
      </c>
      <c r="B819" s="94">
        <v>7.025040669E9</v>
      </c>
      <c r="C819" s="75" t="s">
        <v>12</v>
      </c>
      <c r="D819" s="76">
        <v>45941.81619212963</v>
      </c>
      <c r="E819" s="75" t="s">
        <v>86</v>
      </c>
      <c r="F819" s="75" t="s">
        <v>129</v>
      </c>
      <c r="G819" s="77" t="s">
        <v>14</v>
      </c>
      <c r="H819" s="77">
        <v>1.0</v>
      </c>
      <c r="I819" s="80"/>
      <c r="J819" s="77">
        <v>1.0</v>
      </c>
      <c r="K819" s="79" t="s">
        <v>19</v>
      </c>
      <c r="L819" s="79">
        <v>50.0</v>
      </c>
      <c r="M819" s="80"/>
      <c r="N819" s="79">
        <v>50.0</v>
      </c>
      <c r="O819" s="81">
        <f t="array" ref="O819">IF(A819="", "", (IFNA(IF(A819="", "", INDEX(UpdateSheet!$L:$L, MATCH(1, (UpdateSheet!$G:$G=MAXIFS(UpdateSheet!$G:$G, UpdateSheet!$H:$H, G819, UpdateSheet!$G:$G, "&lt;=" &amp; D819)) * (UpdateSheet!$H:$H=G819), 0))), "") * J819) +
(IFNA(IF(A819="", "", INDEX(UpdateSheet!$P:$P, MATCH(1, (UpdateSheet!$G:$G=MAXIFS(UpdateSheet!$G:$G, UpdateSheet!$M:$M, K819, UpdateSheet!$G:$G, "&lt;=" &amp; D819)) * (UpdateSheet!$M:$M=K819), 0))), "") * N819)
)
</f>
        <v>17000</v>
      </c>
      <c r="P819" s="86"/>
      <c r="Q819" s="82">
        <f t="array" ref="Q819">IF(A819="", "", (IFNA(IF(A819="", "", INDEX(UpdateSheet!$K:$K, MATCH(1, (UpdateSheet!$G:$G=MAXIFS(UpdateSheet!$G:$G, UpdateSheet!$H:$H, G819, UpdateSheet!$I:$I, J819, UpdateSheet!$G:$G, "&lt;=" &amp; D819)) * (UpdateSheet!$H:$H=G819) *(UpdateSheet!$I:$I=J819), 0))), "")) +
(IFNA(IF(A819="", "", INDEX(UpdateSheet!$O:$O, MATCH(1, (UpdateSheet!$G:$G=MAXIFS(UpdateSheet!$G:$G, UpdateSheet!$M:$M, K819,UpdateSheet!$N:$N, N819, UpdateSheet!$G:$G, "&lt;=" &amp; D819)) * (UpdateSheet!$M:$M=K819) *(UpdateSheet!$N:$N=N819), 0))), ""))
)
</f>
        <v>66000</v>
      </c>
      <c r="R819" s="81">
        <v>49000.0</v>
      </c>
      <c r="S819" s="63" t="str">
        <f>if(A819="","","Pending")</f>
        <v>Pending</v>
      </c>
      <c r="T819" s="87"/>
      <c r="U819" s="84" t="s">
        <v>97</v>
      </c>
      <c r="V819" s="84" t="s">
        <v>97</v>
      </c>
      <c r="W819" s="85" t="b">
        <f t="shared" si="1"/>
        <v>0</v>
      </c>
      <c r="X819" s="63"/>
      <c r="Y819" s="53" t="s">
        <v>1297</v>
      </c>
      <c r="Z819" s="63" t="s">
        <v>1163</v>
      </c>
    </row>
    <row r="820">
      <c r="A820" s="75" t="s">
        <v>1298</v>
      </c>
      <c r="B820" s="94">
        <v>8.06886961E9</v>
      </c>
      <c r="C820" s="75" t="s">
        <v>131</v>
      </c>
      <c r="D820" s="76">
        <v>45947.30153935185</v>
      </c>
      <c r="E820" s="75" t="s">
        <v>86</v>
      </c>
      <c r="F820" s="75" t="s">
        <v>129</v>
      </c>
      <c r="G820" s="77" t="s">
        <v>14</v>
      </c>
      <c r="H820" s="77">
        <v>3.0</v>
      </c>
      <c r="I820" s="50">
        <v>1.0</v>
      </c>
      <c r="J820" s="77">
        <v>1.0</v>
      </c>
      <c r="K820" s="79" t="s">
        <v>97</v>
      </c>
      <c r="L820" s="79"/>
      <c r="M820" s="80"/>
      <c r="N820" s="79"/>
      <c r="O820" s="81">
        <f t="array" ref="O820">IF(A820="", "", (IFNA(IF(A820="", "", INDEX(UpdateSheet!$L:$L, MATCH(1, (UpdateSheet!$G:$G=MAXIFS(UpdateSheet!$G:$G, UpdateSheet!$H:$H, G820, UpdateSheet!$G:$G, "&lt;=" &amp; D820)) * (UpdateSheet!$H:$H=G820), 0))), "") * J820) +
(IFNA(IF(A820="", "", INDEX(UpdateSheet!$P:$P, MATCH(1, (UpdateSheet!$G:$G=MAXIFS(UpdateSheet!$G:$G, UpdateSheet!$M:$M, K820, UpdateSheet!$G:$G, "&lt;=" &amp; D820)) * (UpdateSheet!$M:$M=K820), 0))), "") * N820)
)
</f>
        <v>9500</v>
      </c>
      <c r="P820" s="55">
        <v>4000.0</v>
      </c>
      <c r="Q820" s="82">
        <f t="array" ref="Q820">IF(A820="", "", (IFNA(IF(A820="", "", INDEX(UpdateSheet!$K:$K, MATCH(1, (UpdateSheet!$G:$G=MAXIFS(UpdateSheet!$G:$G, UpdateSheet!$H:$H, G820, UpdateSheet!$I:$I, J820, UpdateSheet!$G:$G, "&lt;=" &amp; D820)) * (UpdateSheet!$H:$H=G820) *(UpdateSheet!$I:$I=J820), 0))), "")) +
(IFNA(IF(A820="", "", INDEX(UpdateSheet!$O:$O, MATCH(1, (UpdateSheet!$G:$G=MAXIFS(UpdateSheet!$G:$G, UpdateSheet!$M:$M, K820,UpdateSheet!$N:$N, N820, UpdateSheet!$G:$G, "&lt;=" &amp; D820)) * (UpdateSheet!$M:$M=K820) *(UpdateSheet!$N:$N=N820), 0))), ""))
)
</f>
        <v>35500</v>
      </c>
      <c r="R820" s="81">
        <v>22000.0</v>
      </c>
      <c r="S820" s="53" t="s">
        <v>72</v>
      </c>
      <c r="T820" s="83">
        <v>45947.0</v>
      </c>
      <c r="U820" s="84" t="s">
        <v>86</v>
      </c>
      <c r="V820" s="84" t="s">
        <v>129</v>
      </c>
      <c r="W820" s="85" t="b">
        <f t="shared" si="1"/>
        <v>1</v>
      </c>
      <c r="X820" s="53" t="s">
        <v>55</v>
      </c>
      <c r="Y820" s="63"/>
      <c r="Z820" s="53" t="s">
        <v>1163</v>
      </c>
    </row>
    <row r="821">
      <c r="A821" s="75" t="s">
        <v>1299</v>
      </c>
      <c r="B821" s="94">
        <v>7.088770098E9</v>
      </c>
      <c r="C821" s="75" t="s">
        <v>211</v>
      </c>
      <c r="D821" s="76">
        <v>45946.466562500005</v>
      </c>
      <c r="E821" s="75" t="s">
        <v>86</v>
      </c>
      <c r="F821" s="75" t="s">
        <v>129</v>
      </c>
      <c r="G821" s="77" t="s">
        <v>14</v>
      </c>
      <c r="H821" s="77">
        <v>1.0</v>
      </c>
      <c r="I821" s="80"/>
      <c r="J821" s="77">
        <v>1.0</v>
      </c>
      <c r="K821" s="79" t="s">
        <v>97</v>
      </c>
      <c r="L821" s="79"/>
      <c r="M821" s="80"/>
      <c r="N821" s="79"/>
      <c r="O821" s="81">
        <f t="array" ref="O821">IF(A821="", "", (IFNA(IF(A821="", "", INDEX(UpdateSheet!$L:$L, MATCH(1, (UpdateSheet!$G:$G=MAXIFS(UpdateSheet!$G:$G, UpdateSheet!$H:$H, G821, UpdateSheet!$G:$G, "&lt;=" &amp; D821)) * (UpdateSheet!$H:$H=G821), 0))), "") * J821) +
(IFNA(IF(A821="", "", INDEX(UpdateSheet!$P:$P, MATCH(1, (UpdateSheet!$G:$G=MAXIFS(UpdateSheet!$G:$G, UpdateSheet!$M:$M, K821, UpdateSheet!$G:$G, "&lt;=" &amp; D821)) * (UpdateSheet!$M:$M=K821), 0))), "") * N821)
)
</f>
        <v>9500</v>
      </c>
      <c r="P821" s="86"/>
      <c r="Q821" s="82">
        <f t="array" ref="Q821">IF(A821="", "", (IFNA(IF(A821="", "", INDEX(UpdateSheet!$K:$K, MATCH(1, (UpdateSheet!$G:$G=MAXIFS(UpdateSheet!$G:$G, UpdateSheet!$H:$H, G821, UpdateSheet!$I:$I, J821, UpdateSheet!$G:$G, "&lt;=" &amp; D821)) * (UpdateSheet!$H:$H=G821) *(UpdateSheet!$I:$I=J821), 0))), "")) +
(IFNA(IF(A821="", "", INDEX(UpdateSheet!$O:$O, MATCH(1, (UpdateSheet!$G:$G=MAXIFS(UpdateSheet!$G:$G, UpdateSheet!$M:$M, K821,UpdateSheet!$N:$N, N821, UpdateSheet!$G:$G, "&lt;=" &amp; D821)) * (UpdateSheet!$M:$M=K821) *(UpdateSheet!$N:$N=N821), 0))), ""))
)
</f>
        <v>35500</v>
      </c>
      <c r="R821" s="81">
        <v>26000.0</v>
      </c>
      <c r="S821" s="63" t="str">
        <f t="shared" ref="S821:S822" si="74">if(A821="","","Pending")</f>
        <v>Pending</v>
      </c>
      <c r="T821" s="87"/>
      <c r="U821" s="84" t="s">
        <v>97</v>
      </c>
      <c r="V821" s="84" t="s">
        <v>97</v>
      </c>
      <c r="W821" s="85" t="b">
        <f t="shared" si="1"/>
        <v>0</v>
      </c>
      <c r="X821" s="63"/>
      <c r="Y821" s="53" t="s">
        <v>479</v>
      </c>
      <c r="Z821" s="63" t="s">
        <v>1163</v>
      </c>
    </row>
    <row r="822">
      <c r="A822" s="75" t="s">
        <v>1300</v>
      </c>
      <c r="B822" s="94">
        <v>8.107362505E9</v>
      </c>
      <c r="C822" s="75" t="s">
        <v>171</v>
      </c>
      <c r="D822" s="76">
        <v>45947.43692129629</v>
      </c>
      <c r="E822" s="75" t="s">
        <v>86</v>
      </c>
      <c r="F822" s="75" t="s">
        <v>129</v>
      </c>
      <c r="G822" s="77" t="s">
        <v>14</v>
      </c>
      <c r="H822" s="77">
        <v>1.0</v>
      </c>
      <c r="I822" s="80"/>
      <c r="J822" s="77">
        <v>1.0</v>
      </c>
      <c r="K822" s="79" t="s">
        <v>19</v>
      </c>
      <c r="L822" s="79">
        <v>200.0</v>
      </c>
      <c r="M822" s="80"/>
      <c r="N822" s="79">
        <v>200.0</v>
      </c>
      <c r="O822" s="81">
        <f t="array" ref="O822">IF(A822="", "", (IFNA(IF(A822="", "", INDEX(UpdateSheet!$L:$L, MATCH(1, (UpdateSheet!$G:$G=MAXIFS(UpdateSheet!$G:$G, UpdateSheet!$H:$H, G822, UpdateSheet!$G:$G, "&lt;=" &amp; D822)) * (UpdateSheet!$H:$H=G822), 0))), "") * J822) +
(IFNA(IF(A822="", "", INDEX(UpdateSheet!$P:$P, MATCH(1, (UpdateSheet!$G:$G=MAXIFS(UpdateSheet!$G:$G, UpdateSheet!$M:$M, K822, UpdateSheet!$G:$G, "&lt;=" &amp; D822)) * (UpdateSheet!$M:$M=K822), 0))), "") * N822)
)
</f>
        <v>39500</v>
      </c>
      <c r="P822" s="86"/>
      <c r="Q822" s="82">
        <f t="array" ref="Q822">IF(A822="", "", (IFNA(IF(A822="", "", INDEX(UpdateSheet!$K:$K, MATCH(1, (UpdateSheet!$G:$G=MAXIFS(UpdateSheet!$G:$G, UpdateSheet!$H:$H, G822, UpdateSheet!$I:$I, J822, UpdateSheet!$G:$G, "&lt;=" &amp; D822)) * (UpdateSheet!$H:$H=G822) *(UpdateSheet!$I:$I=J822), 0))), "")) +
(IFNA(IF(A822="", "", INDEX(UpdateSheet!$O:$O, MATCH(1, (UpdateSheet!$G:$G=MAXIFS(UpdateSheet!$G:$G, UpdateSheet!$M:$M, K822,UpdateSheet!$N:$N, N822, UpdateSheet!$G:$G, "&lt;=" &amp; D822)) * (UpdateSheet!$M:$M=K822) *(UpdateSheet!$N:$N=N822), 0))), ""))
)
</f>
        <v>120000</v>
      </c>
      <c r="R822" s="81">
        <v>80500.0</v>
      </c>
      <c r="S822" s="63" t="str">
        <f t="shared" si="74"/>
        <v>Pending</v>
      </c>
      <c r="T822" s="87"/>
      <c r="U822" s="84" t="s">
        <v>97</v>
      </c>
      <c r="V822" s="84" t="s">
        <v>97</v>
      </c>
      <c r="W822" s="85" t="b">
        <f t="shared" si="1"/>
        <v>0</v>
      </c>
      <c r="X822" s="63"/>
      <c r="Y822" s="63"/>
      <c r="Z822" s="63" t="s">
        <v>1163</v>
      </c>
    </row>
    <row r="823">
      <c r="A823" s="75" t="s">
        <v>1301</v>
      </c>
      <c r="B823" s="94">
        <v>7.010186817E9</v>
      </c>
      <c r="C823" s="75" t="s">
        <v>27</v>
      </c>
      <c r="D823" s="76">
        <v>45947.56989583334</v>
      </c>
      <c r="E823" s="75" t="s">
        <v>86</v>
      </c>
      <c r="F823" s="75" t="s">
        <v>129</v>
      </c>
      <c r="G823" s="77" t="s">
        <v>14</v>
      </c>
      <c r="H823" s="77">
        <v>2.0</v>
      </c>
      <c r="I823" s="80"/>
      <c r="J823" s="77">
        <v>2.0</v>
      </c>
      <c r="K823" s="79" t="s">
        <v>97</v>
      </c>
      <c r="L823" s="79"/>
      <c r="M823" s="80"/>
      <c r="N823" s="79"/>
      <c r="O823" s="81">
        <f t="array" ref="O823">IF(A823="", "", (IFNA(IF(A823="", "", INDEX(UpdateSheet!$L:$L, MATCH(1, (UpdateSheet!$G:$G=MAXIFS(UpdateSheet!$G:$G, UpdateSheet!$H:$H, G823, UpdateSheet!$G:$G, "&lt;=" &amp; D823)) * (UpdateSheet!$H:$H=G823), 0))), "") * J823) +
(IFNA(IF(A823="", "", INDEX(UpdateSheet!$P:$P, MATCH(1, (UpdateSheet!$G:$G=MAXIFS(UpdateSheet!$G:$G, UpdateSheet!$M:$M, K823, UpdateSheet!$G:$G, "&lt;=" &amp; D823)) * (UpdateSheet!$M:$M=K823), 0))), "") * N823)
)
</f>
        <v>19000</v>
      </c>
      <c r="P823" s="55">
        <v>4000.0</v>
      </c>
      <c r="Q823" s="82">
        <f t="array" ref="Q823">IF(A823="", "", (IFNA(IF(A823="", "", INDEX(UpdateSheet!$K:$K, MATCH(1, (UpdateSheet!$G:$G=MAXIFS(UpdateSheet!$G:$G, UpdateSheet!$H:$H, G823, UpdateSheet!$I:$I, J823, UpdateSheet!$G:$G, "&lt;=" &amp; D823)) * (UpdateSheet!$H:$H=G823) *(UpdateSheet!$I:$I=J823), 0))), "")) +
(IFNA(IF(A823="", "", INDEX(UpdateSheet!$O:$O, MATCH(1, (UpdateSheet!$G:$G=MAXIFS(UpdateSheet!$G:$G, UpdateSheet!$M:$M, K823,UpdateSheet!$N:$N, N823, UpdateSheet!$G:$G, "&lt;=" &amp; D823)) * (UpdateSheet!$M:$M=K823) *(UpdateSheet!$N:$N=N823), 0))), ""))
)
</f>
        <v>49500</v>
      </c>
      <c r="R823" s="81">
        <v>26500.0</v>
      </c>
      <c r="S823" s="53" t="s">
        <v>72</v>
      </c>
      <c r="T823" s="83">
        <v>45953.0</v>
      </c>
      <c r="U823" s="84" t="s">
        <v>86</v>
      </c>
      <c r="V823" s="84" t="s">
        <v>129</v>
      </c>
      <c r="W823" s="85" t="b">
        <f t="shared" si="1"/>
        <v>1</v>
      </c>
      <c r="X823" s="53" t="s">
        <v>57</v>
      </c>
      <c r="Y823" s="63"/>
      <c r="Z823" s="63" t="s">
        <v>1163</v>
      </c>
    </row>
    <row r="824">
      <c r="A824" s="75" t="s">
        <v>1302</v>
      </c>
      <c r="B824" s="94">
        <v>8.033405385E9</v>
      </c>
      <c r="C824" s="75" t="s">
        <v>131</v>
      </c>
      <c r="D824" s="76">
        <v>45947.57267361111</v>
      </c>
      <c r="E824" s="75" t="s">
        <v>86</v>
      </c>
      <c r="F824" s="75" t="s">
        <v>129</v>
      </c>
      <c r="G824" s="77" t="s">
        <v>14</v>
      </c>
      <c r="H824" s="77">
        <v>1.0</v>
      </c>
      <c r="I824" s="80"/>
      <c r="J824" s="77">
        <v>1.0</v>
      </c>
      <c r="K824" s="79" t="s">
        <v>97</v>
      </c>
      <c r="L824" s="79"/>
      <c r="M824" s="80"/>
      <c r="N824" s="79"/>
      <c r="O824" s="81">
        <f t="array" ref="O824">IF(A824="", "", (IFNA(IF(A824="", "", INDEX(UpdateSheet!$L:$L, MATCH(1, (UpdateSheet!$G:$G=MAXIFS(UpdateSheet!$G:$G, UpdateSheet!$H:$H, G824, UpdateSheet!$G:$G, "&lt;=" &amp; D824)) * (UpdateSheet!$H:$H=G824), 0))), "") * J824) +
(IFNA(IF(A824="", "", INDEX(UpdateSheet!$P:$P, MATCH(1, (UpdateSheet!$G:$G=MAXIFS(UpdateSheet!$G:$G, UpdateSheet!$M:$M, K824, UpdateSheet!$G:$G, "&lt;=" &amp; D824)) * (UpdateSheet!$M:$M=K824), 0))), "") * N824)
)
</f>
        <v>9500</v>
      </c>
      <c r="P824" s="55">
        <v>4000.0</v>
      </c>
      <c r="Q824" s="82">
        <f t="array" ref="Q824">IF(A824="", "", (IFNA(IF(A824="", "", INDEX(UpdateSheet!$K:$K, MATCH(1, (UpdateSheet!$G:$G=MAXIFS(UpdateSheet!$G:$G, UpdateSheet!$H:$H, G824, UpdateSheet!$I:$I, J824, UpdateSheet!$G:$G, "&lt;=" &amp; D824)) * (UpdateSheet!$H:$H=G824) *(UpdateSheet!$I:$I=J824), 0))), "")) +
(IFNA(IF(A824="", "", INDEX(UpdateSheet!$O:$O, MATCH(1, (UpdateSheet!$G:$G=MAXIFS(UpdateSheet!$G:$G, UpdateSheet!$M:$M, K824,UpdateSheet!$N:$N, N824, UpdateSheet!$G:$G, "&lt;=" &amp; D824)) * (UpdateSheet!$M:$M=K824) *(UpdateSheet!$N:$N=N824), 0))), ""))
)
</f>
        <v>35500</v>
      </c>
      <c r="R824" s="81">
        <v>22000.0</v>
      </c>
      <c r="S824" s="53" t="s">
        <v>72</v>
      </c>
      <c r="T824" s="83">
        <v>45951.0</v>
      </c>
      <c r="U824" s="84" t="s">
        <v>86</v>
      </c>
      <c r="V824" s="84" t="s">
        <v>129</v>
      </c>
      <c r="W824" s="85" t="b">
        <f t="shared" si="1"/>
        <v>1</v>
      </c>
      <c r="X824" s="53" t="s">
        <v>55</v>
      </c>
      <c r="Y824" s="53"/>
      <c r="Z824" s="63" t="s">
        <v>1163</v>
      </c>
    </row>
    <row r="825">
      <c r="A825" s="75" t="s">
        <v>1303</v>
      </c>
      <c r="B825" s="94">
        <v>8.164243949E9</v>
      </c>
      <c r="C825" s="75" t="s">
        <v>12</v>
      </c>
      <c r="D825" s="76">
        <v>45947.724548611106</v>
      </c>
      <c r="E825" s="75" t="s">
        <v>86</v>
      </c>
      <c r="F825" s="75" t="s">
        <v>129</v>
      </c>
      <c r="G825" s="77" t="s">
        <v>14</v>
      </c>
      <c r="H825" s="77">
        <v>1.0</v>
      </c>
      <c r="I825" s="80"/>
      <c r="J825" s="77">
        <v>1.0</v>
      </c>
      <c r="K825" s="79" t="s">
        <v>97</v>
      </c>
      <c r="L825" s="79"/>
      <c r="M825" s="80"/>
      <c r="N825" s="79"/>
      <c r="O825" s="81">
        <f t="array" ref="O825">IF(A825="", "", (IFNA(IF(A825="", "", INDEX(UpdateSheet!$L:$L, MATCH(1, (UpdateSheet!$G:$G=MAXIFS(UpdateSheet!$G:$G, UpdateSheet!$H:$H, G825, UpdateSheet!$G:$G, "&lt;=" &amp; D825)) * (UpdateSheet!$H:$H=G825), 0))), "") * J825) +
(IFNA(IF(A825="", "", INDEX(UpdateSheet!$P:$P, MATCH(1, (UpdateSheet!$G:$G=MAXIFS(UpdateSheet!$G:$G, UpdateSheet!$M:$M, K825, UpdateSheet!$G:$G, "&lt;=" &amp; D825)) * (UpdateSheet!$M:$M=K825), 0))), "") * N825)
)
</f>
        <v>9500</v>
      </c>
      <c r="P825" s="86"/>
      <c r="Q825" s="82">
        <f t="array" ref="Q825">IF(A825="", "", (IFNA(IF(A825="", "", INDEX(UpdateSheet!$K:$K, MATCH(1, (UpdateSheet!$G:$G=MAXIFS(UpdateSheet!$G:$G, UpdateSheet!$H:$H, G825, UpdateSheet!$I:$I, J825, UpdateSheet!$G:$G, "&lt;=" &amp; D825)) * (UpdateSheet!$H:$H=G825) *(UpdateSheet!$I:$I=J825), 0))), "")) +
(IFNA(IF(A825="", "", INDEX(UpdateSheet!$O:$O, MATCH(1, (UpdateSheet!$G:$G=MAXIFS(UpdateSheet!$G:$G, UpdateSheet!$M:$M, K825,UpdateSheet!$N:$N, N825, UpdateSheet!$G:$G, "&lt;=" &amp; D825)) * (UpdateSheet!$M:$M=K825) *(UpdateSheet!$N:$N=N825), 0))), ""))
)
</f>
        <v>35500</v>
      </c>
      <c r="R825" s="81">
        <v>26000.0</v>
      </c>
      <c r="S825" s="63" t="str">
        <f>if(A825="","","Pending")</f>
        <v>Pending</v>
      </c>
      <c r="T825" s="87"/>
      <c r="U825" s="84" t="s">
        <v>97</v>
      </c>
      <c r="V825" s="84" t="s">
        <v>97</v>
      </c>
      <c r="W825" s="85" t="b">
        <f t="shared" si="1"/>
        <v>0</v>
      </c>
      <c r="X825" s="63"/>
      <c r="Y825" s="53" t="s">
        <v>1304</v>
      </c>
      <c r="Z825" s="63" t="s">
        <v>1163</v>
      </c>
    </row>
    <row r="826">
      <c r="A826" s="75" t="s">
        <v>1305</v>
      </c>
      <c r="B826" s="94">
        <v>8.060001601E9</v>
      </c>
      <c r="C826" s="75" t="s">
        <v>62</v>
      </c>
      <c r="D826" s="76">
        <v>45947.79726851852</v>
      </c>
      <c r="E826" s="75" t="s">
        <v>86</v>
      </c>
      <c r="F826" s="75" t="s">
        <v>129</v>
      </c>
      <c r="G826" s="77" t="s">
        <v>14</v>
      </c>
      <c r="H826" s="77">
        <v>1.0</v>
      </c>
      <c r="I826" s="80"/>
      <c r="J826" s="77">
        <v>1.0</v>
      </c>
      <c r="K826" s="79" t="s">
        <v>19</v>
      </c>
      <c r="L826" s="79">
        <v>50.0</v>
      </c>
      <c r="M826" s="80"/>
      <c r="N826" s="79">
        <v>50.0</v>
      </c>
      <c r="O826" s="81">
        <f t="array" ref="O826">IF(A826="", "", (IFNA(IF(A826="", "", INDEX(UpdateSheet!$L:$L, MATCH(1, (UpdateSheet!$G:$G=MAXIFS(UpdateSheet!$G:$G, UpdateSheet!$H:$H, G826, UpdateSheet!$G:$G, "&lt;=" &amp; D826)) * (UpdateSheet!$H:$H=G826), 0))), "") * J826) +
(IFNA(IF(A826="", "", INDEX(UpdateSheet!$P:$P, MATCH(1, (UpdateSheet!$G:$G=MAXIFS(UpdateSheet!$G:$G, UpdateSheet!$M:$M, K826, UpdateSheet!$G:$G, "&lt;=" &amp; D826)) * (UpdateSheet!$M:$M=K826), 0))), "") * N826)
)
</f>
        <v>17000</v>
      </c>
      <c r="P826" s="55">
        <v>7000.0</v>
      </c>
      <c r="Q826" s="95">
        <v>60000.0</v>
      </c>
      <c r="R826" s="81">
        <v>36000.0</v>
      </c>
      <c r="S826" s="53" t="s">
        <v>72</v>
      </c>
      <c r="T826" s="83">
        <v>45948.0</v>
      </c>
      <c r="U826" s="84" t="s">
        <v>86</v>
      </c>
      <c r="V826" s="84" t="s">
        <v>129</v>
      </c>
      <c r="W826" s="85" t="b">
        <f t="shared" si="1"/>
        <v>1</v>
      </c>
      <c r="X826" s="53" t="s">
        <v>60</v>
      </c>
      <c r="Y826" s="53" t="s">
        <v>1306</v>
      </c>
      <c r="Z826" s="63" t="s">
        <v>1163</v>
      </c>
    </row>
    <row r="827">
      <c r="A827" s="75" t="s">
        <v>1307</v>
      </c>
      <c r="B827" s="94">
        <v>8.036872765E9</v>
      </c>
      <c r="C827" s="75" t="s">
        <v>198</v>
      </c>
      <c r="D827" s="76">
        <v>45947.90770833333</v>
      </c>
      <c r="E827" s="75" t="s">
        <v>86</v>
      </c>
      <c r="F827" s="75" t="s">
        <v>129</v>
      </c>
      <c r="G827" s="77" t="s">
        <v>14</v>
      </c>
      <c r="H827" s="77">
        <v>1.0</v>
      </c>
      <c r="I827" s="80"/>
      <c r="J827" s="77">
        <v>1.0</v>
      </c>
      <c r="K827" s="79" t="s">
        <v>19</v>
      </c>
      <c r="L827" s="79">
        <v>50.0</v>
      </c>
      <c r="M827" s="80"/>
      <c r="N827" s="79">
        <v>50.0</v>
      </c>
      <c r="O827" s="81">
        <f t="array" ref="O827">IF(A827="", "", (IFNA(IF(A827="", "", INDEX(UpdateSheet!$L:$L, MATCH(1, (UpdateSheet!$G:$G=MAXIFS(UpdateSheet!$G:$G, UpdateSheet!$H:$H, G827, UpdateSheet!$G:$G, "&lt;=" &amp; D827)) * (UpdateSheet!$H:$H=G827), 0))), "") * J827) +
(IFNA(IF(A827="", "", INDEX(UpdateSheet!$P:$P, MATCH(1, (UpdateSheet!$G:$G=MAXIFS(UpdateSheet!$G:$G, UpdateSheet!$M:$M, K827, UpdateSheet!$G:$G, "&lt;=" &amp; D827)) * (UpdateSheet!$M:$M=K827), 0))), "") * N827)
)
</f>
        <v>17000</v>
      </c>
      <c r="P827" s="86"/>
      <c r="Q827" s="82">
        <f t="array" ref="Q827">IF(A827="", "", (IFNA(IF(A827="", "", INDEX(UpdateSheet!$K:$K, MATCH(1, (UpdateSheet!$G:$G=MAXIFS(UpdateSheet!$G:$G, UpdateSheet!$H:$H, G827, UpdateSheet!$I:$I, J827, UpdateSheet!$G:$G, "&lt;=" &amp; D827)) * (UpdateSheet!$H:$H=G827) *(UpdateSheet!$I:$I=J827), 0))), "")) +
(IFNA(IF(A827="", "", INDEX(UpdateSheet!$O:$O, MATCH(1, (UpdateSheet!$G:$G=MAXIFS(UpdateSheet!$G:$G, UpdateSheet!$M:$M, K827,UpdateSheet!$N:$N, N827, UpdateSheet!$G:$G, "&lt;=" &amp; D827)) * (UpdateSheet!$M:$M=K827) *(UpdateSheet!$N:$N=N827), 0))), ""))
)
</f>
        <v>66000</v>
      </c>
      <c r="R827" s="81">
        <v>49000.0</v>
      </c>
      <c r="S827" s="63" t="str">
        <f t="shared" ref="S827:S829" si="75">if(A827="","","Pending")</f>
        <v>Pending</v>
      </c>
      <c r="T827" s="87"/>
      <c r="U827" s="84" t="s">
        <v>97</v>
      </c>
      <c r="V827" s="84" t="s">
        <v>97</v>
      </c>
      <c r="W827" s="85" t="b">
        <f t="shared" si="1"/>
        <v>0</v>
      </c>
      <c r="X827" s="63"/>
      <c r="Y827" s="53" t="s">
        <v>1308</v>
      </c>
      <c r="Z827" s="63" t="s">
        <v>1163</v>
      </c>
    </row>
    <row r="828">
      <c r="A828" s="75" t="s">
        <v>1309</v>
      </c>
      <c r="B828" s="94">
        <v>8.034991045E9</v>
      </c>
      <c r="C828" s="75" t="s">
        <v>166</v>
      </c>
      <c r="D828" s="76">
        <v>45947.9625462963</v>
      </c>
      <c r="E828" s="75" t="s">
        <v>86</v>
      </c>
      <c r="F828" s="75" t="s">
        <v>129</v>
      </c>
      <c r="G828" s="77" t="s">
        <v>14</v>
      </c>
      <c r="H828" s="77">
        <v>1.0</v>
      </c>
      <c r="I828" s="80"/>
      <c r="J828" s="77">
        <v>1.0</v>
      </c>
      <c r="K828" s="79" t="s">
        <v>97</v>
      </c>
      <c r="L828" s="79"/>
      <c r="M828" s="80"/>
      <c r="N828" s="79"/>
      <c r="O828" s="81">
        <f t="array" ref="O828">IF(A828="", "", (IFNA(IF(A828="", "", INDEX(UpdateSheet!$L:$L, MATCH(1, (UpdateSheet!$G:$G=MAXIFS(UpdateSheet!$G:$G, UpdateSheet!$H:$H, G828, UpdateSheet!$G:$G, "&lt;=" &amp; D828)) * (UpdateSheet!$H:$H=G828), 0))), "") * J828) +
(IFNA(IF(A828="", "", INDEX(UpdateSheet!$P:$P, MATCH(1, (UpdateSheet!$G:$G=MAXIFS(UpdateSheet!$G:$G, UpdateSheet!$M:$M, K828, UpdateSheet!$G:$G, "&lt;=" &amp; D828)) * (UpdateSheet!$M:$M=K828), 0))), "") * N828)
)
</f>
        <v>9500</v>
      </c>
      <c r="P828" s="86"/>
      <c r="Q828" s="82">
        <f t="array" ref="Q828">IF(A828="", "", (IFNA(IF(A828="", "", INDEX(UpdateSheet!$K:$K, MATCH(1, (UpdateSheet!$G:$G=MAXIFS(UpdateSheet!$G:$G, UpdateSheet!$H:$H, G828, UpdateSheet!$I:$I, J828, UpdateSheet!$G:$G, "&lt;=" &amp; D828)) * (UpdateSheet!$H:$H=G828) *(UpdateSheet!$I:$I=J828), 0))), "")) +
(IFNA(IF(A828="", "", INDEX(UpdateSheet!$O:$O, MATCH(1, (UpdateSheet!$G:$G=MAXIFS(UpdateSheet!$G:$G, UpdateSheet!$M:$M, K828,UpdateSheet!$N:$N, N828, UpdateSheet!$G:$G, "&lt;=" &amp; D828)) * (UpdateSheet!$M:$M=K828) *(UpdateSheet!$N:$N=N828), 0))), ""))
)
</f>
        <v>35500</v>
      </c>
      <c r="R828" s="81">
        <v>26000.0</v>
      </c>
      <c r="S828" s="63" t="str">
        <f t="shared" si="75"/>
        <v>Pending</v>
      </c>
      <c r="T828" s="87"/>
      <c r="U828" s="84" t="s">
        <v>97</v>
      </c>
      <c r="V828" s="84" t="s">
        <v>97</v>
      </c>
      <c r="W828" s="85" t="b">
        <f t="shared" si="1"/>
        <v>0</v>
      </c>
      <c r="X828" s="63"/>
      <c r="Y828" s="53" t="s">
        <v>1310</v>
      </c>
      <c r="Z828" s="63" t="s">
        <v>1163</v>
      </c>
    </row>
    <row r="829">
      <c r="A829" s="75" t="s">
        <v>1311</v>
      </c>
      <c r="B829" s="94">
        <v>8.071909157E9</v>
      </c>
      <c r="C829" s="75" t="s">
        <v>62</v>
      </c>
      <c r="D829" s="76">
        <v>45948.01238425926</v>
      </c>
      <c r="E829" s="75" t="s">
        <v>86</v>
      </c>
      <c r="F829" s="75" t="s">
        <v>129</v>
      </c>
      <c r="G829" s="77" t="s">
        <v>14</v>
      </c>
      <c r="H829" s="77">
        <v>1.0</v>
      </c>
      <c r="I829" s="80"/>
      <c r="J829" s="77">
        <v>1.0</v>
      </c>
      <c r="K829" s="79" t="s">
        <v>97</v>
      </c>
      <c r="L829" s="79"/>
      <c r="M829" s="80"/>
      <c r="N829" s="79"/>
      <c r="O829" s="81">
        <f t="array" ref="O829">IF(A829="", "", (IFNA(IF(A829="", "", INDEX(UpdateSheet!$L:$L, MATCH(1, (UpdateSheet!$G:$G=MAXIFS(UpdateSheet!$G:$G, UpdateSheet!$H:$H, G829, UpdateSheet!$G:$G, "&lt;=" &amp; D829)) * (UpdateSheet!$H:$H=G829), 0))), "") * J829) +
(IFNA(IF(A829="", "", INDEX(UpdateSheet!$P:$P, MATCH(1, (UpdateSheet!$G:$G=MAXIFS(UpdateSheet!$G:$G, UpdateSheet!$M:$M, K829, UpdateSheet!$G:$G, "&lt;=" &amp; D829)) * (UpdateSheet!$M:$M=K829), 0))), "") * N829)
)
</f>
        <v>9500</v>
      </c>
      <c r="P829" s="86"/>
      <c r="Q829" s="82">
        <f t="array" ref="Q829">IF(A829="", "", (IFNA(IF(A829="", "", INDEX(UpdateSheet!$K:$K, MATCH(1, (UpdateSheet!$G:$G=MAXIFS(UpdateSheet!$G:$G, UpdateSheet!$H:$H, G829, UpdateSheet!$I:$I, J829, UpdateSheet!$G:$G, "&lt;=" &amp; D829)) * (UpdateSheet!$H:$H=G829) *(UpdateSheet!$I:$I=J829), 0))), "")) +
(IFNA(IF(A829="", "", INDEX(UpdateSheet!$O:$O, MATCH(1, (UpdateSheet!$G:$G=MAXIFS(UpdateSheet!$G:$G, UpdateSheet!$M:$M, K829,UpdateSheet!$N:$N, N829, UpdateSheet!$G:$G, "&lt;=" &amp; D829)) * (UpdateSheet!$M:$M=K829) *(UpdateSheet!$N:$N=N829), 0))), ""))
)
</f>
        <v>35500</v>
      </c>
      <c r="R829" s="81">
        <v>26000.0</v>
      </c>
      <c r="S829" s="63" t="str">
        <f t="shared" si="75"/>
        <v>Pending</v>
      </c>
      <c r="T829" s="87"/>
      <c r="U829" s="84" t="s">
        <v>97</v>
      </c>
      <c r="V829" s="84" t="s">
        <v>97</v>
      </c>
      <c r="W829" s="85" t="b">
        <f t="shared" si="1"/>
        <v>0</v>
      </c>
      <c r="X829" s="63"/>
      <c r="Y829" s="53" t="s">
        <v>1312</v>
      </c>
      <c r="Z829" s="63" t="s">
        <v>1163</v>
      </c>
    </row>
    <row r="830">
      <c r="A830" s="75" t="s">
        <v>1313</v>
      </c>
      <c r="B830" s="94">
        <v>8.038990438E9</v>
      </c>
      <c r="C830" s="75" t="s">
        <v>18</v>
      </c>
      <c r="D830" s="76">
        <v>45948.24197916666</v>
      </c>
      <c r="E830" s="75" t="s">
        <v>86</v>
      </c>
      <c r="F830" s="75" t="s">
        <v>129</v>
      </c>
      <c r="G830" s="77" t="s">
        <v>14</v>
      </c>
      <c r="H830" s="77">
        <v>1.0</v>
      </c>
      <c r="I830" s="80"/>
      <c r="J830" s="77">
        <v>1.0</v>
      </c>
      <c r="K830" s="79" t="s">
        <v>97</v>
      </c>
      <c r="L830" s="79"/>
      <c r="M830" s="80"/>
      <c r="N830" s="79"/>
      <c r="O830" s="81">
        <f t="array" ref="O830">IF(A830="", "", (IFNA(IF(A830="", "", INDEX(UpdateSheet!$L:$L, MATCH(1, (UpdateSheet!$G:$G=MAXIFS(UpdateSheet!$G:$G, UpdateSheet!$H:$H, G830, UpdateSheet!$G:$G, "&lt;=" &amp; D830)) * (UpdateSheet!$H:$H=G830), 0))), "") * J830) +
(IFNA(IF(A830="", "", INDEX(UpdateSheet!$P:$P, MATCH(1, (UpdateSheet!$G:$G=MAXIFS(UpdateSheet!$G:$G, UpdateSheet!$M:$M, K830, UpdateSheet!$G:$G, "&lt;=" &amp; D830)) * (UpdateSheet!$M:$M=K830), 0))), "") * N830)
)
</f>
        <v>9500</v>
      </c>
      <c r="P830" s="55">
        <v>6500.0</v>
      </c>
      <c r="Q830" s="82">
        <f t="array" ref="Q830">IF(A830="", "", (IFNA(IF(A830="", "", INDEX(UpdateSheet!$K:$K, MATCH(1, (UpdateSheet!$G:$G=MAXIFS(UpdateSheet!$G:$G, UpdateSheet!$H:$H, G830, UpdateSheet!$I:$I, J830, UpdateSheet!$G:$G, "&lt;=" &amp; D830)) * (UpdateSheet!$H:$H=G830) *(UpdateSheet!$I:$I=J830), 0))), "")) +
(IFNA(IF(A830="", "", INDEX(UpdateSheet!$O:$O, MATCH(1, (UpdateSheet!$G:$G=MAXIFS(UpdateSheet!$G:$G, UpdateSheet!$M:$M, K830,UpdateSheet!$N:$N, N830, UpdateSheet!$G:$G, "&lt;=" &amp; D830)) * (UpdateSheet!$M:$M=K830) *(UpdateSheet!$N:$N=N830), 0))), ""))
)
</f>
        <v>35500</v>
      </c>
      <c r="R830" s="81">
        <v>19500.0</v>
      </c>
      <c r="S830" s="53" t="s">
        <v>72</v>
      </c>
      <c r="T830" s="83">
        <v>45951.0</v>
      </c>
      <c r="U830" s="84" t="s">
        <v>86</v>
      </c>
      <c r="V830" s="84" t="s">
        <v>129</v>
      </c>
      <c r="W830" s="85" t="b">
        <f t="shared" si="1"/>
        <v>1</v>
      </c>
      <c r="X830" s="53" t="s">
        <v>66</v>
      </c>
      <c r="Y830" s="53" t="s">
        <v>1314</v>
      </c>
      <c r="Z830" s="63" t="s">
        <v>1163</v>
      </c>
    </row>
    <row r="831">
      <c r="A831" s="75" t="s">
        <v>1315</v>
      </c>
      <c r="B831" s="94">
        <v>8.033000022E9</v>
      </c>
      <c r="C831" s="75" t="s">
        <v>191</v>
      </c>
      <c r="D831" s="76">
        <v>45948.45034722222</v>
      </c>
      <c r="E831" s="75" t="s">
        <v>86</v>
      </c>
      <c r="F831" s="75" t="s">
        <v>129</v>
      </c>
      <c r="G831" s="77" t="s">
        <v>14</v>
      </c>
      <c r="H831" s="77">
        <v>2.0</v>
      </c>
      <c r="I831" s="80"/>
      <c r="J831" s="77">
        <v>2.0</v>
      </c>
      <c r="K831" s="79" t="s">
        <v>97</v>
      </c>
      <c r="L831" s="79"/>
      <c r="M831" s="80"/>
      <c r="N831" s="79"/>
      <c r="O831" s="81">
        <f t="array" ref="O831">IF(A831="", "", (IFNA(IF(A831="", "", INDEX(UpdateSheet!$L:$L, MATCH(1, (UpdateSheet!$G:$G=MAXIFS(UpdateSheet!$G:$G, UpdateSheet!$H:$H, G831, UpdateSheet!$G:$G, "&lt;=" &amp; D831)) * (UpdateSheet!$H:$H=G831), 0))), "") * J831) +
(IFNA(IF(A831="", "", INDEX(UpdateSheet!$P:$P, MATCH(1, (UpdateSheet!$G:$G=MAXIFS(UpdateSheet!$G:$G, UpdateSheet!$M:$M, K831, UpdateSheet!$G:$G, "&lt;=" &amp; D831)) * (UpdateSheet!$M:$M=K831), 0))), "") * N831)
)
</f>
        <v>19000</v>
      </c>
      <c r="P831" s="86"/>
      <c r="Q831" s="82">
        <f t="array" ref="Q831">IF(A831="", "", (IFNA(IF(A831="", "", INDEX(UpdateSheet!$K:$K, MATCH(1, (UpdateSheet!$G:$G=MAXIFS(UpdateSheet!$G:$G, UpdateSheet!$H:$H, G831, UpdateSheet!$I:$I, J831, UpdateSheet!$G:$G, "&lt;=" &amp; D831)) * (UpdateSheet!$H:$H=G831) *(UpdateSheet!$I:$I=J831), 0))), "")) +
(IFNA(IF(A831="", "", INDEX(UpdateSheet!$O:$O, MATCH(1, (UpdateSheet!$G:$G=MAXIFS(UpdateSheet!$G:$G, UpdateSheet!$M:$M, K831,UpdateSheet!$N:$N, N831, UpdateSheet!$G:$G, "&lt;=" &amp; D831)) * (UpdateSheet!$M:$M=K831) *(UpdateSheet!$N:$N=N831), 0))), ""))
)
</f>
        <v>49500</v>
      </c>
      <c r="R831" s="81">
        <v>30500.0</v>
      </c>
      <c r="S831" s="63" t="str">
        <f t="shared" ref="S831:S833" si="76">if(A831="","","Pending")</f>
        <v>Pending</v>
      </c>
      <c r="T831" s="87"/>
      <c r="U831" s="84" t="s">
        <v>97</v>
      </c>
      <c r="V831" s="84" t="s">
        <v>97</v>
      </c>
      <c r="W831" s="85" t="b">
        <f t="shared" si="1"/>
        <v>0</v>
      </c>
      <c r="X831" s="63"/>
      <c r="Y831" s="53" t="s">
        <v>1316</v>
      </c>
      <c r="Z831" s="63" t="s">
        <v>1163</v>
      </c>
    </row>
    <row r="832">
      <c r="A832" s="75" t="s">
        <v>1317</v>
      </c>
      <c r="B832" s="94">
        <v>8.10178726E9</v>
      </c>
      <c r="C832" s="75" t="s">
        <v>131</v>
      </c>
      <c r="D832" s="76">
        <v>45948.56445601852</v>
      </c>
      <c r="E832" s="75" t="s">
        <v>86</v>
      </c>
      <c r="F832" s="75" t="s">
        <v>129</v>
      </c>
      <c r="G832" s="77" t="s">
        <v>14</v>
      </c>
      <c r="H832" s="77">
        <v>1.0</v>
      </c>
      <c r="I832" s="80"/>
      <c r="J832" s="77">
        <v>1.0</v>
      </c>
      <c r="K832" s="79" t="s">
        <v>97</v>
      </c>
      <c r="L832" s="79"/>
      <c r="M832" s="80"/>
      <c r="N832" s="79"/>
      <c r="O832" s="81">
        <f t="array" ref="O832">IF(A832="", "", (IFNA(IF(A832="", "", INDEX(UpdateSheet!$L:$L, MATCH(1, (UpdateSheet!$G:$G=MAXIFS(UpdateSheet!$G:$G, UpdateSheet!$H:$H, G832, UpdateSheet!$G:$G, "&lt;=" &amp; D832)) * (UpdateSheet!$H:$H=G832), 0))), "") * J832) +
(IFNA(IF(A832="", "", INDEX(UpdateSheet!$P:$P, MATCH(1, (UpdateSheet!$G:$G=MAXIFS(UpdateSheet!$G:$G, UpdateSheet!$M:$M, K832, UpdateSheet!$G:$G, "&lt;=" &amp; D832)) * (UpdateSheet!$M:$M=K832), 0))), "") * N832)
)
</f>
        <v>9500</v>
      </c>
      <c r="P832" s="86"/>
      <c r="Q832" s="82">
        <f t="array" ref="Q832">IF(A832="", "", (IFNA(IF(A832="", "", INDEX(UpdateSheet!$K:$K, MATCH(1, (UpdateSheet!$G:$G=MAXIFS(UpdateSheet!$G:$G, UpdateSheet!$H:$H, G832, UpdateSheet!$I:$I, J832, UpdateSheet!$G:$G, "&lt;=" &amp; D832)) * (UpdateSheet!$H:$H=G832) *(UpdateSheet!$I:$I=J832), 0))), "")) +
(IFNA(IF(A832="", "", INDEX(UpdateSheet!$O:$O, MATCH(1, (UpdateSheet!$G:$G=MAXIFS(UpdateSheet!$G:$G, UpdateSheet!$M:$M, K832,UpdateSheet!$N:$N, N832, UpdateSheet!$G:$G, "&lt;=" &amp; D832)) * (UpdateSheet!$M:$M=K832) *(UpdateSheet!$N:$N=N832), 0))), ""))
)
</f>
        <v>35500</v>
      </c>
      <c r="R832" s="81">
        <v>26000.0</v>
      </c>
      <c r="S832" s="63" t="str">
        <f t="shared" si="76"/>
        <v>Pending</v>
      </c>
      <c r="T832" s="87"/>
      <c r="U832" s="84" t="s">
        <v>97</v>
      </c>
      <c r="V832" s="84" t="s">
        <v>97</v>
      </c>
      <c r="W832" s="85" t="b">
        <f t="shared" si="1"/>
        <v>0</v>
      </c>
      <c r="X832" s="63"/>
      <c r="Y832" s="53" t="s">
        <v>1318</v>
      </c>
      <c r="Z832" s="63" t="s">
        <v>1163</v>
      </c>
    </row>
    <row r="833">
      <c r="A833" s="75" t="s">
        <v>1319</v>
      </c>
      <c r="B833" s="94">
        <v>8.062132967E9</v>
      </c>
      <c r="C833" s="75" t="s">
        <v>198</v>
      </c>
      <c r="D833" s="76">
        <v>45948.81128472222</v>
      </c>
      <c r="E833" s="75" t="s">
        <v>86</v>
      </c>
      <c r="F833" s="75" t="s">
        <v>129</v>
      </c>
      <c r="G833" s="77" t="s">
        <v>14</v>
      </c>
      <c r="H833" s="77">
        <v>4.0</v>
      </c>
      <c r="I833" s="80"/>
      <c r="J833" s="77">
        <v>4.0</v>
      </c>
      <c r="K833" s="79" t="s">
        <v>19</v>
      </c>
      <c r="L833" s="79">
        <v>200.0</v>
      </c>
      <c r="M833" s="80"/>
      <c r="N833" s="79">
        <v>200.0</v>
      </c>
      <c r="O833" s="81">
        <f t="array" ref="O833">IF(A833="", "", (IFNA(IF(A833="", "", INDEX(UpdateSheet!$L:$L, MATCH(1, (UpdateSheet!$G:$G=MAXIFS(UpdateSheet!$G:$G, UpdateSheet!$H:$H, G833, UpdateSheet!$G:$G, "&lt;=" &amp; D833)) * (UpdateSheet!$H:$H=G833), 0))), "") * J833) +
(IFNA(IF(A833="", "", INDEX(UpdateSheet!$P:$P, MATCH(1, (UpdateSheet!$G:$G=MAXIFS(UpdateSheet!$G:$G, UpdateSheet!$M:$M, K833, UpdateSheet!$G:$G, "&lt;=" &amp; D833)) * (UpdateSheet!$M:$M=K833), 0))), "") * N833)
)
</f>
        <v>68000</v>
      </c>
      <c r="P833" s="86"/>
      <c r="Q833" s="82">
        <f t="array" ref="Q833">IF(A833="", "", (IFNA(IF(A833="", "", INDEX(UpdateSheet!$K:$K, MATCH(1, (UpdateSheet!$G:$G=MAXIFS(UpdateSheet!$G:$G, UpdateSheet!$H:$H, G833, UpdateSheet!$I:$I, J833, UpdateSheet!$G:$G, "&lt;=" &amp; D833)) * (UpdateSheet!$H:$H=G833) *(UpdateSheet!$I:$I=J833), 0))), "")) +
(IFNA(IF(A833="", "", INDEX(UpdateSheet!$O:$O, MATCH(1, (UpdateSheet!$G:$G=MAXIFS(UpdateSheet!$G:$G, UpdateSheet!$M:$M, K833,UpdateSheet!$N:$N, N833, UpdateSheet!$G:$G, "&lt;=" &amp; D833)) * (UpdateSheet!$M:$M=K833) *(UpdateSheet!$N:$N=N833), 0))), ""))
)
</f>
        <v>167000</v>
      </c>
      <c r="R833" s="81">
        <v>99000.0</v>
      </c>
      <c r="S833" s="63" t="str">
        <f t="shared" si="76"/>
        <v>Pending</v>
      </c>
      <c r="T833" s="87"/>
      <c r="U833" s="84" t="s">
        <v>97</v>
      </c>
      <c r="V833" s="84" t="s">
        <v>97</v>
      </c>
      <c r="W833" s="85" t="b">
        <f t="shared" si="1"/>
        <v>0</v>
      </c>
      <c r="X833" s="63"/>
      <c r="Y833" s="53" t="s">
        <v>1320</v>
      </c>
      <c r="Z833" s="63" t="s">
        <v>1163</v>
      </c>
    </row>
    <row r="834">
      <c r="A834" s="75" t="s">
        <v>1321</v>
      </c>
      <c r="B834" s="94">
        <v>8.034744332E9</v>
      </c>
      <c r="C834" s="75" t="s">
        <v>62</v>
      </c>
      <c r="D834" s="76">
        <v>45948.869618055556</v>
      </c>
      <c r="E834" s="75" t="s">
        <v>86</v>
      </c>
      <c r="F834" s="75" t="s">
        <v>129</v>
      </c>
      <c r="G834" s="77" t="s">
        <v>14</v>
      </c>
      <c r="H834" s="77">
        <v>2.0</v>
      </c>
      <c r="I834" s="80"/>
      <c r="J834" s="77">
        <v>2.0</v>
      </c>
      <c r="K834" s="79" t="s">
        <v>97</v>
      </c>
      <c r="L834" s="79"/>
      <c r="M834" s="80"/>
      <c r="N834" s="79"/>
      <c r="O834" s="81">
        <f t="array" ref="O834">IF(A834="", "", (IFNA(IF(A834="", "", INDEX(UpdateSheet!$L:$L, MATCH(1, (UpdateSheet!$G:$G=MAXIFS(UpdateSheet!$G:$G, UpdateSheet!$H:$H, G834, UpdateSheet!$G:$G, "&lt;=" &amp; D834)) * (UpdateSheet!$H:$H=G834), 0))), "") * J834) +
(IFNA(IF(A834="", "", INDEX(UpdateSheet!$P:$P, MATCH(1, (UpdateSheet!$G:$G=MAXIFS(UpdateSheet!$G:$G, UpdateSheet!$M:$M, K834, UpdateSheet!$G:$G, "&lt;=" &amp; D834)) * (UpdateSheet!$M:$M=K834), 0))), "") * N834)
)
</f>
        <v>19000</v>
      </c>
      <c r="P834" s="55">
        <v>7000.0</v>
      </c>
      <c r="Q834" s="82">
        <f t="array" ref="Q834">IF(A834="", "", (IFNA(IF(A834="", "", INDEX(UpdateSheet!$K:$K, MATCH(1, (UpdateSheet!$G:$G=MAXIFS(UpdateSheet!$G:$G, UpdateSheet!$H:$H, G834, UpdateSheet!$I:$I, J834, UpdateSheet!$G:$G, "&lt;=" &amp; D834)) * (UpdateSheet!$H:$H=G834) *(UpdateSheet!$I:$I=J834), 0))), "")) +
(IFNA(IF(A834="", "", INDEX(UpdateSheet!$O:$O, MATCH(1, (UpdateSheet!$G:$G=MAXIFS(UpdateSheet!$G:$G, UpdateSheet!$M:$M, K834,UpdateSheet!$N:$N, N834, UpdateSheet!$G:$G, "&lt;=" &amp; D834)) * (UpdateSheet!$M:$M=K834) *(UpdateSheet!$N:$N=N834), 0))), ""))
)
</f>
        <v>49500</v>
      </c>
      <c r="R834" s="81">
        <v>23500.0</v>
      </c>
      <c r="S834" s="53" t="s">
        <v>72</v>
      </c>
      <c r="T834" s="83">
        <v>45950.0</v>
      </c>
      <c r="U834" s="84" t="s">
        <v>86</v>
      </c>
      <c r="V834" s="84" t="s">
        <v>129</v>
      </c>
      <c r="W834" s="85" t="b">
        <f t="shared" si="1"/>
        <v>1</v>
      </c>
      <c r="X834" s="53" t="s">
        <v>60</v>
      </c>
      <c r="Y834" s="63"/>
      <c r="Z834" s="63" t="s">
        <v>1163</v>
      </c>
    </row>
    <row r="835">
      <c r="A835" s="75" t="s">
        <v>1322</v>
      </c>
      <c r="B835" s="94">
        <v>7.025000227E9</v>
      </c>
      <c r="C835" s="75" t="s">
        <v>153</v>
      </c>
      <c r="D835" s="76">
        <v>45949.29489583333</v>
      </c>
      <c r="E835" s="75" t="s">
        <v>86</v>
      </c>
      <c r="F835" s="75" t="s">
        <v>129</v>
      </c>
      <c r="G835" s="77" t="s">
        <v>14</v>
      </c>
      <c r="H835" s="77">
        <v>1.0</v>
      </c>
      <c r="I835" s="80"/>
      <c r="J835" s="77">
        <v>1.0</v>
      </c>
      <c r="K835" s="79" t="s">
        <v>97</v>
      </c>
      <c r="L835" s="79"/>
      <c r="M835" s="80"/>
      <c r="N835" s="79"/>
      <c r="O835" s="81">
        <f t="array" ref="O835">IF(A835="", "", (IFNA(IF(A835="", "", INDEX(UpdateSheet!$L:$L, MATCH(1, (UpdateSheet!$G:$G=MAXIFS(UpdateSheet!$G:$G, UpdateSheet!$H:$H, G835, UpdateSheet!$G:$G, "&lt;=" &amp; D835)) * (UpdateSheet!$H:$H=G835), 0))), "") * J835) +
(IFNA(IF(A835="", "", INDEX(UpdateSheet!$P:$P, MATCH(1, (UpdateSheet!$G:$G=MAXIFS(UpdateSheet!$G:$G, UpdateSheet!$M:$M, K835, UpdateSheet!$G:$G, "&lt;=" &amp; D835)) * (UpdateSheet!$M:$M=K835), 0))), "") * N835)
)
</f>
        <v>9500</v>
      </c>
      <c r="P835" s="55">
        <v>6500.0</v>
      </c>
      <c r="Q835" s="82">
        <f t="array" ref="Q835">IF(A835="", "", (IFNA(IF(A835="", "", INDEX(UpdateSheet!$K:$K, MATCH(1, (UpdateSheet!$G:$G=MAXIFS(UpdateSheet!$G:$G, UpdateSheet!$H:$H, G835, UpdateSheet!$I:$I, J835, UpdateSheet!$G:$G, "&lt;=" &amp; D835)) * (UpdateSheet!$H:$H=G835) *(UpdateSheet!$I:$I=J835), 0))), "")) +
(IFNA(IF(A835="", "", INDEX(UpdateSheet!$O:$O, MATCH(1, (UpdateSheet!$G:$G=MAXIFS(UpdateSheet!$G:$G, UpdateSheet!$M:$M, K835,UpdateSheet!$N:$N, N835, UpdateSheet!$G:$G, "&lt;=" &amp; D835)) * (UpdateSheet!$M:$M=K835) *(UpdateSheet!$N:$N=N835), 0))), ""))
)
</f>
        <v>35500</v>
      </c>
      <c r="R835" s="81">
        <v>19500.0</v>
      </c>
      <c r="S835" s="53" t="s">
        <v>72</v>
      </c>
      <c r="T835" s="83">
        <v>45950.0</v>
      </c>
      <c r="U835" s="84" t="s">
        <v>86</v>
      </c>
      <c r="V835" s="84" t="s">
        <v>129</v>
      </c>
      <c r="W835" s="85" t="b">
        <f t="shared" si="1"/>
        <v>1</v>
      </c>
      <c r="X835" s="53" t="s">
        <v>39</v>
      </c>
      <c r="Y835" s="53" t="s">
        <v>1323</v>
      </c>
      <c r="Z835" s="63" t="s">
        <v>1163</v>
      </c>
    </row>
    <row r="836">
      <c r="A836" s="75" t="s">
        <v>1324</v>
      </c>
      <c r="B836" s="94">
        <v>8.107308017E9</v>
      </c>
      <c r="C836" s="75" t="s">
        <v>191</v>
      </c>
      <c r="D836" s="76">
        <v>45949.599074074074</v>
      </c>
      <c r="E836" s="75" t="s">
        <v>86</v>
      </c>
      <c r="F836" s="75" t="s">
        <v>129</v>
      </c>
      <c r="G836" s="77" t="s">
        <v>14</v>
      </c>
      <c r="H836" s="77">
        <v>2.0</v>
      </c>
      <c r="I836" s="80"/>
      <c r="J836" s="77">
        <v>2.0</v>
      </c>
      <c r="K836" s="79" t="s">
        <v>97</v>
      </c>
      <c r="L836" s="79"/>
      <c r="M836" s="80"/>
      <c r="N836" s="79"/>
      <c r="O836" s="81">
        <f t="array" ref="O836">IF(A836="", "", (IFNA(IF(A836="", "", INDEX(UpdateSheet!$L:$L, MATCH(1, (UpdateSheet!$G:$G=MAXIFS(UpdateSheet!$G:$G, UpdateSheet!$H:$H, G836, UpdateSheet!$G:$G, "&lt;=" &amp; D836)) * (UpdateSheet!$H:$H=G836), 0))), "") * J836) +
(IFNA(IF(A836="", "", INDEX(UpdateSheet!$P:$P, MATCH(1, (UpdateSheet!$G:$G=MAXIFS(UpdateSheet!$G:$G, UpdateSheet!$M:$M, K836, UpdateSheet!$G:$G, "&lt;=" &amp; D836)) * (UpdateSheet!$M:$M=K836), 0))), "") * N836)
)
</f>
        <v>19000</v>
      </c>
      <c r="P836" s="55">
        <v>5000.0</v>
      </c>
      <c r="Q836" s="82">
        <f t="array" ref="Q836">IF(A836="", "", (IFNA(IF(A836="", "", INDEX(UpdateSheet!$K:$K, MATCH(1, (UpdateSheet!$G:$G=MAXIFS(UpdateSheet!$G:$G, UpdateSheet!$H:$H, G836, UpdateSheet!$I:$I, J836, UpdateSheet!$G:$G, "&lt;=" &amp; D836)) * (UpdateSheet!$H:$H=G836) *(UpdateSheet!$I:$I=J836), 0))), "")) +
(IFNA(IF(A836="", "", INDEX(UpdateSheet!$O:$O, MATCH(1, (UpdateSheet!$G:$G=MAXIFS(UpdateSheet!$G:$G, UpdateSheet!$M:$M, K836,UpdateSheet!$N:$N, N836, UpdateSheet!$G:$G, "&lt;=" &amp; D836)) * (UpdateSheet!$M:$M=K836) *(UpdateSheet!$N:$N=N836), 0))), ""))
)
</f>
        <v>49500</v>
      </c>
      <c r="R836" s="81">
        <v>25500.0</v>
      </c>
      <c r="S836" s="53" t="s">
        <v>72</v>
      </c>
      <c r="T836" s="83">
        <v>45950.0</v>
      </c>
      <c r="U836" s="84" t="s">
        <v>86</v>
      </c>
      <c r="V836" s="84" t="s">
        <v>129</v>
      </c>
      <c r="W836" s="85" t="b">
        <f t="shared" si="1"/>
        <v>1</v>
      </c>
      <c r="X836" s="53" t="s">
        <v>35</v>
      </c>
      <c r="Y836" s="53"/>
      <c r="Z836" s="63" t="s">
        <v>1163</v>
      </c>
    </row>
    <row r="837">
      <c r="A837" s="75" t="s">
        <v>1325</v>
      </c>
      <c r="B837" s="94">
        <v>2.348039361062E12</v>
      </c>
      <c r="C837" s="75" t="s">
        <v>131</v>
      </c>
      <c r="D837" s="76">
        <v>45951.24865740741</v>
      </c>
      <c r="E837" s="75" t="s">
        <v>86</v>
      </c>
      <c r="F837" s="75" t="s">
        <v>129</v>
      </c>
      <c r="G837" s="77" t="s">
        <v>14</v>
      </c>
      <c r="H837" s="77">
        <v>1.0</v>
      </c>
      <c r="I837" s="80"/>
      <c r="J837" s="77">
        <v>1.0</v>
      </c>
      <c r="K837" s="79" t="s">
        <v>97</v>
      </c>
      <c r="L837" s="79"/>
      <c r="M837" s="80"/>
      <c r="N837" s="79"/>
      <c r="O837" s="81">
        <f t="array" ref="O837">IF(A837="", "", (IFNA(IF(A837="", "", INDEX(UpdateSheet!$L:$L, MATCH(1, (UpdateSheet!$G:$G=MAXIFS(UpdateSheet!$G:$G, UpdateSheet!$H:$H, G837, UpdateSheet!$G:$G, "&lt;=" &amp; D837)) * (UpdateSheet!$H:$H=G837), 0))), "") * J837) +
(IFNA(IF(A837="", "", INDEX(UpdateSheet!$P:$P, MATCH(1, (UpdateSheet!$G:$G=MAXIFS(UpdateSheet!$G:$G, UpdateSheet!$M:$M, K837, UpdateSheet!$G:$G, "&lt;=" &amp; D837)) * (UpdateSheet!$M:$M=K837), 0))), "") * N837)
)
</f>
        <v>9500</v>
      </c>
      <c r="P837" s="55">
        <v>4000.0</v>
      </c>
      <c r="Q837" s="82">
        <f t="array" ref="Q837">IF(A837="", "", (IFNA(IF(A837="", "", INDEX(UpdateSheet!$K:$K, MATCH(1, (UpdateSheet!$G:$G=MAXIFS(UpdateSheet!$G:$G, UpdateSheet!$H:$H, G837, UpdateSheet!$I:$I, J837, UpdateSheet!$G:$G, "&lt;=" &amp; D837)) * (UpdateSheet!$H:$H=G837) *(UpdateSheet!$I:$I=J837), 0))), "")) +
(IFNA(IF(A837="", "", INDEX(UpdateSheet!$O:$O, MATCH(1, (UpdateSheet!$G:$G=MAXIFS(UpdateSheet!$G:$G, UpdateSheet!$M:$M, K837,UpdateSheet!$N:$N, N837, UpdateSheet!$G:$G, "&lt;=" &amp; D837)) * (UpdateSheet!$M:$M=K837) *(UpdateSheet!$N:$N=N837), 0))), ""))
)
</f>
        <v>35500</v>
      </c>
      <c r="R837" s="81">
        <v>22000.0</v>
      </c>
      <c r="S837" s="53" t="s">
        <v>72</v>
      </c>
      <c r="T837" s="83">
        <v>45951.0</v>
      </c>
      <c r="U837" s="84" t="s">
        <v>86</v>
      </c>
      <c r="V837" s="84" t="s">
        <v>129</v>
      </c>
      <c r="W837" s="85" t="b">
        <f t="shared" si="1"/>
        <v>1</v>
      </c>
      <c r="X837" s="53" t="s">
        <v>55</v>
      </c>
      <c r="Y837" s="63"/>
      <c r="Z837" s="63" t="s">
        <v>1163</v>
      </c>
    </row>
    <row r="838">
      <c r="A838" s="75" t="s">
        <v>1326</v>
      </c>
      <c r="B838" s="94">
        <v>8.037277756E9</v>
      </c>
      <c r="C838" s="75" t="s">
        <v>156</v>
      </c>
      <c r="D838" s="76">
        <v>45951.32168981481</v>
      </c>
      <c r="E838" s="75" t="s">
        <v>86</v>
      </c>
      <c r="F838" s="75" t="s">
        <v>129</v>
      </c>
      <c r="G838" s="77" t="s">
        <v>14</v>
      </c>
      <c r="H838" s="77">
        <v>1.0</v>
      </c>
      <c r="I838" s="80"/>
      <c r="J838" s="77">
        <v>1.0</v>
      </c>
      <c r="K838" s="79" t="s">
        <v>19</v>
      </c>
      <c r="L838" s="79">
        <v>100.0</v>
      </c>
      <c r="M838" s="80"/>
      <c r="N838" s="79">
        <v>100.0</v>
      </c>
      <c r="O838" s="81">
        <f t="array" ref="O838">IF(A838="", "", (IFNA(IF(A838="", "", INDEX(UpdateSheet!$L:$L, MATCH(1, (UpdateSheet!$G:$G=MAXIFS(UpdateSheet!$G:$G, UpdateSheet!$H:$H, G838, UpdateSheet!$G:$G, "&lt;=" &amp; D838)) * (UpdateSheet!$H:$H=G838), 0))), "") * J838) +
(IFNA(IF(A838="", "", INDEX(UpdateSheet!$P:$P, MATCH(1, (UpdateSheet!$G:$G=MAXIFS(UpdateSheet!$G:$G, UpdateSheet!$M:$M, K838, UpdateSheet!$G:$G, "&lt;=" &amp; D838)) * (UpdateSheet!$M:$M=K838), 0))), "") * N838)
)
</f>
        <v>24500</v>
      </c>
      <c r="P838" s="55">
        <v>7500.0</v>
      </c>
      <c r="Q838" s="82">
        <f t="array" ref="Q838">IF(A838="", "", (IFNA(IF(A838="", "", INDEX(UpdateSheet!$K:$K, MATCH(1, (UpdateSheet!$G:$G=MAXIFS(UpdateSheet!$G:$G, UpdateSheet!$H:$H, G838, UpdateSheet!$I:$I, J838, UpdateSheet!$G:$G, "&lt;=" &amp; D838)) * (UpdateSheet!$H:$H=G838) *(UpdateSheet!$I:$I=J838), 0))), "")) +
(IFNA(IF(A838="", "", INDEX(UpdateSheet!$O:$O, MATCH(1, (UpdateSheet!$G:$G=MAXIFS(UpdateSheet!$G:$G, UpdateSheet!$M:$M, K838,UpdateSheet!$N:$N, N838, UpdateSheet!$G:$G, "&lt;=" &amp; D838)) * (UpdateSheet!$M:$M=K838) *(UpdateSheet!$N:$N=N838), 0))), ""))
)
</f>
        <v>87000</v>
      </c>
      <c r="R838" s="81">
        <v>55000.0</v>
      </c>
      <c r="S838" s="53" t="s">
        <v>72</v>
      </c>
      <c r="T838" s="83">
        <v>45960.0</v>
      </c>
      <c r="U838" s="84" t="s">
        <v>86</v>
      </c>
      <c r="V838" s="84" t="s">
        <v>129</v>
      </c>
      <c r="W838" s="85" t="b">
        <f t="shared" si="1"/>
        <v>1</v>
      </c>
      <c r="X838" s="53" t="s">
        <v>35</v>
      </c>
      <c r="Y838" s="53"/>
      <c r="Z838" s="63" t="s">
        <v>1163</v>
      </c>
    </row>
    <row r="839">
      <c r="A839" s="75" t="s">
        <v>1327</v>
      </c>
      <c r="B839" s="94">
        <v>8.038697248E9</v>
      </c>
      <c r="C839" s="75" t="s">
        <v>131</v>
      </c>
      <c r="D839" s="76">
        <v>45951.3334837963</v>
      </c>
      <c r="E839" s="75" t="s">
        <v>86</v>
      </c>
      <c r="F839" s="75" t="s">
        <v>129</v>
      </c>
      <c r="G839" s="77" t="s">
        <v>14</v>
      </c>
      <c r="H839" s="77">
        <v>2.0</v>
      </c>
      <c r="I839" s="80"/>
      <c r="J839" s="77">
        <v>2.0</v>
      </c>
      <c r="K839" s="79" t="s">
        <v>19</v>
      </c>
      <c r="L839" s="79">
        <v>100.0</v>
      </c>
      <c r="M839" s="80"/>
      <c r="N839" s="79">
        <v>100.0</v>
      </c>
      <c r="O839" s="81">
        <f t="array" ref="O839">IF(A839="", "", (IFNA(IF(A839="", "", INDEX(UpdateSheet!$L:$L, MATCH(1, (UpdateSheet!$G:$G=MAXIFS(UpdateSheet!$G:$G, UpdateSheet!$H:$H, G839, UpdateSheet!$G:$G, "&lt;=" &amp; D839)) * (UpdateSheet!$H:$H=G839), 0))), "") * J839) +
(IFNA(IF(A839="", "", INDEX(UpdateSheet!$P:$P, MATCH(1, (UpdateSheet!$G:$G=MAXIFS(UpdateSheet!$G:$G, UpdateSheet!$M:$M, K839, UpdateSheet!$G:$G, "&lt;=" &amp; D839)) * (UpdateSheet!$M:$M=K839), 0))), "") * N839)
)
</f>
        <v>34000</v>
      </c>
      <c r="P839" s="86"/>
      <c r="Q839" s="82">
        <f t="array" ref="Q839">IF(A839="", "", (IFNA(IF(A839="", "", INDEX(UpdateSheet!$K:$K, MATCH(1, (UpdateSheet!$G:$G=MAXIFS(UpdateSheet!$G:$G, UpdateSheet!$H:$H, G839, UpdateSheet!$I:$I, J839, UpdateSheet!$G:$G, "&lt;=" &amp; D839)) * (UpdateSheet!$H:$H=G839) *(UpdateSheet!$I:$I=J839), 0))), "")) +
(IFNA(IF(A839="", "", INDEX(UpdateSheet!$O:$O, MATCH(1, (UpdateSheet!$G:$G=MAXIFS(UpdateSheet!$G:$G, UpdateSheet!$M:$M, K839,UpdateSheet!$N:$N, N839, UpdateSheet!$G:$G, "&lt;=" &amp; D839)) * (UpdateSheet!$M:$M=K839) *(UpdateSheet!$N:$N=N839), 0))), ""))
)
</f>
        <v>101000</v>
      </c>
      <c r="R839" s="81">
        <v>67000.0</v>
      </c>
      <c r="S839" s="63" t="str">
        <f t="shared" ref="S839:S840" si="77">if(A839="","","Pending")</f>
        <v>Pending</v>
      </c>
      <c r="T839" s="87"/>
      <c r="U839" s="84" t="s">
        <v>97</v>
      </c>
      <c r="V839" s="84" t="s">
        <v>97</v>
      </c>
      <c r="W839" s="85" t="b">
        <f t="shared" si="1"/>
        <v>0</v>
      </c>
      <c r="X839" s="63"/>
      <c r="Y839" s="53" t="s">
        <v>1328</v>
      </c>
      <c r="Z839" s="63" t="s">
        <v>1163</v>
      </c>
    </row>
    <row r="840">
      <c r="A840" s="75" t="s">
        <v>1329</v>
      </c>
      <c r="B840" s="94">
        <v>7.04330106E9</v>
      </c>
      <c r="C840" s="75" t="s">
        <v>18</v>
      </c>
      <c r="D840" s="76">
        <v>45951.44553240741</v>
      </c>
      <c r="E840" s="75" t="s">
        <v>86</v>
      </c>
      <c r="F840" s="75" t="s">
        <v>129</v>
      </c>
      <c r="G840" s="77" t="s">
        <v>14</v>
      </c>
      <c r="H840" s="77">
        <v>1.0</v>
      </c>
      <c r="I840" s="80"/>
      <c r="J840" s="77">
        <v>1.0</v>
      </c>
      <c r="K840" s="79" t="s">
        <v>97</v>
      </c>
      <c r="L840" s="79"/>
      <c r="M840" s="80"/>
      <c r="N840" s="79"/>
      <c r="O840" s="81">
        <f t="array" ref="O840">IF(A840="", "", (IFNA(IF(A840="", "", INDEX(UpdateSheet!$L:$L, MATCH(1, (UpdateSheet!$G:$G=MAXIFS(UpdateSheet!$G:$G, UpdateSheet!$H:$H, G840, UpdateSheet!$G:$G, "&lt;=" &amp; D840)) * (UpdateSheet!$H:$H=G840), 0))), "") * J840) +
(IFNA(IF(A840="", "", INDEX(UpdateSheet!$P:$P, MATCH(1, (UpdateSheet!$G:$G=MAXIFS(UpdateSheet!$G:$G, UpdateSheet!$M:$M, K840, UpdateSheet!$G:$G, "&lt;=" &amp; D840)) * (UpdateSheet!$M:$M=K840), 0))), "") * N840)
)
</f>
        <v>9500</v>
      </c>
      <c r="P840" s="86"/>
      <c r="Q840" s="82">
        <f t="array" ref="Q840">IF(A840="", "", (IFNA(IF(A840="", "", INDEX(UpdateSheet!$K:$K, MATCH(1, (UpdateSheet!$G:$G=MAXIFS(UpdateSheet!$G:$G, UpdateSheet!$H:$H, G840, UpdateSheet!$I:$I, J840, UpdateSheet!$G:$G, "&lt;=" &amp; D840)) * (UpdateSheet!$H:$H=G840) *(UpdateSheet!$I:$I=J840), 0))), "")) +
(IFNA(IF(A840="", "", INDEX(UpdateSheet!$O:$O, MATCH(1, (UpdateSheet!$G:$G=MAXIFS(UpdateSheet!$G:$G, UpdateSheet!$M:$M, K840,UpdateSheet!$N:$N, N840, UpdateSheet!$G:$G, "&lt;=" &amp; D840)) * (UpdateSheet!$M:$M=K840) *(UpdateSheet!$N:$N=N840), 0))), ""))
)
</f>
        <v>35500</v>
      </c>
      <c r="R840" s="81">
        <v>26000.0</v>
      </c>
      <c r="S840" s="63" t="str">
        <f t="shared" si="77"/>
        <v>Pending</v>
      </c>
      <c r="T840" s="87"/>
      <c r="U840" s="84" t="s">
        <v>97</v>
      </c>
      <c r="V840" s="84" t="s">
        <v>97</v>
      </c>
      <c r="W840" s="85" t="b">
        <f t="shared" si="1"/>
        <v>0</v>
      </c>
      <c r="X840" s="63"/>
      <c r="Y840" s="53" t="s">
        <v>1330</v>
      </c>
      <c r="Z840" s="63" t="s">
        <v>1163</v>
      </c>
    </row>
    <row r="841">
      <c r="A841" s="75" t="s">
        <v>1331</v>
      </c>
      <c r="B841" s="94">
        <v>9.079031622E9</v>
      </c>
      <c r="C841" s="75" t="s">
        <v>27</v>
      </c>
      <c r="D841" s="76">
        <v>45951.57490740741</v>
      </c>
      <c r="E841" s="75" t="s">
        <v>86</v>
      </c>
      <c r="F841" s="75" t="s">
        <v>129</v>
      </c>
      <c r="G841" s="77" t="s">
        <v>14</v>
      </c>
      <c r="H841" s="77">
        <v>1.0</v>
      </c>
      <c r="I841" s="80"/>
      <c r="J841" s="77">
        <v>1.0</v>
      </c>
      <c r="K841" s="79" t="s">
        <v>97</v>
      </c>
      <c r="L841" s="79"/>
      <c r="M841" s="80"/>
      <c r="N841" s="79"/>
      <c r="O841" s="81">
        <f t="array" ref="O841">IF(A841="", "", (IFNA(IF(A841="", "", INDEX(UpdateSheet!$L:$L, MATCH(1, (UpdateSheet!$G:$G=MAXIFS(UpdateSheet!$G:$G, UpdateSheet!$H:$H, G841, UpdateSheet!$G:$G, "&lt;=" &amp; D841)) * (UpdateSheet!$H:$H=G841), 0))), "") * J841) +
(IFNA(IF(A841="", "", INDEX(UpdateSheet!$P:$P, MATCH(1, (UpdateSheet!$G:$G=MAXIFS(UpdateSheet!$G:$G, UpdateSheet!$M:$M, K841, UpdateSheet!$G:$G, "&lt;=" &amp; D841)) * (UpdateSheet!$M:$M=K841), 0))), "") * N841)
)
</f>
        <v>9500</v>
      </c>
      <c r="P841" s="55">
        <v>4500.0</v>
      </c>
      <c r="Q841" s="82">
        <f t="array" ref="Q841">IF(A841="", "", (IFNA(IF(A841="", "", INDEX(UpdateSheet!$K:$K, MATCH(1, (UpdateSheet!$G:$G=MAXIFS(UpdateSheet!$G:$G, UpdateSheet!$H:$H, G841, UpdateSheet!$I:$I, J841, UpdateSheet!$G:$G, "&lt;=" &amp; D841)) * (UpdateSheet!$H:$H=G841) *(UpdateSheet!$I:$I=J841), 0))), "")) +
(IFNA(IF(A841="", "", INDEX(UpdateSheet!$O:$O, MATCH(1, (UpdateSheet!$G:$G=MAXIFS(UpdateSheet!$G:$G, UpdateSheet!$M:$M, K841,UpdateSheet!$N:$N, N841, UpdateSheet!$G:$G, "&lt;=" &amp; D841)) * (UpdateSheet!$M:$M=K841) *(UpdateSheet!$N:$N=N841), 0))), ""))
)
</f>
        <v>35500</v>
      </c>
      <c r="R841" s="81">
        <v>21500.0</v>
      </c>
      <c r="S841" s="53" t="s">
        <v>72</v>
      </c>
      <c r="T841" s="83">
        <v>45954.0</v>
      </c>
      <c r="U841" s="84" t="s">
        <v>86</v>
      </c>
      <c r="V841" s="84" t="s">
        <v>129</v>
      </c>
      <c r="W841" s="85" t="b">
        <f t="shared" si="1"/>
        <v>1</v>
      </c>
      <c r="X841" s="53" t="s">
        <v>57</v>
      </c>
      <c r="Y841" s="53"/>
      <c r="Z841" s="63" t="s">
        <v>1163</v>
      </c>
    </row>
    <row r="842">
      <c r="A842" s="75" t="s">
        <v>1332</v>
      </c>
      <c r="B842" s="94">
        <v>8.067028482E9</v>
      </c>
      <c r="C842" s="75" t="s">
        <v>62</v>
      </c>
      <c r="D842" s="76">
        <v>45951.69175925926</v>
      </c>
      <c r="E842" s="75" t="s">
        <v>86</v>
      </c>
      <c r="F842" s="75" t="s">
        <v>129</v>
      </c>
      <c r="G842" s="77" t="s">
        <v>14</v>
      </c>
      <c r="H842" s="77">
        <v>1.0</v>
      </c>
      <c r="I842" s="80"/>
      <c r="J842" s="77">
        <v>1.0</v>
      </c>
      <c r="K842" s="79" t="s">
        <v>97</v>
      </c>
      <c r="L842" s="79"/>
      <c r="M842" s="80"/>
      <c r="N842" s="79"/>
      <c r="O842" s="81">
        <f t="array" ref="O842">IF(A842="", "", (IFNA(IF(A842="", "", INDEX(UpdateSheet!$L:$L, MATCH(1, (UpdateSheet!$G:$G=MAXIFS(UpdateSheet!$G:$G, UpdateSheet!$H:$H, G842, UpdateSheet!$G:$G, "&lt;=" &amp; D842)) * (UpdateSheet!$H:$H=G842), 0))), "") * J842) +
(IFNA(IF(A842="", "", INDEX(UpdateSheet!$P:$P, MATCH(1, (UpdateSheet!$G:$G=MAXIFS(UpdateSheet!$G:$G, UpdateSheet!$M:$M, K842, UpdateSheet!$G:$G, "&lt;=" &amp; D842)) * (UpdateSheet!$M:$M=K842), 0))), "") * N842)
)
</f>
        <v>9500</v>
      </c>
      <c r="P842" s="55">
        <v>5000.0</v>
      </c>
      <c r="Q842" s="82">
        <f t="array" ref="Q842">IF(A842="", "", (IFNA(IF(A842="", "", INDEX(UpdateSheet!$K:$K, MATCH(1, (UpdateSheet!$G:$G=MAXIFS(UpdateSheet!$G:$G, UpdateSheet!$H:$H, G842, UpdateSheet!$I:$I, J842, UpdateSheet!$G:$G, "&lt;=" &amp; D842)) * (UpdateSheet!$H:$H=G842) *(UpdateSheet!$I:$I=J842), 0))), "")) +
(IFNA(IF(A842="", "", INDEX(UpdateSheet!$O:$O, MATCH(1, (UpdateSheet!$G:$G=MAXIFS(UpdateSheet!$G:$G, UpdateSheet!$M:$M, K842,UpdateSheet!$N:$N, N842, UpdateSheet!$G:$G, "&lt;=" &amp; D842)) * (UpdateSheet!$M:$M=K842) *(UpdateSheet!$N:$N=N842), 0))), ""))
)
</f>
        <v>35500</v>
      </c>
      <c r="R842" s="81">
        <v>21000.0</v>
      </c>
      <c r="S842" s="53" t="s">
        <v>72</v>
      </c>
      <c r="T842" s="83">
        <v>45952.0</v>
      </c>
      <c r="U842" s="84" t="s">
        <v>86</v>
      </c>
      <c r="V842" s="84" t="s">
        <v>129</v>
      </c>
      <c r="W842" s="85" t="b">
        <f t="shared" si="1"/>
        <v>1</v>
      </c>
      <c r="X842" s="53" t="s">
        <v>60</v>
      </c>
      <c r="Y842" s="63"/>
      <c r="Z842" s="63" t="s">
        <v>1163</v>
      </c>
    </row>
    <row r="843">
      <c r="A843" s="75" t="s">
        <v>1333</v>
      </c>
      <c r="B843" s="94">
        <v>8.074663148E9</v>
      </c>
      <c r="C843" s="75" t="s">
        <v>62</v>
      </c>
      <c r="D843" s="76">
        <v>45952.34428240741</v>
      </c>
      <c r="E843" s="75" t="s">
        <v>86</v>
      </c>
      <c r="F843" s="75" t="s">
        <v>129</v>
      </c>
      <c r="G843" s="77" t="s">
        <v>14</v>
      </c>
      <c r="H843" s="77">
        <v>1.0</v>
      </c>
      <c r="I843" s="80"/>
      <c r="J843" s="77">
        <v>1.0</v>
      </c>
      <c r="K843" s="79" t="s">
        <v>19</v>
      </c>
      <c r="L843" s="79">
        <v>50.0</v>
      </c>
      <c r="M843" s="80"/>
      <c r="N843" s="79">
        <v>50.0</v>
      </c>
      <c r="O843" s="81">
        <f t="array" ref="O843">IF(A843="", "", (IFNA(IF(A843="", "", INDEX(UpdateSheet!$L:$L, MATCH(1, (UpdateSheet!$G:$G=MAXIFS(UpdateSheet!$G:$G, UpdateSheet!$H:$H, G843, UpdateSheet!$G:$G, "&lt;=" &amp; D843)) * (UpdateSheet!$H:$H=G843), 0))), "") * J843) +
(IFNA(IF(A843="", "", INDEX(UpdateSheet!$P:$P, MATCH(1, (UpdateSheet!$G:$G=MAXIFS(UpdateSheet!$G:$G, UpdateSheet!$M:$M, K843, UpdateSheet!$G:$G, "&lt;=" &amp; D843)) * (UpdateSheet!$M:$M=K843), 0))), "") * N843)
)
</f>
        <v>17000</v>
      </c>
      <c r="P843" s="86"/>
      <c r="Q843" s="82">
        <f t="array" ref="Q843">IF(A843="", "", (IFNA(IF(A843="", "", INDEX(UpdateSheet!$K:$K, MATCH(1, (UpdateSheet!$G:$G=MAXIFS(UpdateSheet!$G:$G, UpdateSheet!$H:$H, G843, UpdateSheet!$I:$I, J843, UpdateSheet!$G:$G, "&lt;=" &amp; D843)) * (UpdateSheet!$H:$H=G843) *(UpdateSheet!$I:$I=J843), 0))), "")) +
(IFNA(IF(A843="", "", INDEX(UpdateSheet!$O:$O, MATCH(1, (UpdateSheet!$G:$G=MAXIFS(UpdateSheet!$G:$G, UpdateSheet!$M:$M, K843,UpdateSheet!$N:$N, N843, UpdateSheet!$G:$G, "&lt;=" &amp; D843)) * (UpdateSheet!$M:$M=K843) *(UpdateSheet!$N:$N=N843), 0))), ""))
)
</f>
        <v>66000</v>
      </c>
      <c r="R843" s="81">
        <v>49000.0</v>
      </c>
      <c r="S843" s="53" t="s">
        <v>126</v>
      </c>
      <c r="T843" s="87"/>
      <c r="U843" s="84" t="s">
        <v>97</v>
      </c>
      <c r="V843" s="84" t="s">
        <v>97</v>
      </c>
      <c r="W843" s="85" t="b">
        <f t="shared" si="1"/>
        <v>0</v>
      </c>
      <c r="X843" s="63"/>
      <c r="Y843" s="53" t="s">
        <v>1334</v>
      </c>
      <c r="Z843" s="63" t="s">
        <v>1163</v>
      </c>
    </row>
    <row r="844">
      <c r="A844" s="75" t="s">
        <v>1335</v>
      </c>
      <c r="B844" s="94">
        <v>7.02514154E9</v>
      </c>
      <c r="C844" s="75" t="s">
        <v>149</v>
      </c>
      <c r="D844" s="76">
        <v>45952.55778935185</v>
      </c>
      <c r="E844" s="75" t="s">
        <v>86</v>
      </c>
      <c r="F844" s="75" t="s">
        <v>129</v>
      </c>
      <c r="G844" s="77" t="s">
        <v>14</v>
      </c>
      <c r="H844" s="77">
        <v>1.0</v>
      </c>
      <c r="I844" s="80"/>
      <c r="J844" s="77">
        <v>1.0</v>
      </c>
      <c r="K844" s="79" t="s">
        <v>97</v>
      </c>
      <c r="L844" s="79"/>
      <c r="M844" s="80"/>
      <c r="N844" s="79"/>
      <c r="O844" s="81">
        <f t="array" ref="O844">IF(A844="", "", (IFNA(IF(A844="", "", INDEX(UpdateSheet!$L:$L, MATCH(1, (UpdateSheet!$G:$G=MAXIFS(UpdateSheet!$G:$G, UpdateSheet!$H:$H, G844, UpdateSheet!$G:$G, "&lt;=" &amp; D844)) * (UpdateSheet!$H:$H=G844), 0))), "") * J844) +
(IFNA(IF(A844="", "", INDEX(UpdateSheet!$P:$P, MATCH(1, (UpdateSheet!$G:$G=MAXIFS(UpdateSheet!$G:$G, UpdateSheet!$M:$M, K844, UpdateSheet!$G:$G, "&lt;=" &amp; D844)) * (UpdateSheet!$M:$M=K844), 0))), "") * N844)
)
</f>
        <v>9500</v>
      </c>
      <c r="P844" s="86"/>
      <c r="Q844" s="82">
        <f t="array" ref="Q844">IF(A844="", "", (IFNA(IF(A844="", "", INDEX(UpdateSheet!$K:$K, MATCH(1, (UpdateSheet!$G:$G=MAXIFS(UpdateSheet!$G:$G, UpdateSheet!$H:$H, G844, UpdateSheet!$I:$I, J844, UpdateSheet!$G:$G, "&lt;=" &amp; D844)) * (UpdateSheet!$H:$H=G844) *(UpdateSheet!$I:$I=J844), 0))), "")) +
(IFNA(IF(A844="", "", INDEX(UpdateSheet!$O:$O, MATCH(1, (UpdateSheet!$G:$G=MAXIFS(UpdateSheet!$G:$G, UpdateSheet!$M:$M, K844,UpdateSheet!$N:$N, N844, UpdateSheet!$G:$G, "&lt;=" &amp; D844)) * (UpdateSheet!$M:$M=K844) *(UpdateSheet!$N:$N=N844), 0))), ""))
)
</f>
        <v>35500</v>
      </c>
      <c r="R844" s="81">
        <v>26000.0</v>
      </c>
      <c r="S844" s="63" t="str">
        <f>if(A844="","","Pending")</f>
        <v>Pending</v>
      </c>
      <c r="T844" s="87"/>
      <c r="U844" s="84" t="s">
        <v>97</v>
      </c>
      <c r="V844" s="84" t="s">
        <v>97</v>
      </c>
      <c r="W844" s="85" t="b">
        <f t="shared" si="1"/>
        <v>0</v>
      </c>
      <c r="X844" s="63"/>
      <c r="Y844" s="53" t="s">
        <v>1336</v>
      </c>
      <c r="Z844" s="63" t="s">
        <v>1163</v>
      </c>
    </row>
    <row r="845">
      <c r="A845" s="75" t="s">
        <v>1337</v>
      </c>
      <c r="B845" s="94">
        <v>8.037083634E9</v>
      </c>
      <c r="C845" s="75" t="s">
        <v>131</v>
      </c>
      <c r="D845" s="76">
        <v>45952.65131944444</v>
      </c>
      <c r="E845" s="75" t="s">
        <v>86</v>
      </c>
      <c r="F845" s="75" t="s">
        <v>129</v>
      </c>
      <c r="G845" s="77" t="s">
        <v>14</v>
      </c>
      <c r="H845" s="77">
        <v>1.0</v>
      </c>
      <c r="I845" s="80"/>
      <c r="J845" s="77">
        <v>1.0</v>
      </c>
      <c r="K845" s="79" t="s">
        <v>97</v>
      </c>
      <c r="L845" s="79"/>
      <c r="M845" s="80"/>
      <c r="N845" s="79"/>
      <c r="O845" s="81">
        <f t="array" ref="O845">IF(A845="", "", (IFNA(IF(A845="", "", INDEX(UpdateSheet!$L:$L, MATCH(1, (UpdateSheet!$G:$G=MAXIFS(UpdateSheet!$G:$G, UpdateSheet!$H:$H, G845, UpdateSheet!$G:$G, "&lt;=" &amp; D845)) * (UpdateSheet!$H:$H=G845), 0))), "") * J845) +
(IFNA(IF(A845="", "", INDEX(UpdateSheet!$P:$P, MATCH(1, (UpdateSheet!$G:$G=MAXIFS(UpdateSheet!$G:$G, UpdateSheet!$M:$M, K845, UpdateSheet!$G:$G, "&lt;=" &amp; D845)) * (UpdateSheet!$M:$M=K845), 0))), "") * N845)
)
</f>
        <v>9500</v>
      </c>
      <c r="P845" s="55">
        <v>4000.0</v>
      </c>
      <c r="Q845" s="82">
        <f t="array" ref="Q845">IF(A845="", "", (IFNA(IF(A845="", "", INDEX(UpdateSheet!$K:$K, MATCH(1, (UpdateSheet!$G:$G=MAXIFS(UpdateSheet!$G:$G, UpdateSheet!$H:$H, G845, UpdateSheet!$I:$I, J845, UpdateSheet!$G:$G, "&lt;=" &amp; D845)) * (UpdateSheet!$H:$H=G845) *(UpdateSheet!$I:$I=J845), 0))), "")) +
(IFNA(IF(A845="", "", INDEX(UpdateSheet!$O:$O, MATCH(1, (UpdateSheet!$G:$G=MAXIFS(UpdateSheet!$G:$G, UpdateSheet!$M:$M, K845,UpdateSheet!$N:$N, N845, UpdateSheet!$G:$G, "&lt;=" &amp; D845)) * (UpdateSheet!$M:$M=K845) *(UpdateSheet!$N:$N=N845), 0))), ""))
)
</f>
        <v>35500</v>
      </c>
      <c r="R845" s="81">
        <v>22000.0</v>
      </c>
      <c r="S845" s="53" t="s">
        <v>72</v>
      </c>
      <c r="T845" s="83">
        <v>45953.0</v>
      </c>
      <c r="U845" s="84" t="s">
        <v>86</v>
      </c>
      <c r="V845" s="84" t="s">
        <v>129</v>
      </c>
      <c r="W845" s="85" t="b">
        <f t="shared" si="1"/>
        <v>1</v>
      </c>
      <c r="X845" s="53" t="s">
        <v>55</v>
      </c>
      <c r="Y845" s="63"/>
      <c r="Z845" s="63" t="s">
        <v>1163</v>
      </c>
    </row>
    <row r="846">
      <c r="A846" s="75" t="s">
        <v>1338</v>
      </c>
      <c r="B846" s="94">
        <v>8.034310469E9</v>
      </c>
      <c r="C846" s="75" t="s">
        <v>12</v>
      </c>
      <c r="D846" s="76">
        <v>45952.99797453704</v>
      </c>
      <c r="E846" s="75" t="s">
        <v>86</v>
      </c>
      <c r="F846" s="75" t="s">
        <v>129</v>
      </c>
      <c r="G846" s="77" t="s">
        <v>14</v>
      </c>
      <c r="H846" s="77">
        <v>1.0</v>
      </c>
      <c r="I846" s="80"/>
      <c r="J846" s="77">
        <v>1.0</v>
      </c>
      <c r="K846" s="79" t="s">
        <v>19</v>
      </c>
      <c r="L846" s="79">
        <v>50.0</v>
      </c>
      <c r="M846" s="80"/>
      <c r="N846" s="79">
        <v>50.0</v>
      </c>
      <c r="O846" s="81">
        <f t="array" ref="O846">IF(A846="", "", (IFNA(IF(A846="", "", INDEX(UpdateSheet!$L:$L, MATCH(1, (UpdateSheet!$G:$G=MAXIFS(UpdateSheet!$G:$G, UpdateSheet!$H:$H, G846, UpdateSheet!$G:$G, "&lt;=" &amp; D846)) * (UpdateSheet!$H:$H=G846), 0))), "") * J846) +
(IFNA(IF(A846="", "", INDEX(UpdateSheet!$P:$P, MATCH(1, (UpdateSheet!$G:$G=MAXIFS(UpdateSheet!$G:$G, UpdateSheet!$M:$M, K846, UpdateSheet!$G:$G, "&lt;=" &amp; D846)) * (UpdateSheet!$M:$M=K846), 0))), "") * N846)
)
</f>
        <v>17000</v>
      </c>
      <c r="P846" s="55">
        <v>5000.0</v>
      </c>
      <c r="Q846" s="82">
        <f t="array" ref="Q846">IF(A846="", "", (IFNA(IF(A846="", "", INDEX(UpdateSheet!$K:$K, MATCH(1, (UpdateSheet!$G:$G=MAXIFS(UpdateSheet!$G:$G, UpdateSheet!$H:$H, G846, UpdateSheet!$I:$I, J846, UpdateSheet!$G:$G, "&lt;=" &amp; D846)) * (UpdateSheet!$H:$H=G846) *(UpdateSheet!$I:$I=J846), 0))), "")) +
(IFNA(IF(A846="", "", INDEX(UpdateSheet!$O:$O, MATCH(1, (UpdateSheet!$G:$G=MAXIFS(UpdateSheet!$G:$G, UpdateSheet!$M:$M, K846,UpdateSheet!$N:$N, N846, UpdateSheet!$G:$G, "&lt;=" &amp; D846)) * (UpdateSheet!$M:$M=K846) *(UpdateSheet!$N:$N=N846), 0))), ""))
)
</f>
        <v>66000</v>
      </c>
      <c r="R846" s="81">
        <v>44000.0</v>
      </c>
      <c r="S846" s="53" t="s">
        <v>72</v>
      </c>
      <c r="T846" s="83">
        <v>45955.0</v>
      </c>
      <c r="U846" s="84" t="s">
        <v>86</v>
      </c>
      <c r="V846" s="84" t="s">
        <v>129</v>
      </c>
      <c r="W846" s="85" t="b">
        <f t="shared" si="1"/>
        <v>1</v>
      </c>
      <c r="X846" s="53" t="s">
        <v>11</v>
      </c>
      <c r="Y846" s="63"/>
      <c r="Z846" s="63" t="s">
        <v>1163</v>
      </c>
    </row>
    <row r="847">
      <c r="A847" s="75" t="s">
        <v>1339</v>
      </c>
      <c r="B847" s="94">
        <v>8.035959862E9</v>
      </c>
      <c r="C847" s="75" t="s">
        <v>134</v>
      </c>
      <c r="D847" s="76">
        <v>45953.17658564815</v>
      </c>
      <c r="E847" s="75" t="s">
        <v>86</v>
      </c>
      <c r="F847" s="75" t="s">
        <v>129</v>
      </c>
      <c r="G847" s="77" t="s">
        <v>14</v>
      </c>
      <c r="H847" s="77">
        <v>1.0</v>
      </c>
      <c r="I847" s="80"/>
      <c r="J847" s="77">
        <v>1.0</v>
      </c>
      <c r="K847" s="79" t="s">
        <v>97</v>
      </c>
      <c r="L847" s="79"/>
      <c r="M847" s="80"/>
      <c r="N847" s="79"/>
      <c r="O847" s="81">
        <f t="array" ref="O847">IF(A847="", "", (IFNA(IF(A847="", "", INDEX(UpdateSheet!$L:$L, MATCH(1, (UpdateSheet!$G:$G=MAXIFS(UpdateSheet!$G:$G, UpdateSheet!$H:$H, G847, UpdateSheet!$G:$G, "&lt;=" &amp; D847)) * (UpdateSheet!$H:$H=G847), 0))), "") * J847) +
(IFNA(IF(A847="", "", INDEX(UpdateSheet!$P:$P, MATCH(1, (UpdateSheet!$G:$G=MAXIFS(UpdateSheet!$G:$G, UpdateSheet!$M:$M, K847, UpdateSheet!$G:$G, "&lt;=" &amp; D847)) * (UpdateSheet!$M:$M=K847), 0))), "") * N847)
)
</f>
        <v>9500</v>
      </c>
      <c r="P847" s="86"/>
      <c r="Q847" s="82">
        <f t="array" ref="Q847">IF(A847="", "", (IFNA(IF(A847="", "", INDEX(UpdateSheet!$K:$K, MATCH(1, (UpdateSheet!$G:$G=MAXIFS(UpdateSheet!$G:$G, UpdateSheet!$H:$H, G847, UpdateSheet!$I:$I, J847, UpdateSheet!$G:$G, "&lt;=" &amp; D847)) * (UpdateSheet!$H:$H=G847) *(UpdateSheet!$I:$I=J847), 0))), "")) +
(IFNA(IF(A847="", "", INDEX(UpdateSheet!$O:$O, MATCH(1, (UpdateSheet!$G:$G=MAXIFS(UpdateSheet!$G:$G, UpdateSheet!$M:$M, K847,UpdateSheet!$N:$N, N847, UpdateSheet!$G:$G, "&lt;=" &amp; D847)) * (UpdateSheet!$M:$M=K847) *(UpdateSheet!$N:$N=N847), 0))), ""))
)
</f>
        <v>35500</v>
      </c>
      <c r="R847" s="81">
        <v>26000.0</v>
      </c>
      <c r="S847" s="63" t="str">
        <f>if(A847="","","Pending")</f>
        <v>Pending</v>
      </c>
      <c r="T847" s="87"/>
      <c r="U847" s="84" t="s">
        <v>97</v>
      </c>
      <c r="V847" s="84" t="s">
        <v>97</v>
      </c>
      <c r="W847" s="85" t="b">
        <f t="shared" si="1"/>
        <v>0</v>
      </c>
      <c r="X847" s="63"/>
      <c r="Y847" s="53" t="s">
        <v>1340</v>
      </c>
      <c r="Z847" s="63" t="s">
        <v>1163</v>
      </c>
    </row>
    <row r="848">
      <c r="A848" s="75" t="s">
        <v>1341</v>
      </c>
      <c r="B848" s="94">
        <v>8.069976002E9</v>
      </c>
      <c r="C848" s="75" t="s">
        <v>27</v>
      </c>
      <c r="D848" s="76">
        <v>45953.28165509259</v>
      </c>
      <c r="E848" s="75" t="s">
        <v>86</v>
      </c>
      <c r="F848" s="75" t="s">
        <v>129</v>
      </c>
      <c r="G848" s="77" t="s">
        <v>14</v>
      </c>
      <c r="H848" s="77">
        <v>2.0</v>
      </c>
      <c r="I848" s="80"/>
      <c r="J848" s="77">
        <v>2.0</v>
      </c>
      <c r="K848" s="79" t="s">
        <v>19</v>
      </c>
      <c r="L848" s="79">
        <v>50.0</v>
      </c>
      <c r="M848" s="80"/>
      <c r="N848" s="79">
        <v>50.0</v>
      </c>
      <c r="O848" s="81">
        <f t="array" ref="O848">IF(A848="", "", (IFNA(IF(A848="", "", INDEX(UpdateSheet!$L:$L, MATCH(1, (UpdateSheet!$G:$G=MAXIFS(UpdateSheet!$G:$G, UpdateSheet!$H:$H, G848, UpdateSheet!$G:$G, "&lt;=" &amp; D848)) * (UpdateSheet!$H:$H=G848), 0))), "") * J848) +
(IFNA(IF(A848="", "", INDEX(UpdateSheet!$P:$P, MATCH(1, (UpdateSheet!$G:$G=MAXIFS(UpdateSheet!$G:$G, UpdateSheet!$M:$M, K848, UpdateSheet!$G:$G, "&lt;=" &amp; D848)) * (UpdateSheet!$M:$M=K848), 0))), "") * N848)
)
</f>
        <v>26500</v>
      </c>
      <c r="P848" s="55">
        <v>4500.0</v>
      </c>
      <c r="Q848" s="82">
        <f t="array" ref="Q848">IF(A848="", "", (IFNA(IF(A848="", "", INDEX(UpdateSheet!$K:$K, MATCH(1, (UpdateSheet!$G:$G=MAXIFS(UpdateSheet!$G:$G, UpdateSheet!$H:$H, G848, UpdateSheet!$I:$I, J848, UpdateSheet!$G:$G, "&lt;=" &amp; D848)) * (UpdateSheet!$H:$H=G848) *(UpdateSheet!$I:$I=J848), 0))), "")) +
(IFNA(IF(A848="", "", INDEX(UpdateSheet!$O:$O, MATCH(1, (UpdateSheet!$G:$G=MAXIFS(UpdateSheet!$G:$G, UpdateSheet!$M:$M, K848,UpdateSheet!$N:$N, N848, UpdateSheet!$G:$G, "&lt;=" &amp; D848)) * (UpdateSheet!$M:$M=K848) *(UpdateSheet!$N:$N=N848), 0))), ""))
)
</f>
        <v>80000</v>
      </c>
      <c r="R848" s="81">
        <v>49000.0</v>
      </c>
      <c r="S848" s="53" t="s">
        <v>72</v>
      </c>
      <c r="T848" s="83">
        <v>45955.0</v>
      </c>
      <c r="U848" s="84" t="s">
        <v>86</v>
      </c>
      <c r="V848" s="84" t="s">
        <v>129</v>
      </c>
      <c r="W848" s="85" t="b">
        <f t="shared" si="1"/>
        <v>1</v>
      </c>
      <c r="X848" s="53" t="s">
        <v>57</v>
      </c>
      <c r="Y848" s="63"/>
      <c r="Z848" s="63" t="s">
        <v>1163</v>
      </c>
    </row>
    <row r="849">
      <c r="A849" s="75" t="s">
        <v>1342</v>
      </c>
      <c r="B849" s="94">
        <v>8.158531298E9</v>
      </c>
      <c r="C849" s="75" t="s">
        <v>12</v>
      </c>
      <c r="D849" s="76">
        <v>45953.60890046296</v>
      </c>
      <c r="E849" s="75" t="s">
        <v>86</v>
      </c>
      <c r="F849" s="75" t="s">
        <v>129</v>
      </c>
      <c r="G849" s="77" t="s">
        <v>14</v>
      </c>
      <c r="H849" s="77">
        <v>1.0</v>
      </c>
      <c r="I849" s="80"/>
      <c r="J849" s="77">
        <v>1.0</v>
      </c>
      <c r="K849" s="79" t="s">
        <v>97</v>
      </c>
      <c r="L849" s="79"/>
      <c r="M849" s="80"/>
      <c r="N849" s="79"/>
      <c r="O849" s="81">
        <f t="array" ref="O849">IF(A849="", "", (IFNA(IF(A849="", "", INDEX(UpdateSheet!$L:$L, MATCH(1, (UpdateSheet!$G:$G=MAXIFS(UpdateSheet!$G:$G, UpdateSheet!$H:$H, G849, UpdateSheet!$G:$G, "&lt;=" &amp; D849)) * (UpdateSheet!$H:$H=G849), 0))), "") * J849) +
(IFNA(IF(A849="", "", INDEX(UpdateSheet!$P:$P, MATCH(1, (UpdateSheet!$G:$G=MAXIFS(UpdateSheet!$G:$G, UpdateSheet!$M:$M, K849, UpdateSheet!$G:$G, "&lt;=" &amp; D849)) * (UpdateSheet!$M:$M=K849), 0))), "") * N849)
)
</f>
        <v>9500</v>
      </c>
      <c r="P849" s="86"/>
      <c r="Q849" s="82">
        <f t="array" ref="Q849">IF(A849="", "", (IFNA(IF(A849="", "", INDEX(UpdateSheet!$K:$K, MATCH(1, (UpdateSheet!$G:$G=MAXIFS(UpdateSheet!$G:$G, UpdateSheet!$H:$H, G849, UpdateSheet!$I:$I, J849, UpdateSheet!$G:$G, "&lt;=" &amp; D849)) * (UpdateSheet!$H:$H=G849) *(UpdateSheet!$I:$I=J849), 0))), "")) +
(IFNA(IF(A849="", "", INDEX(UpdateSheet!$O:$O, MATCH(1, (UpdateSheet!$G:$G=MAXIFS(UpdateSheet!$G:$G, UpdateSheet!$M:$M, K849,UpdateSheet!$N:$N, N849, UpdateSheet!$G:$G, "&lt;=" &amp; D849)) * (UpdateSheet!$M:$M=K849) *(UpdateSheet!$N:$N=N849), 0))), ""))
)
</f>
        <v>35500</v>
      </c>
      <c r="R849" s="81">
        <v>26000.0</v>
      </c>
      <c r="S849" s="63" t="str">
        <f t="shared" ref="S849:S850" si="78">if(A849="","","Pending")</f>
        <v>Pending</v>
      </c>
      <c r="T849" s="87"/>
      <c r="U849" s="84" t="s">
        <v>97</v>
      </c>
      <c r="V849" s="84" t="s">
        <v>97</v>
      </c>
      <c r="W849" s="85" t="b">
        <f t="shared" si="1"/>
        <v>0</v>
      </c>
      <c r="X849" s="63"/>
      <c r="Y849" s="53" t="s">
        <v>1343</v>
      </c>
      <c r="Z849" s="63" t="s">
        <v>1163</v>
      </c>
    </row>
    <row r="850">
      <c r="A850" s="75" t="s">
        <v>1344</v>
      </c>
      <c r="B850" s="94">
        <v>8.104150749E9</v>
      </c>
      <c r="C850" s="75" t="s">
        <v>156</v>
      </c>
      <c r="D850" s="76">
        <v>45953.67758101852</v>
      </c>
      <c r="E850" s="75" t="s">
        <v>86</v>
      </c>
      <c r="F850" s="75" t="s">
        <v>129</v>
      </c>
      <c r="G850" s="77" t="s">
        <v>14</v>
      </c>
      <c r="H850" s="77">
        <v>1.0</v>
      </c>
      <c r="I850" s="80"/>
      <c r="J850" s="77">
        <v>1.0</v>
      </c>
      <c r="K850" s="79" t="s">
        <v>19</v>
      </c>
      <c r="L850" s="79">
        <v>100.0</v>
      </c>
      <c r="M850" s="80"/>
      <c r="N850" s="79">
        <v>100.0</v>
      </c>
      <c r="O850" s="81">
        <f t="array" ref="O850">IF(A850="", "", (IFNA(IF(A850="", "", INDEX(UpdateSheet!$L:$L, MATCH(1, (UpdateSheet!$G:$G=MAXIFS(UpdateSheet!$G:$G, UpdateSheet!$H:$H, G850, UpdateSheet!$G:$G, "&lt;=" &amp; D850)) * (UpdateSheet!$H:$H=G850), 0))), "") * J850) +
(IFNA(IF(A850="", "", INDEX(UpdateSheet!$P:$P, MATCH(1, (UpdateSheet!$G:$G=MAXIFS(UpdateSheet!$G:$G, UpdateSheet!$M:$M, K850, UpdateSheet!$G:$G, "&lt;=" &amp; D850)) * (UpdateSheet!$M:$M=K850), 0))), "") * N850)
)
</f>
        <v>24500</v>
      </c>
      <c r="P850" s="86"/>
      <c r="Q850" s="82">
        <f t="array" ref="Q850">IF(A850="", "", (IFNA(IF(A850="", "", INDEX(UpdateSheet!$K:$K, MATCH(1, (UpdateSheet!$G:$G=MAXIFS(UpdateSheet!$G:$G, UpdateSheet!$H:$H, G850, UpdateSheet!$I:$I, J850, UpdateSheet!$G:$G, "&lt;=" &amp; D850)) * (UpdateSheet!$H:$H=G850) *(UpdateSheet!$I:$I=J850), 0))), "")) +
(IFNA(IF(A850="", "", INDEX(UpdateSheet!$O:$O, MATCH(1, (UpdateSheet!$G:$G=MAXIFS(UpdateSheet!$G:$G, UpdateSheet!$M:$M, K850,UpdateSheet!$N:$N, N850, UpdateSheet!$G:$G, "&lt;=" &amp; D850)) * (UpdateSheet!$M:$M=K850) *(UpdateSheet!$N:$N=N850), 0))), ""))
)
</f>
        <v>87000</v>
      </c>
      <c r="R850" s="81">
        <v>62500.0</v>
      </c>
      <c r="S850" s="63" t="str">
        <f t="shared" si="78"/>
        <v>Pending</v>
      </c>
      <c r="T850" s="87"/>
      <c r="U850" s="84" t="s">
        <v>97</v>
      </c>
      <c r="V850" s="84" t="s">
        <v>97</v>
      </c>
      <c r="W850" s="85" t="b">
        <f t="shared" si="1"/>
        <v>0</v>
      </c>
      <c r="X850" s="63"/>
      <c r="Y850" s="63"/>
      <c r="Z850" s="63" t="s">
        <v>1163</v>
      </c>
    </row>
    <row r="851">
      <c r="A851" s="75" t="s">
        <v>1345</v>
      </c>
      <c r="B851" s="94">
        <v>7.053498753E9</v>
      </c>
      <c r="C851" s="75" t="s">
        <v>254</v>
      </c>
      <c r="D851" s="76">
        <v>45953.831979166665</v>
      </c>
      <c r="E851" s="75" t="s">
        <v>86</v>
      </c>
      <c r="F851" s="75" t="s">
        <v>129</v>
      </c>
      <c r="G851" s="77" t="s">
        <v>14</v>
      </c>
      <c r="H851" s="77">
        <v>1.0</v>
      </c>
      <c r="I851" s="80"/>
      <c r="J851" s="77">
        <v>1.0</v>
      </c>
      <c r="K851" s="79" t="s">
        <v>97</v>
      </c>
      <c r="L851" s="79"/>
      <c r="M851" s="80"/>
      <c r="N851" s="79"/>
      <c r="O851" s="81">
        <f t="array" ref="O851">IF(A851="", "", (IFNA(IF(A851="", "", INDEX(UpdateSheet!$L:$L, MATCH(1, (UpdateSheet!$G:$G=MAXIFS(UpdateSheet!$G:$G, UpdateSheet!$H:$H, G851, UpdateSheet!$G:$G, "&lt;=" &amp; D851)) * (UpdateSheet!$H:$H=G851), 0))), "") * J851) +
(IFNA(IF(A851="", "", INDEX(UpdateSheet!$P:$P, MATCH(1, (UpdateSheet!$G:$G=MAXIFS(UpdateSheet!$G:$G, UpdateSheet!$M:$M, K851, UpdateSheet!$G:$G, "&lt;=" &amp; D851)) * (UpdateSheet!$M:$M=K851), 0))), "") * N851)
)
</f>
        <v>9500</v>
      </c>
      <c r="P851" s="86"/>
      <c r="Q851" s="82">
        <f t="array" ref="Q851">IF(A851="", "", (IFNA(IF(A851="", "", INDEX(UpdateSheet!$K:$K, MATCH(1, (UpdateSheet!$G:$G=MAXIFS(UpdateSheet!$G:$G, UpdateSheet!$H:$H, G851, UpdateSheet!$I:$I, J851, UpdateSheet!$G:$G, "&lt;=" &amp; D851)) * (UpdateSheet!$H:$H=G851) *(UpdateSheet!$I:$I=J851), 0))), "")) +
(IFNA(IF(A851="", "", INDEX(UpdateSheet!$O:$O, MATCH(1, (UpdateSheet!$G:$G=MAXIFS(UpdateSheet!$G:$G, UpdateSheet!$M:$M, K851,UpdateSheet!$N:$N, N851, UpdateSheet!$G:$G, "&lt;=" &amp; D851)) * (UpdateSheet!$M:$M=K851) *(UpdateSheet!$N:$N=N851), 0))), ""))
)
</f>
        <v>35500</v>
      </c>
      <c r="R851" s="81">
        <v>26000.0</v>
      </c>
      <c r="S851" s="53" t="s">
        <v>126</v>
      </c>
      <c r="T851" s="87"/>
      <c r="U851" s="84" t="s">
        <v>97</v>
      </c>
      <c r="V851" s="84" t="s">
        <v>97</v>
      </c>
      <c r="W851" s="85" t="b">
        <f t="shared" si="1"/>
        <v>0</v>
      </c>
      <c r="X851" s="63"/>
      <c r="Y851" s="53" t="s">
        <v>1346</v>
      </c>
      <c r="Z851" s="63" t="s">
        <v>1163</v>
      </c>
    </row>
    <row r="852">
      <c r="A852" s="75" t="s">
        <v>1347</v>
      </c>
      <c r="B852" s="94">
        <v>8.033223023E9</v>
      </c>
      <c r="C852" s="75" t="s">
        <v>62</v>
      </c>
      <c r="D852" s="76">
        <v>45954.090833333335</v>
      </c>
      <c r="E852" s="75" t="s">
        <v>86</v>
      </c>
      <c r="F852" s="75" t="s">
        <v>129</v>
      </c>
      <c r="G852" s="77" t="s">
        <v>14</v>
      </c>
      <c r="H852" s="77">
        <v>1.0</v>
      </c>
      <c r="I852" s="80"/>
      <c r="J852" s="77">
        <v>1.0</v>
      </c>
      <c r="K852" s="79" t="s">
        <v>97</v>
      </c>
      <c r="L852" s="79"/>
      <c r="M852" s="80"/>
      <c r="N852" s="79"/>
      <c r="O852" s="81">
        <f t="array" ref="O852">IF(A852="", "", (IFNA(IF(A852="", "", INDEX(UpdateSheet!$L:$L, MATCH(1, (UpdateSheet!$G:$G=MAXIFS(UpdateSheet!$G:$G, UpdateSheet!$H:$H, G852, UpdateSheet!$G:$G, "&lt;=" &amp; D852)) * (UpdateSheet!$H:$H=G852), 0))), "") * J852) +
(IFNA(IF(A852="", "", INDEX(UpdateSheet!$P:$P, MATCH(1, (UpdateSheet!$G:$G=MAXIFS(UpdateSheet!$G:$G, UpdateSheet!$M:$M, K852, UpdateSheet!$G:$G, "&lt;=" &amp; D852)) * (UpdateSheet!$M:$M=K852), 0))), "") * N852)
)
</f>
        <v>9500</v>
      </c>
      <c r="P852" s="86"/>
      <c r="Q852" s="82">
        <f t="array" ref="Q852">IF(A852="", "", (IFNA(IF(A852="", "", INDEX(UpdateSheet!$K:$K, MATCH(1, (UpdateSheet!$G:$G=MAXIFS(UpdateSheet!$G:$G, UpdateSheet!$H:$H, G852, UpdateSheet!$I:$I, J852, UpdateSheet!$G:$G, "&lt;=" &amp; D852)) * (UpdateSheet!$H:$H=G852) *(UpdateSheet!$I:$I=J852), 0))), "")) +
(IFNA(IF(A852="", "", INDEX(UpdateSheet!$O:$O, MATCH(1, (UpdateSheet!$G:$G=MAXIFS(UpdateSheet!$G:$G, UpdateSheet!$M:$M, K852,UpdateSheet!$N:$N, N852, UpdateSheet!$G:$G, "&lt;=" &amp; D852)) * (UpdateSheet!$M:$M=K852) *(UpdateSheet!$N:$N=N852), 0))), ""))
)
</f>
        <v>35500</v>
      </c>
      <c r="R852" s="81">
        <v>26000.0</v>
      </c>
      <c r="S852" s="63" t="str">
        <f t="shared" ref="S852:S853" si="79">if(A852="","","Pending")</f>
        <v>Pending</v>
      </c>
      <c r="T852" s="87"/>
      <c r="U852" s="84" t="s">
        <v>97</v>
      </c>
      <c r="V852" s="84" t="s">
        <v>97</v>
      </c>
      <c r="W852" s="85" t="b">
        <f t="shared" si="1"/>
        <v>0</v>
      </c>
      <c r="X852" s="63"/>
      <c r="Y852" s="53" t="s">
        <v>1348</v>
      </c>
      <c r="Z852" s="63" t="s">
        <v>1163</v>
      </c>
    </row>
    <row r="853">
      <c r="A853" s="75" t="s">
        <v>1349</v>
      </c>
      <c r="B853" s="94">
        <v>9.064110081E9</v>
      </c>
      <c r="C853" s="75" t="s">
        <v>12</v>
      </c>
      <c r="D853" s="76">
        <v>45954.25728009259</v>
      </c>
      <c r="E853" s="75" t="s">
        <v>86</v>
      </c>
      <c r="F853" s="75" t="s">
        <v>129</v>
      </c>
      <c r="G853" s="77" t="s">
        <v>14</v>
      </c>
      <c r="H853" s="77">
        <v>1.0</v>
      </c>
      <c r="I853" s="80"/>
      <c r="J853" s="77">
        <v>1.0</v>
      </c>
      <c r="K853" s="79" t="s">
        <v>19</v>
      </c>
      <c r="L853" s="79">
        <v>50.0</v>
      </c>
      <c r="M853" s="80"/>
      <c r="N853" s="79">
        <v>50.0</v>
      </c>
      <c r="O853" s="81">
        <f t="array" ref="O853">IF(A853="", "", (IFNA(IF(A853="", "", INDEX(UpdateSheet!$L:$L, MATCH(1, (UpdateSheet!$G:$G=MAXIFS(UpdateSheet!$G:$G, UpdateSheet!$H:$H, G853, UpdateSheet!$G:$G, "&lt;=" &amp; D853)) * (UpdateSheet!$H:$H=G853), 0))), "") * J853) +
(IFNA(IF(A853="", "", INDEX(UpdateSheet!$P:$P, MATCH(1, (UpdateSheet!$G:$G=MAXIFS(UpdateSheet!$G:$G, UpdateSheet!$M:$M, K853, UpdateSheet!$G:$G, "&lt;=" &amp; D853)) * (UpdateSheet!$M:$M=K853), 0))), "") * N853)
)
</f>
        <v>17000</v>
      </c>
      <c r="P853" s="86"/>
      <c r="Q853" s="82">
        <f t="array" ref="Q853">IF(A853="", "", (IFNA(IF(A853="", "", INDEX(UpdateSheet!$K:$K, MATCH(1, (UpdateSheet!$G:$G=MAXIFS(UpdateSheet!$G:$G, UpdateSheet!$H:$H, G853, UpdateSheet!$I:$I, J853, UpdateSheet!$G:$G, "&lt;=" &amp; D853)) * (UpdateSheet!$H:$H=G853) *(UpdateSheet!$I:$I=J853), 0))), "")) +
(IFNA(IF(A853="", "", INDEX(UpdateSheet!$O:$O, MATCH(1, (UpdateSheet!$G:$G=MAXIFS(UpdateSheet!$G:$G, UpdateSheet!$M:$M, K853,UpdateSheet!$N:$N, N853, UpdateSheet!$G:$G, "&lt;=" &amp; D853)) * (UpdateSheet!$M:$M=K853) *(UpdateSheet!$N:$N=N853), 0))), ""))
)
</f>
        <v>66000</v>
      </c>
      <c r="R853" s="81">
        <v>49000.0</v>
      </c>
      <c r="S853" s="63" t="str">
        <f t="shared" si="79"/>
        <v>Pending</v>
      </c>
      <c r="T853" s="87"/>
      <c r="U853" s="84" t="s">
        <v>97</v>
      </c>
      <c r="V853" s="84" t="s">
        <v>97</v>
      </c>
      <c r="W853" s="85" t="b">
        <f t="shared" si="1"/>
        <v>0</v>
      </c>
      <c r="X853" s="63"/>
      <c r="Y853" s="53" t="s">
        <v>1350</v>
      </c>
      <c r="Z853" s="63" t="s">
        <v>1163</v>
      </c>
    </row>
    <row r="854">
      <c r="A854" s="75" t="s">
        <v>1351</v>
      </c>
      <c r="B854" s="94">
        <v>7.013507245E9</v>
      </c>
      <c r="C854" s="75" t="s">
        <v>62</v>
      </c>
      <c r="D854" s="76">
        <v>45954.29834490741</v>
      </c>
      <c r="E854" s="75" t="s">
        <v>86</v>
      </c>
      <c r="F854" s="75" t="s">
        <v>129</v>
      </c>
      <c r="G854" s="77" t="s">
        <v>14</v>
      </c>
      <c r="H854" s="77">
        <v>1.0</v>
      </c>
      <c r="I854" s="80"/>
      <c r="J854" s="77">
        <v>1.0</v>
      </c>
      <c r="K854" s="79" t="s">
        <v>97</v>
      </c>
      <c r="L854" s="79"/>
      <c r="M854" s="80"/>
      <c r="N854" s="79"/>
      <c r="O854" s="81">
        <f t="array" ref="O854">IF(A854="", "", (IFNA(IF(A854="", "", INDEX(UpdateSheet!$L:$L, MATCH(1, (UpdateSheet!$G:$G=MAXIFS(UpdateSheet!$G:$G, UpdateSheet!$H:$H, G854, UpdateSheet!$G:$G, "&lt;=" &amp; D854)) * (UpdateSheet!$H:$H=G854), 0))), "") * J854) +
(IFNA(IF(A854="", "", INDEX(UpdateSheet!$P:$P, MATCH(1, (UpdateSheet!$G:$G=MAXIFS(UpdateSheet!$G:$G, UpdateSheet!$M:$M, K854, UpdateSheet!$G:$G, "&lt;=" &amp; D854)) * (UpdateSheet!$M:$M=K854), 0))), "") * N854)
)
</f>
        <v>9500</v>
      </c>
      <c r="P854" s="55">
        <v>5000.0</v>
      </c>
      <c r="Q854" s="82">
        <f t="array" ref="Q854">IF(A854="", "", (IFNA(IF(A854="", "", INDEX(UpdateSheet!$K:$K, MATCH(1, (UpdateSheet!$G:$G=MAXIFS(UpdateSheet!$G:$G, UpdateSheet!$H:$H, G854, UpdateSheet!$I:$I, J854, UpdateSheet!$G:$G, "&lt;=" &amp; D854)) * (UpdateSheet!$H:$H=G854) *(UpdateSheet!$I:$I=J854), 0))), "")) +
(IFNA(IF(A854="", "", INDEX(UpdateSheet!$O:$O, MATCH(1, (UpdateSheet!$G:$G=MAXIFS(UpdateSheet!$G:$G, UpdateSheet!$M:$M, K854,UpdateSheet!$N:$N, N854, UpdateSheet!$G:$G, "&lt;=" &amp; D854)) * (UpdateSheet!$M:$M=K854) *(UpdateSheet!$N:$N=N854), 0))), ""))
)
</f>
        <v>35500</v>
      </c>
      <c r="R854" s="81">
        <v>21000.0</v>
      </c>
      <c r="S854" s="53" t="s">
        <v>72</v>
      </c>
      <c r="T854" s="83">
        <v>45961.0</v>
      </c>
      <c r="U854" s="84" t="s">
        <v>86</v>
      </c>
      <c r="V854" s="84" t="s">
        <v>129</v>
      </c>
      <c r="W854" s="85" t="b">
        <f t="shared" si="1"/>
        <v>1</v>
      </c>
      <c r="X854" s="53" t="s">
        <v>60</v>
      </c>
      <c r="Y854" s="53"/>
      <c r="Z854" s="63" t="s">
        <v>1163</v>
      </c>
    </row>
    <row r="855">
      <c r="A855" s="75" t="s">
        <v>1352</v>
      </c>
      <c r="B855" s="94">
        <v>8.140937657E9</v>
      </c>
      <c r="C855" s="75" t="s">
        <v>131</v>
      </c>
      <c r="D855" s="76">
        <v>45954.367986111116</v>
      </c>
      <c r="E855" s="75" t="s">
        <v>86</v>
      </c>
      <c r="F855" s="75" t="s">
        <v>129</v>
      </c>
      <c r="G855" s="77" t="s">
        <v>14</v>
      </c>
      <c r="H855" s="77">
        <v>1.0</v>
      </c>
      <c r="I855" s="80"/>
      <c r="J855" s="77">
        <v>1.0</v>
      </c>
      <c r="K855" s="79" t="s">
        <v>97</v>
      </c>
      <c r="L855" s="79"/>
      <c r="M855" s="80"/>
      <c r="N855" s="79"/>
      <c r="O855" s="81">
        <f t="array" ref="O855">IF(A855="", "", (IFNA(IF(A855="", "", INDEX(UpdateSheet!$L:$L, MATCH(1, (UpdateSheet!$G:$G=MAXIFS(UpdateSheet!$G:$G, UpdateSheet!$H:$H, G855, UpdateSheet!$G:$G, "&lt;=" &amp; D855)) * (UpdateSheet!$H:$H=G855), 0))), "") * J855) +
(IFNA(IF(A855="", "", INDEX(UpdateSheet!$P:$P, MATCH(1, (UpdateSheet!$G:$G=MAXIFS(UpdateSheet!$G:$G, UpdateSheet!$M:$M, K855, UpdateSheet!$G:$G, "&lt;=" &amp; D855)) * (UpdateSheet!$M:$M=K855), 0))), "") * N855)
)
</f>
        <v>9500</v>
      </c>
      <c r="P855" s="55">
        <v>6000.0</v>
      </c>
      <c r="Q855" s="82">
        <f t="array" ref="Q855">IF(A855="", "", (IFNA(IF(A855="", "", INDEX(UpdateSheet!$K:$K, MATCH(1, (UpdateSheet!$G:$G=MAXIFS(UpdateSheet!$G:$G, UpdateSheet!$H:$H, G855, UpdateSheet!$I:$I, J855, UpdateSheet!$G:$G, "&lt;=" &amp; D855)) * (UpdateSheet!$H:$H=G855) *(UpdateSheet!$I:$I=J855), 0))), "")) +
(IFNA(IF(A855="", "", INDEX(UpdateSheet!$O:$O, MATCH(1, (UpdateSheet!$G:$G=MAXIFS(UpdateSheet!$G:$G, UpdateSheet!$M:$M, K855,UpdateSheet!$N:$N, N855, UpdateSheet!$G:$G, "&lt;=" &amp; D855)) * (UpdateSheet!$M:$M=K855) *(UpdateSheet!$N:$N=N855), 0))), ""))
)
</f>
        <v>35500</v>
      </c>
      <c r="R855" s="81">
        <v>20000.0</v>
      </c>
      <c r="S855" s="53" t="s">
        <v>72</v>
      </c>
      <c r="T855" s="83">
        <v>45955.0</v>
      </c>
      <c r="U855" s="84" t="s">
        <v>86</v>
      </c>
      <c r="V855" s="84" t="s">
        <v>129</v>
      </c>
      <c r="W855" s="85" t="b">
        <f t="shared" si="1"/>
        <v>1</v>
      </c>
      <c r="X855" s="53" t="s">
        <v>55</v>
      </c>
      <c r="Y855" s="63"/>
      <c r="Z855" s="63" t="s">
        <v>1163</v>
      </c>
    </row>
    <row r="856">
      <c r="A856" s="75" t="s">
        <v>1353</v>
      </c>
      <c r="B856" s="94">
        <v>8.084942031E9</v>
      </c>
      <c r="C856" s="75" t="s">
        <v>131</v>
      </c>
      <c r="D856" s="76">
        <v>45954.413356481484</v>
      </c>
      <c r="E856" s="75" t="s">
        <v>86</v>
      </c>
      <c r="F856" s="75" t="s">
        <v>129</v>
      </c>
      <c r="G856" s="77" t="s">
        <v>14</v>
      </c>
      <c r="H856" s="77">
        <v>3.0</v>
      </c>
      <c r="I856" s="80"/>
      <c r="J856" s="77">
        <v>3.0</v>
      </c>
      <c r="K856" s="79" t="s">
        <v>19</v>
      </c>
      <c r="L856" s="79">
        <v>200.0</v>
      </c>
      <c r="M856" s="80"/>
      <c r="N856" s="79">
        <v>200.0</v>
      </c>
      <c r="O856" s="81">
        <f t="array" ref="O856">IF(A856="", "", (IFNA(IF(A856="", "", INDEX(UpdateSheet!$L:$L, MATCH(1, (UpdateSheet!$G:$G=MAXIFS(UpdateSheet!$G:$G, UpdateSheet!$H:$H, G856, UpdateSheet!$G:$G, "&lt;=" &amp; D856)) * (UpdateSheet!$H:$H=G856), 0))), "") * J856) +
(IFNA(IF(A856="", "", INDEX(UpdateSheet!$P:$P, MATCH(1, (UpdateSheet!$G:$G=MAXIFS(UpdateSheet!$G:$G, UpdateSheet!$M:$M, K856, UpdateSheet!$G:$G, "&lt;=" &amp; D856)) * (UpdateSheet!$M:$M=K856), 0))), "") * N856)
)
</f>
        <v>58500</v>
      </c>
      <c r="P856" s="55">
        <v>4000.0</v>
      </c>
      <c r="Q856" s="82">
        <f t="array" ref="Q856">IF(A856="", "", (IFNA(IF(A856="", "", INDEX(UpdateSheet!$K:$K, MATCH(1, (UpdateSheet!$G:$G=MAXIFS(UpdateSheet!$G:$G, UpdateSheet!$H:$H, G856, UpdateSheet!$I:$I, J856, UpdateSheet!$G:$G, "&lt;=" &amp; D856)) * (UpdateSheet!$H:$H=G856) *(UpdateSheet!$I:$I=J856), 0))), "")) +
(IFNA(IF(A856="", "", INDEX(UpdateSheet!$O:$O, MATCH(1, (UpdateSheet!$G:$G=MAXIFS(UpdateSheet!$G:$G, UpdateSheet!$M:$M, K856,UpdateSheet!$N:$N, N856, UpdateSheet!$G:$G, "&lt;=" &amp; D856)) * (UpdateSheet!$M:$M=K856) *(UpdateSheet!$N:$N=N856), 0))), ""))
)
</f>
        <v>146000</v>
      </c>
      <c r="R856" s="81">
        <v>83500.0</v>
      </c>
      <c r="S856" s="53" t="s">
        <v>72</v>
      </c>
      <c r="T856" s="83">
        <v>45955.0</v>
      </c>
      <c r="U856" s="84" t="s">
        <v>86</v>
      </c>
      <c r="V856" s="84" t="s">
        <v>129</v>
      </c>
      <c r="W856" s="85" t="b">
        <f t="shared" si="1"/>
        <v>1</v>
      </c>
      <c r="X856" s="53" t="s">
        <v>55</v>
      </c>
      <c r="Y856" s="63"/>
      <c r="Z856" s="63" t="s">
        <v>1163</v>
      </c>
    </row>
    <row r="857">
      <c r="A857" s="75" t="s">
        <v>1354</v>
      </c>
      <c r="B857" s="94">
        <v>8.03347747E9</v>
      </c>
      <c r="C857" s="75" t="s">
        <v>12</v>
      </c>
      <c r="D857" s="76">
        <v>45954.4262962963</v>
      </c>
      <c r="E857" s="75" t="s">
        <v>86</v>
      </c>
      <c r="F857" s="75" t="s">
        <v>129</v>
      </c>
      <c r="G857" s="77" t="s">
        <v>14</v>
      </c>
      <c r="H857" s="77">
        <v>4.0</v>
      </c>
      <c r="I857" s="80"/>
      <c r="J857" s="77">
        <v>4.0</v>
      </c>
      <c r="K857" s="79" t="s">
        <v>97</v>
      </c>
      <c r="L857" s="79"/>
      <c r="M857" s="50"/>
      <c r="N857" s="79"/>
      <c r="O857" s="81">
        <f t="array" ref="O857">IF(A857="", "", (IFNA(IF(A857="", "", INDEX(UpdateSheet!$L:$L, MATCH(1, (UpdateSheet!$G:$G=MAXIFS(UpdateSheet!$G:$G, UpdateSheet!$H:$H, G857, UpdateSheet!$G:$G, "&lt;=" &amp; D857)) * (UpdateSheet!$H:$H=G857), 0))), "") * J857) +
(IFNA(IF(A857="", "", INDEX(UpdateSheet!$P:$P, MATCH(1, (UpdateSheet!$G:$G=MAXIFS(UpdateSheet!$G:$G, UpdateSheet!$M:$M, K857, UpdateSheet!$G:$G, "&lt;=" &amp; D857)) * (UpdateSheet!$M:$M=K857), 0))), "") * N857)
)
</f>
        <v>38000</v>
      </c>
      <c r="P857" s="55">
        <v>6500.0</v>
      </c>
      <c r="Q857" s="82">
        <f t="array" ref="Q857">IF(A857="", "", (IFNA(IF(A857="", "", INDEX(UpdateSheet!$K:$K, MATCH(1, (UpdateSheet!$G:$G=MAXIFS(UpdateSheet!$G:$G, UpdateSheet!$H:$H, G857, UpdateSheet!$I:$I, J857, UpdateSheet!$G:$G, "&lt;=" &amp; D857)) * (UpdateSheet!$H:$H=G857) *(UpdateSheet!$I:$I=J857), 0))), "")) +
(IFNA(IF(A857="", "", INDEX(UpdateSheet!$O:$O, MATCH(1, (UpdateSheet!$G:$G=MAXIFS(UpdateSheet!$G:$G, UpdateSheet!$M:$M, K857,UpdateSheet!$N:$N, N857, UpdateSheet!$G:$G, "&lt;=" &amp; D857)) * (UpdateSheet!$M:$M=K857) *(UpdateSheet!$N:$N=N857), 0))), ""))
)
</f>
        <v>82500</v>
      </c>
      <c r="R857" s="81">
        <v>38000.0</v>
      </c>
      <c r="S857" s="53" t="s">
        <v>72</v>
      </c>
      <c r="T857" s="83">
        <v>45957.0</v>
      </c>
      <c r="U857" s="84" t="s">
        <v>86</v>
      </c>
      <c r="V857" s="84" t="s">
        <v>129</v>
      </c>
      <c r="W857" s="85" t="b">
        <f t="shared" si="1"/>
        <v>1</v>
      </c>
      <c r="X857" s="53" t="s">
        <v>11</v>
      </c>
      <c r="Y857" s="53" t="s">
        <v>1355</v>
      </c>
      <c r="Z857" s="63" t="s">
        <v>1163</v>
      </c>
    </row>
    <row r="858">
      <c r="A858" s="75" t="s">
        <v>1356</v>
      </c>
      <c r="B858" s="94">
        <v>8.060079943E9</v>
      </c>
      <c r="C858" s="75" t="s">
        <v>211</v>
      </c>
      <c r="D858" s="76">
        <v>45954.504907407405</v>
      </c>
      <c r="E858" s="75" t="s">
        <v>86</v>
      </c>
      <c r="F858" s="75" t="s">
        <v>129</v>
      </c>
      <c r="G858" s="77" t="s">
        <v>14</v>
      </c>
      <c r="H858" s="77">
        <v>1.0</v>
      </c>
      <c r="I858" s="80"/>
      <c r="J858" s="77">
        <v>1.0</v>
      </c>
      <c r="K858" s="79" t="s">
        <v>97</v>
      </c>
      <c r="L858" s="79"/>
      <c r="M858" s="80"/>
      <c r="N858" s="79"/>
      <c r="O858" s="81">
        <f t="array" ref="O858">IF(A858="", "", (IFNA(IF(A858="", "", INDEX(UpdateSheet!$L:$L, MATCH(1, (UpdateSheet!$G:$G=MAXIFS(UpdateSheet!$G:$G, UpdateSheet!$H:$H, G858, UpdateSheet!$G:$G, "&lt;=" &amp; D858)) * (UpdateSheet!$H:$H=G858), 0))), "") * J858) +
(IFNA(IF(A858="", "", INDEX(UpdateSheet!$P:$P, MATCH(1, (UpdateSheet!$G:$G=MAXIFS(UpdateSheet!$G:$G, UpdateSheet!$M:$M, K858, UpdateSheet!$G:$G, "&lt;=" &amp; D858)) * (UpdateSheet!$M:$M=K858), 0))), "") * N858)
)
</f>
        <v>9500</v>
      </c>
      <c r="P858" s="55">
        <v>5500.0</v>
      </c>
      <c r="Q858" s="82">
        <f t="array" ref="Q858">IF(A858="", "", (IFNA(IF(A858="", "", INDEX(UpdateSheet!$K:$K, MATCH(1, (UpdateSheet!$G:$G=MAXIFS(UpdateSheet!$G:$G, UpdateSheet!$H:$H, G858, UpdateSheet!$I:$I, J858, UpdateSheet!$G:$G, "&lt;=" &amp; D858)) * (UpdateSheet!$H:$H=G858) *(UpdateSheet!$I:$I=J858), 0))), "")) +
(IFNA(IF(A858="", "", INDEX(UpdateSheet!$O:$O, MATCH(1, (UpdateSheet!$G:$G=MAXIFS(UpdateSheet!$G:$G, UpdateSheet!$M:$M, K858,UpdateSheet!$N:$N, N858, UpdateSheet!$G:$G, "&lt;=" &amp; D858)) * (UpdateSheet!$M:$M=K858) *(UpdateSheet!$N:$N=N858), 0))), ""))
)
</f>
        <v>35500</v>
      </c>
      <c r="R858" s="81">
        <v>20500.0</v>
      </c>
      <c r="S858" s="53" t="s">
        <v>72</v>
      </c>
      <c r="T858" s="83">
        <v>45959.0</v>
      </c>
      <c r="U858" s="84" t="s">
        <v>86</v>
      </c>
      <c r="V858" s="84" t="s">
        <v>129</v>
      </c>
      <c r="W858" s="85" t="b">
        <f t="shared" si="1"/>
        <v>1</v>
      </c>
      <c r="X858" s="53" t="s">
        <v>53</v>
      </c>
      <c r="Y858" s="63"/>
      <c r="Z858" s="63" t="s">
        <v>1163</v>
      </c>
    </row>
    <row r="859">
      <c r="A859" s="75" t="s">
        <v>1357</v>
      </c>
      <c r="B859" s="94">
        <v>8.033883908E9</v>
      </c>
      <c r="C859" s="75" t="s">
        <v>62</v>
      </c>
      <c r="D859" s="76">
        <v>45954.538356481484</v>
      </c>
      <c r="E859" s="75" t="s">
        <v>86</v>
      </c>
      <c r="F859" s="75" t="s">
        <v>129</v>
      </c>
      <c r="G859" s="77" t="s">
        <v>14</v>
      </c>
      <c r="H859" s="77">
        <v>2.0</v>
      </c>
      <c r="I859" s="80"/>
      <c r="J859" s="77">
        <v>2.0</v>
      </c>
      <c r="K859" s="79" t="s">
        <v>97</v>
      </c>
      <c r="L859" s="79"/>
      <c r="M859" s="80"/>
      <c r="N859" s="79"/>
      <c r="O859" s="81">
        <f t="array" ref="O859">IF(A859="", "", (IFNA(IF(A859="", "", INDEX(UpdateSheet!$L:$L, MATCH(1, (UpdateSheet!$G:$G=MAXIFS(UpdateSheet!$G:$G, UpdateSheet!$H:$H, G859, UpdateSheet!$G:$G, "&lt;=" &amp; D859)) * (UpdateSheet!$H:$H=G859), 0))), "") * J859) +
(IFNA(IF(A859="", "", INDEX(UpdateSheet!$P:$P, MATCH(1, (UpdateSheet!$G:$G=MAXIFS(UpdateSheet!$G:$G, UpdateSheet!$M:$M, K859, UpdateSheet!$G:$G, "&lt;=" &amp; D859)) * (UpdateSheet!$M:$M=K859), 0))), "") * N859)
)
</f>
        <v>19000</v>
      </c>
      <c r="P859" s="55">
        <v>5000.0</v>
      </c>
      <c r="Q859" s="82">
        <f t="array" ref="Q859">IF(A859="", "", (IFNA(IF(A859="", "", INDEX(UpdateSheet!$K:$K, MATCH(1, (UpdateSheet!$G:$G=MAXIFS(UpdateSheet!$G:$G, UpdateSheet!$H:$H, G859, UpdateSheet!$I:$I, J859, UpdateSheet!$G:$G, "&lt;=" &amp; D859)) * (UpdateSheet!$H:$H=G859) *(UpdateSheet!$I:$I=J859), 0))), "")) +
(IFNA(IF(A859="", "", INDEX(UpdateSheet!$O:$O, MATCH(1, (UpdateSheet!$G:$G=MAXIFS(UpdateSheet!$G:$G, UpdateSheet!$M:$M, K859,UpdateSheet!$N:$N, N859, UpdateSheet!$G:$G, "&lt;=" &amp; D859)) * (UpdateSheet!$M:$M=K859) *(UpdateSheet!$N:$N=N859), 0))), ""))
)
</f>
        <v>49500</v>
      </c>
      <c r="R859" s="81">
        <v>25500.0</v>
      </c>
      <c r="S859" s="53" t="s">
        <v>72</v>
      </c>
      <c r="T859" s="83">
        <v>45955.0</v>
      </c>
      <c r="U859" s="84" t="s">
        <v>86</v>
      </c>
      <c r="V859" s="84" t="s">
        <v>129</v>
      </c>
      <c r="W859" s="85" t="b">
        <f t="shared" si="1"/>
        <v>1</v>
      </c>
      <c r="X859" s="53" t="s">
        <v>60</v>
      </c>
      <c r="Y859" s="53"/>
      <c r="Z859" s="63" t="s">
        <v>1163</v>
      </c>
    </row>
    <row r="860">
      <c r="A860" s="75" t="s">
        <v>1358</v>
      </c>
      <c r="B860" s="94">
        <v>8.167220989E9</v>
      </c>
      <c r="C860" s="75" t="s">
        <v>134</v>
      </c>
      <c r="D860" s="76">
        <v>45954.78666666667</v>
      </c>
      <c r="E860" s="75" t="s">
        <v>86</v>
      </c>
      <c r="F860" s="75" t="s">
        <v>129</v>
      </c>
      <c r="G860" s="77" t="s">
        <v>14</v>
      </c>
      <c r="H860" s="77">
        <v>1.0</v>
      </c>
      <c r="I860" s="80"/>
      <c r="J860" s="77">
        <v>1.0</v>
      </c>
      <c r="K860" s="79" t="s">
        <v>97</v>
      </c>
      <c r="L860" s="79"/>
      <c r="M860" s="80"/>
      <c r="N860" s="79"/>
      <c r="O860" s="81">
        <f t="array" ref="O860">IF(A860="", "", (IFNA(IF(A860="", "", INDEX(UpdateSheet!$L:$L, MATCH(1, (UpdateSheet!$G:$G=MAXIFS(UpdateSheet!$G:$G, UpdateSheet!$H:$H, G860, UpdateSheet!$G:$G, "&lt;=" &amp; D860)) * (UpdateSheet!$H:$H=G860), 0))), "") * J860) +
(IFNA(IF(A860="", "", INDEX(UpdateSheet!$P:$P, MATCH(1, (UpdateSheet!$G:$G=MAXIFS(UpdateSheet!$G:$G, UpdateSheet!$M:$M, K860, UpdateSheet!$G:$G, "&lt;=" &amp; D860)) * (UpdateSheet!$M:$M=K860), 0))), "") * N860)
)
</f>
        <v>9500</v>
      </c>
      <c r="P860" s="86"/>
      <c r="Q860" s="82">
        <f t="array" ref="Q860">IF(A860="", "", (IFNA(IF(A860="", "", INDEX(UpdateSheet!$K:$K, MATCH(1, (UpdateSheet!$G:$G=MAXIFS(UpdateSheet!$G:$G, UpdateSheet!$H:$H, G860, UpdateSheet!$I:$I, J860, UpdateSheet!$G:$G, "&lt;=" &amp; D860)) * (UpdateSheet!$H:$H=G860) *(UpdateSheet!$I:$I=J860), 0))), "")) +
(IFNA(IF(A860="", "", INDEX(UpdateSheet!$O:$O, MATCH(1, (UpdateSheet!$G:$G=MAXIFS(UpdateSheet!$G:$G, UpdateSheet!$M:$M, K860,UpdateSheet!$N:$N, N860, UpdateSheet!$G:$G, "&lt;=" &amp; D860)) * (UpdateSheet!$M:$M=K860) *(UpdateSheet!$N:$N=N860), 0))), ""))
)
</f>
        <v>35500</v>
      </c>
      <c r="R860" s="81">
        <v>26000.0</v>
      </c>
      <c r="S860" s="53" t="s">
        <v>126</v>
      </c>
      <c r="T860" s="83">
        <v>45958.0</v>
      </c>
      <c r="U860" s="84" t="s">
        <v>86</v>
      </c>
      <c r="V860" s="84" t="s">
        <v>129</v>
      </c>
      <c r="W860" s="85" t="b">
        <f t="shared" si="1"/>
        <v>1</v>
      </c>
      <c r="X860" s="63"/>
      <c r="Y860" s="53" t="s">
        <v>1359</v>
      </c>
      <c r="Z860" s="63" t="s">
        <v>1163</v>
      </c>
    </row>
    <row r="861">
      <c r="A861" s="75" t="s">
        <v>1360</v>
      </c>
      <c r="B861" s="94">
        <v>8.023905572E9</v>
      </c>
      <c r="C861" s="75" t="s">
        <v>62</v>
      </c>
      <c r="D861" s="76">
        <v>45954.90899305556</v>
      </c>
      <c r="E861" s="75" t="s">
        <v>86</v>
      </c>
      <c r="F861" s="75" t="s">
        <v>129</v>
      </c>
      <c r="G861" s="77" t="s">
        <v>14</v>
      </c>
      <c r="H861" s="77">
        <v>2.0</v>
      </c>
      <c r="I861" s="80"/>
      <c r="J861" s="77">
        <v>2.0</v>
      </c>
      <c r="K861" s="79" t="s">
        <v>97</v>
      </c>
      <c r="L861" s="79"/>
      <c r="M861" s="80"/>
      <c r="N861" s="79"/>
      <c r="O861" s="81">
        <f t="array" ref="O861">IF(A861="", "", (IFNA(IF(A861="", "", INDEX(UpdateSheet!$L:$L, MATCH(1, (UpdateSheet!$G:$G=MAXIFS(UpdateSheet!$G:$G, UpdateSheet!$H:$H, G861, UpdateSheet!$G:$G, "&lt;=" &amp; D861)) * (UpdateSheet!$H:$H=G861), 0))), "") * J861) +
(IFNA(IF(A861="", "", INDEX(UpdateSheet!$P:$P, MATCH(1, (UpdateSheet!$G:$G=MAXIFS(UpdateSheet!$G:$G, UpdateSheet!$M:$M, K861, UpdateSheet!$G:$G, "&lt;=" &amp; D861)) * (UpdateSheet!$M:$M=K861), 0))), "") * N861)
)
</f>
        <v>19000</v>
      </c>
      <c r="P861" s="86"/>
      <c r="Q861" s="82">
        <f t="array" ref="Q861">IF(A861="", "", (IFNA(IF(A861="", "", INDEX(UpdateSheet!$K:$K, MATCH(1, (UpdateSheet!$G:$G=MAXIFS(UpdateSheet!$G:$G, UpdateSheet!$H:$H, G861, UpdateSheet!$I:$I, J861, UpdateSheet!$G:$G, "&lt;=" &amp; D861)) * (UpdateSheet!$H:$H=G861) *(UpdateSheet!$I:$I=J861), 0))), "")) +
(IFNA(IF(A861="", "", INDEX(UpdateSheet!$O:$O, MATCH(1, (UpdateSheet!$G:$G=MAXIFS(UpdateSheet!$G:$G, UpdateSheet!$M:$M, K861,UpdateSheet!$N:$N, N861, UpdateSheet!$G:$G, "&lt;=" &amp; D861)) * (UpdateSheet!$M:$M=K861) *(UpdateSheet!$N:$N=N861), 0))), ""))
)
</f>
        <v>49500</v>
      </c>
      <c r="R861" s="81">
        <v>30500.0</v>
      </c>
      <c r="S861" s="63" t="str">
        <f t="shared" ref="S861:S863" si="80">if(A861="","","Pending")</f>
        <v>Pending</v>
      </c>
      <c r="T861" s="87"/>
      <c r="U861" s="84" t="s">
        <v>97</v>
      </c>
      <c r="V861" s="84" t="s">
        <v>97</v>
      </c>
      <c r="W861" s="85" t="b">
        <f t="shared" si="1"/>
        <v>0</v>
      </c>
      <c r="X861" s="63"/>
      <c r="Y861" s="53" t="s">
        <v>1361</v>
      </c>
      <c r="Z861" s="63" t="s">
        <v>1163</v>
      </c>
    </row>
    <row r="862">
      <c r="A862" s="75" t="s">
        <v>1362</v>
      </c>
      <c r="B862" s="94">
        <v>8.034607559E9</v>
      </c>
      <c r="C862" s="75" t="s">
        <v>236</v>
      </c>
      <c r="D862" s="76">
        <v>45955.37050925926</v>
      </c>
      <c r="E862" s="75" t="s">
        <v>86</v>
      </c>
      <c r="F862" s="75" t="s">
        <v>129</v>
      </c>
      <c r="G862" s="77" t="s">
        <v>14</v>
      </c>
      <c r="H862" s="77">
        <v>2.0</v>
      </c>
      <c r="I862" s="80"/>
      <c r="J862" s="77">
        <v>2.0</v>
      </c>
      <c r="K862" s="79" t="s">
        <v>97</v>
      </c>
      <c r="L862" s="79"/>
      <c r="M862" s="80"/>
      <c r="N862" s="79"/>
      <c r="O862" s="81">
        <f t="array" ref="O862">IF(A862="", "", (IFNA(IF(A862="", "", INDEX(UpdateSheet!$L:$L, MATCH(1, (UpdateSheet!$G:$G=MAXIFS(UpdateSheet!$G:$G, UpdateSheet!$H:$H, G862, UpdateSheet!$G:$G, "&lt;=" &amp; D862)) * (UpdateSheet!$H:$H=G862), 0))), "") * J862) +
(IFNA(IF(A862="", "", INDEX(UpdateSheet!$P:$P, MATCH(1, (UpdateSheet!$G:$G=MAXIFS(UpdateSheet!$G:$G, UpdateSheet!$M:$M, K862, UpdateSheet!$G:$G, "&lt;=" &amp; D862)) * (UpdateSheet!$M:$M=K862), 0))), "") * N862)
)
</f>
        <v>19000</v>
      </c>
      <c r="P862" s="86"/>
      <c r="Q862" s="82">
        <f t="array" ref="Q862">IF(A862="", "", (IFNA(IF(A862="", "", INDEX(UpdateSheet!$K:$K, MATCH(1, (UpdateSheet!$G:$G=MAXIFS(UpdateSheet!$G:$G, UpdateSheet!$H:$H, G862, UpdateSheet!$I:$I, J862, UpdateSheet!$G:$G, "&lt;=" &amp; D862)) * (UpdateSheet!$H:$H=G862) *(UpdateSheet!$I:$I=J862), 0))), "")) +
(IFNA(IF(A862="", "", INDEX(UpdateSheet!$O:$O, MATCH(1, (UpdateSheet!$G:$G=MAXIFS(UpdateSheet!$G:$G, UpdateSheet!$M:$M, K862,UpdateSheet!$N:$N, N862, UpdateSheet!$G:$G, "&lt;=" &amp; D862)) * (UpdateSheet!$M:$M=K862) *(UpdateSheet!$N:$N=N862), 0))), ""))
)
</f>
        <v>49500</v>
      </c>
      <c r="R862" s="81">
        <v>30500.0</v>
      </c>
      <c r="S862" s="63" t="str">
        <f t="shared" si="80"/>
        <v>Pending</v>
      </c>
      <c r="T862" s="87"/>
      <c r="U862" s="84" t="s">
        <v>97</v>
      </c>
      <c r="V862" s="84" t="s">
        <v>97</v>
      </c>
      <c r="W862" s="85" t="b">
        <f t="shared" si="1"/>
        <v>0</v>
      </c>
      <c r="X862" s="63"/>
      <c r="Y862" s="53" t="s">
        <v>1363</v>
      </c>
      <c r="Z862" s="63" t="s">
        <v>1163</v>
      </c>
    </row>
    <row r="863">
      <c r="A863" s="75" t="s">
        <v>1364</v>
      </c>
      <c r="B863" s="94">
        <v>8.032523887E9</v>
      </c>
      <c r="C863" s="75" t="s">
        <v>153</v>
      </c>
      <c r="D863" s="76">
        <v>45957.33679398148</v>
      </c>
      <c r="E863" s="75" t="s">
        <v>86</v>
      </c>
      <c r="F863" s="75" t="s">
        <v>129</v>
      </c>
      <c r="G863" s="77" t="s">
        <v>14</v>
      </c>
      <c r="H863" s="77">
        <v>1.0</v>
      </c>
      <c r="I863" s="80"/>
      <c r="J863" s="77">
        <v>1.0</v>
      </c>
      <c r="K863" s="79" t="s">
        <v>19</v>
      </c>
      <c r="L863" s="79">
        <v>200.0</v>
      </c>
      <c r="M863" s="80"/>
      <c r="N863" s="79">
        <v>200.0</v>
      </c>
      <c r="O863" s="81">
        <f t="array" ref="O863">IF(A863="", "", (IFNA(IF(A863="", "", INDEX(UpdateSheet!$L:$L, MATCH(1, (UpdateSheet!$G:$G=MAXIFS(UpdateSheet!$G:$G, UpdateSheet!$H:$H, G863, UpdateSheet!$G:$G, "&lt;=" &amp; D863)) * (UpdateSheet!$H:$H=G863), 0))), "") * J863) +
(IFNA(IF(A863="", "", INDEX(UpdateSheet!$P:$P, MATCH(1, (UpdateSheet!$G:$G=MAXIFS(UpdateSheet!$G:$G, UpdateSheet!$M:$M, K863, UpdateSheet!$G:$G, "&lt;=" &amp; D863)) * (UpdateSheet!$M:$M=K863), 0))), "") * N863)
)
</f>
        <v>39500</v>
      </c>
      <c r="P863" s="86"/>
      <c r="Q863" s="82">
        <f t="array" ref="Q863">IF(A863="", "", (IFNA(IF(A863="", "", INDEX(UpdateSheet!$K:$K, MATCH(1, (UpdateSheet!$G:$G=MAXIFS(UpdateSheet!$G:$G, UpdateSheet!$H:$H, G863, UpdateSheet!$I:$I, J863, UpdateSheet!$G:$G, "&lt;=" &amp; D863)) * (UpdateSheet!$H:$H=G863) *(UpdateSheet!$I:$I=J863), 0))), "")) +
(IFNA(IF(A863="", "", INDEX(UpdateSheet!$O:$O, MATCH(1, (UpdateSheet!$G:$G=MAXIFS(UpdateSheet!$G:$G, UpdateSheet!$M:$M, K863,UpdateSheet!$N:$N, N863, UpdateSheet!$G:$G, "&lt;=" &amp; D863)) * (UpdateSheet!$M:$M=K863) *(UpdateSheet!$N:$N=N863), 0))), ""))
)
</f>
        <v>120000</v>
      </c>
      <c r="R863" s="81">
        <v>80500.0</v>
      </c>
      <c r="S863" s="63" t="str">
        <f t="shared" si="80"/>
        <v>Pending</v>
      </c>
      <c r="T863" s="87"/>
      <c r="U863" s="84" t="s">
        <v>97</v>
      </c>
      <c r="V863" s="84" t="s">
        <v>97</v>
      </c>
      <c r="W863" s="85" t="b">
        <f t="shared" si="1"/>
        <v>0</v>
      </c>
      <c r="X863" s="63"/>
      <c r="Y863" s="53" t="s">
        <v>688</v>
      </c>
      <c r="Z863" s="63" t="s">
        <v>1163</v>
      </c>
    </row>
    <row r="864">
      <c r="A864" s="75" t="s">
        <v>1365</v>
      </c>
      <c r="B864" s="94">
        <v>8.033333449E9</v>
      </c>
      <c r="C864" s="75" t="s">
        <v>12</v>
      </c>
      <c r="D864" s="76">
        <v>45957.34263888889</v>
      </c>
      <c r="E864" s="75" t="s">
        <v>86</v>
      </c>
      <c r="F864" s="75" t="s">
        <v>129</v>
      </c>
      <c r="G864" s="77" t="s">
        <v>14</v>
      </c>
      <c r="H864" s="77">
        <v>1.0</v>
      </c>
      <c r="I864" s="80"/>
      <c r="J864" s="77">
        <v>1.0</v>
      </c>
      <c r="K864" s="79" t="s">
        <v>97</v>
      </c>
      <c r="L864" s="79"/>
      <c r="M864" s="80"/>
      <c r="N864" s="79"/>
      <c r="O864" s="81">
        <f t="array" ref="O864">IF(A864="", "", (IFNA(IF(A864="", "", INDEX(UpdateSheet!$L:$L, MATCH(1, (UpdateSheet!$G:$G=MAXIFS(UpdateSheet!$G:$G, UpdateSheet!$H:$H, G864, UpdateSheet!$G:$G, "&lt;=" &amp; D864)) * (UpdateSheet!$H:$H=G864), 0))), "") * J864) +
(IFNA(IF(A864="", "", INDEX(UpdateSheet!$P:$P, MATCH(1, (UpdateSheet!$G:$G=MAXIFS(UpdateSheet!$G:$G, UpdateSheet!$M:$M, K864, UpdateSheet!$G:$G, "&lt;=" &amp; D864)) * (UpdateSheet!$M:$M=K864), 0))), "") * N864)
)
</f>
        <v>9500</v>
      </c>
      <c r="P864" s="55">
        <v>4000.0</v>
      </c>
      <c r="Q864" s="82">
        <f t="array" ref="Q864">IF(A864="", "", (IFNA(IF(A864="", "", INDEX(UpdateSheet!$K:$K, MATCH(1, (UpdateSheet!$G:$G=MAXIFS(UpdateSheet!$G:$G, UpdateSheet!$H:$H, G864, UpdateSheet!$I:$I, J864, UpdateSheet!$G:$G, "&lt;=" &amp; D864)) * (UpdateSheet!$H:$H=G864) *(UpdateSheet!$I:$I=J864), 0))), "")) +
(IFNA(IF(A864="", "", INDEX(UpdateSheet!$O:$O, MATCH(1, (UpdateSheet!$G:$G=MAXIFS(UpdateSheet!$G:$G, UpdateSheet!$M:$M, K864,UpdateSheet!$N:$N, N864, UpdateSheet!$G:$G, "&lt;=" &amp; D864)) * (UpdateSheet!$M:$M=K864) *(UpdateSheet!$N:$N=N864), 0))), ""))
)
</f>
        <v>35500</v>
      </c>
      <c r="R864" s="81">
        <v>22000.0</v>
      </c>
      <c r="S864" s="53" t="s">
        <v>72</v>
      </c>
      <c r="T864" s="83">
        <v>45959.0</v>
      </c>
      <c r="U864" s="84" t="s">
        <v>86</v>
      </c>
      <c r="V864" s="84" t="s">
        <v>129</v>
      </c>
      <c r="W864" s="85" t="b">
        <f t="shared" si="1"/>
        <v>1</v>
      </c>
      <c r="X864" s="53" t="s">
        <v>11</v>
      </c>
      <c r="Y864" s="53"/>
      <c r="Z864" s="63" t="s">
        <v>1163</v>
      </c>
    </row>
    <row r="865">
      <c r="A865" s="75" t="s">
        <v>1366</v>
      </c>
      <c r="B865" s="94">
        <v>7.039679118E9</v>
      </c>
      <c r="C865" s="75" t="s">
        <v>52</v>
      </c>
      <c r="D865" s="76">
        <v>45957.34637731481</v>
      </c>
      <c r="E865" s="75" t="s">
        <v>86</v>
      </c>
      <c r="F865" s="75" t="s">
        <v>129</v>
      </c>
      <c r="G865" s="77" t="s">
        <v>14</v>
      </c>
      <c r="H865" s="77">
        <v>1.0</v>
      </c>
      <c r="I865" s="80"/>
      <c r="J865" s="77">
        <v>1.0</v>
      </c>
      <c r="K865" s="79" t="s">
        <v>97</v>
      </c>
      <c r="L865" s="79"/>
      <c r="M865" s="80"/>
      <c r="N865" s="79"/>
      <c r="O865" s="81">
        <f t="array" ref="O865">IF(A865="", "", (IFNA(IF(A865="", "", INDEX(UpdateSheet!$L:$L, MATCH(1, (UpdateSheet!$G:$G=MAXIFS(UpdateSheet!$G:$G, UpdateSheet!$H:$H, G865, UpdateSheet!$G:$G, "&lt;=" &amp; D865)) * (UpdateSheet!$H:$H=G865), 0))), "") * J865) +
(IFNA(IF(A865="", "", INDEX(UpdateSheet!$P:$P, MATCH(1, (UpdateSheet!$G:$G=MAXIFS(UpdateSheet!$G:$G, UpdateSheet!$M:$M, K865, UpdateSheet!$G:$G, "&lt;=" &amp; D865)) * (UpdateSheet!$M:$M=K865), 0))), "") * N865)
)
</f>
        <v>9500</v>
      </c>
      <c r="P865" s="55">
        <v>4000.0</v>
      </c>
      <c r="Q865" s="82">
        <f t="array" ref="Q865">IF(A865="", "", (IFNA(IF(A865="", "", INDEX(UpdateSheet!$K:$K, MATCH(1, (UpdateSheet!$G:$G=MAXIFS(UpdateSheet!$G:$G, UpdateSheet!$H:$H, G865, UpdateSheet!$I:$I, J865, UpdateSheet!$G:$G, "&lt;=" &amp; D865)) * (UpdateSheet!$H:$H=G865) *(UpdateSheet!$I:$I=J865), 0))), "")) +
(IFNA(IF(A865="", "", INDEX(UpdateSheet!$O:$O, MATCH(1, (UpdateSheet!$G:$G=MAXIFS(UpdateSheet!$G:$G, UpdateSheet!$M:$M, K865,UpdateSheet!$N:$N, N865, UpdateSheet!$G:$G, "&lt;=" &amp; D865)) * (UpdateSheet!$M:$M=K865) *(UpdateSheet!$N:$N=N865), 0))), ""))
)
</f>
        <v>35500</v>
      </c>
      <c r="R865" s="81">
        <v>22000.0</v>
      </c>
      <c r="S865" s="53" t="s">
        <v>72</v>
      </c>
      <c r="T865" s="83">
        <v>45961.0</v>
      </c>
      <c r="U865" s="84" t="s">
        <v>86</v>
      </c>
      <c r="V865" s="84" t="s">
        <v>129</v>
      </c>
      <c r="W865" s="85" t="b">
        <f t="shared" si="1"/>
        <v>1</v>
      </c>
      <c r="X865" s="53" t="s">
        <v>51</v>
      </c>
      <c r="Y865" s="53"/>
      <c r="Z865" s="63" t="s">
        <v>1163</v>
      </c>
    </row>
    <row r="866">
      <c r="A866" s="75" t="s">
        <v>1367</v>
      </c>
      <c r="B866" s="94">
        <v>8.122910522E9</v>
      </c>
      <c r="C866" s="75" t="s">
        <v>211</v>
      </c>
      <c r="D866" s="76">
        <v>45957.35664351852</v>
      </c>
      <c r="E866" s="75" t="s">
        <v>86</v>
      </c>
      <c r="F866" s="75" t="s">
        <v>129</v>
      </c>
      <c r="G866" s="77" t="s">
        <v>14</v>
      </c>
      <c r="H866" s="77">
        <v>2.0</v>
      </c>
      <c r="I866" s="80"/>
      <c r="J866" s="77">
        <v>2.0</v>
      </c>
      <c r="K866" s="79" t="s">
        <v>97</v>
      </c>
      <c r="L866" s="79"/>
      <c r="M866" s="80"/>
      <c r="N866" s="79"/>
      <c r="O866" s="81">
        <f t="array" ref="O866">IF(A866="", "", (IFNA(IF(A866="", "", INDEX(UpdateSheet!$L:$L, MATCH(1, (UpdateSheet!$G:$G=MAXIFS(UpdateSheet!$G:$G, UpdateSheet!$H:$H, G866, UpdateSheet!$G:$G, "&lt;=" &amp; D866)) * (UpdateSheet!$H:$H=G866), 0))), "") * J866) +
(IFNA(IF(A866="", "", INDEX(UpdateSheet!$P:$P, MATCH(1, (UpdateSheet!$G:$G=MAXIFS(UpdateSheet!$G:$G, UpdateSheet!$M:$M, K866, UpdateSheet!$G:$G, "&lt;=" &amp; D866)) * (UpdateSheet!$M:$M=K866), 0))), "") * N866)
)
</f>
        <v>19000</v>
      </c>
      <c r="P866" s="86"/>
      <c r="Q866" s="82">
        <f t="array" ref="Q866">IF(A866="", "", (IFNA(IF(A866="", "", INDEX(UpdateSheet!$K:$K, MATCH(1, (UpdateSheet!$G:$G=MAXIFS(UpdateSheet!$G:$G, UpdateSheet!$H:$H, G866, UpdateSheet!$I:$I, J866, UpdateSheet!$G:$G, "&lt;=" &amp; D866)) * (UpdateSheet!$H:$H=G866) *(UpdateSheet!$I:$I=J866), 0))), "")) +
(IFNA(IF(A866="", "", INDEX(UpdateSheet!$O:$O, MATCH(1, (UpdateSheet!$G:$G=MAXIFS(UpdateSheet!$G:$G, UpdateSheet!$M:$M, K866,UpdateSheet!$N:$N, N866, UpdateSheet!$G:$G, "&lt;=" &amp; D866)) * (UpdateSheet!$M:$M=K866) *(UpdateSheet!$N:$N=N866), 0))), ""))
)
</f>
        <v>49500</v>
      </c>
      <c r="R866" s="81">
        <v>30500.0</v>
      </c>
      <c r="S866" s="63" t="str">
        <f>if(A866="","","Pending")</f>
        <v>Pending</v>
      </c>
      <c r="T866" s="87"/>
      <c r="U866" s="84" t="s">
        <v>97</v>
      </c>
      <c r="V866" s="84" t="s">
        <v>97</v>
      </c>
      <c r="W866" s="85" t="b">
        <f t="shared" si="1"/>
        <v>0</v>
      </c>
      <c r="X866" s="63"/>
      <c r="Y866" s="53" t="s">
        <v>1368</v>
      </c>
      <c r="Z866" s="63" t="s">
        <v>1163</v>
      </c>
    </row>
    <row r="867">
      <c r="A867" s="75" t="s">
        <v>1369</v>
      </c>
      <c r="B867" s="94">
        <v>8.13530593E9</v>
      </c>
      <c r="C867" s="75" t="s">
        <v>131</v>
      </c>
      <c r="D867" s="76">
        <v>45957.426157407404</v>
      </c>
      <c r="E867" s="75" t="s">
        <v>86</v>
      </c>
      <c r="F867" s="75" t="s">
        <v>129</v>
      </c>
      <c r="G867" s="77" t="s">
        <v>14</v>
      </c>
      <c r="H867" s="77">
        <v>1.0</v>
      </c>
      <c r="I867" s="80"/>
      <c r="J867" s="77">
        <v>1.0</v>
      </c>
      <c r="K867" s="79" t="s">
        <v>97</v>
      </c>
      <c r="L867" s="79"/>
      <c r="M867" s="80"/>
      <c r="N867" s="79"/>
      <c r="O867" s="81">
        <f t="array" ref="O867">IF(A867="", "", (IFNA(IF(A867="", "", INDEX(UpdateSheet!$L:$L, MATCH(1, (UpdateSheet!$G:$G=MAXIFS(UpdateSheet!$G:$G, UpdateSheet!$H:$H, G867, UpdateSheet!$G:$G, "&lt;=" &amp; D867)) * (UpdateSheet!$H:$H=G867), 0))), "") * J867) +
(IFNA(IF(A867="", "", INDEX(UpdateSheet!$P:$P, MATCH(1, (UpdateSheet!$G:$G=MAXIFS(UpdateSheet!$G:$G, UpdateSheet!$M:$M, K867, UpdateSheet!$G:$G, "&lt;=" &amp; D867)) * (UpdateSheet!$M:$M=K867), 0))), "") * N867)
)
</f>
        <v>9500</v>
      </c>
      <c r="P867" s="55">
        <v>4000.0</v>
      </c>
      <c r="Q867" s="82">
        <f t="array" ref="Q867">IF(A867="", "", (IFNA(IF(A867="", "", INDEX(UpdateSheet!$K:$K, MATCH(1, (UpdateSheet!$G:$G=MAXIFS(UpdateSheet!$G:$G, UpdateSheet!$H:$H, G867, UpdateSheet!$I:$I, J867, UpdateSheet!$G:$G, "&lt;=" &amp; D867)) * (UpdateSheet!$H:$H=G867) *(UpdateSheet!$I:$I=J867), 0))), "")) +
(IFNA(IF(A867="", "", INDEX(UpdateSheet!$O:$O, MATCH(1, (UpdateSheet!$G:$G=MAXIFS(UpdateSheet!$G:$G, UpdateSheet!$M:$M, K867,UpdateSheet!$N:$N, N867, UpdateSheet!$G:$G, "&lt;=" &amp; D867)) * (UpdateSheet!$M:$M=K867) *(UpdateSheet!$N:$N=N867), 0))), ""))
)
</f>
        <v>35500</v>
      </c>
      <c r="R867" s="81">
        <v>22000.0</v>
      </c>
      <c r="S867" s="53" t="s">
        <v>72</v>
      </c>
      <c r="T867" s="83">
        <v>45957.0</v>
      </c>
      <c r="U867" s="84" t="s">
        <v>86</v>
      </c>
      <c r="V867" s="84" t="s">
        <v>129</v>
      </c>
      <c r="W867" s="85" t="b">
        <f t="shared" si="1"/>
        <v>1</v>
      </c>
      <c r="X867" s="53" t="s">
        <v>55</v>
      </c>
      <c r="Y867" s="63"/>
      <c r="Z867" s="63" t="s">
        <v>1163</v>
      </c>
    </row>
    <row r="868">
      <c r="A868" s="75" t="s">
        <v>1370</v>
      </c>
      <c r="B868" s="94">
        <v>9.157667399E9</v>
      </c>
      <c r="C868" s="75" t="s">
        <v>62</v>
      </c>
      <c r="D868" s="76">
        <v>45957.47097222222</v>
      </c>
      <c r="E868" s="75" t="s">
        <v>86</v>
      </c>
      <c r="F868" s="75" t="s">
        <v>129</v>
      </c>
      <c r="G868" s="77" t="s">
        <v>14</v>
      </c>
      <c r="H868" s="77">
        <v>1.0</v>
      </c>
      <c r="I868" s="80"/>
      <c r="J868" s="77">
        <v>1.0</v>
      </c>
      <c r="K868" s="79" t="s">
        <v>97</v>
      </c>
      <c r="L868" s="79"/>
      <c r="M868" s="80"/>
      <c r="N868" s="79"/>
      <c r="O868" s="81">
        <f t="array" ref="O868">IF(A868="", "", (IFNA(IF(A868="", "", INDEX(UpdateSheet!$L:$L, MATCH(1, (UpdateSheet!$G:$G=MAXIFS(UpdateSheet!$G:$G, UpdateSheet!$H:$H, G868, UpdateSheet!$G:$G, "&lt;=" &amp; D868)) * (UpdateSheet!$H:$H=G868), 0))), "") * J868) +
(IFNA(IF(A868="", "", INDEX(UpdateSheet!$P:$P, MATCH(1, (UpdateSheet!$G:$G=MAXIFS(UpdateSheet!$G:$G, UpdateSheet!$M:$M, K868, UpdateSheet!$G:$G, "&lt;=" &amp; D868)) * (UpdateSheet!$M:$M=K868), 0))), "") * N868)
)
</f>
        <v>9500</v>
      </c>
      <c r="P868" s="86"/>
      <c r="Q868" s="82">
        <f t="array" ref="Q868">IF(A868="", "", (IFNA(IF(A868="", "", INDEX(UpdateSheet!$K:$K, MATCH(1, (UpdateSheet!$G:$G=MAXIFS(UpdateSheet!$G:$G, UpdateSheet!$H:$H, G868, UpdateSheet!$I:$I, J868, UpdateSheet!$G:$G, "&lt;=" &amp; D868)) * (UpdateSheet!$H:$H=G868) *(UpdateSheet!$I:$I=J868), 0))), "")) +
(IFNA(IF(A868="", "", INDEX(UpdateSheet!$O:$O, MATCH(1, (UpdateSheet!$G:$G=MAXIFS(UpdateSheet!$G:$G, UpdateSheet!$M:$M, K868,UpdateSheet!$N:$N, N868, UpdateSheet!$G:$G, "&lt;=" &amp; D868)) * (UpdateSheet!$M:$M=K868) *(UpdateSheet!$N:$N=N868), 0))), ""))
)
</f>
        <v>35500</v>
      </c>
      <c r="R868" s="81">
        <v>26000.0</v>
      </c>
      <c r="S868" s="63" t="str">
        <f t="shared" ref="S868:S870" si="81">if(A868="","","Pending")</f>
        <v>Pending</v>
      </c>
      <c r="T868" s="87"/>
      <c r="U868" s="84" t="s">
        <v>97</v>
      </c>
      <c r="V868" s="84" t="s">
        <v>97</v>
      </c>
      <c r="W868" s="85" t="b">
        <f t="shared" si="1"/>
        <v>0</v>
      </c>
      <c r="X868" s="63"/>
      <c r="Y868" s="53" t="s">
        <v>1371</v>
      </c>
      <c r="Z868" s="63" t="s">
        <v>1163</v>
      </c>
    </row>
    <row r="869">
      <c r="A869" s="75" t="s">
        <v>1372</v>
      </c>
      <c r="B869" s="94">
        <v>7.039154255E9</v>
      </c>
      <c r="C869" s="75" t="s">
        <v>27</v>
      </c>
      <c r="D869" s="76">
        <v>45957.528125</v>
      </c>
      <c r="E869" s="75" t="s">
        <v>86</v>
      </c>
      <c r="F869" s="75" t="s">
        <v>129</v>
      </c>
      <c r="G869" s="77" t="s">
        <v>14</v>
      </c>
      <c r="H869" s="77">
        <v>3.0</v>
      </c>
      <c r="I869" s="80"/>
      <c r="J869" s="77">
        <v>3.0</v>
      </c>
      <c r="K869" s="79" t="s">
        <v>97</v>
      </c>
      <c r="L869" s="79"/>
      <c r="M869" s="80"/>
      <c r="N869" s="79"/>
      <c r="O869" s="81">
        <f t="array" ref="O869">IF(A869="", "", (IFNA(IF(A869="", "", INDEX(UpdateSheet!$L:$L, MATCH(1, (UpdateSheet!$G:$G=MAXIFS(UpdateSheet!$G:$G, UpdateSheet!$H:$H, G869, UpdateSheet!$G:$G, "&lt;=" &amp; D869)) * (UpdateSheet!$H:$H=G869), 0))), "") * J869) +
(IFNA(IF(A869="", "", INDEX(UpdateSheet!$P:$P, MATCH(1, (UpdateSheet!$G:$G=MAXIFS(UpdateSheet!$G:$G, UpdateSheet!$M:$M, K869, UpdateSheet!$G:$G, "&lt;=" &amp; D869)) * (UpdateSheet!$M:$M=K869), 0))), "") * N869)
)
</f>
        <v>28500</v>
      </c>
      <c r="P869" s="86"/>
      <c r="Q869" s="82">
        <f t="array" ref="Q869">IF(A869="", "", (IFNA(IF(A869="", "", INDEX(UpdateSheet!$K:$K, MATCH(1, (UpdateSheet!$G:$G=MAXIFS(UpdateSheet!$G:$G, UpdateSheet!$H:$H, G869, UpdateSheet!$I:$I, J869, UpdateSheet!$G:$G, "&lt;=" &amp; D869)) * (UpdateSheet!$H:$H=G869) *(UpdateSheet!$I:$I=J869), 0))), "")) +
(IFNA(IF(A869="", "", INDEX(UpdateSheet!$O:$O, MATCH(1, (UpdateSheet!$G:$G=MAXIFS(UpdateSheet!$G:$G, UpdateSheet!$M:$M, K869,UpdateSheet!$N:$N, N869, UpdateSheet!$G:$G, "&lt;=" &amp; D869)) * (UpdateSheet!$M:$M=K869) *(UpdateSheet!$N:$N=N869), 0))), ""))
)
</f>
        <v>61500</v>
      </c>
      <c r="R869" s="81">
        <v>33000.0</v>
      </c>
      <c r="S869" s="63" t="str">
        <f t="shared" si="81"/>
        <v>Pending</v>
      </c>
      <c r="T869" s="87"/>
      <c r="U869" s="84" t="s">
        <v>97</v>
      </c>
      <c r="V869" s="84" t="s">
        <v>97</v>
      </c>
      <c r="W869" s="85" t="b">
        <f t="shared" si="1"/>
        <v>0</v>
      </c>
      <c r="X869" s="63"/>
      <c r="Y869" s="53" t="s">
        <v>1373</v>
      </c>
      <c r="Z869" s="63" t="s">
        <v>1163</v>
      </c>
    </row>
    <row r="870">
      <c r="A870" s="75" t="s">
        <v>1374</v>
      </c>
      <c r="B870" s="94">
        <v>8.102752555E9</v>
      </c>
      <c r="C870" s="75" t="s">
        <v>27</v>
      </c>
      <c r="D870" s="76">
        <v>45958.148622685185</v>
      </c>
      <c r="E870" s="75" t="s">
        <v>86</v>
      </c>
      <c r="F870" s="75" t="s">
        <v>129</v>
      </c>
      <c r="G870" s="77" t="s">
        <v>14</v>
      </c>
      <c r="H870" s="77">
        <v>1.0</v>
      </c>
      <c r="I870" s="80"/>
      <c r="J870" s="77">
        <v>1.0</v>
      </c>
      <c r="K870" s="79" t="s">
        <v>19</v>
      </c>
      <c r="L870" s="79">
        <v>50.0</v>
      </c>
      <c r="M870" s="80"/>
      <c r="N870" s="79">
        <v>50.0</v>
      </c>
      <c r="O870" s="81">
        <f t="array" ref="O870">IF(A870="", "", (IFNA(IF(A870="", "", INDEX(UpdateSheet!$L:$L, MATCH(1, (UpdateSheet!$G:$G=MAXIFS(UpdateSheet!$G:$G, UpdateSheet!$H:$H, G870, UpdateSheet!$G:$G, "&lt;=" &amp; D870)) * (UpdateSheet!$H:$H=G870), 0))), "") * J870) +
(IFNA(IF(A870="", "", INDEX(UpdateSheet!$P:$P, MATCH(1, (UpdateSheet!$G:$G=MAXIFS(UpdateSheet!$G:$G, UpdateSheet!$M:$M, K870, UpdateSheet!$G:$G, "&lt;=" &amp; D870)) * (UpdateSheet!$M:$M=K870), 0))), "") * N870)
)
</f>
        <v>17000</v>
      </c>
      <c r="P870" s="86"/>
      <c r="Q870" s="82">
        <f t="array" ref="Q870">IF(A870="", "", (IFNA(IF(A870="", "", INDEX(UpdateSheet!$K:$K, MATCH(1, (UpdateSheet!$G:$G=MAXIFS(UpdateSheet!$G:$G, UpdateSheet!$H:$H, G870, UpdateSheet!$I:$I, J870, UpdateSheet!$G:$G, "&lt;=" &amp; D870)) * (UpdateSheet!$H:$H=G870) *(UpdateSheet!$I:$I=J870), 0))), "")) +
(IFNA(IF(A870="", "", INDEX(UpdateSheet!$O:$O, MATCH(1, (UpdateSheet!$G:$G=MAXIFS(UpdateSheet!$G:$G, UpdateSheet!$M:$M, K870,UpdateSheet!$N:$N, N870, UpdateSheet!$G:$G, "&lt;=" &amp; D870)) * (UpdateSheet!$M:$M=K870) *(UpdateSheet!$N:$N=N870), 0))), ""))
)
</f>
        <v>66000</v>
      </c>
      <c r="R870" s="81">
        <v>49000.0</v>
      </c>
      <c r="S870" s="63" t="str">
        <f t="shared" si="81"/>
        <v>Pending</v>
      </c>
      <c r="T870" s="87"/>
      <c r="U870" s="84" t="s">
        <v>97</v>
      </c>
      <c r="V870" s="84" t="s">
        <v>97</v>
      </c>
      <c r="W870" s="85" t="b">
        <f t="shared" si="1"/>
        <v>0</v>
      </c>
      <c r="X870" s="63"/>
      <c r="Y870" s="53" t="s">
        <v>1375</v>
      </c>
      <c r="Z870" s="63" t="s">
        <v>1163</v>
      </c>
    </row>
    <row r="871">
      <c r="A871" s="75" t="s">
        <v>1376</v>
      </c>
      <c r="B871" s="94">
        <v>9.1531154E9</v>
      </c>
      <c r="C871" s="75" t="s">
        <v>219</v>
      </c>
      <c r="D871" s="76">
        <v>45958.24016203704</v>
      </c>
      <c r="E871" s="75" t="s">
        <v>86</v>
      </c>
      <c r="F871" s="75" t="s">
        <v>129</v>
      </c>
      <c r="G871" s="77" t="s">
        <v>14</v>
      </c>
      <c r="H871" s="77">
        <v>2.0</v>
      </c>
      <c r="I871" s="80"/>
      <c r="J871" s="77">
        <v>2.0</v>
      </c>
      <c r="K871" s="79" t="s">
        <v>97</v>
      </c>
      <c r="L871" s="79"/>
      <c r="M871" s="80"/>
      <c r="N871" s="79"/>
      <c r="O871" s="81">
        <f t="array" ref="O871">IF(A871="", "", (IFNA(IF(A871="", "", INDEX(UpdateSheet!$L:$L, MATCH(1, (UpdateSheet!$G:$G=MAXIFS(UpdateSheet!$G:$G, UpdateSheet!$H:$H, G871, UpdateSheet!$G:$G, "&lt;=" &amp; D871)) * (UpdateSheet!$H:$H=G871), 0))), "") * J871) +
(IFNA(IF(A871="", "", INDEX(UpdateSheet!$P:$P, MATCH(1, (UpdateSheet!$G:$G=MAXIFS(UpdateSheet!$G:$G, UpdateSheet!$M:$M, K871, UpdateSheet!$G:$G, "&lt;=" &amp; D871)) * (UpdateSheet!$M:$M=K871), 0))), "") * N871)
)
</f>
        <v>19000</v>
      </c>
      <c r="P871" s="55">
        <v>6000.0</v>
      </c>
      <c r="Q871" s="95">
        <v>45000.0</v>
      </c>
      <c r="R871" s="81">
        <v>20000.0</v>
      </c>
      <c r="S871" s="53" t="s">
        <v>72</v>
      </c>
      <c r="T871" s="83">
        <v>45959.0</v>
      </c>
      <c r="U871" s="84" t="s">
        <v>86</v>
      </c>
      <c r="V871" s="84" t="s">
        <v>129</v>
      </c>
      <c r="W871" s="85" t="b">
        <f t="shared" si="1"/>
        <v>1</v>
      </c>
      <c r="X871" s="53" t="s">
        <v>41</v>
      </c>
      <c r="Y871" s="63"/>
      <c r="Z871" s="63" t="s">
        <v>1163</v>
      </c>
    </row>
    <row r="872">
      <c r="A872" s="75" t="s">
        <v>1377</v>
      </c>
      <c r="B872" s="94">
        <v>8.036762029E9</v>
      </c>
      <c r="C872" s="75" t="s">
        <v>27</v>
      </c>
      <c r="D872" s="76">
        <v>45958.30940972222</v>
      </c>
      <c r="E872" s="75" t="s">
        <v>86</v>
      </c>
      <c r="F872" s="75" t="s">
        <v>129</v>
      </c>
      <c r="G872" s="77" t="s">
        <v>14</v>
      </c>
      <c r="H872" s="77">
        <v>2.0</v>
      </c>
      <c r="I872" s="80"/>
      <c r="J872" s="77">
        <v>2.0</v>
      </c>
      <c r="K872" s="79" t="s">
        <v>97</v>
      </c>
      <c r="L872" s="79"/>
      <c r="M872" s="80"/>
      <c r="N872" s="79"/>
      <c r="O872" s="81">
        <f t="array" ref="O872">IF(A872="", "", (IFNA(IF(A872="", "", INDEX(UpdateSheet!$L:$L, MATCH(1, (UpdateSheet!$G:$G=MAXIFS(UpdateSheet!$G:$G, UpdateSheet!$H:$H, G872, UpdateSheet!$G:$G, "&lt;=" &amp; D872)) * (UpdateSheet!$H:$H=G872), 0))), "") * J872) +
(IFNA(IF(A872="", "", INDEX(UpdateSheet!$P:$P, MATCH(1, (UpdateSheet!$G:$G=MAXIFS(UpdateSheet!$G:$G, UpdateSheet!$M:$M, K872, UpdateSheet!$G:$G, "&lt;=" &amp; D872)) * (UpdateSheet!$M:$M=K872), 0))), "") * N872)
)
</f>
        <v>19000</v>
      </c>
      <c r="P872" s="86"/>
      <c r="Q872" s="82">
        <f t="array" ref="Q872">IF(A872="", "", (IFNA(IF(A872="", "", INDEX(UpdateSheet!$K:$K, MATCH(1, (UpdateSheet!$G:$G=MAXIFS(UpdateSheet!$G:$G, UpdateSheet!$H:$H, G872, UpdateSheet!$I:$I, J872, UpdateSheet!$G:$G, "&lt;=" &amp; D872)) * (UpdateSheet!$H:$H=G872) *(UpdateSheet!$I:$I=J872), 0))), "")) +
(IFNA(IF(A872="", "", INDEX(UpdateSheet!$O:$O, MATCH(1, (UpdateSheet!$G:$G=MAXIFS(UpdateSheet!$G:$G, UpdateSheet!$M:$M, K872,UpdateSheet!$N:$N, N872, UpdateSheet!$G:$G, "&lt;=" &amp; D872)) * (UpdateSheet!$M:$M=K872) *(UpdateSheet!$N:$N=N872), 0))), ""))
)
</f>
        <v>49500</v>
      </c>
      <c r="R872" s="81">
        <v>30500.0</v>
      </c>
      <c r="S872" s="63" t="str">
        <f>if(A872="","","Pending")</f>
        <v>Pending</v>
      </c>
      <c r="T872" s="87"/>
      <c r="U872" s="84" t="s">
        <v>97</v>
      </c>
      <c r="V872" s="84" t="s">
        <v>97</v>
      </c>
      <c r="W872" s="85" t="b">
        <f t="shared" si="1"/>
        <v>0</v>
      </c>
      <c r="X872" s="63"/>
      <c r="Y872" s="53" t="s">
        <v>1378</v>
      </c>
      <c r="Z872" s="63" t="s">
        <v>1163</v>
      </c>
    </row>
    <row r="873">
      <c r="A873" s="75" t="s">
        <v>1379</v>
      </c>
      <c r="B873" s="94">
        <v>8.103285148E9</v>
      </c>
      <c r="C873" s="75" t="s">
        <v>131</v>
      </c>
      <c r="D873" s="76">
        <v>45958.48377314815</v>
      </c>
      <c r="E873" s="75" t="s">
        <v>86</v>
      </c>
      <c r="F873" s="75" t="s">
        <v>129</v>
      </c>
      <c r="G873" s="77" t="s">
        <v>14</v>
      </c>
      <c r="H873" s="77">
        <v>4.0</v>
      </c>
      <c r="I873" s="80"/>
      <c r="J873" s="77">
        <v>4.0</v>
      </c>
      <c r="K873" s="79" t="s">
        <v>97</v>
      </c>
      <c r="L873" s="79"/>
      <c r="M873" s="80"/>
      <c r="N873" s="79"/>
      <c r="O873" s="81">
        <f t="array" ref="O873">IF(A873="", "", (IFNA(IF(A873="", "", INDEX(UpdateSheet!$L:$L, MATCH(1, (UpdateSheet!$G:$G=MAXIFS(UpdateSheet!$G:$G, UpdateSheet!$H:$H, G873, UpdateSheet!$G:$G, "&lt;=" &amp; D873)) * (UpdateSheet!$H:$H=G873), 0))), "") * J873) +
(IFNA(IF(A873="", "", INDEX(UpdateSheet!$P:$P, MATCH(1, (UpdateSheet!$G:$G=MAXIFS(UpdateSheet!$G:$G, UpdateSheet!$M:$M, K873, UpdateSheet!$G:$G, "&lt;=" &amp; D873)) * (UpdateSheet!$M:$M=K873), 0))), "") * N873)
)
</f>
        <v>38000</v>
      </c>
      <c r="P873" s="86"/>
      <c r="Q873" s="82">
        <f t="array" ref="Q873">IF(A873="", "", (IFNA(IF(A873="", "", INDEX(UpdateSheet!$K:$K, MATCH(1, (UpdateSheet!$G:$G=MAXIFS(UpdateSheet!$G:$G, UpdateSheet!$H:$H, G873, UpdateSheet!$I:$I, J873, UpdateSheet!$G:$G, "&lt;=" &amp; D873)) * (UpdateSheet!$H:$H=G873) *(UpdateSheet!$I:$I=J873), 0))), "")) +
(IFNA(IF(A873="", "", INDEX(UpdateSheet!$O:$O, MATCH(1, (UpdateSheet!$G:$G=MAXIFS(UpdateSheet!$G:$G, UpdateSheet!$M:$M, K873,UpdateSheet!$N:$N, N873, UpdateSheet!$G:$G, "&lt;=" &amp; D873)) * (UpdateSheet!$M:$M=K873) *(UpdateSheet!$N:$N=N873), 0))), ""))
)
</f>
        <v>82500</v>
      </c>
      <c r="R873" s="81">
        <v>44500.0</v>
      </c>
      <c r="S873" s="53" t="s">
        <v>126</v>
      </c>
      <c r="T873" s="87"/>
      <c r="U873" s="84" t="s">
        <v>97</v>
      </c>
      <c r="V873" s="84" t="s">
        <v>97</v>
      </c>
      <c r="W873" s="85" t="b">
        <f t="shared" si="1"/>
        <v>0</v>
      </c>
      <c r="X873" s="63"/>
      <c r="Y873" s="53" t="s">
        <v>1380</v>
      </c>
      <c r="Z873" s="63" t="s">
        <v>1163</v>
      </c>
    </row>
    <row r="874">
      <c r="A874" s="75" t="s">
        <v>1381</v>
      </c>
      <c r="B874" s="94">
        <v>7.061511217E9</v>
      </c>
      <c r="C874" s="75" t="s">
        <v>149</v>
      </c>
      <c r="D874" s="76">
        <v>45958.53396990741</v>
      </c>
      <c r="E874" s="75" t="s">
        <v>86</v>
      </c>
      <c r="F874" s="75" t="s">
        <v>129</v>
      </c>
      <c r="G874" s="77" t="s">
        <v>14</v>
      </c>
      <c r="H874" s="77">
        <v>1.0</v>
      </c>
      <c r="I874" s="80"/>
      <c r="J874" s="77">
        <v>1.0</v>
      </c>
      <c r="K874" s="79" t="s">
        <v>97</v>
      </c>
      <c r="L874" s="79"/>
      <c r="M874" s="80"/>
      <c r="N874" s="79"/>
      <c r="O874" s="81">
        <f t="array" ref="O874">IF(A874="", "", (IFNA(IF(A874="", "", INDEX(UpdateSheet!$L:$L, MATCH(1, (UpdateSheet!$G:$G=MAXIFS(UpdateSheet!$G:$G, UpdateSheet!$H:$H, G874, UpdateSheet!$G:$G, "&lt;=" &amp; D874)) * (UpdateSheet!$H:$H=G874), 0))), "") * J874) +
(IFNA(IF(A874="", "", INDEX(UpdateSheet!$P:$P, MATCH(1, (UpdateSheet!$G:$G=MAXIFS(UpdateSheet!$G:$G, UpdateSheet!$M:$M, K874, UpdateSheet!$G:$G, "&lt;=" &amp; D874)) * (UpdateSheet!$M:$M=K874), 0))), "") * N874)
)
</f>
        <v>9500</v>
      </c>
      <c r="P874" s="86"/>
      <c r="Q874" s="82">
        <f t="array" ref="Q874">IF(A874="", "", (IFNA(IF(A874="", "", INDEX(UpdateSheet!$K:$K, MATCH(1, (UpdateSheet!$G:$G=MAXIFS(UpdateSheet!$G:$G, UpdateSheet!$H:$H, G874, UpdateSheet!$I:$I, J874, UpdateSheet!$G:$G, "&lt;=" &amp; D874)) * (UpdateSheet!$H:$H=G874) *(UpdateSheet!$I:$I=J874), 0))), "")) +
(IFNA(IF(A874="", "", INDEX(UpdateSheet!$O:$O, MATCH(1, (UpdateSheet!$G:$G=MAXIFS(UpdateSheet!$G:$G, UpdateSheet!$M:$M, K874,UpdateSheet!$N:$N, N874, UpdateSheet!$G:$G, "&lt;=" &amp; D874)) * (UpdateSheet!$M:$M=K874) *(UpdateSheet!$N:$N=N874), 0))), ""))
)
</f>
        <v>35500</v>
      </c>
      <c r="R874" s="81">
        <v>26000.0</v>
      </c>
      <c r="S874" s="63" t="str">
        <f t="shared" ref="S874:S881" si="82">if(A874="","","Pending")</f>
        <v>Pending</v>
      </c>
      <c r="T874" s="87"/>
      <c r="U874" s="84" t="s">
        <v>97</v>
      </c>
      <c r="V874" s="84" t="s">
        <v>97</v>
      </c>
      <c r="W874" s="85" t="b">
        <f t="shared" si="1"/>
        <v>0</v>
      </c>
      <c r="X874" s="63"/>
      <c r="Y874" s="53" t="s">
        <v>1382</v>
      </c>
      <c r="Z874" s="63" t="s">
        <v>1163</v>
      </c>
    </row>
    <row r="875">
      <c r="A875" s="75" t="s">
        <v>1383</v>
      </c>
      <c r="B875" s="94">
        <v>7.030690027E9</v>
      </c>
      <c r="C875" s="75" t="s">
        <v>149</v>
      </c>
      <c r="D875" s="76">
        <v>45959.044085648144</v>
      </c>
      <c r="E875" s="75" t="s">
        <v>86</v>
      </c>
      <c r="F875" s="75" t="s">
        <v>129</v>
      </c>
      <c r="G875" s="77" t="s">
        <v>14</v>
      </c>
      <c r="H875" s="77">
        <v>1.0</v>
      </c>
      <c r="I875" s="80"/>
      <c r="J875" s="77">
        <v>1.0</v>
      </c>
      <c r="K875" s="79" t="s">
        <v>97</v>
      </c>
      <c r="L875" s="79"/>
      <c r="M875" s="80"/>
      <c r="N875" s="79"/>
      <c r="O875" s="81">
        <f t="array" ref="O875">IF(A875="", "", (IFNA(IF(A875="", "", INDEX(UpdateSheet!$L:$L, MATCH(1, (UpdateSheet!$G:$G=MAXIFS(UpdateSheet!$G:$G, UpdateSheet!$H:$H, G875, UpdateSheet!$G:$G, "&lt;=" &amp; D875)) * (UpdateSheet!$H:$H=G875), 0))), "") * J875) +
(IFNA(IF(A875="", "", INDEX(UpdateSheet!$P:$P, MATCH(1, (UpdateSheet!$G:$G=MAXIFS(UpdateSheet!$G:$G, UpdateSheet!$M:$M, K875, UpdateSheet!$G:$G, "&lt;=" &amp; D875)) * (UpdateSheet!$M:$M=K875), 0))), "") * N875)
)
</f>
        <v>9500</v>
      </c>
      <c r="P875" s="86"/>
      <c r="Q875" s="82">
        <f t="array" ref="Q875">IF(A875="", "", (IFNA(IF(A875="", "", INDEX(UpdateSheet!$K:$K, MATCH(1, (UpdateSheet!$G:$G=MAXIFS(UpdateSheet!$G:$G, UpdateSheet!$H:$H, G875, UpdateSheet!$I:$I, J875, UpdateSheet!$G:$G, "&lt;=" &amp; D875)) * (UpdateSheet!$H:$H=G875) *(UpdateSheet!$I:$I=J875), 0))), "")) +
(IFNA(IF(A875="", "", INDEX(UpdateSheet!$O:$O, MATCH(1, (UpdateSheet!$G:$G=MAXIFS(UpdateSheet!$G:$G, UpdateSheet!$M:$M, K875,UpdateSheet!$N:$N, N875, UpdateSheet!$G:$G, "&lt;=" &amp; D875)) * (UpdateSheet!$M:$M=K875) *(UpdateSheet!$N:$N=N875), 0))), ""))
)
</f>
        <v>35500</v>
      </c>
      <c r="R875" s="81">
        <v>26000.0</v>
      </c>
      <c r="S875" s="63" t="str">
        <f t="shared" si="82"/>
        <v>Pending</v>
      </c>
      <c r="T875" s="87"/>
      <c r="U875" s="84" t="s">
        <v>97</v>
      </c>
      <c r="V875" s="84" t="s">
        <v>97</v>
      </c>
      <c r="W875" s="85" t="b">
        <f t="shared" si="1"/>
        <v>0</v>
      </c>
      <c r="X875" s="63"/>
      <c r="Y875" s="53" t="s">
        <v>1384</v>
      </c>
      <c r="Z875" s="63" t="s">
        <v>1163</v>
      </c>
    </row>
    <row r="876">
      <c r="A876" s="75" t="s">
        <v>1385</v>
      </c>
      <c r="B876" s="94">
        <v>8.037223601E9</v>
      </c>
      <c r="C876" s="75" t="s">
        <v>476</v>
      </c>
      <c r="D876" s="76">
        <v>45959.30987268519</v>
      </c>
      <c r="E876" s="75" t="s">
        <v>86</v>
      </c>
      <c r="F876" s="75" t="s">
        <v>129</v>
      </c>
      <c r="G876" s="77" t="s">
        <v>14</v>
      </c>
      <c r="H876" s="77">
        <v>1.0</v>
      </c>
      <c r="I876" s="80"/>
      <c r="J876" s="77">
        <v>1.0</v>
      </c>
      <c r="K876" s="79" t="s">
        <v>97</v>
      </c>
      <c r="L876" s="79"/>
      <c r="M876" s="80"/>
      <c r="N876" s="79"/>
      <c r="O876" s="81">
        <f t="array" ref="O876">IF(A876="", "", (IFNA(IF(A876="", "", INDEX(UpdateSheet!$L:$L, MATCH(1, (UpdateSheet!$G:$G=MAXIFS(UpdateSheet!$G:$G, UpdateSheet!$H:$H, G876, UpdateSheet!$G:$G, "&lt;=" &amp; D876)) * (UpdateSheet!$H:$H=G876), 0))), "") * J876) +
(IFNA(IF(A876="", "", INDEX(UpdateSheet!$P:$P, MATCH(1, (UpdateSheet!$G:$G=MAXIFS(UpdateSheet!$G:$G, UpdateSheet!$M:$M, K876, UpdateSheet!$G:$G, "&lt;=" &amp; D876)) * (UpdateSheet!$M:$M=K876), 0))), "") * N876)
)
</f>
        <v>9500</v>
      </c>
      <c r="P876" s="86"/>
      <c r="Q876" s="82">
        <f t="array" ref="Q876">IF(A876="", "", (IFNA(IF(A876="", "", INDEX(UpdateSheet!$K:$K, MATCH(1, (UpdateSheet!$G:$G=MAXIFS(UpdateSheet!$G:$G, UpdateSheet!$H:$H, G876, UpdateSheet!$I:$I, J876, UpdateSheet!$G:$G, "&lt;=" &amp; D876)) * (UpdateSheet!$H:$H=G876) *(UpdateSheet!$I:$I=J876), 0))), "")) +
(IFNA(IF(A876="", "", INDEX(UpdateSheet!$O:$O, MATCH(1, (UpdateSheet!$G:$G=MAXIFS(UpdateSheet!$G:$G, UpdateSheet!$M:$M, K876,UpdateSheet!$N:$N, N876, UpdateSheet!$G:$G, "&lt;=" &amp; D876)) * (UpdateSheet!$M:$M=K876) *(UpdateSheet!$N:$N=N876), 0))), ""))
)
</f>
        <v>35500</v>
      </c>
      <c r="R876" s="81">
        <v>26000.0</v>
      </c>
      <c r="S876" s="63" t="str">
        <f t="shared" si="82"/>
        <v>Pending</v>
      </c>
      <c r="T876" s="87"/>
      <c r="U876" s="84" t="s">
        <v>97</v>
      </c>
      <c r="V876" s="84" t="s">
        <v>97</v>
      </c>
      <c r="W876" s="85" t="b">
        <f t="shared" si="1"/>
        <v>0</v>
      </c>
      <c r="X876" s="63"/>
      <c r="Y876" s="63"/>
      <c r="Z876" s="63" t="s">
        <v>1163</v>
      </c>
    </row>
    <row r="877">
      <c r="A877" s="75" t="s">
        <v>1386</v>
      </c>
      <c r="B877" s="94">
        <v>8.163221296E9</v>
      </c>
      <c r="C877" s="75" t="s">
        <v>52</v>
      </c>
      <c r="D877" s="76">
        <v>45959.38872685185</v>
      </c>
      <c r="E877" s="75" t="s">
        <v>86</v>
      </c>
      <c r="F877" s="75" t="s">
        <v>129</v>
      </c>
      <c r="G877" s="77" t="s">
        <v>14</v>
      </c>
      <c r="H877" s="77">
        <v>1.0</v>
      </c>
      <c r="I877" s="80"/>
      <c r="J877" s="77">
        <v>1.0</v>
      </c>
      <c r="K877" s="79" t="s">
        <v>19</v>
      </c>
      <c r="L877" s="79">
        <v>50.0</v>
      </c>
      <c r="M877" s="80"/>
      <c r="N877" s="79">
        <v>50.0</v>
      </c>
      <c r="O877" s="81">
        <f t="array" ref="O877">IF(A877="", "", (IFNA(IF(A877="", "", INDEX(UpdateSheet!$L:$L, MATCH(1, (UpdateSheet!$G:$G=MAXIFS(UpdateSheet!$G:$G, UpdateSheet!$H:$H, G877, UpdateSheet!$G:$G, "&lt;=" &amp; D877)) * (UpdateSheet!$H:$H=G877), 0))), "") * J877) +
(IFNA(IF(A877="", "", INDEX(UpdateSheet!$P:$P, MATCH(1, (UpdateSheet!$G:$G=MAXIFS(UpdateSheet!$G:$G, UpdateSheet!$M:$M, K877, UpdateSheet!$G:$G, "&lt;=" &amp; D877)) * (UpdateSheet!$M:$M=K877), 0))), "") * N877)
)
</f>
        <v>17000</v>
      </c>
      <c r="P877" s="86"/>
      <c r="Q877" s="82">
        <f t="array" ref="Q877">IF(A877="", "", (IFNA(IF(A877="", "", INDEX(UpdateSheet!$K:$K, MATCH(1, (UpdateSheet!$G:$G=MAXIFS(UpdateSheet!$G:$G, UpdateSheet!$H:$H, G877, UpdateSheet!$I:$I, J877, UpdateSheet!$G:$G, "&lt;=" &amp; D877)) * (UpdateSheet!$H:$H=G877) *(UpdateSheet!$I:$I=J877), 0))), "")) +
(IFNA(IF(A877="", "", INDEX(UpdateSheet!$O:$O, MATCH(1, (UpdateSheet!$G:$G=MAXIFS(UpdateSheet!$G:$G, UpdateSheet!$M:$M, K877,UpdateSheet!$N:$N, N877, UpdateSheet!$G:$G, "&lt;=" &amp; D877)) * (UpdateSheet!$M:$M=K877) *(UpdateSheet!$N:$N=N877), 0))), ""))
)
</f>
        <v>66000</v>
      </c>
      <c r="R877" s="81">
        <v>49000.0</v>
      </c>
      <c r="S877" s="63" t="str">
        <f t="shared" si="82"/>
        <v>Pending</v>
      </c>
      <c r="T877" s="87"/>
      <c r="U877" s="84" t="s">
        <v>97</v>
      </c>
      <c r="V877" s="84" t="s">
        <v>97</v>
      </c>
      <c r="W877" s="85" t="b">
        <f t="shared" si="1"/>
        <v>0</v>
      </c>
      <c r="X877" s="63"/>
      <c r="Y877" s="53" t="s">
        <v>1387</v>
      </c>
      <c r="Z877" s="63" t="s">
        <v>1163</v>
      </c>
    </row>
    <row r="878">
      <c r="A878" s="75" t="s">
        <v>1388</v>
      </c>
      <c r="B878" s="94">
        <v>8.03973429E9</v>
      </c>
      <c r="C878" s="75" t="s">
        <v>12</v>
      </c>
      <c r="D878" s="76">
        <v>45959.585439814815</v>
      </c>
      <c r="E878" s="75" t="s">
        <v>86</v>
      </c>
      <c r="F878" s="75" t="s">
        <v>129</v>
      </c>
      <c r="G878" s="77" t="s">
        <v>14</v>
      </c>
      <c r="H878" s="77">
        <v>1.0</v>
      </c>
      <c r="I878" s="80"/>
      <c r="J878" s="77">
        <v>1.0</v>
      </c>
      <c r="K878" s="79" t="s">
        <v>97</v>
      </c>
      <c r="L878" s="79"/>
      <c r="M878" s="80"/>
      <c r="N878" s="79"/>
      <c r="O878" s="81">
        <f t="array" ref="O878">IF(A878="", "", (IFNA(IF(A878="", "", INDEX(UpdateSheet!$L:$L, MATCH(1, (UpdateSheet!$G:$G=MAXIFS(UpdateSheet!$G:$G, UpdateSheet!$H:$H, G878, UpdateSheet!$G:$G, "&lt;=" &amp; D878)) * (UpdateSheet!$H:$H=G878), 0))), "") * J878) +
(IFNA(IF(A878="", "", INDEX(UpdateSheet!$P:$P, MATCH(1, (UpdateSheet!$G:$G=MAXIFS(UpdateSheet!$G:$G, UpdateSheet!$M:$M, K878, UpdateSheet!$G:$G, "&lt;=" &amp; D878)) * (UpdateSheet!$M:$M=K878), 0))), "") * N878)
)
</f>
        <v>9500</v>
      </c>
      <c r="P878" s="86"/>
      <c r="Q878" s="82">
        <f t="array" ref="Q878">IF(A878="", "", (IFNA(IF(A878="", "", INDEX(UpdateSheet!$K:$K, MATCH(1, (UpdateSheet!$G:$G=MAXIFS(UpdateSheet!$G:$G, UpdateSheet!$H:$H, G878, UpdateSheet!$I:$I, J878, UpdateSheet!$G:$G, "&lt;=" &amp; D878)) * (UpdateSheet!$H:$H=G878) *(UpdateSheet!$I:$I=J878), 0))), "")) +
(IFNA(IF(A878="", "", INDEX(UpdateSheet!$O:$O, MATCH(1, (UpdateSheet!$G:$G=MAXIFS(UpdateSheet!$G:$G, UpdateSheet!$M:$M, K878,UpdateSheet!$N:$N, N878, UpdateSheet!$G:$G, "&lt;=" &amp; D878)) * (UpdateSheet!$M:$M=K878) *(UpdateSheet!$N:$N=N878), 0))), ""))
)
</f>
        <v>35500</v>
      </c>
      <c r="R878" s="81">
        <v>26000.0</v>
      </c>
      <c r="S878" s="63" t="str">
        <f t="shared" si="82"/>
        <v>Pending</v>
      </c>
      <c r="T878" s="87"/>
      <c r="U878" s="84" t="s">
        <v>97</v>
      </c>
      <c r="V878" s="84" t="s">
        <v>97</v>
      </c>
      <c r="W878" s="85" t="b">
        <f t="shared" si="1"/>
        <v>0</v>
      </c>
      <c r="X878" s="63"/>
      <c r="Y878" s="53" t="s">
        <v>1389</v>
      </c>
      <c r="Z878" s="63" t="s">
        <v>1163</v>
      </c>
    </row>
    <row r="879">
      <c r="A879" s="75" t="s">
        <v>1390</v>
      </c>
      <c r="B879" s="94">
        <v>7.061046663E9</v>
      </c>
      <c r="C879" s="75" t="s">
        <v>134</v>
      </c>
      <c r="D879" s="76">
        <v>45959.69005787037</v>
      </c>
      <c r="E879" s="75" t="s">
        <v>86</v>
      </c>
      <c r="F879" s="75" t="s">
        <v>129</v>
      </c>
      <c r="G879" s="77" t="s">
        <v>14</v>
      </c>
      <c r="H879" s="77">
        <v>1.0</v>
      </c>
      <c r="I879" s="80"/>
      <c r="J879" s="77">
        <v>1.0</v>
      </c>
      <c r="K879" s="79" t="s">
        <v>19</v>
      </c>
      <c r="L879" s="79">
        <v>50.0</v>
      </c>
      <c r="M879" s="80"/>
      <c r="N879" s="79">
        <v>50.0</v>
      </c>
      <c r="O879" s="81">
        <f t="array" ref="O879">IF(A879="", "", (IFNA(IF(A879="", "", INDEX(UpdateSheet!$L:$L, MATCH(1, (UpdateSheet!$G:$G=MAXIFS(UpdateSheet!$G:$G, UpdateSheet!$H:$H, G879, UpdateSheet!$G:$G, "&lt;=" &amp; D879)) * (UpdateSheet!$H:$H=G879), 0))), "") * J879) +
(IFNA(IF(A879="", "", INDEX(UpdateSheet!$P:$P, MATCH(1, (UpdateSheet!$G:$G=MAXIFS(UpdateSheet!$G:$G, UpdateSheet!$M:$M, K879, UpdateSheet!$G:$G, "&lt;=" &amp; D879)) * (UpdateSheet!$M:$M=K879), 0))), "") * N879)
)
</f>
        <v>17000</v>
      </c>
      <c r="P879" s="86"/>
      <c r="Q879" s="82">
        <f t="array" ref="Q879">IF(A879="", "", (IFNA(IF(A879="", "", INDEX(UpdateSheet!$K:$K, MATCH(1, (UpdateSheet!$G:$G=MAXIFS(UpdateSheet!$G:$G, UpdateSheet!$H:$H, G879, UpdateSheet!$I:$I, J879, UpdateSheet!$G:$G, "&lt;=" &amp; D879)) * (UpdateSheet!$H:$H=G879) *(UpdateSheet!$I:$I=J879), 0))), "")) +
(IFNA(IF(A879="", "", INDEX(UpdateSheet!$O:$O, MATCH(1, (UpdateSheet!$G:$G=MAXIFS(UpdateSheet!$G:$G, UpdateSheet!$M:$M, K879,UpdateSheet!$N:$N, N879, UpdateSheet!$G:$G, "&lt;=" &amp; D879)) * (UpdateSheet!$M:$M=K879) *(UpdateSheet!$N:$N=N879), 0))), ""))
)
</f>
        <v>66000</v>
      </c>
      <c r="R879" s="81">
        <v>49000.0</v>
      </c>
      <c r="S879" s="63" t="str">
        <f t="shared" si="82"/>
        <v>Pending</v>
      </c>
      <c r="T879" s="87"/>
      <c r="U879" s="84" t="s">
        <v>97</v>
      </c>
      <c r="V879" s="84" t="s">
        <v>97</v>
      </c>
      <c r="W879" s="85" t="b">
        <f t="shared" si="1"/>
        <v>0</v>
      </c>
      <c r="X879" s="63"/>
      <c r="Y879" s="53" t="s">
        <v>1391</v>
      </c>
      <c r="Z879" s="63" t="s">
        <v>1163</v>
      </c>
    </row>
    <row r="880">
      <c r="A880" s="75" t="s">
        <v>1392</v>
      </c>
      <c r="B880" s="94">
        <v>2.348069702519E12</v>
      </c>
      <c r="C880" s="75" t="s">
        <v>27</v>
      </c>
      <c r="D880" s="76">
        <v>45959.69175925926</v>
      </c>
      <c r="E880" s="75" t="s">
        <v>86</v>
      </c>
      <c r="F880" s="75" t="s">
        <v>129</v>
      </c>
      <c r="G880" s="77" t="s">
        <v>14</v>
      </c>
      <c r="H880" s="77">
        <v>3.0</v>
      </c>
      <c r="I880" s="80"/>
      <c r="J880" s="77">
        <v>3.0</v>
      </c>
      <c r="K880" s="79" t="s">
        <v>97</v>
      </c>
      <c r="L880" s="79"/>
      <c r="M880" s="80"/>
      <c r="N880" s="79"/>
      <c r="O880" s="81">
        <f t="array" ref="O880">IF(A880="", "", (IFNA(IF(A880="", "", INDEX(UpdateSheet!$L:$L, MATCH(1, (UpdateSheet!$G:$G=MAXIFS(UpdateSheet!$G:$G, UpdateSheet!$H:$H, G880, UpdateSheet!$G:$G, "&lt;=" &amp; D880)) * (UpdateSheet!$H:$H=G880), 0))), "") * J880) +
(IFNA(IF(A880="", "", INDEX(UpdateSheet!$P:$P, MATCH(1, (UpdateSheet!$G:$G=MAXIFS(UpdateSheet!$G:$G, UpdateSheet!$M:$M, K880, UpdateSheet!$G:$G, "&lt;=" &amp; D880)) * (UpdateSheet!$M:$M=K880), 0))), "") * N880)
)
</f>
        <v>28500</v>
      </c>
      <c r="P880" s="86"/>
      <c r="Q880" s="82">
        <f t="array" ref="Q880">IF(A880="", "", (IFNA(IF(A880="", "", INDEX(UpdateSheet!$K:$K, MATCH(1, (UpdateSheet!$G:$G=MAXIFS(UpdateSheet!$G:$G, UpdateSheet!$H:$H, G880, UpdateSheet!$I:$I, J880, UpdateSheet!$G:$G, "&lt;=" &amp; D880)) * (UpdateSheet!$H:$H=G880) *(UpdateSheet!$I:$I=J880), 0))), "")) +
(IFNA(IF(A880="", "", INDEX(UpdateSheet!$O:$O, MATCH(1, (UpdateSheet!$G:$G=MAXIFS(UpdateSheet!$G:$G, UpdateSheet!$M:$M, K880,UpdateSheet!$N:$N, N880, UpdateSheet!$G:$G, "&lt;=" &amp; D880)) * (UpdateSheet!$M:$M=K880) *(UpdateSheet!$N:$N=N880), 0))), ""))
)
</f>
        <v>61500</v>
      </c>
      <c r="R880" s="81">
        <v>33000.0</v>
      </c>
      <c r="S880" s="63" t="str">
        <f t="shared" si="82"/>
        <v>Pending</v>
      </c>
      <c r="T880" s="87"/>
      <c r="U880" s="84" t="s">
        <v>97</v>
      </c>
      <c r="V880" s="84" t="s">
        <v>97</v>
      </c>
      <c r="W880" s="85" t="b">
        <f t="shared" si="1"/>
        <v>0</v>
      </c>
      <c r="X880" s="63"/>
      <c r="Y880" s="53" t="s">
        <v>1393</v>
      </c>
      <c r="Z880" s="63" t="s">
        <v>1163</v>
      </c>
    </row>
    <row r="881">
      <c r="A881" s="75" t="s">
        <v>1394</v>
      </c>
      <c r="B881" s="94">
        <v>9.037012764E9</v>
      </c>
      <c r="C881" s="75" t="s">
        <v>198</v>
      </c>
      <c r="D881" s="76">
        <v>45959.74828703704</v>
      </c>
      <c r="E881" s="75" t="s">
        <v>86</v>
      </c>
      <c r="F881" s="75" t="s">
        <v>129</v>
      </c>
      <c r="G881" s="77" t="s">
        <v>14</v>
      </c>
      <c r="H881" s="77">
        <v>1.0</v>
      </c>
      <c r="I881" s="80"/>
      <c r="J881" s="77">
        <v>1.0</v>
      </c>
      <c r="K881" s="79" t="s">
        <v>97</v>
      </c>
      <c r="L881" s="79"/>
      <c r="M881" s="80"/>
      <c r="N881" s="79"/>
      <c r="O881" s="81">
        <f t="array" ref="O881">IF(A881="", "", (IFNA(IF(A881="", "", INDEX(UpdateSheet!$L:$L, MATCH(1, (UpdateSheet!$G:$G=MAXIFS(UpdateSheet!$G:$G, UpdateSheet!$H:$H, G881, UpdateSheet!$G:$G, "&lt;=" &amp; D881)) * (UpdateSheet!$H:$H=G881), 0))), "") * J881) +
(IFNA(IF(A881="", "", INDEX(UpdateSheet!$P:$P, MATCH(1, (UpdateSheet!$G:$G=MAXIFS(UpdateSheet!$G:$G, UpdateSheet!$M:$M, K881, UpdateSheet!$G:$G, "&lt;=" &amp; D881)) * (UpdateSheet!$M:$M=K881), 0))), "") * N881)
)
</f>
        <v>9500</v>
      </c>
      <c r="P881" s="86"/>
      <c r="Q881" s="82">
        <f t="array" ref="Q881">IF(A881="", "", (IFNA(IF(A881="", "", INDEX(UpdateSheet!$K:$K, MATCH(1, (UpdateSheet!$G:$G=MAXIFS(UpdateSheet!$G:$G, UpdateSheet!$H:$H, G881, UpdateSheet!$I:$I, J881, UpdateSheet!$G:$G, "&lt;=" &amp; D881)) * (UpdateSheet!$H:$H=G881) *(UpdateSheet!$I:$I=J881), 0))), "")) +
(IFNA(IF(A881="", "", INDEX(UpdateSheet!$O:$O, MATCH(1, (UpdateSheet!$G:$G=MAXIFS(UpdateSheet!$G:$G, UpdateSheet!$M:$M, K881,UpdateSheet!$N:$N, N881, UpdateSheet!$G:$G, "&lt;=" &amp; D881)) * (UpdateSheet!$M:$M=K881) *(UpdateSheet!$N:$N=N881), 0))), ""))
)
</f>
        <v>35500</v>
      </c>
      <c r="R881" s="81">
        <v>26000.0</v>
      </c>
      <c r="S881" s="63" t="str">
        <f t="shared" si="82"/>
        <v>Pending</v>
      </c>
      <c r="T881" s="87"/>
      <c r="U881" s="84" t="s">
        <v>97</v>
      </c>
      <c r="V881" s="84" t="s">
        <v>97</v>
      </c>
      <c r="W881" s="85" t="b">
        <f t="shared" si="1"/>
        <v>0</v>
      </c>
      <c r="X881" s="63"/>
      <c r="Y881" s="53" t="s">
        <v>1395</v>
      </c>
      <c r="Z881" s="63" t="s">
        <v>1163</v>
      </c>
    </row>
    <row r="882">
      <c r="A882" s="75" t="s">
        <v>1396</v>
      </c>
      <c r="B882" s="94">
        <v>9.02299436E9</v>
      </c>
      <c r="C882" s="75" t="s">
        <v>191</v>
      </c>
      <c r="D882" s="76">
        <v>45960.13517361111</v>
      </c>
      <c r="E882" s="75" t="s">
        <v>86</v>
      </c>
      <c r="F882" s="75" t="s">
        <v>129</v>
      </c>
      <c r="G882" s="77" t="s">
        <v>14</v>
      </c>
      <c r="H882" s="77">
        <v>1.0</v>
      </c>
      <c r="I882" s="80"/>
      <c r="J882" s="77">
        <v>1.0</v>
      </c>
      <c r="K882" s="79" t="s">
        <v>19</v>
      </c>
      <c r="L882" s="79">
        <v>50.0</v>
      </c>
      <c r="M882" s="80"/>
      <c r="N882" s="79">
        <v>50.0</v>
      </c>
      <c r="O882" s="81">
        <f t="array" ref="O882">IF(A882="", "", (IFNA(IF(A882="", "", INDEX(UpdateSheet!$L:$L, MATCH(1, (UpdateSheet!$G:$G=MAXIFS(UpdateSheet!$G:$G, UpdateSheet!$H:$H, G882, UpdateSheet!$G:$G, "&lt;=" &amp; D882)) * (UpdateSheet!$H:$H=G882), 0))), "") * J882) +
(IFNA(IF(A882="", "", INDEX(UpdateSheet!$P:$P, MATCH(1, (UpdateSheet!$G:$G=MAXIFS(UpdateSheet!$G:$G, UpdateSheet!$M:$M, K882, UpdateSheet!$G:$G, "&lt;=" &amp; D882)) * (UpdateSheet!$M:$M=K882), 0))), "") * N882)
)
</f>
        <v>17000</v>
      </c>
      <c r="P882" s="86"/>
      <c r="Q882" s="82">
        <f t="array" ref="Q882">IF(A882="", "", (IFNA(IF(A882="", "", INDEX(UpdateSheet!$K:$K, MATCH(1, (UpdateSheet!$G:$G=MAXIFS(UpdateSheet!$G:$G, UpdateSheet!$H:$H, G882, UpdateSheet!$I:$I, J882, UpdateSheet!$G:$G, "&lt;=" &amp; D882)) * (UpdateSheet!$H:$H=G882) *(UpdateSheet!$I:$I=J882), 0))), "")) +
(IFNA(IF(A882="", "", INDEX(UpdateSheet!$O:$O, MATCH(1, (UpdateSheet!$G:$G=MAXIFS(UpdateSheet!$G:$G, UpdateSheet!$M:$M, K882,UpdateSheet!$N:$N, N882, UpdateSheet!$G:$G, "&lt;=" &amp; D882)) * (UpdateSheet!$M:$M=K882) *(UpdateSheet!$N:$N=N882), 0))), ""))
)
</f>
        <v>66000</v>
      </c>
      <c r="R882" s="81">
        <v>49000.0</v>
      </c>
      <c r="S882" s="53" t="s">
        <v>126</v>
      </c>
      <c r="T882" s="87"/>
      <c r="U882" s="84" t="s">
        <v>97</v>
      </c>
      <c r="V882" s="84" t="s">
        <v>97</v>
      </c>
      <c r="W882" s="85" t="b">
        <f t="shared" si="1"/>
        <v>0</v>
      </c>
      <c r="X882" s="63"/>
      <c r="Y882" s="53" t="s">
        <v>1397</v>
      </c>
      <c r="Z882" s="63" t="s">
        <v>1163</v>
      </c>
    </row>
    <row r="883">
      <c r="A883" s="75" t="s">
        <v>1398</v>
      </c>
      <c r="B883" s="94">
        <v>8.14445941E9</v>
      </c>
      <c r="C883" s="75" t="s">
        <v>265</v>
      </c>
      <c r="D883" s="76">
        <v>45960.14083333334</v>
      </c>
      <c r="E883" s="75" t="s">
        <v>86</v>
      </c>
      <c r="F883" s="75" t="s">
        <v>129</v>
      </c>
      <c r="G883" s="77" t="s">
        <v>14</v>
      </c>
      <c r="H883" s="77">
        <v>1.0</v>
      </c>
      <c r="I883" s="80"/>
      <c r="J883" s="77">
        <v>1.0</v>
      </c>
      <c r="K883" s="79" t="s">
        <v>19</v>
      </c>
      <c r="L883" s="79">
        <v>50.0</v>
      </c>
      <c r="M883" s="80"/>
      <c r="N883" s="79">
        <v>50.0</v>
      </c>
      <c r="O883" s="81">
        <f t="array" ref="O883">IF(A883="", "", (IFNA(IF(A883="", "", INDEX(UpdateSheet!$L:$L, MATCH(1, (UpdateSheet!$G:$G=MAXIFS(UpdateSheet!$G:$G, UpdateSheet!$H:$H, G883, UpdateSheet!$G:$G, "&lt;=" &amp; D883)) * (UpdateSheet!$H:$H=G883), 0))), "") * J883) +
(IFNA(IF(A883="", "", INDEX(UpdateSheet!$P:$P, MATCH(1, (UpdateSheet!$G:$G=MAXIFS(UpdateSheet!$G:$G, UpdateSheet!$M:$M, K883, UpdateSheet!$G:$G, "&lt;=" &amp; D883)) * (UpdateSheet!$M:$M=K883), 0))), "") * N883)
)
</f>
        <v>17000</v>
      </c>
      <c r="P883" s="86"/>
      <c r="Q883" s="82">
        <f t="array" ref="Q883">IF(A883="", "", (IFNA(IF(A883="", "", INDEX(UpdateSheet!$K:$K, MATCH(1, (UpdateSheet!$G:$G=MAXIFS(UpdateSheet!$G:$G, UpdateSheet!$H:$H, G883, UpdateSheet!$I:$I, J883, UpdateSheet!$G:$G, "&lt;=" &amp; D883)) * (UpdateSheet!$H:$H=G883) *(UpdateSheet!$I:$I=J883), 0))), "")) +
(IFNA(IF(A883="", "", INDEX(UpdateSheet!$O:$O, MATCH(1, (UpdateSheet!$G:$G=MAXIFS(UpdateSheet!$G:$G, UpdateSheet!$M:$M, K883,UpdateSheet!$N:$N, N883, UpdateSheet!$G:$G, "&lt;=" &amp; D883)) * (UpdateSheet!$M:$M=K883) *(UpdateSheet!$N:$N=N883), 0))), ""))
)
</f>
        <v>66000</v>
      </c>
      <c r="R883" s="81">
        <v>49000.0</v>
      </c>
      <c r="S883" s="53" t="s">
        <v>126</v>
      </c>
      <c r="T883" s="87"/>
      <c r="U883" s="84" t="s">
        <v>97</v>
      </c>
      <c r="V883" s="84" t="s">
        <v>97</v>
      </c>
      <c r="W883" s="85" t="b">
        <f t="shared" si="1"/>
        <v>0</v>
      </c>
      <c r="X883" s="63"/>
      <c r="Y883" s="53" t="s">
        <v>1399</v>
      </c>
      <c r="Z883" s="63" t="s">
        <v>1163</v>
      </c>
    </row>
    <row r="884">
      <c r="A884" s="75" t="s">
        <v>1400</v>
      </c>
      <c r="B884" s="94">
        <v>8.168377334E9</v>
      </c>
      <c r="C884" s="75" t="s">
        <v>198</v>
      </c>
      <c r="D884" s="76">
        <v>45960.20496527778</v>
      </c>
      <c r="E884" s="75" t="s">
        <v>86</v>
      </c>
      <c r="F884" s="75" t="s">
        <v>129</v>
      </c>
      <c r="G884" s="77" t="s">
        <v>14</v>
      </c>
      <c r="H884" s="77">
        <v>1.0</v>
      </c>
      <c r="I884" s="80"/>
      <c r="J884" s="77">
        <v>1.0</v>
      </c>
      <c r="K884" s="79" t="s">
        <v>19</v>
      </c>
      <c r="L884" s="79">
        <v>200.0</v>
      </c>
      <c r="M884" s="80"/>
      <c r="N884" s="79">
        <v>200.0</v>
      </c>
      <c r="O884" s="81">
        <f t="array" ref="O884">IF(A884="", "", (IFNA(IF(A884="", "", INDEX(UpdateSheet!$L:$L, MATCH(1, (UpdateSheet!$G:$G=MAXIFS(UpdateSheet!$G:$G, UpdateSheet!$H:$H, G884, UpdateSheet!$G:$G, "&lt;=" &amp; D884)) * (UpdateSheet!$H:$H=G884), 0))), "") * J884) +
(IFNA(IF(A884="", "", INDEX(UpdateSheet!$P:$P, MATCH(1, (UpdateSheet!$G:$G=MAXIFS(UpdateSheet!$G:$G, UpdateSheet!$M:$M, K884, UpdateSheet!$G:$G, "&lt;=" &amp; D884)) * (UpdateSheet!$M:$M=K884), 0))), "") * N884)
)
</f>
        <v>39500</v>
      </c>
      <c r="P884" s="55">
        <v>5500.0</v>
      </c>
      <c r="Q884" s="82">
        <f t="array" ref="Q884">IF(A884="", "", (IFNA(IF(A884="", "", INDEX(UpdateSheet!$K:$K, MATCH(1, (UpdateSheet!$G:$G=MAXIFS(UpdateSheet!$G:$G, UpdateSheet!$H:$H, G884, UpdateSheet!$I:$I, J884, UpdateSheet!$G:$G, "&lt;=" &amp; D884)) * (UpdateSheet!$H:$H=G884) *(UpdateSheet!$I:$I=J884), 0))), "")) +
(IFNA(IF(A884="", "", INDEX(UpdateSheet!$O:$O, MATCH(1, (UpdateSheet!$G:$G=MAXIFS(UpdateSheet!$G:$G, UpdateSheet!$M:$M, K884,UpdateSheet!$N:$N, N884, UpdateSheet!$G:$G, "&lt;=" &amp; D884)) * (UpdateSheet!$M:$M=K884) *(UpdateSheet!$N:$N=N884), 0))), ""))
)
</f>
        <v>120000</v>
      </c>
      <c r="R884" s="81">
        <v>75000.0</v>
      </c>
      <c r="S884" s="53" t="s">
        <v>72</v>
      </c>
      <c r="T884" s="83">
        <v>45961.0</v>
      </c>
      <c r="U884" s="84" t="s">
        <v>86</v>
      </c>
      <c r="V884" s="84" t="s">
        <v>129</v>
      </c>
      <c r="W884" s="85" t="b">
        <f t="shared" si="1"/>
        <v>1</v>
      </c>
      <c r="X884" s="53" t="s">
        <v>45</v>
      </c>
      <c r="Y884" s="53"/>
      <c r="Z884" s="63" t="s">
        <v>1163</v>
      </c>
    </row>
    <row r="885">
      <c r="A885" s="75" t="s">
        <v>1401</v>
      </c>
      <c r="B885" s="94">
        <v>7.04557997E9</v>
      </c>
      <c r="C885" s="75" t="s">
        <v>198</v>
      </c>
      <c r="D885" s="76">
        <v>45960.21869212963</v>
      </c>
      <c r="E885" s="75" t="s">
        <v>86</v>
      </c>
      <c r="F885" s="75" t="s">
        <v>129</v>
      </c>
      <c r="G885" s="77" t="s">
        <v>14</v>
      </c>
      <c r="H885" s="77">
        <v>1.0</v>
      </c>
      <c r="I885" s="80"/>
      <c r="J885" s="77">
        <v>1.0</v>
      </c>
      <c r="K885" s="79" t="s">
        <v>97</v>
      </c>
      <c r="L885" s="79"/>
      <c r="M885" s="80"/>
      <c r="N885" s="79"/>
      <c r="O885" s="81">
        <f t="array" ref="O885">IF(A885="", "", (IFNA(IF(A885="", "", INDEX(UpdateSheet!$L:$L, MATCH(1, (UpdateSheet!$G:$G=MAXIFS(UpdateSheet!$G:$G, UpdateSheet!$H:$H, G885, UpdateSheet!$G:$G, "&lt;=" &amp; D885)) * (UpdateSheet!$H:$H=G885), 0))), "") * J885) +
(IFNA(IF(A885="", "", INDEX(UpdateSheet!$P:$P, MATCH(1, (UpdateSheet!$G:$G=MAXIFS(UpdateSheet!$G:$G, UpdateSheet!$M:$M, K885, UpdateSheet!$G:$G, "&lt;=" &amp; D885)) * (UpdateSheet!$M:$M=K885), 0))), "") * N885)
)
</f>
        <v>9500</v>
      </c>
      <c r="P885" s="55">
        <v>5500.0</v>
      </c>
      <c r="Q885" s="82">
        <f t="array" ref="Q885">IF(A885="", "", (IFNA(IF(A885="", "", INDEX(UpdateSheet!$K:$K, MATCH(1, (UpdateSheet!$G:$G=MAXIFS(UpdateSheet!$G:$G, UpdateSheet!$H:$H, G885, UpdateSheet!$I:$I, J885, UpdateSheet!$G:$G, "&lt;=" &amp; D885)) * (UpdateSheet!$H:$H=G885) *(UpdateSheet!$I:$I=J885), 0))), "")) +
(IFNA(IF(A885="", "", INDEX(UpdateSheet!$O:$O, MATCH(1, (UpdateSheet!$G:$G=MAXIFS(UpdateSheet!$G:$G, UpdateSheet!$M:$M, K885,UpdateSheet!$N:$N, N885, UpdateSheet!$G:$G, "&lt;=" &amp; D885)) * (UpdateSheet!$M:$M=K885) *(UpdateSheet!$N:$N=N885), 0))), ""))
)
</f>
        <v>35500</v>
      </c>
      <c r="R885" s="81">
        <v>20500.0</v>
      </c>
      <c r="S885" s="53" t="s">
        <v>72</v>
      </c>
      <c r="T885" s="83">
        <v>45960.0</v>
      </c>
      <c r="U885" s="84" t="s">
        <v>86</v>
      </c>
      <c r="V885" s="84" t="s">
        <v>129</v>
      </c>
      <c r="W885" s="85" t="b">
        <f t="shared" si="1"/>
        <v>1</v>
      </c>
      <c r="X885" s="53" t="s">
        <v>45</v>
      </c>
      <c r="Y885" s="63"/>
      <c r="Z885" s="63" t="s">
        <v>1163</v>
      </c>
    </row>
    <row r="886">
      <c r="A886" s="75" t="s">
        <v>1402</v>
      </c>
      <c r="B886" s="94">
        <v>7.067289731E9</v>
      </c>
      <c r="C886" s="75" t="s">
        <v>52</v>
      </c>
      <c r="D886" s="76">
        <v>45960.26909722222</v>
      </c>
      <c r="E886" s="75" t="s">
        <v>86</v>
      </c>
      <c r="F886" s="75" t="s">
        <v>129</v>
      </c>
      <c r="G886" s="77" t="s">
        <v>14</v>
      </c>
      <c r="H886" s="77">
        <v>2.0</v>
      </c>
      <c r="I886" s="80"/>
      <c r="J886" s="77">
        <v>2.0</v>
      </c>
      <c r="K886" s="79" t="s">
        <v>97</v>
      </c>
      <c r="L886" s="79"/>
      <c r="M886" s="80"/>
      <c r="N886" s="79"/>
      <c r="O886" s="81">
        <f t="array" ref="O886">IF(A886="", "", (IFNA(IF(A886="", "", INDEX(UpdateSheet!$L:$L, MATCH(1, (UpdateSheet!$G:$G=MAXIFS(UpdateSheet!$G:$G, UpdateSheet!$H:$H, G886, UpdateSheet!$G:$G, "&lt;=" &amp; D886)) * (UpdateSheet!$H:$H=G886), 0))), "") * J886) +
(IFNA(IF(A886="", "", INDEX(UpdateSheet!$P:$P, MATCH(1, (UpdateSheet!$G:$G=MAXIFS(UpdateSheet!$G:$G, UpdateSheet!$M:$M, K886, UpdateSheet!$G:$G, "&lt;=" &amp; D886)) * (UpdateSheet!$M:$M=K886), 0))), "") * N886)
)
</f>
        <v>19000</v>
      </c>
      <c r="P886" s="55">
        <v>7500.0</v>
      </c>
      <c r="Q886" s="82">
        <f t="array" ref="Q886">IF(A886="", "", (IFNA(IF(A886="", "", INDEX(UpdateSheet!$K:$K, MATCH(1, (UpdateSheet!$G:$G=MAXIFS(UpdateSheet!$G:$G, UpdateSheet!$H:$H, G886, UpdateSheet!$I:$I, J886, UpdateSheet!$G:$G, "&lt;=" &amp; D886)) * (UpdateSheet!$H:$H=G886) *(UpdateSheet!$I:$I=J886), 0))), "")) +
(IFNA(IF(A886="", "", INDEX(UpdateSheet!$O:$O, MATCH(1, (UpdateSheet!$G:$G=MAXIFS(UpdateSheet!$G:$G, UpdateSheet!$M:$M, K886,UpdateSheet!$N:$N, N886, UpdateSheet!$G:$G, "&lt;=" &amp; D886)) * (UpdateSheet!$M:$M=K886) *(UpdateSheet!$N:$N=N886), 0))), ""))
)
</f>
        <v>49500</v>
      </c>
      <c r="R886" s="81">
        <v>23000.0</v>
      </c>
      <c r="S886" s="53" t="s">
        <v>72</v>
      </c>
      <c r="T886" s="83">
        <v>45960.0</v>
      </c>
      <c r="U886" s="84" t="s">
        <v>86</v>
      </c>
      <c r="V886" s="84" t="s">
        <v>129</v>
      </c>
      <c r="W886" s="85" t="b">
        <f t="shared" si="1"/>
        <v>1</v>
      </c>
      <c r="X886" s="53" t="s">
        <v>51</v>
      </c>
      <c r="Y886" s="53" t="s">
        <v>1403</v>
      </c>
      <c r="Z886" s="63" t="s">
        <v>1163</v>
      </c>
    </row>
    <row r="887">
      <c r="A887" s="75" t="s">
        <v>1404</v>
      </c>
      <c r="B887" s="94">
        <v>9.052319955E9</v>
      </c>
      <c r="C887" s="75" t="s">
        <v>208</v>
      </c>
      <c r="D887" s="76">
        <v>45960.27112268518</v>
      </c>
      <c r="E887" s="75" t="s">
        <v>86</v>
      </c>
      <c r="F887" s="75" t="s">
        <v>129</v>
      </c>
      <c r="G887" s="77" t="s">
        <v>14</v>
      </c>
      <c r="H887" s="77">
        <v>2.0</v>
      </c>
      <c r="I887" s="80"/>
      <c r="J887" s="77">
        <v>2.0</v>
      </c>
      <c r="K887" s="79" t="s">
        <v>97</v>
      </c>
      <c r="L887" s="79"/>
      <c r="M887" s="80"/>
      <c r="N887" s="79"/>
      <c r="O887" s="81">
        <f t="array" ref="O887">IF(A887="", "", (IFNA(IF(A887="", "", INDEX(UpdateSheet!$L:$L, MATCH(1, (UpdateSheet!$G:$G=MAXIFS(UpdateSheet!$G:$G, UpdateSheet!$H:$H, G887, UpdateSheet!$G:$G, "&lt;=" &amp; D887)) * (UpdateSheet!$H:$H=G887), 0))), "") * J887) +
(IFNA(IF(A887="", "", INDEX(UpdateSheet!$P:$P, MATCH(1, (UpdateSheet!$G:$G=MAXIFS(UpdateSheet!$G:$G, UpdateSheet!$M:$M, K887, UpdateSheet!$G:$G, "&lt;=" &amp; D887)) * (UpdateSheet!$M:$M=K887), 0))), "") * N887)
)
</f>
        <v>19000</v>
      </c>
      <c r="P887" s="86"/>
      <c r="Q887" s="82">
        <f t="array" ref="Q887">IF(A887="", "", (IFNA(IF(A887="", "", INDEX(UpdateSheet!$K:$K, MATCH(1, (UpdateSheet!$G:$G=MAXIFS(UpdateSheet!$G:$G, UpdateSheet!$H:$H, G887, UpdateSheet!$I:$I, J887, UpdateSheet!$G:$G, "&lt;=" &amp; D887)) * (UpdateSheet!$H:$H=G887) *(UpdateSheet!$I:$I=J887), 0))), "")) +
(IFNA(IF(A887="", "", INDEX(UpdateSheet!$O:$O, MATCH(1, (UpdateSheet!$G:$G=MAXIFS(UpdateSheet!$G:$G, UpdateSheet!$M:$M, K887,UpdateSheet!$N:$N, N887, UpdateSheet!$G:$G, "&lt;=" &amp; D887)) * (UpdateSheet!$M:$M=K887) *(UpdateSheet!$N:$N=N887), 0))), ""))
)
</f>
        <v>49500</v>
      </c>
      <c r="R887" s="81">
        <v>30500.0</v>
      </c>
      <c r="S887" s="63" t="str">
        <f>if(A887="","","Pending")</f>
        <v>Pending</v>
      </c>
      <c r="T887" s="87"/>
      <c r="U887" s="84" t="s">
        <v>97</v>
      </c>
      <c r="V887" s="84" t="s">
        <v>97</v>
      </c>
      <c r="W887" s="85" t="b">
        <f t="shared" si="1"/>
        <v>0</v>
      </c>
      <c r="X887" s="63"/>
      <c r="Y887" s="53" t="s">
        <v>688</v>
      </c>
      <c r="Z887" s="63" t="s">
        <v>1163</v>
      </c>
    </row>
    <row r="888">
      <c r="A888" s="75" t="s">
        <v>1405</v>
      </c>
      <c r="B888" s="94">
        <v>7.037589323E9</v>
      </c>
      <c r="C888" s="75" t="s">
        <v>222</v>
      </c>
      <c r="D888" s="76">
        <v>45960.31134259259</v>
      </c>
      <c r="E888" s="75" t="s">
        <v>86</v>
      </c>
      <c r="F888" s="75" t="s">
        <v>129</v>
      </c>
      <c r="G888" s="77" t="s">
        <v>14</v>
      </c>
      <c r="H888" s="77">
        <v>2.0</v>
      </c>
      <c r="I888" s="80"/>
      <c r="J888" s="77">
        <v>2.0</v>
      </c>
      <c r="K888" s="79" t="s">
        <v>97</v>
      </c>
      <c r="L888" s="79"/>
      <c r="M888" s="80"/>
      <c r="N888" s="79"/>
      <c r="O888" s="81">
        <f t="array" ref="O888">IF(A888="", "", (IFNA(IF(A888="", "", INDEX(UpdateSheet!$L:$L, MATCH(1, (UpdateSheet!$G:$G=MAXIFS(UpdateSheet!$G:$G, UpdateSheet!$H:$H, G888, UpdateSheet!$G:$G, "&lt;=" &amp; D888)) * (UpdateSheet!$H:$H=G888), 0))), "") * J888) +
(IFNA(IF(A888="", "", INDEX(UpdateSheet!$P:$P, MATCH(1, (UpdateSheet!$G:$G=MAXIFS(UpdateSheet!$G:$G, UpdateSheet!$M:$M, K888, UpdateSheet!$G:$G, "&lt;=" &amp; D888)) * (UpdateSheet!$M:$M=K888), 0))), "") * N888)
)
</f>
        <v>19000</v>
      </c>
      <c r="P888" s="86"/>
      <c r="Q888" s="82">
        <f t="array" ref="Q888">IF(A888="", "", (IFNA(IF(A888="", "", INDEX(UpdateSheet!$K:$K, MATCH(1, (UpdateSheet!$G:$G=MAXIFS(UpdateSheet!$G:$G, UpdateSheet!$H:$H, G888, UpdateSheet!$I:$I, J888, UpdateSheet!$G:$G, "&lt;=" &amp; D888)) * (UpdateSheet!$H:$H=G888) *(UpdateSheet!$I:$I=J888), 0))), "")) +
(IFNA(IF(A888="", "", INDEX(UpdateSheet!$O:$O, MATCH(1, (UpdateSheet!$G:$G=MAXIFS(UpdateSheet!$G:$G, UpdateSheet!$M:$M, K888,UpdateSheet!$N:$N, N888, UpdateSheet!$G:$G, "&lt;=" &amp; D888)) * (UpdateSheet!$M:$M=K888) *(UpdateSheet!$N:$N=N888), 0))), ""))
)
</f>
        <v>49500</v>
      </c>
      <c r="R888" s="81">
        <v>30500.0</v>
      </c>
      <c r="S888" s="53" t="s">
        <v>126</v>
      </c>
      <c r="T888" s="87"/>
      <c r="U888" s="84" t="s">
        <v>97</v>
      </c>
      <c r="V888" s="84" t="s">
        <v>97</v>
      </c>
      <c r="W888" s="85" t="b">
        <f t="shared" si="1"/>
        <v>0</v>
      </c>
      <c r="X888" s="63"/>
      <c r="Y888" s="53" t="s">
        <v>1131</v>
      </c>
      <c r="Z888" s="63" t="s">
        <v>1163</v>
      </c>
    </row>
    <row r="889">
      <c r="A889" s="75" t="s">
        <v>1406</v>
      </c>
      <c r="B889" s="94">
        <v>8.133628319E9</v>
      </c>
      <c r="C889" s="75" t="s">
        <v>149</v>
      </c>
      <c r="D889" s="76">
        <v>45960.34956018519</v>
      </c>
      <c r="E889" s="75" t="s">
        <v>86</v>
      </c>
      <c r="F889" s="75" t="s">
        <v>129</v>
      </c>
      <c r="G889" s="77" t="s">
        <v>14</v>
      </c>
      <c r="H889" s="77">
        <v>1.0</v>
      </c>
      <c r="I889" s="80"/>
      <c r="J889" s="77">
        <v>1.0</v>
      </c>
      <c r="K889" s="79" t="s">
        <v>97</v>
      </c>
      <c r="L889" s="79"/>
      <c r="M889" s="80"/>
      <c r="N889" s="79"/>
      <c r="O889" s="81">
        <f t="array" ref="O889">IF(A889="", "", (IFNA(IF(A889="", "", INDEX(UpdateSheet!$L:$L, MATCH(1, (UpdateSheet!$G:$G=MAXIFS(UpdateSheet!$G:$G, UpdateSheet!$H:$H, G889, UpdateSheet!$G:$G, "&lt;=" &amp; D889)) * (UpdateSheet!$H:$H=G889), 0))), "") * J889) +
(IFNA(IF(A889="", "", INDEX(UpdateSheet!$P:$P, MATCH(1, (UpdateSheet!$G:$G=MAXIFS(UpdateSheet!$G:$G, UpdateSheet!$M:$M, K889, UpdateSheet!$G:$G, "&lt;=" &amp; D889)) * (UpdateSheet!$M:$M=K889), 0))), "") * N889)
)
</f>
        <v>9500</v>
      </c>
      <c r="P889" s="86"/>
      <c r="Q889" s="82">
        <f t="array" ref="Q889">IF(A889="", "", (IFNA(IF(A889="", "", INDEX(UpdateSheet!$K:$K, MATCH(1, (UpdateSheet!$G:$G=MAXIFS(UpdateSheet!$G:$G, UpdateSheet!$H:$H, G889, UpdateSheet!$I:$I, J889, UpdateSheet!$G:$G, "&lt;=" &amp; D889)) * (UpdateSheet!$H:$H=G889) *(UpdateSheet!$I:$I=J889), 0))), "")) +
(IFNA(IF(A889="", "", INDEX(UpdateSheet!$O:$O, MATCH(1, (UpdateSheet!$G:$G=MAXIFS(UpdateSheet!$G:$G, UpdateSheet!$M:$M, K889,UpdateSheet!$N:$N, N889, UpdateSheet!$G:$G, "&lt;=" &amp; D889)) * (UpdateSheet!$M:$M=K889) *(UpdateSheet!$N:$N=N889), 0))), ""))
)
</f>
        <v>35500</v>
      </c>
      <c r="R889" s="81">
        <v>26000.0</v>
      </c>
      <c r="S889" s="63" t="str">
        <f>if(A889="","","Pending")</f>
        <v>Pending</v>
      </c>
      <c r="T889" s="87"/>
      <c r="U889" s="84" t="s">
        <v>97</v>
      </c>
      <c r="V889" s="84" t="s">
        <v>97</v>
      </c>
      <c r="W889" s="85" t="b">
        <f t="shared" si="1"/>
        <v>0</v>
      </c>
      <c r="X889" s="63"/>
      <c r="Y889" s="53" t="s">
        <v>1407</v>
      </c>
      <c r="Z889" s="63" t="s">
        <v>1163</v>
      </c>
    </row>
    <row r="890">
      <c r="A890" s="75" t="s">
        <v>1408</v>
      </c>
      <c r="B890" s="94">
        <v>8.039492941E9</v>
      </c>
      <c r="C890" s="75" t="s">
        <v>62</v>
      </c>
      <c r="D890" s="76">
        <v>45960.36481481481</v>
      </c>
      <c r="E890" s="75" t="s">
        <v>86</v>
      </c>
      <c r="F890" s="75" t="s">
        <v>129</v>
      </c>
      <c r="G890" s="77" t="s">
        <v>14</v>
      </c>
      <c r="H890" s="77">
        <v>1.0</v>
      </c>
      <c r="I890" s="80"/>
      <c r="J890" s="77">
        <v>1.0</v>
      </c>
      <c r="K890" s="79" t="s">
        <v>97</v>
      </c>
      <c r="L890" s="79"/>
      <c r="M890" s="80"/>
      <c r="N890" s="79"/>
      <c r="O890" s="81">
        <f t="array" ref="O890">IF(A890="", "", (IFNA(IF(A890="", "", INDEX(UpdateSheet!$L:$L, MATCH(1, (UpdateSheet!$G:$G=MAXIFS(UpdateSheet!$G:$G, UpdateSheet!$H:$H, G890, UpdateSheet!$G:$G, "&lt;=" &amp; D890)) * (UpdateSheet!$H:$H=G890), 0))), "") * J890) +
(IFNA(IF(A890="", "", INDEX(UpdateSheet!$P:$P, MATCH(1, (UpdateSheet!$G:$G=MAXIFS(UpdateSheet!$G:$G, UpdateSheet!$M:$M, K890, UpdateSheet!$G:$G, "&lt;=" &amp; D890)) * (UpdateSheet!$M:$M=K890), 0))), "") * N890)
)
</f>
        <v>9500</v>
      </c>
      <c r="P890" s="55">
        <v>7000.0</v>
      </c>
      <c r="Q890" s="95">
        <v>35000.0</v>
      </c>
      <c r="R890" s="81">
        <v>18500.0</v>
      </c>
      <c r="S890" s="53" t="s">
        <v>72</v>
      </c>
      <c r="T890" s="83">
        <v>45960.0</v>
      </c>
      <c r="U890" s="84" t="s">
        <v>86</v>
      </c>
      <c r="V890" s="84" t="s">
        <v>129</v>
      </c>
      <c r="W890" s="85" t="b">
        <f t="shared" si="1"/>
        <v>1</v>
      </c>
      <c r="X890" s="53" t="s">
        <v>60</v>
      </c>
      <c r="Y890" s="63"/>
      <c r="Z890" s="63" t="s">
        <v>1163</v>
      </c>
    </row>
    <row r="891">
      <c r="A891" s="75" t="s">
        <v>1409</v>
      </c>
      <c r="B891" s="94">
        <v>8.038406147E9</v>
      </c>
      <c r="C891" s="75" t="s">
        <v>12</v>
      </c>
      <c r="D891" s="76">
        <v>45960.41928240741</v>
      </c>
      <c r="E891" s="75" t="s">
        <v>86</v>
      </c>
      <c r="F891" s="75" t="s">
        <v>129</v>
      </c>
      <c r="G891" s="77" t="s">
        <v>14</v>
      </c>
      <c r="H891" s="77">
        <v>1.0</v>
      </c>
      <c r="I891" s="80"/>
      <c r="J891" s="77">
        <v>1.0</v>
      </c>
      <c r="K891" s="79" t="s">
        <v>97</v>
      </c>
      <c r="L891" s="79"/>
      <c r="M891" s="80"/>
      <c r="N891" s="79"/>
      <c r="O891" s="81">
        <f t="array" ref="O891">IF(A891="", "", (IFNA(IF(A891="", "", INDEX(UpdateSheet!$L:$L, MATCH(1, (UpdateSheet!$G:$G=MAXIFS(UpdateSheet!$G:$G, UpdateSheet!$H:$H, G891, UpdateSheet!$G:$G, "&lt;=" &amp; D891)) * (UpdateSheet!$H:$H=G891), 0))), "") * J891) +
(IFNA(IF(A891="", "", INDEX(UpdateSheet!$P:$P, MATCH(1, (UpdateSheet!$G:$G=MAXIFS(UpdateSheet!$G:$G, UpdateSheet!$M:$M, K891, UpdateSheet!$G:$G, "&lt;=" &amp; D891)) * (UpdateSheet!$M:$M=K891), 0))), "") * N891)
)
</f>
        <v>9500</v>
      </c>
      <c r="P891" s="55">
        <v>4000.0</v>
      </c>
      <c r="Q891" s="82">
        <f t="array" ref="Q891">IF(A891="", "", (IFNA(IF(A891="", "", INDEX(UpdateSheet!$K:$K, MATCH(1, (UpdateSheet!$G:$G=MAXIFS(UpdateSheet!$G:$G, UpdateSheet!$H:$H, G891, UpdateSheet!$I:$I, J891, UpdateSheet!$G:$G, "&lt;=" &amp; D891)) * (UpdateSheet!$H:$H=G891) *(UpdateSheet!$I:$I=J891), 0))), "")) +
(IFNA(IF(A891="", "", INDEX(UpdateSheet!$O:$O, MATCH(1, (UpdateSheet!$G:$G=MAXIFS(UpdateSheet!$G:$G, UpdateSheet!$M:$M, K891,UpdateSheet!$N:$N, N891, UpdateSheet!$G:$G, "&lt;=" &amp; D891)) * (UpdateSheet!$M:$M=K891) *(UpdateSheet!$N:$N=N891), 0))), ""))
)
</f>
        <v>35500</v>
      </c>
      <c r="R891" s="81">
        <v>22000.0</v>
      </c>
      <c r="S891" s="53" t="s">
        <v>72</v>
      </c>
      <c r="T891" s="83">
        <v>45960.0</v>
      </c>
      <c r="U891" s="84" t="s">
        <v>86</v>
      </c>
      <c r="V891" s="84" t="s">
        <v>129</v>
      </c>
      <c r="W891" s="85" t="b">
        <f t="shared" si="1"/>
        <v>1</v>
      </c>
      <c r="X891" s="53" t="s">
        <v>11</v>
      </c>
      <c r="Y891" s="63"/>
      <c r="Z891" s="63" t="s">
        <v>1163</v>
      </c>
    </row>
    <row r="892">
      <c r="A892" s="75" t="s">
        <v>1410</v>
      </c>
      <c r="B892" s="94">
        <v>8.032157782E9</v>
      </c>
      <c r="C892" s="75" t="s">
        <v>62</v>
      </c>
      <c r="D892" s="76">
        <v>45960.77012731481</v>
      </c>
      <c r="E892" s="75" t="s">
        <v>86</v>
      </c>
      <c r="F892" s="75" t="s">
        <v>129</v>
      </c>
      <c r="G892" s="77" t="s">
        <v>14</v>
      </c>
      <c r="H892" s="77">
        <v>1.0</v>
      </c>
      <c r="I892" s="80"/>
      <c r="J892" s="77">
        <v>1.0</v>
      </c>
      <c r="K892" s="79" t="s">
        <v>97</v>
      </c>
      <c r="L892" s="79"/>
      <c r="M892" s="80"/>
      <c r="N892" s="79"/>
      <c r="O892" s="81">
        <f t="array" ref="O892">IF(A892="", "", (IFNA(IF(A892="", "", INDEX(UpdateSheet!$L:$L, MATCH(1, (UpdateSheet!$G:$G=MAXIFS(UpdateSheet!$G:$G, UpdateSheet!$H:$H, G892, UpdateSheet!$G:$G, "&lt;=" &amp; D892)) * (UpdateSheet!$H:$H=G892), 0))), "") * J892) +
(IFNA(IF(A892="", "", INDEX(UpdateSheet!$P:$P, MATCH(1, (UpdateSheet!$G:$G=MAXIFS(UpdateSheet!$G:$G, UpdateSheet!$M:$M, K892, UpdateSheet!$G:$G, "&lt;=" &amp; D892)) * (UpdateSheet!$M:$M=K892), 0))), "") * N892)
)
</f>
        <v>9500</v>
      </c>
      <c r="P892" s="86"/>
      <c r="Q892" s="82">
        <f t="array" ref="Q892">IF(A892="", "", (IFNA(IF(A892="", "", INDEX(UpdateSheet!$K:$K, MATCH(1, (UpdateSheet!$G:$G=MAXIFS(UpdateSheet!$G:$G, UpdateSheet!$H:$H, G892, UpdateSheet!$I:$I, J892, UpdateSheet!$G:$G, "&lt;=" &amp; D892)) * (UpdateSheet!$H:$H=G892) *(UpdateSheet!$I:$I=J892), 0))), "")) +
(IFNA(IF(A892="", "", INDEX(UpdateSheet!$O:$O, MATCH(1, (UpdateSheet!$G:$G=MAXIFS(UpdateSheet!$G:$G, UpdateSheet!$M:$M, K892,UpdateSheet!$N:$N, N892, UpdateSheet!$G:$G, "&lt;=" &amp; D892)) * (UpdateSheet!$M:$M=K892) *(UpdateSheet!$N:$N=N892), 0))), ""))
)
</f>
        <v>35500</v>
      </c>
      <c r="R892" s="81">
        <v>26000.0</v>
      </c>
      <c r="S892" s="53" t="s">
        <v>126</v>
      </c>
      <c r="T892" s="87"/>
      <c r="U892" s="84" t="s">
        <v>97</v>
      </c>
      <c r="V892" s="84" t="s">
        <v>97</v>
      </c>
      <c r="W892" s="85" t="b">
        <f t="shared" si="1"/>
        <v>0</v>
      </c>
      <c r="X892" s="63"/>
      <c r="Y892" s="53" t="s">
        <v>1213</v>
      </c>
      <c r="Z892" s="63" t="s">
        <v>1163</v>
      </c>
    </row>
    <row r="893">
      <c r="A893" s="75" t="s">
        <v>1411</v>
      </c>
      <c r="B893" s="94">
        <v>7.06771303E9</v>
      </c>
      <c r="C893" s="75" t="s">
        <v>191</v>
      </c>
      <c r="D893" s="76">
        <v>45960.813518518524</v>
      </c>
      <c r="E893" s="75" t="s">
        <v>86</v>
      </c>
      <c r="F893" s="75" t="s">
        <v>129</v>
      </c>
      <c r="G893" s="77" t="s">
        <v>14</v>
      </c>
      <c r="H893" s="77">
        <v>1.0</v>
      </c>
      <c r="I893" s="80"/>
      <c r="J893" s="77">
        <v>1.0</v>
      </c>
      <c r="K893" s="79" t="s">
        <v>97</v>
      </c>
      <c r="L893" s="79"/>
      <c r="M893" s="80"/>
      <c r="N893" s="79"/>
      <c r="O893" s="81">
        <f t="array" ref="O893">IF(A893="", "", (IFNA(IF(A893="", "", INDEX(UpdateSheet!$L:$L, MATCH(1, (UpdateSheet!$G:$G=MAXIFS(UpdateSheet!$G:$G, UpdateSheet!$H:$H, G893, UpdateSheet!$G:$G, "&lt;=" &amp; D893)) * (UpdateSheet!$H:$H=G893), 0))), "") * J893) +
(IFNA(IF(A893="", "", INDEX(UpdateSheet!$P:$P, MATCH(1, (UpdateSheet!$G:$G=MAXIFS(UpdateSheet!$G:$G, UpdateSheet!$M:$M, K893, UpdateSheet!$G:$G, "&lt;=" &amp; D893)) * (UpdateSheet!$M:$M=K893), 0))), "") * N893)
)
</f>
        <v>9500</v>
      </c>
      <c r="P893" s="86"/>
      <c r="Q893" s="82">
        <f t="array" ref="Q893">IF(A893="", "", (IFNA(IF(A893="", "", INDEX(UpdateSheet!$K:$K, MATCH(1, (UpdateSheet!$G:$G=MAXIFS(UpdateSheet!$G:$G, UpdateSheet!$H:$H, G893, UpdateSheet!$I:$I, J893, UpdateSheet!$G:$G, "&lt;=" &amp; D893)) * (UpdateSheet!$H:$H=G893) *(UpdateSheet!$I:$I=J893), 0))), "")) +
(IFNA(IF(A893="", "", INDEX(UpdateSheet!$O:$O, MATCH(1, (UpdateSheet!$G:$G=MAXIFS(UpdateSheet!$G:$G, UpdateSheet!$M:$M, K893,UpdateSheet!$N:$N, N893, UpdateSheet!$G:$G, "&lt;=" &amp; D893)) * (UpdateSheet!$M:$M=K893) *(UpdateSheet!$N:$N=N893), 0))), ""))
)
</f>
        <v>35500</v>
      </c>
      <c r="R893" s="81">
        <v>26000.0</v>
      </c>
      <c r="S893" s="63" t="str">
        <f>if(A893="","","Pending")</f>
        <v>Pending</v>
      </c>
      <c r="T893" s="87"/>
      <c r="U893" s="84" t="s">
        <v>97</v>
      </c>
      <c r="V893" s="84" t="s">
        <v>97</v>
      </c>
      <c r="W893" s="85" t="b">
        <f t="shared" si="1"/>
        <v>0</v>
      </c>
      <c r="X893" s="63"/>
      <c r="Y893" s="53" t="s">
        <v>1412</v>
      </c>
      <c r="Z893" s="63" t="s">
        <v>1163</v>
      </c>
    </row>
    <row r="894">
      <c r="A894" s="75" t="s">
        <v>1413</v>
      </c>
      <c r="B894" s="94">
        <v>8.060480843E9</v>
      </c>
      <c r="C894" s="75" t="s">
        <v>12</v>
      </c>
      <c r="D894" s="76">
        <v>45961.2704050926</v>
      </c>
      <c r="E894" s="75" t="s">
        <v>86</v>
      </c>
      <c r="F894" s="75" t="s">
        <v>129</v>
      </c>
      <c r="G894" s="77" t="s">
        <v>14</v>
      </c>
      <c r="H894" s="77">
        <v>4.0</v>
      </c>
      <c r="I894" s="80"/>
      <c r="J894" s="77">
        <v>4.0</v>
      </c>
      <c r="K894" s="79" t="s">
        <v>19</v>
      </c>
      <c r="L894" s="79">
        <v>200.0</v>
      </c>
      <c r="M894" s="80"/>
      <c r="N894" s="79">
        <v>200.0</v>
      </c>
      <c r="O894" s="81">
        <f t="array" ref="O894">IF(A894="", "", (IFNA(IF(A894="", "", INDEX(UpdateSheet!$L:$L, MATCH(1, (UpdateSheet!$G:$G=MAXIFS(UpdateSheet!$G:$G, UpdateSheet!$H:$H, G894, UpdateSheet!$G:$G, "&lt;=" &amp; D894)) * (UpdateSheet!$H:$H=G894), 0))), "") * J894) +
(IFNA(IF(A894="", "", INDEX(UpdateSheet!$P:$P, MATCH(1, (UpdateSheet!$G:$G=MAXIFS(UpdateSheet!$G:$G, UpdateSheet!$M:$M, K894, UpdateSheet!$G:$G, "&lt;=" &amp; D894)) * (UpdateSheet!$M:$M=K894), 0))), "") * N894)
)
</f>
        <v>68000</v>
      </c>
      <c r="P894" s="55">
        <v>5000.0</v>
      </c>
      <c r="Q894" s="82">
        <f t="array" ref="Q894">IF(A894="", "", (IFNA(IF(A894="", "", INDEX(UpdateSheet!$K:$K, MATCH(1, (UpdateSheet!$G:$G=MAXIFS(UpdateSheet!$G:$G, UpdateSheet!$H:$H, G894, UpdateSheet!$I:$I, J894, UpdateSheet!$G:$G, "&lt;=" &amp; D894)) * (UpdateSheet!$H:$H=G894) *(UpdateSheet!$I:$I=J894), 0))), "")) +
(IFNA(IF(A894="", "", INDEX(UpdateSheet!$O:$O, MATCH(1, (UpdateSheet!$G:$G=MAXIFS(UpdateSheet!$G:$G, UpdateSheet!$M:$M, K894,UpdateSheet!$N:$N, N894, UpdateSheet!$G:$G, "&lt;=" &amp; D894)) * (UpdateSheet!$M:$M=K894) *(UpdateSheet!$N:$N=N894), 0))), ""))
)
</f>
        <v>167000</v>
      </c>
      <c r="R894" s="81">
        <v>94000.0</v>
      </c>
      <c r="S894" s="53" t="s">
        <v>72</v>
      </c>
      <c r="T894" s="83">
        <v>45962.0</v>
      </c>
      <c r="U894" s="84" t="s">
        <v>87</v>
      </c>
      <c r="V894" s="84" t="s">
        <v>129</v>
      </c>
      <c r="W894" s="85" t="b">
        <f t="shared" si="1"/>
        <v>1</v>
      </c>
      <c r="X894" s="53" t="s">
        <v>11</v>
      </c>
      <c r="Y894" s="63"/>
      <c r="Z894" s="63" t="s">
        <v>1163</v>
      </c>
    </row>
    <row r="895">
      <c r="A895" s="75" t="s">
        <v>1414</v>
      </c>
      <c r="B895" s="94">
        <v>8.1041886E8</v>
      </c>
      <c r="C895" s="75" t="s">
        <v>62</v>
      </c>
      <c r="D895" s="76">
        <v>45961.290358796294</v>
      </c>
      <c r="E895" s="75" t="s">
        <v>86</v>
      </c>
      <c r="F895" s="75" t="s">
        <v>129</v>
      </c>
      <c r="G895" s="77" t="s">
        <v>14</v>
      </c>
      <c r="H895" s="77">
        <v>2.0</v>
      </c>
      <c r="I895" s="80"/>
      <c r="J895" s="77">
        <v>2.0</v>
      </c>
      <c r="K895" s="79" t="s">
        <v>97</v>
      </c>
      <c r="L895" s="79"/>
      <c r="M895" s="80"/>
      <c r="N895" s="79"/>
      <c r="O895" s="81">
        <f t="array" ref="O895">IF(A895="", "", (IFNA(IF(A895="", "", INDEX(UpdateSheet!$L:$L, MATCH(1, (UpdateSheet!$G:$G=MAXIFS(UpdateSheet!$G:$G, UpdateSheet!$H:$H, G895, UpdateSheet!$G:$G, "&lt;=" &amp; D895)) * (UpdateSheet!$H:$H=G895), 0))), "") * J895) +
(IFNA(IF(A895="", "", INDEX(UpdateSheet!$P:$P, MATCH(1, (UpdateSheet!$G:$G=MAXIFS(UpdateSheet!$G:$G, UpdateSheet!$M:$M, K895, UpdateSheet!$G:$G, "&lt;=" &amp; D895)) * (UpdateSheet!$M:$M=K895), 0))), "") * N895)
)
</f>
        <v>19000</v>
      </c>
      <c r="P895" s="86"/>
      <c r="Q895" s="82">
        <f t="array" ref="Q895">IF(A895="", "", (IFNA(IF(A895="", "", INDEX(UpdateSheet!$K:$K, MATCH(1, (UpdateSheet!$G:$G=MAXIFS(UpdateSheet!$G:$G, UpdateSheet!$H:$H, G895, UpdateSheet!$I:$I, J895, UpdateSheet!$G:$G, "&lt;=" &amp; D895)) * (UpdateSheet!$H:$H=G895) *(UpdateSheet!$I:$I=J895), 0))), "")) +
(IFNA(IF(A895="", "", INDEX(UpdateSheet!$O:$O, MATCH(1, (UpdateSheet!$G:$G=MAXIFS(UpdateSheet!$G:$G, UpdateSheet!$M:$M, K895,UpdateSheet!$N:$N, N895, UpdateSheet!$G:$G, "&lt;=" &amp; D895)) * (UpdateSheet!$M:$M=K895) *(UpdateSheet!$N:$N=N895), 0))), ""))
)
</f>
        <v>49500</v>
      </c>
      <c r="R895" s="81">
        <v>30500.0</v>
      </c>
      <c r="S895" s="63" t="str">
        <f t="shared" ref="S895:S897" si="83">if(A895="","","Pending")</f>
        <v>Pending</v>
      </c>
      <c r="T895" s="87"/>
      <c r="U895" s="84" t="s">
        <v>97</v>
      </c>
      <c r="V895" s="84" t="s">
        <v>97</v>
      </c>
      <c r="W895" s="85" t="b">
        <f t="shared" si="1"/>
        <v>0</v>
      </c>
      <c r="X895" s="63"/>
      <c r="Y895" s="53" t="s">
        <v>1415</v>
      </c>
      <c r="Z895" s="63" t="s">
        <v>1163</v>
      </c>
    </row>
    <row r="896">
      <c r="A896" s="75" t="s">
        <v>1416</v>
      </c>
      <c r="B896" s="94">
        <v>7.078771073E9</v>
      </c>
      <c r="C896" s="75" t="s">
        <v>62</v>
      </c>
      <c r="D896" s="76">
        <v>45961.29975694444</v>
      </c>
      <c r="E896" s="75" t="s">
        <v>86</v>
      </c>
      <c r="F896" s="75" t="s">
        <v>129</v>
      </c>
      <c r="G896" s="77" t="s">
        <v>14</v>
      </c>
      <c r="H896" s="77">
        <v>1.0</v>
      </c>
      <c r="I896" s="80"/>
      <c r="J896" s="77">
        <v>1.0</v>
      </c>
      <c r="K896" s="79" t="s">
        <v>97</v>
      </c>
      <c r="L896" s="79"/>
      <c r="M896" s="80"/>
      <c r="N896" s="79"/>
      <c r="O896" s="81">
        <f t="array" ref="O896">IF(A896="", "", (IFNA(IF(A896="", "", INDEX(UpdateSheet!$L:$L, MATCH(1, (UpdateSheet!$G:$G=MAXIFS(UpdateSheet!$G:$G, UpdateSheet!$H:$H, G896, UpdateSheet!$G:$G, "&lt;=" &amp; D896)) * (UpdateSheet!$H:$H=G896), 0))), "") * J896) +
(IFNA(IF(A896="", "", INDEX(UpdateSheet!$P:$P, MATCH(1, (UpdateSheet!$G:$G=MAXIFS(UpdateSheet!$G:$G, UpdateSheet!$M:$M, K896, UpdateSheet!$G:$G, "&lt;=" &amp; D896)) * (UpdateSheet!$M:$M=K896), 0))), "") * N896)
)
</f>
        <v>9500</v>
      </c>
      <c r="P896" s="86"/>
      <c r="Q896" s="82">
        <f t="array" ref="Q896">IF(A896="", "", (IFNA(IF(A896="", "", INDEX(UpdateSheet!$K:$K, MATCH(1, (UpdateSheet!$G:$G=MAXIFS(UpdateSheet!$G:$G, UpdateSheet!$H:$H, G896, UpdateSheet!$I:$I, J896, UpdateSheet!$G:$G, "&lt;=" &amp; D896)) * (UpdateSheet!$H:$H=G896) *(UpdateSheet!$I:$I=J896), 0))), "")) +
(IFNA(IF(A896="", "", INDEX(UpdateSheet!$O:$O, MATCH(1, (UpdateSheet!$G:$G=MAXIFS(UpdateSheet!$G:$G, UpdateSheet!$M:$M, K896,UpdateSheet!$N:$N, N896, UpdateSheet!$G:$G, "&lt;=" &amp; D896)) * (UpdateSheet!$M:$M=K896) *(UpdateSheet!$N:$N=N896), 0))), ""))
)
</f>
        <v>35500</v>
      </c>
      <c r="R896" s="81">
        <v>26000.0</v>
      </c>
      <c r="S896" s="63" t="str">
        <f t="shared" si="83"/>
        <v>Pending</v>
      </c>
      <c r="T896" s="87"/>
      <c r="U896" s="84" t="s">
        <v>97</v>
      </c>
      <c r="V896" s="84" t="s">
        <v>97</v>
      </c>
      <c r="W896" s="85" t="b">
        <f t="shared" si="1"/>
        <v>0</v>
      </c>
      <c r="X896" s="63"/>
      <c r="Y896" s="53" t="s">
        <v>1417</v>
      </c>
      <c r="Z896" s="63" t="s">
        <v>1163</v>
      </c>
    </row>
    <row r="897">
      <c r="A897" s="75" t="s">
        <v>1418</v>
      </c>
      <c r="B897" s="94">
        <v>8.036277394E9</v>
      </c>
      <c r="C897" s="75" t="s">
        <v>214</v>
      </c>
      <c r="D897" s="76">
        <v>45961.343564814815</v>
      </c>
      <c r="E897" s="75" t="s">
        <v>86</v>
      </c>
      <c r="F897" s="75" t="s">
        <v>129</v>
      </c>
      <c r="G897" s="77" t="s">
        <v>14</v>
      </c>
      <c r="H897" s="77">
        <v>2.0</v>
      </c>
      <c r="I897" s="80"/>
      <c r="J897" s="77">
        <v>2.0</v>
      </c>
      <c r="K897" s="79" t="s">
        <v>19</v>
      </c>
      <c r="L897" s="79">
        <v>50.0</v>
      </c>
      <c r="M897" s="80"/>
      <c r="N897" s="79">
        <v>50.0</v>
      </c>
      <c r="O897" s="81">
        <f t="array" ref="O897">IF(A897="", "", (IFNA(IF(A897="", "", INDEX(UpdateSheet!$L:$L, MATCH(1, (UpdateSheet!$G:$G=MAXIFS(UpdateSheet!$G:$G, UpdateSheet!$H:$H, G897, UpdateSheet!$G:$G, "&lt;=" &amp; D897)) * (UpdateSheet!$H:$H=G897), 0))), "") * J897) +
(IFNA(IF(A897="", "", INDEX(UpdateSheet!$P:$P, MATCH(1, (UpdateSheet!$G:$G=MAXIFS(UpdateSheet!$G:$G, UpdateSheet!$M:$M, K897, UpdateSheet!$G:$G, "&lt;=" &amp; D897)) * (UpdateSheet!$M:$M=K897), 0))), "") * N897)
)
</f>
        <v>26500</v>
      </c>
      <c r="P897" s="86"/>
      <c r="Q897" s="82">
        <f t="array" ref="Q897">IF(A897="", "", (IFNA(IF(A897="", "", INDEX(UpdateSheet!$K:$K, MATCH(1, (UpdateSheet!$G:$G=MAXIFS(UpdateSheet!$G:$G, UpdateSheet!$H:$H, G897, UpdateSheet!$I:$I, J897, UpdateSheet!$G:$G, "&lt;=" &amp; D897)) * (UpdateSheet!$H:$H=G897) *(UpdateSheet!$I:$I=J897), 0))), "")) +
(IFNA(IF(A897="", "", INDEX(UpdateSheet!$O:$O, MATCH(1, (UpdateSheet!$G:$G=MAXIFS(UpdateSheet!$G:$G, UpdateSheet!$M:$M, K897,UpdateSheet!$N:$N, N897, UpdateSheet!$G:$G, "&lt;=" &amp; D897)) * (UpdateSheet!$M:$M=K897) *(UpdateSheet!$N:$N=N897), 0))), ""))
)
</f>
        <v>80000</v>
      </c>
      <c r="R897" s="81">
        <v>53500.0</v>
      </c>
      <c r="S897" s="63" t="str">
        <f t="shared" si="83"/>
        <v>Pending</v>
      </c>
      <c r="T897" s="87"/>
      <c r="U897" s="84" t="s">
        <v>97</v>
      </c>
      <c r="V897" s="84" t="s">
        <v>97</v>
      </c>
      <c r="W897" s="85" t="b">
        <f t="shared" si="1"/>
        <v>0</v>
      </c>
      <c r="X897" s="63"/>
      <c r="Y897" s="53" t="s">
        <v>1419</v>
      </c>
      <c r="Z897" s="63" t="s">
        <v>1163</v>
      </c>
    </row>
    <row r="898">
      <c r="A898" s="75" t="s">
        <v>1420</v>
      </c>
      <c r="B898" s="94">
        <v>8.102467932E9</v>
      </c>
      <c r="C898" s="75" t="s">
        <v>254</v>
      </c>
      <c r="D898" s="76">
        <v>45961.39880787037</v>
      </c>
      <c r="E898" s="75" t="s">
        <v>86</v>
      </c>
      <c r="F898" s="75" t="s">
        <v>129</v>
      </c>
      <c r="G898" s="77" t="s">
        <v>14</v>
      </c>
      <c r="H898" s="77">
        <v>1.0</v>
      </c>
      <c r="I898" s="80"/>
      <c r="J898" s="77">
        <v>1.0</v>
      </c>
      <c r="K898" s="79" t="s">
        <v>97</v>
      </c>
      <c r="L898" s="79"/>
      <c r="M898" s="80"/>
      <c r="N898" s="79"/>
      <c r="O898" s="81">
        <f t="array" ref="O898">IF(A898="", "", (IFNA(IF(A898="", "", INDEX(UpdateSheet!$L:$L, MATCH(1, (UpdateSheet!$G:$G=MAXIFS(UpdateSheet!$G:$G, UpdateSheet!$H:$H, G898, UpdateSheet!$G:$G, "&lt;=" &amp; D898)) * (UpdateSheet!$H:$H=G898), 0))), "") * J898) +
(IFNA(IF(A898="", "", INDEX(UpdateSheet!$P:$P, MATCH(1, (UpdateSheet!$G:$G=MAXIFS(UpdateSheet!$G:$G, UpdateSheet!$M:$M, K898, UpdateSheet!$G:$G, "&lt;=" &amp; D898)) * (UpdateSheet!$M:$M=K898), 0))), "") * N898)
)
</f>
        <v>9500</v>
      </c>
      <c r="P898" s="55">
        <v>4500.0</v>
      </c>
      <c r="Q898" s="82">
        <f t="array" ref="Q898">IF(A898="", "", (IFNA(IF(A898="", "", INDEX(UpdateSheet!$K:$K, MATCH(1, (UpdateSheet!$G:$G=MAXIFS(UpdateSheet!$G:$G, UpdateSheet!$H:$H, G898, UpdateSheet!$I:$I, J898, UpdateSheet!$G:$G, "&lt;=" &amp; D898)) * (UpdateSheet!$H:$H=G898) *(UpdateSheet!$I:$I=J898), 0))), "")) +
(IFNA(IF(A898="", "", INDEX(UpdateSheet!$O:$O, MATCH(1, (UpdateSheet!$G:$G=MAXIFS(UpdateSheet!$G:$G, UpdateSheet!$M:$M, K898,UpdateSheet!$N:$N, N898, UpdateSheet!$G:$G, "&lt;=" &amp; D898)) * (UpdateSheet!$M:$M=K898) *(UpdateSheet!$N:$N=N898), 0))), ""))
)
</f>
        <v>35500</v>
      </c>
      <c r="R898" s="81">
        <v>21500.0</v>
      </c>
      <c r="S898" s="53" t="s">
        <v>72</v>
      </c>
      <c r="T898" s="83">
        <v>45962.0</v>
      </c>
      <c r="U898" s="84" t="s">
        <v>87</v>
      </c>
      <c r="V898" s="84" t="s">
        <v>129</v>
      </c>
      <c r="W898" s="85" t="b">
        <f t="shared" si="1"/>
        <v>1</v>
      </c>
      <c r="X898" s="53" t="s">
        <v>31</v>
      </c>
      <c r="Y898" s="53"/>
      <c r="Z898" s="63" t="s">
        <v>1163</v>
      </c>
    </row>
    <row r="899">
      <c r="A899" s="75" t="s">
        <v>1421</v>
      </c>
      <c r="B899" s="94">
        <v>8.036820233E9</v>
      </c>
      <c r="C899" s="75" t="s">
        <v>62</v>
      </c>
      <c r="D899" s="76">
        <v>45961.451111111106</v>
      </c>
      <c r="E899" s="75" t="s">
        <v>86</v>
      </c>
      <c r="F899" s="75" t="s">
        <v>129</v>
      </c>
      <c r="G899" s="77" t="s">
        <v>14</v>
      </c>
      <c r="H899" s="77">
        <v>1.0</v>
      </c>
      <c r="I899" s="80"/>
      <c r="J899" s="77">
        <v>1.0</v>
      </c>
      <c r="K899" s="79" t="s">
        <v>19</v>
      </c>
      <c r="L899" s="79">
        <v>50.0</v>
      </c>
      <c r="M899" s="80"/>
      <c r="N899" s="79">
        <v>50.0</v>
      </c>
      <c r="O899" s="81">
        <f t="array" ref="O899">IF(A899="", "", (IFNA(IF(A899="", "", INDEX(UpdateSheet!$L:$L, MATCH(1, (UpdateSheet!$G:$G=MAXIFS(UpdateSheet!$G:$G, UpdateSheet!$H:$H, G899, UpdateSheet!$G:$G, "&lt;=" &amp; D899)) * (UpdateSheet!$H:$H=G899), 0))), "") * J899) +
(IFNA(IF(A899="", "", INDEX(UpdateSheet!$P:$P, MATCH(1, (UpdateSheet!$G:$G=MAXIFS(UpdateSheet!$G:$G, UpdateSheet!$M:$M, K899, UpdateSheet!$G:$G, "&lt;=" &amp; D899)) * (UpdateSheet!$M:$M=K899), 0))), "") * N899)
)
</f>
        <v>17000</v>
      </c>
      <c r="P899" s="86"/>
      <c r="Q899" s="82">
        <f t="array" ref="Q899">IF(A899="", "", (IFNA(IF(A899="", "", INDEX(UpdateSheet!$K:$K, MATCH(1, (UpdateSheet!$G:$G=MAXIFS(UpdateSheet!$G:$G, UpdateSheet!$H:$H, G899, UpdateSheet!$I:$I, J899, UpdateSheet!$G:$G, "&lt;=" &amp; D899)) * (UpdateSheet!$H:$H=G899) *(UpdateSheet!$I:$I=J899), 0))), "")) +
(IFNA(IF(A899="", "", INDEX(UpdateSheet!$O:$O, MATCH(1, (UpdateSheet!$G:$G=MAXIFS(UpdateSheet!$G:$G, UpdateSheet!$M:$M, K899,UpdateSheet!$N:$N, N899, UpdateSheet!$G:$G, "&lt;=" &amp; D899)) * (UpdateSheet!$M:$M=K899) *(UpdateSheet!$N:$N=N899), 0))), ""))
)
</f>
        <v>66000</v>
      </c>
      <c r="R899" s="81">
        <v>49000.0</v>
      </c>
      <c r="S899" s="53" t="s">
        <v>126</v>
      </c>
      <c r="T899" s="87"/>
      <c r="U899" s="84" t="s">
        <v>97</v>
      </c>
      <c r="V899" s="84" t="s">
        <v>97</v>
      </c>
      <c r="W899" s="85" t="b">
        <f t="shared" si="1"/>
        <v>0</v>
      </c>
      <c r="X899" s="63"/>
      <c r="Y899" s="53" t="s">
        <v>1422</v>
      </c>
      <c r="Z899" s="63" t="s">
        <v>1163</v>
      </c>
    </row>
    <row r="900">
      <c r="A900" s="75" t="s">
        <v>1423</v>
      </c>
      <c r="B900" s="94">
        <v>9.041098E8</v>
      </c>
      <c r="C900" s="75" t="s">
        <v>62</v>
      </c>
      <c r="D900" s="76">
        <v>45961.7156712963</v>
      </c>
      <c r="E900" s="75" t="s">
        <v>86</v>
      </c>
      <c r="F900" s="75" t="s">
        <v>129</v>
      </c>
      <c r="G900" s="77" t="s">
        <v>14</v>
      </c>
      <c r="H900" s="77">
        <v>1.0</v>
      </c>
      <c r="I900" s="80"/>
      <c r="J900" s="77">
        <v>1.0</v>
      </c>
      <c r="K900" s="79" t="s">
        <v>97</v>
      </c>
      <c r="L900" s="79"/>
      <c r="M900" s="80"/>
      <c r="N900" s="79"/>
      <c r="O900" s="81">
        <f t="array" ref="O900">IF(A900="", "", (IFNA(IF(A900="", "", INDEX(UpdateSheet!$L:$L, MATCH(1, (UpdateSheet!$G:$G=MAXIFS(UpdateSheet!$G:$G, UpdateSheet!$H:$H, G900, UpdateSheet!$G:$G, "&lt;=" &amp; D900)) * (UpdateSheet!$H:$H=G900), 0))), "") * J900) +
(IFNA(IF(A900="", "", INDEX(UpdateSheet!$P:$P, MATCH(1, (UpdateSheet!$G:$G=MAXIFS(UpdateSheet!$G:$G, UpdateSheet!$M:$M, K900, UpdateSheet!$G:$G, "&lt;=" &amp; D900)) * (UpdateSheet!$M:$M=K900), 0))), "") * N900)
)
</f>
        <v>9500</v>
      </c>
      <c r="P900" s="86"/>
      <c r="Q900" s="82">
        <f t="array" ref="Q900">IF(A900="", "", (IFNA(IF(A900="", "", INDEX(UpdateSheet!$K:$K, MATCH(1, (UpdateSheet!$G:$G=MAXIFS(UpdateSheet!$G:$G, UpdateSheet!$H:$H, G900, UpdateSheet!$I:$I, J900, UpdateSheet!$G:$G, "&lt;=" &amp; D900)) * (UpdateSheet!$H:$H=G900) *(UpdateSheet!$I:$I=J900), 0))), "")) +
(IFNA(IF(A900="", "", INDEX(UpdateSheet!$O:$O, MATCH(1, (UpdateSheet!$G:$G=MAXIFS(UpdateSheet!$G:$G, UpdateSheet!$M:$M, K900,UpdateSheet!$N:$N, N900, UpdateSheet!$G:$G, "&lt;=" &amp; D900)) * (UpdateSheet!$M:$M=K900) *(UpdateSheet!$N:$N=N900), 0))), ""))
)
</f>
        <v>35500</v>
      </c>
      <c r="R900" s="81">
        <v>26000.0</v>
      </c>
      <c r="S900" s="63" t="str">
        <f>if(A900="","","Pending")</f>
        <v>Pending</v>
      </c>
      <c r="T900" s="87"/>
      <c r="U900" s="84" t="s">
        <v>97</v>
      </c>
      <c r="V900" s="84" t="s">
        <v>97</v>
      </c>
      <c r="W900" s="85" t="b">
        <f t="shared" si="1"/>
        <v>0</v>
      </c>
      <c r="X900" s="63"/>
      <c r="Y900" s="53" t="s">
        <v>1424</v>
      </c>
      <c r="Z900" s="63" t="s">
        <v>1163</v>
      </c>
    </row>
    <row r="901">
      <c r="A901" s="73" t="s">
        <v>1425</v>
      </c>
      <c r="B901" s="94">
        <v>9.033018565E9</v>
      </c>
      <c r="C901" s="75" t="s">
        <v>62</v>
      </c>
      <c r="D901" s="76">
        <v>45965.39684027778</v>
      </c>
      <c r="E901" s="75" t="s">
        <v>87</v>
      </c>
      <c r="F901" s="75" t="s">
        <v>129</v>
      </c>
      <c r="G901" s="77" t="s">
        <v>14</v>
      </c>
      <c r="H901" s="77">
        <v>2.0</v>
      </c>
      <c r="I901" s="80"/>
      <c r="J901" s="77">
        <v>2.0</v>
      </c>
      <c r="K901" s="79" t="s">
        <v>97</v>
      </c>
      <c r="L901" s="93"/>
      <c r="M901" s="80"/>
      <c r="N901" s="79"/>
      <c r="O901" s="81">
        <f t="array" ref="O901">IF(A901="", "", (IFNA(IF(A901="", "", INDEX(UpdateSheet!$L:$L, MATCH(1, (UpdateSheet!$G:$G=MAXIFS(UpdateSheet!$G:$G, UpdateSheet!$H:$H, G901, UpdateSheet!$G:$G, "&lt;=" &amp; D901)) * (UpdateSheet!$H:$H=G901), 0))), "") * J901) +
(IFNA(IF(A901="", "", INDEX(UpdateSheet!$P:$P, MATCH(1, (UpdateSheet!$G:$G=MAXIFS(UpdateSheet!$G:$G, UpdateSheet!$M:$M, K901, UpdateSheet!$G:$G, "&lt;=" &amp; D901)) * (UpdateSheet!$M:$M=K901), 0))), "") * N901)
)
</f>
        <v>19000</v>
      </c>
      <c r="P901" s="55">
        <v>5000.0</v>
      </c>
      <c r="Q901" s="82">
        <f t="array" ref="Q901">IF(A901="", "", (IFNA(IF(A901="", "", INDEX(UpdateSheet!$K:$K, MATCH(1, (UpdateSheet!$G:$G=MAXIFS(UpdateSheet!$G:$G, UpdateSheet!$H:$H, G901, UpdateSheet!$I:$I, J901, UpdateSheet!$G:$G, "&lt;=" &amp; D901)) * (UpdateSheet!$H:$H=G901) *(UpdateSheet!$I:$I=J901), 0))), "")) +
(IFNA(IF(A901="", "", INDEX(UpdateSheet!$O:$O, MATCH(1, (UpdateSheet!$G:$G=MAXIFS(UpdateSheet!$G:$G, UpdateSheet!$M:$M, K901,UpdateSheet!$N:$N, N901, UpdateSheet!$G:$G, "&lt;=" &amp; D901)) * (UpdateSheet!$M:$M=K901) *(UpdateSheet!$N:$N=N901), 0))), ""))
)
</f>
        <v>49500</v>
      </c>
      <c r="R901" s="81">
        <v>25500.0</v>
      </c>
      <c r="S901" s="53" t="s">
        <v>72</v>
      </c>
      <c r="T901" s="83">
        <v>45965.0</v>
      </c>
      <c r="U901" s="84" t="s">
        <v>87</v>
      </c>
      <c r="V901" s="84" t="s">
        <v>129</v>
      </c>
      <c r="W901" s="85" t="b">
        <f t="shared" si="1"/>
        <v>1</v>
      </c>
      <c r="X901" s="53" t="s">
        <v>60</v>
      </c>
      <c r="Y901" s="63"/>
      <c r="Z901" s="53" t="s">
        <v>1163</v>
      </c>
    </row>
    <row r="902">
      <c r="A902" s="73" t="s">
        <v>1426</v>
      </c>
      <c r="B902" s="94">
        <v>8.062792811E9</v>
      </c>
      <c r="C902" s="75" t="s">
        <v>131</v>
      </c>
      <c r="D902" s="76">
        <v>45965.42859953704</v>
      </c>
      <c r="E902" s="75" t="s">
        <v>87</v>
      </c>
      <c r="F902" s="75" t="s">
        <v>129</v>
      </c>
      <c r="G902" s="77" t="s">
        <v>14</v>
      </c>
      <c r="H902" s="77">
        <v>1.0</v>
      </c>
      <c r="I902" s="80"/>
      <c r="J902" s="77">
        <v>1.0</v>
      </c>
      <c r="K902" s="79" t="s">
        <v>97</v>
      </c>
      <c r="L902" s="79"/>
      <c r="M902" s="80"/>
      <c r="N902" s="79"/>
      <c r="O902" s="81">
        <f t="array" ref="O902">IF(A902="", "", (IFNA(IF(A902="", "", INDEX(UpdateSheet!$L:$L, MATCH(1, (UpdateSheet!$G:$G=MAXIFS(UpdateSheet!$G:$G, UpdateSheet!$H:$H, G902, UpdateSheet!$G:$G, "&lt;=" &amp; D902)) * (UpdateSheet!$H:$H=G902), 0))), "") * J902) +
(IFNA(IF(A902="", "", INDEX(UpdateSheet!$P:$P, MATCH(1, (UpdateSheet!$G:$G=MAXIFS(UpdateSheet!$G:$G, UpdateSheet!$M:$M, K902, UpdateSheet!$G:$G, "&lt;=" &amp; D902)) * (UpdateSheet!$M:$M=K902), 0))), "") * N902)
)
</f>
        <v>9500</v>
      </c>
      <c r="P902" s="55">
        <v>4000.0</v>
      </c>
      <c r="Q902" s="82">
        <f t="array" ref="Q902">IF(A902="", "", (IFNA(IF(A902="", "", INDEX(UpdateSheet!$K:$K, MATCH(1, (UpdateSheet!$G:$G=MAXIFS(UpdateSheet!$G:$G, UpdateSheet!$H:$H, G902, UpdateSheet!$I:$I, J902, UpdateSheet!$G:$G, "&lt;=" &amp; D902)) * (UpdateSheet!$H:$H=G902) *(UpdateSheet!$I:$I=J902), 0))), "")) +
(IFNA(IF(A902="", "", INDEX(UpdateSheet!$O:$O, MATCH(1, (UpdateSheet!$G:$G=MAXIFS(UpdateSheet!$G:$G, UpdateSheet!$M:$M, K902,UpdateSheet!$N:$N, N902, UpdateSheet!$G:$G, "&lt;=" &amp; D902)) * (UpdateSheet!$M:$M=K902) *(UpdateSheet!$N:$N=N902), 0))), ""))
)
</f>
        <v>35500</v>
      </c>
      <c r="R902" s="81">
        <v>22000.0</v>
      </c>
      <c r="S902" s="53" t="s">
        <v>72</v>
      </c>
      <c r="T902" s="83">
        <v>45965.0</v>
      </c>
      <c r="U902" s="84" t="s">
        <v>87</v>
      </c>
      <c r="V902" s="84" t="s">
        <v>129</v>
      </c>
      <c r="W902" s="85" t="b">
        <f t="shared" si="1"/>
        <v>1</v>
      </c>
      <c r="X902" s="53" t="s">
        <v>55</v>
      </c>
      <c r="Y902" s="63"/>
      <c r="Z902" s="63" t="s">
        <v>1163</v>
      </c>
    </row>
    <row r="903">
      <c r="A903" s="75" t="s">
        <v>1427</v>
      </c>
      <c r="B903" s="94">
        <v>9.060629063E9</v>
      </c>
      <c r="C903" s="75" t="s">
        <v>131</v>
      </c>
      <c r="D903" s="76">
        <v>45965.48361111111</v>
      </c>
      <c r="E903" s="75" t="s">
        <v>87</v>
      </c>
      <c r="F903" s="75" t="s">
        <v>129</v>
      </c>
      <c r="G903" s="77" t="s">
        <v>14</v>
      </c>
      <c r="H903" s="77">
        <v>1.0</v>
      </c>
      <c r="I903" s="80"/>
      <c r="J903" s="77">
        <v>1.0</v>
      </c>
      <c r="K903" s="79" t="s">
        <v>97</v>
      </c>
      <c r="L903" s="79"/>
      <c r="M903" s="80"/>
      <c r="N903" s="79"/>
      <c r="O903" s="81">
        <f t="array" ref="O903">IF(A903="", "", (IFNA(IF(A903="", "", INDEX(UpdateSheet!$L:$L, MATCH(1, (UpdateSheet!$G:$G=MAXIFS(UpdateSheet!$G:$G, UpdateSheet!$H:$H, G903, UpdateSheet!$G:$G, "&lt;=" &amp; D903)) * (UpdateSheet!$H:$H=G903), 0))), "") * J903) +
(IFNA(IF(A903="", "", INDEX(UpdateSheet!$P:$P, MATCH(1, (UpdateSheet!$G:$G=MAXIFS(UpdateSheet!$G:$G, UpdateSheet!$M:$M, K903, UpdateSheet!$G:$G, "&lt;=" &amp; D903)) * (UpdateSheet!$M:$M=K903), 0))), "") * N903)
)
</f>
        <v>9500</v>
      </c>
      <c r="P903" s="86"/>
      <c r="Q903" s="82">
        <f t="array" ref="Q903">IF(A903="", "", (IFNA(IF(A903="", "", INDEX(UpdateSheet!$K:$K, MATCH(1, (UpdateSheet!$G:$G=MAXIFS(UpdateSheet!$G:$G, UpdateSheet!$H:$H, G903, UpdateSheet!$I:$I, J903, UpdateSheet!$G:$G, "&lt;=" &amp; D903)) * (UpdateSheet!$H:$H=G903) *(UpdateSheet!$I:$I=J903), 0))), "")) +
(IFNA(IF(A903="", "", INDEX(UpdateSheet!$O:$O, MATCH(1, (UpdateSheet!$G:$G=MAXIFS(UpdateSheet!$G:$G, UpdateSheet!$M:$M, K903,UpdateSheet!$N:$N, N903, UpdateSheet!$G:$G, "&lt;=" &amp; D903)) * (UpdateSheet!$M:$M=K903) *(UpdateSheet!$N:$N=N903), 0))), ""))
)
</f>
        <v>35500</v>
      </c>
      <c r="R903" s="81">
        <v>26000.0</v>
      </c>
      <c r="S903" s="53" t="s">
        <v>126</v>
      </c>
      <c r="T903" s="83"/>
      <c r="U903" s="84" t="s">
        <v>97</v>
      </c>
      <c r="V903" s="84" t="s">
        <v>97</v>
      </c>
      <c r="W903" s="85" t="b">
        <f t="shared" si="1"/>
        <v>0</v>
      </c>
      <c r="X903" s="53"/>
      <c r="Y903" s="53" t="s">
        <v>1428</v>
      </c>
      <c r="Z903" s="63" t="s">
        <v>1163</v>
      </c>
    </row>
    <row r="904">
      <c r="A904" s="75" t="s">
        <v>1429</v>
      </c>
      <c r="B904" s="94">
        <v>8.084817868E9</v>
      </c>
      <c r="C904" s="75" t="s">
        <v>18</v>
      </c>
      <c r="D904" s="76">
        <v>45965.50409722222</v>
      </c>
      <c r="E904" s="75" t="s">
        <v>87</v>
      </c>
      <c r="F904" s="75" t="s">
        <v>129</v>
      </c>
      <c r="G904" s="77" t="s">
        <v>14</v>
      </c>
      <c r="H904" s="77">
        <v>1.0</v>
      </c>
      <c r="I904" s="80"/>
      <c r="J904" s="77">
        <v>1.0</v>
      </c>
      <c r="K904" s="79" t="s">
        <v>97</v>
      </c>
      <c r="L904" s="79"/>
      <c r="M904" s="80"/>
      <c r="N904" s="79"/>
      <c r="O904" s="81">
        <f t="array" ref="O904">IF(A904="", "", (IFNA(IF(A904="", "", INDEX(UpdateSheet!$L:$L, MATCH(1, (UpdateSheet!$G:$G=MAXIFS(UpdateSheet!$G:$G, UpdateSheet!$H:$H, G904, UpdateSheet!$G:$G, "&lt;=" &amp; D904)) * (UpdateSheet!$H:$H=G904), 0))), "") * J904) +
(IFNA(IF(A904="", "", INDEX(UpdateSheet!$P:$P, MATCH(1, (UpdateSheet!$G:$G=MAXIFS(UpdateSheet!$G:$G, UpdateSheet!$M:$M, K904, UpdateSheet!$G:$G, "&lt;=" &amp; D904)) * (UpdateSheet!$M:$M=K904), 0))), "") * N904)
)
</f>
        <v>9500</v>
      </c>
      <c r="P904" s="86"/>
      <c r="Q904" s="82">
        <f t="array" ref="Q904">IF(A904="", "", (IFNA(IF(A904="", "", INDEX(UpdateSheet!$K:$K, MATCH(1, (UpdateSheet!$G:$G=MAXIFS(UpdateSheet!$G:$G, UpdateSheet!$H:$H, G904, UpdateSheet!$I:$I, J904, UpdateSheet!$G:$G, "&lt;=" &amp; D904)) * (UpdateSheet!$H:$H=G904) *(UpdateSheet!$I:$I=J904), 0))), "")) +
(IFNA(IF(A904="", "", INDEX(UpdateSheet!$O:$O, MATCH(1, (UpdateSheet!$G:$G=MAXIFS(UpdateSheet!$G:$G, UpdateSheet!$M:$M, K904,UpdateSheet!$N:$N, N904, UpdateSheet!$G:$G, "&lt;=" &amp; D904)) * (UpdateSheet!$M:$M=K904) *(UpdateSheet!$N:$N=N904), 0))), ""))
)
</f>
        <v>35500</v>
      </c>
      <c r="R904" s="81">
        <v>26000.0</v>
      </c>
      <c r="S904" s="53" t="s">
        <v>126</v>
      </c>
      <c r="T904" s="87"/>
      <c r="U904" s="84" t="s">
        <v>97</v>
      </c>
      <c r="V904" s="84" t="s">
        <v>97</v>
      </c>
      <c r="W904" s="85" t="b">
        <f t="shared" si="1"/>
        <v>0</v>
      </c>
      <c r="X904" s="63"/>
      <c r="Y904" s="53" t="s">
        <v>1430</v>
      </c>
      <c r="Z904" s="63" t="s">
        <v>1163</v>
      </c>
    </row>
    <row r="905">
      <c r="A905" s="75" t="s">
        <v>1431</v>
      </c>
      <c r="B905" s="94">
        <v>8.150354719E9</v>
      </c>
      <c r="C905" s="75" t="s">
        <v>254</v>
      </c>
      <c r="D905" s="76">
        <v>45965.533483796295</v>
      </c>
      <c r="E905" s="75" t="s">
        <v>87</v>
      </c>
      <c r="F905" s="75" t="s">
        <v>129</v>
      </c>
      <c r="G905" s="77" t="s">
        <v>14</v>
      </c>
      <c r="H905" s="77">
        <v>2.0</v>
      </c>
      <c r="I905" s="80"/>
      <c r="J905" s="77">
        <v>2.0</v>
      </c>
      <c r="K905" s="79" t="s">
        <v>97</v>
      </c>
      <c r="L905" s="79"/>
      <c r="M905" s="80"/>
      <c r="N905" s="79"/>
      <c r="O905" s="81">
        <f t="array" ref="O905">IF(A905="", "", (IFNA(IF(A905="", "", INDEX(UpdateSheet!$L:$L, MATCH(1, (UpdateSheet!$G:$G=MAXIFS(UpdateSheet!$G:$G, UpdateSheet!$H:$H, G905, UpdateSheet!$G:$G, "&lt;=" &amp; D905)) * (UpdateSheet!$H:$H=G905), 0))), "") * J905) +
(IFNA(IF(A905="", "", INDEX(UpdateSheet!$P:$P, MATCH(1, (UpdateSheet!$G:$G=MAXIFS(UpdateSheet!$G:$G, UpdateSheet!$M:$M, K905, UpdateSheet!$G:$G, "&lt;=" &amp; D905)) * (UpdateSheet!$M:$M=K905), 0))), "") * N905)
)
</f>
        <v>19000</v>
      </c>
      <c r="P905" s="86"/>
      <c r="Q905" s="82">
        <f t="array" ref="Q905">IF(A905="", "", (IFNA(IF(A905="", "", INDEX(UpdateSheet!$K:$K, MATCH(1, (UpdateSheet!$G:$G=MAXIFS(UpdateSheet!$G:$G, UpdateSheet!$H:$H, G905, UpdateSheet!$I:$I, J905, UpdateSheet!$G:$G, "&lt;=" &amp; D905)) * (UpdateSheet!$H:$H=G905) *(UpdateSheet!$I:$I=J905), 0))), "")) +
(IFNA(IF(A905="", "", INDEX(UpdateSheet!$O:$O, MATCH(1, (UpdateSheet!$G:$G=MAXIFS(UpdateSheet!$G:$G, UpdateSheet!$M:$M, K905,UpdateSheet!$N:$N, N905, UpdateSheet!$G:$G, "&lt;=" &amp; D905)) * (UpdateSheet!$M:$M=K905) *(UpdateSheet!$N:$N=N905), 0))), ""))
)
</f>
        <v>49500</v>
      </c>
      <c r="R905" s="81">
        <v>30500.0</v>
      </c>
      <c r="S905" s="63" t="str">
        <f t="shared" ref="S905:S907" si="84">if(A905="","","Pending")</f>
        <v>Pending</v>
      </c>
      <c r="T905" s="87"/>
      <c r="U905" s="84" t="s">
        <v>97</v>
      </c>
      <c r="V905" s="84" t="s">
        <v>97</v>
      </c>
      <c r="W905" s="85" t="b">
        <f t="shared" si="1"/>
        <v>0</v>
      </c>
      <c r="X905" s="63"/>
      <c r="Y905" s="53" t="s">
        <v>1432</v>
      </c>
      <c r="Z905" s="63" t="s">
        <v>1163</v>
      </c>
    </row>
    <row r="906">
      <c r="A906" s="75" t="s">
        <v>1433</v>
      </c>
      <c r="B906" s="94">
        <v>9.077247795E9</v>
      </c>
      <c r="C906" s="75" t="s">
        <v>62</v>
      </c>
      <c r="D906" s="76">
        <v>45966.0209837963</v>
      </c>
      <c r="E906" s="75" t="s">
        <v>87</v>
      </c>
      <c r="F906" s="75" t="s">
        <v>129</v>
      </c>
      <c r="G906" s="77" t="s">
        <v>14</v>
      </c>
      <c r="H906" s="77">
        <v>1.0</v>
      </c>
      <c r="I906" s="80"/>
      <c r="J906" s="77">
        <v>1.0</v>
      </c>
      <c r="K906" s="79" t="s">
        <v>97</v>
      </c>
      <c r="L906" s="79"/>
      <c r="M906" s="80"/>
      <c r="N906" s="79"/>
      <c r="O906" s="81">
        <f t="array" ref="O906">IF(A906="", "", (IFNA(IF(A906="", "", INDEX(UpdateSheet!$L:$L, MATCH(1, (UpdateSheet!$G:$G=MAXIFS(UpdateSheet!$G:$G, UpdateSheet!$H:$H, G906, UpdateSheet!$G:$G, "&lt;=" &amp; D906)) * (UpdateSheet!$H:$H=G906), 0))), "") * J906) +
(IFNA(IF(A906="", "", INDEX(UpdateSheet!$P:$P, MATCH(1, (UpdateSheet!$G:$G=MAXIFS(UpdateSheet!$G:$G, UpdateSheet!$M:$M, K906, UpdateSheet!$G:$G, "&lt;=" &amp; D906)) * (UpdateSheet!$M:$M=K906), 0))), "") * N906)
)
</f>
        <v>9500</v>
      </c>
      <c r="P906" s="86"/>
      <c r="Q906" s="82">
        <f t="array" ref="Q906">IF(A906="", "", (IFNA(IF(A906="", "", INDEX(UpdateSheet!$K:$K, MATCH(1, (UpdateSheet!$G:$G=MAXIFS(UpdateSheet!$G:$G, UpdateSheet!$H:$H, G906, UpdateSheet!$I:$I, J906, UpdateSheet!$G:$G, "&lt;=" &amp; D906)) * (UpdateSheet!$H:$H=G906) *(UpdateSheet!$I:$I=J906), 0))), "")) +
(IFNA(IF(A906="", "", INDEX(UpdateSheet!$O:$O, MATCH(1, (UpdateSheet!$G:$G=MAXIFS(UpdateSheet!$G:$G, UpdateSheet!$M:$M, K906,UpdateSheet!$N:$N, N906, UpdateSheet!$G:$G, "&lt;=" &amp; D906)) * (UpdateSheet!$M:$M=K906) *(UpdateSheet!$N:$N=N906), 0))), ""))
)
</f>
        <v>35500</v>
      </c>
      <c r="R906" s="81">
        <v>26000.0</v>
      </c>
      <c r="S906" s="63" t="str">
        <f t="shared" si="84"/>
        <v>Pending</v>
      </c>
      <c r="T906" s="87"/>
      <c r="U906" s="84" t="s">
        <v>97</v>
      </c>
      <c r="V906" s="84" t="s">
        <v>97</v>
      </c>
      <c r="W906" s="85" t="b">
        <f t="shared" si="1"/>
        <v>0</v>
      </c>
      <c r="X906" s="63"/>
      <c r="Y906" s="53" t="s">
        <v>1115</v>
      </c>
      <c r="Z906" s="63" t="s">
        <v>1163</v>
      </c>
    </row>
    <row r="907">
      <c r="A907" s="75" t="s">
        <v>1434</v>
      </c>
      <c r="B907" s="94">
        <v>8.033205087E9</v>
      </c>
      <c r="C907" s="75" t="s">
        <v>12</v>
      </c>
      <c r="D907" s="76">
        <v>45966.02465277778</v>
      </c>
      <c r="E907" s="75" t="s">
        <v>87</v>
      </c>
      <c r="F907" s="75" t="s">
        <v>129</v>
      </c>
      <c r="G907" s="77" t="s">
        <v>14</v>
      </c>
      <c r="H907" s="77">
        <v>1.0</v>
      </c>
      <c r="I907" s="80"/>
      <c r="J907" s="77">
        <v>1.0</v>
      </c>
      <c r="K907" s="79" t="s">
        <v>97</v>
      </c>
      <c r="L907" s="79"/>
      <c r="M907" s="80"/>
      <c r="N907" s="79"/>
      <c r="O907" s="81">
        <f t="array" ref="O907">IF(A907="", "", (IFNA(IF(A907="", "", INDEX(UpdateSheet!$L:$L, MATCH(1, (UpdateSheet!$G:$G=MAXIFS(UpdateSheet!$G:$G, UpdateSheet!$H:$H, G907, UpdateSheet!$G:$G, "&lt;=" &amp; D907)) * (UpdateSheet!$H:$H=G907), 0))), "") * J907) +
(IFNA(IF(A907="", "", INDEX(UpdateSheet!$P:$P, MATCH(1, (UpdateSheet!$G:$G=MAXIFS(UpdateSheet!$G:$G, UpdateSheet!$M:$M, K907, UpdateSheet!$G:$G, "&lt;=" &amp; D907)) * (UpdateSheet!$M:$M=K907), 0))), "") * N907)
)
</f>
        <v>9500</v>
      </c>
      <c r="P907" s="86"/>
      <c r="Q907" s="82">
        <f t="array" ref="Q907">IF(A907="", "", (IFNA(IF(A907="", "", INDEX(UpdateSheet!$K:$K, MATCH(1, (UpdateSheet!$G:$G=MAXIFS(UpdateSheet!$G:$G, UpdateSheet!$H:$H, G907, UpdateSheet!$I:$I, J907, UpdateSheet!$G:$G, "&lt;=" &amp; D907)) * (UpdateSheet!$H:$H=G907) *(UpdateSheet!$I:$I=J907), 0))), "")) +
(IFNA(IF(A907="", "", INDEX(UpdateSheet!$O:$O, MATCH(1, (UpdateSheet!$G:$G=MAXIFS(UpdateSheet!$G:$G, UpdateSheet!$M:$M, K907,UpdateSheet!$N:$N, N907, UpdateSheet!$G:$G, "&lt;=" &amp; D907)) * (UpdateSheet!$M:$M=K907) *(UpdateSheet!$N:$N=N907), 0))), ""))
)
</f>
        <v>35500</v>
      </c>
      <c r="R907" s="81">
        <v>26000.0</v>
      </c>
      <c r="S907" s="63" t="str">
        <f t="shared" si="84"/>
        <v>Pending</v>
      </c>
      <c r="T907" s="87"/>
      <c r="U907" s="84" t="s">
        <v>97</v>
      </c>
      <c r="V907" s="84" t="s">
        <v>97</v>
      </c>
      <c r="W907" s="85" t="b">
        <f t="shared" si="1"/>
        <v>0</v>
      </c>
      <c r="X907" s="63"/>
      <c r="Y907" s="53" t="s">
        <v>1435</v>
      </c>
      <c r="Z907" s="63" t="s">
        <v>1163</v>
      </c>
    </row>
    <row r="908">
      <c r="A908" s="75" t="s">
        <v>1436</v>
      </c>
      <c r="B908" s="94">
        <v>8.039391855E9</v>
      </c>
      <c r="C908" s="75" t="s">
        <v>12</v>
      </c>
      <c r="D908" s="76">
        <v>45966.02956018518</v>
      </c>
      <c r="E908" s="75" t="s">
        <v>87</v>
      </c>
      <c r="F908" s="75" t="s">
        <v>129</v>
      </c>
      <c r="G908" s="77" t="s">
        <v>14</v>
      </c>
      <c r="H908" s="77">
        <v>1.0</v>
      </c>
      <c r="I908" s="80"/>
      <c r="J908" s="77">
        <v>1.0</v>
      </c>
      <c r="K908" s="79" t="s">
        <v>19</v>
      </c>
      <c r="L908" s="79">
        <v>50.0</v>
      </c>
      <c r="M908" s="80"/>
      <c r="N908" s="79">
        <v>50.0</v>
      </c>
      <c r="O908" s="81">
        <f t="array" ref="O908">IF(A908="", "", (IFNA(IF(A908="", "", INDEX(UpdateSheet!$L:$L, MATCH(1, (UpdateSheet!$G:$G=MAXIFS(UpdateSheet!$G:$G, UpdateSheet!$H:$H, G908, UpdateSheet!$G:$G, "&lt;=" &amp; D908)) * (UpdateSheet!$H:$H=G908), 0))), "") * J908) +
(IFNA(IF(A908="", "", INDEX(UpdateSheet!$P:$P, MATCH(1, (UpdateSheet!$G:$G=MAXIFS(UpdateSheet!$G:$G, UpdateSheet!$M:$M, K908, UpdateSheet!$G:$G, "&lt;=" &amp; D908)) * (UpdateSheet!$M:$M=K908), 0))), "") * N908)
)
</f>
        <v>17000</v>
      </c>
      <c r="P908" s="55">
        <v>4000.0</v>
      </c>
      <c r="Q908" s="82">
        <f t="array" ref="Q908">IF(A908="", "", (IFNA(IF(A908="", "", INDEX(UpdateSheet!$K:$K, MATCH(1, (UpdateSheet!$G:$G=MAXIFS(UpdateSheet!$G:$G, UpdateSheet!$H:$H, G908, UpdateSheet!$I:$I, J908, UpdateSheet!$G:$G, "&lt;=" &amp; D908)) * (UpdateSheet!$H:$H=G908) *(UpdateSheet!$I:$I=J908), 0))), "")) +
(IFNA(IF(A908="", "", INDEX(UpdateSheet!$O:$O, MATCH(1, (UpdateSheet!$G:$G=MAXIFS(UpdateSheet!$G:$G, UpdateSheet!$M:$M, K908,UpdateSheet!$N:$N, N908, UpdateSheet!$G:$G, "&lt;=" &amp; D908)) * (UpdateSheet!$M:$M=K908) *(UpdateSheet!$N:$N=N908), 0))), ""))
)
</f>
        <v>66000</v>
      </c>
      <c r="R908" s="81">
        <v>45000.0</v>
      </c>
      <c r="S908" s="53" t="s">
        <v>72</v>
      </c>
      <c r="T908" s="83">
        <v>45967.0</v>
      </c>
      <c r="U908" s="84" t="s">
        <v>87</v>
      </c>
      <c r="V908" s="84" t="s">
        <v>129</v>
      </c>
      <c r="W908" s="85" t="b">
        <f t="shared" si="1"/>
        <v>1</v>
      </c>
      <c r="X908" s="53" t="s">
        <v>11</v>
      </c>
      <c r="Y908" s="63"/>
      <c r="Z908" s="63" t="s">
        <v>1163</v>
      </c>
    </row>
    <row r="909">
      <c r="A909" s="75" t="s">
        <v>1437</v>
      </c>
      <c r="B909" s="94">
        <v>8.066989842E9</v>
      </c>
      <c r="C909" s="75" t="s">
        <v>22</v>
      </c>
      <c r="D909" s="76">
        <v>45966.08641203704</v>
      </c>
      <c r="E909" s="75" t="s">
        <v>87</v>
      </c>
      <c r="F909" s="75" t="s">
        <v>129</v>
      </c>
      <c r="G909" s="77" t="s">
        <v>14</v>
      </c>
      <c r="H909" s="77">
        <v>3.0</v>
      </c>
      <c r="I909" s="80"/>
      <c r="J909" s="77">
        <v>3.0</v>
      </c>
      <c r="K909" s="79" t="s">
        <v>97</v>
      </c>
      <c r="L909" s="79"/>
      <c r="M909" s="80"/>
      <c r="N909" s="79"/>
      <c r="O909" s="81">
        <f t="array" ref="O909">IF(A909="", "", (IFNA(IF(A909="", "", INDEX(UpdateSheet!$L:$L, MATCH(1, (UpdateSheet!$G:$G=MAXIFS(UpdateSheet!$G:$G, UpdateSheet!$H:$H, G909, UpdateSheet!$G:$G, "&lt;=" &amp; D909)) * (UpdateSheet!$H:$H=G909), 0))), "") * J909) +
(IFNA(IF(A909="", "", INDEX(UpdateSheet!$P:$P, MATCH(1, (UpdateSheet!$G:$G=MAXIFS(UpdateSheet!$G:$G, UpdateSheet!$M:$M, K909, UpdateSheet!$G:$G, "&lt;=" &amp; D909)) * (UpdateSheet!$M:$M=K909), 0))), "") * N909)
)
</f>
        <v>28500</v>
      </c>
      <c r="P909" s="55">
        <v>5000.0</v>
      </c>
      <c r="Q909" s="82">
        <f t="array" ref="Q909">IF(A909="", "", (IFNA(IF(A909="", "", INDEX(UpdateSheet!$K:$K, MATCH(1, (UpdateSheet!$G:$G=MAXIFS(UpdateSheet!$G:$G, UpdateSheet!$H:$H, G909, UpdateSheet!$I:$I, J909, UpdateSheet!$G:$G, "&lt;=" &amp; D909)) * (UpdateSheet!$H:$H=G909) *(UpdateSheet!$I:$I=J909), 0))), "")) +
(IFNA(IF(A909="", "", INDEX(UpdateSheet!$O:$O, MATCH(1, (UpdateSheet!$G:$G=MAXIFS(UpdateSheet!$G:$G, UpdateSheet!$M:$M, K909,UpdateSheet!$N:$N, N909, UpdateSheet!$G:$G, "&lt;=" &amp; D909)) * (UpdateSheet!$M:$M=K909) *(UpdateSheet!$N:$N=N909), 0))), ""))
)
</f>
        <v>61500</v>
      </c>
      <c r="R909" s="81">
        <v>28000.0</v>
      </c>
      <c r="S909" s="53" t="s">
        <v>72</v>
      </c>
      <c r="T909" s="83">
        <v>45967.0</v>
      </c>
      <c r="U909" s="84" t="s">
        <v>87</v>
      </c>
      <c r="V909" s="84" t="s">
        <v>129</v>
      </c>
      <c r="W909" s="85" t="b">
        <f t="shared" si="1"/>
        <v>1</v>
      </c>
      <c r="X909" s="53" t="s">
        <v>21</v>
      </c>
      <c r="Y909" s="63"/>
      <c r="Z909" s="63" t="s">
        <v>1163</v>
      </c>
    </row>
    <row r="910">
      <c r="A910" s="75" t="s">
        <v>1438</v>
      </c>
      <c r="B910" s="94">
        <v>8.033149518E9</v>
      </c>
      <c r="C910" s="75" t="s">
        <v>12</v>
      </c>
      <c r="D910" s="76">
        <v>45966.10324074074</v>
      </c>
      <c r="E910" s="75" t="s">
        <v>87</v>
      </c>
      <c r="F910" s="75" t="s">
        <v>129</v>
      </c>
      <c r="G910" s="77" t="s">
        <v>14</v>
      </c>
      <c r="H910" s="77">
        <v>1.0</v>
      </c>
      <c r="I910" s="80"/>
      <c r="J910" s="77">
        <v>1.0</v>
      </c>
      <c r="K910" s="79" t="s">
        <v>19</v>
      </c>
      <c r="L910" s="79">
        <v>50.0</v>
      </c>
      <c r="M910" s="80"/>
      <c r="N910" s="79">
        <v>50.0</v>
      </c>
      <c r="O910" s="81">
        <f t="array" ref="O910">IF(A910="", "", (IFNA(IF(A910="", "", INDEX(UpdateSheet!$L:$L, MATCH(1, (UpdateSheet!$G:$G=MAXIFS(UpdateSheet!$G:$G, UpdateSheet!$H:$H, G910, UpdateSheet!$G:$G, "&lt;=" &amp; D910)) * (UpdateSheet!$H:$H=G910), 0))), "") * J910) +
(IFNA(IF(A910="", "", INDEX(UpdateSheet!$P:$P, MATCH(1, (UpdateSheet!$G:$G=MAXIFS(UpdateSheet!$G:$G, UpdateSheet!$M:$M, K910, UpdateSheet!$G:$G, "&lt;=" &amp; D910)) * (UpdateSheet!$M:$M=K910), 0))), "") * N910)
)
</f>
        <v>17000</v>
      </c>
      <c r="P910" s="86"/>
      <c r="Q910" s="82">
        <f t="array" ref="Q910">IF(A910="", "", (IFNA(IF(A910="", "", INDEX(UpdateSheet!$K:$K, MATCH(1, (UpdateSheet!$G:$G=MAXIFS(UpdateSheet!$G:$G, UpdateSheet!$H:$H, G910, UpdateSheet!$I:$I, J910, UpdateSheet!$G:$G, "&lt;=" &amp; D910)) * (UpdateSheet!$H:$H=G910) *(UpdateSheet!$I:$I=J910), 0))), "")) +
(IFNA(IF(A910="", "", INDEX(UpdateSheet!$O:$O, MATCH(1, (UpdateSheet!$G:$G=MAXIFS(UpdateSheet!$G:$G, UpdateSheet!$M:$M, K910,UpdateSheet!$N:$N, N910, UpdateSheet!$G:$G, "&lt;=" &amp; D910)) * (UpdateSheet!$M:$M=K910) *(UpdateSheet!$N:$N=N910), 0))), ""))
)
</f>
        <v>66000</v>
      </c>
      <c r="R910" s="81">
        <v>49000.0</v>
      </c>
      <c r="S910" s="63" t="str">
        <f>if(A910="","","Pending")</f>
        <v>Pending</v>
      </c>
      <c r="T910" s="87"/>
      <c r="U910" s="84" t="s">
        <v>97</v>
      </c>
      <c r="V910" s="84" t="s">
        <v>97</v>
      </c>
      <c r="W910" s="85" t="b">
        <f t="shared" si="1"/>
        <v>0</v>
      </c>
      <c r="X910" s="63"/>
      <c r="Y910" s="53" t="s">
        <v>1115</v>
      </c>
      <c r="Z910" s="63" t="s">
        <v>1163</v>
      </c>
    </row>
    <row r="911">
      <c r="A911" s="75" t="s">
        <v>1439</v>
      </c>
      <c r="B911" s="94">
        <v>8.100333555E9</v>
      </c>
      <c r="C911" s="75" t="s">
        <v>62</v>
      </c>
      <c r="D911" s="76">
        <v>45966.30810185186</v>
      </c>
      <c r="E911" s="75" t="s">
        <v>87</v>
      </c>
      <c r="F911" s="75" t="s">
        <v>129</v>
      </c>
      <c r="G911" s="77" t="s">
        <v>14</v>
      </c>
      <c r="H911" s="77">
        <v>1.0</v>
      </c>
      <c r="I911" s="80"/>
      <c r="J911" s="77">
        <v>1.0</v>
      </c>
      <c r="K911" s="79" t="s">
        <v>97</v>
      </c>
      <c r="L911" s="79"/>
      <c r="M911" s="80"/>
      <c r="N911" s="79"/>
      <c r="O911" s="81">
        <f t="array" ref="O911">IF(A911="", "", (IFNA(IF(A911="", "", INDEX(UpdateSheet!$L:$L, MATCH(1, (UpdateSheet!$G:$G=MAXIFS(UpdateSheet!$G:$G, UpdateSheet!$H:$H, G911, UpdateSheet!$G:$G, "&lt;=" &amp; D911)) * (UpdateSheet!$H:$H=G911), 0))), "") * J911) +
(IFNA(IF(A911="", "", INDEX(UpdateSheet!$P:$P, MATCH(1, (UpdateSheet!$G:$G=MAXIFS(UpdateSheet!$G:$G, UpdateSheet!$M:$M, K911, UpdateSheet!$G:$G, "&lt;=" &amp; D911)) * (UpdateSheet!$M:$M=K911), 0))), "") * N911)
)
</f>
        <v>9500</v>
      </c>
      <c r="P911" s="55">
        <v>5000.0</v>
      </c>
      <c r="Q911" s="82">
        <f t="array" ref="Q911">IF(A911="", "", (IFNA(IF(A911="", "", INDEX(UpdateSheet!$K:$K, MATCH(1, (UpdateSheet!$G:$G=MAXIFS(UpdateSheet!$G:$G, UpdateSheet!$H:$H, G911, UpdateSheet!$I:$I, J911, UpdateSheet!$G:$G, "&lt;=" &amp; D911)) * (UpdateSheet!$H:$H=G911) *(UpdateSheet!$I:$I=J911), 0))), "")) +
(IFNA(IF(A911="", "", INDEX(UpdateSheet!$O:$O, MATCH(1, (UpdateSheet!$G:$G=MAXIFS(UpdateSheet!$G:$G, UpdateSheet!$M:$M, K911,UpdateSheet!$N:$N, N911, UpdateSheet!$G:$G, "&lt;=" &amp; D911)) * (UpdateSheet!$M:$M=K911) *(UpdateSheet!$N:$N=N911), 0))), ""))
)
</f>
        <v>35500</v>
      </c>
      <c r="R911" s="81">
        <v>21000.0</v>
      </c>
      <c r="S911" s="53" t="s">
        <v>72</v>
      </c>
      <c r="T911" s="83">
        <v>45966.0</v>
      </c>
      <c r="U911" s="84" t="s">
        <v>87</v>
      </c>
      <c r="V911" s="84" t="s">
        <v>129</v>
      </c>
      <c r="W911" s="85" t="b">
        <f t="shared" si="1"/>
        <v>1</v>
      </c>
      <c r="X911" s="53" t="s">
        <v>60</v>
      </c>
      <c r="Y911" s="63"/>
      <c r="Z911" s="63" t="s">
        <v>1163</v>
      </c>
    </row>
    <row r="912">
      <c r="A912" s="75" t="s">
        <v>1440</v>
      </c>
      <c r="B912" s="94">
        <v>7.063231922E9</v>
      </c>
      <c r="C912" s="75" t="s">
        <v>153</v>
      </c>
      <c r="D912" s="76">
        <v>45966.318148148144</v>
      </c>
      <c r="E912" s="75" t="s">
        <v>87</v>
      </c>
      <c r="F912" s="75" t="s">
        <v>129</v>
      </c>
      <c r="G912" s="77" t="s">
        <v>14</v>
      </c>
      <c r="H912" s="77">
        <v>1.0</v>
      </c>
      <c r="I912" s="80"/>
      <c r="J912" s="77">
        <v>1.0</v>
      </c>
      <c r="K912" s="79" t="s">
        <v>19</v>
      </c>
      <c r="L912" s="79">
        <v>50.0</v>
      </c>
      <c r="M912" s="80"/>
      <c r="N912" s="79">
        <v>50.0</v>
      </c>
      <c r="O912" s="81">
        <f t="array" ref="O912">IF(A912="", "", (IFNA(IF(A912="", "", INDEX(UpdateSheet!$L:$L, MATCH(1, (UpdateSheet!$G:$G=MAXIFS(UpdateSheet!$G:$G, UpdateSheet!$H:$H, G912, UpdateSheet!$G:$G, "&lt;=" &amp; D912)) * (UpdateSheet!$H:$H=G912), 0))), "") * J912) +
(IFNA(IF(A912="", "", INDEX(UpdateSheet!$P:$P, MATCH(1, (UpdateSheet!$G:$G=MAXIFS(UpdateSheet!$G:$G, UpdateSheet!$M:$M, K912, UpdateSheet!$G:$G, "&lt;=" &amp; D912)) * (UpdateSheet!$M:$M=K912), 0))), "") * N912)
)
</f>
        <v>17000</v>
      </c>
      <c r="P912" s="55">
        <v>6000.0</v>
      </c>
      <c r="Q912" s="82">
        <f t="array" ref="Q912">IF(A912="", "", (IFNA(IF(A912="", "", INDEX(UpdateSheet!$K:$K, MATCH(1, (UpdateSheet!$G:$G=MAXIFS(UpdateSheet!$G:$G, UpdateSheet!$H:$H, G912, UpdateSheet!$I:$I, J912, UpdateSheet!$G:$G, "&lt;=" &amp; D912)) * (UpdateSheet!$H:$H=G912) *(UpdateSheet!$I:$I=J912), 0))), "")) +
(IFNA(IF(A912="", "", INDEX(UpdateSheet!$O:$O, MATCH(1, (UpdateSheet!$G:$G=MAXIFS(UpdateSheet!$G:$G, UpdateSheet!$M:$M, K912,UpdateSheet!$N:$N, N912, UpdateSheet!$G:$G, "&lt;=" &amp; D912)) * (UpdateSheet!$M:$M=K912) *(UpdateSheet!$N:$N=N912), 0))), ""))
)
</f>
        <v>66000</v>
      </c>
      <c r="R912" s="81">
        <v>43000.0</v>
      </c>
      <c r="S912" s="53" t="s">
        <v>72</v>
      </c>
      <c r="T912" s="83">
        <v>45966.0</v>
      </c>
      <c r="U912" s="84" t="s">
        <v>87</v>
      </c>
      <c r="V912" s="84" t="s">
        <v>129</v>
      </c>
      <c r="W912" s="85" t="b">
        <f t="shared" si="1"/>
        <v>1</v>
      </c>
      <c r="X912" s="53" t="s">
        <v>39</v>
      </c>
      <c r="Y912" s="63"/>
      <c r="Z912" s="63" t="s">
        <v>1163</v>
      </c>
    </row>
    <row r="913">
      <c r="A913" s="75" t="s">
        <v>1441</v>
      </c>
      <c r="B913" s="94">
        <v>8.025903303E9</v>
      </c>
      <c r="C913" s="75" t="s">
        <v>12</v>
      </c>
      <c r="D913" s="76">
        <v>45966.34751157407</v>
      </c>
      <c r="E913" s="75" t="s">
        <v>87</v>
      </c>
      <c r="F913" s="75" t="s">
        <v>129</v>
      </c>
      <c r="G913" s="77" t="s">
        <v>14</v>
      </c>
      <c r="H913" s="77">
        <v>2.0</v>
      </c>
      <c r="I913" s="80"/>
      <c r="J913" s="77">
        <v>2.0</v>
      </c>
      <c r="K913" s="79" t="s">
        <v>97</v>
      </c>
      <c r="L913" s="79"/>
      <c r="M913" s="80"/>
      <c r="N913" s="79"/>
      <c r="O913" s="81">
        <f t="array" ref="O913">IF(A913="", "", (IFNA(IF(A913="", "", INDEX(UpdateSheet!$L:$L, MATCH(1, (UpdateSheet!$G:$G=MAXIFS(UpdateSheet!$G:$G, UpdateSheet!$H:$H, G913, UpdateSheet!$G:$G, "&lt;=" &amp; D913)) * (UpdateSheet!$H:$H=G913), 0))), "") * J913) +
(IFNA(IF(A913="", "", INDEX(UpdateSheet!$P:$P, MATCH(1, (UpdateSheet!$G:$G=MAXIFS(UpdateSheet!$G:$G, UpdateSheet!$M:$M, K913, UpdateSheet!$G:$G, "&lt;=" &amp; D913)) * (UpdateSheet!$M:$M=K913), 0))), "") * N913)
)
</f>
        <v>19000</v>
      </c>
      <c r="P913" s="55">
        <v>5000.0</v>
      </c>
      <c r="Q913" s="82">
        <f t="array" ref="Q913">IF(A913="", "", (IFNA(IF(A913="", "", INDEX(UpdateSheet!$K:$K, MATCH(1, (UpdateSheet!$G:$G=MAXIFS(UpdateSheet!$G:$G, UpdateSheet!$H:$H, G913, UpdateSheet!$I:$I, J913, UpdateSheet!$G:$G, "&lt;=" &amp; D913)) * (UpdateSheet!$H:$H=G913) *(UpdateSheet!$I:$I=J913), 0))), "")) +
(IFNA(IF(A913="", "", INDEX(UpdateSheet!$O:$O, MATCH(1, (UpdateSheet!$G:$G=MAXIFS(UpdateSheet!$G:$G, UpdateSheet!$M:$M, K913,UpdateSheet!$N:$N, N913, UpdateSheet!$G:$G, "&lt;=" &amp; D913)) * (UpdateSheet!$M:$M=K913) *(UpdateSheet!$N:$N=N913), 0))), ""))
)
</f>
        <v>49500</v>
      </c>
      <c r="R913" s="81">
        <v>25500.0</v>
      </c>
      <c r="S913" s="53" t="s">
        <v>72</v>
      </c>
      <c r="T913" s="83">
        <v>45966.0</v>
      </c>
      <c r="U913" s="84" t="s">
        <v>87</v>
      </c>
      <c r="V913" s="84" t="s">
        <v>129</v>
      </c>
      <c r="W913" s="85" t="b">
        <f t="shared" si="1"/>
        <v>1</v>
      </c>
      <c r="X913" s="53" t="s">
        <v>11</v>
      </c>
      <c r="Y913" s="63"/>
      <c r="Z913" s="63" t="s">
        <v>1163</v>
      </c>
    </row>
    <row r="914">
      <c r="A914" s="75" t="s">
        <v>1442</v>
      </c>
      <c r="B914" s="94">
        <v>8.055522206E9</v>
      </c>
      <c r="C914" s="75" t="s">
        <v>62</v>
      </c>
      <c r="D914" s="76">
        <v>45966.35752314815</v>
      </c>
      <c r="E914" s="75" t="s">
        <v>87</v>
      </c>
      <c r="F914" s="75" t="s">
        <v>129</v>
      </c>
      <c r="G914" s="77" t="s">
        <v>14</v>
      </c>
      <c r="H914" s="77">
        <v>1.0</v>
      </c>
      <c r="I914" s="80"/>
      <c r="J914" s="77">
        <v>1.0</v>
      </c>
      <c r="K914" s="79" t="s">
        <v>97</v>
      </c>
      <c r="L914" s="79"/>
      <c r="M914" s="80"/>
      <c r="N914" s="79"/>
      <c r="O914" s="81">
        <f t="array" ref="O914">IF(A914="", "", (IFNA(IF(A914="", "", INDEX(UpdateSheet!$L:$L, MATCH(1, (UpdateSheet!$G:$G=MAXIFS(UpdateSheet!$G:$G, UpdateSheet!$H:$H, G914, UpdateSheet!$G:$G, "&lt;=" &amp; D914)) * (UpdateSheet!$H:$H=G914), 0))), "") * J914) +
(IFNA(IF(A914="", "", INDEX(UpdateSheet!$P:$P, MATCH(1, (UpdateSheet!$G:$G=MAXIFS(UpdateSheet!$G:$G, UpdateSheet!$M:$M, K914, UpdateSheet!$G:$G, "&lt;=" &amp; D914)) * (UpdateSheet!$M:$M=K914), 0))), "") * N914)
)
</f>
        <v>9500</v>
      </c>
      <c r="P914" s="86"/>
      <c r="Q914" s="82">
        <f t="array" ref="Q914">IF(A914="", "", (IFNA(IF(A914="", "", INDEX(UpdateSheet!$K:$K, MATCH(1, (UpdateSheet!$G:$G=MAXIFS(UpdateSheet!$G:$G, UpdateSheet!$H:$H, G914, UpdateSheet!$I:$I, J914, UpdateSheet!$G:$G, "&lt;=" &amp; D914)) * (UpdateSheet!$H:$H=G914) *(UpdateSheet!$I:$I=J914), 0))), "")) +
(IFNA(IF(A914="", "", INDEX(UpdateSheet!$O:$O, MATCH(1, (UpdateSheet!$G:$G=MAXIFS(UpdateSheet!$G:$G, UpdateSheet!$M:$M, K914,UpdateSheet!$N:$N, N914, UpdateSheet!$G:$G, "&lt;=" &amp; D914)) * (UpdateSheet!$M:$M=K914) *(UpdateSheet!$N:$N=N914), 0))), ""))
)
</f>
        <v>35500</v>
      </c>
      <c r="R914" s="81">
        <v>26000.0</v>
      </c>
      <c r="S914" s="63" t="str">
        <f t="shared" ref="S914:S915" si="85">if(A914="","","Pending")</f>
        <v>Pending</v>
      </c>
      <c r="T914" s="87"/>
      <c r="U914" s="84" t="s">
        <v>97</v>
      </c>
      <c r="V914" s="84" t="s">
        <v>97</v>
      </c>
      <c r="W914" s="85" t="b">
        <f t="shared" si="1"/>
        <v>0</v>
      </c>
      <c r="X914" s="63"/>
      <c r="Y914" s="53" t="s">
        <v>1443</v>
      </c>
      <c r="Z914" s="63" t="s">
        <v>1163</v>
      </c>
    </row>
    <row r="915">
      <c r="A915" s="75" t="s">
        <v>1444</v>
      </c>
      <c r="B915" s="94">
        <v>8.037394941E9</v>
      </c>
      <c r="C915" s="75" t="s">
        <v>12</v>
      </c>
      <c r="D915" s="76">
        <v>45967.25378472223</v>
      </c>
      <c r="E915" s="75" t="s">
        <v>87</v>
      </c>
      <c r="F915" s="75" t="s">
        <v>129</v>
      </c>
      <c r="G915" s="77" t="s">
        <v>14</v>
      </c>
      <c r="H915" s="77">
        <v>1.0</v>
      </c>
      <c r="I915" s="80"/>
      <c r="J915" s="77">
        <v>1.0</v>
      </c>
      <c r="K915" s="79" t="s">
        <v>19</v>
      </c>
      <c r="L915" s="79">
        <v>50.0</v>
      </c>
      <c r="M915" s="80"/>
      <c r="N915" s="79">
        <v>50.0</v>
      </c>
      <c r="O915" s="81">
        <f t="array" ref="O915">IF(A915="", "", (IFNA(IF(A915="", "", INDEX(UpdateSheet!$L:$L, MATCH(1, (UpdateSheet!$G:$G=MAXIFS(UpdateSheet!$G:$G, UpdateSheet!$H:$H, G915, UpdateSheet!$G:$G, "&lt;=" &amp; D915)) * (UpdateSheet!$H:$H=G915), 0))), "") * J915) +
(IFNA(IF(A915="", "", INDEX(UpdateSheet!$P:$P, MATCH(1, (UpdateSheet!$G:$G=MAXIFS(UpdateSheet!$G:$G, UpdateSheet!$M:$M, K915, UpdateSheet!$G:$G, "&lt;=" &amp; D915)) * (UpdateSheet!$M:$M=K915), 0))), "") * N915)
)
</f>
        <v>17000</v>
      </c>
      <c r="P915" s="86"/>
      <c r="Q915" s="82">
        <f t="array" ref="Q915">IF(A915="", "", (IFNA(IF(A915="", "", INDEX(UpdateSheet!$K:$K, MATCH(1, (UpdateSheet!$G:$G=MAXIFS(UpdateSheet!$G:$G, UpdateSheet!$H:$H, G915, UpdateSheet!$I:$I, J915, UpdateSheet!$G:$G, "&lt;=" &amp; D915)) * (UpdateSheet!$H:$H=G915) *(UpdateSheet!$I:$I=J915), 0))), "")) +
(IFNA(IF(A915="", "", INDEX(UpdateSheet!$O:$O, MATCH(1, (UpdateSheet!$G:$G=MAXIFS(UpdateSheet!$G:$G, UpdateSheet!$M:$M, K915,UpdateSheet!$N:$N, N915, UpdateSheet!$G:$G, "&lt;=" &amp; D915)) * (UpdateSheet!$M:$M=K915) *(UpdateSheet!$N:$N=N915), 0))), ""))
)
</f>
        <v>66000</v>
      </c>
      <c r="R915" s="81">
        <v>49000.0</v>
      </c>
      <c r="S915" s="63" t="str">
        <f t="shared" si="85"/>
        <v>Pending</v>
      </c>
      <c r="T915" s="87"/>
      <c r="U915" s="84" t="s">
        <v>97</v>
      </c>
      <c r="V915" s="84" t="s">
        <v>97</v>
      </c>
      <c r="W915" s="85" t="b">
        <f t="shared" si="1"/>
        <v>0</v>
      </c>
      <c r="X915" s="63"/>
      <c r="Y915" s="53" t="s">
        <v>1445</v>
      </c>
      <c r="Z915" s="63" t="s">
        <v>1163</v>
      </c>
    </row>
    <row r="916">
      <c r="A916" s="75" t="s">
        <v>1446</v>
      </c>
      <c r="B916" s="94">
        <v>9.118185777E9</v>
      </c>
      <c r="C916" s="75" t="s">
        <v>18</v>
      </c>
      <c r="D916" s="76">
        <v>45967.25621527778</v>
      </c>
      <c r="E916" s="75" t="s">
        <v>87</v>
      </c>
      <c r="F916" s="75" t="s">
        <v>129</v>
      </c>
      <c r="G916" s="77" t="s">
        <v>14</v>
      </c>
      <c r="H916" s="77">
        <v>1.0</v>
      </c>
      <c r="I916" s="80"/>
      <c r="J916" s="77">
        <v>1.0</v>
      </c>
      <c r="K916" s="79" t="s">
        <v>19</v>
      </c>
      <c r="L916" s="79">
        <v>50.0</v>
      </c>
      <c r="M916" s="50">
        <v>0.0</v>
      </c>
      <c r="N916" s="79">
        <v>0.0</v>
      </c>
      <c r="O916" s="81">
        <f t="array" ref="O916">IF(A916="", "", (IFNA(IF(A916="", "", INDEX(UpdateSheet!$L:$L, MATCH(1, (UpdateSheet!$G:$G=MAXIFS(UpdateSheet!$G:$G, UpdateSheet!$H:$H, G916, UpdateSheet!$G:$G, "&lt;=" &amp; D916)) * (UpdateSheet!$H:$H=G916), 0))), "") * J916) +
(IFNA(IF(A916="", "", INDEX(UpdateSheet!$P:$P, MATCH(1, (UpdateSheet!$G:$G=MAXIFS(UpdateSheet!$G:$G, UpdateSheet!$M:$M, K916, UpdateSheet!$G:$G, "&lt;=" &amp; D916)) * (UpdateSheet!$M:$M=K916), 0))), "") * N916)
)
</f>
        <v>9500</v>
      </c>
      <c r="P916" s="55">
        <v>9500.0</v>
      </c>
      <c r="Q916" s="82">
        <f t="array" ref="Q916">IF(A916="", "", (IFNA(IF(A916="", "", INDEX(UpdateSheet!$K:$K, MATCH(1, (UpdateSheet!$G:$G=MAXIFS(UpdateSheet!$G:$G, UpdateSheet!$H:$H, G916, UpdateSheet!$I:$I, J916, UpdateSheet!$G:$G, "&lt;=" &amp; D916)) * (UpdateSheet!$H:$H=G916) *(UpdateSheet!$I:$I=J916), 0))), "")) +
(IFNA(IF(A916="", "", INDEX(UpdateSheet!$O:$O, MATCH(1, (UpdateSheet!$G:$G=MAXIFS(UpdateSheet!$G:$G, UpdateSheet!$M:$M, K916,UpdateSheet!$N:$N, N916, UpdateSheet!$G:$G, "&lt;=" &amp; D916)) * (UpdateSheet!$M:$M=K916) *(UpdateSheet!$N:$N=N916), 0))), ""))
)
</f>
        <v>35500</v>
      </c>
      <c r="R916" s="81">
        <v>16500.0</v>
      </c>
      <c r="S916" s="53" t="s">
        <v>72</v>
      </c>
      <c r="T916" s="83">
        <v>45967.0</v>
      </c>
      <c r="U916" s="84" t="s">
        <v>87</v>
      </c>
      <c r="V916" s="84" t="s">
        <v>129</v>
      </c>
      <c r="W916" s="85" t="b">
        <f t="shared" si="1"/>
        <v>1</v>
      </c>
      <c r="X916" s="53" t="s">
        <v>66</v>
      </c>
      <c r="Y916" s="53" t="s">
        <v>1447</v>
      </c>
      <c r="Z916" s="63" t="s">
        <v>1163</v>
      </c>
    </row>
    <row r="917">
      <c r="A917" s="75" t="s">
        <v>1448</v>
      </c>
      <c r="B917" s="94">
        <v>8.033027441E9</v>
      </c>
      <c r="C917" s="75" t="s">
        <v>191</v>
      </c>
      <c r="D917" s="76">
        <v>45967.26966435185</v>
      </c>
      <c r="E917" s="75" t="s">
        <v>87</v>
      </c>
      <c r="F917" s="75" t="s">
        <v>129</v>
      </c>
      <c r="G917" s="77" t="s">
        <v>14</v>
      </c>
      <c r="H917" s="77">
        <v>3.0</v>
      </c>
      <c r="I917" s="80"/>
      <c r="J917" s="77">
        <v>3.0</v>
      </c>
      <c r="K917" s="79" t="s">
        <v>97</v>
      </c>
      <c r="L917" s="79"/>
      <c r="M917" s="80"/>
      <c r="N917" s="79"/>
      <c r="O917" s="81">
        <f t="array" ref="O917">IF(A917="", "", (IFNA(IF(A917="", "", INDEX(UpdateSheet!$L:$L, MATCH(1, (UpdateSheet!$G:$G=MAXIFS(UpdateSheet!$G:$G, UpdateSheet!$H:$H, G917, UpdateSheet!$G:$G, "&lt;=" &amp; D917)) * (UpdateSheet!$H:$H=G917), 0))), "") * J917) +
(IFNA(IF(A917="", "", INDEX(UpdateSheet!$P:$P, MATCH(1, (UpdateSheet!$G:$G=MAXIFS(UpdateSheet!$G:$G, UpdateSheet!$M:$M, K917, UpdateSheet!$G:$G, "&lt;=" &amp; D917)) * (UpdateSheet!$M:$M=K917), 0))), "") * N917)
)
</f>
        <v>28500</v>
      </c>
      <c r="P917" s="55">
        <v>9500.0</v>
      </c>
      <c r="Q917" s="82">
        <f t="array" ref="Q917">IF(A917="", "", (IFNA(IF(A917="", "", INDEX(UpdateSheet!$K:$K, MATCH(1, (UpdateSheet!$G:$G=MAXIFS(UpdateSheet!$G:$G, UpdateSheet!$H:$H, G917, UpdateSheet!$I:$I, J917, UpdateSheet!$G:$G, "&lt;=" &amp; D917)) * (UpdateSheet!$H:$H=G917) *(UpdateSheet!$I:$I=J917), 0))), "")) +
(IFNA(IF(A917="", "", INDEX(UpdateSheet!$O:$O, MATCH(1, (UpdateSheet!$G:$G=MAXIFS(UpdateSheet!$G:$G, UpdateSheet!$M:$M, K917,UpdateSheet!$N:$N, N917, UpdateSheet!$G:$G, "&lt;=" &amp; D917)) * (UpdateSheet!$M:$M=K917) *(UpdateSheet!$N:$N=N917), 0))), ""))
)
</f>
        <v>61500</v>
      </c>
      <c r="R917" s="81">
        <v>23500.0</v>
      </c>
      <c r="S917" s="53" t="s">
        <v>72</v>
      </c>
      <c r="T917" s="83">
        <v>45969.0</v>
      </c>
      <c r="U917" s="84" t="s">
        <v>87</v>
      </c>
      <c r="V917" s="84" t="s">
        <v>129</v>
      </c>
      <c r="W917" s="85" t="b">
        <f t="shared" si="1"/>
        <v>1</v>
      </c>
      <c r="X917" s="53" t="s">
        <v>35</v>
      </c>
      <c r="Y917" s="53" t="s">
        <v>1449</v>
      </c>
      <c r="Z917" s="63" t="s">
        <v>1163</v>
      </c>
    </row>
    <row r="918">
      <c r="A918" s="75" t="s">
        <v>1450</v>
      </c>
      <c r="B918" s="94">
        <v>7.030056008E9</v>
      </c>
      <c r="C918" s="75" t="s">
        <v>62</v>
      </c>
      <c r="D918" s="76">
        <v>45967.324479166666</v>
      </c>
      <c r="E918" s="75" t="s">
        <v>87</v>
      </c>
      <c r="F918" s="75" t="s">
        <v>129</v>
      </c>
      <c r="G918" s="77" t="s">
        <v>14</v>
      </c>
      <c r="H918" s="77">
        <v>1.0</v>
      </c>
      <c r="I918" s="80"/>
      <c r="J918" s="77">
        <v>1.0</v>
      </c>
      <c r="K918" s="79" t="s">
        <v>97</v>
      </c>
      <c r="L918" s="79"/>
      <c r="M918" s="80"/>
      <c r="N918" s="79"/>
      <c r="O918" s="81">
        <f t="array" ref="O918">IF(A918="", "", (IFNA(IF(A918="", "", INDEX(UpdateSheet!$L:$L, MATCH(1, (UpdateSheet!$G:$G=MAXIFS(UpdateSheet!$G:$G, UpdateSheet!$H:$H, G918, UpdateSheet!$G:$G, "&lt;=" &amp; D918)) * (UpdateSheet!$H:$H=G918), 0))), "") * J918) +
(IFNA(IF(A918="", "", INDEX(UpdateSheet!$P:$P, MATCH(1, (UpdateSheet!$G:$G=MAXIFS(UpdateSheet!$G:$G, UpdateSheet!$M:$M, K918, UpdateSheet!$G:$G, "&lt;=" &amp; D918)) * (UpdateSheet!$M:$M=K918), 0))), "") * N918)
)
</f>
        <v>9500</v>
      </c>
      <c r="P918" s="86"/>
      <c r="Q918" s="82">
        <f t="array" ref="Q918">IF(A918="", "", (IFNA(IF(A918="", "", INDEX(UpdateSheet!$K:$K, MATCH(1, (UpdateSheet!$G:$G=MAXIFS(UpdateSheet!$G:$G, UpdateSheet!$H:$H, G918, UpdateSheet!$I:$I, J918, UpdateSheet!$G:$G, "&lt;=" &amp; D918)) * (UpdateSheet!$H:$H=G918) *(UpdateSheet!$I:$I=J918), 0))), "")) +
(IFNA(IF(A918="", "", INDEX(UpdateSheet!$O:$O, MATCH(1, (UpdateSheet!$G:$G=MAXIFS(UpdateSheet!$G:$G, UpdateSheet!$M:$M, K918,UpdateSheet!$N:$N, N918, UpdateSheet!$G:$G, "&lt;=" &amp; D918)) * (UpdateSheet!$M:$M=K918) *(UpdateSheet!$N:$N=N918), 0))), ""))
)
</f>
        <v>35500</v>
      </c>
      <c r="R918" s="81">
        <v>26000.0</v>
      </c>
      <c r="S918" s="63" t="str">
        <f>if(A918="","","Pending")</f>
        <v>Pending</v>
      </c>
      <c r="T918" s="87"/>
      <c r="U918" s="84" t="s">
        <v>97</v>
      </c>
      <c r="V918" s="84" t="s">
        <v>97</v>
      </c>
      <c r="W918" s="85" t="b">
        <f t="shared" si="1"/>
        <v>0</v>
      </c>
      <c r="X918" s="63"/>
      <c r="Y918" s="53" t="s">
        <v>1451</v>
      </c>
      <c r="Z918" s="63" t="s">
        <v>1163</v>
      </c>
    </row>
    <row r="919">
      <c r="A919" s="75" t="s">
        <v>1452</v>
      </c>
      <c r="B919" s="94">
        <v>9.037522177E9</v>
      </c>
      <c r="C919" s="75" t="s">
        <v>62</v>
      </c>
      <c r="D919" s="76">
        <v>45967.34303240741</v>
      </c>
      <c r="E919" s="75" t="s">
        <v>87</v>
      </c>
      <c r="F919" s="75" t="s">
        <v>129</v>
      </c>
      <c r="G919" s="77" t="s">
        <v>14</v>
      </c>
      <c r="H919" s="77">
        <v>1.0</v>
      </c>
      <c r="I919" s="80"/>
      <c r="J919" s="77">
        <v>1.0</v>
      </c>
      <c r="K919" s="79" t="s">
        <v>97</v>
      </c>
      <c r="L919" s="79"/>
      <c r="M919" s="80"/>
      <c r="N919" s="79"/>
      <c r="O919" s="81">
        <f t="array" ref="O919">IF(A919="", "", (IFNA(IF(A919="", "", INDEX(UpdateSheet!$L:$L, MATCH(1, (UpdateSheet!$G:$G=MAXIFS(UpdateSheet!$G:$G, UpdateSheet!$H:$H, G919, UpdateSheet!$G:$G, "&lt;=" &amp; D919)) * (UpdateSheet!$H:$H=G919), 0))), "") * J919) +
(IFNA(IF(A919="", "", INDEX(UpdateSheet!$P:$P, MATCH(1, (UpdateSheet!$G:$G=MAXIFS(UpdateSheet!$G:$G, UpdateSheet!$M:$M, K919, UpdateSheet!$G:$G, "&lt;=" &amp; D919)) * (UpdateSheet!$M:$M=K919), 0))), "") * N919)
)
</f>
        <v>9500</v>
      </c>
      <c r="P919" s="55">
        <v>5000.0</v>
      </c>
      <c r="Q919" s="95">
        <v>35000.0</v>
      </c>
      <c r="R919" s="81">
        <v>20500.0</v>
      </c>
      <c r="S919" s="53" t="s">
        <v>72</v>
      </c>
      <c r="T919" s="83">
        <v>45971.0</v>
      </c>
      <c r="U919" s="84" t="s">
        <v>87</v>
      </c>
      <c r="V919" s="84" t="s">
        <v>129</v>
      </c>
      <c r="W919" s="85" t="b">
        <f t="shared" si="1"/>
        <v>1</v>
      </c>
      <c r="X919" s="53" t="s">
        <v>60</v>
      </c>
      <c r="Y919" s="53"/>
      <c r="Z919" s="63" t="s">
        <v>1163</v>
      </c>
    </row>
    <row r="920">
      <c r="A920" s="75" t="s">
        <v>1453</v>
      </c>
      <c r="B920" s="94">
        <v>8.029096995E9</v>
      </c>
      <c r="C920" s="75" t="s">
        <v>62</v>
      </c>
      <c r="D920" s="76">
        <v>45967.350370370375</v>
      </c>
      <c r="E920" s="75" t="s">
        <v>87</v>
      </c>
      <c r="F920" s="75" t="s">
        <v>129</v>
      </c>
      <c r="G920" s="77" t="s">
        <v>14</v>
      </c>
      <c r="H920" s="77">
        <v>1.0</v>
      </c>
      <c r="I920" s="80"/>
      <c r="J920" s="77">
        <v>1.0</v>
      </c>
      <c r="K920" s="79" t="s">
        <v>97</v>
      </c>
      <c r="L920" s="79"/>
      <c r="M920" s="80"/>
      <c r="N920" s="79"/>
      <c r="O920" s="81">
        <f t="array" ref="O920">IF(A920="", "", (IFNA(IF(A920="", "", INDEX(UpdateSheet!$L:$L, MATCH(1, (UpdateSheet!$G:$G=MAXIFS(UpdateSheet!$G:$G, UpdateSheet!$H:$H, G920, UpdateSheet!$G:$G, "&lt;=" &amp; D920)) * (UpdateSheet!$H:$H=G920), 0))), "") * J920) +
(IFNA(IF(A920="", "", INDEX(UpdateSheet!$P:$P, MATCH(1, (UpdateSheet!$G:$G=MAXIFS(UpdateSheet!$G:$G, UpdateSheet!$M:$M, K920, UpdateSheet!$G:$G, "&lt;=" &amp; D920)) * (UpdateSheet!$M:$M=K920), 0))), "") * N920)
)
</f>
        <v>9500</v>
      </c>
      <c r="P920" s="55">
        <v>7000.0</v>
      </c>
      <c r="Q920" s="82">
        <f t="array" ref="Q920">IF(A920="", "", (IFNA(IF(A920="", "", INDEX(UpdateSheet!$K:$K, MATCH(1, (UpdateSheet!$G:$G=MAXIFS(UpdateSheet!$G:$G, UpdateSheet!$H:$H, G920, UpdateSheet!$I:$I, J920, UpdateSheet!$G:$G, "&lt;=" &amp; D920)) * (UpdateSheet!$H:$H=G920) *(UpdateSheet!$I:$I=J920), 0))), "")) +
(IFNA(IF(A920="", "", INDEX(UpdateSheet!$O:$O, MATCH(1, (UpdateSheet!$G:$G=MAXIFS(UpdateSheet!$G:$G, UpdateSheet!$M:$M, K920,UpdateSheet!$N:$N, N920, UpdateSheet!$G:$G, "&lt;=" &amp; D920)) * (UpdateSheet!$M:$M=K920) *(UpdateSheet!$N:$N=N920), 0))), ""))
)
</f>
        <v>35500</v>
      </c>
      <c r="R920" s="81">
        <v>19000.0</v>
      </c>
      <c r="S920" s="53" t="s">
        <v>72</v>
      </c>
      <c r="T920" s="83">
        <v>45967.0</v>
      </c>
      <c r="U920" s="84" t="s">
        <v>87</v>
      </c>
      <c r="V920" s="84" t="s">
        <v>129</v>
      </c>
      <c r="W920" s="85" t="b">
        <f t="shared" si="1"/>
        <v>1</v>
      </c>
      <c r="X920" s="53" t="s">
        <v>60</v>
      </c>
      <c r="Y920" s="63"/>
      <c r="Z920" s="63" t="s">
        <v>1163</v>
      </c>
    </row>
    <row r="921">
      <c r="A921" s="75" t="s">
        <v>1454</v>
      </c>
      <c r="B921" s="94">
        <v>8.037141876E9</v>
      </c>
      <c r="C921" s="75" t="s">
        <v>62</v>
      </c>
      <c r="D921" s="76">
        <v>45967.40814814815</v>
      </c>
      <c r="E921" s="75" t="s">
        <v>87</v>
      </c>
      <c r="F921" s="75" t="s">
        <v>129</v>
      </c>
      <c r="G921" s="77" t="s">
        <v>14</v>
      </c>
      <c r="H921" s="77">
        <v>2.0</v>
      </c>
      <c r="I921" s="80"/>
      <c r="J921" s="77">
        <v>2.0</v>
      </c>
      <c r="K921" s="79" t="s">
        <v>19</v>
      </c>
      <c r="L921" s="79">
        <v>50.0</v>
      </c>
      <c r="M921" s="80"/>
      <c r="N921" s="79">
        <v>50.0</v>
      </c>
      <c r="O921" s="81">
        <f t="array" ref="O921">IF(A921="", "", (IFNA(IF(A921="", "", INDEX(UpdateSheet!$L:$L, MATCH(1, (UpdateSheet!$G:$G=MAXIFS(UpdateSheet!$G:$G, UpdateSheet!$H:$H, G921, UpdateSheet!$G:$G, "&lt;=" &amp; D921)) * (UpdateSheet!$H:$H=G921), 0))), "") * J921) +
(IFNA(IF(A921="", "", INDEX(UpdateSheet!$P:$P, MATCH(1, (UpdateSheet!$G:$G=MAXIFS(UpdateSheet!$G:$G, UpdateSheet!$M:$M, K921, UpdateSheet!$G:$G, "&lt;=" &amp; D921)) * (UpdateSheet!$M:$M=K921), 0))), "") * N921)
)
</f>
        <v>26500</v>
      </c>
      <c r="P921" s="55">
        <v>5000.0</v>
      </c>
      <c r="Q921" s="82">
        <f t="array" ref="Q921">IF(A921="", "", (IFNA(IF(A921="", "", INDEX(UpdateSheet!$K:$K, MATCH(1, (UpdateSheet!$G:$G=MAXIFS(UpdateSheet!$G:$G, UpdateSheet!$H:$H, G921, UpdateSheet!$I:$I, J921, UpdateSheet!$G:$G, "&lt;=" &amp; D921)) * (UpdateSheet!$H:$H=G921) *(UpdateSheet!$I:$I=J921), 0))), "")) +
(IFNA(IF(A921="", "", INDEX(UpdateSheet!$O:$O, MATCH(1, (UpdateSheet!$G:$G=MAXIFS(UpdateSheet!$G:$G, UpdateSheet!$M:$M, K921,UpdateSheet!$N:$N, N921, UpdateSheet!$G:$G, "&lt;=" &amp; D921)) * (UpdateSheet!$M:$M=K921) *(UpdateSheet!$N:$N=N921), 0))), ""))
)
</f>
        <v>80000</v>
      </c>
      <c r="R921" s="81">
        <v>48500.0</v>
      </c>
      <c r="S921" s="53" t="s">
        <v>72</v>
      </c>
      <c r="T921" s="83">
        <v>45967.0</v>
      </c>
      <c r="U921" s="84" t="s">
        <v>87</v>
      </c>
      <c r="V921" s="84" t="s">
        <v>129</v>
      </c>
      <c r="W921" s="85" t="b">
        <f t="shared" si="1"/>
        <v>1</v>
      </c>
      <c r="X921" s="53" t="s">
        <v>60</v>
      </c>
      <c r="Y921" s="63"/>
      <c r="Z921" s="63" t="s">
        <v>1163</v>
      </c>
    </row>
    <row r="922">
      <c r="A922" s="75" t="s">
        <v>1455</v>
      </c>
      <c r="B922" s="94">
        <v>8.103576609E9</v>
      </c>
      <c r="C922" s="75" t="s">
        <v>25</v>
      </c>
      <c r="D922" s="76">
        <v>45967.408171296294</v>
      </c>
      <c r="E922" s="75" t="s">
        <v>87</v>
      </c>
      <c r="F922" s="75" t="s">
        <v>129</v>
      </c>
      <c r="G922" s="77" t="s">
        <v>14</v>
      </c>
      <c r="H922" s="77">
        <v>1.0</v>
      </c>
      <c r="I922" s="80"/>
      <c r="J922" s="77">
        <v>1.0</v>
      </c>
      <c r="K922" s="79" t="s">
        <v>19</v>
      </c>
      <c r="L922" s="79">
        <v>50.0</v>
      </c>
      <c r="M922" s="80"/>
      <c r="N922" s="79">
        <v>50.0</v>
      </c>
      <c r="O922" s="81">
        <f t="array" ref="O922">IF(A922="", "", (IFNA(IF(A922="", "", INDEX(UpdateSheet!$L:$L, MATCH(1, (UpdateSheet!$G:$G=MAXIFS(UpdateSheet!$G:$G, UpdateSheet!$H:$H, G922, UpdateSheet!$G:$G, "&lt;=" &amp; D922)) * (UpdateSheet!$H:$H=G922), 0))), "") * J922) +
(IFNA(IF(A922="", "", INDEX(UpdateSheet!$P:$P, MATCH(1, (UpdateSheet!$G:$G=MAXIFS(UpdateSheet!$G:$G, UpdateSheet!$M:$M, K922, UpdateSheet!$G:$G, "&lt;=" &amp; D922)) * (UpdateSheet!$M:$M=K922), 0))), "") * N922)
)
</f>
        <v>17000</v>
      </c>
      <c r="P922" s="86"/>
      <c r="Q922" s="82">
        <f t="array" ref="Q922">IF(A922="", "", (IFNA(IF(A922="", "", INDEX(UpdateSheet!$K:$K, MATCH(1, (UpdateSheet!$G:$G=MAXIFS(UpdateSheet!$G:$G, UpdateSheet!$H:$H, G922, UpdateSheet!$I:$I, J922, UpdateSheet!$G:$G, "&lt;=" &amp; D922)) * (UpdateSheet!$H:$H=G922) *(UpdateSheet!$I:$I=J922), 0))), "")) +
(IFNA(IF(A922="", "", INDEX(UpdateSheet!$O:$O, MATCH(1, (UpdateSheet!$G:$G=MAXIFS(UpdateSheet!$G:$G, UpdateSheet!$M:$M, K922,UpdateSheet!$N:$N, N922, UpdateSheet!$G:$G, "&lt;=" &amp; D922)) * (UpdateSheet!$M:$M=K922) *(UpdateSheet!$N:$N=N922), 0))), ""))
)
</f>
        <v>66000</v>
      </c>
      <c r="R922" s="81">
        <v>49000.0</v>
      </c>
      <c r="S922" s="63" t="str">
        <f t="shared" ref="S922:S924" si="86">if(A922="","","Pending")</f>
        <v>Pending</v>
      </c>
      <c r="T922" s="87"/>
      <c r="U922" s="84" t="s">
        <v>97</v>
      </c>
      <c r="V922" s="84" t="s">
        <v>97</v>
      </c>
      <c r="W922" s="85" t="b">
        <f t="shared" si="1"/>
        <v>0</v>
      </c>
      <c r="X922" s="63"/>
      <c r="Y922" s="53" t="s">
        <v>1456</v>
      </c>
      <c r="Z922" s="63" t="s">
        <v>1163</v>
      </c>
    </row>
    <row r="923">
      <c r="A923" s="75" t="s">
        <v>1457</v>
      </c>
      <c r="B923" s="94">
        <v>8.032626814E9</v>
      </c>
      <c r="C923" s="75" t="s">
        <v>12</v>
      </c>
      <c r="D923" s="76">
        <v>45967.42892361111</v>
      </c>
      <c r="E923" s="75" t="s">
        <v>87</v>
      </c>
      <c r="F923" s="75" t="s">
        <v>129</v>
      </c>
      <c r="G923" s="77" t="s">
        <v>14</v>
      </c>
      <c r="H923" s="77">
        <v>1.0</v>
      </c>
      <c r="I923" s="80"/>
      <c r="J923" s="77">
        <v>1.0</v>
      </c>
      <c r="K923" s="79" t="s">
        <v>97</v>
      </c>
      <c r="L923" s="79"/>
      <c r="M923" s="80"/>
      <c r="N923" s="79"/>
      <c r="O923" s="81">
        <f t="array" ref="O923">IF(A923="", "", (IFNA(IF(A923="", "", INDEX(UpdateSheet!$L:$L, MATCH(1, (UpdateSheet!$G:$G=MAXIFS(UpdateSheet!$G:$G, UpdateSheet!$H:$H, G923, UpdateSheet!$G:$G, "&lt;=" &amp; D923)) * (UpdateSheet!$H:$H=G923), 0))), "") * J923) +
(IFNA(IF(A923="", "", INDEX(UpdateSheet!$P:$P, MATCH(1, (UpdateSheet!$G:$G=MAXIFS(UpdateSheet!$G:$G, UpdateSheet!$M:$M, K923, UpdateSheet!$G:$G, "&lt;=" &amp; D923)) * (UpdateSheet!$M:$M=K923), 0))), "") * N923)
)
</f>
        <v>9500</v>
      </c>
      <c r="P923" s="86"/>
      <c r="Q923" s="82">
        <f t="array" ref="Q923">IF(A923="", "", (IFNA(IF(A923="", "", INDEX(UpdateSheet!$K:$K, MATCH(1, (UpdateSheet!$G:$G=MAXIFS(UpdateSheet!$G:$G, UpdateSheet!$H:$H, G923, UpdateSheet!$I:$I, J923, UpdateSheet!$G:$G, "&lt;=" &amp; D923)) * (UpdateSheet!$H:$H=G923) *(UpdateSheet!$I:$I=J923), 0))), "")) +
(IFNA(IF(A923="", "", INDEX(UpdateSheet!$O:$O, MATCH(1, (UpdateSheet!$G:$G=MAXIFS(UpdateSheet!$G:$G, UpdateSheet!$M:$M, K923,UpdateSheet!$N:$N, N923, UpdateSheet!$G:$G, "&lt;=" &amp; D923)) * (UpdateSheet!$M:$M=K923) *(UpdateSheet!$N:$N=N923), 0))), ""))
)
</f>
        <v>35500</v>
      </c>
      <c r="R923" s="81">
        <v>26000.0</v>
      </c>
      <c r="S923" s="63" t="str">
        <f t="shared" si="86"/>
        <v>Pending</v>
      </c>
      <c r="T923" s="87"/>
      <c r="U923" s="84" t="s">
        <v>97</v>
      </c>
      <c r="V923" s="84" t="s">
        <v>97</v>
      </c>
      <c r="W923" s="85" t="b">
        <f t="shared" si="1"/>
        <v>0</v>
      </c>
      <c r="X923" s="63"/>
      <c r="Y923" s="53" t="s">
        <v>1458</v>
      </c>
      <c r="Z923" s="63" t="s">
        <v>1163</v>
      </c>
    </row>
    <row r="924">
      <c r="A924" s="75" t="s">
        <v>1459</v>
      </c>
      <c r="B924" s="94">
        <v>8.023868395E9</v>
      </c>
      <c r="C924" s="75" t="s">
        <v>62</v>
      </c>
      <c r="D924" s="76">
        <v>45968.287268518514</v>
      </c>
      <c r="E924" s="75" t="s">
        <v>87</v>
      </c>
      <c r="F924" s="75" t="s">
        <v>129</v>
      </c>
      <c r="G924" s="77" t="s">
        <v>14</v>
      </c>
      <c r="H924" s="77">
        <v>1.0</v>
      </c>
      <c r="I924" s="80"/>
      <c r="J924" s="77">
        <v>1.0</v>
      </c>
      <c r="K924" s="79" t="s">
        <v>19</v>
      </c>
      <c r="L924" s="79">
        <v>50.0</v>
      </c>
      <c r="M924" s="80"/>
      <c r="N924" s="79">
        <v>50.0</v>
      </c>
      <c r="O924" s="81">
        <f t="array" ref="O924">IF(A924="", "", (IFNA(IF(A924="", "", INDEX(UpdateSheet!$L:$L, MATCH(1, (UpdateSheet!$G:$G=MAXIFS(UpdateSheet!$G:$G, UpdateSheet!$H:$H, G924, UpdateSheet!$G:$G, "&lt;=" &amp; D924)) * (UpdateSheet!$H:$H=G924), 0))), "") * J924) +
(IFNA(IF(A924="", "", INDEX(UpdateSheet!$P:$P, MATCH(1, (UpdateSheet!$G:$G=MAXIFS(UpdateSheet!$G:$G, UpdateSheet!$M:$M, K924, UpdateSheet!$G:$G, "&lt;=" &amp; D924)) * (UpdateSheet!$M:$M=K924), 0))), "") * N924)
)
</f>
        <v>17000</v>
      </c>
      <c r="P924" s="86"/>
      <c r="Q924" s="82">
        <f t="array" ref="Q924">IF(A924="", "", (IFNA(IF(A924="", "", INDEX(UpdateSheet!$K:$K, MATCH(1, (UpdateSheet!$G:$G=MAXIFS(UpdateSheet!$G:$G, UpdateSheet!$H:$H, G924, UpdateSheet!$I:$I, J924, UpdateSheet!$G:$G, "&lt;=" &amp; D924)) * (UpdateSheet!$H:$H=G924) *(UpdateSheet!$I:$I=J924), 0))), "")) +
(IFNA(IF(A924="", "", INDEX(UpdateSheet!$O:$O, MATCH(1, (UpdateSheet!$G:$G=MAXIFS(UpdateSheet!$G:$G, UpdateSheet!$M:$M, K924,UpdateSheet!$N:$N, N924, UpdateSheet!$G:$G, "&lt;=" &amp; D924)) * (UpdateSheet!$M:$M=K924) *(UpdateSheet!$N:$N=N924), 0))), ""))
)
</f>
        <v>66000</v>
      </c>
      <c r="R924" s="81">
        <v>49000.0</v>
      </c>
      <c r="S924" s="63" t="str">
        <f t="shared" si="86"/>
        <v>Pending</v>
      </c>
      <c r="T924" s="87"/>
      <c r="U924" s="84" t="s">
        <v>97</v>
      </c>
      <c r="V924" s="84" t="s">
        <v>97</v>
      </c>
      <c r="W924" s="85" t="b">
        <f t="shared" si="1"/>
        <v>0</v>
      </c>
      <c r="X924" s="63"/>
      <c r="Y924" s="63"/>
      <c r="Z924" s="63" t="s">
        <v>1163</v>
      </c>
    </row>
    <row r="925">
      <c r="A925" s="75" t="s">
        <v>1460</v>
      </c>
      <c r="B925" s="94">
        <v>8.035973145E9</v>
      </c>
      <c r="C925" s="75" t="s">
        <v>12</v>
      </c>
      <c r="D925" s="76">
        <v>45968.231099537035</v>
      </c>
      <c r="E925" s="75" t="s">
        <v>87</v>
      </c>
      <c r="F925" s="75" t="s">
        <v>129</v>
      </c>
      <c r="G925" s="77" t="s">
        <v>14</v>
      </c>
      <c r="H925" s="77">
        <v>1.0</v>
      </c>
      <c r="I925" s="80"/>
      <c r="J925" s="77">
        <v>1.0</v>
      </c>
      <c r="K925" s="79" t="s">
        <v>97</v>
      </c>
      <c r="L925" s="79"/>
      <c r="M925" s="80"/>
      <c r="N925" s="79"/>
      <c r="O925" s="81">
        <f t="array" ref="O925">IF(A925="", "", (IFNA(IF(A925="", "", INDEX(UpdateSheet!$L:$L, MATCH(1, (UpdateSheet!$G:$G=MAXIFS(UpdateSheet!$G:$G, UpdateSheet!$H:$H, G925, UpdateSheet!$G:$G, "&lt;=" &amp; D925)) * (UpdateSheet!$H:$H=G925), 0))), "") * J925) +
(IFNA(IF(A925="", "", INDEX(UpdateSheet!$P:$P, MATCH(1, (UpdateSheet!$G:$G=MAXIFS(UpdateSheet!$G:$G, UpdateSheet!$M:$M, K925, UpdateSheet!$G:$G, "&lt;=" &amp; D925)) * (UpdateSheet!$M:$M=K925), 0))), "") * N925)
)
</f>
        <v>9500</v>
      </c>
      <c r="P925" s="86"/>
      <c r="Q925" s="82">
        <f t="array" ref="Q925">IF(A925="", "", (IFNA(IF(A925="", "", INDEX(UpdateSheet!$K:$K, MATCH(1, (UpdateSheet!$G:$G=MAXIFS(UpdateSheet!$G:$G, UpdateSheet!$H:$H, G925, UpdateSheet!$I:$I, J925, UpdateSheet!$G:$G, "&lt;=" &amp; D925)) * (UpdateSheet!$H:$H=G925) *(UpdateSheet!$I:$I=J925), 0))), "")) +
(IFNA(IF(A925="", "", INDEX(UpdateSheet!$O:$O, MATCH(1, (UpdateSheet!$G:$G=MAXIFS(UpdateSheet!$G:$G, UpdateSheet!$M:$M, K925,UpdateSheet!$N:$N, N925, UpdateSheet!$G:$G, "&lt;=" &amp; D925)) * (UpdateSheet!$M:$M=K925) *(UpdateSheet!$N:$N=N925), 0))), ""))
)
</f>
        <v>35500</v>
      </c>
      <c r="R925" s="81">
        <v>26000.0</v>
      </c>
      <c r="S925" s="53" t="s">
        <v>126</v>
      </c>
      <c r="T925" s="87"/>
      <c r="U925" s="84" t="s">
        <v>97</v>
      </c>
      <c r="V925" s="84" t="s">
        <v>97</v>
      </c>
      <c r="W925" s="85" t="b">
        <f t="shared" si="1"/>
        <v>0</v>
      </c>
      <c r="X925" s="63"/>
      <c r="Y925" s="53" t="s">
        <v>1461</v>
      </c>
      <c r="Z925" s="63" t="s">
        <v>1462</v>
      </c>
    </row>
    <row r="926">
      <c r="A926" s="75" t="s">
        <v>1463</v>
      </c>
      <c r="B926" s="94">
        <v>8.133284754E9</v>
      </c>
      <c r="C926" s="75" t="s">
        <v>12</v>
      </c>
      <c r="D926" s="76">
        <v>45968.26012731482</v>
      </c>
      <c r="E926" s="75" t="s">
        <v>87</v>
      </c>
      <c r="F926" s="75" t="s">
        <v>129</v>
      </c>
      <c r="G926" s="77" t="s">
        <v>14</v>
      </c>
      <c r="H926" s="77">
        <v>4.0</v>
      </c>
      <c r="I926" s="80"/>
      <c r="J926" s="77">
        <v>4.0</v>
      </c>
      <c r="K926" s="79" t="s">
        <v>19</v>
      </c>
      <c r="L926" s="79">
        <v>50.0</v>
      </c>
      <c r="M926" s="80"/>
      <c r="N926" s="79">
        <v>50.0</v>
      </c>
      <c r="O926" s="81">
        <f t="array" ref="O926">IF(A926="", "", (IFNA(IF(A926="", "", INDEX(UpdateSheet!$L:$L, MATCH(1, (UpdateSheet!$G:$G=MAXIFS(UpdateSheet!$G:$G, UpdateSheet!$H:$H, G926, UpdateSheet!$G:$G, "&lt;=" &amp; D926)) * (UpdateSheet!$H:$H=G926), 0))), "") * J926) +
(IFNA(IF(A926="", "", INDEX(UpdateSheet!$P:$P, MATCH(1, (UpdateSheet!$G:$G=MAXIFS(UpdateSheet!$G:$G, UpdateSheet!$M:$M, K926, UpdateSheet!$G:$G, "&lt;=" &amp; D926)) * (UpdateSheet!$M:$M=K926), 0))), "") * N926)
)
</f>
        <v>45500</v>
      </c>
      <c r="P926" s="55">
        <v>5500.0</v>
      </c>
      <c r="Q926" s="82">
        <f t="array" ref="Q926">IF(A926="", "", (IFNA(IF(A926="", "", INDEX(UpdateSheet!$K:$K, MATCH(1, (UpdateSheet!$G:$G=MAXIFS(UpdateSheet!$G:$G, UpdateSheet!$H:$H, G926, UpdateSheet!$I:$I, J926, UpdateSheet!$G:$G, "&lt;=" &amp; D926)) * (UpdateSheet!$H:$H=G926) *(UpdateSheet!$I:$I=J926), 0))), "")) +
(IFNA(IF(A926="", "", INDEX(UpdateSheet!$O:$O, MATCH(1, (UpdateSheet!$G:$G=MAXIFS(UpdateSheet!$G:$G, UpdateSheet!$M:$M, K926,UpdateSheet!$N:$N, N926, UpdateSheet!$G:$G, "&lt;=" &amp; D926)) * (UpdateSheet!$M:$M=K926) *(UpdateSheet!$N:$N=N926), 0))), ""))
)
</f>
        <v>113000</v>
      </c>
      <c r="R926" s="81">
        <v>62000.0</v>
      </c>
      <c r="S926" s="53" t="s">
        <v>72</v>
      </c>
      <c r="T926" s="83">
        <v>45975.0</v>
      </c>
      <c r="U926" s="84" t="s">
        <v>87</v>
      </c>
      <c r="V926" s="84" t="s">
        <v>129</v>
      </c>
      <c r="W926" s="85" t="b">
        <f t="shared" si="1"/>
        <v>1</v>
      </c>
      <c r="X926" s="53" t="s">
        <v>11</v>
      </c>
      <c r="Y926" s="53"/>
      <c r="Z926" s="63" t="s">
        <v>1462</v>
      </c>
    </row>
    <row r="927">
      <c r="A927" s="75" t="s">
        <v>1464</v>
      </c>
      <c r="B927" s="94">
        <v>8.035055864E9</v>
      </c>
      <c r="C927" s="75" t="s">
        <v>153</v>
      </c>
      <c r="D927" s="76">
        <v>45968.29283564815</v>
      </c>
      <c r="E927" s="75" t="s">
        <v>87</v>
      </c>
      <c r="F927" s="75" t="s">
        <v>129</v>
      </c>
      <c r="G927" s="77" t="s">
        <v>14</v>
      </c>
      <c r="H927" s="77">
        <v>1.0</v>
      </c>
      <c r="I927" s="80"/>
      <c r="J927" s="77">
        <v>1.0</v>
      </c>
      <c r="K927" s="79" t="s">
        <v>97</v>
      </c>
      <c r="L927" s="79"/>
      <c r="M927" s="80"/>
      <c r="N927" s="79"/>
      <c r="O927" s="81">
        <f t="array" ref="O927">IF(A927="", "", (IFNA(IF(A927="", "", INDEX(UpdateSheet!$L:$L, MATCH(1, (UpdateSheet!$G:$G=MAXIFS(UpdateSheet!$G:$G, UpdateSheet!$H:$H, G927, UpdateSheet!$G:$G, "&lt;=" &amp; D927)) * (UpdateSheet!$H:$H=G927), 0))), "") * J927) +
(IFNA(IF(A927="", "", INDEX(UpdateSheet!$P:$P, MATCH(1, (UpdateSheet!$G:$G=MAXIFS(UpdateSheet!$G:$G, UpdateSheet!$M:$M, K927, UpdateSheet!$G:$G, "&lt;=" &amp; D927)) * (UpdateSheet!$M:$M=K927), 0))), "") * N927)
)
</f>
        <v>9500</v>
      </c>
      <c r="P927" s="55">
        <v>6000.0</v>
      </c>
      <c r="Q927" s="82">
        <f t="array" ref="Q927">IF(A927="", "", (IFNA(IF(A927="", "", INDEX(UpdateSheet!$K:$K, MATCH(1, (UpdateSheet!$G:$G=MAXIFS(UpdateSheet!$G:$G, UpdateSheet!$H:$H, G927, UpdateSheet!$I:$I, J927, UpdateSheet!$G:$G, "&lt;=" &amp; D927)) * (UpdateSheet!$H:$H=G927) *(UpdateSheet!$I:$I=J927), 0))), "")) +
(IFNA(IF(A927="", "", INDEX(UpdateSheet!$O:$O, MATCH(1, (UpdateSheet!$G:$G=MAXIFS(UpdateSheet!$G:$G, UpdateSheet!$M:$M, K927,UpdateSheet!$N:$N, N927, UpdateSheet!$G:$G, "&lt;=" &amp; D927)) * (UpdateSheet!$M:$M=K927) *(UpdateSheet!$N:$N=N927), 0))), ""))
)
</f>
        <v>35500</v>
      </c>
      <c r="R927" s="81">
        <v>20000.0</v>
      </c>
      <c r="S927" s="53" t="s">
        <v>72</v>
      </c>
      <c r="T927" s="83">
        <v>45969.0</v>
      </c>
      <c r="U927" s="84" t="s">
        <v>87</v>
      </c>
      <c r="V927" s="84" t="s">
        <v>129</v>
      </c>
      <c r="W927" s="85" t="b">
        <f t="shared" si="1"/>
        <v>1</v>
      </c>
      <c r="X927" s="53" t="s">
        <v>39</v>
      </c>
      <c r="Y927" s="63"/>
      <c r="Z927" s="63" t="s">
        <v>1462</v>
      </c>
    </row>
    <row r="928">
      <c r="A928" s="75" t="s">
        <v>1465</v>
      </c>
      <c r="B928" s="94">
        <v>9.032960961E9</v>
      </c>
      <c r="C928" s="75" t="s">
        <v>254</v>
      </c>
      <c r="D928" s="76">
        <v>45968.31997685185</v>
      </c>
      <c r="E928" s="75" t="s">
        <v>87</v>
      </c>
      <c r="F928" s="75" t="s">
        <v>129</v>
      </c>
      <c r="G928" s="77" t="s">
        <v>14</v>
      </c>
      <c r="H928" s="77">
        <v>1.0</v>
      </c>
      <c r="I928" s="80"/>
      <c r="J928" s="77">
        <v>1.0</v>
      </c>
      <c r="K928" s="79" t="s">
        <v>97</v>
      </c>
      <c r="L928" s="79"/>
      <c r="M928" s="80"/>
      <c r="N928" s="79"/>
      <c r="O928" s="81">
        <f t="array" ref="O928">IF(A928="", "", (IFNA(IF(A928="", "", INDEX(UpdateSheet!$L:$L, MATCH(1, (UpdateSheet!$G:$G=MAXIFS(UpdateSheet!$G:$G, UpdateSheet!$H:$H, G928, UpdateSheet!$G:$G, "&lt;=" &amp; D928)) * (UpdateSheet!$H:$H=G928), 0))), "") * J928) +
(IFNA(IF(A928="", "", INDEX(UpdateSheet!$P:$P, MATCH(1, (UpdateSheet!$G:$G=MAXIFS(UpdateSheet!$G:$G, UpdateSheet!$M:$M, K928, UpdateSheet!$G:$G, "&lt;=" &amp; D928)) * (UpdateSheet!$M:$M=K928), 0))), "") * N928)
)
</f>
        <v>9500</v>
      </c>
      <c r="P928" s="86"/>
      <c r="Q928" s="82">
        <f t="array" ref="Q928">IF(A928="", "", (IFNA(IF(A928="", "", INDEX(UpdateSheet!$K:$K, MATCH(1, (UpdateSheet!$G:$G=MAXIFS(UpdateSheet!$G:$G, UpdateSheet!$H:$H, G928, UpdateSheet!$I:$I, J928, UpdateSheet!$G:$G, "&lt;=" &amp; D928)) * (UpdateSheet!$H:$H=G928) *(UpdateSheet!$I:$I=J928), 0))), "")) +
(IFNA(IF(A928="", "", INDEX(UpdateSheet!$O:$O, MATCH(1, (UpdateSheet!$G:$G=MAXIFS(UpdateSheet!$G:$G, UpdateSheet!$M:$M, K928,UpdateSheet!$N:$N, N928, UpdateSheet!$G:$G, "&lt;=" &amp; D928)) * (UpdateSheet!$M:$M=K928) *(UpdateSheet!$N:$N=N928), 0))), ""))
)
</f>
        <v>35500</v>
      </c>
      <c r="R928" s="81">
        <v>26000.0</v>
      </c>
      <c r="S928" s="53" t="s">
        <v>126</v>
      </c>
      <c r="T928" s="87"/>
      <c r="U928" s="84" t="s">
        <v>97</v>
      </c>
      <c r="V928" s="84" t="s">
        <v>97</v>
      </c>
      <c r="W928" s="85" t="b">
        <f t="shared" si="1"/>
        <v>0</v>
      </c>
      <c r="X928" s="63"/>
      <c r="Y928" s="53" t="s">
        <v>1466</v>
      </c>
      <c r="Z928" s="63" t="s">
        <v>1163</v>
      </c>
    </row>
    <row r="929">
      <c r="A929" s="75" t="s">
        <v>1467</v>
      </c>
      <c r="B929" s="94">
        <v>8.059951048E9</v>
      </c>
      <c r="C929" s="75" t="s">
        <v>254</v>
      </c>
      <c r="D929" s="76">
        <v>45968.37268518518</v>
      </c>
      <c r="E929" s="75" t="s">
        <v>87</v>
      </c>
      <c r="F929" s="75" t="s">
        <v>129</v>
      </c>
      <c r="G929" s="77" t="s">
        <v>14</v>
      </c>
      <c r="H929" s="77">
        <v>1.0</v>
      </c>
      <c r="I929" s="80"/>
      <c r="J929" s="77">
        <v>1.0</v>
      </c>
      <c r="K929" s="79" t="s">
        <v>97</v>
      </c>
      <c r="L929" s="79"/>
      <c r="M929" s="80"/>
      <c r="N929" s="79"/>
      <c r="O929" s="81">
        <f t="array" ref="O929">IF(A929="", "", (IFNA(IF(A929="", "", INDEX(UpdateSheet!$L:$L, MATCH(1, (UpdateSheet!$G:$G=MAXIFS(UpdateSheet!$G:$G, UpdateSheet!$H:$H, G929, UpdateSheet!$G:$G, "&lt;=" &amp; D929)) * (UpdateSheet!$H:$H=G929), 0))), "") * J929) +
(IFNA(IF(A929="", "", INDEX(UpdateSheet!$P:$P, MATCH(1, (UpdateSheet!$G:$G=MAXIFS(UpdateSheet!$G:$G, UpdateSheet!$M:$M, K929, UpdateSheet!$G:$G, "&lt;=" &amp; D929)) * (UpdateSheet!$M:$M=K929), 0))), "") * N929)
)
</f>
        <v>9500</v>
      </c>
      <c r="P929" s="86"/>
      <c r="Q929" s="82">
        <f t="array" ref="Q929">IF(A929="", "", (IFNA(IF(A929="", "", INDEX(UpdateSheet!$K:$K, MATCH(1, (UpdateSheet!$G:$G=MAXIFS(UpdateSheet!$G:$G, UpdateSheet!$H:$H, G929, UpdateSheet!$I:$I, J929, UpdateSheet!$G:$G, "&lt;=" &amp; D929)) * (UpdateSheet!$H:$H=G929) *(UpdateSheet!$I:$I=J929), 0))), "")) +
(IFNA(IF(A929="", "", INDEX(UpdateSheet!$O:$O, MATCH(1, (UpdateSheet!$G:$G=MAXIFS(UpdateSheet!$G:$G, UpdateSheet!$M:$M, K929,UpdateSheet!$N:$N, N929, UpdateSheet!$G:$G, "&lt;=" &amp; D929)) * (UpdateSheet!$M:$M=K929) *(UpdateSheet!$N:$N=N929), 0))), ""))
)
</f>
        <v>35500</v>
      </c>
      <c r="R929" s="81">
        <v>26000.0</v>
      </c>
      <c r="S929" s="53" t="s">
        <v>126</v>
      </c>
      <c r="T929" s="87"/>
      <c r="U929" s="84" t="s">
        <v>97</v>
      </c>
      <c r="V929" s="84" t="s">
        <v>97</v>
      </c>
      <c r="W929" s="85" t="b">
        <f t="shared" si="1"/>
        <v>0</v>
      </c>
      <c r="X929" s="63"/>
      <c r="Y929" s="53" t="s">
        <v>1468</v>
      </c>
      <c r="Z929" s="63" t="s">
        <v>1163</v>
      </c>
    </row>
    <row r="930">
      <c r="A930" s="75" t="s">
        <v>1469</v>
      </c>
      <c r="B930" s="94">
        <v>8.062948444E9</v>
      </c>
      <c r="C930" s="75" t="s">
        <v>12</v>
      </c>
      <c r="D930" s="76">
        <v>45968.379328703704</v>
      </c>
      <c r="E930" s="75" t="s">
        <v>87</v>
      </c>
      <c r="F930" s="75" t="s">
        <v>129</v>
      </c>
      <c r="G930" s="77" t="s">
        <v>14</v>
      </c>
      <c r="H930" s="77">
        <v>1.0</v>
      </c>
      <c r="I930" s="80"/>
      <c r="J930" s="77">
        <v>1.0</v>
      </c>
      <c r="K930" s="79" t="s">
        <v>97</v>
      </c>
      <c r="L930" s="79"/>
      <c r="M930" s="80"/>
      <c r="N930" s="79"/>
      <c r="O930" s="81">
        <f t="array" ref="O930">IF(A930="", "", (IFNA(IF(A930="", "", INDEX(UpdateSheet!$L:$L, MATCH(1, (UpdateSheet!$G:$G=MAXIFS(UpdateSheet!$G:$G, UpdateSheet!$H:$H, G930, UpdateSheet!$G:$G, "&lt;=" &amp; D930)) * (UpdateSheet!$H:$H=G930), 0))), "") * J930) +
(IFNA(IF(A930="", "", INDEX(UpdateSheet!$P:$P, MATCH(1, (UpdateSheet!$G:$G=MAXIFS(UpdateSheet!$G:$G, UpdateSheet!$M:$M, K930, UpdateSheet!$G:$G, "&lt;=" &amp; D930)) * (UpdateSheet!$M:$M=K930), 0))), "") * N930)
)
</f>
        <v>9500</v>
      </c>
      <c r="P930" s="55">
        <v>4000.0</v>
      </c>
      <c r="Q930" s="95">
        <v>30000.0</v>
      </c>
      <c r="R930" s="81">
        <v>16500.0</v>
      </c>
      <c r="S930" s="53" t="s">
        <v>72</v>
      </c>
      <c r="T930" s="83">
        <v>45968.0</v>
      </c>
      <c r="U930" s="84" t="s">
        <v>87</v>
      </c>
      <c r="V930" s="84" t="s">
        <v>129</v>
      </c>
      <c r="W930" s="85" t="b">
        <f t="shared" si="1"/>
        <v>1</v>
      </c>
      <c r="X930" s="53" t="s">
        <v>11</v>
      </c>
      <c r="Y930" s="63"/>
      <c r="Z930" s="63" t="s">
        <v>1163</v>
      </c>
    </row>
    <row r="931">
      <c r="A931" s="75" t="s">
        <v>1470</v>
      </c>
      <c r="B931" s="94">
        <v>8.103093097E9</v>
      </c>
      <c r="C931" s="75" t="s">
        <v>12</v>
      </c>
      <c r="D931" s="76">
        <v>45968.38141203704</v>
      </c>
      <c r="E931" s="75" t="s">
        <v>87</v>
      </c>
      <c r="F931" s="75" t="s">
        <v>129</v>
      </c>
      <c r="G931" s="77" t="s">
        <v>14</v>
      </c>
      <c r="H931" s="77">
        <v>1.0</v>
      </c>
      <c r="I931" s="80"/>
      <c r="J931" s="77">
        <v>1.0</v>
      </c>
      <c r="K931" s="79" t="s">
        <v>97</v>
      </c>
      <c r="L931" s="79"/>
      <c r="M931" s="80"/>
      <c r="N931" s="79"/>
      <c r="O931" s="81">
        <f t="array" ref="O931">IF(A931="", "", (IFNA(IF(A931="", "", INDEX(UpdateSheet!$L:$L, MATCH(1, (UpdateSheet!$G:$G=MAXIFS(UpdateSheet!$G:$G, UpdateSheet!$H:$H, G931, UpdateSheet!$G:$G, "&lt;=" &amp; D931)) * (UpdateSheet!$H:$H=G931), 0))), "") * J931) +
(IFNA(IF(A931="", "", INDEX(UpdateSheet!$P:$P, MATCH(1, (UpdateSheet!$G:$G=MAXIFS(UpdateSheet!$G:$G, UpdateSheet!$M:$M, K931, UpdateSheet!$G:$G, "&lt;=" &amp; D931)) * (UpdateSheet!$M:$M=K931), 0))), "") * N931)
)
</f>
        <v>9500</v>
      </c>
      <c r="P931" s="55">
        <v>6000.0</v>
      </c>
      <c r="Q931" s="82">
        <f t="array" ref="Q931">IF(A931="", "", (IFNA(IF(A931="", "", INDEX(UpdateSheet!$K:$K, MATCH(1, (UpdateSheet!$G:$G=MAXIFS(UpdateSheet!$G:$G, UpdateSheet!$H:$H, G931, UpdateSheet!$I:$I, J931, UpdateSheet!$G:$G, "&lt;=" &amp; D931)) * (UpdateSheet!$H:$H=G931) *(UpdateSheet!$I:$I=J931), 0))), "")) +
(IFNA(IF(A931="", "", INDEX(UpdateSheet!$O:$O, MATCH(1, (UpdateSheet!$G:$G=MAXIFS(UpdateSheet!$G:$G, UpdateSheet!$M:$M, K931,UpdateSheet!$N:$N, N931, UpdateSheet!$G:$G, "&lt;=" &amp; D931)) * (UpdateSheet!$M:$M=K931) *(UpdateSheet!$N:$N=N931), 0))), ""))
)
</f>
        <v>35500</v>
      </c>
      <c r="R931" s="81">
        <v>20000.0</v>
      </c>
      <c r="S931" s="53" t="s">
        <v>72</v>
      </c>
      <c r="T931" s="83">
        <v>45968.0</v>
      </c>
      <c r="U931" s="84" t="s">
        <v>87</v>
      </c>
      <c r="V931" s="84" t="s">
        <v>129</v>
      </c>
      <c r="W931" s="85" t="b">
        <f t="shared" si="1"/>
        <v>1</v>
      </c>
      <c r="X931" s="53" t="s">
        <v>11</v>
      </c>
      <c r="Y931" s="63"/>
      <c r="Z931" s="63" t="s">
        <v>1163</v>
      </c>
    </row>
    <row r="932">
      <c r="A932" s="75" t="s">
        <v>1471</v>
      </c>
      <c r="B932" s="94">
        <v>8.033465415E9</v>
      </c>
      <c r="C932" s="75" t="s">
        <v>62</v>
      </c>
      <c r="D932" s="76">
        <v>45968.38613425926</v>
      </c>
      <c r="E932" s="75" t="s">
        <v>87</v>
      </c>
      <c r="F932" s="75" t="s">
        <v>129</v>
      </c>
      <c r="G932" s="77" t="s">
        <v>14</v>
      </c>
      <c r="H932" s="77">
        <v>1.0</v>
      </c>
      <c r="I932" s="80"/>
      <c r="J932" s="77">
        <v>1.0</v>
      </c>
      <c r="K932" s="79" t="s">
        <v>97</v>
      </c>
      <c r="L932" s="79"/>
      <c r="M932" s="80"/>
      <c r="N932" s="79"/>
      <c r="O932" s="81">
        <f t="array" ref="O932">IF(A932="", "", (IFNA(IF(A932="", "", INDEX(UpdateSheet!$L:$L, MATCH(1, (UpdateSheet!$G:$G=MAXIFS(UpdateSheet!$G:$G, UpdateSheet!$H:$H, G932, UpdateSheet!$G:$G, "&lt;=" &amp; D932)) * (UpdateSheet!$H:$H=G932), 0))), "") * J932) +
(IFNA(IF(A932="", "", INDEX(UpdateSheet!$P:$P, MATCH(1, (UpdateSheet!$G:$G=MAXIFS(UpdateSheet!$G:$G, UpdateSheet!$M:$M, K932, UpdateSheet!$G:$G, "&lt;=" &amp; D932)) * (UpdateSheet!$M:$M=K932), 0))), "") * N932)
)
</f>
        <v>9500</v>
      </c>
      <c r="P932" s="55">
        <v>7000.0</v>
      </c>
      <c r="Q932" s="82">
        <f t="array" ref="Q932">IF(A932="", "", (IFNA(IF(A932="", "", INDEX(UpdateSheet!$K:$K, MATCH(1, (UpdateSheet!$G:$G=MAXIFS(UpdateSheet!$G:$G, UpdateSheet!$H:$H, G932, UpdateSheet!$I:$I, J932, UpdateSheet!$G:$G, "&lt;=" &amp; D932)) * (UpdateSheet!$H:$H=G932) *(UpdateSheet!$I:$I=J932), 0))), "")) +
(IFNA(IF(A932="", "", INDEX(UpdateSheet!$O:$O, MATCH(1, (UpdateSheet!$G:$G=MAXIFS(UpdateSheet!$G:$G, UpdateSheet!$M:$M, K932,UpdateSheet!$N:$N, N932, UpdateSheet!$G:$G, "&lt;=" &amp; D932)) * (UpdateSheet!$M:$M=K932) *(UpdateSheet!$N:$N=N932), 0))), ""))
)
</f>
        <v>35500</v>
      </c>
      <c r="R932" s="81">
        <v>19000.0</v>
      </c>
      <c r="S932" s="53" t="s">
        <v>72</v>
      </c>
      <c r="T932" s="83">
        <v>45969.0</v>
      </c>
      <c r="U932" s="84" t="s">
        <v>87</v>
      </c>
      <c r="V932" s="84" t="s">
        <v>129</v>
      </c>
      <c r="W932" s="85" t="b">
        <f t="shared" si="1"/>
        <v>1</v>
      </c>
      <c r="X932" s="53" t="s">
        <v>60</v>
      </c>
      <c r="Y932" s="53"/>
      <c r="Z932" s="63" t="s">
        <v>1163</v>
      </c>
    </row>
    <row r="933">
      <c r="A933" s="75" t="s">
        <v>1472</v>
      </c>
      <c r="B933" s="94">
        <v>7.04622686E9</v>
      </c>
      <c r="C933" s="75" t="s">
        <v>52</v>
      </c>
      <c r="D933" s="76">
        <v>45968.444074074076</v>
      </c>
      <c r="E933" s="75" t="s">
        <v>87</v>
      </c>
      <c r="F933" s="75" t="s">
        <v>129</v>
      </c>
      <c r="G933" s="77" t="s">
        <v>14</v>
      </c>
      <c r="H933" s="77">
        <v>1.0</v>
      </c>
      <c r="I933" s="80"/>
      <c r="J933" s="77">
        <v>1.0</v>
      </c>
      <c r="K933" s="79" t="s">
        <v>97</v>
      </c>
      <c r="L933" s="79"/>
      <c r="M933" s="80"/>
      <c r="N933" s="79"/>
      <c r="O933" s="81">
        <f t="array" ref="O933">IF(A933="", "", (IFNA(IF(A933="", "", INDEX(UpdateSheet!$L:$L, MATCH(1, (UpdateSheet!$G:$G=MAXIFS(UpdateSheet!$G:$G, UpdateSheet!$H:$H, G933, UpdateSheet!$G:$G, "&lt;=" &amp; D933)) * (UpdateSheet!$H:$H=G933), 0))), "") * J933) +
(IFNA(IF(A933="", "", INDEX(UpdateSheet!$P:$P, MATCH(1, (UpdateSheet!$G:$G=MAXIFS(UpdateSheet!$G:$G, UpdateSheet!$M:$M, K933, UpdateSheet!$G:$G, "&lt;=" &amp; D933)) * (UpdateSheet!$M:$M=K933), 0))), "") * N933)
)
</f>
        <v>9500</v>
      </c>
      <c r="P933" s="55">
        <v>4500.0</v>
      </c>
      <c r="Q933" s="82">
        <f t="array" ref="Q933">IF(A933="", "", (IFNA(IF(A933="", "", INDEX(UpdateSheet!$K:$K, MATCH(1, (UpdateSheet!$G:$G=MAXIFS(UpdateSheet!$G:$G, UpdateSheet!$H:$H, G933, UpdateSheet!$I:$I, J933, UpdateSheet!$G:$G, "&lt;=" &amp; D933)) * (UpdateSheet!$H:$H=G933) *(UpdateSheet!$I:$I=J933), 0))), "")) +
(IFNA(IF(A933="", "", INDEX(UpdateSheet!$O:$O, MATCH(1, (UpdateSheet!$G:$G=MAXIFS(UpdateSheet!$G:$G, UpdateSheet!$M:$M, K933,UpdateSheet!$N:$N, N933, UpdateSheet!$G:$G, "&lt;=" &amp; D933)) * (UpdateSheet!$M:$M=K933) *(UpdateSheet!$N:$N=N933), 0))), ""))
)
</f>
        <v>35500</v>
      </c>
      <c r="R933" s="81">
        <v>21500.0</v>
      </c>
      <c r="S933" s="53" t="s">
        <v>72</v>
      </c>
      <c r="T933" s="83">
        <v>45968.0</v>
      </c>
      <c r="U933" s="84" t="s">
        <v>87</v>
      </c>
      <c r="V933" s="84" t="s">
        <v>129</v>
      </c>
      <c r="W933" s="85" t="b">
        <f t="shared" si="1"/>
        <v>1</v>
      </c>
      <c r="X933" s="53" t="s">
        <v>51</v>
      </c>
      <c r="Y933" s="63"/>
      <c r="Z933" s="63" t="s">
        <v>1163</v>
      </c>
    </row>
    <row r="934">
      <c r="A934" s="75" t="s">
        <v>1473</v>
      </c>
      <c r="B934" s="94">
        <v>9.114144036E9</v>
      </c>
      <c r="C934" s="75" t="s">
        <v>214</v>
      </c>
      <c r="D934" s="76">
        <v>45968.48378472222</v>
      </c>
      <c r="E934" s="75" t="s">
        <v>87</v>
      </c>
      <c r="F934" s="75" t="s">
        <v>129</v>
      </c>
      <c r="G934" s="77" t="s">
        <v>14</v>
      </c>
      <c r="H934" s="77">
        <v>1.0</v>
      </c>
      <c r="I934" s="80"/>
      <c r="J934" s="77">
        <v>1.0</v>
      </c>
      <c r="K934" s="79" t="s">
        <v>19</v>
      </c>
      <c r="L934" s="79">
        <v>50.0</v>
      </c>
      <c r="M934" s="80"/>
      <c r="N934" s="79">
        <v>50.0</v>
      </c>
      <c r="O934" s="81">
        <f t="array" ref="O934">IF(A934="", "", (IFNA(IF(A934="", "", INDEX(UpdateSheet!$L:$L, MATCH(1, (UpdateSheet!$G:$G=MAXIFS(UpdateSheet!$G:$G, UpdateSheet!$H:$H, G934, UpdateSheet!$G:$G, "&lt;=" &amp; D934)) * (UpdateSheet!$H:$H=G934), 0))), "") * J934) +
(IFNA(IF(A934="", "", INDEX(UpdateSheet!$P:$P, MATCH(1, (UpdateSheet!$G:$G=MAXIFS(UpdateSheet!$G:$G, UpdateSheet!$M:$M, K934, UpdateSheet!$G:$G, "&lt;=" &amp; D934)) * (UpdateSheet!$M:$M=K934), 0))), "") * N934)
)
</f>
        <v>17000</v>
      </c>
      <c r="P934" s="55"/>
      <c r="Q934" s="82">
        <f t="array" ref="Q934">IF(A934="", "", (IFNA(IF(A934="", "", INDEX(UpdateSheet!$K:$K, MATCH(1, (UpdateSheet!$G:$G=MAXIFS(UpdateSheet!$G:$G, UpdateSheet!$H:$H, G934, UpdateSheet!$I:$I, J934, UpdateSheet!$G:$G, "&lt;=" &amp; D934)) * (UpdateSheet!$H:$H=G934) *(UpdateSheet!$I:$I=J934), 0))), "")) +
(IFNA(IF(A934="", "", INDEX(UpdateSheet!$O:$O, MATCH(1, (UpdateSheet!$G:$G=MAXIFS(UpdateSheet!$G:$G, UpdateSheet!$M:$M, K934,UpdateSheet!$N:$N, N934, UpdateSheet!$G:$G, "&lt;=" &amp; D934)) * (UpdateSheet!$M:$M=K934) *(UpdateSheet!$N:$N=N934), 0))), ""))
)
</f>
        <v>66000</v>
      </c>
      <c r="R934" s="81">
        <v>49000.0</v>
      </c>
      <c r="S934" s="53" t="s">
        <v>126</v>
      </c>
      <c r="T934" s="87"/>
      <c r="U934" s="84" t="s">
        <v>97</v>
      </c>
      <c r="V934" s="84" t="s">
        <v>97</v>
      </c>
      <c r="W934" s="85" t="b">
        <f t="shared" si="1"/>
        <v>0</v>
      </c>
      <c r="X934" s="63"/>
      <c r="Y934" s="53" t="s">
        <v>1474</v>
      </c>
      <c r="Z934" s="63" t="s">
        <v>1462</v>
      </c>
    </row>
    <row r="935">
      <c r="A935" s="75" t="s">
        <v>1475</v>
      </c>
      <c r="B935" s="94">
        <v>8.139407682E9</v>
      </c>
      <c r="C935" s="75" t="s">
        <v>62</v>
      </c>
      <c r="D935" s="76">
        <v>45968.53196759259</v>
      </c>
      <c r="E935" s="75" t="s">
        <v>87</v>
      </c>
      <c r="F935" s="75" t="s">
        <v>129</v>
      </c>
      <c r="G935" s="77" t="s">
        <v>14</v>
      </c>
      <c r="H935" s="77">
        <v>1.0</v>
      </c>
      <c r="I935" s="80"/>
      <c r="J935" s="77">
        <v>1.0</v>
      </c>
      <c r="K935" s="79" t="s">
        <v>97</v>
      </c>
      <c r="L935" s="79"/>
      <c r="M935" s="80"/>
      <c r="N935" s="79"/>
      <c r="O935" s="81">
        <f t="array" ref="O935">IF(A935="", "", (IFNA(IF(A935="", "", INDEX(UpdateSheet!$L:$L, MATCH(1, (UpdateSheet!$G:$G=MAXIFS(UpdateSheet!$G:$G, UpdateSheet!$H:$H, G935, UpdateSheet!$G:$G, "&lt;=" &amp; D935)) * (UpdateSheet!$H:$H=G935), 0))), "") * J935) +
(IFNA(IF(A935="", "", INDEX(UpdateSheet!$P:$P, MATCH(1, (UpdateSheet!$G:$G=MAXIFS(UpdateSheet!$G:$G, UpdateSheet!$M:$M, K935, UpdateSheet!$G:$G, "&lt;=" &amp; D935)) * (UpdateSheet!$M:$M=K935), 0))), "") * N935)
)
</f>
        <v>9500</v>
      </c>
      <c r="P935" s="55">
        <v>7000.0</v>
      </c>
      <c r="Q935" s="82">
        <f t="array" ref="Q935">IF(A935="", "", (IFNA(IF(A935="", "", INDEX(UpdateSheet!$K:$K, MATCH(1, (UpdateSheet!$G:$G=MAXIFS(UpdateSheet!$G:$G, UpdateSheet!$H:$H, G935, UpdateSheet!$I:$I, J935, UpdateSheet!$G:$G, "&lt;=" &amp; D935)) * (UpdateSheet!$H:$H=G935) *(UpdateSheet!$I:$I=J935), 0))), "")) +
(IFNA(IF(A935="", "", INDEX(UpdateSheet!$O:$O, MATCH(1, (UpdateSheet!$G:$G=MAXIFS(UpdateSheet!$G:$G, UpdateSheet!$M:$M, K935,UpdateSheet!$N:$N, N935, UpdateSheet!$G:$G, "&lt;=" &amp; D935)) * (UpdateSheet!$M:$M=K935) *(UpdateSheet!$N:$N=N935), 0))), ""))
)
</f>
        <v>35500</v>
      </c>
      <c r="R935" s="81">
        <v>19000.0</v>
      </c>
      <c r="S935" s="53" t="s">
        <v>72</v>
      </c>
      <c r="T935" s="83">
        <v>45969.0</v>
      </c>
      <c r="U935" s="84" t="s">
        <v>87</v>
      </c>
      <c r="V935" s="84" t="s">
        <v>129</v>
      </c>
      <c r="W935" s="85" t="b">
        <f t="shared" si="1"/>
        <v>1</v>
      </c>
      <c r="X935" s="53" t="s">
        <v>60</v>
      </c>
      <c r="Y935" s="63"/>
      <c r="Z935" s="63" t="s">
        <v>1163</v>
      </c>
    </row>
    <row r="936">
      <c r="A936" s="75" t="s">
        <v>1476</v>
      </c>
      <c r="B936" s="94">
        <v>7.080992566E9</v>
      </c>
      <c r="C936" s="75" t="s">
        <v>52</v>
      </c>
      <c r="D936" s="76">
        <v>45968.574120370366</v>
      </c>
      <c r="E936" s="75" t="s">
        <v>87</v>
      </c>
      <c r="F936" s="75" t="s">
        <v>129</v>
      </c>
      <c r="G936" s="77" t="s">
        <v>14</v>
      </c>
      <c r="H936" s="77">
        <v>1.0</v>
      </c>
      <c r="I936" s="80"/>
      <c r="J936" s="77">
        <v>1.0</v>
      </c>
      <c r="K936" s="79" t="s">
        <v>97</v>
      </c>
      <c r="L936" s="79"/>
      <c r="M936" s="80"/>
      <c r="N936" s="79"/>
      <c r="O936" s="81">
        <f t="array" ref="O936">IF(A936="", "", (IFNA(IF(A936="", "", INDEX(UpdateSheet!$L:$L, MATCH(1, (UpdateSheet!$G:$G=MAXIFS(UpdateSheet!$G:$G, UpdateSheet!$H:$H, G936, UpdateSheet!$G:$G, "&lt;=" &amp; D936)) * (UpdateSheet!$H:$H=G936), 0))), "") * J936) +
(IFNA(IF(A936="", "", INDEX(UpdateSheet!$P:$P, MATCH(1, (UpdateSheet!$G:$G=MAXIFS(UpdateSheet!$G:$G, UpdateSheet!$M:$M, K936, UpdateSheet!$G:$G, "&lt;=" &amp; D936)) * (UpdateSheet!$M:$M=K936), 0))), "") * N936)
)
</f>
        <v>9500</v>
      </c>
      <c r="P936" s="55">
        <v>6500.0</v>
      </c>
      <c r="Q936" s="82">
        <f t="array" ref="Q936">IF(A936="", "", (IFNA(IF(A936="", "", INDEX(UpdateSheet!$K:$K, MATCH(1, (UpdateSheet!$G:$G=MAXIFS(UpdateSheet!$G:$G, UpdateSheet!$H:$H, G936, UpdateSheet!$I:$I, J936, UpdateSheet!$G:$G, "&lt;=" &amp; D936)) * (UpdateSheet!$H:$H=G936) *(UpdateSheet!$I:$I=J936), 0))), "")) +
(IFNA(IF(A936="", "", INDEX(UpdateSheet!$O:$O, MATCH(1, (UpdateSheet!$G:$G=MAXIFS(UpdateSheet!$G:$G, UpdateSheet!$M:$M, K936,UpdateSheet!$N:$N, N936, UpdateSheet!$G:$G, "&lt;=" &amp; D936)) * (UpdateSheet!$M:$M=K936) *(UpdateSheet!$N:$N=N936), 0))), ""))
)
</f>
        <v>35500</v>
      </c>
      <c r="R936" s="81">
        <v>19500.0</v>
      </c>
      <c r="S936" s="53" t="s">
        <v>72</v>
      </c>
      <c r="T936" s="83">
        <v>45974.0</v>
      </c>
      <c r="U936" s="84" t="s">
        <v>87</v>
      </c>
      <c r="V936" s="84" t="s">
        <v>129</v>
      </c>
      <c r="W936" s="85" t="b">
        <f t="shared" si="1"/>
        <v>1</v>
      </c>
      <c r="X936" s="53" t="s">
        <v>51</v>
      </c>
      <c r="Y936" s="53"/>
      <c r="Z936" s="63" t="s">
        <v>1163</v>
      </c>
    </row>
    <row r="937">
      <c r="A937" s="75" t="s">
        <v>1477</v>
      </c>
      <c r="B937" s="94">
        <v>9.021537929E9</v>
      </c>
      <c r="C937" s="75" t="s">
        <v>12</v>
      </c>
      <c r="D937" s="76">
        <v>45968.57482638889</v>
      </c>
      <c r="E937" s="75" t="s">
        <v>87</v>
      </c>
      <c r="F937" s="75" t="s">
        <v>129</v>
      </c>
      <c r="G937" s="77" t="s">
        <v>14</v>
      </c>
      <c r="H937" s="77">
        <v>1.0</v>
      </c>
      <c r="I937" s="80"/>
      <c r="J937" s="77">
        <v>1.0</v>
      </c>
      <c r="K937" s="79" t="s">
        <v>97</v>
      </c>
      <c r="L937" s="79"/>
      <c r="M937" s="80"/>
      <c r="N937" s="79"/>
      <c r="O937" s="81">
        <f t="array" ref="O937">IF(A937="", "", (IFNA(IF(A937="", "", INDEX(UpdateSheet!$L:$L, MATCH(1, (UpdateSheet!$G:$G=MAXIFS(UpdateSheet!$G:$G, UpdateSheet!$H:$H, G937, UpdateSheet!$G:$G, "&lt;=" &amp; D937)) * (UpdateSheet!$H:$H=G937), 0))), "") * J937) +
(IFNA(IF(A937="", "", INDEX(UpdateSheet!$P:$P, MATCH(1, (UpdateSheet!$G:$G=MAXIFS(UpdateSheet!$G:$G, UpdateSheet!$M:$M, K937, UpdateSheet!$G:$G, "&lt;=" &amp; D937)) * (UpdateSheet!$M:$M=K937), 0))), "") * N937)
)
</f>
        <v>9500</v>
      </c>
      <c r="P937" s="55">
        <v>5000.0</v>
      </c>
      <c r="Q937" s="82">
        <f t="array" ref="Q937">IF(A937="", "", (IFNA(IF(A937="", "", INDEX(UpdateSheet!$K:$K, MATCH(1, (UpdateSheet!$G:$G=MAXIFS(UpdateSheet!$G:$G, UpdateSheet!$H:$H, G937, UpdateSheet!$I:$I, J937, UpdateSheet!$G:$G, "&lt;=" &amp; D937)) * (UpdateSheet!$H:$H=G937) *(UpdateSheet!$I:$I=J937), 0))), "")) +
(IFNA(IF(A937="", "", INDEX(UpdateSheet!$O:$O, MATCH(1, (UpdateSheet!$G:$G=MAXIFS(UpdateSheet!$G:$G, UpdateSheet!$M:$M, K937,UpdateSheet!$N:$N, N937, UpdateSheet!$G:$G, "&lt;=" &amp; D937)) * (UpdateSheet!$M:$M=K937) *(UpdateSheet!$N:$N=N937), 0))), ""))
)
</f>
        <v>35500</v>
      </c>
      <c r="R937" s="81">
        <v>21000.0</v>
      </c>
      <c r="S937" s="53" t="s">
        <v>72</v>
      </c>
      <c r="T937" s="83">
        <v>45969.0</v>
      </c>
      <c r="U937" s="84" t="s">
        <v>87</v>
      </c>
      <c r="V937" s="84" t="s">
        <v>129</v>
      </c>
      <c r="W937" s="85" t="b">
        <f t="shared" si="1"/>
        <v>1</v>
      </c>
      <c r="X937" s="53" t="s">
        <v>11</v>
      </c>
      <c r="Y937" s="63"/>
      <c r="Z937" s="63" t="s">
        <v>1163</v>
      </c>
    </row>
    <row r="938">
      <c r="A938" s="75" t="s">
        <v>1478</v>
      </c>
      <c r="B938" s="94">
        <v>8.065610787E9</v>
      </c>
      <c r="C938" s="75" t="s">
        <v>270</v>
      </c>
      <c r="D938" s="76">
        <v>45968.58859953703</v>
      </c>
      <c r="E938" s="75" t="s">
        <v>87</v>
      </c>
      <c r="F938" s="75" t="s">
        <v>129</v>
      </c>
      <c r="G938" s="77" t="s">
        <v>14</v>
      </c>
      <c r="H938" s="77">
        <v>1.0</v>
      </c>
      <c r="I938" s="80"/>
      <c r="J938" s="77">
        <v>1.0</v>
      </c>
      <c r="K938" s="79" t="s">
        <v>97</v>
      </c>
      <c r="L938" s="79"/>
      <c r="M938" s="80"/>
      <c r="N938" s="79"/>
      <c r="O938" s="81">
        <f t="array" ref="O938">IF(A938="", "", (IFNA(IF(A938="", "", INDEX(UpdateSheet!$L:$L, MATCH(1, (UpdateSheet!$G:$G=MAXIFS(UpdateSheet!$G:$G, UpdateSheet!$H:$H, G938, UpdateSheet!$G:$G, "&lt;=" &amp; D938)) * (UpdateSheet!$H:$H=G938), 0))), "") * J938) +
(IFNA(IF(A938="", "", INDEX(UpdateSheet!$P:$P, MATCH(1, (UpdateSheet!$G:$G=MAXIFS(UpdateSheet!$G:$G, UpdateSheet!$M:$M, K938, UpdateSheet!$G:$G, "&lt;=" &amp; D938)) * (UpdateSheet!$M:$M=K938), 0))), "") * N938)
)
</f>
        <v>9500</v>
      </c>
      <c r="P938" s="86"/>
      <c r="Q938" s="82">
        <f t="array" ref="Q938">IF(A938="", "", (IFNA(IF(A938="", "", INDEX(UpdateSheet!$K:$K, MATCH(1, (UpdateSheet!$G:$G=MAXIFS(UpdateSheet!$G:$G, UpdateSheet!$H:$H, G938, UpdateSheet!$I:$I, J938, UpdateSheet!$G:$G, "&lt;=" &amp; D938)) * (UpdateSheet!$H:$H=G938) *(UpdateSheet!$I:$I=J938), 0))), "")) +
(IFNA(IF(A938="", "", INDEX(UpdateSheet!$O:$O, MATCH(1, (UpdateSheet!$G:$G=MAXIFS(UpdateSheet!$G:$G, UpdateSheet!$M:$M, K938,UpdateSheet!$N:$N, N938, UpdateSheet!$G:$G, "&lt;=" &amp; D938)) * (UpdateSheet!$M:$M=K938) *(UpdateSheet!$N:$N=N938), 0))), ""))
)
</f>
        <v>35500</v>
      </c>
      <c r="R938" s="81">
        <v>26000.0</v>
      </c>
      <c r="S938" s="63" t="str">
        <f>if(A938="","","Pending")</f>
        <v>Pending</v>
      </c>
      <c r="T938" s="87"/>
      <c r="U938" s="84" t="s">
        <v>97</v>
      </c>
      <c r="V938" s="84" t="s">
        <v>97</v>
      </c>
      <c r="W938" s="85" t="b">
        <f t="shared" si="1"/>
        <v>0</v>
      </c>
      <c r="X938" s="63"/>
      <c r="Y938" s="63"/>
      <c r="Z938" s="63" t="s">
        <v>1462</v>
      </c>
    </row>
    <row r="939">
      <c r="A939" s="75" t="s">
        <v>1479</v>
      </c>
      <c r="B939" s="94">
        <v>8.035734062E9</v>
      </c>
      <c r="C939" s="75" t="s">
        <v>222</v>
      </c>
      <c r="D939" s="76">
        <v>45969.263182870374</v>
      </c>
      <c r="E939" s="75" t="s">
        <v>87</v>
      </c>
      <c r="F939" s="75" t="s">
        <v>129</v>
      </c>
      <c r="G939" s="77" t="s">
        <v>14</v>
      </c>
      <c r="H939" s="77">
        <v>1.0</v>
      </c>
      <c r="I939" s="80"/>
      <c r="J939" s="77">
        <v>1.0</v>
      </c>
      <c r="K939" s="79" t="s">
        <v>97</v>
      </c>
      <c r="L939" s="79"/>
      <c r="M939" s="80"/>
      <c r="N939" s="79"/>
      <c r="O939" s="81">
        <f t="array" ref="O939">IF(A939="", "", (IFNA(IF(A939="", "", INDEX(UpdateSheet!$L:$L, MATCH(1, (UpdateSheet!$G:$G=MAXIFS(UpdateSheet!$G:$G, UpdateSheet!$H:$H, G939, UpdateSheet!$G:$G, "&lt;=" &amp; D939)) * (UpdateSheet!$H:$H=G939), 0))), "") * J939) +
(IFNA(IF(A939="", "", INDEX(UpdateSheet!$P:$P, MATCH(1, (UpdateSheet!$G:$G=MAXIFS(UpdateSheet!$G:$G, UpdateSheet!$M:$M, K939, UpdateSheet!$G:$G, "&lt;=" &amp; D939)) * (UpdateSheet!$M:$M=K939), 0))), "") * N939)
)
</f>
        <v>9500</v>
      </c>
      <c r="P939" s="86"/>
      <c r="Q939" s="82">
        <f t="array" ref="Q939">IF(A939="", "", (IFNA(IF(A939="", "", INDEX(UpdateSheet!$K:$K, MATCH(1, (UpdateSheet!$G:$G=MAXIFS(UpdateSheet!$G:$G, UpdateSheet!$H:$H, G939, UpdateSheet!$I:$I, J939, UpdateSheet!$G:$G, "&lt;=" &amp; D939)) * (UpdateSheet!$H:$H=G939) *(UpdateSheet!$I:$I=J939), 0))), "")) +
(IFNA(IF(A939="", "", INDEX(UpdateSheet!$O:$O, MATCH(1, (UpdateSheet!$G:$G=MAXIFS(UpdateSheet!$G:$G, UpdateSheet!$M:$M, K939,UpdateSheet!$N:$N, N939, UpdateSheet!$G:$G, "&lt;=" &amp; D939)) * (UpdateSheet!$M:$M=K939) *(UpdateSheet!$N:$N=N939), 0))), ""))
)
</f>
        <v>35500</v>
      </c>
      <c r="R939" s="81">
        <v>26000.0</v>
      </c>
      <c r="S939" s="53" t="s">
        <v>126</v>
      </c>
      <c r="T939" s="87"/>
      <c r="U939" s="84" t="s">
        <v>97</v>
      </c>
      <c r="V939" s="84" t="s">
        <v>97</v>
      </c>
      <c r="W939" s="85" t="b">
        <f t="shared" si="1"/>
        <v>0</v>
      </c>
      <c r="X939" s="63"/>
      <c r="Y939" s="53" t="s">
        <v>1131</v>
      </c>
      <c r="Z939" s="63" t="s">
        <v>1163</v>
      </c>
    </row>
    <row r="940">
      <c r="A940" s="75" t="s">
        <v>1480</v>
      </c>
      <c r="B940" s="94">
        <v>8.032226467E9</v>
      </c>
      <c r="C940" s="75" t="s">
        <v>12</v>
      </c>
      <c r="D940" s="76">
        <v>45969.26435185185</v>
      </c>
      <c r="E940" s="75" t="s">
        <v>87</v>
      </c>
      <c r="F940" s="75" t="s">
        <v>129</v>
      </c>
      <c r="G940" s="77" t="s">
        <v>14</v>
      </c>
      <c r="H940" s="77">
        <v>1.0</v>
      </c>
      <c r="I940" s="80"/>
      <c r="J940" s="77">
        <v>1.0</v>
      </c>
      <c r="K940" s="79" t="s">
        <v>97</v>
      </c>
      <c r="L940" s="79"/>
      <c r="M940" s="80"/>
      <c r="N940" s="79"/>
      <c r="O940" s="81">
        <f t="array" ref="O940">IF(A940="", "", (IFNA(IF(A940="", "", INDEX(UpdateSheet!$L:$L, MATCH(1, (UpdateSheet!$G:$G=MAXIFS(UpdateSheet!$G:$G, UpdateSheet!$H:$H, G940, UpdateSheet!$G:$G, "&lt;=" &amp; D940)) * (UpdateSheet!$H:$H=G940), 0))), "") * J940) +
(IFNA(IF(A940="", "", INDEX(UpdateSheet!$P:$P, MATCH(1, (UpdateSheet!$G:$G=MAXIFS(UpdateSheet!$G:$G, UpdateSheet!$M:$M, K940, UpdateSheet!$G:$G, "&lt;=" &amp; D940)) * (UpdateSheet!$M:$M=K940), 0))), "") * N940)
)
</f>
        <v>9500</v>
      </c>
      <c r="P940" s="86"/>
      <c r="Q940" s="82">
        <f t="array" ref="Q940">IF(A940="", "", (IFNA(IF(A940="", "", INDEX(UpdateSheet!$K:$K, MATCH(1, (UpdateSheet!$G:$G=MAXIFS(UpdateSheet!$G:$G, UpdateSheet!$H:$H, G940, UpdateSheet!$I:$I, J940, UpdateSheet!$G:$G, "&lt;=" &amp; D940)) * (UpdateSheet!$H:$H=G940) *(UpdateSheet!$I:$I=J940), 0))), "")) +
(IFNA(IF(A940="", "", INDEX(UpdateSheet!$O:$O, MATCH(1, (UpdateSheet!$G:$G=MAXIFS(UpdateSheet!$G:$G, UpdateSheet!$M:$M, K940,UpdateSheet!$N:$N, N940, UpdateSheet!$G:$G, "&lt;=" &amp; D940)) * (UpdateSheet!$M:$M=K940) *(UpdateSheet!$N:$N=N940), 0))), ""))
)
</f>
        <v>35500</v>
      </c>
      <c r="R940" s="81">
        <v>26000.0</v>
      </c>
      <c r="S940" s="53" t="s">
        <v>126</v>
      </c>
      <c r="T940" s="87"/>
      <c r="U940" s="84" t="s">
        <v>97</v>
      </c>
      <c r="V940" s="84" t="s">
        <v>97</v>
      </c>
      <c r="W940" s="85" t="b">
        <f t="shared" si="1"/>
        <v>0</v>
      </c>
      <c r="X940" s="63"/>
      <c r="Y940" s="53" t="s">
        <v>1481</v>
      </c>
      <c r="Z940" s="63" t="s">
        <v>1163</v>
      </c>
    </row>
    <row r="941">
      <c r="A941" s="75" t="s">
        <v>1482</v>
      </c>
      <c r="B941" s="94">
        <v>8.032073007E9</v>
      </c>
      <c r="C941" s="75" t="s">
        <v>131</v>
      </c>
      <c r="D941" s="76">
        <v>45969.26896990741</v>
      </c>
      <c r="E941" s="75" t="s">
        <v>87</v>
      </c>
      <c r="F941" s="75" t="s">
        <v>129</v>
      </c>
      <c r="G941" s="77" t="s">
        <v>14</v>
      </c>
      <c r="H941" s="77">
        <v>1.0</v>
      </c>
      <c r="I941" s="80"/>
      <c r="J941" s="77">
        <v>1.0</v>
      </c>
      <c r="K941" s="79" t="s">
        <v>19</v>
      </c>
      <c r="L941" s="79">
        <v>50.0</v>
      </c>
      <c r="M941" s="80"/>
      <c r="N941" s="79">
        <v>50.0</v>
      </c>
      <c r="O941" s="81">
        <f t="array" ref="O941">IF(A941="", "", (IFNA(IF(A941="", "", INDEX(UpdateSheet!$L:$L, MATCH(1, (UpdateSheet!$G:$G=MAXIFS(UpdateSheet!$G:$G, UpdateSheet!$H:$H, G941, UpdateSheet!$G:$G, "&lt;=" &amp; D941)) * (UpdateSheet!$H:$H=G941), 0))), "") * J941) +
(IFNA(IF(A941="", "", INDEX(UpdateSheet!$P:$P, MATCH(1, (UpdateSheet!$G:$G=MAXIFS(UpdateSheet!$G:$G, UpdateSheet!$M:$M, K941, UpdateSheet!$G:$G, "&lt;=" &amp; D941)) * (UpdateSheet!$M:$M=K941), 0))), "") * N941)
)
</f>
        <v>17000</v>
      </c>
      <c r="P941" s="86"/>
      <c r="Q941" s="82">
        <f t="array" ref="Q941">IF(A941="", "", (IFNA(IF(A941="", "", INDEX(UpdateSheet!$K:$K, MATCH(1, (UpdateSheet!$G:$G=MAXIFS(UpdateSheet!$G:$G, UpdateSheet!$H:$H, G941, UpdateSheet!$I:$I, J941, UpdateSheet!$G:$G, "&lt;=" &amp; D941)) * (UpdateSheet!$H:$H=G941) *(UpdateSheet!$I:$I=J941), 0))), "")) +
(IFNA(IF(A941="", "", INDEX(UpdateSheet!$O:$O, MATCH(1, (UpdateSheet!$G:$G=MAXIFS(UpdateSheet!$G:$G, UpdateSheet!$M:$M, K941,UpdateSheet!$N:$N, N941, UpdateSheet!$G:$G, "&lt;=" &amp; D941)) * (UpdateSheet!$M:$M=K941) *(UpdateSheet!$N:$N=N941), 0))), ""))
)
</f>
        <v>66000</v>
      </c>
      <c r="R941" s="81">
        <v>49000.0</v>
      </c>
      <c r="S941" s="53" t="s">
        <v>126</v>
      </c>
      <c r="T941" s="87"/>
      <c r="U941" s="84" t="s">
        <v>97</v>
      </c>
      <c r="V941" s="84" t="s">
        <v>97</v>
      </c>
      <c r="W941" s="85" t="b">
        <f t="shared" si="1"/>
        <v>0</v>
      </c>
      <c r="X941" s="63"/>
      <c r="Y941" s="53" t="s">
        <v>1483</v>
      </c>
      <c r="Z941" s="63" t="s">
        <v>1163</v>
      </c>
    </row>
    <row r="942">
      <c r="A942" s="75" t="s">
        <v>1484</v>
      </c>
      <c r="B942" s="94">
        <v>8.1695818E9</v>
      </c>
      <c r="C942" s="75" t="s">
        <v>18</v>
      </c>
      <c r="D942" s="76">
        <v>45969.28189814815</v>
      </c>
      <c r="E942" s="75" t="s">
        <v>87</v>
      </c>
      <c r="F942" s="75" t="s">
        <v>129</v>
      </c>
      <c r="G942" s="77" t="s">
        <v>14</v>
      </c>
      <c r="H942" s="77">
        <v>1.0</v>
      </c>
      <c r="I942" s="80"/>
      <c r="J942" s="77">
        <v>1.0</v>
      </c>
      <c r="K942" s="79" t="s">
        <v>97</v>
      </c>
      <c r="L942" s="79"/>
      <c r="M942" s="80"/>
      <c r="N942" s="79"/>
      <c r="O942" s="81">
        <f t="array" ref="O942">IF(A942="", "", (IFNA(IF(A942="", "", INDEX(UpdateSheet!$L:$L, MATCH(1, (UpdateSheet!$G:$G=MAXIFS(UpdateSheet!$G:$G, UpdateSheet!$H:$H, G942, UpdateSheet!$G:$G, "&lt;=" &amp; D942)) * (UpdateSheet!$H:$H=G942), 0))), "") * J942) +
(IFNA(IF(A942="", "", INDEX(UpdateSheet!$P:$P, MATCH(1, (UpdateSheet!$G:$G=MAXIFS(UpdateSheet!$G:$G, UpdateSheet!$M:$M, K942, UpdateSheet!$G:$G, "&lt;=" &amp; D942)) * (UpdateSheet!$M:$M=K942), 0))), "") * N942)
)
</f>
        <v>9500</v>
      </c>
      <c r="P942" s="86"/>
      <c r="Q942" s="82">
        <f t="array" ref="Q942">IF(A942="", "", (IFNA(IF(A942="", "", INDEX(UpdateSheet!$K:$K, MATCH(1, (UpdateSheet!$G:$G=MAXIFS(UpdateSheet!$G:$G, UpdateSheet!$H:$H, G942, UpdateSheet!$I:$I, J942, UpdateSheet!$G:$G, "&lt;=" &amp; D942)) * (UpdateSheet!$H:$H=G942) *(UpdateSheet!$I:$I=J942), 0))), "")) +
(IFNA(IF(A942="", "", INDEX(UpdateSheet!$O:$O, MATCH(1, (UpdateSheet!$G:$G=MAXIFS(UpdateSheet!$G:$G, UpdateSheet!$M:$M, K942,UpdateSheet!$N:$N, N942, UpdateSheet!$G:$G, "&lt;=" &amp; D942)) * (UpdateSheet!$M:$M=K942) *(UpdateSheet!$N:$N=N942), 0))), ""))
)
</f>
        <v>35500</v>
      </c>
      <c r="R942" s="81">
        <v>26000.0</v>
      </c>
      <c r="S942" s="53" t="s">
        <v>126</v>
      </c>
      <c r="T942" s="87"/>
      <c r="U942" s="84" t="s">
        <v>97</v>
      </c>
      <c r="V942" s="84" t="s">
        <v>97</v>
      </c>
      <c r="W942" s="85" t="b">
        <f t="shared" si="1"/>
        <v>0</v>
      </c>
      <c r="X942" s="63"/>
      <c r="Y942" s="53" t="s">
        <v>1485</v>
      </c>
      <c r="Z942" s="63" t="s">
        <v>1163</v>
      </c>
    </row>
    <row r="943">
      <c r="A943" s="75" t="s">
        <v>1486</v>
      </c>
      <c r="B943" s="94">
        <v>8.068626383E9</v>
      </c>
      <c r="C943" s="75" t="s">
        <v>131</v>
      </c>
      <c r="D943" s="76">
        <v>45969.285150462965</v>
      </c>
      <c r="E943" s="75" t="s">
        <v>87</v>
      </c>
      <c r="F943" s="75" t="s">
        <v>129</v>
      </c>
      <c r="G943" s="77" t="s">
        <v>14</v>
      </c>
      <c r="H943" s="77">
        <v>1.0</v>
      </c>
      <c r="I943" s="80"/>
      <c r="J943" s="77">
        <v>1.0</v>
      </c>
      <c r="K943" s="79" t="s">
        <v>19</v>
      </c>
      <c r="L943" s="79">
        <v>50.0</v>
      </c>
      <c r="M943" s="80"/>
      <c r="N943" s="79">
        <v>50.0</v>
      </c>
      <c r="O943" s="81">
        <f t="array" ref="O943">IF(A943="", "", (IFNA(IF(A943="", "", INDEX(UpdateSheet!$L:$L, MATCH(1, (UpdateSheet!$G:$G=MAXIFS(UpdateSheet!$G:$G, UpdateSheet!$H:$H, G943, UpdateSheet!$G:$G, "&lt;=" &amp; D943)) * (UpdateSheet!$H:$H=G943), 0))), "") * J943) +
(IFNA(IF(A943="", "", INDEX(UpdateSheet!$P:$P, MATCH(1, (UpdateSheet!$G:$G=MAXIFS(UpdateSheet!$G:$G, UpdateSheet!$M:$M, K943, UpdateSheet!$G:$G, "&lt;=" &amp; D943)) * (UpdateSheet!$M:$M=K943), 0))), "") * N943)
)
</f>
        <v>17000</v>
      </c>
      <c r="P943" s="55">
        <v>4000.0</v>
      </c>
      <c r="Q943" s="82">
        <f t="array" ref="Q943">IF(A943="", "", (IFNA(IF(A943="", "", INDEX(UpdateSheet!$K:$K, MATCH(1, (UpdateSheet!$G:$G=MAXIFS(UpdateSheet!$G:$G, UpdateSheet!$H:$H, G943, UpdateSheet!$I:$I, J943, UpdateSheet!$G:$G, "&lt;=" &amp; D943)) * (UpdateSheet!$H:$H=G943) *(UpdateSheet!$I:$I=J943), 0))), "")) +
(IFNA(IF(A943="", "", INDEX(UpdateSheet!$O:$O, MATCH(1, (UpdateSheet!$G:$G=MAXIFS(UpdateSheet!$G:$G, UpdateSheet!$M:$M, K943,UpdateSheet!$N:$N, N943, UpdateSheet!$G:$G, "&lt;=" &amp; D943)) * (UpdateSheet!$M:$M=K943) *(UpdateSheet!$N:$N=N943), 0))), ""))
)
</f>
        <v>66000</v>
      </c>
      <c r="R943" s="81">
        <v>45000.0</v>
      </c>
      <c r="S943" s="53" t="s">
        <v>72</v>
      </c>
      <c r="T943" s="83">
        <v>45969.0</v>
      </c>
      <c r="U943" s="84" t="s">
        <v>87</v>
      </c>
      <c r="V943" s="84" t="s">
        <v>129</v>
      </c>
      <c r="W943" s="85" t="b">
        <f t="shared" si="1"/>
        <v>1</v>
      </c>
      <c r="X943" s="53" t="s">
        <v>55</v>
      </c>
      <c r="Y943" s="53"/>
      <c r="Z943" s="63" t="s">
        <v>1163</v>
      </c>
    </row>
    <row r="944">
      <c r="A944" s="75" t="s">
        <v>1487</v>
      </c>
      <c r="B944" s="94">
        <v>8.037297245E9</v>
      </c>
      <c r="C944" s="75" t="s">
        <v>12</v>
      </c>
      <c r="D944" s="76">
        <v>45969.29498842593</v>
      </c>
      <c r="E944" s="75" t="s">
        <v>87</v>
      </c>
      <c r="F944" s="75" t="s">
        <v>129</v>
      </c>
      <c r="G944" s="77" t="s">
        <v>14</v>
      </c>
      <c r="H944" s="77">
        <v>1.0</v>
      </c>
      <c r="I944" s="50">
        <v>0.0</v>
      </c>
      <c r="J944" s="77">
        <v>0.0</v>
      </c>
      <c r="K944" s="79" t="s">
        <v>19</v>
      </c>
      <c r="L944" s="79">
        <v>100.0</v>
      </c>
      <c r="M944" s="80"/>
      <c r="N944" s="79">
        <v>100.0</v>
      </c>
      <c r="O944" s="81">
        <f t="array" ref="O944">IF(A944="", "", (IFNA(IF(A944="", "", INDEX(UpdateSheet!$L:$L, MATCH(1, (UpdateSheet!$G:$G=MAXIFS(UpdateSheet!$G:$G, UpdateSheet!$H:$H, G944, UpdateSheet!$G:$G, "&lt;=" &amp; D944)) * (UpdateSheet!$H:$H=G944), 0))), "") * J944) +
(IFNA(IF(A944="", "", INDEX(UpdateSheet!$P:$P, MATCH(1, (UpdateSheet!$G:$G=MAXIFS(UpdateSheet!$G:$G, UpdateSheet!$M:$M, K944, UpdateSheet!$G:$G, "&lt;=" &amp; D944)) * (UpdateSheet!$M:$M=K944), 0))), "") * N944)
)
</f>
        <v>15000</v>
      </c>
      <c r="P944" s="55">
        <v>4000.0</v>
      </c>
      <c r="Q944" s="82">
        <f t="array" ref="Q944">IF(A944="", "", (IFNA(IF(A944="", "", INDEX(UpdateSheet!$K:$K, MATCH(1, (UpdateSheet!$G:$G=MAXIFS(UpdateSheet!$G:$G, UpdateSheet!$H:$H, G944, UpdateSheet!$I:$I, J944, UpdateSheet!$G:$G, "&lt;=" &amp; D944)) * (UpdateSheet!$H:$H=G944) *(UpdateSheet!$I:$I=J944), 0))), "")) +
(IFNA(IF(A944="", "", INDEX(UpdateSheet!$O:$O, MATCH(1, (UpdateSheet!$G:$G=MAXIFS(UpdateSheet!$G:$G, UpdateSheet!$M:$M, K944,UpdateSheet!$N:$N, N944, UpdateSheet!$G:$G, "&lt;=" &amp; D944)) * (UpdateSheet!$M:$M=K944) *(UpdateSheet!$N:$N=N944), 0))), ""))
)
</f>
        <v>51500</v>
      </c>
      <c r="R944" s="81">
        <v>32500.0</v>
      </c>
      <c r="S944" s="53" t="s">
        <v>72</v>
      </c>
      <c r="T944" s="83">
        <v>45969.0</v>
      </c>
      <c r="U944" s="84" t="s">
        <v>87</v>
      </c>
      <c r="V944" s="84" t="s">
        <v>129</v>
      </c>
      <c r="W944" s="85" t="b">
        <f t="shared" si="1"/>
        <v>1</v>
      </c>
      <c r="X944" s="53" t="s">
        <v>11</v>
      </c>
      <c r="Y944" s="63"/>
      <c r="Z944" s="63" t="s">
        <v>1163</v>
      </c>
    </row>
    <row r="945">
      <c r="A945" s="75" t="s">
        <v>1488</v>
      </c>
      <c r="B945" s="94">
        <v>7.048931618E9</v>
      </c>
      <c r="C945" s="75" t="s">
        <v>62</v>
      </c>
      <c r="D945" s="76">
        <v>45969.177141203705</v>
      </c>
      <c r="E945" s="75" t="s">
        <v>87</v>
      </c>
      <c r="F945" s="75" t="s">
        <v>129</v>
      </c>
      <c r="G945" s="77" t="s">
        <v>14</v>
      </c>
      <c r="H945" s="77">
        <v>2.0</v>
      </c>
      <c r="I945" s="80"/>
      <c r="J945" s="77">
        <v>2.0</v>
      </c>
      <c r="K945" s="79" t="s">
        <v>97</v>
      </c>
      <c r="L945" s="79"/>
      <c r="M945" s="80"/>
      <c r="N945" s="79"/>
      <c r="O945" s="81">
        <f t="array" ref="O945">IF(A945="", "", (IFNA(IF(A945="", "", INDEX(UpdateSheet!$L:$L, MATCH(1, (UpdateSheet!$G:$G=MAXIFS(UpdateSheet!$G:$G, UpdateSheet!$H:$H, G945, UpdateSheet!$G:$G, "&lt;=" &amp; D945)) * (UpdateSheet!$H:$H=G945), 0))), "") * J945) +
(IFNA(IF(A945="", "", INDEX(UpdateSheet!$P:$P, MATCH(1, (UpdateSheet!$G:$G=MAXIFS(UpdateSheet!$G:$G, UpdateSheet!$M:$M, K945, UpdateSheet!$G:$G, "&lt;=" &amp; D945)) * (UpdateSheet!$M:$M=K945), 0))), "") * N945)
)
</f>
        <v>19000</v>
      </c>
      <c r="P945" s="86"/>
      <c r="Q945" s="82">
        <f t="array" ref="Q945">IF(A945="", "", (IFNA(IF(A945="", "", INDEX(UpdateSheet!$K:$K, MATCH(1, (UpdateSheet!$G:$G=MAXIFS(UpdateSheet!$G:$G, UpdateSheet!$H:$H, G945, UpdateSheet!$I:$I, J945, UpdateSheet!$G:$G, "&lt;=" &amp; D945)) * (UpdateSheet!$H:$H=G945) *(UpdateSheet!$I:$I=J945), 0))), "")) +
(IFNA(IF(A945="", "", INDEX(UpdateSheet!$O:$O, MATCH(1, (UpdateSheet!$G:$G=MAXIFS(UpdateSheet!$G:$G, UpdateSheet!$M:$M, K945,UpdateSheet!$N:$N, N945, UpdateSheet!$G:$G, "&lt;=" &amp; D945)) * (UpdateSheet!$M:$M=K945) *(UpdateSheet!$N:$N=N945), 0))), ""))
)
</f>
        <v>49500</v>
      </c>
      <c r="R945" s="81">
        <v>30500.0</v>
      </c>
      <c r="S945" s="63" t="str">
        <f>if(A945="","","Pending")</f>
        <v>Pending</v>
      </c>
      <c r="T945" s="87"/>
      <c r="U945" s="84" t="s">
        <v>97</v>
      </c>
      <c r="V945" s="84" t="s">
        <v>97</v>
      </c>
      <c r="W945" s="85" t="b">
        <f t="shared" si="1"/>
        <v>0</v>
      </c>
      <c r="X945" s="63"/>
      <c r="Y945" s="63"/>
      <c r="Z945" s="63" t="s">
        <v>1462</v>
      </c>
    </row>
    <row r="946">
      <c r="A946" s="75" t="s">
        <v>1489</v>
      </c>
      <c r="B946" s="94">
        <v>8.094781732E9</v>
      </c>
      <c r="C946" s="75" t="s">
        <v>25</v>
      </c>
      <c r="D946" s="76">
        <v>45969.24197916666</v>
      </c>
      <c r="E946" s="75" t="s">
        <v>87</v>
      </c>
      <c r="F946" s="75" t="s">
        <v>129</v>
      </c>
      <c r="G946" s="77" t="s">
        <v>14</v>
      </c>
      <c r="H946" s="77">
        <v>1.0</v>
      </c>
      <c r="I946" s="80"/>
      <c r="J946" s="77">
        <v>1.0</v>
      </c>
      <c r="K946" s="79" t="s">
        <v>19</v>
      </c>
      <c r="L946" s="79">
        <v>50.0</v>
      </c>
      <c r="M946" s="80"/>
      <c r="N946" s="79">
        <v>50.0</v>
      </c>
      <c r="O946" s="81">
        <f t="array" ref="O946">IF(A946="", "", (IFNA(IF(A946="", "", INDEX(UpdateSheet!$L:$L, MATCH(1, (UpdateSheet!$G:$G=MAXIFS(UpdateSheet!$G:$G, UpdateSheet!$H:$H, G946, UpdateSheet!$G:$G, "&lt;=" &amp; D946)) * (UpdateSheet!$H:$H=G946), 0))), "") * J946) +
(IFNA(IF(A946="", "", INDEX(UpdateSheet!$P:$P, MATCH(1, (UpdateSheet!$G:$G=MAXIFS(UpdateSheet!$G:$G, UpdateSheet!$M:$M, K946, UpdateSheet!$G:$G, "&lt;=" &amp; D946)) * (UpdateSheet!$M:$M=K946), 0))), "") * N946)
)
</f>
        <v>17000</v>
      </c>
      <c r="P946" s="55">
        <v>2500.0</v>
      </c>
      <c r="Q946" s="82">
        <f t="array" ref="Q946">IF(A946="", "", (IFNA(IF(A946="", "", INDEX(UpdateSheet!$K:$K, MATCH(1, (UpdateSheet!$G:$G=MAXIFS(UpdateSheet!$G:$G, UpdateSheet!$H:$H, G946, UpdateSheet!$I:$I, J946, UpdateSheet!$G:$G, "&lt;=" &amp; D946)) * (UpdateSheet!$H:$H=G946) *(UpdateSheet!$I:$I=J946), 0))), "")) +
(IFNA(IF(A946="", "", INDEX(UpdateSheet!$O:$O, MATCH(1, (UpdateSheet!$G:$G=MAXIFS(UpdateSheet!$G:$G, UpdateSheet!$M:$M, K946,UpdateSheet!$N:$N, N946, UpdateSheet!$G:$G, "&lt;=" &amp; D946)) * (UpdateSheet!$M:$M=K946) *(UpdateSheet!$N:$N=N946), 0))), ""))
)
</f>
        <v>66000</v>
      </c>
      <c r="R946" s="81">
        <v>46500.0</v>
      </c>
      <c r="S946" s="53" t="s">
        <v>72</v>
      </c>
      <c r="T946" s="83">
        <v>45971.0</v>
      </c>
      <c r="U946" s="84" t="s">
        <v>87</v>
      </c>
      <c r="V946" s="84" t="s">
        <v>129</v>
      </c>
      <c r="W946" s="85" t="b">
        <f t="shared" si="1"/>
        <v>1</v>
      </c>
      <c r="X946" s="53" t="s">
        <v>24</v>
      </c>
      <c r="Y946" s="53"/>
      <c r="Z946" s="63" t="s">
        <v>1462</v>
      </c>
    </row>
    <row r="947">
      <c r="A947" s="75" t="s">
        <v>1490</v>
      </c>
      <c r="B947" s="94">
        <v>8.035804828E9</v>
      </c>
      <c r="C947" s="75" t="s">
        <v>265</v>
      </c>
      <c r="D947" s="76">
        <v>45969.290925925925</v>
      </c>
      <c r="E947" s="75" t="s">
        <v>87</v>
      </c>
      <c r="F947" s="75" t="s">
        <v>129</v>
      </c>
      <c r="G947" s="77" t="s">
        <v>14</v>
      </c>
      <c r="H947" s="77">
        <v>1.0</v>
      </c>
      <c r="I947" s="80"/>
      <c r="J947" s="77">
        <v>1.0</v>
      </c>
      <c r="K947" s="79" t="s">
        <v>19</v>
      </c>
      <c r="L947" s="79">
        <v>50.0</v>
      </c>
      <c r="M947" s="50">
        <v>0.0</v>
      </c>
      <c r="N947" s="79">
        <v>0.0</v>
      </c>
      <c r="O947" s="81">
        <f t="array" ref="O947">IF(A947="", "", (IFNA(IF(A947="", "", INDEX(UpdateSheet!$L:$L, MATCH(1, (UpdateSheet!$G:$G=MAXIFS(UpdateSheet!$G:$G, UpdateSheet!$H:$H, G947, UpdateSheet!$G:$G, "&lt;=" &amp; D947)) * (UpdateSheet!$H:$H=G947), 0))), "") * J947) +
(IFNA(IF(A947="", "", INDEX(UpdateSheet!$P:$P, MATCH(1, (UpdateSheet!$G:$G=MAXIFS(UpdateSheet!$G:$G, UpdateSheet!$M:$M, K947, UpdateSheet!$G:$G, "&lt;=" &amp; D947)) * (UpdateSheet!$M:$M=K947), 0))), "") * N947)
)
</f>
        <v>9500</v>
      </c>
      <c r="P947" s="86"/>
      <c r="Q947" s="82">
        <f t="array" ref="Q947">IF(A947="", "", (IFNA(IF(A947="", "", INDEX(UpdateSheet!$K:$K, MATCH(1, (UpdateSheet!$G:$G=MAXIFS(UpdateSheet!$G:$G, UpdateSheet!$H:$H, G947, UpdateSheet!$I:$I, J947, UpdateSheet!$G:$G, "&lt;=" &amp; D947)) * (UpdateSheet!$H:$H=G947) *(UpdateSheet!$I:$I=J947), 0))), "")) +
(IFNA(IF(A947="", "", INDEX(UpdateSheet!$O:$O, MATCH(1, (UpdateSheet!$G:$G=MAXIFS(UpdateSheet!$G:$G, UpdateSheet!$M:$M, K947,UpdateSheet!$N:$N, N947, UpdateSheet!$G:$G, "&lt;=" &amp; D947)) * (UpdateSheet!$M:$M=K947) *(UpdateSheet!$N:$N=N947), 0))), ""))
)
</f>
        <v>35500</v>
      </c>
      <c r="R947" s="81">
        <v>26000.0</v>
      </c>
      <c r="S947" s="53" t="s">
        <v>126</v>
      </c>
      <c r="T947" s="87"/>
      <c r="U947" s="84" t="s">
        <v>97</v>
      </c>
      <c r="V947" s="84" t="s">
        <v>97</v>
      </c>
      <c r="W947" s="85" t="b">
        <f t="shared" si="1"/>
        <v>0</v>
      </c>
      <c r="X947" s="63"/>
      <c r="Y947" s="53" t="s">
        <v>1491</v>
      </c>
      <c r="Z947" s="63" t="s">
        <v>1462</v>
      </c>
    </row>
    <row r="948">
      <c r="A948" s="75" t="s">
        <v>1492</v>
      </c>
      <c r="B948" s="94">
        <v>8.027817102E9</v>
      </c>
      <c r="C948" s="75" t="s">
        <v>191</v>
      </c>
      <c r="D948" s="76">
        <v>45969.34646990741</v>
      </c>
      <c r="E948" s="75" t="s">
        <v>87</v>
      </c>
      <c r="F948" s="75" t="s">
        <v>129</v>
      </c>
      <c r="G948" s="77" t="s">
        <v>14</v>
      </c>
      <c r="H948" s="77">
        <v>1.0</v>
      </c>
      <c r="I948" s="80"/>
      <c r="J948" s="77">
        <v>1.0</v>
      </c>
      <c r="K948" s="79" t="s">
        <v>97</v>
      </c>
      <c r="L948" s="79"/>
      <c r="M948" s="80"/>
      <c r="N948" s="79"/>
      <c r="O948" s="81">
        <f t="array" ref="O948">IF(A948="", "", (IFNA(IF(A948="", "", INDEX(UpdateSheet!$L:$L, MATCH(1, (UpdateSheet!$G:$G=MAXIFS(UpdateSheet!$G:$G, UpdateSheet!$H:$H, G948, UpdateSheet!$G:$G, "&lt;=" &amp; D948)) * (UpdateSheet!$H:$H=G948), 0))), "") * J948) +
(IFNA(IF(A948="", "", INDEX(UpdateSheet!$P:$P, MATCH(1, (UpdateSheet!$G:$G=MAXIFS(UpdateSheet!$G:$G, UpdateSheet!$M:$M, K948, UpdateSheet!$G:$G, "&lt;=" &amp; D948)) * (UpdateSheet!$M:$M=K948), 0))), "") * N948)
)
</f>
        <v>9500</v>
      </c>
      <c r="P948" s="86"/>
      <c r="Q948" s="82">
        <f t="array" ref="Q948">IF(A948="", "", (IFNA(IF(A948="", "", INDEX(UpdateSheet!$K:$K, MATCH(1, (UpdateSheet!$G:$G=MAXIFS(UpdateSheet!$G:$G, UpdateSheet!$H:$H, G948, UpdateSheet!$I:$I, J948, UpdateSheet!$G:$G, "&lt;=" &amp; D948)) * (UpdateSheet!$H:$H=G948) *(UpdateSheet!$I:$I=J948), 0))), "")) +
(IFNA(IF(A948="", "", INDEX(UpdateSheet!$O:$O, MATCH(1, (UpdateSheet!$G:$G=MAXIFS(UpdateSheet!$G:$G, UpdateSheet!$M:$M, K948,UpdateSheet!$N:$N, N948, UpdateSheet!$G:$G, "&lt;=" &amp; D948)) * (UpdateSheet!$M:$M=K948) *(UpdateSheet!$N:$N=N948), 0))), ""))
)
</f>
        <v>35500</v>
      </c>
      <c r="R948" s="81">
        <v>26000.0</v>
      </c>
      <c r="S948" s="53" t="s">
        <v>126</v>
      </c>
      <c r="T948" s="87"/>
      <c r="U948" s="84" t="s">
        <v>97</v>
      </c>
      <c r="V948" s="84" t="s">
        <v>97</v>
      </c>
      <c r="W948" s="85" t="b">
        <f t="shared" si="1"/>
        <v>0</v>
      </c>
      <c r="X948" s="63"/>
      <c r="Y948" s="53" t="s">
        <v>1493</v>
      </c>
      <c r="Z948" s="63" t="s">
        <v>1163</v>
      </c>
    </row>
    <row r="949">
      <c r="A949" s="75" t="s">
        <v>1494</v>
      </c>
      <c r="B949" s="94">
        <v>8.034054718E9</v>
      </c>
      <c r="C949" s="75" t="s">
        <v>62</v>
      </c>
      <c r="D949" s="76">
        <v>45969.35439814815</v>
      </c>
      <c r="E949" s="75" t="s">
        <v>87</v>
      </c>
      <c r="F949" s="75" t="s">
        <v>129</v>
      </c>
      <c r="G949" s="77" t="s">
        <v>14</v>
      </c>
      <c r="H949" s="77">
        <v>1.0</v>
      </c>
      <c r="I949" s="80"/>
      <c r="J949" s="77">
        <v>1.0</v>
      </c>
      <c r="K949" s="79" t="s">
        <v>97</v>
      </c>
      <c r="L949" s="79"/>
      <c r="M949" s="80"/>
      <c r="N949" s="79"/>
      <c r="O949" s="81">
        <f t="array" ref="O949">IF(A949="", "", (IFNA(IF(A949="", "", INDEX(UpdateSheet!$L:$L, MATCH(1, (UpdateSheet!$G:$G=MAXIFS(UpdateSheet!$G:$G, UpdateSheet!$H:$H, G949, UpdateSheet!$G:$G, "&lt;=" &amp; D949)) * (UpdateSheet!$H:$H=G949), 0))), "") * J949) +
(IFNA(IF(A949="", "", INDEX(UpdateSheet!$P:$P, MATCH(1, (UpdateSheet!$G:$G=MAXIFS(UpdateSheet!$G:$G, UpdateSheet!$M:$M, K949, UpdateSheet!$G:$G, "&lt;=" &amp; D949)) * (UpdateSheet!$M:$M=K949), 0))), "") * N949)
)
</f>
        <v>9500</v>
      </c>
      <c r="P949" s="55">
        <v>5000.0</v>
      </c>
      <c r="Q949" s="82">
        <f t="array" ref="Q949">IF(A949="", "", (IFNA(IF(A949="", "", INDEX(UpdateSheet!$K:$K, MATCH(1, (UpdateSheet!$G:$G=MAXIFS(UpdateSheet!$G:$G, UpdateSheet!$H:$H, G949, UpdateSheet!$I:$I, J949, UpdateSheet!$G:$G, "&lt;=" &amp; D949)) * (UpdateSheet!$H:$H=G949) *(UpdateSheet!$I:$I=J949), 0))), "")) +
(IFNA(IF(A949="", "", INDEX(UpdateSheet!$O:$O, MATCH(1, (UpdateSheet!$G:$G=MAXIFS(UpdateSheet!$G:$G, UpdateSheet!$M:$M, K949,UpdateSheet!$N:$N, N949, UpdateSheet!$G:$G, "&lt;=" &amp; D949)) * (UpdateSheet!$M:$M=K949) *(UpdateSheet!$N:$N=N949), 0))), ""))
)
</f>
        <v>35500</v>
      </c>
      <c r="R949" s="81">
        <v>21000.0</v>
      </c>
      <c r="S949" s="53" t="s">
        <v>72</v>
      </c>
      <c r="T949" s="83">
        <v>45969.0</v>
      </c>
      <c r="U949" s="84" t="s">
        <v>87</v>
      </c>
      <c r="V949" s="84" t="s">
        <v>129</v>
      </c>
      <c r="W949" s="85" t="b">
        <f t="shared" si="1"/>
        <v>1</v>
      </c>
      <c r="X949" s="53" t="s">
        <v>60</v>
      </c>
      <c r="Y949" s="63"/>
      <c r="Z949" s="63" t="s">
        <v>1163</v>
      </c>
    </row>
    <row r="950">
      <c r="A950" s="75" t="s">
        <v>1495</v>
      </c>
      <c r="B950" s="94">
        <v>8.030758278E9</v>
      </c>
      <c r="C950" s="75" t="s">
        <v>219</v>
      </c>
      <c r="D950" s="76">
        <v>45969.38122685185</v>
      </c>
      <c r="E950" s="75" t="s">
        <v>87</v>
      </c>
      <c r="F950" s="75" t="s">
        <v>129</v>
      </c>
      <c r="G950" s="77" t="s">
        <v>14</v>
      </c>
      <c r="H950" s="77">
        <v>1.0</v>
      </c>
      <c r="I950" s="80"/>
      <c r="J950" s="77">
        <v>1.0</v>
      </c>
      <c r="K950" s="79" t="s">
        <v>97</v>
      </c>
      <c r="L950" s="79"/>
      <c r="M950" s="80"/>
      <c r="N950" s="79"/>
      <c r="O950" s="81">
        <f t="array" ref="O950">IF(A950="", "", (IFNA(IF(A950="", "", INDEX(UpdateSheet!$L:$L, MATCH(1, (UpdateSheet!$G:$G=MAXIFS(UpdateSheet!$G:$G, UpdateSheet!$H:$H, G950, UpdateSheet!$G:$G, "&lt;=" &amp; D950)) * (UpdateSheet!$H:$H=G950), 0))), "") * J950) +
(IFNA(IF(A950="", "", INDEX(UpdateSheet!$P:$P, MATCH(1, (UpdateSheet!$G:$G=MAXIFS(UpdateSheet!$G:$G, UpdateSheet!$M:$M, K950, UpdateSheet!$G:$G, "&lt;=" &amp; D950)) * (UpdateSheet!$M:$M=K950), 0))), "") * N950)
)
</f>
        <v>9500</v>
      </c>
      <c r="P950" s="55">
        <v>6500.0</v>
      </c>
      <c r="Q950" s="82">
        <f t="array" ref="Q950">IF(A950="", "", (IFNA(IF(A950="", "", INDEX(UpdateSheet!$K:$K, MATCH(1, (UpdateSheet!$G:$G=MAXIFS(UpdateSheet!$G:$G, UpdateSheet!$H:$H, G950, UpdateSheet!$I:$I, J950, UpdateSheet!$G:$G, "&lt;=" &amp; D950)) * (UpdateSheet!$H:$H=G950) *(UpdateSheet!$I:$I=J950), 0))), "")) +
(IFNA(IF(A950="", "", INDEX(UpdateSheet!$O:$O, MATCH(1, (UpdateSheet!$G:$G=MAXIFS(UpdateSheet!$G:$G, UpdateSheet!$M:$M, K950,UpdateSheet!$N:$N, N950, UpdateSheet!$G:$G, "&lt;=" &amp; D950)) * (UpdateSheet!$M:$M=K950) *(UpdateSheet!$N:$N=N950), 0))), ""))
)
</f>
        <v>35500</v>
      </c>
      <c r="R950" s="81">
        <v>19500.0</v>
      </c>
      <c r="S950" s="53" t="s">
        <v>72</v>
      </c>
      <c r="T950" s="83">
        <v>45971.0</v>
      </c>
      <c r="U950" s="84" t="s">
        <v>87</v>
      </c>
      <c r="V950" s="84" t="s">
        <v>129</v>
      </c>
      <c r="W950" s="85" t="b">
        <f t="shared" si="1"/>
        <v>1</v>
      </c>
      <c r="X950" s="53" t="s">
        <v>41</v>
      </c>
      <c r="Y950" s="53" t="s">
        <v>1496</v>
      </c>
      <c r="Z950" s="63" t="s">
        <v>1462</v>
      </c>
    </row>
    <row r="951">
      <c r="A951" s="75" t="s">
        <v>1497</v>
      </c>
      <c r="B951" s="94">
        <v>8.03276607E9</v>
      </c>
      <c r="C951" s="75" t="s">
        <v>27</v>
      </c>
      <c r="D951" s="76">
        <v>45969.405277777776</v>
      </c>
      <c r="E951" s="75" t="s">
        <v>87</v>
      </c>
      <c r="F951" s="75" t="s">
        <v>129</v>
      </c>
      <c r="G951" s="77" t="s">
        <v>14</v>
      </c>
      <c r="H951" s="77">
        <v>2.0</v>
      </c>
      <c r="I951" s="80"/>
      <c r="J951" s="77">
        <v>2.0</v>
      </c>
      <c r="K951" s="79" t="s">
        <v>19</v>
      </c>
      <c r="L951" s="79">
        <v>50.0</v>
      </c>
      <c r="M951" s="80"/>
      <c r="N951" s="79">
        <v>50.0</v>
      </c>
      <c r="O951" s="81">
        <f t="array" ref="O951">IF(A951="", "", (IFNA(IF(A951="", "", INDEX(UpdateSheet!$L:$L, MATCH(1, (UpdateSheet!$G:$G=MAXIFS(UpdateSheet!$G:$G, UpdateSheet!$H:$H, G951, UpdateSheet!$G:$G, "&lt;=" &amp; D951)) * (UpdateSheet!$H:$H=G951), 0))), "") * J951) +
(IFNA(IF(A951="", "", INDEX(UpdateSheet!$P:$P, MATCH(1, (UpdateSheet!$G:$G=MAXIFS(UpdateSheet!$G:$G, UpdateSheet!$M:$M, K951, UpdateSheet!$G:$G, "&lt;=" &amp; D951)) * (UpdateSheet!$M:$M=K951), 0))), "") * N951)
)
</f>
        <v>26500</v>
      </c>
      <c r="P951" s="55">
        <v>4000.0</v>
      </c>
      <c r="Q951" s="82">
        <f t="array" ref="Q951">IF(A951="", "", (IFNA(IF(A951="", "", INDEX(UpdateSheet!$K:$K, MATCH(1, (UpdateSheet!$G:$G=MAXIFS(UpdateSheet!$G:$G, UpdateSheet!$H:$H, G951, UpdateSheet!$I:$I, J951, UpdateSheet!$G:$G, "&lt;=" &amp; D951)) * (UpdateSheet!$H:$H=G951) *(UpdateSheet!$I:$I=J951), 0))), "")) +
(IFNA(IF(A951="", "", INDEX(UpdateSheet!$O:$O, MATCH(1, (UpdateSheet!$G:$G=MAXIFS(UpdateSheet!$G:$G, UpdateSheet!$M:$M, K951,UpdateSheet!$N:$N, N951, UpdateSheet!$G:$G, "&lt;=" &amp; D951)) * (UpdateSheet!$M:$M=K951) *(UpdateSheet!$N:$N=N951), 0))), ""))
)
</f>
        <v>80000</v>
      </c>
      <c r="R951" s="81">
        <v>49500.0</v>
      </c>
      <c r="S951" s="53" t="s">
        <v>72</v>
      </c>
      <c r="T951" s="83">
        <v>45974.0</v>
      </c>
      <c r="U951" s="84" t="s">
        <v>87</v>
      </c>
      <c r="V951" s="84" t="s">
        <v>129</v>
      </c>
      <c r="W951" s="85" t="b">
        <f t="shared" si="1"/>
        <v>1</v>
      </c>
      <c r="X951" s="53" t="s">
        <v>57</v>
      </c>
      <c r="Y951" s="53"/>
      <c r="Z951" s="63" t="s">
        <v>1163</v>
      </c>
    </row>
    <row r="952">
      <c r="A952" s="75" t="s">
        <v>1498</v>
      </c>
      <c r="B952" s="94">
        <v>8.120455712E9</v>
      </c>
      <c r="C952" s="75" t="s">
        <v>12</v>
      </c>
      <c r="D952" s="76">
        <v>45969.4552662037</v>
      </c>
      <c r="E952" s="75" t="s">
        <v>87</v>
      </c>
      <c r="F952" s="75" t="s">
        <v>129</v>
      </c>
      <c r="G952" s="77" t="s">
        <v>14</v>
      </c>
      <c r="H952" s="77">
        <v>1.0</v>
      </c>
      <c r="I952" s="80"/>
      <c r="J952" s="77">
        <v>1.0</v>
      </c>
      <c r="K952" s="79" t="s">
        <v>97</v>
      </c>
      <c r="L952" s="79"/>
      <c r="M952" s="80"/>
      <c r="N952" s="79"/>
      <c r="O952" s="81">
        <f t="array" ref="O952">IF(A952="", "", (IFNA(IF(A952="", "", INDEX(UpdateSheet!$L:$L, MATCH(1, (UpdateSheet!$G:$G=MAXIFS(UpdateSheet!$G:$G, UpdateSheet!$H:$H, G952, UpdateSheet!$G:$G, "&lt;=" &amp; D952)) * (UpdateSheet!$H:$H=G952), 0))), "") * J952) +
(IFNA(IF(A952="", "", INDEX(UpdateSheet!$P:$P, MATCH(1, (UpdateSheet!$G:$G=MAXIFS(UpdateSheet!$G:$G, UpdateSheet!$M:$M, K952, UpdateSheet!$G:$G, "&lt;=" &amp; D952)) * (UpdateSheet!$M:$M=K952), 0))), "") * N952)
)
</f>
        <v>9500</v>
      </c>
      <c r="P952" s="86"/>
      <c r="Q952" s="82">
        <f t="array" ref="Q952">IF(A952="", "", (IFNA(IF(A952="", "", INDEX(UpdateSheet!$K:$K, MATCH(1, (UpdateSheet!$G:$G=MAXIFS(UpdateSheet!$G:$G, UpdateSheet!$H:$H, G952, UpdateSheet!$I:$I, J952, UpdateSheet!$G:$G, "&lt;=" &amp; D952)) * (UpdateSheet!$H:$H=G952) *(UpdateSheet!$I:$I=J952), 0))), "")) +
(IFNA(IF(A952="", "", INDEX(UpdateSheet!$O:$O, MATCH(1, (UpdateSheet!$G:$G=MAXIFS(UpdateSheet!$G:$G, UpdateSheet!$M:$M, K952,UpdateSheet!$N:$N, N952, UpdateSheet!$G:$G, "&lt;=" &amp; D952)) * (UpdateSheet!$M:$M=K952) *(UpdateSheet!$N:$N=N952), 0))), ""))
)
</f>
        <v>35500</v>
      </c>
      <c r="R952" s="81">
        <v>26000.0</v>
      </c>
      <c r="S952" s="63" t="str">
        <f t="shared" ref="S952:S954" si="87">if(A952="","","Pending")</f>
        <v>Pending</v>
      </c>
      <c r="T952" s="87"/>
      <c r="U952" s="84" t="s">
        <v>97</v>
      </c>
      <c r="V952" s="84" t="s">
        <v>97</v>
      </c>
      <c r="W952" s="85" t="b">
        <f t="shared" si="1"/>
        <v>0</v>
      </c>
      <c r="X952" s="63"/>
      <c r="Y952" s="53" t="s">
        <v>1499</v>
      </c>
      <c r="Z952" s="63" t="s">
        <v>1462</v>
      </c>
    </row>
    <row r="953">
      <c r="A953" s="75" t="s">
        <v>372</v>
      </c>
      <c r="B953" s="94">
        <v>8.037486411E9</v>
      </c>
      <c r="C953" s="75" t="s">
        <v>131</v>
      </c>
      <c r="D953" s="76">
        <v>45969.58554398148</v>
      </c>
      <c r="E953" s="75" t="s">
        <v>87</v>
      </c>
      <c r="F953" s="75" t="s">
        <v>129</v>
      </c>
      <c r="G953" s="77" t="s">
        <v>14</v>
      </c>
      <c r="H953" s="77">
        <v>1.0</v>
      </c>
      <c r="I953" s="80"/>
      <c r="J953" s="77">
        <v>1.0</v>
      </c>
      <c r="K953" s="79" t="s">
        <v>97</v>
      </c>
      <c r="L953" s="79"/>
      <c r="M953" s="80"/>
      <c r="N953" s="79"/>
      <c r="O953" s="81">
        <f t="array" ref="O953">IF(A953="", "", (IFNA(IF(A953="", "", INDEX(UpdateSheet!$L:$L, MATCH(1, (UpdateSheet!$G:$G=MAXIFS(UpdateSheet!$G:$G, UpdateSheet!$H:$H, G953, UpdateSheet!$G:$G, "&lt;=" &amp; D953)) * (UpdateSheet!$H:$H=G953), 0))), "") * J953) +
(IFNA(IF(A953="", "", INDEX(UpdateSheet!$P:$P, MATCH(1, (UpdateSheet!$G:$G=MAXIFS(UpdateSheet!$G:$G, UpdateSheet!$M:$M, K953, UpdateSheet!$G:$G, "&lt;=" &amp; D953)) * (UpdateSheet!$M:$M=K953), 0))), "") * N953)
)
</f>
        <v>9500</v>
      </c>
      <c r="P953" s="86"/>
      <c r="Q953" s="82">
        <f t="array" ref="Q953">IF(A953="", "", (IFNA(IF(A953="", "", INDEX(UpdateSheet!$K:$K, MATCH(1, (UpdateSheet!$G:$G=MAXIFS(UpdateSheet!$G:$G, UpdateSheet!$H:$H, G953, UpdateSheet!$I:$I, J953, UpdateSheet!$G:$G, "&lt;=" &amp; D953)) * (UpdateSheet!$H:$H=G953) *(UpdateSheet!$I:$I=J953), 0))), "")) +
(IFNA(IF(A953="", "", INDEX(UpdateSheet!$O:$O, MATCH(1, (UpdateSheet!$G:$G=MAXIFS(UpdateSheet!$G:$G, UpdateSheet!$M:$M, K953,UpdateSheet!$N:$N, N953, UpdateSheet!$G:$G, "&lt;=" &amp; D953)) * (UpdateSheet!$M:$M=K953) *(UpdateSheet!$N:$N=N953), 0))), ""))
)
</f>
        <v>35500</v>
      </c>
      <c r="R953" s="81">
        <v>26000.0</v>
      </c>
      <c r="S953" s="63" t="str">
        <f t="shared" si="87"/>
        <v>Pending</v>
      </c>
      <c r="T953" s="87"/>
      <c r="U953" s="84" t="s">
        <v>97</v>
      </c>
      <c r="V953" s="84" t="s">
        <v>97</v>
      </c>
      <c r="W953" s="85" t="b">
        <f t="shared" si="1"/>
        <v>0</v>
      </c>
      <c r="X953" s="63"/>
      <c r="Y953" s="53" t="s">
        <v>1500</v>
      </c>
      <c r="Z953" s="63" t="s">
        <v>1462</v>
      </c>
    </row>
    <row r="954">
      <c r="A954" s="75" t="s">
        <v>1501</v>
      </c>
      <c r="B954" s="94">
        <v>7.085450642E9</v>
      </c>
      <c r="C954" s="75" t="s">
        <v>799</v>
      </c>
      <c r="D954" s="76">
        <v>45969.65424768519</v>
      </c>
      <c r="E954" s="75" t="s">
        <v>87</v>
      </c>
      <c r="F954" s="75" t="s">
        <v>129</v>
      </c>
      <c r="G954" s="77" t="s">
        <v>14</v>
      </c>
      <c r="H954" s="77">
        <v>1.0</v>
      </c>
      <c r="I954" s="80"/>
      <c r="J954" s="77">
        <v>1.0</v>
      </c>
      <c r="K954" s="79" t="s">
        <v>97</v>
      </c>
      <c r="L954" s="79"/>
      <c r="M954" s="80"/>
      <c r="N954" s="79"/>
      <c r="O954" s="81">
        <f t="array" ref="O954">IF(A954="", "", (IFNA(IF(A954="", "", INDEX(UpdateSheet!$L:$L, MATCH(1, (UpdateSheet!$G:$G=MAXIFS(UpdateSheet!$G:$G, UpdateSheet!$H:$H, G954, UpdateSheet!$G:$G, "&lt;=" &amp; D954)) * (UpdateSheet!$H:$H=G954), 0))), "") * J954) +
(IFNA(IF(A954="", "", INDEX(UpdateSheet!$P:$P, MATCH(1, (UpdateSheet!$G:$G=MAXIFS(UpdateSheet!$G:$G, UpdateSheet!$M:$M, K954, UpdateSheet!$G:$G, "&lt;=" &amp; D954)) * (UpdateSheet!$M:$M=K954), 0))), "") * N954)
)
</f>
        <v>9500</v>
      </c>
      <c r="P954" s="86"/>
      <c r="Q954" s="82">
        <f t="array" ref="Q954">IF(A954="", "", (IFNA(IF(A954="", "", INDEX(UpdateSheet!$K:$K, MATCH(1, (UpdateSheet!$G:$G=MAXIFS(UpdateSheet!$G:$G, UpdateSheet!$H:$H, G954, UpdateSheet!$I:$I, J954, UpdateSheet!$G:$G, "&lt;=" &amp; D954)) * (UpdateSheet!$H:$H=G954) *(UpdateSheet!$I:$I=J954), 0))), "")) +
(IFNA(IF(A954="", "", INDEX(UpdateSheet!$O:$O, MATCH(1, (UpdateSheet!$G:$G=MAXIFS(UpdateSheet!$G:$G, UpdateSheet!$M:$M, K954,UpdateSheet!$N:$N, N954, UpdateSheet!$G:$G, "&lt;=" &amp; D954)) * (UpdateSheet!$M:$M=K954) *(UpdateSheet!$N:$N=N954), 0))), ""))
)
</f>
        <v>35500</v>
      </c>
      <c r="R954" s="81">
        <v>26000.0</v>
      </c>
      <c r="S954" s="63" t="str">
        <f t="shared" si="87"/>
        <v>Pending</v>
      </c>
      <c r="T954" s="87"/>
      <c r="U954" s="84" t="s">
        <v>97</v>
      </c>
      <c r="V954" s="84" t="s">
        <v>97</v>
      </c>
      <c r="W954" s="85" t="b">
        <f t="shared" si="1"/>
        <v>0</v>
      </c>
      <c r="X954" s="63"/>
      <c r="Y954" s="53" t="s">
        <v>1502</v>
      </c>
      <c r="Z954" s="63" t="s">
        <v>1163</v>
      </c>
    </row>
    <row r="955">
      <c r="A955" s="75" t="s">
        <v>1503</v>
      </c>
      <c r="B955" s="94">
        <v>7.065660887E9</v>
      </c>
      <c r="C955" s="75" t="s">
        <v>1504</v>
      </c>
      <c r="D955" s="76">
        <v>45969.82178240741</v>
      </c>
      <c r="E955" s="75" t="s">
        <v>87</v>
      </c>
      <c r="F955" s="75" t="s">
        <v>129</v>
      </c>
      <c r="G955" s="77" t="s">
        <v>14</v>
      </c>
      <c r="H955" s="77">
        <v>1.0</v>
      </c>
      <c r="I955" s="80"/>
      <c r="J955" s="77">
        <v>1.0</v>
      </c>
      <c r="K955" s="79" t="s">
        <v>19</v>
      </c>
      <c r="L955" s="79">
        <v>50.0</v>
      </c>
      <c r="M955" s="80"/>
      <c r="N955" s="79">
        <v>50.0</v>
      </c>
      <c r="O955" s="81">
        <f t="array" ref="O955">IF(A955="", "", (IFNA(IF(A955="", "", INDEX(UpdateSheet!$L:$L, MATCH(1, (UpdateSheet!$G:$G=MAXIFS(UpdateSheet!$G:$G, UpdateSheet!$H:$H, G955, UpdateSheet!$G:$G, "&lt;=" &amp; D955)) * (UpdateSheet!$H:$H=G955), 0))), "") * J955) +
(IFNA(IF(A955="", "", INDEX(UpdateSheet!$P:$P, MATCH(1, (UpdateSheet!$G:$G=MAXIFS(UpdateSheet!$G:$G, UpdateSheet!$M:$M, K955, UpdateSheet!$G:$G, "&lt;=" &amp; D955)) * (UpdateSheet!$M:$M=K955), 0))), "") * N955)
)
</f>
        <v>17000</v>
      </c>
      <c r="P955" s="86"/>
      <c r="Q955" s="82">
        <f t="array" ref="Q955">IF(A955="", "", (IFNA(IF(A955="", "", INDEX(UpdateSheet!$K:$K, MATCH(1, (UpdateSheet!$G:$G=MAXIFS(UpdateSheet!$G:$G, UpdateSheet!$H:$H, G955, UpdateSheet!$I:$I, J955, UpdateSheet!$G:$G, "&lt;=" &amp; D955)) * (UpdateSheet!$H:$H=G955) *(UpdateSheet!$I:$I=J955), 0))), "")) +
(IFNA(IF(A955="", "", INDEX(UpdateSheet!$O:$O, MATCH(1, (UpdateSheet!$G:$G=MAXIFS(UpdateSheet!$G:$G, UpdateSheet!$M:$M, K955,UpdateSheet!$N:$N, N955, UpdateSheet!$G:$G, "&lt;=" &amp; D955)) * (UpdateSheet!$M:$M=K955) *(UpdateSheet!$N:$N=N955), 0))), ""))
)
</f>
        <v>66000</v>
      </c>
      <c r="R955" s="81">
        <v>49000.0</v>
      </c>
      <c r="S955" s="53" t="s">
        <v>126</v>
      </c>
      <c r="T955" s="87"/>
      <c r="U955" s="84" t="s">
        <v>97</v>
      </c>
      <c r="V955" s="84" t="s">
        <v>97</v>
      </c>
      <c r="W955" s="85" t="b">
        <f t="shared" si="1"/>
        <v>0</v>
      </c>
      <c r="X955" s="63"/>
      <c r="Y955" s="53" t="s">
        <v>1505</v>
      </c>
      <c r="Z955" s="63" t="s">
        <v>1462</v>
      </c>
    </row>
    <row r="956">
      <c r="A956" s="75" t="s">
        <v>1506</v>
      </c>
      <c r="B956" s="94">
        <v>8.037081225E9</v>
      </c>
      <c r="C956" s="75" t="s">
        <v>131</v>
      </c>
      <c r="D956" s="76">
        <v>45976.36724537037</v>
      </c>
      <c r="E956" s="75" t="s">
        <v>87</v>
      </c>
      <c r="F956" s="75" t="s">
        <v>129</v>
      </c>
      <c r="G956" s="77" t="s">
        <v>14</v>
      </c>
      <c r="H956" s="77">
        <v>2.0</v>
      </c>
      <c r="I956" s="80"/>
      <c r="J956" s="77">
        <v>2.0</v>
      </c>
      <c r="K956" s="79" t="s">
        <v>97</v>
      </c>
      <c r="L956" s="79"/>
      <c r="M956" s="80"/>
      <c r="N956" s="79"/>
      <c r="O956" s="81">
        <f t="array" ref="O956">IF(A956="", "", (IFNA(IF(A956="", "", INDEX(UpdateSheet!$L:$L, MATCH(1, (UpdateSheet!$G:$G=MAXIFS(UpdateSheet!$G:$G, UpdateSheet!$H:$H, G956, UpdateSheet!$G:$G, "&lt;=" &amp; D956)) * (UpdateSheet!$H:$H=G956), 0))), "") * J956) +
(IFNA(IF(A956="", "", INDEX(UpdateSheet!$P:$P, MATCH(1, (UpdateSheet!$G:$G=MAXIFS(UpdateSheet!$G:$G, UpdateSheet!$M:$M, K956, UpdateSheet!$G:$G, "&lt;=" &amp; D956)) * (UpdateSheet!$M:$M=K956), 0))), "") * N956)
)
</f>
        <v>19000</v>
      </c>
      <c r="P956" s="55">
        <v>6000.0</v>
      </c>
      <c r="Q956" s="82">
        <f t="array" ref="Q956">IF(A956="", "", (IFNA(IF(A956="", "", INDEX(UpdateSheet!$K:$K, MATCH(1, (UpdateSheet!$G:$G=MAXIFS(UpdateSheet!$G:$G, UpdateSheet!$H:$H, G956, UpdateSheet!$I:$I, J956, UpdateSheet!$G:$G, "&lt;=" &amp; D956)) * (UpdateSheet!$H:$H=G956) *(UpdateSheet!$I:$I=J956), 0))), "")) +
(IFNA(IF(A956="", "", INDEX(UpdateSheet!$O:$O, MATCH(1, (UpdateSheet!$G:$G=MAXIFS(UpdateSheet!$G:$G, UpdateSheet!$M:$M, K956,UpdateSheet!$N:$N, N956, UpdateSheet!$G:$G, "&lt;=" &amp; D956)) * (UpdateSheet!$M:$M=K956) *(UpdateSheet!$N:$N=N956), 0))), ""))
)
</f>
        <v>49500</v>
      </c>
      <c r="R956" s="81">
        <v>24500.0</v>
      </c>
      <c r="S956" s="53" t="s">
        <v>72</v>
      </c>
      <c r="T956" s="83">
        <v>45976.0</v>
      </c>
      <c r="U956" s="84" t="s">
        <v>87</v>
      </c>
      <c r="V956" s="84" t="s">
        <v>129</v>
      </c>
      <c r="W956" s="85" t="b">
        <f t="shared" si="1"/>
        <v>1</v>
      </c>
      <c r="X956" s="53" t="s">
        <v>55</v>
      </c>
      <c r="Y956" s="63"/>
      <c r="Z956" s="63" t="s">
        <v>1163</v>
      </c>
    </row>
    <row r="957">
      <c r="A957" s="75" t="s">
        <v>1507</v>
      </c>
      <c r="B957" s="94">
        <v>7.068073596E9</v>
      </c>
      <c r="C957" s="75" t="s">
        <v>12</v>
      </c>
      <c r="D957" s="76">
        <v>45976.696377314816</v>
      </c>
      <c r="E957" s="75" t="s">
        <v>87</v>
      </c>
      <c r="F957" s="75" t="s">
        <v>129</v>
      </c>
      <c r="G957" s="77" t="s">
        <v>14</v>
      </c>
      <c r="H957" s="77">
        <v>1.0</v>
      </c>
      <c r="I957" s="80"/>
      <c r="J957" s="77">
        <v>1.0</v>
      </c>
      <c r="K957" s="79" t="s">
        <v>97</v>
      </c>
      <c r="L957" s="79"/>
      <c r="M957" s="80"/>
      <c r="N957" s="79"/>
      <c r="O957" s="81">
        <f t="array" ref="O957">IF(A957="", "", (IFNA(IF(A957="", "", INDEX(UpdateSheet!$L:$L, MATCH(1, (UpdateSheet!$G:$G=MAXIFS(UpdateSheet!$G:$G, UpdateSheet!$H:$H, G957, UpdateSheet!$G:$G, "&lt;=" &amp; D957)) * (UpdateSheet!$H:$H=G957), 0))), "") * J957) +
(IFNA(IF(A957="", "", INDEX(UpdateSheet!$P:$P, MATCH(1, (UpdateSheet!$G:$G=MAXIFS(UpdateSheet!$G:$G, UpdateSheet!$M:$M, K957, UpdateSheet!$G:$G, "&lt;=" &amp; D957)) * (UpdateSheet!$M:$M=K957), 0))), "") * N957)
)
</f>
        <v>9500</v>
      </c>
      <c r="P957" s="86"/>
      <c r="Q957" s="82">
        <f t="array" ref="Q957">IF(A957="", "", (IFNA(IF(A957="", "", INDEX(UpdateSheet!$K:$K, MATCH(1, (UpdateSheet!$G:$G=MAXIFS(UpdateSheet!$G:$G, UpdateSheet!$H:$H, G957, UpdateSheet!$I:$I, J957, UpdateSheet!$G:$G, "&lt;=" &amp; D957)) * (UpdateSheet!$H:$H=G957) *(UpdateSheet!$I:$I=J957), 0))), "")) +
(IFNA(IF(A957="", "", INDEX(UpdateSheet!$O:$O, MATCH(1, (UpdateSheet!$G:$G=MAXIFS(UpdateSheet!$G:$G, UpdateSheet!$M:$M, K957,UpdateSheet!$N:$N, N957, UpdateSheet!$G:$G, "&lt;=" &amp; D957)) * (UpdateSheet!$M:$M=K957) *(UpdateSheet!$N:$N=N957), 0))), ""))
)
</f>
        <v>35500</v>
      </c>
      <c r="R957" s="81">
        <v>26000.0</v>
      </c>
      <c r="S957" s="63" t="str">
        <f t="shared" ref="S957:S958" si="88">if(A957="","","Pending")</f>
        <v>Pending</v>
      </c>
      <c r="T957" s="87"/>
      <c r="U957" s="84" t="s">
        <v>97</v>
      </c>
      <c r="V957" s="84" t="s">
        <v>97</v>
      </c>
      <c r="W957" s="85" t="b">
        <f t="shared" si="1"/>
        <v>0</v>
      </c>
      <c r="X957" s="63"/>
      <c r="Y957" s="53" t="s">
        <v>1508</v>
      </c>
      <c r="Z957" s="63" t="s">
        <v>1163</v>
      </c>
    </row>
    <row r="958">
      <c r="A958" s="75" t="s">
        <v>1509</v>
      </c>
      <c r="B958" s="94">
        <v>8.0334225E9</v>
      </c>
      <c r="C958" s="75" t="s">
        <v>18</v>
      </c>
      <c r="D958" s="76">
        <v>45977.185057870374</v>
      </c>
      <c r="E958" s="75" t="s">
        <v>87</v>
      </c>
      <c r="F958" s="75" t="s">
        <v>129</v>
      </c>
      <c r="G958" s="77" t="s">
        <v>14</v>
      </c>
      <c r="H958" s="77">
        <v>4.0</v>
      </c>
      <c r="I958" s="80"/>
      <c r="J958" s="77">
        <v>4.0</v>
      </c>
      <c r="K958" s="79" t="s">
        <v>97</v>
      </c>
      <c r="L958" s="79"/>
      <c r="M958" s="80"/>
      <c r="N958" s="79"/>
      <c r="O958" s="81">
        <f t="array" ref="O958">IF(A958="", "", (IFNA(IF(A958="", "", INDEX(UpdateSheet!$L:$L, MATCH(1, (UpdateSheet!$G:$G=MAXIFS(UpdateSheet!$G:$G, UpdateSheet!$H:$H, G958, UpdateSheet!$G:$G, "&lt;=" &amp; D958)) * (UpdateSheet!$H:$H=G958), 0))), "") * J958) +
(IFNA(IF(A958="", "", INDEX(UpdateSheet!$P:$P, MATCH(1, (UpdateSheet!$G:$G=MAXIFS(UpdateSheet!$G:$G, UpdateSheet!$M:$M, K958, UpdateSheet!$G:$G, "&lt;=" &amp; D958)) * (UpdateSheet!$M:$M=K958), 0))), "") * N958)
)
</f>
        <v>38000</v>
      </c>
      <c r="P958" s="86"/>
      <c r="Q958" s="82">
        <f t="array" ref="Q958">IF(A958="", "", (IFNA(IF(A958="", "", INDEX(UpdateSheet!$K:$K, MATCH(1, (UpdateSheet!$G:$G=MAXIFS(UpdateSheet!$G:$G, UpdateSheet!$H:$H, G958, UpdateSheet!$I:$I, J958, UpdateSheet!$G:$G, "&lt;=" &amp; D958)) * (UpdateSheet!$H:$H=G958) *(UpdateSheet!$I:$I=J958), 0))), "")) +
(IFNA(IF(A958="", "", INDEX(UpdateSheet!$O:$O, MATCH(1, (UpdateSheet!$G:$G=MAXIFS(UpdateSheet!$G:$G, UpdateSheet!$M:$M, K958,UpdateSheet!$N:$N, N958, UpdateSheet!$G:$G, "&lt;=" &amp; D958)) * (UpdateSheet!$M:$M=K958) *(UpdateSheet!$N:$N=N958), 0))), ""))
)
</f>
        <v>82500</v>
      </c>
      <c r="R958" s="81">
        <v>44500.0</v>
      </c>
      <c r="S958" s="63" t="str">
        <f t="shared" si="88"/>
        <v>Pending</v>
      </c>
      <c r="T958" s="87"/>
      <c r="U958" s="84" t="s">
        <v>97</v>
      </c>
      <c r="V958" s="84" t="s">
        <v>97</v>
      </c>
      <c r="W958" s="85" t="b">
        <f t="shared" si="1"/>
        <v>0</v>
      </c>
      <c r="X958" s="63"/>
      <c r="Y958" s="53" t="s">
        <v>1510</v>
      </c>
      <c r="Z958" s="63" t="s">
        <v>1163</v>
      </c>
    </row>
    <row r="959">
      <c r="A959" s="75" t="s">
        <v>1511</v>
      </c>
      <c r="B959" s="94">
        <v>8.066781133E9</v>
      </c>
      <c r="C959" s="75" t="s">
        <v>12</v>
      </c>
      <c r="D959" s="76">
        <v>45979.22760416666</v>
      </c>
      <c r="E959" s="75" t="s">
        <v>87</v>
      </c>
      <c r="F959" s="75" t="s">
        <v>129</v>
      </c>
      <c r="G959" s="77" t="s">
        <v>14</v>
      </c>
      <c r="H959" s="77">
        <v>1.0</v>
      </c>
      <c r="I959" s="80"/>
      <c r="J959" s="77">
        <v>1.0</v>
      </c>
      <c r="K959" s="79" t="s">
        <v>19</v>
      </c>
      <c r="L959" s="79">
        <v>50.0</v>
      </c>
      <c r="M959" s="80"/>
      <c r="N959" s="79">
        <v>50.0</v>
      </c>
      <c r="O959" s="81">
        <f t="array" ref="O959">IF(A959="", "", (IFNA(IF(A959="", "", INDEX(UpdateSheet!$L:$L, MATCH(1, (UpdateSheet!$G:$G=MAXIFS(UpdateSheet!$G:$G, UpdateSheet!$H:$H, G959, UpdateSheet!$G:$G, "&lt;=" &amp; D959)) * (UpdateSheet!$H:$H=G959), 0))), "") * J959) +
(IFNA(IF(A959="", "", INDEX(UpdateSheet!$P:$P, MATCH(1, (UpdateSheet!$G:$G=MAXIFS(UpdateSheet!$G:$G, UpdateSheet!$M:$M, K959, UpdateSheet!$G:$G, "&lt;=" &amp; D959)) * (UpdateSheet!$M:$M=K959), 0))), "") * N959)
)
</f>
        <v>17000</v>
      </c>
      <c r="P959" s="55">
        <v>4000.0</v>
      </c>
      <c r="Q959" s="82">
        <f t="array" ref="Q959">IF(A959="", "", (IFNA(IF(A959="", "", INDEX(UpdateSheet!$K:$K, MATCH(1, (UpdateSheet!$G:$G=MAXIFS(UpdateSheet!$G:$G, UpdateSheet!$H:$H, G959, UpdateSheet!$I:$I, J959, UpdateSheet!$G:$G, "&lt;=" &amp; D959)) * (UpdateSheet!$H:$H=G959) *(UpdateSheet!$I:$I=J959), 0))), "")) +
(IFNA(IF(A959="", "", INDEX(UpdateSheet!$O:$O, MATCH(1, (UpdateSheet!$G:$G=MAXIFS(UpdateSheet!$G:$G, UpdateSheet!$M:$M, K959,UpdateSheet!$N:$N, N959, UpdateSheet!$G:$G, "&lt;=" &amp; D959)) * (UpdateSheet!$M:$M=K959) *(UpdateSheet!$N:$N=N959), 0))), ""))
)
</f>
        <v>66000</v>
      </c>
      <c r="R959" s="81">
        <v>45000.0</v>
      </c>
      <c r="S959" s="53" t="s">
        <v>72</v>
      </c>
      <c r="T959" s="83">
        <v>45979.0</v>
      </c>
      <c r="U959" s="84" t="s">
        <v>87</v>
      </c>
      <c r="V959" s="84" t="s">
        <v>129</v>
      </c>
      <c r="W959" s="85" t="b">
        <f t="shared" si="1"/>
        <v>1</v>
      </c>
      <c r="X959" s="53" t="s">
        <v>11</v>
      </c>
      <c r="Y959" s="63"/>
      <c r="Z959" s="63" t="s">
        <v>1163</v>
      </c>
    </row>
    <row r="960">
      <c r="A960" s="75" t="s">
        <v>1512</v>
      </c>
      <c r="B960" s="94">
        <v>7.030563761E9</v>
      </c>
      <c r="C960" s="75" t="s">
        <v>149</v>
      </c>
      <c r="D960" s="76">
        <v>45979.25991898148</v>
      </c>
      <c r="E960" s="75" t="s">
        <v>87</v>
      </c>
      <c r="F960" s="75" t="s">
        <v>129</v>
      </c>
      <c r="G960" s="77" t="s">
        <v>14</v>
      </c>
      <c r="H960" s="77">
        <v>1.0</v>
      </c>
      <c r="I960" s="80"/>
      <c r="J960" s="77">
        <v>1.0</v>
      </c>
      <c r="K960" s="79" t="s">
        <v>97</v>
      </c>
      <c r="L960" s="79"/>
      <c r="M960" s="80"/>
      <c r="N960" s="79"/>
      <c r="O960" s="81">
        <f t="array" ref="O960">IF(A960="", "", (IFNA(IF(A960="", "", INDEX(UpdateSheet!$L:$L, MATCH(1, (UpdateSheet!$G:$G=MAXIFS(UpdateSheet!$G:$G, UpdateSheet!$H:$H, G960, UpdateSheet!$G:$G, "&lt;=" &amp; D960)) * (UpdateSheet!$H:$H=G960), 0))), "") * J960) +
(IFNA(IF(A960="", "", INDEX(UpdateSheet!$P:$P, MATCH(1, (UpdateSheet!$G:$G=MAXIFS(UpdateSheet!$G:$G, UpdateSheet!$M:$M, K960, UpdateSheet!$G:$G, "&lt;=" &amp; D960)) * (UpdateSheet!$M:$M=K960), 0))), "") * N960)
)
</f>
        <v>9500</v>
      </c>
      <c r="P960" s="86"/>
      <c r="Q960" s="82">
        <f t="array" ref="Q960">IF(A960="", "", (IFNA(IF(A960="", "", INDEX(UpdateSheet!$K:$K, MATCH(1, (UpdateSheet!$G:$G=MAXIFS(UpdateSheet!$G:$G, UpdateSheet!$H:$H, G960, UpdateSheet!$I:$I, J960, UpdateSheet!$G:$G, "&lt;=" &amp; D960)) * (UpdateSheet!$H:$H=G960) *(UpdateSheet!$I:$I=J960), 0))), "")) +
(IFNA(IF(A960="", "", INDEX(UpdateSheet!$O:$O, MATCH(1, (UpdateSheet!$G:$G=MAXIFS(UpdateSheet!$G:$G, UpdateSheet!$M:$M, K960,UpdateSheet!$N:$N, N960, UpdateSheet!$G:$G, "&lt;=" &amp; D960)) * (UpdateSheet!$M:$M=K960) *(UpdateSheet!$N:$N=N960), 0))), ""))
)
</f>
        <v>35500</v>
      </c>
      <c r="R960" s="81">
        <v>26000.0</v>
      </c>
      <c r="S960" s="63" t="str">
        <f t="shared" ref="S960:S963" si="89">if(A960="","","Pending")</f>
        <v>Pending</v>
      </c>
      <c r="T960" s="87"/>
      <c r="U960" s="84" t="s">
        <v>97</v>
      </c>
      <c r="V960" s="84" t="s">
        <v>97</v>
      </c>
      <c r="W960" s="85" t="b">
        <f t="shared" si="1"/>
        <v>0</v>
      </c>
      <c r="X960" s="63"/>
      <c r="Y960" s="53" t="s">
        <v>1513</v>
      </c>
      <c r="Z960" s="63" t="s">
        <v>1163</v>
      </c>
    </row>
    <row r="961">
      <c r="A961" s="75" t="s">
        <v>1514</v>
      </c>
      <c r="B961" s="94">
        <v>8.034403656E9</v>
      </c>
      <c r="C961" s="75" t="s">
        <v>12</v>
      </c>
      <c r="D961" s="76">
        <v>45979.2706712963</v>
      </c>
      <c r="E961" s="75" t="s">
        <v>87</v>
      </c>
      <c r="F961" s="75" t="s">
        <v>129</v>
      </c>
      <c r="G961" s="77" t="s">
        <v>14</v>
      </c>
      <c r="H961" s="77">
        <v>1.0</v>
      </c>
      <c r="I961" s="80"/>
      <c r="J961" s="77">
        <v>1.0</v>
      </c>
      <c r="K961" s="79" t="s">
        <v>97</v>
      </c>
      <c r="L961" s="79"/>
      <c r="M961" s="80"/>
      <c r="N961" s="79"/>
      <c r="O961" s="81">
        <f t="array" ref="O961">IF(A961="", "", (IFNA(IF(A961="", "", INDEX(UpdateSheet!$L:$L, MATCH(1, (UpdateSheet!$G:$G=MAXIFS(UpdateSheet!$G:$G, UpdateSheet!$H:$H, G961, UpdateSheet!$G:$G, "&lt;=" &amp; D961)) * (UpdateSheet!$H:$H=G961), 0))), "") * J961) +
(IFNA(IF(A961="", "", INDEX(UpdateSheet!$P:$P, MATCH(1, (UpdateSheet!$G:$G=MAXIFS(UpdateSheet!$G:$G, UpdateSheet!$M:$M, K961, UpdateSheet!$G:$G, "&lt;=" &amp; D961)) * (UpdateSheet!$M:$M=K961), 0))), "") * N961)
)
</f>
        <v>9500</v>
      </c>
      <c r="P961" s="86"/>
      <c r="Q961" s="82">
        <f t="array" ref="Q961">IF(A961="", "", (IFNA(IF(A961="", "", INDEX(UpdateSheet!$K:$K, MATCH(1, (UpdateSheet!$G:$G=MAXIFS(UpdateSheet!$G:$G, UpdateSheet!$H:$H, G961, UpdateSheet!$I:$I, J961, UpdateSheet!$G:$G, "&lt;=" &amp; D961)) * (UpdateSheet!$H:$H=G961) *(UpdateSheet!$I:$I=J961), 0))), "")) +
(IFNA(IF(A961="", "", INDEX(UpdateSheet!$O:$O, MATCH(1, (UpdateSheet!$G:$G=MAXIFS(UpdateSheet!$G:$G, UpdateSheet!$M:$M, K961,UpdateSheet!$N:$N, N961, UpdateSheet!$G:$G, "&lt;=" &amp; D961)) * (UpdateSheet!$M:$M=K961) *(UpdateSheet!$N:$N=N961), 0))), ""))
)
</f>
        <v>35500</v>
      </c>
      <c r="R961" s="81">
        <v>26000.0</v>
      </c>
      <c r="S961" s="63" t="str">
        <f t="shared" si="89"/>
        <v>Pending</v>
      </c>
      <c r="T961" s="87"/>
      <c r="U961" s="84" t="s">
        <v>97</v>
      </c>
      <c r="V961" s="84" t="s">
        <v>97</v>
      </c>
      <c r="W961" s="85" t="b">
        <f t="shared" si="1"/>
        <v>0</v>
      </c>
      <c r="X961" s="63"/>
      <c r="Y961" s="53" t="s">
        <v>1515</v>
      </c>
      <c r="Z961" s="63" t="s">
        <v>1163</v>
      </c>
    </row>
    <row r="962">
      <c r="A962" s="75" t="s">
        <v>1516</v>
      </c>
      <c r="B962" s="94">
        <v>9.042094305E9</v>
      </c>
      <c r="C962" s="75" t="s">
        <v>131</v>
      </c>
      <c r="D962" s="76">
        <v>45979.27931712963</v>
      </c>
      <c r="E962" s="75" t="s">
        <v>87</v>
      </c>
      <c r="F962" s="75" t="s">
        <v>129</v>
      </c>
      <c r="G962" s="77" t="s">
        <v>14</v>
      </c>
      <c r="H962" s="77">
        <v>2.0</v>
      </c>
      <c r="I962" s="80"/>
      <c r="J962" s="77">
        <v>2.0</v>
      </c>
      <c r="K962" s="79" t="s">
        <v>19</v>
      </c>
      <c r="L962" s="79">
        <v>100.0</v>
      </c>
      <c r="M962" s="80"/>
      <c r="N962" s="79">
        <v>100.0</v>
      </c>
      <c r="O962" s="81">
        <f t="array" ref="O962">IF(A962="", "", (IFNA(IF(A962="", "", INDEX(UpdateSheet!$L:$L, MATCH(1, (UpdateSheet!$G:$G=MAXIFS(UpdateSheet!$G:$G, UpdateSheet!$H:$H, G962, UpdateSheet!$G:$G, "&lt;=" &amp; D962)) * (UpdateSheet!$H:$H=G962), 0))), "") * J962) +
(IFNA(IF(A962="", "", INDEX(UpdateSheet!$P:$P, MATCH(1, (UpdateSheet!$G:$G=MAXIFS(UpdateSheet!$G:$G, UpdateSheet!$M:$M, K962, UpdateSheet!$G:$G, "&lt;=" &amp; D962)) * (UpdateSheet!$M:$M=K962), 0))), "") * N962)
)
</f>
        <v>34000</v>
      </c>
      <c r="P962" s="86"/>
      <c r="Q962" s="82">
        <f t="array" ref="Q962">IF(A962="", "", (IFNA(IF(A962="", "", INDEX(UpdateSheet!$K:$K, MATCH(1, (UpdateSheet!$G:$G=MAXIFS(UpdateSheet!$G:$G, UpdateSheet!$H:$H, G962, UpdateSheet!$I:$I, J962, UpdateSheet!$G:$G, "&lt;=" &amp; D962)) * (UpdateSheet!$H:$H=G962) *(UpdateSheet!$I:$I=J962), 0))), "")) +
(IFNA(IF(A962="", "", INDEX(UpdateSheet!$O:$O, MATCH(1, (UpdateSheet!$G:$G=MAXIFS(UpdateSheet!$G:$G, UpdateSheet!$M:$M, K962,UpdateSheet!$N:$N, N962, UpdateSheet!$G:$G, "&lt;=" &amp; D962)) * (UpdateSheet!$M:$M=K962) *(UpdateSheet!$N:$N=N962), 0))), ""))
)
</f>
        <v>101000</v>
      </c>
      <c r="R962" s="81">
        <v>67000.0</v>
      </c>
      <c r="S962" s="63" t="str">
        <f t="shared" si="89"/>
        <v>Pending</v>
      </c>
      <c r="T962" s="87"/>
      <c r="U962" s="84" t="s">
        <v>97</v>
      </c>
      <c r="V962" s="84" t="s">
        <v>97</v>
      </c>
      <c r="W962" s="85" t="b">
        <f t="shared" si="1"/>
        <v>0</v>
      </c>
      <c r="X962" s="63"/>
      <c r="Y962" s="53" t="s">
        <v>1517</v>
      </c>
      <c r="Z962" s="63" t="s">
        <v>1163</v>
      </c>
    </row>
    <row r="963">
      <c r="A963" s="75" t="s">
        <v>1518</v>
      </c>
      <c r="B963" s="94">
        <v>8.033090189E9</v>
      </c>
      <c r="C963" s="75" t="s">
        <v>131</v>
      </c>
      <c r="D963" s="76">
        <v>45979.32923611111</v>
      </c>
      <c r="E963" s="75" t="s">
        <v>87</v>
      </c>
      <c r="F963" s="75" t="s">
        <v>129</v>
      </c>
      <c r="G963" s="77" t="s">
        <v>14</v>
      </c>
      <c r="H963" s="77">
        <v>1.0</v>
      </c>
      <c r="I963" s="80"/>
      <c r="J963" s="77">
        <v>1.0</v>
      </c>
      <c r="K963" s="79" t="s">
        <v>97</v>
      </c>
      <c r="L963" s="79"/>
      <c r="M963" s="80"/>
      <c r="N963" s="79"/>
      <c r="O963" s="81">
        <f t="array" ref="O963">IF(A963="", "", (IFNA(IF(A963="", "", INDEX(UpdateSheet!$L:$L, MATCH(1, (UpdateSheet!$G:$G=MAXIFS(UpdateSheet!$G:$G, UpdateSheet!$H:$H, G963, UpdateSheet!$G:$G, "&lt;=" &amp; D963)) * (UpdateSheet!$H:$H=G963), 0))), "") * J963) +
(IFNA(IF(A963="", "", INDEX(UpdateSheet!$P:$P, MATCH(1, (UpdateSheet!$G:$G=MAXIFS(UpdateSheet!$G:$G, UpdateSheet!$M:$M, K963, UpdateSheet!$G:$G, "&lt;=" &amp; D963)) * (UpdateSheet!$M:$M=K963), 0))), "") * N963)
)
</f>
        <v>9500</v>
      </c>
      <c r="P963" s="86"/>
      <c r="Q963" s="82">
        <f t="array" ref="Q963">IF(A963="", "", (IFNA(IF(A963="", "", INDEX(UpdateSheet!$K:$K, MATCH(1, (UpdateSheet!$G:$G=MAXIFS(UpdateSheet!$G:$G, UpdateSheet!$H:$H, G963, UpdateSheet!$I:$I, J963, UpdateSheet!$G:$G, "&lt;=" &amp; D963)) * (UpdateSheet!$H:$H=G963) *(UpdateSheet!$I:$I=J963), 0))), "")) +
(IFNA(IF(A963="", "", INDEX(UpdateSheet!$O:$O, MATCH(1, (UpdateSheet!$G:$G=MAXIFS(UpdateSheet!$G:$G, UpdateSheet!$M:$M, K963,UpdateSheet!$N:$N, N963, UpdateSheet!$G:$G, "&lt;=" &amp; D963)) * (UpdateSheet!$M:$M=K963) *(UpdateSheet!$N:$N=N963), 0))), ""))
)
</f>
        <v>35500</v>
      </c>
      <c r="R963" s="81">
        <v>26000.0</v>
      </c>
      <c r="S963" s="63" t="str">
        <f t="shared" si="89"/>
        <v>Pending</v>
      </c>
      <c r="T963" s="87"/>
      <c r="U963" s="84" t="s">
        <v>97</v>
      </c>
      <c r="V963" s="84" t="s">
        <v>97</v>
      </c>
      <c r="W963" s="85" t="b">
        <f t="shared" si="1"/>
        <v>0</v>
      </c>
      <c r="X963" s="63"/>
      <c r="Y963" s="53" t="s">
        <v>1519</v>
      </c>
      <c r="Z963" s="63" t="s">
        <v>1163</v>
      </c>
    </row>
    <row r="964">
      <c r="A964" s="75" t="s">
        <v>1520</v>
      </c>
      <c r="B964" s="94">
        <v>8.036568459E9</v>
      </c>
      <c r="C964" s="75" t="s">
        <v>64</v>
      </c>
      <c r="D964" s="76">
        <v>45979.43938657407</v>
      </c>
      <c r="E964" s="75" t="s">
        <v>87</v>
      </c>
      <c r="F964" s="75" t="s">
        <v>129</v>
      </c>
      <c r="G964" s="77" t="s">
        <v>14</v>
      </c>
      <c r="H964" s="77">
        <v>2.0</v>
      </c>
      <c r="I964" s="80"/>
      <c r="J964" s="77">
        <v>2.0</v>
      </c>
      <c r="K964" s="79" t="s">
        <v>97</v>
      </c>
      <c r="L964" s="79"/>
      <c r="M964" s="80"/>
      <c r="N964" s="79"/>
      <c r="O964" s="81">
        <f t="array" ref="O964">IF(A964="", "", (IFNA(IF(A964="", "", INDEX(UpdateSheet!$L:$L, MATCH(1, (UpdateSheet!$G:$G=MAXIFS(UpdateSheet!$G:$G, UpdateSheet!$H:$H, G964, UpdateSheet!$G:$G, "&lt;=" &amp; D964)) * (UpdateSheet!$H:$H=G964), 0))), "") * J964) +
(IFNA(IF(A964="", "", INDEX(UpdateSheet!$P:$P, MATCH(1, (UpdateSheet!$G:$G=MAXIFS(UpdateSheet!$G:$G, UpdateSheet!$M:$M, K964, UpdateSheet!$G:$G, "&lt;=" &amp; D964)) * (UpdateSheet!$M:$M=K964), 0))), "") * N964)
)
</f>
        <v>19000</v>
      </c>
      <c r="P964" s="55">
        <v>4500.0</v>
      </c>
      <c r="Q964" s="82">
        <f t="array" ref="Q964">IF(A964="", "", (IFNA(IF(A964="", "", INDEX(UpdateSheet!$K:$K, MATCH(1, (UpdateSheet!$G:$G=MAXIFS(UpdateSheet!$G:$G, UpdateSheet!$H:$H, G964, UpdateSheet!$I:$I, J964, UpdateSheet!$G:$G, "&lt;=" &amp; D964)) * (UpdateSheet!$H:$H=G964) *(UpdateSheet!$I:$I=J964), 0))), "")) +
(IFNA(IF(A964="", "", INDEX(UpdateSheet!$O:$O, MATCH(1, (UpdateSheet!$G:$G=MAXIFS(UpdateSheet!$G:$G, UpdateSheet!$M:$M, K964,UpdateSheet!$N:$N, N964, UpdateSheet!$G:$G, "&lt;=" &amp; D964)) * (UpdateSheet!$M:$M=K964) *(UpdateSheet!$N:$N=N964), 0))), ""))
)
</f>
        <v>49500</v>
      </c>
      <c r="R964" s="81">
        <v>26000.0</v>
      </c>
      <c r="S964" s="53" t="s">
        <v>72</v>
      </c>
      <c r="T964" s="83">
        <v>45979.0</v>
      </c>
      <c r="U964" s="84" t="s">
        <v>87</v>
      </c>
      <c r="V964" s="84" t="s">
        <v>129</v>
      </c>
      <c r="W964" s="85" t="b">
        <f t="shared" si="1"/>
        <v>1</v>
      </c>
      <c r="X964" s="53" t="s">
        <v>63</v>
      </c>
      <c r="Y964" s="63"/>
      <c r="Z964" s="63" t="s">
        <v>1163</v>
      </c>
    </row>
    <row r="965">
      <c r="A965" s="75" t="s">
        <v>1521</v>
      </c>
      <c r="B965" s="94">
        <v>9.056173937E9</v>
      </c>
      <c r="C965" s="75" t="s">
        <v>12</v>
      </c>
      <c r="D965" s="76">
        <v>45979.52086805555</v>
      </c>
      <c r="E965" s="75" t="s">
        <v>87</v>
      </c>
      <c r="F965" s="75" t="s">
        <v>129</v>
      </c>
      <c r="G965" s="77" t="s">
        <v>14</v>
      </c>
      <c r="H965" s="77">
        <v>1.0</v>
      </c>
      <c r="I965" s="80"/>
      <c r="J965" s="77">
        <v>1.0</v>
      </c>
      <c r="K965" s="79" t="s">
        <v>97</v>
      </c>
      <c r="L965" s="79"/>
      <c r="M965" s="80"/>
      <c r="N965" s="79"/>
      <c r="O965" s="81">
        <f t="array" ref="O965">IF(A965="", "", (IFNA(IF(A965="", "", INDEX(UpdateSheet!$L:$L, MATCH(1, (UpdateSheet!$G:$G=MAXIFS(UpdateSheet!$G:$G, UpdateSheet!$H:$H, G965, UpdateSheet!$G:$G, "&lt;=" &amp; D965)) * (UpdateSheet!$H:$H=G965), 0))), "") * J965) +
(IFNA(IF(A965="", "", INDEX(UpdateSheet!$P:$P, MATCH(1, (UpdateSheet!$G:$G=MAXIFS(UpdateSheet!$G:$G, UpdateSheet!$M:$M, K965, UpdateSheet!$G:$G, "&lt;=" &amp; D965)) * (UpdateSheet!$M:$M=K965), 0))), "") * N965)
)
</f>
        <v>9500</v>
      </c>
      <c r="P965" s="86"/>
      <c r="Q965" s="82">
        <f t="array" ref="Q965">IF(A965="", "", (IFNA(IF(A965="", "", INDEX(UpdateSheet!$K:$K, MATCH(1, (UpdateSheet!$G:$G=MAXIFS(UpdateSheet!$G:$G, UpdateSheet!$H:$H, G965, UpdateSheet!$I:$I, J965, UpdateSheet!$G:$G, "&lt;=" &amp; D965)) * (UpdateSheet!$H:$H=G965) *(UpdateSheet!$I:$I=J965), 0))), "")) +
(IFNA(IF(A965="", "", INDEX(UpdateSheet!$O:$O, MATCH(1, (UpdateSheet!$G:$G=MAXIFS(UpdateSheet!$G:$G, UpdateSheet!$M:$M, K965,UpdateSheet!$N:$N, N965, UpdateSheet!$G:$G, "&lt;=" &amp; D965)) * (UpdateSheet!$M:$M=K965) *(UpdateSheet!$N:$N=N965), 0))), ""))
)
</f>
        <v>35500</v>
      </c>
      <c r="R965" s="81">
        <v>26000.0</v>
      </c>
      <c r="S965" s="63" t="str">
        <f>if(A965="","","Pending")</f>
        <v>Pending</v>
      </c>
      <c r="T965" s="87"/>
      <c r="U965" s="84" t="s">
        <v>97</v>
      </c>
      <c r="V965" s="84" t="s">
        <v>97</v>
      </c>
      <c r="W965" s="85" t="b">
        <f t="shared" si="1"/>
        <v>0</v>
      </c>
      <c r="X965" s="63"/>
      <c r="Y965" s="53" t="s">
        <v>1522</v>
      </c>
      <c r="Z965" s="63" t="s">
        <v>1163</v>
      </c>
    </row>
    <row r="966">
      <c r="A966" s="75" t="s">
        <v>1523</v>
      </c>
      <c r="B966" s="94">
        <v>8.104990031E9</v>
      </c>
      <c r="C966" s="75" t="s">
        <v>62</v>
      </c>
      <c r="D966" s="76">
        <v>45979.62822916667</v>
      </c>
      <c r="E966" s="75" t="s">
        <v>87</v>
      </c>
      <c r="F966" s="75" t="s">
        <v>129</v>
      </c>
      <c r="G966" s="77" t="s">
        <v>14</v>
      </c>
      <c r="H966" s="77">
        <v>1.0</v>
      </c>
      <c r="I966" s="80"/>
      <c r="J966" s="77">
        <v>1.0</v>
      </c>
      <c r="K966" s="79" t="s">
        <v>97</v>
      </c>
      <c r="L966" s="79"/>
      <c r="M966" s="80"/>
      <c r="N966" s="79"/>
      <c r="O966" s="81">
        <f t="array" ref="O966">IF(A966="", "", (IFNA(IF(A966="", "", INDEX(UpdateSheet!$L:$L, MATCH(1, (UpdateSheet!$G:$G=MAXIFS(UpdateSheet!$G:$G, UpdateSheet!$H:$H, G966, UpdateSheet!$G:$G, "&lt;=" &amp; D966)) * (UpdateSheet!$H:$H=G966), 0))), "") * J966) +
(IFNA(IF(A966="", "", INDEX(UpdateSheet!$P:$P, MATCH(1, (UpdateSheet!$G:$G=MAXIFS(UpdateSheet!$G:$G, UpdateSheet!$M:$M, K966, UpdateSheet!$G:$G, "&lt;=" &amp; D966)) * (UpdateSheet!$M:$M=K966), 0))), "") * N966)
)
</f>
        <v>9500</v>
      </c>
      <c r="P966" s="55">
        <v>8000.0</v>
      </c>
      <c r="Q966" s="82">
        <f t="array" ref="Q966">IF(A966="", "", (IFNA(IF(A966="", "", INDEX(UpdateSheet!$K:$K, MATCH(1, (UpdateSheet!$G:$G=MAXIFS(UpdateSheet!$G:$G, UpdateSheet!$H:$H, G966, UpdateSheet!$I:$I, J966, UpdateSheet!$G:$G, "&lt;=" &amp; D966)) * (UpdateSheet!$H:$H=G966) *(UpdateSheet!$I:$I=J966), 0))), "")) +
(IFNA(IF(A966="", "", INDEX(UpdateSheet!$O:$O, MATCH(1, (UpdateSheet!$G:$G=MAXIFS(UpdateSheet!$G:$G, UpdateSheet!$M:$M, K966,UpdateSheet!$N:$N, N966, UpdateSheet!$G:$G, "&lt;=" &amp; D966)) * (UpdateSheet!$M:$M=K966) *(UpdateSheet!$N:$N=N966), 0))), ""))
)
</f>
        <v>35500</v>
      </c>
      <c r="R966" s="81">
        <v>18000.0</v>
      </c>
      <c r="S966" s="53" t="s">
        <v>72</v>
      </c>
      <c r="T966" s="83">
        <v>45980.0</v>
      </c>
      <c r="U966" s="84" t="s">
        <v>87</v>
      </c>
      <c r="V966" s="84" t="s">
        <v>129</v>
      </c>
      <c r="W966" s="85" t="b">
        <f t="shared" si="1"/>
        <v>1</v>
      </c>
      <c r="X966" s="53" t="s">
        <v>60</v>
      </c>
      <c r="Y966" s="53"/>
      <c r="Z966" s="63" t="s">
        <v>1163</v>
      </c>
    </row>
    <row r="967">
      <c r="A967" s="75" t="s">
        <v>1524</v>
      </c>
      <c r="B967" s="94">
        <v>8.03848009E9</v>
      </c>
      <c r="C967" s="75" t="s">
        <v>18</v>
      </c>
      <c r="D967" s="76">
        <v>45980.2721875</v>
      </c>
      <c r="E967" s="75" t="s">
        <v>87</v>
      </c>
      <c r="F967" s="75" t="s">
        <v>129</v>
      </c>
      <c r="G967" s="77" t="s">
        <v>14</v>
      </c>
      <c r="H967" s="77">
        <v>1.0</v>
      </c>
      <c r="I967" s="80"/>
      <c r="J967" s="77">
        <v>1.0</v>
      </c>
      <c r="K967" s="79" t="s">
        <v>97</v>
      </c>
      <c r="L967" s="79"/>
      <c r="M967" s="80"/>
      <c r="N967" s="79"/>
      <c r="O967" s="81">
        <f t="array" ref="O967">IF(A967="", "", (IFNA(IF(A967="", "", INDEX(UpdateSheet!$L:$L, MATCH(1, (UpdateSheet!$G:$G=MAXIFS(UpdateSheet!$G:$G, UpdateSheet!$H:$H, G967, UpdateSheet!$G:$G, "&lt;=" &amp; D967)) * (UpdateSheet!$H:$H=G967), 0))), "") * J967) +
(IFNA(IF(A967="", "", INDEX(UpdateSheet!$P:$P, MATCH(1, (UpdateSheet!$G:$G=MAXIFS(UpdateSheet!$G:$G, UpdateSheet!$M:$M, K967, UpdateSheet!$G:$G, "&lt;=" &amp; D967)) * (UpdateSheet!$M:$M=K967), 0))), "") * N967)
)
</f>
        <v>9500</v>
      </c>
      <c r="P967" s="86"/>
      <c r="Q967" s="82">
        <f t="array" ref="Q967">IF(A967="", "", (IFNA(IF(A967="", "", INDEX(UpdateSheet!$K:$K, MATCH(1, (UpdateSheet!$G:$G=MAXIFS(UpdateSheet!$G:$G, UpdateSheet!$H:$H, G967, UpdateSheet!$I:$I, J967, UpdateSheet!$G:$G, "&lt;=" &amp; D967)) * (UpdateSheet!$H:$H=G967) *(UpdateSheet!$I:$I=J967), 0))), "")) +
(IFNA(IF(A967="", "", INDEX(UpdateSheet!$O:$O, MATCH(1, (UpdateSheet!$G:$G=MAXIFS(UpdateSheet!$G:$G, UpdateSheet!$M:$M, K967,UpdateSheet!$N:$N, N967, UpdateSheet!$G:$G, "&lt;=" &amp; D967)) * (UpdateSheet!$M:$M=K967) *(UpdateSheet!$N:$N=N967), 0))), ""))
)
</f>
        <v>35500</v>
      </c>
      <c r="R967" s="81">
        <v>26000.0</v>
      </c>
      <c r="S967" s="63" t="str">
        <f>if(A967="","","Pending")</f>
        <v>Pending</v>
      </c>
      <c r="T967" s="87"/>
      <c r="U967" s="84" t="s">
        <v>97</v>
      </c>
      <c r="V967" s="84" t="s">
        <v>97</v>
      </c>
      <c r="W967" s="85" t="b">
        <f t="shared" si="1"/>
        <v>0</v>
      </c>
      <c r="X967" s="63"/>
      <c r="Y967" s="53" t="s">
        <v>1525</v>
      </c>
      <c r="Z967" s="63" t="s">
        <v>1163</v>
      </c>
    </row>
    <row r="968">
      <c r="A968" s="75" t="s">
        <v>1526</v>
      </c>
      <c r="B968" s="94">
        <v>8.034944854E9</v>
      </c>
      <c r="C968" s="75" t="s">
        <v>62</v>
      </c>
      <c r="D968" s="76">
        <v>45980.329050925924</v>
      </c>
      <c r="E968" s="75" t="s">
        <v>87</v>
      </c>
      <c r="F968" s="75" t="s">
        <v>129</v>
      </c>
      <c r="G968" s="77" t="s">
        <v>14</v>
      </c>
      <c r="H968" s="77">
        <v>1.0</v>
      </c>
      <c r="I968" s="80"/>
      <c r="J968" s="77">
        <v>1.0</v>
      </c>
      <c r="K968" s="79" t="s">
        <v>97</v>
      </c>
      <c r="L968" s="79"/>
      <c r="M968" s="80"/>
      <c r="N968" s="79"/>
      <c r="O968" s="81">
        <f t="array" ref="O968">IF(A968="", "", (IFNA(IF(A968="", "", INDEX(UpdateSheet!$L:$L, MATCH(1, (UpdateSheet!$G:$G=MAXIFS(UpdateSheet!$G:$G, UpdateSheet!$H:$H, G968, UpdateSheet!$G:$G, "&lt;=" &amp; D968)) * (UpdateSheet!$H:$H=G968), 0))), "") * J968) +
(IFNA(IF(A968="", "", INDEX(UpdateSheet!$P:$P, MATCH(1, (UpdateSheet!$G:$G=MAXIFS(UpdateSheet!$G:$G, UpdateSheet!$M:$M, K968, UpdateSheet!$G:$G, "&lt;=" &amp; D968)) * (UpdateSheet!$M:$M=K968), 0))), "") * N968)
)
</f>
        <v>9500</v>
      </c>
      <c r="P968" s="55">
        <v>7000.0</v>
      </c>
      <c r="Q968" s="82">
        <f t="array" ref="Q968">IF(A968="", "", (IFNA(IF(A968="", "", INDEX(UpdateSheet!$K:$K, MATCH(1, (UpdateSheet!$G:$G=MAXIFS(UpdateSheet!$G:$G, UpdateSheet!$H:$H, G968, UpdateSheet!$I:$I, J968, UpdateSheet!$G:$G, "&lt;=" &amp; D968)) * (UpdateSheet!$H:$H=G968) *(UpdateSheet!$I:$I=J968), 0))), "")) +
(IFNA(IF(A968="", "", INDEX(UpdateSheet!$O:$O, MATCH(1, (UpdateSheet!$G:$G=MAXIFS(UpdateSheet!$G:$G, UpdateSheet!$M:$M, K968,UpdateSheet!$N:$N, N968, UpdateSheet!$G:$G, "&lt;=" &amp; D968)) * (UpdateSheet!$M:$M=K968) *(UpdateSheet!$N:$N=N968), 0))), ""))
)
</f>
        <v>35500</v>
      </c>
      <c r="R968" s="81">
        <v>19000.0</v>
      </c>
      <c r="S968" s="53" t="s">
        <v>72</v>
      </c>
      <c r="T968" s="83">
        <v>45981.0</v>
      </c>
      <c r="U968" s="84" t="s">
        <v>87</v>
      </c>
      <c r="V968" s="84" t="s">
        <v>129</v>
      </c>
      <c r="W968" s="85" t="b">
        <f t="shared" si="1"/>
        <v>1</v>
      </c>
      <c r="X968" s="53" t="s">
        <v>60</v>
      </c>
      <c r="Y968" s="53"/>
      <c r="Z968" s="63" t="s">
        <v>1163</v>
      </c>
    </row>
    <row r="969">
      <c r="A969" s="75" t="s">
        <v>1527</v>
      </c>
      <c r="B969" s="94">
        <v>7.03306436E9</v>
      </c>
      <c r="C969" s="75" t="s">
        <v>62</v>
      </c>
      <c r="D969" s="76">
        <v>45980.362905092596</v>
      </c>
      <c r="E969" s="75" t="s">
        <v>87</v>
      </c>
      <c r="F969" s="75" t="s">
        <v>129</v>
      </c>
      <c r="G969" s="77" t="s">
        <v>14</v>
      </c>
      <c r="H969" s="77">
        <v>1.0</v>
      </c>
      <c r="I969" s="80"/>
      <c r="J969" s="77">
        <v>1.0</v>
      </c>
      <c r="K969" s="79" t="s">
        <v>97</v>
      </c>
      <c r="L969" s="79"/>
      <c r="M969" s="80"/>
      <c r="N969" s="79"/>
      <c r="O969" s="81">
        <f t="array" ref="O969">IF(A969="", "", (IFNA(IF(A969="", "", INDEX(UpdateSheet!$L:$L, MATCH(1, (UpdateSheet!$G:$G=MAXIFS(UpdateSheet!$G:$G, UpdateSheet!$H:$H, G969, UpdateSheet!$G:$G, "&lt;=" &amp; D969)) * (UpdateSheet!$H:$H=G969), 0))), "") * J969) +
(IFNA(IF(A969="", "", INDEX(UpdateSheet!$P:$P, MATCH(1, (UpdateSheet!$G:$G=MAXIFS(UpdateSheet!$G:$G, UpdateSheet!$M:$M, K969, UpdateSheet!$G:$G, "&lt;=" &amp; D969)) * (UpdateSheet!$M:$M=K969), 0))), "") * N969)
)
</f>
        <v>9500</v>
      </c>
      <c r="P969" s="55">
        <v>7000.0</v>
      </c>
      <c r="Q969" s="82">
        <f t="array" ref="Q969">IF(A969="", "", (IFNA(IF(A969="", "", INDEX(UpdateSheet!$K:$K, MATCH(1, (UpdateSheet!$G:$G=MAXIFS(UpdateSheet!$G:$G, UpdateSheet!$H:$H, G969, UpdateSheet!$I:$I, J969, UpdateSheet!$G:$G, "&lt;=" &amp; D969)) * (UpdateSheet!$H:$H=G969) *(UpdateSheet!$I:$I=J969), 0))), "")) +
(IFNA(IF(A969="", "", INDEX(UpdateSheet!$O:$O, MATCH(1, (UpdateSheet!$G:$G=MAXIFS(UpdateSheet!$G:$G, UpdateSheet!$M:$M, K969,UpdateSheet!$N:$N, N969, UpdateSheet!$G:$G, "&lt;=" &amp; D969)) * (UpdateSheet!$M:$M=K969) *(UpdateSheet!$N:$N=N969), 0))), ""))
)
</f>
        <v>35500</v>
      </c>
      <c r="R969" s="81">
        <v>19000.0</v>
      </c>
      <c r="S969" s="53" t="s">
        <v>72</v>
      </c>
      <c r="T969" s="83">
        <v>45980.0</v>
      </c>
      <c r="U969" s="84" t="s">
        <v>87</v>
      </c>
      <c r="V969" s="84" t="s">
        <v>129</v>
      </c>
      <c r="W969" s="85" t="b">
        <f t="shared" si="1"/>
        <v>1</v>
      </c>
      <c r="X969" s="53" t="s">
        <v>60</v>
      </c>
      <c r="Y969" s="63"/>
      <c r="Z969" s="63" t="s">
        <v>1163</v>
      </c>
    </row>
    <row r="970">
      <c r="A970" s="75" t="s">
        <v>1528</v>
      </c>
      <c r="B970" s="94">
        <v>8.075025739E9</v>
      </c>
      <c r="C970" s="75" t="s">
        <v>62</v>
      </c>
      <c r="D970" s="76">
        <v>45980.41728009259</v>
      </c>
      <c r="E970" s="75" t="s">
        <v>87</v>
      </c>
      <c r="F970" s="75" t="s">
        <v>129</v>
      </c>
      <c r="G970" s="77" t="s">
        <v>14</v>
      </c>
      <c r="H970" s="77">
        <v>1.0</v>
      </c>
      <c r="I970" s="80"/>
      <c r="J970" s="77">
        <v>1.0</v>
      </c>
      <c r="K970" s="79" t="s">
        <v>97</v>
      </c>
      <c r="L970" s="79"/>
      <c r="M970" s="80"/>
      <c r="N970" s="79"/>
      <c r="O970" s="81">
        <f t="array" ref="O970">IF(A970="", "", (IFNA(IF(A970="", "", INDEX(UpdateSheet!$L:$L, MATCH(1, (UpdateSheet!$G:$G=MAXIFS(UpdateSheet!$G:$G, UpdateSheet!$H:$H, G970, UpdateSheet!$G:$G, "&lt;=" &amp; D970)) * (UpdateSheet!$H:$H=G970), 0))), "") * J970) +
(IFNA(IF(A970="", "", INDEX(UpdateSheet!$P:$P, MATCH(1, (UpdateSheet!$G:$G=MAXIFS(UpdateSheet!$G:$G, UpdateSheet!$M:$M, K970, UpdateSheet!$G:$G, "&lt;=" &amp; D970)) * (UpdateSheet!$M:$M=K970), 0))), "") * N970)
)
</f>
        <v>9500</v>
      </c>
      <c r="P970" s="55">
        <v>7000.0</v>
      </c>
      <c r="Q970" s="82">
        <f t="array" ref="Q970">IF(A970="", "", (IFNA(IF(A970="", "", INDEX(UpdateSheet!$K:$K, MATCH(1, (UpdateSheet!$G:$G=MAXIFS(UpdateSheet!$G:$G, UpdateSheet!$H:$H, G970, UpdateSheet!$I:$I, J970, UpdateSheet!$G:$G, "&lt;=" &amp; D970)) * (UpdateSheet!$H:$H=G970) *(UpdateSheet!$I:$I=J970), 0))), "")) +
(IFNA(IF(A970="", "", INDEX(UpdateSheet!$O:$O, MATCH(1, (UpdateSheet!$G:$G=MAXIFS(UpdateSheet!$G:$G, UpdateSheet!$M:$M, K970,UpdateSheet!$N:$N, N970, UpdateSheet!$G:$G, "&lt;=" &amp; D970)) * (UpdateSheet!$M:$M=K970) *(UpdateSheet!$N:$N=N970), 0))), ""))
)
</f>
        <v>35500</v>
      </c>
      <c r="R970" s="81">
        <v>19000.0</v>
      </c>
      <c r="S970" s="53" t="s">
        <v>72</v>
      </c>
      <c r="T970" s="83">
        <v>45981.0</v>
      </c>
      <c r="U970" s="84" t="s">
        <v>87</v>
      </c>
      <c r="V970" s="84" t="s">
        <v>129</v>
      </c>
      <c r="W970" s="85" t="b">
        <f t="shared" si="1"/>
        <v>1</v>
      </c>
      <c r="X970" s="53" t="s">
        <v>60</v>
      </c>
      <c r="Y970" s="63"/>
      <c r="Z970" s="63" t="s">
        <v>1163</v>
      </c>
    </row>
    <row r="971">
      <c r="A971" s="75" t="s">
        <v>1529</v>
      </c>
      <c r="B971" s="94">
        <v>8.03598089E9</v>
      </c>
      <c r="C971" s="75" t="s">
        <v>12</v>
      </c>
      <c r="D971" s="76">
        <v>45980.42409722222</v>
      </c>
      <c r="E971" s="75" t="s">
        <v>87</v>
      </c>
      <c r="F971" s="75" t="s">
        <v>129</v>
      </c>
      <c r="G971" s="77" t="s">
        <v>14</v>
      </c>
      <c r="H971" s="77">
        <v>1.0</v>
      </c>
      <c r="I971" s="80"/>
      <c r="J971" s="77">
        <v>1.0</v>
      </c>
      <c r="K971" s="79" t="s">
        <v>97</v>
      </c>
      <c r="L971" s="79"/>
      <c r="M971" s="80"/>
      <c r="N971" s="79"/>
      <c r="O971" s="81">
        <f t="array" ref="O971">IF(A971="", "", (IFNA(IF(A971="", "", INDEX(UpdateSheet!$L:$L, MATCH(1, (UpdateSheet!$G:$G=MAXIFS(UpdateSheet!$G:$G, UpdateSheet!$H:$H, G971, UpdateSheet!$G:$G, "&lt;=" &amp; D971)) * (UpdateSheet!$H:$H=G971), 0))), "") * J971) +
(IFNA(IF(A971="", "", INDEX(UpdateSheet!$P:$P, MATCH(1, (UpdateSheet!$G:$G=MAXIFS(UpdateSheet!$G:$G, UpdateSheet!$M:$M, K971, UpdateSheet!$G:$G, "&lt;=" &amp; D971)) * (UpdateSheet!$M:$M=K971), 0))), "") * N971)
)
</f>
        <v>9500</v>
      </c>
      <c r="P971" s="55">
        <v>4000.0</v>
      </c>
      <c r="Q971" s="82">
        <f t="array" ref="Q971">IF(A971="", "", (IFNA(IF(A971="", "", INDEX(UpdateSheet!$K:$K, MATCH(1, (UpdateSheet!$G:$G=MAXIFS(UpdateSheet!$G:$G, UpdateSheet!$H:$H, G971, UpdateSheet!$I:$I, J971, UpdateSheet!$G:$G, "&lt;=" &amp; D971)) * (UpdateSheet!$H:$H=G971) *(UpdateSheet!$I:$I=J971), 0))), "")) +
(IFNA(IF(A971="", "", INDEX(UpdateSheet!$O:$O, MATCH(1, (UpdateSheet!$G:$G=MAXIFS(UpdateSheet!$G:$G, UpdateSheet!$M:$M, K971,UpdateSheet!$N:$N, N971, UpdateSheet!$G:$G, "&lt;=" &amp; D971)) * (UpdateSheet!$M:$M=K971) *(UpdateSheet!$N:$N=N971), 0))), ""))
)
</f>
        <v>35500</v>
      </c>
      <c r="R971" s="81">
        <v>22000.0</v>
      </c>
      <c r="S971" s="53" t="s">
        <v>72</v>
      </c>
      <c r="T971" s="83">
        <v>45981.0</v>
      </c>
      <c r="U971" s="84" t="s">
        <v>87</v>
      </c>
      <c r="V971" s="84" t="s">
        <v>129</v>
      </c>
      <c r="W971" s="85" t="b">
        <f t="shared" si="1"/>
        <v>1</v>
      </c>
      <c r="X971" s="53" t="s">
        <v>11</v>
      </c>
      <c r="Y971" s="63"/>
      <c r="Z971" s="63" t="s">
        <v>1163</v>
      </c>
    </row>
    <row r="972">
      <c r="A972" s="75" t="s">
        <v>1530</v>
      </c>
      <c r="B972" s="94">
        <v>7.035665055E9</v>
      </c>
      <c r="C972" s="75" t="s">
        <v>219</v>
      </c>
      <c r="D972" s="76">
        <v>45980.498032407406</v>
      </c>
      <c r="E972" s="75" t="s">
        <v>87</v>
      </c>
      <c r="F972" s="75" t="s">
        <v>129</v>
      </c>
      <c r="G972" s="77" t="s">
        <v>14</v>
      </c>
      <c r="H972" s="77">
        <v>4.0</v>
      </c>
      <c r="I972" s="80"/>
      <c r="J972" s="77">
        <v>4.0</v>
      </c>
      <c r="K972" s="79" t="s">
        <v>19</v>
      </c>
      <c r="L972" s="79">
        <v>200.0</v>
      </c>
      <c r="M972" s="80"/>
      <c r="N972" s="79">
        <v>200.0</v>
      </c>
      <c r="O972" s="81">
        <f t="array" ref="O972">IF(A972="", "", (IFNA(IF(A972="", "", INDEX(UpdateSheet!$L:$L, MATCH(1, (UpdateSheet!$G:$G=MAXIFS(UpdateSheet!$G:$G, UpdateSheet!$H:$H, G972, UpdateSheet!$G:$G, "&lt;=" &amp; D972)) * (UpdateSheet!$H:$H=G972), 0))), "") * J972) +
(IFNA(IF(A972="", "", INDEX(UpdateSheet!$P:$P, MATCH(1, (UpdateSheet!$G:$G=MAXIFS(UpdateSheet!$G:$G, UpdateSheet!$M:$M, K972, UpdateSheet!$G:$G, "&lt;=" &amp; D972)) * (UpdateSheet!$M:$M=K972), 0))), "") * N972)
)
</f>
        <v>68000</v>
      </c>
      <c r="P972" s="86"/>
      <c r="Q972" s="82">
        <f t="array" ref="Q972">IF(A972="", "", (IFNA(IF(A972="", "", INDEX(UpdateSheet!$K:$K, MATCH(1, (UpdateSheet!$G:$G=MAXIFS(UpdateSheet!$G:$G, UpdateSheet!$H:$H, G972, UpdateSheet!$I:$I, J972, UpdateSheet!$G:$G, "&lt;=" &amp; D972)) * (UpdateSheet!$H:$H=G972) *(UpdateSheet!$I:$I=J972), 0))), "")) +
(IFNA(IF(A972="", "", INDEX(UpdateSheet!$O:$O, MATCH(1, (UpdateSheet!$G:$G=MAXIFS(UpdateSheet!$G:$G, UpdateSheet!$M:$M, K972,UpdateSheet!$N:$N, N972, UpdateSheet!$G:$G, "&lt;=" &amp; D972)) * (UpdateSheet!$M:$M=K972) *(UpdateSheet!$N:$N=N972), 0))), ""))
)
</f>
        <v>167000</v>
      </c>
      <c r="R972" s="81">
        <v>99000.0</v>
      </c>
      <c r="S972" s="63" t="str">
        <f t="shared" ref="S972:S975" si="90">if(A972="","","Pending")</f>
        <v>Pending</v>
      </c>
      <c r="T972" s="87"/>
      <c r="U972" s="84" t="s">
        <v>97</v>
      </c>
      <c r="V972" s="84" t="s">
        <v>97</v>
      </c>
      <c r="W972" s="85" t="b">
        <f t="shared" si="1"/>
        <v>0</v>
      </c>
      <c r="X972" s="63"/>
      <c r="Y972" s="53" t="s">
        <v>1531</v>
      </c>
      <c r="Z972" s="63" t="s">
        <v>1163</v>
      </c>
    </row>
    <row r="973">
      <c r="A973" s="75" t="s">
        <v>1532</v>
      </c>
      <c r="B973" s="94">
        <v>8.036686042E9</v>
      </c>
      <c r="C973" s="75" t="s">
        <v>131</v>
      </c>
      <c r="D973" s="76">
        <v>45980.517430555556</v>
      </c>
      <c r="E973" s="75" t="s">
        <v>87</v>
      </c>
      <c r="F973" s="75" t="s">
        <v>129</v>
      </c>
      <c r="G973" s="77" t="s">
        <v>14</v>
      </c>
      <c r="H973" s="77">
        <v>1.0</v>
      </c>
      <c r="I973" s="80"/>
      <c r="J973" s="77">
        <v>1.0</v>
      </c>
      <c r="K973" s="79" t="s">
        <v>19</v>
      </c>
      <c r="L973" s="79">
        <v>50.0</v>
      </c>
      <c r="M973" s="80"/>
      <c r="N973" s="79">
        <v>50.0</v>
      </c>
      <c r="O973" s="81">
        <f t="array" ref="O973">IF(A973="", "", (IFNA(IF(A973="", "", INDEX(UpdateSheet!$L:$L, MATCH(1, (UpdateSheet!$G:$G=MAXIFS(UpdateSheet!$G:$G, UpdateSheet!$H:$H, G973, UpdateSheet!$G:$G, "&lt;=" &amp; D973)) * (UpdateSheet!$H:$H=G973), 0))), "") * J973) +
(IFNA(IF(A973="", "", INDEX(UpdateSheet!$P:$P, MATCH(1, (UpdateSheet!$G:$G=MAXIFS(UpdateSheet!$G:$G, UpdateSheet!$M:$M, K973, UpdateSheet!$G:$G, "&lt;=" &amp; D973)) * (UpdateSheet!$M:$M=K973), 0))), "") * N973)
)
</f>
        <v>17000</v>
      </c>
      <c r="P973" s="86"/>
      <c r="Q973" s="82">
        <f t="array" ref="Q973">IF(A973="", "", (IFNA(IF(A973="", "", INDEX(UpdateSheet!$K:$K, MATCH(1, (UpdateSheet!$G:$G=MAXIFS(UpdateSheet!$G:$G, UpdateSheet!$H:$H, G973, UpdateSheet!$I:$I, J973, UpdateSheet!$G:$G, "&lt;=" &amp; D973)) * (UpdateSheet!$H:$H=G973) *(UpdateSheet!$I:$I=J973), 0))), "")) +
(IFNA(IF(A973="", "", INDEX(UpdateSheet!$O:$O, MATCH(1, (UpdateSheet!$G:$G=MAXIFS(UpdateSheet!$G:$G, UpdateSheet!$M:$M, K973,UpdateSheet!$N:$N, N973, UpdateSheet!$G:$G, "&lt;=" &amp; D973)) * (UpdateSheet!$M:$M=K973) *(UpdateSheet!$N:$N=N973), 0))), ""))
)
</f>
        <v>66000</v>
      </c>
      <c r="R973" s="81">
        <v>49000.0</v>
      </c>
      <c r="S973" s="63" t="str">
        <f t="shared" si="90"/>
        <v>Pending</v>
      </c>
      <c r="T973" s="87"/>
      <c r="U973" s="84" t="s">
        <v>97</v>
      </c>
      <c r="V973" s="84" t="s">
        <v>97</v>
      </c>
      <c r="W973" s="85" t="b">
        <f t="shared" si="1"/>
        <v>0</v>
      </c>
      <c r="X973" s="63"/>
      <c r="Y973" s="53" t="s">
        <v>1533</v>
      </c>
      <c r="Z973" s="63" t="s">
        <v>1163</v>
      </c>
    </row>
    <row r="974">
      <c r="A974" s="75" t="s">
        <v>1534</v>
      </c>
      <c r="B974" s="94">
        <v>8.033275701E9</v>
      </c>
      <c r="C974" s="75" t="s">
        <v>254</v>
      </c>
      <c r="D974" s="76">
        <v>45981.1118287037</v>
      </c>
      <c r="E974" s="75" t="s">
        <v>87</v>
      </c>
      <c r="F974" s="75" t="s">
        <v>129</v>
      </c>
      <c r="G974" s="77" t="s">
        <v>14</v>
      </c>
      <c r="H974" s="77">
        <v>1.0</v>
      </c>
      <c r="I974" s="80"/>
      <c r="J974" s="77">
        <v>1.0</v>
      </c>
      <c r="K974" s="79" t="s">
        <v>97</v>
      </c>
      <c r="L974" s="79"/>
      <c r="M974" s="80"/>
      <c r="N974" s="79"/>
      <c r="O974" s="81">
        <f t="array" ref="O974">IF(A974="", "", (IFNA(IF(A974="", "", INDEX(UpdateSheet!$L:$L, MATCH(1, (UpdateSheet!$G:$G=MAXIFS(UpdateSheet!$G:$G, UpdateSheet!$H:$H, G974, UpdateSheet!$G:$G, "&lt;=" &amp; D974)) * (UpdateSheet!$H:$H=G974), 0))), "") * J974) +
(IFNA(IF(A974="", "", INDEX(UpdateSheet!$P:$P, MATCH(1, (UpdateSheet!$G:$G=MAXIFS(UpdateSheet!$G:$G, UpdateSheet!$M:$M, K974, UpdateSheet!$G:$G, "&lt;=" &amp; D974)) * (UpdateSheet!$M:$M=K974), 0))), "") * N974)
)
</f>
        <v>9500</v>
      </c>
      <c r="P974" s="86"/>
      <c r="Q974" s="82">
        <f t="array" ref="Q974">IF(A974="", "", (IFNA(IF(A974="", "", INDEX(UpdateSheet!$K:$K, MATCH(1, (UpdateSheet!$G:$G=MAXIFS(UpdateSheet!$G:$G, UpdateSheet!$H:$H, G974, UpdateSheet!$I:$I, J974, UpdateSheet!$G:$G, "&lt;=" &amp; D974)) * (UpdateSheet!$H:$H=G974) *(UpdateSheet!$I:$I=J974), 0))), "")) +
(IFNA(IF(A974="", "", INDEX(UpdateSheet!$O:$O, MATCH(1, (UpdateSheet!$G:$G=MAXIFS(UpdateSheet!$G:$G, UpdateSheet!$M:$M, K974,UpdateSheet!$N:$N, N974, UpdateSheet!$G:$G, "&lt;=" &amp; D974)) * (UpdateSheet!$M:$M=K974) *(UpdateSheet!$N:$N=N974), 0))), ""))
)
</f>
        <v>35500</v>
      </c>
      <c r="R974" s="81">
        <v>26000.0</v>
      </c>
      <c r="S974" s="63" t="str">
        <f t="shared" si="90"/>
        <v>Pending</v>
      </c>
      <c r="T974" s="87"/>
      <c r="U974" s="84" t="s">
        <v>97</v>
      </c>
      <c r="V974" s="84" t="s">
        <v>97</v>
      </c>
      <c r="W974" s="85" t="b">
        <f t="shared" si="1"/>
        <v>0</v>
      </c>
      <c r="X974" s="63"/>
      <c r="Y974" s="53" t="s">
        <v>1535</v>
      </c>
      <c r="Z974" s="63" t="s">
        <v>1163</v>
      </c>
    </row>
    <row r="975">
      <c r="A975" s="75" t="s">
        <v>1536</v>
      </c>
      <c r="B975" s="94">
        <v>8.034520499E9</v>
      </c>
      <c r="C975" s="75" t="s">
        <v>12</v>
      </c>
      <c r="D975" s="76">
        <v>45981.22320601852</v>
      </c>
      <c r="E975" s="75" t="s">
        <v>87</v>
      </c>
      <c r="F975" s="75" t="s">
        <v>129</v>
      </c>
      <c r="G975" s="77" t="s">
        <v>14</v>
      </c>
      <c r="H975" s="77">
        <v>1.0</v>
      </c>
      <c r="I975" s="80"/>
      <c r="J975" s="77">
        <v>1.0</v>
      </c>
      <c r="K975" s="79" t="s">
        <v>97</v>
      </c>
      <c r="L975" s="79"/>
      <c r="M975" s="80"/>
      <c r="N975" s="79"/>
      <c r="O975" s="81">
        <f t="array" ref="O975">IF(A975="", "", (IFNA(IF(A975="", "", INDEX(UpdateSheet!$L:$L, MATCH(1, (UpdateSheet!$G:$G=MAXIFS(UpdateSheet!$G:$G, UpdateSheet!$H:$H, G975, UpdateSheet!$G:$G, "&lt;=" &amp; D975)) * (UpdateSheet!$H:$H=G975), 0))), "") * J975) +
(IFNA(IF(A975="", "", INDEX(UpdateSheet!$P:$P, MATCH(1, (UpdateSheet!$G:$G=MAXIFS(UpdateSheet!$G:$G, UpdateSheet!$M:$M, K975, UpdateSheet!$G:$G, "&lt;=" &amp; D975)) * (UpdateSheet!$M:$M=K975), 0))), "") * N975)
)
</f>
        <v>9500</v>
      </c>
      <c r="P975" s="86"/>
      <c r="Q975" s="82">
        <f t="array" ref="Q975">IF(A975="", "", (IFNA(IF(A975="", "", INDEX(UpdateSheet!$K:$K, MATCH(1, (UpdateSheet!$G:$G=MAXIFS(UpdateSheet!$G:$G, UpdateSheet!$H:$H, G975, UpdateSheet!$I:$I, J975, UpdateSheet!$G:$G, "&lt;=" &amp; D975)) * (UpdateSheet!$H:$H=G975) *(UpdateSheet!$I:$I=J975), 0))), "")) +
(IFNA(IF(A975="", "", INDEX(UpdateSheet!$O:$O, MATCH(1, (UpdateSheet!$G:$G=MAXIFS(UpdateSheet!$G:$G, UpdateSheet!$M:$M, K975,UpdateSheet!$N:$N, N975, UpdateSheet!$G:$G, "&lt;=" &amp; D975)) * (UpdateSheet!$M:$M=K975) *(UpdateSheet!$N:$N=N975), 0))), ""))
)
</f>
        <v>35500</v>
      </c>
      <c r="R975" s="81">
        <v>26000.0</v>
      </c>
      <c r="S975" s="63" t="str">
        <f t="shared" si="90"/>
        <v>Pending</v>
      </c>
      <c r="T975" s="87"/>
      <c r="U975" s="84" t="s">
        <v>97</v>
      </c>
      <c r="V975" s="84" t="s">
        <v>97</v>
      </c>
      <c r="W975" s="85" t="b">
        <f t="shared" si="1"/>
        <v>0</v>
      </c>
      <c r="X975" s="63"/>
      <c r="Y975" s="53" t="s">
        <v>1537</v>
      </c>
      <c r="Z975" s="63" t="s">
        <v>1163</v>
      </c>
    </row>
    <row r="976">
      <c r="A976" s="75" t="s">
        <v>1538</v>
      </c>
      <c r="B976" s="94">
        <v>9.012208659E9</v>
      </c>
      <c r="C976" s="75" t="s">
        <v>62</v>
      </c>
      <c r="D976" s="76">
        <v>45981.24637731482</v>
      </c>
      <c r="E976" s="75" t="s">
        <v>87</v>
      </c>
      <c r="F976" s="75" t="s">
        <v>129</v>
      </c>
      <c r="G976" s="77" t="s">
        <v>14</v>
      </c>
      <c r="H976" s="77">
        <v>1.0</v>
      </c>
      <c r="I976" s="80"/>
      <c r="J976" s="77">
        <v>1.0</v>
      </c>
      <c r="K976" s="79" t="s">
        <v>19</v>
      </c>
      <c r="L976" s="79">
        <v>100.0</v>
      </c>
      <c r="M976" s="80"/>
      <c r="N976" s="79">
        <v>100.0</v>
      </c>
      <c r="O976" s="81">
        <f t="array" ref="O976">IF(A976="", "", (IFNA(IF(A976="", "", INDEX(UpdateSheet!$L:$L, MATCH(1, (UpdateSheet!$G:$G=MAXIFS(UpdateSheet!$G:$G, UpdateSheet!$H:$H, G976, UpdateSheet!$G:$G, "&lt;=" &amp; D976)) * (UpdateSheet!$H:$H=G976), 0))), "") * J976) +
(IFNA(IF(A976="", "", INDEX(UpdateSheet!$P:$P, MATCH(1, (UpdateSheet!$G:$G=MAXIFS(UpdateSheet!$G:$G, UpdateSheet!$M:$M, K976, UpdateSheet!$G:$G, "&lt;=" &amp; D976)) * (UpdateSheet!$M:$M=K976), 0))), "") * N976)
)
</f>
        <v>24500</v>
      </c>
      <c r="P976" s="55">
        <v>7000.0</v>
      </c>
      <c r="Q976" s="82">
        <f t="array" ref="Q976">IF(A976="", "", (IFNA(IF(A976="", "", INDEX(UpdateSheet!$K:$K, MATCH(1, (UpdateSheet!$G:$G=MAXIFS(UpdateSheet!$G:$G, UpdateSheet!$H:$H, G976, UpdateSheet!$I:$I, J976, UpdateSheet!$G:$G, "&lt;=" &amp; D976)) * (UpdateSheet!$H:$H=G976) *(UpdateSheet!$I:$I=J976), 0))), "")) +
(IFNA(IF(A976="", "", INDEX(UpdateSheet!$O:$O, MATCH(1, (UpdateSheet!$G:$G=MAXIFS(UpdateSheet!$G:$G, UpdateSheet!$M:$M, K976,UpdateSheet!$N:$N, N976, UpdateSheet!$G:$G, "&lt;=" &amp; D976)) * (UpdateSheet!$M:$M=K976) *(UpdateSheet!$N:$N=N976), 0))), ""))
)
</f>
        <v>87000</v>
      </c>
      <c r="R976" s="81">
        <v>55500.0</v>
      </c>
      <c r="S976" s="53" t="s">
        <v>72</v>
      </c>
      <c r="T976" s="83">
        <v>45981.0</v>
      </c>
      <c r="U976" s="84" t="s">
        <v>87</v>
      </c>
      <c r="V976" s="84" t="s">
        <v>129</v>
      </c>
      <c r="W976" s="85" t="b">
        <f t="shared" si="1"/>
        <v>1</v>
      </c>
      <c r="X976" s="53" t="s">
        <v>60</v>
      </c>
      <c r="Y976" s="63"/>
      <c r="Z976" s="63" t="s">
        <v>1163</v>
      </c>
    </row>
    <row r="977">
      <c r="A977" s="75" t="s">
        <v>1539</v>
      </c>
      <c r="B977" s="94">
        <v>8.148174008E9</v>
      </c>
      <c r="C977" s="75" t="s">
        <v>198</v>
      </c>
      <c r="D977" s="76">
        <v>45981.29263888889</v>
      </c>
      <c r="E977" s="75" t="s">
        <v>87</v>
      </c>
      <c r="F977" s="75" t="s">
        <v>129</v>
      </c>
      <c r="G977" s="77" t="s">
        <v>14</v>
      </c>
      <c r="H977" s="77">
        <v>1.0</v>
      </c>
      <c r="I977" s="80"/>
      <c r="J977" s="77">
        <v>1.0</v>
      </c>
      <c r="K977" s="79" t="s">
        <v>19</v>
      </c>
      <c r="L977" s="79">
        <v>100.0</v>
      </c>
      <c r="M977" s="50">
        <v>50.0</v>
      </c>
      <c r="N977" s="79">
        <v>50.0</v>
      </c>
      <c r="O977" s="81">
        <f t="array" ref="O977">IF(A977="", "", (IFNA(IF(A977="", "", INDEX(UpdateSheet!$L:$L, MATCH(1, (UpdateSheet!$G:$G=MAXIFS(UpdateSheet!$G:$G, UpdateSheet!$H:$H, G977, UpdateSheet!$G:$G, "&lt;=" &amp; D977)) * (UpdateSheet!$H:$H=G977), 0))), "") * J977) +
(IFNA(IF(A977="", "", INDEX(UpdateSheet!$P:$P, MATCH(1, (UpdateSheet!$G:$G=MAXIFS(UpdateSheet!$G:$G, UpdateSheet!$M:$M, K977, UpdateSheet!$G:$G, "&lt;=" &amp; D977)) * (UpdateSheet!$M:$M=K977), 0))), "") * N977)
)
</f>
        <v>17000</v>
      </c>
      <c r="P977" s="55">
        <v>6000.0</v>
      </c>
      <c r="Q977" s="82">
        <f t="array" ref="Q977">IF(A977="", "", (IFNA(IF(A977="", "", INDEX(UpdateSheet!$K:$K, MATCH(1, (UpdateSheet!$G:$G=MAXIFS(UpdateSheet!$G:$G, UpdateSheet!$H:$H, G977, UpdateSheet!$I:$I, J977, UpdateSheet!$G:$G, "&lt;=" &amp; D977)) * (UpdateSheet!$H:$H=G977) *(UpdateSheet!$I:$I=J977), 0))), "")) +
(IFNA(IF(A977="", "", INDEX(UpdateSheet!$O:$O, MATCH(1, (UpdateSheet!$G:$G=MAXIFS(UpdateSheet!$G:$G, UpdateSheet!$M:$M, K977,UpdateSheet!$N:$N, N977, UpdateSheet!$G:$G, "&lt;=" &amp; D977)) * (UpdateSheet!$M:$M=K977) *(UpdateSheet!$N:$N=N977), 0))), ""))
)
</f>
        <v>66000</v>
      </c>
      <c r="R977" s="81">
        <v>43000.0</v>
      </c>
      <c r="S977" s="53" t="s">
        <v>72</v>
      </c>
      <c r="T977" s="83">
        <v>45981.0</v>
      </c>
      <c r="U977" s="84" t="s">
        <v>87</v>
      </c>
      <c r="V977" s="84" t="s">
        <v>129</v>
      </c>
      <c r="W977" s="85" t="b">
        <f t="shared" si="1"/>
        <v>1</v>
      </c>
      <c r="X977" s="53" t="s">
        <v>45</v>
      </c>
      <c r="Y977" s="53"/>
      <c r="Z977" s="63" t="s">
        <v>1163</v>
      </c>
    </row>
    <row r="978">
      <c r="A978" s="75" t="s">
        <v>1540</v>
      </c>
      <c r="B978" s="94">
        <v>9.168403828E9</v>
      </c>
      <c r="C978" s="75" t="s">
        <v>62</v>
      </c>
      <c r="D978" s="76">
        <v>45981.32135416666</v>
      </c>
      <c r="E978" s="75" t="s">
        <v>87</v>
      </c>
      <c r="F978" s="75" t="s">
        <v>129</v>
      </c>
      <c r="G978" s="77" t="s">
        <v>14</v>
      </c>
      <c r="H978" s="77">
        <v>1.0</v>
      </c>
      <c r="I978" s="80"/>
      <c r="J978" s="77">
        <v>1.0</v>
      </c>
      <c r="K978" s="79" t="s">
        <v>19</v>
      </c>
      <c r="L978" s="79">
        <v>50.0</v>
      </c>
      <c r="M978" s="80"/>
      <c r="N978" s="79">
        <v>50.0</v>
      </c>
      <c r="O978" s="81">
        <f t="array" ref="O978">IF(A978="", "", (IFNA(IF(A978="", "", INDEX(UpdateSheet!$L:$L, MATCH(1, (UpdateSheet!$G:$G=MAXIFS(UpdateSheet!$G:$G, UpdateSheet!$H:$H, G978, UpdateSheet!$G:$G, "&lt;=" &amp; D978)) * (UpdateSheet!$H:$H=G978), 0))), "") * J978) +
(IFNA(IF(A978="", "", INDEX(UpdateSheet!$P:$P, MATCH(1, (UpdateSheet!$G:$G=MAXIFS(UpdateSheet!$G:$G, UpdateSheet!$M:$M, K978, UpdateSheet!$G:$G, "&lt;=" &amp; D978)) * (UpdateSheet!$M:$M=K978), 0))), "") * N978)
)
</f>
        <v>17000</v>
      </c>
      <c r="P978" s="55">
        <v>5000.0</v>
      </c>
      <c r="Q978" s="82">
        <f t="array" ref="Q978">IF(A978="", "", (IFNA(IF(A978="", "", INDEX(UpdateSheet!$K:$K, MATCH(1, (UpdateSheet!$G:$G=MAXIFS(UpdateSheet!$G:$G, UpdateSheet!$H:$H, G978, UpdateSheet!$I:$I, J978, UpdateSheet!$G:$G, "&lt;=" &amp; D978)) * (UpdateSheet!$H:$H=G978) *(UpdateSheet!$I:$I=J978), 0))), "")) +
(IFNA(IF(A978="", "", INDEX(UpdateSheet!$O:$O, MATCH(1, (UpdateSheet!$G:$G=MAXIFS(UpdateSheet!$G:$G, UpdateSheet!$M:$M, K978,UpdateSheet!$N:$N, N978, UpdateSheet!$G:$G, "&lt;=" &amp; D978)) * (UpdateSheet!$M:$M=K978) *(UpdateSheet!$N:$N=N978), 0))), ""))
)
</f>
        <v>66000</v>
      </c>
      <c r="R978" s="81">
        <v>44000.0</v>
      </c>
      <c r="S978" s="53" t="s">
        <v>72</v>
      </c>
      <c r="T978" s="83">
        <v>45981.0</v>
      </c>
      <c r="U978" s="84" t="s">
        <v>87</v>
      </c>
      <c r="V978" s="84" t="s">
        <v>129</v>
      </c>
      <c r="W978" s="85" t="b">
        <f t="shared" si="1"/>
        <v>1</v>
      </c>
      <c r="X978" s="53" t="s">
        <v>60</v>
      </c>
      <c r="Y978" s="63"/>
      <c r="Z978" s="63" t="s">
        <v>1163</v>
      </c>
    </row>
    <row r="979">
      <c r="A979" s="75" t="s">
        <v>1541</v>
      </c>
      <c r="B979" s="94">
        <v>9.02675332E9</v>
      </c>
      <c r="C979" s="75" t="s">
        <v>27</v>
      </c>
      <c r="D979" s="76">
        <v>45981.35089120371</v>
      </c>
      <c r="E979" s="75" t="s">
        <v>87</v>
      </c>
      <c r="F979" s="75" t="s">
        <v>129</v>
      </c>
      <c r="G979" s="77" t="s">
        <v>14</v>
      </c>
      <c r="H979" s="77">
        <v>1.0</v>
      </c>
      <c r="I979" s="80"/>
      <c r="J979" s="77">
        <v>1.0</v>
      </c>
      <c r="K979" s="79" t="s">
        <v>97</v>
      </c>
      <c r="L979" s="79"/>
      <c r="M979" s="80"/>
      <c r="N979" s="79"/>
      <c r="O979" s="81">
        <f t="array" ref="O979">IF(A979="", "", (IFNA(IF(A979="", "", INDEX(UpdateSheet!$L:$L, MATCH(1, (UpdateSheet!$G:$G=MAXIFS(UpdateSheet!$G:$G, UpdateSheet!$H:$H, G979, UpdateSheet!$G:$G, "&lt;=" &amp; D979)) * (UpdateSheet!$H:$H=G979), 0))), "") * J979) +
(IFNA(IF(A979="", "", INDEX(UpdateSheet!$P:$P, MATCH(1, (UpdateSheet!$G:$G=MAXIFS(UpdateSheet!$G:$G, UpdateSheet!$M:$M, K979, UpdateSheet!$G:$G, "&lt;=" &amp; D979)) * (UpdateSheet!$M:$M=K979), 0))), "") * N979)
)
</f>
        <v>9500</v>
      </c>
      <c r="P979" s="86"/>
      <c r="Q979" s="82">
        <f t="array" ref="Q979">IF(A979="", "", (IFNA(IF(A979="", "", INDEX(UpdateSheet!$K:$K, MATCH(1, (UpdateSheet!$G:$G=MAXIFS(UpdateSheet!$G:$G, UpdateSheet!$H:$H, G979, UpdateSheet!$I:$I, J979, UpdateSheet!$G:$G, "&lt;=" &amp; D979)) * (UpdateSheet!$H:$H=G979) *(UpdateSheet!$I:$I=J979), 0))), "")) +
(IFNA(IF(A979="", "", INDEX(UpdateSheet!$O:$O, MATCH(1, (UpdateSheet!$G:$G=MAXIFS(UpdateSheet!$G:$G, UpdateSheet!$M:$M, K979,UpdateSheet!$N:$N, N979, UpdateSheet!$G:$G, "&lt;=" &amp; D979)) * (UpdateSheet!$M:$M=K979) *(UpdateSheet!$N:$N=N979), 0))), ""))
)
</f>
        <v>35500</v>
      </c>
      <c r="R979" s="81">
        <v>26000.0</v>
      </c>
      <c r="S979" s="63" t="str">
        <f>if(A979="","","Pending")</f>
        <v>Pending</v>
      </c>
      <c r="T979" s="87"/>
      <c r="U979" s="84" t="s">
        <v>97</v>
      </c>
      <c r="V979" s="84" t="s">
        <v>97</v>
      </c>
      <c r="W979" s="85" t="b">
        <f t="shared" si="1"/>
        <v>0</v>
      </c>
      <c r="X979" s="63"/>
      <c r="Y979" s="63"/>
      <c r="Z979" s="63" t="s">
        <v>1163</v>
      </c>
    </row>
    <row r="980">
      <c r="A980" s="75" t="s">
        <v>1542</v>
      </c>
      <c r="B980" s="94">
        <v>8.157200149E9</v>
      </c>
      <c r="C980" s="75" t="s">
        <v>62</v>
      </c>
      <c r="D980" s="76">
        <v>45986.803888888884</v>
      </c>
      <c r="E980" s="75" t="s">
        <v>87</v>
      </c>
      <c r="F980" s="75" t="s">
        <v>129</v>
      </c>
      <c r="G980" s="77" t="s">
        <v>14</v>
      </c>
      <c r="H980" s="77">
        <v>1.0</v>
      </c>
      <c r="I980" s="80"/>
      <c r="J980" s="77">
        <v>1.0</v>
      </c>
      <c r="K980" s="79" t="s">
        <v>97</v>
      </c>
      <c r="L980" s="79"/>
      <c r="M980" s="80"/>
      <c r="N980" s="79"/>
      <c r="O980" s="81">
        <f t="array" ref="O980">IF(A980="", "", (IFNA(IF(A980="", "", INDEX(UpdateSheet!$L:$L, MATCH(1, (UpdateSheet!$G:$G=MAXIFS(UpdateSheet!$G:$G, UpdateSheet!$H:$H, G980, UpdateSheet!$G:$G, "&lt;=" &amp; D980)) * (UpdateSheet!$H:$H=G980), 0))), "") * J980) +
(IFNA(IF(A980="", "", INDEX(UpdateSheet!$P:$P, MATCH(1, (UpdateSheet!$G:$G=MAXIFS(UpdateSheet!$G:$G, UpdateSheet!$M:$M, K980, UpdateSheet!$G:$G, "&lt;=" &amp; D980)) * (UpdateSheet!$M:$M=K980), 0))), "") * N980)
)
</f>
        <v>9500</v>
      </c>
      <c r="P980" s="55">
        <v>7000.0</v>
      </c>
      <c r="Q980" s="82">
        <f t="array" ref="Q980">IF(A980="", "", (IFNA(IF(A980="", "", INDEX(UpdateSheet!$K:$K, MATCH(1, (UpdateSheet!$G:$G=MAXIFS(UpdateSheet!$G:$G, UpdateSheet!$H:$H, G980, UpdateSheet!$I:$I, J980, UpdateSheet!$G:$G, "&lt;=" &amp; D980)) * (UpdateSheet!$H:$H=G980) *(UpdateSheet!$I:$I=J980), 0))), "")) +
(IFNA(IF(A980="", "", INDEX(UpdateSheet!$O:$O, MATCH(1, (UpdateSheet!$G:$G=MAXIFS(UpdateSheet!$G:$G, UpdateSheet!$M:$M, K980,UpdateSheet!$N:$N, N980, UpdateSheet!$G:$G, "&lt;=" &amp; D980)) * (UpdateSheet!$M:$M=K980) *(UpdateSheet!$N:$N=N980), 0))), ""))
)
</f>
        <v>35500</v>
      </c>
      <c r="R980" s="81">
        <v>19000.0</v>
      </c>
      <c r="S980" s="53" t="s">
        <v>72</v>
      </c>
      <c r="T980" s="83">
        <v>45987.0</v>
      </c>
      <c r="U980" s="84" t="s">
        <v>87</v>
      </c>
      <c r="V980" s="84" t="s">
        <v>129</v>
      </c>
      <c r="W980" s="85" t="b">
        <f t="shared" si="1"/>
        <v>1</v>
      </c>
      <c r="X980" s="53" t="s">
        <v>60</v>
      </c>
      <c r="Y980" s="63"/>
      <c r="Z980" s="63" t="s">
        <v>1163</v>
      </c>
    </row>
    <row r="981">
      <c r="A981" s="73" t="str">
        <f>IFERROR(__xludf.DUMMYFUNCTION("importrange(""https://docs.google.com/spreadsheets/d/1_UZ-8qlGPkUUPcIsbnjUOvB4iF89JE7sbGPx3PFtS3s/edit?usp=sharing"",""crs!a2:d"")"),"#REF!")</f>
        <v>#REF!</v>
      </c>
      <c r="B981" s="94"/>
      <c r="C981" s="75"/>
      <c r="D981" s="76"/>
      <c r="E981" s="75" t="s">
        <v>97</v>
      </c>
      <c r="F981" s="75" t="s">
        <v>97</v>
      </c>
      <c r="G981" s="77" t="str">
        <f>IFERROR(__xludf.DUMMYFUNCTION("importrange(""https://docs.google.com/spreadsheets/d/1_UZ-8qlGPkUUPcIsbnjUOvB4iF89JE7sbGPx3PFtS3s/edit?usp=sharing"",""crs!e2:f"")"),"#REF!")</f>
        <v>#REF!</v>
      </c>
      <c r="H981" s="77"/>
      <c r="I981" s="80"/>
      <c r="J981" s="77" t="e">
        <v>#REF!</v>
      </c>
      <c r="K981" s="79" t="e">
        <v>#REF!</v>
      </c>
      <c r="L981" s="93" t="str">
        <f>IFERROR(__xludf.DUMMYFUNCTION("importrange(""https://docs.google.com/spreadsheets/d/1_UZ-8qlGPkUUPcIsbnjUOvB4iF89JE7sbGPx3PFtS3s/edit?usp=sharing"",""crs!g2:g"")"),"#REF!")</f>
        <v>#REF!</v>
      </c>
      <c r="M981" s="80"/>
      <c r="N981" s="79" t="e">
        <v>#REF!</v>
      </c>
      <c r="O981" s="81" t="str">
        <f t="array" ref="O981">IF(A981="", "", (IFNA(IF(A981="", "", INDEX(UpdateSheet!$L:$L, MATCH(1, (UpdateSheet!$G:$G=MAXIFS(UpdateSheet!$G:$G, UpdateSheet!$H:$H, G981, UpdateSheet!$G:$G, "&lt;=" &amp; D981)) * (UpdateSheet!$H:$H=G981), 0))), "") * J981) +
(IFNA(IF(A981="", "", INDEX(UpdateSheet!$P:$P, MATCH(1, (UpdateSheet!$G:$G=MAXIFS(UpdateSheet!$G:$G, UpdateSheet!$M:$M, K981, UpdateSheet!$G:$G, "&lt;=" &amp; D981)) * (UpdateSheet!$M:$M=K981), 0))), "") * N981)
)
</f>
        <v>#REF!</v>
      </c>
      <c r="P981" s="86"/>
      <c r="Q981" s="82" t="str">
        <f t="array" ref="Q981">IF(A981="", "", (IFNA(IF(A981="", "", INDEX(UpdateSheet!$K:$K, MATCH(1, (UpdateSheet!$G:$G=MAXIFS(UpdateSheet!$G:$G, UpdateSheet!$H:$H, G981, UpdateSheet!$I:$I, J981, UpdateSheet!$G:$G, "&lt;=" &amp; D981)) * (UpdateSheet!$H:$H=G981) *(UpdateSheet!$I:$I=J981), 0))), "")) +
(IFNA(IF(A981="", "", INDEX(UpdateSheet!$O:$O, MATCH(1, (UpdateSheet!$G:$G=MAXIFS(UpdateSheet!$G:$G, UpdateSheet!$M:$M, K981,UpdateSheet!$N:$N, N981, UpdateSheet!$G:$G, "&lt;=" &amp; D981)) * (UpdateSheet!$M:$M=K981) *(UpdateSheet!$N:$N=N981), 0))), ""))
)
</f>
        <v>#REF!</v>
      </c>
      <c r="R981" s="81" t="e">
        <v>#REF!</v>
      </c>
      <c r="S981" s="63" t="str">
        <f t="shared" ref="S981:S1437" si="91">if(A981="","","Pending")</f>
        <v>#REF!</v>
      </c>
      <c r="T981" s="87"/>
      <c r="U981" s="84" t="s">
        <v>97</v>
      </c>
      <c r="V981" s="84" t="s">
        <v>97</v>
      </c>
      <c r="W981" s="85" t="b">
        <f t="shared" si="1"/>
        <v>0</v>
      </c>
      <c r="X981" s="63"/>
      <c r="Y981" s="63"/>
      <c r="Z981" s="53" t="str">
        <f>IFERROR(__xludf.DUMMYFUNCTION("importrange(""https://docs.google.com/spreadsheets/d/1_UZ-8qlGPkUUPcIsbnjUOvB4iF89JE7sbGPx3PFtS3s/edit?usp=sharing"",""crs!J2:J"")"),"#REF!")</f>
        <v>#REF!</v>
      </c>
    </row>
    <row r="982">
      <c r="A982" s="73"/>
      <c r="B982" s="94"/>
      <c r="C982" s="75"/>
      <c r="D982" s="76"/>
      <c r="E982" s="75" t="s">
        <v>97</v>
      </c>
      <c r="F982" s="75" t="s">
        <v>97</v>
      </c>
      <c r="G982" s="77"/>
      <c r="H982" s="77"/>
      <c r="I982" s="80"/>
      <c r="J982" s="77" t="s">
        <v>97</v>
      </c>
      <c r="K982" s="79" t="s">
        <v>97</v>
      </c>
      <c r="L982" s="79"/>
      <c r="M982" s="80"/>
      <c r="N982" s="79" t="s">
        <v>97</v>
      </c>
      <c r="O982" s="81" t="str">
        <f t="array" ref="O982">IF(A982="", "", (IFNA(IF(A982="", "", INDEX(UpdateSheet!$L:$L, MATCH(1, (UpdateSheet!$G:$G=MAXIFS(UpdateSheet!$G:$G, UpdateSheet!$H:$H, G982, UpdateSheet!$G:$G, "&lt;=" &amp; D982)) * (UpdateSheet!$H:$H=G982), 0))), "") * J982) +
(IFNA(IF(A982="", "", INDEX(UpdateSheet!$P:$P, MATCH(1, (UpdateSheet!$G:$G=MAXIFS(UpdateSheet!$G:$G, UpdateSheet!$M:$M, K982, UpdateSheet!$G:$G, "&lt;=" &amp; D982)) * (UpdateSheet!$M:$M=K982), 0))), "") * N982)
)
</f>
        <v/>
      </c>
      <c r="P982" s="86"/>
      <c r="Q982" s="82" t="str">
        <f t="array" ref="Q982">IF(A982="", "", (IFNA(IF(A982="", "", INDEX(UpdateSheet!$K:$K, MATCH(1, (UpdateSheet!$G:$G=MAXIFS(UpdateSheet!$G:$G, UpdateSheet!$H:$H, G982, UpdateSheet!$I:$I, J982, UpdateSheet!$G:$G, "&lt;=" &amp; D982)) * (UpdateSheet!$H:$H=G982) *(UpdateSheet!$I:$I=J982), 0))), "")) +
(IFNA(IF(A982="", "", INDEX(UpdateSheet!$O:$O, MATCH(1, (UpdateSheet!$G:$G=MAXIFS(UpdateSheet!$G:$G, UpdateSheet!$M:$M, K982,UpdateSheet!$N:$N, N982, UpdateSheet!$G:$G, "&lt;=" &amp; D982)) * (UpdateSheet!$M:$M=K982) *(UpdateSheet!$N:$N=N982), 0))), ""))
)
</f>
        <v/>
      </c>
      <c r="R982" s="81" t="s">
        <v>97</v>
      </c>
      <c r="S982" s="63" t="str">
        <f t="shared" si="91"/>
        <v/>
      </c>
      <c r="T982" s="87"/>
      <c r="U982" s="84" t="s">
        <v>97</v>
      </c>
      <c r="V982" s="84" t="s">
        <v>97</v>
      </c>
      <c r="W982" s="85" t="b">
        <f t="shared" si="1"/>
        <v>0</v>
      </c>
      <c r="X982" s="63"/>
      <c r="Y982" s="63"/>
      <c r="Z982" s="63"/>
    </row>
    <row r="983">
      <c r="A983" s="75"/>
      <c r="B983" s="94"/>
      <c r="C983" s="75"/>
      <c r="D983" s="76"/>
      <c r="E983" s="75" t="s">
        <v>97</v>
      </c>
      <c r="F983" s="75" t="s">
        <v>97</v>
      </c>
      <c r="G983" s="77"/>
      <c r="H983" s="77"/>
      <c r="I983" s="80"/>
      <c r="J983" s="77" t="s">
        <v>97</v>
      </c>
      <c r="K983" s="79" t="s">
        <v>97</v>
      </c>
      <c r="L983" s="79"/>
      <c r="M983" s="80"/>
      <c r="N983" s="79" t="s">
        <v>97</v>
      </c>
      <c r="O983" s="81" t="str">
        <f t="array" ref="O983">IF(A983="", "", (IFNA(IF(A983="", "", INDEX(UpdateSheet!$L:$L, MATCH(1, (UpdateSheet!$G:$G=MAXIFS(UpdateSheet!$G:$G, UpdateSheet!$H:$H, G983, UpdateSheet!$G:$G, "&lt;=" &amp; D983)) * (UpdateSheet!$H:$H=G983), 0))), "") * J983) +
(IFNA(IF(A983="", "", INDEX(UpdateSheet!$P:$P, MATCH(1, (UpdateSheet!$G:$G=MAXIFS(UpdateSheet!$G:$G, UpdateSheet!$M:$M, K983, UpdateSheet!$G:$G, "&lt;=" &amp; D983)) * (UpdateSheet!$M:$M=K983), 0))), "") * N983)
)
</f>
        <v/>
      </c>
      <c r="P983" s="86"/>
      <c r="Q983" s="82" t="str">
        <f t="array" ref="Q983">IF(A983="", "", (IFNA(IF(A983="", "", INDEX(UpdateSheet!$K:$K, MATCH(1, (UpdateSheet!$G:$G=MAXIFS(UpdateSheet!$G:$G, UpdateSheet!$H:$H, G983, UpdateSheet!$I:$I, J983, UpdateSheet!$G:$G, "&lt;=" &amp; D983)) * (UpdateSheet!$H:$H=G983) *(UpdateSheet!$I:$I=J983), 0))), "")) +
(IFNA(IF(A983="", "", INDEX(UpdateSheet!$O:$O, MATCH(1, (UpdateSheet!$G:$G=MAXIFS(UpdateSheet!$G:$G, UpdateSheet!$M:$M, K983,UpdateSheet!$N:$N, N983, UpdateSheet!$G:$G, "&lt;=" &amp; D983)) * (UpdateSheet!$M:$M=K983) *(UpdateSheet!$N:$N=N983), 0))), ""))
)
</f>
        <v/>
      </c>
      <c r="R983" s="81" t="s">
        <v>97</v>
      </c>
      <c r="S983" s="63" t="str">
        <f t="shared" si="91"/>
        <v/>
      </c>
      <c r="T983" s="87"/>
      <c r="U983" s="84" t="s">
        <v>97</v>
      </c>
      <c r="V983" s="84" t="s">
        <v>97</v>
      </c>
      <c r="W983" s="85" t="b">
        <f t="shared" si="1"/>
        <v>0</v>
      </c>
      <c r="X983" s="63"/>
      <c r="Y983" s="63"/>
      <c r="Z983" s="63"/>
    </row>
    <row r="984">
      <c r="A984" s="75"/>
      <c r="B984" s="94"/>
      <c r="C984" s="75"/>
      <c r="D984" s="76"/>
      <c r="E984" s="75" t="s">
        <v>97</v>
      </c>
      <c r="F984" s="75" t="s">
        <v>97</v>
      </c>
      <c r="G984" s="77"/>
      <c r="H984" s="77"/>
      <c r="I984" s="80"/>
      <c r="J984" s="77" t="s">
        <v>97</v>
      </c>
      <c r="K984" s="79" t="s">
        <v>97</v>
      </c>
      <c r="L984" s="79"/>
      <c r="M984" s="80"/>
      <c r="N984" s="79" t="s">
        <v>97</v>
      </c>
      <c r="O984" s="81" t="str">
        <f t="array" ref="O984">IF(A984="", "", (IFNA(IF(A984="", "", INDEX(UpdateSheet!$L:$L, MATCH(1, (UpdateSheet!$G:$G=MAXIFS(UpdateSheet!$G:$G, UpdateSheet!$H:$H, G984, UpdateSheet!$G:$G, "&lt;=" &amp; D984)) * (UpdateSheet!$H:$H=G984), 0))), "") * J984) +
(IFNA(IF(A984="", "", INDEX(UpdateSheet!$P:$P, MATCH(1, (UpdateSheet!$G:$G=MAXIFS(UpdateSheet!$G:$G, UpdateSheet!$M:$M, K984, UpdateSheet!$G:$G, "&lt;=" &amp; D984)) * (UpdateSheet!$M:$M=K984), 0))), "") * N984)
)
</f>
        <v/>
      </c>
      <c r="P984" s="86"/>
      <c r="Q984" s="82" t="str">
        <f t="array" ref="Q984">IF(A984="", "", (IFNA(IF(A984="", "", INDEX(UpdateSheet!$K:$K, MATCH(1, (UpdateSheet!$G:$G=MAXIFS(UpdateSheet!$G:$G, UpdateSheet!$H:$H, G984, UpdateSheet!$I:$I, J984, UpdateSheet!$G:$G, "&lt;=" &amp; D984)) * (UpdateSheet!$H:$H=G984) *(UpdateSheet!$I:$I=J984), 0))), "")) +
(IFNA(IF(A984="", "", INDEX(UpdateSheet!$O:$O, MATCH(1, (UpdateSheet!$G:$G=MAXIFS(UpdateSheet!$G:$G, UpdateSheet!$M:$M, K984,UpdateSheet!$N:$N, N984, UpdateSheet!$G:$G, "&lt;=" &amp; D984)) * (UpdateSheet!$M:$M=K984) *(UpdateSheet!$N:$N=N984), 0))), ""))
)
</f>
        <v/>
      </c>
      <c r="R984" s="81" t="s">
        <v>97</v>
      </c>
      <c r="S984" s="63" t="str">
        <f t="shared" si="91"/>
        <v/>
      </c>
      <c r="T984" s="87"/>
      <c r="U984" s="84" t="s">
        <v>97</v>
      </c>
      <c r="V984" s="84" t="s">
        <v>97</v>
      </c>
      <c r="W984" s="85" t="b">
        <f t="shared" si="1"/>
        <v>0</v>
      </c>
      <c r="X984" s="63"/>
      <c r="Y984" s="63"/>
      <c r="Z984" s="63"/>
    </row>
    <row r="985">
      <c r="A985" s="75"/>
      <c r="B985" s="94"/>
      <c r="C985" s="75"/>
      <c r="D985" s="76"/>
      <c r="E985" s="75" t="s">
        <v>97</v>
      </c>
      <c r="F985" s="75" t="s">
        <v>97</v>
      </c>
      <c r="G985" s="77"/>
      <c r="H985" s="77"/>
      <c r="I985" s="80"/>
      <c r="J985" s="77" t="s">
        <v>97</v>
      </c>
      <c r="K985" s="79" t="s">
        <v>97</v>
      </c>
      <c r="L985" s="79"/>
      <c r="M985" s="80"/>
      <c r="N985" s="79" t="s">
        <v>97</v>
      </c>
      <c r="O985" s="81" t="str">
        <f t="array" ref="O985">IF(A985="", "", (IFNA(IF(A985="", "", INDEX(UpdateSheet!$L:$L, MATCH(1, (UpdateSheet!$G:$G=MAXIFS(UpdateSheet!$G:$G, UpdateSheet!$H:$H, G985, UpdateSheet!$G:$G, "&lt;=" &amp; D985)) * (UpdateSheet!$H:$H=G985), 0))), "") * J985) +
(IFNA(IF(A985="", "", INDEX(UpdateSheet!$P:$P, MATCH(1, (UpdateSheet!$G:$G=MAXIFS(UpdateSheet!$G:$G, UpdateSheet!$M:$M, K985, UpdateSheet!$G:$G, "&lt;=" &amp; D985)) * (UpdateSheet!$M:$M=K985), 0))), "") * N985)
)
</f>
        <v/>
      </c>
      <c r="P985" s="86"/>
      <c r="Q985" s="82" t="str">
        <f t="array" ref="Q985">IF(A985="", "", (IFNA(IF(A985="", "", INDEX(UpdateSheet!$K:$K, MATCH(1, (UpdateSheet!$G:$G=MAXIFS(UpdateSheet!$G:$G, UpdateSheet!$H:$H, G985, UpdateSheet!$I:$I, J985, UpdateSheet!$G:$G, "&lt;=" &amp; D985)) * (UpdateSheet!$H:$H=G985) *(UpdateSheet!$I:$I=J985), 0))), "")) +
(IFNA(IF(A985="", "", INDEX(UpdateSheet!$O:$O, MATCH(1, (UpdateSheet!$G:$G=MAXIFS(UpdateSheet!$G:$G, UpdateSheet!$M:$M, K985,UpdateSheet!$N:$N, N985, UpdateSheet!$G:$G, "&lt;=" &amp; D985)) * (UpdateSheet!$M:$M=K985) *(UpdateSheet!$N:$N=N985), 0))), ""))
)
</f>
        <v/>
      </c>
      <c r="R985" s="81" t="s">
        <v>97</v>
      </c>
      <c r="S985" s="63" t="str">
        <f t="shared" si="91"/>
        <v/>
      </c>
      <c r="T985" s="87"/>
      <c r="U985" s="84" t="s">
        <v>97</v>
      </c>
      <c r="V985" s="84" t="s">
        <v>97</v>
      </c>
      <c r="W985" s="85" t="b">
        <f t="shared" si="1"/>
        <v>0</v>
      </c>
      <c r="X985" s="63"/>
      <c r="Y985" s="63"/>
      <c r="Z985" s="63"/>
    </row>
    <row r="986">
      <c r="A986" s="75"/>
      <c r="B986" s="94"/>
      <c r="C986" s="75"/>
      <c r="D986" s="76"/>
      <c r="E986" s="75" t="s">
        <v>97</v>
      </c>
      <c r="F986" s="75" t="s">
        <v>97</v>
      </c>
      <c r="G986" s="77"/>
      <c r="H986" s="77"/>
      <c r="I986" s="80"/>
      <c r="J986" s="77" t="s">
        <v>97</v>
      </c>
      <c r="K986" s="79" t="s">
        <v>97</v>
      </c>
      <c r="L986" s="79"/>
      <c r="M986" s="80"/>
      <c r="N986" s="79" t="s">
        <v>97</v>
      </c>
      <c r="O986" s="81" t="str">
        <f t="array" ref="O986">IF(A986="", "", (IFNA(IF(A986="", "", INDEX(UpdateSheet!$L:$L, MATCH(1, (UpdateSheet!$G:$G=MAXIFS(UpdateSheet!$G:$G, UpdateSheet!$H:$H, G986, UpdateSheet!$G:$G, "&lt;=" &amp; D986)) * (UpdateSheet!$H:$H=G986), 0))), "") * J986) +
(IFNA(IF(A986="", "", INDEX(UpdateSheet!$P:$P, MATCH(1, (UpdateSheet!$G:$G=MAXIFS(UpdateSheet!$G:$G, UpdateSheet!$M:$M, K986, UpdateSheet!$G:$G, "&lt;=" &amp; D986)) * (UpdateSheet!$M:$M=K986), 0))), "") * N986)
)
</f>
        <v/>
      </c>
      <c r="P986" s="86"/>
      <c r="Q986" s="82" t="str">
        <f t="array" ref="Q986">IF(A986="", "", (IFNA(IF(A986="", "", INDEX(UpdateSheet!$K:$K, MATCH(1, (UpdateSheet!$G:$G=MAXIFS(UpdateSheet!$G:$G, UpdateSheet!$H:$H, G986, UpdateSheet!$I:$I, J986, UpdateSheet!$G:$G, "&lt;=" &amp; D986)) * (UpdateSheet!$H:$H=G986) *(UpdateSheet!$I:$I=J986), 0))), "")) +
(IFNA(IF(A986="", "", INDEX(UpdateSheet!$O:$O, MATCH(1, (UpdateSheet!$G:$G=MAXIFS(UpdateSheet!$G:$G, UpdateSheet!$M:$M, K986,UpdateSheet!$N:$N, N986, UpdateSheet!$G:$G, "&lt;=" &amp; D986)) * (UpdateSheet!$M:$M=K986) *(UpdateSheet!$N:$N=N986), 0))), ""))
)
</f>
        <v/>
      </c>
      <c r="R986" s="81" t="s">
        <v>97</v>
      </c>
      <c r="S986" s="63" t="str">
        <f t="shared" si="91"/>
        <v/>
      </c>
      <c r="T986" s="87"/>
      <c r="U986" s="84" t="s">
        <v>97</v>
      </c>
      <c r="V986" s="84" t="s">
        <v>97</v>
      </c>
      <c r="W986" s="85" t="b">
        <f t="shared" si="1"/>
        <v>0</v>
      </c>
      <c r="X986" s="63"/>
      <c r="Y986" s="63"/>
      <c r="Z986" s="63"/>
    </row>
    <row r="987">
      <c r="A987" s="75"/>
      <c r="B987" s="94"/>
      <c r="C987" s="75"/>
      <c r="D987" s="76"/>
      <c r="E987" s="75" t="s">
        <v>97</v>
      </c>
      <c r="F987" s="75" t="s">
        <v>97</v>
      </c>
      <c r="G987" s="77"/>
      <c r="H987" s="77"/>
      <c r="I987" s="80"/>
      <c r="J987" s="77" t="s">
        <v>97</v>
      </c>
      <c r="K987" s="79" t="s">
        <v>97</v>
      </c>
      <c r="L987" s="79"/>
      <c r="M987" s="80"/>
      <c r="N987" s="79" t="s">
        <v>97</v>
      </c>
      <c r="O987" s="81" t="str">
        <f t="array" ref="O987">IF(A987="", "", (IFNA(IF(A987="", "", INDEX(UpdateSheet!$L:$L, MATCH(1, (UpdateSheet!$G:$G=MAXIFS(UpdateSheet!$G:$G, UpdateSheet!$H:$H, G987, UpdateSheet!$G:$G, "&lt;=" &amp; D987)) * (UpdateSheet!$H:$H=G987), 0))), "") * J987) +
(IFNA(IF(A987="", "", INDEX(UpdateSheet!$P:$P, MATCH(1, (UpdateSheet!$G:$G=MAXIFS(UpdateSheet!$G:$G, UpdateSheet!$M:$M, K987, UpdateSheet!$G:$G, "&lt;=" &amp; D987)) * (UpdateSheet!$M:$M=K987), 0))), "") * N987)
)
</f>
        <v/>
      </c>
      <c r="P987" s="86"/>
      <c r="Q987" s="82" t="str">
        <f t="array" ref="Q987">IF(A987="", "", (IFNA(IF(A987="", "", INDEX(UpdateSheet!$K:$K, MATCH(1, (UpdateSheet!$G:$G=MAXIFS(UpdateSheet!$G:$G, UpdateSheet!$H:$H, G987, UpdateSheet!$I:$I, J987, UpdateSheet!$G:$G, "&lt;=" &amp; D987)) * (UpdateSheet!$H:$H=G987) *(UpdateSheet!$I:$I=J987), 0))), "")) +
(IFNA(IF(A987="", "", INDEX(UpdateSheet!$O:$O, MATCH(1, (UpdateSheet!$G:$G=MAXIFS(UpdateSheet!$G:$G, UpdateSheet!$M:$M, K987,UpdateSheet!$N:$N, N987, UpdateSheet!$G:$G, "&lt;=" &amp; D987)) * (UpdateSheet!$M:$M=K987) *(UpdateSheet!$N:$N=N987), 0))), ""))
)
</f>
        <v/>
      </c>
      <c r="R987" s="81" t="s">
        <v>97</v>
      </c>
      <c r="S987" s="63" t="str">
        <f t="shared" si="91"/>
        <v/>
      </c>
      <c r="T987" s="87"/>
      <c r="U987" s="84" t="s">
        <v>97</v>
      </c>
      <c r="V987" s="84" t="s">
        <v>97</v>
      </c>
      <c r="W987" s="85" t="b">
        <f t="shared" si="1"/>
        <v>0</v>
      </c>
      <c r="X987" s="63"/>
      <c r="Y987" s="63"/>
      <c r="Z987" s="63"/>
    </row>
    <row r="988">
      <c r="A988" s="75"/>
      <c r="B988" s="94"/>
      <c r="C988" s="75"/>
      <c r="D988" s="76"/>
      <c r="E988" s="75" t="s">
        <v>97</v>
      </c>
      <c r="F988" s="75" t="s">
        <v>97</v>
      </c>
      <c r="G988" s="77"/>
      <c r="H988" s="77"/>
      <c r="I988" s="80"/>
      <c r="J988" s="77" t="s">
        <v>97</v>
      </c>
      <c r="K988" s="79" t="s">
        <v>97</v>
      </c>
      <c r="L988" s="79"/>
      <c r="M988" s="80"/>
      <c r="N988" s="79" t="s">
        <v>97</v>
      </c>
      <c r="O988" s="81" t="str">
        <f t="array" ref="O988">IF(A988="", "", (IFNA(IF(A988="", "", INDEX(UpdateSheet!$L:$L, MATCH(1, (UpdateSheet!$G:$G=MAXIFS(UpdateSheet!$G:$G, UpdateSheet!$H:$H, G988, UpdateSheet!$G:$G, "&lt;=" &amp; D988)) * (UpdateSheet!$H:$H=G988), 0))), "") * J988) +
(IFNA(IF(A988="", "", INDEX(UpdateSheet!$P:$P, MATCH(1, (UpdateSheet!$G:$G=MAXIFS(UpdateSheet!$G:$G, UpdateSheet!$M:$M, K988, UpdateSheet!$G:$G, "&lt;=" &amp; D988)) * (UpdateSheet!$M:$M=K988), 0))), "") * N988)
)
</f>
        <v/>
      </c>
      <c r="P988" s="86"/>
      <c r="Q988" s="82" t="str">
        <f t="array" ref="Q988">IF(A988="", "", (IFNA(IF(A988="", "", INDEX(UpdateSheet!$K:$K, MATCH(1, (UpdateSheet!$G:$G=MAXIFS(UpdateSheet!$G:$G, UpdateSheet!$H:$H, G988, UpdateSheet!$I:$I, J988, UpdateSheet!$G:$G, "&lt;=" &amp; D988)) * (UpdateSheet!$H:$H=G988) *(UpdateSheet!$I:$I=J988), 0))), "")) +
(IFNA(IF(A988="", "", INDEX(UpdateSheet!$O:$O, MATCH(1, (UpdateSheet!$G:$G=MAXIFS(UpdateSheet!$G:$G, UpdateSheet!$M:$M, K988,UpdateSheet!$N:$N, N988, UpdateSheet!$G:$G, "&lt;=" &amp; D988)) * (UpdateSheet!$M:$M=K988) *(UpdateSheet!$N:$N=N988), 0))), ""))
)
</f>
        <v/>
      </c>
      <c r="R988" s="81" t="s">
        <v>97</v>
      </c>
      <c r="S988" s="63" t="str">
        <f t="shared" si="91"/>
        <v/>
      </c>
      <c r="T988" s="87"/>
      <c r="U988" s="84" t="s">
        <v>97</v>
      </c>
      <c r="V988" s="84" t="s">
        <v>97</v>
      </c>
      <c r="W988" s="85" t="b">
        <f t="shared" si="1"/>
        <v>0</v>
      </c>
      <c r="X988" s="63"/>
      <c r="Y988" s="63"/>
      <c r="Z988" s="63"/>
    </row>
    <row r="989">
      <c r="A989" s="75"/>
      <c r="B989" s="94"/>
      <c r="C989" s="75"/>
      <c r="D989" s="76"/>
      <c r="E989" s="75" t="s">
        <v>97</v>
      </c>
      <c r="F989" s="75" t="s">
        <v>97</v>
      </c>
      <c r="G989" s="77"/>
      <c r="H989" s="77"/>
      <c r="I989" s="80"/>
      <c r="J989" s="77" t="s">
        <v>97</v>
      </c>
      <c r="K989" s="79" t="s">
        <v>97</v>
      </c>
      <c r="L989" s="79"/>
      <c r="M989" s="80"/>
      <c r="N989" s="79" t="s">
        <v>97</v>
      </c>
      <c r="O989" s="81" t="str">
        <f t="array" ref="O989">IF(A989="", "", (IFNA(IF(A989="", "", INDEX(UpdateSheet!$L:$L, MATCH(1, (UpdateSheet!$G:$G=MAXIFS(UpdateSheet!$G:$G, UpdateSheet!$H:$H, G989, UpdateSheet!$G:$G, "&lt;=" &amp; D989)) * (UpdateSheet!$H:$H=G989), 0))), "") * J989) +
(IFNA(IF(A989="", "", INDEX(UpdateSheet!$P:$P, MATCH(1, (UpdateSheet!$G:$G=MAXIFS(UpdateSheet!$G:$G, UpdateSheet!$M:$M, K989, UpdateSheet!$G:$G, "&lt;=" &amp; D989)) * (UpdateSheet!$M:$M=K989), 0))), "") * N989)
)
</f>
        <v/>
      </c>
      <c r="P989" s="86"/>
      <c r="Q989" s="82" t="str">
        <f t="array" ref="Q989">IF(A989="", "", (IFNA(IF(A989="", "", INDEX(UpdateSheet!$K:$K, MATCH(1, (UpdateSheet!$G:$G=MAXIFS(UpdateSheet!$G:$G, UpdateSheet!$H:$H, G989, UpdateSheet!$I:$I, J989, UpdateSheet!$G:$G, "&lt;=" &amp; D989)) * (UpdateSheet!$H:$H=G989) *(UpdateSheet!$I:$I=J989), 0))), "")) +
(IFNA(IF(A989="", "", INDEX(UpdateSheet!$O:$O, MATCH(1, (UpdateSheet!$G:$G=MAXIFS(UpdateSheet!$G:$G, UpdateSheet!$M:$M, K989,UpdateSheet!$N:$N, N989, UpdateSheet!$G:$G, "&lt;=" &amp; D989)) * (UpdateSheet!$M:$M=K989) *(UpdateSheet!$N:$N=N989), 0))), ""))
)
</f>
        <v/>
      </c>
      <c r="R989" s="81" t="s">
        <v>97</v>
      </c>
      <c r="S989" s="63" t="str">
        <f t="shared" si="91"/>
        <v/>
      </c>
      <c r="T989" s="87"/>
      <c r="U989" s="84" t="s">
        <v>97</v>
      </c>
      <c r="V989" s="84" t="s">
        <v>97</v>
      </c>
      <c r="W989" s="85" t="b">
        <f t="shared" si="1"/>
        <v>0</v>
      </c>
      <c r="X989" s="63"/>
      <c r="Y989" s="63"/>
      <c r="Z989" s="63"/>
    </row>
    <row r="990">
      <c r="A990" s="75"/>
      <c r="B990" s="94"/>
      <c r="C990" s="75"/>
      <c r="D990" s="76"/>
      <c r="E990" s="75" t="s">
        <v>97</v>
      </c>
      <c r="F990" s="75" t="s">
        <v>97</v>
      </c>
      <c r="G990" s="77"/>
      <c r="H990" s="77"/>
      <c r="I990" s="80"/>
      <c r="J990" s="77" t="s">
        <v>97</v>
      </c>
      <c r="K990" s="79" t="s">
        <v>97</v>
      </c>
      <c r="L990" s="79"/>
      <c r="M990" s="80"/>
      <c r="N990" s="79" t="s">
        <v>97</v>
      </c>
      <c r="O990" s="81" t="str">
        <f t="array" ref="O990">IF(A990="", "", (IFNA(IF(A990="", "", INDEX(UpdateSheet!$L:$L, MATCH(1, (UpdateSheet!$G:$G=MAXIFS(UpdateSheet!$G:$G, UpdateSheet!$H:$H, G990, UpdateSheet!$G:$G, "&lt;=" &amp; D990)) * (UpdateSheet!$H:$H=G990), 0))), "") * J990) +
(IFNA(IF(A990="", "", INDEX(UpdateSheet!$P:$P, MATCH(1, (UpdateSheet!$G:$G=MAXIFS(UpdateSheet!$G:$G, UpdateSheet!$M:$M, K990, UpdateSheet!$G:$G, "&lt;=" &amp; D990)) * (UpdateSheet!$M:$M=K990), 0))), "") * N990)
)
</f>
        <v/>
      </c>
      <c r="P990" s="86"/>
      <c r="Q990" s="82" t="str">
        <f t="array" ref="Q990">IF(A990="", "", (IFNA(IF(A990="", "", INDEX(UpdateSheet!$K:$K, MATCH(1, (UpdateSheet!$G:$G=MAXIFS(UpdateSheet!$G:$G, UpdateSheet!$H:$H, G990, UpdateSheet!$I:$I, J990, UpdateSheet!$G:$G, "&lt;=" &amp; D990)) * (UpdateSheet!$H:$H=G990) *(UpdateSheet!$I:$I=J990), 0))), "")) +
(IFNA(IF(A990="", "", INDEX(UpdateSheet!$O:$O, MATCH(1, (UpdateSheet!$G:$G=MAXIFS(UpdateSheet!$G:$G, UpdateSheet!$M:$M, K990,UpdateSheet!$N:$N, N990, UpdateSheet!$G:$G, "&lt;=" &amp; D990)) * (UpdateSheet!$M:$M=K990) *(UpdateSheet!$N:$N=N990), 0))), ""))
)
</f>
        <v/>
      </c>
      <c r="R990" s="81" t="s">
        <v>97</v>
      </c>
      <c r="S990" s="63" t="str">
        <f t="shared" si="91"/>
        <v/>
      </c>
      <c r="T990" s="87"/>
      <c r="U990" s="84" t="s">
        <v>97</v>
      </c>
      <c r="V990" s="84" t="s">
        <v>97</v>
      </c>
      <c r="W990" s="85" t="b">
        <f t="shared" si="1"/>
        <v>0</v>
      </c>
      <c r="X990" s="63"/>
      <c r="Y990" s="63"/>
      <c r="Z990" s="63"/>
    </row>
    <row r="991">
      <c r="A991" s="75"/>
      <c r="B991" s="94"/>
      <c r="C991" s="75"/>
      <c r="D991" s="76"/>
      <c r="E991" s="75" t="s">
        <v>97</v>
      </c>
      <c r="F991" s="75" t="s">
        <v>97</v>
      </c>
      <c r="G991" s="77"/>
      <c r="H991" s="77"/>
      <c r="I991" s="80"/>
      <c r="J991" s="77" t="s">
        <v>97</v>
      </c>
      <c r="K991" s="79" t="s">
        <v>97</v>
      </c>
      <c r="L991" s="79"/>
      <c r="M991" s="80"/>
      <c r="N991" s="79" t="s">
        <v>97</v>
      </c>
      <c r="O991" s="81" t="str">
        <f t="array" ref="O991">IF(A991="", "", (IFNA(IF(A991="", "", INDEX(UpdateSheet!$L:$L, MATCH(1, (UpdateSheet!$G:$G=MAXIFS(UpdateSheet!$G:$G, UpdateSheet!$H:$H, G991, UpdateSheet!$G:$G, "&lt;=" &amp; D991)) * (UpdateSheet!$H:$H=G991), 0))), "") * J991) +
(IFNA(IF(A991="", "", INDEX(UpdateSheet!$P:$P, MATCH(1, (UpdateSheet!$G:$G=MAXIFS(UpdateSheet!$G:$G, UpdateSheet!$M:$M, K991, UpdateSheet!$G:$G, "&lt;=" &amp; D991)) * (UpdateSheet!$M:$M=K991), 0))), "") * N991)
)
</f>
        <v/>
      </c>
      <c r="P991" s="86"/>
      <c r="Q991" s="82" t="str">
        <f t="array" ref="Q991">IF(A991="", "", (IFNA(IF(A991="", "", INDEX(UpdateSheet!$K:$K, MATCH(1, (UpdateSheet!$G:$G=MAXIFS(UpdateSheet!$G:$G, UpdateSheet!$H:$H, G991, UpdateSheet!$I:$I, J991, UpdateSheet!$G:$G, "&lt;=" &amp; D991)) * (UpdateSheet!$H:$H=G991) *(UpdateSheet!$I:$I=J991), 0))), "")) +
(IFNA(IF(A991="", "", INDEX(UpdateSheet!$O:$O, MATCH(1, (UpdateSheet!$G:$G=MAXIFS(UpdateSheet!$G:$G, UpdateSheet!$M:$M, K991,UpdateSheet!$N:$N, N991, UpdateSheet!$G:$G, "&lt;=" &amp; D991)) * (UpdateSheet!$M:$M=K991) *(UpdateSheet!$N:$N=N991), 0))), ""))
)
</f>
        <v/>
      </c>
      <c r="R991" s="81" t="s">
        <v>97</v>
      </c>
      <c r="S991" s="63" t="str">
        <f t="shared" si="91"/>
        <v/>
      </c>
      <c r="T991" s="87"/>
      <c r="U991" s="84" t="s">
        <v>97</v>
      </c>
      <c r="V991" s="84" t="s">
        <v>97</v>
      </c>
      <c r="W991" s="85" t="b">
        <f t="shared" si="1"/>
        <v>0</v>
      </c>
      <c r="X991" s="63"/>
      <c r="Y991" s="63"/>
      <c r="Z991" s="63"/>
    </row>
    <row r="992">
      <c r="A992" s="75"/>
      <c r="B992" s="94"/>
      <c r="C992" s="75"/>
      <c r="D992" s="76"/>
      <c r="E992" s="75" t="s">
        <v>97</v>
      </c>
      <c r="F992" s="75" t="s">
        <v>97</v>
      </c>
      <c r="G992" s="77"/>
      <c r="H992" s="77"/>
      <c r="I992" s="80"/>
      <c r="J992" s="77" t="s">
        <v>97</v>
      </c>
      <c r="K992" s="79" t="s">
        <v>97</v>
      </c>
      <c r="L992" s="79"/>
      <c r="M992" s="80"/>
      <c r="N992" s="79" t="s">
        <v>97</v>
      </c>
      <c r="O992" s="81" t="str">
        <f t="array" ref="O992">IF(A992="", "", (IFNA(IF(A992="", "", INDEX(UpdateSheet!$L:$L, MATCH(1, (UpdateSheet!$G:$G=MAXIFS(UpdateSheet!$G:$G, UpdateSheet!$H:$H, G992, UpdateSheet!$G:$G, "&lt;=" &amp; D992)) * (UpdateSheet!$H:$H=G992), 0))), "") * J992) +
(IFNA(IF(A992="", "", INDEX(UpdateSheet!$P:$P, MATCH(1, (UpdateSheet!$G:$G=MAXIFS(UpdateSheet!$G:$G, UpdateSheet!$M:$M, K992, UpdateSheet!$G:$G, "&lt;=" &amp; D992)) * (UpdateSheet!$M:$M=K992), 0))), "") * N992)
)
</f>
        <v/>
      </c>
      <c r="P992" s="86"/>
      <c r="Q992" s="82" t="str">
        <f t="array" ref="Q992">IF(A992="", "", (IFNA(IF(A992="", "", INDEX(UpdateSheet!$K:$K, MATCH(1, (UpdateSheet!$G:$G=MAXIFS(UpdateSheet!$G:$G, UpdateSheet!$H:$H, G992, UpdateSheet!$I:$I, J992, UpdateSheet!$G:$G, "&lt;=" &amp; D992)) * (UpdateSheet!$H:$H=G992) *(UpdateSheet!$I:$I=J992), 0))), "")) +
(IFNA(IF(A992="", "", INDEX(UpdateSheet!$O:$O, MATCH(1, (UpdateSheet!$G:$G=MAXIFS(UpdateSheet!$G:$G, UpdateSheet!$M:$M, K992,UpdateSheet!$N:$N, N992, UpdateSheet!$G:$G, "&lt;=" &amp; D992)) * (UpdateSheet!$M:$M=K992) *(UpdateSheet!$N:$N=N992), 0))), ""))
)
</f>
        <v/>
      </c>
      <c r="R992" s="81" t="s">
        <v>97</v>
      </c>
      <c r="S992" s="63" t="str">
        <f t="shared" si="91"/>
        <v/>
      </c>
      <c r="T992" s="87"/>
      <c r="U992" s="84" t="s">
        <v>97</v>
      </c>
      <c r="V992" s="84" t="s">
        <v>97</v>
      </c>
      <c r="W992" s="85" t="b">
        <f t="shared" si="1"/>
        <v>0</v>
      </c>
      <c r="X992" s="63"/>
      <c r="Y992" s="63"/>
      <c r="Z992" s="63"/>
    </row>
    <row r="993">
      <c r="A993" s="75"/>
      <c r="B993" s="94"/>
      <c r="C993" s="75"/>
      <c r="D993" s="76"/>
      <c r="E993" s="75" t="s">
        <v>97</v>
      </c>
      <c r="F993" s="75" t="s">
        <v>97</v>
      </c>
      <c r="G993" s="77"/>
      <c r="H993" s="77"/>
      <c r="I993" s="80"/>
      <c r="J993" s="77" t="s">
        <v>97</v>
      </c>
      <c r="K993" s="79" t="s">
        <v>97</v>
      </c>
      <c r="L993" s="79"/>
      <c r="M993" s="80"/>
      <c r="N993" s="79" t="s">
        <v>97</v>
      </c>
      <c r="O993" s="81" t="str">
        <f t="array" ref="O993">IF(A993="", "", (IFNA(IF(A993="", "", INDEX(UpdateSheet!$L:$L, MATCH(1, (UpdateSheet!$G:$G=MAXIFS(UpdateSheet!$G:$G, UpdateSheet!$H:$H, G993, UpdateSheet!$G:$G, "&lt;=" &amp; D993)) * (UpdateSheet!$H:$H=G993), 0))), "") * J993) +
(IFNA(IF(A993="", "", INDEX(UpdateSheet!$P:$P, MATCH(1, (UpdateSheet!$G:$G=MAXIFS(UpdateSheet!$G:$G, UpdateSheet!$M:$M, K993, UpdateSheet!$G:$G, "&lt;=" &amp; D993)) * (UpdateSheet!$M:$M=K993), 0))), "") * N993)
)
</f>
        <v/>
      </c>
      <c r="P993" s="86"/>
      <c r="Q993" s="82" t="str">
        <f t="array" ref="Q993">IF(A993="", "", (IFNA(IF(A993="", "", INDEX(UpdateSheet!$K:$K, MATCH(1, (UpdateSheet!$G:$G=MAXIFS(UpdateSheet!$G:$G, UpdateSheet!$H:$H, G993, UpdateSheet!$I:$I, J993, UpdateSheet!$G:$G, "&lt;=" &amp; D993)) * (UpdateSheet!$H:$H=G993) *(UpdateSheet!$I:$I=J993), 0))), "")) +
(IFNA(IF(A993="", "", INDEX(UpdateSheet!$O:$O, MATCH(1, (UpdateSheet!$G:$G=MAXIFS(UpdateSheet!$G:$G, UpdateSheet!$M:$M, K993,UpdateSheet!$N:$N, N993, UpdateSheet!$G:$G, "&lt;=" &amp; D993)) * (UpdateSheet!$M:$M=K993) *(UpdateSheet!$N:$N=N993), 0))), ""))
)
</f>
        <v/>
      </c>
      <c r="R993" s="81" t="s">
        <v>97</v>
      </c>
      <c r="S993" s="63" t="str">
        <f t="shared" si="91"/>
        <v/>
      </c>
      <c r="T993" s="87"/>
      <c r="U993" s="84" t="s">
        <v>97</v>
      </c>
      <c r="V993" s="84" t="s">
        <v>97</v>
      </c>
      <c r="W993" s="85" t="b">
        <f t="shared" si="1"/>
        <v>0</v>
      </c>
      <c r="X993" s="63"/>
      <c r="Y993" s="63"/>
      <c r="Z993" s="63"/>
    </row>
    <row r="994">
      <c r="A994" s="75"/>
      <c r="B994" s="94"/>
      <c r="C994" s="75"/>
      <c r="D994" s="76"/>
      <c r="E994" s="75" t="s">
        <v>97</v>
      </c>
      <c r="F994" s="75" t="s">
        <v>97</v>
      </c>
      <c r="G994" s="77"/>
      <c r="H994" s="77"/>
      <c r="I994" s="80"/>
      <c r="J994" s="77" t="s">
        <v>97</v>
      </c>
      <c r="K994" s="79" t="s">
        <v>97</v>
      </c>
      <c r="L994" s="79"/>
      <c r="M994" s="80"/>
      <c r="N994" s="79" t="s">
        <v>97</v>
      </c>
      <c r="O994" s="81" t="str">
        <f t="array" ref="O994">IF(A994="", "", (IFNA(IF(A994="", "", INDEX(UpdateSheet!$L:$L, MATCH(1, (UpdateSheet!$G:$G=MAXIFS(UpdateSheet!$G:$G, UpdateSheet!$H:$H, G994, UpdateSheet!$G:$G, "&lt;=" &amp; D994)) * (UpdateSheet!$H:$H=G994), 0))), "") * J994) +
(IFNA(IF(A994="", "", INDEX(UpdateSheet!$P:$P, MATCH(1, (UpdateSheet!$G:$G=MAXIFS(UpdateSheet!$G:$G, UpdateSheet!$M:$M, K994, UpdateSheet!$G:$G, "&lt;=" &amp; D994)) * (UpdateSheet!$M:$M=K994), 0))), "") * N994)
)
</f>
        <v/>
      </c>
      <c r="P994" s="86"/>
      <c r="Q994" s="82" t="str">
        <f t="array" ref="Q994">IF(A994="", "", (IFNA(IF(A994="", "", INDEX(UpdateSheet!$K:$K, MATCH(1, (UpdateSheet!$G:$G=MAXIFS(UpdateSheet!$G:$G, UpdateSheet!$H:$H, G994, UpdateSheet!$I:$I, J994, UpdateSheet!$G:$G, "&lt;=" &amp; D994)) * (UpdateSheet!$H:$H=G994) *(UpdateSheet!$I:$I=J994), 0))), "")) +
(IFNA(IF(A994="", "", INDEX(UpdateSheet!$O:$O, MATCH(1, (UpdateSheet!$G:$G=MAXIFS(UpdateSheet!$G:$G, UpdateSheet!$M:$M, K994,UpdateSheet!$N:$N, N994, UpdateSheet!$G:$G, "&lt;=" &amp; D994)) * (UpdateSheet!$M:$M=K994) *(UpdateSheet!$N:$N=N994), 0))), ""))
)
</f>
        <v/>
      </c>
      <c r="R994" s="81" t="s">
        <v>97</v>
      </c>
      <c r="S994" s="63" t="str">
        <f t="shared" si="91"/>
        <v/>
      </c>
      <c r="T994" s="87"/>
      <c r="U994" s="84" t="s">
        <v>97</v>
      </c>
      <c r="V994" s="84" t="s">
        <v>97</v>
      </c>
      <c r="W994" s="85" t="b">
        <f t="shared" si="1"/>
        <v>0</v>
      </c>
      <c r="X994" s="63"/>
      <c r="Y994" s="63"/>
      <c r="Z994" s="63"/>
    </row>
    <row r="995">
      <c r="A995" s="75"/>
      <c r="B995" s="94"/>
      <c r="C995" s="75"/>
      <c r="D995" s="76"/>
      <c r="E995" s="75" t="s">
        <v>97</v>
      </c>
      <c r="F995" s="75" t="s">
        <v>97</v>
      </c>
      <c r="G995" s="77"/>
      <c r="H995" s="77"/>
      <c r="I995" s="80"/>
      <c r="J995" s="77" t="s">
        <v>97</v>
      </c>
      <c r="K995" s="79" t="s">
        <v>97</v>
      </c>
      <c r="L995" s="79"/>
      <c r="M995" s="80"/>
      <c r="N995" s="79" t="s">
        <v>97</v>
      </c>
      <c r="O995" s="81" t="str">
        <f t="array" ref="O995">IF(A995="", "", (IFNA(IF(A995="", "", INDEX(UpdateSheet!$L:$L, MATCH(1, (UpdateSheet!$G:$G=MAXIFS(UpdateSheet!$G:$G, UpdateSheet!$H:$H, G995, UpdateSheet!$G:$G, "&lt;=" &amp; D995)) * (UpdateSheet!$H:$H=G995), 0))), "") * J995) +
(IFNA(IF(A995="", "", INDEX(UpdateSheet!$P:$P, MATCH(1, (UpdateSheet!$G:$G=MAXIFS(UpdateSheet!$G:$G, UpdateSheet!$M:$M, K995, UpdateSheet!$G:$G, "&lt;=" &amp; D995)) * (UpdateSheet!$M:$M=K995), 0))), "") * N995)
)
</f>
        <v/>
      </c>
      <c r="P995" s="86"/>
      <c r="Q995" s="82" t="str">
        <f t="array" ref="Q995">IF(A995="", "", (IFNA(IF(A995="", "", INDEX(UpdateSheet!$K:$K, MATCH(1, (UpdateSheet!$G:$G=MAXIFS(UpdateSheet!$G:$G, UpdateSheet!$H:$H, G995, UpdateSheet!$I:$I, J995, UpdateSheet!$G:$G, "&lt;=" &amp; D995)) * (UpdateSheet!$H:$H=G995) *(UpdateSheet!$I:$I=J995), 0))), "")) +
(IFNA(IF(A995="", "", INDEX(UpdateSheet!$O:$O, MATCH(1, (UpdateSheet!$G:$G=MAXIFS(UpdateSheet!$G:$G, UpdateSheet!$M:$M, K995,UpdateSheet!$N:$N, N995, UpdateSheet!$G:$G, "&lt;=" &amp; D995)) * (UpdateSheet!$M:$M=K995) *(UpdateSheet!$N:$N=N995), 0))), ""))
)
</f>
        <v/>
      </c>
      <c r="R995" s="81" t="s">
        <v>97</v>
      </c>
      <c r="S995" s="63" t="str">
        <f t="shared" si="91"/>
        <v/>
      </c>
      <c r="T995" s="87"/>
      <c r="U995" s="84" t="s">
        <v>97</v>
      </c>
      <c r="V995" s="84" t="s">
        <v>97</v>
      </c>
      <c r="W995" s="85" t="b">
        <f t="shared" si="1"/>
        <v>0</v>
      </c>
      <c r="X995" s="63"/>
      <c r="Y995" s="63"/>
      <c r="Z995" s="63"/>
    </row>
    <row r="996">
      <c r="A996" s="75"/>
      <c r="B996" s="94"/>
      <c r="C996" s="75"/>
      <c r="D996" s="76"/>
      <c r="E996" s="75" t="s">
        <v>97</v>
      </c>
      <c r="F996" s="75" t="s">
        <v>97</v>
      </c>
      <c r="G996" s="77"/>
      <c r="H996" s="77"/>
      <c r="I996" s="80"/>
      <c r="J996" s="77" t="s">
        <v>97</v>
      </c>
      <c r="K996" s="79" t="s">
        <v>97</v>
      </c>
      <c r="L996" s="79"/>
      <c r="M996" s="80"/>
      <c r="N996" s="79" t="s">
        <v>97</v>
      </c>
      <c r="O996" s="81" t="str">
        <f t="array" ref="O996">IF(A996="", "", (IFNA(IF(A996="", "", INDEX(UpdateSheet!$L:$L, MATCH(1, (UpdateSheet!$G:$G=MAXIFS(UpdateSheet!$G:$G, UpdateSheet!$H:$H, G996, UpdateSheet!$G:$G, "&lt;=" &amp; D996)) * (UpdateSheet!$H:$H=G996), 0))), "") * J996) +
(IFNA(IF(A996="", "", INDEX(UpdateSheet!$P:$P, MATCH(1, (UpdateSheet!$G:$G=MAXIFS(UpdateSheet!$G:$G, UpdateSheet!$M:$M, K996, UpdateSheet!$G:$G, "&lt;=" &amp; D996)) * (UpdateSheet!$M:$M=K996), 0))), "") * N996)
)
</f>
        <v/>
      </c>
      <c r="P996" s="86"/>
      <c r="Q996" s="82" t="str">
        <f t="array" ref="Q996">IF(A996="", "", (IFNA(IF(A996="", "", INDEX(UpdateSheet!$K:$K, MATCH(1, (UpdateSheet!$G:$G=MAXIFS(UpdateSheet!$G:$G, UpdateSheet!$H:$H, G996, UpdateSheet!$I:$I, J996, UpdateSheet!$G:$G, "&lt;=" &amp; D996)) * (UpdateSheet!$H:$H=G996) *(UpdateSheet!$I:$I=J996), 0))), "")) +
(IFNA(IF(A996="", "", INDEX(UpdateSheet!$O:$O, MATCH(1, (UpdateSheet!$G:$G=MAXIFS(UpdateSheet!$G:$G, UpdateSheet!$M:$M, K996,UpdateSheet!$N:$N, N996, UpdateSheet!$G:$G, "&lt;=" &amp; D996)) * (UpdateSheet!$M:$M=K996) *(UpdateSheet!$N:$N=N996), 0))), ""))
)
</f>
        <v/>
      </c>
      <c r="R996" s="81" t="s">
        <v>97</v>
      </c>
      <c r="S996" s="63" t="str">
        <f t="shared" si="91"/>
        <v/>
      </c>
      <c r="T996" s="87"/>
      <c r="U996" s="84" t="s">
        <v>97</v>
      </c>
      <c r="V996" s="84" t="s">
        <v>97</v>
      </c>
      <c r="W996" s="85" t="b">
        <f t="shared" si="1"/>
        <v>0</v>
      </c>
      <c r="X996" s="63"/>
      <c r="Y996" s="63"/>
      <c r="Z996" s="63"/>
    </row>
    <row r="997">
      <c r="A997" s="75"/>
      <c r="B997" s="94"/>
      <c r="C997" s="75"/>
      <c r="D997" s="76"/>
      <c r="E997" s="75" t="s">
        <v>97</v>
      </c>
      <c r="F997" s="75" t="s">
        <v>97</v>
      </c>
      <c r="G997" s="77"/>
      <c r="H997" s="77"/>
      <c r="I997" s="80"/>
      <c r="J997" s="77" t="s">
        <v>97</v>
      </c>
      <c r="K997" s="79" t="s">
        <v>97</v>
      </c>
      <c r="L997" s="79"/>
      <c r="M997" s="80"/>
      <c r="N997" s="79" t="s">
        <v>97</v>
      </c>
      <c r="O997" s="81" t="str">
        <f t="array" ref="O997">IF(A997="", "", (IFNA(IF(A997="", "", INDEX(UpdateSheet!$L:$L, MATCH(1, (UpdateSheet!$G:$G=MAXIFS(UpdateSheet!$G:$G, UpdateSheet!$H:$H, G997, UpdateSheet!$G:$G, "&lt;=" &amp; D997)) * (UpdateSheet!$H:$H=G997), 0))), "") * J997) +
(IFNA(IF(A997="", "", INDEX(UpdateSheet!$P:$P, MATCH(1, (UpdateSheet!$G:$G=MAXIFS(UpdateSheet!$G:$G, UpdateSheet!$M:$M, K997, UpdateSheet!$G:$G, "&lt;=" &amp; D997)) * (UpdateSheet!$M:$M=K997), 0))), "") * N997)
)
</f>
        <v/>
      </c>
      <c r="P997" s="86"/>
      <c r="Q997" s="82" t="str">
        <f t="array" ref="Q997">IF(A997="", "", (IFNA(IF(A997="", "", INDEX(UpdateSheet!$K:$K, MATCH(1, (UpdateSheet!$G:$G=MAXIFS(UpdateSheet!$G:$G, UpdateSheet!$H:$H, G997, UpdateSheet!$I:$I, J997, UpdateSheet!$G:$G, "&lt;=" &amp; D997)) * (UpdateSheet!$H:$H=G997) *(UpdateSheet!$I:$I=J997), 0))), "")) +
(IFNA(IF(A997="", "", INDEX(UpdateSheet!$O:$O, MATCH(1, (UpdateSheet!$G:$G=MAXIFS(UpdateSheet!$G:$G, UpdateSheet!$M:$M, K997,UpdateSheet!$N:$N, N997, UpdateSheet!$G:$G, "&lt;=" &amp; D997)) * (UpdateSheet!$M:$M=K997) *(UpdateSheet!$N:$N=N997), 0))), ""))
)
</f>
        <v/>
      </c>
      <c r="R997" s="81" t="s">
        <v>97</v>
      </c>
      <c r="S997" s="63" t="str">
        <f t="shared" si="91"/>
        <v/>
      </c>
      <c r="T997" s="87"/>
      <c r="U997" s="84" t="s">
        <v>97</v>
      </c>
      <c r="V997" s="84" t="s">
        <v>97</v>
      </c>
      <c r="W997" s="85" t="b">
        <f t="shared" si="1"/>
        <v>0</v>
      </c>
      <c r="X997" s="63"/>
      <c r="Y997" s="63"/>
      <c r="Z997" s="63"/>
    </row>
    <row r="998">
      <c r="A998" s="75"/>
      <c r="B998" s="94"/>
      <c r="C998" s="75"/>
      <c r="D998" s="76"/>
      <c r="E998" s="75" t="s">
        <v>97</v>
      </c>
      <c r="F998" s="75" t="s">
        <v>97</v>
      </c>
      <c r="G998" s="77"/>
      <c r="H998" s="77"/>
      <c r="I998" s="80"/>
      <c r="J998" s="77" t="s">
        <v>97</v>
      </c>
      <c r="K998" s="79" t="s">
        <v>97</v>
      </c>
      <c r="L998" s="79"/>
      <c r="M998" s="80"/>
      <c r="N998" s="79" t="s">
        <v>97</v>
      </c>
      <c r="O998" s="81" t="str">
        <f t="array" ref="O998">IF(A998="", "", (IFNA(IF(A998="", "", INDEX(UpdateSheet!$L:$L, MATCH(1, (UpdateSheet!$G:$G=MAXIFS(UpdateSheet!$G:$G, UpdateSheet!$H:$H, G998, UpdateSheet!$G:$G, "&lt;=" &amp; D998)) * (UpdateSheet!$H:$H=G998), 0))), "") * J998) +
(IFNA(IF(A998="", "", INDEX(UpdateSheet!$P:$P, MATCH(1, (UpdateSheet!$G:$G=MAXIFS(UpdateSheet!$G:$G, UpdateSheet!$M:$M, K998, UpdateSheet!$G:$G, "&lt;=" &amp; D998)) * (UpdateSheet!$M:$M=K998), 0))), "") * N998)
)
</f>
        <v/>
      </c>
      <c r="P998" s="86"/>
      <c r="Q998" s="82" t="str">
        <f t="array" ref="Q998">IF(A998="", "", (IFNA(IF(A998="", "", INDEX(UpdateSheet!$K:$K, MATCH(1, (UpdateSheet!$G:$G=MAXIFS(UpdateSheet!$G:$G, UpdateSheet!$H:$H, G998, UpdateSheet!$I:$I, J998, UpdateSheet!$G:$G, "&lt;=" &amp; D998)) * (UpdateSheet!$H:$H=G998) *(UpdateSheet!$I:$I=J998), 0))), "")) +
(IFNA(IF(A998="", "", INDEX(UpdateSheet!$O:$O, MATCH(1, (UpdateSheet!$G:$G=MAXIFS(UpdateSheet!$G:$G, UpdateSheet!$M:$M, K998,UpdateSheet!$N:$N, N998, UpdateSheet!$G:$G, "&lt;=" &amp; D998)) * (UpdateSheet!$M:$M=K998) *(UpdateSheet!$N:$N=N998), 0))), ""))
)
</f>
        <v/>
      </c>
      <c r="R998" s="81" t="s">
        <v>97</v>
      </c>
      <c r="S998" s="63" t="str">
        <f t="shared" si="91"/>
        <v/>
      </c>
      <c r="T998" s="87"/>
      <c r="U998" s="84" t="s">
        <v>97</v>
      </c>
      <c r="V998" s="84" t="s">
        <v>97</v>
      </c>
      <c r="W998" s="85" t="b">
        <f t="shared" si="1"/>
        <v>0</v>
      </c>
      <c r="X998" s="63"/>
      <c r="Y998" s="63"/>
      <c r="Z998" s="63"/>
    </row>
    <row r="999">
      <c r="A999" s="75"/>
      <c r="B999" s="94"/>
      <c r="C999" s="75"/>
      <c r="D999" s="76"/>
      <c r="E999" s="75" t="s">
        <v>97</v>
      </c>
      <c r="F999" s="75" t="s">
        <v>97</v>
      </c>
      <c r="G999" s="77"/>
      <c r="H999" s="77"/>
      <c r="I999" s="80"/>
      <c r="J999" s="77" t="s">
        <v>97</v>
      </c>
      <c r="K999" s="79" t="s">
        <v>97</v>
      </c>
      <c r="L999" s="79"/>
      <c r="M999" s="80"/>
      <c r="N999" s="79" t="s">
        <v>97</v>
      </c>
      <c r="O999" s="81" t="str">
        <f t="array" ref="O999">IF(A999="", "", (IFNA(IF(A999="", "", INDEX(UpdateSheet!$L:$L, MATCH(1, (UpdateSheet!$G:$G=MAXIFS(UpdateSheet!$G:$G, UpdateSheet!$H:$H, G999, UpdateSheet!$G:$G, "&lt;=" &amp; D999)) * (UpdateSheet!$H:$H=G999), 0))), "") * J999) +
(IFNA(IF(A999="", "", INDEX(UpdateSheet!$P:$P, MATCH(1, (UpdateSheet!$G:$G=MAXIFS(UpdateSheet!$G:$G, UpdateSheet!$M:$M, K999, UpdateSheet!$G:$G, "&lt;=" &amp; D999)) * (UpdateSheet!$M:$M=K999), 0))), "") * N999)
)
</f>
        <v/>
      </c>
      <c r="P999" s="86"/>
      <c r="Q999" s="82" t="str">
        <f t="array" ref="Q999">IF(A999="", "", (IFNA(IF(A999="", "", INDEX(UpdateSheet!$K:$K, MATCH(1, (UpdateSheet!$G:$G=MAXIFS(UpdateSheet!$G:$G, UpdateSheet!$H:$H, G999, UpdateSheet!$I:$I, J999, UpdateSheet!$G:$G, "&lt;=" &amp; D999)) * (UpdateSheet!$H:$H=G999) *(UpdateSheet!$I:$I=J999), 0))), "")) +
(IFNA(IF(A999="", "", INDEX(UpdateSheet!$O:$O, MATCH(1, (UpdateSheet!$G:$G=MAXIFS(UpdateSheet!$G:$G, UpdateSheet!$M:$M, K999,UpdateSheet!$N:$N, N999, UpdateSheet!$G:$G, "&lt;=" &amp; D999)) * (UpdateSheet!$M:$M=K999) *(UpdateSheet!$N:$N=N999), 0))), ""))
)
</f>
        <v/>
      </c>
      <c r="R999" s="81" t="s">
        <v>97</v>
      </c>
      <c r="S999" s="63" t="str">
        <f t="shared" si="91"/>
        <v/>
      </c>
      <c r="T999" s="87"/>
      <c r="U999" s="84" t="s">
        <v>97</v>
      </c>
      <c r="V999" s="84" t="s">
        <v>97</v>
      </c>
      <c r="W999" s="85" t="b">
        <f t="shared" si="1"/>
        <v>0</v>
      </c>
      <c r="X999" s="63"/>
      <c r="Y999" s="63"/>
      <c r="Z999" s="63"/>
    </row>
    <row r="1000">
      <c r="A1000" s="75"/>
      <c r="B1000" s="94"/>
      <c r="C1000" s="75"/>
      <c r="D1000" s="76"/>
      <c r="E1000" s="75" t="s">
        <v>97</v>
      </c>
      <c r="F1000" s="75" t="s">
        <v>97</v>
      </c>
      <c r="G1000" s="77"/>
      <c r="H1000" s="77"/>
      <c r="I1000" s="80"/>
      <c r="J1000" s="77" t="s">
        <v>97</v>
      </c>
      <c r="K1000" s="79" t="s">
        <v>97</v>
      </c>
      <c r="L1000" s="79"/>
      <c r="M1000" s="80"/>
      <c r="N1000" s="79" t="s">
        <v>97</v>
      </c>
      <c r="O1000" s="81" t="str">
        <f t="array" ref="O1000">IF(A1000="", "", (IFNA(IF(A1000="", "", INDEX(UpdateSheet!$L:$L, MATCH(1, (UpdateSheet!$G:$G=MAXIFS(UpdateSheet!$G:$G, UpdateSheet!$H:$H, G1000, UpdateSheet!$G:$G, "&lt;=" &amp; D1000)) * (UpdateSheet!$H:$H=G1000), 0))), "") * J1000) +
(IFNA(IF(A1000="", "", INDEX(UpdateSheet!$P:$P, MATCH(1, (UpdateSheet!$G:$G=MAXIFS(UpdateSheet!$G:$G, UpdateSheet!$M:$M, K1000, UpdateSheet!$G:$G, "&lt;=" &amp; D1000)) * (UpdateSheet!$M:$M=K1000), 0))), "") * N1000)
)
</f>
        <v/>
      </c>
      <c r="P1000" s="86"/>
      <c r="Q1000" s="82" t="str">
        <f t="array" ref="Q1000">IF(A1000="", "", (IFNA(IF(A1000="", "", INDEX(UpdateSheet!$K:$K, MATCH(1, (UpdateSheet!$G:$G=MAXIFS(UpdateSheet!$G:$G, UpdateSheet!$H:$H, G1000, UpdateSheet!$I:$I, J1000, UpdateSheet!$G:$G, "&lt;=" &amp; D1000)) * (UpdateSheet!$H:$H=G1000) *(UpdateSheet!$I:$I=J1000), 0))), "")) +
(IFNA(IF(A1000="", "", INDEX(UpdateSheet!$O:$O, MATCH(1, (UpdateSheet!$G:$G=MAXIFS(UpdateSheet!$G:$G, UpdateSheet!$M:$M, K1000,UpdateSheet!$N:$N, N1000, UpdateSheet!$G:$G, "&lt;=" &amp; D1000)) * (UpdateSheet!$M:$M=K1000) *(UpdateSheet!$N:$N=N1000), 0))), ""))
)
</f>
        <v/>
      </c>
      <c r="R1000" s="81" t="s">
        <v>97</v>
      </c>
      <c r="S1000" s="63" t="str">
        <f t="shared" si="91"/>
        <v/>
      </c>
      <c r="T1000" s="87"/>
      <c r="U1000" s="84" t="s">
        <v>97</v>
      </c>
      <c r="V1000" s="84" t="s">
        <v>97</v>
      </c>
      <c r="W1000" s="85" t="b">
        <f t="shared" si="1"/>
        <v>0</v>
      </c>
      <c r="X1000" s="63"/>
      <c r="Y1000" s="63"/>
      <c r="Z1000" s="63"/>
    </row>
    <row r="1001">
      <c r="A1001" s="75"/>
      <c r="B1001" s="94"/>
      <c r="C1001" s="75"/>
      <c r="D1001" s="76"/>
      <c r="E1001" s="75" t="s">
        <v>97</v>
      </c>
      <c r="F1001" s="75" t="s">
        <v>97</v>
      </c>
      <c r="G1001" s="77"/>
      <c r="H1001" s="77"/>
      <c r="I1001" s="80"/>
      <c r="J1001" s="77" t="s">
        <v>97</v>
      </c>
      <c r="K1001" s="79" t="s">
        <v>97</v>
      </c>
      <c r="L1001" s="79"/>
      <c r="M1001" s="80"/>
      <c r="N1001" s="79" t="s">
        <v>97</v>
      </c>
      <c r="O1001" s="81" t="str">
        <f t="array" ref="O1001">IF(A1001="", "", (IFNA(IF(A1001="", "", INDEX(UpdateSheet!$L:$L, MATCH(1, (UpdateSheet!$G:$G=MAXIFS(UpdateSheet!$G:$G, UpdateSheet!$H:$H, G1001, UpdateSheet!$G:$G, "&lt;=" &amp; D1001)) * (UpdateSheet!$H:$H=G1001), 0))), "") * J1001) +
(IFNA(IF(A1001="", "", INDEX(UpdateSheet!$P:$P, MATCH(1, (UpdateSheet!$G:$G=MAXIFS(UpdateSheet!$G:$G, UpdateSheet!$M:$M, K1001, UpdateSheet!$G:$G, "&lt;=" &amp; D1001)) * (UpdateSheet!$M:$M=K1001), 0))), "") * N1001)
)
</f>
        <v/>
      </c>
      <c r="P1001" s="86"/>
      <c r="Q1001" s="82" t="str">
        <f t="array" ref="Q1001">IF(A1001="", "", (IFNA(IF(A1001="", "", INDEX(UpdateSheet!$K:$K, MATCH(1, (UpdateSheet!$G:$G=MAXIFS(UpdateSheet!$G:$G, UpdateSheet!$H:$H, G1001, UpdateSheet!$I:$I, J1001, UpdateSheet!$G:$G, "&lt;=" &amp; D1001)) * (UpdateSheet!$H:$H=G1001) *(UpdateSheet!$I:$I=J1001), 0))), "")) +
(IFNA(IF(A1001="", "", INDEX(UpdateSheet!$O:$O, MATCH(1, (UpdateSheet!$G:$G=MAXIFS(UpdateSheet!$G:$G, UpdateSheet!$M:$M, K1001,UpdateSheet!$N:$N, N1001, UpdateSheet!$G:$G, "&lt;=" &amp; D1001)) * (UpdateSheet!$M:$M=K1001) *(UpdateSheet!$N:$N=N1001), 0))), ""))
)
</f>
        <v/>
      </c>
      <c r="R1001" s="81" t="s">
        <v>97</v>
      </c>
      <c r="S1001" s="63" t="str">
        <f t="shared" si="91"/>
        <v/>
      </c>
      <c r="T1001" s="87"/>
      <c r="U1001" s="84" t="s">
        <v>97</v>
      </c>
      <c r="V1001" s="84" t="s">
        <v>97</v>
      </c>
      <c r="W1001" s="85" t="b">
        <f t="shared" si="1"/>
        <v>0</v>
      </c>
      <c r="X1001" s="63"/>
      <c r="Y1001" s="63"/>
      <c r="Z1001" s="63"/>
    </row>
    <row r="1002">
      <c r="A1002" s="75"/>
      <c r="B1002" s="94"/>
      <c r="C1002" s="75"/>
      <c r="D1002" s="76"/>
      <c r="E1002" s="75" t="s">
        <v>97</v>
      </c>
      <c r="F1002" s="75" t="s">
        <v>97</v>
      </c>
      <c r="G1002" s="77"/>
      <c r="H1002" s="77"/>
      <c r="I1002" s="80"/>
      <c r="J1002" s="77" t="s">
        <v>97</v>
      </c>
      <c r="K1002" s="79" t="s">
        <v>97</v>
      </c>
      <c r="L1002" s="79"/>
      <c r="M1002" s="80"/>
      <c r="N1002" s="79" t="s">
        <v>97</v>
      </c>
      <c r="O1002" s="81" t="str">
        <f t="array" ref="O1002">IF(A1002="", "", (IFNA(IF(A1002="", "", INDEX(UpdateSheet!$L:$L, MATCH(1, (UpdateSheet!$G:$G=MAXIFS(UpdateSheet!$G:$G, UpdateSheet!$H:$H, G1002, UpdateSheet!$G:$G, "&lt;=" &amp; D1002)) * (UpdateSheet!$H:$H=G1002), 0))), "") * J1002) +
(IFNA(IF(A1002="", "", INDEX(UpdateSheet!$P:$P, MATCH(1, (UpdateSheet!$G:$G=MAXIFS(UpdateSheet!$G:$G, UpdateSheet!$M:$M, K1002, UpdateSheet!$G:$G, "&lt;=" &amp; D1002)) * (UpdateSheet!$M:$M=K1002), 0))), "") * N1002)
)
</f>
        <v/>
      </c>
      <c r="P1002" s="86"/>
      <c r="Q1002" s="82" t="str">
        <f t="array" ref="Q1002">IF(A1002="", "", (IFNA(IF(A1002="", "", INDEX(UpdateSheet!$K:$K, MATCH(1, (UpdateSheet!$G:$G=MAXIFS(UpdateSheet!$G:$G, UpdateSheet!$H:$H, G1002, UpdateSheet!$I:$I, J1002, UpdateSheet!$G:$G, "&lt;=" &amp; D1002)) * (UpdateSheet!$H:$H=G1002) *(UpdateSheet!$I:$I=J1002), 0))), "")) +
(IFNA(IF(A1002="", "", INDEX(UpdateSheet!$O:$O, MATCH(1, (UpdateSheet!$G:$G=MAXIFS(UpdateSheet!$G:$G, UpdateSheet!$M:$M, K1002,UpdateSheet!$N:$N, N1002, UpdateSheet!$G:$G, "&lt;=" &amp; D1002)) * (UpdateSheet!$M:$M=K1002) *(UpdateSheet!$N:$N=N1002), 0))), ""))
)
</f>
        <v/>
      </c>
      <c r="R1002" s="81" t="s">
        <v>97</v>
      </c>
      <c r="S1002" s="63" t="str">
        <f t="shared" si="91"/>
        <v/>
      </c>
      <c r="T1002" s="87"/>
      <c r="U1002" s="84" t="s">
        <v>97</v>
      </c>
      <c r="V1002" s="84" t="s">
        <v>97</v>
      </c>
      <c r="W1002" s="85" t="b">
        <f t="shared" si="1"/>
        <v>0</v>
      </c>
      <c r="X1002" s="63"/>
      <c r="Y1002" s="63"/>
      <c r="Z1002" s="63"/>
    </row>
    <row r="1003">
      <c r="A1003" s="75"/>
      <c r="B1003" s="94"/>
      <c r="C1003" s="75"/>
      <c r="D1003" s="76"/>
      <c r="E1003" s="75" t="s">
        <v>97</v>
      </c>
      <c r="F1003" s="75" t="s">
        <v>97</v>
      </c>
      <c r="G1003" s="77"/>
      <c r="H1003" s="77"/>
      <c r="I1003" s="80"/>
      <c r="J1003" s="77" t="s">
        <v>97</v>
      </c>
      <c r="K1003" s="79" t="s">
        <v>97</v>
      </c>
      <c r="L1003" s="79"/>
      <c r="M1003" s="80"/>
      <c r="N1003" s="79" t="s">
        <v>97</v>
      </c>
      <c r="O1003" s="81" t="str">
        <f t="array" ref="O1003">IF(A1003="", "", (IFNA(IF(A1003="", "", INDEX(UpdateSheet!$L:$L, MATCH(1, (UpdateSheet!$G:$G=MAXIFS(UpdateSheet!$G:$G, UpdateSheet!$H:$H, G1003, UpdateSheet!$G:$G, "&lt;=" &amp; D1003)) * (UpdateSheet!$H:$H=G1003), 0))), "") * J1003) +
(IFNA(IF(A1003="", "", INDEX(UpdateSheet!$P:$P, MATCH(1, (UpdateSheet!$G:$G=MAXIFS(UpdateSheet!$G:$G, UpdateSheet!$M:$M, K1003, UpdateSheet!$G:$G, "&lt;=" &amp; D1003)) * (UpdateSheet!$M:$M=K1003), 0))), "") * N1003)
)
</f>
        <v/>
      </c>
      <c r="P1003" s="86"/>
      <c r="Q1003" s="82" t="str">
        <f t="array" ref="Q1003">IF(A1003="", "", (IFNA(IF(A1003="", "", INDEX(UpdateSheet!$K:$K, MATCH(1, (UpdateSheet!$G:$G=MAXIFS(UpdateSheet!$G:$G, UpdateSheet!$H:$H, G1003, UpdateSheet!$I:$I, J1003, UpdateSheet!$G:$G, "&lt;=" &amp; D1003)) * (UpdateSheet!$H:$H=G1003) *(UpdateSheet!$I:$I=J1003), 0))), "")) +
(IFNA(IF(A1003="", "", INDEX(UpdateSheet!$O:$O, MATCH(1, (UpdateSheet!$G:$G=MAXIFS(UpdateSheet!$G:$G, UpdateSheet!$M:$M, K1003,UpdateSheet!$N:$N, N1003, UpdateSheet!$G:$G, "&lt;=" &amp; D1003)) * (UpdateSheet!$M:$M=K1003) *(UpdateSheet!$N:$N=N1003), 0))), ""))
)
</f>
        <v/>
      </c>
      <c r="R1003" s="81" t="s">
        <v>97</v>
      </c>
      <c r="S1003" s="63" t="str">
        <f t="shared" si="91"/>
        <v/>
      </c>
      <c r="T1003" s="87"/>
      <c r="U1003" s="84" t="s">
        <v>97</v>
      </c>
      <c r="V1003" s="84" t="s">
        <v>97</v>
      </c>
      <c r="W1003" s="85" t="b">
        <f t="shared" si="1"/>
        <v>0</v>
      </c>
      <c r="X1003" s="63"/>
      <c r="Y1003" s="63"/>
      <c r="Z1003" s="63"/>
    </row>
    <row r="1004">
      <c r="A1004" s="75"/>
      <c r="B1004" s="94"/>
      <c r="C1004" s="75"/>
      <c r="D1004" s="76"/>
      <c r="E1004" s="75" t="s">
        <v>97</v>
      </c>
      <c r="F1004" s="75" t="s">
        <v>97</v>
      </c>
      <c r="G1004" s="77"/>
      <c r="H1004" s="77"/>
      <c r="I1004" s="80"/>
      <c r="J1004" s="77" t="s">
        <v>97</v>
      </c>
      <c r="K1004" s="79" t="s">
        <v>97</v>
      </c>
      <c r="L1004" s="79"/>
      <c r="M1004" s="80"/>
      <c r="N1004" s="79" t="s">
        <v>97</v>
      </c>
      <c r="O1004" s="81" t="str">
        <f t="array" ref="O1004">IF(A1004="", "", (IFNA(IF(A1004="", "", INDEX(UpdateSheet!$L:$L, MATCH(1, (UpdateSheet!$G:$G=MAXIFS(UpdateSheet!$G:$G, UpdateSheet!$H:$H, G1004, UpdateSheet!$G:$G, "&lt;=" &amp; D1004)) * (UpdateSheet!$H:$H=G1004), 0))), "") * J1004) +
(IFNA(IF(A1004="", "", INDEX(UpdateSheet!$P:$P, MATCH(1, (UpdateSheet!$G:$G=MAXIFS(UpdateSheet!$G:$G, UpdateSheet!$M:$M, K1004, UpdateSheet!$G:$G, "&lt;=" &amp; D1004)) * (UpdateSheet!$M:$M=K1004), 0))), "") * N1004)
)
</f>
        <v/>
      </c>
      <c r="P1004" s="86"/>
      <c r="Q1004" s="82" t="str">
        <f t="array" ref="Q1004">IF(A1004="", "", (IFNA(IF(A1004="", "", INDEX(UpdateSheet!$K:$K, MATCH(1, (UpdateSheet!$G:$G=MAXIFS(UpdateSheet!$G:$G, UpdateSheet!$H:$H, G1004, UpdateSheet!$I:$I, J1004, UpdateSheet!$G:$G, "&lt;=" &amp; D1004)) * (UpdateSheet!$H:$H=G1004) *(UpdateSheet!$I:$I=J1004), 0))), "")) +
(IFNA(IF(A1004="", "", INDEX(UpdateSheet!$O:$O, MATCH(1, (UpdateSheet!$G:$G=MAXIFS(UpdateSheet!$G:$G, UpdateSheet!$M:$M, K1004,UpdateSheet!$N:$N, N1004, UpdateSheet!$G:$G, "&lt;=" &amp; D1004)) * (UpdateSheet!$M:$M=K1004) *(UpdateSheet!$N:$N=N1004), 0))), ""))
)
</f>
        <v/>
      </c>
      <c r="R1004" s="81" t="s">
        <v>97</v>
      </c>
      <c r="S1004" s="63" t="str">
        <f t="shared" si="91"/>
        <v/>
      </c>
      <c r="T1004" s="87"/>
      <c r="U1004" s="84" t="s">
        <v>97</v>
      </c>
      <c r="V1004" s="84" t="s">
        <v>97</v>
      </c>
      <c r="W1004" s="85" t="b">
        <f t="shared" si="1"/>
        <v>0</v>
      </c>
      <c r="X1004" s="63"/>
      <c r="Y1004" s="63"/>
      <c r="Z1004" s="63"/>
    </row>
    <row r="1005">
      <c r="A1005" s="75"/>
      <c r="B1005" s="94"/>
      <c r="C1005" s="75"/>
      <c r="D1005" s="76"/>
      <c r="E1005" s="75" t="s">
        <v>97</v>
      </c>
      <c r="F1005" s="75" t="s">
        <v>97</v>
      </c>
      <c r="G1005" s="77"/>
      <c r="H1005" s="77"/>
      <c r="I1005" s="80"/>
      <c r="J1005" s="77" t="s">
        <v>97</v>
      </c>
      <c r="K1005" s="79" t="s">
        <v>97</v>
      </c>
      <c r="L1005" s="79"/>
      <c r="M1005" s="80"/>
      <c r="N1005" s="79" t="s">
        <v>97</v>
      </c>
      <c r="O1005" s="81" t="str">
        <f t="array" ref="O1005">IF(A1005="", "", (IFNA(IF(A1005="", "", INDEX(UpdateSheet!$L:$L, MATCH(1, (UpdateSheet!$G:$G=MAXIFS(UpdateSheet!$G:$G, UpdateSheet!$H:$H, G1005, UpdateSheet!$G:$G, "&lt;=" &amp; D1005)) * (UpdateSheet!$H:$H=G1005), 0))), "") * J1005) +
(IFNA(IF(A1005="", "", INDEX(UpdateSheet!$P:$P, MATCH(1, (UpdateSheet!$G:$G=MAXIFS(UpdateSheet!$G:$G, UpdateSheet!$M:$M, K1005, UpdateSheet!$G:$G, "&lt;=" &amp; D1005)) * (UpdateSheet!$M:$M=K1005), 0))), "") * N1005)
)
</f>
        <v/>
      </c>
      <c r="P1005" s="86"/>
      <c r="Q1005" s="82" t="str">
        <f t="array" ref="Q1005">IF(A1005="", "", (IFNA(IF(A1005="", "", INDEX(UpdateSheet!$K:$K, MATCH(1, (UpdateSheet!$G:$G=MAXIFS(UpdateSheet!$G:$G, UpdateSheet!$H:$H, G1005, UpdateSheet!$I:$I, J1005, UpdateSheet!$G:$G, "&lt;=" &amp; D1005)) * (UpdateSheet!$H:$H=G1005) *(UpdateSheet!$I:$I=J1005), 0))), "")) +
(IFNA(IF(A1005="", "", INDEX(UpdateSheet!$O:$O, MATCH(1, (UpdateSheet!$G:$G=MAXIFS(UpdateSheet!$G:$G, UpdateSheet!$M:$M, K1005,UpdateSheet!$N:$N, N1005, UpdateSheet!$G:$G, "&lt;=" &amp; D1005)) * (UpdateSheet!$M:$M=K1005) *(UpdateSheet!$N:$N=N1005), 0))), ""))
)
</f>
        <v/>
      </c>
      <c r="R1005" s="81" t="s">
        <v>97</v>
      </c>
      <c r="S1005" s="63" t="str">
        <f t="shared" si="91"/>
        <v/>
      </c>
      <c r="T1005" s="87"/>
      <c r="U1005" s="84" t="s">
        <v>97</v>
      </c>
      <c r="V1005" s="84" t="s">
        <v>97</v>
      </c>
      <c r="W1005" s="85" t="b">
        <f t="shared" si="1"/>
        <v>0</v>
      </c>
      <c r="X1005" s="63"/>
      <c r="Y1005" s="63"/>
      <c r="Z1005" s="63"/>
    </row>
    <row r="1006">
      <c r="A1006" s="75"/>
      <c r="B1006" s="94"/>
      <c r="C1006" s="75"/>
      <c r="D1006" s="76"/>
      <c r="E1006" s="75" t="s">
        <v>97</v>
      </c>
      <c r="F1006" s="75" t="s">
        <v>97</v>
      </c>
      <c r="G1006" s="77"/>
      <c r="H1006" s="77"/>
      <c r="I1006" s="80"/>
      <c r="J1006" s="77" t="s">
        <v>97</v>
      </c>
      <c r="K1006" s="79" t="s">
        <v>97</v>
      </c>
      <c r="L1006" s="79"/>
      <c r="M1006" s="80"/>
      <c r="N1006" s="79" t="s">
        <v>97</v>
      </c>
      <c r="O1006" s="81" t="str">
        <f t="array" ref="O1006">IF(A1006="", "", (IFNA(IF(A1006="", "", INDEX(UpdateSheet!$L:$L, MATCH(1, (UpdateSheet!$G:$G=MAXIFS(UpdateSheet!$G:$G, UpdateSheet!$H:$H, G1006, UpdateSheet!$G:$G, "&lt;=" &amp; D1006)) * (UpdateSheet!$H:$H=G1006), 0))), "") * J1006) +
(IFNA(IF(A1006="", "", INDEX(UpdateSheet!$P:$P, MATCH(1, (UpdateSheet!$G:$G=MAXIFS(UpdateSheet!$G:$G, UpdateSheet!$M:$M, K1006, UpdateSheet!$G:$G, "&lt;=" &amp; D1006)) * (UpdateSheet!$M:$M=K1006), 0))), "") * N1006)
)
</f>
        <v/>
      </c>
      <c r="P1006" s="86"/>
      <c r="Q1006" s="82" t="str">
        <f t="array" ref="Q1006">IF(A1006="", "", (IFNA(IF(A1006="", "", INDEX(UpdateSheet!$K:$K, MATCH(1, (UpdateSheet!$G:$G=MAXIFS(UpdateSheet!$G:$G, UpdateSheet!$H:$H, G1006, UpdateSheet!$I:$I, J1006, UpdateSheet!$G:$G, "&lt;=" &amp; D1006)) * (UpdateSheet!$H:$H=G1006) *(UpdateSheet!$I:$I=J1006), 0))), "")) +
(IFNA(IF(A1006="", "", INDEX(UpdateSheet!$O:$O, MATCH(1, (UpdateSheet!$G:$G=MAXIFS(UpdateSheet!$G:$G, UpdateSheet!$M:$M, K1006,UpdateSheet!$N:$N, N1006, UpdateSheet!$G:$G, "&lt;=" &amp; D1006)) * (UpdateSheet!$M:$M=K1006) *(UpdateSheet!$N:$N=N1006), 0))), ""))
)
</f>
        <v/>
      </c>
      <c r="R1006" s="81" t="s">
        <v>97</v>
      </c>
      <c r="S1006" s="63" t="str">
        <f t="shared" si="91"/>
        <v/>
      </c>
      <c r="T1006" s="87"/>
      <c r="U1006" s="84" t="s">
        <v>97</v>
      </c>
      <c r="V1006" s="84" t="s">
        <v>97</v>
      </c>
      <c r="W1006" s="85" t="b">
        <f t="shared" si="1"/>
        <v>0</v>
      </c>
      <c r="X1006" s="63"/>
      <c r="Y1006" s="63"/>
      <c r="Z1006" s="63"/>
    </row>
    <row r="1007">
      <c r="A1007" s="75"/>
      <c r="B1007" s="94"/>
      <c r="C1007" s="75"/>
      <c r="D1007" s="76"/>
      <c r="E1007" s="75" t="s">
        <v>97</v>
      </c>
      <c r="F1007" s="75" t="s">
        <v>97</v>
      </c>
      <c r="G1007" s="77"/>
      <c r="H1007" s="77"/>
      <c r="I1007" s="80"/>
      <c r="J1007" s="77" t="s">
        <v>97</v>
      </c>
      <c r="K1007" s="79" t="s">
        <v>97</v>
      </c>
      <c r="L1007" s="79"/>
      <c r="M1007" s="80"/>
      <c r="N1007" s="79" t="s">
        <v>97</v>
      </c>
      <c r="O1007" s="81" t="str">
        <f t="array" ref="O1007">IF(A1007="", "", (IFNA(IF(A1007="", "", INDEX(UpdateSheet!$L:$L, MATCH(1, (UpdateSheet!$G:$G=MAXIFS(UpdateSheet!$G:$G, UpdateSheet!$H:$H, G1007, UpdateSheet!$G:$G, "&lt;=" &amp; D1007)) * (UpdateSheet!$H:$H=G1007), 0))), "") * J1007) +
(IFNA(IF(A1007="", "", INDEX(UpdateSheet!$P:$P, MATCH(1, (UpdateSheet!$G:$G=MAXIFS(UpdateSheet!$G:$G, UpdateSheet!$M:$M, K1007, UpdateSheet!$G:$G, "&lt;=" &amp; D1007)) * (UpdateSheet!$M:$M=K1007), 0))), "") * N1007)
)
</f>
        <v/>
      </c>
      <c r="P1007" s="86"/>
      <c r="Q1007" s="82" t="str">
        <f t="array" ref="Q1007">IF(A1007="", "", (IFNA(IF(A1007="", "", INDEX(UpdateSheet!$K:$K, MATCH(1, (UpdateSheet!$G:$G=MAXIFS(UpdateSheet!$G:$G, UpdateSheet!$H:$H, G1007, UpdateSheet!$I:$I, J1007, UpdateSheet!$G:$G, "&lt;=" &amp; D1007)) * (UpdateSheet!$H:$H=G1007) *(UpdateSheet!$I:$I=J1007), 0))), "")) +
(IFNA(IF(A1007="", "", INDEX(UpdateSheet!$O:$O, MATCH(1, (UpdateSheet!$G:$G=MAXIFS(UpdateSheet!$G:$G, UpdateSheet!$M:$M, K1007,UpdateSheet!$N:$N, N1007, UpdateSheet!$G:$G, "&lt;=" &amp; D1007)) * (UpdateSheet!$M:$M=K1007) *(UpdateSheet!$N:$N=N1007), 0))), ""))
)
</f>
        <v/>
      </c>
      <c r="R1007" s="81" t="s">
        <v>97</v>
      </c>
      <c r="S1007" s="63" t="str">
        <f t="shared" si="91"/>
        <v/>
      </c>
      <c r="T1007" s="87"/>
      <c r="U1007" s="84" t="s">
        <v>97</v>
      </c>
      <c r="V1007" s="84" t="s">
        <v>97</v>
      </c>
      <c r="W1007" s="85" t="b">
        <f t="shared" si="1"/>
        <v>0</v>
      </c>
      <c r="X1007" s="63"/>
      <c r="Y1007" s="63"/>
      <c r="Z1007" s="63"/>
    </row>
    <row r="1008">
      <c r="A1008" s="75"/>
      <c r="B1008" s="94"/>
      <c r="C1008" s="75"/>
      <c r="D1008" s="76"/>
      <c r="E1008" s="75" t="s">
        <v>97</v>
      </c>
      <c r="F1008" s="75" t="s">
        <v>97</v>
      </c>
      <c r="G1008" s="77"/>
      <c r="H1008" s="77"/>
      <c r="I1008" s="80"/>
      <c r="J1008" s="77" t="s">
        <v>97</v>
      </c>
      <c r="K1008" s="79" t="s">
        <v>97</v>
      </c>
      <c r="L1008" s="79"/>
      <c r="M1008" s="80"/>
      <c r="N1008" s="79" t="s">
        <v>97</v>
      </c>
      <c r="O1008" s="81" t="str">
        <f t="array" ref="O1008">IF(A1008="", "", (IFNA(IF(A1008="", "", INDEX(UpdateSheet!$L:$L, MATCH(1, (UpdateSheet!$G:$G=MAXIFS(UpdateSheet!$G:$G, UpdateSheet!$H:$H, G1008, UpdateSheet!$G:$G, "&lt;=" &amp; D1008)) * (UpdateSheet!$H:$H=G1008), 0))), "") * J1008) +
(IFNA(IF(A1008="", "", INDEX(UpdateSheet!$P:$P, MATCH(1, (UpdateSheet!$G:$G=MAXIFS(UpdateSheet!$G:$G, UpdateSheet!$M:$M, K1008, UpdateSheet!$G:$G, "&lt;=" &amp; D1008)) * (UpdateSheet!$M:$M=K1008), 0))), "") * N1008)
)
</f>
        <v/>
      </c>
      <c r="P1008" s="86"/>
      <c r="Q1008" s="82" t="str">
        <f t="array" ref="Q1008">IF(A1008="", "", (IFNA(IF(A1008="", "", INDEX(UpdateSheet!$K:$K, MATCH(1, (UpdateSheet!$G:$G=MAXIFS(UpdateSheet!$G:$G, UpdateSheet!$H:$H, G1008, UpdateSheet!$I:$I, J1008, UpdateSheet!$G:$G, "&lt;=" &amp; D1008)) * (UpdateSheet!$H:$H=G1008) *(UpdateSheet!$I:$I=J1008), 0))), "")) +
(IFNA(IF(A1008="", "", INDEX(UpdateSheet!$O:$O, MATCH(1, (UpdateSheet!$G:$G=MAXIFS(UpdateSheet!$G:$G, UpdateSheet!$M:$M, K1008,UpdateSheet!$N:$N, N1008, UpdateSheet!$G:$G, "&lt;=" &amp; D1008)) * (UpdateSheet!$M:$M=K1008) *(UpdateSheet!$N:$N=N1008), 0))), ""))
)
</f>
        <v/>
      </c>
      <c r="R1008" s="81" t="s">
        <v>97</v>
      </c>
      <c r="S1008" s="63" t="str">
        <f t="shared" si="91"/>
        <v/>
      </c>
      <c r="T1008" s="87"/>
      <c r="U1008" s="84" t="s">
        <v>97</v>
      </c>
      <c r="V1008" s="84" t="s">
        <v>97</v>
      </c>
      <c r="W1008" s="85" t="b">
        <f t="shared" si="1"/>
        <v>0</v>
      </c>
      <c r="X1008" s="63"/>
      <c r="Y1008" s="63"/>
      <c r="Z1008" s="63"/>
    </row>
    <row r="1009">
      <c r="A1009" s="75"/>
      <c r="B1009" s="94"/>
      <c r="C1009" s="75"/>
      <c r="D1009" s="76"/>
      <c r="E1009" s="75" t="s">
        <v>97</v>
      </c>
      <c r="F1009" s="75" t="s">
        <v>97</v>
      </c>
      <c r="G1009" s="77"/>
      <c r="H1009" s="77"/>
      <c r="I1009" s="80"/>
      <c r="J1009" s="77" t="s">
        <v>97</v>
      </c>
      <c r="K1009" s="79" t="s">
        <v>97</v>
      </c>
      <c r="L1009" s="79"/>
      <c r="M1009" s="80"/>
      <c r="N1009" s="79" t="s">
        <v>97</v>
      </c>
      <c r="O1009" s="81" t="str">
        <f t="array" ref="O1009">IF(A1009="", "", (IFNA(IF(A1009="", "", INDEX(UpdateSheet!$L:$L, MATCH(1, (UpdateSheet!$G:$G=MAXIFS(UpdateSheet!$G:$G, UpdateSheet!$H:$H, G1009, UpdateSheet!$G:$G, "&lt;=" &amp; D1009)) * (UpdateSheet!$H:$H=G1009), 0))), "") * J1009) +
(IFNA(IF(A1009="", "", INDEX(UpdateSheet!$P:$P, MATCH(1, (UpdateSheet!$G:$G=MAXIFS(UpdateSheet!$G:$G, UpdateSheet!$M:$M, K1009, UpdateSheet!$G:$G, "&lt;=" &amp; D1009)) * (UpdateSheet!$M:$M=K1009), 0))), "") * N1009)
)
</f>
        <v/>
      </c>
      <c r="P1009" s="86"/>
      <c r="Q1009" s="82" t="str">
        <f t="array" ref="Q1009">IF(A1009="", "", (IFNA(IF(A1009="", "", INDEX(UpdateSheet!$K:$K, MATCH(1, (UpdateSheet!$G:$G=MAXIFS(UpdateSheet!$G:$G, UpdateSheet!$H:$H, G1009, UpdateSheet!$I:$I, J1009, UpdateSheet!$G:$G, "&lt;=" &amp; D1009)) * (UpdateSheet!$H:$H=G1009) *(UpdateSheet!$I:$I=J1009), 0))), "")) +
(IFNA(IF(A1009="", "", INDEX(UpdateSheet!$O:$O, MATCH(1, (UpdateSheet!$G:$G=MAXIFS(UpdateSheet!$G:$G, UpdateSheet!$M:$M, K1009,UpdateSheet!$N:$N, N1009, UpdateSheet!$G:$G, "&lt;=" &amp; D1009)) * (UpdateSheet!$M:$M=K1009) *(UpdateSheet!$N:$N=N1009), 0))), ""))
)
</f>
        <v/>
      </c>
      <c r="R1009" s="81" t="s">
        <v>97</v>
      </c>
      <c r="S1009" s="63" t="str">
        <f t="shared" si="91"/>
        <v/>
      </c>
      <c r="T1009" s="87"/>
      <c r="U1009" s="84" t="s">
        <v>97</v>
      </c>
      <c r="V1009" s="84" t="s">
        <v>97</v>
      </c>
      <c r="W1009" s="85" t="b">
        <f t="shared" si="1"/>
        <v>0</v>
      </c>
      <c r="X1009" s="63"/>
      <c r="Y1009" s="63"/>
      <c r="Z1009" s="63"/>
    </row>
    <row r="1010">
      <c r="A1010" s="75"/>
      <c r="B1010" s="94"/>
      <c r="C1010" s="75"/>
      <c r="D1010" s="76"/>
      <c r="E1010" s="75" t="s">
        <v>97</v>
      </c>
      <c r="F1010" s="75" t="s">
        <v>97</v>
      </c>
      <c r="G1010" s="77"/>
      <c r="H1010" s="77"/>
      <c r="I1010" s="80"/>
      <c r="J1010" s="77" t="s">
        <v>97</v>
      </c>
      <c r="K1010" s="79" t="s">
        <v>97</v>
      </c>
      <c r="L1010" s="79"/>
      <c r="M1010" s="80"/>
      <c r="N1010" s="79" t="s">
        <v>97</v>
      </c>
      <c r="O1010" s="81" t="str">
        <f t="array" ref="O1010">IF(A1010="", "", (IFNA(IF(A1010="", "", INDEX(UpdateSheet!$L:$L, MATCH(1, (UpdateSheet!$G:$G=MAXIFS(UpdateSheet!$G:$G, UpdateSheet!$H:$H, G1010, UpdateSheet!$G:$G, "&lt;=" &amp; D1010)) * (UpdateSheet!$H:$H=G1010), 0))), "") * J1010) +
(IFNA(IF(A1010="", "", INDEX(UpdateSheet!$P:$P, MATCH(1, (UpdateSheet!$G:$G=MAXIFS(UpdateSheet!$G:$G, UpdateSheet!$M:$M, K1010, UpdateSheet!$G:$G, "&lt;=" &amp; D1010)) * (UpdateSheet!$M:$M=K1010), 0))), "") * N1010)
)
</f>
        <v/>
      </c>
      <c r="P1010" s="86"/>
      <c r="Q1010" s="82" t="str">
        <f t="array" ref="Q1010">IF(A1010="", "", (IFNA(IF(A1010="", "", INDEX(UpdateSheet!$K:$K, MATCH(1, (UpdateSheet!$G:$G=MAXIFS(UpdateSheet!$G:$G, UpdateSheet!$H:$H, G1010, UpdateSheet!$I:$I, J1010, UpdateSheet!$G:$G, "&lt;=" &amp; D1010)) * (UpdateSheet!$H:$H=G1010) *(UpdateSheet!$I:$I=J1010), 0))), "")) +
(IFNA(IF(A1010="", "", INDEX(UpdateSheet!$O:$O, MATCH(1, (UpdateSheet!$G:$G=MAXIFS(UpdateSheet!$G:$G, UpdateSheet!$M:$M, K1010,UpdateSheet!$N:$N, N1010, UpdateSheet!$G:$G, "&lt;=" &amp; D1010)) * (UpdateSheet!$M:$M=K1010) *(UpdateSheet!$N:$N=N1010), 0))), ""))
)
</f>
        <v/>
      </c>
      <c r="R1010" s="81" t="s">
        <v>97</v>
      </c>
      <c r="S1010" s="63" t="str">
        <f t="shared" si="91"/>
        <v/>
      </c>
      <c r="T1010" s="87"/>
      <c r="U1010" s="84" t="s">
        <v>97</v>
      </c>
      <c r="V1010" s="84" t="s">
        <v>97</v>
      </c>
      <c r="W1010" s="85" t="b">
        <f t="shared" si="1"/>
        <v>0</v>
      </c>
      <c r="X1010" s="63"/>
      <c r="Y1010" s="63"/>
      <c r="Z1010" s="63"/>
    </row>
    <row r="1011">
      <c r="A1011" s="75"/>
      <c r="B1011" s="94"/>
      <c r="C1011" s="75"/>
      <c r="D1011" s="76"/>
      <c r="E1011" s="75" t="s">
        <v>97</v>
      </c>
      <c r="F1011" s="75" t="s">
        <v>97</v>
      </c>
      <c r="G1011" s="77"/>
      <c r="H1011" s="77"/>
      <c r="I1011" s="80"/>
      <c r="J1011" s="77" t="s">
        <v>97</v>
      </c>
      <c r="K1011" s="79" t="s">
        <v>97</v>
      </c>
      <c r="L1011" s="79"/>
      <c r="M1011" s="80"/>
      <c r="N1011" s="79" t="s">
        <v>97</v>
      </c>
      <c r="O1011" s="81" t="str">
        <f t="array" ref="O1011">IF(A1011="", "", (IFNA(IF(A1011="", "", INDEX(UpdateSheet!$L:$L, MATCH(1, (UpdateSheet!$G:$G=MAXIFS(UpdateSheet!$G:$G, UpdateSheet!$H:$H, G1011, UpdateSheet!$G:$G, "&lt;=" &amp; D1011)) * (UpdateSheet!$H:$H=G1011), 0))), "") * J1011) +
(IFNA(IF(A1011="", "", INDEX(UpdateSheet!$P:$P, MATCH(1, (UpdateSheet!$G:$G=MAXIFS(UpdateSheet!$G:$G, UpdateSheet!$M:$M, K1011, UpdateSheet!$G:$G, "&lt;=" &amp; D1011)) * (UpdateSheet!$M:$M=K1011), 0))), "") * N1011)
)
</f>
        <v/>
      </c>
      <c r="P1011" s="86"/>
      <c r="Q1011" s="82" t="str">
        <f t="array" ref="Q1011">IF(A1011="", "", (IFNA(IF(A1011="", "", INDEX(UpdateSheet!$K:$K, MATCH(1, (UpdateSheet!$G:$G=MAXIFS(UpdateSheet!$G:$G, UpdateSheet!$H:$H, G1011, UpdateSheet!$I:$I, J1011, UpdateSheet!$G:$G, "&lt;=" &amp; D1011)) * (UpdateSheet!$H:$H=G1011) *(UpdateSheet!$I:$I=J1011), 0))), "")) +
(IFNA(IF(A1011="", "", INDEX(UpdateSheet!$O:$O, MATCH(1, (UpdateSheet!$G:$G=MAXIFS(UpdateSheet!$G:$G, UpdateSheet!$M:$M, K1011,UpdateSheet!$N:$N, N1011, UpdateSheet!$G:$G, "&lt;=" &amp; D1011)) * (UpdateSheet!$M:$M=K1011) *(UpdateSheet!$N:$N=N1011), 0))), ""))
)
</f>
        <v/>
      </c>
      <c r="R1011" s="81" t="s">
        <v>97</v>
      </c>
      <c r="S1011" s="63" t="str">
        <f t="shared" si="91"/>
        <v/>
      </c>
      <c r="T1011" s="87"/>
      <c r="U1011" s="84" t="s">
        <v>97</v>
      </c>
      <c r="V1011" s="84" t="s">
        <v>97</v>
      </c>
      <c r="W1011" s="85" t="b">
        <f t="shared" si="1"/>
        <v>0</v>
      </c>
      <c r="X1011" s="63"/>
      <c r="Y1011" s="63"/>
      <c r="Z1011" s="63"/>
    </row>
    <row r="1012">
      <c r="A1012" s="75"/>
      <c r="B1012" s="94"/>
      <c r="C1012" s="75"/>
      <c r="D1012" s="76"/>
      <c r="E1012" s="75" t="s">
        <v>97</v>
      </c>
      <c r="F1012" s="75" t="s">
        <v>97</v>
      </c>
      <c r="G1012" s="77"/>
      <c r="H1012" s="77"/>
      <c r="I1012" s="80"/>
      <c r="J1012" s="77" t="s">
        <v>97</v>
      </c>
      <c r="K1012" s="79" t="s">
        <v>97</v>
      </c>
      <c r="L1012" s="79"/>
      <c r="M1012" s="80"/>
      <c r="N1012" s="79" t="s">
        <v>97</v>
      </c>
      <c r="O1012" s="81" t="str">
        <f t="array" ref="O1012">IF(A1012="", "", (IFNA(IF(A1012="", "", INDEX(UpdateSheet!$L:$L, MATCH(1, (UpdateSheet!$G:$G=MAXIFS(UpdateSheet!$G:$G, UpdateSheet!$H:$H, G1012, UpdateSheet!$G:$G, "&lt;=" &amp; D1012)) * (UpdateSheet!$H:$H=G1012), 0))), "") * J1012) +
(IFNA(IF(A1012="", "", INDEX(UpdateSheet!$P:$P, MATCH(1, (UpdateSheet!$G:$G=MAXIFS(UpdateSheet!$G:$G, UpdateSheet!$M:$M, K1012, UpdateSheet!$G:$G, "&lt;=" &amp; D1012)) * (UpdateSheet!$M:$M=K1012), 0))), "") * N1012)
)
</f>
        <v/>
      </c>
      <c r="P1012" s="86"/>
      <c r="Q1012" s="82" t="str">
        <f t="array" ref="Q1012">IF(A1012="", "", (IFNA(IF(A1012="", "", INDEX(UpdateSheet!$K:$K, MATCH(1, (UpdateSheet!$G:$G=MAXIFS(UpdateSheet!$G:$G, UpdateSheet!$H:$H, G1012, UpdateSheet!$I:$I, J1012, UpdateSheet!$G:$G, "&lt;=" &amp; D1012)) * (UpdateSheet!$H:$H=G1012) *(UpdateSheet!$I:$I=J1012), 0))), "")) +
(IFNA(IF(A1012="", "", INDEX(UpdateSheet!$O:$O, MATCH(1, (UpdateSheet!$G:$G=MAXIFS(UpdateSheet!$G:$G, UpdateSheet!$M:$M, K1012,UpdateSheet!$N:$N, N1012, UpdateSheet!$G:$G, "&lt;=" &amp; D1012)) * (UpdateSheet!$M:$M=K1012) *(UpdateSheet!$N:$N=N1012), 0))), ""))
)
</f>
        <v/>
      </c>
      <c r="R1012" s="81" t="s">
        <v>97</v>
      </c>
      <c r="S1012" s="63" t="str">
        <f t="shared" si="91"/>
        <v/>
      </c>
      <c r="T1012" s="87"/>
      <c r="U1012" s="84" t="s">
        <v>97</v>
      </c>
      <c r="V1012" s="84" t="s">
        <v>97</v>
      </c>
      <c r="W1012" s="85" t="b">
        <f t="shared" si="1"/>
        <v>0</v>
      </c>
      <c r="X1012" s="63"/>
      <c r="Y1012" s="63"/>
      <c r="Z1012" s="63"/>
    </row>
    <row r="1013">
      <c r="A1013" s="75"/>
      <c r="B1013" s="94"/>
      <c r="C1013" s="75"/>
      <c r="D1013" s="76"/>
      <c r="E1013" s="75" t="s">
        <v>97</v>
      </c>
      <c r="F1013" s="75" t="s">
        <v>97</v>
      </c>
      <c r="G1013" s="77"/>
      <c r="H1013" s="77"/>
      <c r="I1013" s="80"/>
      <c r="J1013" s="77" t="s">
        <v>97</v>
      </c>
      <c r="K1013" s="79" t="s">
        <v>97</v>
      </c>
      <c r="L1013" s="79"/>
      <c r="M1013" s="80"/>
      <c r="N1013" s="79" t="s">
        <v>97</v>
      </c>
      <c r="O1013" s="81" t="str">
        <f t="array" ref="O1013">IF(A1013="", "", (IFNA(IF(A1013="", "", INDEX(UpdateSheet!$L:$L, MATCH(1, (UpdateSheet!$G:$G=MAXIFS(UpdateSheet!$G:$G, UpdateSheet!$H:$H, G1013, UpdateSheet!$G:$G, "&lt;=" &amp; D1013)) * (UpdateSheet!$H:$H=G1013), 0))), "") * J1013) +
(IFNA(IF(A1013="", "", INDEX(UpdateSheet!$P:$P, MATCH(1, (UpdateSheet!$G:$G=MAXIFS(UpdateSheet!$G:$G, UpdateSheet!$M:$M, K1013, UpdateSheet!$G:$G, "&lt;=" &amp; D1013)) * (UpdateSheet!$M:$M=K1013), 0))), "") * N1013)
)
</f>
        <v/>
      </c>
      <c r="P1013" s="86"/>
      <c r="Q1013" s="82" t="str">
        <f t="array" ref="Q1013">IF(A1013="", "", (IFNA(IF(A1013="", "", INDEX(UpdateSheet!$K:$K, MATCH(1, (UpdateSheet!$G:$G=MAXIFS(UpdateSheet!$G:$G, UpdateSheet!$H:$H, G1013, UpdateSheet!$I:$I, J1013, UpdateSheet!$G:$G, "&lt;=" &amp; D1013)) * (UpdateSheet!$H:$H=G1013) *(UpdateSheet!$I:$I=J1013), 0))), "")) +
(IFNA(IF(A1013="", "", INDEX(UpdateSheet!$O:$O, MATCH(1, (UpdateSheet!$G:$G=MAXIFS(UpdateSheet!$G:$G, UpdateSheet!$M:$M, K1013,UpdateSheet!$N:$N, N1013, UpdateSheet!$G:$G, "&lt;=" &amp; D1013)) * (UpdateSheet!$M:$M=K1013) *(UpdateSheet!$N:$N=N1013), 0))), ""))
)
</f>
        <v/>
      </c>
      <c r="R1013" s="81" t="s">
        <v>97</v>
      </c>
      <c r="S1013" s="63" t="str">
        <f t="shared" si="91"/>
        <v/>
      </c>
      <c r="T1013" s="87"/>
      <c r="U1013" s="84" t="s">
        <v>97</v>
      </c>
      <c r="V1013" s="84" t="s">
        <v>97</v>
      </c>
      <c r="W1013" s="85" t="b">
        <f t="shared" si="1"/>
        <v>0</v>
      </c>
      <c r="X1013" s="63"/>
      <c r="Y1013" s="63"/>
      <c r="Z1013" s="63"/>
    </row>
    <row r="1014">
      <c r="A1014" s="75"/>
      <c r="B1014" s="94"/>
      <c r="C1014" s="75"/>
      <c r="D1014" s="76"/>
      <c r="E1014" s="75" t="s">
        <v>97</v>
      </c>
      <c r="F1014" s="75" t="s">
        <v>97</v>
      </c>
      <c r="G1014" s="77"/>
      <c r="H1014" s="77"/>
      <c r="I1014" s="80"/>
      <c r="J1014" s="77" t="s">
        <v>97</v>
      </c>
      <c r="K1014" s="79" t="s">
        <v>97</v>
      </c>
      <c r="L1014" s="79"/>
      <c r="M1014" s="80"/>
      <c r="N1014" s="79" t="s">
        <v>97</v>
      </c>
      <c r="O1014" s="81" t="str">
        <f t="array" ref="O1014">IF(A1014="", "", (IFNA(IF(A1014="", "", INDEX(UpdateSheet!$L:$L, MATCH(1, (UpdateSheet!$G:$G=MAXIFS(UpdateSheet!$G:$G, UpdateSheet!$H:$H, G1014, UpdateSheet!$G:$G, "&lt;=" &amp; D1014)) * (UpdateSheet!$H:$H=G1014), 0))), "") * J1014) +
(IFNA(IF(A1014="", "", INDEX(UpdateSheet!$P:$P, MATCH(1, (UpdateSheet!$G:$G=MAXIFS(UpdateSheet!$G:$G, UpdateSheet!$M:$M, K1014, UpdateSheet!$G:$G, "&lt;=" &amp; D1014)) * (UpdateSheet!$M:$M=K1014), 0))), "") * N1014)
)
</f>
        <v/>
      </c>
      <c r="P1014" s="86"/>
      <c r="Q1014" s="82" t="str">
        <f t="array" ref="Q1014">IF(A1014="", "", (IFNA(IF(A1014="", "", INDEX(UpdateSheet!$K:$K, MATCH(1, (UpdateSheet!$G:$G=MAXIFS(UpdateSheet!$G:$G, UpdateSheet!$H:$H, G1014, UpdateSheet!$I:$I, J1014, UpdateSheet!$G:$G, "&lt;=" &amp; D1014)) * (UpdateSheet!$H:$H=G1014) *(UpdateSheet!$I:$I=J1014), 0))), "")) +
(IFNA(IF(A1014="", "", INDEX(UpdateSheet!$O:$O, MATCH(1, (UpdateSheet!$G:$G=MAXIFS(UpdateSheet!$G:$G, UpdateSheet!$M:$M, K1014,UpdateSheet!$N:$N, N1014, UpdateSheet!$G:$G, "&lt;=" &amp; D1014)) * (UpdateSheet!$M:$M=K1014) *(UpdateSheet!$N:$N=N1014), 0))), ""))
)
</f>
        <v/>
      </c>
      <c r="R1014" s="81" t="s">
        <v>97</v>
      </c>
      <c r="S1014" s="63" t="str">
        <f t="shared" si="91"/>
        <v/>
      </c>
      <c r="T1014" s="87"/>
      <c r="U1014" s="84" t="s">
        <v>97</v>
      </c>
      <c r="V1014" s="84" t="s">
        <v>97</v>
      </c>
      <c r="W1014" s="85" t="b">
        <f t="shared" si="1"/>
        <v>0</v>
      </c>
      <c r="X1014" s="63"/>
      <c r="Y1014" s="63"/>
      <c r="Z1014" s="63"/>
    </row>
    <row r="1015">
      <c r="A1015" s="75"/>
      <c r="B1015" s="94"/>
      <c r="C1015" s="75"/>
      <c r="D1015" s="76"/>
      <c r="E1015" s="75" t="s">
        <v>97</v>
      </c>
      <c r="F1015" s="75" t="s">
        <v>97</v>
      </c>
      <c r="G1015" s="77"/>
      <c r="H1015" s="77"/>
      <c r="I1015" s="80"/>
      <c r="J1015" s="77" t="s">
        <v>97</v>
      </c>
      <c r="K1015" s="79" t="s">
        <v>97</v>
      </c>
      <c r="L1015" s="79"/>
      <c r="M1015" s="80"/>
      <c r="N1015" s="79" t="s">
        <v>97</v>
      </c>
      <c r="O1015" s="81" t="str">
        <f t="array" ref="O1015">IF(A1015="", "", (IFNA(IF(A1015="", "", INDEX(UpdateSheet!$L:$L, MATCH(1, (UpdateSheet!$G:$G=MAXIFS(UpdateSheet!$G:$G, UpdateSheet!$H:$H, G1015, UpdateSheet!$G:$G, "&lt;=" &amp; D1015)) * (UpdateSheet!$H:$H=G1015), 0))), "") * J1015) +
(IFNA(IF(A1015="", "", INDEX(UpdateSheet!$P:$P, MATCH(1, (UpdateSheet!$G:$G=MAXIFS(UpdateSheet!$G:$G, UpdateSheet!$M:$M, K1015, UpdateSheet!$G:$G, "&lt;=" &amp; D1015)) * (UpdateSheet!$M:$M=K1015), 0))), "") * N1015)
)
</f>
        <v/>
      </c>
      <c r="P1015" s="86"/>
      <c r="Q1015" s="82" t="str">
        <f t="array" ref="Q1015">IF(A1015="", "", (IFNA(IF(A1015="", "", INDEX(UpdateSheet!$K:$K, MATCH(1, (UpdateSheet!$G:$G=MAXIFS(UpdateSheet!$G:$G, UpdateSheet!$H:$H, G1015, UpdateSheet!$I:$I, J1015, UpdateSheet!$G:$G, "&lt;=" &amp; D1015)) * (UpdateSheet!$H:$H=G1015) *(UpdateSheet!$I:$I=J1015), 0))), "")) +
(IFNA(IF(A1015="", "", INDEX(UpdateSheet!$O:$O, MATCH(1, (UpdateSheet!$G:$G=MAXIFS(UpdateSheet!$G:$G, UpdateSheet!$M:$M, K1015,UpdateSheet!$N:$N, N1015, UpdateSheet!$G:$G, "&lt;=" &amp; D1015)) * (UpdateSheet!$M:$M=K1015) *(UpdateSheet!$N:$N=N1015), 0))), ""))
)
</f>
        <v/>
      </c>
      <c r="R1015" s="81" t="s">
        <v>97</v>
      </c>
      <c r="S1015" s="63" t="str">
        <f t="shared" si="91"/>
        <v/>
      </c>
      <c r="T1015" s="87"/>
      <c r="U1015" s="84" t="s">
        <v>97</v>
      </c>
      <c r="V1015" s="84" t="s">
        <v>97</v>
      </c>
      <c r="W1015" s="85" t="b">
        <f t="shared" si="1"/>
        <v>0</v>
      </c>
      <c r="X1015" s="63"/>
      <c r="Y1015" s="63"/>
      <c r="Z1015" s="63"/>
    </row>
    <row r="1016">
      <c r="A1016" s="75"/>
      <c r="B1016" s="94"/>
      <c r="C1016" s="75"/>
      <c r="D1016" s="76"/>
      <c r="E1016" s="75" t="s">
        <v>97</v>
      </c>
      <c r="F1016" s="75" t="s">
        <v>97</v>
      </c>
      <c r="G1016" s="77"/>
      <c r="H1016" s="77"/>
      <c r="I1016" s="80"/>
      <c r="J1016" s="77" t="s">
        <v>97</v>
      </c>
      <c r="K1016" s="79" t="s">
        <v>97</v>
      </c>
      <c r="L1016" s="79"/>
      <c r="M1016" s="80"/>
      <c r="N1016" s="79" t="s">
        <v>97</v>
      </c>
      <c r="O1016" s="81" t="str">
        <f t="array" ref="O1016">IF(A1016="", "", (IFNA(IF(A1016="", "", INDEX(UpdateSheet!$L:$L, MATCH(1, (UpdateSheet!$G:$G=MAXIFS(UpdateSheet!$G:$G, UpdateSheet!$H:$H, G1016, UpdateSheet!$G:$G, "&lt;=" &amp; D1016)) * (UpdateSheet!$H:$H=G1016), 0))), "") * J1016) +
(IFNA(IF(A1016="", "", INDEX(UpdateSheet!$P:$P, MATCH(1, (UpdateSheet!$G:$G=MAXIFS(UpdateSheet!$G:$G, UpdateSheet!$M:$M, K1016, UpdateSheet!$G:$G, "&lt;=" &amp; D1016)) * (UpdateSheet!$M:$M=K1016), 0))), "") * N1016)
)
</f>
        <v/>
      </c>
      <c r="P1016" s="86"/>
      <c r="Q1016" s="82" t="str">
        <f t="array" ref="Q1016">IF(A1016="", "", (IFNA(IF(A1016="", "", INDEX(UpdateSheet!$K:$K, MATCH(1, (UpdateSheet!$G:$G=MAXIFS(UpdateSheet!$G:$G, UpdateSheet!$H:$H, G1016, UpdateSheet!$I:$I, J1016, UpdateSheet!$G:$G, "&lt;=" &amp; D1016)) * (UpdateSheet!$H:$H=G1016) *(UpdateSheet!$I:$I=J1016), 0))), "")) +
(IFNA(IF(A1016="", "", INDEX(UpdateSheet!$O:$O, MATCH(1, (UpdateSheet!$G:$G=MAXIFS(UpdateSheet!$G:$G, UpdateSheet!$M:$M, K1016,UpdateSheet!$N:$N, N1016, UpdateSheet!$G:$G, "&lt;=" &amp; D1016)) * (UpdateSheet!$M:$M=K1016) *(UpdateSheet!$N:$N=N1016), 0))), ""))
)
</f>
        <v/>
      </c>
      <c r="R1016" s="81" t="s">
        <v>97</v>
      </c>
      <c r="S1016" s="63" t="str">
        <f t="shared" si="91"/>
        <v/>
      </c>
      <c r="T1016" s="87"/>
      <c r="U1016" s="84" t="s">
        <v>97</v>
      </c>
      <c r="V1016" s="84" t="s">
        <v>97</v>
      </c>
      <c r="W1016" s="85" t="b">
        <f t="shared" si="1"/>
        <v>0</v>
      </c>
      <c r="X1016" s="63"/>
      <c r="Y1016" s="63"/>
      <c r="Z1016" s="63"/>
    </row>
    <row r="1017">
      <c r="A1017" s="75"/>
      <c r="B1017" s="94"/>
      <c r="C1017" s="75"/>
      <c r="D1017" s="76"/>
      <c r="E1017" s="75" t="s">
        <v>97</v>
      </c>
      <c r="F1017" s="75" t="s">
        <v>97</v>
      </c>
      <c r="G1017" s="77"/>
      <c r="H1017" s="77"/>
      <c r="I1017" s="80"/>
      <c r="J1017" s="77" t="s">
        <v>97</v>
      </c>
      <c r="K1017" s="79" t="s">
        <v>97</v>
      </c>
      <c r="L1017" s="79"/>
      <c r="M1017" s="80"/>
      <c r="N1017" s="79" t="s">
        <v>97</v>
      </c>
      <c r="O1017" s="81" t="str">
        <f t="array" ref="O1017">IF(A1017="", "", (IFNA(IF(A1017="", "", INDEX(UpdateSheet!$L:$L, MATCH(1, (UpdateSheet!$G:$G=MAXIFS(UpdateSheet!$G:$G, UpdateSheet!$H:$H, G1017, UpdateSheet!$G:$G, "&lt;=" &amp; D1017)) * (UpdateSheet!$H:$H=G1017), 0))), "") * J1017) +
(IFNA(IF(A1017="", "", INDEX(UpdateSheet!$P:$P, MATCH(1, (UpdateSheet!$G:$G=MAXIFS(UpdateSheet!$G:$G, UpdateSheet!$M:$M, K1017, UpdateSheet!$G:$G, "&lt;=" &amp; D1017)) * (UpdateSheet!$M:$M=K1017), 0))), "") * N1017)
)
</f>
        <v/>
      </c>
      <c r="P1017" s="86"/>
      <c r="Q1017" s="82" t="str">
        <f t="array" ref="Q1017">IF(A1017="", "", (IFNA(IF(A1017="", "", INDEX(UpdateSheet!$K:$K, MATCH(1, (UpdateSheet!$G:$G=MAXIFS(UpdateSheet!$G:$G, UpdateSheet!$H:$H, G1017, UpdateSheet!$I:$I, J1017, UpdateSheet!$G:$G, "&lt;=" &amp; D1017)) * (UpdateSheet!$H:$H=G1017) *(UpdateSheet!$I:$I=J1017), 0))), "")) +
(IFNA(IF(A1017="", "", INDEX(UpdateSheet!$O:$O, MATCH(1, (UpdateSheet!$G:$G=MAXIFS(UpdateSheet!$G:$G, UpdateSheet!$M:$M, K1017,UpdateSheet!$N:$N, N1017, UpdateSheet!$G:$G, "&lt;=" &amp; D1017)) * (UpdateSheet!$M:$M=K1017) *(UpdateSheet!$N:$N=N1017), 0))), ""))
)
</f>
        <v/>
      </c>
      <c r="R1017" s="81" t="s">
        <v>97</v>
      </c>
      <c r="S1017" s="63" t="str">
        <f t="shared" si="91"/>
        <v/>
      </c>
      <c r="T1017" s="87"/>
      <c r="U1017" s="84" t="s">
        <v>97</v>
      </c>
      <c r="V1017" s="84" t="s">
        <v>97</v>
      </c>
      <c r="W1017" s="85" t="b">
        <f t="shared" si="1"/>
        <v>0</v>
      </c>
      <c r="X1017" s="63"/>
      <c r="Y1017" s="63"/>
      <c r="Z1017" s="63"/>
    </row>
    <row r="1018">
      <c r="A1018" s="75"/>
      <c r="B1018" s="94"/>
      <c r="C1018" s="75"/>
      <c r="D1018" s="76"/>
      <c r="E1018" s="75" t="s">
        <v>97</v>
      </c>
      <c r="F1018" s="75" t="s">
        <v>97</v>
      </c>
      <c r="G1018" s="77"/>
      <c r="H1018" s="77"/>
      <c r="I1018" s="80"/>
      <c r="J1018" s="77" t="s">
        <v>97</v>
      </c>
      <c r="K1018" s="79" t="s">
        <v>97</v>
      </c>
      <c r="L1018" s="79"/>
      <c r="M1018" s="80"/>
      <c r="N1018" s="79" t="s">
        <v>97</v>
      </c>
      <c r="O1018" s="81" t="str">
        <f t="array" ref="O1018">IF(A1018="", "", (IFNA(IF(A1018="", "", INDEX(UpdateSheet!$L:$L, MATCH(1, (UpdateSheet!$G:$G=MAXIFS(UpdateSheet!$G:$G, UpdateSheet!$H:$H, G1018, UpdateSheet!$G:$G, "&lt;=" &amp; D1018)) * (UpdateSheet!$H:$H=G1018), 0))), "") * J1018) +
(IFNA(IF(A1018="", "", INDEX(UpdateSheet!$P:$P, MATCH(1, (UpdateSheet!$G:$G=MAXIFS(UpdateSheet!$G:$G, UpdateSheet!$M:$M, K1018, UpdateSheet!$G:$G, "&lt;=" &amp; D1018)) * (UpdateSheet!$M:$M=K1018), 0))), "") * N1018)
)
</f>
        <v/>
      </c>
      <c r="P1018" s="86"/>
      <c r="Q1018" s="82" t="str">
        <f t="array" ref="Q1018">IF(A1018="", "", (IFNA(IF(A1018="", "", INDEX(UpdateSheet!$K:$K, MATCH(1, (UpdateSheet!$G:$G=MAXIFS(UpdateSheet!$G:$G, UpdateSheet!$H:$H, G1018, UpdateSheet!$I:$I, J1018, UpdateSheet!$G:$G, "&lt;=" &amp; D1018)) * (UpdateSheet!$H:$H=G1018) *(UpdateSheet!$I:$I=J1018), 0))), "")) +
(IFNA(IF(A1018="", "", INDEX(UpdateSheet!$O:$O, MATCH(1, (UpdateSheet!$G:$G=MAXIFS(UpdateSheet!$G:$G, UpdateSheet!$M:$M, K1018,UpdateSheet!$N:$N, N1018, UpdateSheet!$G:$G, "&lt;=" &amp; D1018)) * (UpdateSheet!$M:$M=K1018) *(UpdateSheet!$N:$N=N1018), 0))), ""))
)
</f>
        <v/>
      </c>
      <c r="R1018" s="81" t="s">
        <v>97</v>
      </c>
      <c r="S1018" s="63" t="str">
        <f t="shared" si="91"/>
        <v/>
      </c>
      <c r="T1018" s="87"/>
      <c r="U1018" s="84" t="s">
        <v>97</v>
      </c>
      <c r="V1018" s="84" t="s">
        <v>97</v>
      </c>
      <c r="W1018" s="85" t="b">
        <f t="shared" si="1"/>
        <v>0</v>
      </c>
      <c r="X1018" s="63"/>
      <c r="Y1018" s="63"/>
      <c r="Z1018" s="63"/>
    </row>
    <row r="1019">
      <c r="A1019" s="75"/>
      <c r="B1019" s="94"/>
      <c r="C1019" s="75"/>
      <c r="D1019" s="76"/>
      <c r="E1019" s="75" t="s">
        <v>97</v>
      </c>
      <c r="F1019" s="75" t="s">
        <v>97</v>
      </c>
      <c r="G1019" s="77"/>
      <c r="H1019" s="77"/>
      <c r="I1019" s="80"/>
      <c r="J1019" s="77" t="s">
        <v>97</v>
      </c>
      <c r="K1019" s="79" t="s">
        <v>97</v>
      </c>
      <c r="L1019" s="79"/>
      <c r="M1019" s="80"/>
      <c r="N1019" s="79" t="s">
        <v>97</v>
      </c>
      <c r="O1019" s="81" t="str">
        <f t="array" ref="O1019">IF(A1019="", "", (IFNA(IF(A1019="", "", INDEX(UpdateSheet!$L:$L, MATCH(1, (UpdateSheet!$G:$G=MAXIFS(UpdateSheet!$G:$G, UpdateSheet!$H:$H, G1019, UpdateSheet!$G:$G, "&lt;=" &amp; D1019)) * (UpdateSheet!$H:$H=G1019), 0))), "") * J1019) +
(IFNA(IF(A1019="", "", INDEX(UpdateSheet!$P:$P, MATCH(1, (UpdateSheet!$G:$G=MAXIFS(UpdateSheet!$G:$G, UpdateSheet!$M:$M, K1019, UpdateSheet!$G:$G, "&lt;=" &amp; D1019)) * (UpdateSheet!$M:$M=K1019), 0))), "") * N1019)
)
</f>
        <v/>
      </c>
      <c r="P1019" s="86"/>
      <c r="Q1019" s="82" t="str">
        <f t="array" ref="Q1019">IF(A1019="", "", (IFNA(IF(A1019="", "", INDEX(UpdateSheet!$K:$K, MATCH(1, (UpdateSheet!$G:$G=MAXIFS(UpdateSheet!$G:$G, UpdateSheet!$H:$H, G1019, UpdateSheet!$I:$I, J1019, UpdateSheet!$G:$G, "&lt;=" &amp; D1019)) * (UpdateSheet!$H:$H=G1019) *(UpdateSheet!$I:$I=J1019), 0))), "")) +
(IFNA(IF(A1019="", "", INDEX(UpdateSheet!$O:$O, MATCH(1, (UpdateSheet!$G:$G=MAXIFS(UpdateSheet!$G:$G, UpdateSheet!$M:$M, K1019,UpdateSheet!$N:$N, N1019, UpdateSheet!$G:$G, "&lt;=" &amp; D1019)) * (UpdateSheet!$M:$M=K1019) *(UpdateSheet!$N:$N=N1019), 0))), ""))
)
</f>
        <v/>
      </c>
      <c r="R1019" s="81" t="s">
        <v>97</v>
      </c>
      <c r="S1019" s="63" t="str">
        <f t="shared" si="91"/>
        <v/>
      </c>
      <c r="T1019" s="87"/>
      <c r="U1019" s="84" t="s">
        <v>97</v>
      </c>
      <c r="V1019" s="84" t="s">
        <v>97</v>
      </c>
      <c r="W1019" s="85" t="b">
        <f t="shared" si="1"/>
        <v>0</v>
      </c>
      <c r="X1019" s="63"/>
      <c r="Y1019" s="63"/>
      <c r="Z1019" s="63"/>
    </row>
    <row r="1020">
      <c r="A1020" s="75"/>
      <c r="B1020" s="94"/>
      <c r="C1020" s="75"/>
      <c r="D1020" s="76"/>
      <c r="E1020" s="75" t="s">
        <v>97</v>
      </c>
      <c r="F1020" s="75" t="s">
        <v>97</v>
      </c>
      <c r="G1020" s="77"/>
      <c r="H1020" s="77"/>
      <c r="I1020" s="80"/>
      <c r="J1020" s="77" t="s">
        <v>97</v>
      </c>
      <c r="K1020" s="79" t="s">
        <v>97</v>
      </c>
      <c r="L1020" s="79"/>
      <c r="M1020" s="80"/>
      <c r="N1020" s="79" t="s">
        <v>97</v>
      </c>
      <c r="O1020" s="81" t="str">
        <f t="array" ref="O1020">IF(A1020="", "", (IFNA(IF(A1020="", "", INDEX(UpdateSheet!$L:$L, MATCH(1, (UpdateSheet!$G:$G=MAXIFS(UpdateSheet!$G:$G, UpdateSheet!$H:$H, G1020, UpdateSheet!$G:$G, "&lt;=" &amp; D1020)) * (UpdateSheet!$H:$H=G1020), 0))), "") * J1020) +
(IFNA(IF(A1020="", "", INDEX(UpdateSheet!$P:$P, MATCH(1, (UpdateSheet!$G:$G=MAXIFS(UpdateSheet!$G:$G, UpdateSheet!$M:$M, K1020, UpdateSheet!$G:$G, "&lt;=" &amp; D1020)) * (UpdateSheet!$M:$M=K1020), 0))), "") * N1020)
)
</f>
        <v/>
      </c>
      <c r="P1020" s="86"/>
      <c r="Q1020" s="82" t="str">
        <f t="array" ref="Q1020">IF(A1020="", "", (IFNA(IF(A1020="", "", INDEX(UpdateSheet!$K:$K, MATCH(1, (UpdateSheet!$G:$G=MAXIFS(UpdateSheet!$G:$G, UpdateSheet!$H:$H, G1020, UpdateSheet!$I:$I, J1020, UpdateSheet!$G:$G, "&lt;=" &amp; D1020)) * (UpdateSheet!$H:$H=G1020) *(UpdateSheet!$I:$I=J1020), 0))), "")) +
(IFNA(IF(A1020="", "", INDEX(UpdateSheet!$O:$O, MATCH(1, (UpdateSheet!$G:$G=MAXIFS(UpdateSheet!$G:$G, UpdateSheet!$M:$M, K1020,UpdateSheet!$N:$N, N1020, UpdateSheet!$G:$G, "&lt;=" &amp; D1020)) * (UpdateSheet!$M:$M=K1020) *(UpdateSheet!$N:$N=N1020), 0))), ""))
)
</f>
        <v/>
      </c>
      <c r="R1020" s="81" t="s">
        <v>97</v>
      </c>
      <c r="S1020" s="63" t="str">
        <f t="shared" si="91"/>
        <v/>
      </c>
      <c r="T1020" s="87"/>
      <c r="U1020" s="84" t="s">
        <v>97</v>
      </c>
      <c r="V1020" s="84" t="s">
        <v>97</v>
      </c>
      <c r="W1020" s="85" t="b">
        <f t="shared" si="1"/>
        <v>0</v>
      </c>
      <c r="X1020" s="63"/>
      <c r="Y1020" s="63"/>
      <c r="Z1020" s="63"/>
    </row>
    <row r="1021">
      <c r="A1021" s="75"/>
      <c r="B1021" s="94"/>
      <c r="C1021" s="75"/>
      <c r="D1021" s="76"/>
      <c r="E1021" s="75" t="s">
        <v>97</v>
      </c>
      <c r="F1021" s="75" t="s">
        <v>97</v>
      </c>
      <c r="G1021" s="77"/>
      <c r="H1021" s="77"/>
      <c r="I1021" s="80"/>
      <c r="J1021" s="77" t="s">
        <v>97</v>
      </c>
      <c r="K1021" s="79" t="s">
        <v>97</v>
      </c>
      <c r="L1021" s="79"/>
      <c r="M1021" s="80"/>
      <c r="N1021" s="79" t="s">
        <v>97</v>
      </c>
      <c r="O1021" s="81" t="str">
        <f t="array" ref="O1021">IF(A1021="", "", (IFNA(IF(A1021="", "", INDEX(UpdateSheet!$L:$L, MATCH(1, (UpdateSheet!$G:$G=MAXIFS(UpdateSheet!$G:$G, UpdateSheet!$H:$H, G1021, UpdateSheet!$G:$G, "&lt;=" &amp; D1021)) * (UpdateSheet!$H:$H=G1021), 0))), "") * J1021) +
(IFNA(IF(A1021="", "", INDEX(UpdateSheet!$P:$P, MATCH(1, (UpdateSheet!$G:$G=MAXIFS(UpdateSheet!$G:$G, UpdateSheet!$M:$M, K1021, UpdateSheet!$G:$G, "&lt;=" &amp; D1021)) * (UpdateSheet!$M:$M=K1021), 0))), "") * N1021)
)
</f>
        <v/>
      </c>
      <c r="P1021" s="86"/>
      <c r="Q1021" s="82" t="str">
        <f t="array" ref="Q1021">IF(A1021="", "", (IFNA(IF(A1021="", "", INDEX(UpdateSheet!$K:$K, MATCH(1, (UpdateSheet!$G:$G=MAXIFS(UpdateSheet!$G:$G, UpdateSheet!$H:$H, G1021, UpdateSheet!$I:$I, J1021, UpdateSheet!$G:$G, "&lt;=" &amp; D1021)) * (UpdateSheet!$H:$H=G1021) *(UpdateSheet!$I:$I=J1021), 0))), "")) +
(IFNA(IF(A1021="", "", INDEX(UpdateSheet!$O:$O, MATCH(1, (UpdateSheet!$G:$G=MAXIFS(UpdateSheet!$G:$G, UpdateSheet!$M:$M, K1021,UpdateSheet!$N:$N, N1021, UpdateSheet!$G:$G, "&lt;=" &amp; D1021)) * (UpdateSheet!$M:$M=K1021) *(UpdateSheet!$N:$N=N1021), 0))), ""))
)
</f>
        <v/>
      </c>
      <c r="R1021" s="81" t="s">
        <v>97</v>
      </c>
      <c r="S1021" s="63" t="str">
        <f t="shared" si="91"/>
        <v/>
      </c>
      <c r="T1021" s="87"/>
      <c r="U1021" s="84" t="s">
        <v>97</v>
      </c>
      <c r="V1021" s="84" t="s">
        <v>97</v>
      </c>
      <c r="W1021" s="85" t="b">
        <f t="shared" si="1"/>
        <v>0</v>
      </c>
      <c r="X1021" s="63"/>
      <c r="Y1021" s="63"/>
      <c r="Z1021" s="63"/>
    </row>
    <row r="1022">
      <c r="A1022" s="75"/>
      <c r="B1022" s="94"/>
      <c r="C1022" s="75"/>
      <c r="D1022" s="76"/>
      <c r="E1022" s="75" t="s">
        <v>97</v>
      </c>
      <c r="F1022" s="75" t="s">
        <v>97</v>
      </c>
      <c r="G1022" s="77"/>
      <c r="H1022" s="77"/>
      <c r="I1022" s="80"/>
      <c r="J1022" s="77" t="s">
        <v>97</v>
      </c>
      <c r="K1022" s="79" t="s">
        <v>97</v>
      </c>
      <c r="L1022" s="79"/>
      <c r="M1022" s="80"/>
      <c r="N1022" s="79" t="s">
        <v>97</v>
      </c>
      <c r="O1022" s="81" t="str">
        <f t="array" ref="O1022">IF(A1022="", "", (IFNA(IF(A1022="", "", INDEX(UpdateSheet!$L:$L, MATCH(1, (UpdateSheet!$G:$G=MAXIFS(UpdateSheet!$G:$G, UpdateSheet!$H:$H, G1022, UpdateSheet!$G:$G, "&lt;=" &amp; D1022)) * (UpdateSheet!$H:$H=G1022), 0))), "") * J1022) +
(IFNA(IF(A1022="", "", INDEX(UpdateSheet!$P:$P, MATCH(1, (UpdateSheet!$G:$G=MAXIFS(UpdateSheet!$G:$G, UpdateSheet!$M:$M, K1022, UpdateSheet!$G:$G, "&lt;=" &amp; D1022)) * (UpdateSheet!$M:$M=K1022), 0))), "") * N1022)
)
</f>
        <v/>
      </c>
      <c r="P1022" s="86"/>
      <c r="Q1022" s="82" t="str">
        <f t="array" ref="Q1022">IF(A1022="", "", (IFNA(IF(A1022="", "", INDEX(UpdateSheet!$K:$K, MATCH(1, (UpdateSheet!$G:$G=MAXIFS(UpdateSheet!$G:$G, UpdateSheet!$H:$H, G1022, UpdateSheet!$I:$I, J1022, UpdateSheet!$G:$G, "&lt;=" &amp; D1022)) * (UpdateSheet!$H:$H=G1022) *(UpdateSheet!$I:$I=J1022), 0))), "")) +
(IFNA(IF(A1022="", "", INDEX(UpdateSheet!$O:$O, MATCH(1, (UpdateSheet!$G:$G=MAXIFS(UpdateSheet!$G:$G, UpdateSheet!$M:$M, K1022,UpdateSheet!$N:$N, N1022, UpdateSheet!$G:$G, "&lt;=" &amp; D1022)) * (UpdateSheet!$M:$M=K1022) *(UpdateSheet!$N:$N=N1022), 0))), ""))
)
</f>
        <v/>
      </c>
      <c r="R1022" s="81" t="s">
        <v>97</v>
      </c>
      <c r="S1022" s="63" t="str">
        <f t="shared" si="91"/>
        <v/>
      </c>
      <c r="T1022" s="87"/>
      <c r="U1022" s="84" t="s">
        <v>97</v>
      </c>
      <c r="V1022" s="84" t="s">
        <v>97</v>
      </c>
      <c r="W1022" s="85" t="b">
        <f t="shared" si="1"/>
        <v>0</v>
      </c>
      <c r="X1022" s="63"/>
      <c r="Y1022" s="63"/>
      <c r="Z1022" s="63"/>
    </row>
    <row r="1023">
      <c r="A1023" s="75"/>
      <c r="B1023" s="94"/>
      <c r="C1023" s="75"/>
      <c r="D1023" s="76"/>
      <c r="E1023" s="75" t="s">
        <v>97</v>
      </c>
      <c r="F1023" s="75" t="s">
        <v>97</v>
      </c>
      <c r="G1023" s="77"/>
      <c r="H1023" s="77"/>
      <c r="I1023" s="80"/>
      <c r="J1023" s="77" t="s">
        <v>97</v>
      </c>
      <c r="K1023" s="79" t="s">
        <v>97</v>
      </c>
      <c r="L1023" s="79"/>
      <c r="M1023" s="80"/>
      <c r="N1023" s="79" t="s">
        <v>97</v>
      </c>
      <c r="O1023" s="81" t="str">
        <f t="array" ref="O1023">IF(A1023="", "", (IFNA(IF(A1023="", "", INDEX(UpdateSheet!$L:$L, MATCH(1, (UpdateSheet!$G:$G=MAXIFS(UpdateSheet!$G:$G, UpdateSheet!$H:$H, G1023, UpdateSheet!$G:$G, "&lt;=" &amp; D1023)) * (UpdateSheet!$H:$H=G1023), 0))), "") * J1023) +
(IFNA(IF(A1023="", "", INDEX(UpdateSheet!$P:$P, MATCH(1, (UpdateSheet!$G:$G=MAXIFS(UpdateSheet!$G:$G, UpdateSheet!$M:$M, K1023, UpdateSheet!$G:$G, "&lt;=" &amp; D1023)) * (UpdateSheet!$M:$M=K1023), 0))), "") * N1023)
)
</f>
        <v/>
      </c>
      <c r="P1023" s="86"/>
      <c r="Q1023" s="82" t="str">
        <f t="array" ref="Q1023">IF(A1023="", "", (IFNA(IF(A1023="", "", INDEX(UpdateSheet!$K:$K, MATCH(1, (UpdateSheet!$G:$G=MAXIFS(UpdateSheet!$G:$G, UpdateSheet!$H:$H, G1023, UpdateSheet!$I:$I, J1023, UpdateSheet!$G:$G, "&lt;=" &amp; D1023)) * (UpdateSheet!$H:$H=G1023) *(UpdateSheet!$I:$I=J1023), 0))), "")) +
(IFNA(IF(A1023="", "", INDEX(UpdateSheet!$O:$O, MATCH(1, (UpdateSheet!$G:$G=MAXIFS(UpdateSheet!$G:$G, UpdateSheet!$M:$M, K1023,UpdateSheet!$N:$N, N1023, UpdateSheet!$G:$G, "&lt;=" &amp; D1023)) * (UpdateSheet!$M:$M=K1023) *(UpdateSheet!$N:$N=N1023), 0))), ""))
)
</f>
        <v/>
      </c>
      <c r="R1023" s="81" t="s">
        <v>97</v>
      </c>
      <c r="S1023" s="63" t="str">
        <f t="shared" si="91"/>
        <v/>
      </c>
      <c r="T1023" s="87"/>
      <c r="U1023" s="84" t="s">
        <v>97</v>
      </c>
      <c r="V1023" s="84" t="s">
        <v>97</v>
      </c>
      <c r="W1023" s="85" t="b">
        <f t="shared" si="1"/>
        <v>0</v>
      </c>
      <c r="X1023" s="63"/>
      <c r="Y1023" s="63"/>
      <c r="Z1023" s="63"/>
    </row>
    <row r="1024">
      <c r="A1024" s="75"/>
      <c r="B1024" s="94"/>
      <c r="C1024" s="75"/>
      <c r="D1024" s="76"/>
      <c r="E1024" s="75" t="s">
        <v>97</v>
      </c>
      <c r="F1024" s="75" t="s">
        <v>97</v>
      </c>
      <c r="G1024" s="77"/>
      <c r="H1024" s="77"/>
      <c r="I1024" s="80"/>
      <c r="J1024" s="77" t="s">
        <v>97</v>
      </c>
      <c r="K1024" s="79" t="s">
        <v>97</v>
      </c>
      <c r="L1024" s="79"/>
      <c r="M1024" s="80"/>
      <c r="N1024" s="79" t="s">
        <v>97</v>
      </c>
      <c r="O1024" s="81" t="str">
        <f t="array" ref="O1024">IF(A1024="", "", (IFNA(IF(A1024="", "", INDEX(UpdateSheet!$L:$L, MATCH(1, (UpdateSheet!$G:$G=MAXIFS(UpdateSheet!$G:$G, UpdateSheet!$H:$H, G1024, UpdateSheet!$G:$G, "&lt;=" &amp; D1024)) * (UpdateSheet!$H:$H=G1024), 0))), "") * J1024) +
(IFNA(IF(A1024="", "", INDEX(UpdateSheet!$P:$P, MATCH(1, (UpdateSheet!$G:$G=MAXIFS(UpdateSheet!$G:$G, UpdateSheet!$M:$M, K1024, UpdateSheet!$G:$G, "&lt;=" &amp; D1024)) * (UpdateSheet!$M:$M=K1024), 0))), "") * N1024)
)
</f>
        <v/>
      </c>
      <c r="P1024" s="86"/>
      <c r="Q1024" s="82" t="str">
        <f t="array" ref="Q1024">IF(A1024="", "", (IFNA(IF(A1024="", "", INDEX(UpdateSheet!$K:$K, MATCH(1, (UpdateSheet!$G:$G=MAXIFS(UpdateSheet!$G:$G, UpdateSheet!$H:$H, G1024, UpdateSheet!$I:$I, J1024, UpdateSheet!$G:$G, "&lt;=" &amp; D1024)) * (UpdateSheet!$H:$H=G1024) *(UpdateSheet!$I:$I=J1024), 0))), "")) +
(IFNA(IF(A1024="", "", INDEX(UpdateSheet!$O:$O, MATCH(1, (UpdateSheet!$G:$G=MAXIFS(UpdateSheet!$G:$G, UpdateSheet!$M:$M, K1024,UpdateSheet!$N:$N, N1024, UpdateSheet!$G:$G, "&lt;=" &amp; D1024)) * (UpdateSheet!$M:$M=K1024) *(UpdateSheet!$N:$N=N1024), 0))), ""))
)
</f>
        <v/>
      </c>
      <c r="R1024" s="81" t="s">
        <v>97</v>
      </c>
      <c r="S1024" s="63" t="str">
        <f t="shared" si="91"/>
        <v/>
      </c>
      <c r="T1024" s="87"/>
      <c r="U1024" s="84" t="s">
        <v>97</v>
      </c>
      <c r="V1024" s="84" t="s">
        <v>97</v>
      </c>
      <c r="W1024" s="85" t="b">
        <f t="shared" si="1"/>
        <v>0</v>
      </c>
      <c r="X1024" s="63"/>
      <c r="Y1024" s="63"/>
      <c r="Z1024" s="63"/>
    </row>
    <row r="1025">
      <c r="A1025" s="75"/>
      <c r="B1025" s="94"/>
      <c r="C1025" s="75"/>
      <c r="D1025" s="76"/>
      <c r="E1025" s="75" t="s">
        <v>97</v>
      </c>
      <c r="F1025" s="75" t="s">
        <v>97</v>
      </c>
      <c r="G1025" s="77"/>
      <c r="H1025" s="77"/>
      <c r="I1025" s="80"/>
      <c r="J1025" s="77" t="s">
        <v>97</v>
      </c>
      <c r="K1025" s="79" t="s">
        <v>97</v>
      </c>
      <c r="L1025" s="79"/>
      <c r="M1025" s="80"/>
      <c r="N1025" s="79" t="s">
        <v>97</v>
      </c>
      <c r="O1025" s="81" t="str">
        <f t="array" ref="O1025">IF(A1025="", "", (IFNA(IF(A1025="", "", INDEX(UpdateSheet!$L:$L, MATCH(1, (UpdateSheet!$G:$G=MAXIFS(UpdateSheet!$G:$G, UpdateSheet!$H:$H, G1025, UpdateSheet!$G:$G, "&lt;=" &amp; D1025)) * (UpdateSheet!$H:$H=G1025), 0))), "") * J1025) +
(IFNA(IF(A1025="", "", INDEX(UpdateSheet!$P:$P, MATCH(1, (UpdateSheet!$G:$G=MAXIFS(UpdateSheet!$G:$G, UpdateSheet!$M:$M, K1025, UpdateSheet!$G:$G, "&lt;=" &amp; D1025)) * (UpdateSheet!$M:$M=K1025), 0))), "") * N1025)
)
</f>
        <v/>
      </c>
      <c r="P1025" s="86"/>
      <c r="Q1025" s="82" t="str">
        <f t="array" ref="Q1025">IF(A1025="", "", (IFNA(IF(A1025="", "", INDEX(UpdateSheet!$K:$K, MATCH(1, (UpdateSheet!$G:$G=MAXIFS(UpdateSheet!$G:$G, UpdateSheet!$H:$H, G1025, UpdateSheet!$I:$I, J1025, UpdateSheet!$G:$G, "&lt;=" &amp; D1025)) * (UpdateSheet!$H:$H=G1025) *(UpdateSheet!$I:$I=J1025), 0))), "")) +
(IFNA(IF(A1025="", "", INDEX(UpdateSheet!$O:$O, MATCH(1, (UpdateSheet!$G:$G=MAXIFS(UpdateSheet!$G:$G, UpdateSheet!$M:$M, K1025,UpdateSheet!$N:$N, N1025, UpdateSheet!$G:$G, "&lt;=" &amp; D1025)) * (UpdateSheet!$M:$M=K1025) *(UpdateSheet!$N:$N=N1025), 0))), ""))
)
</f>
        <v/>
      </c>
      <c r="R1025" s="81" t="s">
        <v>97</v>
      </c>
      <c r="S1025" s="63" t="str">
        <f t="shared" si="91"/>
        <v/>
      </c>
      <c r="T1025" s="87"/>
      <c r="U1025" s="84" t="s">
        <v>97</v>
      </c>
      <c r="V1025" s="84" t="s">
        <v>97</v>
      </c>
      <c r="W1025" s="85" t="b">
        <f t="shared" si="1"/>
        <v>0</v>
      </c>
      <c r="X1025" s="63"/>
      <c r="Y1025" s="63"/>
      <c r="Z1025" s="63"/>
    </row>
    <row r="1026">
      <c r="A1026" s="75"/>
      <c r="B1026" s="94"/>
      <c r="C1026" s="75"/>
      <c r="D1026" s="76"/>
      <c r="E1026" s="75" t="s">
        <v>97</v>
      </c>
      <c r="F1026" s="75" t="s">
        <v>97</v>
      </c>
      <c r="G1026" s="77"/>
      <c r="H1026" s="77"/>
      <c r="I1026" s="80"/>
      <c r="J1026" s="77" t="s">
        <v>97</v>
      </c>
      <c r="K1026" s="79" t="s">
        <v>97</v>
      </c>
      <c r="L1026" s="79"/>
      <c r="M1026" s="80"/>
      <c r="N1026" s="79" t="s">
        <v>97</v>
      </c>
      <c r="O1026" s="81" t="str">
        <f t="array" ref="O1026">IF(A1026="", "", (IFNA(IF(A1026="", "", INDEX(UpdateSheet!$L:$L, MATCH(1, (UpdateSheet!$G:$G=MAXIFS(UpdateSheet!$G:$G, UpdateSheet!$H:$H, G1026, UpdateSheet!$G:$G, "&lt;=" &amp; D1026)) * (UpdateSheet!$H:$H=G1026), 0))), "") * J1026) +
(IFNA(IF(A1026="", "", INDEX(UpdateSheet!$P:$P, MATCH(1, (UpdateSheet!$G:$G=MAXIFS(UpdateSheet!$G:$G, UpdateSheet!$M:$M, K1026, UpdateSheet!$G:$G, "&lt;=" &amp; D1026)) * (UpdateSheet!$M:$M=K1026), 0))), "") * N1026)
)
</f>
        <v/>
      </c>
      <c r="P1026" s="86"/>
      <c r="Q1026" s="82" t="str">
        <f t="array" ref="Q1026">IF(A1026="", "", (IFNA(IF(A1026="", "", INDEX(UpdateSheet!$K:$K, MATCH(1, (UpdateSheet!$G:$G=MAXIFS(UpdateSheet!$G:$G, UpdateSheet!$H:$H, G1026, UpdateSheet!$I:$I, J1026, UpdateSheet!$G:$G, "&lt;=" &amp; D1026)) * (UpdateSheet!$H:$H=G1026) *(UpdateSheet!$I:$I=J1026), 0))), "")) +
(IFNA(IF(A1026="", "", INDEX(UpdateSheet!$O:$O, MATCH(1, (UpdateSheet!$G:$G=MAXIFS(UpdateSheet!$G:$G, UpdateSheet!$M:$M, K1026,UpdateSheet!$N:$N, N1026, UpdateSheet!$G:$G, "&lt;=" &amp; D1026)) * (UpdateSheet!$M:$M=K1026) *(UpdateSheet!$N:$N=N1026), 0))), ""))
)
</f>
        <v/>
      </c>
      <c r="R1026" s="81" t="s">
        <v>97</v>
      </c>
      <c r="S1026" s="63" t="str">
        <f t="shared" si="91"/>
        <v/>
      </c>
      <c r="T1026" s="87"/>
      <c r="U1026" s="84" t="s">
        <v>97</v>
      </c>
      <c r="V1026" s="84" t="s">
        <v>97</v>
      </c>
      <c r="W1026" s="85" t="b">
        <f t="shared" si="1"/>
        <v>0</v>
      </c>
      <c r="X1026" s="63"/>
      <c r="Y1026" s="63"/>
      <c r="Z1026" s="63"/>
    </row>
    <row r="1027">
      <c r="A1027" s="75"/>
      <c r="B1027" s="94"/>
      <c r="C1027" s="75"/>
      <c r="D1027" s="76"/>
      <c r="E1027" s="75" t="s">
        <v>97</v>
      </c>
      <c r="F1027" s="75" t="s">
        <v>97</v>
      </c>
      <c r="G1027" s="77"/>
      <c r="H1027" s="77"/>
      <c r="I1027" s="80"/>
      <c r="J1027" s="77" t="s">
        <v>97</v>
      </c>
      <c r="K1027" s="79" t="s">
        <v>97</v>
      </c>
      <c r="L1027" s="79"/>
      <c r="M1027" s="80"/>
      <c r="N1027" s="79" t="s">
        <v>97</v>
      </c>
      <c r="O1027" s="81" t="str">
        <f t="array" ref="O1027">IF(A1027="", "", (IFNA(IF(A1027="", "", INDEX(UpdateSheet!$L:$L, MATCH(1, (UpdateSheet!$G:$G=MAXIFS(UpdateSheet!$G:$G, UpdateSheet!$H:$H, G1027, UpdateSheet!$G:$G, "&lt;=" &amp; D1027)) * (UpdateSheet!$H:$H=G1027), 0))), "") * J1027) +
(IFNA(IF(A1027="", "", INDEX(UpdateSheet!$P:$P, MATCH(1, (UpdateSheet!$G:$G=MAXIFS(UpdateSheet!$G:$G, UpdateSheet!$M:$M, K1027, UpdateSheet!$G:$G, "&lt;=" &amp; D1027)) * (UpdateSheet!$M:$M=K1027), 0))), "") * N1027)
)
</f>
        <v/>
      </c>
      <c r="P1027" s="86"/>
      <c r="Q1027" s="82" t="str">
        <f t="array" ref="Q1027">IF(A1027="", "", (IFNA(IF(A1027="", "", INDEX(UpdateSheet!$K:$K, MATCH(1, (UpdateSheet!$G:$G=MAXIFS(UpdateSheet!$G:$G, UpdateSheet!$H:$H, G1027, UpdateSheet!$I:$I, J1027, UpdateSheet!$G:$G, "&lt;=" &amp; D1027)) * (UpdateSheet!$H:$H=G1027) *(UpdateSheet!$I:$I=J1027), 0))), "")) +
(IFNA(IF(A1027="", "", INDEX(UpdateSheet!$O:$O, MATCH(1, (UpdateSheet!$G:$G=MAXIFS(UpdateSheet!$G:$G, UpdateSheet!$M:$M, K1027,UpdateSheet!$N:$N, N1027, UpdateSheet!$G:$G, "&lt;=" &amp; D1027)) * (UpdateSheet!$M:$M=K1027) *(UpdateSheet!$N:$N=N1027), 0))), ""))
)
</f>
        <v/>
      </c>
      <c r="R1027" s="81" t="s">
        <v>97</v>
      </c>
      <c r="S1027" s="63" t="str">
        <f t="shared" si="91"/>
        <v/>
      </c>
      <c r="T1027" s="87"/>
      <c r="U1027" s="84" t="s">
        <v>97</v>
      </c>
      <c r="V1027" s="84" t="s">
        <v>97</v>
      </c>
      <c r="W1027" s="85" t="b">
        <f t="shared" si="1"/>
        <v>0</v>
      </c>
      <c r="X1027" s="63"/>
      <c r="Y1027" s="63"/>
      <c r="Z1027" s="63"/>
    </row>
    <row r="1028">
      <c r="A1028" s="75"/>
      <c r="B1028" s="94"/>
      <c r="C1028" s="75"/>
      <c r="D1028" s="76"/>
      <c r="E1028" s="75" t="s">
        <v>97</v>
      </c>
      <c r="F1028" s="75" t="s">
        <v>97</v>
      </c>
      <c r="G1028" s="77"/>
      <c r="H1028" s="77"/>
      <c r="I1028" s="80"/>
      <c r="J1028" s="77" t="s">
        <v>97</v>
      </c>
      <c r="K1028" s="79" t="s">
        <v>97</v>
      </c>
      <c r="L1028" s="79"/>
      <c r="M1028" s="80"/>
      <c r="N1028" s="79" t="s">
        <v>97</v>
      </c>
      <c r="O1028" s="81" t="str">
        <f t="array" ref="O1028">IF(A1028="", "", (IFNA(IF(A1028="", "", INDEX(UpdateSheet!$L:$L, MATCH(1, (UpdateSheet!$G:$G=MAXIFS(UpdateSheet!$G:$G, UpdateSheet!$H:$H, G1028, UpdateSheet!$G:$G, "&lt;=" &amp; D1028)) * (UpdateSheet!$H:$H=G1028), 0))), "") * J1028) +
(IFNA(IF(A1028="", "", INDEX(UpdateSheet!$P:$P, MATCH(1, (UpdateSheet!$G:$G=MAXIFS(UpdateSheet!$G:$G, UpdateSheet!$M:$M, K1028, UpdateSheet!$G:$G, "&lt;=" &amp; D1028)) * (UpdateSheet!$M:$M=K1028), 0))), "") * N1028)
)
</f>
        <v/>
      </c>
      <c r="P1028" s="86"/>
      <c r="Q1028" s="82" t="str">
        <f t="array" ref="Q1028">IF(A1028="", "", (IFNA(IF(A1028="", "", INDEX(UpdateSheet!$K:$K, MATCH(1, (UpdateSheet!$G:$G=MAXIFS(UpdateSheet!$G:$G, UpdateSheet!$H:$H, G1028, UpdateSheet!$I:$I, J1028, UpdateSheet!$G:$G, "&lt;=" &amp; D1028)) * (UpdateSheet!$H:$H=G1028) *(UpdateSheet!$I:$I=J1028), 0))), "")) +
(IFNA(IF(A1028="", "", INDEX(UpdateSheet!$O:$O, MATCH(1, (UpdateSheet!$G:$G=MAXIFS(UpdateSheet!$G:$G, UpdateSheet!$M:$M, K1028,UpdateSheet!$N:$N, N1028, UpdateSheet!$G:$G, "&lt;=" &amp; D1028)) * (UpdateSheet!$M:$M=K1028) *(UpdateSheet!$N:$N=N1028), 0))), ""))
)
</f>
        <v/>
      </c>
      <c r="R1028" s="81" t="s">
        <v>97</v>
      </c>
      <c r="S1028" s="63" t="str">
        <f t="shared" si="91"/>
        <v/>
      </c>
      <c r="T1028" s="87"/>
      <c r="U1028" s="84" t="s">
        <v>97</v>
      </c>
      <c r="V1028" s="84" t="s">
        <v>97</v>
      </c>
      <c r="W1028" s="85" t="b">
        <f t="shared" si="1"/>
        <v>0</v>
      </c>
      <c r="X1028" s="63"/>
      <c r="Y1028" s="63"/>
      <c r="Z1028" s="63"/>
    </row>
    <row r="1029">
      <c r="A1029" s="75"/>
      <c r="B1029" s="94"/>
      <c r="C1029" s="75"/>
      <c r="D1029" s="76"/>
      <c r="E1029" s="75" t="s">
        <v>97</v>
      </c>
      <c r="F1029" s="75" t="s">
        <v>97</v>
      </c>
      <c r="G1029" s="77"/>
      <c r="H1029" s="77"/>
      <c r="I1029" s="80"/>
      <c r="J1029" s="77" t="s">
        <v>97</v>
      </c>
      <c r="K1029" s="79" t="s">
        <v>97</v>
      </c>
      <c r="L1029" s="79"/>
      <c r="M1029" s="80"/>
      <c r="N1029" s="79" t="s">
        <v>97</v>
      </c>
      <c r="O1029" s="81" t="str">
        <f t="array" ref="O1029">IF(A1029="", "", (IFNA(IF(A1029="", "", INDEX(UpdateSheet!$L:$L, MATCH(1, (UpdateSheet!$G:$G=MAXIFS(UpdateSheet!$G:$G, UpdateSheet!$H:$H, G1029, UpdateSheet!$G:$G, "&lt;=" &amp; D1029)) * (UpdateSheet!$H:$H=G1029), 0))), "") * J1029) +
(IFNA(IF(A1029="", "", INDEX(UpdateSheet!$P:$P, MATCH(1, (UpdateSheet!$G:$G=MAXIFS(UpdateSheet!$G:$G, UpdateSheet!$M:$M, K1029, UpdateSheet!$G:$G, "&lt;=" &amp; D1029)) * (UpdateSheet!$M:$M=K1029), 0))), "") * N1029)
)
</f>
        <v/>
      </c>
      <c r="P1029" s="86"/>
      <c r="Q1029" s="82" t="str">
        <f t="array" ref="Q1029">IF(A1029="", "", (IFNA(IF(A1029="", "", INDEX(UpdateSheet!$K:$K, MATCH(1, (UpdateSheet!$G:$G=MAXIFS(UpdateSheet!$G:$G, UpdateSheet!$H:$H, G1029, UpdateSheet!$I:$I, J1029, UpdateSheet!$G:$G, "&lt;=" &amp; D1029)) * (UpdateSheet!$H:$H=G1029) *(UpdateSheet!$I:$I=J1029), 0))), "")) +
(IFNA(IF(A1029="", "", INDEX(UpdateSheet!$O:$O, MATCH(1, (UpdateSheet!$G:$G=MAXIFS(UpdateSheet!$G:$G, UpdateSheet!$M:$M, K1029,UpdateSheet!$N:$N, N1029, UpdateSheet!$G:$G, "&lt;=" &amp; D1029)) * (UpdateSheet!$M:$M=K1029) *(UpdateSheet!$N:$N=N1029), 0))), ""))
)
</f>
        <v/>
      </c>
      <c r="R1029" s="81" t="s">
        <v>97</v>
      </c>
      <c r="S1029" s="63" t="str">
        <f t="shared" si="91"/>
        <v/>
      </c>
      <c r="T1029" s="87"/>
      <c r="U1029" s="84" t="s">
        <v>97</v>
      </c>
      <c r="V1029" s="84" t="s">
        <v>97</v>
      </c>
      <c r="W1029" s="85" t="b">
        <f t="shared" si="1"/>
        <v>0</v>
      </c>
      <c r="X1029" s="63"/>
      <c r="Y1029" s="63"/>
      <c r="Z1029" s="63"/>
    </row>
    <row r="1030">
      <c r="A1030" s="75"/>
      <c r="B1030" s="94"/>
      <c r="C1030" s="75"/>
      <c r="D1030" s="76"/>
      <c r="E1030" s="75" t="s">
        <v>97</v>
      </c>
      <c r="F1030" s="75" t="s">
        <v>97</v>
      </c>
      <c r="G1030" s="77"/>
      <c r="H1030" s="77"/>
      <c r="I1030" s="80"/>
      <c r="J1030" s="77" t="s">
        <v>97</v>
      </c>
      <c r="K1030" s="79" t="s">
        <v>97</v>
      </c>
      <c r="L1030" s="79"/>
      <c r="M1030" s="80"/>
      <c r="N1030" s="79" t="s">
        <v>97</v>
      </c>
      <c r="O1030" s="81" t="str">
        <f t="array" ref="O1030">IF(A1030="", "", (IFNA(IF(A1030="", "", INDEX(UpdateSheet!$L:$L, MATCH(1, (UpdateSheet!$G:$G=MAXIFS(UpdateSheet!$G:$G, UpdateSheet!$H:$H, G1030, UpdateSheet!$G:$G, "&lt;=" &amp; D1030)) * (UpdateSheet!$H:$H=G1030), 0))), "") * J1030) +
(IFNA(IF(A1030="", "", INDEX(UpdateSheet!$P:$P, MATCH(1, (UpdateSheet!$G:$G=MAXIFS(UpdateSheet!$G:$G, UpdateSheet!$M:$M, K1030, UpdateSheet!$G:$G, "&lt;=" &amp; D1030)) * (UpdateSheet!$M:$M=K1030), 0))), "") * N1030)
)
</f>
        <v/>
      </c>
      <c r="P1030" s="86"/>
      <c r="Q1030" s="82" t="str">
        <f t="array" ref="Q1030">IF(A1030="", "", (IFNA(IF(A1030="", "", INDEX(UpdateSheet!$K:$K, MATCH(1, (UpdateSheet!$G:$G=MAXIFS(UpdateSheet!$G:$G, UpdateSheet!$H:$H, G1030, UpdateSheet!$I:$I, J1030, UpdateSheet!$G:$G, "&lt;=" &amp; D1030)) * (UpdateSheet!$H:$H=G1030) *(UpdateSheet!$I:$I=J1030), 0))), "")) +
(IFNA(IF(A1030="", "", INDEX(UpdateSheet!$O:$O, MATCH(1, (UpdateSheet!$G:$G=MAXIFS(UpdateSheet!$G:$G, UpdateSheet!$M:$M, K1030,UpdateSheet!$N:$N, N1030, UpdateSheet!$G:$G, "&lt;=" &amp; D1030)) * (UpdateSheet!$M:$M=K1030) *(UpdateSheet!$N:$N=N1030), 0))), ""))
)
</f>
        <v/>
      </c>
      <c r="R1030" s="81" t="s">
        <v>97</v>
      </c>
      <c r="S1030" s="63" t="str">
        <f t="shared" si="91"/>
        <v/>
      </c>
      <c r="T1030" s="87"/>
      <c r="U1030" s="84" t="s">
        <v>97</v>
      </c>
      <c r="V1030" s="84" t="s">
        <v>97</v>
      </c>
      <c r="W1030" s="85" t="b">
        <f t="shared" si="1"/>
        <v>0</v>
      </c>
      <c r="X1030" s="63"/>
      <c r="Y1030" s="63"/>
      <c r="Z1030" s="63"/>
    </row>
    <row r="1031">
      <c r="A1031" s="75"/>
      <c r="B1031" s="94"/>
      <c r="C1031" s="75"/>
      <c r="D1031" s="76"/>
      <c r="E1031" s="75" t="s">
        <v>97</v>
      </c>
      <c r="F1031" s="75" t="s">
        <v>97</v>
      </c>
      <c r="G1031" s="77"/>
      <c r="H1031" s="77"/>
      <c r="I1031" s="80"/>
      <c r="J1031" s="77" t="s">
        <v>97</v>
      </c>
      <c r="K1031" s="79" t="s">
        <v>97</v>
      </c>
      <c r="L1031" s="79"/>
      <c r="M1031" s="80"/>
      <c r="N1031" s="79" t="s">
        <v>97</v>
      </c>
      <c r="O1031" s="81" t="str">
        <f t="array" ref="O1031">IF(A1031="", "", (IFNA(IF(A1031="", "", INDEX(UpdateSheet!$L:$L, MATCH(1, (UpdateSheet!$G:$G=MAXIFS(UpdateSheet!$G:$G, UpdateSheet!$H:$H, G1031, UpdateSheet!$G:$G, "&lt;=" &amp; D1031)) * (UpdateSheet!$H:$H=G1031), 0))), "") * J1031) +
(IFNA(IF(A1031="", "", INDEX(UpdateSheet!$P:$P, MATCH(1, (UpdateSheet!$G:$G=MAXIFS(UpdateSheet!$G:$G, UpdateSheet!$M:$M, K1031, UpdateSheet!$G:$G, "&lt;=" &amp; D1031)) * (UpdateSheet!$M:$M=K1031), 0))), "") * N1031)
)
</f>
        <v/>
      </c>
      <c r="P1031" s="86"/>
      <c r="Q1031" s="82" t="str">
        <f t="array" ref="Q1031">IF(A1031="", "", (IFNA(IF(A1031="", "", INDEX(UpdateSheet!$K:$K, MATCH(1, (UpdateSheet!$G:$G=MAXIFS(UpdateSheet!$G:$G, UpdateSheet!$H:$H, G1031, UpdateSheet!$I:$I, J1031, UpdateSheet!$G:$G, "&lt;=" &amp; D1031)) * (UpdateSheet!$H:$H=G1031) *(UpdateSheet!$I:$I=J1031), 0))), "")) +
(IFNA(IF(A1031="", "", INDEX(UpdateSheet!$O:$O, MATCH(1, (UpdateSheet!$G:$G=MAXIFS(UpdateSheet!$G:$G, UpdateSheet!$M:$M, K1031,UpdateSheet!$N:$N, N1031, UpdateSheet!$G:$G, "&lt;=" &amp; D1031)) * (UpdateSheet!$M:$M=K1031) *(UpdateSheet!$N:$N=N1031), 0))), ""))
)
</f>
        <v/>
      </c>
      <c r="R1031" s="81" t="s">
        <v>97</v>
      </c>
      <c r="S1031" s="63" t="str">
        <f t="shared" si="91"/>
        <v/>
      </c>
      <c r="T1031" s="87"/>
      <c r="U1031" s="84" t="s">
        <v>97</v>
      </c>
      <c r="V1031" s="84" t="s">
        <v>97</v>
      </c>
      <c r="W1031" s="85" t="b">
        <f t="shared" si="1"/>
        <v>0</v>
      </c>
      <c r="X1031" s="63"/>
      <c r="Y1031" s="63"/>
      <c r="Z1031" s="63"/>
    </row>
    <row r="1032">
      <c r="A1032" s="75"/>
      <c r="B1032" s="94"/>
      <c r="C1032" s="75"/>
      <c r="D1032" s="76"/>
      <c r="E1032" s="75" t="s">
        <v>97</v>
      </c>
      <c r="F1032" s="75" t="s">
        <v>97</v>
      </c>
      <c r="G1032" s="77"/>
      <c r="H1032" s="77"/>
      <c r="I1032" s="80"/>
      <c r="J1032" s="77" t="s">
        <v>97</v>
      </c>
      <c r="K1032" s="79" t="s">
        <v>97</v>
      </c>
      <c r="L1032" s="79"/>
      <c r="M1032" s="80"/>
      <c r="N1032" s="79" t="s">
        <v>97</v>
      </c>
      <c r="O1032" s="81" t="str">
        <f t="array" ref="O1032">IF(A1032="", "", (IFNA(IF(A1032="", "", INDEX(UpdateSheet!$L:$L, MATCH(1, (UpdateSheet!$G:$G=MAXIFS(UpdateSheet!$G:$G, UpdateSheet!$H:$H, G1032, UpdateSheet!$G:$G, "&lt;=" &amp; D1032)) * (UpdateSheet!$H:$H=G1032), 0))), "") * J1032) +
(IFNA(IF(A1032="", "", INDEX(UpdateSheet!$P:$P, MATCH(1, (UpdateSheet!$G:$G=MAXIFS(UpdateSheet!$G:$G, UpdateSheet!$M:$M, K1032, UpdateSheet!$G:$G, "&lt;=" &amp; D1032)) * (UpdateSheet!$M:$M=K1032), 0))), "") * N1032)
)
</f>
        <v/>
      </c>
      <c r="P1032" s="86"/>
      <c r="Q1032" s="82" t="str">
        <f t="array" ref="Q1032">IF(A1032="", "", (IFNA(IF(A1032="", "", INDEX(UpdateSheet!$K:$K, MATCH(1, (UpdateSheet!$G:$G=MAXIFS(UpdateSheet!$G:$G, UpdateSheet!$H:$H, G1032, UpdateSheet!$I:$I, J1032, UpdateSheet!$G:$G, "&lt;=" &amp; D1032)) * (UpdateSheet!$H:$H=G1032) *(UpdateSheet!$I:$I=J1032), 0))), "")) +
(IFNA(IF(A1032="", "", INDEX(UpdateSheet!$O:$O, MATCH(1, (UpdateSheet!$G:$G=MAXIFS(UpdateSheet!$G:$G, UpdateSheet!$M:$M, K1032,UpdateSheet!$N:$N, N1032, UpdateSheet!$G:$G, "&lt;=" &amp; D1032)) * (UpdateSheet!$M:$M=K1032) *(UpdateSheet!$N:$N=N1032), 0))), ""))
)
</f>
        <v/>
      </c>
      <c r="R1032" s="81" t="s">
        <v>97</v>
      </c>
      <c r="S1032" s="63" t="str">
        <f t="shared" si="91"/>
        <v/>
      </c>
      <c r="T1032" s="87"/>
      <c r="U1032" s="84" t="s">
        <v>97</v>
      </c>
      <c r="V1032" s="84" t="s">
        <v>97</v>
      </c>
      <c r="W1032" s="85" t="b">
        <f t="shared" si="1"/>
        <v>0</v>
      </c>
      <c r="X1032" s="63"/>
      <c r="Y1032" s="63"/>
      <c r="Z1032" s="63"/>
    </row>
    <row r="1033">
      <c r="A1033" s="75"/>
      <c r="B1033" s="94"/>
      <c r="C1033" s="75"/>
      <c r="D1033" s="76"/>
      <c r="E1033" s="75" t="s">
        <v>97</v>
      </c>
      <c r="F1033" s="75" t="s">
        <v>97</v>
      </c>
      <c r="G1033" s="77"/>
      <c r="H1033" s="77"/>
      <c r="I1033" s="80"/>
      <c r="J1033" s="77" t="s">
        <v>97</v>
      </c>
      <c r="K1033" s="79" t="s">
        <v>97</v>
      </c>
      <c r="L1033" s="79"/>
      <c r="M1033" s="80"/>
      <c r="N1033" s="79" t="s">
        <v>97</v>
      </c>
      <c r="O1033" s="81" t="str">
        <f t="array" ref="O1033">IF(A1033="", "", (IFNA(IF(A1033="", "", INDEX(UpdateSheet!$L:$L, MATCH(1, (UpdateSheet!$G:$G=MAXIFS(UpdateSheet!$G:$G, UpdateSheet!$H:$H, G1033, UpdateSheet!$G:$G, "&lt;=" &amp; D1033)) * (UpdateSheet!$H:$H=G1033), 0))), "") * J1033) +
(IFNA(IF(A1033="", "", INDEX(UpdateSheet!$P:$P, MATCH(1, (UpdateSheet!$G:$G=MAXIFS(UpdateSheet!$G:$G, UpdateSheet!$M:$M, K1033, UpdateSheet!$G:$G, "&lt;=" &amp; D1033)) * (UpdateSheet!$M:$M=K1033), 0))), "") * N1033)
)
</f>
        <v/>
      </c>
      <c r="P1033" s="86"/>
      <c r="Q1033" s="82" t="str">
        <f t="array" ref="Q1033">IF(A1033="", "", (IFNA(IF(A1033="", "", INDEX(UpdateSheet!$K:$K, MATCH(1, (UpdateSheet!$G:$G=MAXIFS(UpdateSheet!$G:$G, UpdateSheet!$H:$H, G1033, UpdateSheet!$I:$I, J1033, UpdateSheet!$G:$G, "&lt;=" &amp; D1033)) * (UpdateSheet!$H:$H=G1033) *(UpdateSheet!$I:$I=J1033), 0))), "")) +
(IFNA(IF(A1033="", "", INDEX(UpdateSheet!$O:$O, MATCH(1, (UpdateSheet!$G:$G=MAXIFS(UpdateSheet!$G:$G, UpdateSheet!$M:$M, K1033,UpdateSheet!$N:$N, N1033, UpdateSheet!$G:$G, "&lt;=" &amp; D1033)) * (UpdateSheet!$M:$M=K1033) *(UpdateSheet!$N:$N=N1033), 0))), ""))
)
</f>
        <v/>
      </c>
      <c r="R1033" s="81" t="s">
        <v>97</v>
      </c>
      <c r="S1033" s="63" t="str">
        <f t="shared" si="91"/>
        <v/>
      </c>
      <c r="T1033" s="87"/>
      <c r="U1033" s="84" t="s">
        <v>97</v>
      </c>
      <c r="V1033" s="84" t="s">
        <v>97</v>
      </c>
      <c r="W1033" s="85" t="b">
        <f t="shared" si="1"/>
        <v>0</v>
      </c>
      <c r="X1033" s="63"/>
      <c r="Y1033" s="63"/>
      <c r="Z1033" s="63"/>
    </row>
    <row r="1034">
      <c r="A1034" s="75"/>
      <c r="B1034" s="94"/>
      <c r="C1034" s="75"/>
      <c r="D1034" s="76"/>
      <c r="E1034" s="75" t="s">
        <v>97</v>
      </c>
      <c r="F1034" s="75" t="s">
        <v>97</v>
      </c>
      <c r="G1034" s="77"/>
      <c r="H1034" s="77"/>
      <c r="I1034" s="80"/>
      <c r="J1034" s="77" t="s">
        <v>97</v>
      </c>
      <c r="K1034" s="79" t="s">
        <v>97</v>
      </c>
      <c r="L1034" s="79"/>
      <c r="M1034" s="80"/>
      <c r="N1034" s="79" t="s">
        <v>97</v>
      </c>
      <c r="O1034" s="81" t="str">
        <f t="array" ref="O1034">IF(A1034="", "", (IFNA(IF(A1034="", "", INDEX(UpdateSheet!$L:$L, MATCH(1, (UpdateSheet!$G:$G=MAXIFS(UpdateSheet!$G:$G, UpdateSheet!$H:$H, G1034, UpdateSheet!$G:$G, "&lt;=" &amp; D1034)) * (UpdateSheet!$H:$H=G1034), 0))), "") * J1034) +
(IFNA(IF(A1034="", "", INDEX(UpdateSheet!$P:$P, MATCH(1, (UpdateSheet!$G:$G=MAXIFS(UpdateSheet!$G:$G, UpdateSheet!$M:$M, K1034, UpdateSheet!$G:$G, "&lt;=" &amp; D1034)) * (UpdateSheet!$M:$M=K1034), 0))), "") * N1034)
)
</f>
        <v/>
      </c>
      <c r="P1034" s="86"/>
      <c r="Q1034" s="82" t="str">
        <f t="array" ref="Q1034">IF(A1034="", "", (IFNA(IF(A1034="", "", INDEX(UpdateSheet!$K:$K, MATCH(1, (UpdateSheet!$G:$G=MAXIFS(UpdateSheet!$G:$G, UpdateSheet!$H:$H, G1034, UpdateSheet!$I:$I, J1034, UpdateSheet!$G:$G, "&lt;=" &amp; D1034)) * (UpdateSheet!$H:$H=G1034) *(UpdateSheet!$I:$I=J1034), 0))), "")) +
(IFNA(IF(A1034="", "", INDEX(UpdateSheet!$O:$O, MATCH(1, (UpdateSheet!$G:$G=MAXIFS(UpdateSheet!$G:$G, UpdateSheet!$M:$M, K1034,UpdateSheet!$N:$N, N1034, UpdateSheet!$G:$G, "&lt;=" &amp; D1034)) * (UpdateSheet!$M:$M=K1034) *(UpdateSheet!$N:$N=N1034), 0))), ""))
)
</f>
        <v/>
      </c>
      <c r="R1034" s="81" t="s">
        <v>97</v>
      </c>
      <c r="S1034" s="63" t="str">
        <f t="shared" si="91"/>
        <v/>
      </c>
      <c r="T1034" s="87"/>
      <c r="U1034" s="84" t="s">
        <v>97</v>
      </c>
      <c r="V1034" s="84" t="s">
        <v>97</v>
      </c>
      <c r="W1034" s="85" t="b">
        <f t="shared" si="1"/>
        <v>0</v>
      </c>
      <c r="X1034" s="63"/>
      <c r="Y1034" s="63"/>
      <c r="Z1034" s="63"/>
    </row>
    <row r="1035">
      <c r="A1035" s="75"/>
      <c r="B1035" s="94"/>
      <c r="C1035" s="75"/>
      <c r="D1035" s="76"/>
      <c r="E1035" s="75" t="s">
        <v>97</v>
      </c>
      <c r="F1035" s="75" t="s">
        <v>97</v>
      </c>
      <c r="G1035" s="77"/>
      <c r="H1035" s="77"/>
      <c r="I1035" s="80"/>
      <c r="J1035" s="77" t="s">
        <v>97</v>
      </c>
      <c r="K1035" s="79" t="s">
        <v>97</v>
      </c>
      <c r="L1035" s="79"/>
      <c r="M1035" s="80"/>
      <c r="N1035" s="79" t="s">
        <v>97</v>
      </c>
      <c r="O1035" s="81" t="str">
        <f t="array" ref="O1035">IF(A1035="", "", (IFNA(IF(A1035="", "", INDEX(UpdateSheet!$L:$L, MATCH(1, (UpdateSheet!$G:$G=MAXIFS(UpdateSheet!$G:$G, UpdateSheet!$H:$H, G1035, UpdateSheet!$G:$G, "&lt;=" &amp; D1035)) * (UpdateSheet!$H:$H=G1035), 0))), "") * J1035) +
(IFNA(IF(A1035="", "", INDEX(UpdateSheet!$P:$P, MATCH(1, (UpdateSheet!$G:$G=MAXIFS(UpdateSheet!$G:$G, UpdateSheet!$M:$M, K1035, UpdateSheet!$G:$G, "&lt;=" &amp; D1035)) * (UpdateSheet!$M:$M=K1035), 0))), "") * N1035)
)
</f>
        <v/>
      </c>
      <c r="P1035" s="86"/>
      <c r="Q1035" s="82" t="str">
        <f t="array" ref="Q1035">IF(A1035="", "", (IFNA(IF(A1035="", "", INDEX(UpdateSheet!$K:$K, MATCH(1, (UpdateSheet!$G:$G=MAXIFS(UpdateSheet!$G:$G, UpdateSheet!$H:$H, G1035, UpdateSheet!$I:$I, J1035, UpdateSheet!$G:$G, "&lt;=" &amp; D1035)) * (UpdateSheet!$H:$H=G1035) *(UpdateSheet!$I:$I=J1035), 0))), "")) +
(IFNA(IF(A1035="", "", INDEX(UpdateSheet!$O:$O, MATCH(1, (UpdateSheet!$G:$G=MAXIFS(UpdateSheet!$G:$G, UpdateSheet!$M:$M, K1035,UpdateSheet!$N:$N, N1035, UpdateSheet!$G:$G, "&lt;=" &amp; D1035)) * (UpdateSheet!$M:$M=K1035) *(UpdateSheet!$N:$N=N1035), 0))), ""))
)
</f>
        <v/>
      </c>
      <c r="R1035" s="81" t="s">
        <v>97</v>
      </c>
      <c r="S1035" s="63" t="str">
        <f t="shared" si="91"/>
        <v/>
      </c>
      <c r="T1035" s="87"/>
      <c r="U1035" s="84" t="s">
        <v>97</v>
      </c>
      <c r="V1035" s="84" t="s">
        <v>97</v>
      </c>
      <c r="W1035" s="85" t="b">
        <f t="shared" si="1"/>
        <v>0</v>
      </c>
      <c r="X1035" s="63"/>
      <c r="Y1035" s="63"/>
      <c r="Z1035" s="63"/>
    </row>
    <row r="1036">
      <c r="A1036" s="75"/>
      <c r="B1036" s="94"/>
      <c r="C1036" s="75"/>
      <c r="D1036" s="76"/>
      <c r="E1036" s="75" t="s">
        <v>97</v>
      </c>
      <c r="F1036" s="75" t="s">
        <v>97</v>
      </c>
      <c r="G1036" s="77"/>
      <c r="H1036" s="77"/>
      <c r="I1036" s="80"/>
      <c r="J1036" s="77" t="s">
        <v>97</v>
      </c>
      <c r="K1036" s="79" t="s">
        <v>97</v>
      </c>
      <c r="L1036" s="79"/>
      <c r="M1036" s="80"/>
      <c r="N1036" s="79" t="s">
        <v>97</v>
      </c>
      <c r="O1036" s="81" t="str">
        <f t="array" ref="O1036">IF(A1036="", "", (IFNA(IF(A1036="", "", INDEX(UpdateSheet!$L:$L, MATCH(1, (UpdateSheet!$G:$G=MAXIFS(UpdateSheet!$G:$G, UpdateSheet!$H:$H, G1036, UpdateSheet!$G:$G, "&lt;=" &amp; D1036)) * (UpdateSheet!$H:$H=G1036), 0))), "") * J1036) +
(IFNA(IF(A1036="", "", INDEX(UpdateSheet!$P:$P, MATCH(1, (UpdateSheet!$G:$G=MAXIFS(UpdateSheet!$G:$G, UpdateSheet!$M:$M, K1036, UpdateSheet!$G:$G, "&lt;=" &amp; D1036)) * (UpdateSheet!$M:$M=K1036), 0))), "") * N1036)
)
</f>
        <v/>
      </c>
      <c r="P1036" s="86"/>
      <c r="Q1036" s="82" t="str">
        <f t="array" ref="Q1036">IF(A1036="", "", (IFNA(IF(A1036="", "", INDEX(UpdateSheet!$K:$K, MATCH(1, (UpdateSheet!$G:$G=MAXIFS(UpdateSheet!$G:$G, UpdateSheet!$H:$H, G1036, UpdateSheet!$I:$I, J1036, UpdateSheet!$G:$G, "&lt;=" &amp; D1036)) * (UpdateSheet!$H:$H=G1036) *(UpdateSheet!$I:$I=J1036), 0))), "")) +
(IFNA(IF(A1036="", "", INDEX(UpdateSheet!$O:$O, MATCH(1, (UpdateSheet!$G:$G=MAXIFS(UpdateSheet!$G:$G, UpdateSheet!$M:$M, K1036,UpdateSheet!$N:$N, N1036, UpdateSheet!$G:$G, "&lt;=" &amp; D1036)) * (UpdateSheet!$M:$M=K1036) *(UpdateSheet!$N:$N=N1036), 0))), ""))
)
</f>
        <v/>
      </c>
      <c r="R1036" s="81" t="s">
        <v>97</v>
      </c>
      <c r="S1036" s="63" t="str">
        <f t="shared" si="91"/>
        <v/>
      </c>
      <c r="T1036" s="87"/>
      <c r="U1036" s="84" t="s">
        <v>97</v>
      </c>
      <c r="V1036" s="84" t="s">
        <v>97</v>
      </c>
      <c r="W1036" s="85" t="b">
        <f t="shared" si="1"/>
        <v>0</v>
      </c>
      <c r="X1036" s="63"/>
      <c r="Y1036" s="63"/>
      <c r="Z1036" s="63"/>
    </row>
    <row r="1037">
      <c r="A1037" s="75"/>
      <c r="B1037" s="94"/>
      <c r="C1037" s="75"/>
      <c r="D1037" s="76"/>
      <c r="E1037" s="75" t="s">
        <v>97</v>
      </c>
      <c r="F1037" s="75" t="s">
        <v>97</v>
      </c>
      <c r="G1037" s="77"/>
      <c r="H1037" s="77"/>
      <c r="I1037" s="80"/>
      <c r="J1037" s="77" t="s">
        <v>97</v>
      </c>
      <c r="K1037" s="79" t="s">
        <v>97</v>
      </c>
      <c r="L1037" s="79"/>
      <c r="M1037" s="80"/>
      <c r="N1037" s="79" t="s">
        <v>97</v>
      </c>
      <c r="O1037" s="81" t="str">
        <f t="array" ref="O1037">IF(A1037="", "", (IFNA(IF(A1037="", "", INDEX(UpdateSheet!$L:$L, MATCH(1, (UpdateSheet!$G:$G=MAXIFS(UpdateSheet!$G:$G, UpdateSheet!$H:$H, G1037, UpdateSheet!$G:$G, "&lt;=" &amp; D1037)) * (UpdateSheet!$H:$H=G1037), 0))), "") * J1037) +
(IFNA(IF(A1037="", "", INDEX(UpdateSheet!$P:$P, MATCH(1, (UpdateSheet!$G:$G=MAXIFS(UpdateSheet!$G:$G, UpdateSheet!$M:$M, K1037, UpdateSheet!$G:$G, "&lt;=" &amp; D1037)) * (UpdateSheet!$M:$M=K1037), 0))), "") * N1037)
)
</f>
        <v/>
      </c>
      <c r="P1037" s="86"/>
      <c r="Q1037" s="82" t="str">
        <f t="array" ref="Q1037">IF(A1037="", "", (IFNA(IF(A1037="", "", INDEX(UpdateSheet!$K:$K, MATCH(1, (UpdateSheet!$G:$G=MAXIFS(UpdateSheet!$G:$G, UpdateSheet!$H:$H, G1037, UpdateSheet!$I:$I, J1037, UpdateSheet!$G:$G, "&lt;=" &amp; D1037)) * (UpdateSheet!$H:$H=G1037) *(UpdateSheet!$I:$I=J1037), 0))), "")) +
(IFNA(IF(A1037="", "", INDEX(UpdateSheet!$O:$O, MATCH(1, (UpdateSheet!$G:$G=MAXIFS(UpdateSheet!$G:$G, UpdateSheet!$M:$M, K1037,UpdateSheet!$N:$N, N1037, UpdateSheet!$G:$G, "&lt;=" &amp; D1037)) * (UpdateSheet!$M:$M=K1037) *(UpdateSheet!$N:$N=N1037), 0))), ""))
)
</f>
        <v/>
      </c>
      <c r="R1037" s="81" t="s">
        <v>97</v>
      </c>
      <c r="S1037" s="63" t="str">
        <f t="shared" si="91"/>
        <v/>
      </c>
      <c r="T1037" s="87"/>
      <c r="U1037" s="84" t="s">
        <v>97</v>
      </c>
      <c r="V1037" s="84" t="s">
        <v>97</v>
      </c>
      <c r="W1037" s="85" t="b">
        <f t="shared" si="1"/>
        <v>0</v>
      </c>
      <c r="X1037" s="63"/>
      <c r="Y1037" s="63"/>
      <c r="Z1037" s="63"/>
    </row>
    <row r="1038">
      <c r="A1038" s="75"/>
      <c r="B1038" s="94"/>
      <c r="C1038" s="75"/>
      <c r="D1038" s="76"/>
      <c r="E1038" s="75" t="s">
        <v>97</v>
      </c>
      <c r="F1038" s="75" t="s">
        <v>97</v>
      </c>
      <c r="G1038" s="77"/>
      <c r="H1038" s="77"/>
      <c r="I1038" s="80"/>
      <c r="J1038" s="77" t="s">
        <v>97</v>
      </c>
      <c r="K1038" s="79" t="s">
        <v>97</v>
      </c>
      <c r="L1038" s="79"/>
      <c r="M1038" s="80"/>
      <c r="N1038" s="79" t="s">
        <v>97</v>
      </c>
      <c r="O1038" s="81" t="str">
        <f t="array" ref="O1038">IF(A1038="", "", (IFNA(IF(A1038="", "", INDEX(UpdateSheet!$L:$L, MATCH(1, (UpdateSheet!$G:$G=MAXIFS(UpdateSheet!$G:$G, UpdateSheet!$H:$H, G1038, UpdateSheet!$G:$G, "&lt;=" &amp; D1038)) * (UpdateSheet!$H:$H=G1038), 0))), "") * J1038) +
(IFNA(IF(A1038="", "", INDEX(UpdateSheet!$P:$P, MATCH(1, (UpdateSheet!$G:$G=MAXIFS(UpdateSheet!$G:$G, UpdateSheet!$M:$M, K1038, UpdateSheet!$G:$G, "&lt;=" &amp; D1038)) * (UpdateSheet!$M:$M=K1038), 0))), "") * N1038)
)
</f>
        <v/>
      </c>
      <c r="P1038" s="86"/>
      <c r="Q1038" s="82" t="str">
        <f t="array" ref="Q1038">IF(A1038="", "", (IFNA(IF(A1038="", "", INDEX(UpdateSheet!$K:$K, MATCH(1, (UpdateSheet!$G:$G=MAXIFS(UpdateSheet!$G:$G, UpdateSheet!$H:$H, G1038, UpdateSheet!$I:$I, J1038, UpdateSheet!$G:$G, "&lt;=" &amp; D1038)) * (UpdateSheet!$H:$H=G1038) *(UpdateSheet!$I:$I=J1038), 0))), "")) +
(IFNA(IF(A1038="", "", INDEX(UpdateSheet!$O:$O, MATCH(1, (UpdateSheet!$G:$G=MAXIFS(UpdateSheet!$G:$G, UpdateSheet!$M:$M, K1038,UpdateSheet!$N:$N, N1038, UpdateSheet!$G:$G, "&lt;=" &amp; D1038)) * (UpdateSheet!$M:$M=K1038) *(UpdateSheet!$N:$N=N1038), 0))), ""))
)
</f>
        <v/>
      </c>
      <c r="R1038" s="81" t="s">
        <v>97</v>
      </c>
      <c r="S1038" s="63" t="str">
        <f t="shared" si="91"/>
        <v/>
      </c>
      <c r="T1038" s="87"/>
      <c r="U1038" s="84" t="s">
        <v>97</v>
      </c>
      <c r="V1038" s="84" t="s">
        <v>97</v>
      </c>
      <c r="W1038" s="85" t="b">
        <f t="shared" si="1"/>
        <v>0</v>
      </c>
      <c r="X1038" s="63"/>
      <c r="Y1038" s="63"/>
      <c r="Z1038" s="63"/>
    </row>
    <row r="1039">
      <c r="A1039" s="75"/>
      <c r="B1039" s="94"/>
      <c r="C1039" s="75"/>
      <c r="D1039" s="76"/>
      <c r="E1039" s="75" t="s">
        <v>97</v>
      </c>
      <c r="F1039" s="75" t="s">
        <v>97</v>
      </c>
      <c r="G1039" s="77"/>
      <c r="H1039" s="77"/>
      <c r="I1039" s="80"/>
      <c r="J1039" s="77" t="s">
        <v>97</v>
      </c>
      <c r="K1039" s="79" t="s">
        <v>97</v>
      </c>
      <c r="L1039" s="79"/>
      <c r="M1039" s="80"/>
      <c r="N1039" s="79" t="s">
        <v>97</v>
      </c>
      <c r="O1039" s="81" t="str">
        <f t="array" ref="O1039">IF(A1039="", "", (IFNA(IF(A1039="", "", INDEX(UpdateSheet!$L:$L, MATCH(1, (UpdateSheet!$G:$G=MAXIFS(UpdateSheet!$G:$G, UpdateSheet!$H:$H, G1039, UpdateSheet!$G:$G, "&lt;=" &amp; D1039)) * (UpdateSheet!$H:$H=G1039), 0))), "") * J1039) +
(IFNA(IF(A1039="", "", INDEX(UpdateSheet!$P:$P, MATCH(1, (UpdateSheet!$G:$G=MAXIFS(UpdateSheet!$G:$G, UpdateSheet!$M:$M, K1039, UpdateSheet!$G:$G, "&lt;=" &amp; D1039)) * (UpdateSheet!$M:$M=K1039), 0))), "") * N1039)
)
</f>
        <v/>
      </c>
      <c r="P1039" s="86"/>
      <c r="Q1039" s="82" t="str">
        <f t="array" ref="Q1039">IF(A1039="", "", (IFNA(IF(A1039="", "", INDEX(UpdateSheet!$K:$K, MATCH(1, (UpdateSheet!$G:$G=MAXIFS(UpdateSheet!$G:$G, UpdateSheet!$H:$H, G1039, UpdateSheet!$I:$I, J1039, UpdateSheet!$G:$G, "&lt;=" &amp; D1039)) * (UpdateSheet!$H:$H=G1039) *(UpdateSheet!$I:$I=J1039), 0))), "")) +
(IFNA(IF(A1039="", "", INDEX(UpdateSheet!$O:$O, MATCH(1, (UpdateSheet!$G:$G=MAXIFS(UpdateSheet!$G:$G, UpdateSheet!$M:$M, K1039,UpdateSheet!$N:$N, N1039, UpdateSheet!$G:$G, "&lt;=" &amp; D1039)) * (UpdateSheet!$M:$M=K1039) *(UpdateSheet!$N:$N=N1039), 0))), ""))
)
</f>
        <v/>
      </c>
      <c r="R1039" s="81" t="s">
        <v>97</v>
      </c>
      <c r="S1039" s="63" t="str">
        <f t="shared" si="91"/>
        <v/>
      </c>
      <c r="T1039" s="87"/>
      <c r="U1039" s="84" t="s">
        <v>97</v>
      </c>
      <c r="V1039" s="84" t="s">
        <v>97</v>
      </c>
      <c r="W1039" s="85" t="b">
        <f t="shared" si="1"/>
        <v>0</v>
      </c>
      <c r="X1039" s="63"/>
      <c r="Y1039" s="63"/>
      <c r="Z1039" s="63"/>
    </row>
    <row r="1040">
      <c r="A1040" s="75"/>
      <c r="B1040" s="94"/>
      <c r="C1040" s="75"/>
      <c r="D1040" s="76"/>
      <c r="E1040" s="75" t="s">
        <v>97</v>
      </c>
      <c r="F1040" s="75" t="s">
        <v>97</v>
      </c>
      <c r="G1040" s="77"/>
      <c r="H1040" s="77"/>
      <c r="I1040" s="80"/>
      <c r="J1040" s="77" t="s">
        <v>97</v>
      </c>
      <c r="K1040" s="79" t="s">
        <v>97</v>
      </c>
      <c r="L1040" s="79"/>
      <c r="M1040" s="80"/>
      <c r="N1040" s="79" t="s">
        <v>97</v>
      </c>
      <c r="O1040" s="81" t="str">
        <f t="array" ref="O1040">IF(A1040="", "", (IFNA(IF(A1040="", "", INDEX(UpdateSheet!$L:$L, MATCH(1, (UpdateSheet!$G:$G=MAXIFS(UpdateSheet!$G:$G, UpdateSheet!$H:$H, G1040, UpdateSheet!$G:$G, "&lt;=" &amp; D1040)) * (UpdateSheet!$H:$H=G1040), 0))), "") * J1040) +
(IFNA(IF(A1040="", "", INDEX(UpdateSheet!$P:$P, MATCH(1, (UpdateSheet!$G:$G=MAXIFS(UpdateSheet!$G:$G, UpdateSheet!$M:$M, K1040, UpdateSheet!$G:$G, "&lt;=" &amp; D1040)) * (UpdateSheet!$M:$M=K1040), 0))), "") * N1040)
)
</f>
        <v/>
      </c>
      <c r="P1040" s="86"/>
      <c r="Q1040" s="82" t="str">
        <f t="array" ref="Q1040">IF(A1040="", "", (IFNA(IF(A1040="", "", INDEX(UpdateSheet!$K:$K, MATCH(1, (UpdateSheet!$G:$G=MAXIFS(UpdateSheet!$G:$G, UpdateSheet!$H:$H, G1040, UpdateSheet!$I:$I, J1040, UpdateSheet!$G:$G, "&lt;=" &amp; D1040)) * (UpdateSheet!$H:$H=G1040) *(UpdateSheet!$I:$I=J1040), 0))), "")) +
(IFNA(IF(A1040="", "", INDEX(UpdateSheet!$O:$O, MATCH(1, (UpdateSheet!$G:$G=MAXIFS(UpdateSheet!$G:$G, UpdateSheet!$M:$M, K1040,UpdateSheet!$N:$N, N1040, UpdateSheet!$G:$G, "&lt;=" &amp; D1040)) * (UpdateSheet!$M:$M=K1040) *(UpdateSheet!$N:$N=N1040), 0))), ""))
)
</f>
        <v/>
      </c>
      <c r="R1040" s="81" t="s">
        <v>97</v>
      </c>
      <c r="S1040" s="63" t="str">
        <f t="shared" si="91"/>
        <v/>
      </c>
      <c r="T1040" s="87"/>
      <c r="U1040" s="84" t="s">
        <v>97</v>
      </c>
      <c r="V1040" s="84" t="s">
        <v>97</v>
      </c>
      <c r="W1040" s="85" t="b">
        <f t="shared" si="1"/>
        <v>0</v>
      </c>
      <c r="X1040" s="63"/>
      <c r="Y1040" s="63"/>
      <c r="Z1040" s="63"/>
    </row>
    <row r="1041">
      <c r="A1041" s="75"/>
      <c r="B1041" s="94"/>
      <c r="C1041" s="75"/>
      <c r="D1041" s="76"/>
      <c r="E1041" s="75" t="s">
        <v>97</v>
      </c>
      <c r="F1041" s="75" t="s">
        <v>97</v>
      </c>
      <c r="G1041" s="77"/>
      <c r="H1041" s="77"/>
      <c r="I1041" s="80"/>
      <c r="J1041" s="77" t="s">
        <v>97</v>
      </c>
      <c r="K1041" s="79" t="s">
        <v>97</v>
      </c>
      <c r="L1041" s="79"/>
      <c r="M1041" s="80"/>
      <c r="N1041" s="79" t="s">
        <v>97</v>
      </c>
      <c r="O1041" s="81" t="str">
        <f t="array" ref="O1041">IF(A1041="", "", (IFNA(IF(A1041="", "", INDEX(UpdateSheet!$L:$L, MATCH(1, (UpdateSheet!$G:$G=MAXIFS(UpdateSheet!$G:$G, UpdateSheet!$H:$H, G1041, UpdateSheet!$G:$G, "&lt;=" &amp; D1041)) * (UpdateSheet!$H:$H=G1041), 0))), "") * J1041) +
(IFNA(IF(A1041="", "", INDEX(UpdateSheet!$P:$P, MATCH(1, (UpdateSheet!$G:$G=MAXIFS(UpdateSheet!$G:$G, UpdateSheet!$M:$M, K1041, UpdateSheet!$G:$G, "&lt;=" &amp; D1041)) * (UpdateSheet!$M:$M=K1041), 0))), "") * N1041)
)
</f>
        <v/>
      </c>
      <c r="P1041" s="86"/>
      <c r="Q1041" s="82" t="str">
        <f t="array" ref="Q1041">IF(A1041="", "", (IFNA(IF(A1041="", "", INDEX(UpdateSheet!$K:$K, MATCH(1, (UpdateSheet!$G:$G=MAXIFS(UpdateSheet!$G:$G, UpdateSheet!$H:$H, G1041, UpdateSheet!$I:$I, J1041, UpdateSheet!$G:$G, "&lt;=" &amp; D1041)) * (UpdateSheet!$H:$H=G1041) *(UpdateSheet!$I:$I=J1041), 0))), "")) +
(IFNA(IF(A1041="", "", INDEX(UpdateSheet!$O:$O, MATCH(1, (UpdateSheet!$G:$G=MAXIFS(UpdateSheet!$G:$G, UpdateSheet!$M:$M, K1041,UpdateSheet!$N:$N, N1041, UpdateSheet!$G:$G, "&lt;=" &amp; D1041)) * (UpdateSheet!$M:$M=K1041) *(UpdateSheet!$N:$N=N1041), 0))), ""))
)
</f>
        <v/>
      </c>
      <c r="R1041" s="81" t="s">
        <v>97</v>
      </c>
      <c r="S1041" s="63" t="str">
        <f t="shared" si="91"/>
        <v/>
      </c>
      <c r="T1041" s="87"/>
      <c r="U1041" s="84" t="s">
        <v>97</v>
      </c>
      <c r="V1041" s="84" t="s">
        <v>97</v>
      </c>
      <c r="W1041" s="85" t="b">
        <f t="shared" si="1"/>
        <v>0</v>
      </c>
      <c r="X1041" s="63"/>
      <c r="Y1041" s="63"/>
      <c r="Z1041" s="63"/>
    </row>
    <row r="1042">
      <c r="A1042" s="75"/>
      <c r="B1042" s="94"/>
      <c r="C1042" s="75"/>
      <c r="D1042" s="76"/>
      <c r="E1042" s="75" t="s">
        <v>97</v>
      </c>
      <c r="F1042" s="75" t="s">
        <v>97</v>
      </c>
      <c r="G1042" s="77"/>
      <c r="H1042" s="77"/>
      <c r="I1042" s="80"/>
      <c r="J1042" s="77" t="s">
        <v>97</v>
      </c>
      <c r="K1042" s="79" t="s">
        <v>97</v>
      </c>
      <c r="L1042" s="79"/>
      <c r="M1042" s="80"/>
      <c r="N1042" s="79" t="s">
        <v>97</v>
      </c>
      <c r="O1042" s="81" t="str">
        <f t="array" ref="O1042">IF(A1042="", "", (IFNA(IF(A1042="", "", INDEX(UpdateSheet!$L:$L, MATCH(1, (UpdateSheet!$G:$G=MAXIFS(UpdateSheet!$G:$G, UpdateSheet!$H:$H, G1042, UpdateSheet!$G:$G, "&lt;=" &amp; D1042)) * (UpdateSheet!$H:$H=G1042), 0))), "") * J1042) +
(IFNA(IF(A1042="", "", INDEX(UpdateSheet!$P:$P, MATCH(1, (UpdateSheet!$G:$G=MAXIFS(UpdateSheet!$G:$G, UpdateSheet!$M:$M, K1042, UpdateSheet!$G:$G, "&lt;=" &amp; D1042)) * (UpdateSheet!$M:$M=K1042), 0))), "") * N1042)
)
</f>
        <v/>
      </c>
      <c r="P1042" s="86"/>
      <c r="Q1042" s="82" t="str">
        <f t="array" ref="Q1042">IF(A1042="", "", (IFNA(IF(A1042="", "", INDEX(UpdateSheet!$K:$K, MATCH(1, (UpdateSheet!$G:$G=MAXIFS(UpdateSheet!$G:$G, UpdateSheet!$H:$H, G1042, UpdateSheet!$I:$I, J1042, UpdateSheet!$G:$G, "&lt;=" &amp; D1042)) * (UpdateSheet!$H:$H=G1042) *(UpdateSheet!$I:$I=J1042), 0))), "")) +
(IFNA(IF(A1042="", "", INDEX(UpdateSheet!$O:$O, MATCH(1, (UpdateSheet!$G:$G=MAXIFS(UpdateSheet!$G:$G, UpdateSheet!$M:$M, K1042,UpdateSheet!$N:$N, N1042, UpdateSheet!$G:$G, "&lt;=" &amp; D1042)) * (UpdateSheet!$M:$M=K1042) *(UpdateSheet!$N:$N=N1042), 0))), ""))
)
</f>
        <v/>
      </c>
      <c r="R1042" s="81" t="s">
        <v>97</v>
      </c>
      <c r="S1042" s="63" t="str">
        <f t="shared" si="91"/>
        <v/>
      </c>
      <c r="T1042" s="87"/>
      <c r="U1042" s="84" t="s">
        <v>97</v>
      </c>
      <c r="V1042" s="84" t="s">
        <v>97</v>
      </c>
      <c r="W1042" s="85" t="b">
        <f t="shared" si="1"/>
        <v>0</v>
      </c>
      <c r="X1042" s="63"/>
      <c r="Y1042" s="63"/>
      <c r="Z1042" s="63"/>
    </row>
    <row r="1043">
      <c r="A1043" s="75"/>
      <c r="B1043" s="94"/>
      <c r="C1043" s="75"/>
      <c r="D1043" s="76"/>
      <c r="E1043" s="75" t="s">
        <v>97</v>
      </c>
      <c r="F1043" s="75" t="s">
        <v>97</v>
      </c>
      <c r="G1043" s="77"/>
      <c r="H1043" s="77"/>
      <c r="I1043" s="80"/>
      <c r="J1043" s="77" t="s">
        <v>97</v>
      </c>
      <c r="K1043" s="79" t="s">
        <v>97</v>
      </c>
      <c r="L1043" s="79"/>
      <c r="M1043" s="80"/>
      <c r="N1043" s="79" t="s">
        <v>97</v>
      </c>
      <c r="O1043" s="81" t="str">
        <f t="array" ref="O1043">IF(A1043="", "", (IFNA(IF(A1043="", "", INDEX(UpdateSheet!$L:$L, MATCH(1, (UpdateSheet!$G:$G=MAXIFS(UpdateSheet!$G:$G, UpdateSheet!$H:$H, G1043, UpdateSheet!$G:$G, "&lt;=" &amp; D1043)) * (UpdateSheet!$H:$H=G1043), 0))), "") * J1043) +
(IFNA(IF(A1043="", "", INDEX(UpdateSheet!$P:$P, MATCH(1, (UpdateSheet!$G:$G=MAXIFS(UpdateSheet!$G:$G, UpdateSheet!$M:$M, K1043, UpdateSheet!$G:$G, "&lt;=" &amp; D1043)) * (UpdateSheet!$M:$M=K1043), 0))), "") * N1043)
)
</f>
        <v/>
      </c>
      <c r="P1043" s="86"/>
      <c r="Q1043" s="82" t="str">
        <f t="array" ref="Q1043">IF(A1043="", "", (IFNA(IF(A1043="", "", INDEX(UpdateSheet!$K:$K, MATCH(1, (UpdateSheet!$G:$G=MAXIFS(UpdateSheet!$G:$G, UpdateSheet!$H:$H, G1043, UpdateSheet!$I:$I, J1043, UpdateSheet!$G:$G, "&lt;=" &amp; D1043)) * (UpdateSheet!$H:$H=G1043) *(UpdateSheet!$I:$I=J1043), 0))), "")) +
(IFNA(IF(A1043="", "", INDEX(UpdateSheet!$O:$O, MATCH(1, (UpdateSheet!$G:$G=MAXIFS(UpdateSheet!$G:$G, UpdateSheet!$M:$M, K1043,UpdateSheet!$N:$N, N1043, UpdateSheet!$G:$G, "&lt;=" &amp; D1043)) * (UpdateSheet!$M:$M=K1043) *(UpdateSheet!$N:$N=N1043), 0))), ""))
)
</f>
        <v/>
      </c>
      <c r="R1043" s="81" t="s">
        <v>97</v>
      </c>
      <c r="S1043" s="63" t="str">
        <f t="shared" si="91"/>
        <v/>
      </c>
      <c r="T1043" s="87"/>
      <c r="U1043" s="84" t="s">
        <v>97</v>
      </c>
      <c r="V1043" s="84" t="s">
        <v>97</v>
      </c>
      <c r="W1043" s="85" t="b">
        <f t="shared" si="1"/>
        <v>0</v>
      </c>
      <c r="X1043" s="63"/>
      <c r="Y1043" s="63"/>
      <c r="Z1043" s="63"/>
    </row>
    <row r="1044">
      <c r="A1044" s="75"/>
      <c r="B1044" s="94"/>
      <c r="C1044" s="75"/>
      <c r="D1044" s="76"/>
      <c r="E1044" s="75" t="s">
        <v>97</v>
      </c>
      <c r="F1044" s="75" t="s">
        <v>97</v>
      </c>
      <c r="G1044" s="77"/>
      <c r="H1044" s="77"/>
      <c r="I1044" s="80"/>
      <c r="J1044" s="77" t="s">
        <v>97</v>
      </c>
      <c r="K1044" s="79" t="s">
        <v>97</v>
      </c>
      <c r="L1044" s="79"/>
      <c r="M1044" s="80"/>
      <c r="N1044" s="79" t="s">
        <v>97</v>
      </c>
      <c r="O1044" s="81" t="str">
        <f t="array" ref="O1044">IF(A1044="", "", (IFNA(IF(A1044="", "", INDEX(UpdateSheet!$L:$L, MATCH(1, (UpdateSheet!$G:$G=MAXIFS(UpdateSheet!$G:$G, UpdateSheet!$H:$H, G1044, UpdateSheet!$G:$G, "&lt;=" &amp; D1044)) * (UpdateSheet!$H:$H=G1044), 0))), "") * J1044) +
(IFNA(IF(A1044="", "", INDEX(UpdateSheet!$P:$P, MATCH(1, (UpdateSheet!$G:$G=MAXIFS(UpdateSheet!$G:$G, UpdateSheet!$M:$M, K1044, UpdateSheet!$G:$G, "&lt;=" &amp; D1044)) * (UpdateSheet!$M:$M=K1044), 0))), "") * N1044)
)
</f>
        <v/>
      </c>
      <c r="P1044" s="86"/>
      <c r="Q1044" s="82" t="str">
        <f t="array" ref="Q1044">IF(A1044="", "", (IFNA(IF(A1044="", "", INDEX(UpdateSheet!$K:$K, MATCH(1, (UpdateSheet!$G:$G=MAXIFS(UpdateSheet!$G:$G, UpdateSheet!$H:$H, G1044, UpdateSheet!$I:$I, J1044, UpdateSheet!$G:$G, "&lt;=" &amp; D1044)) * (UpdateSheet!$H:$H=G1044) *(UpdateSheet!$I:$I=J1044), 0))), "")) +
(IFNA(IF(A1044="", "", INDEX(UpdateSheet!$O:$O, MATCH(1, (UpdateSheet!$G:$G=MAXIFS(UpdateSheet!$G:$G, UpdateSheet!$M:$M, K1044,UpdateSheet!$N:$N, N1044, UpdateSheet!$G:$G, "&lt;=" &amp; D1044)) * (UpdateSheet!$M:$M=K1044) *(UpdateSheet!$N:$N=N1044), 0))), ""))
)
</f>
        <v/>
      </c>
      <c r="R1044" s="81" t="s">
        <v>97</v>
      </c>
      <c r="S1044" s="63" t="str">
        <f t="shared" si="91"/>
        <v/>
      </c>
      <c r="T1044" s="87"/>
      <c r="U1044" s="84" t="s">
        <v>97</v>
      </c>
      <c r="V1044" s="84" t="s">
        <v>97</v>
      </c>
      <c r="W1044" s="85" t="b">
        <f t="shared" si="1"/>
        <v>0</v>
      </c>
      <c r="X1044" s="63"/>
      <c r="Y1044" s="63"/>
      <c r="Z1044" s="63"/>
    </row>
    <row r="1045">
      <c r="A1045" s="75"/>
      <c r="B1045" s="94"/>
      <c r="C1045" s="75"/>
      <c r="D1045" s="76"/>
      <c r="E1045" s="75" t="s">
        <v>97</v>
      </c>
      <c r="F1045" s="75" t="s">
        <v>97</v>
      </c>
      <c r="G1045" s="77"/>
      <c r="H1045" s="77"/>
      <c r="I1045" s="80"/>
      <c r="J1045" s="77" t="s">
        <v>97</v>
      </c>
      <c r="K1045" s="79" t="s">
        <v>97</v>
      </c>
      <c r="L1045" s="79"/>
      <c r="M1045" s="80"/>
      <c r="N1045" s="79" t="s">
        <v>97</v>
      </c>
      <c r="O1045" s="81" t="str">
        <f t="array" ref="O1045">IF(A1045="", "", (IFNA(IF(A1045="", "", INDEX(UpdateSheet!$L:$L, MATCH(1, (UpdateSheet!$G:$G=MAXIFS(UpdateSheet!$G:$G, UpdateSheet!$H:$H, G1045, UpdateSheet!$G:$G, "&lt;=" &amp; D1045)) * (UpdateSheet!$H:$H=G1045), 0))), "") * J1045) +
(IFNA(IF(A1045="", "", INDEX(UpdateSheet!$P:$P, MATCH(1, (UpdateSheet!$G:$G=MAXIFS(UpdateSheet!$G:$G, UpdateSheet!$M:$M, K1045, UpdateSheet!$G:$G, "&lt;=" &amp; D1045)) * (UpdateSheet!$M:$M=K1045), 0))), "") * N1045)
)
</f>
        <v/>
      </c>
      <c r="P1045" s="86"/>
      <c r="Q1045" s="82" t="str">
        <f t="array" ref="Q1045">IF(A1045="", "", (IFNA(IF(A1045="", "", INDEX(UpdateSheet!$K:$K, MATCH(1, (UpdateSheet!$G:$G=MAXIFS(UpdateSheet!$G:$G, UpdateSheet!$H:$H, G1045, UpdateSheet!$I:$I, J1045, UpdateSheet!$G:$G, "&lt;=" &amp; D1045)) * (UpdateSheet!$H:$H=G1045) *(UpdateSheet!$I:$I=J1045), 0))), "")) +
(IFNA(IF(A1045="", "", INDEX(UpdateSheet!$O:$O, MATCH(1, (UpdateSheet!$G:$G=MAXIFS(UpdateSheet!$G:$G, UpdateSheet!$M:$M, K1045,UpdateSheet!$N:$N, N1045, UpdateSheet!$G:$G, "&lt;=" &amp; D1045)) * (UpdateSheet!$M:$M=K1045) *(UpdateSheet!$N:$N=N1045), 0))), ""))
)
</f>
        <v/>
      </c>
      <c r="R1045" s="81" t="s">
        <v>97</v>
      </c>
      <c r="S1045" s="63" t="str">
        <f t="shared" si="91"/>
        <v/>
      </c>
      <c r="T1045" s="87"/>
      <c r="U1045" s="84" t="s">
        <v>97</v>
      </c>
      <c r="V1045" s="84" t="s">
        <v>97</v>
      </c>
      <c r="W1045" s="85" t="b">
        <f t="shared" si="1"/>
        <v>0</v>
      </c>
      <c r="X1045" s="63"/>
      <c r="Y1045" s="63"/>
      <c r="Z1045" s="63"/>
    </row>
    <row r="1046">
      <c r="A1046" s="75"/>
      <c r="B1046" s="94"/>
      <c r="C1046" s="75"/>
      <c r="D1046" s="76"/>
      <c r="E1046" s="75" t="s">
        <v>97</v>
      </c>
      <c r="F1046" s="75" t="s">
        <v>97</v>
      </c>
      <c r="G1046" s="77"/>
      <c r="H1046" s="77"/>
      <c r="I1046" s="80"/>
      <c r="J1046" s="77" t="s">
        <v>97</v>
      </c>
      <c r="K1046" s="79" t="s">
        <v>97</v>
      </c>
      <c r="L1046" s="79"/>
      <c r="M1046" s="80"/>
      <c r="N1046" s="79" t="s">
        <v>97</v>
      </c>
      <c r="O1046" s="81" t="str">
        <f t="array" ref="O1046">IF(A1046="", "", (IFNA(IF(A1046="", "", INDEX(UpdateSheet!$L:$L, MATCH(1, (UpdateSheet!$G:$G=MAXIFS(UpdateSheet!$G:$G, UpdateSheet!$H:$H, G1046, UpdateSheet!$G:$G, "&lt;=" &amp; D1046)) * (UpdateSheet!$H:$H=G1046), 0))), "") * J1046) +
(IFNA(IF(A1046="", "", INDEX(UpdateSheet!$P:$P, MATCH(1, (UpdateSheet!$G:$G=MAXIFS(UpdateSheet!$G:$G, UpdateSheet!$M:$M, K1046, UpdateSheet!$G:$G, "&lt;=" &amp; D1046)) * (UpdateSheet!$M:$M=K1046), 0))), "") * N1046)
)
</f>
        <v/>
      </c>
      <c r="P1046" s="86"/>
      <c r="Q1046" s="82" t="str">
        <f t="array" ref="Q1046">IF(A1046="", "", (IFNA(IF(A1046="", "", INDEX(UpdateSheet!$K:$K, MATCH(1, (UpdateSheet!$G:$G=MAXIFS(UpdateSheet!$G:$G, UpdateSheet!$H:$H, G1046, UpdateSheet!$I:$I, J1046, UpdateSheet!$G:$G, "&lt;=" &amp; D1046)) * (UpdateSheet!$H:$H=G1046) *(UpdateSheet!$I:$I=J1046), 0))), "")) +
(IFNA(IF(A1046="", "", INDEX(UpdateSheet!$O:$O, MATCH(1, (UpdateSheet!$G:$G=MAXIFS(UpdateSheet!$G:$G, UpdateSheet!$M:$M, K1046,UpdateSheet!$N:$N, N1046, UpdateSheet!$G:$G, "&lt;=" &amp; D1046)) * (UpdateSheet!$M:$M=K1046) *(UpdateSheet!$N:$N=N1046), 0))), ""))
)
</f>
        <v/>
      </c>
      <c r="R1046" s="81" t="s">
        <v>97</v>
      </c>
      <c r="S1046" s="63" t="str">
        <f t="shared" si="91"/>
        <v/>
      </c>
      <c r="T1046" s="87"/>
      <c r="U1046" s="84" t="s">
        <v>97</v>
      </c>
      <c r="V1046" s="84" t="s">
        <v>97</v>
      </c>
      <c r="W1046" s="85" t="b">
        <f t="shared" si="1"/>
        <v>0</v>
      </c>
      <c r="X1046" s="63"/>
      <c r="Y1046" s="63"/>
      <c r="Z1046" s="63"/>
    </row>
    <row r="1047">
      <c r="A1047" s="75"/>
      <c r="B1047" s="94"/>
      <c r="C1047" s="75"/>
      <c r="D1047" s="76"/>
      <c r="E1047" s="75" t="s">
        <v>97</v>
      </c>
      <c r="F1047" s="75" t="s">
        <v>97</v>
      </c>
      <c r="G1047" s="77"/>
      <c r="H1047" s="77"/>
      <c r="I1047" s="80"/>
      <c r="J1047" s="77" t="s">
        <v>97</v>
      </c>
      <c r="K1047" s="79" t="s">
        <v>97</v>
      </c>
      <c r="L1047" s="79"/>
      <c r="M1047" s="80"/>
      <c r="N1047" s="79" t="s">
        <v>97</v>
      </c>
      <c r="O1047" s="81" t="str">
        <f t="array" ref="O1047">IF(A1047="", "", (IFNA(IF(A1047="", "", INDEX(UpdateSheet!$L:$L, MATCH(1, (UpdateSheet!$G:$G=MAXIFS(UpdateSheet!$G:$G, UpdateSheet!$H:$H, G1047, UpdateSheet!$G:$G, "&lt;=" &amp; D1047)) * (UpdateSheet!$H:$H=G1047), 0))), "") * J1047) +
(IFNA(IF(A1047="", "", INDEX(UpdateSheet!$P:$P, MATCH(1, (UpdateSheet!$G:$G=MAXIFS(UpdateSheet!$G:$G, UpdateSheet!$M:$M, K1047, UpdateSheet!$G:$G, "&lt;=" &amp; D1047)) * (UpdateSheet!$M:$M=K1047), 0))), "") * N1047)
)
</f>
        <v/>
      </c>
      <c r="P1047" s="86"/>
      <c r="Q1047" s="82" t="str">
        <f t="array" ref="Q1047">IF(A1047="", "", (IFNA(IF(A1047="", "", INDEX(UpdateSheet!$K:$K, MATCH(1, (UpdateSheet!$G:$G=MAXIFS(UpdateSheet!$G:$G, UpdateSheet!$H:$H, G1047, UpdateSheet!$I:$I, J1047, UpdateSheet!$G:$G, "&lt;=" &amp; D1047)) * (UpdateSheet!$H:$H=G1047) *(UpdateSheet!$I:$I=J1047), 0))), "")) +
(IFNA(IF(A1047="", "", INDEX(UpdateSheet!$O:$O, MATCH(1, (UpdateSheet!$G:$G=MAXIFS(UpdateSheet!$G:$G, UpdateSheet!$M:$M, K1047,UpdateSheet!$N:$N, N1047, UpdateSheet!$G:$G, "&lt;=" &amp; D1047)) * (UpdateSheet!$M:$M=K1047) *(UpdateSheet!$N:$N=N1047), 0))), ""))
)
</f>
        <v/>
      </c>
      <c r="R1047" s="81" t="s">
        <v>97</v>
      </c>
      <c r="S1047" s="63" t="str">
        <f t="shared" si="91"/>
        <v/>
      </c>
      <c r="T1047" s="87"/>
      <c r="U1047" s="84" t="s">
        <v>97</v>
      </c>
      <c r="V1047" s="84" t="s">
        <v>97</v>
      </c>
      <c r="W1047" s="85" t="b">
        <f t="shared" si="1"/>
        <v>0</v>
      </c>
      <c r="X1047" s="63"/>
      <c r="Y1047" s="63"/>
      <c r="Z1047" s="63"/>
    </row>
    <row r="1048">
      <c r="A1048" s="75"/>
      <c r="B1048" s="94"/>
      <c r="C1048" s="75"/>
      <c r="D1048" s="76"/>
      <c r="E1048" s="75" t="s">
        <v>97</v>
      </c>
      <c r="F1048" s="75" t="s">
        <v>97</v>
      </c>
      <c r="G1048" s="77"/>
      <c r="H1048" s="77"/>
      <c r="I1048" s="80"/>
      <c r="J1048" s="77" t="s">
        <v>97</v>
      </c>
      <c r="K1048" s="79" t="s">
        <v>97</v>
      </c>
      <c r="L1048" s="79"/>
      <c r="M1048" s="80"/>
      <c r="N1048" s="79" t="s">
        <v>97</v>
      </c>
      <c r="O1048" s="81" t="str">
        <f t="array" ref="O1048">IF(A1048="", "", (IFNA(IF(A1048="", "", INDEX(UpdateSheet!$L:$L, MATCH(1, (UpdateSheet!$G:$G=MAXIFS(UpdateSheet!$G:$G, UpdateSheet!$H:$H, G1048, UpdateSheet!$G:$G, "&lt;=" &amp; D1048)) * (UpdateSheet!$H:$H=G1048), 0))), "") * J1048) +
(IFNA(IF(A1048="", "", INDEX(UpdateSheet!$P:$P, MATCH(1, (UpdateSheet!$G:$G=MAXIFS(UpdateSheet!$G:$G, UpdateSheet!$M:$M, K1048, UpdateSheet!$G:$G, "&lt;=" &amp; D1048)) * (UpdateSheet!$M:$M=K1048), 0))), "") * N1048)
)
</f>
        <v/>
      </c>
      <c r="P1048" s="86"/>
      <c r="Q1048" s="82" t="str">
        <f t="array" ref="Q1048">IF(A1048="", "", (IFNA(IF(A1048="", "", INDEX(UpdateSheet!$K:$K, MATCH(1, (UpdateSheet!$G:$G=MAXIFS(UpdateSheet!$G:$G, UpdateSheet!$H:$H, G1048, UpdateSheet!$I:$I, J1048, UpdateSheet!$G:$G, "&lt;=" &amp; D1048)) * (UpdateSheet!$H:$H=G1048) *(UpdateSheet!$I:$I=J1048), 0))), "")) +
(IFNA(IF(A1048="", "", INDEX(UpdateSheet!$O:$O, MATCH(1, (UpdateSheet!$G:$G=MAXIFS(UpdateSheet!$G:$G, UpdateSheet!$M:$M, K1048,UpdateSheet!$N:$N, N1048, UpdateSheet!$G:$G, "&lt;=" &amp; D1048)) * (UpdateSheet!$M:$M=K1048) *(UpdateSheet!$N:$N=N1048), 0))), ""))
)
</f>
        <v/>
      </c>
      <c r="R1048" s="81" t="s">
        <v>97</v>
      </c>
      <c r="S1048" s="63" t="str">
        <f t="shared" si="91"/>
        <v/>
      </c>
      <c r="T1048" s="87"/>
      <c r="U1048" s="84" t="s">
        <v>97</v>
      </c>
      <c r="V1048" s="84" t="s">
        <v>97</v>
      </c>
      <c r="W1048" s="85" t="b">
        <f t="shared" si="1"/>
        <v>0</v>
      </c>
      <c r="X1048" s="63"/>
      <c r="Y1048" s="63"/>
      <c r="Z1048" s="63"/>
    </row>
    <row r="1049">
      <c r="A1049" s="75"/>
      <c r="B1049" s="94"/>
      <c r="C1049" s="75"/>
      <c r="D1049" s="76"/>
      <c r="E1049" s="75" t="s">
        <v>97</v>
      </c>
      <c r="F1049" s="75" t="s">
        <v>97</v>
      </c>
      <c r="G1049" s="77"/>
      <c r="H1049" s="77"/>
      <c r="I1049" s="80"/>
      <c r="J1049" s="77" t="s">
        <v>97</v>
      </c>
      <c r="K1049" s="79" t="s">
        <v>97</v>
      </c>
      <c r="L1049" s="79"/>
      <c r="M1049" s="80"/>
      <c r="N1049" s="79" t="s">
        <v>97</v>
      </c>
      <c r="O1049" s="81" t="str">
        <f t="array" ref="O1049">IF(A1049="", "", (IFNA(IF(A1049="", "", INDEX(UpdateSheet!$L:$L, MATCH(1, (UpdateSheet!$G:$G=MAXIFS(UpdateSheet!$G:$G, UpdateSheet!$H:$H, G1049, UpdateSheet!$G:$G, "&lt;=" &amp; D1049)) * (UpdateSheet!$H:$H=G1049), 0))), "") * J1049) +
(IFNA(IF(A1049="", "", INDEX(UpdateSheet!$P:$P, MATCH(1, (UpdateSheet!$G:$G=MAXIFS(UpdateSheet!$G:$G, UpdateSheet!$M:$M, K1049, UpdateSheet!$G:$G, "&lt;=" &amp; D1049)) * (UpdateSheet!$M:$M=K1049), 0))), "") * N1049)
)
</f>
        <v/>
      </c>
      <c r="P1049" s="86"/>
      <c r="Q1049" s="82" t="str">
        <f t="array" ref="Q1049">IF(A1049="", "", (IFNA(IF(A1049="", "", INDEX(UpdateSheet!$K:$K, MATCH(1, (UpdateSheet!$G:$G=MAXIFS(UpdateSheet!$G:$G, UpdateSheet!$H:$H, G1049, UpdateSheet!$I:$I, J1049, UpdateSheet!$G:$G, "&lt;=" &amp; D1049)) * (UpdateSheet!$H:$H=G1049) *(UpdateSheet!$I:$I=J1049), 0))), "")) +
(IFNA(IF(A1049="", "", INDEX(UpdateSheet!$O:$O, MATCH(1, (UpdateSheet!$G:$G=MAXIFS(UpdateSheet!$G:$G, UpdateSheet!$M:$M, K1049,UpdateSheet!$N:$N, N1049, UpdateSheet!$G:$G, "&lt;=" &amp; D1049)) * (UpdateSheet!$M:$M=K1049) *(UpdateSheet!$N:$N=N1049), 0))), ""))
)
</f>
        <v/>
      </c>
      <c r="R1049" s="81" t="s">
        <v>97</v>
      </c>
      <c r="S1049" s="63" t="str">
        <f t="shared" si="91"/>
        <v/>
      </c>
      <c r="T1049" s="87"/>
      <c r="U1049" s="84" t="s">
        <v>97</v>
      </c>
      <c r="V1049" s="84" t="s">
        <v>97</v>
      </c>
      <c r="W1049" s="85" t="b">
        <f t="shared" si="1"/>
        <v>0</v>
      </c>
      <c r="X1049" s="63"/>
      <c r="Y1049" s="63"/>
      <c r="Z1049" s="63"/>
    </row>
    <row r="1050">
      <c r="A1050" s="75"/>
      <c r="B1050" s="94"/>
      <c r="C1050" s="75"/>
      <c r="D1050" s="76"/>
      <c r="E1050" s="75" t="s">
        <v>97</v>
      </c>
      <c r="F1050" s="75" t="s">
        <v>97</v>
      </c>
      <c r="G1050" s="77"/>
      <c r="H1050" s="77"/>
      <c r="I1050" s="80"/>
      <c r="J1050" s="77" t="s">
        <v>97</v>
      </c>
      <c r="K1050" s="79" t="s">
        <v>97</v>
      </c>
      <c r="L1050" s="79"/>
      <c r="M1050" s="80"/>
      <c r="N1050" s="79" t="s">
        <v>97</v>
      </c>
      <c r="O1050" s="81" t="str">
        <f t="array" ref="O1050">IF(A1050="", "", (IFNA(IF(A1050="", "", INDEX(UpdateSheet!$L:$L, MATCH(1, (UpdateSheet!$G:$G=MAXIFS(UpdateSheet!$G:$G, UpdateSheet!$H:$H, G1050, UpdateSheet!$G:$G, "&lt;=" &amp; D1050)) * (UpdateSheet!$H:$H=G1050), 0))), "") * J1050) +
(IFNA(IF(A1050="", "", INDEX(UpdateSheet!$P:$P, MATCH(1, (UpdateSheet!$G:$G=MAXIFS(UpdateSheet!$G:$G, UpdateSheet!$M:$M, K1050, UpdateSheet!$G:$G, "&lt;=" &amp; D1050)) * (UpdateSheet!$M:$M=K1050), 0))), "") * N1050)
)
</f>
        <v/>
      </c>
      <c r="P1050" s="86"/>
      <c r="Q1050" s="82" t="str">
        <f t="array" ref="Q1050">IF(A1050="", "", (IFNA(IF(A1050="", "", INDEX(UpdateSheet!$K:$K, MATCH(1, (UpdateSheet!$G:$G=MAXIFS(UpdateSheet!$G:$G, UpdateSheet!$H:$H, G1050, UpdateSheet!$I:$I, J1050, UpdateSheet!$G:$G, "&lt;=" &amp; D1050)) * (UpdateSheet!$H:$H=G1050) *(UpdateSheet!$I:$I=J1050), 0))), "")) +
(IFNA(IF(A1050="", "", INDEX(UpdateSheet!$O:$O, MATCH(1, (UpdateSheet!$G:$G=MAXIFS(UpdateSheet!$G:$G, UpdateSheet!$M:$M, K1050,UpdateSheet!$N:$N, N1050, UpdateSheet!$G:$G, "&lt;=" &amp; D1050)) * (UpdateSheet!$M:$M=K1050) *(UpdateSheet!$N:$N=N1050), 0))), ""))
)
</f>
        <v/>
      </c>
      <c r="R1050" s="81" t="s">
        <v>97</v>
      </c>
      <c r="S1050" s="63" t="str">
        <f t="shared" si="91"/>
        <v/>
      </c>
      <c r="T1050" s="87"/>
      <c r="U1050" s="84" t="s">
        <v>97</v>
      </c>
      <c r="V1050" s="84" t="s">
        <v>97</v>
      </c>
      <c r="W1050" s="85" t="b">
        <f t="shared" si="1"/>
        <v>0</v>
      </c>
      <c r="X1050" s="63"/>
      <c r="Y1050" s="63"/>
      <c r="Z1050" s="63"/>
    </row>
    <row r="1051">
      <c r="A1051" s="75"/>
      <c r="B1051" s="94"/>
      <c r="C1051" s="75"/>
      <c r="D1051" s="76"/>
      <c r="E1051" s="75" t="s">
        <v>97</v>
      </c>
      <c r="F1051" s="75" t="s">
        <v>97</v>
      </c>
      <c r="G1051" s="77"/>
      <c r="H1051" s="77"/>
      <c r="I1051" s="80"/>
      <c r="J1051" s="77" t="s">
        <v>97</v>
      </c>
      <c r="K1051" s="79" t="s">
        <v>97</v>
      </c>
      <c r="L1051" s="79"/>
      <c r="M1051" s="80"/>
      <c r="N1051" s="79" t="s">
        <v>97</v>
      </c>
      <c r="O1051" s="81" t="str">
        <f t="array" ref="O1051">IF(A1051="", "", (IFNA(IF(A1051="", "", INDEX(UpdateSheet!$L:$L, MATCH(1, (UpdateSheet!$G:$G=MAXIFS(UpdateSheet!$G:$G, UpdateSheet!$H:$H, G1051, UpdateSheet!$G:$G, "&lt;=" &amp; D1051)) * (UpdateSheet!$H:$H=G1051), 0))), "") * J1051) +
(IFNA(IF(A1051="", "", INDEX(UpdateSheet!$P:$P, MATCH(1, (UpdateSheet!$G:$G=MAXIFS(UpdateSheet!$G:$G, UpdateSheet!$M:$M, K1051, UpdateSheet!$G:$G, "&lt;=" &amp; D1051)) * (UpdateSheet!$M:$M=K1051), 0))), "") * N1051)
)
</f>
        <v/>
      </c>
      <c r="P1051" s="86"/>
      <c r="Q1051" s="82" t="str">
        <f t="array" ref="Q1051">IF(A1051="", "", (IFNA(IF(A1051="", "", INDEX(UpdateSheet!$K:$K, MATCH(1, (UpdateSheet!$G:$G=MAXIFS(UpdateSheet!$G:$G, UpdateSheet!$H:$H, G1051, UpdateSheet!$I:$I, J1051, UpdateSheet!$G:$G, "&lt;=" &amp; D1051)) * (UpdateSheet!$H:$H=G1051) *(UpdateSheet!$I:$I=J1051), 0))), "")) +
(IFNA(IF(A1051="", "", INDEX(UpdateSheet!$O:$O, MATCH(1, (UpdateSheet!$G:$G=MAXIFS(UpdateSheet!$G:$G, UpdateSheet!$M:$M, K1051,UpdateSheet!$N:$N, N1051, UpdateSheet!$G:$G, "&lt;=" &amp; D1051)) * (UpdateSheet!$M:$M=K1051) *(UpdateSheet!$N:$N=N1051), 0))), ""))
)
</f>
        <v/>
      </c>
      <c r="R1051" s="81" t="s">
        <v>97</v>
      </c>
      <c r="S1051" s="63" t="str">
        <f t="shared" si="91"/>
        <v/>
      </c>
      <c r="T1051" s="87"/>
      <c r="U1051" s="84" t="s">
        <v>97</v>
      </c>
      <c r="V1051" s="84" t="s">
        <v>97</v>
      </c>
      <c r="W1051" s="85" t="b">
        <f t="shared" si="1"/>
        <v>0</v>
      </c>
      <c r="X1051" s="63"/>
      <c r="Y1051" s="63"/>
      <c r="Z1051" s="63"/>
    </row>
    <row r="1052">
      <c r="A1052" s="75"/>
      <c r="B1052" s="94"/>
      <c r="C1052" s="75"/>
      <c r="D1052" s="76"/>
      <c r="E1052" s="75" t="s">
        <v>97</v>
      </c>
      <c r="F1052" s="75" t="s">
        <v>97</v>
      </c>
      <c r="G1052" s="77"/>
      <c r="H1052" s="77"/>
      <c r="I1052" s="80"/>
      <c r="J1052" s="77" t="s">
        <v>97</v>
      </c>
      <c r="K1052" s="79" t="s">
        <v>97</v>
      </c>
      <c r="L1052" s="79"/>
      <c r="M1052" s="80"/>
      <c r="N1052" s="79" t="s">
        <v>97</v>
      </c>
      <c r="O1052" s="81" t="str">
        <f t="array" ref="O1052">IF(A1052="", "", (IFNA(IF(A1052="", "", INDEX(UpdateSheet!$L:$L, MATCH(1, (UpdateSheet!$G:$G=MAXIFS(UpdateSheet!$G:$G, UpdateSheet!$H:$H, G1052, UpdateSheet!$G:$G, "&lt;=" &amp; D1052)) * (UpdateSheet!$H:$H=G1052), 0))), "") * J1052) +
(IFNA(IF(A1052="", "", INDEX(UpdateSheet!$P:$P, MATCH(1, (UpdateSheet!$G:$G=MAXIFS(UpdateSheet!$G:$G, UpdateSheet!$M:$M, K1052, UpdateSheet!$G:$G, "&lt;=" &amp; D1052)) * (UpdateSheet!$M:$M=K1052), 0))), "") * N1052)
)
</f>
        <v/>
      </c>
      <c r="P1052" s="86"/>
      <c r="Q1052" s="82" t="str">
        <f t="array" ref="Q1052">IF(A1052="", "", (IFNA(IF(A1052="", "", INDEX(UpdateSheet!$K:$K, MATCH(1, (UpdateSheet!$G:$G=MAXIFS(UpdateSheet!$G:$G, UpdateSheet!$H:$H, G1052, UpdateSheet!$I:$I, J1052, UpdateSheet!$G:$G, "&lt;=" &amp; D1052)) * (UpdateSheet!$H:$H=G1052) *(UpdateSheet!$I:$I=J1052), 0))), "")) +
(IFNA(IF(A1052="", "", INDEX(UpdateSheet!$O:$O, MATCH(1, (UpdateSheet!$G:$G=MAXIFS(UpdateSheet!$G:$G, UpdateSheet!$M:$M, K1052,UpdateSheet!$N:$N, N1052, UpdateSheet!$G:$G, "&lt;=" &amp; D1052)) * (UpdateSheet!$M:$M=K1052) *(UpdateSheet!$N:$N=N1052), 0))), ""))
)
</f>
        <v/>
      </c>
      <c r="R1052" s="81" t="s">
        <v>97</v>
      </c>
      <c r="S1052" s="63" t="str">
        <f t="shared" si="91"/>
        <v/>
      </c>
      <c r="T1052" s="87"/>
      <c r="U1052" s="84" t="s">
        <v>97</v>
      </c>
      <c r="V1052" s="84" t="s">
        <v>97</v>
      </c>
      <c r="W1052" s="85" t="b">
        <f t="shared" si="1"/>
        <v>0</v>
      </c>
      <c r="X1052" s="63"/>
      <c r="Y1052" s="63"/>
      <c r="Z1052" s="63"/>
    </row>
    <row r="1053">
      <c r="A1053" s="75"/>
      <c r="B1053" s="94"/>
      <c r="C1053" s="75"/>
      <c r="D1053" s="76"/>
      <c r="E1053" s="75" t="s">
        <v>97</v>
      </c>
      <c r="F1053" s="75" t="s">
        <v>97</v>
      </c>
      <c r="G1053" s="77"/>
      <c r="H1053" s="77"/>
      <c r="I1053" s="80"/>
      <c r="J1053" s="77" t="s">
        <v>97</v>
      </c>
      <c r="K1053" s="79" t="s">
        <v>97</v>
      </c>
      <c r="L1053" s="79"/>
      <c r="M1053" s="80"/>
      <c r="N1053" s="79" t="s">
        <v>97</v>
      </c>
      <c r="O1053" s="81" t="str">
        <f t="array" ref="O1053">IF(A1053="", "", (IFNA(IF(A1053="", "", INDEX(UpdateSheet!$L:$L, MATCH(1, (UpdateSheet!$G:$G=MAXIFS(UpdateSheet!$G:$G, UpdateSheet!$H:$H, G1053, UpdateSheet!$G:$G, "&lt;=" &amp; D1053)) * (UpdateSheet!$H:$H=G1053), 0))), "") * J1053) +
(IFNA(IF(A1053="", "", INDEX(UpdateSheet!$P:$P, MATCH(1, (UpdateSheet!$G:$G=MAXIFS(UpdateSheet!$G:$G, UpdateSheet!$M:$M, K1053, UpdateSheet!$G:$G, "&lt;=" &amp; D1053)) * (UpdateSheet!$M:$M=K1053), 0))), "") * N1053)
)
</f>
        <v/>
      </c>
      <c r="P1053" s="86"/>
      <c r="Q1053" s="82" t="str">
        <f t="array" ref="Q1053">IF(A1053="", "", (IFNA(IF(A1053="", "", INDEX(UpdateSheet!$K:$K, MATCH(1, (UpdateSheet!$G:$G=MAXIFS(UpdateSheet!$G:$G, UpdateSheet!$H:$H, G1053, UpdateSheet!$I:$I, J1053, UpdateSheet!$G:$G, "&lt;=" &amp; D1053)) * (UpdateSheet!$H:$H=G1053) *(UpdateSheet!$I:$I=J1053), 0))), "")) +
(IFNA(IF(A1053="", "", INDEX(UpdateSheet!$O:$O, MATCH(1, (UpdateSheet!$G:$G=MAXIFS(UpdateSheet!$G:$G, UpdateSheet!$M:$M, K1053,UpdateSheet!$N:$N, N1053, UpdateSheet!$G:$G, "&lt;=" &amp; D1053)) * (UpdateSheet!$M:$M=K1053) *(UpdateSheet!$N:$N=N1053), 0))), ""))
)
</f>
        <v/>
      </c>
      <c r="R1053" s="81" t="s">
        <v>97</v>
      </c>
      <c r="S1053" s="63" t="str">
        <f t="shared" si="91"/>
        <v/>
      </c>
      <c r="T1053" s="87"/>
      <c r="U1053" s="84" t="s">
        <v>97</v>
      </c>
      <c r="V1053" s="84" t="s">
        <v>97</v>
      </c>
      <c r="W1053" s="85" t="b">
        <f t="shared" si="1"/>
        <v>0</v>
      </c>
      <c r="X1053" s="63"/>
      <c r="Y1053" s="63"/>
      <c r="Z1053" s="63"/>
    </row>
    <row r="1054">
      <c r="A1054" s="75"/>
      <c r="B1054" s="94"/>
      <c r="C1054" s="75"/>
      <c r="D1054" s="76"/>
      <c r="E1054" s="75" t="s">
        <v>97</v>
      </c>
      <c r="F1054" s="75" t="s">
        <v>97</v>
      </c>
      <c r="G1054" s="77"/>
      <c r="H1054" s="77"/>
      <c r="I1054" s="80"/>
      <c r="J1054" s="77" t="s">
        <v>97</v>
      </c>
      <c r="K1054" s="79" t="s">
        <v>97</v>
      </c>
      <c r="L1054" s="79"/>
      <c r="M1054" s="80"/>
      <c r="N1054" s="79" t="s">
        <v>97</v>
      </c>
      <c r="O1054" s="81" t="str">
        <f t="array" ref="O1054">IF(A1054="", "", (IFNA(IF(A1054="", "", INDEX(UpdateSheet!$L:$L, MATCH(1, (UpdateSheet!$G:$G=MAXIFS(UpdateSheet!$G:$G, UpdateSheet!$H:$H, G1054, UpdateSheet!$G:$G, "&lt;=" &amp; D1054)) * (UpdateSheet!$H:$H=G1054), 0))), "") * J1054) +
(IFNA(IF(A1054="", "", INDEX(UpdateSheet!$P:$P, MATCH(1, (UpdateSheet!$G:$G=MAXIFS(UpdateSheet!$G:$G, UpdateSheet!$M:$M, K1054, UpdateSheet!$G:$G, "&lt;=" &amp; D1054)) * (UpdateSheet!$M:$M=K1054), 0))), "") * N1054)
)
</f>
        <v/>
      </c>
      <c r="P1054" s="86"/>
      <c r="Q1054" s="82" t="str">
        <f t="array" ref="Q1054">IF(A1054="", "", (IFNA(IF(A1054="", "", INDEX(UpdateSheet!$K:$K, MATCH(1, (UpdateSheet!$G:$G=MAXIFS(UpdateSheet!$G:$G, UpdateSheet!$H:$H, G1054, UpdateSheet!$I:$I, J1054, UpdateSheet!$G:$G, "&lt;=" &amp; D1054)) * (UpdateSheet!$H:$H=G1054) *(UpdateSheet!$I:$I=J1054), 0))), "")) +
(IFNA(IF(A1054="", "", INDEX(UpdateSheet!$O:$O, MATCH(1, (UpdateSheet!$G:$G=MAXIFS(UpdateSheet!$G:$G, UpdateSheet!$M:$M, K1054,UpdateSheet!$N:$N, N1054, UpdateSheet!$G:$G, "&lt;=" &amp; D1054)) * (UpdateSheet!$M:$M=K1054) *(UpdateSheet!$N:$N=N1054), 0))), ""))
)
</f>
        <v/>
      </c>
      <c r="R1054" s="81" t="s">
        <v>97</v>
      </c>
      <c r="S1054" s="63" t="str">
        <f t="shared" si="91"/>
        <v/>
      </c>
      <c r="T1054" s="87"/>
      <c r="U1054" s="84" t="s">
        <v>97</v>
      </c>
      <c r="V1054" s="84" t="s">
        <v>97</v>
      </c>
      <c r="W1054" s="85" t="b">
        <f t="shared" si="1"/>
        <v>0</v>
      </c>
      <c r="X1054" s="63"/>
      <c r="Y1054" s="63"/>
      <c r="Z1054" s="63"/>
    </row>
    <row r="1055">
      <c r="A1055" s="75"/>
      <c r="B1055" s="94"/>
      <c r="C1055" s="75"/>
      <c r="D1055" s="76"/>
      <c r="E1055" s="75" t="s">
        <v>97</v>
      </c>
      <c r="F1055" s="75" t="s">
        <v>97</v>
      </c>
      <c r="G1055" s="77"/>
      <c r="H1055" s="77"/>
      <c r="I1055" s="80"/>
      <c r="J1055" s="77" t="s">
        <v>97</v>
      </c>
      <c r="K1055" s="79" t="s">
        <v>97</v>
      </c>
      <c r="L1055" s="79"/>
      <c r="M1055" s="80"/>
      <c r="N1055" s="79" t="s">
        <v>97</v>
      </c>
      <c r="O1055" s="81" t="str">
        <f t="array" ref="O1055">IF(A1055="", "", (IFNA(IF(A1055="", "", INDEX(UpdateSheet!$L:$L, MATCH(1, (UpdateSheet!$G:$G=MAXIFS(UpdateSheet!$G:$G, UpdateSheet!$H:$H, G1055, UpdateSheet!$G:$G, "&lt;=" &amp; D1055)) * (UpdateSheet!$H:$H=G1055), 0))), "") * J1055) +
(IFNA(IF(A1055="", "", INDEX(UpdateSheet!$P:$P, MATCH(1, (UpdateSheet!$G:$G=MAXIFS(UpdateSheet!$G:$G, UpdateSheet!$M:$M, K1055, UpdateSheet!$G:$G, "&lt;=" &amp; D1055)) * (UpdateSheet!$M:$M=K1055), 0))), "") * N1055)
)
</f>
        <v/>
      </c>
      <c r="P1055" s="86"/>
      <c r="Q1055" s="82" t="str">
        <f t="array" ref="Q1055">IF(A1055="", "", (IFNA(IF(A1055="", "", INDEX(UpdateSheet!$K:$K, MATCH(1, (UpdateSheet!$G:$G=MAXIFS(UpdateSheet!$G:$G, UpdateSheet!$H:$H, G1055, UpdateSheet!$I:$I, J1055, UpdateSheet!$G:$G, "&lt;=" &amp; D1055)) * (UpdateSheet!$H:$H=G1055) *(UpdateSheet!$I:$I=J1055), 0))), "")) +
(IFNA(IF(A1055="", "", INDEX(UpdateSheet!$O:$O, MATCH(1, (UpdateSheet!$G:$G=MAXIFS(UpdateSheet!$G:$G, UpdateSheet!$M:$M, K1055,UpdateSheet!$N:$N, N1055, UpdateSheet!$G:$G, "&lt;=" &amp; D1055)) * (UpdateSheet!$M:$M=K1055) *(UpdateSheet!$N:$N=N1055), 0))), ""))
)
</f>
        <v/>
      </c>
      <c r="R1055" s="81" t="s">
        <v>97</v>
      </c>
      <c r="S1055" s="63" t="str">
        <f t="shared" si="91"/>
        <v/>
      </c>
      <c r="T1055" s="87"/>
      <c r="U1055" s="84" t="s">
        <v>97</v>
      </c>
      <c r="V1055" s="84" t="s">
        <v>97</v>
      </c>
      <c r="W1055" s="85" t="b">
        <f t="shared" si="1"/>
        <v>0</v>
      </c>
      <c r="X1055" s="63"/>
      <c r="Y1055" s="63"/>
      <c r="Z1055" s="63"/>
    </row>
    <row r="1056">
      <c r="A1056" s="75"/>
      <c r="B1056" s="94"/>
      <c r="C1056" s="75"/>
      <c r="D1056" s="76"/>
      <c r="E1056" s="75" t="s">
        <v>97</v>
      </c>
      <c r="F1056" s="75" t="s">
        <v>97</v>
      </c>
      <c r="G1056" s="77"/>
      <c r="H1056" s="77"/>
      <c r="I1056" s="80"/>
      <c r="J1056" s="77" t="s">
        <v>97</v>
      </c>
      <c r="K1056" s="79" t="s">
        <v>97</v>
      </c>
      <c r="L1056" s="79"/>
      <c r="M1056" s="80"/>
      <c r="N1056" s="79" t="s">
        <v>97</v>
      </c>
      <c r="O1056" s="81" t="str">
        <f t="array" ref="O1056">IF(A1056="", "", (IFNA(IF(A1056="", "", INDEX(UpdateSheet!$L:$L, MATCH(1, (UpdateSheet!$G:$G=MAXIFS(UpdateSheet!$G:$G, UpdateSheet!$H:$H, G1056, UpdateSheet!$G:$G, "&lt;=" &amp; D1056)) * (UpdateSheet!$H:$H=G1056), 0))), "") * J1056) +
(IFNA(IF(A1056="", "", INDEX(UpdateSheet!$P:$P, MATCH(1, (UpdateSheet!$G:$G=MAXIFS(UpdateSheet!$G:$G, UpdateSheet!$M:$M, K1056, UpdateSheet!$G:$G, "&lt;=" &amp; D1056)) * (UpdateSheet!$M:$M=K1056), 0))), "") * N1056)
)
</f>
        <v/>
      </c>
      <c r="P1056" s="86"/>
      <c r="Q1056" s="82" t="str">
        <f t="array" ref="Q1056">IF(A1056="", "", (IFNA(IF(A1056="", "", INDEX(UpdateSheet!$K:$K, MATCH(1, (UpdateSheet!$G:$G=MAXIFS(UpdateSheet!$G:$G, UpdateSheet!$H:$H, G1056, UpdateSheet!$I:$I, J1056, UpdateSheet!$G:$G, "&lt;=" &amp; D1056)) * (UpdateSheet!$H:$H=G1056) *(UpdateSheet!$I:$I=J1056), 0))), "")) +
(IFNA(IF(A1056="", "", INDEX(UpdateSheet!$O:$O, MATCH(1, (UpdateSheet!$G:$G=MAXIFS(UpdateSheet!$G:$G, UpdateSheet!$M:$M, K1056,UpdateSheet!$N:$N, N1056, UpdateSheet!$G:$G, "&lt;=" &amp; D1056)) * (UpdateSheet!$M:$M=K1056) *(UpdateSheet!$N:$N=N1056), 0))), ""))
)
</f>
        <v/>
      </c>
      <c r="R1056" s="81" t="s">
        <v>97</v>
      </c>
      <c r="S1056" s="63" t="str">
        <f t="shared" si="91"/>
        <v/>
      </c>
      <c r="T1056" s="87"/>
      <c r="U1056" s="84" t="s">
        <v>97</v>
      </c>
      <c r="V1056" s="84" t="s">
        <v>97</v>
      </c>
      <c r="W1056" s="85" t="b">
        <f t="shared" si="1"/>
        <v>0</v>
      </c>
      <c r="X1056" s="63"/>
      <c r="Y1056" s="63"/>
      <c r="Z1056" s="63"/>
    </row>
    <row r="1057">
      <c r="A1057" s="75"/>
      <c r="B1057" s="94"/>
      <c r="C1057" s="75"/>
      <c r="D1057" s="76"/>
      <c r="E1057" s="75" t="s">
        <v>97</v>
      </c>
      <c r="F1057" s="75" t="s">
        <v>97</v>
      </c>
      <c r="G1057" s="77"/>
      <c r="H1057" s="77"/>
      <c r="I1057" s="80"/>
      <c r="J1057" s="77" t="s">
        <v>97</v>
      </c>
      <c r="K1057" s="79" t="s">
        <v>97</v>
      </c>
      <c r="L1057" s="79"/>
      <c r="M1057" s="80"/>
      <c r="N1057" s="79" t="s">
        <v>97</v>
      </c>
      <c r="O1057" s="81" t="str">
        <f t="array" ref="O1057">IF(A1057="", "", (IFNA(IF(A1057="", "", INDEX(UpdateSheet!$L:$L, MATCH(1, (UpdateSheet!$G:$G=MAXIFS(UpdateSheet!$G:$G, UpdateSheet!$H:$H, G1057, UpdateSheet!$G:$G, "&lt;=" &amp; D1057)) * (UpdateSheet!$H:$H=G1057), 0))), "") * J1057) +
(IFNA(IF(A1057="", "", INDEX(UpdateSheet!$P:$P, MATCH(1, (UpdateSheet!$G:$G=MAXIFS(UpdateSheet!$G:$G, UpdateSheet!$M:$M, K1057, UpdateSheet!$G:$G, "&lt;=" &amp; D1057)) * (UpdateSheet!$M:$M=K1057), 0))), "") * N1057)
)
</f>
        <v/>
      </c>
      <c r="P1057" s="86"/>
      <c r="Q1057" s="82" t="str">
        <f t="array" ref="Q1057">IF(A1057="", "", (IFNA(IF(A1057="", "", INDEX(UpdateSheet!$K:$K, MATCH(1, (UpdateSheet!$G:$G=MAXIFS(UpdateSheet!$G:$G, UpdateSheet!$H:$H, G1057, UpdateSheet!$I:$I, J1057, UpdateSheet!$G:$G, "&lt;=" &amp; D1057)) * (UpdateSheet!$H:$H=G1057) *(UpdateSheet!$I:$I=J1057), 0))), "")) +
(IFNA(IF(A1057="", "", INDEX(UpdateSheet!$O:$O, MATCH(1, (UpdateSheet!$G:$G=MAXIFS(UpdateSheet!$G:$G, UpdateSheet!$M:$M, K1057,UpdateSheet!$N:$N, N1057, UpdateSheet!$G:$G, "&lt;=" &amp; D1057)) * (UpdateSheet!$M:$M=K1057) *(UpdateSheet!$N:$N=N1057), 0))), ""))
)
</f>
        <v/>
      </c>
      <c r="R1057" s="81" t="s">
        <v>97</v>
      </c>
      <c r="S1057" s="63" t="str">
        <f t="shared" si="91"/>
        <v/>
      </c>
      <c r="T1057" s="87"/>
      <c r="U1057" s="84" t="s">
        <v>97</v>
      </c>
      <c r="V1057" s="84" t="s">
        <v>97</v>
      </c>
      <c r="W1057" s="85" t="b">
        <f t="shared" si="1"/>
        <v>0</v>
      </c>
      <c r="X1057" s="63"/>
      <c r="Y1057" s="63"/>
      <c r="Z1057" s="63"/>
    </row>
    <row r="1058">
      <c r="A1058" s="75"/>
      <c r="B1058" s="94"/>
      <c r="C1058" s="75"/>
      <c r="D1058" s="76"/>
      <c r="E1058" s="75" t="s">
        <v>97</v>
      </c>
      <c r="F1058" s="75" t="s">
        <v>97</v>
      </c>
      <c r="G1058" s="77"/>
      <c r="H1058" s="77"/>
      <c r="I1058" s="80"/>
      <c r="J1058" s="77" t="s">
        <v>97</v>
      </c>
      <c r="K1058" s="79" t="s">
        <v>97</v>
      </c>
      <c r="L1058" s="79"/>
      <c r="M1058" s="80"/>
      <c r="N1058" s="79" t="s">
        <v>97</v>
      </c>
      <c r="O1058" s="81" t="str">
        <f t="array" ref="O1058">IF(A1058="", "", (IFNA(IF(A1058="", "", INDEX(UpdateSheet!$L:$L, MATCH(1, (UpdateSheet!$G:$G=MAXIFS(UpdateSheet!$G:$G, UpdateSheet!$H:$H, G1058, UpdateSheet!$G:$G, "&lt;=" &amp; D1058)) * (UpdateSheet!$H:$H=G1058), 0))), "") * J1058) +
(IFNA(IF(A1058="", "", INDEX(UpdateSheet!$P:$P, MATCH(1, (UpdateSheet!$G:$G=MAXIFS(UpdateSheet!$G:$G, UpdateSheet!$M:$M, K1058, UpdateSheet!$G:$G, "&lt;=" &amp; D1058)) * (UpdateSheet!$M:$M=K1058), 0))), "") * N1058)
)
</f>
        <v/>
      </c>
      <c r="P1058" s="86"/>
      <c r="Q1058" s="82" t="str">
        <f t="array" ref="Q1058">IF(A1058="", "", (IFNA(IF(A1058="", "", INDEX(UpdateSheet!$K:$K, MATCH(1, (UpdateSheet!$G:$G=MAXIFS(UpdateSheet!$G:$G, UpdateSheet!$H:$H, G1058, UpdateSheet!$I:$I, J1058, UpdateSheet!$G:$G, "&lt;=" &amp; D1058)) * (UpdateSheet!$H:$H=G1058) *(UpdateSheet!$I:$I=J1058), 0))), "")) +
(IFNA(IF(A1058="", "", INDEX(UpdateSheet!$O:$O, MATCH(1, (UpdateSheet!$G:$G=MAXIFS(UpdateSheet!$G:$G, UpdateSheet!$M:$M, K1058,UpdateSheet!$N:$N, N1058, UpdateSheet!$G:$G, "&lt;=" &amp; D1058)) * (UpdateSheet!$M:$M=K1058) *(UpdateSheet!$N:$N=N1058), 0))), ""))
)
</f>
        <v/>
      </c>
      <c r="R1058" s="81" t="s">
        <v>97</v>
      </c>
      <c r="S1058" s="63" t="str">
        <f t="shared" si="91"/>
        <v/>
      </c>
      <c r="T1058" s="87"/>
      <c r="U1058" s="84" t="s">
        <v>97</v>
      </c>
      <c r="V1058" s="84" t="s">
        <v>97</v>
      </c>
      <c r="W1058" s="85" t="b">
        <f t="shared" si="1"/>
        <v>0</v>
      </c>
      <c r="X1058" s="63"/>
      <c r="Y1058" s="63"/>
      <c r="Z1058" s="63"/>
    </row>
    <row r="1059">
      <c r="A1059" s="75"/>
      <c r="B1059" s="94"/>
      <c r="C1059" s="75"/>
      <c r="D1059" s="76"/>
      <c r="E1059" s="75" t="s">
        <v>97</v>
      </c>
      <c r="F1059" s="75" t="s">
        <v>97</v>
      </c>
      <c r="G1059" s="77"/>
      <c r="H1059" s="77"/>
      <c r="I1059" s="80"/>
      <c r="J1059" s="77" t="s">
        <v>97</v>
      </c>
      <c r="K1059" s="79" t="s">
        <v>97</v>
      </c>
      <c r="L1059" s="79"/>
      <c r="M1059" s="80"/>
      <c r="N1059" s="79" t="s">
        <v>97</v>
      </c>
      <c r="O1059" s="81" t="str">
        <f t="array" ref="O1059">IF(A1059="", "", (IFNA(IF(A1059="", "", INDEX(UpdateSheet!$L:$L, MATCH(1, (UpdateSheet!$G:$G=MAXIFS(UpdateSheet!$G:$G, UpdateSheet!$H:$H, G1059, UpdateSheet!$G:$G, "&lt;=" &amp; D1059)) * (UpdateSheet!$H:$H=G1059), 0))), "") * J1059) +
(IFNA(IF(A1059="", "", INDEX(UpdateSheet!$P:$P, MATCH(1, (UpdateSheet!$G:$G=MAXIFS(UpdateSheet!$G:$G, UpdateSheet!$M:$M, K1059, UpdateSheet!$G:$G, "&lt;=" &amp; D1059)) * (UpdateSheet!$M:$M=K1059), 0))), "") * N1059)
)
</f>
        <v/>
      </c>
      <c r="P1059" s="86"/>
      <c r="Q1059" s="82" t="str">
        <f t="array" ref="Q1059">IF(A1059="", "", (IFNA(IF(A1059="", "", INDEX(UpdateSheet!$K:$K, MATCH(1, (UpdateSheet!$G:$G=MAXIFS(UpdateSheet!$G:$G, UpdateSheet!$H:$H, G1059, UpdateSheet!$I:$I, J1059, UpdateSheet!$G:$G, "&lt;=" &amp; D1059)) * (UpdateSheet!$H:$H=G1059) *(UpdateSheet!$I:$I=J1059), 0))), "")) +
(IFNA(IF(A1059="", "", INDEX(UpdateSheet!$O:$O, MATCH(1, (UpdateSheet!$G:$G=MAXIFS(UpdateSheet!$G:$G, UpdateSheet!$M:$M, K1059,UpdateSheet!$N:$N, N1059, UpdateSheet!$G:$G, "&lt;=" &amp; D1059)) * (UpdateSheet!$M:$M=K1059) *(UpdateSheet!$N:$N=N1059), 0))), ""))
)
</f>
        <v/>
      </c>
      <c r="R1059" s="81" t="s">
        <v>97</v>
      </c>
      <c r="S1059" s="63" t="str">
        <f t="shared" si="91"/>
        <v/>
      </c>
      <c r="T1059" s="87"/>
      <c r="U1059" s="84" t="s">
        <v>97</v>
      </c>
      <c r="V1059" s="84" t="s">
        <v>97</v>
      </c>
      <c r="W1059" s="85" t="b">
        <f t="shared" si="1"/>
        <v>0</v>
      </c>
      <c r="X1059" s="63"/>
      <c r="Y1059" s="63"/>
      <c r="Z1059" s="63"/>
    </row>
    <row r="1060">
      <c r="A1060" s="75"/>
      <c r="B1060" s="94"/>
      <c r="C1060" s="75"/>
      <c r="D1060" s="76"/>
      <c r="E1060" s="75" t="s">
        <v>97</v>
      </c>
      <c r="F1060" s="75" t="s">
        <v>97</v>
      </c>
      <c r="G1060" s="77"/>
      <c r="H1060" s="77"/>
      <c r="I1060" s="80"/>
      <c r="J1060" s="77" t="s">
        <v>97</v>
      </c>
      <c r="K1060" s="79" t="s">
        <v>97</v>
      </c>
      <c r="L1060" s="79"/>
      <c r="M1060" s="80"/>
      <c r="N1060" s="79" t="s">
        <v>97</v>
      </c>
      <c r="O1060" s="81" t="str">
        <f t="array" ref="O1060">IF(A1060="", "", (IFNA(IF(A1060="", "", INDEX(UpdateSheet!$L:$L, MATCH(1, (UpdateSheet!$G:$G=MAXIFS(UpdateSheet!$G:$G, UpdateSheet!$H:$H, G1060, UpdateSheet!$G:$G, "&lt;=" &amp; D1060)) * (UpdateSheet!$H:$H=G1060), 0))), "") * J1060) +
(IFNA(IF(A1060="", "", INDEX(UpdateSheet!$P:$P, MATCH(1, (UpdateSheet!$G:$G=MAXIFS(UpdateSheet!$G:$G, UpdateSheet!$M:$M, K1060, UpdateSheet!$G:$G, "&lt;=" &amp; D1060)) * (UpdateSheet!$M:$M=K1060), 0))), "") * N1060)
)
</f>
        <v/>
      </c>
      <c r="P1060" s="86"/>
      <c r="Q1060" s="82" t="str">
        <f t="array" ref="Q1060">IF(A1060="", "", (IFNA(IF(A1060="", "", INDEX(UpdateSheet!$K:$K, MATCH(1, (UpdateSheet!$G:$G=MAXIFS(UpdateSheet!$G:$G, UpdateSheet!$H:$H, G1060, UpdateSheet!$I:$I, J1060, UpdateSheet!$G:$G, "&lt;=" &amp; D1060)) * (UpdateSheet!$H:$H=G1060) *(UpdateSheet!$I:$I=J1060), 0))), "")) +
(IFNA(IF(A1060="", "", INDEX(UpdateSheet!$O:$O, MATCH(1, (UpdateSheet!$G:$G=MAXIFS(UpdateSheet!$G:$G, UpdateSheet!$M:$M, K1060,UpdateSheet!$N:$N, N1060, UpdateSheet!$G:$G, "&lt;=" &amp; D1060)) * (UpdateSheet!$M:$M=K1060) *(UpdateSheet!$N:$N=N1060), 0))), ""))
)
</f>
        <v/>
      </c>
      <c r="R1060" s="81" t="s">
        <v>97</v>
      </c>
      <c r="S1060" s="63" t="str">
        <f t="shared" si="91"/>
        <v/>
      </c>
      <c r="T1060" s="87"/>
      <c r="U1060" s="84" t="s">
        <v>97</v>
      </c>
      <c r="V1060" s="84" t="s">
        <v>97</v>
      </c>
      <c r="W1060" s="85" t="b">
        <f t="shared" si="1"/>
        <v>0</v>
      </c>
      <c r="X1060" s="63"/>
      <c r="Y1060" s="63"/>
      <c r="Z1060" s="63"/>
    </row>
    <row r="1061">
      <c r="A1061" s="75"/>
      <c r="B1061" s="94"/>
      <c r="C1061" s="75"/>
      <c r="D1061" s="76"/>
      <c r="E1061" s="75" t="s">
        <v>97</v>
      </c>
      <c r="F1061" s="75" t="s">
        <v>97</v>
      </c>
      <c r="G1061" s="77"/>
      <c r="H1061" s="77"/>
      <c r="I1061" s="80"/>
      <c r="J1061" s="77" t="s">
        <v>97</v>
      </c>
      <c r="K1061" s="79" t="s">
        <v>97</v>
      </c>
      <c r="L1061" s="79"/>
      <c r="M1061" s="80"/>
      <c r="N1061" s="79" t="s">
        <v>97</v>
      </c>
      <c r="O1061" s="81" t="str">
        <f t="array" ref="O1061">IF(A1061="", "", (IFNA(IF(A1061="", "", INDEX(UpdateSheet!$L:$L, MATCH(1, (UpdateSheet!$G:$G=MAXIFS(UpdateSheet!$G:$G, UpdateSheet!$H:$H, G1061, UpdateSheet!$G:$G, "&lt;=" &amp; D1061)) * (UpdateSheet!$H:$H=G1061), 0))), "") * J1061) +
(IFNA(IF(A1061="", "", INDEX(UpdateSheet!$P:$P, MATCH(1, (UpdateSheet!$G:$G=MAXIFS(UpdateSheet!$G:$G, UpdateSheet!$M:$M, K1061, UpdateSheet!$G:$G, "&lt;=" &amp; D1061)) * (UpdateSheet!$M:$M=K1061), 0))), "") * N1061)
)
</f>
        <v/>
      </c>
      <c r="P1061" s="86"/>
      <c r="Q1061" s="82" t="str">
        <f t="array" ref="Q1061">IF(A1061="", "", (IFNA(IF(A1061="", "", INDEX(UpdateSheet!$K:$K, MATCH(1, (UpdateSheet!$G:$G=MAXIFS(UpdateSheet!$G:$G, UpdateSheet!$H:$H, G1061, UpdateSheet!$I:$I, J1061, UpdateSheet!$G:$G, "&lt;=" &amp; D1061)) * (UpdateSheet!$H:$H=G1061) *(UpdateSheet!$I:$I=J1061), 0))), "")) +
(IFNA(IF(A1061="", "", INDEX(UpdateSheet!$O:$O, MATCH(1, (UpdateSheet!$G:$G=MAXIFS(UpdateSheet!$G:$G, UpdateSheet!$M:$M, K1061,UpdateSheet!$N:$N, N1061, UpdateSheet!$G:$G, "&lt;=" &amp; D1061)) * (UpdateSheet!$M:$M=K1061) *(UpdateSheet!$N:$N=N1061), 0))), ""))
)
</f>
        <v/>
      </c>
      <c r="R1061" s="81" t="s">
        <v>97</v>
      </c>
      <c r="S1061" s="63" t="str">
        <f t="shared" si="91"/>
        <v/>
      </c>
      <c r="T1061" s="87"/>
      <c r="U1061" s="84" t="s">
        <v>97</v>
      </c>
      <c r="V1061" s="84" t="s">
        <v>97</v>
      </c>
      <c r="W1061" s="85" t="b">
        <f t="shared" si="1"/>
        <v>0</v>
      </c>
      <c r="X1061" s="63"/>
      <c r="Y1061" s="63"/>
      <c r="Z1061" s="63"/>
    </row>
    <row r="1062">
      <c r="A1062" s="75"/>
      <c r="B1062" s="94"/>
      <c r="C1062" s="75"/>
      <c r="D1062" s="76"/>
      <c r="E1062" s="75" t="s">
        <v>97</v>
      </c>
      <c r="F1062" s="75" t="s">
        <v>97</v>
      </c>
      <c r="G1062" s="77"/>
      <c r="H1062" s="77"/>
      <c r="I1062" s="80"/>
      <c r="J1062" s="77" t="s">
        <v>97</v>
      </c>
      <c r="K1062" s="79" t="s">
        <v>97</v>
      </c>
      <c r="L1062" s="79"/>
      <c r="M1062" s="80"/>
      <c r="N1062" s="79" t="s">
        <v>97</v>
      </c>
      <c r="O1062" s="81" t="str">
        <f t="array" ref="O1062">IF(A1062="", "", (IFNA(IF(A1062="", "", INDEX(UpdateSheet!$L:$L, MATCH(1, (UpdateSheet!$G:$G=MAXIFS(UpdateSheet!$G:$G, UpdateSheet!$H:$H, G1062, UpdateSheet!$G:$G, "&lt;=" &amp; D1062)) * (UpdateSheet!$H:$H=G1062), 0))), "") * J1062) +
(IFNA(IF(A1062="", "", INDEX(UpdateSheet!$P:$P, MATCH(1, (UpdateSheet!$G:$G=MAXIFS(UpdateSheet!$G:$G, UpdateSheet!$M:$M, K1062, UpdateSheet!$G:$G, "&lt;=" &amp; D1062)) * (UpdateSheet!$M:$M=K1062), 0))), "") * N1062)
)
</f>
        <v/>
      </c>
      <c r="P1062" s="86"/>
      <c r="Q1062" s="82" t="str">
        <f t="array" ref="Q1062">IF(A1062="", "", (IFNA(IF(A1062="", "", INDEX(UpdateSheet!$K:$K, MATCH(1, (UpdateSheet!$G:$G=MAXIFS(UpdateSheet!$G:$G, UpdateSheet!$H:$H, G1062, UpdateSheet!$I:$I, J1062, UpdateSheet!$G:$G, "&lt;=" &amp; D1062)) * (UpdateSheet!$H:$H=G1062) *(UpdateSheet!$I:$I=J1062), 0))), "")) +
(IFNA(IF(A1062="", "", INDEX(UpdateSheet!$O:$O, MATCH(1, (UpdateSheet!$G:$G=MAXIFS(UpdateSheet!$G:$G, UpdateSheet!$M:$M, K1062,UpdateSheet!$N:$N, N1062, UpdateSheet!$G:$G, "&lt;=" &amp; D1062)) * (UpdateSheet!$M:$M=K1062) *(UpdateSheet!$N:$N=N1062), 0))), ""))
)
</f>
        <v/>
      </c>
      <c r="R1062" s="81" t="s">
        <v>97</v>
      </c>
      <c r="S1062" s="63" t="str">
        <f t="shared" si="91"/>
        <v/>
      </c>
      <c r="T1062" s="87"/>
      <c r="U1062" s="84" t="s">
        <v>97</v>
      </c>
      <c r="V1062" s="84" t="s">
        <v>97</v>
      </c>
      <c r="W1062" s="85" t="b">
        <f t="shared" si="1"/>
        <v>0</v>
      </c>
      <c r="X1062" s="63"/>
      <c r="Y1062" s="63"/>
      <c r="Z1062" s="63"/>
    </row>
    <row r="1063">
      <c r="A1063" s="75"/>
      <c r="B1063" s="94"/>
      <c r="C1063" s="75"/>
      <c r="D1063" s="76"/>
      <c r="E1063" s="75" t="s">
        <v>97</v>
      </c>
      <c r="F1063" s="75" t="s">
        <v>97</v>
      </c>
      <c r="G1063" s="77"/>
      <c r="H1063" s="77"/>
      <c r="I1063" s="80"/>
      <c r="J1063" s="77" t="s">
        <v>97</v>
      </c>
      <c r="K1063" s="79" t="s">
        <v>97</v>
      </c>
      <c r="L1063" s="79"/>
      <c r="M1063" s="80"/>
      <c r="N1063" s="79" t="s">
        <v>97</v>
      </c>
      <c r="O1063" s="81" t="str">
        <f t="array" ref="O1063">IF(A1063="", "", (IFNA(IF(A1063="", "", INDEX(UpdateSheet!$L:$L, MATCH(1, (UpdateSheet!$G:$G=MAXIFS(UpdateSheet!$G:$G, UpdateSheet!$H:$H, G1063, UpdateSheet!$G:$G, "&lt;=" &amp; D1063)) * (UpdateSheet!$H:$H=G1063), 0))), "") * J1063) +
(IFNA(IF(A1063="", "", INDEX(UpdateSheet!$P:$P, MATCH(1, (UpdateSheet!$G:$G=MAXIFS(UpdateSheet!$G:$G, UpdateSheet!$M:$M, K1063, UpdateSheet!$G:$G, "&lt;=" &amp; D1063)) * (UpdateSheet!$M:$M=K1063), 0))), "") * N1063)
)
</f>
        <v/>
      </c>
      <c r="P1063" s="86"/>
      <c r="Q1063" s="82" t="str">
        <f t="array" ref="Q1063">IF(A1063="", "", (IFNA(IF(A1063="", "", INDEX(UpdateSheet!$K:$K, MATCH(1, (UpdateSheet!$G:$G=MAXIFS(UpdateSheet!$G:$G, UpdateSheet!$H:$H, G1063, UpdateSheet!$I:$I, J1063, UpdateSheet!$G:$G, "&lt;=" &amp; D1063)) * (UpdateSheet!$H:$H=G1063) *(UpdateSheet!$I:$I=J1063), 0))), "")) +
(IFNA(IF(A1063="", "", INDEX(UpdateSheet!$O:$O, MATCH(1, (UpdateSheet!$G:$G=MAXIFS(UpdateSheet!$G:$G, UpdateSheet!$M:$M, K1063,UpdateSheet!$N:$N, N1063, UpdateSheet!$G:$G, "&lt;=" &amp; D1063)) * (UpdateSheet!$M:$M=K1063) *(UpdateSheet!$N:$N=N1063), 0))), ""))
)
</f>
        <v/>
      </c>
      <c r="R1063" s="81" t="s">
        <v>97</v>
      </c>
      <c r="S1063" s="63" t="str">
        <f t="shared" si="91"/>
        <v/>
      </c>
      <c r="T1063" s="87"/>
      <c r="U1063" s="84" t="s">
        <v>97</v>
      </c>
      <c r="V1063" s="84" t="s">
        <v>97</v>
      </c>
      <c r="W1063" s="85" t="b">
        <f t="shared" si="1"/>
        <v>0</v>
      </c>
      <c r="X1063" s="63"/>
      <c r="Y1063" s="63"/>
      <c r="Z1063" s="63"/>
    </row>
    <row r="1064">
      <c r="A1064" s="75"/>
      <c r="B1064" s="94"/>
      <c r="C1064" s="75"/>
      <c r="D1064" s="76"/>
      <c r="E1064" s="75" t="s">
        <v>97</v>
      </c>
      <c r="F1064" s="75" t="s">
        <v>97</v>
      </c>
      <c r="G1064" s="77"/>
      <c r="H1064" s="77"/>
      <c r="I1064" s="80"/>
      <c r="J1064" s="77" t="s">
        <v>97</v>
      </c>
      <c r="K1064" s="79" t="s">
        <v>97</v>
      </c>
      <c r="L1064" s="79"/>
      <c r="M1064" s="80"/>
      <c r="N1064" s="79" t="s">
        <v>97</v>
      </c>
      <c r="O1064" s="81" t="str">
        <f t="array" ref="O1064">IF(A1064="", "", (IFNA(IF(A1064="", "", INDEX(UpdateSheet!$L:$L, MATCH(1, (UpdateSheet!$G:$G=MAXIFS(UpdateSheet!$G:$G, UpdateSheet!$H:$H, G1064, UpdateSheet!$G:$G, "&lt;=" &amp; D1064)) * (UpdateSheet!$H:$H=G1064), 0))), "") * J1064) +
(IFNA(IF(A1064="", "", INDEX(UpdateSheet!$P:$P, MATCH(1, (UpdateSheet!$G:$G=MAXIFS(UpdateSheet!$G:$G, UpdateSheet!$M:$M, K1064, UpdateSheet!$G:$G, "&lt;=" &amp; D1064)) * (UpdateSheet!$M:$M=K1064), 0))), "") * N1064)
)
</f>
        <v/>
      </c>
      <c r="P1064" s="86"/>
      <c r="Q1064" s="82" t="str">
        <f t="array" ref="Q1064">IF(A1064="", "", (IFNA(IF(A1064="", "", INDEX(UpdateSheet!$K:$K, MATCH(1, (UpdateSheet!$G:$G=MAXIFS(UpdateSheet!$G:$G, UpdateSheet!$H:$H, G1064, UpdateSheet!$I:$I, J1064, UpdateSheet!$G:$G, "&lt;=" &amp; D1064)) * (UpdateSheet!$H:$H=G1064) *(UpdateSheet!$I:$I=J1064), 0))), "")) +
(IFNA(IF(A1064="", "", INDEX(UpdateSheet!$O:$O, MATCH(1, (UpdateSheet!$G:$G=MAXIFS(UpdateSheet!$G:$G, UpdateSheet!$M:$M, K1064,UpdateSheet!$N:$N, N1064, UpdateSheet!$G:$G, "&lt;=" &amp; D1064)) * (UpdateSheet!$M:$M=K1064) *(UpdateSheet!$N:$N=N1064), 0))), ""))
)
</f>
        <v/>
      </c>
      <c r="R1064" s="81" t="s">
        <v>97</v>
      </c>
      <c r="S1064" s="63" t="str">
        <f t="shared" si="91"/>
        <v/>
      </c>
      <c r="T1064" s="87"/>
      <c r="U1064" s="84" t="s">
        <v>97</v>
      </c>
      <c r="V1064" s="84" t="s">
        <v>97</v>
      </c>
      <c r="W1064" s="85" t="b">
        <f t="shared" si="1"/>
        <v>0</v>
      </c>
      <c r="X1064" s="63"/>
      <c r="Y1064" s="63"/>
      <c r="Z1064" s="63"/>
    </row>
    <row r="1065">
      <c r="A1065" s="75"/>
      <c r="B1065" s="94"/>
      <c r="C1065" s="75"/>
      <c r="D1065" s="76"/>
      <c r="E1065" s="75" t="s">
        <v>97</v>
      </c>
      <c r="F1065" s="75" t="s">
        <v>97</v>
      </c>
      <c r="G1065" s="77"/>
      <c r="H1065" s="77"/>
      <c r="I1065" s="80"/>
      <c r="J1065" s="77" t="s">
        <v>97</v>
      </c>
      <c r="K1065" s="79" t="s">
        <v>97</v>
      </c>
      <c r="L1065" s="79"/>
      <c r="M1065" s="80"/>
      <c r="N1065" s="79" t="s">
        <v>97</v>
      </c>
      <c r="O1065" s="81" t="str">
        <f t="array" ref="O1065">IF(A1065="", "", (IFNA(IF(A1065="", "", INDEX(UpdateSheet!$L:$L, MATCH(1, (UpdateSheet!$G:$G=MAXIFS(UpdateSheet!$G:$G, UpdateSheet!$H:$H, G1065, UpdateSheet!$G:$G, "&lt;=" &amp; D1065)) * (UpdateSheet!$H:$H=G1065), 0))), "") * J1065) +
(IFNA(IF(A1065="", "", INDEX(UpdateSheet!$P:$P, MATCH(1, (UpdateSheet!$G:$G=MAXIFS(UpdateSheet!$G:$G, UpdateSheet!$M:$M, K1065, UpdateSheet!$G:$G, "&lt;=" &amp; D1065)) * (UpdateSheet!$M:$M=K1065), 0))), "") * N1065)
)
</f>
        <v/>
      </c>
      <c r="P1065" s="86"/>
      <c r="Q1065" s="82" t="str">
        <f t="array" ref="Q1065">IF(A1065="", "", (IFNA(IF(A1065="", "", INDEX(UpdateSheet!$K:$K, MATCH(1, (UpdateSheet!$G:$G=MAXIFS(UpdateSheet!$G:$G, UpdateSheet!$H:$H, G1065, UpdateSheet!$I:$I, J1065, UpdateSheet!$G:$G, "&lt;=" &amp; D1065)) * (UpdateSheet!$H:$H=G1065) *(UpdateSheet!$I:$I=J1065), 0))), "")) +
(IFNA(IF(A1065="", "", INDEX(UpdateSheet!$O:$O, MATCH(1, (UpdateSheet!$G:$G=MAXIFS(UpdateSheet!$G:$G, UpdateSheet!$M:$M, K1065,UpdateSheet!$N:$N, N1065, UpdateSheet!$G:$G, "&lt;=" &amp; D1065)) * (UpdateSheet!$M:$M=K1065) *(UpdateSheet!$N:$N=N1065), 0))), ""))
)
</f>
        <v/>
      </c>
      <c r="R1065" s="81" t="s">
        <v>97</v>
      </c>
      <c r="S1065" s="63" t="str">
        <f t="shared" si="91"/>
        <v/>
      </c>
      <c r="T1065" s="87"/>
      <c r="U1065" s="84" t="s">
        <v>97</v>
      </c>
      <c r="V1065" s="84" t="s">
        <v>97</v>
      </c>
      <c r="W1065" s="85" t="b">
        <f t="shared" si="1"/>
        <v>0</v>
      </c>
      <c r="X1065" s="63"/>
      <c r="Y1065" s="63"/>
      <c r="Z1065" s="63"/>
    </row>
    <row r="1066">
      <c r="A1066" s="75"/>
      <c r="B1066" s="94"/>
      <c r="C1066" s="75"/>
      <c r="D1066" s="76"/>
      <c r="E1066" s="75" t="s">
        <v>97</v>
      </c>
      <c r="F1066" s="75" t="s">
        <v>97</v>
      </c>
      <c r="G1066" s="77"/>
      <c r="H1066" s="77"/>
      <c r="I1066" s="80"/>
      <c r="J1066" s="77" t="s">
        <v>97</v>
      </c>
      <c r="K1066" s="79" t="s">
        <v>97</v>
      </c>
      <c r="L1066" s="79"/>
      <c r="M1066" s="80"/>
      <c r="N1066" s="79" t="s">
        <v>97</v>
      </c>
      <c r="O1066" s="81" t="str">
        <f t="array" ref="O1066">IF(A1066="", "", (IFNA(IF(A1066="", "", INDEX(UpdateSheet!$L:$L, MATCH(1, (UpdateSheet!$G:$G=MAXIFS(UpdateSheet!$G:$G, UpdateSheet!$H:$H, G1066, UpdateSheet!$G:$G, "&lt;=" &amp; D1066)) * (UpdateSheet!$H:$H=G1066), 0))), "") * J1066) +
(IFNA(IF(A1066="", "", INDEX(UpdateSheet!$P:$P, MATCH(1, (UpdateSheet!$G:$G=MAXIFS(UpdateSheet!$G:$G, UpdateSheet!$M:$M, K1066, UpdateSheet!$G:$G, "&lt;=" &amp; D1066)) * (UpdateSheet!$M:$M=K1066), 0))), "") * N1066)
)
</f>
        <v/>
      </c>
      <c r="P1066" s="86"/>
      <c r="Q1066" s="82" t="str">
        <f t="array" ref="Q1066">IF(A1066="", "", (IFNA(IF(A1066="", "", INDEX(UpdateSheet!$K:$K, MATCH(1, (UpdateSheet!$G:$G=MAXIFS(UpdateSheet!$G:$G, UpdateSheet!$H:$H, G1066, UpdateSheet!$I:$I, J1066, UpdateSheet!$G:$G, "&lt;=" &amp; D1066)) * (UpdateSheet!$H:$H=G1066) *(UpdateSheet!$I:$I=J1066), 0))), "")) +
(IFNA(IF(A1066="", "", INDEX(UpdateSheet!$O:$O, MATCH(1, (UpdateSheet!$G:$G=MAXIFS(UpdateSheet!$G:$G, UpdateSheet!$M:$M, K1066,UpdateSheet!$N:$N, N1066, UpdateSheet!$G:$G, "&lt;=" &amp; D1066)) * (UpdateSheet!$M:$M=K1066) *(UpdateSheet!$N:$N=N1066), 0))), ""))
)
</f>
        <v/>
      </c>
      <c r="R1066" s="81" t="s">
        <v>97</v>
      </c>
      <c r="S1066" s="63" t="str">
        <f t="shared" si="91"/>
        <v/>
      </c>
      <c r="T1066" s="87"/>
      <c r="U1066" s="84" t="s">
        <v>97</v>
      </c>
      <c r="V1066" s="84" t="s">
        <v>97</v>
      </c>
      <c r="W1066" s="85" t="b">
        <f t="shared" si="1"/>
        <v>0</v>
      </c>
      <c r="X1066" s="63"/>
      <c r="Y1066" s="63"/>
      <c r="Z1066" s="63"/>
    </row>
    <row r="1067">
      <c r="A1067" s="75"/>
      <c r="B1067" s="94"/>
      <c r="C1067" s="75"/>
      <c r="D1067" s="76"/>
      <c r="E1067" s="75" t="s">
        <v>97</v>
      </c>
      <c r="F1067" s="75" t="s">
        <v>97</v>
      </c>
      <c r="G1067" s="77"/>
      <c r="H1067" s="77"/>
      <c r="I1067" s="80"/>
      <c r="J1067" s="77" t="s">
        <v>97</v>
      </c>
      <c r="K1067" s="79" t="s">
        <v>97</v>
      </c>
      <c r="L1067" s="79"/>
      <c r="M1067" s="80"/>
      <c r="N1067" s="79" t="s">
        <v>97</v>
      </c>
      <c r="O1067" s="81" t="str">
        <f t="array" ref="O1067">IF(A1067="", "", (IFNA(IF(A1067="", "", INDEX(UpdateSheet!$L:$L, MATCH(1, (UpdateSheet!$G:$G=MAXIFS(UpdateSheet!$G:$G, UpdateSheet!$H:$H, G1067, UpdateSheet!$G:$G, "&lt;=" &amp; D1067)) * (UpdateSheet!$H:$H=G1067), 0))), "") * J1067) +
(IFNA(IF(A1067="", "", INDEX(UpdateSheet!$P:$P, MATCH(1, (UpdateSheet!$G:$G=MAXIFS(UpdateSheet!$G:$G, UpdateSheet!$M:$M, K1067, UpdateSheet!$G:$G, "&lt;=" &amp; D1067)) * (UpdateSheet!$M:$M=K1067), 0))), "") * N1067)
)
</f>
        <v/>
      </c>
      <c r="P1067" s="86"/>
      <c r="Q1067" s="82" t="str">
        <f t="array" ref="Q1067">IF(A1067="", "", (IFNA(IF(A1067="", "", INDEX(UpdateSheet!$K:$K, MATCH(1, (UpdateSheet!$G:$G=MAXIFS(UpdateSheet!$G:$G, UpdateSheet!$H:$H, G1067, UpdateSheet!$I:$I, J1067, UpdateSheet!$G:$G, "&lt;=" &amp; D1067)) * (UpdateSheet!$H:$H=G1067) *(UpdateSheet!$I:$I=J1067), 0))), "")) +
(IFNA(IF(A1067="", "", INDEX(UpdateSheet!$O:$O, MATCH(1, (UpdateSheet!$G:$G=MAXIFS(UpdateSheet!$G:$G, UpdateSheet!$M:$M, K1067,UpdateSheet!$N:$N, N1067, UpdateSheet!$G:$G, "&lt;=" &amp; D1067)) * (UpdateSheet!$M:$M=K1067) *(UpdateSheet!$N:$N=N1067), 0))), ""))
)
</f>
        <v/>
      </c>
      <c r="R1067" s="81" t="s">
        <v>97</v>
      </c>
      <c r="S1067" s="63" t="str">
        <f t="shared" si="91"/>
        <v/>
      </c>
      <c r="T1067" s="87"/>
      <c r="U1067" s="84" t="s">
        <v>97</v>
      </c>
      <c r="V1067" s="84" t="s">
        <v>97</v>
      </c>
      <c r="W1067" s="85" t="b">
        <f t="shared" si="1"/>
        <v>0</v>
      </c>
      <c r="X1067" s="63"/>
      <c r="Y1067" s="63"/>
      <c r="Z1067" s="63"/>
    </row>
    <row r="1068">
      <c r="A1068" s="75"/>
      <c r="B1068" s="94"/>
      <c r="C1068" s="75"/>
      <c r="D1068" s="76"/>
      <c r="E1068" s="75" t="s">
        <v>97</v>
      </c>
      <c r="F1068" s="75" t="s">
        <v>97</v>
      </c>
      <c r="G1068" s="77"/>
      <c r="H1068" s="77"/>
      <c r="I1068" s="80"/>
      <c r="J1068" s="77" t="s">
        <v>97</v>
      </c>
      <c r="K1068" s="79" t="s">
        <v>97</v>
      </c>
      <c r="L1068" s="79"/>
      <c r="M1068" s="80"/>
      <c r="N1068" s="79" t="s">
        <v>97</v>
      </c>
      <c r="O1068" s="81" t="str">
        <f t="array" ref="O1068">IF(A1068="", "", (IFNA(IF(A1068="", "", INDEX(UpdateSheet!$L:$L, MATCH(1, (UpdateSheet!$G:$G=MAXIFS(UpdateSheet!$G:$G, UpdateSheet!$H:$H, G1068, UpdateSheet!$G:$G, "&lt;=" &amp; D1068)) * (UpdateSheet!$H:$H=G1068), 0))), "") * J1068) +
(IFNA(IF(A1068="", "", INDEX(UpdateSheet!$P:$P, MATCH(1, (UpdateSheet!$G:$G=MAXIFS(UpdateSheet!$G:$G, UpdateSheet!$M:$M, K1068, UpdateSheet!$G:$G, "&lt;=" &amp; D1068)) * (UpdateSheet!$M:$M=K1068), 0))), "") * N1068)
)
</f>
        <v/>
      </c>
      <c r="P1068" s="86"/>
      <c r="Q1068" s="82" t="str">
        <f t="array" ref="Q1068">IF(A1068="", "", (IFNA(IF(A1068="", "", INDEX(UpdateSheet!$K:$K, MATCH(1, (UpdateSheet!$G:$G=MAXIFS(UpdateSheet!$G:$G, UpdateSheet!$H:$H, G1068, UpdateSheet!$I:$I, J1068, UpdateSheet!$G:$G, "&lt;=" &amp; D1068)) * (UpdateSheet!$H:$H=G1068) *(UpdateSheet!$I:$I=J1068), 0))), "")) +
(IFNA(IF(A1068="", "", INDEX(UpdateSheet!$O:$O, MATCH(1, (UpdateSheet!$G:$G=MAXIFS(UpdateSheet!$G:$G, UpdateSheet!$M:$M, K1068,UpdateSheet!$N:$N, N1068, UpdateSheet!$G:$G, "&lt;=" &amp; D1068)) * (UpdateSheet!$M:$M=K1068) *(UpdateSheet!$N:$N=N1068), 0))), ""))
)
</f>
        <v/>
      </c>
      <c r="R1068" s="81" t="s">
        <v>97</v>
      </c>
      <c r="S1068" s="63" t="str">
        <f t="shared" si="91"/>
        <v/>
      </c>
      <c r="T1068" s="87"/>
      <c r="U1068" s="84" t="s">
        <v>97</v>
      </c>
      <c r="V1068" s="84" t="s">
        <v>97</v>
      </c>
      <c r="W1068" s="85" t="b">
        <f t="shared" si="1"/>
        <v>0</v>
      </c>
      <c r="X1068" s="63"/>
      <c r="Y1068" s="63"/>
      <c r="Z1068" s="63"/>
    </row>
    <row r="1069">
      <c r="A1069" s="75"/>
      <c r="B1069" s="94"/>
      <c r="C1069" s="75"/>
      <c r="D1069" s="76"/>
      <c r="E1069" s="75" t="s">
        <v>97</v>
      </c>
      <c r="F1069" s="75" t="s">
        <v>97</v>
      </c>
      <c r="G1069" s="77"/>
      <c r="H1069" s="77"/>
      <c r="I1069" s="80"/>
      <c r="J1069" s="77" t="s">
        <v>97</v>
      </c>
      <c r="K1069" s="79" t="s">
        <v>97</v>
      </c>
      <c r="L1069" s="79"/>
      <c r="M1069" s="80"/>
      <c r="N1069" s="79" t="s">
        <v>97</v>
      </c>
      <c r="O1069" s="81" t="str">
        <f t="array" ref="O1069">IF(A1069="", "", (IFNA(IF(A1069="", "", INDEX(UpdateSheet!$L:$L, MATCH(1, (UpdateSheet!$G:$G=MAXIFS(UpdateSheet!$G:$G, UpdateSheet!$H:$H, G1069, UpdateSheet!$G:$G, "&lt;=" &amp; D1069)) * (UpdateSheet!$H:$H=G1069), 0))), "") * J1069) +
(IFNA(IF(A1069="", "", INDEX(UpdateSheet!$P:$P, MATCH(1, (UpdateSheet!$G:$G=MAXIFS(UpdateSheet!$G:$G, UpdateSheet!$M:$M, K1069, UpdateSheet!$G:$G, "&lt;=" &amp; D1069)) * (UpdateSheet!$M:$M=K1069), 0))), "") * N1069)
)
</f>
        <v/>
      </c>
      <c r="P1069" s="86"/>
      <c r="Q1069" s="82" t="str">
        <f t="array" ref="Q1069">IF(A1069="", "", (IFNA(IF(A1069="", "", INDEX(UpdateSheet!$K:$K, MATCH(1, (UpdateSheet!$G:$G=MAXIFS(UpdateSheet!$G:$G, UpdateSheet!$H:$H, G1069, UpdateSheet!$I:$I, J1069, UpdateSheet!$G:$G, "&lt;=" &amp; D1069)) * (UpdateSheet!$H:$H=G1069) *(UpdateSheet!$I:$I=J1069), 0))), "")) +
(IFNA(IF(A1069="", "", INDEX(UpdateSheet!$O:$O, MATCH(1, (UpdateSheet!$G:$G=MAXIFS(UpdateSheet!$G:$G, UpdateSheet!$M:$M, K1069,UpdateSheet!$N:$N, N1069, UpdateSheet!$G:$G, "&lt;=" &amp; D1069)) * (UpdateSheet!$M:$M=K1069) *(UpdateSheet!$N:$N=N1069), 0))), ""))
)
</f>
        <v/>
      </c>
      <c r="R1069" s="81" t="s">
        <v>97</v>
      </c>
      <c r="S1069" s="63" t="str">
        <f t="shared" si="91"/>
        <v/>
      </c>
      <c r="T1069" s="87"/>
      <c r="U1069" s="84" t="s">
        <v>97</v>
      </c>
      <c r="V1069" s="84" t="s">
        <v>97</v>
      </c>
      <c r="W1069" s="85" t="b">
        <f t="shared" si="1"/>
        <v>0</v>
      </c>
      <c r="X1069" s="63"/>
      <c r="Y1069" s="63"/>
      <c r="Z1069" s="63"/>
    </row>
    <row r="1070">
      <c r="A1070" s="75"/>
      <c r="B1070" s="94"/>
      <c r="C1070" s="75"/>
      <c r="D1070" s="76"/>
      <c r="E1070" s="75" t="s">
        <v>97</v>
      </c>
      <c r="F1070" s="75" t="s">
        <v>97</v>
      </c>
      <c r="G1070" s="77"/>
      <c r="H1070" s="77"/>
      <c r="I1070" s="80"/>
      <c r="J1070" s="77" t="s">
        <v>97</v>
      </c>
      <c r="K1070" s="79" t="s">
        <v>97</v>
      </c>
      <c r="L1070" s="79"/>
      <c r="M1070" s="80"/>
      <c r="N1070" s="79" t="s">
        <v>97</v>
      </c>
      <c r="O1070" s="81" t="str">
        <f t="array" ref="O1070">IF(A1070="", "", (IFNA(IF(A1070="", "", INDEX(UpdateSheet!$L:$L, MATCH(1, (UpdateSheet!$G:$G=MAXIFS(UpdateSheet!$G:$G, UpdateSheet!$H:$H, G1070, UpdateSheet!$G:$G, "&lt;=" &amp; D1070)) * (UpdateSheet!$H:$H=G1070), 0))), "") * J1070) +
(IFNA(IF(A1070="", "", INDEX(UpdateSheet!$P:$P, MATCH(1, (UpdateSheet!$G:$G=MAXIFS(UpdateSheet!$G:$G, UpdateSheet!$M:$M, K1070, UpdateSheet!$G:$G, "&lt;=" &amp; D1070)) * (UpdateSheet!$M:$M=K1070), 0))), "") * N1070)
)
</f>
        <v/>
      </c>
      <c r="P1070" s="86"/>
      <c r="Q1070" s="82" t="str">
        <f t="array" ref="Q1070">IF(A1070="", "", (IFNA(IF(A1070="", "", INDEX(UpdateSheet!$K:$K, MATCH(1, (UpdateSheet!$G:$G=MAXIFS(UpdateSheet!$G:$G, UpdateSheet!$H:$H, G1070, UpdateSheet!$I:$I, J1070, UpdateSheet!$G:$G, "&lt;=" &amp; D1070)) * (UpdateSheet!$H:$H=G1070) *(UpdateSheet!$I:$I=J1070), 0))), "")) +
(IFNA(IF(A1070="", "", INDEX(UpdateSheet!$O:$O, MATCH(1, (UpdateSheet!$G:$G=MAXIFS(UpdateSheet!$G:$G, UpdateSheet!$M:$M, K1070,UpdateSheet!$N:$N, N1070, UpdateSheet!$G:$G, "&lt;=" &amp; D1070)) * (UpdateSheet!$M:$M=K1070) *(UpdateSheet!$N:$N=N1070), 0))), ""))
)
</f>
        <v/>
      </c>
      <c r="R1070" s="81" t="s">
        <v>97</v>
      </c>
      <c r="S1070" s="63" t="str">
        <f t="shared" si="91"/>
        <v/>
      </c>
      <c r="T1070" s="87"/>
      <c r="U1070" s="84" t="s">
        <v>97</v>
      </c>
      <c r="V1070" s="84" t="s">
        <v>97</v>
      </c>
      <c r="W1070" s="85" t="b">
        <f t="shared" si="1"/>
        <v>0</v>
      </c>
      <c r="X1070" s="63"/>
      <c r="Y1070" s="63"/>
      <c r="Z1070" s="63"/>
    </row>
    <row r="1071">
      <c r="A1071" s="75"/>
      <c r="B1071" s="94"/>
      <c r="C1071" s="75"/>
      <c r="D1071" s="76"/>
      <c r="E1071" s="75" t="s">
        <v>97</v>
      </c>
      <c r="F1071" s="75" t="s">
        <v>97</v>
      </c>
      <c r="G1071" s="77"/>
      <c r="H1071" s="77"/>
      <c r="I1071" s="80"/>
      <c r="J1071" s="77" t="s">
        <v>97</v>
      </c>
      <c r="K1071" s="79" t="s">
        <v>97</v>
      </c>
      <c r="L1071" s="79"/>
      <c r="M1071" s="80"/>
      <c r="N1071" s="79" t="s">
        <v>97</v>
      </c>
      <c r="O1071" s="81" t="str">
        <f t="array" ref="O1071">IF(A1071="", "", (IFNA(IF(A1071="", "", INDEX(UpdateSheet!$L:$L, MATCH(1, (UpdateSheet!$G:$G=MAXIFS(UpdateSheet!$G:$G, UpdateSheet!$H:$H, G1071, UpdateSheet!$G:$G, "&lt;=" &amp; D1071)) * (UpdateSheet!$H:$H=G1071), 0))), "") * J1071) +
(IFNA(IF(A1071="", "", INDEX(UpdateSheet!$P:$P, MATCH(1, (UpdateSheet!$G:$G=MAXIFS(UpdateSheet!$G:$G, UpdateSheet!$M:$M, K1071, UpdateSheet!$G:$G, "&lt;=" &amp; D1071)) * (UpdateSheet!$M:$M=K1071), 0))), "") * N1071)
)
</f>
        <v/>
      </c>
      <c r="P1071" s="86"/>
      <c r="Q1071" s="82" t="str">
        <f t="array" ref="Q1071">IF(A1071="", "", (IFNA(IF(A1071="", "", INDEX(UpdateSheet!$K:$K, MATCH(1, (UpdateSheet!$G:$G=MAXIFS(UpdateSheet!$G:$G, UpdateSheet!$H:$H, G1071, UpdateSheet!$I:$I, J1071, UpdateSheet!$G:$G, "&lt;=" &amp; D1071)) * (UpdateSheet!$H:$H=G1071) *(UpdateSheet!$I:$I=J1071), 0))), "")) +
(IFNA(IF(A1071="", "", INDEX(UpdateSheet!$O:$O, MATCH(1, (UpdateSheet!$G:$G=MAXIFS(UpdateSheet!$G:$G, UpdateSheet!$M:$M, K1071,UpdateSheet!$N:$N, N1071, UpdateSheet!$G:$G, "&lt;=" &amp; D1071)) * (UpdateSheet!$M:$M=K1071) *(UpdateSheet!$N:$N=N1071), 0))), ""))
)
</f>
        <v/>
      </c>
      <c r="R1071" s="81" t="s">
        <v>97</v>
      </c>
      <c r="S1071" s="63" t="str">
        <f t="shared" si="91"/>
        <v/>
      </c>
      <c r="T1071" s="87"/>
      <c r="U1071" s="84" t="s">
        <v>97</v>
      </c>
      <c r="V1071" s="84" t="s">
        <v>97</v>
      </c>
      <c r="W1071" s="85" t="b">
        <f t="shared" si="1"/>
        <v>0</v>
      </c>
      <c r="X1071" s="63"/>
      <c r="Y1071" s="63"/>
      <c r="Z1071" s="63"/>
    </row>
    <row r="1072">
      <c r="A1072" s="75"/>
      <c r="B1072" s="94"/>
      <c r="C1072" s="75"/>
      <c r="D1072" s="76"/>
      <c r="E1072" s="75" t="s">
        <v>97</v>
      </c>
      <c r="F1072" s="75" t="s">
        <v>97</v>
      </c>
      <c r="G1072" s="77"/>
      <c r="H1072" s="77"/>
      <c r="I1072" s="80"/>
      <c r="J1072" s="77" t="s">
        <v>97</v>
      </c>
      <c r="K1072" s="79" t="s">
        <v>97</v>
      </c>
      <c r="L1072" s="79"/>
      <c r="M1072" s="80"/>
      <c r="N1072" s="79" t="s">
        <v>97</v>
      </c>
      <c r="O1072" s="81" t="str">
        <f t="array" ref="O1072">IF(A1072="", "", (IFNA(IF(A1072="", "", INDEX(UpdateSheet!$L:$L, MATCH(1, (UpdateSheet!$G:$G=MAXIFS(UpdateSheet!$G:$G, UpdateSheet!$H:$H, G1072, UpdateSheet!$G:$G, "&lt;=" &amp; D1072)) * (UpdateSheet!$H:$H=G1072), 0))), "") * J1072) +
(IFNA(IF(A1072="", "", INDEX(UpdateSheet!$P:$P, MATCH(1, (UpdateSheet!$G:$G=MAXIFS(UpdateSheet!$G:$G, UpdateSheet!$M:$M, K1072, UpdateSheet!$G:$G, "&lt;=" &amp; D1072)) * (UpdateSheet!$M:$M=K1072), 0))), "") * N1072)
)
</f>
        <v/>
      </c>
      <c r="P1072" s="86"/>
      <c r="Q1072" s="82" t="str">
        <f t="array" ref="Q1072">IF(A1072="", "", (IFNA(IF(A1072="", "", INDEX(UpdateSheet!$K:$K, MATCH(1, (UpdateSheet!$G:$G=MAXIFS(UpdateSheet!$G:$G, UpdateSheet!$H:$H, G1072, UpdateSheet!$I:$I, J1072, UpdateSheet!$G:$G, "&lt;=" &amp; D1072)) * (UpdateSheet!$H:$H=G1072) *(UpdateSheet!$I:$I=J1072), 0))), "")) +
(IFNA(IF(A1072="", "", INDEX(UpdateSheet!$O:$O, MATCH(1, (UpdateSheet!$G:$G=MAXIFS(UpdateSheet!$G:$G, UpdateSheet!$M:$M, K1072,UpdateSheet!$N:$N, N1072, UpdateSheet!$G:$G, "&lt;=" &amp; D1072)) * (UpdateSheet!$M:$M=K1072) *(UpdateSheet!$N:$N=N1072), 0))), ""))
)
</f>
        <v/>
      </c>
      <c r="R1072" s="81" t="s">
        <v>97</v>
      </c>
      <c r="S1072" s="63" t="str">
        <f t="shared" si="91"/>
        <v/>
      </c>
      <c r="T1072" s="87"/>
      <c r="U1072" s="84" t="s">
        <v>97</v>
      </c>
      <c r="V1072" s="84" t="s">
        <v>97</v>
      </c>
      <c r="W1072" s="85" t="b">
        <f t="shared" si="1"/>
        <v>0</v>
      </c>
      <c r="X1072" s="63"/>
      <c r="Y1072" s="63"/>
      <c r="Z1072" s="63"/>
    </row>
    <row r="1073">
      <c r="A1073" s="75"/>
      <c r="B1073" s="94"/>
      <c r="C1073" s="75"/>
      <c r="D1073" s="76"/>
      <c r="E1073" s="75" t="s">
        <v>97</v>
      </c>
      <c r="F1073" s="75" t="s">
        <v>97</v>
      </c>
      <c r="G1073" s="77"/>
      <c r="H1073" s="77"/>
      <c r="I1073" s="80"/>
      <c r="J1073" s="77" t="s">
        <v>97</v>
      </c>
      <c r="K1073" s="79" t="s">
        <v>97</v>
      </c>
      <c r="L1073" s="79"/>
      <c r="M1073" s="80"/>
      <c r="N1073" s="79" t="s">
        <v>97</v>
      </c>
      <c r="O1073" s="81" t="str">
        <f t="array" ref="O1073">IF(A1073="", "", (IFNA(IF(A1073="", "", INDEX(UpdateSheet!$L:$L, MATCH(1, (UpdateSheet!$G:$G=MAXIFS(UpdateSheet!$G:$G, UpdateSheet!$H:$H, G1073, UpdateSheet!$G:$G, "&lt;=" &amp; D1073)) * (UpdateSheet!$H:$H=G1073), 0))), "") * J1073) +
(IFNA(IF(A1073="", "", INDEX(UpdateSheet!$P:$P, MATCH(1, (UpdateSheet!$G:$G=MAXIFS(UpdateSheet!$G:$G, UpdateSheet!$M:$M, K1073, UpdateSheet!$G:$G, "&lt;=" &amp; D1073)) * (UpdateSheet!$M:$M=K1073), 0))), "") * N1073)
)
</f>
        <v/>
      </c>
      <c r="P1073" s="86"/>
      <c r="Q1073" s="82" t="str">
        <f t="array" ref="Q1073">IF(A1073="", "", (IFNA(IF(A1073="", "", INDEX(UpdateSheet!$K:$K, MATCH(1, (UpdateSheet!$G:$G=MAXIFS(UpdateSheet!$G:$G, UpdateSheet!$H:$H, G1073, UpdateSheet!$I:$I, J1073, UpdateSheet!$G:$G, "&lt;=" &amp; D1073)) * (UpdateSheet!$H:$H=G1073) *(UpdateSheet!$I:$I=J1073), 0))), "")) +
(IFNA(IF(A1073="", "", INDEX(UpdateSheet!$O:$O, MATCH(1, (UpdateSheet!$G:$G=MAXIFS(UpdateSheet!$G:$G, UpdateSheet!$M:$M, K1073,UpdateSheet!$N:$N, N1073, UpdateSheet!$G:$G, "&lt;=" &amp; D1073)) * (UpdateSheet!$M:$M=K1073) *(UpdateSheet!$N:$N=N1073), 0))), ""))
)
</f>
        <v/>
      </c>
      <c r="R1073" s="81" t="s">
        <v>97</v>
      </c>
      <c r="S1073" s="63" t="str">
        <f t="shared" si="91"/>
        <v/>
      </c>
      <c r="T1073" s="87"/>
      <c r="U1073" s="84" t="s">
        <v>97</v>
      </c>
      <c r="V1073" s="84" t="s">
        <v>97</v>
      </c>
      <c r="W1073" s="85" t="b">
        <f t="shared" si="1"/>
        <v>0</v>
      </c>
      <c r="X1073" s="63"/>
      <c r="Y1073" s="63"/>
      <c r="Z1073" s="63"/>
    </row>
    <row r="1074">
      <c r="A1074" s="75"/>
      <c r="B1074" s="94"/>
      <c r="C1074" s="75"/>
      <c r="D1074" s="76"/>
      <c r="E1074" s="75" t="s">
        <v>97</v>
      </c>
      <c r="F1074" s="75" t="s">
        <v>97</v>
      </c>
      <c r="G1074" s="77"/>
      <c r="H1074" s="77"/>
      <c r="I1074" s="80"/>
      <c r="J1074" s="77" t="s">
        <v>97</v>
      </c>
      <c r="K1074" s="79" t="s">
        <v>97</v>
      </c>
      <c r="L1074" s="79"/>
      <c r="M1074" s="80"/>
      <c r="N1074" s="79" t="s">
        <v>97</v>
      </c>
      <c r="O1074" s="81" t="str">
        <f t="array" ref="O1074">IF(A1074="", "", (IFNA(IF(A1074="", "", INDEX(UpdateSheet!$L:$L, MATCH(1, (UpdateSheet!$G:$G=MAXIFS(UpdateSheet!$G:$G, UpdateSheet!$H:$H, G1074, UpdateSheet!$G:$G, "&lt;=" &amp; D1074)) * (UpdateSheet!$H:$H=G1074), 0))), "") * J1074) +
(IFNA(IF(A1074="", "", INDEX(UpdateSheet!$P:$P, MATCH(1, (UpdateSheet!$G:$G=MAXIFS(UpdateSheet!$G:$G, UpdateSheet!$M:$M, K1074, UpdateSheet!$G:$G, "&lt;=" &amp; D1074)) * (UpdateSheet!$M:$M=K1074), 0))), "") * N1074)
)
</f>
        <v/>
      </c>
      <c r="P1074" s="86"/>
      <c r="Q1074" s="82" t="str">
        <f t="array" ref="Q1074">IF(A1074="", "", (IFNA(IF(A1074="", "", INDEX(UpdateSheet!$K:$K, MATCH(1, (UpdateSheet!$G:$G=MAXIFS(UpdateSheet!$G:$G, UpdateSheet!$H:$H, G1074, UpdateSheet!$I:$I, J1074, UpdateSheet!$G:$G, "&lt;=" &amp; D1074)) * (UpdateSheet!$H:$H=G1074) *(UpdateSheet!$I:$I=J1074), 0))), "")) +
(IFNA(IF(A1074="", "", INDEX(UpdateSheet!$O:$O, MATCH(1, (UpdateSheet!$G:$G=MAXIFS(UpdateSheet!$G:$G, UpdateSheet!$M:$M, K1074,UpdateSheet!$N:$N, N1074, UpdateSheet!$G:$G, "&lt;=" &amp; D1074)) * (UpdateSheet!$M:$M=K1074) *(UpdateSheet!$N:$N=N1074), 0))), ""))
)
</f>
        <v/>
      </c>
      <c r="R1074" s="81" t="s">
        <v>97</v>
      </c>
      <c r="S1074" s="63" t="str">
        <f t="shared" si="91"/>
        <v/>
      </c>
      <c r="T1074" s="87"/>
      <c r="U1074" s="84" t="s">
        <v>97</v>
      </c>
      <c r="V1074" s="84" t="s">
        <v>97</v>
      </c>
      <c r="W1074" s="85" t="b">
        <f t="shared" si="1"/>
        <v>0</v>
      </c>
      <c r="X1074" s="63"/>
      <c r="Y1074" s="63"/>
      <c r="Z1074" s="63"/>
    </row>
    <row r="1075">
      <c r="A1075" s="75"/>
      <c r="B1075" s="94"/>
      <c r="C1075" s="75"/>
      <c r="D1075" s="76"/>
      <c r="E1075" s="75" t="s">
        <v>97</v>
      </c>
      <c r="F1075" s="75" t="s">
        <v>97</v>
      </c>
      <c r="G1075" s="77"/>
      <c r="H1075" s="77"/>
      <c r="I1075" s="80"/>
      <c r="J1075" s="77" t="s">
        <v>97</v>
      </c>
      <c r="K1075" s="79" t="s">
        <v>97</v>
      </c>
      <c r="L1075" s="79"/>
      <c r="M1075" s="80"/>
      <c r="N1075" s="79" t="s">
        <v>97</v>
      </c>
      <c r="O1075" s="81" t="str">
        <f t="array" ref="O1075">IF(A1075="", "", (IFNA(IF(A1075="", "", INDEX(UpdateSheet!$L:$L, MATCH(1, (UpdateSheet!$G:$G=MAXIFS(UpdateSheet!$G:$G, UpdateSheet!$H:$H, G1075, UpdateSheet!$G:$G, "&lt;=" &amp; D1075)) * (UpdateSheet!$H:$H=G1075), 0))), "") * J1075) +
(IFNA(IF(A1075="", "", INDEX(UpdateSheet!$P:$P, MATCH(1, (UpdateSheet!$G:$G=MAXIFS(UpdateSheet!$G:$G, UpdateSheet!$M:$M, K1075, UpdateSheet!$G:$G, "&lt;=" &amp; D1075)) * (UpdateSheet!$M:$M=K1075), 0))), "") * N1075)
)
</f>
        <v/>
      </c>
      <c r="P1075" s="86"/>
      <c r="Q1075" s="82" t="str">
        <f t="array" ref="Q1075">IF(A1075="", "", (IFNA(IF(A1075="", "", INDEX(UpdateSheet!$K:$K, MATCH(1, (UpdateSheet!$G:$G=MAXIFS(UpdateSheet!$G:$G, UpdateSheet!$H:$H, G1075, UpdateSheet!$I:$I, J1075, UpdateSheet!$G:$G, "&lt;=" &amp; D1075)) * (UpdateSheet!$H:$H=G1075) *(UpdateSheet!$I:$I=J1075), 0))), "")) +
(IFNA(IF(A1075="", "", INDEX(UpdateSheet!$O:$O, MATCH(1, (UpdateSheet!$G:$G=MAXIFS(UpdateSheet!$G:$G, UpdateSheet!$M:$M, K1075,UpdateSheet!$N:$N, N1075, UpdateSheet!$G:$G, "&lt;=" &amp; D1075)) * (UpdateSheet!$M:$M=K1075) *(UpdateSheet!$N:$N=N1075), 0))), ""))
)
</f>
        <v/>
      </c>
      <c r="R1075" s="81" t="s">
        <v>97</v>
      </c>
      <c r="S1075" s="63" t="str">
        <f t="shared" si="91"/>
        <v/>
      </c>
      <c r="T1075" s="87"/>
      <c r="U1075" s="84" t="s">
        <v>97</v>
      </c>
      <c r="V1075" s="84" t="s">
        <v>97</v>
      </c>
      <c r="W1075" s="85" t="b">
        <f t="shared" si="1"/>
        <v>0</v>
      </c>
      <c r="X1075" s="63"/>
      <c r="Y1075" s="63"/>
      <c r="Z1075" s="63"/>
    </row>
    <row r="1076">
      <c r="A1076" s="75"/>
      <c r="B1076" s="94"/>
      <c r="C1076" s="75"/>
      <c r="D1076" s="76"/>
      <c r="E1076" s="75" t="s">
        <v>97</v>
      </c>
      <c r="F1076" s="75" t="s">
        <v>97</v>
      </c>
      <c r="G1076" s="77"/>
      <c r="H1076" s="77"/>
      <c r="I1076" s="80"/>
      <c r="J1076" s="77" t="s">
        <v>97</v>
      </c>
      <c r="K1076" s="79" t="s">
        <v>97</v>
      </c>
      <c r="L1076" s="79"/>
      <c r="M1076" s="80"/>
      <c r="N1076" s="79" t="s">
        <v>97</v>
      </c>
      <c r="O1076" s="81" t="str">
        <f t="array" ref="O1076">IF(A1076="", "", (IFNA(IF(A1076="", "", INDEX(UpdateSheet!$L:$L, MATCH(1, (UpdateSheet!$G:$G=MAXIFS(UpdateSheet!$G:$G, UpdateSheet!$H:$H, G1076, UpdateSheet!$G:$G, "&lt;=" &amp; D1076)) * (UpdateSheet!$H:$H=G1076), 0))), "") * J1076) +
(IFNA(IF(A1076="", "", INDEX(UpdateSheet!$P:$P, MATCH(1, (UpdateSheet!$G:$G=MAXIFS(UpdateSheet!$G:$G, UpdateSheet!$M:$M, K1076, UpdateSheet!$G:$G, "&lt;=" &amp; D1076)) * (UpdateSheet!$M:$M=K1076), 0))), "") * N1076)
)
</f>
        <v/>
      </c>
      <c r="P1076" s="86"/>
      <c r="Q1076" s="82" t="str">
        <f t="array" ref="Q1076">IF(A1076="", "", (IFNA(IF(A1076="", "", INDEX(UpdateSheet!$K:$K, MATCH(1, (UpdateSheet!$G:$G=MAXIFS(UpdateSheet!$G:$G, UpdateSheet!$H:$H, G1076, UpdateSheet!$I:$I, J1076, UpdateSheet!$G:$G, "&lt;=" &amp; D1076)) * (UpdateSheet!$H:$H=G1076) *(UpdateSheet!$I:$I=J1076), 0))), "")) +
(IFNA(IF(A1076="", "", INDEX(UpdateSheet!$O:$O, MATCH(1, (UpdateSheet!$G:$G=MAXIFS(UpdateSheet!$G:$G, UpdateSheet!$M:$M, K1076,UpdateSheet!$N:$N, N1076, UpdateSheet!$G:$G, "&lt;=" &amp; D1076)) * (UpdateSheet!$M:$M=K1076) *(UpdateSheet!$N:$N=N1076), 0))), ""))
)
</f>
        <v/>
      </c>
      <c r="R1076" s="81" t="s">
        <v>97</v>
      </c>
      <c r="S1076" s="63" t="str">
        <f t="shared" si="91"/>
        <v/>
      </c>
      <c r="T1076" s="87"/>
      <c r="U1076" s="84" t="s">
        <v>97</v>
      </c>
      <c r="V1076" s="84" t="s">
        <v>97</v>
      </c>
      <c r="W1076" s="85" t="b">
        <f t="shared" si="1"/>
        <v>0</v>
      </c>
      <c r="X1076" s="63"/>
      <c r="Y1076" s="63"/>
      <c r="Z1076" s="63"/>
    </row>
    <row r="1077">
      <c r="A1077" s="75"/>
      <c r="B1077" s="94"/>
      <c r="C1077" s="75"/>
      <c r="D1077" s="76"/>
      <c r="E1077" s="75" t="s">
        <v>97</v>
      </c>
      <c r="F1077" s="75" t="s">
        <v>97</v>
      </c>
      <c r="G1077" s="77"/>
      <c r="H1077" s="77"/>
      <c r="I1077" s="80"/>
      <c r="J1077" s="77" t="s">
        <v>97</v>
      </c>
      <c r="K1077" s="79" t="s">
        <v>97</v>
      </c>
      <c r="L1077" s="79"/>
      <c r="M1077" s="80"/>
      <c r="N1077" s="79" t="s">
        <v>97</v>
      </c>
      <c r="O1077" s="81" t="str">
        <f t="array" ref="O1077">IF(A1077="", "", (IFNA(IF(A1077="", "", INDEX(UpdateSheet!$L:$L, MATCH(1, (UpdateSheet!$G:$G=MAXIFS(UpdateSheet!$G:$G, UpdateSheet!$H:$H, G1077, UpdateSheet!$G:$G, "&lt;=" &amp; D1077)) * (UpdateSheet!$H:$H=G1077), 0))), "") * J1077) +
(IFNA(IF(A1077="", "", INDEX(UpdateSheet!$P:$P, MATCH(1, (UpdateSheet!$G:$G=MAXIFS(UpdateSheet!$G:$G, UpdateSheet!$M:$M, K1077, UpdateSheet!$G:$G, "&lt;=" &amp; D1077)) * (UpdateSheet!$M:$M=K1077), 0))), "") * N1077)
)
</f>
        <v/>
      </c>
      <c r="P1077" s="86"/>
      <c r="Q1077" s="82" t="str">
        <f t="array" ref="Q1077">IF(A1077="", "", (IFNA(IF(A1077="", "", INDEX(UpdateSheet!$K:$K, MATCH(1, (UpdateSheet!$G:$G=MAXIFS(UpdateSheet!$G:$G, UpdateSheet!$H:$H, G1077, UpdateSheet!$I:$I, J1077, UpdateSheet!$G:$G, "&lt;=" &amp; D1077)) * (UpdateSheet!$H:$H=G1077) *(UpdateSheet!$I:$I=J1077), 0))), "")) +
(IFNA(IF(A1077="", "", INDEX(UpdateSheet!$O:$O, MATCH(1, (UpdateSheet!$G:$G=MAXIFS(UpdateSheet!$G:$G, UpdateSheet!$M:$M, K1077,UpdateSheet!$N:$N, N1077, UpdateSheet!$G:$G, "&lt;=" &amp; D1077)) * (UpdateSheet!$M:$M=K1077) *(UpdateSheet!$N:$N=N1077), 0))), ""))
)
</f>
        <v/>
      </c>
      <c r="R1077" s="81" t="s">
        <v>97</v>
      </c>
      <c r="S1077" s="63" t="str">
        <f t="shared" si="91"/>
        <v/>
      </c>
      <c r="T1077" s="87"/>
      <c r="U1077" s="84" t="s">
        <v>97</v>
      </c>
      <c r="V1077" s="84" t="s">
        <v>97</v>
      </c>
      <c r="W1077" s="85" t="b">
        <f t="shared" si="1"/>
        <v>0</v>
      </c>
      <c r="X1077" s="63"/>
      <c r="Y1077" s="63"/>
      <c r="Z1077" s="63"/>
    </row>
    <row r="1078">
      <c r="A1078" s="75"/>
      <c r="B1078" s="94"/>
      <c r="C1078" s="75"/>
      <c r="D1078" s="76"/>
      <c r="E1078" s="75" t="s">
        <v>97</v>
      </c>
      <c r="F1078" s="75" t="s">
        <v>97</v>
      </c>
      <c r="G1078" s="77"/>
      <c r="H1078" s="77"/>
      <c r="I1078" s="80"/>
      <c r="J1078" s="77" t="s">
        <v>97</v>
      </c>
      <c r="K1078" s="79" t="s">
        <v>97</v>
      </c>
      <c r="L1078" s="79"/>
      <c r="M1078" s="80"/>
      <c r="N1078" s="79" t="s">
        <v>97</v>
      </c>
      <c r="O1078" s="81" t="str">
        <f t="array" ref="O1078">IF(A1078="", "", (IFNA(IF(A1078="", "", INDEX(UpdateSheet!$L:$L, MATCH(1, (UpdateSheet!$G:$G=MAXIFS(UpdateSheet!$G:$G, UpdateSheet!$H:$H, G1078, UpdateSheet!$G:$G, "&lt;=" &amp; D1078)) * (UpdateSheet!$H:$H=G1078), 0))), "") * J1078) +
(IFNA(IF(A1078="", "", INDEX(UpdateSheet!$P:$P, MATCH(1, (UpdateSheet!$G:$G=MAXIFS(UpdateSheet!$G:$G, UpdateSheet!$M:$M, K1078, UpdateSheet!$G:$G, "&lt;=" &amp; D1078)) * (UpdateSheet!$M:$M=K1078), 0))), "") * N1078)
)
</f>
        <v/>
      </c>
      <c r="P1078" s="86"/>
      <c r="Q1078" s="82" t="str">
        <f t="array" ref="Q1078">IF(A1078="", "", (IFNA(IF(A1078="", "", INDEX(UpdateSheet!$K:$K, MATCH(1, (UpdateSheet!$G:$G=MAXIFS(UpdateSheet!$G:$G, UpdateSheet!$H:$H, G1078, UpdateSheet!$I:$I, J1078, UpdateSheet!$G:$G, "&lt;=" &amp; D1078)) * (UpdateSheet!$H:$H=G1078) *(UpdateSheet!$I:$I=J1078), 0))), "")) +
(IFNA(IF(A1078="", "", INDEX(UpdateSheet!$O:$O, MATCH(1, (UpdateSheet!$G:$G=MAXIFS(UpdateSheet!$G:$G, UpdateSheet!$M:$M, K1078,UpdateSheet!$N:$N, N1078, UpdateSheet!$G:$G, "&lt;=" &amp; D1078)) * (UpdateSheet!$M:$M=K1078) *(UpdateSheet!$N:$N=N1078), 0))), ""))
)
</f>
        <v/>
      </c>
      <c r="R1078" s="81" t="s">
        <v>97</v>
      </c>
      <c r="S1078" s="63" t="str">
        <f t="shared" si="91"/>
        <v/>
      </c>
      <c r="T1078" s="87"/>
      <c r="U1078" s="84" t="s">
        <v>97</v>
      </c>
      <c r="V1078" s="84" t="s">
        <v>97</v>
      </c>
      <c r="W1078" s="85" t="b">
        <f t="shared" si="1"/>
        <v>0</v>
      </c>
      <c r="X1078" s="63"/>
      <c r="Y1078" s="63"/>
      <c r="Z1078" s="63"/>
    </row>
    <row r="1079">
      <c r="A1079" s="75"/>
      <c r="B1079" s="94"/>
      <c r="C1079" s="75"/>
      <c r="D1079" s="76"/>
      <c r="E1079" s="75" t="s">
        <v>97</v>
      </c>
      <c r="F1079" s="75" t="s">
        <v>97</v>
      </c>
      <c r="G1079" s="77"/>
      <c r="H1079" s="77"/>
      <c r="I1079" s="80"/>
      <c r="J1079" s="77" t="s">
        <v>97</v>
      </c>
      <c r="K1079" s="79" t="s">
        <v>97</v>
      </c>
      <c r="L1079" s="79"/>
      <c r="M1079" s="80"/>
      <c r="N1079" s="79" t="s">
        <v>97</v>
      </c>
      <c r="O1079" s="81" t="str">
        <f t="array" ref="O1079">IF(A1079="", "", (IFNA(IF(A1079="", "", INDEX(UpdateSheet!$L:$L, MATCH(1, (UpdateSheet!$G:$G=MAXIFS(UpdateSheet!$G:$G, UpdateSheet!$H:$H, G1079, UpdateSheet!$G:$G, "&lt;=" &amp; D1079)) * (UpdateSheet!$H:$H=G1079), 0))), "") * J1079) +
(IFNA(IF(A1079="", "", INDEX(UpdateSheet!$P:$P, MATCH(1, (UpdateSheet!$G:$G=MAXIFS(UpdateSheet!$G:$G, UpdateSheet!$M:$M, K1079, UpdateSheet!$G:$G, "&lt;=" &amp; D1079)) * (UpdateSheet!$M:$M=K1079), 0))), "") * N1079)
)
</f>
        <v/>
      </c>
      <c r="P1079" s="86"/>
      <c r="Q1079" s="82" t="str">
        <f t="array" ref="Q1079">IF(A1079="", "", (IFNA(IF(A1079="", "", INDEX(UpdateSheet!$K:$K, MATCH(1, (UpdateSheet!$G:$G=MAXIFS(UpdateSheet!$G:$G, UpdateSheet!$H:$H, G1079, UpdateSheet!$I:$I, J1079, UpdateSheet!$G:$G, "&lt;=" &amp; D1079)) * (UpdateSheet!$H:$H=G1079) *(UpdateSheet!$I:$I=J1079), 0))), "")) +
(IFNA(IF(A1079="", "", INDEX(UpdateSheet!$O:$O, MATCH(1, (UpdateSheet!$G:$G=MAXIFS(UpdateSheet!$G:$G, UpdateSheet!$M:$M, K1079,UpdateSheet!$N:$N, N1079, UpdateSheet!$G:$G, "&lt;=" &amp; D1079)) * (UpdateSheet!$M:$M=K1079) *(UpdateSheet!$N:$N=N1079), 0))), ""))
)
</f>
        <v/>
      </c>
      <c r="R1079" s="81" t="s">
        <v>97</v>
      </c>
      <c r="S1079" s="63" t="str">
        <f t="shared" si="91"/>
        <v/>
      </c>
      <c r="T1079" s="87"/>
      <c r="U1079" s="84" t="s">
        <v>97</v>
      </c>
      <c r="V1079" s="84" t="s">
        <v>97</v>
      </c>
      <c r="W1079" s="85" t="b">
        <f t="shared" si="1"/>
        <v>0</v>
      </c>
      <c r="X1079" s="63"/>
      <c r="Y1079" s="63"/>
      <c r="Z1079" s="63"/>
    </row>
    <row r="1080">
      <c r="A1080" s="75"/>
      <c r="B1080" s="94"/>
      <c r="C1080" s="75"/>
      <c r="D1080" s="76"/>
      <c r="E1080" s="75" t="s">
        <v>97</v>
      </c>
      <c r="F1080" s="75" t="s">
        <v>97</v>
      </c>
      <c r="G1080" s="77"/>
      <c r="H1080" s="77"/>
      <c r="I1080" s="80"/>
      <c r="J1080" s="77" t="s">
        <v>97</v>
      </c>
      <c r="K1080" s="79" t="s">
        <v>97</v>
      </c>
      <c r="L1080" s="79"/>
      <c r="M1080" s="80"/>
      <c r="N1080" s="79" t="s">
        <v>97</v>
      </c>
      <c r="O1080" s="81" t="str">
        <f t="array" ref="O1080">IF(A1080="", "", (IFNA(IF(A1080="", "", INDEX(UpdateSheet!$L:$L, MATCH(1, (UpdateSheet!$G:$G=MAXIFS(UpdateSheet!$G:$G, UpdateSheet!$H:$H, G1080, UpdateSheet!$G:$G, "&lt;=" &amp; D1080)) * (UpdateSheet!$H:$H=G1080), 0))), "") * J1080) +
(IFNA(IF(A1080="", "", INDEX(UpdateSheet!$P:$P, MATCH(1, (UpdateSheet!$G:$G=MAXIFS(UpdateSheet!$G:$G, UpdateSheet!$M:$M, K1080, UpdateSheet!$G:$G, "&lt;=" &amp; D1080)) * (UpdateSheet!$M:$M=K1080), 0))), "") * N1080)
)
</f>
        <v/>
      </c>
      <c r="P1080" s="86"/>
      <c r="Q1080" s="82" t="str">
        <f t="array" ref="Q1080">IF(A1080="", "", (IFNA(IF(A1080="", "", INDEX(UpdateSheet!$K:$K, MATCH(1, (UpdateSheet!$G:$G=MAXIFS(UpdateSheet!$G:$G, UpdateSheet!$H:$H, G1080, UpdateSheet!$I:$I, J1080, UpdateSheet!$G:$G, "&lt;=" &amp; D1080)) * (UpdateSheet!$H:$H=G1080) *(UpdateSheet!$I:$I=J1080), 0))), "")) +
(IFNA(IF(A1080="", "", INDEX(UpdateSheet!$O:$O, MATCH(1, (UpdateSheet!$G:$G=MAXIFS(UpdateSheet!$G:$G, UpdateSheet!$M:$M, K1080,UpdateSheet!$N:$N, N1080, UpdateSheet!$G:$G, "&lt;=" &amp; D1080)) * (UpdateSheet!$M:$M=K1080) *(UpdateSheet!$N:$N=N1080), 0))), ""))
)
</f>
        <v/>
      </c>
      <c r="R1080" s="81" t="s">
        <v>97</v>
      </c>
      <c r="S1080" s="63" t="str">
        <f t="shared" si="91"/>
        <v/>
      </c>
      <c r="T1080" s="87"/>
      <c r="U1080" s="84" t="s">
        <v>97</v>
      </c>
      <c r="V1080" s="84" t="s">
        <v>97</v>
      </c>
      <c r="W1080" s="85" t="b">
        <f t="shared" si="1"/>
        <v>0</v>
      </c>
      <c r="X1080" s="63"/>
      <c r="Y1080" s="63"/>
      <c r="Z1080" s="63"/>
    </row>
    <row r="1081">
      <c r="A1081" s="75"/>
      <c r="B1081" s="94"/>
      <c r="C1081" s="75"/>
      <c r="D1081" s="76"/>
      <c r="E1081" s="75" t="s">
        <v>97</v>
      </c>
      <c r="F1081" s="75" t="s">
        <v>97</v>
      </c>
      <c r="G1081" s="77"/>
      <c r="H1081" s="77"/>
      <c r="I1081" s="80"/>
      <c r="J1081" s="77" t="s">
        <v>97</v>
      </c>
      <c r="K1081" s="79" t="s">
        <v>97</v>
      </c>
      <c r="L1081" s="79"/>
      <c r="M1081" s="80"/>
      <c r="N1081" s="79" t="s">
        <v>97</v>
      </c>
      <c r="O1081" s="81" t="str">
        <f t="array" ref="O1081">IF(A1081="", "", (IFNA(IF(A1081="", "", INDEX(UpdateSheet!$L:$L, MATCH(1, (UpdateSheet!$G:$G=MAXIFS(UpdateSheet!$G:$G, UpdateSheet!$H:$H, G1081, UpdateSheet!$G:$G, "&lt;=" &amp; D1081)) * (UpdateSheet!$H:$H=G1081), 0))), "") * J1081) +
(IFNA(IF(A1081="", "", INDEX(UpdateSheet!$P:$P, MATCH(1, (UpdateSheet!$G:$G=MAXIFS(UpdateSheet!$G:$G, UpdateSheet!$M:$M, K1081, UpdateSheet!$G:$G, "&lt;=" &amp; D1081)) * (UpdateSheet!$M:$M=K1081), 0))), "") * N1081)
)
</f>
        <v/>
      </c>
      <c r="P1081" s="86"/>
      <c r="Q1081" s="82" t="str">
        <f t="array" ref="Q1081">IF(A1081="", "", (IFNA(IF(A1081="", "", INDEX(UpdateSheet!$K:$K, MATCH(1, (UpdateSheet!$G:$G=MAXIFS(UpdateSheet!$G:$G, UpdateSheet!$H:$H, G1081, UpdateSheet!$I:$I, J1081, UpdateSheet!$G:$G, "&lt;=" &amp; D1081)) * (UpdateSheet!$H:$H=G1081) *(UpdateSheet!$I:$I=J1081), 0))), "")) +
(IFNA(IF(A1081="", "", INDEX(UpdateSheet!$O:$O, MATCH(1, (UpdateSheet!$G:$G=MAXIFS(UpdateSheet!$G:$G, UpdateSheet!$M:$M, K1081,UpdateSheet!$N:$N, N1081, UpdateSheet!$G:$G, "&lt;=" &amp; D1081)) * (UpdateSheet!$M:$M=K1081) *(UpdateSheet!$N:$N=N1081), 0))), ""))
)
</f>
        <v/>
      </c>
      <c r="R1081" s="81" t="s">
        <v>97</v>
      </c>
      <c r="S1081" s="63" t="str">
        <f t="shared" si="91"/>
        <v/>
      </c>
      <c r="T1081" s="87"/>
      <c r="U1081" s="84" t="s">
        <v>97</v>
      </c>
      <c r="V1081" s="84" t="s">
        <v>97</v>
      </c>
      <c r="W1081" s="85" t="b">
        <f t="shared" si="1"/>
        <v>0</v>
      </c>
      <c r="X1081" s="63"/>
      <c r="Y1081" s="63"/>
      <c r="Z1081" s="63"/>
    </row>
    <row r="1082">
      <c r="A1082" s="75"/>
      <c r="B1082" s="94"/>
      <c r="C1082" s="75"/>
      <c r="D1082" s="76"/>
      <c r="E1082" s="75" t="s">
        <v>97</v>
      </c>
      <c r="F1082" s="75" t="s">
        <v>97</v>
      </c>
      <c r="G1082" s="77"/>
      <c r="H1082" s="77"/>
      <c r="I1082" s="80"/>
      <c r="J1082" s="77" t="s">
        <v>97</v>
      </c>
      <c r="K1082" s="79" t="s">
        <v>97</v>
      </c>
      <c r="L1082" s="79"/>
      <c r="M1082" s="80"/>
      <c r="N1082" s="79" t="s">
        <v>97</v>
      </c>
      <c r="O1082" s="81" t="str">
        <f t="array" ref="O1082">IF(A1082="", "", (IFNA(IF(A1082="", "", INDEX(UpdateSheet!$L:$L, MATCH(1, (UpdateSheet!$G:$G=MAXIFS(UpdateSheet!$G:$G, UpdateSheet!$H:$H, G1082, UpdateSheet!$G:$G, "&lt;=" &amp; D1082)) * (UpdateSheet!$H:$H=G1082), 0))), "") * J1082) +
(IFNA(IF(A1082="", "", INDEX(UpdateSheet!$P:$P, MATCH(1, (UpdateSheet!$G:$G=MAXIFS(UpdateSheet!$G:$G, UpdateSheet!$M:$M, K1082, UpdateSheet!$G:$G, "&lt;=" &amp; D1082)) * (UpdateSheet!$M:$M=K1082), 0))), "") * N1082)
)
</f>
        <v/>
      </c>
      <c r="P1082" s="86"/>
      <c r="Q1082" s="82" t="str">
        <f t="array" ref="Q1082">IF(A1082="", "", (IFNA(IF(A1082="", "", INDEX(UpdateSheet!$K:$K, MATCH(1, (UpdateSheet!$G:$G=MAXIFS(UpdateSheet!$G:$G, UpdateSheet!$H:$H, G1082, UpdateSheet!$I:$I, J1082, UpdateSheet!$G:$G, "&lt;=" &amp; D1082)) * (UpdateSheet!$H:$H=G1082) *(UpdateSheet!$I:$I=J1082), 0))), "")) +
(IFNA(IF(A1082="", "", INDEX(UpdateSheet!$O:$O, MATCH(1, (UpdateSheet!$G:$G=MAXIFS(UpdateSheet!$G:$G, UpdateSheet!$M:$M, K1082,UpdateSheet!$N:$N, N1082, UpdateSheet!$G:$G, "&lt;=" &amp; D1082)) * (UpdateSheet!$M:$M=K1082) *(UpdateSheet!$N:$N=N1082), 0))), ""))
)
</f>
        <v/>
      </c>
      <c r="R1082" s="81" t="s">
        <v>97</v>
      </c>
      <c r="S1082" s="63" t="str">
        <f t="shared" si="91"/>
        <v/>
      </c>
      <c r="T1082" s="87"/>
      <c r="U1082" s="84" t="s">
        <v>97</v>
      </c>
      <c r="V1082" s="84" t="s">
        <v>97</v>
      </c>
      <c r="W1082" s="85" t="b">
        <f t="shared" si="1"/>
        <v>0</v>
      </c>
      <c r="X1082" s="63"/>
      <c r="Y1082" s="63"/>
      <c r="Z1082" s="63"/>
    </row>
    <row r="1083">
      <c r="A1083" s="75"/>
      <c r="B1083" s="94"/>
      <c r="C1083" s="75"/>
      <c r="D1083" s="76"/>
      <c r="E1083" s="75" t="s">
        <v>97</v>
      </c>
      <c r="F1083" s="75" t="s">
        <v>97</v>
      </c>
      <c r="G1083" s="77"/>
      <c r="H1083" s="77"/>
      <c r="I1083" s="80"/>
      <c r="J1083" s="77" t="s">
        <v>97</v>
      </c>
      <c r="K1083" s="79" t="s">
        <v>97</v>
      </c>
      <c r="L1083" s="79"/>
      <c r="M1083" s="80"/>
      <c r="N1083" s="79" t="s">
        <v>97</v>
      </c>
      <c r="O1083" s="81" t="str">
        <f t="array" ref="O1083">IF(A1083="", "", (IFNA(IF(A1083="", "", INDEX(UpdateSheet!$L:$L, MATCH(1, (UpdateSheet!$G:$G=MAXIFS(UpdateSheet!$G:$G, UpdateSheet!$H:$H, G1083, UpdateSheet!$G:$G, "&lt;=" &amp; D1083)) * (UpdateSheet!$H:$H=G1083), 0))), "") * J1083) +
(IFNA(IF(A1083="", "", INDEX(UpdateSheet!$P:$P, MATCH(1, (UpdateSheet!$G:$G=MAXIFS(UpdateSheet!$G:$G, UpdateSheet!$M:$M, K1083, UpdateSheet!$G:$G, "&lt;=" &amp; D1083)) * (UpdateSheet!$M:$M=K1083), 0))), "") * N1083)
)
</f>
        <v/>
      </c>
      <c r="P1083" s="86"/>
      <c r="Q1083" s="82" t="str">
        <f t="array" ref="Q1083">IF(A1083="", "", (IFNA(IF(A1083="", "", INDEX(UpdateSheet!$K:$K, MATCH(1, (UpdateSheet!$G:$G=MAXIFS(UpdateSheet!$G:$G, UpdateSheet!$H:$H, G1083, UpdateSheet!$I:$I, J1083, UpdateSheet!$G:$G, "&lt;=" &amp; D1083)) * (UpdateSheet!$H:$H=G1083) *(UpdateSheet!$I:$I=J1083), 0))), "")) +
(IFNA(IF(A1083="", "", INDEX(UpdateSheet!$O:$O, MATCH(1, (UpdateSheet!$G:$G=MAXIFS(UpdateSheet!$G:$G, UpdateSheet!$M:$M, K1083,UpdateSheet!$N:$N, N1083, UpdateSheet!$G:$G, "&lt;=" &amp; D1083)) * (UpdateSheet!$M:$M=K1083) *(UpdateSheet!$N:$N=N1083), 0))), ""))
)
</f>
        <v/>
      </c>
      <c r="R1083" s="81" t="s">
        <v>97</v>
      </c>
      <c r="S1083" s="63" t="str">
        <f t="shared" si="91"/>
        <v/>
      </c>
      <c r="T1083" s="87"/>
      <c r="U1083" s="84" t="s">
        <v>97</v>
      </c>
      <c r="V1083" s="84" t="s">
        <v>97</v>
      </c>
      <c r="W1083" s="85" t="b">
        <f t="shared" si="1"/>
        <v>0</v>
      </c>
      <c r="X1083" s="63"/>
      <c r="Y1083" s="63"/>
      <c r="Z1083" s="63"/>
    </row>
    <row r="1084">
      <c r="A1084" s="75"/>
      <c r="B1084" s="94"/>
      <c r="C1084" s="75"/>
      <c r="D1084" s="76"/>
      <c r="E1084" s="75" t="s">
        <v>97</v>
      </c>
      <c r="F1084" s="75" t="s">
        <v>97</v>
      </c>
      <c r="G1084" s="77"/>
      <c r="H1084" s="77"/>
      <c r="I1084" s="80"/>
      <c r="J1084" s="77" t="s">
        <v>97</v>
      </c>
      <c r="K1084" s="79" t="s">
        <v>97</v>
      </c>
      <c r="L1084" s="79"/>
      <c r="M1084" s="80"/>
      <c r="N1084" s="79" t="s">
        <v>97</v>
      </c>
      <c r="O1084" s="81" t="str">
        <f t="array" ref="O1084">IF(A1084="", "", (IFNA(IF(A1084="", "", INDEX(UpdateSheet!$L:$L, MATCH(1, (UpdateSheet!$G:$G=MAXIFS(UpdateSheet!$G:$G, UpdateSheet!$H:$H, G1084, UpdateSheet!$G:$G, "&lt;=" &amp; D1084)) * (UpdateSheet!$H:$H=G1084), 0))), "") * J1084) +
(IFNA(IF(A1084="", "", INDEX(UpdateSheet!$P:$P, MATCH(1, (UpdateSheet!$G:$G=MAXIFS(UpdateSheet!$G:$G, UpdateSheet!$M:$M, K1084, UpdateSheet!$G:$G, "&lt;=" &amp; D1084)) * (UpdateSheet!$M:$M=K1084), 0))), "") * N1084)
)
</f>
        <v/>
      </c>
      <c r="P1084" s="86"/>
      <c r="Q1084" s="82" t="str">
        <f t="array" ref="Q1084">IF(A1084="", "", (IFNA(IF(A1084="", "", INDEX(UpdateSheet!$K:$K, MATCH(1, (UpdateSheet!$G:$G=MAXIFS(UpdateSheet!$G:$G, UpdateSheet!$H:$H, G1084, UpdateSheet!$I:$I, J1084, UpdateSheet!$G:$G, "&lt;=" &amp; D1084)) * (UpdateSheet!$H:$H=G1084) *(UpdateSheet!$I:$I=J1084), 0))), "")) +
(IFNA(IF(A1084="", "", INDEX(UpdateSheet!$O:$O, MATCH(1, (UpdateSheet!$G:$G=MAXIFS(UpdateSheet!$G:$G, UpdateSheet!$M:$M, K1084,UpdateSheet!$N:$N, N1084, UpdateSheet!$G:$G, "&lt;=" &amp; D1084)) * (UpdateSheet!$M:$M=K1084) *(UpdateSheet!$N:$N=N1084), 0))), ""))
)
</f>
        <v/>
      </c>
      <c r="R1084" s="81" t="s">
        <v>97</v>
      </c>
      <c r="S1084" s="63" t="str">
        <f t="shared" si="91"/>
        <v/>
      </c>
      <c r="T1084" s="87"/>
      <c r="U1084" s="84" t="s">
        <v>97</v>
      </c>
      <c r="V1084" s="84" t="s">
        <v>97</v>
      </c>
      <c r="W1084" s="85" t="b">
        <f t="shared" si="1"/>
        <v>0</v>
      </c>
      <c r="X1084" s="63"/>
      <c r="Y1084" s="63"/>
      <c r="Z1084" s="63"/>
    </row>
    <row r="1085">
      <c r="A1085" s="75"/>
      <c r="B1085" s="94"/>
      <c r="C1085" s="75"/>
      <c r="D1085" s="76"/>
      <c r="E1085" s="75" t="s">
        <v>97</v>
      </c>
      <c r="F1085" s="75" t="s">
        <v>97</v>
      </c>
      <c r="G1085" s="77"/>
      <c r="H1085" s="77"/>
      <c r="I1085" s="80"/>
      <c r="J1085" s="77" t="s">
        <v>97</v>
      </c>
      <c r="K1085" s="79" t="s">
        <v>97</v>
      </c>
      <c r="L1085" s="79"/>
      <c r="M1085" s="80"/>
      <c r="N1085" s="79" t="s">
        <v>97</v>
      </c>
      <c r="O1085" s="81" t="str">
        <f t="array" ref="O1085">IF(A1085="", "", (IFNA(IF(A1085="", "", INDEX(UpdateSheet!$L:$L, MATCH(1, (UpdateSheet!$G:$G=MAXIFS(UpdateSheet!$G:$G, UpdateSheet!$H:$H, G1085, UpdateSheet!$G:$G, "&lt;=" &amp; D1085)) * (UpdateSheet!$H:$H=G1085), 0))), "") * J1085) +
(IFNA(IF(A1085="", "", INDEX(UpdateSheet!$P:$P, MATCH(1, (UpdateSheet!$G:$G=MAXIFS(UpdateSheet!$G:$G, UpdateSheet!$M:$M, K1085, UpdateSheet!$G:$G, "&lt;=" &amp; D1085)) * (UpdateSheet!$M:$M=K1085), 0))), "") * N1085)
)
</f>
        <v/>
      </c>
      <c r="P1085" s="86"/>
      <c r="Q1085" s="82" t="str">
        <f t="array" ref="Q1085">IF(A1085="", "", (IFNA(IF(A1085="", "", INDEX(UpdateSheet!$K:$K, MATCH(1, (UpdateSheet!$G:$G=MAXIFS(UpdateSheet!$G:$G, UpdateSheet!$H:$H, G1085, UpdateSheet!$I:$I, J1085, UpdateSheet!$G:$G, "&lt;=" &amp; D1085)) * (UpdateSheet!$H:$H=G1085) *(UpdateSheet!$I:$I=J1085), 0))), "")) +
(IFNA(IF(A1085="", "", INDEX(UpdateSheet!$O:$O, MATCH(1, (UpdateSheet!$G:$G=MAXIFS(UpdateSheet!$G:$G, UpdateSheet!$M:$M, K1085,UpdateSheet!$N:$N, N1085, UpdateSheet!$G:$G, "&lt;=" &amp; D1085)) * (UpdateSheet!$M:$M=K1085) *(UpdateSheet!$N:$N=N1085), 0))), ""))
)
</f>
        <v/>
      </c>
      <c r="R1085" s="81" t="s">
        <v>97</v>
      </c>
      <c r="S1085" s="63" t="str">
        <f t="shared" si="91"/>
        <v/>
      </c>
      <c r="T1085" s="87"/>
      <c r="U1085" s="84" t="s">
        <v>97</v>
      </c>
      <c r="V1085" s="84" t="s">
        <v>97</v>
      </c>
      <c r="W1085" s="85" t="b">
        <f t="shared" si="1"/>
        <v>0</v>
      </c>
      <c r="X1085" s="63"/>
      <c r="Y1085" s="63"/>
      <c r="Z1085" s="63"/>
    </row>
    <row r="1086">
      <c r="A1086" s="75"/>
      <c r="B1086" s="94"/>
      <c r="C1086" s="75"/>
      <c r="D1086" s="76"/>
      <c r="E1086" s="75" t="s">
        <v>97</v>
      </c>
      <c r="F1086" s="75" t="s">
        <v>97</v>
      </c>
      <c r="G1086" s="77"/>
      <c r="H1086" s="77"/>
      <c r="I1086" s="80"/>
      <c r="J1086" s="77" t="s">
        <v>97</v>
      </c>
      <c r="K1086" s="79" t="s">
        <v>97</v>
      </c>
      <c r="L1086" s="79"/>
      <c r="M1086" s="80"/>
      <c r="N1086" s="79" t="s">
        <v>97</v>
      </c>
      <c r="O1086" s="81" t="str">
        <f t="array" ref="O1086">IF(A1086="", "", (IFNA(IF(A1086="", "", INDEX(UpdateSheet!$L:$L, MATCH(1, (UpdateSheet!$G:$G=MAXIFS(UpdateSheet!$G:$G, UpdateSheet!$H:$H, G1086, UpdateSheet!$G:$G, "&lt;=" &amp; D1086)) * (UpdateSheet!$H:$H=G1086), 0))), "") * J1086) +
(IFNA(IF(A1086="", "", INDEX(UpdateSheet!$P:$P, MATCH(1, (UpdateSheet!$G:$G=MAXIFS(UpdateSheet!$G:$G, UpdateSheet!$M:$M, K1086, UpdateSheet!$G:$G, "&lt;=" &amp; D1086)) * (UpdateSheet!$M:$M=K1086), 0))), "") * N1086)
)
</f>
        <v/>
      </c>
      <c r="P1086" s="86"/>
      <c r="Q1086" s="82" t="str">
        <f t="array" ref="Q1086">IF(A1086="", "", (IFNA(IF(A1086="", "", INDEX(UpdateSheet!$K:$K, MATCH(1, (UpdateSheet!$G:$G=MAXIFS(UpdateSheet!$G:$G, UpdateSheet!$H:$H, G1086, UpdateSheet!$I:$I, J1086, UpdateSheet!$G:$G, "&lt;=" &amp; D1086)) * (UpdateSheet!$H:$H=G1086) *(UpdateSheet!$I:$I=J1086), 0))), "")) +
(IFNA(IF(A1086="", "", INDEX(UpdateSheet!$O:$O, MATCH(1, (UpdateSheet!$G:$G=MAXIFS(UpdateSheet!$G:$G, UpdateSheet!$M:$M, K1086,UpdateSheet!$N:$N, N1086, UpdateSheet!$G:$G, "&lt;=" &amp; D1086)) * (UpdateSheet!$M:$M=K1086) *(UpdateSheet!$N:$N=N1086), 0))), ""))
)
</f>
        <v/>
      </c>
      <c r="R1086" s="81" t="s">
        <v>97</v>
      </c>
      <c r="S1086" s="63" t="str">
        <f t="shared" si="91"/>
        <v/>
      </c>
      <c r="T1086" s="87"/>
      <c r="U1086" s="84" t="s">
        <v>97</v>
      </c>
      <c r="V1086" s="84" t="s">
        <v>97</v>
      </c>
      <c r="W1086" s="85" t="b">
        <f t="shared" si="1"/>
        <v>0</v>
      </c>
      <c r="X1086" s="63"/>
      <c r="Y1086" s="63"/>
      <c r="Z1086" s="63"/>
    </row>
    <row r="1087">
      <c r="A1087" s="75"/>
      <c r="B1087" s="94"/>
      <c r="C1087" s="75"/>
      <c r="D1087" s="76"/>
      <c r="E1087" s="75" t="s">
        <v>97</v>
      </c>
      <c r="F1087" s="75" t="s">
        <v>97</v>
      </c>
      <c r="G1087" s="77"/>
      <c r="H1087" s="77"/>
      <c r="I1087" s="80"/>
      <c r="J1087" s="77" t="s">
        <v>97</v>
      </c>
      <c r="K1087" s="79" t="s">
        <v>97</v>
      </c>
      <c r="L1087" s="79"/>
      <c r="M1087" s="80"/>
      <c r="N1087" s="79" t="s">
        <v>97</v>
      </c>
      <c r="O1087" s="81" t="str">
        <f t="array" ref="O1087">IF(A1087="", "", (IFNA(IF(A1087="", "", INDEX(UpdateSheet!$L:$L, MATCH(1, (UpdateSheet!$G:$G=MAXIFS(UpdateSheet!$G:$G, UpdateSheet!$H:$H, G1087, UpdateSheet!$G:$G, "&lt;=" &amp; D1087)) * (UpdateSheet!$H:$H=G1087), 0))), "") * J1087) +
(IFNA(IF(A1087="", "", INDEX(UpdateSheet!$P:$P, MATCH(1, (UpdateSheet!$G:$G=MAXIFS(UpdateSheet!$G:$G, UpdateSheet!$M:$M, K1087, UpdateSheet!$G:$G, "&lt;=" &amp; D1087)) * (UpdateSheet!$M:$M=K1087), 0))), "") * N1087)
)
</f>
        <v/>
      </c>
      <c r="P1087" s="86"/>
      <c r="Q1087" s="82" t="str">
        <f t="array" ref="Q1087">IF(A1087="", "", (IFNA(IF(A1087="", "", INDEX(UpdateSheet!$K:$K, MATCH(1, (UpdateSheet!$G:$G=MAXIFS(UpdateSheet!$G:$G, UpdateSheet!$H:$H, G1087, UpdateSheet!$I:$I, J1087, UpdateSheet!$G:$G, "&lt;=" &amp; D1087)) * (UpdateSheet!$H:$H=G1087) *(UpdateSheet!$I:$I=J1087), 0))), "")) +
(IFNA(IF(A1087="", "", INDEX(UpdateSheet!$O:$O, MATCH(1, (UpdateSheet!$G:$G=MAXIFS(UpdateSheet!$G:$G, UpdateSheet!$M:$M, K1087,UpdateSheet!$N:$N, N1087, UpdateSheet!$G:$G, "&lt;=" &amp; D1087)) * (UpdateSheet!$M:$M=K1087) *(UpdateSheet!$N:$N=N1087), 0))), ""))
)
</f>
        <v/>
      </c>
      <c r="R1087" s="81" t="s">
        <v>97</v>
      </c>
      <c r="S1087" s="63" t="str">
        <f t="shared" si="91"/>
        <v/>
      </c>
      <c r="T1087" s="87"/>
      <c r="U1087" s="84" t="s">
        <v>97</v>
      </c>
      <c r="V1087" s="84" t="s">
        <v>97</v>
      </c>
      <c r="W1087" s="85" t="b">
        <f t="shared" si="1"/>
        <v>0</v>
      </c>
      <c r="X1087" s="63"/>
      <c r="Y1087" s="63"/>
      <c r="Z1087" s="63"/>
    </row>
    <row r="1088">
      <c r="A1088" s="75"/>
      <c r="B1088" s="94"/>
      <c r="C1088" s="75"/>
      <c r="D1088" s="76"/>
      <c r="E1088" s="75" t="s">
        <v>97</v>
      </c>
      <c r="F1088" s="75" t="s">
        <v>97</v>
      </c>
      <c r="G1088" s="77"/>
      <c r="H1088" s="77"/>
      <c r="I1088" s="80"/>
      <c r="J1088" s="77" t="s">
        <v>97</v>
      </c>
      <c r="K1088" s="79" t="s">
        <v>97</v>
      </c>
      <c r="L1088" s="79"/>
      <c r="M1088" s="80"/>
      <c r="N1088" s="79" t="s">
        <v>97</v>
      </c>
      <c r="O1088" s="81" t="str">
        <f t="array" ref="O1088">IF(A1088="", "", (IFNA(IF(A1088="", "", INDEX(UpdateSheet!$L:$L, MATCH(1, (UpdateSheet!$G:$G=MAXIFS(UpdateSheet!$G:$G, UpdateSheet!$H:$H, G1088, UpdateSheet!$G:$G, "&lt;=" &amp; D1088)) * (UpdateSheet!$H:$H=G1088), 0))), "") * J1088) +
(IFNA(IF(A1088="", "", INDEX(UpdateSheet!$P:$P, MATCH(1, (UpdateSheet!$G:$G=MAXIFS(UpdateSheet!$G:$G, UpdateSheet!$M:$M, K1088, UpdateSheet!$G:$G, "&lt;=" &amp; D1088)) * (UpdateSheet!$M:$M=K1088), 0))), "") * N1088)
)
</f>
        <v/>
      </c>
      <c r="P1088" s="86"/>
      <c r="Q1088" s="82" t="str">
        <f t="array" ref="Q1088">IF(A1088="", "", (IFNA(IF(A1088="", "", INDEX(UpdateSheet!$K:$K, MATCH(1, (UpdateSheet!$G:$G=MAXIFS(UpdateSheet!$G:$G, UpdateSheet!$H:$H, G1088, UpdateSheet!$I:$I, J1088, UpdateSheet!$G:$G, "&lt;=" &amp; D1088)) * (UpdateSheet!$H:$H=G1088) *(UpdateSheet!$I:$I=J1088), 0))), "")) +
(IFNA(IF(A1088="", "", INDEX(UpdateSheet!$O:$O, MATCH(1, (UpdateSheet!$G:$G=MAXIFS(UpdateSheet!$G:$G, UpdateSheet!$M:$M, K1088,UpdateSheet!$N:$N, N1088, UpdateSheet!$G:$G, "&lt;=" &amp; D1088)) * (UpdateSheet!$M:$M=K1088) *(UpdateSheet!$N:$N=N1088), 0))), ""))
)
</f>
        <v/>
      </c>
      <c r="R1088" s="81" t="s">
        <v>97</v>
      </c>
      <c r="S1088" s="63" t="str">
        <f t="shared" si="91"/>
        <v/>
      </c>
      <c r="T1088" s="87"/>
      <c r="U1088" s="84" t="s">
        <v>97</v>
      </c>
      <c r="V1088" s="84" t="s">
        <v>97</v>
      </c>
      <c r="W1088" s="85" t="b">
        <f t="shared" si="1"/>
        <v>0</v>
      </c>
      <c r="X1088" s="63"/>
      <c r="Y1088" s="63"/>
      <c r="Z1088" s="63"/>
    </row>
    <row r="1089">
      <c r="A1089" s="75"/>
      <c r="B1089" s="94"/>
      <c r="C1089" s="75"/>
      <c r="D1089" s="76"/>
      <c r="E1089" s="75" t="s">
        <v>97</v>
      </c>
      <c r="F1089" s="75" t="s">
        <v>97</v>
      </c>
      <c r="G1089" s="77"/>
      <c r="H1089" s="77"/>
      <c r="I1089" s="80"/>
      <c r="J1089" s="77" t="s">
        <v>97</v>
      </c>
      <c r="K1089" s="79" t="s">
        <v>97</v>
      </c>
      <c r="L1089" s="79"/>
      <c r="M1089" s="80"/>
      <c r="N1089" s="79" t="s">
        <v>97</v>
      </c>
      <c r="O1089" s="81" t="str">
        <f t="array" ref="O1089">IF(A1089="", "", (IFNA(IF(A1089="", "", INDEX(UpdateSheet!$L:$L, MATCH(1, (UpdateSheet!$G:$G=MAXIFS(UpdateSheet!$G:$G, UpdateSheet!$H:$H, G1089, UpdateSheet!$G:$G, "&lt;=" &amp; D1089)) * (UpdateSheet!$H:$H=G1089), 0))), "") * J1089) +
(IFNA(IF(A1089="", "", INDEX(UpdateSheet!$P:$P, MATCH(1, (UpdateSheet!$G:$G=MAXIFS(UpdateSheet!$G:$G, UpdateSheet!$M:$M, K1089, UpdateSheet!$G:$G, "&lt;=" &amp; D1089)) * (UpdateSheet!$M:$M=K1089), 0))), "") * N1089)
)
</f>
        <v/>
      </c>
      <c r="P1089" s="86"/>
      <c r="Q1089" s="82" t="str">
        <f t="array" ref="Q1089">IF(A1089="", "", (IFNA(IF(A1089="", "", INDEX(UpdateSheet!$K:$K, MATCH(1, (UpdateSheet!$G:$G=MAXIFS(UpdateSheet!$G:$G, UpdateSheet!$H:$H, G1089, UpdateSheet!$I:$I, J1089, UpdateSheet!$G:$G, "&lt;=" &amp; D1089)) * (UpdateSheet!$H:$H=G1089) *(UpdateSheet!$I:$I=J1089), 0))), "")) +
(IFNA(IF(A1089="", "", INDEX(UpdateSheet!$O:$O, MATCH(1, (UpdateSheet!$G:$G=MAXIFS(UpdateSheet!$G:$G, UpdateSheet!$M:$M, K1089,UpdateSheet!$N:$N, N1089, UpdateSheet!$G:$G, "&lt;=" &amp; D1089)) * (UpdateSheet!$M:$M=K1089) *(UpdateSheet!$N:$N=N1089), 0))), ""))
)
</f>
        <v/>
      </c>
      <c r="R1089" s="81" t="s">
        <v>97</v>
      </c>
      <c r="S1089" s="63" t="str">
        <f t="shared" si="91"/>
        <v/>
      </c>
      <c r="T1089" s="87"/>
      <c r="U1089" s="84" t="s">
        <v>97</v>
      </c>
      <c r="V1089" s="84" t="s">
        <v>97</v>
      </c>
      <c r="W1089" s="85" t="b">
        <f t="shared" si="1"/>
        <v>0</v>
      </c>
      <c r="X1089" s="63"/>
      <c r="Y1089" s="63"/>
      <c r="Z1089" s="63"/>
    </row>
    <row r="1090">
      <c r="A1090" s="75"/>
      <c r="B1090" s="94"/>
      <c r="C1090" s="75"/>
      <c r="D1090" s="76"/>
      <c r="E1090" s="75" t="s">
        <v>97</v>
      </c>
      <c r="F1090" s="75" t="s">
        <v>97</v>
      </c>
      <c r="G1090" s="77"/>
      <c r="H1090" s="77"/>
      <c r="I1090" s="80"/>
      <c r="J1090" s="77" t="s">
        <v>97</v>
      </c>
      <c r="K1090" s="79" t="s">
        <v>97</v>
      </c>
      <c r="L1090" s="79"/>
      <c r="M1090" s="80"/>
      <c r="N1090" s="79" t="s">
        <v>97</v>
      </c>
      <c r="O1090" s="81" t="str">
        <f t="array" ref="O1090">IF(A1090="", "", (IFNA(IF(A1090="", "", INDEX(UpdateSheet!$L:$L, MATCH(1, (UpdateSheet!$G:$G=MAXIFS(UpdateSheet!$G:$G, UpdateSheet!$H:$H, G1090, UpdateSheet!$G:$G, "&lt;=" &amp; D1090)) * (UpdateSheet!$H:$H=G1090), 0))), "") * J1090) +
(IFNA(IF(A1090="", "", INDEX(UpdateSheet!$P:$P, MATCH(1, (UpdateSheet!$G:$G=MAXIFS(UpdateSheet!$G:$G, UpdateSheet!$M:$M, K1090, UpdateSheet!$G:$G, "&lt;=" &amp; D1090)) * (UpdateSheet!$M:$M=K1090), 0))), "") * N1090)
)
</f>
        <v/>
      </c>
      <c r="P1090" s="86"/>
      <c r="Q1090" s="82" t="str">
        <f t="array" ref="Q1090">IF(A1090="", "", (IFNA(IF(A1090="", "", INDEX(UpdateSheet!$K:$K, MATCH(1, (UpdateSheet!$G:$G=MAXIFS(UpdateSheet!$G:$G, UpdateSheet!$H:$H, G1090, UpdateSheet!$I:$I, J1090, UpdateSheet!$G:$G, "&lt;=" &amp; D1090)) * (UpdateSheet!$H:$H=G1090) *(UpdateSheet!$I:$I=J1090), 0))), "")) +
(IFNA(IF(A1090="", "", INDEX(UpdateSheet!$O:$O, MATCH(1, (UpdateSheet!$G:$G=MAXIFS(UpdateSheet!$G:$G, UpdateSheet!$M:$M, K1090,UpdateSheet!$N:$N, N1090, UpdateSheet!$G:$G, "&lt;=" &amp; D1090)) * (UpdateSheet!$M:$M=K1090) *(UpdateSheet!$N:$N=N1090), 0))), ""))
)
</f>
        <v/>
      </c>
      <c r="R1090" s="81" t="s">
        <v>97</v>
      </c>
      <c r="S1090" s="63" t="str">
        <f t="shared" si="91"/>
        <v/>
      </c>
      <c r="T1090" s="87"/>
      <c r="U1090" s="84" t="s">
        <v>97</v>
      </c>
      <c r="V1090" s="84" t="s">
        <v>97</v>
      </c>
      <c r="W1090" s="85" t="b">
        <f t="shared" si="1"/>
        <v>0</v>
      </c>
      <c r="X1090" s="63"/>
      <c r="Y1090" s="63"/>
      <c r="Z1090" s="63"/>
    </row>
    <row r="1091">
      <c r="A1091" s="75"/>
      <c r="B1091" s="94"/>
      <c r="C1091" s="75"/>
      <c r="D1091" s="76"/>
      <c r="E1091" s="75" t="s">
        <v>97</v>
      </c>
      <c r="F1091" s="75" t="s">
        <v>97</v>
      </c>
      <c r="G1091" s="77"/>
      <c r="H1091" s="77"/>
      <c r="I1091" s="80"/>
      <c r="J1091" s="77" t="s">
        <v>97</v>
      </c>
      <c r="K1091" s="79" t="s">
        <v>97</v>
      </c>
      <c r="L1091" s="79"/>
      <c r="M1091" s="80"/>
      <c r="N1091" s="79" t="s">
        <v>97</v>
      </c>
      <c r="O1091" s="81" t="str">
        <f t="array" ref="O1091">IF(A1091="", "", (IFNA(IF(A1091="", "", INDEX(UpdateSheet!$L:$L, MATCH(1, (UpdateSheet!$G:$G=MAXIFS(UpdateSheet!$G:$G, UpdateSheet!$H:$H, G1091, UpdateSheet!$G:$G, "&lt;=" &amp; D1091)) * (UpdateSheet!$H:$H=G1091), 0))), "") * J1091) +
(IFNA(IF(A1091="", "", INDEX(UpdateSheet!$P:$P, MATCH(1, (UpdateSheet!$G:$G=MAXIFS(UpdateSheet!$G:$G, UpdateSheet!$M:$M, K1091, UpdateSheet!$G:$G, "&lt;=" &amp; D1091)) * (UpdateSheet!$M:$M=K1091), 0))), "") * N1091)
)
</f>
        <v/>
      </c>
      <c r="P1091" s="86"/>
      <c r="Q1091" s="82" t="str">
        <f t="array" ref="Q1091">IF(A1091="", "", (IFNA(IF(A1091="", "", INDEX(UpdateSheet!$K:$K, MATCH(1, (UpdateSheet!$G:$G=MAXIFS(UpdateSheet!$G:$G, UpdateSheet!$H:$H, G1091, UpdateSheet!$I:$I, J1091, UpdateSheet!$G:$G, "&lt;=" &amp; D1091)) * (UpdateSheet!$H:$H=G1091) *(UpdateSheet!$I:$I=J1091), 0))), "")) +
(IFNA(IF(A1091="", "", INDEX(UpdateSheet!$O:$O, MATCH(1, (UpdateSheet!$G:$G=MAXIFS(UpdateSheet!$G:$G, UpdateSheet!$M:$M, K1091,UpdateSheet!$N:$N, N1091, UpdateSheet!$G:$G, "&lt;=" &amp; D1091)) * (UpdateSheet!$M:$M=K1091) *(UpdateSheet!$N:$N=N1091), 0))), ""))
)
</f>
        <v/>
      </c>
      <c r="R1091" s="81" t="s">
        <v>97</v>
      </c>
      <c r="S1091" s="63" t="str">
        <f t="shared" si="91"/>
        <v/>
      </c>
      <c r="T1091" s="87"/>
      <c r="U1091" s="84" t="s">
        <v>97</v>
      </c>
      <c r="V1091" s="84" t="s">
        <v>97</v>
      </c>
      <c r="W1091" s="85" t="b">
        <f t="shared" si="1"/>
        <v>0</v>
      </c>
      <c r="X1091" s="63"/>
      <c r="Y1091" s="63"/>
      <c r="Z1091" s="63"/>
    </row>
    <row r="1092">
      <c r="A1092" s="75"/>
      <c r="B1092" s="94"/>
      <c r="C1092" s="75"/>
      <c r="D1092" s="76"/>
      <c r="E1092" s="75" t="s">
        <v>97</v>
      </c>
      <c r="F1092" s="75" t="s">
        <v>97</v>
      </c>
      <c r="G1092" s="77"/>
      <c r="H1092" s="77"/>
      <c r="I1092" s="80"/>
      <c r="J1092" s="77" t="s">
        <v>97</v>
      </c>
      <c r="K1092" s="79" t="s">
        <v>97</v>
      </c>
      <c r="L1092" s="79"/>
      <c r="M1092" s="80"/>
      <c r="N1092" s="79" t="s">
        <v>97</v>
      </c>
      <c r="O1092" s="81" t="str">
        <f t="array" ref="O1092">IF(A1092="", "", (IFNA(IF(A1092="", "", INDEX(UpdateSheet!$L:$L, MATCH(1, (UpdateSheet!$G:$G=MAXIFS(UpdateSheet!$G:$G, UpdateSheet!$H:$H, G1092, UpdateSheet!$G:$G, "&lt;=" &amp; D1092)) * (UpdateSheet!$H:$H=G1092), 0))), "") * J1092) +
(IFNA(IF(A1092="", "", INDEX(UpdateSheet!$P:$P, MATCH(1, (UpdateSheet!$G:$G=MAXIFS(UpdateSheet!$G:$G, UpdateSheet!$M:$M, K1092, UpdateSheet!$G:$G, "&lt;=" &amp; D1092)) * (UpdateSheet!$M:$M=K1092), 0))), "") * N1092)
)
</f>
        <v/>
      </c>
      <c r="P1092" s="86"/>
      <c r="Q1092" s="82" t="str">
        <f t="array" ref="Q1092">IF(A1092="", "", (IFNA(IF(A1092="", "", INDEX(UpdateSheet!$K:$K, MATCH(1, (UpdateSheet!$G:$G=MAXIFS(UpdateSheet!$G:$G, UpdateSheet!$H:$H, G1092, UpdateSheet!$I:$I, J1092, UpdateSheet!$G:$G, "&lt;=" &amp; D1092)) * (UpdateSheet!$H:$H=G1092) *(UpdateSheet!$I:$I=J1092), 0))), "")) +
(IFNA(IF(A1092="", "", INDEX(UpdateSheet!$O:$O, MATCH(1, (UpdateSheet!$G:$G=MAXIFS(UpdateSheet!$G:$G, UpdateSheet!$M:$M, K1092,UpdateSheet!$N:$N, N1092, UpdateSheet!$G:$G, "&lt;=" &amp; D1092)) * (UpdateSheet!$M:$M=K1092) *(UpdateSheet!$N:$N=N1092), 0))), ""))
)
</f>
        <v/>
      </c>
      <c r="R1092" s="81" t="s">
        <v>97</v>
      </c>
      <c r="S1092" s="63" t="str">
        <f t="shared" si="91"/>
        <v/>
      </c>
      <c r="T1092" s="87"/>
      <c r="U1092" s="84" t="s">
        <v>97</v>
      </c>
      <c r="V1092" s="84" t="s">
        <v>97</v>
      </c>
      <c r="W1092" s="85" t="b">
        <f t="shared" si="1"/>
        <v>0</v>
      </c>
      <c r="X1092" s="63"/>
      <c r="Y1092" s="63"/>
      <c r="Z1092" s="63"/>
    </row>
    <row r="1093">
      <c r="A1093" s="75"/>
      <c r="B1093" s="94"/>
      <c r="C1093" s="75"/>
      <c r="D1093" s="76"/>
      <c r="E1093" s="75" t="s">
        <v>97</v>
      </c>
      <c r="F1093" s="75" t="s">
        <v>97</v>
      </c>
      <c r="G1093" s="77"/>
      <c r="H1093" s="77"/>
      <c r="I1093" s="80"/>
      <c r="J1093" s="77" t="s">
        <v>97</v>
      </c>
      <c r="K1093" s="79" t="s">
        <v>97</v>
      </c>
      <c r="L1093" s="79"/>
      <c r="M1093" s="80"/>
      <c r="N1093" s="79" t="s">
        <v>97</v>
      </c>
      <c r="O1093" s="81" t="str">
        <f t="array" ref="O1093">IF(A1093="", "", (IFNA(IF(A1093="", "", INDEX(UpdateSheet!$L:$L, MATCH(1, (UpdateSheet!$G:$G=MAXIFS(UpdateSheet!$G:$G, UpdateSheet!$H:$H, G1093, UpdateSheet!$G:$G, "&lt;=" &amp; D1093)) * (UpdateSheet!$H:$H=G1093), 0))), "") * J1093) +
(IFNA(IF(A1093="", "", INDEX(UpdateSheet!$P:$P, MATCH(1, (UpdateSheet!$G:$G=MAXIFS(UpdateSheet!$G:$G, UpdateSheet!$M:$M, K1093, UpdateSheet!$G:$G, "&lt;=" &amp; D1093)) * (UpdateSheet!$M:$M=K1093), 0))), "") * N1093)
)
</f>
        <v/>
      </c>
      <c r="P1093" s="86"/>
      <c r="Q1093" s="82" t="str">
        <f t="array" ref="Q1093">IF(A1093="", "", (IFNA(IF(A1093="", "", INDEX(UpdateSheet!$K:$K, MATCH(1, (UpdateSheet!$G:$G=MAXIFS(UpdateSheet!$G:$G, UpdateSheet!$H:$H, G1093, UpdateSheet!$I:$I, J1093, UpdateSheet!$G:$G, "&lt;=" &amp; D1093)) * (UpdateSheet!$H:$H=G1093) *(UpdateSheet!$I:$I=J1093), 0))), "")) +
(IFNA(IF(A1093="", "", INDEX(UpdateSheet!$O:$O, MATCH(1, (UpdateSheet!$G:$G=MAXIFS(UpdateSheet!$G:$G, UpdateSheet!$M:$M, K1093,UpdateSheet!$N:$N, N1093, UpdateSheet!$G:$G, "&lt;=" &amp; D1093)) * (UpdateSheet!$M:$M=K1093) *(UpdateSheet!$N:$N=N1093), 0))), ""))
)
</f>
        <v/>
      </c>
      <c r="R1093" s="81" t="s">
        <v>97</v>
      </c>
      <c r="S1093" s="63" t="str">
        <f t="shared" si="91"/>
        <v/>
      </c>
      <c r="T1093" s="87"/>
      <c r="U1093" s="84" t="s">
        <v>97</v>
      </c>
      <c r="V1093" s="84" t="s">
        <v>97</v>
      </c>
      <c r="W1093" s="85" t="b">
        <f t="shared" si="1"/>
        <v>0</v>
      </c>
      <c r="X1093" s="63"/>
      <c r="Y1093" s="63"/>
      <c r="Z1093" s="63"/>
    </row>
    <row r="1094">
      <c r="A1094" s="75"/>
      <c r="B1094" s="94"/>
      <c r="C1094" s="75"/>
      <c r="D1094" s="76"/>
      <c r="E1094" s="75" t="s">
        <v>97</v>
      </c>
      <c r="F1094" s="75" t="s">
        <v>97</v>
      </c>
      <c r="G1094" s="77"/>
      <c r="H1094" s="77"/>
      <c r="I1094" s="80"/>
      <c r="J1094" s="77" t="s">
        <v>97</v>
      </c>
      <c r="K1094" s="79" t="s">
        <v>97</v>
      </c>
      <c r="L1094" s="79"/>
      <c r="M1094" s="80"/>
      <c r="N1094" s="79" t="s">
        <v>97</v>
      </c>
      <c r="O1094" s="81" t="str">
        <f t="array" ref="O1094">IF(A1094="", "", (IFNA(IF(A1094="", "", INDEX(UpdateSheet!$L:$L, MATCH(1, (UpdateSheet!$G:$G=MAXIFS(UpdateSheet!$G:$G, UpdateSheet!$H:$H, G1094, UpdateSheet!$G:$G, "&lt;=" &amp; D1094)) * (UpdateSheet!$H:$H=G1094), 0))), "") * J1094) +
(IFNA(IF(A1094="", "", INDEX(UpdateSheet!$P:$P, MATCH(1, (UpdateSheet!$G:$G=MAXIFS(UpdateSheet!$G:$G, UpdateSheet!$M:$M, K1094, UpdateSheet!$G:$G, "&lt;=" &amp; D1094)) * (UpdateSheet!$M:$M=K1094), 0))), "") * N1094)
)
</f>
        <v/>
      </c>
      <c r="P1094" s="86"/>
      <c r="Q1094" s="82" t="str">
        <f t="array" ref="Q1094">IF(A1094="", "", (IFNA(IF(A1094="", "", INDEX(UpdateSheet!$K:$K, MATCH(1, (UpdateSheet!$G:$G=MAXIFS(UpdateSheet!$G:$G, UpdateSheet!$H:$H, G1094, UpdateSheet!$I:$I, J1094, UpdateSheet!$G:$G, "&lt;=" &amp; D1094)) * (UpdateSheet!$H:$H=G1094) *(UpdateSheet!$I:$I=J1094), 0))), "")) +
(IFNA(IF(A1094="", "", INDEX(UpdateSheet!$O:$O, MATCH(1, (UpdateSheet!$G:$G=MAXIFS(UpdateSheet!$G:$G, UpdateSheet!$M:$M, K1094,UpdateSheet!$N:$N, N1094, UpdateSheet!$G:$G, "&lt;=" &amp; D1094)) * (UpdateSheet!$M:$M=K1094) *(UpdateSheet!$N:$N=N1094), 0))), ""))
)
</f>
        <v/>
      </c>
      <c r="R1094" s="81" t="s">
        <v>97</v>
      </c>
      <c r="S1094" s="63" t="str">
        <f t="shared" si="91"/>
        <v/>
      </c>
      <c r="T1094" s="87"/>
      <c r="U1094" s="84" t="s">
        <v>97</v>
      </c>
      <c r="V1094" s="84" t="s">
        <v>97</v>
      </c>
      <c r="W1094" s="85" t="b">
        <f t="shared" si="1"/>
        <v>0</v>
      </c>
      <c r="X1094" s="63"/>
      <c r="Y1094" s="63"/>
      <c r="Z1094" s="63"/>
    </row>
    <row r="1095">
      <c r="A1095" s="75"/>
      <c r="B1095" s="94"/>
      <c r="C1095" s="75"/>
      <c r="D1095" s="76"/>
      <c r="E1095" s="75" t="s">
        <v>97</v>
      </c>
      <c r="F1095" s="75" t="s">
        <v>97</v>
      </c>
      <c r="G1095" s="77"/>
      <c r="H1095" s="77"/>
      <c r="I1095" s="80"/>
      <c r="J1095" s="77" t="s">
        <v>97</v>
      </c>
      <c r="K1095" s="79" t="s">
        <v>97</v>
      </c>
      <c r="L1095" s="79"/>
      <c r="M1095" s="80"/>
      <c r="N1095" s="79" t="s">
        <v>97</v>
      </c>
      <c r="O1095" s="81" t="str">
        <f t="array" ref="O1095">IF(A1095="", "", (IFNA(IF(A1095="", "", INDEX(UpdateSheet!$L:$L, MATCH(1, (UpdateSheet!$G:$G=MAXIFS(UpdateSheet!$G:$G, UpdateSheet!$H:$H, G1095, UpdateSheet!$G:$G, "&lt;=" &amp; D1095)) * (UpdateSheet!$H:$H=G1095), 0))), "") * J1095) +
(IFNA(IF(A1095="", "", INDEX(UpdateSheet!$P:$P, MATCH(1, (UpdateSheet!$G:$G=MAXIFS(UpdateSheet!$G:$G, UpdateSheet!$M:$M, K1095, UpdateSheet!$G:$G, "&lt;=" &amp; D1095)) * (UpdateSheet!$M:$M=K1095), 0))), "") * N1095)
)
</f>
        <v/>
      </c>
      <c r="P1095" s="86"/>
      <c r="Q1095" s="82" t="str">
        <f t="array" ref="Q1095">IF(A1095="", "", (IFNA(IF(A1095="", "", INDEX(UpdateSheet!$K:$K, MATCH(1, (UpdateSheet!$G:$G=MAXIFS(UpdateSheet!$G:$G, UpdateSheet!$H:$H, G1095, UpdateSheet!$I:$I, J1095, UpdateSheet!$G:$G, "&lt;=" &amp; D1095)) * (UpdateSheet!$H:$H=G1095) *(UpdateSheet!$I:$I=J1095), 0))), "")) +
(IFNA(IF(A1095="", "", INDEX(UpdateSheet!$O:$O, MATCH(1, (UpdateSheet!$G:$G=MAXIFS(UpdateSheet!$G:$G, UpdateSheet!$M:$M, K1095,UpdateSheet!$N:$N, N1095, UpdateSheet!$G:$G, "&lt;=" &amp; D1095)) * (UpdateSheet!$M:$M=K1095) *(UpdateSheet!$N:$N=N1095), 0))), ""))
)
</f>
        <v/>
      </c>
      <c r="R1095" s="81" t="s">
        <v>97</v>
      </c>
      <c r="S1095" s="63" t="str">
        <f t="shared" si="91"/>
        <v/>
      </c>
      <c r="T1095" s="87"/>
      <c r="U1095" s="84" t="s">
        <v>97</v>
      </c>
      <c r="V1095" s="84" t="s">
        <v>97</v>
      </c>
      <c r="W1095" s="85" t="b">
        <f t="shared" si="1"/>
        <v>0</v>
      </c>
      <c r="X1095" s="63"/>
      <c r="Y1095" s="63"/>
      <c r="Z1095" s="63"/>
    </row>
    <row r="1096">
      <c r="A1096" s="75"/>
      <c r="B1096" s="94"/>
      <c r="C1096" s="75"/>
      <c r="D1096" s="76"/>
      <c r="E1096" s="75" t="s">
        <v>97</v>
      </c>
      <c r="F1096" s="75" t="s">
        <v>97</v>
      </c>
      <c r="G1096" s="77"/>
      <c r="H1096" s="77"/>
      <c r="I1096" s="80"/>
      <c r="J1096" s="77" t="s">
        <v>97</v>
      </c>
      <c r="K1096" s="79" t="s">
        <v>97</v>
      </c>
      <c r="L1096" s="79"/>
      <c r="M1096" s="80"/>
      <c r="N1096" s="79" t="s">
        <v>97</v>
      </c>
      <c r="O1096" s="81" t="str">
        <f t="array" ref="O1096">IF(A1096="", "", (IFNA(IF(A1096="", "", INDEX(UpdateSheet!$L:$L, MATCH(1, (UpdateSheet!$G:$G=MAXIFS(UpdateSheet!$G:$G, UpdateSheet!$H:$H, G1096, UpdateSheet!$G:$G, "&lt;=" &amp; D1096)) * (UpdateSheet!$H:$H=G1096), 0))), "") * J1096) +
(IFNA(IF(A1096="", "", INDEX(UpdateSheet!$P:$P, MATCH(1, (UpdateSheet!$G:$G=MAXIFS(UpdateSheet!$G:$G, UpdateSheet!$M:$M, K1096, UpdateSheet!$G:$G, "&lt;=" &amp; D1096)) * (UpdateSheet!$M:$M=K1096), 0))), "") * N1096)
)
</f>
        <v/>
      </c>
      <c r="P1096" s="86"/>
      <c r="Q1096" s="82" t="str">
        <f t="array" ref="Q1096">IF(A1096="", "", (IFNA(IF(A1096="", "", INDEX(UpdateSheet!$K:$K, MATCH(1, (UpdateSheet!$G:$G=MAXIFS(UpdateSheet!$G:$G, UpdateSheet!$H:$H, G1096, UpdateSheet!$I:$I, J1096, UpdateSheet!$G:$G, "&lt;=" &amp; D1096)) * (UpdateSheet!$H:$H=G1096) *(UpdateSheet!$I:$I=J1096), 0))), "")) +
(IFNA(IF(A1096="", "", INDEX(UpdateSheet!$O:$O, MATCH(1, (UpdateSheet!$G:$G=MAXIFS(UpdateSheet!$G:$G, UpdateSheet!$M:$M, K1096,UpdateSheet!$N:$N, N1096, UpdateSheet!$G:$G, "&lt;=" &amp; D1096)) * (UpdateSheet!$M:$M=K1096) *(UpdateSheet!$N:$N=N1096), 0))), ""))
)
</f>
        <v/>
      </c>
      <c r="R1096" s="81" t="s">
        <v>97</v>
      </c>
      <c r="S1096" s="63" t="str">
        <f t="shared" si="91"/>
        <v/>
      </c>
      <c r="T1096" s="87"/>
      <c r="U1096" s="84" t="s">
        <v>97</v>
      </c>
      <c r="V1096" s="84" t="s">
        <v>97</v>
      </c>
      <c r="W1096" s="85" t="b">
        <f t="shared" si="1"/>
        <v>0</v>
      </c>
      <c r="X1096" s="63"/>
      <c r="Y1096" s="63"/>
      <c r="Z1096" s="63"/>
    </row>
    <row r="1097">
      <c r="A1097" s="75"/>
      <c r="B1097" s="94"/>
      <c r="C1097" s="75"/>
      <c r="D1097" s="76"/>
      <c r="E1097" s="75" t="s">
        <v>97</v>
      </c>
      <c r="F1097" s="75" t="s">
        <v>97</v>
      </c>
      <c r="G1097" s="77"/>
      <c r="H1097" s="77"/>
      <c r="I1097" s="80"/>
      <c r="J1097" s="77" t="s">
        <v>97</v>
      </c>
      <c r="K1097" s="79" t="s">
        <v>97</v>
      </c>
      <c r="L1097" s="79"/>
      <c r="M1097" s="80"/>
      <c r="N1097" s="79" t="s">
        <v>97</v>
      </c>
      <c r="O1097" s="81" t="str">
        <f t="array" ref="O1097">IF(A1097="", "", (IFNA(IF(A1097="", "", INDEX(UpdateSheet!$L:$L, MATCH(1, (UpdateSheet!$G:$G=MAXIFS(UpdateSheet!$G:$G, UpdateSheet!$H:$H, G1097, UpdateSheet!$G:$G, "&lt;=" &amp; D1097)) * (UpdateSheet!$H:$H=G1097), 0))), "") * J1097) +
(IFNA(IF(A1097="", "", INDEX(UpdateSheet!$P:$P, MATCH(1, (UpdateSheet!$G:$G=MAXIFS(UpdateSheet!$G:$G, UpdateSheet!$M:$M, K1097, UpdateSheet!$G:$G, "&lt;=" &amp; D1097)) * (UpdateSheet!$M:$M=K1097), 0))), "") * N1097)
)
</f>
        <v/>
      </c>
      <c r="P1097" s="86"/>
      <c r="Q1097" s="82" t="str">
        <f t="array" ref="Q1097">IF(A1097="", "", (IFNA(IF(A1097="", "", INDEX(UpdateSheet!$K:$K, MATCH(1, (UpdateSheet!$G:$G=MAXIFS(UpdateSheet!$G:$G, UpdateSheet!$H:$H, G1097, UpdateSheet!$I:$I, J1097, UpdateSheet!$G:$G, "&lt;=" &amp; D1097)) * (UpdateSheet!$H:$H=G1097) *(UpdateSheet!$I:$I=J1097), 0))), "")) +
(IFNA(IF(A1097="", "", INDEX(UpdateSheet!$O:$O, MATCH(1, (UpdateSheet!$G:$G=MAXIFS(UpdateSheet!$G:$G, UpdateSheet!$M:$M, K1097,UpdateSheet!$N:$N, N1097, UpdateSheet!$G:$G, "&lt;=" &amp; D1097)) * (UpdateSheet!$M:$M=K1097) *(UpdateSheet!$N:$N=N1097), 0))), ""))
)
</f>
        <v/>
      </c>
      <c r="R1097" s="81" t="s">
        <v>97</v>
      </c>
      <c r="S1097" s="63" t="str">
        <f t="shared" si="91"/>
        <v/>
      </c>
      <c r="T1097" s="87"/>
      <c r="U1097" s="84" t="s">
        <v>97</v>
      </c>
      <c r="V1097" s="84" t="s">
        <v>97</v>
      </c>
      <c r="W1097" s="85" t="b">
        <f t="shared" si="1"/>
        <v>0</v>
      </c>
      <c r="X1097" s="63"/>
      <c r="Y1097" s="63"/>
      <c r="Z1097" s="63"/>
    </row>
    <row r="1098">
      <c r="A1098" s="75"/>
      <c r="B1098" s="94"/>
      <c r="C1098" s="75"/>
      <c r="D1098" s="76"/>
      <c r="E1098" s="75" t="s">
        <v>97</v>
      </c>
      <c r="F1098" s="75" t="s">
        <v>97</v>
      </c>
      <c r="G1098" s="77"/>
      <c r="H1098" s="77"/>
      <c r="I1098" s="80"/>
      <c r="J1098" s="77" t="s">
        <v>97</v>
      </c>
      <c r="K1098" s="79" t="s">
        <v>97</v>
      </c>
      <c r="L1098" s="79"/>
      <c r="M1098" s="80"/>
      <c r="N1098" s="79" t="s">
        <v>97</v>
      </c>
      <c r="O1098" s="81" t="str">
        <f t="array" ref="O1098">IF(A1098="", "", (IFNA(IF(A1098="", "", INDEX(UpdateSheet!$L:$L, MATCH(1, (UpdateSheet!$G:$G=MAXIFS(UpdateSheet!$G:$G, UpdateSheet!$H:$H, G1098, UpdateSheet!$G:$G, "&lt;=" &amp; D1098)) * (UpdateSheet!$H:$H=G1098), 0))), "") * J1098) +
(IFNA(IF(A1098="", "", INDEX(UpdateSheet!$P:$P, MATCH(1, (UpdateSheet!$G:$G=MAXIFS(UpdateSheet!$G:$G, UpdateSheet!$M:$M, K1098, UpdateSheet!$G:$G, "&lt;=" &amp; D1098)) * (UpdateSheet!$M:$M=K1098), 0))), "") * N1098)
)
</f>
        <v/>
      </c>
      <c r="P1098" s="86"/>
      <c r="Q1098" s="82" t="str">
        <f t="array" ref="Q1098">IF(A1098="", "", (IFNA(IF(A1098="", "", INDEX(UpdateSheet!$K:$K, MATCH(1, (UpdateSheet!$G:$G=MAXIFS(UpdateSheet!$G:$G, UpdateSheet!$H:$H, G1098, UpdateSheet!$I:$I, J1098, UpdateSheet!$G:$G, "&lt;=" &amp; D1098)) * (UpdateSheet!$H:$H=G1098) *(UpdateSheet!$I:$I=J1098), 0))), "")) +
(IFNA(IF(A1098="", "", INDEX(UpdateSheet!$O:$O, MATCH(1, (UpdateSheet!$G:$G=MAXIFS(UpdateSheet!$G:$G, UpdateSheet!$M:$M, K1098,UpdateSheet!$N:$N, N1098, UpdateSheet!$G:$G, "&lt;=" &amp; D1098)) * (UpdateSheet!$M:$M=K1098) *(UpdateSheet!$N:$N=N1098), 0))), ""))
)
</f>
        <v/>
      </c>
      <c r="R1098" s="81" t="s">
        <v>97</v>
      </c>
      <c r="S1098" s="63" t="str">
        <f t="shared" si="91"/>
        <v/>
      </c>
      <c r="T1098" s="87"/>
      <c r="U1098" s="84" t="s">
        <v>97</v>
      </c>
      <c r="V1098" s="84" t="s">
        <v>97</v>
      </c>
      <c r="W1098" s="85" t="b">
        <f t="shared" si="1"/>
        <v>0</v>
      </c>
      <c r="X1098" s="63"/>
      <c r="Y1098" s="63"/>
      <c r="Z1098" s="63"/>
    </row>
    <row r="1099">
      <c r="A1099" s="75"/>
      <c r="B1099" s="94"/>
      <c r="C1099" s="75"/>
      <c r="D1099" s="76"/>
      <c r="E1099" s="75" t="s">
        <v>97</v>
      </c>
      <c r="F1099" s="75" t="s">
        <v>97</v>
      </c>
      <c r="G1099" s="77"/>
      <c r="H1099" s="77"/>
      <c r="I1099" s="80"/>
      <c r="J1099" s="77" t="s">
        <v>97</v>
      </c>
      <c r="K1099" s="79" t="s">
        <v>97</v>
      </c>
      <c r="L1099" s="79"/>
      <c r="M1099" s="80"/>
      <c r="N1099" s="79" t="s">
        <v>97</v>
      </c>
      <c r="O1099" s="81" t="str">
        <f t="array" ref="O1099">IF(A1099="", "", (IFNA(IF(A1099="", "", INDEX(UpdateSheet!$L:$L, MATCH(1, (UpdateSheet!$G:$G=MAXIFS(UpdateSheet!$G:$G, UpdateSheet!$H:$H, G1099, UpdateSheet!$G:$G, "&lt;=" &amp; D1099)) * (UpdateSheet!$H:$H=G1099), 0))), "") * J1099) +
(IFNA(IF(A1099="", "", INDEX(UpdateSheet!$P:$P, MATCH(1, (UpdateSheet!$G:$G=MAXIFS(UpdateSheet!$G:$G, UpdateSheet!$M:$M, K1099, UpdateSheet!$G:$G, "&lt;=" &amp; D1099)) * (UpdateSheet!$M:$M=K1099), 0))), "") * N1099)
)
</f>
        <v/>
      </c>
      <c r="P1099" s="86"/>
      <c r="Q1099" s="82" t="str">
        <f t="array" ref="Q1099">IF(A1099="", "", (IFNA(IF(A1099="", "", INDEX(UpdateSheet!$K:$K, MATCH(1, (UpdateSheet!$G:$G=MAXIFS(UpdateSheet!$G:$G, UpdateSheet!$H:$H, G1099, UpdateSheet!$I:$I, J1099, UpdateSheet!$G:$G, "&lt;=" &amp; D1099)) * (UpdateSheet!$H:$H=G1099) *(UpdateSheet!$I:$I=J1099), 0))), "")) +
(IFNA(IF(A1099="", "", INDEX(UpdateSheet!$O:$O, MATCH(1, (UpdateSheet!$G:$G=MAXIFS(UpdateSheet!$G:$G, UpdateSheet!$M:$M, K1099,UpdateSheet!$N:$N, N1099, UpdateSheet!$G:$G, "&lt;=" &amp; D1099)) * (UpdateSheet!$M:$M=K1099) *(UpdateSheet!$N:$N=N1099), 0))), ""))
)
</f>
        <v/>
      </c>
      <c r="R1099" s="81" t="s">
        <v>97</v>
      </c>
      <c r="S1099" s="63" t="str">
        <f t="shared" si="91"/>
        <v/>
      </c>
      <c r="T1099" s="87"/>
      <c r="U1099" s="84" t="s">
        <v>97</v>
      </c>
      <c r="V1099" s="84" t="s">
        <v>97</v>
      </c>
      <c r="W1099" s="85" t="b">
        <f t="shared" si="1"/>
        <v>0</v>
      </c>
      <c r="X1099" s="63"/>
      <c r="Y1099" s="63"/>
      <c r="Z1099" s="63"/>
    </row>
    <row r="1100">
      <c r="A1100" s="75"/>
      <c r="B1100" s="94"/>
      <c r="C1100" s="75"/>
      <c r="D1100" s="76"/>
      <c r="E1100" s="75" t="s">
        <v>97</v>
      </c>
      <c r="F1100" s="75" t="s">
        <v>97</v>
      </c>
      <c r="G1100" s="77"/>
      <c r="H1100" s="77"/>
      <c r="I1100" s="80"/>
      <c r="J1100" s="77" t="s">
        <v>97</v>
      </c>
      <c r="K1100" s="79" t="s">
        <v>97</v>
      </c>
      <c r="L1100" s="79"/>
      <c r="M1100" s="80"/>
      <c r="N1100" s="79" t="s">
        <v>97</v>
      </c>
      <c r="O1100" s="81" t="str">
        <f t="array" ref="O1100">IF(A1100="", "", (IFNA(IF(A1100="", "", INDEX(UpdateSheet!$L:$L, MATCH(1, (UpdateSheet!$G:$G=MAXIFS(UpdateSheet!$G:$G, UpdateSheet!$H:$H, G1100, UpdateSheet!$G:$G, "&lt;=" &amp; D1100)) * (UpdateSheet!$H:$H=G1100), 0))), "") * J1100) +
(IFNA(IF(A1100="", "", INDEX(UpdateSheet!$P:$P, MATCH(1, (UpdateSheet!$G:$G=MAXIFS(UpdateSheet!$G:$G, UpdateSheet!$M:$M, K1100, UpdateSheet!$G:$G, "&lt;=" &amp; D1100)) * (UpdateSheet!$M:$M=K1100), 0))), "") * N1100)
)
</f>
        <v/>
      </c>
      <c r="P1100" s="86"/>
      <c r="Q1100" s="82" t="str">
        <f t="array" ref="Q1100">IF(A1100="", "", (IFNA(IF(A1100="", "", INDEX(UpdateSheet!$K:$K, MATCH(1, (UpdateSheet!$G:$G=MAXIFS(UpdateSheet!$G:$G, UpdateSheet!$H:$H, G1100, UpdateSheet!$I:$I, J1100, UpdateSheet!$G:$G, "&lt;=" &amp; D1100)) * (UpdateSheet!$H:$H=G1100) *(UpdateSheet!$I:$I=J1100), 0))), "")) +
(IFNA(IF(A1100="", "", INDEX(UpdateSheet!$O:$O, MATCH(1, (UpdateSheet!$G:$G=MAXIFS(UpdateSheet!$G:$G, UpdateSheet!$M:$M, K1100,UpdateSheet!$N:$N, N1100, UpdateSheet!$G:$G, "&lt;=" &amp; D1100)) * (UpdateSheet!$M:$M=K1100) *(UpdateSheet!$N:$N=N1100), 0))), ""))
)
</f>
        <v/>
      </c>
      <c r="R1100" s="81" t="s">
        <v>97</v>
      </c>
      <c r="S1100" s="63" t="str">
        <f t="shared" si="91"/>
        <v/>
      </c>
      <c r="T1100" s="87"/>
      <c r="U1100" s="84" t="s">
        <v>97</v>
      </c>
      <c r="V1100" s="84" t="s">
        <v>97</v>
      </c>
      <c r="W1100" s="85" t="b">
        <f t="shared" si="1"/>
        <v>0</v>
      </c>
      <c r="X1100" s="63"/>
      <c r="Y1100" s="63"/>
      <c r="Z1100" s="63"/>
    </row>
    <row r="1101">
      <c r="A1101" s="75"/>
      <c r="B1101" s="94"/>
      <c r="C1101" s="75"/>
      <c r="D1101" s="76"/>
      <c r="E1101" s="75" t="s">
        <v>97</v>
      </c>
      <c r="F1101" s="75" t="s">
        <v>97</v>
      </c>
      <c r="G1101" s="77"/>
      <c r="H1101" s="77"/>
      <c r="I1101" s="80"/>
      <c r="J1101" s="77" t="s">
        <v>97</v>
      </c>
      <c r="K1101" s="79" t="s">
        <v>97</v>
      </c>
      <c r="L1101" s="79"/>
      <c r="M1101" s="80"/>
      <c r="N1101" s="79" t="s">
        <v>97</v>
      </c>
      <c r="O1101" s="81" t="str">
        <f t="array" ref="O1101">IF(A1101="", "", (IFNA(IF(A1101="", "", INDEX(UpdateSheet!$L:$L, MATCH(1, (UpdateSheet!$G:$G=MAXIFS(UpdateSheet!$G:$G, UpdateSheet!$H:$H, G1101, UpdateSheet!$G:$G, "&lt;=" &amp; D1101)) * (UpdateSheet!$H:$H=G1101), 0))), "") * J1101) +
(IFNA(IF(A1101="", "", INDEX(UpdateSheet!$P:$P, MATCH(1, (UpdateSheet!$G:$G=MAXIFS(UpdateSheet!$G:$G, UpdateSheet!$M:$M, K1101, UpdateSheet!$G:$G, "&lt;=" &amp; D1101)) * (UpdateSheet!$M:$M=K1101), 0))), "") * N1101)
)
</f>
        <v/>
      </c>
      <c r="P1101" s="86"/>
      <c r="Q1101" s="82" t="str">
        <f t="array" ref="Q1101">IF(A1101="", "", (IFNA(IF(A1101="", "", INDEX(UpdateSheet!$K:$K, MATCH(1, (UpdateSheet!$G:$G=MAXIFS(UpdateSheet!$G:$G, UpdateSheet!$H:$H, G1101, UpdateSheet!$I:$I, J1101, UpdateSheet!$G:$G, "&lt;=" &amp; D1101)) * (UpdateSheet!$H:$H=G1101) *(UpdateSheet!$I:$I=J1101), 0))), "")) +
(IFNA(IF(A1101="", "", INDEX(UpdateSheet!$O:$O, MATCH(1, (UpdateSheet!$G:$G=MAXIFS(UpdateSheet!$G:$G, UpdateSheet!$M:$M, K1101,UpdateSheet!$N:$N, N1101, UpdateSheet!$G:$G, "&lt;=" &amp; D1101)) * (UpdateSheet!$M:$M=K1101) *(UpdateSheet!$N:$N=N1101), 0))), ""))
)
</f>
        <v/>
      </c>
      <c r="R1101" s="81" t="s">
        <v>97</v>
      </c>
      <c r="S1101" s="63" t="str">
        <f t="shared" si="91"/>
        <v/>
      </c>
      <c r="T1101" s="87"/>
      <c r="U1101" s="84" t="s">
        <v>97</v>
      </c>
      <c r="V1101" s="84" t="s">
        <v>97</v>
      </c>
      <c r="W1101" s="85" t="b">
        <f t="shared" si="1"/>
        <v>0</v>
      </c>
      <c r="X1101" s="63"/>
      <c r="Y1101" s="63"/>
      <c r="Z1101" s="63"/>
    </row>
    <row r="1102">
      <c r="A1102" s="75"/>
      <c r="B1102" s="94"/>
      <c r="C1102" s="75"/>
      <c r="D1102" s="76"/>
      <c r="E1102" s="75" t="s">
        <v>97</v>
      </c>
      <c r="F1102" s="75" t="s">
        <v>97</v>
      </c>
      <c r="G1102" s="77"/>
      <c r="H1102" s="77"/>
      <c r="I1102" s="80"/>
      <c r="J1102" s="77" t="s">
        <v>97</v>
      </c>
      <c r="K1102" s="79" t="s">
        <v>97</v>
      </c>
      <c r="L1102" s="79"/>
      <c r="M1102" s="80"/>
      <c r="N1102" s="79" t="s">
        <v>97</v>
      </c>
      <c r="O1102" s="81" t="str">
        <f t="array" ref="O1102">IF(A1102="", "", (IFNA(IF(A1102="", "", INDEX(UpdateSheet!$L:$L, MATCH(1, (UpdateSheet!$G:$G=MAXIFS(UpdateSheet!$G:$G, UpdateSheet!$H:$H, G1102, UpdateSheet!$G:$G, "&lt;=" &amp; D1102)) * (UpdateSheet!$H:$H=G1102), 0))), "") * J1102) +
(IFNA(IF(A1102="", "", INDEX(UpdateSheet!$P:$P, MATCH(1, (UpdateSheet!$G:$G=MAXIFS(UpdateSheet!$G:$G, UpdateSheet!$M:$M, K1102, UpdateSheet!$G:$G, "&lt;=" &amp; D1102)) * (UpdateSheet!$M:$M=K1102), 0))), "") * N1102)
)
</f>
        <v/>
      </c>
      <c r="P1102" s="86"/>
      <c r="Q1102" s="82" t="str">
        <f t="array" ref="Q1102">IF(A1102="", "", (IFNA(IF(A1102="", "", INDEX(UpdateSheet!$K:$K, MATCH(1, (UpdateSheet!$G:$G=MAXIFS(UpdateSheet!$G:$G, UpdateSheet!$H:$H, G1102, UpdateSheet!$I:$I, J1102, UpdateSheet!$G:$G, "&lt;=" &amp; D1102)) * (UpdateSheet!$H:$H=G1102) *(UpdateSheet!$I:$I=J1102), 0))), "")) +
(IFNA(IF(A1102="", "", INDEX(UpdateSheet!$O:$O, MATCH(1, (UpdateSheet!$G:$G=MAXIFS(UpdateSheet!$G:$G, UpdateSheet!$M:$M, K1102,UpdateSheet!$N:$N, N1102, UpdateSheet!$G:$G, "&lt;=" &amp; D1102)) * (UpdateSheet!$M:$M=K1102) *(UpdateSheet!$N:$N=N1102), 0))), ""))
)
</f>
        <v/>
      </c>
      <c r="R1102" s="81" t="s">
        <v>97</v>
      </c>
      <c r="S1102" s="63" t="str">
        <f t="shared" si="91"/>
        <v/>
      </c>
      <c r="T1102" s="87"/>
      <c r="U1102" s="84" t="s">
        <v>97</v>
      </c>
      <c r="V1102" s="84" t="s">
        <v>97</v>
      </c>
      <c r="W1102" s="85" t="b">
        <f t="shared" si="1"/>
        <v>0</v>
      </c>
      <c r="X1102" s="63"/>
      <c r="Y1102" s="63"/>
      <c r="Z1102" s="63"/>
    </row>
    <row r="1103">
      <c r="A1103" s="75"/>
      <c r="B1103" s="94"/>
      <c r="C1103" s="75"/>
      <c r="D1103" s="76"/>
      <c r="E1103" s="75" t="s">
        <v>97</v>
      </c>
      <c r="F1103" s="75" t="s">
        <v>97</v>
      </c>
      <c r="G1103" s="77"/>
      <c r="H1103" s="77"/>
      <c r="I1103" s="80"/>
      <c r="J1103" s="77" t="s">
        <v>97</v>
      </c>
      <c r="K1103" s="79" t="s">
        <v>97</v>
      </c>
      <c r="L1103" s="79"/>
      <c r="M1103" s="80"/>
      <c r="N1103" s="79" t="s">
        <v>97</v>
      </c>
      <c r="O1103" s="81" t="str">
        <f t="array" ref="O1103">IF(A1103="", "", (IFNA(IF(A1103="", "", INDEX(UpdateSheet!$L:$L, MATCH(1, (UpdateSheet!$G:$G=MAXIFS(UpdateSheet!$G:$G, UpdateSheet!$H:$H, G1103, UpdateSheet!$G:$G, "&lt;=" &amp; D1103)) * (UpdateSheet!$H:$H=G1103), 0))), "") * J1103) +
(IFNA(IF(A1103="", "", INDEX(UpdateSheet!$P:$P, MATCH(1, (UpdateSheet!$G:$G=MAXIFS(UpdateSheet!$G:$G, UpdateSheet!$M:$M, K1103, UpdateSheet!$G:$G, "&lt;=" &amp; D1103)) * (UpdateSheet!$M:$M=K1103), 0))), "") * N1103)
)
</f>
        <v/>
      </c>
      <c r="P1103" s="86"/>
      <c r="Q1103" s="82" t="str">
        <f t="array" ref="Q1103">IF(A1103="", "", (IFNA(IF(A1103="", "", INDEX(UpdateSheet!$K:$K, MATCH(1, (UpdateSheet!$G:$G=MAXIFS(UpdateSheet!$G:$G, UpdateSheet!$H:$H, G1103, UpdateSheet!$I:$I, J1103, UpdateSheet!$G:$G, "&lt;=" &amp; D1103)) * (UpdateSheet!$H:$H=G1103) *(UpdateSheet!$I:$I=J1103), 0))), "")) +
(IFNA(IF(A1103="", "", INDEX(UpdateSheet!$O:$O, MATCH(1, (UpdateSheet!$G:$G=MAXIFS(UpdateSheet!$G:$G, UpdateSheet!$M:$M, K1103,UpdateSheet!$N:$N, N1103, UpdateSheet!$G:$G, "&lt;=" &amp; D1103)) * (UpdateSheet!$M:$M=K1103) *(UpdateSheet!$N:$N=N1103), 0))), ""))
)
</f>
        <v/>
      </c>
      <c r="R1103" s="81" t="s">
        <v>97</v>
      </c>
      <c r="S1103" s="63" t="str">
        <f t="shared" si="91"/>
        <v/>
      </c>
      <c r="T1103" s="87"/>
      <c r="U1103" s="84" t="s">
        <v>97</v>
      </c>
      <c r="V1103" s="84" t="s">
        <v>97</v>
      </c>
      <c r="W1103" s="85" t="b">
        <f t="shared" si="1"/>
        <v>0</v>
      </c>
      <c r="X1103" s="63"/>
      <c r="Y1103" s="63"/>
      <c r="Z1103" s="63"/>
    </row>
    <row r="1104">
      <c r="A1104" s="75"/>
      <c r="B1104" s="94"/>
      <c r="C1104" s="75"/>
      <c r="D1104" s="76"/>
      <c r="E1104" s="75" t="s">
        <v>97</v>
      </c>
      <c r="F1104" s="75" t="s">
        <v>97</v>
      </c>
      <c r="G1104" s="77"/>
      <c r="H1104" s="77"/>
      <c r="I1104" s="80"/>
      <c r="J1104" s="77" t="s">
        <v>97</v>
      </c>
      <c r="K1104" s="79" t="s">
        <v>97</v>
      </c>
      <c r="L1104" s="79"/>
      <c r="M1104" s="80"/>
      <c r="N1104" s="79" t="s">
        <v>97</v>
      </c>
      <c r="O1104" s="81" t="str">
        <f t="array" ref="O1104">IF(A1104="", "", (IFNA(IF(A1104="", "", INDEX(UpdateSheet!$L:$L, MATCH(1, (UpdateSheet!$G:$G=MAXIFS(UpdateSheet!$G:$G, UpdateSheet!$H:$H, G1104, UpdateSheet!$G:$G, "&lt;=" &amp; D1104)) * (UpdateSheet!$H:$H=G1104), 0))), "") * J1104) +
(IFNA(IF(A1104="", "", INDEX(UpdateSheet!$P:$P, MATCH(1, (UpdateSheet!$G:$G=MAXIFS(UpdateSheet!$G:$G, UpdateSheet!$M:$M, K1104, UpdateSheet!$G:$G, "&lt;=" &amp; D1104)) * (UpdateSheet!$M:$M=K1104), 0))), "") * N1104)
)
</f>
        <v/>
      </c>
      <c r="P1104" s="86"/>
      <c r="Q1104" s="82" t="str">
        <f t="array" ref="Q1104">IF(A1104="", "", (IFNA(IF(A1104="", "", INDEX(UpdateSheet!$K:$K, MATCH(1, (UpdateSheet!$G:$G=MAXIFS(UpdateSheet!$G:$G, UpdateSheet!$H:$H, G1104, UpdateSheet!$I:$I, J1104, UpdateSheet!$G:$G, "&lt;=" &amp; D1104)) * (UpdateSheet!$H:$H=G1104) *(UpdateSheet!$I:$I=J1104), 0))), "")) +
(IFNA(IF(A1104="", "", INDEX(UpdateSheet!$O:$O, MATCH(1, (UpdateSheet!$G:$G=MAXIFS(UpdateSheet!$G:$G, UpdateSheet!$M:$M, K1104,UpdateSheet!$N:$N, N1104, UpdateSheet!$G:$G, "&lt;=" &amp; D1104)) * (UpdateSheet!$M:$M=K1104) *(UpdateSheet!$N:$N=N1104), 0))), ""))
)
</f>
        <v/>
      </c>
      <c r="R1104" s="81" t="s">
        <v>97</v>
      </c>
      <c r="S1104" s="63" t="str">
        <f t="shared" si="91"/>
        <v/>
      </c>
      <c r="T1104" s="87"/>
      <c r="U1104" s="84" t="s">
        <v>97</v>
      </c>
      <c r="V1104" s="84" t="s">
        <v>97</v>
      </c>
      <c r="W1104" s="85" t="b">
        <f t="shared" si="1"/>
        <v>0</v>
      </c>
      <c r="X1104" s="63"/>
      <c r="Y1104" s="63"/>
      <c r="Z1104" s="63"/>
    </row>
    <row r="1105">
      <c r="A1105" s="75"/>
      <c r="B1105" s="94"/>
      <c r="C1105" s="75"/>
      <c r="D1105" s="76"/>
      <c r="E1105" s="75" t="s">
        <v>97</v>
      </c>
      <c r="F1105" s="75" t="s">
        <v>97</v>
      </c>
      <c r="G1105" s="77"/>
      <c r="H1105" s="77"/>
      <c r="I1105" s="80"/>
      <c r="J1105" s="77" t="s">
        <v>97</v>
      </c>
      <c r="K1105" s="79" t="s">
        <v>97</v>
      </c>
      <c r="L1105" s="79"/>
      <c r="M1105" s="80"/>
      <c r="N1105" s="79" t="s">
        <v>97</v>
      </c>
      <c r="O1105" s="81" t="str">
        <f t="array" ref="O1105">IF(A1105="", "", (IFNA(IF(A1105="", "", INDEX(UpdateSheet!$L:$L, MATCH(1, (UpdateSheet!$G:$G=MAXIFS(UpdateSheet!$G:$G, UpdateSheet!$H:$H, G1105, UpdateSheet!$G:$G, "&lt;=" &amp; D1105)) * (UpdateSheet!$H:$H=G1105), 0))), "") * J1105) +
(IFNA(IF(A1105="", "", INDEX(UpdateSheet!$P:$P, MATCH(1, (UpdateSheet!$G:$G=MAXIFS(UpdateSheet!$G:$G, UpdateSheet!$M:$M, K1105, UpdateSheet!$G:$G, "&lt;=" &amp; D1105)) * (UpdateSheet!$M:$M=K1105), 0))), "") * N1105)
)
</f>
        <v/>
      </c>
      <c r="P1105" s="86"/>
      <c r="Q1105" s="82" t="str">
        <f t="array" ref="Q1105">IF(A1105="", "", (IFNA(IF(A1105="", "", INDEX(UpdateSheet!$K:$K, MATCH(1, (UpdateSheet!$G:$G=MAXIFS(UpdateSheet!$G:$G, UpdateSheet!$H:$H, G1105, UpdateSheet!$I:$I, J1105, UpdateSheet!$G:$G, "&lt;=" &amp; D1105)) * (UpdateSheet!$H:$H=G1105) *(UpdateSheet!$I:$I=J1105), 0))), "")) +
(IFNA(IF(A1105="", "", INDEX(UpdateSheet!$O:$O, MATCH(1, (UpdateSheet!$G:$G=MAXIFS(UpdateSheet!$G:$G, UpdateSheet!$M:$M, K1105,UpdateSheet!$N:$N, N1105, UpdateSheet!$G:$G, "&lt;=" &amp; D1105)) * (UpdateSheet!$M:$M=K1105) *(UpdateSheet!$N:$N=N1105), 0))), ""))
)
</f>
        <v/>
      </c>
      <c r="R1105" s="81" t="s">
        <v>97</v>
      </c>
      <c r="S1105" s="63" t="str">
        <f t="shared" si="91"/>
        <v/>
      </c>
      <c r="T1105" s="87"/>
      <c r="U1105" s="84" t="s">
        <v>97</v>
      </c>
      <c r="V1105" s="84" t="s">
        <v>97</v>
      </c>
      <c r="W1105" s="85" t="b">
        <f t="shared" si="1"/>
        <v>0</v>
      </c>
      <c r="X1105" s="63"/>
      <c r="Y1105" s="63"/>
      <c r="Z1105" s="63"/>
    </row>
    <row r="1106">
      <c r="A1106" s="75"/>
      <c r="B1106" s="94"/>
      <c r="C1106" s="75"/>
      <c r="D1106" s="76"/>
      <c r="E1106" s="75" t="s">
        <v>97</v>
      </c>
      <c r="F1106" s="75" t="s">
        <v>97</v>
      </c>
      <c r="G1106" s="77"/>
      <c r="H1106" s="77"/>
      <c r="I1106" s="80"/>
      <c r="J1106" s="77" t="s">
        <v>97</v>
      </c>
      <c r="K1106" s="79" t="s">
        <v>97</v>
      </c>
      <c r="L1106" s="79"/>
      <c r="M1106" s="80"/>
      <c r="N1106" s="79" t="s">
        <v>97</v>
      </c>
      <c r="O1106" s="81" t="str">
        <f t="array" ref="O1106">IF(A1106="", "", (IFNA(IF(A1106="", "", INDEX(UpdateSheet!$L:$L, MATCH(1, (UpdateSheet!$G:$G=MAXIFS(UpdateSheet!$G:$G, UpdateSheet!$H:$H, G1106, UpdateSheet!$G:$G, "&lt;=" &amp; D1106)) * (UpdateSheet!$H:$H=G1106), 0))), "") * J1106) +
(IFNA(IF(A1106="", "", INDEX(UpdateSheet!$P:$P, MATCH(1, (UpdateSheet!$G:$G=MAXIFS(UpdateSheet!$G:$G, UpdateSheet!$M:$M, K1106, UpdateSheet!$G:$G, "&lt;=" &amp; D1106)) * (UpdateSheet!$M:$M=K1106), 0))), "") * N1106)
)
</f>
        <v/>
      </c>
      <c r="P1106" s="86"/>
      <c r="Q1106" s="82" t="str">
        <f t="array" ref="Q1106">IF(A1106="", "", (IFNA(IF(A1106="", "", INDEX(UpdateSheet!$K:$K, MATCH(1, (UpdateSheet!$G:$G=MAXIFS(UpdateSheet!$G:$G, UpdateSheet!$H:$H, G1106, UpdateSheet!$I:$I, J1106, UpdateSheet!$G:$G, "&lt;=" &amp; D1106)) * (UpdateSheet!$H:$H=G1106) *(UpdateSheet!$I:$I=J1106), 0))), "")) +
(IFNA(IF(A1106="", "", INDEX(UpdateSheet!$O:$O, MATCH(1, (UpdateSheet!$G:$G=MAXIFS(UpdateSheet!$G:$G, UpdateSheet!$M:$M, K1106,UpdateSheet!$N:$N, N1106, UpdateSheet!$G:$G, "&lt;=" &amp; D1106)) * (UpdateSheet!$M:$M=K1106) *(UpdateSheet!$N:$N=N1106), 0))), ""))
)
</f>
        <v/>
      </c>
      <c r="R1106" s="81" t="s">
        <v>97</v>
      </c>
      <c r="S1106" s="63" t="str">
        <f t="shared" si="91"/>
        <v/>
      </c>
      <c r="T1106" s="87"/>
      <c r="U1106" s="84" t="s">
        <v>97</v>
      </c>
      <c r="V1106" s="84" t="s">
        <v>97</v>
      </c>
      <c r="W1106" s="85" t="b">
        <f t="shared" si="1"/>
        <v>0</v>
      </c>
      <c r="X1106" s="63"/>
      <c r="Y1106" s="63"/>
      <c r="Z1106" s="63"/>
    </row>
    <row r="1107">
      <c r="A1107" s="75"/>
      <c r="B1107" s="94"/>
      <c r="C1107" s="75"/>
      <c r="D1107" s="76"/>
      <c r="E1107" s="75" t="s">
        <v>97</v>
      </c>
      <c r="F1107" s="75" t="s">
        <v>97</v>
      </c>
      <c r="G1107" s="77"/>
      <c r="H1107" s="77"/>
      <c r="I1107" s="80"/>
      <c r="J1107" s="77" t="s">
        <v>97</v>
      </c>
      <c r="K1107" s="79" t="s">
        <v>97</v>
      </c>
      <c r="L1107" s="79"/>
      <c r="M1107" s="80"/>
      <c r="N1107" s="79" t="s">
        <v>97</v>
      </c>
      <c r="O1107" s="81" t="str">
        <f t="array" ref="O1107">IF(A1107="", "", (IFNA(IF(A1107="", "", INDEX(UpdateSheet!$L:$L, MATCH(1, (UpdateSheet!$G:$G=MAXIFS(UpdateSheet!$G:$G, UpdateSheet!$H:$H, G1107, UpdateSheet!$G:$G, "&lt;=" &amp; D1107)) * (UpdateSheet!$H:$H=G1107), 0))), "") * J1107) +
(IFNA(IF(A1107="", "", INDEX(UpdateSheet!$P:$P, MATCH(1, (UpdateSheet!$G:$G=MAXIFS(UpdateSheet!$G:$G, UpdateSheet!$M:$M, K1107, UpdateSheet!$G:$G, "&lt;=" &amp; D1107)) * (UpdateSheet!$M:$M=K1107), 0))), "") * N1107)
)
</f>
        <v/>
      </c>
      <c r="P1107" s="86"/>
      <c r="Q1107" s="82" t="str">
        <f t="array" ref="Q1107">IF(A1107="", "", (IFNA(IF(A1107="", "", INDEX(UpdateSheet!$K:$K, MATCH(1, (UpdateSheet!$G:$G=MAXIFS(UpdateSheet!$G:$G, UpdateSheet!$H:$H, G1107, UpdateSheet!$I:$I, J1107, UpdateSheet!$G:$G, "&lt;=" &amp; D1107)) * (UpdateSheet!$H:$H=G1107) *(UpdateSheet!$I:$I=J1107), 0))), "")) +
(IFNA(IF(A1107="", "", INDEX(UpdateSheet!$O:$O, MATCH(1, (UpdateSheet!$G:$G=MAXIFS(UpdateSheet!$G:$G, UpdateSheet!$M:$M, K1107,UpdateSheet!$N:$N, N1107, UpdateSheet!$G:$G, "&lt;=" &amp; D1107)) * (UpdateSheet!$M:$M=K1107) *(UpdateSheet!$N:$N=N1107), 0))), ""))
)
</f>
        <v/>
      </c>
      <c r="R1107" s="81" t="s">
        <v>97</v>
      </c>
      <c r="S1107" s="63" t="str">
        <f t="shared" si="91"/>
        <v/>
      </c>
      <c r="T1107" s="87"/>
      <c r="U1107" s="84" t="s">
        <v>97</v>
      </c>
      <c r="V1107" s="84" t="s">
        <v>97</v>
      </c>
      <c r="W1107" s="85" t="b">
        <f t="shared" si="1"/>
        <v>0</v>
      </c>
      <c r="X1107" s="63"/>
      <c r="Y1107" s="63"/>
      <c r="Z1107" s="63"/>
    </row>
    <row r="1108">
      <c r="A1108" s="75"/>
      <c r="B1108" s="94"/>
      <c r="C1108" s="75"/>
      <c r="D1108" s="76"/>
      <c r="E1108" s="75" t="s">
        <v>97</v>
      </c>
      <c r="F1108" s="75" t="s">
        <v>97</v>
      </c>
      <c r="G1108" s="77"/>
      <c r="H1108" s="77"/>
      <c r="I1108" s="80"/>
      <c r="J1108" s="77" t="s">
        <v>97</v>
      </c>
      <c r="K1108" s="79" t="s">
        <v>97</v>
      </c>
      <c r="L1108" s="79"/>
      <c r="M1108" s="80"/>
      <c r="N1108" s="79" t="s">
        <v>97</v>
      </c>
      <c r="O1108" s="81" t="str">
        <f t="array" ref="O1108">IF(A1108="", "", (IFNA(IF(A1108="", "", INDEX(UpdateSheet!$L:$L, MATCH(1, (UpdateSheet!$G:$G=MAXIFS(UpdateSheet!$G:$G, UpdateSheet!$H:$H, G1108, UpdateSheet!$G:$G, "&lt;=" &amp; D1108)) * (UpdateSheet!$H:$H=G1108), 0))), "") * J1108) +
(IFNA(IF(A1108="", "", INDEX(UpdateSheet!$P:$P, MATCH(1, (UpdateSheet!$G:$G=MAXIFS(UpdateSheet!$G:$G, UpdateSheet!$M:$M, K1108, UpdateSheet!$G:$G, "&lt;=" &amp; D1108)) * (UpdateSheet!$M:$M=K1108), 0))), "") * N1108)
)
</f>
        <v/>
      </c>
      <c r="P1108" s="86"/>
      <c r="Q1108" s="82" t="str">
        <f t="array" ref="Q1108">IF(A1108="", "", (IFNA(IF(A1108="", "", INDEX(UpdateSheet!$K:$K, MATCH(1, (UpdateSheet!$G:$G=MAXIFS(UpdateSheet!$G:$G, UpdateSheet!$H:$H, G1108, UpdateSheet!$I:$I, J1108, UpdateSheet!$G:$G, "&lt;=" &amp; D1108)) * (UpdateSheet!$H:$H=G1108) *(UpdateSheet!$I:$I=J1108), 0))), "")) +
(IFNA(IF(A1108="", "", INDEX(UpdateSheet!$O:$O, MATCH(1, (UpdateSheet!$G:$G=MAXIFS(UpdateSheet!$G:$G, UpdateSheet!$M:$M, K1108,UpdateSheet!$N:$N, N1108, UpdateSheet!$G:$G, "&lt;=" &amp; D1108)) * (UpdateSheet!$M:$M=K1108) *(UpdateSheet!$N:$N=N1108), 0))), ""))
)
</f>
        <v/>
      </c>
      <c r="R1108" s="81" t="s">
        <v>97</v>
      </c>
      <c r="S1108" s="63" t="str">
        <f t="shared" si="91"/>
        <v/>
      </c>
      <c r="T1108" s="87"/>
      <c r="U1108" s="84" t="s">
        <v>97</v>
      </c>
      <c r="V1108" s="84" t="s">
        <v>97</v>
      </c>
      <c r="W1108" s="85" t="b">
        <f t="shared" si="1"/>
        <v>0</v>
      </c>
      <c r="X1108" s="63"/>
      <c r="Y1108" s="63"/>
      <c r="Z1108" s="63"/>
    </row>
    <row r="1109">
      <c r="A1109" s="75"/>
      <c r="B1109" s="94"/>
      <c r="C1109" s="75"/>
      <c r="D1109" s="76"/>
      <c r="E1109" s="75" t="s">
        <v>97</v>
      </c>
      <c r="F1109" s="75" t="s">
        <v>97</v>
      </c>
      <c r="G1109" s="77"/>
      <c r="H1109" s="77"/>
      <c r="I1109" s="80"/>
      <c r="J1109" s="77" t="s">
        <v>97</v>
      </c>
      <c r="K1109" s="79" t="s">
        <v>97</v>
      </c>
      <c r="L1109" s="79"/>
      <c r="M1109" s="80"/>
      <c r="N1109" s="79" t="s">
        <v>97</v>
      </c>
      <c r="O1109" s="81" t="str">
        <f t="array" ref="O1109">IF(A1109="", "", (IFNA(IF(A1109="", "", INDEX(UpdateSheet!$L:$L, MATCH(1, (UpdateSheet!$G:$G=MAXIFS(UpdateSheet!$G:$G, UpdateSheet!$H:$H, G1109, UpdateSheet!$G:$G, "&lt;=" &amp; D1109)) * (UpdateSheet!$H:$H=G1109), 0))), "") * J1109) +
(IFNA(IF(A1109="", "", INDEX(UpdateSheet!$P:$P, MATCH(1, (UpdateSheet!$G:$G=MAXIFS(UpdateSheet!$G:$G, UpdateSheet!$M:$M, K1109, UpdateSheet!$G:$G, "&lt;=" &amp; D1109)) * (UpdateSheet!$M:$M=K1109), 0))), "") * N1109)
)
</f>
        <v/>
      </c>
      <c r="P1109" s="86"/>
      <c r="Q1109" s="82" t="str">
        <f t="array" ref="Q1109">IF(A1109="", "", (IFNA(IF(A1109="", "", INDEX(UpdateSheet!$K:$K, MATCH(1, (UpdateSheet!$G:$G=MAXIFS(UpdateSheet!$G:$G, UpdateSheet!$H:$H, G1109, UpdateSheet!$I:$I, J1109, UpdateSheet!$G:$G, "&lt;=" &amp; D1109)) * (UpdateSheet!$H:$H=G1109) *(UpdateSheet!$I:$I=J1109), 0))), "")) +
(IFNA(IF(A1109="", "", INDEX(UpdateSheet!$O:$O, MATCH(1, (UpdateSheet!$G:$G=MAXIFS(UpdateSheet!$G:$G, UpdateSheet!$M:$M, K1109,UpdateSheet!$N:$N, N1109, UpdateSheet!$G:$G, "&lt;=" &amp; D1109)) * (UpdateSheet!$M:$M=K1109) *(UpdateSheet!$N:$N=N1109), 0))), ""))
)
</f>
        <v/>
      </c>
      <c r="R1109" s="81" t="s">
        <v>97</v>
      </c>
      <c r="S1109" s="63" t="str">
        <f t="shared" si="91"/>
        <v/>
      </c>
      <c r="T1109" s="87"/>
      <c r="U1109" s="84" t="s">
        <v>97</v>
      </c>
      <c r="V1109" s="84" t="s">
        <v>97</v>
      </c>
      <c r="W1109" s="85" t="b">
        <f t="shared" si="1"/>
        <v>0</v>
      </c>
      <c r="X1109" s="63"/>
      <c r="Y1109" s="63"/>
      <c r="Z1109" s="63"/>
    </row>
    <row r="1110">
      <c r="A1110" s="75"/>
      <c r="B1110" s="94"/>
      <c r="C1110" s="75"/>
      <c r="D1110" s="76"/>
      <c r="E1110" s="75" t="s">
        <v>97</v>
      </c>
      <c r="F1110" s="75" t="s">
        <v>97</v>
      </c>
      <c r="G1110" s="77"/>
      <c r="H1110" s="77"/>
      <c r="I1110" s="80"/>
      <c r="J1110" s="77" t="s">
        <v>97</v>
      </c>
      <c r="K1110" s="79" t="s">
        <v>97</v>
      </c>
      <c r="L1110" s="79"/>
      <c r="M1110" s="80"/>
      <c r="N1110" s="79" t="s">
        <v>97</v>
      </c>
      <c r="O1110" s="81" t="str">
        <f t="array" ref="O1110">IF(A1110="", "", (IFNA(IF(A1110="", "", INDEX(UpdateSheet!$L:$L, MATCH(1, (UpdateSheet!$G:$G=MAXIFS(UpdateSheet!$G:$G, UpdateSheet!$H:$H, G1110, UpdateSheet!$G:$G, "&lt;=" &amp; D1110)) * (UpdateSheet!$H:$H=G1110), 0))), "") * J1110) +
(IFNA(IF(A1110="", "", INDEX(UpdateSheet!$P:$P, MATCH(1, (UpdateSheet!$G:$G=MAXIFS(UpdateSheet!$G:$G, UpdateSheet!$M:$M, K1110, UpdateSheet!$G:$G, "&lt;=" &amp; D1110)) * (UpdateSheet!$M:$M=K1110), 0))), "") * N1110)
)
</f>
        <v/>
      </c>
      <c r="P1110" s="86"/>
      <c r="Q1110" s="82" t="str">
        <f t="array" ref="Q1110">IF(A1110="", "", (IFNA(IF(A1110="", "", INDEX(UpdateSheet!$K:$K, MATCH(1, (UpdateSheet!$G:$G=MAXIFS(UpdateSheet!$G:$G, UpdateSheet!$H:$H, G1110, UpdateSheet!$I:$I, J1110, UpdateSheet!$G:$G, "&lt;=" &amp; D1110)) * (UpdateSheet!$H:$H=G1110) *(UpdateSheet!$I:$I=J1110), 0))), "")) +
(IFNA(IF(A1110="", "", INDEX(UpdateSheet!$O:$O, MATCH(1, (UpdateSheet!$G:$G=MAXIFS(UpdateSheet!$G:$G, UpdateSheet!$M:$M, K1110,UpdateSheet!$N:$N, N1110, UpdateSheet!$G:$G, "&lt;=" &amp; D1110)) * (UpdateSheet!$M:$M=K1110) *(UpdateSheet!$N:$N=N1110), 0))), ""))
)
</f>
        <v/>
      </c>
      <c r="R1110" s="81" t="s">
        <v>97</v>
      </c>
      <c r="S1110" s="63" t="str">
        <f t="shared" si="91"/>
        <v/>
      </c>
      <c r="T1110" s="87"/>
      <c r="U1110" s="84" t="s">
        <v>97</v>
      </c>
      <c r="V1110" s="84" t="s">
        <v>97</v>
      </c>
      <c r="W1110" s="85" t="b">
        <f t="shared" si="1"/>
        <v>0</v>
      </c>
      <c r="X1110" s="63"/>
      <c r="Y1110" s="63"/>
      <c r="Z1110" s="63"/>
    </row>
    <row r="1111">
      <c r="A1111" s="75"/>
      <c r="B1111" s="94"/>
      <c r="C1111" s="75"/>
      <c r="D1111" s="76"/>
      <c r="E1111" s="75" t="s">
        <v>97</v>
      </c>
      <c r="F1111" s="75" t="s">
        <v>97</v>
      </c>
      <c r="G1111" s="77"/>
      <c r="H1111" s="77"/>
      <c r="I1111" s="80"/>
      <c r="J1111" s="77" t="s">
        <v>97</v>
      </c>
      <c r="K1111" s="79" t="s">
        <v>97</v>
      </c>
      <c r="L1111" s="79"/>
      <c r="M1111" s="80"/>
      <c r="N1111" s="79" t="s">
        <v>97</v>
      </c>
      <c r="O1111" s="81" t="str">
        <f t="array" ref="O1111">IF(A1111="", "", (IFNA(IF(A1111="", "", INDEX(UpdateSheet!$L:$L, MATCH(1, (UpdateSheet!$G:$G=MAXIFS(UpdateSheet!$G:$G, UpdateSheet!$H:$H, G1111, UpdateSheet!$G:$G, "&lt;=" &amp; D1111)) * (UpdateSheet!$H:$H=G1111), 0))), "") * J1111) +
(IFNA(IF(A1111="", "", INDEX(UpdateSheet!$P:$P, MATCH(1, (UpdateSheet!$G:$G=MAXIFS(UpdateSheet!$G:$G, UpdateSheet!$M:$M, K1111, UpdateSheet!$G:$G, "&lt;=" &amp; D1111)) * (UpdateSheet!$M:$M=K1111), 0))), "") * N1111)
)
</f>
        <v/>
      </c>
      <c r="P1111" s="86"/>
      <c r="Q1111" s="82" t="str">
        <f t="array" ref="Q1111">IF(A1111="", "", (IFNA(IF(A1111="", "", INDEX(UpdateSheet!$K:$K, MATCH(1, (UpdateSheet!$G:$G=MAXIFS(UpdateSheet!$G:$G, UpdateSheet!$H:$H, G1111, UpdateSheet!$I:$I, J1111, UpdateSheet!$G:$G, "&lt;=" &amp; D1111)) * (UpdateSheet!$H:$H=G1111) *(UpdateSheet!$I:$I=J1111), 0))), "")) +
(IFNA(IF(A1111="", "", INDEX(UpdateSheet!$O:$O, MATCH(1, (UpdateSheet!$G:$G=MAXIFS(UpdateSheet!$G:$G, UpdateSheet!$M:$M, K1111,UpdateSheet!$N:$N, N1111, UpdateSheet!$G:$G, "&lt;=" &amp; D1111)) * (UpdateSheet!$M:$M=K1111) *(UpdateSheet!$N:$N=N1111), 0))), ""))
)
</f>
        <v/>
      </c>
      <c r="R1111" s="81" t="s">
        <v>97</v>
      </c>
      <c r="S1111" s="63" t="str">
        <f t="shared" si="91"/>
        <v/>
      </c>
      <c r="T1111" s="87"/>
      <c r="U1111" s="84" t="s">
        <v>97</v>
      </c>
      <c r="V1111" s="84" t="s">
        <v>97</v>
      </c>
      <c r="W1111" s="85" t="b">
        <f t="shared" si="1"/>
        <v>0</v>
      </c>
      <c r="X1111" s="63"/>
      <c r="Y1111" s="63"/>
      <c r="Z1111" s="63"/>
    </row>
    <row r="1112">
      <c r="A1112" s="75"/>
      <c r="B1112" s="94"/>
      <c r="C1112" s="75"/>
      <c r="D1112" s="76"/>
      <c r="E1112" s="75" t="s">
        <v>97</v>
      </c>
      <c r="F1112" s="75" t="s">
        <v>97</v>
      </c>
      <c r="G1112" s="77"/>
      <c r="H1112" s="77"/>
      <c r="I1112" s="80"/>
      <c r="J1112" s="77" t="s">
        <v>97</v>
      </c>
      <c r="K1112" s="79" t="s">
        <v>97</v>
      </c>
      <c r="L1112" s="79"/>
      <c r="M1112" s="80"/>
      <c r="N1112" s="79" t="s">
        <v>97</v>
      </c>
      <c r="O1112" s="81" t="str">
        <f t="array" ref="O1112">IF(A1112="", "", (IFNA(IF(A1112="", "", INDEX(UpdateSheet!$L:$L, MATCH(1, (UpdateSheet!$G:$G=MAXIFS(UpdateSheet!$G:$G, UpdateSheet!$H:$H, G1112, UpdateSheet!$G:$G, "&lt;=" &amp; D1112)) * (UpdateSheet!$H:$H=G1112), 0))), "") * J1112) +
(IFNA(IF(A1112="", "", INDEX(UpdateSheet!$P:$P, MATCH(1, (UpdateSheet!$G:$G=MAXIFS(UpdateSheet!$G:$G, UpdateSheet!$M:$M, K1112, UpdateSheet!$G:$G, "&lt;=" &amp; D1112)) * (UpdateSheet!$M:$M=K1112), 0))), "") * N1112)
)
</f>
        <v/>
      </c>
      <c r="P1112" s="86"/>
      <c r="Q1112" s="82" t="str">
        <f t="array" ref="Q1112">IF(A1112="", "", (IFNA(IF(A1112="", "", INDEX(UpdateSheet!$K:$K, MATCH(1, (UpdateSheet!$G:$G=MAXIFS(UpdateSheet!$G:$G, UpdateSheet!$H:$H, G1112, UpdateSheet!$I:$I, J1112, UpdateSheet!$G:$G, "&lt;=" &amp; D1112)) * (UpdateSheet!$H:$H=G1112) *(UpdateSheet!$I:$I=J1112), 0))), "")) +
(IFNA(IF(A1112="", "", INDEX(UpdateSheet!$O:$O, MATCH(1, (UpdateSheet!$G:$G=MAXIFS(UpdateSheet!$G:$G, UpdateSheet!$M:$M, K1112,UpdateSheet!$N:$N, N1112, UpdateSheet!$G:$G, "&lt;=" &amp; D1112)) * (UpdateSheet!$M:$M=K1112) *(UpdateSheet!$N:$N=N1112), 0))), ""))
)
</f>
        <v/>
      </c>
      <c r="R1112" s="81" t="s">
        <v>97</v>
      </c>
      <c r="S1112" s="63" t="str">
        <f t="shared" si="91"/>
        <v/>
      </c>
      <c r="T1112" s="87"/>
      <c r="U1112" s="84" t="s">
        <v>97</v>
      </c>
      <c r="V1112" s="84" t="s">
        <v>97</v>
      </c>
      <c r="W1112" s="85" t="b">
        <f t="shared" si="1"/>
        <v>0</v>
      </c>
      <c r="X1112" s="63"/>
      <c r="Y1112" s="63"/>
      <c r="Z1112" s="63"/>
    </row>
    <row r="1113">
      <c r="A1113" s="75"/>
      <c r="B1113" s="94"/>
      <c r="C1113" s="75"/>
      <c r="D1113" s="76"/>
      <c r="E1113" s="75" t="s">
        <v>97</v>
      </c>
      <c r="F1113" s="75" t="s">
        <v>97</v>
      </c>
      <c r="G1113" s="77"/>
      <c r="H1113" s="77"/>
      <c r="I1113" s="80"/>
      <c r="J1113" s="77" t="s">
        <v>97</v>
      </c>
      <c r="K1113" s="79" t="s">
        <v>97</v>
      </c>
      <c r="L1113" s="79"/>
      <c r="M1113" s="80"/>
      <c r="N1113" s="79" t="s">
        <v>97</v>
      </c>
      <c r="O1113" s="81" t="str">
        <f t="array" ref="O1113">IF(A1113="", "", (IFNA(IF(A1113="", "", INDEX(UpdateSheet!$L:$L, MATCH(1, (UpdateSheet!$G:$G=MAXIFS(UpdateSheet!$G:$G, UpdateSheet!$H:$H, G1113, UpdateSheet!$G:$G, "&lt;=" &amp; D1113)) * (UpdateSheet!$H:$H=G1113), 0))), "") * J1113) +
(IFNA(IF(A1113="", "", INDEX(UpdateSheet!$P:$P, MATCH(1, (UpdateSheet!$G:$G=MAXIFS(UpdateSheet!$G:$G, UpdateSheet!$M:$M, K1113, UpdateSheet!$G:$G, "&lt;=" &amp; D1113)) * (UpdateSheet!$M:$M=K1113), 0))), "") * N1113)
)
</f>
        <v/>
      </c>
      <c r="P1113" s="86"/>
      <c r="Q1113" s="82" t="str">
        <f t="array" ref="Q1113">IF(A1113="", "", (IFNA(IF(A1113="", "", INDEX(UpdateSheet!$K:$K, MATCH(1, (UpdateSheet!$G:$G=MAXIFS(UpdateSheet!$G:$G, UpdateSheet!$H:$H, G1113, UpdateSheet!$I:$I, J1113, UpdateSheet!$G:$G, "&lt;=" &amp; D1113)) * (UpdateSheet!$H:$H=G1113) *(UpdateSheet!$I:$I=J1113), 0))), "")) +
(IFNA(IF(A1113="", "", INDEX(UpdateSheet!$O:$O, MATCH(1, (UpdateSheet!$G:$G=MAXIFS(UpdateSheet!$G:$G, UpdateSheet!$M:$M, K1113,UpdateSheet!$N:$N, N1113, UpdateSheet!$G:$G, "&lt;=" &amp; D1113)) * (UpdateSheet!$M:$M=K1113) *(UpdateSheet!$N:$N=N1113), 0))), ""))
)
</f>
        <v/>
      </c>
      <c r="R1113" s="81" t="s">
        <v>97</v>
      </c>
      <c r="S1113" s="63" t="str">
        <f t="shared" si="91"/>
        <v/>
      </c>
      <c r="T1113" s="87"/>
      <c r="U1113" s="84" t="s">
        <v>97</v>
      </c>
      <c r="V1113" s="84" t="s">
        <v>97</v>
      </c>
      <c r="W1113" s="85" t="b">
        <f t="shared" si="1"/>
        <v>0</v>
      </c>
      <c r="X1113" s="63"/>
      <c r="Y1113" s="63"/>
      <c r="Z1113" s="63"/>
    </row>
    <row r="1114">
      <c r="A1114" s="75"/>
      <c r="B1114" s="94"/>
      <c r="C1114" s="75"/>
      <c r="D1114" s="76"/>
      <c r="E1114" s="75" t="s">
        <v>97</v>
      </c>
      <c r="F1114" s="75" t="s">
        <v>97</v>
      </c>
      <c r="G1114" s="77"/>
      <c r="H1114" s="77"/>
      <c r="I1114" s="80"/>
      <c r="J1114" s="77" t="s">
        <v>97</v>
      </c>
      <c r="K1114" s="79" t="s">
        <v>97</v>
      </c>
      <c r="L1114" s="79"/>
      <c r="M1114" s="80"/>
      <c r="N1114" s="79" t="s">
        <v>97</v>
      </c>
      <c r="O1114" s="81" t="str">
        <f t="array" ref="O1114">IF(A1114="", "", (IFNA(IF(A1114="", "", INDEX(UpdateSheet!$L:$L, MATCH(1, (UpdateSheet!$G:$G=MAXIFS(UpdateSheet!$G:$G, UpdateSheet!$H:$H, G1114, UpdateSheet!$G:$G, "&lt;=" &amp; D1114)) * (UpdateSheet!$H:$H=G1114), 0))), "") * J1114) +
(IFNA(IF(A1114="", "", INDEX(UpdateSheet!$P:$P, MATCH(1, (UpdateSheet!$G:$G=MAXIFS(UpdateSheet!$G:$G, UpdateSheet!$M:$M, K1114, UpdateSheet!$G:$G, "&lt;=" &amp; D1114)) * (UpdateSheet!$M:$M=K1114), 0))), "") * N1114)
)
</f>
        <v/>
      </c>
      <c r="P1114" s="86"/>
      <c r="Q1114" s="82" t="str">
        <f t="array" ref="Q1114">IF(A1114="", "", (IFNA(IF(A1114="", "", INDEX(UpdateSheet!$K:$K, MATCH(1, (UpdateSheet!$G:$G=MAXIFS(UpdateSheet!$G:$G, UpdateSheet!$H:$H, G1114, UpdateSheet!$I:$I, J1114, UpdateSheet!$G:$G, "&lt;=" &amp; D1114)) * (UpdateSheet!$H:$H=G1114) *(UpdateSheet!$I:$I=J1114), 0))), "")) +
(IFNA(IF(A1114="", "", INDEX(UpdateSheet!$O:$O, MATCH(1, (UpdateSheet!$G:$G=MAXIFS(UpdateSheet!$G:$G, UpdateSheet!$M:$M, K1114,UpdateSheet!$N:$N, N1114, UpdateSheet!$G:$G, "&lt;=" &amp; D1114)) * (UpdateSheet!$M:$M=K1114) *(UpdateSheet!$N:$N=N1114), 0))), ""))
)
</f>
        <v/>
      </c>
      <c r="R1114" s="81" t="s">
        <v>97</v>
      </c>
      <c r="S1114" s="63" t="str">
        <f t="shared" si="91"/>
        <v/>
      </c>
      <c r="T1114" s="87"/>
      <c r="U1114" s="84" t="s">
        <v>97</v>
      </c>
      <c r="V1114" s="84" t="s">
        <v>97</v>
      </c>
      <c r="W1114" s="85" t="b">
        <f t="shared" si="1"/>
        <v>0</v>
      </c>
      <c r="X1114" s="63"/>
      <c r="Y1114" s="63"/>
      <c r="Z1114" s="63"/>
    </row>
    <row r="1115">
      <c r="A1115" s="75"/>
      <c r="B1115" s="94"/>
      <c r="C1115" s="75"/>
      <c r="D1115" s="76"/>
      <c r="E1115" s="75" t="s">
        <v>97</v>
      </c>
      <c r="F1115" s="75" t="s">
        <v>97</v>
      </c>
      <c r="G1115" s="77"/>
      <c r="H1115" s="77"/>
      <c r="I1115" s="80"/>
      <c r="J1115" s="77" t="s">
        <v>97</v>
      </c>
      <c r="K1115" s="79" t="s">
        <v>97</v>
      </c>
      <c r="L1115" s="79"/>
      <c r="M1115" s="80"/>
      <c r="N1115" s="79" t="s">
        <v>97</v>
      </c>
      <c r="O1115" s="81" t="str">
        <f t="array" ref="O1115">IF(A1115="", "", (IFNA(IF(A1115="", "", INDEX(UpdateSheet!$L:$L, MATCH(1, (UpdateSheet!$G:$G=MAXIFS(UpdateSheet!$G:$G, UpdateSheet!$H:$H, G1115, UpdateSheet!$G:$G, "&lt;=" &amp; D1115)) * (UpdateSheet!$H:$H=G1115), 0))), "") * J1115) +
(IFNA(IF(A1115="", "", INDEX(UpdateSheet!$P:$P, MATCH(1, (UpdateSheet!$G:$G=MAXIFS(UpdateSheet!$G:$G, UpdateSheet!$M:$M, K1115, UpdateSheet!$G:$G, "&lt;=" &amp; D1115)) * (UpdateSheet!$M:$M=K1115), 0))), "") * N1115)
)
</f>
        <v/>
      </c>
      <c r="P1115" s="86"/>
      <c r="Q1115" s="82" t="str">
        <f t="array" ref="Q1115">IF(A1115="", "", (IFNA(IF(A1115="", "", INDEX(UpdateSheet!$K:$K, MATCH(1, (UpdateSheet!$G:$G=MAXIFS(UpdateSheet!$G:$G, UpdateSheet!$H:$H, G1115, UpdateSheet!$I:$I, J1115, UpdateSheet!$G:$G, "&lt;=" &amp; D1115)) * (UpdateSheet!$H:$H=G1115) *(UpdateSheet!$I:$I=J1115), 0))), "")) +
(IFNA(IF(A1115="", "", INDEX(UpdateSheet!$O:$O, MATCH(1, (UpdateSheet!$G:$G=MAXIFS(UpdateSheet!$G:$G, UpdateSheet!$M:$M, K1115,UpdateSheet!$N:$N, N1115, UpdateSheet!$G:$G, "&lt;=" &amp; D1115)) * (UpdateSheet!$M:$M=K1115) *(UpdateSheet!$N:$N=N1115), 0))), ""))
)
</f>
        <v/>
      </c>
      <c r="R1115" s="81" t="s">
        <v>97</v>
      </c>
      <c r="S1115" s="63" t="str">
        <f t="shared" si="91"/>
        <v/>
      </c>
      <c r="T1115" s="87"/>
      <c r="U1115" s="84" t="s">
        <v>97</v>
      </c>
      <c r="V1115" s="84" t="s">
        <v>97</v>
      </c>
      <c r="W1115" s="85" t="b">
        <f t="shared" si="1"/>
        <v>0</v>
      </c>
      <c r="X1115" s="63"/>
      <c r="Y1115" s="63"/>
      <c r="Z1115" s="63"/>
    </row>
    <row r="1116">
      <c r="A1116" s="75"/>
      <c r="B1116" s="94"/>
      <c r="C1116" s="75"/>
      <c r="D1116" s="76"/>
      <c r="E1116" s="75" t="s">
        <v>97</v>
      </c>
      <c r="F1116" s="75" t="s">
        <v>97</v>
      </c>
      <c r="G1116" s="77"/>
      <c r="H1116" s="77"/>
      <c r="I1116" s="80"/>
      <c r="J1116" s="77" t="s">
        <v>97</v>
      </c>
      <c r="K1116" s="79" t="s">
        <v>97</v>
      </c>
      <c r="L1116" s="79"/>
      <c r="M1116" s="80"/>
      <c r="N1116" s="79" t="s">
        <v>97</v>
      </c>
      <c r="O1116" s="81" t="str">
        <f t="array" ref="O1116">IF(A1116="", "", (IFNA(IF(A1116="", "", INDEX(UpdateSheet!$L:$L, MATCH(1, (UpdateSheet!$G:$G=MAXIFS(UpdateSheet!$G:$G, UpdateSheet!$H:$H, G1116, UpdateSheet!$G:$G, "&lt;=" &amp; D1116)) * (UpdateSheet!$H:$H=G1116), 0))), "") * J1116) +
(IFNA(IF(A1116="", "", INDEX(UpdateSheet!$P:$P, MATCH(1, (UpdateSheet!$G:$G=MAXIFS(UpdateSheet!$G:$G, UpdateSheet!$M:$M, K1116, UpdateSheet!$G:$G, "&lt;=" &amp; D1116)) * (UpdateSheet!$M:$M=K1116), 0))), "") * N1116)
)
</f>
        <v/>
      </c>
      <c r="P1116" s="86"/>
      <c r="Q1116" s="82" t="str">
        <f t="array" ref="Q1116">IF(A1116="", "", (IFNA(IF(A1116="", "", INDEX(UpdateSheet!$K:$K, MATCH(1, (UpdateSheet!$G:$G=MAXIFS(UpdateSheet!$G:$G, UpdateSheet!$H:$H, G1116, UpdateSheet!$I:$I, J1116, UpdateSheet!$G:$G, "&lt;=" &amp; D1116)) * (UpdateSheet!$H:$H=G1116) *(UpdateSheet!$I:$I=J1116), 0))), "")) +
(IFNA(IF(A1116="", "", INDEX(UpdateSheet!$O:$O, MATCH(1, (UpdateSheet!$G:$G=MAXIFS(UpdateSheet!$G:$G, UpdateSheet!$M:$M, K1116,UpdateSheet!$N:$N, N1116, UpdateSheet!$G:$G, "&lt;=" &amp; D1116)) * (UpdateSheet!$M:$M=K1116) *(UpdateSheet!$N:$N=N1116), 0))), ""))
)
</f>
        <v/>
      </c>
      <c r="R1116" s="81" t="s">
        <v>97</v>
      </c>
      <c r="S1116" s="63" t="str">
        <f t="shared" si="91"/>
        <v/>
      </c>
      <c r="T1116" s="87"/>
      <c r="U1116" s="84" t="s">
        <v>97</v>
      </c>
      <c r="V1116" s="84" t="s">
        <v>97</v>
      </c>
      <c r="W1116" s="85" t="b">
        <f t="shared" si="1"/>
        <v>0</v>
      </c>
      <c r="X1116" s="63"/>
      <c r="Y1116" s="63"/>
      <c r="Z1116" s="63"/>
    </row>
    <row r="1117">
      <c r="A1117" s="75"/>
      <c r="B1117" s="94"/>
      <c r="C1117" s="75"/>
      <c r="D1117" s="76"/>
      <c r="E1117" s="75" t="s">
        <v>97</v>
      </c>
      <c r="F1117" s="75" t="s">
        <v>97</v>
      </c>
      <c r="G1117" s="77"/>
      <c r="H1117" s="77"/>
      <c r="I1117" s="80"/>
      <c r="J1117" s="77" t="s">
        <v>97</v>
      </c>
      <c r="K1117" s="79" t="s">
        <v>97</v>
      </c>
      <c r="L1117" s="79"/>
      <c r="M1117" s="80"/>
      <c r="N1117" s="79" t="s">
        <v>97</v>
      </c>
      <c r="O1117" s="81" t="str">
        <f t="array" ref="O1117">IF(A1117="", "", (IFNA(IF(A1117="", "", INDEX(UpdateSheet!$L:$L, MATCH(1, (UpdateSheet!$G:$G=MAXIFS(UpdateSheet!$G:$G, UpdateSheet!$H:$H, G1117, UpdateSheet!$G:$G, "&lt;=" &amp; D1117)) * (UpdateSheet!$H:$H=G1117), 0))), "") * J1117) +
(IFNA(IF(A1117="", "", INDEX(UpdateSheet!$P:$P, MATCH(1, (UpdateSheet!$G:$G=MAXIFS(UpdateSheet!$G:$G, UpdateSheet!$M:$M, K1117, UpdateSheet!$G:$G, "&lt;=" &amp; D1117)) * (UpdateSheet!$M:$M=K1117), 0))), "") * N1117)
)
</f>
        <v/>
      </c>
      <c r="P1117" s="86"/>
      <c r="Q1117" s="82" t="str">
        <f t="array" ref="Q1117">IF(A1117="", "", (IFNA(IF(A1117="", "", INDEX(UpdateSheet!$K:$K, MATCH(1, (UpdateSheet!$G:$G=MAXIFS(UpdateSheet!$G:$G, UpdateSheet!$H:$H, G1117, UpdateSheet!$I:$I, J1117, UpdateSheet!$G:$G, "&lt;=" &amp; D1117)) * (UpdateSheet!$H:$H=G1117) *(UpdateSheet!$I:$I=J1117), 0))), "")) +
(IFNA(IF(A1117="", "", INDEX(UpdateSheet!$O:$O, MATCH(1, (UpdateSheet!$G:$G=MAXIFS(UpdateSheet!$G:$G, UpdateSheet!$M:$M, K1117,UpdateSheet!$N:$N, N1117, UpdateSheet!$G:$G, "&lt;=" &amp; D1117)) * (UpdateSheet!$M:$M=K1117) *(UpdateSheet!$N:$N=N1117), 0))), ""))
)
</f>
        <v/>
      </c>
      <c r="R1117" s="81" t="s">
        <v>97</v>
      </c>
      <c r="S1117" s="63" t="str">
        <f t="shared" si="91"/>
        <v/>
      </c>
      <c r="T1117" s="87"/>
      <c r="U1117" s="84" t="s">
        <v>97</v>
      </c>
      <c r="V1117" s="84" t="s">
        <v>97</v>
      </c>
      <c r="W1117" s="85" t="b">
        <f t="shared" si="1"/>
        <v>0</v>
      </c>
      <c r="X1117" s="63"/>
      <c r="Y1117" s="63"/>
      <c r="Z1117" s="63"/>
    </row>
    <row r="1118">
      <c r="A1118" s="75"/>
      <c r="B1118" s="94"/>
      <c r="C1118" s="75"/>
      <c r="D1118" s="76"/>
      <c r="E1118" s="75" t="s">
        <v>97</v>
      </c>
      <c r="F1118" s="75" t="s">
        <v>97</v>
      </c>
      <c r="G1118" s="77"/>
      <c r="H1118" s="77"/>
      <c r="I1118" s="80"/>
      <c r="J1118" s="77" t="s">
        <v>97</v>
      </c>
      <c r="K1118" s="79" t="s">
        <v>97</v>
      </c>
      <c r="L1118" s="79"/>
      <c r="M1118" s="80"/>
      <c r="N1118" s="79" t="s">
        <v>97</v>
      </c>
      <c r="O1118" s="81" t="str">
        <f t="array" ref="O1118">IF(A1118="", "", (IFNA(IF(A1118="", "", INDEX(UpdateSheet!$L:$L, MATCH(1, (UpdateSheet!$G:$G=MAXIFS(UpdateSheet!$G:$G, UpdateSheet!$H:$H, G1118, UpdateSheet!$G:$G, "&lt;=" &amp; D1118)) * (UpdateSheet!$H:$H=G1118), 0))), "") * J1118) +
(IFNA(IF(A1118="", "", INDEX(UpdateSheet!$P:$P, MATCH(1, (UpdateSheet!$G:$G=MAXIFS(UpdateSheet!$G:$G, UpdateSheet!$M:$M, K1118, UpdateSheet!$G:$G, "&lt;=" &amp; D1118)) * (UpdateSheet!$M:$M=K1118), 0))), "") * N1118)
)
</f>
        <v/>
      </c>
      <c r="P1118" s="86"/>
      <c r="Q1118" s="82" t="str">
        <f t="array" ref="Q1118">IF(A1118="", "", (IFNA(IF(A1118="", "", INDEX(UpdateSheet!$K:$K, MATCH(1, (UpdateSheet!$G:$G=MAXIFS(UpdateSheet!$G:$G, UpdateSheet!$H:$H, G1118, UpdateSheet!$I:$I, J1118, UpdateSheet!$G:$G, "&lt;=" &amp; D1118)) * (UpdateSheet!$H:$H=G1118) *(UpdateSheet!$I:$I=J1118), 0))), "")) +
(IFNA(IF(A1118="", "", INDEX(UpdateSheet!$O:$O, MATCH(1, (UpdateSheet!$G:$G=MAXIFS(UpdateSheet!$G:$G, UpdateSheet!$M:$M, K1118,UpdateSheet!$N:$N, N1118, UpdateSheet!$G:$G, "&lt;=" &amp; D1118)) * (UpdateSheet!$M:$M=K1118) *(UpdateSheet!$N:$N=N1118), 0))), ""))
)
</f>
        <v/>
      </c>
      <c r="R1118" s="81" t="s">
        <v>97</v>
      </c>
      <c r="S1118" s="63" t="str">
        <f t="shared" si="91"/>
        <v/>
      </c>
      <c r="T1118" s="87"/>
      <c r="U1118" s="84" t="s">
        <v>97</v>
      </c>
      <c r="V1118" s="84" t="s">
        <v>97</v>
      </c>
      <c r="W1118" s="85" t="b">
        <f t="shared" si="1"/>
        <v>0</v>
      </c>
      <c r="X1118" s="63"/>
      <c r="Y1118" s="63"/>
      <c r="Z1118" s="63"/>
    </row>
    <row r="1119">
      <c r="A1119" s="75"/>
      <c r="B1119" s="94"/>
      <c r="C1119" s="75"/>
      <c r="D1119" s="76"/>
      <c r="E1119" s="75" t="s">
        <v>97</v>
      </c>
      <c r="F1119" s="75" t="s">
        <v>97</v>
      </c>
      <c r="G1119" s="77"/>
      <c r="H1119" s="77"/>
      <c r="I1119" s="80"/>
      <c r="J1119" s="77" t="s">
        <v>97</v>
      </c>
      <c r="K1119" s="79" t="s">
        <v>97</v>
      </c>
      <c r="L1119" s="79"/>
      <c r="M1119" s="80"/>
      <c r="N1119" s="79" t="s">
        <v>97</v>
      </c>
      <c r="O1119" s="81" t="str">
        <f t="array" ref="O1119">IF(A1119="", "", (IFNA(IF(A1119="", "", INDEX(UpdateSheet!$L:$L, MATCH(1, (UpdateSheet!$G:$G=MAXIFS(UpdateSheet!$G:$G, UpdateSheet!$H:$H, G1119, UpdateSheet!$G:$G, "&lt;=" &amp; D1119)) * (UpdateSheet!$H:$H=G1119), 0))), "") * J1119) +
(IFNA(IF(A1119="", "", INDEX(UpdateSheet!$P:$P, MATCH(1, (UpdateSheet!$G:$G=MAXIFS(UpdateSheet!$G:$G, UpdateSheet!$M:$M, K1119, UpdateSheet!$G:$G, "&lt;=" &amp; D1119)) * (UpdateSheet!$M:$M=K1119), 0))), "") * N1119)
)
</f>
        <v/>
      </c>
      <c r="P1119" s="86"/>
      <c r="Q1119" s="82" t="str">
        <f t="array" ref="Q1119">IF(A1119="", "", (IFNA(IF(A1119="", "", INDEX(UpdateSheet!$K:$K, MATCH(1, (UpdateSheet!$G:$G=MAXIFS(UpdateSheet!$G:$G, UpdateSheet!$H:$H, G1119, UpdateSheet!$I:$I, J1119, UpdateSheet!$G:$G, "&lt;=" &amp; D1119)) * (UpdateSheet!$H:$H=G1119) *(UpdateSheet!$I:$I=J1119), 0))), "")) +
(IFNA(IF(A1119="", "", INDEX(UpdateSheet!$O:$O, MATCH(1, (UpdateSheet!$G:$G=MAXIFS(UpdateSheet!$G:$G, UpdateSheet!$M:$M, K1119,UpdateSheet!$N:$N, N1119, UpdateSheet!$G:$G, "&lt;=" &amp; D1119)) * (UpdateSheet!$M:$M=K1119) *(UpdateSheet!$N:$N=N1119), 0))), ""))
)
</f>
        <v/>
      </c>
      <c r="R1119" s="81" t="s">
        <v>97</v>
      </c>
      <c r="S1119" s="63" t="str">
        <f t="shared" si="91"/>
        <v/>
      </c>
      <c r="T1119" s="87"/>
      <c r="U1119" s="84" t="s">
        <v>97</v>
      </c>
      <c r="V1119" s="84" t="s">
        <v>97</v>
      </c>
      <c r="W1119" s="85" t="b">
        <f t="shared" si="1"/>
        <v>0</v>
      </c>
      <c r="X1119" s="63"/>
      <c r="Y1119" s="63"/>
      <c r="Z1119" s="63"/>
    </row>
    <row r="1120">
      <c r="A1120" s="75"/>
      <c r="B1120" s="94"/>
      <c r="C1120" s="75"/>
      <c r="D1120" s="76"/>
      <c r="E1120" s="75" t="s">
        <v>97</v>
      </c>
      <c r="F1120" s="75" t="s">
        <v>97</v>
      </c>
      <c r="G1120" s="77"/>
      <c r="H1120" s="77"/>
      <c r="I1120" s="80"/>
      <c r="J1120" s="77" t="s">
        <v>97</v>
      </c>
      <c r="K1120" s="79" t="s">
        <v>97</v>
      </c>
      <c r="L1120" s="79"/>
      <c r="M1120" s="80"/>
      <c r="N1120" s="79" t="s">
        <v>97</v>
      </c>
      <c r="O1120" s="81" t="str">
        <f t="array" ref="O1120">IF(A1120="", "", (IFNA(IF(A1120="", "", INDEX(UpdateSheet!$L:$L, MATCH(1, (UpdateSheet!$G:$G=MAXIFS(UpdateSheet!$G:$G, UpdateSheet!$H:$H, G1120, UpdateSheet!$G:$G, "&lt;=" &amp; D1120)) * (UpdateSheet!$H:$H=G1120), 0))), "") * J1120) +
(IFNA(IF(A1120="", "", INDEX(UpdateSheet!$P:$P, MATCH(1, (UpdateSheet!$G:$G=MAXIFS(UpdateSheet!$G:$G, UpdateSheet!$M:$M, K1120, UpdateSheet!$G:$G, "&lt;=" &amp; D1120)) * (UpdateSheet!$M:$M=K1120), 0))), "") * N1120)
)
</f>
        <v/>
      </c>
      <c r="P1120" s="86"/>
      <c r="Q1120" s="82" t="str">
        <f t="array" ref="Q1120">IF(A1120="", "", (IFNA(IF(A1120="", "", INDEX(UpdateSheet!$K:$K, MATCH(1, (UpdateSheet!$G:$G=MAXIFS(UpdateSheet!$G:$G, UpdateSheet!$H:$H, G1120, UpdateSheet!$I:$I, J1120, UpdateSheet!$G:$G, "&lt;=" &amp; D1120)) * (UpdateSheet!$H:$H=G1120) *(UpdateSheet!$I:$I=J1120), 0))), "")) +
(IFNA(IF(A1120="", "", INDEX(UpdateSheet!$O:$O, MATCH(1, (UpdateSheet!$G:$G=MAXIFS(UpdateSheet!$G:$G, UpdateSheet!$M:$M, K1120,UpdateSheet!$N:$N, N1120, UpdateSheet!$G:$G, "&lt;=" &amp; D1120)) * (UpdateSheet!$M:$M=K1120) *(UpdateSheet!$N:$N=N1120), 0))), ""))
)
</f>
        <v/>
      </c>
      <c r="R1120" s="81" t="s">
        <v>97</v>
      </c>
      <c r="S1120" s="63" t="str">
        <f t="shared" si="91"/>
        <v/>
      </c>
      <c r="T1120" s="87"/>
      <c r="U1120" s="84" t="s">
        <v>97</v>
      </c>
      <c r="V1120" s="84" t="s">
        <v>97</v>
      </c>
      <c r="W1120" s="85" t="b">
        <f t="shared" si="1"/>
        <v>0</v>
      </c>
      <c r="X1120" s="63"/>
      <c r="Y1120" s="63"/>
      <c r="Z1120" s="63"/>
    </row>
    <row r="1121">
      <c r="A1121" s="75"/>
      <c r="B1121" s="94"/>
      <c r="C1121" s="75"/>
      <c r="D1121" s="76"/>
      <c r="E1121" s="75" t="s">
        <v>97</v>
      </c>
      <c r="F1121" s="75" t="s">
        <v>97</v>
      </c>
      <c r="G1121" s="77"/>
      <c r="H1121" s="77"/>
      <c r="I1121" s="80"/>
      <c r="J1121" s="77" t="s">
        <v>97</v>
      </c>
      <c r="K1121" s="79" t="s">
        <v>97</v>
      </c>
      <c r="L1121" s="79"/>
      <c r="M1121" s="80"/>
      <c r="N1121" s="79" t="s">
        <v>97</v>
      </c>
      <c r="O1121" s="81" t="str">
        <f t="array" ref="O1121">IF(A1121="", "", (IFNA(IF(A1121="", "", INDEX(UpdateSheet!$L:$L, MATCH(1, (UpdateSheet!$G:$G=MAXIFS(UpdateSheet!$G:$G, UpdateSheet!$H:$H, G1121, UpdateSheet!$G:$G, "&lt;=" &amp; D1121)) * (UpdateSheet!$H:$H=G1121), 0))), "") * J1121) +
(IFNA(IF(A1121="", "", INDEX(UpdateSheet!$P:$P, MATCH(1, (UpdateSheet!$G:$G=MAXIFS(UpdateSheet!$G:$G, UpdateSheet!$M:$M, K1121, UpdateSheet!$G:$G, "&lt;=" &amp; D1121)) * (UpdateSheet!$M:$M=K1121), 0))), "") * N1121)
)
</f>
        <v/>
      </c>
      <c r="P1121" s="86"/>
      <c r="Q1121" s="82" t="str">
        <f t="array" ref="Q1121">IF(A1121="", "", (IFNA(IF(A1121="", "", INDEX(UpdateSheet!$K:$K, MATCH(1, (UpdateSheet!$G:$G=MAXIFS(UpdateSheet!$G:$G, UpdateSheet!$H:$H, G1121, UpdateSheet!$I:$I, J1121, UpdateSheet!$G:$G, "&lt;=" &amp; D1121)) * (UpdateSheet!$H:$H=G1121) *(UpdateSheet!$I:$I=J1121), 0))), "")) +
(IFNA(IF(A1121="", "", INDEX(UpdateSheet!$O:$O, MATCH(1, (UpdateSheet!$G:$G=MAXIFS(UpdateSheet!$G:$G, UpdateSheet!$M:$M, K1121,UpdateSheet!$N:$N, N1121, UpdateSheet!$G:$G, "&lt;=" &amp; D1121)) * (UpdateSheet!$M:$M=K1121) *(UpdateSheet!$N:$N=N1121), 0))), ""))
)
</f>
        <v/>
      </c>
      <c r="R1121" s="81" t="s">
        <v>97</v>
      </c>
      <c r="S1121" s="63" t="str">
        <f t="shared" si="91"/>
        <v/>
      </c>
      <c r="T1121" s="87"/>
      <c r="U1121" s="84" t="s">
        <v>97</v>
      </c>
      <c r="V1121" s="84" t="s">
        <v>97</v>
      </c>
      <c r="W1121" s="85" t="b">
        <f t="shared" si="1"/>
        <v>0</v>
      </c>
      <c r="X1121" s="63"/>
      <c r="Y1121" s="63"/>
      <c r="Z1121" s="63"/>
    </row>
    <row r="1122">
      <c r="A1122" s="75"/>
      <c r="B1122" s="94"/>
      <c r="C1122" s="75"/>
      <c r="D1122" s="76"/>
      <c r="E1122" s="75" t="s">
        <v>97</v>
      </c>
      <c r="F1122" s="75" t="s">
        <v>97</v>
      </c>
      <c r="G1122" s="77"/>
      <c r="H1122" s="77"/>
      <c r="I1122" s="80"/>
      <c r="J1122" s="77" t="s">
        <v>97</v>
      </c>
      <c r="K1122" s="79" t="s">
        <v>97</v>
      </c>
      <c r="L1122" s="79"/>
      <c r="M1122" s="80"/>
      <c r="N1122" s="79" t="s">
        <v>97</v>
      </c>
      <c r="O1122" s="81" t="str">
        <f t="array" ref="O1122">IF(A1122="", "", (IFNA(IF(A1122="", "", INDEX(UpdateSheet!$L:$L, MATCH(1, (UpdateSheet!$G:$G=MAXIFS(UpdateSheet!$G:$G, UpdateSheet!$H:$H, G1122, UpdateSheet!$G:$G, "&lt;=" &amp; D1122)) * (UpdateSheet!$H:$H=G1122), 0))), "") * J1122) +
(IFNA(IF(A1122="", "", INDEX(UpdateSheet!$P:$P, MATCH(1, (UpdateSheet!$G:$G=MAXIFS(UpdateSheet!$G:$G, UpdateSheet!$M:$M, K1122, UpdateSheet!$G:$G, "&lt;=" &amp; D1122)) * (UpdateSheet!$M:$M=K1122), 0))), "") * N1122)
)
</f>
        <v/>
      </c>
      <c r="P1122" s="86"/>
      <c r="Q1122" s="82" t="str">
        <f t="array" ref="Q1122">IF(A1122="", "", (IFNA(IF(A1122="", "", INDEX(UpdateSheet!$K:$K, MATCH(1, (UpdateSheet!$G:$G=MAXIFS(UpdateSheet!$G:$G, UpdateSheet!$H:$H, G1122, UpdateSheet!$I:$I, J1122, UpdateSheet!$G:$G, "&lt;=" &amp; D1122)) * (UpdateSheet!$H:$H=G1122) *(UpdateSheet!$I:$I=J1122), 0))), "")) +
(IFNA(IF(A1122="", "", INDEX(UpdateSheet!$O:$O, MATCH(1, (UpdateSheet!$G:$G=MAXIFS(UpdateSheet!$G:$G, UpdateSheet!$M:$M, K1122,UpdateSheet!$N:$N, N1122, UpdateSheet!$G:$G, "&lt;=" &amp; D1122)) * (UpdateSheet!$M:$M=K1122) *(UpdateSheet!$N:$N=N1122), 0))), ""))
)
</f>
        <v/>
      </c>
      <c r="R1122" s="81" t="s">
        <v>97</v>
      </c>
      <c r="S1122" s="63" t="str">
        <f t="shared" si="91"/>
        <v/>
      </c>
      <c r="T1122" s="87"/>
      <c r="U1122" s="84" t="s">
        <v>97</v>
      </c>
      <c r="V1122" s="84" t="s">
        <v>97</v>
      </c>
      <c r="W1122" s="85" t="b">
        <f t="shared" si="1"/>
        <v>0</v>
      </c>
      <c r="X1122" s="63"/>
      <c r="Y1122" s="63"/>
      <c r="Z1122" s="63"/>
    </row>
    <row r="1123">
      <c r="A1123" s="75"/>
      <c r="B1123" s="94"/>
      <c r="C1123" s="75"/>
      <c r="D1123" s="76"/>
      <c r="E1123" s="75" t="s">
        <v>97</v>
      </c>
      <c r="F1123" s="75" t="s">
        <v>97</v>
      </c>
      <c r="G1123" s="77"/>
      <c r="H1123" s="77"/>
      <c r="I1123" s="80"/>
      <c r="J1123" s="77" t="s">
        <v>97</v>
      </c>
      <c r="K1123" s="79" t="s">
        <v>97</v>
      </c>
      <c r="L1123" s="79"/>
      <c r="M1123" s="80"/>
      <c r="N1123" s="79" t="s">
        <v>97</v>
      </c>
      <c r="O1123" s="81" t="str">
        <f t="array" ref="O1123">IF(A1123="", "", (IFNA(IF(A1123="", "", INDEX(UpdateSheet!$L:$L, MATCH(1, (UpdateSheet!$G:$G=MAXIFS(UpdateSheet!$G:$G, UpdateSheet!$H:$H, G1123, UpdateSheet!$G:$G, "&lt;=" &amp; D1123)) * (UpdateSheet!$H:$H=G1123), 0))), "") * J1123) +
(IFNA(IF(A1123="", "", INDEX(UpdateSheet!$P:$P, MATCH(1, (UpdateSheet!$G:$G=MAXIFS(UpdateSheet!$G:$G, UpdateSheet!$M:$M, K1123, UpdateSheet!$G:$G, "&lt;=" &amp; D1123)) * (UpdateSheet!$M:$M=K1123), 0))), "") * N1123)
)
</f>
        <v/>
      </c>
      <c r="P1123" s="86"/>
      <c r="Q1123" s="82" t="str">
        <f t="array" ref="Q1123">IF(A1123="", "", (IFNA(IF(A1123="", "", INDEX(UpdateSheet!$K:$K, MATCH(1, (UpdateSheet!$G:$G=MAXIFS(UpdateSheet!$G:$G, UpdateSheet!$H:$H, G1123, UpdateSheet!$I:$I, J1123, UpdateSheet!$G:$G, "&lt;=" &amp; D1123)) * (UpdateSheet!$H:$H=G1123) *(UpdateSheet!$I:$I=J1123), 0))), "")) +
(IFNA(IF(A1123="", "", INDEX(UpdateSheet!$O:$O, MATCH(1, (UpdateSheet!$G:$G=MAXIFS(UpdateSheet!$G:$G, UpdateSheet!$M:$M, K1123,UpdateSheet!$N:$N, N1123, UpdateSheet!$G:$G, "&lt;=" &amp; D1123)) * (UpdateSheet!$M:$M=K1123) *(UpdateSheet!$N:$N=N1123), 0))), ""))
)
</f>
        <v/>
      </c>
      <c r="R1123" s="81" t="s">
        <v>97</v>
      </c>
      <c r="S1123" s="63" t="str">
        <f t="shared" si="91"/>
        <v/>
      </c>
      <c r="T1123" s="87"/>
      <c r="U1123" s="84" t="s">
        <v>97</v>
      </c>
      <c r="V1123" s="84" t="s">
        <v>97</v>
      </c>
      <c r="W1123" s="85" t="b">
        <f t="shared" si="1"/>
        <v>0</v>
      </c>
      <c r="X1123" s="63"/>
      <c r="Y1123" s="63"/>
      <c r="Z1123" s="63"/>
    </row>
    <row r="1124">
      <c r="A1124" s="75"/>
      <c r="B1124" s="94"/>
      <c r="C1124" s="75"/>
      <c r="D1124" s="76"/>
      <c r="E1124" s="75" t="s">
        <v>97</v>
      </c>
      <c r="F1124" s="75" t="s">
        <v>97</v>
      </c>
      <c r="G1124" s="77"/>
      <c r="H1124" s="77"/>
      <c r="I1124" s="80"/>
      <c r="J1124" s="77" t="s">
        <v>97</v>
      </c>
      <c r="K1124" s="79" t="s">
        <v>97</v>
      </c>
      <c r="L1124" s="79"/>
      <c r="M1124" s="80"/>
      <c r="N1124" s="79" t="s">
        <v>97</v>
      </c>
      <c r="O1124" s="81" t="str">
        <f t="array" ref="O1124">IF(A1124="", "", (IFNA(IF(A1124="", "", INDEX(UpdateSheet!$L:$L, MATCH(1, (UpdateSheet!$G:$G=MAXIFS(UpdateSheet!$G:$G, UpdateSheet!$H:$H, G1124, UpdateSheet!$G:$G, "&lt;=" &amp; D1124)) * (UpdateSheet!$H:$H=G1124), 0))), "") * J1124) +
(IFNA(IF(A1124="", "", INDEX(UpdateSheet!$P:$P, MATCH(1, (UpdateSheet!$G:$G=MAXIFS(UpdateSheet!$G:$G, UpdateSheet!$M:$M, K1124, UpdateSheet!$G:$G, "&lt;=" &amp; D1124)) * (UpdateSheet!$M:$M=K1124), 0))), "") * N1124)
)
</f>
        <v/>
      </c>
      <c r="P1124" s="86"/>
      <c r="Q1124" s="82" t="str">
        <f t="array" ref="Q1124">IF(A1124="", "", (IFNA(IF(A1124="", "", INDEX(UpdateSheet!$K:$K, MATCH(1, (UpdateSheet!$G:$G=MAXIFS(UpdateSheet!$G:$G, UpdateSheet!$H:$H, G1124, UpdateSheet!$I:$I, J1124, UpdateSheet!$G:$G, "&lt;=" &amp; D1124)) * (UpdateSheet!$H:$H=G1124) *(UpdateSheet!$I:$I=J1124), 0))), "")) +
(IFNA(IF(A1124="", "", INDEX(UpdateSheet!$O:$O, MATCH(1, (UpdateSheet!$G:$G=MAXIFS(UpdateSheet!$G:$G, UpdateSheet!$M:$M, K1124,UpdateSheet!$N:$N, N1124, UpdateSheet!$G:$G, "&lt;=" &amp; D1124)) * (UpdateSheet!$M:$M=K1124) *(UpdateSheet!$N:$N=N1124), 0))), ""))
)
</f>
        <v/>
      </c>
      <c r="R1124" s="81" t="s">
        <v>97</v>
      </c>
      <c r="S1124" s="63" t="str">
        <f t="shared" si="91"/>
        <v/>
      </c>
      <c r="T1124" s="87"/>
      <c r="U1124" s="84" t="s">
        <v>97</v>
      </c>
      <c r="V1124" s="84" t="s">
        <v>97</v>
      </c>
      <c r="W1124" s="85" t="b">
        <f t="shared" si="1"/>
        <v>0</v>
      </c>
      <c r="X1124" s="63"/>
      <c r="Y1124" s="63"/>
      <c r="Z1124" s="63"/>
    </row>
    <row r="1125">
      <c r="A1125" s="75"/>
      <c r="B1125" s="94"/>
      <c r="C1125" s="75"/>
      <c r="D1125" s="76"/>
      <c r="E1125" s="75" t="s">
        <v>97</v>
      </c>
      <c r="F1125" s="75" t="s">
        <v>97</v>
      </c>
      <c r="G1125" s="77"/>
      <c r="H1125" s="77"/>
      <c r="I1125" s="80"/>
      <c r="J1125" s="77" t="s">
        <v>97</v>
      </c>
      <c r="K1125" s="79" t="s">
        <v>97</v>
      </c>
      <c r="L1125" s="79"/>
      <c r="M1125" s="80"/>
      <c r="N1125" s="79" t="s">
        <v>97</v>
      </c>
      <c r="O1125" s="81" t="str">
        <f t="array" ref="O1125">IF(A1125="", "", (IFNA(IF(A1125="", "", INDEX(UpdateSheet!$L:$L, MATCH(1, (UpdateSheet!$G:$G=MAXIFS(UpdateSheet!$G:$G, UpdateSheet!$H:$H, G1125, UpdateSheet!$G:$G, "&lt;=" &amp; D1125)) * (UpdateSheet!$H:$H=G1125), 0))), "") * J1125) +
(IFNA(IF(A1125="", "", INDEX(UpdateSheet!$P:$P, MATCH(1, (UpdateSheet!$G:$G=MAXIFS(UpdateSheet!$G:$G, UpdateSheet!$M:$M, K1125, UpdateSheet!$G:$G, "&lt;=" &amp; D1125)) * (UpdateSheet!$M:$M=K1125), 0))), "") * N1125)
)
</f>
        <v/>
      </c>
      <c r="P1125" s="86"/>
      <c r="Q1125" s="82" t="str">
        <f t="array" ref="Q1125">IF(A1125="", "", (IFNA(IF(A1125="", "", INDEX(UpdateSheet!$K:$K, MATCH(1, (UpdateSheet!$G:$G=MAXIFS(UpdateSheet!$G:$G, UpdateSheet!$H:$H, G1125, UpdateSheet!$I:$I, J1125, UpdateSheet!$G:$G, "&lt;=" &amp; D1125)) * (UpdateSheet!$H:$H=G1125) *(UpdateSheet!$I:$I=J1125), 0))), "")) +
(IFNA(IF(A1125="", "", INDEX(UpdateSheet!$O:$O, MATCH(1, (UpdateSheet!$G:$G=MAXIFS(UpdateSheet!$G:$G, UpdateSheet!$M:$M, K1125,UpdateSheet!$N:$N, N1125, UpdateSheet!$G:$G, "&lt;=" &amp; D1125)) * (UpdateSheet!$M:$M=K1125) *(UpdateSheet!$N:$N=N1125), 0))), ""))
)
</f>
        <v/>
      </c>
      <c r="R1125" s="81" t="s">
        <v>97</v>
      </c>
      <c r="S1125" s="63" t="str">
        <f t="shared" si="91"/>
        <v/>
      </c>
      <c r="T1125" s="87"/>
      <c r="U1125" s="84" t="s">
        <v>97</v>
      </c>
      <c r="V1125" s="84" t="s">
        <v>97</v>
      </c>
      <c r="W1125" s="85" t="b">
        <f t="shared" si="1"/>
        <v>0</v>
      </c>
      <c r="X1125" s="63"/>
      <c r="Y1125" s="63"/>
      <c r="Z1125" s="63"/>
    </row>
    <row r="1126">
      <c r="A1126" s="75"/>
      <c r="B1126" s="94"/>
      <c r="C1126" s="75"/>
      <c r="D1126" s="76"/>
      <c r="E1126" s="75" t="s">
        <v>97</v>
      </c>
      <c r="F1126" s="75" t="s">
        <v>97</v>
      </c>
      <c r="G1126" s="77"/>
      <c r="H1126" s="77"/>
      <c r="I1126" s="80"/>
      <c r="J1126" s="77" t="s">
        <v>97</v>
      </c>
      <c r="K1126" s="79" t="s">
        <v>97</v>
      </c>
      <c r="L1126" s="79"/>
      <c r="M1126" s="80"/>
      <c r="N1126" s="79" t="s">
        <v>97</v>
      </c>
      <c r="O1126" s="81" t="str">
        <f t="array" ref="O1126">IF(A1126="", "", (IFNA(IF(A1126="", "", INDEX(UpdateSheet!$L:$L, MATCH(1, (UpdateSheet!$G:$G=MAXIFS(UpdateSheet!$G:$G, UpdateSheet!$H:$H, G1126, UpdateSheet!$G:$G, "&lt;=" &amp; D1126)) * (UpdateSheet!$H:$H=G1126), 0))), "") * J1126) +
(IFNA(IF(A1126="", "", INDEX(UpdateSheet!$P:$P, MATCH(1, (UpdateSheet!$G:$G=MAXIFS(UpdateSheet!$G:$G, UpdateSheet!$M:$M, K1126, UpdateSheet!$G:$G, "&lt;=" &amp; D1126)) * (UpdateSheet!$M:$M=K1126), 0))), "") * N1126)
)
</f>
        <v/>
      </c>
      <c r="P1126" s="86"/>
      <c r="Q1126" s="82" t="str">
        <f t="array" ref="Q1126">IF(A1126="", "", (IFNA(IF(A1126="", "", INDEX(UpdateSheet!$K:$K, MATCH(1, (UpdateSheet!$G:$G=MAXIFS(UpdateSheet!$G:$G, UpdateSheet!$H:$H, G1126, UpdateSheet!$I:$I, J1126, UpdateSheet!$G:$G, "&lt;=" &amp; D1126)) * (UpdateSheet!$H:$H=G1126) *(UpdateSheet!$I:$I=J1126), 0))), "")) +
(IFNA(IF(A1126="", "", INDEX(UpdateSheet!$O:$O, MATCH(1, (UpdateSheet!$G:$G=MAXIFS(UpdateSheet!$G:$G, UpdateSheet!$M:$M, K1126,UpdateSheet!$N:$N, N1126, UpdateSheet!$G:$G, "&lt;=" &amp; D1126)) * (UpdateSheet!$M:$M=K1126) *(UpdateSheet!$N:$N=N1126), 0))), ""))
)
</f>
        <v/>
      </c>
      <c r="R1126" s="81" t="s">
        <v>97</v>
      </c>
      <c r="S1126" s="63" t="str">
        <f t="shared" si="91"/>
        <v/>
      </c>
      <c r="T1126" s="87"/>
      <c r="U1126" s="84" t="s">
        <v>97</v>
      </c>
      <c r="V1126" s="84" t="s">
        <v>97</v>
      </c>
      <c r="W1126" s="85" t="b">
        <f t="shared" si="1"/>
        <v>0</v>
      </c>
      <c r="X1126" s="63"/>
      <c r="Y1126" s="63"/>
      <c r="Z1126" s="63"/>
    </row>
    <row r="1127">
      <c r="A1127" s="75"/>
      <c r="B1127" s="94"/>
      <c r="C1127" s="75"/>
      <c r="D1127" s="76"/>
      <c r="E1127" s="75" t="s">
        <v>97</v>
      </c>
      <c r="F1127" s="75" t="s">
        <v>97</v>
      </c>
      <c r="G1127" s="77"/>
      <c r="H1127" s="77"/>
      <c r="I1127" s="80"/>
      <c r="J1127" s="77" t="s">
        <v>97</v>
      </c>
      <c r="K1127" s="79" t="s">
        <v>97</v>
      </c>
      <c r="L1127" s="79"/>
      <c r="M1127" s="80"/>
      <c r="N1127" s="79" t="s">
        <v>97</v>
      </c>
      <c r="O1127" s="81" t="str">
        <f t="array" ref="O1127">IF(A1127="", "", (IFNA(IF(A1127="", "", INDEX(UpdateSheet!$L:$L, MATCH(1, (UpdateSheet!$G:$G=MAXIFS(UpdateSheet!$G:$G, UpdateSheet!$H:$H, G1127, UpdateSheet!$G:$G, "&lt;=" &amp; D1127)) * (UpdateSheet!$H:$H=G1127), 0))), "") * J1127) +
(IFNA(IF(A1127="", "", INDEX(UpdateSheet!$P:$P, MATCH(1, (UpdateSheet!$G:$G=MAXIFS(UpdateSheet!$G:$G, UpdateSheet!$M:$M, K1127, UpdateSheet!$G:$G, "&lt;=" &amp; D1127)) * (UpdateSheet!$M:$M=K1127), 0))), "") * N1127)
)
</f>
        <v/>
      </c>
      <c r="P1127" s="86"/>
      <c r="Q1127" s="82" t="str">
        <f t="array" ref="Q1127">IF(A1127="", "", (IFNA(IF(A1127="", "", INDEX(UpdateSheet!$K:$K, MATCH(1, (UpdateSheet!$G:$G=MAXIFS(UpdateSheet!$G:$G, UpdateSheet!$H:$H, G1127, UpdateSheet!$I:$I, J1127, UpdateSheet!$G:$G, "&lt;=" &amp; D1127)) * (UpdateSheet!$H:$H=G1127) *(UpdateSheet!$I:$I=J1127), 0))), "")) +
(IFNA(IF(A1127="", "", INDEX(UpdateSheet!$O:$O, MATCH(1, (UpdateSheet!$G:$G=MAXIFS(UpdateSheet!$G:$G, UpdateSheet!$M:$M, K1127,UpdateSheet!$N:$N, N1127, UpdateSheet!$G:$G, "&lt;=" &amp; D1127)) * (UpdateSheet!$M:$M=K1127) *(UpdateSheet!$N:$N=N1127), 0))), ""))
)
</f>
        <v/>
      </c>
      <c r="R1127" s="81" t="s">
        <v>97</v>
      </c>
      <c r="S1127" s="63" t="str">
        <f t="shared" si="91"/>
        <v/>
      </c>
      <c r="T1127" s="87"/>
      <c r="U1127" s="84" t="s">
        <v>97</v>
      </c>
      <c r="V1127" s="84" t="s">
        <v>97</v>
      </c>
      <c r="W1127" s="85" t="b">
        <f t="shared" si="1"/>
        <v>0</v>
      </c>
      <c r="X1127" s="63"/>
      <c r="Y1127" s="63"/>
      <c r="Z1127" s="63"/>
    </row>
    <row r="1128">
      <c r="A1128" s="75"/>
      <c r="B1128" s="94"/>
      <c r="C1128" s="75"/>
      <c r="D1128" s="76"/>
      <c r="E1128" s="75" t="s">
        <v>97</v>
      </c>
      <c r="F1128" s="75" t="s">
        <v>97</v>
      </c>
      <c r="G1128" s="77"/>
      <c r="H1128" s="77"/>
      <c r="I1128" s="80"/>
      <c r="J1128" s="77" t="s">
        <v>97</v>
      </c>
      <c r="K1128" s="79" t="s">
        <v>97</v>
      </c>
      <c r="L1128" s="79"/>
      <c r="M1128" s="80"/>
      <c r="N1128" s="79" t="s">
        <v>97</v>
      </c>
      <c r="O1128" s="81" t="str">
        <f t="array" ref="O1128">IF(A1128="", "", (IFNA(IF(A1128="", "", INDEX(UpdateSheet!$L:$L, MATCH(1, (UpdateSheet!$G:$G=MAXIFS(UpdateSheet!$G:$G, UpdateSheet!$H:$H, G1128, UpdateSheet!$G:$G, "&lt;=" &amp; D1128)) * (UpdateSheet!$H:$H=G1128), 0))), "") * J1128) +
(IFNA(IF(A1128="", "", INDEX(UpdateSheet!$P:$P, MATCH(1, (UpdateSheet!$G:$G=MAXIFS(UpdateSheet!$G:$G, UpdateSheet!$M:$M, K1128, UpdateSheet!$G:$G, "&lt;=" &amp; D1128)) * (UpdateSheet!$M:$M=K1128), 0))), "") * N1128)
)
</f>
        <v/>
      </c>
      <c r="P1128" s="86"/>
      <c r="Q1128" s="82" t="str">
        <f t="array" ref="Q1128">IF(A1128="", "", (IFNA(IF(A1128="", "", INDEX(UpdateSheet!$K:$K, MATCH(1, (UpdateSheet!$G:$G=MAXIFS(UpdateSheet!$G:$G, UpdateSheet!$H:$H, G1128, UpdateSheet!$I:$I, J1128, UpdateSheet!$G:$G, "&lt;=" &amp; D1128)) * (UpdateSheet!$H:$H=G1128) *(UpdateSheet!$I:$I=J1128), 0))), "")) +
(IFNA(IF(A1128="", "", INDEX(UpdateSheet!$O:$O, MATCH(1, (UpdateSheet!$G:$G=MAXIFS(UpdateSheet!$G:$G, UpdateSheet!$M:$M, K1128,UpdateSheet!$N:$N, N1128, UpdateSheet!$G:$G, "&lt;=" &amp; D1128)) * (UpdateSheet!$M:$M=K1128) *(UpdateSheet!$N:$N=N1128), 0))), ""))
)
</f>
        <v/>
      </c>
      <c r="R1128" s="81" t="s">
        <v>97</v>
      </c>
      <c r="S1128" s="63" t="str">
        <f t="shared" si="91"/>
        <v/>
      </c>
      <c r="T1128" s="87"/>
      <c r="U1128" s="84" t="s">
        <v>97</v>
      </c>
      <c r="V1128" s="84" t="s">
        <v>97</v>
      </c>
      <c r="W1128" s="85" t="b">
        <f t="shared" si="1"/>
        <v>0</v>
      </c>
      <c r="X1128" s="63"/>
      <c r="Y1128" s="63"/>
      <c r="Z1128" s="63"/>
    </row>
    <row r="1129">
      <c r="A1129" s="75"/>
      <c r="B1129" s="94"/>
      <c r="C1129" s="75"/>
      <c r="D1129" s="76"/>
      <c r="E1129" s="75" t="s">
        <v>97</v>
      </c>
      <c r="F1129" s="75" t="s">
        <v>97</v>
      </c>
      <c r="G1129" s="77"/>
      <c r="H1129" s="77"/>
      <c r="I1129" s="80"/>
      <c r="J1129" s="77" t="s">
        <v>97</v>
      </c>
      <c r="K1129" s="79" t="s">
        <v>97</v>
      </c>
      <c r="L1129" s="79"/>
      <c r="M1129" s="80"/>
      <c r="N1129" s="79" t="s">
        <v>97</v>
      </c>
      <c r="O1129" s="81" t="str">
        <f t="array" ref="O1129">IF(A1129="", "", (IFNA(IF(A1129="", "", INDEX(UpdateSheet!$L:$L, MATCH(1, (UpdateSheet!$G:$G=MAXIFS(UpdateSheet!$G:$G, UpdateSheet!$H:$H, G1129, UpdateSheet!$G:$G, "&lt;=" &amp; D1129)) * (UpdateSheet!$H:$H=G1129), 0))), "") * J1129) +
(IFNA(IF(A1129="", "", INDEX(UpdateSheet!$P:$P, MATCH(1, (UpdateSheet!$G:$G=MAXIFS(UpdateSheet!$G:$G, UpdateSheet!$M:$M, K1129, UpdateSheet!$G:$G, "&lt;=" &amp; D1129)) * (UpdateSheet!$M:$M=K1129), 0))), "") * N1129)
)
</f>
        <v/>
      </c>
      <c r="P1129" s="86"/>
      <c r="Q1129" s="82" t="str">
        <f t="array" ref="Q1129">IF(A1129="", "", (IFNA(IF(A1129="", "", INDEX(UpdateSheet!$K:$K, MATCH(1, (UpdateSheet!$G:$G=MAXIFS(UpdateSheet!$G:$G, UpdateSheet!$H:$H, G1129, UpdateSheet!$I:$I, J1129, UpdateSheet!$G:$G, "&lt;=" &amp; D1129)) * (UpdateSheet!$H:$H=G1129) *(UpdateSheet!$I:$I=J1129), 0))), "")) +
(IFNA(IF(A1129="", "", INDEX(UpdateSheet!$O:$O, MATCH(1, (UpdateSheet!$G:$G=MAXIFS(UpdateSheet!$G:$G, UpdateSheet!$M:$M, K1129,UpdateSheet!$N:$N, N1129, UpdateSheet!$G:$G, "&lt;=" &amp; D1129)) * (UpdateSheet!$M:$M=K1129) *(UpdateSheet!$N:$N=N1129), 0))), ""))
)
</f>
        <v/>
      </c>
      <c r="R1129" s="81" t="s">
        <v>97</v>
      </c>
      <c r="S1129" s="63" t="str">
        <f t="shared" si="91"/>
        <v/>
      </c>
      <c r="T1129" s="87"/>
      <c r="U1129" s="84" t="s">
        <v>97</v>
      </c>
      <c r="V1129" s="84" t="s">
        <v>97</v>
      </c>
      <c r="W1129" s="85" t="b">
        <f t="shared" si="1"/>
        <v>0</v>
      </c>
      <c r="X1129" s="63"/>
      <c r="Y1129" s="63"/>
      <c r="Z1129" s="63"/>
    </row>
    <row r="1130">
      <c r="A1130" s="75"/>
      <c r="B1130" s="94"/>
      <c r="C1130" s="75"/>
      <c r="D1130" s="76"/>
      <c r="E1130" s="75" t="s">
        <v>97</v>
      </c>
      <c r="F1130" s="75" t="s">
        <v>97</v>
      </c>
      <c r="G1130" s="77"/>
      <c r="H1130" s="77"/>
      <c r="I1130" s="80"/>
      <c r="J1130" s="77" t="s">
        <v>97</v>
      </c>
      <c r="K1130" s="79" t="s">
        <v>97</v>
      </c>
      <c r="L1130" s="79"/>
      <c r="M1130" s="80"/>
      <c r="N1130" s="79" t="s">
        <v>97</v>
      </c>
      <c r="O1130" s="81" t="str">
        <f t="array" ref="O1130">IF(A1130="", "", (IFNA(IF(A1130="", "", INDEX(UpdateSheet!$L:$L, MATCH(1, (UpdateSheet!$G:$G=MAXIFS(UpdateSheet!$G:$G, UpdateSheet!$H:$H, G1130, UpdateSheet!$G:$G, "&lt;=" &amp; D1130)) * (UpdateSheet!$H:$H=G1130), 0))), "") * J1130) +
(IFNA(IF(A1130="", "", INDEX(UpdateSheet!$P:$P, MATCH(1, (UpdateSheet!$G:$G=MAXIFS(UpdateSheet!$G:$G, UpdateSheet!$M:$M, K1130, UpdateSheet!$G:$G, "&lt;=" &amp; D1130)) * (UpdateSheet!$M:$M=K1130), 0))), "") * N1130)
)
</f>
        <v/>
      </c>
      <c r="P1130" s="86"/>
      <c r="Q1130" s="82" t="str">
        <f t="array" ref="Q1130">IF(A1130="", "", (IFNA(IF(A1130="", "", INDEX(UpdateSheet!$K:$K, MATCH(1, (UpdateSheet!$G:$G=MAXIFS(UpdateSheet!$G:$G, UpdateSheet!$H:$H, G1130, UpdateSheet!$I:$I, J1130, UpdateSheet!$G:$G, "&lt;=" &amp; D1130)) * (UpdateSheet!$H:$H=G1130) *(UpdateSheet!$I:$I=J1130), 0))), "")) +
(IFNA(IF(A1130="", "", INDEX(UpdateSheet!$O:$O, MATCH(1, (UpdateSheet!$G:$G=MAXIFS(UpdateSheet!$G:$G, UpdateSheet!$M:$M, K1130,UpdateSheet!$N:$N, N1130, UpdateSheet!$G:$G, "&lt;=" &amp; D1130)) * (UpdateSheet!$M:$M=K1130) *(UpdateSheet!$N:$N=N1130), 0))), ""))
)
</f>
        <v/>
      </c>
      <c r="R1130" s="81" t="s">
        <v>97</v>
      </c>
      <c r="S1130" s="63" t="str">
        <f t="shared" si="91"/>
        <v/>
      </c>
      <c r="T1130" s="87"/>
      <c r="U1130" s="84" t="s">
        <v>97</v>
      </c>
      <c r="V1130" s="84" t="s">
        <v>97</v>
      </c>
      <c r="W1130" s="85" t="b">
        <f t="shared" si="1"/>
        <v>0</v>
      </c>
      <c r="X1130" s="63"/>
      <c r="Y1130" s="63"/>
      <c r="Z1130" s="63"/>
    </row>
    <row r="1131">
      <c r="A1131" s="75"/>
      <c r="B1131" s="94"/>
      <c r="C1131" s="75"/>
      <c r="D1131" s="76"/>
      <c r="E1131" s="75" t="s">
        <v>97</v>
      </c>
      <c r="F1131" s="75" t="s">
        <v>97</v>
      </c>
      <c r="G1131" s="77"/>
      <c r="H1131" s="77"/>
      <c r="I1131" s="80"/>
      <c r="J1131" s="77" t="s">
        <v>97</v>
      </c>
      <c r="K1131" s="79" t="s">
        <v>97</v>
      </c>
      <c r="L1131" s="79"/>
      <c r="M1131" s="80"/>
      <c r="N1131" s="79" t="s">
        <v>97</v>
      </c>
      <c r="O1131" s="81" t="str">
        <f t="array" ref="O1131">IF(A1131="", "", (IFNA(IF(A1131="", "", INDEX(UpdateSheet!$L:$L, MATCH(1, (UpdateSheet!$G:$G=MAXIFS(UpdateSheet!$G:$G, UpdateSheet!$H:$H, G1131, UpdateSheet!$G:$G, "&lt;=" &amp; D1131)) * (UpdateSheet!$H:$H=G1131), 0))), "") * J1131) +
(IFNA(IF(A1131="", "", INDEX(UpdateSheet!$P:$P, MATCH(1, (UpdateSheet!$G:$G=MAXIFS(UpdateSheet!$G:$G, UpdateSheet!$M:$M, K1131, UpdateSheet!$G:$G, "&lt;=" &amp; D1131)) * (UpdateSheet!$M:$M=K1131), 0))), "") * N1131)
)
</f>
        <v/>
      </c>
      <c r="P1131" s="86"/>
      <c r="Q1131" s="82" t="str">
        <f t="array" ref="Q1131">IF(A1131="", "", (IFNA(IF(A1131="", "", INDEX(UpdateSheet!$K:$K, MATCH(1, (UpdateSheet!$G:$G=MAXIFS(UpdateSheet!$G:$G, UpdateSheet!$H:$H, G1131, UpdateSheet!$I:$I, J1131, UpdateSheet!$G:$G, "&lt;=" &amp; D1131)) * (UpdateSheet!$H:$H=G1131) *(UpdateSheet!$I:$I=J1131), 0))), "")) +
(IFNA(IF(A1131="", "", INDEX(UpdateSheet!$O:$O, MATCH(1, (UpdateSheet!$G:$G=MAXIFS(UpdateSheet!$G:$G, UpdateSheet!$M:$M, K1131,UpdateSheet!$N:$N, N1131, UpdateSheet!$G:$G, "&lt;=" &amp; D1131)) * (UpdateSheet!$M:$M=K1131) *(UpdateSheet!$N:$N=N1131), 0))), ""))
)
</f>
        <v/>
      </c>
      <c r="R1131" s="81" t="s">
        <v>97</v>
      </c>
      <c r="S1131" s="63" t="str">
        <f t="shared" si="91"/>
        <v/>
      </c>
      <c r="T1131" s="87"/>
      <c r="U1131" s="84" t="s">
        <v>97</v>
      </c>
      <c r="V1131" s="84" t="s">
        <v>97</v>
      </c>
      <c r="W1131" s="85" t="b">
        <f t="shared" si="1"/>
        <v>0</v>
      </c>
      <c r="X1131" s="63"/>
      <c r="Y1131" s="63"/>
      <c r="Z1131" s="63"/>
    </row>
    <row r="1132">
      <c r="A1132" s="75"/>
      <c r="B1132" s="94"/>
      <c r="C1132" s="75"/>
      <c r="D1132" s="76"/>
      <c r="E1132" s="75" t="s">
        <v>97</v>
      </c>
      <c r="F1132" s="75" t="s">
        <v>97</v>
      </c>
      <c r="G1132" s="77"/>
      <c r="H1132" s="77"/>
      <c r="I1132" s="80"/>
      <c r="J1132" s="77" t="s">
        <v>97</v>
      </c>
      <c r="K1132" s="79" t="s">
        <v>97</v>
      </c>
      <c r="L1132" s="79"/>
      <c r="M1132" s="80"/>
      <c r="N1132" s="79" t="s">
        <v>97</v>
      </c>
      <c r="O1132" s="81" t="str">
        <f t="array" ref="O1132">IF(A1132="", "", (IFNA(IF(A1132="", "", INDEX(UpdateSheet!$L:$L, MATCH(1, (UpdateSheet!$G:$G=MAXIFS(UpdateSheet!$G:$G, UpdateSheet!$H:$H, G1132, UpdateSheet!$G:$G, "&lt;=" &amp; D1132)) * (UpdateSheet!$H:$H=G1132), 0))), "") * J1132) +
(IFNA(IF(A1132="", "", INDEX(UpdateSheet!$P:$P, MATCH(1, (UpdateSheet!$G:$G=MAXIFS(UpdateSheet!$G:$G, UpdateSheet!$M:$M, K1132, UpdateSheet!$G:$G, "&lt;=" &amp; D1132)) * (UpdateSheet!$M:$M=K1132), 0))), "") * N1132)
)
</f>
        <v/>
      </c>
      <c r="P1132" s="86"/>
      <c r="Q1132" s="82" t="str">
        <f t="array" ref="Q1132">IF(A1132="", "", (IFNA(IF(A1132="", "", INDEX(UpdateSheet!$K:$K, MATCH(1, (UpdateSheet!$G:$G=MAXIFS(UpdateSheet!$G:$G, UpdateSheet!$H:$H, G1132, UpdateSheet!$I:$I, J1132, UpdateSheet!$G:$G, "&lt;=" &amp; D1132)) * (UpdateSheet!$H:$H=G1132) *(UpdateSheet!$I:$I=J1132), 0))), "")) +
(IFNA(IF(A1132="", "", INDEX(UpdateSheet!$O:$O, MATCH(1, (UpdateSheet!$G:$G=MAXIFS(UpdateSheet!$G:$G, UpdateSheet!$M:$M, K1132,UpdateSheet!$N:$N, N1132, UpdateSheet!$G:$G, "&lt;=" &amp; D1132)) * (UpdateSheet!$M:$M=K1132) *(UpdateSheet!$N:$N=N1132), 0))), ""))
)
</f>
        <v/>
      </c>
      <c r="R1132" s="81" t="s">
        <v>97</v>
      </c>
      <c r="S1132" s="63" t="str">
        <f t="shared" si="91"/>
        <v/>
      </c>
      <c r="T1132" s="87"/>
      <c r="U1132" s="84" t="s">
        <v>97</v>
      </c>
      <c r="V1132" s="84" t="s">
        <v>97</v>
      </c>
      <c r="W1132" s="85" t="b">
        <f t="shared" si="1"/>
        <v>0</v>
      </c>
      <c r="X1132" s="63"/>
      <c r="Y1132" s="63"/>
      <c r="Z1132" s="63"/>
    </row>
    <row r="1133">
      <c r="A1133" s="75"/>
      <c r="B1133" s="94"/>
      <c r="C1133" s="75"/>
      <c r="D1133" s="76"/>
      <c r="E1133" s="75" t="s">
        <v>97</v>
      </c>
      <c r="F1133" s="75" t="s">
        <v>97</v>
      </c>
      <c r="G1133" s="77"/>
      <c r="H1133" s="77"/>
      <c r="I1133" s="80"/>
      <c r="J1133" s="77" t="s">
        <v>97</v>
      </c>
      <c r="K1133" s="79" t="s">
        <v>97</v>
      </c>
      <c r="L1133" s="79"/>
      <c r="M1133" s="80"/>
      <c r="N1133" s="79" t="s">
        <v>97</v>
      </c>
      <c r="O1133" s="81" t="str">
        <f t="array" ref="O1133">IF(A1133="", "", (IFNA(IF(A1133="", "", INDEX(UpdateSheet!$L:$L, MATCH(1, (UpdateSheet!$G:$G=MAXIFS(UpdateSheet!$G:$G, UpdateSheet!$H:$H, G1133, UpdateSheet!$G:$G, "&lt;=" &amp; D1133)) * (UpdateSheet!$H:$H=G1133), 0))), "") * J1133) +
(IFNA(IF(A1133="", "", INDEX(UpdateSheet!$P:$P, MATCH(1, (UpdateSheet!$G:$G=MAXIFS(UpdateSheet!$G:$G, UpdateSheet!$M:$M, K1133, UpdateSheet!$G:$G, "&lt;=" &amp; D1133)) * (UpdateSheet!$M:$M=K1133), 0))), "") * N1133)
)
</f>
        <v/>
      </c>
      <c r="P1133" s="86"/>
      <c r="Q1133" s="82" t="str">
        <f t="array" ref="Q1133">IF(A1133="", "", (IFNA(IF(A1133="", "", INDEX(UpdateSheet!$K:$K, MATCH(1, (UpdateSheet!$G:$G=MAXIFS(UpdateSheet!$G:$G, UpdateSheet!$H:$H, G1133, UpdateSheet!$I:$I, J1133, UpdateSheet!$G:$G, "&lt;=" &amp; D1133)) * (UpdateSheet!$H:$H=G1133) *(UpdateSheet!$I:$I=J1133), 0))), "")) +
(IFNA(IF(A1133="", "", INDEX(UpdateSheet!$O:$O, MATCH(1, (UpdateSheet!$G:$G=MAXIFS(UpdateSheet!$G:$G, UpdateSheet!$M:$M, K1133,UpdateSheet!$N:$N, N1133, UpdateSheet!$G:$G, "&lt;=" &amp; D1133)) * (UpdateSheet!$M:$M=K1133) *(UpdateSheet!$N:$N=N1133), 0))), ""))
)
</f>
        <v/>
      </c>
      <c r="R1133" s="81" t="s">
        <v>97</v>
      </c>
      <c r="S1133" s="63" t="str">
        <f t="shared" si="91"/>
        <v/>
      </c>
      <c r="T1133" s="87"/>
      <c r="U1133" s="84" t="s">
        <v>97</v>
      </c>
      <c r="V1133" s="84" t="s">
        <v>97</v>
      </c>
      <c r="W1133" s="85" t="b">
        <f t="shared" si="1"/>
        <v>0</v>
      </c>
      <c r="X1133" s="63"/>
      <c r="Y1133" s="63"/>
      <c r="Z1133" s="63"/>
    </row>
    <row r="1134">
      <c r="A1134" s="75"/>
      <c r="B1134" s="94"/>
      <c r="C1134" s="75"/>
      <c r="D1134" s="76"/>
      <c r="E1134" s="75" t="s">
        <v>97</v>
      </c>
      <c r="F1134" s="75" t="s">
        <v>97</v>
      </c>
      <c r="G1134" s="77"/>
      <c r="H1134" s="77"/>
      <c r="I1134" s="80"/>
      <c r="J1134" s="77" t="s">
        <v>97</v>
      </c>
      <c r="K1134" s="79" t="s">
        <v>97</v>
      </c>
      <c r="L1134" s="79"/>
      <c r="M1134" s="80"/>
      <c r="N1134" s="79" t="s">
        <v>97</v>
      </c>
      <c r="O1134" s="81" t="str">
        <f t="array" ref="O1134">IF(A1134="", "", (IFNA(IF(A1134="", "", INDEX(UpdateSheet!$L:$L, MATCH(1, (UpdateSheet!$G:$G=MAXIFS(UpdateSheet!$G:$G, UpdateSheet!$H:$H, G1134, UpdateSheet!$G:$G, "&lt;=" &amp; D1134)) * (UpdateSheet!$H:$H=G1134), 0))), "") * J1134) +
(IFNA(IF(A1134="", "", INDEX(UpdateSheet!$P:$P, MATCH(1, (UpdateSheet!$G:$G=MAXIFS(UpdateSheet!$G:$G, UpdateSheet!$M:$M, K1134, UpdateSheet!$G:$G, "&lt;=" &amp; D1134)) * (UpdateSheet!$M:$M=K1134), 0))), "") * N1134)
)
</f>
        <v/>
      </c>
      <c r="P1134" s="86"/>
      <c r="Q1134" s="82" t="str">
        <f t="array" ref="Q1134">IF(A1134="", "", (IFNA(IF(A1134="", "", INDEX(UpdateSheet!$K:$K, MATCH(1, (UpdateSheet!$G:$G=MAXIFS(UpdateSheet!$G:$G, UpdateSheet!$H:$H, G1134, UpdateSheet!$I:$I, J1134, UpdateSheet!$G:$G, "&lt;=" &amp; D1134)) * (UpdateSheet!$H:$H=G1134) *(UpdateSheet!$I:$I=J1134), 0))), "")) +
(IFNA(IF(A1134="", "", INDEX(UpdateSheet!$O:$O, MATCH(1, (UpdateSheet!$G:$G=MAXIFS(UpdateSheet!$G:$G, UpdateSheet!$M:$M, K1134,UpdateSheet!$N:$N, N1134, UpdateSheet!$G:$G, "&lt;=" &amp; D1134)) * (UpdateSheet!$M:$M=K1134) *(UpdateSheet!$N:$N=N1134), 0))), ""))
)
</f>
        <v/>
      </c>
      <c r="R1134" s="81" t="s">
        <v>97</v>
      </c>
      <c r="S1134" s="63" t="str">
        <f t="shared" si="91"/>
        <v/>
      </c>
      <c r="T1134" s="87"/>
      <c r="U1134" s="84" t="s">
        <v>97</v>
      </c>
      <c r="V1134" s="84" t="s">
        <v>97</v>
      </c>
      <c r="W1134" s="85" t="b">
        <f t="shared" si="1"/>
        <v>0</v>
      </c>
      <c r="X1134" s="63"/>
      <c r="Y1134" s="63"/>
      <c r="Z1134" s="63"/>
    </row>
    <row r="1135">
      <c r="A1135" s="75"/>
      <c r="B1135" s="94"/>
      <c r="C1135" s="75"/>
      <c r="D1135" s="76"/>
      <c r="E1135" s="75" t="s">
        <v>97</v>
      </c>
      <c r="F1135" s="75" t="s">
        <v>97</v>
      </c>
      <c r="G1135" s="77"/>
      <c r="H1135" s="77"/>
      <c r="I1135" s="80"/>
      <c r="J1135" s="77" t="s">
        <v>97</v>
      </c>
      <c r="K1135" s="79" t="s">
        <v>97</v>
      </c>
      <c r="L1135" s="79"/>
      <c r="M1135" s="80"/>
      <c r="N1135" s="79" t="s">
        <v>97</v>
      </c>
      <c r="O1135" s="81" t="str">
        <f t="array" ref="O1135">IF(A1135="", "", (IFNA(IF(A1135="", "", INDEX(UpdateSheet!$L:$L, MATCH(1, (UpdateSheet!$G:$G=MAXIFS(UpdateSheet!$G:$G, UpdateSheet!$H:$H, G1135, UpdateSheet!$G:$G, "&lt;=" &amp; D1135)) * (UpdateSheet!$H:$H=G1135), 0))), "") * J1135) +
(IFNA(IF(A1135="", "", INDEX(UpdateSheet!$P:$P, MATCH(1, (UpdateSheet!$G:$G=MAXIFS(UpdateSheet!$G:$G, UpdateSheet!$M:$M, K1135, UpdateSheet!$G:$G, "&lt;=" &amp; D1135)) * (UpdateSheet!$M:$M=K1135), 0))), "") * N1135)
)
</f>
        <v/>
      </c>
      <c r="P1135" s="86"/>
      <c r="Q1135" s="82" t="str">
        <f t="array" ref="Q1135">IF(A1135="", "", (IFNA(IF(A1135="", "", INDEX(UpdateSheet!$K:$K, MATCH(1, (UpdateSheet!$G:$G=MAXIFS(UpdateSheet!$G:$G, UpdateSheet!$H:$H, G1135, UpdateSheet!$I:$I, J1135, UpdateSheet!$G:$G, "&lt;=" &amp; D1135)) * (UpdateSheet!$H:$H=G1135) *(UpdateSheet!$I:$I=J1135), 0))), "")) +
(IFNA(IF(A1135="", "", INDEX(UpdateSheet!$O:$O, MATCH(1, (UpdateSheet!$G:$G=MAXIFS(UpdateSheet!$G:$G, UpdateSheet!$M:$M, K1135,UpdateSheet!$N:$N, N1135, UpdateSheet!$G:$G, "&lt;=" &amp; D1135)) * (UpdateSheet!$M:$M=K1135) *(UpdateSheet!$N:$N=N1135), 0))), ""))
)
</f>
        <v/>
      </c>
      <c r="R1135" s="81" t="s">
        <v>97</v>
      </c>
      <c r="S1135" s="63" t="str">
        <f t="shared" si="91"/>
        <v/>
      </c>
      <c r="T1135" s="87"/>
      <c r="U1135" s="84" t="s">
        <v>97</v>
      </c>
      <c r="V1135" s="84" t="s">
        <v>97</v>
      </c>
      <c r="W1135" s="85" t="b">
        <f t="shared" si="1"/>
        <v>0</v>
      </c>
      <c r="X1135" s="63"/>
      <c r="Y1135" s="63"/>
      <c r="Z1135" s="63"/>
    </row>
    <row r="1136">
      <c r="A1136" s="75"/>
      <c r="B1136" s="94"/>
      <c r="C1136" s="75"/>
      <c r="D1136" s="76"/>
      <c r="E1136" s="75" t="s">
        <v>97</v>
      </c>
      <c r="F1136" s="75" t="s">
        <v>97</v>
      </c>
      <c r="G1136" s="77"/>
      <c r="H1136" s="77"/>
      <c r="I1136" s="80"/>
      <c r="J1136" s="77" t="s">
        <v>97</v>
      </c>
      <c r="K1136" s="79" t="s">
        <v>97</v>
      </c>
      <c r="L1136" s="79"/>
      <c r="M1136" s="80"/>
      <c r="N1136" s="79" t="s">
        <v>97</v>
      </c>
      <c r="O1136" s="81" t="str">
        <f t="array" ref="O1136">IF(A1136="", "", (IFNA(IF(A1136="", "", INDEX(UpdateSheet!$L:$L, MATCH(1, (UpdateSheet!$G:$G=MAXIFS(UpdateSheet!$G:$G, UpdateSheet!$H:$H, G1136, UpdateSheet!$G:$G, "&lt;=" &amp; D1136)) * (UpdateSheet!$H:$H=G1136), 0))), "") * J1136) +
(IFNA(IF(A1136="", "", INDEX(UpdateSheet!$P:$P, MATCH(1, (UpdateSheet!$G:$G=MAXIFS(UpdateSheet!$G:$G, UpdateSheet!$M:$M, K1136, UpdateSheet!$G:$G, "&lt;=" &amp; D1136)) * (UpdateSheet!$M:$M=K1136), 0))), "") * N1136)
)
</f>
        <v/>
      </c>
      <c r="P1136" s="86"/>
      <c r="Q1136" s="82" t="str">
        <f t="array" ref="Q1136">IF(A1136="", "", (IFNA(IF(A1136="", "", INDEX(UpdateSheet!$K:$K, MATCH(1, (UpdateSheet!$G:$G=MAXIFS(UpdateSheet!$G:$G, UpdateSheet!$H:$H, G1136, UpdateSheet!$I:$I, J1136, UpdateSheet!$G:$G, "&lt;=" &amp; D1136)) * (UpdateSheet!$H:$H=G1136) *(UpdateSheet!$I:$I=J1136), 0))), "")) +
(IFNA(IF(A1136="", "", INDEX(UpdateSheet!$O:$O, MATCH(1, (UpdateSheet!$G:$G=MAXIFS(UpdateSheet!$G:$G, UpdateSheet!$M:$M, K1136,UpdateSheet!$N:$N, N1136, UpdateSheet!$G:$G, "&lt;=" &amp; D1136)) * (UpdateSheet!$M:$M=K1136) *(UpdateSheet!$N:$N=N1136), 0))), ""))
)
</f>
        <v/>
      </c>
      <c r="R1136" s="81" t="s">
        <v>97</v>
      </c>
      <c r="S1136" s="63" t="str">
        <f t="shared" si="91"/>
        <v/>
      </c>
      <c r="T1136" s="87"/>
      <c r="U1136" s="84" t="s">
        <v>97</v>
      </c>
      <c r="V1136" s="84" t="s">
        <v>97</v>
      </c>
      <c r="W1136" s="85" t="b">
        <f t="shared" si="1"/>
        <v>0</v>
      </c>
      <c r="X1136" s="63"/>
      <c r="Y1136" s="63"/>
      <c r="Z1136" s="63"/>
    </row>
    <row r="1137">
      <c r="A1137" s="75"/>
      <c r="B1137" s="94"/>
      <c r="C1137" s="75"/>
      <c r="D1137" s="76"/>
      <c r="E1137" s="75" t="s">
        <v>97</v>
      </c>
      <c r="F1137" s="75" t="s">
        <v>97</v>
      </c>
      <c r="G1137" s="77"/>
      <c r="H1137" s="77"/>
      <c r="I1137" s="80"/>
      <c r="J1137" s="77" t="s">
        <v>97</v>
      </c>
      <c r="K1137" s="79" t="s">
        <v>97</v>
      </c>
      <c r="L1137" s="79"/>
      <c r="M1137" s="80"/>
      <c r="N1137" s="79" t="s">
        <v>97</v>
      </c>
      <c r="O1137" s="81" t="str">
        <f t="array" ref="O1137">IF(A1137="", "", (IFNA(IF(A1137="", "", INDEX(UpdateSheet!$L:$L, MATCH(1, (UpdateSheet!$G:$G=MAXIFS(UpdateSheet!$G:$G, UpdateSheet!$H:$H, G1137, UpdateSheet!$G:$G, "&lt;=" &amp; D1137)) * (UpdateSheet!$H:$H=G1137), 0))), "") * J1137) +
(IFNA(IF(A1137="", "", INDEX(UpdateSheet!$P:$P, MATCH(1, (UpdateSheet!$G:$G=MAXIFS(UpdateSheet!$G:$G, UpdateSheet!$M:$M, K1137, UpdateSheet!$G:$G, "&lt;=" &amp; D1137)) * (UpdateSheet!$M:$M=K1137), 0))), "") * N1137)
)
</f>
        <v/>
      </c>
      <c r="P1137" s="86"/>
      <c r="Q1137" s="82" t="str">
        <f t="array" ref="Q1137">IF(A1137="", "", (IFNA(IF(A1137="", "", INDEX(UpdateSheet!$K:$K, MATCH(1, (UpdateSheet!$G:$G=MAXIFS(UpdateSheet!$G:$G, UpdateSheet!$H:$H, G1137, UpdateSheet!$I:$I, J1137, UpdateSheet!$G:$G, "&lt;=" &amp; D1137)) * (UpdateSheet!$H:$H=G1137) *(UpdateSheet!$I:$I=J1137), 0))), "")) +
(IFNA(IF(A1137="", "", INDEX(UpdateSheet!$O:$O, MATCH(1, (UpdateSheet!$G:$G=MAXIFS(UpdateSheet!$G:$G, UpdateSheet!$M:$M, K1137,UpdateSheet!$N:$N, N1137, UpdateSheet!$G:$G, "&lt;=" &amp; D1137)) * (UpdateSheet!$M:$M=K1137) *(UpdateSheet!$N:$N=N1137), 0))), ""))
)
</f>
        <v/>
      </c>
      <c r="R1137" s="81" t="s">
        <v>97</v>
      </c>
      <c r="S1137" s="63" t="str">
        <f t="shared" si="91"/>
        <v/>
      </c>
      <c r="T1137" s="87"/>
      <c r="U1137" s="84" t="s">
        <v>97</v>
      </c>
      <c r="V1137" s="84" t="s">
        <v>97</v>
      </c>
      <c r="W1137" s="85" t="b">
        <f t="shared" si="1"/>
        <v>0</v>
      </c>
      <c r="X1137" s="63"/>
      <c r="Y1137" s="63"/>
      <c r="Z1137" s="63"/>
    </row>
    <row r="1138">
      <c r="A1138" s="75"/>
      <c r="B1138" s="94"/>
      <c r="C1138" s="75"/>
      <c r="D1138" s="76"/>
      <c r="E1138" s="75" t="s">
        <v>97</v>
      </c>
      <c r="F1138" s="75" t="s">
        <v>97</v>
      </c>
      <c r="G1138" s="77"/>
      <c r="H1138" s="77"/>
      <c r="I1138" s="80"/>
      <c r="J1138" s="77" t="s">
        <v>97</v>
      </c>
      <c r="K1138" s="79" t="s">
        <v>97</v>
      </c>
      <c r="L1138" s="79"/>
      <c r="M1138" s="80"/>
      <c r="N1138" s="79" t="s">
        <v>97</v>
      </c>
      <c r="O1138" s="81" t="str">
        <f t="array" ref="O1138">IF(A1138="", "", (IFNA(IF(A1138="", "", INDEX(UpdateSheet!$L:$L, MATCH(1, (UpdateSheet!$G:$G=MAXIFS(UpdateSheet!$G:$G, UpdateSheet!$H:$H, G1138, UpdateSheet!$G:$G, "&lt;=" &amp; D1138)) * (UpdateSheet!$H:$H=G1138), 0))), "") * J1138) +
(IFNA(IF(A1138="", "", INDEX(UpdateSheet!$P:$P, MATCH(1, (UpdateSheet!$G:$G=MAXIFS(UpdateSheet!$G:$G, UpdateSheet!$M:$M, K1138, UpdateSheet!$G:$G, "&lt;=" &amp; D1138)) * (UpdateSheet!$M:$M=K1138), 0))), "") * N1138)
)
</f>
        <v/>
      </c>
      <c r="P1138" s="86"/>
      <c r="Q1138" s="82" t="str">
        <f t="array" ref="Q1138">IF(A1138="", "", (IFNA(IF(A1138="", "", INDEX(UpdateSheet!$K:$K, MATCH(1, (UpdateSheet!$G:$G=MAXIFS(UpdateSheet!$G:$G, UpdateSheet!$H:$H, G1138, UpdateSheet!$I:$I, J1138, UpdateSheet!$G:$G, "&lt;=" &amp; D1138)) * (UpdateSheet!$H:$H=G1138) *(UpdateSheet!$I:$I=J1138), 0))), "")) +
(IFNA(IF(A1138="", "", INDEX(UpdateSheet!$O:$O, MATCH(1, (UpdateSheet!$G:$G=MAXIFS(UpdateSheet!$G:$G, UpdateSheet!$M:$M, K1138,UpdateSheet!$N:$N, N1138, UpdateSheet!$G:$G, "&lt;=" &amp; D1138)) * (UpdateSheet!$M:$M=K1138) *(UpdateSheet!$N:$N=N1138), 0))), ""))
)
</f>
        <v/>
      </c>
      <c r="R1138" s="81" t="s">
        <v>97</v>
      </c>
      <c r="S1138" s="63" t="str">
        <f t="shared" si="91"/>
        <v/>
      </c>
      <c r="T1138" s="87"/>
      <c r="U1138" s="84" t="s">
        <v>97</v>
      </c>
      <c r="V1138" s="84" t="s">
        <v>97</v>
      </c>
      <c r="W1138" s="85" t="b">
        <f t="shared" si="1"/>
        <v>0</v>
      </c>
      <c r="X1138" s="63"/>
      <c r="Y1138" s="63"/>
      <c r="Z1138" s="63"/>
    </row>
    <row r="1139">
      <c r="A1139" s="75"/>
      <c r="B1139" s="94"/>
      <c r="C1139" s="75"/>
      <c r="D1139" s="76"/>
      <c r="E1139" s="75" t="s">
        <v>97</v>
      </c>
      <c r="F1139" s="75" t="s">
        <v>97</v>
      </c>
      <c r="G1139" s="77"/>
      <c r="H1139" s="77"/>
      <c r="I1139" s="80"/>
      <c r="J1139" s="77" t="s">
        <v>97</v>
      </c>
      <c r="K1139" s="79" t="s">
        <v>97</v>
      </c>
      <c r="L1139" s="79"/>
      <c r="M1139" s="80"/>
      <c r="N1139" s="79" t="s">
        <v>97</v>
      </c>
      <c r="O1139" s="81" t="str">
        <f t="array" ref="O1139">IF(A1139="", "", (IFNA(IF(A1139="", "", INDEX(UpdateSheet!$L:$L, MATCH(1, (UpdateSheet!$G:$G=MAXIFS(UpdateSheet!$G:$G, UpdateSheet!$H:$H, G1139, UpdateSheet!$G:$G, "&lt;=" &amp; D1139)) * (UpdateSheet!$H:$H=G1139), 0))), "") * J1139) +
(IFNA(IF(A1139="", "", INDEX(UpdateSheet!$P:$P, MATCH(1, (UpdateSheet!$G:$G=MAXIFS(UpdateSheet!$G:$G, UpdateSheet!$M:$M, K1139, UpdateSheet!$G:$G, "&lt;=" &amp; D1139)) * (UpdateSheet!$M:$M=K1139), 0))), "") * N1139)
)
</f>
        <v/>
      </c>
      <c r="P1139" s="86"/>
      <c r="Q1139" s="82" t="str">
        <f t="array" ref="Q1139">IF(A1139="", "", (IFNA(IF(A1139="", "", INDEX(UpdateSheet!$K:$K, MATCH(1, (UpdateSheet!$G:$G=MAXIFS(UpdateSheet!$G:$G, UpdateSheet!$H:$H, G1139, UpdateSheet!$I:$I, J1139, UpdateSheet!$G:$G, "&lt;=" &amp; D1139)) * (UpdateSheet!$H:$H=G1139) *(UpdateSheet!$I:$I=J1139), 0))), "")) +
(IFNA(IF(A1139="", "", INDEX(UpdateSheet!$O:$O, MATCH(1, (UpdateSheet!$G:$G=MAXIFS(UpdateSheet!$G:$G, UpdateSheet!$M:$M, K1139,UpdateSheet!$N:$N, N1139, UpdateSheet!$G:$G, "&lt;=" &amp; D1139)) * (UpdateSheet!$M:$M=K1139) *(UpdateSheet!$N:$N=N1139), 0))), ""))
)
</f>
        <v/>
      </c>
      <c r="R1139" s="81" t="s">
        <v>97</v>
      </c>
      <c r="S1139" s="63" t="str">
        <f t="shared" si="91"/>
        <v/>
      </c>
      <c r="T1139" s="87"/>
      <c r="U1139" s="84" t="s">
        <v>97</v>
      </c>
      <c r="V1139" s="84" t="s">
        <v>97</v>
      </c>
      <c r="W1139" s="85" t="b">
        <f t="shared" si="1"/>
        <v>0</v>
      </c>
      <c r="X1139" s="63"/>
      <c r="Y1139" s="63"/>
      <c r="Z1139" s="63"/>
    </row>
    <row r="1140">
      <c r="A1140" s="75"/>
      <c r="B1140" s="94"/>
      <c r="C1140" s="75"/>
      <c r="D1140" s="76"/>
      <c r="E1140" s="75" t="s">
        <v>97</v>
      </c>
      <c r="F1140" s="75" t="s">
        <v>97</v>
      </c>
      <c r="G1140" s="77"/>
      <c r="H1140" s="77"/>
      <c r="I1140" s="80"/>
      <c r="J1140" s="77" t="s">
        <v>97</v>
      </c>
      <c r="K1140" s="79" t="s">
        <v>97</v>
      </c>
      <c r="L1140" s="79"/>
      <c r="M1140" s="80"/>
      <c r="N1140" s="79" t="s">
        <v>97</v>
      </c>
      <c r="O1140" s="81" t="str">
        <f t="array" ref="O1140">IF(A1140="", "", (IFNA(IF(A1140="", "", INDEX(UpdateSheet!$L:$L, MATCH(1, (UpdateSheet!$G:$G=MAXIFS(UpdateSheet!$G:$G, UpdateSheet!$H:$H, G1140, UpdateSheet!$G:$G, "&lt;=" &amp; D1140)) * (UpdateSheet!$H:$H=G1140), 0))), "") * J1140) +
(IFNA(IF(A1140="", "", INDEX(UpdateSheet!$P:$P, MATCH(1, (UpdateSheet!$G:$G=MAXIFS(UpdateSheet!$G:$G, UpdateSheet!$M:$M, K1140, UpdateSheet!$G:$G, "&lt;=" &amp; D1140)) * (UpdateSheet!$M:$M=K1140), 0))), "") * N1140)
)
</f>
        <v/>
      </c>
      <c r="P1140" s="86"/>
      <c r="Q1140" s="82" t="str">
        <f t="array" ref="Q1140">IF(A1140="", "", (IFNA(IF(A1140="", "", INDEX(UpdateSheet!$K:$K, MATCH(1, (UpdateSheet!$G:$G=MAXIFS(UpdateSheet!$G:$G, UpdateSheet!$H:$H, G1140, UpdateSheet!$I:$I, J1140, UpdateSheet!$G:$G, "&lt;=" &amp; D1140)) * (UpdateSheet!$H:$H=G1140) *(UpdateSheet!$I:$I=J1140), 0))), "")) +
(IFNA(IF(A1140="", "", INDEX(UpdateSheet!$O:$O, MATCH(1, (UpdateSheet!$G:$G=MAXIFS(UpdateSheet!$G:$G, UpdateSheet!$M:$M, K1140,UpdateSheet!$N:$N, N1140, UpdateSheet!$G:$G, "&lt;=" &amp; D1140)) * (UpdateSheet!$M:$M=K1140) *(UpdateSheet!$N:$N=N1140), 0))), ""))
)
</f>
        <v/>
      </c>
      <c r="R1140" s="81" t="s">
        <v>97</v>
      </c>
      <c r="S1140" s="63" t="str">
        <f t="shared" si="91"/>
        <v/>
      </c>
      <c r="T1140" s="87"/>
      <c r="U1140" s="84" t="s">
        <v>97</v>
      </c>
      <c r="V1140" s="84" t="s">
        <v>97</v>
      </c>
      <c r="W1140" s="85" t="b">
        <f t="shared" si="1"/>
        <v>0</v>
      </c>
      <c r="X1140" s="63"/>
      <c r="Y1140" s="63"/>
      <c r="Z1140" s="63"/>
    </row>
    <row r="1141">
      <c r="A1141" s="75"/>
      <c r="B1141" s="94"/>
      <c r="C1141" s="75"/>
      <c r="D1141" s="76"/>
      <c r="E1141" s="75" t="s">
        <v>97</v>
      </c>
      <c r="F1141" s="75" t="s">
        <v>97</v>
      </c>
      <c r="G1141" s="77"/>
      <c r="H1141" s="77"/>
      <c r="I1141" s="80"/>
      <c r="J1141" s="77" t="s">
        <v>97</v>
      </c>
      <c r="K1141" s="79" t="s">
        <v>97</v>
      </c>
      <c r="L1141" s="79"/>
      <c r="M1141" s="80"/>
      <c r="N1141" s="79" t="s">
        <v>97</v>
      </c>
      <c r="O1141" s="81" t="str">
        <f t="array" ref="O1141">IF(A1141="", "", (IFNA(IF(A1141="", "", INDEX(UpdateSheet!$L:$L, MATCH(1, (UpdateSheet!$G:$G=MAXIFS(UpdateSheet!$G:$G, UpdateSheet!$H:$H, G1141, UpdateSheet!$G:$G, "&lt;=" &amp; D1141)) * (UpdateSheet!$H:$H=G1141), 0))), "") * J1141) +
(IFNA(IF(A1141="", "", INDEX(UpdateSheet!$P:$P, MATCH(1, (UpdateSheet!$G:$G=MAXIFS(UpdateSheet!$G:$G, UpdateSheet!$M:$M, K1141, UpdateSheet!$G:$G, "&lt;=" &amp; D1141)) * (UpdateSheet!$M:$M=K1141), 0))), "") * N1141)
)
</f>
        <v/>
      </c>
      <c r="P1141" s="86"/>
      <c r="Q1141" s="82" t="str">
        <f t="array" ref="Q1141">IF(A1141="", "", (IFNA(IF(A1141="", "", INDEX(UpdateSheet!$K:$K, MATCH(1, (UpdateSheet!$G:$G=MAXIFS(UpdateSheet!$G:$G, UpdateSheet!$H:$H, G1141, UpdateSheet!$I:$I, J1141, UpdateSheet!$G:$G, "&lt;=" &amp; D1141)) * (UpdateSheet!$H:$H=G1141) *(UpdateSheet!$I:$I=J1141), 0))), "")) +
(IFNA(IF(A1141="", "", INDEX(UpdateSheet!$O:$O, MATCH(1, (UpdateSheet!$G:$G=MAXIFS(UpdateSheet!$G:$G, UpdateSheet!$M:$M, K1141,UpdateSheet!$N:$N, N1141, UpdateSheet!$G:$G, "&lt;=" &amp; D1141)) * (UpdateSheet!$M:$M=K1141) *(UpdateSheet!$N:$N=N1141), 0))), ""))
)
</f>
        <v/>
      </c>
      <c r="R1141" s="81" t="s">
        <v>97</v>
      </c>
      <c r="S1141" s="63" t="str">
        <f t="shared" si="91"/>
        <v/>
      </c>
      <c r="T1141" s="87"/>
      <c r="U1141" s="84" t="s">
        <v>97</v>
      </c>
      <c r="V1141" s="84" t="s">
        <v>97</v>
      </c>
      <c r="W1141" s="85" t="b">
        <f t="shared" si="1"/>
        <v>0</v>
      </c>
      <c r="X1141" s="63"/>
      <c r="Y1141" s="63"/>
      <c r="Z1141" s="63"/>
    </row>
    <row r="1142">
      <c r="A1142" s="75"/>
      <c r="B1142" s="94"/>
      <c r="C1142" s="75"/>
      <c r="D1142" s="76"/>
      <c r="E1142" s="75" t="s">
        <v>97</v>
      </c>
      <c r="F1142" s="75" t="s">
        <v>97</v>
      </c>
      <c r="G1142" s="77"/>
      <c r="H1142" s="77"/>
      <c r="I1142" s="80"/>
      <c r="J1142" s="77" t="s">
        <v>97</v>
      </c>
      <c r="K1142" s="79" t="s">
        <v>97</v>
      </c>
      <c r="L1142" s="79"/>
      <c r="M1142" s="80"/>
      <c r="N1142" s="79" t="s">
        <v>97</v>
      </c>
      <c r="O1142" s="81" t="str">
        <f t="array" ref="O1142">IF(A1142="", "", (IFNA(IF(A1142="", "", INDEX(UpdateSheet!$L:$L, MATCH(1, (UpdateSheet!$G:$G=MAXIFS(UpdateSheet!$G:$G, UpdateSheet!$H:$H, G1142, UpdateSheet!$G:$G, "&lt;=" &amp; D1142)) * (UpdateSheet!$H:$H=G1142), 0))), "") * J1142) +
(IFNA(IF(A1142="", "", INDEX(UpdateSheet!$P:$P, MATCH(1, (UpdateSheet!$G:$G=MAXIFS(UpdateSheet!$G:$G, UpdateSheet!$M:$M, K1142, UpdateSheet!$G:$G, "&lt;=" &amp; D1142)) * (UpdateSheet!$M:$M=K1142), 0))), "") * N1142)
)
</f>
        <v/>
      </c>
      <c r="P1142" s="86"/>
      <c r="Q1142" s="82" t="str">
        <f t="array" ref="Q1142">IF(A1142="", "", (IFNA(IF(A1142="", "", INDEX(UpdateSheet!$K:$K, MATCH(1, (UpdateSheet!$G:$G=MAXIFS(UpdateSheet!$G:$G, UpdateSheet!$H:$H, G1142, UpdateSheet!$I:$I, J1142, UpdateSheet!$G:$G, "&lt;=" &amp; D1142)) * (UpdateSheet!$H:$H=G1142) *(UpdateSheet!$I:$I=J1142), 0))), "")) +
(IFNA(IF(A1142="", "", INDEX(UpdateSheet!$O:$O, MATCH(1, (UpdateSheet!$G:$G=MAXIFS(UpdateSheet!$G:$G, UpdateSheet!$M:$M, K1142,UpdateSheet!$N:$N, N1142, UpdateSheet!$G:$G, "&lt;=" &amp; D1142)) * (UpdateSheet!$M:$M=K1142) *(UpdateSheet!$N:$N=N1142), 0))), ""))
)
</f>
        <v/>
      </c>
      <c r="R1142" s="81" t="s">
        <v>97</v>
      </c>
      <c r="S1142" s="63" t="str">
        <f t="shared" si="91"/>
        <v/>
      </c>
      <c r="T1142" s="87"/>
      <c r="U1142" s="84" t="s">
        <v>97</v>
      </c>
      <c r="V1142" s="84" t="s">
        <v>97</v>
      </c>
      <c r="W1142" s="85" t="b">
        <f t="shared" si="1"/>
        <v>0</v>
      </c>
      <c r="X1142" s="63"/>
      <c r="Y1142" s="63"/>
      <c r="Z1142" s="63"/>
    </row>
    <row r="1143">
      <c r="A1143" s="75"/>
      <c r="B1143" s="94"/>
      <c r="C1143" s="75"/>
      <c r="D1143" s="76"/>
      <c r="E1143" s="75" t="s">
        <v>97</v>
      </c>
      <c r="F1143" s="75" t="s">
        <v>97</v>
      </c>
      <c r="G1143" s="77"/>
      <c r="H1143" s="77"/>
      <c r="I1143" s="80"/>
      <c r="J1143" s="77" t="s">
        <v>97</v>
      </c>
      <c r="K1143" s="79" t="s">
        <v>97</v>
      </c>
      <c r="L1143" s="79"/>
      <c r="M1143" s="80"/>
      <c r="N1143" s="79" t="s">
        <v>97</v>
      </c>
      <c r="O1143" s="81" t="str">
        <f t="array" ref="O1143">IF(A1143="", "", (IFNA(IF(A1143="", "", INDEX(UpdateSheet!$L:$L, MATCH(1, (UpdateSheet!$G:$G=MAXIFS(UpdateSheet!$G:$G, UpdateSheet!$H:$H, G1143, UpdateSheet!$G:$G, "&lt;=" &amp; D1143)) * (UpdateSheet!$H:$H=G1143), 0))), "") * J1143) +
(IFNA(IF(A1143="", "", INDEX(UpdateSheet!$P:$P, MATCH(1, (UpdateSheet!$G:$G=MAXIFS(UpdateSheet!$G:$G, UpdateSheet!$M:$M, K1143, UpdateSheet!$G:$G, "&lt;=" &amp; D1143)) * (UpdateSheet!$M:$M=K1143), 0))), "") * N1143)
)
</f>
        <v/>
      </c>
      <c r="P1143" s="86"/>
      <c r="Q1143" s="82" t="str">
        <f t="array" ref="Q1143">IF(A1143="", "", (IFNA(IF(A1143="", "", INDEX(UpdateSheet!$K:$K, MATCH(1, (UpdateSheet!$G:$G=MAXIFS(UpdateSheet!$G:$G, UpdateSheet!$H:$H, G1143, UpdateSheet!$I:$I, J1143, UpdateSheet!$G:$G, "&lt;=" &amp; D1143)) * (UpdateSheet!$H:$H=G1143) *(UpdateSheet!$I:$I=J1143), 0))), "")) +
(IFNA(IF(A1143="", "", INDEX(UpdateSheet!$O:$O, MATCH(1, (UpdateSheet!$G:$G=MAXIFS(UpdateSheet!$G:$G, UpdateSheet!$M:$M, K1143,UpdateSheet!$N:$N, N1143, UpdateSheet!$G:$G, "&lt;=" &amp; D1143)) * (UpdateSheet!$M:$M=K1143) *(UpdateSheet!$N:$N=N1143), 0))), ""))
)
</f>
        <v/>
      </c>
      <c r="R1143" s="81" t="s">
        <v>97</v>
      </c>
      <c r="S1143" s="63" t="str">
        <f t="shared" si="91"/>
        <v/>
      </c>
      <c r="T1143" s="87"/>
      <c r="U1143" s="84" t="s">
        <v>97</v>
      </c>
      <c r="V1143" s="84" t="s">
        <v>97</v>
      </c>
      <c r="W1143" s="85" t="b">
        <f t="shared" si="1"/>
        <v>0</v>
      </c>
      <c r="X1143" s="63"/>
      <c r="Y1143" s="63"/>
      <c r="Z1143" s="63"/>
    </row>
    <row r="1144">
      <c r="A1144" s="75"/>
      <c r="B1144" s="94"/>
      <c r="C1144" s="75"/>
      <c r="D1144" s="76"/>
      <c r="E1144" s="75" t="s">
        <v>97</v>
      </c>
      <c r="F1144" s="75" t="s">
        <v>97</v>
      </c>
      <c r="G1144" s="77"/>
      <c r="H1144" s="77"/>
      <c r="I1144" s="80"/>
      <c r="J1144" s="77" t="s">
        <v>97</v>
      </c>
      <c r="K1144" s="79" t="s">
        <v>97</v>
      </c>
      <c r="L1144" s="79"/>
      <c r="M1144" s="80"/>
      <c r="N1144" s="79" t="s">
        <v>97</v>
      </c>
      <c r="O1144" s="81" t="str">
        <f t="array" ref="O1144">IF(A1144="", "", (IFNA(IF(A1144="", "", INDEX(UpdateSheet!$L:$L, MATCH(1, (UpdateSheet!$G:$G=MAXIFS(UpdateSheet!$G:$G, UpdateSheet!$H:$H, G1144, UpdateSheet!$G:$G, "&lt;=" &amp; D1144)) * (UpdateSheet!$H:$H=G1144), 0))), "") * J1144) +
(IFNA(IF(A1144="", "", INDEX(UpdateSheet!$P:$P, MATCH(1, (UpdateSheet!$G:$G=MAXIFS(UpdateSheet!$G:$G, UpdateSheet!$M:$M, K1144, UpdateSheet!$G:$G, "&lt;=" &amp; D1144)) * (UpdateSheet!$M:$M=K1144), 0))), "") * N1144)
)
</f>
        <v/>
      </c>
      <c r="P1144" s="86"/>
      <c r="Q1144" s="82" t="str">
        <f t="array" ref="Q1144">IF(A1144="", "", (IFNA(IF(A1144="", "", INDEX(UpdateSheet!$K:$K, MATCH(1, (UpdateSheet!$G:$G=MAXIFS(UpdateSheet!$G:$G, UpdateSheet!$H:$H, G1144, UpdateSheet!$I:$I, J1144, UpdateSheet!$G:$G, "&lt;=" &amp; D1144)) * (UpdateSheet!$H:$H=G1144) *(UpdateSheet!$I:$I=J1144), 0))), "")) +
(IFNA(IF(A1144="", "", INDEX(UpdateSheet!$O:$O, MATCH(1, (UpdateSheet!$G:$G=MAXIFS(UpdateSheet!$G:$G, UpdateSheet!$M:$M, K1144,UpdateSheet!$N:$N, N1144, UpdateSheet!$G:$G, "&lt;=" &amp; D1144)) * (UpdateSheet!$M:$M=K1144) *(UpdateSheet!$N:$N=N1144), 0))), ""))
)
</f>
        <v/>
      </c>
      <c r="R1144" s="81" t="s">
        <v>97</v>
      </c>
      <c r="S1144" s="63" t="str">
        <f t="shared" si="91"/>
        <v/>
      </c>
      <c r="T1144" s="87"/>
      <c r="U1144" s="84" t="s">
        <v>97</v>
      </c>
      <c r="V1144" s="84" t="s">
        <v>97</v>
      </c>
      <c r="W1144" s="85" t="b">
        <f t="shared" si="1"/>
        <v>0</v>
      </c>
      <c r="X1144" s="63"/>
      <c r="Y1144" s="63"/>
      <c r="Z1144" s="63"/>
    </row>
    <row r="1145">
      <c r="A1145" s="75"/>
      <c r="B1145" s="94"/>
      <c r="C1145" s="75"/>
      <c r="D1145" s="76"/>
      <c r="E1145" s="75" t="s">
        <v>97</v>
      </c>
      <c r="F1145" s="75" t="s">
        <v>97</v>
      </c>
      <c r="G1145" s="77"/>
      <c r="H1145" s="77"/>
      <c r="I1145" s="80"/>
      <c r="J1145" s="77" t="s">
        <v>97</v>
      </c>
      <c r="K1145" s="79" t="s">
        <v>97</v>
      </c>
      <c r="L1145" s="79"/>
      <c r="M1145" s="80"/>
      <c r="N1145" s="79" t="s">
        <v>97</v>
      </c>
      <c r="O1145" s="81" t="str">
        <f t="array" ref="O1145">IF(A1145="", "", (IFNA(IF(A1145="", "", INDEX(UpdateSheet!$L:$L, MATCH(1, (UpdateSheet!$G:$G=MAXIFS(UpdateSheet!$G:$G, UpdateSheet!$H:$H, G1145, UpdateSheet!$G:$G, "&lt;=" &amp; D1145)) * (UpdateSheet!$H:$H=G1145), 0))), "") * J1145) +
(IFNA(IF(A1145="", "", INDEX(UpdateSheet!$P:$P, MATCH(1, (UpdateSheet!$G:$G=MAXIFS(UpdateSheet!$G:$G, UpdateSheet!$M:$M, K1145, UpdateSheet!$G:$G, "&lt;=" &amp; D1145)) * (UpdateSheet!$M:$M=K1145), 0))), "") * N1145)
)
</f>
        <v/>
      </c>
      <c r="P1145" s="86"/>
      <c r="Q1145" s="82" t="str">
        <f t="array" ref="Q1145">IF(A1145="", "", (IFNA(IF(A1145="", "", INDEX(UpdateSheet!$K:$K, MATCH(1, (UpdateSheet!$G:$G=MAXIFS(UpdateSheet!$G:$G, UpdateSheet!$H:$H, G1145, UpdateSheet!$I:$I, J1145, UpdateSheet!$G:$G, "&lt;=" &amp; D1145)) * (UpdateSheet!$H:$H=G1145) *(UpdateSheet!$I:$I=J1145), 0))), "")) +
(IFNA(IF(A1145="", "", INDEX(UpdateSheet!$O:$O, MATCH(1, (UpdateSheet!$G:$G=MAXIFS(UpdateSheet!$G:$G, UpdateSheet!$M:$M, K1145,UpdateSheet!$N:$N, N1145, UpdateSheet!$G:$G, "&lt;=" &amp; D1145)) * (UpdateSheet!$M:$M=K1145) *(UpdateSheet!$N:$N=N1145), 0))), ""))
)
</f>
        <v/>
      </c>
      <c r="R1145" s="81" t="s">
        <v>97</v>
      </c>
      <c r="S1145" s="63" t="str">
        <f t="shared" si="91"/>
        <v/>
      </c>
      <c r="T1145" s="87"/>
      <c r="U1145" s="84" t="s">
        <v>97</v>
      </c>
      <c r="V1145" s="84" t="s">
        <v>97</v>
      </c>
      <c r="W1145" s="85" t="b">
        <f t="shared" si="1"/>
        <v>0</v>
      </c>
      <c r="X1145" s="63"/>
      <c r="Y1145" s="63"/>
      <c r="Z1145" s="63"/>
    </row>
    <row r="1146">
      <c r="A1146" s="75"/>
      <c r="B1146" s="94"/>
      <c r="C1146" s="75"/>
      <c r="D1146" s="76"/>
      <c r="E1146" s="75" t="s">
        <v>97</v>
      </c>
      <c r="F1146" s="75" t="s">
        <v>97</v>
      </c>
      <c r="G1146" s="77"/>
      <c r="H1146" s="77"/>
      <c r="I1146" s="80"/>
      <c r="J1146" s="77" t="s">
        <v>97</v>
      </c>
      <c r="K1146" s="79" t="s">
        <v>97</v>
      </c>
      <c r="L1146" s="79"/>
      <c r="M1146" s="80"/>
      <c r="N1146" s="79" t="s">
        <v>97</v>
      </c>
      <c r="O1146" s="81" t="str">
        <f t="array" ref="O1146">IF(A1146="", "", (IFNA(IF(A1146="", "", INDEX(UpdateSheet!$L:$L, MATCH(1, (UpdateSheet!$G:$G=MAXIFS(UpdateSheet!$G:$G, UpdateSheet!$H:$H, G1146, UpdateSheet!$G:$G, "&lt;=" &amp; D1146)) * (UpdateSheet!$H:$H=G1146), 0))), "") * J1146) +
(IFNA(IF(A1146="", "", INDEX(UpdateSheet!$P:$P, MATCH(1, (UpdateSheet!$G:$G=MAXIFS(UpdateSheet!$G:$G, UpdateSheet!$M:$M, K1146, UpdateSheet!$G:$G, "&lt;=" &amp; D1146)) * (UpdateSheet!$M:$M=K1146), 0))), "") * N1146)
)
</f>
        <v/>
      </c>
      <c r="P1146" s="86"/>
      <c r="Q1146" s="82" t="str">
        <f t="array" ref="Q1146">IF(A1146="", "", (IFNA(IF(A1146="", "", INDEX(UpdateSheet!$K:$K, MATCH(1, (UpdateSheet!$G:$G=MAXIFS(UpdateSheet!$G:$G, UpdateSheet!$H:$H, G1146, UpdateSheet!$I:$I, J1146, UpdateSheet!$G:$G, "&lt;=" &amp; D1146)) * (UpdateSheet!$H:$H=G1146) *(UpdateSheet!$I:$I=J1146), 0))), "")) +
(IFNA(IF(A1146="", "", INDEX(UpdateSheet!$O:$O, MATCH(1, (UpdateSheet!$G:$G=MAXIFS(UpdateSheet!$G:$G, UpdateSheet!$M:$M, K1146,UpdateSheet!$N:$N, N1146, UpdateSheet!$G:$G, "&lt;=" &amp; D1146)) * (UpdateSheet!$M:$M=K1146) *(UpdateSheet!$N:$N=N1146), 0))), ""))
)
</f>
        <v/>
      </c>
      <c r="R1146" s="81" t="s">
        <v>97</v>
      </c>
      <c r="S1146" s="63" t="str">
        <f t="shared" si="91"/>
        <v/>
      </c>
      <c r="T1146" s="87"/>
      <c r="U1146" s="84" t="s">
        <v>97</v>
      </c>
      <c r="V1146" s="84" t="s">
        <v>97</v>
      </c>
      <c r="W1146" s="85" t="b">
        <f t="shared" si="1"/>
        <v>0</v>
      </c>
      <c r="X1146" s="63"/>
      <c r="Y1146" s="63"/>
      <c r="Z1146" s="63"/>
    </row>
    <row r="1147">
      <c r="A1147" s="75"/>
      <c r="B1147" s="94"/>
      <c r="C1147" s="75"/>
      <c r="D1147" s="76"/>
      <c r="E1147" s="75" t="s">
        <v>97</v>
      </c>
      <c r="F1147" s="75" t="s">
        <v>97</v>
      </c>
      <c r="G1147" s="77"/>
      <c r="H1147" s="77"/>
      <c r="I1147" s="80"/>
      <c r="J1147" s="77" t="s">
        <v>97</v>
      </c>
      <c r="K1147" s="79" t="s">
        <v>97</v>
      </c>
      <c r="L1147" s="79"/>
      <c r="M1147" s="80"/>
      <c r="N1147" s="79" t="s">
        <v>97</v>
      </c>
      <c r="O1147" s="81" t="str">
        <f t="array" ref="O1147">IF(A1147="", "", (IFNA(IF(A1147="", "", INDEX(UpdateSheet!$L:$L, MATCH(1, (UpdateSheet!$G:$G=MAXIFS(UpdateSheet!$G:$G, UpdateSheet!$H:$H, G1147, UpdateSheet!$G:$G, "&lt;=" &amp; D1147)) * (UpdateSheet!$H:$H=G1147), 0))), "") * J1147) +
(IFNA(IF(A1147="", "", INDEX(UpdateSheet!$P:$P, MATCH(1, (UpdateSheet!$G:$G=MAXIFS(UpdateSheet!$G:$G, UpdateSheet!$M:$M, K1147, UpdateSheet!$G:$G, "&lt;=" &amp; D1147)) * (UpdateSheet!$M:$M=K1147), 0))), "") * N1147)
)
</f>
        <v/>
      </c>
      <c r="P1147" s="86"/>
      <c r="Q1147" s="82" t="str">
        <f t="array" ref="Q1147">IF(A1147="", "", (IFNA(IF(A1147="", "", INDEX(UpdateSheet!$K:$K, MATCH(1, (UpdateSheet!$G:$G=MAXIFS(UpdateSheet!$G:$G, UpdateSheet!$H:$H, G1147, UpdateSheet!$I:$I, J1147, UpdateSheet!$G:$G, "&lt;=" &amp; D1147)) * (UpdateSheet!$H:$H=G1147) *(UpdateSheet!$I:$I=J1147), 0))), "")) +
(IFNA(IF(A1147="", "", INDEX(UpdateSheet!$O:$O, MATCH(1, (UpdateSheet!$G:$G=MAXIFS(UpdateSheet!$G:$G, UpdateSheet!$M:$M, K1147,UpdateSheet!$N:$N, N1147, UpdateSheet!$G:$G, "&lt;=" &amp; D1147)) * (UpdateSheet!$M:$M=K1147) *(UpdateSheet!$N:$N=N1147), 0))), ""))
)
</f>
        <v/>
      </c>
      <c r="R1147" s="81" t="s">
        <v>97</v>
      </c>
      <c r="S1147" s="63" t="str">
        <f t="shared" si="91"/>
        <v/>
      </c>
      <c r="T1147" s="87"/>
      <c r="U1147" s="84" t="s">
        <v>97</v>
      </c>
      <c r="V1147" s="84" t="s">
        <v>97</v>
      </c>
      <c r="W1147" s="85" t="b">
        <f t="shared" si="1"/>
        <v>0</v>
      </c>
      <c r="X1147" s="63"/>
      <c r="Y1147" s="63"/>
      <c r="Z1147" s="63"/>
    </row>
    <row r="1148">
      <c r="A1148" s="75"/>
      <c r="B1148" s="94"/>
      <c r="C1148" s="75"/>
      <c r="D1148" s="76"/>
      <c r="E1148" s="75" t="s">
        <v>97</v>
      </c>
      <c r="F1148" s="75" t="s">
        <v>97</v>
      </c>
      <c r="G1148" s="77"/>
      <c r="H1148" s="77"/>
      <c r="I1148" s="80"/>
      <c r="J1148" s="77" t="s">
        <v>97</v>
      </c>
      <c r="K1148" s="79" t="s">
        <v>97</v>
      </c>
      <c r="L1148" s="79"/>
      <c r="M1148" s="80"/>
      <c r="N1148" s="79" t="s">
        <v>97</v>
      </c>
      <c r="O1148" s="81" t="str">
        <f t="array" ref="O1148">IF(A1148="", "", (IFNA(IF(A1148="", "", INDEX(UpdateSheet!$L:$L, MATCH(1, (UpdateSheet!$G:$G=MAXIFS(UpdateSheet!$G:$G, UpdateSheet!$H:$H, G1148, UpdateSheet!$G:$G, "&lt;=" &amp; D1148)) * (UpdateSheet!$H:$H=G1148), 0))), "") * J1148) +
(IFNA(IF(A1148="", "", INDEX(UpdateSheet!$P:$P, MATCH(1, (UpdateSheet!$G:$G=MAXIFS(UpdateSheet!$G:$G, UpdateSheet!$M:$M, K1148, UpdateSheet!$G:$G, "&lt;=" &amp; D1148)) * (UpdateSheet!$M:$M=K1148), 0))), "") * N1148)
)
</f>
        <v/>
      </c>
      <c r="P1148" s="86"/>
      <c r="Q1148" s="82" t="str">
        <f t="array" ref="Q1148">IF(A1148="", "", (IFNA(IF(A1148="", "", INDEX(UpdateSheet!$K:$K, MATCH(1, (UpdateSheet!$G:$G=MAXIFS(UpdateSheet!$G:$G, UpdateSheet!$H:$H, G1148, UpdateSheet!$I:$I, J1148, UpdateSheet!$G:$G, "&lt;=" &amp; D1148)) * (UpdateSheet!$H:$H=G1148) *(UpdateSheet!$I:$I=J1148), 0))), "")) +
(IFNA(IF(A1148="", "", INDEX(UpdateSheet!$O:$O, MATCH(1, (UpdateSheet!$G:$G=MAXIFS(UpdateSheet!$G:$G, UpdateSheet!$M:$M, K1148,UpdateSheet!$N:$N, N1148, UpdateSheet!$G:$G, "&lt;=" &amp; D1148)) * (UpdateSheet!$M:$M=K1148) *(UpdateSheet!$N:$N=N1148), 0))), ""))
)
</f>
        <v/>
      </c>
      <c r="R1148" s="81" t="s">
        <v>97</v>
      </c>
      <c r="S1148" s="63" t="str">
        <f t="shared" si="91"/>
        <v/>
      </c>
      <c r="T1148" s="87"/>
      <c r="U1148" s="84" t="s">
        <v>97</v>
      </c>
      <c r="V1148" s="84" t="s">
        <v>97</v>
      </c>
      <c r="W1148" s="85" t="b">
        <f t="shared" si="1"/>
        <v>0</v>
      </c>
      <c r="X1148" s="63"/>
      <c r="Y1148" s="63"/>
      <c r="Z1148" s="63"/>
    </row>
    <row r="1149">
      <c r="A1149" s="75"/>
      <c r="B1149" s="94"/>
      <c r="C1149" s="75"/>
      <c r="D1149" s="76"/>
      <c r="E1149" s="75" t="s">
        <v>97</v>
      </c>
      <c r="F1149" s="75" t="s">
        <v>97</v>
      </c>
      <c r="G1149" s="77"/>
      <c r="H1149" s="77"/>
      <c r="I1149" s="80"/>
      <c r="J1149" s="77" t="s">
        <v>97</v>
      </c>
      <c r="K1149" s="79" t="s">
        <v>97</v>
      </c>
      <c r="L1149" s="79"/>
      <c r="M1149" s="80"/>
      <c r="N1149" s="79" t="s">
        <v>97</v>
      </c>
      <c r="O1149" s="81" t="str">
        <f t="array" ref="O1149">IF(A1149="", "", (IFNA(IF(A1149="", "", INDEX(UpdateSheet!$L:$L, MATCH(1, (UpdateSheet!$G:$G=MAXIFS(UpdateSheet!$G:$G, UpdateSheet!$H:$H, G1149, UpdateSheet!$G:$G, "&lt;=" &amp; D1149)) * (UpdateSheet!$H:$H=G1149), 0))), "") * J1149) +
(IFNA(IF(A1149="", "", INDEX(UpdateSheet!$P:$P, MATCH(1, (UpdateSheet!$G:$G=MAXIFS(UpdateSheet!$G:$G, UpdateSheet!$M:$M, K1149, UpdateSheet!$G:$G, "&lt;=" &amp; D1149)) * (UpdateSheet!$M:$M=K1149), 0))), "") * N1149)
)
</f>
        <v/>
      </c>
      <c r="P1149" s="86"/>
      <c r="Q1149" s="82" t="str">
        <f t="array" ref="Q1149">IF(A1149="", "", (IFNA(IF(A1149="", "", INDEX(UpdateSheet!$K:$K, MATCH(1, (UpdateSheet!$G:$G=MAXIFS(UpdateSheet!$G:$G, UpdateSheet!$H:$H, G1149, UpdateSheet!$I:$I, J1149, UpdateSheet!$G:$G, "&lt;=" &amp; D1149)) * (UpdateSheet!$H:$H=G1149) *(UpdateSheet!$I:$I=J1149), 0))), "")) +
(IFNA(IF(A1149="", "", INDEX(UpdateSheet!$O:$O, MATCH(1, (UpdateSheet!$G:$G=MAXIFS(UpdateSheet!$G:$G, UpdateSheet!$M:$M, K1149,UpdateSheet!$N:$N, N1149, UpdateSheet!$G:$G, "&lt;=" &amp; D1149)) * (UpdateSheet!$M:$M=K1149) *(UpdateSheet!$N:$N=N1149), 0))), ""))
)
</f>
        <v/>
      </c>
      <c r="R1149" s="81" t="s">
        <v>97</v>
      </c>
      <c r="S1149" s="63" t="str">
        <f t="shared" si="91"/>
        <v/>
      </c>
      <c r="T1149" s="87"/>
      <c r="U1149" s="84" t="s">
        <v>97</v>
      </c>
      <c r="V1149" s="84" t="s">
        <v>97</v>
      </c>
      <c r="W1149" s="85" t="b">
        <f t="shared" si="1"/>
        <v>0</v>
      </c>
      <c r="X1149" s="63"/>
      <c r="Y1149" s="63"/>
      <c r="Z1149" s="63"/>
    </row>
    <row r="1150">
      <c r="A1150" s="75"/>
      <c r="B1150" s="94"/>
      <c r="C1150" s="75"/>
      <c r="D1150" s="76"/>
      <c r="E1150" s="75" t="s">
        <v>97</v>
      </c>
      <c r="F1150" s="75" t="s">
        <v>97</v>
      </c>
      <c r="G1150" s="77"/>
      <c r="H1150" s="77"/>
      <c r="I1150" s="80"/>
      <c r="J1150" s="77" t="s">
        <v>97</v>
      </c>
      <c r="K1150" s="79" t="s">
        <v>97</v>
      </c>
      <c r="L1150" s="79"/>
      <c r="M1150" s="80"/>
      <c r="N1150" s="79" t="s">
        <v>97</v>
      </c>
      <c r="O1150" s="81" t="str">
        <f t="array" ref="O1150">IF(A1150="", "", (IFNA(IF(A1150="", "", INDEX(UpdateSheet!$L:$L, MATCH(1, (UpdateSheet!$G:$G=MAXIFS(UpdateSheet!$G:$G, UpdateSheet!$H:$H, G1150, UpdateSheet!$G:$G, "&lt;=" &amp; D1150)) * (UpdateSheet!$H:$H=G1150), 0))), "") * J1150) +
(IFNA(IF(A1150="", "", INDEX(UpdateSheet!$P:$P, MATCH(1, (UpdateSheet!$G:$G=MAXIFS(UpdateSheet!$G:$G, UpdateSheet!$M:$M, K1150, UpdateSheet!$G:$G, "&lt;=" &amp; D1150)) * (UpdateSheet!$M:$M=K1150), 0))), "") * N1150)
)
</f>
        <v/>
      </c>
      <c r="P1150" s="86"/>
      <c r="Q1150" s="82" t="str">
        <f t="array" ref="Q1150">IF(A1150="", "", (IFNA(IF(A1150="", "", INDEX(UpdateSheet!$K:$K, MATCH(1, (UpdateSheet!$G:$G=MAXIFS(UpdateSheet!$G:$G, UpdateSheet!$H:$H, G1150, UpdateSheet!$I:$I, J1150, UpdateSheet!$G:$G, "&lt;=" &amp; D1150)) * (UpdateSheet!$H:$H=G1150) *(UpdateSheet!$I:$I=J1150), 0))), "")) +
(IFNA(IF(A1150="", "", INDEX(UpdateSheet!$O:$O, MATCH(1, (UpdateSheet!$G:$G=MAXIFS(UpdateSheet!$G:$G, UpdateSheet!$M:$M, K1150,UpdateSheet!$N:$N, N1150, UpdateSheet!$G:$G, "&lt;=" &amp; D1150)) * (UpdateSheet!$M:$M=K1150) *(UpdateSheet!$N:$N=N1150), 0))), ""))
)
</f>
        <v/>
      </c>
      <c r="R1150" s="81" t="s">
        <v>97</v>
      </c>
      <c r="S1150" s="63" t="str">
        <f t="shared" si="91"/>
        <v/>
      </c>
      <c r="T1150" s="87"/>
      <c r="U1150" s="84" t="s">
        <v>97</v>
      </c>
      <c r="V1150" s="84" t="s">
        <v>97</v>
      </c>
      <c r="W1150" s="85" t="b">
        <f t="shared" si="1"/>
        <v>0</v>
      </c>
      <c r="X1150" s="63"/>
      <c r="Y1150" s="63"/>
      <c r="Z1150" s="63"/>
    </row>
    <row r="1151">
      <c r="A1151" s="75"/>
      <c r="B1151" s="94"/>
      <c r="C1151" s="75"/>
      <c r="D1151" s="76"/>
      <c r="E1151" s="75" t="s">
        <v>97</v>
      </c>
      <c r="F1151" s="75" t="s">
        <v>97</v>
      </c>
      <c r="G1151" s="77"/>
      <c r="H1151" s="77"/>
      <c r="I1151" s="80"/>
      <c r="J1151" s="77" t="s">
        <v>97</v>
      </c>
      <c r="K1151" s="79" t="s">
        <v>97</v>
      </c>
      <c r="L1151" s="79"/>
      <c r="M1151" s="80"/>
      <c r="N1151" s="79" t="s">
        <v>97</v>
      </c>
      <c r="O1151" s="81" t="str">
        <f t="array" ref="O1151">IF(A1151="", "", (IFNA(IF(A1151="", "", INDEX(UpdateSheet!$L:$L, MATCH(1, (UpdateSheet!$G:$G=MAXIFS(UpdateSheet!$G:$G, UpdateSheet!$H:$H, G1151, UpdateSheet!$G:$G, "&lt;=" &amp; D1151)) * (UpdateSheet!$H:$H=G1151), 0))), "") * J1151) +
(IFNA(IF(A1151="", "", INDEX(UpdateSheet!$P:$P, MATCH(1, (UpdateSheet!$G:$G=MAXIFS(UpdateSheet!$G:$G, UpdateSheet!$M:$M, K1151, UpdateSheet!$G:$G, "&lt;=" &amp; D1151)) * (UpdateSheet!$M:$M=K1151), 0))), "") * N1151)
)
</f>
        <v/>
      </c>
      <c r="P1151" s="86"/>
      <c r="Q1151" s="82" t="str">
        <f t="array" ref="Q1151">IF(A1151="", "", (IFNA(IF(A1151="", "", INDEX(UpdateSheet!$K:$K, MATCH(1, (UpdateSheet!$G:$G=MAXIFS(UpdateSheet!$G:$G, UpdateSheet!$H:$H, G1151, UpdateSheet!$I:$I, J1151, UpdateSheet!$G:$G, "&lt;=" &amp; D1151)) * (UpdateSheet!$H:$H=G1151) *(UpdateSheet!$I:$I=J1151), 0))), "")) +
(IFNA(IF(A1151="", "", INDEX(UpdateSheet!$O:$O, MATCH(1, (UpdateSheet!$G:$G=MAXIFS(UpdateSheet!$G:$G, UpdateSheet!$M:$M, K1151,UpdateSheet!$N:$N, N1151, UpdateSheet!$G:$G, "&lt;=" &amp; D1151)) * (UpdateSheet!$M:$M=K1151) *(UpdateSheet!$N:$N=N1151), 0))), ""))
)
</f>
        <v/>
      </c>
      <c r="R1151" s="81" t="s">
        <v>97</v>
      </c>
      <c r="S1151" s="63" t="str">
        <f t="shared" si="91"/>
        <v/>
      </c>
      <c r="T1151" s="87"/>
      <c r="U1151" s="84" t="s">
        <v>97</v>
      </c>
      <c r="V1151" s="84" t="s">
        <v>97</v>
      </c>
      <c r="W1151" s="85" t="b">
        <f t="shared" si="1"/>
        <v>0</v>
      </c>
      <c r="X1151" s="63"/>
      <c r="Y1151" s="63"/>
      <c r="Z1151" s="63"/>
    </row>
    <row r="1152">
      <c r="A1152" s="75"/>
      <c r="B1152" s="94"/>
      <c r="C1152" s="75"/>
      <c r="D1152" s="76"/>
      <c r="E1152" s="75" t="s">
        <v>97</v>
      </c>
      <c r="F1152" s="75" t="s">
        <v>97</v>
      </c>
      <c r="G1152" s="77"/>
      <c r="H1152" s="77"/>
      <c r="I1152" s="80"/>
      <c r="J1152" s="77" t="s">
        <v>97</v>
      </c>
      <c r="K1152" s="79" t="s">
        <v>97</v>
      </c>
      <c r="L1152" s="79"/>
      <c r="M1152" s="80"/>
      <c r="N1152" s="79" t="s">
        <v>97</v>
      </c>
      <c r="O1152" s="81" t="str">
        <f t="array" ref="O1152">IF(A1152="", "", (IFNA(IF(A1152="", "", INDEX(UpdateSheet!$L:$L, MATCH(1, (UpdateSheet!$G:$G=MAXIFS(UpdateSheet!$G:$G, UpdateSheet!$H:$H, G1152, UpdateSheet!$G:$G, "&lt;=" &amp; D1152)) * (UpdateSheet!$H:$H=G1152), 0))), "") * J1152) +
(IFNA(IF(A1152="", "", INDEX(UpdateSheet!$P:$P, MATCH(1, (UpdateSheet!$G:$G=MAXIFS(UpdateSheet!$G:$G, UpdateSheet!$M:$M, K1152, UpdateSheet!$G:$G, "&lt;=" &amp; D1152)) * (UpdateSheet!$M:$M=K1152), 0))), "") * N1152)
)
</f>
        <v/>
      </c>
      <c r="P1152" s="86"/>
      <c r="Q1152" s="82" t="str">
        <f t="array" ref="Q1152">IF(A1152="", "", (IFNA(IF(A1152="", "", INDEX(UpdateSheet!$K:$K, MATCH(1, (UpdateSheet!$G:$G=MAXIFS(UpdateSheet!$G:$G, UpdateSheet!$H:$H, G1152, UpdateSheet!$I:$I, J1152, UpdateSheet!$G:$G, "&lt;=" &amp; D1152)) * (UpdateSheet!$H:$H=G1152) *(UpdateSheet!$I:$I=J1152), 0))), "")) +
(IFNA(IF(A1152="", "", INDEX(UpdateSheet!$O:$O, MATCH(1, (UpdateSheet!$G:$G=MAXIFS(UpdateSheet!$G:$G, UpdateSheet!$M:$M, K1152,UpdateSheet!$N:$N, N1152, UpdateSheet!$G:$G, "&lt;=" &amp; D1152)) * (UpdateSheet!$M:$M=K1152) *(UpdateSheet!$N:$N=N1152), 0))), ""))
)
</f>
        <v/>
      </c>
      <c r="R1152" s="81" t="s">
        <v>97</v>
      </c>
      <c r="S1152" s="63" t="str">
        <f t="shared" si="91"/>
        <v/>
      </c>
      <c r="T1152" s="87"/>
      <c r="U1152" s="84" t="s">
        <v>97</v>
      </c>
      <c r="V1152" s="84" t="s">
        <v>97</v>
      </c>
      <c r="W1152" s="85" t="b">
        <f t="shared" si="1"/>
        <v>0</v>
      </c>
      <c r="X1152" s="63"/>
      <c r="Y1152" s="63"/>
      <c r="Z1152" s="63"/>
    </row>
    <row r="1153">
      <c r="A1153" s="75"/>
      <c r="B1153" s="94"/>
      <c r="C1153" s="75"/>
      <c r="D1153" s="76"/>
      <c r="E1153" s="75" t="s">
        <v>97</v>
      </c>
      <c r="F1153" s="75" t="s">
        <v>97</v>
      </c>
      <c r="G1153" s="77"/>
      <c r="H1153" s="77"/>
      <c r="I1153" s="80"/>
      <c r="J1153" s="77" t="s">
        <v>97</v>
      </c>
      <c r="K1153" s="79" t="s">
        <v>97</v>
      </c>
      <c r="L1153" s="79"/>
      <c r="M1153" s="80"/>
      <c r="N1153" s="79" t="s">
        <v>97</v>
      </c>
      <c r="O1153" s="81" t="str">
        <f t="array" ref="O1153">IF(A1153="", "", (IFNA(IF(A1153="", "", INDEX(UpdateSheet!$L:$L, MATCH(1, (UpdateSheet!$G:$G=MAXIFS(UpdateSheet!$G:$G, UpdateSheet!$H:$H, G1153, UpdateSheet!$G:$G, "&lt;=" &amp; D1153)) * (UpdateSheet!$H:$H=G1153), 0))), "") * J1153) +
(IFNA(IF(A1153="", "", INDEX(UpdateSheet!$P:$P, MATCH(1, (UpdateSheet!$G:$G=MAXIFS(UpdateSheet!$G:$G, UpdateSheet!$M:$M, K1153, UpdateSheet!$G:$G, "&lt;=" &amp; D1153)) * (UpdateSheet!$M:$M=K1153), 0))), "") * N1153)
)
</f>
        <v/>
      </c>
      <c r="P1153" s="86"/>
      <c r="Q1153" s="82" t="str">
        <f t="array" ref="Q1153">IF(A1153="", "", (IFNA(IF(A1153="", "", INDEX(UpdateSheet!$K:$K, MATCH(1, (UpdateSheet!$G:$G=MAXIFS(UpdateSheet!$G:$G, UpdateSheet!$H:$H, G1153, UpdateSheet!$I:$I, J1153, UpdateSheet!$G:$G, "&lt;=" &amp; D1153)) * (UpdateSheet!$H:$H=G1153) *(UpdateSheet!$I:$I=J1153), 0))), "")) +
(IFNA(IF(A1153="", "", INDEX(UpdateSheet!$O:$O, MATCH(1, (UpdateSheet!$G:$G=MAXIFS(UpdateSheet!$G:$G, UpdateSheet!$M:$M, K1153,UpdateSheet!$N:$N, N1153, UpdateSheet!$G:$G, "&lt;=" &amp; D1153)) * (UpdateSheet!$M:$M=K1153) *(UpdateSheet!$N:$N=N1153), 0))), ""))
)
</f>
        <v/>
      </c>
      <c r="R1153" s="81" t="s">
        <v>97</v>
      </c>
      <c r="S1153" s="63" t="str">
        <f t="shared" si="91"/>
        <v/>
      </c>
      <c r="T1153" s="87"/>
      <c r="U1153" s="84" t="s">
        <v>97</v>
      </c>
      <c r="V1153" s="84" t="s">
        <v>97</v>
      </c>
      <c r="W1153" s="85" t="b">
        <f t="shared" si="1"/>
        <v>0</v>
      </c>
      <c r="X1153" s="63"/>
      <c r="Y1153" s="63"/>
      <c r="Z1153" s="63"/>
    </row>
    <row r="1154">
      <c r="A1154" s="75"/>
      <c r="B1154" s="94"/>
      <c r="C1154" s="75"/>
      <c r="D1154" s="76"/>
      <c r="E1154" s="75" t="s">
        <v>97</v>
      </c>
      <c r="F1154" s="75" t="s">
        <v>97</v>
      </c>
      <c r="G1154" s="77"/>
      <c r="H1154" s="77"/>
      <c r="I1154" s="80"/>
      <c r="J1154" s="77" t="s">
        <v>97</v>
      </c>
      <c r="K1154" s="79" t="s">
        <v>97</v>
      </c>
      <c r="L1154" s="79"/>
      <c r="M1154" s="80"/>
      <c r="N1154" s="79" t="s">
        <v>97</v>
      </c>
      <c r="O1154" s="81" t="str">
        <f t="array" ref="O1154">IF(A1154="", "", (IFNA(IF(A1154="", "", INDEX(UpdateSheet!$L:$L, MATCH(1, (UpdateSheet!$G:$G=MAXIFS(UpdateSheet!$G:$G, UpdateSheet!$H:$H, G1154, UpdateSheet!$G:$G, "&lt;=" &amp; D1154)) * (UpdateSheet!$H:$H=G1154), 0))), "") * J1154) +
(IFNA(IF(A1154="", "", INDEX(UpdateSheet!$P:$P, MATCH(1, (UpdateSheet!$G:$G=MAXIFS(UpdateSheet!$G:$G, UpdateSheet!$M:$M, K1154, UpdateSheet!$G:$G, "&lt;=" &amp; D1154)) * (UpdateSheet!$M:$M=K1154), 0))), "") * N1154)
)
</f>
        <v/>
      </c>
      <c r="P1154" s="86"/>
      <c r="Q1154" s="82" t="str">
        <f t="array" ref="Q1154">IF(A1154="", "", (IFNA(IF(A1154="", "", INDEX(UpdateSheet!$K:$K, MATCH(1, (UpdateSheet!$G:$G=MAXIFS(UpdateSheet!$G:$G, UpdateSheet!$H:$H, G1154, UpdateSheet!$I:$I, J1154, UpdateSheet!$G:$G, "&lt;=" &amp; D1154)) * (UpdateSheet!$H:$H=G1154) *(UpdateSheet!$I:$I=J1154), 0))), "")) +
(IFNA(IF(A1154="", "", INDEX(UpdateSheet!$O:$O, MATCH(1, (UpdateSheet!$G:$G=MAXIFS(UpdateSheet!$G:$G, UpdateSheet!$M:$M, K1154,UpdateSheet!$N:$N, N1154, UpdateSheet!$G:$G, "&lt;=" &amp; D1154)) * (UpdateSheet!$M:$M=K1154) *(UpdateSheet!$N:$N=N1154), 0))), ""))
)
</f>
        <v/>
      </c>
      <c r="R1154" s="81" t="s">
        <v>97</v>
      </c>
      <c r="S1154" s="63" t="str">
        <f t="shared" si="91"/>
        <v/>
      </c>
      <c r="T1154" s="87"/>
      <c r="U1154" s="84" t="s">
        <v>97</v>
      </c>
      <c r="V1154" s="84" t="s">
        <v>97</v>
      </c>
      <c r="W1154" s="85" t="b">
        <f t="shared" si="1"/>
        <v>0</v>
      </c>
      <c r="X1154" s="63"/>
      <c r="Y1154" s="63"/>
      <c r="Z1154" s="63"/>
    </row>
    <row r="1155">
      <c r="A1155" s="75"/>
      <c r="B1155" s="94"/>
      <c r="C1155" s="75"/>
      <c r="D1155" s="76"/>
      <c r="E1155" s="75" t="s">
        <v>97</v>
      </c>
      <c r="F1155" s="75" t="s">
        <v>97</v>
      </c>
      <c r="G1155" s="77"/>
      <c r="H1155" s="77"/>
      <c r="I1155" s="80"/>
      <c r="J1155" s="77" t="s">
        <v>97</v>
      </c>
      <c r="K1155" s="79" t="s">
        <v>97</v>
      </c>
      <c r="L1155" s="79"/>
      <c r="M1155" s="80"/>
      <c r="N1155" s="79" t="s">
        <v>97</v>
      </c>
      <c r="O1155" s="81" t="str">
        <f t="array" ref="O1155">IF(A1155="", "", (IFNA(IF(A1155="", "", INDEX(UpdateSheet!$L:$L, MATCH(1, (UpdateSheet!$G:$G=MAXIFS(UpdateSheet!$G:$G, UpdateSheet!$H:$H, G1155, UpdateSheet!$G:$G, "&lt;=" &amp; D1155)) * (UpdateSheet!$H:$H=G1155), 0))), "") * J1155) +
(IFNA(IF(A1155="", "", INDEX(UpdateSheet!$P:$P, MATCH(1, (UpdateSheet!$G:$G=MAXIFS(UpdateSheet!$G:$G, UpdateSheet!$M:$M, K1155, UpdateSheet!$G:$G, "&lt;=" &amp; D1155)) * (UpdateSheet!$M:$M=K1155), 0))), "") * N1155)
)
</f>
        <v/>
      </c>
      <c r="P1155" s="86"/>
      <c r="Q1155" s="82" t="str">
        <f t="array" ref="Q1155">IF(A1155="", "", (IFNA(IF(A1155="", "", INDEX(UpdateSheet!$K:$K, MATCH(1, (UpdateSheet!$G:$G=MAXIFS(UpdateSheet!$G:$G, UpdateSheet!$H:$H, G1155, UpdateSheet!$I:$I, J1155, UpdateSheet!$G:$G, "&lt;=" &amp; D1155)) * (UpdateSheet!$H:$H=G1155) *(UpdateSheet!$I:$I=J1155), 0))), "")) +
(IFNA(IF(A1155="", "", INDEX(UpdateSheet!$O:$O, MATCH(1, (UpdateSheet!$G:$G=MAXIFS(UpdateSheet!$G:$G, UpdateSheet!$M:$M, K1155,UpdateSheet!$N:$N, N1155, UpdateSheet!$G:$G, "&lt;=" &amp; D1155)) * (UpdateSheet!$M:$M=K1155) *(UpdateSheet!$N:$N=N1155), 0))), ""))
)
</f>
        <v/>
      </c>
      <c r="R1155" s="81" t="s">
        <v>97</v>
      </c>
      <c r="S1155" s="63" t="str">
        <f t="shared" si="91"/>
        <v/>
      </c>
      <c r="T1155" s="87"/>
      <c r="U1155" s="84" t="s">
        <v>97</v>
      </c>
      <c r="V1155" s="84" t="s">
        <v>97</v>
      </c>
      <c r="W1155" s="85" t="b">
        <f t="shared" si="1"/>
        <v>0</v>
      </c>
      <c r="X1155" s="63"/>
      <c r="Y1155" s="63"/>
      <c r="Z1155" s="63"/>
    </row>
    <row r="1156">
      <c r="A1156" s="75"/>
      <c r="B1156" s="94"/>
      <c r="C1156" s="75"/>
      <c r="D1156" s="76"/>
      <c r="E1156" s="75" t="s">
        <v>97</v>
      </c>
      <c r="F1156" s="75" t="s">
        <v>97</v>
      </c>
      <c r="G1156" s="77"/>
      <c r="H1156" s="77"/>
      <c r="I1156" s="80"/>
      <c r="J1156" s="77" t="s">
        <v>97</v>
      </c>
      <c r="K1156" s="79" t="s">
        <v>97</v>
      </c>
      <c r="L1156" s="79"/>
      <c r="M1156" s="80"/>
      <c r="N1156" s="79" t="s">
        <v>97</v>
      </c>
      <c r="O1156" s="81" t="str">
        <f t="array" ref="O1156">IF(A1156="", "", (IFNA(IF(A1156="", "", INDEX(UpdateSheet!$L:$L, MATCH(1, (UpdateSheet!$G:$G=MAXIFS(UpdateSheet!$G:$G, UpdateSheet!$H:$H, G1156, UpdateSheet!$G:$G, "&lt;=" &amp; D1156)) * (UpdateSheet!$H:$H=G1156), 0))), "") * J1156) +
(IFNA(IF(A1156="", "", INDEX(UpdateSheet!$P:$P, MATCH(1, (UpdateSheet!$G:$G=MAXIFS(UpdateSheet!$G:$G, UpdateSheet!$M:$M, K1156, UpdateSheet!$G:$G, "&lt;=" &amp; D1156)) * (UpdateSheet!$M:$M=K1156), 0))), "") * N1156)
)
</f>
        <v/>
      </c>
      <c r="P1156" s="86"/>
      <c r="Q1156" s="82" t="str">
        <f t="array" ref="Q1156">IF(A1156="", "", (IFNA(IF(A1156="", "", INDEX(UpdateSheet!$K:$K, MATCH(1, (UpdateSheet!$G:$G=MAXIFS(UpdateSheet!$G:$G, UpdateSheet!$H:$H, G1156, UpdateSheet!$I:$I, J1156, UpdateSheet!$G:$G, "&lt;=" &amp; D1156)) * (UpdateSheet!$H:$H=G1156) *(UpdateSheet!$I:$I=J1156), 0))), "")) +
(IFNA(IF(A1156="", "", INDEX(UpdateSheet!$O:$O, MATCH(1, (UpdateSheet!$G:$G=MAXIFS(UpdateSheet!$G:$G, UpdateSheet!$M:$M, K1156,UpdateSheet!$N:$N, N1156, UpdateSheet!$G:$G, "&lt;=" &amp; D1156)) * (UpdateSheet!$M:$M=K1156) *(UpdateSheet!$N:$N=N1156), 0))), ""))
)
</f>
        <v/>
      </c>
      <c r="R1156" s="81" t="s">
        <v>97</v>
      </c>
      <c r="S1156" s="63" t="str">
        <f t="shared" si="91"/>
        <v/>
      </c>
      <c r="T1156" s="87"/>
      <c r="U1156" s="84" t="s">
        <v>97</v>
      </c>
      <c r="V1156" s="84" t="s">
        <v>97</v>
      </c>
      <c r="W1156" s="85" t="b">
        <f t="shared" si="1"/>
        <v>0</v>
      </c>
      <c r="X1156" s="63"/>
      <c r="Y1156" s="63"/>
      <c r="Z1156" s="63"/>
    </row>
    <row r="1157">
      <c r="A1157" s="75"/>
      <c r="B1157" s="94"/>
      <c r="C1157" s="75"/>
      <c r="D1157" s="76"/>
      <c r="E1157" s="75" t="s">
        <v>97</v>
      </c>
      <c r="F1157" s="75" t="s">
        <v>97</v>
      </c>
      <c r="G1157" s="77"/>
      <c r="H1157" s="77"/>
      <c r="I1157" s="80"/>
      <c r="J1157" s="77" t="s">
        <v>97</v>
      </c>
      <c r="K1157" s="79" t="s">
        <v>97</v>
      </c>
      <c r="L1157" s="79"/>
      <c r="M1157" s="80"/>
      <c r="N1157" s="79" t="s">
        <v>97</v>
      </c>
      <c r="O1157" s="81" t="str">
        <f t="array" ref="O1157">IF(A1157="", "", (IFNA(IF(A1157="", "", INDEX(UpdateSheet!$L:$L, MATCH(1, (UpdateSheet!$G:$G=MAXIFS(UpdateSheet!$G:$G, UpdateSheet!$H:$H, G1157, UpdateSheet!$G:$G, "&lt;=" &amp; D1157)) * (UpdateSheet!$H:$H=G1157), 0))), "") * J1157) +
(IFNA(IF(A1157="", "", INDEX(UpdateSheet!$P:$P, MATCH(1, (UpdateSheet!$G:$G=MAXIFS(UpdateSheet!$G:$G, UpdateSheet!$M:$M, K1157, UpdateSheet!$G:$G, "&lt;=" &amp; D1157)) * (UpdateSheet!$M:$M=K1157), 0))), "") * N1157)
)
</f>
        <v/>
      </c>
      <c r="P1157" s="86"/>
      <c r="Q1157" s="82" t="str">
        <f t="array" ref="Q1157">IF(A1157="", "", (IFNA(IF(A1157="", "", INDEX(UpdateSheet!$K:$K, MATCH(1, (UpdateSheet!$G:$G=MAXIFS(UpdateSheet!$G:$G, UpdateSheet!$H:$H, G1157, UpdateSheet!$I:$I, J1157, UpdateSheet!$G:$G, "&lt;=" &amp; D1157)) * (UpdateSheet!$H:$H=G1157) *(UpdateSheet!$I:$I=J1157), 0))), "")) +
(IFNA(IF(A1157="", "", INDEX(UpdateSheet!$O:$O, MATCH(1, (UpdateSheet!$G:$G=MAXIFS(UpdateSheet!$G:$G, UpdateSheet!$M:$M, K1157,UpdateSheet!$N:$N, N1157, UpdateSheet!$G:$G, "&lt;=" &amp; D1157)) * (UpdateSheet!$M:$M=K1157) *(UpdateSheet!$N:$N=N1157), 0))), ""))
)
</f>
        <v/>
      </c>
      <c r="R1157" s="81" t="s">
        <v>97</v>
      </c>
      <c r="S1157" s="63" t="str">
        <f t="shared" si="91"/>
        <v/>
      </c>
      <c r="T1157" s="87"/>
      <c r="U1157" s="84" t="s">
        <v>97</v>
      </c>
      <c r="V1157" s="84" t="s">
        <v>97</v>
      </c>
      <c r="W1157" s="85" t="b">
        <f t="shared" si="1"/>
        <v>0</v>
      </c>
      <c r="X1157" s="63"/>
      <c r="Y1157" s="63"/>
      <c r="Z1157" s="63"/>
    </row>
    <row r="1158">
      <c r="A1158" s="75"/>
      <c r="B1158" s="94"/>
      <c r="C1158" s="75"/>
      <c r="D1158" s="76"/>
      <c r="E1158" s="75" t="s">
        <v>97</v>
      </c>
      <c r="F1158" s="75" t="s">
        <v>97</v>
      </c>
      <c r="G1158" s="77"/>
      <c r="H1158" s="77"/>
      <c r="I1158" s="80"/>
      <c r="J1158" s="77" t="s">
        <v>97</v>
      </c>
      <c r="K1158" s="79" t="s">
        <v>97</v>
      </c>
      <c r="L1158" s="79"/>
      <c r="M1158" s="80"/>
      <c r="N1158" s="79" t="s">
        <v>97</v>
      </c>
      <c r="O1158" s="81" t="str">
        <f t="array" ref="O1158">IF(A1158="", "", (IFNA(IF(A1158="", "", INDEX(UpdateSheet!$L:$L, MATCH(1, (UpdateSheet!$G:$G=MAXIFS(UpdateSheet!$G:$G, UpdateSheet!$H:$H, G1158, UpdateSheet!$G:$G, "&lt;=" &amp; D1158)) * (UpdateSheet!$H:$H=G1158), 0))), "") * J1158) +
(IFNA(IF(A1158="", "", INDEX(UpdateSheet!$P:$P, MATCH(1, (UpdateSheet!$G:$G=MAXIFS(UpdateSheet!$G:$G, UpdateSheet!$M:$M, K1158, UpdateSheet!$G:$G, "&lt;=" &amp; D1158)) * (UpdateSheet!$M:$M=K1158), 0))), "") * N1158)
)
</f>
        <v/>
      </c>
      <c r="P1158" s="86"/>
      <c r="Q1158" s="82" t="str">
        <f t="array" ref="Q1158">IF(A1158="", "", (IFNA(IF(A1158="", "", INDEX(UpdateSheet!$K:$K, MATCH(1, (UpdateSheet!$G:$G=MAXIFS(UpdateSheet!$G:$G, UpdateSheet!$H:$H, G1158, UpdateSheet!$I:$I, J1158, UpdateSheet!$G:$G, "&lt;=" &amp; D1158)) * (UpdateSheet!$H:$H=G1158) *(UpdateSheet!$I:$I=J1158), 0))), "")) +
(IFNA(IF(A1158="", "", INDEX(UpdateSheet!$O:$O, MATCH(1, (UpdateSheet!$G:$G=MAXIFS(UpdateSheet!$G:$G, UpdateSheet!$M:$M, K1158,UpdateSheet!$N:$N, N1158, UpdateSheet!$G:$G, "&lt;=" &amp; D1158)) * (UpdateSheet!$M:$M=K1158) *(UpdateSheet!$N:$N=N1158), 0))), ""))
)
</f>
        <v/>
      </c>
      <c r="R1158" s="81" t="s">
        <v>97</v>
      </c>
      <c r="S1158" s="63" t="str">
        <f t="shared" si="91"/>
        <v/>
      </c>
      <c r="T1158" s="87"/>
      <c r="U1158" s="84" t="s">
        <v>97</v>
      </c>
      <c r="V1158" s="84" t="s">
        <v>97</v>
      </c>
      <c r="W1158" s="85" t="b">
        <f t="shared" si="1"/>
        <v>0</v>
      </c>
      <c r="X1158" s="63"/>
      <c r="Y1158" s="63"/>
      <c r="Z1158" s="63"/>
    </row>
    <row r="1159">
      <c r="A1159" s="75"/>
      <c r="B1159" s="94"/>
      <c r="C1159" s="75"/>
      <c r="D1159" s="76"/>
      <c r="E1159" s="75" t="s">
        <v>97</v>
      </c>
      <c r="F1159" s="75" t="s">
        <v>97</v>
      </c>
      <c r="G1159" s="77"/>
      <c r="H1159" s="77"/>
      <c r="I1159" s="80"/>
      <c r="J1159" s="77" t="s">
        <v>97</v>
      </c>
      <c r="K1159" s="79" t="s">
        <v>97</v>
      </c>
      <c r="L1159" s="79"/>
      <c r="M1159" s="80"/>
      <c r="N1159" s="79" t="s">
        <v>97</v>
      </c>
      <c r="O1159" s="81" t="str">
        <f t="array" ref="O1159">IF(A1159="", "", (IFNA(IF(A1159="", "", INDEX(UpdateSheet!$L:$L, MATCH(1, (UpdateSheet!$G:$G=MAXIFS(UpdateSheet!$G:$G, UpdateSheet!$H:$H, G1159, UpdateSheet!$G:$G, "&lt;=" &amp; D1159)) * (UpdateSheet!$H:$H=G1159), 0))), "") * J1159) +
(IFNA(IF(A1159="", "", INDEX(UpdateSheet!$P:$P, MATCH(1, (UpdateSheet!$G:$G=MAXIFS(UpdateSheet!$G:$G, UpdateSheet!$M:$M, K1159, UpdateSheet!$G:$G, "&lt;=" &amp; D1159)) * (UpdateSheet!$M:$M=K1159), 0))), "") * N1159)
)
</f>
        <v/>
      </c>
      <c r="P1159" s="86"/>
      <c r="Q1159" s="82" t="str">
        <f t="array" ref="Q1159">IF(A1159="", "", (IFNA(IF(A1159="", "", INDEX(UpdateSheet!$K:$K, MATCH(1, (UpdateSheet!$G:$G=MAXIFS(UpdateSheet!$G:$G, UpdateSheet!$H:$H, G1159, UpdateSheet!$I:$I, J1159, UpdateSheet!$G:$G, "&lt;=" &amp; D1159)) * (UpdateSheet!$H:$H=G1159) *(UpdateSheet!$I:$I=J1159), 0))), "")) +
(IFNA(IF(A1159="", "", INDEX(UpdateSheet!$O:$O, MATCH(1, (UpdateSheet!$G:$G=MAXIFS(UpdateSheet!$G:$G, UpdateSheet!$M:$M, K1159,UpdateSheet!$N:$N, N1159, UpdateSheet!$G:$G, "&lt;=" &amp; D1159)) * (UpdateSheet!$M:$M=K1159) *(UpdateSheet!$N:$N=N1159), 0))), ""))
)
</f>
        <v/>
      </c>
      <c r="R1159" s="81" t="s">
        <v>97</v>
      </c>
      <c r="S1159" s="63" t="str">
        <f t="shared" si="91"/>
        <v/>
      </c>
      <c r="T1159" s="87"/>
      <c r="U1159" s="84" t="s">
        <v>97</v>
      </c>
      <c r="V1159" s="84" t="s">
        <v>97</v>
      </c>
      <c r="W1159" s="85" t="b">
        <f t="shared" si="1"/>
        <v>0</v>
      </c>
      <c r="X1159" s="63"/>
      <c r="Y1159" s="63"/>
      <c r="Z1159" s="63"/>
    </row>
    <row r="1160">
      <c r="A1160" s="75"/>
      <c r="B1160" s="94"/>
      <c r="C1160" s="75"/>
      <c r="D1160" s="76"/>
      <c r="E1160" s="75" t="s">
        <v>97</v>
      </c>
      <c r="F1160" s="75" t="s">
        <v>97</v>
      </c>
      <c r="G1160" s="77"/>
      <c r="H1160" s="77"/>
      <c r="I1160" s="80"/>
      <c r="J1160" s="77" t="s">
        <v>97</v>
      </c>
      <c r="K1160" s="79" t="s">
        <v>97</v>
      </c>
      <c r="L1160" s="79"/>
      <c r="M1160" s="80"/>
      <c r="N1160" s="79" t="s">
        <v>97</v>
      </c>
      <c r="O1160" s="81" t="str">
        <f t="array" ref="O1160">IF(A1160="", "", (IFNA(IF(A1160="", "", INDEX(UpdateSheet!$L:$L, MATCH(1, (UpdateSheet!$G:$G=MAXIFS(UpdateSheet!$G:$G, UpdateSheet!$H:$H, G1160, UpdateSheet!$G:$G, "&lt;=" &amp; D1160)) * (UpdateSheet!$H:$H=G1160), 0))), "") * J1160) +
(IFNA(IF(A1160="", "", INDEX(UpdateSheet!$P:$P, MATCH(1, (UpdateSheet!$G:$G=MAXIFS(UpdateSheet!$G:$G, UpdateSheet!$M:$M, K1160, UpdateSheet!$G:$G, "&lt;=" &amp; D1160)) * (UpdateSheet!$M:$M=K1160), 0))), "") * N1160)
)
</f>
        <v/>
      </c>
      <c r="P1160" s="86"/>
      <c r="Q1160" s="82" t="str">
        <f t="array" ref="Q1160">IF(A1160="", "", (IFNA(IF(A1160="", "", INDEX(UpdateSheet!$K:$K, MATCH(1, (UpdateSheet!$G:$G=MAXIFS(UpdateSheet!$G:$G, UpdateSheet!$H:$H, G1160, UpdateSheet!$I:$I, J1160, UpdateSheet!$G:$G, "&lt;=" &amp; D1160)) * (UpdateSheet!$H:$H=G1160) *(UpdateSheet!$I:$I=J1160), 0))), "")) +
(IFNA(IF(A1160="", "", INDEX(UpdateSheet!$O:$O, MATCH(1, (UpdateSheet!$G:$G=MAXIFS(UpdateSheet!$G:$G, UpdateSheet!$M:$M, K1160,UpdateSheet!$N:$N, N1160, UpdateSheet!$G:$G, "&lt;=" &amp; D1160)) * (UpdateSheet!$M:$M=K1160) *(UpdateSheet!$N:$N=N1160), 0))), ""))
)
</f>
        <v/>
      </c>
      <c r="R1160" s="81" t="s">
        <v>97</v>
      </c>
      <c r="S1160" s="63" t="str">
        <f t="shared" si="91"/>
        <v/>
      </c>
      <c r="T1160" s="87"/>
      <c r="U1160" s="84" t="s">
        <v>97</v>
      </c>
      <c r="V1160" s="84" t="s">
        <v>97</v>
      </c>
      <c r="W1160" s="85" t="b">
        <f t="shared" si="1"/>
        <v>0</v>
      </c>
      <c r="X1160" s="63"/>
      <c r="Y1160" s="63"/>
      <c r="Z1160" s="63"/>
    </row>
    <row r="1161">
      <c r="A1161" s="75"/>
      <c r="B1161" s="94"/>
      <c r="C1161" s="75"/>
      <c r="D1161" s="76"/>
      <c r="E1161" s="75" t="s">
        <v>97</v>
      </c>
      <c r="F1161" s="75" t="s">
        <v>97</v>
      </c>
      <c r="G1161" s="77"/>
      <c r="H1161" s="77"/>
      <c r="I1161" s="80"/>
      <c r="J1161" s="77" t="s">
        <v>97</v>
      </c>
      <c r="K1161" s="79" t="s">
        <v>97</v>
      </c>
      <c r="L1161" s="79"/>
      <c r="M1161" s="80"/>
      <c r="N1161" s="79" t="s">
        <v>97</v>
      </c>
      <c r="O1161" s="81" t="str">
        <f t="array" ref="O1161">IF(A1161="", "", (IFNA(IF(A1161="", "", INDEX(UpdateSheet!$L:$L, MATCH(1, (UpdateSheet!$G:$G=MAXIFS(UpdateSheet!$G:$G, UpdateSheet!$H:$H, G1161, UpdateSheet!$G:$G, "&lt;=" &amp; D1161)) * (UpdateSheet!$H:$H=G1161), 0))), "") * J1161) +
(IFNA(IF(A1161="", "", INDEX(UpdateSheet!$P:$P, MATCH(1, (UpdateSheet!$G:$G=MAXIFS(UpdateSheet!$G:$G, UpdateSheet!$M:$M, K1161, UpdateSheet!$G:$G, "&lt;=" &amp; D1161)) * (UpdateSheet!$M:$M=K1161), 0))), "") * N1161)
)
</f>
        <v/>
      </c>
      <c r="P1161" s="86"/>
      <c r="Q1161" s="82" t="str">
        <f t="array" ref="Q1161">IF(A1161="", "", (IFNA(IF(A1161="", "", INDEX(UpdateSheet!$K:$K, MATCH(1, (UpdateSheet!$G:$G=MAXIFS(UpdateSheet!$G:$G, UpdateSheet!$H:$H, G1161, UpdateSheet!$I:$I, J1161, UpdateSheet!$G:$G, "&lt;=" &amp; D1161)) * (UpdateSheet!$H:$H=G1161) *(UpdateSheet!$I:$I=J1161), 0))), "")) +
(IFNA(IF(A1161="", "", INDEX(UpdateSheet!$O:$O, MATCH(1, (UpdateSheet!$G:$G=MAXIFS(UpdateSheet!$G:$G, UpdateSheet!$M:$M, K1161,UpdateSheet!$N:$N, N1161, UpdateSheet!$G:$G, "&lt;=" &amp; D1161)) * (UpdateSheet!$M:$M=K1161) *(UpdateSheet!$N:$N=N1161), 0))), ""))
)
</f>
        <v/>
      </c>
      <c r="R1161" s="81" t="s">
        <v>97</v>
      </c>
      <c r="S1161" s="63" t="str">
        <f t="shared" si="91"/>
        <v/>
      </c>
      <c r="T1161" s="87"/>
      <c r="U1161" s="84" t="s">
        <v>97</v>
      </c>
      <c r="V1161" s="84" t="s">
        <v>97</v>
      </c>
      <c r="W1161" s="85" t="b">
        <f t="shared" si="1"/>
        <v>0</v>
      </c>
      <c r="X1161" s="63"/>
      <c r="Y1161" s="63"/>
      <c r="Z1161" s="63"/>
    </row>
    <row r="1162">
      <c r="A1162" s="75"/>
      <c r="B1162" s="94"/>
      <c r="C1162" s="75"/>
      <c r="D1162" s="76"/>
      <c r="E1162" s="75" t="s">
        <v>97</v>
      </c>
      <c r="F1162" s="75" t="s">
        <v>97</v>
      </c>
      <c r="G1162" s="77"/>
      <c r="H1162" s="77"/>
      <c r="I1162" s="80"/>
      <c r="J1162" s="77" t="s">
        <v>97</v>
      </c>
      <c r="K1162" s="79" t="s">
        <v>97</v>
      </c>
      <c r="L1162" s="79"/>
      <c r="M1162" s="80"/>
      <c r="N1162" s="79" t="s">
        <v>97</v>
      </c>
      <c r="O1162" s="81" t="str">
        <f t="array" ref="O1162">IF(A1162="", "", (IFNA(IF(A1162="", "", INDEX(UpdateSheet!$L:$L, MATCH(1, (UpdateSheet!$G:$G=MAXIFS(UpdateSheet!$G:$G, UpdateSheet!$H:$H, G1162, UpdateSheet!$G:$G, "&lt;=" &amp; D1162)) * (UpdateSheet!$H:$H=G1162), 0))), "") * J1162) +
(IFNA(IF(A1162="", "", INDEX(UpdateSheet!$P:$P, MATCH(1, (UpdateSheet!$G:$G=MAXIFS(UpdateSheet!$G:$G, UpdateSheet!$M:$M, K1162, UpdateSheet!$G:$G, "&lt;=" &amp; D1162)) * (UpdateSheet!$M:$M=K1162), 0))), "") * N1162)
)
</f>
        <v/>
      </c>
      <c r="P1162" s="86"/>
      <c r="Q1162" s="82" t="str">
        <f t="array" ref="Q1162">IF(A1162="", "", (IFNA(IF(A1162="", "", INDEX(UpdateSheet!$K:$K, MATCH(1, (UpdateSheet!$G:$G=MAXIFS(UpdateSheet!$G:$G, UpdateSheet!$H:$H, G1162, UpdateSheet!$I:$I, J1162, UpdateSheet!$G:$G, "&lt;=" &amp; D1162)) * (UpdateSheet!$H:$H=G1162) *(UpdateSheet!$I:$I=J1162), 0))), "")) +
(IFNA(IF(A1162="", "", INDEX(UpdateSheet!$O:$O, MATCH(1, (UpdateSheet!$G:$G=MAXIFS(UpdateSheet!$G:$G, UpdateSheet!$M:$M, K1162,UpdateSheet!$N:$N, N1162, UpdateSheet!$G:$G, "&lt;=" &amp; D1162)) * (UpdateSheet!$M:$M=K1162) *(UpdateSheet!$N:$N=N1162), 0))), ""))
)
</f>
        <v/>
      </c>
      <c r="R1162" s="81" t="s">
        <v>97</v>
      </c>
      <c r="S1162" s="63" t="str">
        <f t="shared" si="91"/>
        <v/>
      </c>
      <c r="T1162" s="87"/>
      <c r="U1162" s="84" t="s">
        <v>97</v>
      </c>
      <c r="V1162" s="84" t="s">
        <v>97</v>
      </c>
      <c r="W1162" s="85" t="b">
        <f t="shared" si="1"/>
        <v>0</v>
      </c>
      <c r="X1162" s="63"/>
      <c r="Y1162" s="63"/>
      <c r="Z1162" s="63"/>
    </row>
    <row r="1163">
      <c r="A1163" s="75"/>
      <c r="B1163" s="94"/>
      <c r="C1163" s="75"/>
      <c r="D1163" s="76"/>
      <c r="E1163" s="75" t="s">
        <v>97</v>
      </c>
      <c r="F1163" s="75" t="s">
        <v>97</v>
      </c>
      <c r="G1163" s="77"/>
      <c r="H1163" s="77"/>
      <c r="I1163" s="80"/>
      <c r="J1163" s="77" t="s">
        <v>97</v>
      </c>
      <c r="K1163" s="79" t="s">
        <v>97</v>
      </c>
      <c r="L1163" s="79"/>
      <c r="M1163" s="80"/>
      <c r="N1163" s="79" t="s">
        <v>97</v>
      </c>
      <c r="O1163" s="81" t="str">
        <f t="array" ref="O1163">IF(A1163="", "", (IFNA(IF(A1163="", "", INDEX(UpdateSheet!$L:$L, MATCH(1, (UpdateSheet!$G:$G=MAXIFS(UpdateSheet!$G:$G, UpdateSheet!$H:$H, G1163, UpdateSheet!$G:$G, "&lt;=" &amp; D1163)) * (UpdateSheet!$H:$H=G1163), 0))), "") * J1163) +
(IFNA(IF(A1163="", "", INDEX(UpdateSheet!$P:$P, MATCH(1, (UpdateSheet!$G:$G=MAXIFS(UpdateSheet!$G:$G, UpdateSheet!$M:$M, K1163, UpdateSheet!$G:$G, "&lt;=" &amp; D1163)) * (UpdateSheet!$M:$M=K1163), 0))), "") * N1163)
)
</f>
        <v/>
      </c>
      <c r="P1163" s="86"/>
      <c r="Q1163" s="82" t="str">
        <f t="array" ref="Q1163">IF(A1163="", "", (IFNA(IF(A1163="", "", INDEX(UpdateSheet!$K:$K, MATCH(1, (UpdateSheet!$G:$G=MAXIFS(UpdateSheet!$G:$G, UpdateSheet!$H:$H, G1163, UpdateSheet!$I:$I, J1163, UpdateSheet!$G:$G, "&lt;=" &amp; D1163)) * (UpdateSheet!$H:$H=G1163) *(UpdateSheet!$I:$I=J1163), 0))), "")) +
(IFNA(IF(A1163="", "", INDEX(UpdateSheet!$O:$O, MATCH(1, (UpdateSheet!$G:$G=MAXIFS(UpdateSheet!$G:$G, UpdateSheet!$M:$M, K1163,UpdateSheet!$N:$N, N1163, UpdateSheet!$G:$G, "&lt;=" &amp; D1163)) * (UpdateSheet!$M:$M=K1163) *(UpdateSheet!$N:$N=N1163), 0))), ""))
)
</f>
        <v/>
      </c>
      <c r="R1163" s="81" t="s">
        <v>97</v>
      </c>
      <c r="S1163" s="63" t="str">
        <f t="shared" si="91"/>
        <v/>
      </c>
      <c r="T1163" s="87"/>
      <c r="U1163" s="84" t="s">
        <v>97</v>
      </c>
      <c r="V1163" s="84" t="s">
        <v>97</v>
      </c>
      <c r="W1163" s="85" t="b">
        <f t="shared" si="1"/>
        <v>0</v>
      </c>
      <c r="X1163" s="63"/>
      <c r="Y1163" s="63"/>
      <c r="Z1163" s="63"/>
    </row>
    <row r="1164">
      <c r="A1164" s="75"/>
      <c r="B1164" s="94"/>
      <c r="C1164" s="75"/>
      <c r="D1164" s="76"/>
      <c r="E1164" s="75" t="s">
        <v>97</v>
      </c>
      <c r="F1164" s="75" t="s">
        <v>97</v>
      </c>
      <c r="G1164" s="77"/>
      <c r="H1164" s="77"/>
      <c r="I1164" s="80"/>
      <c r="J1164" s="77" t="s">
        <v>97</v>
      </c>
      <c r="K1164" s="79" t="s">
        <v>97</v>
      </c>
      <c r="L1164" s="79"/>
      <c r="M1164" s="80"/>
      <c r="N1164" s="79" t="s">
        <v>97</v>
      </c>
      <c r="O1164" s="81" t="str">
        <f t="array" ref="O1164">IF(A1164="", "", (IFNA(IF(A1164="", "", INDEX(UpdateSheet!$L:$L, MATCH(1, (UpdateSheet!$G:$G=MAXIFS(UpdateSheet!$G:$G, UpdateSheet!$H:$H, G1164, UpdateSheet!$G:$G, "&lt;=" &amp; D1164)) * (UpdateSheet!$H:$H=G1164), 0))), "") * J1164) +
(IFNA(IF(A1164="", "", INDEX(UpdateSheet!$P:$P, MATCH(1, (UpdateSheet!$G:$G=MAXIFS(UpdateSheet!$G:$G, UpdateSheet!$M:$M, K1164, UpdateSheet!$G:$G, "&lt;=" &amp; D1164)) * (UpdateSheet!$M:$M=K1164), 0))), "") * N1164)
)
</f>
        <v/>
      </c>
      <c r="P1164" s="86"/>
      <c r="Q1164" s="82" t="str">
        <f t="array" ref="Q1164">IF(A1164="", "", (IFNA(IF(A1164="", "", INDEX(UpdateSheet!$K:$K, MATCH(1, (UpdateSheet!$G:$G=MAXIFS(UpdateSheet!$G:$G, UpdateSheet!$H:$H, G1164, UpdateSheet!$I:$I, J1164, UpdateSheet!$G:$G, "&lt;=" &amp; D1164)) * (UpdateSheet!$H:$H=G1164) *(UpdateSheet!$I:$I=J1164), 0))), "")) +
(IFNA(IF(A1164="", "", INDEX(UpdateSheet!$O:$O, MATCH(1, (UpdateSheet!$G:$G=MAXIFS(UpdateSheet!$G:$G, UpdateSheet!$M:$M, K1164,UpdateSheet!$N:$N, N1164, UpdateSheet!$G:$G, "&lt;=" &amp; D1164)) * (UpdateSheet!$M:$M=K1164) *(UpdateSheet!$N:$N=N1164), 0))), ""))
)
</f>
        <v/>
      </c>
      <c r="R1164" s="81" t="s">
        <v>97</v>
      </c>
      <c r="S1164" s="63" t="str">
        <f t="shared" si="91"/>
        <v/>
      </c>
      <c r="T1164" s="87"/>
      <c r="U1164" s="84" t="s">
        <v>97</v>
      </c>
      <c r="V1164" s="84" t="s">
        <v>97</v>
      </c>
      <c r="W1164" s="85" t="b">
        <f t="shared" si="1"/>
        <v>0</v>
      </c>
      <c r="X1164" s="63"/>
      <c r="Y1164" s="63"/>
      <c r="Z1164" s="63"/>
    </row>
    <row r="1165">
      <c r="A1165" s="75"/>
      <c r="B1165" s="94"/>
      <c r="C1165" s="75"/>
      <c r="D1165" s="76"/>
      <c r="E1165" s="75" t="s">
        <v>97</v>
      </c>
      <c r="F1165" s="75" t="s">
        <v>97</v>
      </c>
      <c r="G1165" s="77"/>
      <c r="H1165" s="77"/>
      <c r="I1165" s="80"/>
      <c r="J1165" s="77" t="s">
        <v>97</v>
      </c>
      <c r="K1165" s="79" t="s">
        <v>97</v>
      </c>
      <c r="L1165" s="79"/>
      <c r="M1165" s="80"/>
      <c r="N1165" s="79" t="s">
        <v>97</v>
      </c>
      <c r="O1165" s="81" t="str">
        <f t="array" ref="O1165">IF(A1165="", "", (IFNA(IF(A1165="", "", INDEX(UpdateSheet!$L:$L, MATCH(1, (UpdateSheet!$G:$G=MAXIFS(UpdateSheet!$G:$G, UpdateSheet!$H:$H, G1165, UpdateSheet!$G:$G, "&lt;=" &amp; D1165)) * (UpdateSheet!$H:$H=G1165), 0))), "") * J1165) +
(IFNA(IF(A1165="", "", INDEX(UpdateSheet!$P:$P, MATCH(1, (UpdateSheet!$G:$G=MAXIFS(UpdateSheet!$G:$G, UpdateSheet!$M:$M, K1165, UpdateSheet!$G:$G, "&lt;=" &amp; D1165)) * (UpdateSheet!$M:$M=K1165), 0))), "") * N1165)
)
</f>
        <v/>
      </c>
      <c r="P1165" s="86"/>
      <c r="Q1165" s="82" t="str">
        <f t="array" ref="Q1165">IF(A1165="", "", (IFNA(IF(A1165="", "", INDEX(UpdateSheet!$K:$K, MATCH(1, (UpdateSheet!$G:$G=MAXIFS(UpdateSheet!$G:$G, UpdateSheet!$H:$H, G1165, UpdateSheet!$I:$I, J1165, UpdateSheet!$G:$G, "&lt;=" &amp; D1165)) * (UpdateSheet!$H:$H=G1165) *(UpdateSheet!$I:$I=J1165), 0))), "")) +
(IFNA(IF(A1165="", "", INDEX(UpdateSheet!$O:$O, MATCH(1, (UpdateSheet!$G:$G=MAXIFS(UpdateSheet!$G:$G, UpdateSheet!$M:$M, K1165,UpdateSheet!$N:$N, N1165, UpdateSheet!$G:$G, "&lt;=" &amp; D1165)) * (UpdateSheet!$M:$M=K1165) *(UpdateSheet!$N:$N=N1165), 0))), ""))
)
</f>
        <v/>
      </c>
      <c r="R1165" s="81" t="s">
        <v>97</v>
      </c>
      <c r="S1165" s="63" t="str">
        <f t="shared" si="91"/>
        <v/>
      </c>
      <c r="T1165" s="87"/>
      <c r="U1165" s="84" t="s">
        <v>97</v>
      </c>
      <c r="V1165" s="84" t="s">
        <v>97</v>
      </c>
      <c r="W1165" s="85" t="b">
        <f t="shared" si="1"/>
        <v>0</v>
      </c>
      <c r="X1165" s="63"/>
      <c r="Y1165" s="63"/>
      <c r="Z1165" s="63"/>
    </row>
    <row r="1166">
      <c r="A1166" s="75"/>
      <c r="B1166" s="94"/>
      <c r="C1166" s="75"/>
      <c r="D1166" s="76"/>
      <c r="E1166" s="75" t="s">
        <v>97</v>
      </c>
      <c r="F1166" s="75" t="s">
        <v>97</v>
      </c>
      <c r="G1166" s="77"/>
      <c r="H1166" s="77"/>
      <c r="I1166" s="80"/>
      <c r="J1166" s="77" t="s">
        <v>97</v>
      </c>
      <c r="K1166" s="79" t="s">
        <v>97</v>
      </c>
      <c r="L1166" s="79"/>
      <c r="M1166" s="80"/>
      <c r="N1166" s="79" t="s">
        <v>97</v>
      </c>
      <c r="O1166" s="81" t="str">
        <f t="array" ref="O1166">IF(A1166="", "", (IFNA(IF(A1166="", "", INDEX(UpdateSheet!$L:$L, MATCH(1, (UpdateSheet!$G:$G=MAXIFS(UpdateSheet!$G:$G, UpdateSheet!$H:$H, G1166, UpdateSheet!$G:$G, "&lt;=" &amp; D1166)) * (UpdateSheet!$H:$H=G1166), 0))), "") * J1166) +
(IFNA(IF(A1166="", "", INDEX(UpdateSheet!$P:$P, MATCH(1, (UpdateSheet!$G:$G=MAXIFS(UpdateSheet!$G:$G, UpdateSheet!$M:$M, K1166, UpdateSheet!$G:$G, "&lt;=" &amp; D1166)) * (UpdateSheet!$M:$M=K1166), 0))), "") * N1166)
)
</f>
        <v/>
      </c>
      <c r="P1166" s="86"/>
      <c r="Q1166" s="82" t="str">
        <f t="array" ref="Q1166">IF(A1166="", "", (IFNA(IF(A1166="", "", INDEX(UpdateSheet!$K:$K, MATCH(1, (UpdateSheet!$G:$G=MAXIFS(UpdateSheet!$G:$G, UpdateSheet!$H:$H, G1166, UpdateSheet!$I:$I, J1166, UpdateSheet!$G:$G, "&lt;=" &amp; D1166)) * (UpdateSheet!$H:$H=G1166) *(UpdateSheet!$I:$I=J1166), 0))), "")) +
(IFNA(IF(A1166="", "", INDEX(UpdateSheet!$O:$O, MATCH(1, (UpdateSheet!$G:$G=MAXIFS(UpdateSheet!$G:$G, UpdateSheet!$M:$M, K1166,UpdateSheet!$N:$N, N1166, UpdateSheet!$G:$G, "&lt;=" &amp; D1166)) * (UpdateSheet!$M:$M=K1166) *(UpdateSheet!$N:$N=N1166), 0))), ""))
)
</f>
        <v/>
      </c>
      <c r="R1166" s="81" t="s">
        <v>97</v>
      </c>
      <c r="S1166" s="63" t="str">
        <f t="shared" si="91"/>
        <v/>
      </c>
      <c r="T1166" s="87"/>
      <c r="U1166" s="84" t="s">
        <v>97</v>
      </c>
      <c r="V1166" s="84" t="s">
        <v>97</v>
      </c>
      <c r="W1166" s="85" t="b">
        <f t="shared" si="1"/>
        <v>0</v>
      </c>
      <c r="X1166" s="63"/>
      <c r="Y1166" s="63"/>
      <c r="Z1166" s="63"/>
    </row>
    <row r="1167">
      <c r="A1167" s="75"/>
      <c r="B1167" s="94"/>
      <c r="C1167" s="75"/>
      <c r="D1167" s="76"/>
      <c r="E1167" s="75" t="s">
        <v>97</v>
      </c>
      <c r="F1167" s="75" t="s">
        <v>97</v>
      </c>
      <c r="G1167" s="77"/>
      <c r="H1167" s="77"/>
      <c r="I1167" s="80"/>
      <c r="J1167" s="77" t="s">
        <v>97</v>
      </c>
      <c r="K1167" s="79" t="s">
        <v>97</v>
      </c>
      <c r="L1167" s="79"/>
      <c r="M1167" s="80"/>
      <c r="N1167" s="79" t="s">
        <v>97</v>
      </c>
      <c r="O1167" s="81" t="str">
        <f t="array" ref="O1167">IF(A1167="", "", (IFNA(IF(A1167="", "", INDEX(UpdateSheet!$L:$L, MATCH(1, (UpdateSheet!$G:$G=MAXIFS(UpdateSheet!$G:$G, UpdateSheet!$H:$H, G1167, UpdateSheet!$G:$G, "&lt;=" &amp; D1167)) * (UpdateSheet!$H:$H=G1167), 0))), "") * J1167) +
(IFNA(IF(A1167="", "", INDEX(UpdateSheet!$P:$P, MATCH(1, (UpdateSheet!$G:$G=MAXIFS(UpdateSheet!$G:$G, UpdateSheet!$M:$M, K1167, UpdateSheet!$G:$G, "&lt;=" &amp; D1167)) * (UpdateSheet!$M:$M=K1167), 0))), "") * N1167)
)
</f>
        <v/>
      </c>
      <c r="P1167" s="86"/>
      <c r="Q1167" s="82" t="str">
        <f t="array" ref="Q1167">IF(A1167="", "", (IFNA(IF(A1167="", "", INDEX(UpdateSheet!$K:$K, MATCH(1, (UpdateSheet!$G:$G=MAXIFS(UpdateSheet!$G:$G, UpdateSheet!$H:$H, G1167, UpdateSheet!$I:$I, J1167, UpdateSheet!$G:$G, "&lt;=" &amp; D1167)) * (UpdateSheet!$H:$H=G1167) *(UpdateSheet!$I:$I=J1167), 0))), "")) +
(IFNA(IF(A1167="", "", INDEX(UpdateSheet!$O:$O, MATCH(1, (UpdateSheet!$G:$G=MAXIFS(UpdateSheet!$G:$G, UpdateSheet!$M:$M, K1167,UpdateSheet!$N:$N, N1167, UpdateSheet!$G:$G, "&lt;=" &amp; D1167)) * (UpdateSheet!$M:$M=K1167) *(UpdateSheet!$N:$N=N1167), 0))), ""))
)
</f>
        <v/>
      </c>
      <c r="R1167" s="81" t="s">
        <v>97</v>
      </c>
      <c r="S1167" s="63" t="str">
        <f t="shared" si="91"/>
        <v/>
      </c>
      <c r="T1167" s="87"/>
      <c r="U1167" s="84" t="s">
        <v>97</v>
      </c>
      <c r="V1167" s="84" t="s">
        <v>97</v>
      </c>
      <c r="W1167" s="85" t="b">
        <f t="shared" si="1"/>
        <v>0</v>
      </c>
      <c r="X1167" s="63"/>
      <c r="Y1167" s="63"/>
      <c r="Z1167" s="63"/>
    </row>
    <row r="1168">
      <c r="A1168" s="75"/>
      <c r="B1168" s="94"/>
      <c r="C1168" s="75"/>
      <c r="D1168" s="76"/>
      <c r="E1168" s="75" t="s">
        <v>97</v>
      </c>
      <c r="F1168" s="75" t="s">
        <v>97</v>
      </c>
      <c r="G1168" s="77"/>
      <c r="H1168" s="77"/>
      <c r="I1168" s="80"/>
      <c r="J1168" s="77" t="s">
        <v>97</v>
      </c>
      <c r="K1168" s="79" t="s">
        <v>97</v>
      </c>
      <c r="L1168" s="79"/>
      <c r="M1168" s="80"/>
      <c r="N1168" s="79" t="s">
        <v>97</v>
      </c>
      <c r="O1168" s="81" t="str">
        <f t="array" ref="O1168">IF(A1168="", "", (IFNA(IF(A1168="", "", INDEX(UpdateSheet!$L:$L, MATCH(1, (UpdateSheet!$G:$G=MAXIFS(UpdateSheet!$G:$G, UpdateSheet!$H:$H, G1168, UpdateSheet!$G:$G, "&lt;=" &amp; D1168)) * (UpdateSheet!$H:$H=G1168), 0))), "") * J1168) +
(IFNA(IF(A1168="", "", INDEX(UpdateSheet!$P:$P, MATCH(1, (UpdateSheet!$G:$G=MAXIFS(UpdateSheet!$G:$G, UpdateSheet!$M:$M, K1168, UpdateSheet!$G:$G, "&lt;=" &amp; D1168)) * (UpdateSheet!$M:$M=K1168), 0))), "") * N1168)
)
</f>
        <v/>
      </c>
      <c r="P1168" s="86"/>
      <c r="Q1168" s="82" t="str">
        <f t="array" ref="Q1168">IF(A1168="", "", (IFNA(IF(A1168="", "", INDEX(UpdateSheet!$K:$K, MATCH(1, (UpdateSheet!$G:$G=MAXIFS(UpdateSheet!$G:$G, UpdateSheet!$H:$H, G1168, UpdateSheet!$I:$I, J1168, UpdateSheet!$G:$G, "&lt;=" &amp; D1168)) * (UpdateSheet!$H:$H=G1168) *(UpdateSheet!$I:$I=J1168), 0))), "")) +
(IFNA(IF(A1168="", "", INDEX(UpdateSheet!$O:$O, MATCH(1, (UpdateSheet!$G:$G=MAXIFS(UpdateSheet!$G:$G, UpdateSheet!$M:$M, K1168,UpdateSheet!$N:$N, N1168, UpdateSheet!$G:$G, "&lt;=" &amp; D1168)) * (UpdateSheet!$M:$M=K1168) *(UpdateSheet!$N:$N=N1168), 0))), ""))
)
</f>
        <v/>
      </c>
      <c r="R1168" s="81" t="s">
        <v>97</v>
      </c>
      <c r="S1168" s="63" t="str">
        <f t="shared" si="91"/>
        <v/>
      </c>
      <c r="T1168" s="87"/>
      <c r="U1168" s="84" t="s">
        <v>97</v>
      </c>
      <c r="V1168" s="84" t="s">
        <v>97</v>
      </c>
      <c r="W1168" s="85" t="b">
        <f t="shared" si="1"/>
        <v>0</v>
      </c>
      <c r="X1168" s="63"/>
      <c r="Y1168" s="63"/>
      <c r="Z1168" s="63"/>
    </row>
    <row r="1169">
      <c r="A1169" s="75"/>
      <c r="B1169" s="94"/>
      <c r="C1169" s="75"/>
      <c r="D1169" s="76"/>
      <c r="E1169" s="75" t="s">
        <v>97</v>
      </c>
      <c r="F1169" s="75" t="s">
        <v>97</v>
      </c>
      <c r="G1169" s="77"/>
      <c r="H1169" s="77"/>
      <c r="I1169" s="80"/>
      <c r="J1169" s="77" t="s">
        <v>97</v>
      </c>
      <c r="K1169" s="79" t="s">
        <v>97</v>
      </c>
      <c r="L1169" s="79"/>
      <c r="M1169" s="80"/>
      <c r="N1169" s="79" t="s">
        <v>97</v>
      </c>
      <c r="O1169" s="81" t="str">
        <f t="array" ref="O1169">IF(A1169="", "", (IFNA(IF(A1169="", "", INDEX(UpdateSheet!$L:$L, MATCH(1, (UpdateSheet!$G:$G=MAXIFS(UpdateSheet!$G:$G, UpdateSheet!$H:$H, G1169, UpdateSheet!$G:$G, "&lt;=" &amp; D1169)) * (UpdateSheet!$H:$H=G1169), 0))), "") * J1169) +
(IFNA(IF(A1169="", "", INDEX(UpdateSheet!$P:$P, MATCH(1, (UpdateSheet!$G:$G=MAXIFS(UpdateSheet!$G:$G, UpdateSheet!$M:$M, K1169, UpdateSheet!$G:$G, "&lt;=" &amp; D1169)) * (UpdateSheet!$M:$M=K1169), 0))), "") * N1169)
)
</f>
        <v/>
      </c>
      <c r="P1169" s="86"/>
      <c r="Q1169" s="82" t="str">
        <f t="array" ref="Q1169">IF(A1169="", "", (IFNA(IF(A1169="", "", INDEX(UpdateSheet!$K:$K, MATCH(1, (UpdateSheet!$G:$G=MAXIFS(UpdateSheet!$G:$G, UpdateSheet!$H:$H, G1169, UpdateSheet!$I:$I, J1169, UpdateSheet!$G:$G, "&lt;=" &amp; D1169)) * (UpdateSheet!$H:$H=G1169) *(UpdateSheet!$I:$I=J1169), 0))), "")) +
(IFNA(IF(A1169="", "", INDEX(UpdateSheet!$O:$O, MATCH(1, (UpdateSheet!$G:$G=MAXIFS(UpdateSheet!$G:$G, UpdateSheet!$M:$M, K1169,UpdateSheet!$N:$N, N1169, UpdateSheet!$G:$G, "&lt;=" &amp; D1169)) * (UpdateSheet!$M:$M=K1169) *(UpdateSheet!$N:$N=N1169), 0))), ""))
)
</f>
        <v/>
      </c>
      <c r="R1169" s="81" t="s">
        <v>97</v>
      </c>
      <c r="S1169" s="63" t="str">
        <f t="shared" si="91"/>
        <v/>
      </c>
      <c r="T1169" s="87"/>
      <c r="U1169" s="84" t="s">
        <v>97</v>
      </c>
      <c r="V1169" s="84" t="s">
        <v>97</v>
      </c>
      <c r="W1169" s="85" t="b">
        <f t="shared" si="1"/>
        <v>0</v>
      </c>
      <c r="X1169" s="63"/>
      <c r="Y1169" s="63"/>
      <c r="Z1169" s="63"/>
    </row>
    <row r="1170">
      <c r="A1170" s="75"/>
      <c r="B1170" s="94"/>
      <c r="C1170" s="75"/>
      <c r="D1170" s="76"/>
      <c r="E1170" s="75" t="s">
        <v>97</v>
      </c>
      <c r="F1170" s="75" t="s">
        <v>97</v>
      </c>
      <c r="G1170" s="77"/>
      <c r="H1170" s="77"/>
      <c r="I1170" s="80"/>
      <c r="J1170" s="77" t="s">
        <v>97</v>
      </c>
      <c r="K1170" s="79" t="s">
        <v>97</v>
      </c>
      <c r="L1170" s="79"/>
      <c r="M1170" s="80"/>
      <c r="N1170" s="79" t="s">
        <v>97</v>
      </c>
      <c r="O1170" s="81" t="str">
        <f t="array" ref="O1170">IF(A1170="", "", (IFNA(IF(A1170="", "", INDEX(UpdateSheet!$L:$L, MATCH(1, (UpdateSheet!$G:$G=MAXIFS(UpdateSheet!$G:$G, UpdateSheet!$H:$H, G1170, UpdateSheet!$G:$G, "&lt;=" &amp; D1170)) * (UpdateSheet!$H:$H=G1170), 0))), "") * J1170) +
(IFNA(IF(A1170="", "", INDEX(UpdateSheet!$P:$P, MATCH(1, (UpdateSheet!$G:$G=MAXIFS(UpdateSheet!$G:$G, UpdateSheet!$M:$M, K1170, UpdateSheet!$G:$G, "&lt;=" &amp; D1170)) * (UpdateSheet!$M:$M=K1170), 0))), "") * N1170)
)
</f>
        <v/>
      </c>
      <c r="P1170" s="86"/>
      <c r="Q1170" s="82" t="str">
        <f t="array" ref="Q1170">IF(A1170="", "", (IFNA(IF(A1170="", "", INDEX(UpdateSheet!$K:$K, MATCH(1, (UpdateSheet!$G:$G=MAXIFS(UpdateSheet!$G:$G, UpdateSheet!$H:$H, G1170, UpdateSheet!$I:$I, J1170, UpdateSheet!$G:$G, "&lt;=" &amp; D1170)) * (UpdateSheet!$H:$H=G1170) *(UpdateSheet!$I:$I=J1170), 0))), "")) +
(IFNA(IF(A1170="", "", INDEX(UpdateSheet!$O:$O, MATCH(1, (UpdateSheet!$G:$G=MAXIFS(UpdateSheet!$G:$G, UpdateSheet!$M:$M, K1170,UpdateSheet!$N:$N, N1170, UpdateSheet!$G:$G, "&lt;=" &amp; D1170)) * (UpdateSheet!$M:$M=K1170) *(UpdateSheet!$N:$N=N1170), 0))), ""))
)
</f>
        <v/>
      </c>
      <c r="R1170" s="81" t="s">
        <v>97</v>
      </c>
      <c r="S1170" s="63" t="str">
        <f t="shared" si="91"/>
        <v/>
      </c>
      <c r="T1170" s="87"/>
      <c r="U1170" s="84" t="s">
        <v>97</v>
      </c>
      <c r="V1170" s="84" t="s">
        <v>97</v>
      </c>
      <c r="W1170" s="85" t="b">
        <f t="shared" si="1"/>
        <v>0</v>
      </c>
      <c r="X1170" s="63"/>
      <c r="Y1170" s="63"/>
      <c r="Z1170" s="63"/>
    </row>
    <row r="1171">
      <c r="A1171" s="75"/>
      <c r="B1171" s="94"/>
      <c r="C1171" s="75"/>
      <c r="D1171" s="76"/>
      <c r="E1171" s="75" t="s">
        <v>97</v>
      </c>
      <c r="F1171" s="75" t="s">
        <v>97</v>
      </c>
      <c r="G1171" s="77"/>
      <c r="H1171" s="77"/>
      <c r="I1171" s="80"/>
      <c r="J1171" s="77" t="s">
        <v>97</v>
      </c>
      <c r="K1171" s="79" t="s">
        <v>97</v>
      </c>
      <c r="L1171" s="79"/>
      <c r="M1171" s="80"/>
      <c r="N1171" s="79" t="s">
        <v>97</v>
      </c>
      <c r="O1171" s="81" t="str">
        <f t="array" ref="O1171">IF(A1171="", "", (IFNA(IF(A1171="", "", INDEX(UpdateSheet!$L:$L, MATCH(1, (UpdateSheet!$G:$G=MAXIFS(UpdateSheet!$G:$G, UpdateSheet!$H:$H, G1171, UpdateSheet!$G:$G, "&lt;=" &amp; D1171)) * (UpdateSheet!$H:$H=G1171), 0))), "") * J1171) +
(IFNA(IF(A1171="", "", INDEX(UpdateSheet!$P:$P, MATCH(1, (UpdateSheet!$G:$G=MAXIFS(UpdateSheet!$G:$G, UpdateSheet!$M:$M, K1171, UpdateSheet!$G:$G, "&lt;=" &amp; D1171)) * (UpdateSheet!$M:$M=K1171), 0))), "") * N1171)
)
</f>
        <v/>
      </c>
      <c r="P1171" s="86"/>
      <c r="Q1171" s="82" t="str">
        <f t="array" ref="Q1171">IF(A1171="", "", (IFNA(IF(A1171="", "", INDEX(UpdateSheet!$K:$K, MATCH(1, (UpdateSheet!$G:$G=MAXIFS(UpdateSheet!$G:$G, UpdateSheet!$H:$H, G1171, UpdateSheet!$I:$I, J1171, UpdateSheet!$G:$G, "&lt;=" &amp; D1171)) * (UpdateSheet!$H:$H=G1171) *(UpdateSheet!$I:$I=J1171), 0))), "")) +
(IFNA(IF(A1171="", "", INDEX(UpdateSheet!$O:$O, MATCH(1, (UpdateSheet!$G:$G=MAXIFS(UpdateSheet!$G:$G, UpdateSheet!$M:$M, K1171,UpdateSheet!$N:$N, N1171, UpdateSheet!$G:$G, "&lt;=" &amp; D1171)) * (UpdateSheet!$M:$M=K1171) *(UpdateSheet!$N:$N=N1171), 0))), ""))
)
</f>
        <v/>
      </c>
      <c r="R1171" s="81" t="s">
        <v>97</v>
      </c>
      <c r="S1171" s="63" t="str">
        <f t="shared" si="91"/>
        <v/>
      </c>
      <c r="T1171" s="87"/>
      <c r="U1171" s="84" t="s">
        <v>97</v>
      </c>
      <c r="V1171" s="84" t="s">
        <v>97</v>
      </c>
      <c r="W1171" s="85" t="b">
        <f t="shared" si="1"/>
        <v>0</v>
      </c>
      <c r="X1171" s="63"/>
      <c r="Y1171" s="63"/>
      <c r="Z1171" s="63"/>
    </row>
    <row r="1172">
      <c r="A1172" s="75"/>
      <c r="B1172" s="94"/>
      <c r="C1172" s="75"/>
      <c r="D1172" s="76"/>
      <c r="E1172" s="75" t="s">
        <v>97</v>
      </c>
      <c r="F1172" s="75" t="s">
        <v>97</v>
      </c>
      <c r="G1172" s="77"/>
      <c r="H1172" s="77"/>
      <c r="I1172" s="80"/>
      <c r="J1172" s="77" t="s">
        <v>97</v>
      </c>
      <c r="K1172" s="79" t="s">
        <v>97</v>
      </c>
      <c r="L1172" s="79"/>
      <c r="M1172" s="80"/>
      <c r="N1172" s="79" t="s">
        <v>97</v>
      </c>
      <c r="O1172" s="81" t="str">
        <f t="array" ref="O1172">IF(A1172="", "", (IFNA(IF(A1172="", "", INDEX(UpdateSheet!$L:$L, MATCH(1, (UpdateSheet!$G:$G=MAXIFS(UpdateSheet!$G:$G, UpdateSheet!$H:$H, G1172, UpdateSheet!$G:$G, "&lt;=" &amp; D1172)) * (UpdateSheet!$H:$H=G1172), 0))), "") * J1172) +
(IFNA(IF(A1172="", "", INDEX(UpdateSheet!$P:$P, MATCH(1, (UpdateSheet!$G:$G=MAXIFS(UpdateSheet!$G:$G, UpdateSheet!$M:$M, K1172, UpdateSheet!$G:$G, "&lt;=" &amp; D1172)) * (UpdateSheet!$M:$M=K1172), 0))), "") * N1172)
)
</f>
        <v/>
      </c>
      <c r="P1172" s="86"/>
      <c r="Q1172" s="82" t="str">
        <f t="array" ref="Q1172">IF(A1172="", "", (IFNA(IF(A1172="", "", INDEX(UpdateSheet!$K:$K, MATCH(1, (UpdateSheet!$G:$G=MAXIFS(UpdateSheet!$G:$G, UpdateSheet!$H:$H, G1172, UpdateSheet!$I:$I, J1172, UpdateSheet!$G:$G, "&lt;=" &amp; D1172)) * (UpdateSheet!$H:$H=G1172) *(UpdateSheet!$I:$I=J1172), 0))), "")) +
(IFNA(IF(A1172="", "", INDEX(UpdateSheet!$O:$O, MATCH(1, (UpdateSheet!$G:$G=MAXIFS(UpdateSheet!$G:$G, UpdateSheet!$M:$M, K1172,UpdateSheet!$N:$N, N1172, UpdateSheet!$G:$G, "&lt;=" &amp; D1172)) * (UpdateSheet!$M:$M=K1172) *(UpdateSheet!$N:$N=N1172), 0))), ""))
)
</f>
        <v/>
      </c>
      <c r="R1172" s="81" t="s">
        <v>97</v>
      </c>
      <c r="S1172" s="63" t="str">
        <f t="shared" si="91"/>
        <v/>
      </c>
      <c r="T1172" s="87"/>
      <c r="U1172" s="84" t="s">
        <v>97</v>
      </c>
      <c r="V1172" s="84" t="s">
        <v>97</v>
      </c>
      <c r="W1172" s="85" t="b">
        <f t="shared" si="1"/>
        <v>0</v>
      </c>
      <c r="X1172" s="63"/>
      <c r="Y1172" s="63"/>
      <c r="Z1172" s="63"/>
    </row>
    <row r="1173">
      <c r="A1173" s="75"/>
      <c r="B1173" s="94"/>
      <c r="C1173" s="75"/>
      <c r="D1173" s="76"/>
      <c r="E1173" s="75" t="s">
        <v>97</v>
      </c>
      <c r="F1173" s="75" t="s">
        <v>97</v>
      </c>
      <c r="G1173" s="77"/>
      <c r="H1173" s="77"/>
      <c r="I1173" s="80"/>
      <c r="J1173" s="77" t="s">
        <v>97</v>
      </c>
      <c r="K1173" s="79" t="s">
        <v>97</v>
      </c>
      <c r="L1173" s="79"/>
      <c r="M1173" s="80"/>
      <c r="N1173" s="79" t="s">
        <v>97</v>
      </c>
      <c r="O1173" s="81" t="str">
        <f t="array" ref="O1173">IF(A1173="", "", (IFNA(IF(A1173="", "", INDEX(UpdateSheet!$L:$L, MATCH(1, (UpdateSheet!$G:$G=MAXIFS(UpdateSheet!$G:$G, UpdateSheet!$H:$H, G1173, UpdateSheet!$G:$G, "&lt;=" &amp; D1173)) * (UpdateSheet!$H:$H=G1173), 0))), "") * J1173) +
(IFNA(IF(A1173="", "", INDEX(UpdateSheet!$P:$P, MATCH(1, (UpdateSheet!$G:$G=MAXIFS(UpdateSheet!$G:$G, UpdateSheet!$M:$M, K1173, UpdateSheet!$G:$G, "&lt;=" &amp; D1173)) * (UpdateSheet!$M:$M=K1173), 0))), "") * N1173)
)
</f>
        <v/>
      </c>
      <c r="P1173" s="86"/>
      <c r="Q1173" s="82" t="str">
        <f t="array" ref="Q1173">IF(A1173="", "", (IFNA(IF(A1173="", "", INDEX(UpdateSheet!$K:$K, MATCH(1, (UpdateSheet!$G:$G=MAXIFS(UpdateSheet!$G:$G, UpdateSheet!$H:$H, G1173, UpdateSheet!$I:$I, J1173, UpdateSheet!$G:$G, "&lt;=" &amp; D1173)) * (UpdateSheet!$H:$H=G1173) *(UpdateSheet!$I:$I=J1173), 0))), "")) +
(IFNA(IF(A1173="", "", INDEX(UpdateSheet!$O:$O, MATCH(1, (UpdateSheet!$G:$G=MAXIFS(UpdateSheet!$G:$G, UpdateSheet!$M:$M, K1173,UpdateSheet!$N:$N, N1173, UpdateSheet!$G:$G, "&lt;=" &amp; D1173)) * (UpdateSheet!$M:$M=K1173) *(UpdateSheet!$N:$N=N1173), 0))), ""))
)
</f>
        <v/>
      </c>
      <c r="R1173" s="81" t="s">
        <v>97</v>
      </c>
      <c r="S1173" s="63" t="str">
        <f t="shared" si="91"/>
        <v/>
      </c>
      <c r="T1173" s="87"/>
      <c r="U1173" s="84" t="s">
        <v>97</v>
      </c>
      <c r="V1173" s="84" t="s">
        <v>97</v>
      </c>
      <c r="W1173" s="85" t="b">
        <f t="shared" si="1"/>
        <v>0</v>
      </c>
      <c r="X1173" s="63"/>
      <c r="Y1173" s="63"/>
      <c r="Z1173" s="63"/>
    </row>
    <row r="1174">
      <c r="A1174" s="75"/>
      <c r="B1174" s="94"/>
      <c r="C1174" s="75"/>
      <c r="D1174" s="76"/>
      <c r="E1174" s="75" t="s">
        <v>97</v>
      </c>
      <c r="F1174" s="75" t="s">
        <v>97</v>
      </c>
      <c r="G1174" s="77"/>
      <c r="H1174" s="77"/>
      <c r="I1174" s="80"/>
      <c r="J1174" s="77" t="s">
        <v>97</v>
      </c>
      <c r="K1174" s="79" t="s">
        <v>97</v>
      </c>
      <c r="L1174" s="79"/>
      <c r="M1174" s="80"/>
      <c r="N1174" s="79" t="s">
        <v>97</v>
      </c>
      <c r="O1174" s="81" t="str">
        <f t="array" ref="O1174">IF(A1174="", "", (IFNA(IF(A1174="", "", INDEX(UpdateSheet!$L:$L, MATCH(1, (UpdateSheet!$G:$G=MAXIFS(UpdateSheet!$G:$G, UpdateSheet!$H:$H, G1174, UpdateSheet!$G:$G, "&lt;=" &amp; D1174)) * (UpdateSheet!$H:$H=G1174), 0))), "") * J1174) +
(IFNA(IF(A1174="", "", INDEX(UpdateSheet!$P:$P, MATCH(1, (UpdateSheet!$G:$G=MAXIFS(UpdateSheet!$G:$G, UpdateSheet!$M:$M, K1174, UpdateSheet!$G:$G, "&lt;=" &amp; D1174)) * (UpdateSheet!$M:$M=K1174), 0))), "") * N1174)
)
</f>
        <v/>
      </c>
      <c r="P1174" s="86"/>
      <c r="Q1174" s="82" t="str">
        <f t="array" ref="Q1174">IF(A1174="", "", (IFNA(IF(A1174="", "", INDEX(UpdateSheet!$K:$K, MATCH(1, (UpdateSheet!$G:$G=MAXIFS(UpdateSheet!$G:$G, UpdateSheet!$H:$H, G1174, UpdateSheet!$I:$I, J1174, UpdateSheet!$G:$G, "&lt;=" &amp; D1174)) * (UpdateSheet!$H:$H=G1174) *(UpdateSheet!$I:$I=J1174), 0))), "")) +
(IFNA(IF(A1174="", "", INDEX(UpdateSheet!$O:$O, MATCH(1, (UpdateSheet!$G:$G=MAXIFS(UpdateSheet!$G:$G, UpdateSheet!$M:$M, K1174,UpdateSheet!$N:$N, N1174, UpdateSheet!$G:$G, "&lt;=" &amp; D1174)) * (UpdateSheet!$M:$M=K1174) *(UpdateSheet!$N:$N=N1174), 0))), ""))
)
</f>
        <v/>
      </c>
      <c r="R1174" s="81" t="s">
        <v>97</v>
      </c>
      <c r="S1174" s="63" t="str">
        <f t="shared" si="91"/>
        <v/>
      </c>
      <c r="T1174" s="87"/>
      <c r="U1174" s="84" t="s">
        <v>97</v>
      </c>
      <c r="V1174" s="84" t="s">
        <v>97</v>
      </c>
      <c r="W1174" s="85" t="b">
        <f t="shared" si="1"/>
        <v>0</v>
      </c>
      <c r="X1174" s="63"/>
      <c r="Y1174" s="63"/>
      <c r="Z1174" s="63"/>
    </row>
    <row r="1175">
      <c r="A1175" s="75"/>
      <c r="B1175" s="94"/>
      <c r="C1175" s="75"/>
      <c r="D1175" s="76"/>
      <c r="E1175" s="75" t="s">
        <v>97</v>
      </c>
      <c r="F1175" s="75" t="s">
        <v>97</v>
      </c>
      <c r="G1175" s="77"/>
      <c r="H1175" s="77"/>
      <c r="I1175" s="80"/>
      <c r="J1175" s="77" t="s">
        <v>97</v>
      </c>
      <c r="K1175" s="79" t="s">
        <v>97</v>
      </c>
      <c r="L1175" s="79"/>
      <c r="M1175" s="80"/>
      <c r="N1175" s="79" t="s">
        <v>97</v>
      </c>
      <c r="O1175" s="81" t="str">
        <f t="array" ref="O1175">IF(A1175="", "", (IFNA(IF(A1175="", "", INDEX(UpdateSheet!$L:$L, MATCH(1, (UpdateSheet!$G:$G=MAXIFS(UpdateSheet!$G:$G, UpdateSheet!$H:$H, G1175, UpdateSheet!$G:$G, "&lt;=" &amp; D1175)) * (UpdateSheet!$H:$H=G1175), 0))), "") * J1175) +
(IFNA(IF(A1175="", "", INDEX(UpdateSheet!$P:$P, MATCH(1, (UpdateSheet!$G:$G=MAXIFS(UpdateSheet!$G:$G, UpdateSheet!$M:$M, K1175, UpdateSheet!$G:$G, "&lt;=" &amp; D1175)) * (UpdateSheet!$M:$M=K1175), 0))), "") * N1175)
)
</f>
        <v/>
      </c>
      <c r="P1175" s="86"/>
      <c r="Q1175" s="82" t="str">
        <f t="array" ref="Q1175">IF(A1175="", "", (IFNA(IF(A1175="", "", INDEX(UpdateSheet!$K:$K, MATCH(1, (UpdateSheet!$G:$G=MAXIFS(UpdateSheet!$G:$G, UpdateSheet!$H:$H, G1175, UpdateSheet!$I:$I, J1175, UpdateSheet!$G:$G, "&lt;=" &amp; D1175)) * (UpdateSheet!$H:$H=G1175) *(UpdateSheet!$I:$I=J1175), 0))), "")) +
(IFNA(IF(A1175="", "", INDEX(UpdateSheet!$O:$O, MATCH(1, (UpdateSheet!$G:$G=MAXIFS(UpdateSheet!$G:$G, UpdateSheet!$M:$M, K1175,UpdateSheet!$N:$N, N1175, UpdateSheet!$G:$G, "&lt;=" &amp; D1175)) * (UpdateSheet!$M:$M=K1175) *(UpdateSheet!$N:$N=N1175), 0))), ""))
)
</f>
        <v/>
      </c>
      <c r="R1175" s="81" t="s">
        <v>97</v>
      </c>
      <c r="S1175" s="63" t="str">
        <f t="shared" si="91"/>
        <v/>
      </c>
      <c r="T1175" s="87"/>
      <c r="U1175" s="84" t="s">
        <v>97</v>
      </c>
      <c r="V1175" s="84" t="s">
        <v>97</v>
      </c>
      <c r="W1175" s="85" t="b">
        <f t="shared" si="1"/>
        <v>0</v>
      </c>
      <c r="X1175" s="63"/>
      <c r="Y1175" s="63"/>
      <c r="Z1175" s="63"/>
    </row>
    <row r="1176">
      <c r="A1176" s="75"/>
      <c r="B1176" s="94"/>
      <c r="C1176" s="75"/>
      <c r="D1176" s="76"/>
      <c r="E1176" s="75" t="s">
        <v>97</v>
      </c>
      <c r="F1176" s="75" t="s">
        <v>97</v>
      </c>
      <c r="G1176" s="77"/>
      <c r="H1176" s="77"/>
      <c r="I1176" s="80"/>
      <c r="J1176" s="77" t="s">
        <v>97</v>
      </c>
      <c r="K1176" s="79" t="s">
        <v>97</v>
      </c>
      <c r="L1176" s="79"/>
      <c r="M1176" s="80"/>
      <c r="N1176" s="79" t="s">
        <v>97</v>
      </c>
      <c r="O1176" s="81" t="str">
        <f t="array" ref="O1176">IF(A1176="", "", (IFNA(IF(A1176="", "", INDEX(UpdateSheet!$L:$L, MATCH(1, (UpdateSheet!$G:$G=MAXIFS(UpdateSheet!$G:$G, UpdateSheet!$H:$H, G1176, UpdateSheet!$G:$G, "&lt;=" &amp; D1176)) * (UpdateSheet!$H:$H=G1176), 0))), "") * J1176) +
(IFNA(IF(A1176="", "", INDEX(UpdateSheet!$P:$P, MATCH(1, (UpdateSheet!$G:$G=MAXIFS(UpdateSheet!$G:$G, UpdateSheet!$M:$M, K1176, UpdateSheet!$G:$G, "&lt;=" &amp; D1176)) * (UpdateSheet!$M:$M=K1176), 0))), "") * N1176)
)
</f>
        <v/>
      </c>
      <c r="P1176" s="86"/>
      <c r="Q1176" s="82" t="str">
        <f t="array" ref="Q1176">IF(A1176="", "", (IFNA(IF(A1176="", "", INDEX(UpdateSheet!$K:$K, MATCH(1, (UpdateSheet!$G:$G=MAXIFS(UpdateSheet!$G:$G, UpdateSheet!$H:$H, G1176, UpdateSheet!$I:$I, J1176, UpdateSheet!$G:$G, "&lt;=" &amp; D1176)) * (UpdateSheet!$H:$H=G1176) *(UpdateSheet!$I:$I=J1176), 0))), "")) +
(IFNA(IF(A1176="", "", INDEX(UpdateSheet!$O:$O, MATCH(1, (UpdateSheet!$G:$G=MAXIFS(UpdateSheet!$G:$G, UpdateSheet!$M:$M, K1176,UpdateSheet!$N:$N, N1176, UpdateSheet!$G:$G, "&lt;=" &amp; D1176)) * (UpdateSheet!$M:$M=K1176) *(UpdateSheet!$N:$N=N1176), 0))), ""))
)
</f>
        <v/>
      </c>
      <c r="R1176" s="81" t="s">
        <v>97</v>
      </c>
      <c r="S1176" s="63" t="str">
        <f t="shared" si="91"/>
        <v/>
      </c>
      <c r="T1176" s="87"/>
      <c r="U1176" s="84" t="s">
        <v>97</v>
      </c>
      <c r="V1176" s="84" t="s">
        <v>97</v>
      </c>
      <c r="W1176" s="85" t="b">
        <f t="shared" si="1"/>
        <v>0</v>
      </c>
      <c r="X1176" s="63"/>
      <c r="Y1176" s="63"/>
      <c r="Z1176" s="63"/>
    </row>
    <row r="1177">
      <c r="A1177" s="75"/>
      <c r="B1177" s="94"/>
      <c r="C1177" s="75"/>
      <c r="D1177" s="76"/>
      <c r="E1177" s="75" t="s">
        <v>97</v>
      </c>
      <c r="F1177" s="75" t="s">
        <v>97</v>
      </c>
      <c r="G1177" s="77"/>
      <c r="H1177" s="77"/>
      <c r="I1177" s="80"/>
      <c r="J1177" s="77" t="s">
        <v>97</v>
      </c>
      <c r="K1177" s="79" t="s">
        <v>97</v>
      </c>
      <c r="L1177" s="79"/>
      <c r="M1177" s="80"/>
      <c r="N1177" s="79" t="s">
        <v>97</v>
      </c>
      <c r="O1177" s="81" t="str">
        <f t="array" ref="O1177">IF(A1177="", "", (IFNA(IF(A1177="", "", INDEX(UpdateSheet!$L:$L, MATCH(1, (UpdateSheet!$G:$G=MAXIFS(UpdateSheet!$G:$G, UpdateSheet!$H:$H, G1177, UpdateSheet!$G:$G, "&lt;=" &amp; D1177)) * (UpdateSheet!$H:$H=G1177), 0))), "") * J1177) +
(IFNA(IF(A1177="", "", INDEX(UpdateSheet!$P:$P, MATCH(1, (UpdateSheet!$G:$G=MAXIFS(UpdateSheet!$G:$G, UpdateSheet!$M:$M, K1177, UpdateSheet!$G:$G, "&lt;=" &amp; D1177)) * (UpdateSheet!$M:$M=K1177), 0))), "") * N1177)
)
</f>
        <v/>
      </c>
      <c r="P1177" s="86"/>
      <c r="Q1177" s="82" t="str">
        <f t="array" ref="Q1177">IF(A1177="", "", (IFNA(IF(A1177="", "", INDEX(UpdateSheet!$K:$K, MATCH(1, (UpdateSheet!$G:$G=MAXIFS(UpdateSheet!$G:$G, UpdateSheet!$H:$H, G1177, UpdateSheet!$I:$I, J1177, UpdateSheet!$G:$G, "&lt;=" &amp; D1177)) * (UpdateSheet!$H:$H=G1177) *(UpdateSheet!$I:$I=J1177), 0))), "")) +
(IFNA(IF(A1177="", "", INDEX(UpdateSheet!$O:$O, MATCH(1, (UpdateSheet!$G:$G=MAXIFS(UpdateSheet!$G:$G, UpdateSheet!$M:$M, K1177,UpdateSheet!$N:$N, N1177, UpdateSheet!$G:$G, "&lt;=" &amp; D1177)) * (UpdateSheet!$M:$M=K1177) *(UpdateSheet!$N:$N=N1177), 0))), ""))
)
</f>
        <v/>
      </c>
      <c r="R1177" s="81" t="s">
        <v>97</v>
      </c>
      <c r="S1177" s="63" t="str">
        <f t="shared" si="91"/>
        <v/>
      </c>
      <c r="T1177" s="87"/>
      <c r="U1177" s="84" t="s">
        <v>97</v>
      </c>
      <c r="V1177" s="84" t="s">
        <v>97</v>
      </c>
      <c r="W1177" s="85" t="b">
        <f t="shared" si="1"/>
        <v>0</v>
      </c>
      <c r="X1177" s="63"/>
      <c r="Y1177" s="63"/>
      <c r="Z1177" s="63"/>
    </row>
    <row r="1178">
      <c r="A1178" s="75"/>
      <c r="B1178" s="94"/>
      <c r="C1178" s="75"/>
      <c r="D1178" s="76"/>
      <c r="E1178" s="75" t="s">
        <v>97</v>
      </c>
      <c r="F1178" s="75" t="s">
        <v>97</v>
      </c>
      <c r="G1178" s="77"/>
      <c r="H1178" s="77"/>
      <c r="I1178" s="80"/>
      <c r="J1178" s="77" t="s">
        <v>97</v>
      </c>
      <c r="K1178" s="79" t="s">
        <v>97</v>
      </c>
      <c r="L1178" s="79"/>
      <c r="M1178" s="80"/>
      <c r="N1178" s="79" t="s">
        <v>97</v>
      </c>
      <c r="O1178" s="81" t="str">
        <f t="array" ref="O1178">IF(A1178="", "", (IFNA(IF(A1178="", "", INDEX(UpdateSheet!$L:$L, MATCH(1, (UpdateSheet!$G:$G=MAXIFS(UpdateSheet!$G:$G, UpdateSheet!$H:$H, G1178, UpdateSheet!$G:$G, "&lt;=" &amp; D1178)) * (UpdateSheet!$H:$H=G1178), 0))), "") * J1178) +
(IFNA(IF(A1178="", "", INDEX(UpdateSheet!$P:$P, MATCH(1, (UpdateSheet!$G:$G=MAXIFS(UpdateSheet!$G:$G, UpdateSheet!$M:$M, K1178, UpdateSheet!$G:$G, "&lt;=" &amp; D1178)) * (UpdateSheet!$M:$M=K1178), 0))), "") * N1178)
)
</f>
        <v/>
      </c>
      <c r="P1178" s="86"/>
      <c r="Q1178" s="82" t="str">
        <f t="array" ref="Q1178">IF(A1178="", "", (IFNA(IF(A1178="", "", INDEX(UpdateSheet!$K:$K, MATCH(1, (UpdateSheet!$G:$G=MAXIFS(UpdateSheet!$G:$G, UpdateSheet!$H:$H, G1178, UpdateSheet!$I:$I, J1178, UpdateSheet!$G:$G, "&lt;=" &amp; D1178)) * (UpdateSheet!$H:$H=G1178) *(UpdateSheet!$I:$I=J1178), 0))), "")) +
(IFNA(IF(A1178="", "", INDEX(UpdateSheet!$O:$O, MATCH(1, (UpdateSheet!$G:$G=MAXIFS(UpdateSheet!$G:$G, UpdateSheet!$M:$M, K1178,UpdateSheet!$N:$N, N1178, UpdateSheet!$G:$G, "&lt;=" &amp; D1178)) * (UpdateSheet!$M:$M=K1178) *(UpdateSheet!$N:$N=N1178), 0))), ""))
)
</f>
        <v/>
      </c>
      <c r="R1178" s="81" t="s">
        <v>97</v>
      </c>
      <c r="S1178" s="63" t="str">
        <f t="shared" si="91"/>
        <v/>
      </c>
      <c r="T1178" s="87"/>
      <c r="U1178" s="84" t="s">
        <v>97</v>
      </c>
      <c r="V1178" s="84" t="s">
        <v>97</v>
      </c>
      <c r="W1178" s="85" t="b">
        <f t="shared" si="1"/>
        <v>0</v>
      </c>
      <c r="X1178" s="63"/>
      <c r="Y1178" s="63"/>
      <c r="Z1178" s="63"/>
    </row>
    <row r="1179">
      <c r="A1179" s="75"/>
      <c r="B1179" s="94"/>
      <c r="C1179" s="75"/>
      <c r="D1179" s="76"/>
      <c r="E1179" s="75" t="s">
        <v>97</v>
      </c>
      <c r="F1179" s="75" t="s">
        <v>97</v>
      </c>
      <c r="G1179" s="77"/>
      <c r="H1179" s="77"/>
      <c r="I1179" s="80"/>
      <c r="J1179" s="77" t="s">
        <v>97</v>
      </c>
      <c r="K1179" s="79" t="s">
        <v>97</v>
      </c>
      <c r="L1179" s="79"/>
      <c r="M1179" s="80"/>
      <c r="N1179" s="79" t="s">
        <v>97</v>
      </c>
      <c r="O1179" s="81" t="str">
        <f t="array" ref="O1179">IF(A1179="", "", (IFNA(IF(A1179="", "", INDEX(UpdateSheet!$L:$L, MATCH(1, (UpdateSheet!$G:$G=MAXIFS(UpdateSheet!$G:$G, UpdateSheet!$H:$H, G1179, UpdateSheet!$G:$G, "&lt;=" &amp; D1179)) * (UpdateSheet!$H:$H=G1179), 0))), "") * J1179) +
(IFNA(IF(A1179="", "", INDEX(UpdateSheet!$P:$P, MATCH(1, (UpdateSheet!$G:$G=MAXIFS(UpdateSheet!$G:$G, UpdateSheet!$M:$M, K1179, UpdateSheet!$G:$G, "&lt;=" &amp; D1179)) * (UpdateSheet!$M:$M=K1179), 0))), "") * N1179)
)
</f>
        <v/>
      </c>
      <c r="P1179" s="86"/>
      <c r="Q1179" s="82" t="str">
        <f t="array" ref="Q1179">IF(A1179="", "", (IFNA(IF(A1179="", "", INDEX(UpdateSheet!$K:$K, MATCH(1, (UpdateSheet!$G:$G=MAXIFS(UpdateSheet!$G:$G, UpdateSheet!$H:$H, G1179, UpdateSheet!$I:$I, J1179, UpdateSheet!$G:$G, "&lt;=" &amp; D1179)) * (UpdateSheet!$H:$H=G1179) *(UpdateSheet!$I:$I=J1179), 0))), "")) +
(IFNA(IF(A1179="", "", INDEX(UpdateSheet!$O:$O, MATCH(1, (UpdateSheet!$G:$G=MAXIFS(UpdateSheet!$G:$G, UpdateSheet!$M:$M, K1179,UpdateSheet!$N:$N, N1179, UpdateSheet!$G:$G, "&lt;=" &amp; D1179)) * (UpdateSheet!$M:$M=K1179) *(UpdateSheet!$N:$N=N1179), 0))), ""))
)
</f>
        <v/>
      </c>
      <c r="R1179" s="81" t="s">
        <v>97</v>
      </c>
      <c r="S1179" s="63" t="str">
        <f t="shared" si="91"/>
        <v/>
      </c>
      <c r="T1179" s="87"/>
      <c r="U1179" s="84" t="s">
        <v>97</v>
      </c>
      <c r="V1179" s="84" t="s">
        <v>97</v>
      </c>
      <c r="W1179" s="85" t="b">
        <f t="shared" si="1"/>
        <v>0</v>
      </c>
      <c r="X1179" s="63"/>
      <c r="Y1179" s="63"/>
      <c r="Z1179" s="63"/>
    </row>
    <row r="1180">
      <c r="A1180" s="75"/>
      <c r="B1180" s="94"/>
      <c r="C1180" s="75"/>
      <c r="D1180" s="76"/>
      <c r="E1180" s="75" t="s">
        <v>97</v>
      </c>
      <c r="F1180" s="75" t="s">
        <v>97</v>
      </c>
      <c r="G1180" s="77"/>
      <c r="H1180" s="77"/>
      <c r="I1180" s="80"/>
      <c r="J1180" s="77" t="s">
        <v>97</v>
      </c>
      <c r="K1180" s="79" t="s">
        <v>97</v>
      </c>
      <c r="L1180" s="79"/>
      <c r="M1180" s="80"/>
      <c r="N1180" s="79" t="s">
        <v>97</v>
      </c>
      <c r="O1180" s="81" t="str">
        <f t="array" ref="O1180">IF(A1180="", "", (IFNA(IF(A1180="", "", INDEX(UpdateSheet!$L:$L, MATCH(1, (UpdateSheet!$G:$G=MAXIFS(UpdateSheet!$G:$G, UpdateSheet!$H:$H, G1180, UpdateSheet!$G:$G, "&lt;=" &amp; D1180)) * (UpdateSheet!$H:$H=G1180), 0))), "") * J1180) +
(IFNA(IF(A1180="", "", INDEX(UpdateSheet!$P:$P, MATCH(1, (UpdateSheet!$G:$G=MAXIFS(UpdateSheet!$G:$G, UpdateSheet!$M:$M, K1180, UpdateSheet!$G:$G, "&lt;=" &amp; D1180)) * (UpdateSheet!$M:$M=K1180), 0))), "") * N1180)
)
</f>
        <v/>
      </c>
      <c r="P1180" s="86"/>
      <c r="Q1180" s="82" t="str">
        <f t="array" ref="Q1180">IF(A1180="", "", (IFNA(IF(A1180="", "", INDEX(UpdateSheet!$K:$K, MATCH(1, (UpdateSheet!$G:$G=MAXIFS(UpdateSheet!$G:$G, UpdateSheet!$H:$H, G1180, UpdateSheet!$I:$I, J1180, UpdateSheet!$G:$G, "&lt;=" &amp; D1180)) * (UpdateSheet!$H:$H=G1180) *(UpdateSheet!$I:$I=J1180), 0))), "")) +
(IFNA(IF(A1180="", "", INDEX(UpdateSheet!$O:$O, MATCH(1, (UpdateSheet!$G:$G=MAXIFS(UpdateSheet!$G:$G, UpdateSheet!$M:$M, K1180,UpdateSheet!$N:$N, N1180, UpdateSheet!$G:$G, "&lt;=" &amp; D1180)) * (UpdateSheet!$M:$M=K1180) *(UpdateSheet!$N:$N=N1180), 0))), ""))
)
</f>
        <v/>
      </c>
      <c r="R1180" s="81" t="s">
        <v>97</v>
      </c>
      <c r="S1180" s="63" t="str">
        <f t="shared" si="91"/>
        <v/>
      </c>
      <c r="T1180" s="87"/>
      <c r="U1180" s="84" t="s">
        <v>97</v>
      </c>
      <c r="V1180" s="84" t="s">
        <v>97</v>
      </c>
      <c r="W1180" s="85" t="b">
        <f t="shared" si="1"/>
        <v>0</v>
      </c>
      <c r="X1180" s="63"/>
      <c r="Y1180" s="63"/>
      <c r="Z1180" s="63"/>
    </row>
    <row r="1181">
      <c r="A1181" s="75"/>
      <c r="B1181" s="94"/>
      <c r="C1181" s="75"/>
      <c r="D1181" s="76"/>
      <c r="E1181" s="75" t="s">
        <v>97</v>
      </c>
      <c r="F1181" s="75" t="s">
        <v>97</v>
      </c>
      <c r="G1181" s="77"/>
      <c r="H1181" s="77"/>
      <c r="I1181" s="80"/>
      <c r="J1181" s="77" t="s">
        <v>97</v>
      </c>
      <c r="K1181" s="79" t="s">
        <v>97</v>
      </c>
      <c r="L1181" s="79"/>
      <c r="M1181" s="80"/>
      <c r="N1181" s="79" t="s">
        <v>97</v>
      </c>
      <c r="O1181" s="81" t="str">
        <f t="array" ref="O1181">IF(A1181="", "", (IFNA(IF(A1181="", "", INDEX(UpdateSheet!$L:$L, MATCH(1, (UpdateSheet!$G:$G=MAXIFS(UpdateSheet!$G:$G, UpdateSheet!$H:$H, G1181, UpdateSheet!$G:$G, "&lt;=" &amp; D1181)) * (UpdateSheet!$H:$H=G1181), 0))), "") * J1181) +
(IFNA(IF(A1181="", "", INDEX(UpdateSheet!$P:$P, MATCH(1, (UpdateSheet!$G:$G=MAXIFS(UpdateSheet!$G:$G, UpdateSheet!$M:$M, K1181, UpdateSheet!$G:$G, "&lt;=" &amp; D1181)) * (UpdateSheet!$M:$M=K1181), 0))), "") * N1181)
)
</f>
        <v/>
      </c>
      <c r="P1181" s="86"/>
      <c r="Q1181" s="82" t="str">
        <f t="array" ref="Q1181">IF(A1181="", "", (IFNA(IF(A1181="", "", INDEX(UpdateSheet!$K:$K, MATCH(1, (UpdateSheet!$G:$G=MAXIFS(UpdateSheet!$G:$G, UpdateSheet!$H:$H, G1181, UpdateSheet!$I:$I, J1181, UpdateSheet!$G:$G, "&lt;=" &amp; D1181)) * (UpdateSheet!$H:$H=G1181) *(UpdateSheet!$I:$I=J1181), 0))), "")) +
(IFNA(IF(A1181="", "", INDEX(UpdateSheet!$O:$O, MATCH(1, (UpdateSheet!$G:$G=MAXIFS(UpdateSheet!$G:$G, UpdateSheet!$M:$M, K1181,UpdateSheet!$N:$N, N1181, UpdateSheet!$G:$G, "&lt;=" &amp; D1181)) * (UpdateSheet!$M:$M=K1181) *(UpdateSheet!$N:$N=N1181), 0))), ""))
)
</f>
        <v/>
      </c>
      <c r="R1181" s="81" t="s">
        <v>97</v>
      </c>
      <c r="S1181" s="63" t="str">
        <f t="shared" si="91"/>
        <v/>
      </c>
      <c r="T1181" s="87"/>
      <c r="U1181" s="84" t="s">
        <v>97</v>
      </c>
      <c r="V1181" s="84" t="s">
        <v>97</v>
      </c>
      <c r="W1181" s="85" t="b">
        <f t="shared" si="1"/>
        <v>0</v>
      </c>
      <c r="X1181" s="63"/>
      <c r="Y1181" s="63"/>
      <c r="Z1181" s="63"/>
    </row>
    <row r="1182">
      <c r="A1182" s="75"/>
      <c r="B1182" s="94"/>
      <c r="C1182" s="75"/>
      <c r="D1182" s="76"/>
      <c r="E1182" s="75" t="s">
        <v>97</v>
      </c>
      <c r="F1182" s="75" t="s">
        <v>97</v>
      </c>
      <c r="G1182" s="77"/>
      <c r="H1182" s="77"/>
      <c r="I1182" s="80"/>
      <c r="J1182" s="77" t="s">
        <v>97</v>
      </c>
      <c r="K1182" s="79" t="s">
        <v>97</v>
      </c>
      <c r="L1182" s="79"/>
      <c r="M1182" s="80"/>
      <c r="N1182" s="79" t="s">
        <v>97</v>
      </c>
      <c r="O1182" s="81" t="str">
        <f t="array" ref="O1182">IF(A1182="", "", (IFNA(IF(A1182="", "", INDEX(UpdateSheet!$L:$L, MATCH(1, (UpdateSheet!$G:$G=MAXIFS(UpdateSheet!$G:$G, UpdateSheet!$H:$H, G1182, UpdateSheet!$G:$G, "&lt;=" &amp; D1182)) * (UpdateSheet!$H:$H=G1182), 0))), "") * J1182) +
(IFNA(IF(A1182="", "", INDEX(UpdateSheet!$P:$P, MATCH(1, (UpdateSheet!$G:$G=MAXIFS(UpdateSheet!$G:$G, UpdateSheet!$M:$M, K1182, UpdateSheet!$G:$G, "&lt;=" &amp; D1182)) * (UpdateSheet!$M:$M=K1182), 0))), "") * N1182)
)
</f>
        <v/>
      </c>
      <c r="P1182" s="86"/>
      <c r="Q1182" s="82" t="str">
        <f t="array" ref="Q1182">IF(A1182="", "", (IFNA(IF(A1182="", "", INDEX(UpdateSheet!$K:$K, MATCH(1, (UpdateSheet!$G:$G=MAXIFS(UpdateSheet!$G:$G, UpdateSheet!$H:$H, G1182, UpdateSheet!$I:$I, J1182, UpdateSheet!$G:$G, "&lt;=" &amp; D1182)) * (UpdateSheet!$H:$H=G1182) *(UpdateSheet!$I:$I=J1182), 0))), "")) +
(IFNA(IF(A1182="", "", INDEX(UpdateSheet!$O:$O, MATCH(1, (UpdateSheet!$G:$G=MAXIFS(UpdateSheet!$G:$G, UpdateSheet!$M:$M, K1182,UpdateSheet!$N:$N, N1182, UpdateSheet!$G:$G, "&lt;=" &amp; D1182)) * (UpdateSheet!$M:$M=K1182) *(UpdateSheet!$N:$N=N1182), 0))), ""))
)
</f>
        <v/>
      </c>
      <c r="R1182" s="81" t="s">
        <v>97</v>
      </c>
      <c r="S1182" s="63" t="str">
        <f t="shared" si="91"/>
        <v/>
      </c>
      <c r="T1182" s="87"/>
      <c r="U1182" s="84" t="s">
        <v>97</v>
      </c>
      <c r="V1182" s="84" t="s">
        <v>97</v>
      </c>
      <c r="W1182" s="85" t="b">
        <f t="shared" si="1"/>
        <v>0</v>
      </c>
      <c r="X1182" s="63"/>
      <c r="Y1182" s="63"/>
      <c r="Z1182" s="63"/>
    </row>
    <row r="1183">
      <c r="A1183" s="75"/>
      <c r="B1183" s="94"/>
      <c r="C1183" s="75"/>
      <c r="D1183" s="76"/>
      <c r="E1183" s="75" t="s">
        <v>97</v>
      </c>
      <c r="F1183" s="75" t="s">
        <v>97</v>
      </c>
      <c r="G1183" s="77"/>
      <c r="H1183" s="77"/>
      <c r="I1183" s="80"/>
      <c r="J1183" s="77" t="s">
        <v>97</v>
      </c>
      <c r="K1183" s="79" t="s">
        <v>97</v>
      </c>
      <c r="L1183" s="79"/>
      <c r="M1183" s="80"/>
      <c r="N1183" s="79" t="s">
        <v>97</v>
      </c>
      <c r="O1183" s="81" t="str">
        <f t="array" ref="O1183">IF(A1183="", "", (IFNA(IF(A1183="", "", INDEX(UpdateSheet!$L:$L, MATCH(1, (UpdateSheet!$G:$G=MAXIFS(UpdateSheet!$G:$G, UpdateSheet!$H:$H, G1183, UpdateSheet!$G:$G, "&lt;=" &amp; D1183)) * (UpdateSheet!$H:$H=G1183), 0))), "") * J1183) +
(IFNA(IF(A1183="", "", INDEX(UpdateSheet!$P:$P, MATCH(1, (UpdateSheet!$G:$G=MAXIFS(UpdateSheet!$G:$G, UpdateSheet!$M:$M, K1183, UpdateSheet!$G:$G, "&lt;=" &amp; D1183)) * (UpdateSheet!$M:$M=K1183), 0))), "") * N1183)
)
</f>
        <v/>
      </c>
      <c r="P1183" s="86"/>
      <c r="Q1183" s="82" t="str">
        <f t="array" ref="Q1183">IF(A1183="", "", (IFNA(IF(A1183="", "", INDEX(UpdateSheet!$K:$K, MATCH(1, (UpdateSheet!$G:$G=MAXIFS(UpdateSheet!$G:$G, UpdateSheet!$H:$H, G1183, UpdateSheet!$I:$I, J1183, UpdateSheet!$G:$G, "&lt;=" &amp; D1183)) * (UpdateSheet!$H:$H=G1183) *(UpdateSheet!$I:$I=J1183), 0))), "")) +
(IFNA(IF(A1183="", "", INDEX(UpdateSheet!$O:$O, MATCH(1, (UpdateSheet!$G:$G=MAXIFS(UpdateSheet!$G:$G, UpdateSheet!$M:$M, K1183,UpdateSheet!$N:$N, N1183, UpdateSheet!$G:$G, "&lt;=" &amp; D1183)) * (UpdateSheet!$M:$M=K1183) *(UpdateSheet!$N:$N=N1183), 0))), ""))
)
</f>
        <v/>
      </c>
      <c r="R1183" s="81" t="s">
        <v>97</v>
      </c>
      <c r="S1183" s="63" t="str">
        <f t="shared" si="91"/>
        <v/>
      </c>
      <c r="T1183" s="87"/>
      <c r="U1183" s="84" t="s">
        <v>97</v>
      </c>
      <c r="V1183" s="84" t="s">
        <v>97</v>
      </c>
      <c r="W1183" s="85" t="b">
        <f t="shared" si="1"/>
        <v>0</v>
      </c>
      <c r="X1183" s="63"/>
      <c r="Y1183" s="63"/>
      <c r="Z1183" s="63"/>
    </row>
    <row r="1184">
      <c r="A1184" s="75"/>
      <c r="B1184" s="94"/>
      <c r="C1184" s="75"/>
      <c r="D1184" s="76"/>
      <c r="E1184" s="75" t="s">
        <v>97</v>
      </c>
      <c r="F1184" s="75" t="s">
        <v>97</v>
      </c>
      <c r="G1184" s="77"/>
      <c r="H1184" s="77"/>
      <c r="I1184" s="80"/>
      <c r="J1184" s="77" t="s">
        <v>97</v>
      </c>
      <c r="K1184" s="79" t="s">
        <v>97</v>
      </c>
      <c r="L1184" s="79"/>
      <c r="M1184" s="80"/>
      <c r="N1184" s="79" t="s">
        <v>97</v>
      </c>
      <c r="O1184" s="81" t="str">
        <f t="array" ref="O1184">IF(A1184="", "", (IFNA(IF(A1184="", "", INDEX(UpdateSheet!$L:$L, MATCH(1, (UpdateSheet!$G:$G=MAXIFS(UpdateSheet!$G:$G, UpdateSheet!$H:$H, G1184, UpdateSheet!$G:$G, "&lt;=" &amp; D1184)) * (UpdateSheet!$H:$H=G1184), 0))), "") * J1184) +
(IFNA(IF(A1184="", "", INDEX(UpdateSheet!$P:$P, MATCH(1, (UpdateSheet!$G:$G=MAXIFS(UpdateSheet!$G:$G, UpdateSheet!$M:$M, K1184, UpdateSheet!$G:$G, "&lt;=" &amp; D1184)) * (UpdateSheet!$M:$M=K1184), 0))), "") * N1184)
)
</f>
        <v/>
      </c>
      <c r="P1184" s="86"/>
      <c r="Q1184" s="82" t="str">
        <f t="array" ref="Q1184">IF(A1184="", "", (IFNA(IF(A1184="", "", INDEX(UpdateSheet!$K:$K, MATCH(1, (UpdateSheet!$G:$G=MAXIFS(UpdateSheet!$G:$G, UpdateSheet!$H:$H, G1184, UpdateSheet!$I:$I, J1184, UpdateSheet!$G:$G, "&lt;=" &amp; D1184)) * (UpdateSheet!$H:$H=G1184) *(UpdateSheet!$I:$I=J1184), 0))), "")) +
(IFNA(IF(A1184="", "", INDEX(UpdateSheet!$O:$O, MATCH(1, (UpdateSheet!$G:$G=MAXIFS(UpdateSheet!$G:$G, UpdateSheet!$M:$M, K1184,UpdateSheet!$N:$N, N1184, UpdateSheet!$G:$G, "&lt;=" &amp; D1184)) * (UpdateSheet!$M:$M=K1184) *(UpdateSheet!$N:$N=N1184), 0))), ""))
)
</f>
        <v/>
      </c>
      <c r="R1184" s="81" t="s">
        <v>97</v>
      </c>
      <c r="S1184" s="63" t="str">
        <f t="shared" si="91"/>
        <v/>
      </c>
      <c r="T1184" s="87"/>
      <c r="U1184" s="84" t="s">
        <v>97</v>
      </c>
      <c r="V1184" s="84" t="s">
        <v>97</v>
      </c>
      <c r="W1184" s="85" t="b">
        <f t="shared" si="1"/>
        <v>0</v>
      </c>
      <c r="X1184" s="63"/>
      <c r="Y1184" s="63"/>
      <c r="Z1184" s="63"/>
    </row>
    <row r="1185">
      <c r="A1185" s="75"/>
      <c r="B1185" s="94"/>
      <c r="C1185" s="75"/>
      <c r="D1185" s="76"/>
      <c r="E1185" s="75" t="s">
        <v>97</v>
      </c>
      <c r="F1185" s="75" t="s">
        <v>97</v>
      </c>
      <c r="G1185" s="77"/>
      <c r="H1185" s="77"/>
      <c r="I1185" s="80"/>
      <c r="J1185" s="77" t="s">
        <v>97</v>
      </c>
      <c r="K1185" s="79" t="s">
        <v>97</v>
      </c>
      <c r="L1185" s="79"/>
      <c r="M1185" s="80"/>
      <c r="N1185" s="79" t="s">
        <v>97</v>
      </c>
      <c r="O1185" s="81" t="str">
        <f t="array" ref="O1185">IF(A1185="", "", (IFNA(IF(A1185="", "", INDEX(UpdateSheet!$L:$L, MATCH(1, (UpdateSheet!$G:$G=MAXIFS(UpdateSheet!$G:$G, UpdateSheet!$H:$H, G1185, UpdateSheet!$G:$G, "&lt;=" &amp; D1185)) * (UpdateSheet!$H:$H=G1185), 0))), "") * J1185) +
(IFNA(IF(A1185="", "", INDEX(UpdateSheet!$P:$P, MATCH(1, (UpdateSheet!$G:$G=MAXIFS(UpdateSheet!$G:$G, UpdateSheet!$M:$M, K1185, UpdateSheet!$G:$G, "&lt;=" &amp; D1185)) * (UpdateSheet!$M:$M=K1185), 0))), "") * N1185)
)
</f>
        <v/>
      </c>
      <c r="P1185" s="86"/>
      <c r="Q1185" s="82" t="str">
        <f t="array" ref="Q1185">IF(A1185="", "", (IFNA(IF(A1185="", "", INDEX(UpdateSheet!$K:$K, MATCH(1, (UpdateSheet!$G:$G=MAXIFS(UpdateSheet!$G:$G, UpdateSheet!$H:$H, G1185, UpdateSheet!$I:$I, J1185, UpdateSheet!$G:$G, "&lt;=" &amp; D1185)) * (UpdateSheet!$H:$H=G1185) *(UpdateSheet!$I:$I=J1185), 0))), "")) +
(IFNA(IF(A1185="", "", INDEX(UpdateSheet!$O:$O, MATCH(1, (UpdateSheet!$G:$G=MAXIFS(UpdateSheet!$G:$G, UpdateSheet!$M:$M, K1185,UpdateSheet!$N:$N, N1185, UpdateSheet!$G:$G, "&lt;=" &amp; D1185)) * (UpdateSheet!$M:$M=K1185) *(UpdateSheet!$N:$N=N1185), 0))), ""))
)
</f>
        <v/>
      </c>
      <c r="R1185" s="81" t="s">
        <v>97</v>
      </c>
      <c r="S1185" s="63" t="str">
        <f t="shared" si="91"/>
        <v/>
      </c>
      <c r="T1185" s="87"/>
      <c r="U1185" s="84" t="s">
        <v>97</v>
      </c>
      <c r="V1185" s="84" t="s">
        <v>97</v>
      </c>
      <c r="W1185" s="85" t="b">
        <f t="shared" si="1"/>
        <v>0</v>
      </c>
      <c r="X1185" s="63"/>
      <c r="Y1185" s="63"/>
      <c r="Z1185" s="63"/>
    </row>
    <row r="1186">
      <c r="A1186" s="75"/>
      <c r="B1186" s="94"/>
      <c r="C1186" s="75"/>
      <c r="D1186" s="76"/>
      <c r="E1186" s="75" t="s">
        <v>97</v>
      </c>
      <c r="F1186" s="75" t="s">
        <v>97</v>
      </c>
      <c r="G1186" s="77"/>
      <c r="H1186" s="77"/>
      <c r="I1186" s="80"/>
      <c r="J1186" s="77" t="s">
        <v>97</v>
      </c>
      <c r="K1186" s="79" t="s">
        <v>97</v>
      </c>
      <c r="L1186" s="79"/>
      <c r="M1186" s="80"/>
      <c r="N1186" s="79" t="s">
        <v>97</v>
      </c>
      <c r="O1186" s="81" t="str">
        <f t="array" ref="O1186">IF(A1186="", "", (IFNA(IF(A1186="", "", INDEX(UpdateSheet!$L:$L, MATCH(1, (UpdateSheet!$G:$G=MAXIFS(UpdateSheet!$G:$G, UpdateSheet!$H:$H, G1186, UpdateSheet!$G:$G, "&lt;=" &amp; D1186)) * (UpdateSheet!$H:$H=G1186), 0))), "") * J1186) +
(IFNA(IF(A1186="", "", INDEX(UpdateSheet!$P:$P, MATCH(1, (UpdateSheet!$G:$G=MAXIFS(UpdateSheet!$G:$G, UpdateSheet!$M:$M, K1186, UpdateSheet!$G:$G, "&lt;=" &amp; D1186)) * (UpdateSheet!$M:$M=K1186), 0))), "") * N1186)
)
</f>
        <v/>
      </c>
      <c r="P1186" s="86"/>
      <c r="Q1186" s="82" t="str">
        <f t="array" ref="Q1186">IF(A1186="", "", (IFNA(IF(A1186="", "", INDEX(UpdateSheet!$K:$K, MATCH(1, (UpdateSheet!$G:$G=MAXIFS(UpdateSheet!$G:$G, UpdateSheet!$H:$H, G1186, UpdateSheet!$I:$I, J1186, UpdateSheet!$G:$G, "&lt;=" &amp; D1186)) * (UpdateSheet!$H:$H=G1186) *(UpdateSheet!$I:$I=J1186), 0))), "")) +
(IFNA(IF(A1186="", "", INDEX(UpdateSheet!$O:$O, MATCH(1, (UpdateSheet!$G:$G=MAXIFS(UpdateSheet!$G:$G, UpdateSheet!$M:$M, K1186,UpdateSheet!$N:$N, N1186, UpdateSheet!$G:$G, "&lt;=" &amp; D1186)) * (UpdateSheet!$M:$M=K1186) *(UpdateSheet!$N:$N=N1186), 0))), ""))
)
</f>
        <v/>
      </c>
      <c r="R1186" s="81" t="s">
        <v>97</v>
      </c>
      <c r="S1186" s="63" t="str">
        <f t="shared" si="91"/>
        <v/>
      </c>
      <c r="T1186" s="87"/>
      <c r="U1186" s="84" t="s">
        <v>97</v>
      </c>
      <c r="V1186" s="84" t="s">
        <v>97</v>
      </c>
      <c r="W1186" s="85" t="b">
        <f t="shared" si="1"/>
        <v>0</v>
      </c>
      <c r="X1186" s="63"/>
      <c r="Y1186" s="63"/>
      <c r="Z1186" s="63"/>
    </row>
    <row r="1187">
      <c r="A1187" s="75"/>
      <c r="B1187" s="94"/>
      <c r="C1187" s="75"/>
      <c r="D1187" s="76"/>
      <c r="E1187" s="75" t="s">
        <v>97</v>
      </c>
      <c r="F1187" s="75" t="s">
        <v>97</v>
      </c>
      <c r="G1187" s="77"/>
      <c r="H1187" s="77"/>
      <c r="I1187" s="80"/>
      <c r="J1187" s="77" t="s">
        <v>97</v>
      </c>
      <c r="K1187" s="79" t="s">
        <v>97</v>
      </c>
      <c r="L1187" s="79"/>
      <c r="M1187" s="80"/>
      <c r="N1187" s="79" t="s">
        <v>97</v>
      </c>
      <c r="O1187" s="81" t="str">
        <f t="array" ref="O1187">IF(A1187="", "", (IFNA(IF(A1187="", "", INDEX(UpdateSheet!$L:$L, MATCH(1, (UpdateSheet!$G:$G=MAXIFS(UpdateSheet!$G:$G, UpdateSheet!$H:$H, G1187, UpdateSheet!$G:$G, "&lt;=" &amp; D1187)) * (UpdateSheet!$H:$H=G1187), 0))), "") * J1187) +
(IFNA(IF(A1187="", "", INDEX(UpdateSheet!$P:$P, MATCH(1, (UpdateSheet!$G:$G=MAXIFS(UpdateSheet!$G:$G, UpdateSheet!$M:$M, K1187, UpdateSheet!$G:$G, "&lt;=" &amp; D1187)) * (UpdateSheet!$M:$M=K1187), 0))), "") * N1187)
)
</f>
        <v/>
      </c>
      <c r="P1187" s="86"/>
      <c r="Q1187" s="82" t="str">
        <f t="array" ref="Q1187">IF(A1187="", "", (IFNA(IF(A1187="", "", INDEX(UpdateSheet!$K:$K, MATCH(1, (UpdateSheet!$G:$G=MAXIFS(UpdateSheet!$G:$G, UpdateSheet!$H:$H, G1187, UpdateSheet!$I:$I, J1187, UpdateSheet!$G:$G, "&lt;=" &amp; D1187)) * (UpdateSheet!$H:$H=G1187) *(UpdateSheet!$I:$I=J1187), 0))), "")) +
(IFNA(IF(A1187="", "", INDEX(UpdateSheet!$O:$O, MATCH(1, (UpdateSheet!$G:$G=MAXIFS(UpdateSheet!$G:$G, UpdateSheet!$M:$M, K1187,UpdateSheet!$N:$N, N1187, UpdateSheet!$G:$G, "&lt;=" &amp; D1187)) * (UpdateSheet!$M:$M=K1187) *(UpdateSheet!$N:$N=N1187), 0))), ""))
)
</f>
        <v/>
      </c>
      <c r="R1187" s="81" t="s">
        <v>97</v>
      </c>
      <c r="S1187" s="63" t="str">
        <f t="shared" si="91"/>
        <v/>
      </c>
      <c r="T1187" s="87"/>
      <c r="U1187" s="84" t="s">
        <v>97</v>
      </c>
      <c r="V1187" s="84" t="s">
        <v>97</v>
      </c>
      <c r="W1187" s="85" t="b">
        <f t="shared" si="1"/>
        <v>0</v>
      </c>
      <c r="X1187" s="63"/>
      <c r="Y1187" s="63"/>
      <c r="Z1187" s="63"/>
    </row>
    <row r="1188">
      <c r="A1188" s="75"/>
      <c r="B1188" s="94"/>
      <c r="C1188" s="75"/>
      <c r="D1188" s="76"/>
      <c r="E1188" s="75" t="s">
        <v>97</v>
      </c>
      <c r="F1188" s="75" t="s">
        <v>97</v>
      </c>
      <c r="G1188" s="77"/>
      <c r="H1188" s="77"/>
      <c r="I1188" s="80"/>
      <c r="J1188" s="77" t="s">
        <v>97</v>
      </c>
      <c r="K1188" s="79" t="s">
        <v>97</v>
      </c>
      <c r="L1188" s="79"/>
      <c r="M1188" s="80"/>
      <c r="N1188" s="79" t="s">
        <v>97</v>
      </c>
      <c r="O1188" s="81" t="str">
        <f t="array" ref="O1188">IF(A1188="", "", (IFNA(IF(A1188="", "", INDEX(UpdateSheet!$L:$L, MATCH(1, (UpdateSheet!$G:$G=MAXIFS(UpdateSheet!$G:$G, UpdateSheet!$H:$H, G1188, UpdateSheet!$G:$G, "&lt;=" &amp; D1188)) * (UpdateSheet!$H:$H=G1188), 0))), "") * J1188) +
(IFNA(IF(A1188="", "", INDEX(UpdateSheet!$P:$P, MATCH(1, (UpdateSheet!$G:$G=MAXIFS(UpdateSheet!$G:$G, UpdateSheet!$M:$M, K1188, UpdateSheet!$G:$G, "&lt;=" &amp; D1188)) * (UpdateSheet!$M:$M=K1188), 0))), "") * N1188)
)
</f>
        <v/>
      </c>
      <c r="P1188" s="86"/>
      <c r="Q1188" s="82" t="str">
        <f t="array" ref="Q1188">IF(A1188="", "", (IFNA(IF(A1188="", "", INDEX(UpdateSheet!$K:$K, MATCH(1, (UpdateSheet!$G:$G=MAXIFS(UpdateSheet!$G:$G, UpdateSheet!$H:$H, G1188, UpdateSheet!$I:$I, J1188, UpdateSheet!$G:$G, "&lt;=" &amp; D1188)) * (UpdateSheet!$H:$H=G1188) *(UpdateSheet!$I:$I=J1188), 0))), "")) +
(IFNA(IF(A1188="", "", INDEX(UpdateSheet!$O:$O, MATCH(1, (UpdateSheet!$G:$G=MAXIFS(UpdateSheet!$G:$G, UpdateSheet!$M:$M, K1188,UpdateSheet!$N:$N, N1188, UpdateSheet!$G:$G, "&lt;=" &amp; D1188)) * (UpdateSheet!$M:$M=K1188) *(UpdateSheet!$N:$N=N1188), 0))), ""))
)
</f>
        <v/>
      </c>
      <c r="R1188" s="81" t="s">
        <v>97</v>
      </c>
      <c r="S1188" s="63" t="str">
        <f t="shared" si="91"/>
        <v/>
      </c>
      <c r="T1188" s="87"/>
      <c r="U1188" s="84" t="s">
        <v>97</v>
      </c>
      <c r="V1188" s="84" t="s">
        <v>97</v>
      </c>
      <c r="W1188" s="85" t="b">
        <f t="shared" si="1"/>
        <v>0</v>
      </c>
      <c r="X1188" s="63"/>
      <c r="Y1188" s="63"/>
      <c r="Z1188" s="63"/>
    </row>
    <row r="1189">
      <c r="A1189" s="75"/>
      <c r="B1189" s="94"/>
      <c r="C1189" s="75"/>
      <c r="D1189" s="76"/>
      <c r="E1189" s="75" t="s">
        <v>97</v>
      </c>
      <c r="F1189" s="75" t="s">
        <v>97</v>
      </c>
      <c r="G1189" s="77"/>
      <c r="H1189" s="77"/>
      <c r="I1189" s="80"/>
      <c r="J1189" s="77" t="s">
        <v>97</v>
      </c>
      <c r="K1189" s="79" t="s">
        <v>97</v>
      </c>
      <c r="L1189" s="79"/>
      <c r="M1189" s="80"/>
      <c r="N1189" s="79" t="s">
        <v>97</v>
      </c>
      <c r="O1189" s="81" t="str">
        <f t="array" ref="O1189">IF(A1189="", "", (IFNA(IF(A1189="", "", INDEX(UpdateSheet!$L:$L, MATCH(1, (UpdateSheet!$G:$G=MAXIFS(UpdateSheet!$G:$G, UpdateSheet!$H:$H, G1189, UpdateSheet!$G:$G, "&lt;=" &amp; D1189)) * (UpdateSheet!$H:$H=G1189), 0))), "") * J1189) +
(IFNA(IF(A1189="", "", INDEX(UpdateSheet!$P:$P, MATCH(1, (UpdateSheet!$G:$G=MAXIFS(UpdateSheet!$G:$G, UpdateSheet!$M:$M, K1189, UpdateSheet!$G:$G, "&lt;=" &amp; D1189)) * (UpdateSheet!$M:$M=K1189), 0))), "") * N1189)
)
</f>
        <v/>
      </c>
      <c r="P1189" s="86"/>
      <c r="Q1189" s="82" t="str">
        <f t="array" ref="Q1189">IF(A1189="", "", (IFNA(IF(A1189="", "", INDEX(UpdateSheet!$K:$K, MATCH(1, (UpdateSheet!$G:$G=MAXIFS(UpdateSheet!$G:$G, UpdateSheet!$H:$H, G1189, UpdateSheet!$I:$I, J1189, UpdateSheet!$G:$G, "&lt;=" &amp; D1189)) * (UpdateSheet!$H:$H=G1189) *(UpdateSheet!$I:$I=J1189), 0))), "")) +
(IFNA(IF(A1189="", "", INDEX(UpdateSheet!$O:$O, MATCH(1, (UpdateSheet!$G:$G=MAXIFS(UpdateSheet!$G:$G, UpdateSheet!$M:$M, K1189,UpdateSheet!$N:$N, N1189, UpdateSheet!$G:$G, "&lt;=" &amp; D1189)) * (UpdateSheet!$M:$M=K1189) *(UpdateSheet!$N:$N=N1189), 0))), ""))
)
</f>
        <v/>
      </c>
      <c r="R1189" s="81" t="s">
        <v>97</v>
      </c>
      <c r="S1189" s="63" t="str">
        <f t="shared" si="91"/>
        <v/>
      </c>
      <c r="T1189" s="87"/>
      <c r="U1189" s="84" t="s">
        <v>97</v>
      </c>
      <c r="V1189" s="84" t="s">
        <v>97</v>
      </c>
      <c r="W1189" s="85" t="b">
        <f t="shared" si="1"/>
        <v>0</v>
      </c>
      <c r="X1189" s="63"/>
      <c r="Y1189" s="63"/>
      <c r="Z1189" s="63"/>
    </row>
    <row r="1190">
      <c r="A1190" s="75"/>
      <c r="B1190" s="94"/>
      <c r="C1190" s="75"/>
      <c r="D1190" s="76"/>
      <c r="E1190" s="75" t="s">
        <v>97</v>
      </c>
      <c r="F1190" s="75" t="s">
        <v>97</v>
      </c>
      <c r="G1190" s="77"/>
      <c r="H1190" s="77"/>
      <c r="I1190" s="80"/>
      <c r="J1190" s="77" t="s">
        <v>97</v>
      </c>
      <c r="K1190" s="79" t="s">
        <v>97</v>
      </c>
      <c r="L1190" s="79"/>
      <c r="M1190" s="80"/>
      <c r="N1190" s="79" t="s">
        <v>97</v>
      </c>
      <c r="O1190" s="81" t="str">
        <f t="array" ref="O1190">IF(A1190="", "", (IFNA(IF(A1190="", "", INDEX(UpdateSheet!$L:$L, MATCH(1, (UpdateSheet!$G:$G=MAXIFS(UpdateSheet!$G:$G, UpdateSheet!$H:$H, G1190, UpdateSheet!$G:$G, "&lt;=" &amp; D1190)) * (UpdateSheet!$H:$H=G1190), 0))), "") * J1190) +
(IFNA(IF(A1190="", "", INDEX(UpdateSheet!$P:$P, MATCH(1, (UpdateSheet!$G:$G=MAXIFS(UpdateSheet!$G:$G, UpdateSheet!$M:$M, K1190, UpdateSheet!$G:$G, "&lt;=" &amp; D1190)) * (UpdateSheet!$M:$M=K1190), 0))), "") * N1190)
)
</f>
        <v/>
      </c>
      <c r="P1190" s="86"/>
      <c r="Q1190" s="82" t="str">
        <f t="array" ref="Q1190">IF(A1190="", "", (IFNA(IF(A1190="", "", INDEX(UpdateSheet!$K:$K, MATCH(1, (UpdateSheet!$G:$G=MAXIFS(UpdateSheet!$G:$G, UpdateSheet!$H:$H, G1190, UpdateSheet!$I:$I, J1190, UpdateSheet!$G:$G, "&lt;=" &amp; D1190)) * (UpdateSheet!$H:$H=G1190) *(UpdateSheet!$I:$I=J1190), 0))), "")) +
(IFNA(IF(A1190="", "", INDEX(UpdateSheet!$O:$O, MATCH(1, (UpdateSheet!$G:$G=MAXIFS(UpdateSheet!$G:$G, UpdateSheet!$M:$M, K1190,UpdateSheet!$N:$N, N1190, UpdateSheet!$G:$G, "&lt;=" &amp; D1190)) * (UpdateSheet!$M:$M=K1190) *(UpdateSheet!$N:$N=N1190), 0))), ""))
)
</f>
        <v/>
      </c>
      <c r="R1190" s="81" t="s">
        <v>97</v>
      </c>
      <c r="S1190" s="63" t="str">
        <f t="shared" si="91"/>
        <v/>
      </c>
      <c r="T1190" s="87"/>
      <c r="U1190" s="84" t="s">
        <v>97</v>
      </c>
      <c r="V1190" s="84" t="s">
        <v>97</v>
      </c>
      <c r="W1190" s="85" t="b">
        <f t="shared" si="1"/>
        <v>0</v>
      </c>
      <c r="X1190" s="63"/>
      <c r="Y1190" s="63"/>
      <c r="Z1190" s="63"/>
    </row>
    <row r="1191">
      <c r="A1191" s="75"/>
      <c r="B1191" s="94"/>
      <c r="C1191" s="75"/>
      <c r="D1191" s="76"/>
      <c r="E1191" s="75" t="s">
        <v>97</v>
      </c>
      <c r="F1191" s="75" t="s">
        <v>97</v>
      </c>
      <c r="G1191" s="77"/>
      <c r="H1191" s="77"/>
      <c r="I1191" s="80"/>
      <c r="J1191" s="77" t="s">
        <v>97</v>
      </c>
      <c r="K1191" s="79" t="s">
        <v>97</v>
      </c>
      <c r="L1191" s="79"/>
      <c r="M1191" s="80"/>
      <c r="N1191" s="79" t="s">
        <v>97</v>
      </c>
      <c r="O1191" s="81" t="str">
        <f t="array" ref="O1191">IF(A1191="", "", (IFNA(IF(A1191="", "", INDEX(UpdateSheet!$L:$L, MATCH(1, (UpdateSheet!$G:$G=MAXIFS(UpdateSheet!$G:$G, UpdateSheet!$H:$H, G1191, UpdateSheet!$G:$G, "&lt;=" &amp; D1191)) * (UpdateSheet!$H:$H=G1191), 0))), "") * J1191) +
(IFNA(IF(A1191="", "", INDEX(UpdateSheet!$P:$P, MATCH(1, (UpdateSheet!$G:$G=MAXIFS(UpdateSheet!$G:$G, UpdateSheet!$M:$M, K1191, UpdateSheet!$G:$G, "&lt;=" &amp; D1191)) * (UpdateSheet!$M:$M=K1191), 0))), "") * N1191)
)
</f>
        <v/>
      </c>
      <c r="P1191" s="86"/>
      <c r="Q1191" s="82" t="str">
        <f t="array" ref="Q1191">IF(A1191="", "", (IFNA(IF(A1191="", "", INDEX(UpdateSheet!$K:$K, MATCH(1, (UpdateSheet!$G:$G=MAXIFS(UpdateSheet!$G:$G, UpdateSheet!$H:$H, G1191, UpdateSheet!$I:$I, J1191, UpdateSheet!$G:$G, "&lt;=" &amp; D1191)) * (UpdateSheet!$H:$H=G1191) *(UpdateSheet!$I:$I=J1191), 0))), "")) +
(IFNA(IF(A1191="", "", INDEX(UpdateSheet!$O:$O, MATCH(1, (UpdateSheet!$G:$G=MAXIFS(UpdateSheet!$G:$G, UpdateSheet!$M:$M, K1191,UpdateSheet!$N:$N, N1191, UpdateSheet!$G:$G, "&lt;=" &amp; D1191)) * (UpdateSheet!$M:$M=K1191) *(UpdateSheet!$N:$N=N1191), 0))), ""))
)
</f>
        <v/>
      </c>
      <c r="R1191" s="81" t="s">
        <v>97</v>
      </c>
      <c r="S1191" s="63" t="str">
        <f t="shared" si="91"/>
        <v/>
      </c>
      <c r="T1191" s="87"/>
      <c r="U1191" s="84" t="s">
        <v>97</v>
      </c>
      <c r="V1191" s="84" t="s">
        <v>97</v>
      </c>
      <c r="W1191" s="85" t="b">
        <f t="shared" si="1"/>
        <v>0</v>
      </c>
      <c r="X1191" s="63"/>
      <c r="Y1191" s="63"/>
      <c r="Z1191" s="63"/>
    </row>
    <row r="1192">
      <c r="A1192" s="75"/>
      <c r="B1192" s="94"/>
      <c r="C1192" s="75"/>
      <c r="D1192" s="76"/>
      <c r="E1192" s="75" t="s">
        <v>97</v>
      </c>
      <c r="F1192" s="75" t="s">
        <v>97</v>
      </c>
      <c r="G1192" s="77"/>
      <c r="H1192" s="77"/>
      <c r="I1192" s="80"/>
      <c r="J1192" s="77" t="s">
        <v>97</v>
      </c>
      <c r="K1192" s="79" t="s">
        <v>97</v>
      </c>
      <c r="L1192" s="79"/>
      <c r="M1192" s="80"/>
      <c r="N1192" s="79" t="s">
        <v>97</v>
      </c>
      <c r="O1192" s="81" t="str">
        <f t="array" ref="O1192">IF(A1192="", "", (IFNA(IF(A1192="", "", INDEX(UpdateSheet!$L:$L, MATCH(1, (UpdateSheet!$G:$G=MAXIFS(UpdateSheet!$G:$G, UpdateSheet!$H:$H, G1192, UpdateSheet!$G:$G, "&lt;=" &amp; D1192)) * (UpdateSheet!$H:$H=G1192), 0))), "") * J1192) +
(IFNA(IF(A1192="", "", INDEX(UpdateSheet!$P:$P, MATCH(1, (UpdateSheet!$G:$G=MAXIFS(UpdateSheet!$G:$G, UpdateSheet!$M:$M, K1192, UpdateSheet!$G:$G, "&lt;=" &amp; D1192)) * (UpdateSheet!$M:$M=K1192), 0))), "") * N1192)
)
</f>
        <v/>
      </c>
      <c r="P1192" s="86"/>
      <c r="Q1192" s="82" t="str">
        <f t="array" ref="Q1192">IF(A1192="", "", (IFNA(IF(A1192="", "", INDEX(UpdateSheet!$K:$K, MATCH(1, (UpdateSheet!$G:$G=MAXIFS(UpdateSheet!$G:$G, UpdateSheet!$H:$H, G1192, UpdateSheet!$I:$I, J1192, UpdateSheet!$G:$G, "&lt;=" &amp; D1192)) * (UpdateSheet!$H:$H=G1192) *(UpdateSheet!$I:$I=J1192), 0))), "")) +
(IFNA(IF(A1192="", "", INDEX(UpdateSheet!$O:$O, MATCH(1, (UpdateSheet!$G:$G=MAXIFS(UpdateSheet!$G:$G, UpdateSheet!$M:$M, K1192,UpdateSheet!$N:$N, N1192, UpdateSheet!$G:$G, "&lt;=" &amp; D1192)) * (UpdateSheet!$M:$M=K1192) *(UpdateSheet!$N:$N=N1192), 0))), ""))
)
</f>
        <v/>
      </c>
      <c r="R1192" s="81" t="s">
        <v>97</v>
      </c>
      <c r="S1192" s="63" t="str">
        <f t="shared" si="91"/>
        <v/>
      </c>
      <c r="T1192" s="87"/>
      <c r="U1192" s="84" t="s">
        <v>97</v>
      </c>
      <c r="V1192" s="84" t="s">
        <v>97</v>
      </c>
      <c r="W1192" s="85" t="b">
        <f t="shared" si="1"/>
        <v>0</v>
      </c>
      <c r="X1192" s="63"/>
      <c r="Y1192" s="63"/>
      <c r="Z1192" s="63"/>
    </row>
    <row r="1193">
      <c r="A1193" s="75"/>
      <c r="B1193" s="94"/>
      <c r="C1193" s="75"/>
      <c r="D1193" s="76"/>
      <c r="E1193" s="75" t="s">
        <v>97</v>
      </c>
      <c r="F1193" s="75" t="s">
        <v>97</v>
      </c>
      <c r="G1193" s="77"/>
      <c r="H1193" s="77"/>
      <c r="I1193" s="80"/>
      <c r="J1193" s="77" t="s">
        <v>97</v>
      </c>
      <c r="K1193" s="79" t="s">
        <v>97</v>
      </c>
      <c r="L1193" s="79"/>
      <c r="M1193" s="80"/>
      <c r="N1193" s="79" t="s">
        <v>97</v>
      </c>
      <c r="O1193" s="81" t="str">
        <f t="array" ref="O1193">IF(A1193="", "", (IFNA(IF(A1193="", "", INDEX(UpdateSheet!$L:$L, MATCH(1, (UpdateSheet!$G:$G=MAXIFS(UpdateSheet!$G:$G, UpdateSheet!$H:$H, G1193, UpdateSheet!$G:$G, "&lt;=" &amp; D1193)) * (UpdateSheet!$H:$H=G1193), 0))), "") * J1193) +
(IFNA(IF(A1193="", "", INDEX(UpdateSheet!$P:$P, MATCH(1, (UpdateSheet!$G:$G=MAXIFS(UpdateSheet!$G:$G, UpdateSheet!$M:$M, K1193, UpdateSheet!$G:$G, "&lt;=" &amp; D1193)) * (UpdateSheet!$M:$M=K1193), 0))), "") * N1193)
)
</f>
        <v/>
      </c>
      <c r="P1193" s="86"/>
      <c r="Q1193" s="82" t="str">
        <f t="array" ref="Q1193">IF(A1193="", "", (IFNA(IF(A1193="", "", INDEX(UpdateSheet!$K:$K, MATCH(1, (UpdateSheet!$G:$G=MAXIFS(UpdateSheet!$G:$G, UpdateSheet!$H:$H, G1193, UpdateSheet!$I:$I, J1193, UpdateSheet!$G:$G, "&lt;=" &amp; D1193)) * (UpdateSheet!$H:$H=G1193) *(UpdateSheet!$I:$I=J1193), 0))), "")) +
(IFNA(IF(A1193="", "", INDEX(UpdateSheet!$O:$O, MATCH(1, (UpdateSheet!$G:$G=MAXIFS(UpdateSheet!$G:$G, UpdateSheet!$M:$M, K1193,UpdateSheet!$N:$N, N1193, UpdateSheet!$G:$G, "&lt;=" &amp; D1193)) * (UpdateSheet!$M:$M=K1193) *(UpdateSheet!$N:$N=N1193), 0))), ""))
)
</f>
        <v/>
      </c>
      <c r="R1193" s="81" t="s">
        <v>97</v>
      </c>
      <c r="S1193" s="63" t="str">
        <f t="shared" si="91"/>
        <v/>
      </c>
      <c r="T1193" s="87"/>
      <c r="U1193" s="84" t="s">
        <v>97</v>
      </c>
      <c r="V1193" s="84" t="s">
        <v>97</v>
      </c>
      <c r="W1193" s="85" t="b">
        <f t="shared" si="1"/>
        <v>0</v>
      </c>
      <c r="X1193" s="63"/>
      <c r="Y1193" s="63"/>
      <c r="Z1193" s="63"/>
    </row>
    <row r="1194">
      <c r="A1194" s="75"/>
      <c r="B1194" s="94"/>
      <c r="C1194" s="75"/>
      <c r="D1194" s="76"/>
      <c r="E1194" s="75" t="s">
        <v>97</v>
      </c>
      <c r="F1194" s="75" t="s">
        <v>97</v>
      </c>
      <c r="G1194" s="77"/>
      <c r="H1194" s="77"/>
      <c r="I1194" s="80"/>
      <c r="J1194" s="77" t="s">
        <v>97</v>
      </c>
      <c r="K1194" s="79" t="s">
        <v>97</v>
      </c>
      <c r="L1194" s="79"/>
      <c r="M1194" s="80"/>
      <c r="N1194" s="79" t="s">
        <v>97</v>
      </c>
      <c r="O1194" s="81" t="str">
        <f t="array" ref="O1194">IF(A1194="", "", (IFNA(IF(A1194="", "", INDEX(UpdateSheet!$L:$L, MATCH(1, (UpdateSheet!$G:$G=MAXIFS(UpdateSheet!$G:$G, UpdateSheet!$H:$H, G1194, UpdateSheet!$G:$G, "&lt;=" &amp; D1194)) * (UpdateSheet!$H:$H=G1194), 0))), "") * J1194) +
(IFNA(IF(A1194="", "", INDEX(UpdateSheet!$P:$P, MATCH(1, (UpdateSheet!$G:$G=MAXIFS(UpdateSheet!$G:$G, UpdateSheet!$M:$M, K1194, UpdateSheet!$G:$G, "&lt;=" &amp; D1194)) * (UpdateSheet!$M:$M=K1194), 0))), "") * N1194)
)
</f>
        <v/>
      </c>
      <c r="P1194" s="86"/>
      <c r="Q1194" s="82" t="str">
        <f t="array" ref="Q1194">IF(A1194="", "", (IFNA(IF(A1194="", "", INDEX(UpdateSheet!$K:$K, MATCH(1, (UpdateSheet!$G:$G=MAXIFS(UpdateSheet!$G:$G, UpdateSheet!$H:$H, G1194, UpdateSheet!$I:$I, J1194, UpdateSheet!$G:$G, "&lt;=" &amp; D1194)) * (UpdateSheet!$H:$H=G1194) *(UpdateSheet!$I:$I=J1194), 0))), "")) +
(IFNA(IF(A1194="", "", INDEX(UpdateSheet!$O:$O, MATCH(1, (UpdateSheet!$G:$G=MAXIFS(UpdateSheet!$G:$G, UpdateSheet!$M:$M, K1194,UpdateSheet!$N:$N, N1194, UpdateSheet!$G:$G, "&lt;=" &amp; D1194)) * (UpdateSheet!$M:$M=K1194) *(UpdateSheet!$N:$N=N1194), 0))), ""))
)
</f>
        <v/>
      </c>
      <c r="R1194" s="81" t="s">
        <v>97</v>
      </c>
      <c r="S1194" s="63" t="str">
        <f t="shared" si="91"/>
        <v/>
      </c>
      <c r="T1194" s="87"/>
      <c r="U1194" s="84" t="s">
        <v>97</v>
      </c>
      <c r="V1194" s="84" t="s">
        <v>97</v>
      </c>
      <c r="W1194" s="85" t="b">
        <f t="shared" si="1"/>
        <v>0</v>
      </c>
      <c r="X1194" s="63"/>
      <c r="Y1194" s="63"/>
      <c r="Z1194" s="63"/>
    </row>
    <row r="1195">
      <c r="A1195" s="75"/>
      <c r="B1195" s="94"/>
      <c r="C1195" s="75"/>
      <c r="D1195" s="76"/>
      <c r="E1195" s="75" t="s">
        <v>97</v>
      </c>
      <c r="F1195" s="75" t="s">
        <v>97</v>
      </c>
      <c r="G1195" s="77"/>
      <c r="H1195" s="77"/>
      <c r="I1195" s="80"/>
      <c r="J1195" s="77" t="s">
        <v>97</v>
      </c>
      <c r="K1195" s="79" t="s">
        <v>97</v>
      </c>
      <c r="L1195" s="79"/>
      <c r="M1195" s="80"/>
      <c r="N1195" s="79" t="s">
        <v>97</v>
      </c>
      <c r="O1195" s="81" t="str">
        <f t="array" ref="O1195">IF(A1195="", "", (IFNA(IF(A1195="", "", INDEX(UpdateSheet!$L:$L, MATCH(1, (UpdateSheet!$G:$G=MAXIFS(UpdateSheet!$G:$G, UpdateSheet!$H:$H, G1195, UpdateSheet!$G:$G, "&lt;=" &amp; D1195)) * (UpdateSheet!$H:$H=G1195), 0))), "") * J1195) +
(IFNA(IF(A1195="", "", INDEX(UpdateSheet!$P:$P, MATCH(1, (UpdateSheet!$G:$G=MAXIFS(UpdateSheet!$G:$G, UpdateSheet!$M:$M, K1195, UpdateSheet!$G:$G, "&lt;=" &amp; D1195)) * (UpdateSheet!$M:$M=K1195), 0))), "") * N1195)
)
</f>
        <v/>
      </c>
      <c r="P1195" s="86"/>
      <c r="Q1195" s="82" t="str">
        <f t="array" ref="Q1195">IF(A1195="", "", (IFNA(IF(A1195="", "", INDEX(UpdateSheet!$K:$K, MATCH(1, (UpdateSheet!$G:$G=MAXIFS(UpdateSheet!$G:$G, UpdateSheet!$H:$H, G1195, UpdateSheet!$I:$I, J1195, UpdateSheet!$G:$G, "&lt;=" &amp; D1195)) * (UpdateSheet!$H:$H=G1195) *(UpdateSheet!$I:$I=J1195), 0))), "")) +
(IFNA(IF(A1195="", "", INDEX(UpdateSheet!$O:$O, MATCH(1, (UpdateSheet!$G:$G=MAXIFS(UpdateSheet!$G:$G, UpdateSheet!$M:$M, K1195,UpdateSheet!$N:$N, N1195, UpdateSheet!$G:$G, "&lt;=" &amp; D1195)) * (UpdateSheet!$M:$M=K1195) *(UpdateSheet!$N:$N=N1195), 0))), ""))
)
</f>
        <v/>
      </c>
      <c r="R1195" s="81" t="s">
        <v>97</v>
      </c>
      <c r="S1195" s="63" t="str">
        <f t="shared" si="91"/>
        <v/>
      </c>
      <c r="T1195" s="87"/>
      <c r="U1195" s="84" t="s">
        <v>97</v>
      </c>
      <c r="V1195" s="84" t="s">
        <v>97</v>
      </c>
      <c r="W1195" s="85" t="b">
        <f t="shared" si="1"/>
        <v>0</v>
      </c>
      <c r="X1195" s="63"/>
      <c r="Y1195" s="63"/>
      <c r="Z1195" s="63"/>
    </row>
    <row r="1196">
      <c r="A1196" s="75"/>
      <c r="B1196" s="94"/>
      <c r="C1196" s="75"/>
      <c r="D1196" s="76"/>
      <c r="E1196" s="75" t="s">
        <v>97</v>
      </c>
      <c r="F1196" s="75" t="s">
        <v>97</v>
      </c>
      <c r="G1196" s="77"/>
      <c r="H1196" s="77"/>
      <c r="I1196" s="80"/>
      <c r="J1196" s="77" t="s">
        <v>97</v>
      </c>
      <c r="K1196" s="79" t="s">
        <v>97</v>
      </c>
      <c r="L1196" s="79"/>
      <c r="M1196" s="80"/>
      <c r="N1196" s="79" t="s">
        <v>97</v>
      </c>
      <c r="O1196" s="81" t="str">
        <f t="array" ref="O1196">IF(A1196="", "", (IFNA(IF(A1196="", "", INDEX(UpdateSheet!$L:$L, MATCH(1, (UpdateSheet!$G:$G=MAXIFS(UpdateSheet!$G:$G, UpdateSheet!$H:$H, G1196, UpdateSheet!$G:$G, "&lt;=" &amp; D1196)) * (UpdateSheet!$H:$H=G1196), 0))), "") * J1196) +
(IFNA(IF(A1196="", "", INDEX(UpdateSheet!$P:$P, MATCH(1, (UpdateSheet!$G:$G=MAXIFS(UpdateSheet!$G:$G, UpdateSheet!$M:$M, K1196, UpdateSheet!$G:$G, "&lt;=" &amp; D1196)) * (UpdateSheet!$M:$M=K1196), 0))), "") * N1196)
)
</f>
        <v/>
      </c>
      <c r="P1196" s="86"/>
      <c r="Q1196" s="82" t="str">
        <f t="array" ref="Q1196">IF(A1196="", "", (IFNA(IF(A1196="", "", INDEX(UpdateSheet!$K:$K, MATCH(1, (UpdateSheet!$G:$G=MAXIFS(UpdateSheet!$G:$G, UpdateSheet!$H:$H, G1196, UpdateSheet!$I:$I, J1196, UpdateSheet!$G:$G, "&lt;=" &amp; D1196)) * (UpdateSheet!$H:$H=G1196) *(UpdateSheet!$I:$I=J1196), 0))), "")) +
(IFNA(IF(A1196="", "", INDEX(UpdateSheet!$O:$O, MATCH(1, (UpdateSheet!$G:$G=MAXIFS(UpdateSheet!$G:$G, UpdateSheet!$M:$M, K1196,UpdateSheet!$N:$N, N1196, UpdateSheet!$G:$G, "&lt;=" &amp; D1196)) * (UpdateSheet!$M:$M=K1196) *(UpdateSheet!$N:$N=N1196), 0))), ""))
)
</f>
        <v/>
      </c>
      <c r="R1196" s="81" t="s">
        <v>97</v>
      </c>
      <c r="S1196" s="63" t="str">
        <f t="shared" si="91"/>
        <v/>
      </c>
      <c r="T1196" s="87"/>
      <c r="U1196" s="84" t="s">
        <v>97</v>
      </c>
      <c r="V1196" s="84" t="s">
        <v>97</v>
      </c>
      <c r="W1196" s="85" t="b">
        <f t="shared" si="1"/>
        <v>0</v>
      </c>
      <c r="X1196" s="63"/>
      <c r="Y1196" s="63"/>
      <c r="Z1196" s="63"/>
    </row>
    <row r="1197">
      <c r="A1197" s="75"/>
      <c r="B1197" s="94"/>
      <c r="C1197" s="75"/>
      <c r="D1197" s="76"/>
      <c r="E1197" s="75" t="s">
        <v>97</v>
      </c>
      <c r="F1197" s="75" t="s">
        <v>97</v>
      </c>
      <c r="G1197" s="77"/>
      <c r="H1197" s="77"/>
      <c r="I1197" s="80"/>
      <c r="J1197" s="77" t="s">
        <v>97</v>
      </c>
      <c r="K1197" s="79" t="s">
        <v>97</v>
      </c>
      <c r="L1197" s="79"/>
      <c r="M1197" s="80"/>
      <c r="N1197" s="79" t="s">
        <v>97</v>
      </c>
      <c r="O1197" s="81" t="str">
        <f t="array" ref="O1197">IF(A1197="", "", (IFNA(IF(A1197="", "", INDEX(UpdateSheet!$L:$L, MATCH(1, (UpdateSheet!$G:$G=MAXIFS(UpdateSheet!$G:$G, UpdateSheet!$H:$H, G1197, UpdateSheet!$G:$G, "&lt;=" &amp; D1197)) * (UpdateSheet!$H:$H=G1197), 0))), "") * J1197) +
(IFNA(IF(A1197="", "", INDEX(UpdateSheet!$P:$P, MATCH(1, (UpdateSheet!$G:$G=MAXIFS(UpdateSheet!$G:$G, UpdateSheet!$M:$M, K1197, UpdateSheet!$G:$G, "&lt;=" &amp; D1197)) * (UpdateSheet!$M:$M=K1197), 0))), "") * N1197)
)
</f>
        <v/>
      </c>
      <c r="P1197" s="86"/>
      <c r="Q1197" s="82" t="str">
        <f t="array" ref="Q1197">IF(A1197="", "", (IFNA(IF(A1197="", "", INDEX(UpdateSheet!$K:$K, MATCH(1, (UpdateSheet!$G:$G=MAXIFS(UpdateSheet!$G:$G, UpdateSheet!$H:$H, G1197, UpdateSheet!$I:$I, J1197, UpdateSheet!$G:$G, "&lt;=" &amp; D1197)) * (UpdateSheet!$H:$H=G1197) *(UpdateSheet!$I:$I=J1197), 0))), "")) +
(IFNA(IF(A1197="", "", INDEX(UpdateSheet!$O:$O, MATCH(1, (UpdateSheet!$G:$G=MAXIFS(UpdateSheet!$G:$G, UpdateSheet!$M:$M, K1197,UpdateSheet!$N:$N, N1197, UpdateSheet!$G:$G, "&lt;=" &amp; D1197)) * (UpdateSheet!$M:$M=K1197) *(UpdateSheet!$N:$N=N1197), 0))), ""))
)
</f>
        <v/>
      </c>
      <c r="R1197" s="81" t="s">
        <v>97</v>
      </c>
      <c r="S1197" s="63" t="str">
        <f t="shared" si="91"/>
        <v/>
      </c>
      <c r="T1197" s="87"/>
      <c r="U1197" s="84" t="s">
        <v>97</v>
      </c>
      <c r="V1197" s="84" t="s">
        <v>97</v>
      </c>
      <c r="W1197" s="85" t="b">
        <f t="shared" si="1"/>
        <v>0</v>
      </c>
      <c r="X1197" s="63"/>
      <c r="Y1197" s="63"/>
      <c r="Z1197" s="63"/>
    </row>
    <row r="1198">
      <c r="A1198" s="75"/>
      <c r="B1198" s="94"/>
      <c r="C1198" s="75"/>
      <c r="D1198" s="76"/>
      <c r="E1198" s="75" t="s">
        <v>97</v>
      </c>
      <c r="F1198" s="75" t="s">
        <v>97</v>
      </c>
      <c r="G1198" s="77"/>
      <c r="H1198" s="77"/>
      <c r="I1198" s="80"/>
      <c r="J1198" s="77" t="s">
        <v>97</v>
      </c>
      <c r="K1198" s="79" t="s">
        <v>97</v>
      </c>
      <c r="L1198" s="79"/>
      <c r="M1198" s="80"/>
      <c r="N1198" s="79" t="s">
        <v>97</v>
      </c>
      <c r="O1198" s="81" t="str">
        <f t="array" ref="O1198">IF(A1198="", "", (IFNA(IF(A1198="", "", INDEX(UpdateSheet!$L:$L, MATCH(1, (UpdateSheet!$G:$G=MAXIFS(UpdateSheet!$G:$G, UpdateSheet!$H:$H, G1198, UpdateSheet!$G:$G, "&lt;=" &amp; D1198)) * (UpdateSheet!$H:$H=G1198), 0))), "") * J1198) +
(IFNA(IF(A1198="", "", INDEX(UpdateSheet!$P:$P, MATCH(1, (UpdateSheet!$G:$G=MAXIFS(UpdateSheet!$G:$G, UpdateSheet!$M:$M, K1198, UpdateSheet!$G:$G, "&lt;=" &amp; D1198)) * (UpdateSheet!$M:$M=K1198), 0))), "") * N1198)
)
</f>
        <v/>
      </c>
      <c r="P1198" s="86"/>
      <c r="Q1198" s="82" t="str">
        <f t="array" ref="Q1198">IF(A1198="", "", (IFNA(IF(A1198="", "", INDEX(UpdateSheet!$K:$K, MATCH(1, (UpdateSheet!$G:$G=MAXIFS(UpdateSheet!$G:$G, UpdateSheet!$H:$H, G1198, UpdateSheet!$I:$I, J1198, UpdateSheet!$G:$G, "&lt;=" &amp; D1198)) * (UpdateSheet!$H:$H=G1198) *(UpdateSheet!$I:$I=J1198), 0))), "")) +
(IFNA(IF(A1198="", "", INDEX(UpdateSheet!$O:$O, MATCH(1, (UpdateSheet!$G:$G=MAXIFS(UpdateSheet!$G:$G, UpdateSheet!$M:$M, K1198,UpdateSheet!$N:$N, N1198, UpdateSheet!$G:$G, "&lt;=" &amp; D1198)) * (UpdateSheet!$M:$M=K1198) *(UpdateSheet!$N:$N=N1198), 0))), ""))
)
</f>
        <v/>
      </c>
      <c r="R1198" s="81" t="s">
        <v>97</v>
      </c>
      <c r="S1198" s="63" t="str">
        <f t="shared" si="91"/>
        <v/>
      </c>
      <c r="T1198" s="87"/>
      <c r="U1198" s="84" t="s">
        <v>97</v>
      </c>
      <c r="V1198" s="84" t="s">
        <v>97</v>
      </c>
      <c r="W1198" s="85" t="b">
        <f t="shared" si="1"/>
        <v>0</v>
      </c>
      <c r="X1198" s="63"/>
      <c r="Y1198" s="63"/>
      <c r="Z1198" s="63"/>
    </row>
    <row r="1199">
      <c r="A1199" s="75"/>
      <c r="B1199" s="94"/>
      <c r="C1199" s="75"/>
      <c r="D1199" s="76"/>
      <c r="E1199" s="75" t="s">
        <v>97</v>
      </c>
      <c r="F1199" s="75" t="s">
        <v>97</v>
      </c>
      <c r="G1199" s="77"/>
      <c r="H1199" s="77"/>
      <c r="I1199" s="80"/>
      <c r="J1199" s="77" t="s">
        <v>97</v>
      </c>
      <c r="K1199" s="79" t="s">
        <v>97</v>
      </c>
      <c r="L1199" s="79"/>
      <c r="M1199" s="80"/>
      <c r="N1199" s="79" t="s">
        <v>97</v>
      </c>
      <c r="O1199" s="81" t="str">
        <f t="array" ref="O1199">IF(A1199="", "", (IFNA(IF(A1199="", "", INDEX(UpdateSheet!$L:$L, MATCH(1, (UpdateSheet!$G:$G=MAXIFS(UpdateSheet!$G:$G, UpdateSheet!$H:$H, G1199, UpdateSheet!$G:$G, "&lt;=" &amp; D1199)) * (UpdateSheet!$H:$H=G1199), 0))), "") * J1199) +
(IFNA(IF(A1199="", "", INDEX(UpdateSheet!$P:$P, MATCH(1, (UpdateSheet!$G:$G=MAXIFS(UpdateSheet!$G:$G, UpdateSheet!$M:$M, K1199, UpdateSheet!$G:$G, "&lt;=" &amp; D1199)) * (UpdateSheet!$M:$M=K1199), 0))), "") * N1199)
)
</f>
        <v/>
      </c>
      <c r="P1199" s="86"/>
      <c r="Q1199" s="82" t="str">
        <f t="array" ref="Q1199">IF(A1199="", "", (IFNA(IF(A1199="", "", INDEX(UpdateSheet!$K:$K, MATCH(1, (UpdateSheet!$G:$G=MAXIFS(UpdateSheet!$G:$G, UpdateSheet!$H:$H, G1199, UpdateSheet!$I:$I, J1199, UpdateSheet!$G:$G, "&lt;=" &amp; D1199)) * (UpdateSheet!$H:$H=G1199) *(UpdateSheet!$I:$I=J1199), 0))), "")) +
(IFNA(IF(A1199="", "", INDEX(UpdateSheet!$O:$O, MATCH(1, (UpdateSheet!$G:$G=MAXIFS(UpdateSheet!$G:$G, UpdateSheet!$M:$M, K1199,UpdateSheet!$N:$N, N1199, UpdateSheet!$G:$G, "&lt;=" &amp; D1199)) * (UpdateSheet!$M:$M=K1199) *(UpdateSheet!$N:$N=N1199), 0))), ""))
)
</f>
        <v/>
      </c>
      <c r="R1199" s="81" t="s">
        <v>97</v>
      </c>
      <c r="S1199" s="63" t="str">
        <f t="shared" si="91"/>
        <v/>
      </c>
      <c r="T1199" s="87"/>
      <c r="U1199" s="84" t="s">
        <v>97</v>
      </c>
      <c r="V1199" s="84" t="s">
        <v>97</v>
      </c>
      <c r="W1199" s="85" t="b">
        <f t="shared" si="1"/>
        <v>0</v>
      </c>
      <c r="X1199" s="63"/>
      <c r="Y1199" s="63"/>
      <c r="Z1199" s="63"/>
    </row>
    <row r="1200">
      <c r="A1200" s="75"/>
      <c r="B1200" s="94"/>
      <c r="C1200" s="75"/>
      <c r="D1200" s="76"/>
      <c r="E1200" s="75" t="s">
        <v>97</v>
      </c>
      <c r="F1200" s="75" t="s">
        <v>97</v>
      </c>
      <c r="G1200" s="77"/>
      <c r="H1200" s="77"/>
      <c r="I1200" s="80"/>
      <c r="J1200" s="77" t="s">
        <v>97</v>
      </c>
      <c r="K1200" s="79" t="s">
        <v>97</v>
      </c>
      <c r="L1200" s="79"/>
      <c r="M1200" s="80"/>
      <c r="N1200" s="79" t="s">
        <v>97</v>
      </c>
      <c r="O1200" s="81" t="str">
        <f t="array" ref="O1200">IF(A1200="", "", (IFNA(IF(A1200="", "", INDEX(UpdateSheet!$L:$L, MATCH(1, (UpdateSheet!$G:$G=MAXIFS(UpdateSheet!$G:$G, UpdateSheet!$H:$H, G1200, UpdateSheet!$G:$G, "&lt;=" &amp; D1200)) * (UpdateSheet!$H:$H=G1200), 0))), "") * J1200) +
(IFNA(IF(A1200="", "", INDEX(UpdateSheet!$P:$P, MATCH(1, (UpdateSheet!$G:$G=MAXIFS(UpdateSheet!$G:$G, UpdateSheet!$M:$M, K1200, UpdateSheet!$G:$G, "&lt;=" &amp; D1200)) * (UpdateSheet!$M:$M=K1200), 0))), "") * N1200)
)
</f>
        <v/>
      </c>
      <c r="P1200" s="86"/>
      <c r="Q1200" s="82" t="str">
        <f t="array" ref="Q1200">IF(A1200="", "", (IFNA(IF(A1200="", "", INDEX(UpdateSheet!$K:$K, MATCH(1, (UpdateSheet!$G:$G=MAXIFS(UpdateSheet!$G:$G, UpdateSheet!$H:$H, G1200, UpdateSheet!$I:$I, J1200, UpdateSheet!$G:$G, "&lt;=" &amp; D1200)) * (UpdateSheet!$H:$H=G1200) *(UpdateSheet!$I:$I=J1200), 0))), "")) +
(IFNA(IF(A1200="", "", INDEX(UpdateSheet!$O:$O, MATCH(1, (UpdateSheet!$G:$G=MAXIFS(UpdateSheet!$G:$G, UpdateSheet!$M:$M, K1200,UpdateSheet!$N:$N, N1200, UpdateSheet!$G:$G, "&lt;=" &amp; D1200)) * (UpdateSheet!$M:$M=K1200) *(UpdateSheet!$N:$N=N1200), 0))), ""))
)
</f>
        <v/>
      </c>
      <c r="R1200" s="81" t="s">
        <v>97</v>
      </c>
      <c r="S1200" s="63" t="str">
        <f t="shared" si="91"/>
        <v/>
      </c>
      <c r="T1200" s="87"/>
      <c r="U1200" s="84" t="s">
        <v>97</v>
      </c>
      <c r="V1200" s="84" t="s">
        <v>97</v>
      </c>
      <c r="W1200" s="85" t="b">
        <f t="shared" si="1"/>
        <v>0</v>
      </c>
      <c r="X1200" s="63"/>
      <c r="Y1200" s="63"/>
      <c r="Z1200" s="63"/>
    </row>
    <row r="1201">
      <c r="A1201" s="75"/>
      <c r="B1201" s="94"/>
      <c r="C1201" s="75"/>
      <c r="D1201" s="76"/>
      <c r="E1201" s="75" t="s">
        <v>97</v>
      </c>
      <c r="F1201" s="75" t="s">
        <v>97</v>
      </c>
      <c r="G1201" s="77"/>
      <c r="H1201" s="77"/>
      <c r="I1201" s="80"/>
      <c r="J1201" s="77" t="s">
        <v>97</v>
      </c>
      <c r="K1201" s="79" t="s">
        <v>97</v>
      </c>
      <c r="L1201" s="79"/>
      <c r="M1201" s="80"/>
      <c r="N1201" s="79" t="s">
        <v>97</v>
      </c>
      <c r="O1201" s="81" t="str">
        <f t="array" ref="O1201">IF(A1201="", "", (IFNA(IF(A1201="", "", INDEX(UpdateSheet!$L:$L, MATCH(1, (UpdateSheet!$G:$G=MAXIFS(UpdateSheet!$G:$G, UpdateSheet!$H:$H, G1201, UpdateSheet!$G:$G, "&lt;=" &amp; D1201)) * (UpdateSheet!$H:$H=G1201), 0))), "") * J1201) +
(IFNA(IF(A1201="", "", INDEX(UpdateSheet!$P:$P, MATCH(1, (UpdateSheet!$G:$G=MAXIFS(UpdateSheet!$G:$G, UpdateSheet!$M:$M, K1201, UpdateSheet!$G:$G, "&lt;=" &amp; D1201)) * (UpdateSheet!$M:$M=K1201), 0))), "") * N1201)
)
</f>
        <v/>
      </c>
      <c r="P1201" s="86"/>
      <c r="Q1201" s="82" t="str">
        <f t="array" ref="Q1201">IF(A1201="", "", (IFNA(IF(A1201="", "", INDEX(UpdateSheet!$K:$K, MATCH(1, (UpdateSheet!$G:$G=MAXIFS(UpdateSheet!$G:$G, UpdateSheet!$H:$H, G1201, UpdateSheet!$I:$I, J1201, UpdateSheet!$G:$G, "&lt;=" &amp; D1201)) * (UpdateSheet!$H:$H=G1201) *(UpdateSheet!$I:$I=J1201), 0))), "")) +
(IFNA(IF(A1201="", "", INDEX(UpdateSheet!$O:$O, MATCH(1, (UpdateSheet!$G:$G=MAXIFS(UpdateSheet!$G:$G, UpdateSheet!$M:$M, K1201,UpdateSheet!$N:$N, N1201, UpdateSheet!$G:$G, "&lt;=" &amp; D1201)) * (UpdateSheet!$M:$M=K1201) *(UpdateSheet!$N:$N=N1201), 0))), ""))
)
</f>
        <v/>
      </c>
      <c r="R1201" s="81" t="s">
        <v>97</v>
      </c>
      <c r="S1201" s="63" t="str">
        <f t="shared" si="91"/>
        <v/>
      </c>
      <c r="T1201" s="87"/>
      <c r="U1201" s="84" t="s">
        <v>97</v>
      </c>
      <c r="V1201" s="84" t="s">
        <v>97</v>
      </c>
      <c r="W1201" s="85" t="b">
        <f t="shared" si="1"/>
        <v>0</v>
      </c>
      <c r="X1201" s="63"/>
      <c r="Y1201" s="63"/>
      <c r="Z1201" s="63"/>
    </row>
    <row r="1202">
      <c r="A1202" s="75"/>
      <c r="B1202" s="94"/>
      <c r="C1202" s="75"/>
      <c r="D1202" s="76"/>
      <c r="E1202" s="75" t="s">
        <v>97</v>
      </c>
      <c r="F1202" s="75" t="s">
        <v>97</v>
      </c>
      <c r="G1202" s="77"/>
      <c r="H1202" s="77"/>
      <c r="I1202" s="80"/>
      <c r="J1202" s="77" t="s">
        <v>97</v>
      </c>
      <c r="K1202" s="79" t="s">
        <v>97</v>
      </c>
      <c r="L1202" s="79"/>
      <c r="M1202" s="80"/>
      <c r="N1202" s="79" t="s">
        <v>97</v>
      </c>
      <c r="O1202" s="81" t="str">
        <f t="array" ref="O1202">IF(A1202="", "", (IFNA(IF(A1202="", "", INDEX(UpdateSheet!$L:$L, MATCH(1, (UpdateSheet!$G:$G=MAXIFS(UpdateSheet!$G:$G, UpdateSheet!$H:$H, G1202, UpdateSheet!$G:$G, "&lt;=" &amp; D1202)) * (UpdateSheet!$H:$H=G1202), 0))), "") * J1202) +
(IFNA(IF(A1202="", "", INDEX(UpdateSheet!$P:$P, MATCH(1, (UpdateSheet!$G:$G=MAXIFS(UpdateSheet!$G:$G, UpdateSheet!$M:$M, K1202, UpdateSheet!$G:$G, "&lt;=" &amp; D1202)) * (UpdateSheet!$M:$M=K1202), 0))), "") * N1202)
)
</f>
        <v/>
      </c>
      <c r="P1202" s="86"/>
      <c r="Q1202" s="82" t="str">
        <f t="array" ref="Q1202">IF(A1202="", "", (IFNA(IF(A1202="", "", INDEX(UpdateSheet!$K:$K, MATCH(1, (UpdateSheet!$G:$G=MAXIFS(UpdateSheet!$G:$G, UpdateSheet!$H:$H, G1202, UpdateSheet!$I:$I, J1202, UpdateSheet!$G:$G, "&lt;=" &amp; D1202)) * (UpdateSheet!$H:$H=G1202) *(UpdateSheet!$I:$I=J1202), 0))), "")) +
(IFNA(IF(A1202="", "", INDEX(UpdateSheet!$O:$O, MATCH(1, (UpdateSheet!$G:$G=MAXIFS(UpdateSheet!$G:$G, UpdateSheet!$M:$M, K1202,UpdateSheet!$N:$N, N1202, UpdateSheet!$G:$G, "&lt;=" &amp; D1202)) * (UpdateSheet!$M:$M=K1202) *(UpdateSheet!$N:$N=N1202), 0))), ""))
)
</f>
        <v/>
      </c>
      <c r="R1202" s="81" t="s">
        <v>97</v>
      </c>
      <c r="S1202" s="63" t="str">
        <f t="shared" si="91"/>
        <v/>
      </c>
      <c r="T1202" s="87"/>
      <c r="U1202" s="84" t="s">
        <v>97</v>
      </c>
      <c r="V1202" s="84" t="s">
        <v>97</v>
      </c>
      <c r="W1202" s="85" t="b">
        <f t="shared" si="1"/>
        <v>0</v>
      </c>
      <c r="X1202" s="63"/>
      <c r="Y1202" s="63"/>
      <c r="Z1202" s="63"/>
    </row>
    <row r="1203">
      <c r="A1203" s="75"/>
      <c r="B1203" s="94"/>
      <c r="C1203" s="75"/>
      <c r="D1203" s="76"/>
      <c r="E1203" s="75" t="s">
        <v>97</v>
      </c>
      <c r="F1203" s="75" t="s">
        <v>97</v>
      </c>
      <c r="G1203" s="77"/>
      <c r="H1203" s="77"/>
      <c r="I1203" s="80"/>
      <c r="J1203" s="77" t="s">
        <v>97</v>
      </c>
      <c r="K1203" s="79" t="s">
        <v>97</v>
      </c>
      <c r="L1203" s="79"/>
      <c r="M1203" s="80"/>
      <c r="N1203" s="79" t="s">
        <v>97</v>
      </c>
      <c r="O1203" s="81" t="str">
        <f t="array" ref="O1203">IF(A1203="", "", (IFNA(IF(A1203="", "", INDEX(UpdateSheet!$L:$L, MATCH(1, (UpdateSheet!$G:$G=MAXIFS(UpdateSheet!$G:$G, UpdateSheet!$H:$H, G1203, UpdateSheet!$G:$G, "&lt;=" &amp; D1203)) * (UpdateSheet!$H:$H=G1203), 0))), "") * J1203) +
(IFNA(IF(A1203="", "", INDEX(UpdateSheet!$P:$P, MATCH(1, (UpdateSheet!$G:$G=MAXIFS(UpdateSheet!$G:$G, UpdateSheet!$M:$M, K1203, UpdateSheet!$G:$G, "&lt;=" &amp; D1203)) * (UpdateSheet!$M:$M=K1203), 0))), "") * N1203)
)
</f>
        <v/>
      </c>
      <c r="P1203" s="86"/>
      <c r="Q1203" s="82" t="str">
        <f t="array" ref="Q1203">IF(A1203="", "", (IFNA(IF(A1203="", "", INDEX(UpdateSheet!$K:$K, MATCH(1, (UpdateSheet!$G:$G=MAXIFS(UpdateSheet!$G:$G, UpdateSheet!$H:$H, G1203, UpdateSheet!$I:$I, J1203, UpdateSheet!$G:$G, "&lt;=" &amp; D1203)) * (UpdateSheet!$H:$H=G1203) *(UpdateSheet!$I:$I=J1203), 0))), "")) +
(IFNA(IF(A1203="", "", INDEX(UpdateSheet!$O:$O, MATCH(1, (UpdateSheet!$G:$G=MAXIFS(UpdateSheet!$G:$G, UpdateSheet!$M:$M, K1203,UpdateSheet!$N:$N, N1203, UpdateSheet!$G:$G, "&lt;=" &amp; D1203)) * (UpdateSheet!$M:$M=K1203) *(UpdateSheet!$N:$N=N1203), 0))), ""))
)
</f>
        <v/>
      </c>
      <c r="R1203" s="81" t="s">
        <v>97</v>
      </c>
      <c r="S1203" s="63" t="str">
        <f t="shared" si="91"/>
        <v/>
      </c>
      <c r="T1203" s="87"/>
      <c r="U1203" s="84" t="s">
        <v>97</v>
      </c>
      <c r="V1203" s="84" t="s">
        <v>97</v>
      </c>
      <c r="W1203" s="85" t="b">
        <f t="shared" si="1"/>
        <v>0</v>
      </c>
      <c r="X1203" s="63"/>
      <c r="Y1203" s="63"/>
      <c r="Z1203" s="63"/>
    </row>
    <row r="1204">
      <c r="A1204" s="75"/>
      <c r="B1204" s="94"/>
      <c r="C1204" s="75"/>
      <c r="D1204" s="76"/>
      <c r="E1204" s="75" t="s">
        <v>97</v>
      </c>
      <c r="F1204" s="75" t="s">
        <v>97</v>
      </c>
      <c r="G1204" s="77"/>
      <c r="H1204" s="77"/>
      <c r="I1204" s="80"/>
      <c r="J1204" s="77" t="s">
        <v>97</v>
      </c>
      <c r="K1204" s="79" t="s">
        <v>97</v>
      </c>
      <c r="L1204" s="79"/>
      <c r="M1204" s="80"/>
      <c r="N1204" s="79" t="s">
        <v>97</v>
      </c>
      <c r="O1204" s="81" t="str">
        <f t="array" ref="O1204">IF(A1204="", "", (IFNA(IF(A1204="", "", INDEX(UpdateSheet!$L:$L, MATCH(1, (UpdateSheet!$G:$G=MAXIFS(UpdateSheet!$G:$G, UpdateSheet!$H:$H, G1204, UpdateSheet!$G:$G, "&lt;=" &amp; D1204)) * (UpdateSheet!$H:$H=G1204), 0))), "") * J1204) +
(IFNA(IF(A1204="", "", INDEX(UpdateSheet!$P:$P, MATCH(1, (UpdateSheet!$G:$G=MAXIFS(UpdateSheet!$G:$G, UpdateSheet!$M:$M, K1204, UpdateSheet!$G:$G, "&lt;=" &amp; D1204)) * (UpdateSheet!$M:$M=K1204), 0))), "") * N1204)
)
</f>
        <v/>
      </c>
      <c r="P1204" s="86"/>
      <c r="Q1204" s="82" t="str">
        <f t="array" ref="Q1204">IF(A1204="", "", (IFNA(IF(A1204="", "", INDEX(UpdateSheet!$K:$K, MATCH(1, (UpdateSheet!$G:$G=MAXIFS(UpdateSheet!$G:$G, UpdateSheet!$H:$H, G1204, UpdateSheet!$I:$I, J1204, UpdateSheet!$G:$G, "&lt;=" &amp; D1204)) * (UpdateSheet!$H:$H=G1204) *(UpdateSheet!$I:$I=J1204), 0))), "")) +
(IFNA(IF(A1204="", "", INDEX(UpdateSheet!$O:$O, MATCH(1, (UpdateSheet!$G:$G=MAXIFS(UpdateSheet!$G:$G, UpdateSheet!$M:$M, K1204,UpdateSheet!$N:$N, N1204, UpdateSheet!$G:$G, "&lt;=" &amp; D1204)) * (UpdateSheet!$M:$M=K1204) *(UpdateSheet!$N:$N=N1204), 0))), ""))
)
</f>
        <v/>
      </c>
      <c r="R1204" s="81" t="s">
        <v>97</v>
      </c>
      <c r="S1204" s="63" t="str">
        <f t="shared" si="91"/>
        <v/>
      </c>
      <c r="T1204" s="87"/>
      <c r="U1204" s="84" t="s">
        <v>97</v>
      </c>
      <c r="V1204" s="84" t="s">
        <v>97</v>
      </c>
      <c r="W1204" s="85" t="b">
        <f t="shared" si="1"/>
        <v>0</v>
      </c>
      <c r="X1204" s="63"/>
      <c r="Y1204" s="63"/>
      <c r="Z1204" s="63"/>
    </row>
    <row r="1205">
      <c r="A1205" s="75"/>
      <c r="B1205" s="94"/>
      <c r="C1205" s="75"/>
      <c r="D1205" s="76"/>
      <c r="E1205" s="75" t="s">
        <v>97</v>
      </c>
      <c r="F1205" s="75" t="s">
        <v>97</v>
      </c>
      <c r="G1205" s="77"/>
      <c r="H1205" s="77"/>
      <c r="I1205" s="80"/>
      <c r="J1205" s="77" t="s">
        <v>97</v>
      </c>
      <c r="K1205" s="79" t="s">
        <v>97</v>
      </c>
      <c r="L1205" s="79"/>
      <c r="M1205" s="80"/>
      <c r="N1205" s="79" t="s">
        <v>97</v>
      </c>
      <c r="O1205" s="81" t="str">
        <f t="array" ref="O1205">IF(A1205="", "", (IFNA(IF(A1205="", "", INDEX(UpdateSheet!$L:$L, MATCH(1, (UpdateSheet!$G:$G=MAXIFS(UpdateSheet!$G:$G, UpdateSheet!$H:$H, G1205, UpdateSheet!$G:$G, "&lt;=" &amp; D1205)) * (UpdateSheet!$H:$H=G1205), 0))), "") * J1205) +
(IFNA(IF(A1205="", "", INDEX(UpdateSheet!$P:$P, MATCH(1, (UpdateSheet!$G:$G=MAXIFS(UpdateSheet!$G:$G, UpdateSheet!$M:$M, K1205, UpdateSheet!$G:$G, "&lt;=" &amp; D1205)) * (UpdateSheet!$M:$M=K1205), 0))), "") * N1205)
)
</f>
        <v/>
      </c>
      <c r="P1205" s="86"/>
      <c r="Q1205" s="82" t="str">
        <f t="array" ref="Q1205">IF(A1205="", "", (IFNA(IF(A1205="", "", INDEX(UpdateSheet!$K:$K, MATCH(1, (UpdateSheet!$G:$G=MAXIFS(UpdateSheet!$G:$G, UpdateSheet!$H:$H, G1205, UpdateSheet!$I:$I, J1205, UpdateSheet!$G:$G, "&lt;=" &amp; D1205)) * (UpdateSheet!$H:$H=G1205) *(UpdateSheet!$I:$I=J1205), 0))), "")) +
(IFNA(IF(A1205="", "", INDEX(UpdateSheet!$O:$O, MATCH(1, (UpdateSheet!$G:$G=MAXIFS(UpdateSheet!$G:$G, UpdateSheet!$M:$M, K1205,UpdateSheet!$N:$N, N1205, UpdateSheet!$G:$G, "&lt;=" &amp; D1205)) * (UpdateSheet!$M:$M=K1205) *(UpdateSheet!$N:$N=N1205), 0))), ""))
)
</f>
        <v/>
      </c>
      <c r="R1205" s="81" t="s">
        <v>97</v>
      </c>
      <c r="S1205" s="63" t="str">
        <f t="shared" si="91"/>
        <v/>
      </c>
      <c r="T1205" s="87"/>
      <c r="U1205" s="84" t="s">
        <v>97</v>
      </c>
      <c r="V1205" s="84" t="s">
        <v>97</v>
      </c>
      <c r="W1205" s="85" t="b">
        <f t="shared" si="1"/>
        <v>0</v>
      </c>
      <c r="X1205" s="63"/>
      <c r="Y1205" s="63"/>
      <c r="Z1205" s="63"/>
    </row>
    <row r="1206">
      <c r="A1206" s="75"/>
      <c r="B1206" s="94"/>
      <c r="C1206" s="75"/>
      <c r="D1206" s="76"/>
      <c r="E1206" s="75" t="s">
        <v>97</v>
      </c>
      <c r="F1206" s="75" t="s">
        <v>97</v>
      </c>
      <c r="G1206" s="77"/>
      <c r="H1206" s="77"/>
      <c r="I1206" s="80"/>
      <c r="J1206" s="77" t="s">
        <v>97</v>
      </c>
      <c r="K1206" s="79" t="s">
        <v>97</v>
      </c>
      <c r="L1206" s="79"/>
      <c r="M1206" s="80"/>
      <c r="N1206" s="79" t="s">
        <v>97</v>
      </c>
      <c r="O1206" s="81" t="str">
        <f t="array" ref="O1206">IF(A1206="", "", (IFNA(IF(A1206="", "", INDEX(UpdateSheet!$L:$L, MATCH(1, (UpdateSheet!$G:$G=MAXIFS(UpdateSheet!$G:$G, UpdateSheet!$H:$H, G1206, UpdateSheet!$G:$G, "&lt;=" &amp; D1206)) * (UpdateSheet!$H:$H=G1206), 0))), "") * J1206) +
(IFNA(IF(A1206="", "", INDEX(UpdateSheet!$P:$P, MATCH(1, (UpdateSheet!$G:$G=MAXIFS(UpdateSheet!$G:$G, UpdateSheet!$M:$M, K1206, UpdateSheet!$G:$G, "&lt;=" &amp; D1206)) * (UpdateSheet!$M:$M=K1206), 0))), "") * N1206)
)
</f>
        <v/>
      </c>
      <c r="P1206" s="86"/>
      <c r="Q1206" s="82" t="str">
        <f t="array" ref="Q1206">IF(A1206="", "", (IFNA(IF(A1206="", "", INDEX(UpdateSheet!$K:$K, MATCH(1, (UpdateSheet!$G:$G=MAXIFS(UpdateSheet!$G:$G, UpdateSheet!$H:$H, G1206, UpdateSheet!$I:$I, J1206, UpdateSheet!$G:$G, "&lt;=" &amp; D1206)) * (UpdateSheet!$H:$H=G1206) *(UpdateSheet!$I:$I=J1206), 0))), "")) +
(IFNA(IF(A1206="", "", INDEX(UpdateSheet!$O:$O, MATCH(1, (UpdateSheet!$G:$G=MAXIFS(UpdateSheet!$G:$G, UpdateSheet!$M:$M, K1206,UpdateSheet!$N:$N, N1206, UpdateSheet!$G:$G, "&lt;=" &amp; D1206)) * (UpdateSheet!$M:$M=K1206) *(UpdateSheet!$N:$N=N1206), 0))), ""))
)
</f>
        <v/>
      </c>
      <c r="R1206" s="81" t="s">
        <v>97</v>
      </c>
      <c r="S1206" s="63" t="str">
        <f t="shared" si="91"/>
        <v/>
      </c>
      <c r="T1206" s="87"/>
      <c r="U1206" s="84" t="s">
        <v>97</v>
      </c>
      <c r="V1206" s="84" t="s">
        <v>97</v>
      </c>
      <c r="W1206" s="85" t="b">
        <f t="shared" si="1"/>
        <v>0</v>
      </c>
      <c r="X1206" s="63"/>
      <c r="Y1206" s="63"/>
      <c r="Z1206" s="63"/>
    </row>
    <row r="1207">
      <c r="A1207" s="75"/>
      <c r="B1207" s="94"/>
      <c r="C1207" s="75"/>
      <c r="D1207" s="76"/>
      <c r="E1207" s="75" t="s">
        <v>97</v>
      </c>
      <c r="F1207" s="75" t="s">
        <v>97</v>
      </c>
      <c r="G1207" s="77"/>
      <c r="H1207" s="77"/>
      <c r="I1207" s="80"/>
      <c r="J1207" s="77" t="s">
        <v>97</v>
      </c>
      <c r="K1207" s="79" t="s">
        <v>97</v>
      </c>
      <c r="L1207" s="79"/>
      <c r="M1207" s="80"/>
      <c r="N1207" s="79" t="s">
        <v>97</v>
      </c>
      <c r="O1207" s="81" t="str">
        <f t="array" ref="O1207">IF(A1207="", "", (IFNA(IF(A1207="", "", INDEX(UpdateSheet!$L:$L, MATCH(1, (UpdateSheet!$G:$G=MAXIFS(UpdateSheet!$G:$G, UpdateSheet!$H:$H, G1207, UpdateSheet!$G:$G, "&lt;=" &amp; D1207)) * (UpdateSheet!$H:$H=G1207), 0))), "") * J1207) +
(IFNA(IF(A1207="", "", INDEX(UpdateSheet!$P:$P, MATCH(1, (UpdateSheet!$G:$G=MAXIFS(UpdateSheet!$G:$G, UpdateSheet!$M:$M, K1207, UpdateSheet!$G:$G, "&lt;=" &amp; D1207)) * (UpdateSheet!$M:$M=K1207), 0))), "") * N1207)
)
</f>
        <v/>
      </c>
      <c r="P1207" s="86"/>
      <c r="Q1207" s="82" t="str">
        <f t="array" ref="Q1207">IF(A1207="", "", (IFNA(IF(A1207="", "", INDEX(UpdateSheet!$K:$K, MATCH(1, (UpdateSheet!$G:$G=MAXIFS(UpdateSheet!$G:$G, UpdateSheet!$H:$H, G1207, UpdateSheet!$I:$I, J1207, UpdateSheet!$G:$G, "&lt;=" &amp; D1207)) * (UpdateSheet!$H:$H=G1207) *(UpdateSheet!$I:$I=J1207), 0))), "")) +
(IFNA(IF(A1207="", "", INDEX(UpdateSheet!$O:$O, MATCH(1, (UpdateSheet!$G:$G=MAXIFS(UpdateSheet!$G:$G, UpdateSheet!$M:$M, K1207,UpdateSheet!$N:$N, N1207, UpdateSheet!$G:$G, "&lt;=" &amp; D1207)) * (UpdateSheet!$M:$M=K1207) *(UpdateSheet!$N:$N=N1207), 0))), ""))
)
</f>
        <v/>
      </c>
      <c r="R1207" s="81" t="s">
        <v>97</v>
      </c>
      <c r="S1207" s="63" t="str">
        <f t="shared" si="91"/>
        <v/>
      </c>
      <c r="T1207" s="87"/>
      <c r="U1207" s="84" t="s">
        <v>97</v>
      </c>
      <c r="V1207" s="84" t="s">
        <v>97</v>
      </c>
      <c r="W1207" s="85" t="b">
        <f t="shared" si="1"/>
        <v>0</v>
      </c>
      <c r="X1207" s="63"/>
      <c r="Y1207" s="63"/>
      <c r="Z1207" s="63"/>
    </row>
    <row r="1208">
      <c r="A1208" s="75"/>
      <c r="B1208" s="94"/>
      <c r="C1208" s="75"/>
      <c r="D1208" s="76"/>
      <c r="E1208" s="75" t="s">
        <v>97</v>
      </c>
      <c r="F1208" s="75" t="s">
        <v>97</v>
      </c>
      <c r="G1208" s="77"/>
      <c r="H1208" s="77"/>
      <c r="I1208" s="80"/>
      <c r="J1208" s="77" t="s">
        <v>97</v>
      </c>
      <c r="K1208" s="79" t="s">
        <v>97</v>
      </c>
      <c r="L1208" s="79"/>
      <c r="M1208" s="80"/>
      <c r="N1208" s="79" t="s">
        <v>97</v>
      </c>
      <c r="O1208" s="81" t="str">
        <f t="array" ref="O1208">IF(A1208="", "", (IFNA(IF(A1208="", "", INDEX(UpdateSheet!$L:$L, MATCH(1, (UpdateSheet!$G:$G=MAXIFS(UpdateSheet!$G:$G, UpdateSheet!$H:$H, G1208, UpdateSheet!$G:$G, "&lt;=" &amp; D1208)) * (UpdateSheet!$H:$H=G1208), 0))), "") * J1208) +
(IFNA(IF(A1208="", "", INDEX(UpdateSheet!$P:$P, MATCH(1, (UpdateSheet!$G:$G=MAXIFS(UpdateSheet!$G:$G, UpdateSheet!$M:$M, K1208, UpdateSheet!$G:$G, "&lt;=" &amp; D1208)) * (UpdateSheet!$M:$M=K1208), 0))), "") * N1208)
)
</f>
        <v/>
      </c>
      <c r="P1208" s="86"/>
      <c r="Q1208" s="82" t="str">
        <f t="array" ref="Q1208">IF(A1208="", "", (IFNA(IF(A1208="", "", INDEX(UpdateSheet!$K:$K, MATCH(1, (UpdateSheet!$G:$G=MAXIFS(UpdateSheet!$G:$G, UpdateSheet!$H:$H, G1208, UpdateSheet!$I:$I, J1208, UpdateSheet!$G:$G, "&lt;=" &amp; D1208)) * (UpdateSheet!$H:$H=G1208) *(UpdateSheet!$I:$I=J1208), 0))), "")) +
(IFNA(IF(A1208="", "", INDEX(UpdateSheet!$O:$O, MATCH(1, (UpdateSheet!$G:$G=MAXIFS(UpdateSheet!$G:$G, UpdateSheet!$M:$M, K1208,UpdateSheet!$N:$N, N1208, UpdateSheet!$G:$G, "&lt;=" &amp; D1208)) * (UpdateSheet!$M:$M=K1208) *(UpdateSheet!$N:$N=N1208), 0))), ""))
)
</f>
        <v/>
      </c>
      <c r="R1208" s="81" t="s">
        <v>97</v>
      </c>
      <c r="S1208" s="63" t="str">
        <f t="shared" si="91"/>
        <v/>
      </c>
      <c r="T1208" s="87"/>
      <c r="U1208" s="84" t="s">
        <v>97</v>
      </c>
      <c r="V1208" s="84" t="s">
        <v>97</v>
      </c>
      <c r="W1208" s="85" t="b">
        <f t="shared" si="1"/>
        <v>0</v>
      </c>
      <c r="X1208" s="63"/>
      <c r="Y1208" s="63"/>
      <c r="Z1208" s="63"/>
    </row>
    <row r="1209">
      <c r="A1209" s="75"/>
      <c r="B1209" s="94"/>
      <c r="C1209" s="75"/>
      <c r="D1209" s="76"/>
      <c r="E1209" s="75" t="s">
        <v>97</v>
      </c>
      <c r="F1209" s="75" t="s">
        <v>97</v>
      </c>
      <c r="G1209" s="77"/>
      <c r="H1209" s="77"/>
      <c r="I1209" s="80"/>
      <c r="J1209" s="77" t="s">
        <v>97</v>
      </c>
      <c r="K1209" s="79" t="s">
        <v>97</v>
      </c>
      <c r="L1209" s="79"/>
      <c r="M1209" s="80"/>
      <c r="N1209" s="79" t="s">
        <v>97</v>
      </c>
      <c r="O1209" s="81" t="str">
        <f t="array" ref="O1209">IF(A1209="", "", (IFNA(IF(A1209="", "", INDEX(UpdateSheet!$L:$L, MATCH(1, (UpdateSheet!$G:$G=MAXIFS(UpdateSheet!$G:$G, UpdateSheet!$H:$H, G1209, UpdateSheet!$G:$G, "&lt;=" &amp; D1209)) * (UpdateSheet!$H:$H=G1209), 0))), "") * J1209) +
(IFNA(IF(A1209="", "", INDEX(UpdateSheet!$P:$P, MATCH(1, (UpdateSheet!$G:$G=MAXIFS(UpdateSheet!$G:$G, UpdateSheet!$M:$M, K1209, UpdateSheet!$G:$G, "&lt;=" &amp; D1209)) * (UpdateSheet!$M:$M=K1209), 0))), "") * N1209)
)
</f>
        <v/>
      </c>
      <c r="P1209" s="86"/>
      <c r="Q1209" s="82" t="str">
        <f t="array" ref="Q1209">IF(A1209="", "", (IFNA(IF(A1209="", "", INDEX(UpdateSheet!$K:$K, MATCH(1, (UpdateSheet!$G:$G=MAXIFS(UpdateSheet!$G:$G, UpdateSheet!$H:$H, G1209, UpdateSheet!$I:$I, J1209, UpdateSheet!$G:$G, "&lt;=" &amp; D1209)) * (UpdateSheet!$H:$H=G1209) *(UpdateSheet!$I:$I=J1209), 0))), "")) +
(IFNA(IF(A1209="", "", INDEX(UpdateSheet!$O:$O, MATCH(1, (UpdateSheet!$G:$G=MAXIFS(UpdateSheet!$G:$G, UpdateSheet!$M:$M, K1209,UpdateSheet!$N:$N, N1209, UpdateSheet!$G:$G, "&lt;=" &amp; D1209)) * (UpdateSheet!$M:$M=K1209) *(UpdateSheet!$N:$N=N1209), 0))), ""))
)
</f>
        <v/>
      </c>
      <c r="R1209" s="81" t="s">
        <v>97</v>
      </c>
      <c r="S1209" s="63" t="str">
        <f t="shared" si="91"/>
        <v/>
      </c>
      <c r="T1209" s="87"/>
      <c r="U1209" s="84" t="s">
        <v>97</v>
      </c>
      <c r="V1209" s="84" t="s">
        <v>97</v>
      </c>
      <c r="W1209" s="85" t="b">
        <f t="shared" si="1"/>
        <v>0</v>
      </c>
      <c r="X1209" s="63"/>
      <c r="Y1209" s="63"/>
      <c r="Z1209" s="63"/>
    </row>
    <row r="1210">
      <c r="A1210" s="75"/>
      <c r="B1210" s="94"/>
      <c r="C1210" s="75"/>
      <c r="D1210" s="76"/>
      <c r="E1210" s="75" t="s">
        <v>97</v>
      </c>
      <c r="F1210" s="75" t="s">
        <v>97</v>
      </c>
      <c r="G1210" s="77"/>
      <c r="H1210" s="77"/>
      <c r="I1210" s="80"/>
      <c r="J1210" s="77" t="s">
        <v>97</v>
      </c>
      <c r="K1210" s="79" t="s">
        <v>97</v>
      </c>
      <c r="L1210" s="79"/>
      <c r="M1210" s="80"/>
      <c r="N1210" s="79" t="s">
        <v>97</v>
      </c>
      <c r="O1210" s="81" t="str">
        <f t="array" ref="O1210">IF(A1210="", "", (IFNA(IF(A1210="", "", INDEX(UpdateSheet!$L:$L, MATCH(1, (UpdateSheet!$G:$G=MAXIFS(UpdateSheet!$G:$G, UpdateSheet!$H:$H, G1210, UpdateSheet!$G:$G, "&lt;=" &amp; D1210)) * (UpdateSheet!$H:$H=G1210), 0))), "") * J1210) +
(IFNA(IF(A1210="", "", INDEX(UpdateSheet!$P:$P, MATCH(1, (UpdateSheet!$G:$G=MAXIFS(UpdateSheet!$G:$G, UpdateSheet!$M:$M, K1210, UpdateSheet!$G:$G, "&lt;=" &amp; D1210)) * (UpdateSheet!$M:$M=K1210), 0))), "") * N1210)
)
</f>
        <v/>
      </c>
      <c r="P1210" s="86"/>
      <c r="Q1210" s="82" t="str">
        <f t="array" ref="Q1210">IF(A1210="", "", (IFNA(IF(A1210="", "", INDEX(UpdateSheet!$K:$K, MATCH(1, (UpdateSheet!$G:$G=MAXIFS(UpdateSheet!$G:$G, UpdateSheet!$H:$H, G1210, UpdateSheet!$I:$I, J1210, UpdateSheet!$G:$G, "&lt;=" &amp; D1210)) * (UpdateSheet!$H:$H=G1210) *(UpdateSheet!$I:$I=J1210), 0))), "")) +
(IFNA(IF(A1210="", "", INDEX(UpdateSheet!$O:$O, MATCH(1, (UpdateSheet!$G:$G=MAXIFS(UpdateSheet!$G:$G, UpdateSheet!$M:$M, K1210,UpdateSheet!$N:$N, N1210, UpdateSheet!$G:$G, "&lt;=" &amp; D1210)) * (UpdateSheet!$M:$M=K1210) *(UpdateSheet!$N:$N=N1210), 0))), ""))
)
</f>
        <v/>
      </c>
      <c r="R1210" s="81" t="s">
        <v>97</v>
      </c>
      <c r="S1210" s="63" t="str">
        <f t="shared" si="91"/>
        <v/>
      </c>
      <c r="T1210" s="87"/>
      <c r="U1210" s="84" t="s">
        <v>97</v>
      </c>
      <c r="V1210" s="84" t="s">
        <v>97</v>
      </c>
      <c r="W1210" s="85" t="b">
        <f t="shared" si="1"/>
        <v>0</v>
      </c>
      <c r="X1210" s="63"/>
      <c r="Y1210" s="63"/>
      <c r="Z1210" s="63"/>
    </row>
    <row r="1211">
      <c r="A1211" s="75"/>
      <c r="B1211" s="94"/>
      <c r="C1211" s="75"/>
      <c r="D1211" s="76"/>
      <c r="E1211" s="75" t="s">
        <v>97</v>
      </c>
      <c r="F1211" s="75" t="s">
        <v>97</v>
      </c>
      <c r="G1211" s="77"/>
      <c r="H1211" s="77"/>
      <c r="I1211" s="80"/>
      <c r="J1211" s="77" t="s">
        <v>97</v>
      </c>
      <c r="K1211" s="79" t="s">
        <v>97</v>
      </c>
      <c r="L1211" s="79"/>
      <c r="M1211" s="80"/>
      <c r="N1211" s="79" t="s">
        <v>97</v>
      </c>
      <c r="O1211" s="81" t="str">
        <f t="array" ref="O1211">IF(A1211="", "", (IFNA(IF(A1211="", "", INDEX(UpdateSheet!$L:$L, MATCH(1, (UpdateSheet!$G:$G=MAXIFS(UpdateSheet!$G:$G, UpdateSheet!$H:$H, G1211, UpdateSheet!$G:$G, "&lt;=" &amp; D1211)) * (UpdateSheet!$H:$H=G1211), 0))), "") * J1211) +
(IFNA(IF(A1211="", "", INDEX(UpdateSheet!$P:$P, MATCH(1, (UpdateSheet!$G:$G=MAXIFS(UpdateSheet!$G:$G, UpdateSheet!$M:$M, K1211, UpdateSheet!$G:$G, "&lt;=" &amp; D1211)) * (UpdateSheet!$M:$M=K1211), 0))), "") * N1211)
)
</f>
        <v/>
      </c>
      <c r="P1211" s="86"/>
      <c r="Q1211" s="82" t="str">
        <f t="array" ref="Q1211">IF(A1211="", "", (IFNA(IF(A1211="", "", INDEX(UpdateSheet!$K:$K, MATCH(1, (UpdateSheet!$G:$G=MAXIFS(UpdateSheet!$G:$G, UpdateSheet!$H:$H, G1211, UpdateSheet!$I:$I, J1211, UpdateSheet!$G:$G, "&lt;=" &amp; D1211)) * (UpdateSheet!$H:$H=G1211) *(UpdateSheet!$I:$I=J1211), 0))), "")) +
(IFNA(IF(A1211="", "", INDEX(UpdateSheet!$O:$O, MATCH(1, (UpdateSheet!$G:$G=MAXIFS(UpdateSheet!$G:$G, UpdateSheet!$M:$M, K1211,UpdateSheet!$N:$N, N1211, UpdateSheet!$G:$G, "&lt;=" &amp; D1211)) * (UpdateSheet!$M:$M=K1211) *(UpdateSheet!$N:$N=N1211), 0))), ""))
)
</f>
        <v/>
      </c>
      <c r="R1211" s="81" t="s">
        <v>97</v>
      </c>
      <c r="S1211" s="63" t="str">
        <f t="shared" si="91"/>
        <v/>
      </c>
      <c r="T1211" s="87"/>
      <c r="U1211" s="84" t="s">
        <v>97</v>
      </c>
      <c r="V1211" s="84" t="s">
        <v>97</v>
      </c>
      <c r="W1211" s="85" t="b">
        <f t="shared" si="1"/>
        <v>0</v>
      </c>
      <c r="X1211" s="63"/>
      <c r="Y1211" s="63"/>
      <c r="Z1211" s="63"/>
    </row>
    <row r="1212">
      <c r="A1212" s="75"/>
      <c r="B1212" s="94"/>
      <c r="C1212" s="75"/>
      <c r="D1212" s="76"/>
      <c r="E1212" s="75" t="s">
        <v>97</v>
      </c>
      <c r="F1212" s="75" t="s">
        <v>97</v>
      </c>
      <c r="G1212" s="77"/>
      <c r="H1212" s="77"/>
      <c r="I1212" s="80"/>
      <c r="J1212" s="77" t="s">
        <v>97</v>
      </c>
      <c r="K1212" s="79" t="s">
        <v>97</v>
      </c>
      <c r="L1212" s="79"/>
      <c r="M1212" s="80"/>
      <c r="N1212" s="79" t="s">
        <v>97</v>
      </c>
      <c r="O1212" s="81" t="str">
        <f t="array" ref="O1212">IF(A1212="", "", (IFNA(IF(A1212="", "", INDEX(UpdateSheet!$L:$L, MATCH(1, (UpdateSheet!$G:$G=MAXIFS(UpdateSheet!$G:$G, UpdateSheet!$H:$H, G1212, UpdateSheet!$G:$G, "&lt;=" &amp; D1212)) * (UpdateSheet!$H:$H=G1212), 0))), "") * J1212) +
(IFNA(IF(A1212="", "", INDEX(UpdateSheet!$P:$P, MATCH(1, (UpdateSheet!$G:$G=MAXIFS(UpdateSheet!$G:$G, UpdateSheet!$M:$M, K1212, UpdateSheet!$G:$G, "&lt;=" &amp; D1212)) * (UpdateSheet!$M:$M=K1212), 0))), "") * N1212)
)
</f>
        <v/>
      </c>
      <c r="P1212" s="86"/>
      <c r="Q1212" s="82" t="str">
        <f t="array" ref="Q1212">IF(A1212="", "", (IFNA(IF(A1212="", "", INDEX(UpdateSheet!$K:$K, MATCH(1, (UpdateSheet!$G:$G=MAXIFS(UpdateSheet!$G:$G, UpdateSheet!$H:$H, G1212, UpdateSheet!$I:$I, J1212, UpdateSheet!$G:$G, "&lt;=" &amp; D1212)) * (UpdateSheet!$H:$H=G1212) *(UpdateSheet!$I:$I=J1212), 0))), "")) +
(IFNA(IF(A1212="", "", INDEX(UpdateSheet!$O:$O, MATCH(1, (UpdateSheet!$G:$G=MAXIFS(UpdateSheet!$G:$G, UpdateSheet!$M:$M, K1212,UpdateSheet!$N:$N, N1212, UpdateSheet!$G:$G, "&lt;=" &amp; D1212)) * (UpdateSheet!$M:$M=K1212) *(UpdateSheet!$N:$N=N1212), 0))), ""))
)
</f>
        <v/>
      </c>
      <c r="R1212" s="81" t="s">
        <v>97</v>
      </c>
      <c r="S1212" s="63" t="str">
        <f t="shared" si="91"/>
        <v/>
      </c>
      <c r="T1212" s="87"/>
      <c r="U1212" s="84" t="s">
        <v>97</v>
      </c>
      <c r="V1212" s="84" t="s">
        <v>97</v>
      </c>
      <c r="W1212" s="85" t="b">
        <f t="shared" si="1"/>
        <v>0</v>
      </c>
      <c r="X1212" s="63"/>
      <c r="Y1212" s="63"/>
      <c r="Z1212" s="63"/>
    </row>
    <row r="1213">
      <c r="A1213" s="75"/>
      <c r="B1213" s="94"/>
      <c r="C1213" s="75"/>
      <c r="D1213" s="76"/>
      <c r="E1213" s="75" t="s">
        <v>97</v>
      </c>
      <c r="F1213" s="75" t="s">
        <v>97</v>
      </c>
      <c r="G1213" s="77"/>
      <c r="H1213" s="77"/>
      <c r="I1213" s="80"/>
      <c r="J1213" s="77" t="s">
        <v>97</v>
      </c>
      <c r="K1213" s="79" t="s">
        <v>97</v>
      </c>
      <c r="L1213" s="79"/>
      <c r="M1213" s="80"/>
      <c r="N1213" s="79" t="s">
        <v>97</v>
      </c>
      <c r="O1213" s="81" t="str">
        <f t="array" ref="O1213">IF(A1213="", "", (IFNA(IF(A1213="", "", INDEX(UpdateSheet!$L:$L, MATCH(1, (UpdateSheet!$G:$G=MAXIFS(UpdateSheet!$G:$G, UpdateSheet!$H:$H, G1213, UpdateSheet!$G:$G, "&lt;=" &amp; D1213)) * (UpdateSheet!$H:$H=G1213), 0))), "") * J1213) +
(IFNA(IF(A1213="", "", INDEX(UpdateSheet!$P:$P, MATCH(1, (UpdateSheet!$G:$G=MAXIFS(UpdateSheet!$G:$G, UpdateSheet!$M:$M, K1213, UpdateSheet!$G:$G, "&lt;=" &amp; D1213)) * (UpdateSheet!$M:$M=K1213), 0))), "") * N1213)
)
</f>
        <v/>
      </c>
      <c r="P1213" s="86"/>
      <c r="Q1213" s="82" t="str">
        <f t="array" ref="Q1213">IF(A1213="", "", (IFNA(IF(A1213="", "", INDEX(UpdateSheet!$K:$K, MATCH(1, (UpdateSheet!$G:$G=MAXIFS(UpdateSheet!$G:$G, UpdateSheet!$H:$H, G1213, UpdateSheet!$I:$I, J1213, UpdateSheet!$G:$G, "&lt;=" &amp; D1213)) * (UpdateSheet!$H:$H=G1213) *(UpdateSheet!$I:$I=J1213), 0))), "")) +
(IFNA(IF(A1213="", "", INDEX(UpdateSheet!$O:$O, MATCH(1, (UpdateSheet!$G:$G=MAXIFS(UpdateSheet!$G:$G, UpdateSheet!$M:$M, K1213,UpdateSheet!$N:$N, N1213, UpdateSheet!$G:$G, "&lt;=" &amp; D1213)) * (UpdateSheet!$M:$M=K1213) *(UpdateSheet!$N:$N=N1213), 0))), ""))
)
</f>
        <v/>
      </c>
      <c r="R1213" s="81" t="s">
        <v>97</v>
      </c>
      <c r="S1213" s="63" t="str">
        <f t="shared" si="91"/>
        <v/>
      </c>
      <c r="T1213" s="87"/>
      <c r="U1213" s="84" t="s">
        <v>97</v>
      </c>
      <c r="V1213" s="84" t="s">
        <v>97</v>
      </c>
      <c r="W1213" s="85" t="b">
        <f t="shared" si="1"/>
        <v>0</v>
      </c>
      <c r="X1213" s="63"/>
      <c r="Y1213" s="63"/>
      <c r="Z1213" s="63"/>
    </row>
    <row r="1214">
      <c r="A1214" s="75"/>
      <c r="B1214" s="94"/>
      <c r="C1214" s="75"/>
      <c r="D1214" s="76"/>
      <c r="E1214" s="75" t="s">
        <v>97</v>
      </c>
      <c r="F1214" s="75" t="s">
        <v>97</v>
      </c>
      <c r="G1214" s="77"/>
      <c r="H1214" s="77"/>
      <c r="I1214" s="80"/>
      <c r="J1214" s="77" t="s">
        <v>97</v>
      </c>
      <c r="K1214" s="79" t="s">
        <v>97</v>
      </c>
      <c r="L1214" s="79"/>
      <c r="M1214" s="80"/>
      <c r="N1214" s="79" t="s">
        <v>97</v>
      </c>
      <c r="O1214" s="81" t="str">
        <f t="array" ref="O1214">IF(A1214="", "", (IFNA(IF(A1214="", "", INDEX(UpdateSheet!$L:$L, MATCH(1, (UpdateSheet!$G:$G=MAXIFS(UpdateSheet!$G:$G, UpdateSheet!$H:$H, G1214, UpdateSheet!$G:$G, "&lt;=" &amp; D1214)) * (UpdateSheet!$H:$H=G1214), 0))), "") * J1214) +
(IFNA(IF(A1214="", "", INDEX(UpdateSheet!$P:$P, MATCH(1, (UpdateSheet!$G:$G=MAXIFS(UpdateSheet!$G:$G, UpdateSheet!$M:$M, K1214, UpdateSheet!$G:$G, "&lt;=" &amp; D1214)) * (UpdateSheet!$M:$M=K1214), 0))), "") * N1214)
)
</f>
        <v/>
      </c>
      <c r="P1214" s="86"/>
      <c r="Q1214" s="82" t="str">
        <f t="array" ref="Q1214">IF(A1214="", "", (IFNA(IF(A1214="", "", INDEX(UpdateSheet!$K:$K, MATCH(1, (UpdateSheet!$G:$G=MAXIFS(UpdateSheet!$G:$G, UpdateSheet!$H:$H, G1214, UpdateSheet!$I:$I, J1214, UpdateSheet!$G:$G, "&lt;=" &amp; D1214)) * (UpdateSheet!$H:$H=G1214) *(UpdateSheet!$I:$I=J1214), 0))), "")) +
(IFNA(IF(A1214="", "", INDEX(UpdateSheet!$O:$O, MATCH(1, (UpdateSheet!$G:$G=MAXIFS(UpdateSheet!$G:$G, UpdateSheet!$M:$M, K1214,UpdateSheet!$N:$N, N1214, UpdateSheet!$G:$G, "&lt;=" &amp; D1214)) * (UpdateSheet!$M:$M=K1214) *(UpdateSheet!$N:$N=N1214), 0))), ""))
)
</f>
        <v/>
      </c>
      <c r="R1214" s="81" t="s">
        <v>97</v>
      </c>
      <c r="S1214" s="63" t="str">
        <f t="shared" si="91"/>
        <v/>
      </c>
      <c r="T1214" s="87"/>
      <c r="U1214" s="84" t="s">
        <v>97</v>
      </c>
      <c r="V1214" s="84" t="s">
        <v>97</v>
      </c>
      <c r="W1214" s="85" t="b">
        <f t="shared" si="1"/>
        <v>0</v>
      </c>
      <c r="X1214" s="63"/>
      <c r="Y1214" s="63"/>
      <c r="Z1214" s="63"/>
    </row>
    <row r="1215">
      <c r="A1215" s="75"/>
      <c r="B1215" s="94"/>
      <c r="C1215" s="75"/>
      <c r="D1215" s="76"/>
      <c r="E1215" s="75" t="s">
        <v>97</v>
      </c>
      <c r="F1215" s="75" t="s">
        <v>97</v>
      </c>
      <c r="G1215" s="77"/>
      <c r="H1215" s="77"/>
      <c r="I1215" s="80"/>
      <c r="J1215" s="77" t="s">
        <v>97</v>
      </c>
      <c r="K1215" s="79" t="s">
        <v>97</v>
      </c>
      <c r="L1215" s="79"/>
      <c r="M1215" s="80"/>
      <c r="N1215" s="79" t="s">
        <v>97</v>
      </c>
      <c r="O1215" s="81" t="str">
        <f t="array" ref="O1215">IF(A1215="", "", (IFNA(IF(A1215="", "", INDEX(UpdateSheet!$L:$L, MATCH(1, (UpdateSheet!$G:$G=MAXIFS(UpdateSheet!$G:$G, UpdateSheet!$H:$H, G1215, UpdateSheet!$G:$G, "&lt;=" &amp; D1215)) * (UpdateSheet!$H:$H=G1215), 0))), "") * J1215) +
(IFNA(IF(A1215="", "", INDEX(UpdateSheet!$P:$P, MATCH(1, (UpdateSheet!$G:$G=MAXIFS(UpdateSheet!$G:$G, UpdateSheet!$M:$M, K1215, UpdateSheet!$G:$G, "&lt;=" &amp; D1215)) * (UpdateSheet!$M:$M=K1215), 0))), "") * N1215)
)
</f>
        <v/>
      </c>
      <c r="P1215" s="86"/>
      <c r="Q1215" s="82" t="str">
        <f t="array" ref="Q1215">IF(A1215="", "", (IFNA(IF(A1215="", "", INDEX(UpdateSheet!$K:$K, MATCH(1, (UpdateSheet!$G:$G=MAXIFS(UpdateSheet!$G:$G, UpdateSheet!$H:$H, G1215, UpdateSheet!$I:$I, J1215, UpdateSheet!$G:$G, "&lt;=" &amp; D1215)) * (UpdateSheet!$H:$H=G1215) *(UpdateSheet!$I:$I=J1215), 0))), "")) +
(IFNA(IF(A1215="", "", INDEX(UpdateSheet!$O:$O, MATCH(1, (UpdateSheet!$G:$G=MAXIFS(UpdateSheet!$G:$G, UpdateSheet!$M:$M, K1215,UpdateSheet!$N:$N, N1215, UpdateSheet!$G:$G, "&lt;=" &amp; D1215)) * (UpdateSheet!$M:$M=K1215) *(UpdateSheet!$N:$N=N1215), 0))), ""))
)
</f>
        <v/>
      </c>
      <c r="R1215" s="81" t="s">
        <v>97</v>
      </c>
      <c r="S1215" s="63" t="str">
        <f t="shared" si="91"/>
        <v/>
      </c>
      <c r="T1215" s="87"/>
      <c r="U1215" s="84" t="s">
        <v>97</v>
      </c>
      <c r="V1215" s="84" t="s">
        <v>97</v>
      </c>
      <c r="W1215" s="85" t="b">
        <f t="shared" si="1"/>
        <v>0</v>
      </c>
      <c r="X1215" s="63"/>
      <c r="Y1215" s="63"/>
      <c r="Z1215" s="63"/>
    </row>
    <row r="1216">
      <c r="A1216" s="75"/>
      <c r="B1216" s="94"/>
      <c r="C1216" s="75"/>
      <c r="D1216" s="76"/>
      <c r="E1216" s="75" t="s">
        <v>97</v>
      </c>
      <c r="F1216" s="75" t="s">
        <v>97</v>
      </c>
      <c r="G1216" s="77"/>
      <c r="H1216" s="77"/>
      <c r="I1216" s="80"/>
      <c r="J1216" s="77" t="s">
        <v>97</v>
      </c>
      <c r="K1216" s="79" t="s">
        <v>97</v>
      </c>
      <c r="L1216" s="79"/>
      <c r="M1216" s="80"/>
      <c r="N1216" s="79" t="s">
        <v>97</v>
      </c>
      <c r="O1216" s="81" t="str">
        <f t="array" ref="O1216">IF(A1216="", "", (IFNA(IF(A1216="", "", INDEX(UpdateSheet!$L:$L, MATCH(1, (UpdateSheet!$G:$G=MAXIFS(UpdateSheet!$G:$G, UpdateSheet!$H:$H, G1216, UpdateSheet!$G:$G, "&lt;=" &amp; D1216)) * (UpdateSheet!$H:$H=G1216), 0))), "") * J1216) +
(IFNA(IF(A1216="", "", INDEX(UpdateSheet!$P:$P, MATCH(1, (UpdateSheet!$G:$G=MAXIFS(UpdateSheet!$G:$G, UpdateSheet!$M:$M, K1216, UpdateSheet!$G:$G, "&lt;=" &amp; D1216)) * (UpdateSheet!$M:$M=K1216), 0))), "") * N1216)
)
</f>
        <v/>
      </c>
      <c r="P1216" s="86"/>
      <c r="Q1216" s="82" t="str">
        <f t="array" ref="Q1216">IF(A1216="", "", (IFNA(IF(A1216="", "", INDEX(UpdateSheet!$K:$K, MATCH(1, (UpdateSheet!$G:$G=MAXIFS(UpdateSheet!$G:$G, UpdateSheet!$H:$H, G1216, UpdateSheet!$I:$I, J1216, UpdateSheet!$G:$G, "&lt;=" &amp; D1216)) * (UpdateSheet!$H:$H=G1216) *(UpdateSheet!$I:$I=J1216), 0))), "")) +
(IFNA(IF(A1216="", "", INDEX(UpdateSheet!$O:$O, MATCH(1, (UpdateSheet!$G:$G=MAXIFS(UpdateSheet!$G:$G, UpdateSheet!$M:$M, K1216,UpdateSheet!$N:$N, N1216, UpdateSheet!$G:$G, "&lt;=" &amp; D1216)) * (UpdateSheet!$M:$M=K1216) *(UpdateSheet!$N:$N=N1216), 0))), ""))
)
</f>
        <v/>
      </c>
      <c r="R1216" s="81" t="s">
        <v>97</v>
      </c>
      <c r="S1216" s="63" t="str">
        <f t="shared" si="91"/>
        <v/>
      </c>
      <c r="T1216" s="87"/>
      <c r="U1216" s="84" t="s">
        <v>97</v>
      </c>
      <c r="V1216" s="84" t="s">
        <v>97</v>
      </c>
      <c r="W1216" s="85" t="b">
        <f t="shared" si="1"/>
        <v>0</v>
      </c>
      <c r="X1216" s="63"/>
      <c r="Y1216" s="63"/>
      <c r="Z1216" s="63"/>
    </row>
    <row r="1217">
      <c r="A1217" s="75"/>
      <c r="B1217" s="94"/>
      <c r="C1217" s="75"/>
      <c r="D1217" s="76"/>
      <c r="E1217" s="75" t="s">
        <v>97</v>
      </c>
      <c r="F1217" s="75" t="s">
        <v>97</v>
      </c>
      <c r="G1217" s="77"/>
      <c r="H1217" s="77"/>
      <c r="I1217" s="80"/>
      <c r="J1217" s="77" t="s">
        <v>97</v>
      </c>
      <c r="K1217" s="79" t="s">
        <v>97</v>
      </c>
      <c r="L1217" s="79"/>
      <c r="M1217" s="80"/>
      <c r="N1217" s="79" t="s">
        <v>97</v>
      </c>
      <c r="O1217" s="81" t="str">
        <f t="array" ref="O1217">IF(A1217="", "", (IFNA(IF(A1217="", "", INDEX(UpdateSheet!$L:$L, MATCH(1, (UpdateSheet!$G:$G=MAXIFS(UpdateSheet!$G:$G, UpdateSheet!$H:$H, G1217, UpdateSheet!$G:$G, "&lt;=" &amp; D1217)) * (UpdateSheet!$H:$H=G1217), 0))), "") * J1217) +
(IFNA(IF(A1217="", "", INDEX(UpdateSheet!$P:$P, MATCH(1, (UpdateSheet!$G:$G=MAXIFS(UpdateSheet!$G:$G, UpdateSheet!$M:$M, K1217, UpdateSheet!$G:$G, "&lt;=" &amp; D1217)) * (UpdateSheet!$M:$M=K1217), 0))), "") * N1217)
)
</f>
        <v/>
      </c>
      <c r="P1217" s="86"/>
      <c r="Q1217" s="82" t="str">
        <f t="array" ref="Q1217">IF(A1217="", "", (IFNA(IF(A1217="", "", INDEX(UpdateSheet!$K:$K, MATCH(1, (UpdateSheet!$G:$G=MAXIFS(UpdateSheet!$G:$G, UpdateSheet!$H:$H, G1217, UpdateSheet!$I:$I, J1217, UpdateSheet!$G:$G, "&lt;=" &amp; D1217)) * (UpdateSheet!$H:$H=G1217) *(UpdateSheet!$I:$I=J1217), 0))), "")) +
(IFNA(IF(A1217="", "", INDEX(UpdateSheet!$O:$O, MATCH(1, (UpdateSheet!$G:$G=MAXIFS(UpdateSheet!$G:$G, UpdateSheet!$M:$M, K1217,UpdateSheet!$N:$N, N1217, UpdateSheet!$G:$G, "&lt;=" &amp; D1217)) * (UpdateSheet!$M:$M=K1217) *(UpdateSheet!$N:$N=N1217), 0))), ""))
)
</f>
        <v/>
      </c>
      <c r="R1217" s="81" t="s">
        <v>97</v>
      </c>
      <c r="S1217" s="63" t="str">
        <f t="shared" si="91"/>
        <v/>
      </c>
      <c r="T1217" s="87"/>
      <c r="U1217" s="84" t="s">
        <v>97</v>
      </c>
      <c r="V1217" s="84" t="s">
        <v>97</v>
      </c>
      <c r="W1217" s="85" t="b">
        <f t="shared" si="1"/>
        <v>0</v>
      </c>
      <c r="X1217" s="63"/>
      <c r="Y1217" s="63"/>
      <c r="Z1217" s="63"/>
    </row>
    <row r="1218">
      <c r="A1218" s="75"/>
      <c r="B1218" s="94"/>
      <c r="C1218" s="75"/>
      <c r="D1218" s="76"/>
      <c r="E1218" s="75" t="s">
        <v>97</v>
      </c>
      <c r="F1218" s="75" t="s">
        <v>97</v>
      </c>
      <c r="G1218" s="77"/>
      <c r="H1218" s="77"/>
      <c r="I1218" s="80"/>
      <c r="J1218" s="77" t="s">
        <v>97</v>
      </c>
      <c r="K1218" s="79" t="s">
        <v>97</v>
      </c>
      <c r="L1218" s="79"/>
      <c r="M1218" s="80"/>
      <c r="N1218" s="79" t="s">
        <v>97</v>
      </c>
      <c r="O1218" s="81" t="str">
        <f t="array" ref="O1218">IF(A1218="", "", (IFNA(IF(A1218="", "", INDEX(UpdateSheet!$L:$L, MATCH(1, (UpdateSheet!$G:$G=MAXIFS(UpdateSheet!$G:$G, UpdateSheet!$H:$H, G1218, UpdateSheet!$G:$G, "&lt;=" &amp; D1218)) * (UpdateSheet!$H:$H=G1218), 0))), "") * J1218) +
(IFNA(IF(A1218="", "", INDEX(UpdateSheet!$P:$P, MATCH(1, (UpdateSheet!$G:$G=MAXIFS(UpdateSheet!$G:$G, UpdateSheet!$M:$M, K1218, UpdateSheet!$G:$G, "&lt;=" &amp; D1218)) * (UpdateSheet!$M:$M=K1218), 0))), "") * N1218)
)
</f>
        <v/>
      </c>
      <c r="P1218" s="86"/>
      <c r="Q1218" s="82" t="str">
        <f t="array" ref="Q1218">IF(A1218="", "", (IFNA(IF(A1218="", "", INDEX(UpdateSheet!$K:$K, MATCH(1, (UpdateSheet!$G:$G=MAXIFS(UpdateSheet!$G:$G, UpdateSheet!$H:$H, G1218, UpdateSheet!$I:$I, J1218, UpdateSheet!$G:$G, "&lt;=" &amp; D1218)) * (UpdateSheet!$H:$H=G1218) *(UpdateSheet!$I:$I=J1218), 0))), "")) +
(IFNA(IF(A1218="", "", INDEX(UpdateSheet!$O:$O, MATCH(1, (UpdateSheet!$G:$G=MAXIFS(UpdateSheet!$G:$G, UpdateSheet!$M:$M, K1218,UpdateSheet!$N:$N, N1218, UpdateSheet!$G:$G, "&lt;=" &amp; D1218)) * (UpdateSheet!$M:$M=K1218) *(UpdateSheet!$N:$N=N1218), 0))), ""))
)
</f>
        <v/>
      </c>
      <c r="R1218" s="81" t="s">
        <v>97</v>
      </c>
      <c r="S1218" s="63" t="str">
        <f t="shared" si="91"/>
        <v/>
      </c>
      <c r="T1218" s="87"/>
      <c r="U1218" s="84" t="s">
        <v>97</v>
      </c>
      <c r="V1218" s="84" t="s">
        <v>97</v>
      </c>
      <c r="W1218" s="85" t="b">
        <f t="shared" si="1"/>
        <v>0</v>
      </c>
      <c r="X1218" s="63"/>
      <c r="Y1218" s="63"/>
      <c r="Z1218" s="63"/>
    </row>
    <row r="1219">
      <c r="A1219" s="75"/>
      <c r="B1219" s="94"/>
      <c r="C1219" s="75"/>
      <c r="D1219" s="76"/>
      <c r="E1219" s="75" t="s">
        <v>97</v>
      </c>
      <c r="F1219" s="75" t="s">
        <v>97</v>
      </c>
      <c r="G1219" s="77"/>
      <c r="H1219" s="77"/>
      <c r="I1219" s="80"/>
      <c r="J1219" s="77" t="s">
        <v>97</v>
      </c>
      <c r="K1219" s="79" t="s">
        <v>97</v>
      </c>
      <c r="L1219" s="79"/>
      <c r="M1219" s="80"/>
      <c r="N1219" s="79" t="s">
        <v>97</v>
      </c>
      <c r="O1219" s="81" t="str">
        <f t="array" ref="O1219">IF(A1219="", "", (IFNA(IF(A1219="", "", INDEX(UpdateSheet!$L:$L, MATCH(1, (UpdateSheet!$G:$G=MAXIFS(UpdateSheet!$G:$G, UpdateSheet!$H:$H, G1219, UpdateSheet!$G:$G, "&lt;=" &amp; D1219)) * (UpdateSheet!$H:$H=G1219), 0))), "") * J1219) +
(IFNA(IF(A1219="", "", INDEX(UpdateSheet!$P:$P, MATCH(1, (UpdateSheet!$G:$G=MAXIFS(UpdateSheet!$G:$G, UpdateSheet!$M:$M, K1219, UpdateSheet!$G:$G, "&lt;=" &amp; D1219)) * (UpdateSheet!$M:$M=K1219), 0))), "") * N1219)
)
</f>
        <v/>
      </c>
      <c r="P1219" s="86"/>
      <c r="Q1219" s="82" t="str">
        <f t="array" ref="Q1219">IF(A1219="", "", (IFNA(IF(A1219="", "", INDEX(UpdateSheet!$K:$K, MATCH(1, (UpdateSheet!$G:$G=MAXIFS(UpdateSheet!$G:$G, UpdateSheet!$H:$H, G1219, UpdateSheet!$I:$I, J1219, UpdateSheet!$G:$G, "&lt;=" &amp; D1219)) * (UpdateSheet!$H:$H=G1219) *(UpdateSheet!$I:$I=J1219), 0))), "")) +
(IFNA(IF(A1219="", "", INDEX(UpdateSheet!$O:$O, MATCH(1, (UpdateSheet!$G:$G=MAXIFS(UpdateSheet!$G:$G, UpdateSheet!$M:$M, K1219,UpdateSheet!$N:$N, N1219, UpdateSheet!$G:$G, "&lt;=" &amp; D1219)) * (UpdateSheet!$M:$M=K1219) *(UpdateSheet!$N:$N=N1219), 0))), ""))
)
</f>
        <v/>
      </c>
      <c r="R1219" s="81" t="s">
        <v>97</v>
      </c>
      <c r="S1219" s="63" t="str">
        <f t="shared" si="91"/>
        <v/>
      </c>
      <c r="T1219" s="87"/>
      <c r="U1219" s="84" t="s">
        <v>97</v>
      </c>
      <c r="V1219" s="84" t="s">
        <v>97</v>
      </c>
      <c r="W1219" s="85" t="b">
        <f t="shared" si="1"/>
        <v>0</v>
      </c>
      <c r="X1219" s="63"/>
      <c r="Y1219" s="63"/>
      <c r="Z1219" s="63"/>
    </row>
    <row r="1220">
      <c r="A1220" s="75"/>
      <c r="B1220" s="94"/>
      <c r="C1220" s="75"/>
      <c r="D1220" s="76"/>
      <c r="E1220" s="75" t="s">
        <v>97</v>
      </c>
      <c r="F1220" s="75" t="s">
        <v>97</v>
      </c>
      <c r="G1220" s="77"/>
      <c r="H1220" s="77"/>
      <c r="I1220" s="80"/>
      <c r="J1220" s="77" t="s">
        <v>97</v>
      </c>
      <c r="K1220" s="79" t="s">
        <v>97</v>
      </c>
      <c r="L1220" s="79"/>
      <c r="M1220" s="80"/>
      <c r="N1220" s="79" t="s">
        <v>97</v>
      </c>
      <c r="O1220" s="81" t="str">
        <f t="array" ref="O1220">IF(A1220="", "", (IFNA(IF(A1220="", "", INDEX(UpdateSheet!$L:$L, MATCH(1, (UpdateSheet!$G:$G=MAXIFS(UpdateSheet!$G:$G, UpdateSheet!$H:$H, G1220, UpdateSheet!$G:$G, "&lt;=" &amp; D1220)) * (UpdateSheet!$H:$H=G1220), 0))), "") * J1220) +
(IFNA(IF(A1220="", "", INDEX(UpdateSheet!$P:$P, MATCH(1, (UpdateSheet!$G:$G=MAXIFS(UpdateSheet!$G:$G, UpdateSheet!$M:$M, K1220, UpdateSheet!$G:$G, "&lt;=" &amp; D1220)) * (UpdateSheet!$M:$M=K1220), 0))), "") * N1220)
)
</f>
        <v/>
      </c>
      <c r="P1220" s="86"/>
      <c r="Q1220" s="82" t="str">
        <f t="array" ref="Q1220">IF(A1220="", "", (IFNA(IF(A1220="", "", INDEX(UpdateSheet!$K:$K, MATCH(1, (UpdateSheet!$G:$G=MAXIFS(UpdateSheet!$G:$G, UpdateSheet!$H:$H, G1220, UpdateSheet!$I:$I, J1220, UpdateSheet!$G:$G, "&lt;=" &amp; D1220)) * (UpdateSheet!$H:$H=G1220) *(UpdateSheet!$I:$I=J1220), 0))), "")) +
(IFNA(IF(A1220="", "", INDEX(UpdateSheet!$O:$O, MATCH(1, (UpdateSheet!$G:$G=MAXIFS(UpdateSheet!$G:$G, UpdateSheet!$M:$M, K1220,UpdateSheet!$N:$N, N1220, UpdateSheet!$G:$G, "&lt;=" &amp; D1220)) * (UpdateSheet!$M:$M=K1220) *(UpdateSheet!$N:$N=N1220), 0))), ""))
)
</f>
        <v/>
      </c>
      <c r="R1220" s="81" t="s">
        <v>97</v>
      </c>
      <c r="S1220" s="63" t="str">
        <f t="shared" si="91"/>
        <v/>
      </c>
      <c r="T1220" s="87"/>
      <c r="U1220" s="84" t="s">
        <v>97</v>
      </c>
      <c r="V1220" s="84" t="s">
        <v>97</v>
      </c>
      <c r="W1220" s="85" t="b">
        <f t="shared" si="1"/>
        <v>0</v>
      </c>
      <c r="X1220" s="63"/>
      <c r="Y1220" s="63"/>
      <c r="Z1220" s="63"/>
    </row>
    <row r="1221">
      <c r="A1221" s="75"/>
      <c r="B1221" s="94"/>
      <c r="C1221" s="75"/>
      <c r="D1221" s="76"/>
      <c r="E1221" s="75" t="s">
        <v>97</v>
      </c>
      <c r="F1221" s="75" t="s">
        <v>97</v>
      </c>
      <c r="G1221" s="77"/>
      <c r="H1221" s="77"/>
      <c r="I1221" s="80"/>
      <c r="J1221" s="77" t="s">
        <v>97</v>
      </c>
      <c r="K1221" s="79" t="s">
        <v>97</v>
      </c>
      <c r="L1221" s="79"/>
      <c r="M1221" s="80"/>
      <c r="N1221" s="79" t="s">
        <v>97</v>
      </c>
      <c r="O1221" s="81" t="str">
        <f t="array" ref="O1221">IF(A1221="", "", (IFNA(IF(A1221="", "", INDEX(UpdateSheet!$L:$L, MATCH(1, (UpdateSheet!$G:$G=MAXIFS(UpdateSheet!$G:$G, UpdateSheet!$H:$H, G1221, UpdateSheet!$G:$G, "&lt;=" &amp; D1221)) * (UpdateSheet!$H:$H=G1221), 0))), "") * J1221) +
(IFNA(IF(A1221="", "", INDEX(UpdateSheet!$P:$P, MATCH(1, (UpdateSheet!$G:$G=MAXIFS(UpdateSheet!$G:$G, UpdateSheet!$M:$M, K1221, UpdateSheet!$G:$G, "&lt;=" &amp; D1221)) * (UpdateSheet!$M:$M=K1221), 0))), "") * N1221)
)
</f>
        <v/>
      </c>
      <c r="P1221" s="86"/>
      <c r="Q1221" s="82" t="str">
        <f t="array" ref="Q1221">IF(A1221="", "", (IFNA(IF(A1221="", "", INDEX(UpdateSheet!$K:$K, MATCH(1, (UpdateSheet!$G:$G=MAXIFS(UpdateSheet!$G:$G, UpdateSheet!$H:$H, G1221, UpdateSheet!$I:$I, J1221, UpdateSheet!$G:$G, "&lt;=" &amp; D1221)) * (UpdateSheet!$H:$H=G1221) *(UpdateSheet!$I:$I=J1221), 0))), "")) +
(IFNA(IF(A1221="", "", INDEX(UpdateSheet!$O:$O, MATCH(1, (UpdateSheet!$G:$G=MAXIFS(UpdateSheet!$G:$G, UpdateSheet!$M:$M, K1221,UpdateSheet!$N:$N, N1221, UpdateSheet!$G:$G, "&lt;=" &amp; D1221)) * (UpdateSheet!$M:$M=K1221) *(UpdateSheet!$N:$N=N1221), 0))), ""))
)
</f>
        <v/>
      </c>
      <c r="R1221" s="81" t="s">
        <v>97</v>
      </c>
      <c r="S1221" s="63" t="str">
        <f t="shared" si="91"/>
        <v/>
      </c>
      <c r="T1221" s="87"/>
      <c r="U1221" s="84" t="s">
        <v>97</v>
      </c>
      <c r="V1221" s="84" t="s">
        <v>97</v>
      </c>
      <c r="W1221" s="85" t="b">
        <f t="shared" si="1"/>
        <v>0</v>
      </c>
      <c r="X1221" s="63"/>
      <c r="Y1221" s="63"/>
      <c r="Z1221" s="63"/>
    </row>
    <row r="1222">
      <c r="A1222" s="75"/>
      <c r="B1222" s="94"/>
      <c r="C1222" s="75"/>
      <c r="D1222" s="76"/>
      <c r="E1222" s="75" t="s">
        <v>97</v>
      </c>
      <c r="F1222" s="75" t="s">
        <v>97</v>
      </c>
      <c r="G1222" s="77"/>
      <c r="H1222" s="77"/>
      <c r="I1222" s="80"/>
      <c r="J1222" s="77" t="s">
        <v>97</v>
      </c>
      <c r="K1222" s="79" t="s">
        <v>97</v>
      </c>
      <c r="L1222" s="79"/>
      <c r="M1222" s="80"/>
      <c r="N1222" s="79" t="s">
        <v>97</v>
      </c>
      <c r="O1222" s="81" t="str">
        <f t="array" ref="O1222">IF(A1222="", "", (IFNA(IF(A1222="", "", INDEX(UpdateSheet!$L:$L, MATCH(1, (UpdateSheet!$G:$G=MAXIFS(UpdateSheet!$G:$G, UpdateSheet!$H:$H, G1222, UpdateSheet!$G:$G, "&lt;=" &amp; D1222)) * (UpdateSheet!$H:$H=G1222), 0))), "") * J1222) +
(IFNA(IF(A1222="", "", INDEX(UpdateSheet!$P:$P, MATCH(1, (UpdateSheet!$G:$G=MAXIFS(UpdateSheet!$G:$G, UpdateSheet!$M:$M, K1222, UpdateSheet!$G:$G, "&lt;=" &amp; D1222)) * (UpdateSheet!$M:$M=K1222), 0))), "") * N1222)
)
</f>
        <v/>
      </c>
      <c r="P1222" s="86"/>
      <c r="Q1222" s="82" t="str">
        <f t="array" ref="Q1222">IF(A1222="", "", (IFNA(IF(A1222="", "", INDEX(UpdateSheet!$K:$K, MATCH(1, (UpdateSheet!$G:$G=MAXIFS(UpdateSheet!$G:$G, UpdateSheet!$H:$H, G1222, UpdateSheet!$I:$I, J1222, UpdateSheet!$G:$G, "&lt;=" &amp; D1222)) * (UpdateSheet!$H:$H=G1222) *(UpdateSheet!$I:$I=J1222), 0))), "")) +
(IFNA(IF(A1222="", "", INDEX(UpdateSheet!$O:$O, MATCH(1, (UpdateSheet!$G:$G=MAXIFS(UpdateSheet!$G:$G, UpdateSheet!$M:$M, K1222,UpdateSheet!$N:$N, N1222, UpdateSheet!$G:$G, "&lt;=" &amp; D1222)) * (UpdateSheet!$M:$M=K1222) *(UpdateSheet!$N:$N=N1222), 0))), ""))
)
</f>
        <v/>
      </c>
      <c r="R1222" s="81" t="s">
        <v>97</v>
      </c>
      <c r="S1222" s="63" t="str">
        <f t="shared" si="91"/>
        <v/>
      </c>
      <c r="T1222" s="87"/>
      <c r="U1222" s="84" t="s">
        <v>97</v>
      </c>
      <c r="V1222" s="84" t="s">
        <v>97</v>
      </c>
      <c r="W1222" s="85" t="b">
        <f t="shared" si="1"/>
        <v>0</v>
      </c>
      <c r="X1222" s="63"/>
      <c r="Y1222" s="63"/>
      <c r="Z1222" s="63"/>
    </row>
    <row r="1223">
      <c r="A1223" s="75"/>
      <c r="B1223" s="94"/>
      <c r="C1223" s="75"/>
      <c r="D1223" s="76"/>
      <c r="E1223" s="75" t="s">
        <v>97</v>
      </c>
      <c r="F1223" s="75" t="s">
        <v>97</v>
      </c>
      <c r="G1223" s="77"/>
      <c r="H1223" s="77"/>
      <c r="I1223" s="80"/>
      <c r="J1223" s="77" t="s">
        <v>97</v>
      </c>
      <c r="K1223" s="79" t="s">
        <v>97</v>
      </c>
      <c r="L1223" s="79"/>
      <c r="M1223" s="80"/>
      <c r="N1223" s="79" t="s">
        <v>97</v>
      </c>
      <c r="O1223" s="81" t="str">
        <f t="array" ref="O1223">IF(A1223="", "", (IFNA(IF(A1223="", "", INDEX(UpdateSheet!$L:$L, MATCH(1, (UpdateSheet!$G:$G=MAXIFS(UpdateSheet!$G:$G, UpdateSheet!$H:$H, G1223, UpdateSheet!$G:$G, "&lt;=" &amp; D1223)) * (UpdateSheet!$H:$H=G1223), 0))), "") * J1223) +
(IFNA(IF(A1223="", "", INDEX(UpdateSheet!$P:$P, MATCH(1, (UpdateSheet!$G:$G=MAXIFS(UpdateSheet!$G:$G, UpdateSheet!$M:$M, K1223, UpdateSheet!$G:$G, "&lt;=" &amp; D1223)) * (UpdateSheet!$M:$M=K1223), 0))), "") * N1223)
)
</f>
        <v/>
      </c>
      <c r="P1223" s="86"/>
      <c r="Q1223" s="82" t="str">
        <f t="array" ref="Q1223">IF(A1223="", "", (IFNA(IF(A1223="", "", INDEX(UpdateSheet!$K:$K, MATCH(1, (UpdateSheet!$G:$G=MAXIFS(UpdateSheet!$G:$G, UpdateSheet!$H:$H, G1223, UpdateSheet!$I:$I, J1223, UpdateSheet!$G:$G, "&lt;=" &amp; D1223)) * (UpdateSheet!$H:$H=G1223) *(UpdateSheet!$I:$I=J1223), 0))), "")) +
(IFNA(IF(A1223="", "", INDEX(UpdateSheet!$O:$O, MATCH(1, (UpdateSheet!$G:$G=MAXIFS(UpdateSheet!$G:$G, UpdateSheet!$M:$M, K1223,UpdateSheet!$N:$N, N1223, UpdateSheet!$G:$G, "&lt;=" &amp; D1223)) * (UpdateSheet!$M:$M=K1223) *(UpdateSheet!$N:$N=N1223), 0))), ""))
)
</f>
        <v/>
      </c>
      <c r="R1223" s="81" t="s">
        <v>97</v>
      </c>
      <c r="S1223" s="63" t="str">
        <f t="shared" si="91"/>
        <v/>
      </c>
      <c r="T1223" s="87"/>
      <c r="U1223" s="84" t="s">
        <v>97</v>
      </c>
      <c r="V1223" s="84" t="s">
        <v>97</v>
      </c>
      <c r="W1223" s="85" t="b">
        <f t="shared" si="1"/>
        <v>0</v>
      </c>
      <c r="X1223" s="63"/>
      <c r="Y1223" s="63"/>
      <c r="Z1223" s="63"/>
    </row>
    <row r="1224">
      <c r="A1224" s="75"/>
      <c r="B1224" s="94"/>
      <c r="C1224" s="75"/>
      <c r="D1224" s="76"/>
      <c r="E1224" s="75" t="s">
        <v>97</v>
      </c>
      <c r="F1224" s="75" t="s">
        <v>97</v>
      </c>
      <c r="G1224" s="77"/>
      <c r="H1224" s="77"/>
      <c r="I1224" s="80"/>
      <c r="J1224" s="77" t="s">
        <v>97</v>
      </c>
      <c r="K1224" s="79" t="s">
        <v>97</v>
      </c>
      <c r="L1224" s="79"/>
      <c r="M1224" s="80"/>
      <c r="N1224" s="79" t="s">
        <v>97</v>
      </c>
      <c r="O1224" s="81" t="str">
        <f t="array" ref="O1224">IF(A1224="", "", (IFNA(IF(A1224="", "", INDEX(UpdateSheet!$L:$L, MATCH(1, (UpdateSheet!$G:$G=MAXIFS(UpdateSheet!$G:$G, UpdateSheet!$H:$H, G1224, UpdateSheet!$G:$G, "&lt;=" &amp; D1224)) * (UpdateSheet!$H:$H=G1224), 0))), "") * J1224) +
(IFNA(IF(A1224="", "", INDEX(UpdateSheet!$P:$P, MATCH(1, (UpdateSheet!$G:$G=MAXIFS(UpdateSheet!$G:$G, UpdateSheet!$M:$M, K1224, UpdateSheet!$G:$G, "&lt;=" &amp; D1224)) * (UpdateSheet!$M:$M=K1224), 0))), "") * N1224)
)
</f>
        <v/>
      </c>
      <c r="P1224" s="86"/>
      <c r="Q1224" s="82" t="str">
        <f t="array" ref="Q1224">IF(A1224="", "", (IFNA(IF(A1224="", "", INDEX(UpdateSheet!$K:$K, MATCH(1, (UpdateSheet!$G:$G=MAXIFS(UpdateSheet!$G:$G, UpdateSheet!$H:$H, G1224, UpdateSheet!$I:$I, J1224, UpdateSheet!$G:$G, "&lt;=" &amp; D1224)) * (UpdateSheet!$H:$H=G1224) *(UpdateSheet!$I:$I=J1224), 0))), "")) +
(IFNA(IF(A1224="", "", INDEX(UpdateSheet!$O:$O, MATCH(1, (UpdateSheet!$G:$G=MAXIFS(UpdateSheet!$G:$G, UpdateSheet!$M:$M, K1224,UpdateSheet!$N:$N, N1224, UpdateSheet!$G:$G, "&lt;=" &amp; D1224)) * (UpdateSheet!$M:$M=K1224) *(UpdateSheet!$N:$N=N1224), 0))), ""))
)
</f>
        <v/>
      </c>
      <c r="R1224" s="81" t="s">
        <v>97</v>
      </c>
      <c r="S1224" s="63" t="str">
        <f t="shared" si="91"/>
        <v/>
      </c>
      <c r="T1224" s="87"/>
      <c r="U1224" s="84" t="s">
        <v>97</v>
      </c>
      <c r="V1224" s="84" t="s">
        <v>97</v>
      </c>
      <c r="W1224" s="85" t="b">
        <f t="shared" si="1"/>
        <v>0</v>
      </c>
      <c r="X1224" s="63"/>
      <c r="Y1224" s="63"/>
      <c r="Z1224" s="63"/>
    </row>
    <row r="1225">
      <c r="A1225" s="75"/>
      <c r="B1225" s="94"/>
      <c r="C1225" s="75"/>
      <c r="D1225" s="76"/>
      <c r="E1225" s="75" t="s">
        <v>97</v>
      </c>
      <c r="F1225" s="75" t="s">
        <v>97</v>
      </c>
      <c r="G1225" s="77"/>
      <c r="H1225" s="77"/>
      <c r="I1225" s="80"/>
      <c r="J1225" s="77" t="s">
        <v>97</v>
      </c>
      <c r="K1225" s="79" t="s">
        <v>97</v>
      </c>
      <c r="L1225" s="79"/>
      <c r="M1225" s="80"/>
      <c r="N1225" s="79" t="s">
        <v>97</v>
      </c>
      <c r="O1225" s="81" t="str">
        <f t="array" ref="O1225">IF(A1225="", "", (IFNA(IF(A1225="", "", INDEX(UpdateSheet!$L:$L, MATCH(1, (UpdateSheet!$G:$G=MAXIFS(UpdateSheet!$G:$G, UpdateSheet!$H:$H, G1225, UpdateSheet!$G:$G, "&lt;=" &amp; D1225)) * (UpdateSheet!$H:$H=G1225), 0))), "") * J1225) +
(IFNA(IF(A1225="", "", INDEX(UpdateSheet!$P:$P, MATCH(1, (UpdateSheet!$G:$G=MAXIFS(UpdateSheet!$G:$G, UpdateSheet!$M:$M, K1225, UpdateSheet!$G:$G, "&lt;=" &amp; D1225)) * (UpdateSheet!$M:$M=K1225), 0))), "") * N1225)
)
</f>
        <v/>
      </c>
      <c r="P1225" s="86"/>
      <c r="Q1225" s="82" t="str">
        <f t="array" ref="Q1225">IF(A1225="", "", (IFNA(IF(A1225="", "", INDEX(UpdateSheet!$K:$K, MATCH(1, (UpdateSheet!$G:$G=MAXIFS(UpdateSheet!$G:$G, UpdateSheet!$H:$H, G1225, UpdateSheet!$I:$I, J1225, UpdateSheet!$G:$G, "&lt;=" &amp; D1225)) * (UpdateSheet!$H:$H=G1225) *(UpdateSheet!$I:$I=J1225), 0))), "")) +
(IFNA(IF(A1225="", "", INDEX(UpdateSheet!$O:$O, MATCH(1, (UpdateSheet!$G:$G=MAXIFS(UpdateSheet!$G:$G, UpdateSheet!$M:$M, K1225,UpdateSheet!$N:$N, N1225, UpdateSheet!$G:$G, "&lt;=" &amp; D1225)) * (UpdateSheet!$M:$M=K1225) *(UpdateSheet!$N:$N=N1225), 0))), ""))
)
</f>
        <v/>
      </c>
      <c r="R1225" s="81" t="s">
        <v>97</v>
      </c>
      <c r="S1225" s="63" t="str">
        <f t="shared" si="91"/>
        <v/>
      </c>
      <c r="T1225" s="87"/>
      <c r="U1225" s="84" t="s">
        <v>97</v>
      </c>
      <c r="V1225" s="84" t="s">
        <v>97</v>
      </c>
      <c r="W1225" s="85" t="b">
        <f t="shared" si="1"/>
        <v>0</v>
      </c>
      <c r="X1225" s="63"/>
      <c r="Y1225" s="63"/>
      <c r="Z1225" s="63"/>
    </row>
    <row r="1226">
      <c r="A1226" s="75"/>
      <c r="B1226" s="94"/>
      <c r="C1226" s="75"/>
      <c r="D1226" s="76"/>
      <c r="E1226" s="75" t="s">
        <v>97</v>
      </c>
      <c r="F1226" s="75" t="s">
        <v>97</v>
      </c>
      <c r="G1226" s="77"/>
      <c r="H1226" s="77"/>
      <c r="I1226" s="80"/>
      <c r="J1226" s="77" t="s">
        <v>97</v>
      </c>
      <c r="K1226" s="79" t="s">
        <v>97</v>
      </c>
      <c r="L1226" s="79"/>
      <c r="M1226" s="80"/>
      <c r="N1226" s="79" t="s">
        <v>97</v>
      </c>
      <c r="O1226" s="81" t="str">
        <f t="array" ref="O1226">IF(A1226="", "", (IFNA(IF(A1226="", "", INDEX(UpdateSheet!$L:$L, MATCH(1, (UpdateSheet!$G:$G=MAXIFS(UpdateSheet!$G:$G, UpdateSheet!$H:$H, G1226, UpdateSheet!$G:$G, "&lt;=" &amp; D1226)) * (UpdateSheet!$H:$H=G1226), 0))), "") * J1226) +
(IFNA(IF(A1226="", "", INDEX(UpdateSheet!$P:$P, MATCH(1, (UpdateSheet!$G:$G=MAXIFS(UpdateSheet!$G:$G, UpdateSheet!$M:$M, K1226, UpdateSheet!$G:$G, "&lt;=" &amp; D1226)) * (UpdateSheet!$M:$M=K1226), 0))), "") * N1226)
)
</f>
        <v/>
      </c>
      <c r="P1226" s="86"/>
      <c r="Q1226" s="82" t="str">
        <f t="array" ref="Q1226">IF(A1226="", "", (IFNA(IF(A1226="", "", INDEX(UpdateSheet!$K:$K, MATCH(1, (UpdateSheet!$G:$G=MAXIFS(UpdateSheet!$G:$G, UpdateSheet!$H:$H, G1226, UpdateSheet!$I:$I, J1226, UpdateSheet!$G:$G, "&lt;=" &amp; D1226)) * (UpdateSheet!$H:$H=G1226) *(UpdateSheet!$I:$I=J1226), 0))), "")) +
(IFNA(IF(A1226="", "", INDEX(UpdateSheet!$O:$O, MATCH(1, (UpdateSheet!$G:$G=MAXIFS(UpdateSheet!$G:$G, UpdateSheet!$M:$M, K1226,UpdateSheet!$N:$N, N1226, UpdateSheet!$G:$G, "&lt;=" &amp; D1226)) * (UpdateSheet!$M:$M=K1226) *(UpdateSheet!$N:$N=N1226), 0))), ""))
)
</f>
        <v/>
      </c>
      <c r="R1226" s="81" t="s">
        <v>97</v>
      </c>
      <c r="S1226" s="63" t="str">
        <f t="shared" si="91"/>
        <v/>
      </c>
      <c r="T1226" s="87"/>
      <c r="U1226" s="84" t="s">
        <v>97</v>
      </c>
      <c r="V1226" s="84" t="s">
        <v>97</v>
      </c>
      <c r="W1226" s="85" t="b">
        <f t="shared" si="1"/>
        <v>0</v>
      </c>
      <c r="X1226" s="63"/>
      <c r="Y1226" s="63"/>
      <c r="Z1226" s="63"/>
    </row>
    <row r="1227">
      <c r="A1227" s="75"/>
      <c r="B1227" s="94"/>
      <c r="C1227" s="75"/>
      <c r="D1227" s="76"/>
      <c r="E1227" s="75" t="s">
        <v>97</v>
      </c>
      <c r="F1227" s="75" t="s">
        <v>97</v>
      </c>
      <c r="G1227" s="77"/>
      <c r="H1227" s="77"/>
      <c r="I1227" s="80"/>
      <c r="J1227" s="77" t="s">
        <v>97</v>
      </c>
      <c r="K1227" s="79" t="s">
        <v>97</v>
      </c>
      <c r="L1227" s="79"/>
      <c r="M1227" s="80"/>
      <c r="N1227" s="79" t="s">
        <v>97</v>
      </c>
      <c r="O1227" s="81" t="str">
        <f t="array" ref="O1227">IF(A1227="", "", (IFNA(IF(A1227="", "", INDEX(UpdateSheet!$L:$L, MATCH(1, (UpdateSheet!$G:$G=MAXIFS(UpdateSheet!$G:$G, UpdateSheet!$H:$H, G1227, UpdateSheet!$G:$G, "&lt;=" &amp; D1227)) * (UpdateSheet!$H:$H=G1227), 0))), "") * J1227) +
(IFNA(IF(A1227="", "", INDEX(UpdateSheet!$P:$P, MATCH(1, (UpdateSheet!$G:$G=MAXIFS(UpdateSheet!$G:$G, UpdateSheet!$M:$M, K1227, UpdateSheet!$G:$G, "&lt;=" &amp; D1227)) * (UpdateSheet!$M:$M=K1227), 0))), "") * N1227)
)
</f>
        <v/>
      </c>
      <c r="P1227" s="86"/>
      <c r="Q1227" s="82" t="str">
        <f t="array" ref="Q1227">IF(A1227="", "", (IFNA(IF(A1227="", "", INDEX(UpdateSheet!$K:$K, MATCH(1, (UpdateSheet!$G:$G=MAXIFS(UpdateSheet!$G:$G, UpdateSheet!$H:$H, G1227, UpdateSheet!$I:$I, J1227, UpdateSheet!$G:$G, "&lt;=" &amp; D1227)) * (UpdateSheet!$H:$H=G1227) *(UpdateSheet!$I:$I=J1227), 0))), "")) +
(IFNA(IF(A1227="", "", INDEX(UpdateSheet!$O:$O, MATCH(1, (UpdateSheet!$G:$G=MAXIFS(UpdateSheet!$G:$G, UpdateSheet!$M:$M, K1227,UpdateSheet!$N:$N, N1227, UpdateSheet!$G:$G, "&lt;=" &amp; D1227)) * (UpdateSheet!$M:$M=K1227) *(UpdateSheet!$N:$N=N1227), 0))), ""))
)
</f>
        <v/>
      </c>
      <c r="R1227" s="81" t="s">
        <v>97</v>
      </c>
      <c r="S1227" s="63" t="str">
        <f t="shared" si="91"/>
        <v/>
      </c>
      <c r="T1227" s="87"/>
      <c r="U1227" s="84" t="s">
        <v>97</v>
      </c>
      <c r="V1227" s="84" t="s">
        <v>97</v>
      </c>
      <c r="W1227" s="85" t="b">
        <f t="shared" si="1"/>
        <v>0</v>
      </c>
      <c r="X1227" s="63"/>
      <c r="Y1227" s="63"/>
      <c r="Z1227" s="63"/>
    </row>
    <row r="1228">
      <c r="A1228" s="75"/>
      <c r="B1228" s="94"/>
      <c r="C1228" s="75"/>
      <c r="D1228" s="76"/>
      <c r="E1228" s="75" t="s">
        <v>97</v>
      </c>
      <c r="F1228" s="75" t="s">
        <v>97</v>
      </c>
      <c r="G1228" s="77"/>
      <c r="H1228" s="77"/>
      <c r="I1228" s="80"/>
      <c r="J1228" s="77" t="s">
        <v>97</v>
      </c>
      <c r="K1228" s="79" t="s">
        <v>97</v>
      </c>
      <c r="L1228" s="79"/>
      <c r="M1228" s="80"/>
      <c r="N1228" s="79" t="s">
        <v>97</v>
      </c>
      <c r="O1228" s="81" t="str">
        <f t="array" ref="O1228">IF(A1228="", "", (IFNA(IF(A1228="", "", INDEX(UpdateSheet!$L:$L, MATCH(1, (UpdateSheet!$G:$G=MAXIFS(UpdateSheet!$G:$G, UpdateSheet!$H:$H, G1228, UpdateSheet!$G:$G, "&lt;=" &amp; D1228)) * (UpdateSheet!$H:$H=G1228), 0))), "") * J1228) +
(IFNA(IF(A1228="", "", INDEX(UpdateSheet!$P:$P, MATCH(1, (UpdateSheet!$G:$G=MAXIFS(UpdateSheet!$G:$G, UpdateSheet!$M:$M, K1228, UpdateSheet!$G:$G, "&lt;=" &amp; D1228)) * (UpdateSheet!$M:$M=K1228), 0))), "") * N1228)
)
</f>
        <v/>
      </c>
      <c r="P1228" s="86"/>
      <c r="Q1228" s="82" t="str">
        <f t="array" ref="Q1228">IF(A1228="", "", (IFNA(IF(A1228="", "", INDEX(UpdateSheet!$K:$K, MATCH(1, (UpdateSheet!$G:$G=MAXIFS(UpdateSheet!$G:$G, UpdateSheet!$H:$H, G1228, UpdateSheet!$I:$I, J1228, UpdateSheet!$G:$G, "&lt;=" &amp; D1228)) * (UpdateSheet!$H:$H=G1228) *(UpdateSheet!$I:$I=J1228), 0))), "")) +
(IFNA(IF(A1228="", "", INDEX(UpdateSheet!$O:$O, MATCH(1, (UpdateSheet!$G:$G=MAXIFS(UpdateSheet!$G:$G, UpdateSheet!$M:$M, K1228,UpdateSheet!$N:$N, N1228, UpdateSheet!$G:$G, "&lt;=" &amp; D1228)) * (UpdateSheet!$M:$M=K1228) *(UpdateSheet!$N:$N=N1228), 0))), ""))
)
</f>
        <v/>
      </c>
      <c r="R1228" s="81" t="s">
        <v>97</v>
      </c>
      <c r="S1228" s="63" t="str">
        <f t="shared" si="91"/>
        <v/>
      </c>
      <c r="T1228" s="87"/>
      <c r="U1228" s="84" t="s">
        <v>97</v>
      </c>
      <c r="V1228" s="84" t="s">
        <v>97</v>
      </c>
      <c r="W1228" s="85" t="b">
        <f t="shared" si="1"/>
        <v>0</v>
      </c>
      <c r="X1228" s="63"/>
      <c r="Y1228" s="63"/>
      <c r="Z1228" s="63"/>
    </row>
    <row r="1229">
      <c r="A1229" s="75"/>
      <c r="B1229" s="94"/>
      <c r="C1229" s="75"/>
      <c r="D1229" s="76"/>
      <c r="E1229" s="75" t="s">
        <v>97</v>
      </c>
      <c r="F1229" s="75" t="s">
        <v>97</v>
      </c>
      <c r="G1229" s="77"/>
      <c r="H1229" s="77"/>
      <c r="I1229" s="80"/>
      <c r="J1229" s="77" t="s">
        <v>97</v>
      </c>
      <c r="K1229" s="79" t="s">
        <v>97</v>
      </c>
      <c r="L1229" s="79"/>
      <c r="M1229" s="80"/>
      <c r="N1229" s="79" t="s">
        <v>97</v>
      </c>
      <c r="O1229" s="81" t="str">
        <f t="array" ref="O1229">IF(A1229="", "", (IFNA(IF(A1229="", "", INDEX(UpdateSheet!$L:$L, MATCH(1, (UpdateSheet!$G:$G=MAXIFS(UpdateSheet!$G:$G, UpdateSheet!$H:$H, G1229, UpdateSheet!$G:$G, "&lt;=" &amp; D1229)) * (UpdateSheet!$H:$H=G1229), 0))), "") * J1229) +
(IFNA(IF(A1229="", "", INDEX(UpdateSheet!$P:$P, MATCH(1, (UpdateSheet!$G:$G=MAXIFS(UpdateSheet!$G:$G, UpdateSheet!$M:$M, K1229, UpdateSheet!$G:$G, "&lt;=" &amp; D1229)) * (UpdateSheet!$M:$M=K1229), 0))), "") * N1229)
)
</f>
        <v/>
      </c>
      <c r="P1229" s="86"/>
      <c r="Q1229" s="82" t="str">
        <f t="array" ref="Q1229">IF(A1229="", "", (IFNA(IF(A1229="", "", INDEX(UpdateSheet!$K:$K, MATCH(1, (UpdateSheet!$G:$G=MAXIFS(UpdateSheet!$G:$G, UpdateSheet!$H:$H, G1229, UpdateSheet!$I:$I, J1229, UpdateSheet!$G:$G, "&lt;=" &amp; D1229)) * (UpdateSheet!$H:$H=G1229) *(UpdateSheet!$I:$I=J1229), 0))), "")) +
(IFNA(IF(A1229="", "", INDEX(UpdateSheet!$O:$O, MATCH(1, (UpdateSheet!$G:$G=MAXIFS(UpdateSheet!$G:$G, UpdateSheet!$M:$M, K1229,UpdateSheet!$N:$N, N1229, UpdateSheet!$G:$G, "&lt;=" &amp; D1229)) * (UpdateSheet!$M:$M=K1229) *(UpdateSheet!$N:$N=N1229), 0))), ""))
)
</f>
        <v/>
      </c>
      <c r="R1229" s="81" t="s">
        <v>97</v>
      </c>
      <c r="S1229" s="63" t="str">
        <f t="shared" si="91"/>
        <v/>
      </c>
      <c r="T1229" s="87"/>
      <c r="U1229" s="84" t="s">
        <v>97</v>
      </c>
      <c r="V1229" s="84" t="s">
        <v>97</v>
      </c>
      <c r="W1229" s="85" t="b">
        <f t="shared" si="1"/>
        <v>0</v>
      </c>
      <c r="X1229" s="63"/>
      <c r="Y1229" s="63"/>
      <c r="Z1229" s="63"/>
    </row>
    <row r="1230">
      <c r="A1230" s="75"/>
      <c r="B1230" s="94"/>
      <c r="C1230" s="75"/>
      <c r="D1230" s="76"/>
      <c r="E1230" s="75" t="s">
        <v>97</v>
      </c>
      <c r="F1230" s="75" t="s">
        <v>97</v>
      </c>
      <c r="G1230" s="77"/>
      <c r="H1230" s="77"/>
      <c r="I1230" s="80"/>
      <c r="J1230" s="77" t="s">
        <v>97</v>
      </c>
      <c r="K1230" s="79" t="s">
        <v>97</v>
      </c>
      <c r="L1230" s="79"/>
      <c r="M1230" s="80"/>
      <c r="N1230" s="79" t="s">
        <v>97</v>
      </c>
      <c r="O1230" s="81" t="str">
        <f t="array" ref="O1230">IF(A1230="", "", (IFNA(IF(A1230="", "", INDEX(UpdateSheet!$L:$L, MATCH(1, (UpdateSheet!$G:$G=MAXIFS(UpdateSheet!$G:$G, UpdateSheet!$H:$H, G1230, UpdateSheet!$G:$G, "&lt;=" &amp; D1230)) * (UpdateSheet!$H:$H=G1230), 0))), "") * J1230) +
(IFNA(IF(A1230="", "", INDEX(UpdateSheet!$P:$P, MATCH(1, (UpdateSheet!$G:$G=MAXIFS(UpdateSheet!$G:$G, UpdateSheet!$M:$M, K1230, UpdateSheet!$G:$G, "&lt;=" &amp; D1230)) * (UpdateSheet!$M:$M=K1230), 0))), "") * N1230)
)
</f>
        <v/>
      </c>
      <c r="P1230" s="86"/>
      <c r="Q1230" s="82" t="str">
        <f t="array" ref="Q1230">IF(A1230="", "", (IFNA(IF(A1230="", "", INDEX(UpdateSheet!$K:$K, MATCH(1, (UpdateSheet!$G:$G=MAXIFS(UpdateSheet!$G:$G, UpdateSheet!$H:$H, G1230, UpdateSheet!$I:$I, J1230, UpdateSheet!$G:$G, "&lt;=" &amp; D1230)) * (UpdateSheet!$H:$H=G1230) *(UpdateSheet!$I:$I=J1230), 0))), "")) +
(IFNA(IF(A1230="", "", INDEX(UpdateSheet!$O:$O, MATCH(1, (UpdateSheet!$G:$G=MAXIFS(UpdateSheet!$G:$G, UpdateSheet!$M:$M, K1230,UpdateSheet!$N:$N, N1230, UpdateSheet!$G:$G, "&lt;=" &amp; D1230)) * (UpdateSheet!$M:$M=K1230) *(UpdateSheet!$N:$N=N1230), 0))), ""))
)
</f>
        <v/>
      </c>
      <c r="R1230" s="81" t="s">
        <v>97</v>
      </c>
      <c r="S1230" s="63" t="str">
        <f t="shared" si="91"/>
        <v/>
      </c>
      <c r="T1230" s="87"/>
      <c r="U1230" s="84" t="s">
        <v>97</v>
      </c>
      <c r="V1230" s="84" t="s">
        <v>97</v>
      </c>
      <c r="W1230" s="85" t="b">
        <f t="shared" si="1"/>
        <v>0</v>
      </c>
      <c r="X1230" s="63"/>
      <c r="Y1230" s="63"/>
      <c r="Z1230" s="63"/>
    </row>
    <row r="1231">
      <c r="A1231" s="75"/>
      <c r="B1231" s="94"/>
      <c r="C1231" s="75"/>
      <c r="D1231" s="76"/>
      <c r="E1231" s="75" t="s">
        <v>97</v>
      </c>
      <c r="F1231" s="75" t="s">
        <v>97</v>
      </c>
      <c r="G1231" s="77"/>
      <c r="H1231" s="77"/>
      <c r="I1231" s="80"/>
      <c r="J1231" s="77" t="s">
        <v>97</v>
      </c>
      <c r="K1231" s="79" t="s">
        <v>97</v>
      </c>
      <c r="L1231" s="79"/>
      <c r="M1231" s="80"/>
      <c r="N1231" s="79" t="s">
        <v>97</v>
      </c>
      <c r="O1231" s="81" t="str">
        <f t="array" ref="O1231">IF(A1231="", "", (IFNA(IF(A1231="", "", INDEX(UpdateSheet!$L:$L, MATCH(1, (UpdateSheet!$G:$G=MAXIFS(UpdateSheet!$G:$G, UpdateSheet!$H:$H, G1231, UpdateSheet!$G:$G, "&lt;=" &amp; D1231)) * (UpdateSheet!$H:$H=G1231), 0))), "") * J1231) +
(IFNA(IF(A1231="", "", INDEX(UpdateSheet!$P:$P, MATCH(1, (UpdateSheet!$G:$G=MAXIFS(UpdateSheet!$G:$G, UpdateSheet!$M:$M, K1231, UpdateSheet!$G:$G, "&lt;=" &amp; D1231)) * (UpdateSheet!$M:$M=K1231), 0))), "") * N1231)
)
</f>
        <v/>
      </c>
      <c r="P1231" s="86"/>
      <c r="Q1231" s="82" t="str">
        <f t="array" ref="Q1231">IF(A1231="", "", (IFNA(IF(A1231="", "", INDEX(UpdateSheet!$K:$K, MATCH(1, (UpdateSheet!$G:$G=MAXIFS(UpdateSheet!$G:$G, UpdateSheet!$H:$H, G1231, UpdateSheet!$I:$I, J1231, UpdateSheet!$G:$G, "&lt;=" &amp; D1231)) * (UpdateSheet!$H:$H=G1231) *(UpdateSheet!$I:$I=J1231), 0))), "")) +
(IFNA(IF(A1231="", "", INDEX(UpdateSheet!$O:$O, MATCH(1, (UpdateSheet!$G:$G=MAXIFS(UpdateSheet!$G:$G, UpdateSheet!$M:$M, K1231,UpdateSheet!$N:$N, N1231, UpdateSheet!$G:$G, "&lt;=" &amp; D1231)) * (UpdateSheet!$M:$M=K1231) *(UpdateSheet!$N:$N=N1231), 0))), ""))
)
</f>
        <v/>
      </c>
      <c r="R1231" s="81" t="s">
        <v>97</v>
      </c>
      <c r="S1231" s="63" t="str">
        <f t="shared" si="91"/>
        <v/>
      </c>
      <c r="T1231" s="87"/>
      <c r="U1231" s="84" t="s">
        <v>97</v>
      </c>
      <c r="V1231" s="84" t="s">
        <v>97</v>
      </c>
      <c r="W1231" s="85" t="b">
        <f t="shared" si="1"/>
        <v>0</v>
      </c>
      <c r="X1231" s="63"/>
      <c r="Y1231" s="63"/>
      <c r="Z1231" s="63"/>
    </row>
    <row r="1232">
      <c r="A1232" s="75"/>
      <c r="B1232" s="94"/>
      <c r="C1232" s="75"/>
      <c r="D1232" s="76"/>
      <c r="E1232" s="75" t="s">
        <v>97</v>
      </c>
      <c r="F1232" s="75" t="s">
        <v>97</v>
      </c>
      <c r="G1232" s="77"/>
      <c r="H1232" s="77"/>
      <c r="I1232" s="80"/>
      <c r="J1232" s="77" t="s">
        <v>97</v>
      </c>
      <c r="K1232" s="79" t="s">
        <v>97</v>
      </c>
      <c r="L1232" s="79"/>
      <c r="M1232" s="80"/>
      <c r="N1232" s="79" t="s">
        <v>97</v>
      </c>
      <c r="O1232" s="81" t="str">
        <f t="array" ref="O1232">IF(A1232="", "", (IFNA(IF(A1232="", "", INDEX(UpdateSheet!$L:$L, MATCH(1, (UpdateSheet!$G:$G=MAXIFS(UpdateSheet!$G:$G, UpdateSheet!$H:$H, G1232, UpdateSheet!$G:$G, "&lt;=" &amp; D1232)) * (UpdateSheet!$H:$H=G1232), 0))), "") * J1232) +
(IFNA(IF(A1232="", "", INDEX(UpdateSheet!$P:$P, MATCH(1, (UpdateSheet!$G:$G=MAXIFS(UpdateSheet!$G:$G, UpdateSheet!$M:$M, K1232, UpdateSheet!$G:$G, "&lt;=" &amp; D1232)) * (UpdateSheet!$M:$M=K1232), 0))), "") * N1232)
)
</f>
        <v/>
      </c>
      <c r="P1232" s="86"/>
      <c r="Q1232" s="82" t="str">
        <f t="array" ref="Q1232">IF(A1232="", "", (IFNA(IF(A1232="", "", INDEX(UpdateSheet!$K:$K, MATCH(1, (UpdateSheet!$G:$G=MAXIFS(UpdateSheet!$G:$G, UpdateSheet!$H:$H, G1232, UpdateSheet!$I:$I, J1232, UpdateSheet!$G:$G, "&lt;=" &amp; D1232)) * (UpdateSheet!$H:$H=G1232) *(UpdateSheet!$I:$I=J1232), 0))), "")) +
(IFNA(IF(A1232="", "", INDEX(UpdateSheet!$O:$O, MATCH(1, (UpdateSheet!$G:$G=MAXIFS(UpdateSheet!$G:$G, UpdateSheet!$M:$M, K1232,UpdateSheet!$N:$N, N1232, UpdateSheet!$G:$G, "&lt;=" &amp; D1232)) * (UpdateSheet!$M:$M=K1232) *(UpdateSheet!$N:$N=N1232), 0))), ""))
)
</f>
        <v/>
      </c>
      <c r="R1232" s="81" t="s">
        <v>97</v>
      </c>
      <c r="S1232" s="63" t="str">
        <f t="shared" si="91"/>
        <v/>
      </c>
      <c r="T1232" s="87"/>
      <c r="U1232" s="84" t="s">
        <v>97</v>
      </c>
      <c r="V1232" s="84" t="s">
        <v>97</v>
      </c>
      <c r="W1232" s="85" t="b">
        <f t="shared" si="1"/>
        <v>0</v>
      </c>
      <c r="X1232" s="63"/>
      <c r="Y1232" s="63"/>
      <c r="Z1232" s="63"/>
    </row>
    <row r="1233">
      <c r="A1233" s="75"/>
      <c r="B1233" s="94"/>
      <c r="C1233" s="75"/>
      <c r="D1233" s="76"/>
      <c r="E1233" s="75" t="s">
        <v>97</v>
      </c>
      <c r="F1233" s="75" t="s">
        <v>97</v>
      </c>
      <c r="G1233" s="77"/>
      <c r="H1233" s="77"/>
      <c r="I1233" s="80"/>
      <c r="J1233" s="77" t="s">
        <v>97</v>
      </c>
      <c r="K1233" s="79" t="s">
        <v>97</v>
      </c>
      <c r="L1233" s="79"/>
      <c r="M1233" s="80"/>
      <c r="N1233" s="79" t="s">
        <v>97</v>
      </c>
      <c r="O1233" s="81" t="str">
        <f t="array" ref="O1233">IF(A1233="", "", (IFNA(IF(A1233="", "", INDEX(UpdateSheet!$L:$L, MATCH(1, (UpdateSheet!$G:$G=MAXIFS(UpdateSheet!$G:$G, UpdateSheet!$H:$H, G1233, UpdateSheet!$G:$G, "&lt;=" &amp; D1233)) * (UpdateSheet!$H:$H=G1233), 0))), "") * J1233) +
(IFNA(IF(A1233="", "", INDEX(UpdateSheet!$P:$P, MATCH(1, (UpdateSheet!$G:$G=MAXIFS(UpdateSheet!$G:$G, UpdateSheet!$M:$M, K1233, UpdateSheet!$G:$G, "&lt;=" &amp; D1233)) * (UpdateSheet!$M:$M=K1233), 0))), "") * N1233)
)
</f>
        <v/>
      </c>
      <c r="P1233" s="86"/>
      <c r="Q1233" s="82" t="str">
        <f t="array" ref="Q1233">IF(A1233="", "", (IFNA(IF(A1233="", "", INDEX(UpdateSheet!$K:$K, MATCH(1, (UpdateSheet!$G:$G=MAXIFS(UpdateSheet!$G:$G, UpdateSheet!$H:$H, G1233, UpdateSheet!$I:$I, J1233, UpdateSheet!$G:$G, "&lt;=" &amp; D1233)) * (UpdateSheet!$H:$H=G1233) *(UpdateSheet!$I:$I=J1233), 0))), "")) +
(IFNA(IF(A1233="", "", INDEX(UpdateSheet!$O:$O, MATCH(1, (UpdateSheet!$G:$G=MAXIFS(UpdateSheet!$G:$G, UpdateSheet!$M:$M, K1233,UpdateSheet!$N:$N, N1233, UpdateSheet!$G:$G, "&lt;=" &amp; D1233)) * (UpdateSheet!$M:$M=K1233) *(UpdateSheet!$N:$N=N1233), 0))), ""))
)
</f>
        <v/>
      </c>
      <c r="R1233" s="81" t="s">
        <v>97</v>
      </c>
      <c r="S1233" s="63" t="str">
        <f t="shared" si="91"/>
        <v/>
      </c>
      <c r="T1233" s="87"/>
      <c r="U1233" s="84" t="s">
        <v>97</v>
      </c>
      <c r="V1233" s="84" t="s">
        <v>97</v>
      </c>
      <c r="W1233" s="85" t="b">
        <f t="shared" si="1"/>
        <v>0</v>
      </c>
      <c r="X1233" s="63"/>
      <c r="Y1233" s="63"/>
      <c r="Z1233" s="63"/>
    </row>
    <row r="1234">
      <c r="A1234" s="75"/>
      <c r="B1234" s="94"/>
      <c r="C1234" s="75"/>
      <c r="D1234" s="76"/>
      <c r="E1234" s="75" t="s">
        <v>97</v>
      </c>
      <c r="F1234" s="75" t="s">
        <v>97</v>
      </c>
      <c r="G1234" s="77"/>
      <c r="H1234" s="77"/>
      <c r="I1234" s="80"/>
      <c r="J1234" s="77" t="s">
        <v>97</v>
      </c>
      <c r="K1234" s="79" t="s">
        <v>97</v>
      </c>
      <c r="L1234" s="79"/>
      <c r="M1234" s="80"/>
      <c r="N1234" s="79" t="s">
        <v>97</v>
      </c>
      <c r="O1234" s="81" t="str">
        <f t="array" ref="O1234">IF(A1234="", "", (IFNA(IF(A1234="", "", INDEX(UpdateSheet!$L:$L, MATCH(1, (UpdateSheet!$G:$G=MAXIFS(UpdateSheet!$G:$G, UpdateSheet!$H:$H, G1234, UpdateSheet!$G:$G, "&lt;=" &amp; D1234)) * (UpdateSheet!$H:$H=G1234), 0))), "") * J1234) +
(IFNA(IF(A1234="", "", INDEX(UpdateSheet!$P:$P, MATCH(1, (UpdateSheet!$G:$G=MAXIFS(UpdateSheet!$G:$G, UpdateSheet!$M:$M, K1234, UpdateSheet!$G:$G, "&lt;=" &amp; D1234)) * (UpdateSheet!$M:$M=K1234), 0))), "") * N1234)
)
</f>
        <v/>
      </c>
      <c r="P1234" s="86"/>
      <c r="Q1234" s="82" t="str">
        <f t="array" ref="Q1234">IF(A1234="", "", (IFNA(IF(A1234="", "", INDEX(UpdateSheet!$K:$K, MATCH(1, (UpdateSheet!$G:$G=MAXIFS(UpdateSheet!$G:$G, UpdateSheet!$H:$H, G1234, UpdateSheet!$I:$I, J1234, UpdateSheet!$G:$G, "&lt;=" &amp; D1234)) * (UpdateSheet!$H:$H=G1234) *(UpdateSheet!$I:$I=J1234), 0))), "")) +
(IFNA(IF(A1234="", "", INDEX(UpdateSheet!$O:$O, MATCH(1, (UpdateSheet!$G:$G=MAXIFS(UpdateSheet!$G:$G, UpdateSheet!$M:$M, K1234,UpdateSheet!$N:$N, N1234, UpdateSheet!$G:$G, "&lt;=" &amp; D1234)) * (UpdateSheet!$M:$M=K1234) *(UpdateSheet!$N:$N=N1234), 0))), ""))
)
</f>
        <v/>
      </c>
      <c r="R1234" s="81" t="s">
        <v>97</v>
      </c>
      <c r="S1234" s="63" t="str">
        <f t="shared" si="91"/>
        <v/>
      </c>
      <c r="T1234" s="87"/>
      <c r="U1234" s="84" t="s">
        <v>97</v>
      </c>
      <c r="V1234" s="84" t="s">
        <v>97</v>
      </c>
      <c r="W1234" s="85" t="b">
        <f t="shared" si="1"/>
        <v>0</v>
      </c>
      <c r="X1234" s="63"/>
      <c r="Y1234" s="63"/>
      <c r="Z1234" s="63"/>
    </row>
    <row r="1235">
      <c r="A1235" s="75"/>
      <c r="B1235" s="94"/>
      <c r="C1235" s="75"/>
      <c r="D1235" s="76"/>
      <c r="E1235" s="75" t="s">
        <v>97</v>
      </c>
      <c r="F1235" s="75" t="s">
        <v>97</v>
      </c>
      <c r="G1235" s="77"/>
      <c r="H1235" s="77"/>
      <c r="I1235" s="80"/>
      <c r="J1235" s="77" t="s">
        <v>97</v>
      </c>
      <c r="K1235" s="79" t="s">
        <v>97</v>
      </c>
      <c r="L1235" s="79"/>
      <c r="M1235" s="80"/>
      <c r="N1235" s="79" t="s">
        <v>97</v>
      </c>
      <c r="O1235" s="81" t="str">
        <f t="array" ref="O1235">IF(A1235="", "", (IFNA(IF(A1235="", "", INDEX(UpdateSheet!$L:$L, MATCH(1, (UpdateSheet!$G:$G=MAXIFS(UpdateSheet!$G:$G, UpdateSheet!$H:$H, G1235, UpdateSheet!$G:$G, "&lt;=" &amp; D1235)) * (UpdateSheet!$H:$H=G1235), 0))), "") * J1235) +
(IFNA(IF(A1235="", "", INDEX(UpdateSheet!$P:$P, MATCH(1, (UpdateSheet!$G:$G=MAXIFS(UpdateSheet!$G:$G, UpdateSheet!$M:$M, K1235, UpdateSheet!$G:$G, "&lt;=" &amp; D1235)) * (UpdateSheet!$M:$M=K1235), 0))), "") * N1235)
)
</f>
        <v/>
      </c>
      <c r="P1235" s="86"/>
      <c r="Q1235" s="82" t="str">
        <f t="array" ref="Q1235">IF(A1235="", "", (IFNA(IF(A1235="", "", INDEX(UpdateSheet!$K:$K, MATCH(1, (UpdateSheet!$G:$G=MAXIFS(UpdateSheet!$G:$G, UpdateSheet!$H:$H, G1235, UpdateSheet!$I:$I, J1235, UpdateSheet!$G:$G, "&lt;=" &amp; D1235)) * (UpdateSheet!$H:$H=G1235) *(UpdateSheet!$I:$I=J1235), 0))), "")) +
(IFNA(IF(A1235="", "", INDEX(UpdateSheet!$O:$O, MATCH(1, (UpdateSheet!$G:$G=MAXIFS(UpdateSheet!$G:$G, UpdateSheet!$M:$M, K1235,UpdateSheet!$N:$N, N1235, UpdateSheet!$G:$G, "&lt;=" &amp; D1235)) * (UpdateSheet!$M:$M=K1235) *(UpdateSheet!$N:$N=N1235), 0))), ""))
)
</f>
        <v/>
      </c>
      <c r="R1235" s="81" t="s">
        <v>97</v>
      </c>
      <c r="S1235" s="63" t="str">
        <f t="shared" si="91"/>
        <v/>
      </c>
      <c r="T1235" s="87"/>
      <c r="U1235" s="84" t="s">
        <v>97</v>
      </c>
      <c r="V1235" s="84" t="s">
        <v>97</v>
      </c>
      <c r="W1235" s="85" t="b">
        <f t="shared" si="1"/>
        <v>0</v>
      </c>
      <c r="X1235" s="63"/>
      <c r="Y1235" s="63"/>
      <c r="Z1235" s="63"/>
    </row>
    <row r="1236">
      <c r="A1236" s="75"/>
      <c r="B1236" s="94"/>
      <c r="C1236" s="75"/>
      <c r="D1236" s="76"/>
      <c r="E1236" s="75" t="s">
        <v>97</v>
      </c>
      <c r="F1236" s="75" t="s">
        <v>97</v>
      </c>
      <c r="G1236" s="77"/>
      <c r="H1236" s="77"/>
      <c r="I1236" s="80"/>
      <c r="J1236" s="77" t="s">
        <v>97</v>
      </c>
      <c r="K1236" s="79" t="s">
        <v>97</v>
      </c>
      <c r="L1236" s="79"/>
      <c r="M1236" s="80"/>
      <c r="N1236" s="79" t="s">
        <v>97</v>
      </c>
      <c r="O1236" s="81" t="str">
        <f t="array" ref="O1236">IF(A1236="", "", (IFNA(IF(A1236="", "", INDEX(UpdateSheet!$L:$L, MATCH(1, (UpdateSheet!$G:$G=MAXIFS(UpdateSheet!$G:$G, UpdateSheet!$H:$H, G1236, UpdateSheet!$G:$G, "&lt;=" &amp; D1236)) * (UpdateSheet!$H:$H=G1236), 0))), "") * J1236) +
(IFNA(IF(A1236="", "", INDEX(UpdateSheet!$P:$P, MATCH(1, (UpdateSheet!$G:$G=MAXIFS(UpdateSheet!$G:$G, UpdateSheet!$M:$M, K1236, UpdateSheet!$G:$G, "&lt;=" &amp; D1236)) * (UpdateSheet!$M:$M=K1236), 0))), "") * N1236)
)
</f>
        <v/>
      </c>
      <c r="P1236" s="86"/>
      <c r="Q1236" s="82" t="str">
        <f t="array" ref="Q1236">IF(A1236="", "", (IFNA(IF(A1236="", "", INDEX(UpdateSheet!$K:$K, MATCH(1, (UpdateSheet!$G:$G=MAXIFS(UpdateSheet!$G:$G, UpdateSheet!$H:$H, G1236, UpdateSheet!$I:$I, J1236, UpdateSheet!$G:$G, "&lt;=" &amp; D1236)) * (UpdateSheet!$H:$H=G1236) *(UpdateSheet!$I:$I=J1236), 0))), "")) +
(IFNA(IF(A1236="", "", INDEX(UpdateSheet!$O:$O, MATCH(1, (UpdateSheet!$G:$G=MAXIFS(UpdateSheet!$G:$G, UpdateSheet!$M:$M, K1236,UpdateSheet!$N:$N, N1236, UpdateSheet!$G:$G, "&lt;=" &amp; D1236)) * (UpdateSheet!$M:$M=K1236) *(UpdateSheet!$N:$N=N1236), 0))), ""))
)
</f>
        <v/>
      </c>
      <c r="R1236" s="81" t="s">
        <v>97</v>
      </c>
      <c r="S1236" s="63" t="str">
        <f t="shared" si="91"/>
        <v/>
      </c>
      <c r="T1236" s="87"/>
      <c r="U1236" s="84" t="s">
        <v>97</v>
      </c>
      <c r="V1236" s="84" t="s">
        <v>97</v>
      </c>
      <c r="W1236" s="85" t="b">
        <f t="shared" si="1"/>
        <v>0</v>
      </c>
      <c r="X1236" s="63"/>
      <c r="Y1236" s="63"/>
      <c r="Z1236" s="63"/>
    </row>
    <row r="1237">
      <c r="A1237" s="75"/>
      <c r="B1237" s="94"/>
      <c r="C1237" s="75"/>
      <c r="D1237" s="76"/>
      <c r="E1237" s="75" t="s">
        <v>97</v>
      </c>
      <c r="F1237" s="75" t="s">
        <v>97</v>
      </c>
      <c r="G1237" s="77"/>
      <c r="H1237" s="77"/>
      <c r="I1237" s="80"/>
      <c r="J1237" s="77" t="s">
        <v>97</v>
      </c>
      <c r="K1237" s="79" t="s">
        <v>97</v>
      </c>
      <c r="L1237" s="79"/>
      <c r="M1237" s="80"/>
      <c r="N1237" s="79" t="s">
        <v>97</v>
      </c>
      <c r="O1237" s="81" t="str">
        <f t="array" ref="O1237">IF(A1237="", "", (IFNA(IF(A1237="", "", INDEX(UpdateSheet!$L:$L, MATCH(1, (UpdateSheet!$G:$G=MAXIFS(UpdateSheet!$G:$G, UpdateSheet!$H:$H, G1237, UpdateSheet!$G:$G, "&lt;=" &amp; D1237)) * (UpdateSheet!$H:$H=G1237), 0))), "") * J1237) +
(IFNA(IF(A1237="", "", INDEX(UpdateSheet!$P:$P, MATCH(1, (UpdateSheet!$G:$G=MAXIFS(UpdateSheet!$G:$G, UpdateSheet!$M:$M, K1237, UpdateSheet!$G:$G, "&lt;=" &amp; D1237)) * (UpdateSheet!$M:$M=K1237), 0))), "") * N1237)
)
</f>
        <v/>
      </c>
      <c r="P1237" s="86"/>
      <c r="Q1237" s="82" t="str">
        <f t="array" ref="Q1237">IF(A1237="", "", (IFNA(IF(A1237="", "", INDEX(UpdateSheet!$K:$K, MATCH(1, (UpdateSheet!$G:$G=MAXIFS(UpdateSheet!$G:$G, UpdateSheet!$H:$H, G1237, UpdateSheet!$I:$I, J1237, UpdateSheet!$G:$G, "&lt;=" &amp; D1237)) * (UpdateSheet!$H:$H=G1237) *(UpdateSheet!$I:$I=J1237), 0))), "")) +
(IFNA(IF(A1237="", "", INDEX(UpdateSheet!$O:$O, MATCH(1, (UpdateSheet!$G:$G=MAXIFS(UpdateSheet!$G:$G, UpdateSheet!$M:$M, K1237,UpdateSheet!$N:$N, N1237, UpdateSheet!$G:$G, "&lt;=" &amp; D1237)) * (UpdateSheet!$M:$M=K1237) *(UpdateSheet!$N:$N=N1237), 0))), ""))
)
</f>
        <v/>
      </c>
      <c r="R1237" s="81" t="s">
        <v>97</v>
      </c>
      <c r="S1237" s="63" t="str">
        <f t="shared" si="91"/>
        <v/>
      </c>
      <c r="T1237" s="87"/>
      <c r="U1237" s="84" t="s">
        <v>97</v>
      </c>
      <c r="V1237" s="84" t="s">
        <v>97</v>
      </c>
      <c r="W1237" s="85" t="b">
        <f t="shared" si="1"/>
        <v>0</v>
      </c>
      <c r="X1237" s="63"/>
      <c r="Y1237" s="63"/>
      <c r="Z1237" s="63"/>
    </row>
    <row r="1238">
      <c r="A1238" s="75"/>
      <c r="B1238" s="94"/>
      <c r="C1238" s="75"/>
      <c r="D1238" s="76"/>
      <c r="E1238" s="75" t="s">
        <v>97</v>
      </c>
      <c r="F1238" s="75" t="s">
        <v>97</v>
      </c>
      <c r="G1238" s="77"/>
      <c r="H1238" s="77"/>
      <c r="I1238" s="80"/>
      <c r="J1238" s="77" t="s">
        <v>97</v>
      </c>
      <c r="K1238" s="79" t="s">
        <v>97</v>
      </c>
      <c r="L1238" s="79"/>
      <c r="M1238" s="80"/>
      <c r="N1238" s="79" t="s">
        <v>97</v>
      </c>
      <c r="O1238" s="81" t="str">
        <f t="array" ref="O1238">IF(A1238="", "", (IFNA(IF(A1238="", "", INDEX(UpdateSheet!$L:$L, MATCH(1, (UpdateSheet!$G:$G=MAXIFS(UpdateSheet!$G:$G, UpdateSheet!$H:$H, G1238, UpdateSheet!$G:$G, "&lt;=" &amp; D1238)) * (UpdateSheet!$H:$H=G1238), 0))), "") * J1238) +
(IFNA(IF(A1238="", "", INDEX(UpdateSheet!$P:$P, MATCH(1, (UpdateSheet!$G:$G=MAXIFS(UpdateSheet!$G:$G, UpdateSheet!$M:$M, K1238, UpdateSheet!$G:$G, "&lt;=" &amp; D1238)) * (UpdateSheet!$M:$M=K1238), 0))), "") * N1238)
)
</f>
        <v/>
      </c>
      <c r="P1238" s="86"/>
      <c r="Q1238" s="82" t="str">
        <f t="array" ref="Q1238">IF(A1238="", "", (IFNA(IF(A1238="", "", INDEX(UpdateSheet!$K:$K, MATCH(1, (UpdateSheet!$G:$G=MAXIFS(UpdateSheet!$G:$G, UpdateSheet!$H:$H, G1238, UpdateSheet!$I:$I, J1238, UpdateSheet!$G:$G, "&lt;=" &amp; D1238)) * (UpdateSheet!$H:$H=G1238) *(UpdateSheet!$I:$I=J1238), 0))), "")) +
(IFNA(IF(A1238="", "", INDEX(UpdateSheet!$O:$O, MATCH(1, (UpdateSheet!$G:$G=MAXIFS(UpdateSheet!$G:$G, UpdateSheet!$M:$M, K1238,UpdateSheet!$N:$N, N1238, UpdateSheet!$G:$G, "&lt;=" &amp; D1238)) * (UpdateSheet!$M:$M=K1238) *(UpdateSheet!$N:$N=N1238), 0))), ""))
)
</f>
        <v/>
      </c>
      <c r="R1238" s="81" t="s">
        <v>97</v>
      </c>
      <c r="S1238" s="63" t="str">
        <f t="shared" si="91"/>
        <v/>
      </c>
      <c r="T1238" s="87"/>
      <c r="U1238" s="84" t="s">
        <v>97</v>
      </c>
      <c r="V1238" s="84" t="s">
        <v>97</v>
      </c>
      <c r="W1238" s="85" t="b">
        <f t="shared" si="1"/>
        <v>0</v>
      </c>
      <c r="X1238" s="63"/>
      <c r="Y1238" s="63"/>
      <c r="Z1238" s="63"/>
    </row>
    <row r="1239">
      <c r="A1239" s="75"/>
      <c r="B1239" s="94"/>
      <c r="C1239" s="75"/>
      <c r="D1239" s="76"/>
      <c r="E1239" s="75" t="s">
        <v>97</v>
      </c>
      <c r="F1239" s="75" t="s">
        <v>97</v>
      </c>
      <c r="G1239" s="77"/>
      <c r="H1239" s="77"/>
      <c r="I1239" s="80"/>
      <c r="J1239" s="77" t="s">
        <v>97</v>
      </c>
      <c r="K1239" s="79" t="s">
        <v>97</v>
      </c>
      <c r="L1239" s="79"/>
      <c r="M1239" s="80"/>
      <c r="N1239" s="79" t="s">
        <v>97</v>
      </c>
      <c r="O1239" s="81" t="str">
        <f t="array" ref="O1239">IF(A1239="", "", (IFNA(IF(A1239="", "", INDEX(UpdateSheet!$L:$L, MATCH(1, (UpdateSheet!$G:$G=MAXIFS(UpdateSheet!$G:$G, UpdateSheet!$H:$H, G1239, UpdateSheet!$G:$G, "&lt;=" &amp; D1239)) * (UpdateSheet!$H:$H=G1239), 0))), "") * J1239) +
(IFNA(IF(A1239="", "", INDEX(UpdateSheet!$P:$P, MATCH(1, (UpdateSheet!$G:$G=MAXIFS(UpdateSheet!$G:$G, UpdateSheet!$M:$M, K1239, UpdateSheet!$G:$G, "&lt;=" &amp; D1239)) * (UpdateSheet!$M:$M=K1239), 0))), "") * N1239)
)
</f>
        <v/>
      </c>
      <c r="P1239" s="86"/>
      <c r="Q1239" s="82" t="str">
        <f t="array" ref="Q1239">IF(A1239="", "", (IFNA(IF(A1239="", "", INDEX(UpdateSheet!$K:$K, MATCH(1, (UpdateSheet!$G:$G=MAXIFS(UpdateSheet!$G:$G, UpdateSheet!$H:$H, G1239, UpdateSheet!$I:$I, J1239, UpdateSheet!$G:$G, "&lt;=" &amp; D1239)) * (UpdateSheet!$H:$H=G1239) *(UpdateSheet!$I:$I=J1239), 0))), "")) +
(IFNA(IF(A1239="", "", INDEX(UpdateSheet!$O:$O, MATCH(1, (UpdateSheet!$G:$G=MAXIFS(UpdateSheet!$G:$G, UpdateSheet!$M:$M, K1239,UpdateSheet!$N:$N, N1239, UpdateSheet!$G:$G, "&lt;=" &amp; D1239)) * (UpdateSheet!$M:$M=K1239) *(UpdateSheet!$N:$N=N1239), 0))), ""))
)
</f>
        <v/>
      </c>
      <c r="R1239" s="81" t="s">
        <v>97</v>
      </c>
      <c r="S1239" s="63" t="str">
        <f t="shared" si="91"/>
        <v/>
      </c>
      <c r="T1239" s="87"/>
      <c r="U1239" s="84" t="s">
        <v>97</v>
      </c>
      <c r="V1239" s="84" t="s">
        <v>97</v>
      </c>
      <c r="W1239" s="85" t="b">
        <f t="shared" si="1"/>
        <v>0</v>
      </c>
      <c r="X1239" s="63"/>
      <c r="Y1239" s="63"/>
      <c r="Z1239" s="63"/>
    </row>
    <row r="1240">
      <c r="A1240" s="75"/>
      <c r="B1240" s="94"/>
      <c r="C1240" s="75"/>
      <c r="D1240" s="76"/>
      <c r="E1240" s="75" t="s">
        <v>97</v>
      </c>
      <c r="F1240" s="75" t="s">
        <v>97</v>
      </c>
      <c r="G1240" s="77"/>
      <c r="H1240" s="77"/>
      <c r="I1240" s="80"/>
      <c r="J1240" s="77" t="s">
        <v>97</v>
      </c>
      <c r="K1240" s="79" t="s">
        <v>97</v>
      </c>
      <c r="L1240" s="79"/>
      <c r="M1240" s="80"/>
      <c r="N1240" s="79" t="s">
        <v>97</v>
      </c>
      <c r="O1240" s="81" t="str">
        <f t="array" ref="O1240">IF(A1240="", "", (IFNA(IF(A1240="", "", INDEX(UpdateSheet!$L:$L, MATCH(1, (UpdateSheet!$G:$G=MAXIFS(UpdateSheet!$G:$G, UpdateSheet!$H:$H, G1240, UpdateSheet!$G:$G, "&lt;=" &amp; D1240)) * (UpdateSheet!$H:$H=G1240), 0))), "") * J1240) +
(IFNA(IF(A1240="", "", INDEX(UpdateSheet!$P:$P, MATCH(1, (UpdateSheet!$G:$G=MAXIFS(UpdateSheet!$G:$G, UpdateSheet!$M:$M, K1240, UpdateSheet!$G:$G, "&lt;=" &amp; D1240)) * (UpdateSheet!$M:$M=K1240), 0))), "") * N1240)
)
</f>
        <v/>
      </c>
      <c r="P1240" s="86"/>
      <c r="Q1240" s="82" t="str">
        <f t="array" ref="Q1240">IF(A1240="", "", (IFNA(IF(A1240="", "", INDEX(UpdateSheet!$K:$K, MATCH(1, (UpdateSheet!$G:$G=MAXIFS(UpdateSheet!$G:$G, UpdateSheet!$H:$H, G1240, UpdateSheet!$I:$I, J1240, UpdateSheet!$G:$G, "&lt;=" &amp; D1240)) * (UpdateSheet!$H:$H=G1240) *(UpdateSheet!$I:$I=J1240), 0))), "")) +
(IFNA(IF(A1240="", "", INDEX(UpdateSheet!$O:$O, MATCH(1, (UpdateSheet!$G:$G=MAXIFS(UpdateSheet!$G:$G, UpdateSheet!$M:$M, K1240,UpdateSheet!$N:$N, N1240, UpdateSheet!$G:$G, "&lt;=" &amp; D1240)) * (UpdateSheet!$M:$M=K1240) *(UpdateSheet!$N:$N=N1240), 0))), ""))
)
</f>
        <v/>
      </c>
      <c r="R1240" s="81" t="s">
        <v>97</v>
      </c>
      <c r="S1240" s="63" t="str">
        <f t="shared" si="91"/>
        <v/>
      </c>
      <c r="T1240" s="87"/>
      <c r="U1240" s="84" t="s">
        <v>97</v>
      </c>
      <c r="V1240" s="84" t="s">
        <v>97</v>
      </c>
      <c r="W1240" s="85" t="b">
        <f t="shared" si="1"/>
        <v>0</v>
      </c>
      <c r="X1240" s="63"/>
      <c r="Y1240" s="63"/>
      <c r="Z1240" s="63"/>
    </row>
    <row r="1241">
      <c r="A1241" s="75"/>
      <c r="B1241" s="94"/>
      <c r="C1241" s="75"/>
      <c r="D1241" s="76"/>
      <c r="E1241" s="75" t="s">
        <v>97</v>
      </c>
      <c r="F1241" s="75" t="s">
        <v>97</v>
      </c>
      <c r="G1241" s="77"/>
      <c r="H1241" s="77"/>
      <c r="I1241" s="80"/>
      <c r="J1241" s="77" t="s">
        <v>97</v>
      </c>
      <c r="K1241" s="79" t="s">
        <v>97</v>
      </c>
      <c r="L1241" s="79"/>
      <c r="M1241" s="80"/>
      <c r="N1241" s="79" t="s">
        <v>97</v>
      </c>
      <c r="O1241" s="81" t="str">
        <f t="array" ref="O1241">IF(A1241="", "", (IFNA(IF(A1241="", "", INDEX(UpdateSheet!$L:$L, MATCH(1, (UpdateSheet!$G:$G=MAXIFS(UpdateSheet!$G:$G, UpdateSheet!$H:$H, G1241, UpdateSheet!$G:$G, "&lt;=" &amp; D1241)) * (UpdateSheet!$H:$H=G1241), 0))), "") * J1241) +
(IFNA(IF(A1241="", "", INDEX(UpdateSheet!$P:$P, MATCH(1, (UpdateSheet!$G:$G=MAXIFS(UpdateSheet!$G:$G, UpdateSheet!$M:$M, K1241, UpdateSheet!$G:$G, "&lt;=" &amp; D1241)) * (UpdateSheet!$M:$M=K1241), 0))), "") * N1241)
)
</f>
        <v/>
      </c>
      <c r="P1241" s="86"/>
      <c r="Q1241" s="82" t="str">
        <f t="array" ref="Q1241">IF(A1241="", "", (IFNA(IF(A1241="", "", INDEX(UpdateSheet!$K:$K, MATCH(1, (UpdateSheet!$G:$G=MAXIFS(UpdateSheet!$G:$G, UpdateSheet!$H:$H, G1241, UpdateSheet!$I:$I, J1241, UpdateSheet!$G:$G, "&lt;=" &amp; D1241)) * (UpdateSheet!$H:$H=G1241) *(UpdateSheet!$I:$I=J1241), 0))), "")) +
(IFNA(IF(A1241="", "", INDEX(UpdateSheet!$O:$O, MATCH(1, (UpdateSheet!$G:$G=MAXIFS(UpdateSheet!$G:$G, UpdateSheet!$M:$M, K1241,UpdateSheet!$N:$N, N1241, UpdateSheet!$G:$G, "&lt;=" &amp; D1241)) * (UpdateSheet!$M:$M=K1241) *(UpdateSheet!$N:$N=N1241), 0))), ""))
)
</f>
        <v/>
      </c>
      <c r="R1241" s="81" t="s">
        <v>97</v>
      </c>
      <c r="S1241" s="63" t="str">
        <f t="shared" si="91"/>
        <v/>
      </c>
      <c r="T1241" s="87"/>
      <c r="U1241" s="84" t="s">
        <v>97</v>
      </c>
      <c r="V1241" s="84" t="s">
        <v>97</v>
      </c>
      <c r="W1241" s="85" t="b">
        <f t="shared" si="1"/>
        <v>0</v>
      </c>
      <c r="X1241" s="63"/>
      <c r="Y1241" s="63"/>
      <c r="Z1241" s="63"/>
    </row>
    <row r="1242">
      <c r="A1242" s="75"/>
      <c r="B1242" s="94"/>
      <c r="C1242" s="75"/>
      <c r="D1242" s="76"/>
      <c r="E1242" s="75" t="s">
        <v>97</v>
      </c>
      <c r="F1242" s="75" t="s">
        <v>97</v>
      </c>
      <c r="G1242" s="77"/>
      <c r="H1242" s="77"/>
      <c r="I1242" s="80"/>
      <c r="J1242" s="77" t="s">
        <v>97</v>
      </c>
      <c r="K1242" s="79" t="s">
        <v>97</v>
      </c>
      <c r="L1242" s="79"/>
      <c r="M1242" s="80"/>
      <c r="N1242" s="79" t="s">
        <v>97</v>
      </c>
      <c r="O1242" s="81" t="str">
        <f t="array" ref="O1242">IF(A1242="", "", (IFNA(IF(A1242="", "", INDEX(UpdateSheet!$L:$L, MATCH(1, (UpdateSheet!$G:$G=MAXIFS(UpdateSheet!$G:$G, UpdateSheet!$H:$H, G1242, UpdateSheet!$G:$G, "&lt;=" &amp; D1242)) * (UpdateSheet!$H:$H=G1242), 0))), "") * J1242) +
(IFNA(IF(A1242="", "", INDEX(UpdateSheet!$P:$P, MATCH(1, (UpdateSheet!$G:$G=MAXIFS(UpdateSheet!$G:$G, UpdateSheet!$M:$M, K1242, UpdateSheet!$G:$G, "&lt;=" &amp; D1242)) * (UpdateSheet!$M:$M=K1242), 0))), "") * N1242)
)
</f>
        <v/>
      </c>
      <c r="P1242" s="86"/>
      <c r="Q1242" s="82" t="str">
        <f t="array" ref="Q1242">IF(A1242="", "", (IFNA(IF(A1242="", "", INDEX(UpdateSheet!$K:$K, MATCH(1, (UpdateSheet!$G:$G=MAXIFS(UpdateSheet!$G:$G, UpdateSheet!$H:$H, G1242, UpdateSheet!$I:$I, J1242, UpdateSheet!$G:$G, "&lt;=" &amp; D1242)) * (UpdateSheet!$H:$H=G1242) *(UpdateSheet!$I:$I=J1242), 0))), "")) +
(IFNA(IF(A1242="", "", INDEX(UpdateSheet!$O:$O, MATCH(1, (UpdateSheet!$G:$G=MAXIFS(UpdateSheet!$G:$G, UpdateSheet!$M:$M, K1242,UpdateSheet!$N:$N, N1242, UpdateSheet!$G:$G, "&lt;=" &amp; D1242)) * (UpdateSheet!$M:$M=K1242) *(UpdateSheet!$N:$N=N1242), 0))), ""))
)
</f>
        <v/>
      </c>
      <c r="R1242" s="81" t="s">
        <v>97</v>
      </c>
      <c r="S1242" s="63" t="str">
        <f t="shared" si="91"/>
        <v/>
      </c>
      <c r="T1242" s="87"/>
      <c r="U1242" s="84" t="s">
        <v>97</v>
      </c>
      <c r="V1242" s="84" t="s">
        <v>97</v>
      </c>
      <c r="W1242" s="85" t="b">
        <f t="shared" si="1"/>
        <v>0</v>
      </c>
      <c r="X1242" s="63"/>
      <c r="Y1242" s="63"/>
      <c r="Z1242" s="63"/>
    </row>
    <row r="1243">
      <c r="A1243" s="75"/>
      <c r="B1243" s="94"/>
      <c r="C1243" s="75"/>
      <c r="D1243" s="76"/>
      <c r="E1243" s="75" t="s">
        <v>97</v>
      </c>
      <c r="F1243" s="75" t="s">
        <v>97</v>
      </c>
      <c r="G1243" s="77"/>
      <c r="H1243" s="77"/>
      <c r="I1243" s="80"/>
      <c r="J1243" s="77" t="s">
        <v>97</v>
      </c>
      <c r="K1243" s="79" t="s">
        <v>97</v>
      </c>
      <c r="L1243" s="79"/>
      <c r="M1243" s="80"/>
      <c r="N1243" s="79" t="s">
        <v>97</v>
      </c>
      <c r="O1243" s="81" t="str">
        <f t="array" ref="O1243">IF(A1243="", "", (IFNA(IF(A1243="", "", INDEX(UpdateSheet!$L:$L, MATCH(1, (UpdateSheet!$G:$G=MAXIFS(UpdateSheet!$G:$G, UpdateSheet!$H:$H, G1243, UpdateSheet!$G:$G, "&lt;=" &amp; D1243)) * (UpdateSheet!$H:$H=G1243), 0))), "") * J1243) +
(IFNA(IF(A1243="", "", INDEX(UpdateSheet!$P:$P, MATCH(1, (UpdateSheet!$G:$G=MAXIFS(UpdateSheet!$G:$G, UpdateSheet!$M:$M, K1243, UpdateSheet!$G:$G, "&lt;=" &amp; D1243)) * (UpdateSheet!$M:$M=K1243), 0))), "") * N1243)
)
</f>
        <v/>
      </c>
      <c r="P1243" s="86"/>
      <c r="Q1243" s="82" t="str">
        <f t="array" ref="Q1243">IF(A1243="", "", (IFNA(IF(A1243="", "", INDEX(UpdateSheet!$K:$K, MATCH(1, (UpdateSheet!$G:$G=MAXIFS(UpdateSheet!$G:$G, UpdateSheet!$H:$H, G1243, UpdateSheet!$I:$I, J1243, UpdateSheet!$G:$G, "&lt;=" &amp; D1243)) * (UpdateSheet!$H:$H=G1243) *(UpdateSheet!$I:$I=J1243), 0))), "")) +
(IFNA(IF(A1243="", "", INDEX(UpdateSheet!$O:$O, MATCH(1, (UpdateSheet!$G:$G=MAXIFS(UpdateSheet!$G:$G, UpdateSheet!$M:$M, K1243,UpdateSheet!$N:$N, N1243, UpdateSheet!$G:$G, "&lt;=" &amp; D1243)) * (UpdateSheet!$M:$M=K1243) *(UpdateSheet!$N:$N=N1243), 0))), ""))
)
</f>
        <v/>
      </c>
      <c r="R1243" s="81" t="s">
        <v>97</v>
      </c>
      <c r="S1243" s="63" t="str">
        <f t="shared" si="91"/>
        <v/>
      </c>
      <c r="T1243" s="87"/>
      <c r="U1243" s="84" t="s">
        <v>97</v>
      </c>
      <c r="V1243" s="84" t="s">
        <v>97</v>
      </c>
      <c r="W1243" s="85" t="b">
        <f t="shared" si="1"/>
        <v>0</v>
      </c>
      <c r="X1243" s="63"/>
      <c r="Y1243" s="63"/>
      <c r="Z1243" s="63"/>
    </row>
    <row r="1244">
      <c r="A1244" s="75"/>
      <c r="B1244" s="94"/>
      <c r="C1244" s="75"/>
      <c r="D1244" s="76"/>
      <c r="E1244" s="75" t="s">
        <v>97</v>
      </c>
      <c r="F1244" s="75" t="s">
        <v>97</v>
      </c>
      <c r="G1244" s="77"/>
      <c r="H1244" s="77"/>
      <c r="I1244" s="80"/>
      <c r="J1244" s="77" t="s">
        <v>97</v>
      </c>
      <c r="K1244" s="79" t="s">
        <v>97</v>
      </c>
      <c r="L1244" s="79"/>
      <c r="M1244" s="80"/>
      <c r="N1244" s="79" t="s">
        <v>97</v>
      </c>
      <c r="O1244" s="81" t="str">
        <f t="array" ref="O1244">IF(A1244="", "", (IFNA(IF(A1244="", "", INDEX(UpdateSheet!$L:$L, MATCH(1, (UpdateSheet!$G:$G=MAXIFS(UpdateSheet!$G:$G, UpdateSheet!$H:$H, G1244, UpdateSheet!$G:$G, "&lt;=" &amp; D1244)) * (UpdateSheet!$H:$H=G1244), 0))), "") * J1244) +
(IFNA(IF(A1244="", "", INDEX(UpdateSheet!$P:$P, MATCH(1, (UpdateSheet!$G:$G=MAXIFS(UpdateSheet!$G:$G, UpdateSheet!$M:$M, K1244, UpdateSheet!$G:$G, "&lt;=" &amp; D1244)) * (UpdateSheet!$M:$M=K1244), 0))), "") * N1244)
)
</f>
        <v/>
      </c>
      <c r="P1244" s="86"/>
      <c r="Q1244" s="82" t="str">
        <f t="array" ref="Q1244">IF(A1244="", "", (IFNA(IF(A1244="", "", INDEX(UpdateSheet!$K:$K, MATCH(1, (UpdateSheet!$G:$G=MAXIFS(UpdateSheet!$G:$G, UpdateSheet!$H:$H, G1244, UpdateSheet!$I:$I, J1244, UpdateSheet!$G:$G, "&lt;=" &amp; D1244)) * (UpdateSheet!$H:$H=G1244) *(UpdateSheet!$I:$I=J1244), 0))), "")) +
(IFNA(IF(A1244="", "", INDEX(UpdateSheet!$O:$O, MATCH(1, (UpdateSheet!$G:$G=MAXIFS(UpdateSheet!$G:$G, UpdateSheet!$M:$M, K1244,UpdateSheet!$N:$N, N1244, UpdateSheet!$G:$G, "&lt;=" &amp; D1244)) * (UpdateSheet!$M:$M=K1244) *(UpdateSheet!$N:$N=N1244), 0))), ""))
)
</f>
        <v/>
      </c>
      <c r="R1244" s="81" t="s">
        <v>97</v>
      </c>
      <c r="S1244" s="63" t="str">
        <f t="shared" si="91"/>
        <v/>
      </c>
      <c r="T1244" s="87"/>
      <c r="U1244" s="84" t="s">
        <v>97</v>
      </c>
      <c r="V1244" s="84" t="s">
        <v>97</v>
      </c>
      <c r="W1244" s="85" t="b">
        <f t="shared" si="1"/>
        <v>0</v>
      </c>
      <c r="X1244" s="63"/>
      <c r="Y1244" s="63"/>
      <c r="Z1244" s="63"/>
    </row>
    <row r="1245">
      <c r="A1245" s="75"/>
      <c r="B1245" s="94"/>
      <c r="C1245" s="75"/>
      <c r="D1245" s="76"/>
      <c r="E1245" s="75" t="s">
        <v>97</v>
      </c>
      <c r="F1245" s="75" t="s">
        <v>97</v>
      </c>
      <c r="G1245" s="77"/>
      <c r="H1245" s="77"/>
      <c r="I1245" s="80"/>
      <c r="J1245" s="77" t="s">
        <v>97</v>
      </c>
      <c r="K1245" s="79" t="s">
        <v>97</v>
      </c>
      <c r="L1245" s="79"/>
      <c r="M1245" s="80"/>
      <c r="N1245" s="79" t="s">
        <v>97</v>
      </c>
      <c r="O1245" s="81" t="str">
        <f t="array" ref="O1245">IF(A1245="", "", (IFNA(IF(A1245="", "", INDEX(UpdateSheet!$L:$L, MATCH(1, (UpdateSheet!$G:$G=MAXIFS(UpdateSheet!$G:$G, UpdateSheet!$H:$H, G1245, UpdateSheet!$G:$G, "&lt;=" &amp; D1245)) * (UpdateSheet!$H:$H=G1245), 0))), "") * J1245) +
(IFNA(IF(A1245="", "", INDEX(UpdateSheet!$P:$P, MATCH(1, (UpdateSheet!$G:$G=MAXIFS(UpdateSheet!$G:$G, UpdateSheet!$M:$M, K1245, UpdateSheet!$G:$G, "&lt;=" &amp; D1245)) * (UpdateSheet!$M:$M=K1245), 0))), "") * N1245)
)
</f>
        <v/>
      </c>
      <c r="P1245" s="86"/>
      <c r="Q1245" s="82" t="str">
        <f t="array" ref="Q1245">IF(A1245="", "", (IFNA(IF(A1245="", "", INDEX(UpdateSheet!$K:$K, MATCH(1, (UpdateSheet!$G:$G=MAXIFS(UpdateSheet!$G:$G, UpdateSheet!$H:$H, G1245, UpdateSheet!$I:$I, J1245, UpdateSheet!$G:$G, "&lt;=" &amp; D1245)) * (UpdateSheet!$H:$H=G1245) *(UpdateSheet!$I:$I=J1245), 0))), "")) +
(IFNA(IF(A1245="", "", INDEX(UpdateSheet!$O:$O, MATCH(1, (UpdateSheet!$G:$G=MAXIFS(UpdateSheet!$G:$G, UpdateSheet!$M:$M, K1245,UpdateSheet!$N:$N, N1245, UpdateSheet!$G:$G, "&lt;=" &amp; D1245)) * (UpdateSheet!$M:$M=K1245) *(UpdateSheet!$N:$N=N1245), 0))), ""))
)
</f>
        <v/>
      </c>
      <c r="R1245" s="81" t="s">
        <v>97</v>
      </c>
      <c r="S1245" s="63" t="str">
        <f t="shared" si="91"/>
        <v/>
      </c>
      <c r="T1245" s="87"/>
      <c r="U1245" s="84" t="s">
        <v>97</v>
      </c>
      <c r="V1245" s="84" t="s">
        <v>97</v>
      </c>
      <c r="W1245" s="85" t="b">
        <f t="shared" si="1"/>
        <v>0</v>
      </c>
      <c r="X1245" s="63"/>
      <c r="Y1245" s="63"/>
      <c r="Z1245" s="63"/>
    </row>
    <row r="1246">
      <c r="A1246" s="75"/>
      <c r="B1246" s="94"/>
      <c r="C1246" s="75"/>
      <c r="D1246" s="76"/>
      <c r="E1246" s="75" t="s">
        <v>97</v>
      </c>
      <c r="F1246" s="75" t="s">
        <v>97</v>
      </c>
      <c r="G1246" s="77"/>
      <c r="H1246" s="77"/>
      <c r="I1246" s="80"/>
      <c r="J1246" s="77" t="s">
        <v>97</v>
      </c>
      <c r="K1246" s="79" t="s">
        <v>97</v>
      </c>
      <c r="L1246" s="79"/>
      <c r="M1246" s="80"/>
      <c r="N1246" s="79" t="s">
        <v>97</v>
      </c>
      <c r="O1246" s="81" t="str">
        <f t="array" ref="O1246">IF(A1246="", "", (IFNA(IF(A1246="", "", INDEX(UpdateSheet!$L:$L, MATCH(1, (UpdateSheet!$G:$G=MAXIFS(UpdateSheet!$G:$G, UpdateSheet!$H:$H, G1246, UpdateSheet!$G:$G, "&lt;=" &amp; D1246)) * (UpdateSheet!$H:$H=G1246), 0))), "") * J1246) +
(IFNA(IF(A1246="", "", INDEX(UpdateSheet!$P:$P, MATCH(1, (UpdateSheet!$G:$G=MAXIFS(UpdateSheet!$G:$G, UpdateSheet!$M:$M, K1246, UpdateSheet!$G:$G, "&lt;=" &amp; D1246)) * (UpdateSheet!$M:$M=K1246), 0))), "") * N1246)
)
</f>
        <v/>
      </c>
      <c r="P1246" s="86"/>
      <c r="Q1246" s="82" t="str">
        <f t="array" ref="Q1246">IF(A1246="", "", (IFNA(IF(A1246="", "", INDEX(UpdateSheet!$K:$K, MATCH(1, (UpdateSheet!$G:$G=MAXIFS(UpdateSheet!$G:$G, UpdateSheet!$H:$H, G1246, UpdateSheet!$I:$I, J1246, UpdateSheet!$G:$G, "&lt;=" &amp; D1246)) * (UpdateSheet!$H:$H=G1246) *(UpdateSheet!$I:$I=J1246), 0))), "")) +
(IFNA(IF(A1246="", "", INDEX(UpdateSheet!$O:$O, MATCH(1, (UpdateSheet!$G:$G=MAXIFS(UpdateSheet!$G:$G, UpdateSheet!$M:$M, K1246,UpdateSheet!$N:$N, N1246, UpdateSheet!$G:$G, "&lt;=" &amp; D1246)) * (UpdateSheet!$M:$M=K1246) *(UpdateSheet!$N:$N=N1246), 0))), ""))
)
</f>
        <v/>
      </c>
      <c r="R1246" s="81" t="s">
        <v>97</v>
      </c>
      <c r="S1246" s="63" t="str">
        <f t="shared" si="91"/>
        <v/>
      </c>
      <c r="T1246" s="87"/>
      <c r="U1246" s="84" t="s">
        <v>97</v>
      </c>
      <c r="V1246" s="84" t="s">
        <v>97</v>
      </c>
      <c r="W1246" s="85" t="b">
        <f t="shared" si="1"/>
        <v>0</v>
      </c>
      <c r="X1246" s="63"/>
      <c r="Y1246" s="63"/>
      <c r="Z1246" s="63"/>
    </row>
    <row r="1247">
      <c r="A1247" s="75"/>
      <c r="B1247" s="94"/>
      <c r="C1247" s="75"/>
      <c r="D1247" s="76"/>
      <c r="E1247" s="75" t="s">
        <v>97</v>
      </c>
      <c r="F1247" s="75" t="s">
        <v>97</v>
      </c>
      <c r="G1247" s="77"/>
      <c r="H1247" s="77"/>
      <c r="I1247" s="80"/>
      <c r="J1247" s="77" t="s">
        <v>97</v>
      </c>
      <c r="K1247" s="79" t="s">
        <v>97</v>
      </c>
      <c r="L1247" s="79"/>
      <c r="M1247" s="80"/>
      <c r="N1247" s="79" t="s">
        <v>97</v>
      </c>
      <c r="O1247" s="81" t="str">
        <f t="array" ref="O1247">IF(A1247="", "", (IFNA(IF(A1247="", "", INDEX(UpdateSheet!$L:$L, MATCH(1, (UpdateSheet!$G:$G=MAXIFS(UpdateSheet!$G:$G, UpdateSheet!$H:$H, G1247, UpdateSheet!$G:$G, "&lt;=" &amp; D1247)) * (UpdateSheet!$H:$H=G1247), 0))), "") * J1247) +
(IFNA(IF(A1247="", "", INDEX(UpdateSheet!$P:$P, MATCH(1, (UpdateSheet!$G:$G=MAXIFS(UpdateSheet!$G:$G, UpdateSheet!$M:$M, K1247, UpdateSheet!$G:$G, "&lt;=" &amp; D1247)) * (UpdateSheet!$M:$M=K1247), 0))), "") * N1247)
)
</f>
        <v/>
      </c>
      <c r="P1247" s="86"/>
      <c r="Q1247" s="82" t="str">
        <f t="array" ref="Q1247">IF(A1247="", "", (IFNA(IF(A1247="", "", INDEX(UpdateSheet!$K:$K, MATCH(1, (UpdateSheet!$G:$G=MAXIFS(UpdateSheet!$G:$G, UpdateSheet!$H:$H, G1247, UpdateSheet!$I:$I, J1247, UpdateSheet!$G:$G, "&lt;=" &amp; D1247)) * (UpdateSheet!$H:$H=G1247) *(UpdateSheet!$I:$I=J1247), 0))), "")) +
(IFNA(IF(A1247="", "", INDEX(UpdateSheet!$O:$O, MATCH(1, (UpdateSheet!$G:$G=MAXIFS(UpdateSheet!$G:$G, UpdateSheet!$M:$M, K1247,UpdateSheet!$N:$N, N1247, UpdateSheet!$G:$G, "&lt;=" &amp; D1247)) * (UpdateSheet!$M:$M=K1247) *(UpdateSheet!$N:$N=N1247), 0))), ""))
)
</f>
        <v/>
      </c>
      <c r="R1247" s="81" t="s">
        <v>97</v>
      </c>
      <c r="S1247" s="63" t="str">
        <f t="shared" si="91"/>
        <v/>
      </c>
      <c r="T1247" s="87"/>
      <c r="U1247" s="84" t="s">
        <v>97</v>
      </c>
      <c r="V1247" s="84" t="s">
        <v>97</v>
      </c>
      <c r="W1247" s="85" t="b">
        <f t="shared" si="1"/>
        <v>0</v>
      </c>
      <c r="X1247" s="63"/>
      <c r="Y1247" s="63"/>
      <c r="Z1247" s="63"/>
    </row>
    <row r="1248">
      <c r="A1248" s="75"/>
      <c r="B1248" s="94"/>
      <c r="C1248" s="75"/>
      <c r="D1248" s="76"/>
      <c r="E1248" s="75" t="s">
        <v>97</v>
      </c>
      <c r="F1248" s="75" t="s">
        <v>97</v>
      </c>
      <c r="G1248" s="77"/>
      <c r="H1248" s="77"/>
      <c r="I1248" s="80"/>
      <c r="J1248" s="77" t="s">
        <v>97</v>
      </c>
      <c r="K1248" s="79" t="s">
        <v>97</v>
      </c>
      <c r="L1248" s="79"/>
      <c r="M1248" s="80"/>
      <c r="N1248" s="79" t="s">
        <v>97</v>
      </c>
      <c r="O1248" s="81" t="str">
        <f t="array" ref="O1248">IF(A1248="", "", (IFNA(IF(A1248="", "", INDEX(UpdateSheet!$L:$L, MATCH(1, (UpdateSheet!$G:$G=MAXIFS(UpdateSheet!$G:$G, UpdateSheet!$H:$H, G1248, UpdateSheet!$G:$G, "&lt;=" &amp; D1248)) * (UpdateSheet!$H:$H=G1248), 0))), "") * J1248) +
(IFNA(IF(A1248="", "", INDEX(UpdateSheet!$P:$P, MATCH(1, (UpdateSheet!$G:$G=MAXIFS(UpdateSheet!$G:$G, UpdateSheet!$M:$M, K1248, UpdateSheet!$G:$G, "&lt;=" &amp; D1248)) * (UpdateSheet!$M:$M=K1248), 0))), "") * N1248)
)
</f>
        <v/>
      </c>
      <c r="P1248" s="86"/>
      <c r="Q1248" s="82" t="str">
        <f t="array" ref="Q1248">IF(A1248="", "", (IFNA(IF(A1248="", "", INDEX(UpdateSheet!$K:$K, MATCH(1, (UpdateSheet!$G:$G=MAXIFS(UpdateSheet!$G:$G, UpdateSheet!$H:$H, G1248, UpdateSheet!$I:$I, J1248, UpdateSheet!$G:$G, "&lt;=" &amp; D1248)) * (UpdateSheet!$H:$H=G1248) *(UpdateSheet!$I:$I=J1248), 0))), "")) +
(IFNA(IF(A1248="", "", INDEX(UpdateSheet!$O:$O, MATCH(1, (UpdateSheet!$G:$G=MAXIFS(UpdateSheet!$G:$G, UpdateSheet!$M:$M, K1248,UpdateSheet!$N:$N, N1248, UpdateSheet!$G:$G, "&lt;=" &amp; D1248)) * (UpdateSheet!$M:$M=K1248) *(UpdateSheet!$N:$N=N1248), 0))), ""))
)
</f>
        <v/>
      </c>
      <c r="R1248" s="81" t="s">
        <v>97</v>
      </c>
      <c r="S1248" s="63" t="str">
        <f t="shared" si="91"/>
        <v/>
      </c>
      <c r="T1248" s="87"/>
      <c r="U1248" s="84" t="s">
        <v>97</v>
      </c>
      <c r="V1248" s="84" t="s">
        <v>97</v>
      </c>
      <c r="W1248" s="85" t="b">
        <f t="shared" si="1"/>
        <v>0</v>
      </c>
      <c r="X1248" s="63"/>
      <c r="Y1248" s="63"/>
      <c r="Z1248" s="63"/>
    </row>
    <row r="1249">
      <c r="A1249" s="75"/>
      <c r="B1249" s="94"/>
      <c r="C1249" s="75"/>
      <c r="D1249" s="76"/>
      <c r="E1249" s="75" t="s">
        <v>97</v>
      </c>
      <c r="F1249" s="75" t="s">
        <v>97</v>
      </c>
      <c r="G1249" s="77"/>
      <c r="H1249" s="77"/>
      <c r="I1249" s="80"/>
      <c r="J1249" s="77" t="s">
        <v>97</v>
      </c>
      <c r="K1249" s="79" t="s">
        <v>97</v>
      </c>
      <c r="L1249" s="79"/>
      <c r="M1249" s="80"/>
      <c r="N1249" s="79" t="s">
        <v>97</v>
      </c>
      <c r="O1249" s="81" t="str">
        <f t="array" ref="O1249">IF(A1249="", "", (IFNA(IF(A1249="", "", INDEX(UpdateSheet!$L:$L, MATCH(1, (UpdateSheet!$G:$G=MAXIFS(UpdateSheet!$G:$G, UpdateSheet!$H:$H, G1249, UpdateSheet!$G:$G, "&lt;=" &amp; D1249)) * (UpdateSheet!$H:$H=G1249), 0))), "") * J1249) +
(IFNA(IF(A1249="", "", INDEX(UpdateSheet!$P:$P, MATCH(1, (UpdateSheet!$G:$G=MAXIFS(UpdateSheet!$G:$G, UpdateSheet!$M:$M, K1249, UpdateSheet!$G:$G, "&lt;=" &amp; D1249)) * (UpdateSheet!$M:$M=K1249), 0))), "") * N1249)
)
</f>
        <v/>
      </c>
      <c r="P1249" s="86"/>
      <c r="Q1249" s="82" t="str">
        <f t="array" ref="Q1249">IF(A1249="", "", (IFNA(IF(A1249="", "", INDEX(UpdateSheet!$K:$K, MATCH(1, (UpdateSheet!$G:$G=MAXIFS(UpdateSheet!$G:$G, UpdateSheet!$H:$H, G1249, UpdateSheet!$I:$I, J1249, UpdateSheet!$G:$G, "&lt;=" &amp; D1249)) * (UpdateSheet!$H:$H=G1249) *(UpdateSheet!$I:$I=J1249), 0))), "")) +
(IFNA(IF(A1249="", "", INDEX(UpdateSheet!$O:$O, MATCH(1, (UpdateSheet!$G:$G=MAXIFS(UpdateSheet!$G:$G, UpdateSheet!$M:$M, K1249,UpdateSheet!$N:$N, N1249, UpdateSheet!$G:$G, "&lt;=" &amp; D1249)) * (UpdateSheet!$M:$M=K1249) *(UpdateSheet!$N:$N=N1249), 0))), ""))
)
</f>
        <v/>
      </c>
      <c r="R1249" s="81" t="s">
        <v>97</v>
      </c>
      <c r="S1249" s="63" t="str">
        <f t="shared" si="91"/>
        <v/>
      </c>
      <c r="T1249" s="87"/>
      <c r="U1249" s="84" t="s">
        <v>97</v>
      </c>
      <c r="V1249" s="84" t="s">
        <v>97</v>
      </c>
      <c r="W1249" s="85" t="b">
        <f t="shared" si="1"/>
        <v>0</v>
      </c>
      <c r="X1249" s="63"/>
      <c r="Y1249" s="63"/>
      <c r="Z1249" s="63"/>
    </row>
    <row r="1250">
      <c r="A1250" s="75"/>
      <c r="B1250" s="94"/>
      <c r="C1250" s="75"/>
      <c r="D1250" s="76"/>
      <c r="E1250" s="75" t="s">
        <v>97</v>
      </c>
      <c r="F1250" s="75" t="s">
        <v>97</v>
      </c>
      <c r="G1250" s="77"/>
      <c r="H1250" s="77"/>
      <c r="I1250" s="80"/>
      <c r="J1250" s="77" t="s">
        <v>97</v>
      </c>
      <c r="K1250" s="79" t="s">
        <v>97</v>
      </c>
      <c r="L1250" s="79"/>
      <c r="M1250" s="80"/>
      <c r="N1250" s="79" t="s">
        <v>97</v>
      </c>
      <c r="O1250" s="81" t="str">
        <f t="array" ref="O1250">IF(A1250="", "", (IFNA(IF(A1250="", "", INDEX(UpdateSheet!$L:$L, MATCH(1, (UpdateSheet!$G:$G=MAXIFS(UpdateSheet!$G:$G, UpdateSheet!$H:$H, G1250, UpdateSheet!$G:$G, "&lt;=" &amp; D1250)) * (UpdateSheet!$H:$H=G1250), 0))), "") * J1250) +
(IFNA(IF(A1250="", "", INDEX(UpdateSheet!$P:$P, MATCH(1, (UpdateSheet!$G:$G=MAXIFS(UpdateSheet!$G:$G, UpdateSheet!$M:$M, K1250, UpdateSheet!$G:$G, "&lt;=" &amp; D1250)) * (UpdateSheet!$M:$M=K1250), 0))), "") * N1250)
)
</f>
        <v/>
      </c>
      <c r="P1250" s="86"/>
      <c r="Q1250" s="82" t="str">
        <f t="array" ref="Q1250">IF(A1250="", "", (IFNA(IF(A1250="", "", INDEX(UpdateSheet!$K:$K, MATCH(1, (UpdateSheet!$G:$G=MAXIFS(UpdateSheet!$G:$G, UpdateSheet!$H:$H, G1250, UpdateSheet!$I:$I, J1250, UpdateSheet!$G:$G, "&lt;=" &amp; D1250)) * (UpdateSheet!$H:$H=G1250) *(UpdateSheet!$I:$I=J1250), 0))), "")) +
(IFNA(IF(A1250="", "", INDEX(UpdateSheet!$O:$O, MATCH(1, (UpdateSheet!$G:$G=MAXIFS(UpdateSheet!$G:$G, UpdateSheet!$M:$M, K1250,UpdateSheet!$N:$N, N1250, UpdateSheet!$G:$G, "&lt;=" &amp; D1250)) * (UpdateSheet!$M:$M=K1250) *(UpdateSheet!$N:$N=N1250), 0))), ""))
)
</f>
        <v/>
      </c>
      <c r="R1250" s="81" t="s">
        <v>97</v>
      </c>
      <c r="S1250" s="63" t="str">
        <f t="shared" si="91"/>
        <v/>
      </c>
      <c r="T1250" s="87"/>
      <c r="U1250" s="84" t="s">
        <v>97</v>
      </c>
      <c r="V1250" s="84" t="s">
        <v>97</v>
      </c>
      <c r="W1250" s="85" t="b">
        <f t="shared" si="1"/>
        <v>0</v>
      </c>
      <c r="X1250" s="63"/>
      <c r="Y1250" s="63"/>
      <c r="Z1250" s="63"/>
    </row>
    <row r="1251">
      <c r="A1251" s="75"/>
      <c r="B1251" s="94"/>
      <c r="C1251" s="75"/>
      <c r="D1251" s="76"/>
      <c r="E1251" s="75" t="s">
        <v>97</v>
      </c>
      <c r="F1251" s="75" t="s">
        <v>97</v>
      </c>
      <c r="G1251" s="77"/>
      <c r="H1251" s="77"/>
      <c r="I1251" s="80"/>
      <c r="J1251" s="77" t="s">
        <v>97</v>
      </c>
      <c r="K1251" s="79" t="s">
        <v>97</v>
      </c>
      <c r="L1251" s="79"/>
      <c r="M1251" s="80"/>
      <c r="N1251" s="79" t="s">
        <v>97</v>
      </c>
      <c r="O1251" s="81" t="str">
        <f t="array" ref="O1251">IF(A1251="", "", (IFNA(IF(A1251="", "", INDEX(UpdateSheet!$L:$L, MATCH(1, (UpdateSheet!$G:$G=MAXIFS(UpdateSheet!$G:$G, UpdateSheet!$H:$H, G1251, UpdateSheet!$G:$G, "&lt;=" &amp; D1251)) * (UpdateSheet!$H:$H=G1251), 0))), "") * J1251) +
(IFNA(IF(A1251="", "", INDEX(UpdateSheet!$P:$P, MATCH(1, (UpdateSheet!$G:$G=MAXIFS(UpdateSheet!$G:$G, UpdateSheet!$M:$M, K1251, UpdateSheet!$G:$G, "&lt;=" &amp; D1251)) * (UpdateSheet!$M:$M=K1251), 0))), "") * N1251)
)
</f>
        <v/>
      </c>
      <c r="P1251" s="86"/>
      <c r="Q1251" s="82" t="str">
        <f t="array" ref="Q1251">IF(A1251="", "", (IFNA(IF(A1251="", "", INDEX(UpdateSheet!$K:$K, MATCH(1, (UpdateSheet!$G:$G=MAXIFS(UpdateSheet!$G:$G, UpdateSheet!$H:$H, G1251, UpdateSheet!$I:$I, J1251, UpdateSheet!$G:$G, "&lt;=" &amp; D1251)) * (UpdateSheet!$H:$H=G1251) *(UpdateSheet!$I:$I=J1251), 0))), "")) +
(IFNA(IF(A1251="", "", INDEX(UpdateSheet!$O:$O, MATCH(1, (UpdateSheet!$G:$G=MAXIFS(UpdateSheet!$G:$G, UpdateSheet!$M:$M, K1251,UpdateSheet!$N:$N, N1251, UpdateSheet!$G:$G, "&lt;=" &amp; D1251)) * (UpdateSheet!$M:$M=K1251) *(UpdateSheet!$N:$N=N1251), 0))), ""))
)
</f>
        <v/>
      </c>
      <c r="R1251" s="81" t="s">
        <v>97</v>
      </c>
      <c r="S1251" s="63" t="str">
        <f t="shared" si="91"/>
        <v/>
      </c>
      <c r="T1251" s="87"/>
      <c r="U1251" s="84" t="s">
        <v>97</v>
      </c>
      <c r="V1251" s="84" t="s">
        <v>97</v>
      </c>
      <c r="W1251" s="85" t="b">
        <f t="shared" si="1"/>
        <v>0</v>
      </c>
      <c r="X1251" s="63"/>
      <c r="Y1251" s="63"/>
      <c r="Z1251" s="63"/>
    </row>
    <row r="1252">
      <c r="A1252" s="75"/>
      <c r="B1252" s="94"/>
      <c r="C1252" s="75"/>
      <c r="D1252" s="76"/>
      <c r="E1252" s="75" t="s">
        <v>97</v>
      </c>
      <c r="F1252" s="75" t="s">
        <v>97</v>
      </c>
      <c r="G1252" s="77"/>
      <c r="H1252" s="77"/>
      <c r="I1252" s="80"/>
      <c r="J1252" s="77" t="s">
        <v>97</v>
      </c>
      <c r="K1252" s="79" t="s">
        <v>97</v>
      </c>
      <c r="L1252" s="79"/>
      <c r="M1252" s="80"/>
      <c r="N1252" s="79" t="s">
        <v>97</v>
      </c>
      <c r="O1252" s="81" t="str">
        <f t="array" ref="O1252">IF(A1252="", "", (IFNA(IF(A1252="", "", INDEX(UpdateSheet!$L:$L, MATCH(1, (UpdateSheet!$G:$G=MAXIFS(UpdateSheet!$G:$G, UpdateSheet!$H:$H, G1252, UpdateSheet!$G:$G, "&lt;=" &amp; D1252)) * (UpdateSheet!$H:$H=G1252), 0))), "") * J1252) +
(IFNA(IF(A1252="", "", INDEX(UpdateSheet!$P:$P, MATCH(1, (UpdateSheet!$G:$G=MAXIFS(UpdateSheet!$G:$G, UpdateSheet!$M:$M, K1252, UpdateSheet!$G:$G, "&lt;=" &amp; D1252)) * (UpdateSheet!$M:$M=K1252), 0))), "") * N1252)
)
</f>
        <v/>
      </c>
      <c r="P1252" s="86"/>
      <c r="Q1252" s="82" t="str">
        <f t="array" ref="Q1252">IF(A1252="", "", (IFNA(IF(A1252="", "", INDEX(UpdateSheet!$K:$K, MATCH(1, (UpdateSheet!$G:$G=MAXIFS(UpdateSheet!$G:$G, UpdateSheet!$H:$H, G1252, UpdateSheet!$I:$I, J1252, UpdateSheet!$G:$G, "&lt;=" &amp; D1252)) * (UpdateSheet!$H:$H=G1252) *(UpdateSheet!$I:$I=J1252), 0))), "")) +
(IFNA(IF(A1252="", "", INDEX(UpdateSheet!$O:$O, MATCH(1, (UpdateSheet!$G:$G=MAXIFS(UpdateSheet!$G:$G, UpdateSheet!$M:$M, K1252,UpdateSheet!$N:$N, N1252, UpdateSheet!$G:$G, "&lt;=" &amp; D1252)) * (UpdateSheet!$M:$M=K1252) *(UpdateSheet!$N:$N=N1252), 0))), ""))
)
</f>
        <v/>
      </c>
      <c r="R1252" s="81" t="s">
        <v>97</v>
      </c>
      <c r="S1252" s="63" t="str">
        <f t="shared" si="91"/>
        <v/>
      </c>
      <c r="T1252" s="87"/>
      <c r="U1252" s="84" t="s">
        <v>97</v>
      </c>
      <c r="V1252" s="84" t="s">
        <v>97</v>
      </c>
      <c r="W1252" s="85" t="b">
        <f t="shared" si="1"/>
        <v>0</v>
      </c>
      <c r="X1252" s="63"/>
      <c r="Y1252" s="63"/>
      <c r="Z1252" s="63"/>
    </row>
    <row r="1253">
      <c r="A1253" s="75"/>
      <c r="B1253" s="94"/>
      <c r="C1253" s="75"/>
      <c r="D1253" s="76"/>
      <c r="E1253" s="75" t="s">
        <v>97</v>
      </c>
      <c r="F1253" s="75" t="s">
        <v>97</v>
      </c>
      <c r="G1253" s="77"/>
      <c r="H1253" s="77"/>
      <c r="I1253" s="80"/>
      <c r="J1253" s="77" t="s">
        <v>97</v>
      </c>
      <c r="K1253" s="79" t="s">
        <v>97</v>
      </c>
      <c r="L1253" s="79"/>
      <c r="M1253" s="80"/>
      <c r="N1253" s="79" t="s">
        <v>97</v>
      </c>
      <c r="O1253" s="81" t="str">
        <f t="array" ref="O1253">IF(A1253="", "", (IFNA(IF(A1253="", "", INDEX(UpdateSheet!$L:$L, MATCH(1, (UpdateSheet!$G:$G=MAXIFS(UpdateSheet!$G:$G, UpdateSheet!$H:$H, G1253, UpdateSheet!$G:$G, "&lt;=" &amp; D1253)) * (UpdateSheet!$H:$H=G1253), 0))), "") * J1253) +
(IFNA(IF(A1253="", "", INDEX(UpdateSheet!$P:$P, MATCH(1, (UpdateSheet!$G:$G=MAXIFS(UpdateSheet!$G:$G, UpdateSheet!$M:$M, K1253, UpdateSheet!$G:$G, "&lt;=" &amp; D1253)) * (UpdateSheet!$M:$M=K1253), 0))), "") * N1253)
)
</f>
        <v/>
      </c>
      <c r="P1253" s="86"/>
      <c r="Q1253" s="82" t="str">
        <f t="array" ref="Q1253">IF(A1253="", "", (IFNA(IF(A1253="", "", INDEX(UpdateSheet!$K:$K, MATCH(1, (UpdateSheet!$G:$G=MAXIFS(UpdateSheet!$G:$G, UpdateSheet!$H:$H, G1253, UpdateSheet!$I:$I, J1253, UpdateSheet!$G:$G, "&lt;=" &amp; D1253)) * (UpdateSheet!$H:$H=G1253) *(UpdateSheet!$I:$I=J1253), 0))), "")) +
(IFNA(IF(A1253="", "", INDEX(UpdateSheet!$O:$O, MATCH(1, (UpdateSheet!$G:$G=MAXIFS(UpdateSheet!$G:$G, UpdateSheet!$M:$M, K1253,UpdateSheet!$N:$N, N1253, UpdateSheet!$G:$G, "&lt;=" &amp; D1253)) * (UpdateSheet!$M:$M=K1253) *(UpdateSheet!$N:$N=N1253), 0))), ""))
)
</f>
        <v/>
      </c>
      <c r="R1253" s="81" t="s">
        <v>97</v>
      </c>
      <c r="S1253" s="63" t="str">
        <f t="shared" si="91"/>
        <v/>
      </c>
      <c r="T1253" s="87"/>
      <c r="U1253" s="84" t="s">
        <v>97</v>
      </c>
      <c r="V1253" s="84" t="s">
        <v>97</v>
      </c>
      <c r="W1253" s="85" t="b">
        <f t="shared" si="1"/>
        <v>0</v>
      </c>
      <c r="X1253" s="63"/>
      <c r="Y1253" s="63"/>
      <c r="Z1253" s="63"/>
    </row>
    <row r="1254">
      <c r="A1254" s="75"/>
      <c r="B1254" s="94"/>
      <c r="C1254" s="75"/>
      <c r="D1254" s="76"/>
      <c r="E1254" s="75" t="s">
        <v>97</v>
      </c>
      <c r="F1254" s="75" t="s">
        <v>97</v>
      </c>
      <c r="G1254" s="77"/>
      <c r="H1254" s="77"/>
      <c r="I1254" s="80"/>
      <c r="J1254" s="77" t="s">
        <v>97</v>
      </c>
      <c r="K1254" s="79" t="s">
        <v>97</v>
      </c>
      <c r="L1254" s="79"/>
      <c r="M1254" s="80"/>
      <c r="N1254" s="79" t="s">
        <v>97</v>
      </c>
      <c r="O1254" s="81" t="str">
        <f t="array" ref="O1254">IF(A1254="", "", (IFNA(IF(A1254="", "", INDEX(UpdateSheet!$L:$L, MATCH(1, (UpdateSheet!$G:$G=MAXIFS(UpdateSheet!$G:$G, UpdateSheet!$H:$H, G1254, UpdateSheet!$G:$G, "&lt;=" &amp; D1254)) * (UpdateSheet!$H:$H=G1254), 0))), "") * J1254) +
(IFNA(IF(A1254="", "", INDEX(UpdateSheet!$P:$P, MATCH(1, (UpdateSheet!$G:$G=MAXIFS(UpdateSheet!$G:$G, UpdateSheet!$M:$M, K1254, UpdateSheet!$G:$G, "&lt;=" &amp; D1254)) * (UpdateSheet!$M:$M=K1254), 0))), "") * N1254)
)
</f>
        <v/>
      </c>
      <c r="P1254" s="86"/>
      <c r="Q1254" s="82" t="str">
        <f t="array" ref="Q1254">IF(A1254="", "", (IFNA(IF(A1254="", "", INDEX(UpdateSheet!$K:$K, MATCH(1, (UpdateSheet!$G:$G=MAXIFS(UpdateSheet!$G:$G, UpdateSheet!$H:$H, G1254, UpdateSheet!$I:$I, J1254, UpdateSheet!$G:$G, "&lt;=" &amp; D1254)) * (UpdateSheet!$H:$H=G1254) *(UpdateSheet!$I:$I=J1254), 0))), "")) +
(IFNA(IF(A1254="", "", INDEX(UpdateSheet!$O:$O, MATCH(1, (UpdateSheet!$G:$G=MAXIFS(UpdateSheet!$G:$G, UpdateSheet!$M:$M, K1254,UpdateSheet!$N:$N, N1254, UpdateSheet!$G:$G, "&lt;=" &amp; D1254)) * (UpdateSheet!$M:$M=K1254) *(UpdateSheet!$N:$N=N1254), 0))), ""))
)
</f>
        <v/>
      </c>
      <c r="R1254" s="81" t="s">
        <v>97</v>
      </c>
      <c r="S1254" s="63" t="str">
        <f t="shared" si="91"/>
        <v/>
      </c>
      <c r="T1254" s="87"/>
      <c r="U1254" s="84" t="s">
        <v>97</v>
      </c>
      <c r="V1254" s="84" t="s">
        <v>97</v>
      </c>
      <c r="W1254" s="85" t="b">
        <f t="shared" si="1"/>
        <v>0</v>
      </c>
      <c r="X1254" s="63"/>
      <c r="Y1254" s="63"/>
      <c r="Z1254" s="63"/>
    </row>
    <row r="1255">
      <c r="A1255" s="75"/>
      <c r="B1255" s="94"/>
      <c r="C1255" s="75"/>
      <c r="D1255" s="76"/>
      <c r="E1255" s="75" t="s">
        <v>97</v>
      </c>
      <c r="F1255" s="75" t="s">
        <v>97</v>
      </c>
      <c r="G1255" s="77"/>
      <c r="H1255" s="77"/>
      <c r="I1255" s="80"/>
      <c r="J1255" s="77" t="s">
        <v>97</v>
      </c>
      <c r="K1255" s="79" t="s">
        <v>97</v>
      </c>
      <c r="L1255" s="79"/>
      <c r="M1255" s="80"/>
      <c r="N1255" s="79" t="s">
        <v>97</v>
      </c>
      <c r="O1255" s="81" t="str">
        <f t="array" ref="O1255">IF(A1255="", "", (IFNA(IF(A1255="", "", INDEX(UpdateSheet!$L:$L, MATCH(1, (UpdateSheet!$G:$G=MAXIFS(UpdateSheet!$G:$G, UpdateSheet!$H:$H, G1255, UpdateSheet!$G:$G, "&lt;=" &amp; D1255)) * (UpdateSheet!$H:$H=G1255), 0))), "") * J1255) +
(IFNA(IF(A1255="", "", INDEX(UpdateSheet!$P:$P, MATCH(1, (UpdateSheet!$G:$G=MAXIFS(UpdateSheet!$G:$G, UpdateSheet!$M:$M, K1255, UpdateSheet!$G:$G, "&lt;=" &amp; D1255)) * (UpdateSheet!$M:$M=K1255), 0))), "") * N1255)
)
</f>
        <v/>
      </c>
      <c r="P1255" s="86"/>
      <c r="Q1255" s="82" t="str">
        <f t="array" ref="Q1255">IF(A1255="", "", (IFNA(IF(A1255="", "", INDEX(UpdateSheet!$K:$K, MATCH(1, (UpdateSheet!$G:$G=MAXIFS(UpdateSheet!$G:$G, UpdateSheet!$H:$H, G1255, UpdateSheet!$I:$I, J1255, UpdateSheet!$G:$G, "&lt;=" &amp; D1255)) * (UpdateSheet!$H:$H=G1255) *(UpdateSheet!$I:$I=J1255), 0))), "")) +
(IFNA(IF(A1255="", "", INDEX(UpdateSheet!$O:$O, MATCH(1, (UpdateSheet!$G:$G=MAXIFS(UpdateSheet!$G:$G, UpdateSheet!$M:$M, K1255,UpdateSheet!$N:$N, N1255, UpdateSheet!$G:$G, "&lt;=" &amp; D1255)) * (UpdateSheet!$M:$M=K1255) *(UpdateSheet!$N:$N=N1255), 0))), ""))
)
</f>
        <v/>
      </c>
      <c r="R1255" s="81" t="s">
        <v>97</v>
      </c>
      <c r="S1255" s="63" t="str">
        <f t="shared" si="91"/>
        <v/>
      </c>
      <c r="T1255" s="87"/>
      <c r="U1255" s="84" t="s">
        <v>97</v>
      </c>
      <c r="V1255" s="84" t="s">
        <v>97</v>
      </c>
      <c r="W1255" s="85" t="b">
        <f t="shared" si="1"/>
        <v>0</v>
      </c>
      <c r="X1255" s="63"/>
      <c r="Y1255" s="63"/>
      <c r="Z1255" s="63"/>
    </row>
    <row r="1256">
      <c r="A1256" s="75"/>
      <c r="B1256" s="94"/>
      <c r="C1256" s="75"/>
      <c r="D1256" s="76"/>
      <c r="E1256" s="75" t="s">
        <v>97</v>
      </c>
      <c r="F1256" s="75" t="s">
        <v>97</v>
      </c>
      <c r="G1256" s="77"/>
      <c r="H1256" s="77"/>
      <c r="I1256" s="80"/>
      <c r="J1256" s="77" t="s">
        <v>97</v>
      </c>
      <c r="K1256" s="79" t="s">
        <v>97</v>
      </c>
      <c r="L1256" s="79"/>
      <c r="M1256" s="80"/>
      <c r="N1256" s="79" t="s">
        <v>97</v>
      </c>
      <c r="O1256" s="81" t="str">
        <f t="array" ref="O1256">IF(A1256="", "", (IFNA(IF(A1256="", "", INDEX(UpdateSheet!$L:$L, MATCH(1, (UpdateSheet!$G:$G=MAXIFS(UpdateSheet!$G:$G, UpdateSheet!$H:$H, G1256, UpdateSheet!$G:$G, "&lt;=" &amp; D1256)) * (UpdateSheet!$H:$H=G1256), 0))), "") * J1256) +
(IFNA(IF(A1256="", "", INDEX(UpdateSheet!$P:$P, MATCH(1, (UpdateSheet!$G:$G=MAXIFS(UpdateSheet!$G:$G, UpdateSheet!$M:$M, K1256, UpdateSheet!$G:$G, "&lt;=" &amp; D1256)) * (UpdateSheet!$M:$M=K1256), 0))), "") * N1256)
)
</f>
        <v/>
      </c>
      <c r="P1256" s="86"/>
      <c r="Q1256" s="82" t="str">
        <f t="array" ref="Q1256">IF(A1256="", "", (IFNA(IF(A1256="", "", INDEX(UpdateSheet!$K:$K, MATCH(1, (UpdateSheet!$G:$G=MAXIFS(UpdateSheet!$G:$G, UpdateSheet!$H:$H, G1256, UpdateSheet!$I:$I, J1256, UpdateSheet!$G:$G, "&lt;=" &amp; D1256)) * (UpdateSheet!$H:$H=G1256) *(UpdateSheet!$I:$I=J1256), 0))), "")) +
(IFNA(IF(A1256="", "", INDEX(UpdateSheet!$O:$O, MATCH(1, (UpdateSheet!$G:$G=MAXIFS(UpdateSheet!$G:$G, UpdateSheet!$M:$M, K1256,UpdateSheet!$N:$N, N1256, UpdateSheet!$G:$G, "&lt;=" &amp; D1256)) * (UpdateSheet!$M:$M=K1256) *(UpdateSheet!$N:$N=N1256), 0))), ""))
)
</f>
        <v/>
      </c>
      <c r="R1256" s="81" t="s">
        <v>97</v>
      </c>
      <c r="S1256" s="63" t="str">
        <f t="shared" si="91"/>
        <v/>
      </c>
      <c r="T1256" s="87"/>
      <c r="U1256" s="84" t="s">
        <v>97</v>
      </c>
      <c r="V1256" s="84" t="s">
        <v>97</v>
      </c>
      <c r="W1256" s="85" t="b">
        <f t="shared" si="1"/>
        <v>0</v>
      </c>
      <c r="X1256" s="63"/>
      <c r="Y1256" s="63"/>
      <c r="Z1256" s="63"/>
    </row>
    <row r="1257">
      <c r="A1257" s="75"/>
      <c r="B1257" s="94"/>
      <c r="C1257" s="75"/>
      <c r="D1257" s="76"/>
      <c r="E1257" s="75" t="s">
        <v>97</v>
      </c>
      <c r="F1257" s="75" t="s">
        <v>97</v>
      </c>
      <c r="G1257" s="77"/>
      <c r="H1257" s="77"/>
      <c r="I1257" s="80"/>
      <c r="J1257" s="77" t="s">
        <v>97</v>
      </c>
      <c r="K1257" s="79" t="s">
        <v>97</v>
      </c>
      <c r="L1257" s="79"/>
      <c r="M1257" s="80"/>
      <c r="N1257" s="79" t="s">
        <v>97</v>
      </c>
      <c r="O1257" s="81" t="str">
        <f t="array" ref="O1257">IF(A1257="", "", (IFNA(IF(A1257="", "", INDEX(UpdateSheet!$L:$L, MATCH(1, (UpdateSheet!$G:$G=MAXIFS(UpdateSheet!$G:$G, UpdateSheet!$H:$H, G1257, UpdateSheet!$G:$G, "&lt;=" &amp; D1257)) * (UpdateSheet!$H:$H=G1257), 0))), "") * J1257) +
(IFNA(IF(A1257="", "", INDEX(UpdateSheet!$P:$P, MATCH(1, (UpdateSheet!$G:$G=MAXIFS(UpdateSheet!$G:$G, UpdateSheet!$M:$M, K1257, UpdateSheet!$G:$G, "&lt;=" &amp; D1257)) * (UpdateSheet!$M:$M=K1257), 0))), "") * N1257)
)
</f>
        <v/>
      </c>
      <c r="P1257" s="86"/>
      <c r="Q1257" s="82" t="str">
        <f t="array" ref="Q1257">IF(A1257="", "", (IFNA(IF(A1257="", "", INDEX(UpdateSheet!$K:$K, MATCH(1, (UpdateSheet!$G:$G=MAXIFS(UpdateSheet!$G:$G, UpdateSheet!$H:$H, G1257, UpdateSheet!$I:$I, J1257, UpdateSheet!$G:$G, "&lt;=" &amp; D1257)) * (UpdateSheet!$H:$H=G1257) *(UpdateSheet!$I:$I=J1257), 0))), "")) +
(IFNA(IF(A1257="", "", INDEX(UpdateSheet!$O:$O, MATCH(1, (UpdateSheet!$G:$G=MAXIFS(UpdateSheet!$G:$G, UpdateSheet!$M:$M, K1257,UpdateSheet!$N:$N, N1257, UpdateSheet!$G:$G, "&lt;=" &amp; D1257)) * (UpdateSheet!$M:$M=K1257) *(UpdateSheet!$N:$N=N1257), 0))), ""))
)
</f>
        <v/>
      </c>
      <c r="R1257" s="81" t="s">
        <v>97</v>
      </c>
      <c r="S1257" s="63" t="str">
        <f t="shared" si="91"/>
        <v/>
      </c>
      <c r="T1257" s="87"/>
      <c r="U1257" s="84" t="s">
        <v>97</v>
      </c>
      <c r="V1257" s="84" t="s">
        <v>97</v>
      </c>
      <c r="W1257" s="85" t="b">
        <f t="shared" si="1"/>
        <v>0</v>
      </c>
      <c r="X1257" s="63"/>
      <c r="Y1257" s="63"/>
      <c r="Z1257" s="63"/>
    </row>
    <row r="1258">
      <c r="A1258" s="75"/>
      <c r="B1258" s="94"/>
      <c r="C1258" s="75"/>
      <c r="D1258" s="76"/>
      <c r="E1258" s="75" t="s">
        <v>97</v>
      </c>
      <c r="F1258" s="75" t="s">
        <v>97</v>
      </c>
      <c r="G1258" s="77"/>
      <c r="H1258" s="77"/>
      <c r="I1258" s="80"/>
      <c r="J1258" s="77" t="s">
        <v>97</v>
      </c>
      <c r="K1258" s="79" t="s">
        <v>97</v>
      </c>
      <c r="L1258" s="79"/>
      <c r="M1258" s="80"/>
      <c r="N1258" s="79" t="s">
        <v>97</v>
      </c>
      <c r="O1258" s="81" t="str">
        <f t="array" ref="O1258">IF(A1258="", "", (IFNA(IF(A1258="", "", INDEX(UpdateSheet!$L:$L, MATCH(1, (UpdateSheet!$G:$G=MAXIFS(UpdateSheet!$G:$G, UpdateSheet!$H:$H, G1258, UpdateSheet!$G:$G, "&lt;=" &amp; D1258)) * (UpdateSheet!$H:$H=G1258), 0))), "") * J1258) +
(IFNA(IF(A1258="", "", INDEX(UpdateSheet!$P:$P, MATCH(1, (UpdateSheet!$G:$G=MAXIFS(UpdateSheet!$G:$G, UpdateSheet!$M:$M, K1258, UpdateSheet!$G:$G, "&lt;=" &amp; D1258)) * (UpdateSheet!$M:$M=K1258), 0))), "") * N1258)
)
</f>
        <v/>
      </c>
      <c r="P1258" s="86"/>
      <c r="Q1258" s="82" t="str">
        <f t="array" ref="Q1258">IF(A1258="", "", (IFNA(IF(A1258="", "", INDEX(UpdateSheet!$K:$K, MATCH(1, (UpdateSheet!$G:$G=MAXIFS(UpdateSheet!$G:$G, UpdateSheet!$H:$H, G1258, UpdateSheet!$I:$I, J1258, UpdateSheet!$G:$G, "&lt;=" &amp; D1258)) * (UpdateSheet!$H:$H=G1258) *(UpdateSheet!$I:$I=J1258), 0))), "")) +
(IFNA(IF(A1258="", "", INDEX(UpdateSheet!$O:$O, MATCH(1, (UpdateSheet!$G:$G=MAXIFS(UpdateSheet!$G:$G, UpdateSheet!$M:$M, K1258,UpdateSheet!$N:$N, N1258, UpdateSheet!$G:$G, "&lt;=" &amp; D1258)) * (UpdateSheet!$M:$M=K1258) *(UpdateSheet!$N:$N=N1258), 0))), ""))
)
</f>
        <v/>
      </c>
      <c r="R1258" s="81" t="s">
        <v>97</v>
      </c>
      <c r="S1258" s="63" t="str">
        <f t="shared" si="91"/>
        <v/>
      </c>
      <c r="T1258" s="87"/>
      <c r="U1258" s="84" t="s">
        <v>97</v>
      </c>
      <c r="V1258" s="84" t="s">
        <v>97</v>
      </c>
      <c r="W1258" s="85" t="b">
        <f t="shared" si="1"/>
        <v>0</v>
      </c>
      <c r="X1258" s="63"/>
      <c r="Y1258" s="63"/>
      <c r="Z1258" s="63"/>
    </row>
    <row r="1259">
      <c r="A1259" s="75"/>
      <c r="B1259" s="94"/>
      <c r="C1259" s="75"/>
      <c r="D1259" s="76"/>
      <c r="E1259" s="75" t="s">
        <v>97</v>
      </c>
      <c r="F1259" s="75" t="s">
        <v>97</v>
      </c>
      <c r="G1259" s="77"/>
      <c r="H1259" s="77"/>
      <c r="I1259" s="80"/>
      <c r="J1259" s="77" t="s">
        <v>97</v>
      </c>
      <c r="K1259" s="79" t="s">
        <v>97</v>
      </c>
      <c r="L1259" s="79"/>
      <c r="M1259" s="80"/>
      <c r="N1259" s="79" t="s">
        <v>97</v>
      </c>
      <c r="O1259" s="81" t="str">
        <f t="array" ref="O1259">IF(A1259="", "", (IFNA(IF(A1259="", "", INDEX(UpdateSheet!$L:$L, MATCH(1, (UpdateSheet!$G:$G=MAXIFS(UpdateSheet!$G:$G, UpdateSheet!$H:$H, G1259, UpdateSheet!$G:$G, "&lt;=" &amp; D1259)) * (UpdateSheet!$H:$H=G1259), 0))), "") * J1259) +
(IFNA(IF(A1259="", "", INDEX(UpdateSheet!$P:$P, MATCH(1, (UpdateSheet!$G:$G=MAXIFS(UpdateSheet!$G:$G, UpdateSheet!$M:$M, K1259, UpdateSheet!$G:$G, "&lt;=" &amp; D1259)) * (UpdateSheet!$M:$M=K1259), 0))), "") * N1259)
)
</f>
        <v/>
      </c>
      <c r="P1259" s="86"/>
      <c r="Q1259" s="82" t="str">
        <f t="array" ref="Q1259">IF(A1259="", "", (IFNA(IF(A1259="", "", INDEX(UpdateSheet!$K:$K, MATCH(1, (UpdateSheet!$G:$G=MAXIFS(UpdateSheet!$G:$G, UpdateSheet!$H:$H, G1259, UpdateSheet!$I:$I, J1259, UpdateSheet!$G:$G, "&lt;=" &amp; D1259)) * (UpdateSheet!$H:$H=G1259) *(UpdateSheet!$I:$I=J1259), 0))), "")) +
(IFNA(IF(A1259="", "", INDEX(UpdateSheet!$O:$O, MATCH(1, (UpdateSheet!$G:$G=MAXIFS(UpdateSheet!$G:$G, UpdateSheet!$M:$M, K1259,UpdateSheet!$N:$N, N1259, UpdateSheet!$G:$G, "&lt;=" &amp; D1259)) * (UpdateSheet!$M:$M=K1259) *(UpdateSheet!$N:$N=N1259), 0))), ""))
)
</f>
        <v/>
      </c>
      <c r="R1259" s="81" t="s">
        <v>97</v>
      </c>
      <c r="S1259" s="63" t="str">
        <f t="shared" si="91"/>
        <v/>
      </c>
      <c r="T1259" s="87"/>
      <c r="U1259" s="84" t="s">
        <v>97</v>
      </c>
      <c r="V1259" s="84" t="s">
        <v>97</v>
      </c>
      <c r="W1259" s="85" t="b">
        <f t="shared" si="1"/>
        <v>0</v>
      </c>
      <c r="X1259" s="63"/>
      <c r="Y1259" s="63"/>
      <c r="Z1259" s="63"/>
    </row>
    <row r="1260">
      <c r="A1260" s="75"/>
      <c r="B1260" s="94"/>
      <c r="C1260" s="75"/>
      <c r="D1260" s="76"/>
      <c r="E1260" s="75" t="s">
        <v>97</v>
      </c>
      <c r="F1260" s="75" t="s">
        <v>97</v>
      </c>
      <c r="G1260" s="77"/>
      <c r="H1260" s="77"/>
      <c r="I1260" s="80"/>
      <c r="J1260" s="77" t="s">
        <v>97</v>
      </c>
      <c r="K1260" s="79" t="s">
        <v>97</v>
      </c>
      <c r="L1260" s="79"/>
      <c r="M1260" s="80"/>
      <c r="N1260" s="79" t="s">
        <v>97</v>
      </c>
      <c r="O1260" s="81" t="str">
        <f t="array" ref="O1260">IF(A1260="", "", (IFNA(IF(A1260="", "", INDEX(UpdateSheet!$L:$L, MATCH(1, (UpdateSheet!$G:$G=MAXIFS(UpdateSheet!$G:$G, UpdateSheet!$H:$H, G1260, UpdateSheet!$G:$G, "&lt;=" &amp; D1260)) * (UpdateSheet!$H:$H=G1260), 0))), "") * J1260) +
(IFNA(IF(A1260="", "", INDEX(UpdateSheet!$P:$P, MATCH(1, (UpdateSheet!$G:$G=MAXIFS(UpdateSheet!$G:$G, UpdateSheet!$M:$M, K1260, UpdateSheet!$G:$G, "&lt;=" &amp; D1260)) * (UpdateSheet!$M:$M=K1260), 0))), "") * N1260)
)
</f>
        <v/>
      </c>
      <c r="P1260" s="86"/>
      <c r="Q1260" s="82" t="str">
        <f t="array" ref="Q1260">IF(A1260="", "", (IFNA(IF(A1260="", "", INDEX(UpdateSheet!$K:$K, MATCH(1, (UpdateSheet!$G:$G=MAXIFS(UpdateSheet!$G:$G, UpdateSheet!$H:$H, G1260, UpdateSheet!$I:$I, J1260, UpdateSheet!$G:$G, "&lt;=" &amp; D1260)) * (UpdateSheet!$H:$H=G1260) *(UpdateSheet!$I:$I=J1260), 0))), "")) +
(IFNA(IF(A1260="", "", INDEX(UpdateSheet!$O:$O, MATCH(1, (UpdateSheet!$G:$G=MAXIFS(UpdateSheet!$G:$G, UpdateSheet!$M:$M, K1260,UpdateSheet!$N:$N, N1260, UpdateSheet!$G:$G, "&lt;=" &amp; D1260)) * (UpdateSheet!$M:$M=K1260) *(UpdateSheet!$N:$N=N1260), 0))), ""))
)
</f>
        <v/>
      </c>
      <c r="R1260" s="81" t="s">
        <v>97</v>
      </c>
      <c r="S1260" s="63" t="str">
        <f t="shared" si="91"/>
        <v/>
      </c>
      <c r="T1260" s="87"/>
      <c r="U1260" s="84" t="s">
        <v>97</v>
      </c>
      <c r="V1260" s="84" t="s">
        <v>97</v>
      </c>
      <c r="W1260" s="85" t="b">
        <f t="shared" si="1"/>
        <v>0</v>
      </c>
      <c r="X1260" s="63"/>
      <c r="Y1260" s="63"/>
      <c r="Z1260" s="63"/>
    </row>
    <row r="1261">
      <c r="A1261" s="75"/>
      <c r="B1261" s="94"/>
      <c r="C1261" s="75"/>
      <c r="D1261" s="76"/>
      <c r="E1261" s="75" t="s">
        <v>97</v>
      </c>
      <c r="F1261" s="75" t="s">
        <v>97</v>
      </c>
      <c r="G1261" s="77"/>
      <c r="H1261" s="77"/>
      <c r="I1261" s="80"/>
      <c r="J1261" s="77" t="s">
        <v>97</v>
      </c>
      <c r="K1261" s="79" t="s">
        <v>97</v>
      </c>
      <c r="L1261" s="79"/>
      <c r="M1261" s="80"/>
      <c r="N1261" s="79" t="s">
        <v>97</v>
      </c>
      <c r="O1261" s="81" t="str">
        <f t="array" ref="O1261">IF(A1261="", "", (IFNA(IF(A1261="", "", INDEX(UpdateSheet!$L:$L, MATCH(1, (UpdateSheet!$G:$G=MAXIFS(UpdateSheet!$G:$G, UpdateSheet!$H:$H, G1261, UpdateSheet!$G:$G, "&lt;=" &amp; D1261)) * (UpdateSheet!$H:$H=G1261), 0))), "") * J1261) +
(IFNA(IF(A1261="", "", INDEX(UpdateSheet!$P:$P, MATCH(1, (UpdateSheet!$G:$G=MAXIFS(UpdateSheet!$G:$G, UpdateSheet!$M:$M, K1261, UpdateSheet!$G:$G, "&lt;=" &amp; D1261)) * (UpdateSheet!$M:$M=K1261), 0))), "") * N1261)
)
</f>
        <v/>
      </c>
      <c r="P1261" s="86"/>
      <c r="Q1261" s="82" t="str">
        <f t="array" ref="Q1261">IF(A1261="", "", (IFNA(IF(A1261="", "", INDEX(UpdateSheet!$K:$K, MATCH(1, (UpdateSheet!$G:$G=MAXIFS(UpdateSheet!$G:$G, UpdateSheet!$H:$H, G1261, UpdateSheet!$I:$I, J1261, UpdateSheet!$G:$G, "&lt;=" &amp; D1261)) * (UpdateSheet!$H:$H=G1261) *(UpdateSheet!$I:$I=J1261), 0))), "")) +
(IFNA(IF(A1261="", "", INDEX(UpdateSheet!$O:$O, MATCH(1, (UpdateSheet!$G:$G=MAXIFS(UpdateSheet!$G:$G, UpdateSheet!$M:$M, K1261,UpdateSheet!$N:$N, N1261, UpdateSheet!$G:$G, "&lt;=" &amp; D1261)) * (UpdateSheet!$M:$M=K1261) *(UpdateSheet!$N:$N=N1261), 0))), ""))
)
</f>
        <v/>
      </c>
      <c r="R1261" s="81" t="s">
        <v>97</v>
      </c>
      <c r="S1261" s="63" t="str">
        <f t="shared" si="91"/>
        <v/>
      </c>
      <c r="T1261" s="87"/>
      <c r="U1261" s="84" t="s">
        <v>97</v>
      </c>
      <c r="V1261" s="84" t="s">
        <v>97</v>
      </c>
      <c r="W1261" s="85" t="b">
        <f t="shared" si="1"/>
        <v>0</v>
      </c>
      <c r="X1261" s="63"/>
      <c r="Y1261" s="63"/>
      <c r="Z1261" s="63"/>
    </row>
    <row r="1262">
      <c r="A1262" s="75"/>
      <c r="B1262" s="94"/>
      <c r="C1262" s="75"/>
      <c r="D1262" s="76"/>
      <c r="E1262" s="75" t="s">
        <v>97</v>
      </c>
      <c r="F1262" s="75" t="s">
        <v>97</v>
      </c>
      <c r="G1262" s="77"/>
      <c r="H1262" s="77"/>
      <c r="I1262" s="80"/>
      <c r="J1262" s="77" t="s">
        <v>97</v>
      </c>
      <c r="K1262" s="79" t="s">
        <v>97</v>
      </c>
      <c r="L1262" s="79"/>
      <c r="M1262" s="80"/>
      <c r="N1262" s="79" t="s">
        <v>97</v>
      </c>
      <c r="O1262" s="81" t="str">
        <f t="array" ref="O1262">IF(A1262="", "", (IFNA(IF(A1262="", "", INDEX(UpdateSheet!$L:$L, MATCH(1, (UpdateSheet!$G:$G=MAXIFS(UpdateSheet!$G:$G, UpdateSheet!$H:$H, G1262, UpdateSheet!$G:$G, "&lt;=" &amp; D1262)) * (UpdateSheet!$H:$H=G1262), 0))), "") * J1262) +
(IFNA(IF(A1262="", "", INDEX(UpdateSheet!$P:$P, MATCH(1, (UpdateSheet!$G:$G=MAXIFS(UpdateSheet!$G:$G, UpdateSheet!$M:$M, K1262, UpdateSheet!$G:$G, "&lt;=" &amp; D1262)) * (UpdateSheet!$M:$M=K1262), 0))), "") * N1262)
)
</f>
        <v/>
      </c>
      <c r="P1262" s="86"/>
      <c r="Q1262" s="82" t="str">
        <f t="array" ref="Q1262">IF(A1262="", "", (IFNA(IF(A1262="", "", INDEX(UpdateSheet!$K:$K, MATCH(1, (UpdateSheet!$G:$G=MAXIFS(UpdateSheet!$G:$G, UpdateSheet!$H:$H, G1262, UpdateSheet!$I:$I, J1262, UpdateSheet!$G:$G, "&lt;=" &amp; D1262)) * (UpdateSheet!$H:$H=G1262) *(UpdateSheet!$I:$I=J1262), 0))), "")) +
(IFNA(IF(A1262="", "", INDEX(UpdateSheet!$O:$O, MATCH(1, (UpdateSheet!$G:$G=MAXIFS(UpdateSheet!$G:$G, UpdateSheet!$M:$M, K1262,UpdateSheet!$N:$N, N1262, UpdateSheet!$G:$G, "&lt;=" &amp; D1262)) * (UpdateSheet!$M:$M=K1262) *(UpdateSheet!$N:$N=N1262), 0))), ""))
)
</f>
        <v/>
      </c>
      <c r="R1262" s="81" t="s">
        <v>97</v>
      </c>
      <c r="S1262" s="63" t="str">
        <f t="shared" si="91"/>
        <v/>
      </c>
      <c r="T1262" s="87"/>
      <c r="U1262" s="84" t="s">
        <v>97</v>
      </c>
      <c r="V1262" s="84" t="s">
        <v>97</v>
      </c>
      <c r="W1262" s="85" t="b">
        <f t="shared" si="1"/>
        <v>0</v>
      </c>
      <c r="X1262" s="63"/>
      <c r="Y1262" s="63"/>
      <c r="Z1262" s="63"/>
    </row>
    <row r="1263">
      <c r="A1263" s="75"/>
      <c r="B1263" s="94"/>
      <c r="C1263" s="75"/>
      <c r="D1263" s="76"/>
      <c r="E1263" s="75" t="s">
        <v>97</v>
      </c>
      <c r="F1263" s="75" t="s">
        <v>97</v>
      </c>
      <c r="G1263" s="77"/>
      <c r="H1263" s="77"/>
      <c r="I1263" s="80"/>
      <c r="J1263" s="77" t="s">
        <v>97</v>
      </c>
      <c r="K1263" s="79" t="s">
        <v>97</v>
      </c>
      <c r="L1263" s="79"/>
      <c r="M1263" s="80"/>
      <c r="N1263" s="79" t="s">
        <v>97</v>
      </c>
      <c r="O1263" s="81" t="str">
        <f t="array" ref="O1263">IF(A1263="", "", (IFNA(IF(A1263="", "", INDEX(UpdateSheet!$L:$L, MATCH(1, (UpdateSheet!$G:$G=MAXIFS(UpdateSheet!$G:$G, UpdateSheet!$H:$H, G1263, UpdateSheet!$G:$G, "&lt;=" &amp; D1263)) * (UpdateSheet!$H:$H=G1263), 0))), "") * J1263) +
(IFNA(IF(A1263="", "", INDEX(UpdateSheet!$P:$P, MATCH(1, (UpdateSheet!$G:$G=MAXIFS(UpdateSheet!$G:$G, UpdateSheet!$M:$M, K1263, UpdateSheet!$G:$G, "&lt;=" &amp; D1263)) * (UpdateSheet!$M:$M=K1263), 0))), "") * N1263)
)
</f>
        <v/>
      </c>
      <c r="P1263" s="86"/>
      <c r="Q1263" s="82" t="str">
        <f t="array" ref="Q1263">IF(A1263="", "", (IFNA(IF(A1263="", "", INDEX(UpdateSheet!$K:$K, MATCH(1, (UpdateSheet!$G:$G=MAXIFS(UpdateSheet!$G:$G, UpdateSheet!$H:$H, G1263, UpdateSheet!$I:$I, J1263, UpdateSheet!$G:$G, "&lt;=" &amp; D1263)) * (UpdateSheet!$H:$H=G1263) *(UpdateSheet!$I:$I=J1263), 0))), "")) +
(IFNA(IF(A1263="", "", INDEX(UpdateSheet!$O:$O, MATCH(1, (UpdateSheet!$G:$G=MAXIFS(UpdateSheet!$G:$G, UpdateSheet!$M:$M, K1263,UpdateSheet!$N:$N, N1263, UpdateSheet!$G:$G, "&lt;=" &amp; D1263)) * (UpdateSheet!$M:$M=K1263) *(UpdateSheet!$N:$N=N1263), 0))), ""))
)
</f>
        <v/>
      </c>
      <c r="R1263" s="81" t="s">
        <v>97</v>
      </c>
      <c r="S1263" s="63" t="str">
        <f t="shared" si="91"/>
        <v/>
      </c>
      <c r="T1263" s="87"/>
      <c r="U1263" s="84" t="s">
        <v>97</v>
      </c>
      <c r="V1263" s="84" t="s">
        <v>97</v>
      </c>
      <c r="W1263" s="85" t="b">
        <f t="shared" si="1"/>
        <v>0</v>
      </c>
      <c r="X1263" s="63"/>
      <c r="Y1263" s="63"/>
      <c r="Z1263" s="63"/>
    </row>
    <row r="1264">
      <c r="A1264" s="75"/>
      <c r="B1264" s="94"/>
      <c r="C1264" s="75"/>
      <c r="D1264" s="76"/>
      <c r="E1264" s="75" t="s">
        <v>97</v>
      </c>
      <c r="F1264" s="75" t="s">
        <v>97</v>
      </c>
      <c r="G1264" s="77"/>
      <c r="H1264" s="77"/>
      <c r="I1264" s="80"/>
      <c r="J1264" s="77" t="s">
        <v>97</v>
      </c>
      <c r="K1264" s="79" t="s">
        <v>97</v>
      </c>
      <c r="L1264" s="79"/>
      <c r="M1264" s="80"/>
      <c r="N1264" s="79" t="s">
        <v>97</v>
      </c>
      <c r="O1264" s="81" t="str">
        <f t="array" ref="O1264">IF(A1264="", "", (IFNA(IF(A1264="", "", INDEX(UpdateSheet!$L:$L, MATCH(1, (UpdateSheet!$G:$G=MAXIFS(UpdateSheet!$G:$G, UpdateSheet!$H:$H, G1264, UpdateSheet!$G:$G, "&lt;=" &amp; D1264)) * (UpdateSheet!$H:$H=G1264), 0))), "") * J1264) +
(IFNA(IF(A1264="", "", INDEX(UpdateSheet!$P:$P, MATCH(1, (UpdateSheet!$G:$G=MAXIFS(UpdateSheet!$G:$G, UpdateSheet!$M:$M, K1264, UpdateSheet!$G:$G, "&lt;=" &amp; D1264)) * (UpdateSheet!$M:$M=K1264), 0))), "") * N1264)
)
</f>
        <v/>
      </c>
      <c r="P1264" s="86"/>
      <c r="Q1264" s="82" t="str">
        <f t="array" ref="Q1264">IF(A1264="", "", (IFNA(IF(A1264="", "", INDEX(UpdateSheet!$K:$K, MATCH(1, (UpdateSheet!$G:$G=MAXIFS(UpdateSheet!$G:$G, UpdateSheet!$H:$H, G1264, UpdateSheet!$I:$I, J1264, UpdateSheet!$G:$G, "&lt;=" &amp; D1264)) * (UpdateSheet!$H:$H=G1264) *(UpdateSheet!$I:$I=J1264), 0))), "")) +
(IFNA(IF(A1264="", "", INDEX(UpdateSheet!$O:$O, MATCH(1, (UpdateSheet!$G:$G=MAXIFS(UpdateSheet!$G:$G, UpdateSheet!$M:$M, K1264,UpdateSheet!$N:$N, N1264, UpdateSheet!$G:$G, "&lt;=" &amp; D1264)) * (UpdateSheet!$M:$M=K1264) *(UpdateSheet!$N:$N=N1264), 0))), ""))
)
</f>
        <v/>
      </c>
      <c r="R1264" s="81" t="s">
        <v>97</v>
      </c>
      <c r="S1264" s="63" t="str">
        <f t="shared" si="91"/>
        <v/>
      </c>
      <c r="T1264" s="87"/>
      <c r="U1264" s="84" t="s">
        <v>97</v>
      </c>
      <c r="V1264" s="84" t="s">
        <v>97</v>
      </c>
      <c r="W1264" s="85" t="b">
        <f t="shared" si="1"/>
        <v>0</v>
      </c>
      <c r="X1264" s="63"/>
      <c r="Y1264" s="63"/>
      <c r="Z1264" s="63"/>
    </row>
    <row r="1265">
      <c r="A1265" s="75"/>
      <c r="B1265" s="94"/>
      <c r="C1265" s="75"/>
      <c r="D1265" s="76"/>
      <c r="E1265" s="75" t="s">
        <v>97</v>
      </c>
      <c r="F1265" s="75" t="s">
        <v>97</v>
      </c>
      <c r="G1265" s="77"/>
      <c r="H1265" s="77"/>
      <c r="I1265" s="80"/>
      <c r="J1265" s="77" t="s">
        <v>97</v>
      </c>
      <c r="K1265" s="79" t="s">
        <v>97</v>
      </c>
      <c r="L1265" s="79"/>
      <c r="M1265" s="80"/>
      <c r="N1265" s="79" t="s">
        <v>97</v>
      </c>
      <c r="O1265" s="81" t="str">
        <f t="array" ref="O1265">IF(A1265="", "", (IFNA(IF(A1265="", "", INDEX(UpdateSheet!$L:$L, MATCH(1, (UpdateSheet!$G:$G=MAXIFS(UpdateSheet!$G:$G, UpdateSheet!$H:$H, G1265, UpdateSheet!$G:$G, "&lt;=" &amp; D1265)) * (UpdateSheet!$H:$H=G1265), 0))), "") * J1265) +
(IFNA(IF(A1265="", "", INDEX(UpdateSheet!$P:$P, MATCH(1, (UpdateSheet!$G:$G=MAXIFS(UpdateSheet!$G:$G, UpdateSheet!$M:$M, K1265, UpdateSheet!$G:$G, "&lt;=" &amp; D1265)) * (UpdateSheet!$M:$M=K1265), 0))), "") * N1265)
)
</f>
        <v/>
      </c>
      <c r="P1265" s="86"/>
      <c r="Q1265" s="82" t="str">
        <f t="array" ref="Q1265">IF(A1265="", "", (IFNA(IF(A1265="", "", INDEX(UpdateSheet!$K:$K, MATCH(1, (UpdateSheet!$G:$G=MAXIFS(UpdateSheet!$G:$G, UpdateSheet!$H:$H, G1265, UpdateSheet!$I:$I, J1265, UpdateSheet!$G:$G, "&lt;=" &amp; D1265)) * (UpdateSheet!$H:$H=G1265) *(UpdateSheet!$I:$I=J1265), 0))), "")) +
(IFNA(IF(A1265="", "", INDEX(UpdateSheet!$O:$O, MATCH(1, (UpdateSheet!$G:$G=MAXIFS(UpdateSheet!$G:$G, UpdateSheet!$M:$M, K1265,UpdateSheet!$N:$N, N1265, UpdateSheet!$G:$G, "&lt;=" &amp; D1265)) * (UpdateSheet!$M:$M=K1265) *(UpdateSheet!$N:$N=N1265), 0))), ""))
)
</f>
        <v/>
      </c>
      <c r="R1265" s="81" t="s">
        <v>97</v>
      </c>
      <c r="S1265" s="63" t="str">
        <f t="shared" si="91"/>
        <v/>
      </c>
      <c r="T1265" s="87"/>
      <c r="U1265" s="84" t="s">
        <v>97</v>
      </c>
      <c r="V1265" s="84" t="s">
        <v>97</v>
      </c>
      <c r="W1265" s="85" t="b">
        <f t="shared" si="1"/>
        <v>0</v>
      </c>
      <c r="X1265" s="63"/>
      <c r="Y1265" s="63"/>
      <c r="Z1265" s="63"/>
    </row>
    <row r="1266">
      <c r="A1266" s="75"/>
      <c r="B1266" s="94"/>
      <c r="C1266" s="75"/>
      <c r="D1266" s="76"/>
      <c r="E1266" s="75" t="s">
        <v>97</v>
      </c>
      <c r="F1266" s="75" t="s">
        <v>97</v>
      </c>
      <c r="G1266" s="77"/>
      <c r="H1266" s="77"/>
      <c r="I1266" s="80"/>
      <c r="J1266" s="77" t="s">
        <v>97</v>
      </c>
      <c r="K1266" s="79" t="s">
        <v>97</v>
      </c>
      <c r="L1266" s="79"/>
      <c r="M1266" s="80"/>
      <c r="N1266" s="79" t="s">
        <v>97</v>
      </c>
      <c r="O1266" s="81" t="str">
        <f t="array" ref="O1266">IF(A1266="", "", (IFNA(IF(A1266="", "", INDEX(UpdateSheet!$L:$L, MATCH(1, (UpdateSheet!$G:$G=MAXIFS(UpdateSheet!$G:$G, UpdateSheet!$H:$H, G1266, UpdateSheet!$G:$G, "&lt;=" &amp; D1266)) * (UpdateSheet!$H:$H=G1266), 0))), "") * J1266) +
(IFNA(IF(A1266="", "", INDEX(UpdateSheet!$P:$P, MATCH(1, (UpdateSheet!$G:$G=MAXIFS(UpdateSheet!$G:$G, UpdateSheet!$M:$M, K1266, UpdateSheet!$G:$G, "&lt;=" &amp; D1266)) * (UpdateSheet!$M:$M=K1266), 0))), "") * N1266)
)
</f>
        <v/>
      </c>
      <c r="P1266" s="86"/>
      <c r="Q1266" s="82" t="str">
        <f t="array" ref="Q1266">IF(A1266="", "", (IFNA(IF(A1266="", "", INDEX(UpdateSheet!$K:$K, MATCH(1, (UpdateSheet!$G:$G=MAXIFS(UpdateSheet!$G:$G, UpdateSheet!$H:$H, G1266, UpdateSheet!$I:$I, J1266, UpdateSheet!$G:$G, "&lt;=" &amp; D1266)) * (UpdateSheet!$H:$H=G1266) *(UpdateSheet!$I:$I=J1266), 0))), "")) +
(IFNA(IF(A1266="", "", INDEX(UpdateSheet!$O:$O, MATCH(1, (UpdateSheet!$G:$G=MAXIFS(UpdateSheet!$G:$G, UpdateSheet!$M:$M, K1266,UpdateSheet!$N:$N, N1266, UpdateSheet!$G:$G, "&lt;=" &amp; D1266)) * (UpdateSheet!$M:$M=K1266) *(UpdateSheet!$N:$N=N1266), 0))), ""))
)
</f>
        <v/>
      </c>
      <c r="R1266" s="81" t="s">
        <v>97</v>
      </c>
      <c r="S1266" s="63" t="str">
        <f t="shared" si="91"/>
        <v/>
      </c>
      <c r="T1266" s="87"/>
      <c r="U1266" s="84" t="s">
        <v>97</v>
      </c>
      <c r="V1266" s="84" t="s">
        <v>97</v>
      </c>
      <c r="W1266" s="85" t="b">
        <f t="shared" si="1"/>
        <v>0</v>
      </c>
      <c r="X1266" s="63"/>
      <c r="Y1266" s="63"/>
      <c r="Z1266" s="63"/>
    </row>
    <row r="1267">
      <c r="A1267" s="75"/>
      <c r="B1267" s="94"/>
      <c r="C1267" s="75"/>
      <c r="D1267" s="76"/>
      <c r="E1267" s="75" t="s">
        <v>97</v>
      </c>
      <c r="F1267" s="75" t="s">
        <v>97</v>
      </c>
      <c r="G1267" s="77"/>
      <c r="H1267" s="77"/>
      <c r="I1267" s="80"/>
      <c r="J1267" s="77" t="s">
        <v>97</v>
      </c>
      <c r="K1267" s="79" t="s">
        <v>97</v>
      </c>
      <c r="L1267" s="79"/>
      <c r="M1267" s="80"/>
      <c r="N1267" s="79" t="s">
        <v>97</v>
      </c>
      <c r="O1267" s="81" t="str">
        <f t="array" ref="O1267">IF(A1267="", "", (IFNA(IF(A1267="", "", INDEX(UpdateSheet!$L:$L, MATCH(1, (UpdateSheet!$G:$G=MAXIFS(UpdateSheet!$G:$G, UpdateSheet!$H:$H, G1267, UpdateSheet!$G:$G, "&lt;=" &amp; D1267)) * (UpdateSheet!$H:$H=G1267), 0))), "") * J1267) +
(IFNA(IF(A1267="", "", INDEX(UpdateSheet!$P:$P, MATCH(1, (UpdateSheet!$G:$G=MAXIFS(UpdateSheet!$G:$G, UpdateSheet!$M:$M, K1267, UpdateSheet!$G:$G, "&lt;=" &amp; D1267)) * (UpdateSheet!$M:$M=K1267), 0))), "") * N1267)
)
</f>
        <v/>
      </c>
      <c r="P1267" s="86"/>
      <c r="Q1267" s="82" t="str">
        <f t="array" ref="Q1267">IF(A1267="", "", (IFNA(IF(A1267="", "", INDEX(UpdateSheet!$K:$K, MATCH(1, (UpdateSheet!$G:$G=MAXIFS(UpdateSheet!$G:$G, UpdateSheet!$H:$H, G1267, UpdateSheet!$I:$I, J1267, UpdateSheet!$G:$G, "&lt;=" &amp; D1267)) * (UpdateSheet!$H:$H=G1267) *(UpdateSheet!$I:$I=J1267), 0))), "")) +
(IFNA(IF(A1267="", "", INDEX(UpdateSheet!$O:$O, MATCH(1, (UpdateSheet!$G:$G=MAXIFS(UpdateSheet!$G:$G, UpdateSheet!$M:$M, K1267,UpdateSheet!$N:$N, N1267, UpdateSheet!$G:$G, "&lt;=" &amp; D1267)) * (UpdateSheet!$M:$M=K1267) *(UpdateSheet!$N:$N=N1267), 0))), ""))
)
</f>
        <v/>
      </c>
      <c r="R1267" s="81" t="s">
        <v>97</v>
      </c>
      <c r="S1267" s="63" t="str">
        <f t="shared" si="91"/>
        <v/>
      </c>
      <c r="T1267" s="87"/>
      <c r="U1267" s="84" t="s">
        <v>97</v>
      </c>
      <c r="V1267" s="84" t="s">
        <v>97</v>
      </c>
      <c r="W1267" s="85" t="b">
        <f t="shared" si="1"/>
        <v>0</v>
      </c>
      <c r="X1267" s="63"/>
      <c r="Y1267" s="63"/>
      <c r="Z1267" s="63"/>
    </row>
    <row r="1268">
      <c r="A1268" s="75"/>
      <c r="B1268" s="94"/>
      <c r="C1268" s="75"/>
      <c r="D1268" s="76"/>
      <c r="E1268" s="75" t="s">
        <v>97</v>
      </c>
      <c r="F1268" s="75" t="s">
        <v>97</v>
      </c>
      <c r="G1268" s="77"/>
      <c r="H1268" s="77"/>
      <c r="I1268" s="80"/>
      <c r="J1268" s="77" t="s">
        <v>97</v>
      </c>
      <c r="K1268" s="79" t="s">
        <v>97</v>
      </c>
      <c r="L1268" s="79"/>
      <c r="M1268" s="80"/>
      <c r="N1268" s="79" t="s">
        <v>97</v>
      </c>
      <c r="O1268" s="81" t="str">
        <f t="array" ref="O1268">IF(A1268="", "", (IFNA(IF(A1268="", "", INDEX(UpdateSheet!$L:$L, MATCH(1, (UpdateSheet!$G:$G=MAXIFS(UpdateSheet!$G:$G, UpdateSheet!$H:$H, G1268, UpdateSheet!$G:$G, "&lt;=" &amp; D1268)) * (UpdateSheet!$H:$H=G1268), 0))), "") * J1268) +
(IFNA(IF(A1268="", "", INDEX(UpdateSheet!$P:$P, MATCH(1, (UpdateSheet!$G:$G=MAXIFS(UpdateSheet!$G:$G, UpdateSheet!$M:$M, K1268, UpdateSheet!$G:$G, "&lt;=" &amp; D1268)) * (UpdateSheet!$M:$M=K1268), 0))), "") * N1268)
)
</f>
        <v/>
      </c>
      <c r="P1268" s="86"/>
      <c r="Q1268" s="82" t="str">
        <f t="array" ref="Q1268">IF(A1268="", "", (IFNA(IF(A1268="", "", INDEX(UpdateSheet!$K:$K, MATCH(1, (UpdateSheet!$G:$G=MAXIFS(UpdateSheet!$G:$G, UpdateSheet!$H:$H, G1268, UpdateSheet!$I:$I, J1268, UpdateSheet!$G:$G, "&lt;=" &amp; D1268)) * (UpdateSheet!$H:$H=G1268) *(UpdateSheet!$I:$I=J1268), 0))), "")) +
(IFNA(IF(A1268="", "", INDEX(UpdateSheet!$O:$O, MATCH(1, (UpdateSheet!$G:$G=MAXIFS(UpdateSheet!$G:$G, UpdateSheet!$M:$M, K1268,UpdateSheet!$N:$N, N1268, UpdateSheet!$G:$G, "&lt;=" &amp; D1268)) * (UpdateSheet!$M:$M=K1268) *(UpdateSheet!$N:$N=N1268), 0))), ""))
)
</f>
        <v/>
      </c>
      <c r="R1268" s="81" t="s">
        <v>97</v>
      </c>
      <c r="S1268" s="63" t="str">
        <f t="shared" si="91"/>
        <v/>
      </c>
      <c r="T1268" s="87"/>
      <c r="U1268" s="84" t="s">
        <v>97</v>
      </c>
      <c r="V1268" s="84" t="s">
        <v>97</v>
      </c>
      <c r="W1268" s="85" t="b">
        <f t="shared" si="1"/>
        <v>0</v>
      </c>
      <c r="X1268" s="63"/>
      <c r="Y1268" s="63"/>
      <c r="Z1268" s="63"/>
    </row>
    <row r="1269">
      <c r="A1269" s="75"/>
      <c r="B1269" s="94"/>
      <c r="C1269" s="75"/>
      <c r="D1269" s="76"/>
      <c r="E1269" s="75" t="s">
        <v>97</v>
      </c>
      <c r="F1269" s="75" t="s">
        <v>97</v>
      </c>
      <c r="G1269" s="77"/>
      <c r="H1269" s="77"/>
      <c r="I1269" s="80"/>
      <c r="J1269" s="77" t="s">
        <v>97</v>
      </c>
      <c r="K1269" s="79" t="s">
        <v>97</v>
      </c>
      <c r="L1269" s="79"/>
      <c r="M1269" s="80"/>
      <c r="N1269" s="79" t="s">
        <v>97</v>
      </c>
      <c r="O1269" s="81" t="str">
        <f t="array" ref="O1269">IF(A1269="", "", (IFNA(IF(A1269="", "", INDEX(UpdateSheet!$L:$L, MATCH(1, (UpdateSheet!$G:$G=MAXIFS(UpdateSheet!$G:$G, UpdateSheet!$H:$H, G1269, UpdateSheet!$G:$G, "&lt;=" &amp; D1269)) * (UpdateSheet!$H:$H=G1269), 0))), "") * J1269) +
(IFNA(IF(A1269="", "", INDEX(UpdateSheet!$P:$P, MATCH(1, (UpdateSheet!$G:$G=MAXIFS(UpdateSheet!$G:$G, UpdateSheet!$M:$M, K1269, UpdateSheet!$G:$G, "&lt;=" &amp; D1269)) * (UpdateSheet!$M:$M=K1269), 0))), "") * N1269)
)
</f>
        <v/>
      </c>
      <c r="P1269" s="86"/>
      <c r="Q1269" s="82" t="str">
        <f t="array" ref="Q1269">IF(A1269="", "", (IFNA(IF(A1269="", "", INDEX(UpdateSheet!$K:$K, MATCH(1, (UpdateSheet!$G:$G=MAXIFS(UpdateSheet!$G:$G, UpdateSheet!$H:$H, G1269, UpdateSheet!$I:$I, J1269, UpdateSheet!$G:$G, "&lt;=" &amp; D1269)) * (UpdateSheet!$H:$H=G1269) *(UpdateSheet!$I:$I=J1269), 0))), "")) +
(IFNA(IF(A1269="", "", INDEX(UpdateSheet!$O:$O, MATCH(1, (UpdateSheet!$G:$G=MAXIFS(UpdateSheet!$G:$G, UpdateSheet!$M:$M, K1269,UpdateSheet!$N:$N, N1269, UpdateSheet!$G:$G, "&lt;=" &amp; D1269)) * (UpdateSheet!$M:$M=K1269) *(UpdateSheet!$N:$N=N1269), 0))), ""))
)
</f>
        <v/>
      </c>
      <c r="R1269" s="81" t="s">
        <v>97</v>
      </c>
      <c r="S1269" s="63" t="str">
        <f t="shared" si="91"/>
        <v/>
      </c>
      <c r="T1269" s="87"/>
      <c r="U1269" s="84" t="s">
        <v>97</v>
      </c>
      <c r="V1269" s="84" t="s">
        <v>97</v>
      </c>
      <c r="W1269" s="85" t="b">
        <f t="shared" si="1"/>
        <v>0</v>
      </c>
      <c r="X1269" s="63"/>
      <c r="Y1269" s="63"/>
      <c r="Z1269" s="63"/>
    </row>
    <row r="1270">
      <c r="A1270" s="75"/>
      <c r="B1270" s="94"/>
      <c r="C1270" s="75"/>
      <c r="D1270" s="76"/>
      <c r="E1270" s="75" t="s">
        <v>97</v>
      </c>
      <c r="F1270" s="75" t="s">
        <v>97</v>
      </c>
      <c r="G1270" s="77"/>
      <c r="H1270" s="77"/>
      <c r="I1270" s="80"/>
      <c r="J1270" s="77" t="s">
        <v>97</v>
      </c>
      <c r="K1270" s="79" t="s">
        <v>97</v>
      </c>
      <c r="L1270" s="79"/>
      <c r="M1270" s="80"/>
      <c r="N1270" s="79" t="s">
        <v>97</v>
      </c>
      <c r="O1270" s="81" t="str">
        <f t="array" ref="O1270">IF(A1270="", "", (IFNA(IF(A1270="", "", INDEX(UpdateSheet!$L:$L, MATCH(1, (UpdateSheet!$G:$G=MAXIFS(UpdateSheet!$G:$G, UpdateSheet!$H:$H, G1270, UpdateSheet!$G:$G, "&lt;=" &amp; D1270)) * (UpdateSheet!$H:$H=G1270), 0))), "") * J1270) +
(IFNA(IF(A1270="", "", INDEX(UpdateSheet!$P:$P, MATCH(1, (UpdateSheet!$G:$G=MAXIFS(UpdateSheet!$G:$G, UpdateSheet!$M:$M, K1270, UpdateSheet!$G:$G, "&lt;=" &amp; D1270)) * (UpdateSheet!$M:$M=K1270), 0))), "") * N1270)
)
</f>
        <v/>
      </c>
      <c r="P1270" s="86"/>
      <c r="Q1270" s="82" t="str">
        <f t="array" ref="Q1270">IF(A1270="", "", (IFNA(IF(A1270="", "", INDEX(UpdateSheet!$K:$K, MATCH(1, (UpdateSheet!$G:$G=MAXIFS(UpdateSheet!$G:$G, UpdateSheet!$H:$H, G1270, UpdateSheet!$I:$I, J1270, UpdateSheet!$G:$G, "&lt;=" &amp; D1270)) * (UpdateSheet!$H:$H=G1270) *(UpdateSheet!$I:$I=J1270), 0))), "")) +
(IFNA(IF(A1270="", "", INDEX(UpdateSheet!$O:$O, MATCH(1, (UpdateSheet!$G:$G=MAXIFS(UpdateSheet!$G:$G, UpdateSheet!$M:$M, K1270,UpdateSheet!$N:$N, N1270, UpdateSheet!$G:$G, "&lt;=" &amp; D1270)) * (UpdateSheet!$M:$M=K1270) *(UpdateSheet!$N:$N=N1270), 0))), ""))
)
</f>
        <v/>
      </c>
      <c r="R1270" s="81" t="s">
        <v>97</v>
      </c>
      <c r="S1270" s="63" t="str">
        <f t="shared" si="91"/>
        <v/>
      </c>
      <c r="T1270" s="87"/>
      <c r="U1270" s="84" t="s">
        <v>97</v>
      </c>
      <c r="V1270" s="84" t="s">
        <v>97</v>
      </c>
      <c r="W1270" s="85" t="b">
        <f t="shared" si="1"/>
        <v>0</v>
      </c>
      <c r="X1270" s="63"/>
      <c r="Y1270" s="63"/>
      <c r="Z1270" s="63"/>
    </row>
    <row r="1271">
      <c r="A1271" s="75"/>
      <c r="B1271" s="94"/>
      <c r="C1271" s="75"/>
      <c r="D1271" s="76"/>
      <c r="E1271" s="75" t="s">
        <v>97</v>
      </c>
      <c r="F1271" s="75" t="s">
        <v>97</v>
      </c>
      <c r="G1271" s="77"/>
      <c r="H1271" s="77"/>
      <c r="I1271" s="80"/>
      <c r="J1271" s="77" t="s">
        <v>97</v>
      </c>
      <c r="K1271" s="79" t="s">
        <v>97</v>
      </c>
      <c r="L1271" s="79"/>
      <c r="M1271" s="80"/>
      <c r="N1271" s="79" t="s">
        <v>97</v>
      </c>
      <c r="O1271" s="81" t="str">
        <f t="array" ref="O1271">IF(A1271="", "", (IFNA(IF(A1271="", "", INDEX(UpdateSheet!$L:$L, MATCH(1, (UpdateSheet!$G:$G=MAXIFS(UpdateSheet!$G:$G, UpdateSheet!$H:$H, G1271, UpdateSheet!$G:$G, "&lt;=" &amp; D1271)) * (UpdateSheet!$H:$H=G1271), 0))), "") * J1271) +
(IFNA(IF(A1271="", "", INDEX(UpdateSheet!$P:$P, MATCH(1, (UpdateSheet!$G:$G=MAXIFS(UpdateSheet!$G:$G, UpdateSheet!$M:$M, K1271, UpdateSheet!$G:$G, "&lt;=" &amp; D1271)) * (UpdateSheet!$M:$M=K1271), 0))), "") * N1271)
)
</f>
        <v/>
      </c>
      <c r="P1271" s="86"/>
      <c r="Q1271" s="82" t="str">
        <f t="array" ref="Q1271">IF(A1271="", "", (IFNA(IF(A1271="", "", INDEX(UpdateSheet!$K:$K, MATCH(1, (UpdateSheet!$G:$G=MAXIFS(UpdateSheet!$G:$G, UpdateSheet!$H:$H, G1271, UpdateSheet!$I:$I, J1271, UpdateSheet!$G:$G, "&lt;=" &amp; D1271)) * (UpdateSheet!$H:$H=G1271) *(UpdateSheet!$I:$I=J1271), 0))), "")) +
(IFNA(IF(A1271="", "", INDEX(UpdateSheet!$O:$O, MATCH(1, (UpdateSheet!$G:$G=MAXIFS(UpdateSheet!$G:$G, UpdateSheet!$M:$M, K1271,UpdateSheet!$N:$N, N1271, UpdateSheet!$G:$G, "&lt;=" &amp; D1271)) * (UpdateSheet!$M:$M=K1271) *(UpdateSheet!$N:$N=N1271), 0))), ""))
)
</f>
        <v/>
      </c>
      <c r="R1271" s="81" t="s">
        <v>97</v>
      </c>
      <c r="S1271" s="63" t="str">
        <f t="shared" si="91"/>
        <v/>
      </c>
      <c r="T1271" s="87"/>
      <c r="U1271" s="84" t="s">
        <v>97</v>
      </c>
      <c r="V1271" s="84" t="s">
        <v>97</v>
      </c>
      <c r="W1271" s="85" t="b">
        <f t="shared" si="1"/>
        <v>0</v>
      </c>
      <c r="X1271" s="63"/>
      <c r="Y1271" s="63"/>
      <c r="Z1271" s="63"/>
    </row>
    <row r="1272">
      <c r="A1272" s="75"/>
      <c r="B1272" s="94"/>
      <c r="C1272" s="75"/>
      <c r="D1272" s="76"/>
      <c r="E1272" s="75" t="s">
        <v>97</v>
      </c>
      <c r="F1272" s="75" t="s">
        <v>97</v>
      </c>
      <c r="G1272" s="77"/>
      <c r="H1272" s="77"/>
      <c r="I1272" s="80"/>
      <c r="J1272" s="77" t="s">
        <v>97</v>
      </c>
      <c r="K1272" s="79" t="s">
        <v>97</v>
      </c>
      <c r="L1272" s="79"/>
      <c r="M1272" s="80"/>
      <c r="N1272" s="79" t="s">
        <v>97</v>
      </c>
      <c r="O1272" s="81" t="str">
        <f t="array" ref="O1272">IF(A1272="", "", (IFNA(IF(A1272="", "", INDEX(UpdateSheet!$L:$L, MATCH(1, (UpdateSheet!$G:$G=MAXIFS(UpdateSheet!$G:$G, UpdateSheet!$H:$H, G1272, UpdateSheet!$G:$G, "&lt;=" &amp; D1272)) * (UpdateSheet!$H:$H=G1272), 0))), "") * J1272) +
(IFNA(IF(A1272="", "", INDEX(UpdateSheet!$P:$P, MATCH(1, (UpdateSheet!$G:$G=MAXIFS(UpdateSheet!$G:$G, UpdateSheet!$M:$M, K1272, UpdateSheet!$G:$G, "&lt;=" &amp; D1272)) * (UpdateSheet!$M:$M=K1272), 0))), "") * N1272)
)
</f>
        <v/>
      </c>
      <c r="P1272" s="86"/>
      <c r="Q1272" s="82" t="str">
        <f t="array" ref="Q1272">IF(A1272="", "", (IFNA(IF(A1272="", "", INDEX(UpdateSheet!$K:$K, MATCH(1, (UpdateSheet!$G:$G=MAXIFS(UpdateSheet!$G:$G, UpdateSheet!$H:$H, G1272, UpdateSheet!$I:$I, J1272, UpdateSheet!$G:$G, "&lt;=" &amp; D1272)) * (UpdateSheet!$H:$H=G1272) *(UpdateSheet!$I:$I=J1272), 0))), "")) +
(IFNA(IF(A1272="", "", INDEX(UpdateSheet!$O:$O, MATCH(1, (UpdateSheet!$G:$G=MAXIFS(UpdateSheet!$G:$G, UpdateSheet!$M:$M, K1272,UpdateSheet!$N:$N, N1272, UpdateSheet!$G:$G, "&lt;=" &amp; D1272)) * (UpdateSheet!$M:$M=K1272) *(UpdateSheet!$N:$N=N1272), 0))), ""))
)
</f>
        <v/>
      </c>
      <c r="R1272" s="81" t="s">
        <v>97</v>
      </c>
      <c r="S1272" s="63" t="str">
        <f t="shared" si="91"/>
        <v/>
      </c>
      <c r="T1272" s="87"/>
      <c r="U1272" s="84" t="s">
        <v>97</v>
      </c>
      <c r="V1272" s="84" t="s">
        <v>97</v>
      </c>
      <c r="W1272" s="85" t="b">
        <f t="shared" si="1"/>
        <v>0</v>
      </c>
      <c r="X1272" s="63"/>
      <c r="Y1272" s="63"/>
      <c r="Z1272" s="63"/>
    </row>
    <row r="1273">
      <c r="A1273" s="75"/>
      <c r="B1273" s="94"/>
      <c r="C1273" s="75"/>
      <c r="D1273" s="76"/>
      <c r="E1273" s="75" t="s">
        <v>97</v>
      </c>
      <c r="F1273" s="75" t="s">
        <v>97</v>
      </c>
      <c r="G1273" s="77"/>
      <c r="H1273" s="77"/>
      <c r="I1273" s="80"/>
      <c r="J1273" s="77" t="s">
        <v>97</v>
      </c>
      <c r="K1273" s="79" t="s">
        <v>97</v>
      </c>
      <c r="L1273" s="79"/>
      <c r="M1273" s="80"/>
      <c r="N1273" s="79" t="s">
        <v>97</v>
      </c>
      <c r="O1273" s="81" t="str">
        <f t="array" ref="O1273">IF(A1273="", "", (IFNA(IF(A1273="", "", INDEX(UpdateSheet!$L:$L, MATCH(1, (UpdateSheet!$G:$G=MAXIFS(UpdateSheet!$G:$G, UpdateSheet!$H:$H, G1273, UpdateSheet!$G:$G, "&lt;=" &amp; D1273)) * (UpdateSheet!$H:$H=G1273), 0))), "") * J1273) +
(IFNA(IF(A1273="", "", INDEX(UpdateSheet!$P:$P, MATCH(1, (UpdateSheet!$G:$G=MAXIFS(UpdateSheet!$G:$G, UpdateSheet!$M:$M, K1273, UpdateSheet!$G:$G, "&lt;=" &amp; D1273)) * (UpdateSheet!$M:$M=K1273), 0))), "") * N1273)
)
</f>
        <v/>
      </c>
      <c r="P1273" s="86"/>
      <c r="Q1273" s="82" t="str">
        <f t="array" ref="Q1273">IF(A1273="", "", (IFNA(IF(A1273="", "", INDEX(UpdateSheet!$K:$K, MATCH(1, (UpdateSheet!$G:$G=MAXIFS(UpdateSheet!$G:$G, UpdateSheet!$H:$H, G1273, UpdateSheet!$I:$I, J1273, UpdateSheet!$G:$G, "&lt;=" &amp; D1273)) * (UpdateSheet!$H:$H=G1273) *(UpdateSheet!$I:$I=J1273), 0))), "")) +
(IFNA(IF(A1273="", "", INDEX(UpdateSheet!$O:$O, MATCH(1, (UpdateSheet!$G:$G=MAXIFS(UpdateSheet!$G:$G, UpdateSheet!$M:$M, K1273,UpdateSheet!$N:$N, N1273, UpdateSheet!$G:$G, "&lt;=" &amp; D1273)) * (UpdateSheet!$M:$M=K1273) *(UpdateSheet!$N:$N=N1273), 0))), ""))
)
</f>
        <v/>
      </c>
      <c r="R1273" s="81" t="s">
        <v>97</v>
      </c>
      <c r="S1273" s="63" t="str">
        <f t="shared" si="91"/>
        <v/>
      </c>
      <c r="T1273" s="87"/>
      <c r="U1273" s="84" t="s">
        <v>97</v>
      </c>
      <c r="V1273" s="84" t="s">
        <v>97</v>
      </c>
      <c r="W1273" s="85" t="b">
        <f t="shared" si="1"/>
        <v>0</v>
      </c>
      <c r="X1273" s="63"/>
      <c r="Y1273" s="63"/>
      <c r="Z1273" s="63"/>
    </row>
    <row r="1274">
      <c r="A1274" s="75"/>
      <c r="B1274" s="94"/>
      <c r="C1274" s="75"/>
      <c r="D1274" s="76"/>
      <c r="E1274" s="75" t="s">
        <v>97</v>
      </c>
      <c r="F1274" s="75" t="s">
        <v>97</v>
      </c>
      <c r="G1274" s="77"/>
      <c r="H1274" s="77"/>
      <c r="I1274" s="80"/>
      <c r="J1274" s="77" t="s">
        <v>97</v>
      </c>
      <c r="K1274" s="79" t="s">
        <v>97</v>
      </c>
      <c r="L1274" s="79"/>
      <c r="M1274" s="80"/>
      <c r="N1274" s="79" t="s">
        <v>97</v>
      </c>
      <c r="O1274" s="81" t="str">
        <f t="array" ref="O1274">IF(A1274="", "", (IFNA(IF(A1274="", "", INDEX(UpdateSheet!$L:$L, MATCH(1, (UpdateSheet!$G:$G=MAXIFS(UpdateSheet!$G:$G, UpdateSheet!$H:$H, G1274, UpdateSheet!$G:$G, "&lt;=" &amp; D1274)) * (UpdateSheet!$H:$H=G1274), 0))), "") * J1274) +
(IFNA(IF(A1274="", "", INDEX(UpdateSheet!$P:$P, MATCH(1, (UpdateSheet!$G:$G=MAXIFS(UpdateSheet!$G:$G, UpdateSheet!$M:$M, K1274, UpdateSheet!$G:$G, "&lt;=" &amp; D1274)) * (UpdateSheet!$M:$M=K1274), 0))), "") * N1274)
)
</f>
        <v/>
      </c>
      <c r="P1274" s="86"/>
      <c r="Q1274" s="82" t="str">
        <f t="array" ref="Q1274">IF(A1274="", "", (IFNA(IF(A1274="", "", INDEX(UpdateSheet!$K:$K, MATCH(1, (UpdateSheet!$G:$G=MAXIFS(UpdateSheet!$G:$G, UpdateSheet!$H:$H, G1274, UpdateSheet!$I:$I, J1274, UpdateSheet!$G:$G, "&lt;=" &amp; D1274)) * (UpdateSheet!$H:$H=G1274) *(UpdateSheet!$I:$I=J1274), 0))), "")) +
(IFNA(IF(A1274="", "", INDEX(UpdateSheet!$O:$O, MATCH(1, (UpdateSheet!$G:$G=MAXIFS(UpdateSheet!$G:$G, UpdateSheet!$M:$M, K1274,UpdateSheet!$N:$N, N1274, UpdateSheet!$G:$G, "&lt;=" &amp; D1274)) * (UpdateSheet!$M:$M=K1274) *(UpdateSheet!$N:$N=N1274), 0))), ""))
)
</f>
        <v/>
      </c>
      <c r="R1274" s="81" t="s">
        <v>97</v>
      </c>
      <c r="S1274" s="63" t="str">
        <f t="shared" si="91"/>
        <v/>
      </c>
      <c r="T1274" s="87"/>
      <c r="U1274" s="84" t="s">
        <v>97</v>
      </c>
      <c r="V1274" s="84" t="s">
        <v>97</v>
      </c>
      <c r="W1274" s="85" t="b">
        <f t="shared" si="1"/>
        <v>0</v>
      </c>
      <c r="X1274" s="63"/>
      <c r="Y1274" s="63"/>
      <c r="Z1274" s="63"/>
    </row>
    <row r="1275">
      <c r="A1275" s="75"/>
      <c r="B1275" s="94"/>
      <c r="C1275" s="75"/>
      <c r="D1275" s="76"/>
      <c r="E1275" s="75" t="s">
        <v>97</v>
      </c>
      <c r="F1275" s="75" t="s">
        <v>97</v>
      </c>
      <c r="G1275" s="77"/>
      <c r="H1275" s="77"/>
      <c r="I1275" s="80"/>
      <c r="J1275" s="77" t="s">
        <v>97</v>
      </c>
      <c r="K1275" s="79" t="s">
        <v>97</v>
      </c>
      <c r="L1275" s="79"/>
      <c r="M1275" s="80"/>
      <c r="N1275" s="79" t="s">
        <v>97</v>
      </c>
      <c r="O1275" s="81" t="str">
        <f t="array" ref="O1275">IF(A1275="", "", (IFNA(IF(A1275="", "", INDEX(UpdateSheet!$L:$L, MATCH(1, (UpdateSheet!$G:$G=MAXIFS(UpdateSheet!$G:$G, UpdateSheet!$H:$H, G1275, UpdateSheet!$G:$G, "&lt;=" &amp; D1275)) * (UpdateSheet!$H:$H=G1275), 0))), "") * J1275) +
(IFNA(IF(A1275="", "", INDEX(UpdateSheet!$P:$P, MATCH(1, (UpdateSheet!$G:$G=MAXIFS(UpdateSheet!$G:$G, UpdateSheet!$M:$M, K1275, UpdateSheet!$G:$G, "&lt;=" &amp; D1275)) * (UpdateSheet!$M:$M=K1275), 0))), "") * N1275)
)
</f>
        <v/>
      </c>
      <c r="P1275" s="86"/>
      <c r="Q1275" s="82" t="str">
        <f t="array" ref="Q1275">IF(A1275="", "", (IFNA(IF(A1275="", "", INDEX(UpdateSheet!$K:$K, MATCH(1, (UpdateSheet!$G:$G=MAXIFS(UpdateSheet!$G:$G, UpdateSheet!$H:$H, G1275, UpdateSheet!$I:$I, J1275, UpdateSheet!$G:$G, "&lt;=" &amp; D1275)) * (UpdateSheet!$H:$H=G1275) *(UpdateSheet!$I:$I=J1275), 0))), "")) +
(IFNA(IF(A1275="", "", INDEX(UpdateSheet!$O:$O, MATCH(1, (UpdateSheet!$G:$G=MAXIFS(UpdateSheet!$G:$G, UpdateSheet!$M:$M, K1275,UpdateSheet!$N:$N, N1275, UpdateSheet!$G:$G, "&lt;=" &amp; D1275)) * (UpdateSheet!$M:$M=K1275) *(UpdateSheet!$N:$N=N1275), 0))), ""))
)
</f>
        <v/>
      </c>
      <c r="R1275" s="81" t="s">
        <v>97</v>
      </c>
      <c r="S1275" s="63" t="str">
        <f t="shared" si="91"/>
        <v/>
      </c>
      <c r="T1275" s="87"/>
      <c r="U1275" s="84" t="s">
        <v>97</v>
      </c>
      <c r="V1275" s="84" t="s">
        <v>97</v>
      </c>
      <c r="W1275" s="85" t="b">
        <f t="shared" si="1"/>
        <v>0</v>
      </c>
      <c r="X1275" s="63"/>
      <c r="Y1275" s="63"/>
      <c r="Z1275" s="63"/>
    </row>
    <row r="1276">
      <c r="A1276" s="75"/>
      <c r="B1276" s="94"/>
      <c r="C1276" s="75"/>
      <c r="D1276" s="76"/>
      <c r="E1276" s="75" t="s">
        <v>97</v>
      </c>
      <c r="F1276" s="75" t="s">
        <v>97</v>
      </c>
      <c r="G1276" s="77"/>
      <c r="H1276" s="77"/>
      <c r="I1276" s="80"/>
      <c r="J1276" s="77" t="s">
        <v>97</v>
      </c>
      <c r="K1276" s="79" t="s">
        <v>97</v>
      </c>
      <c r="L1276" s="79"/>
      <c r="M1276" s="80"/>
      <c r="N1276" s="79" t="s">
        <v>97</v>
      </c>
      <c r="O1276" s="81" t="str">
        <f t="array" ref="O1276">IF(A1276="", "", (IFNA(IF(A1276="", "", INDEX(UpdateSheet!$L:$L, MATCH(1, (UpdateSheet!$G:$G=MAXIFS(UpdateSheet!$G:$G, UpdateSheet!$H:$H, G1276, UpdateSheet!$G:$G, "&lt;=" &amp; D1276)) * (UpdateSheet!$H:$H=G1276), 0))), "") * J1276) +
(IFNA(IF(A1276="", "", INDEX(UpdateSheet!$P:$P, MATCH(1, (UpdateSheet!$G:$G=MAXIFS(UpdateSheet!$G:$G, UpdateSheet!$M:$M, K1276, UpdateSheet!$G:$G, "&lt;=" &amp; D1276)) * (UpdateSheet!$M:$M=K1276), 0))), "") * N1276)
)
</f>
        <v/>
      </c>
      <c r="P1276" s="86"/>
      <c r="Q1276" s="82" t="str">
        <f t="array" ref="Q1276">IF(A1276="", "", (IFNA(IF(A1276="", "", INDEX(UpdateSheet!$K:$K, MATCH(1, (UpdateSheet!$G:$G=MAXIFS(UpdateSheet!$G:$G, UpdateSheet!$H:$H, G1276, UpdateSheet!$I:$I, J1276, UpdateSheet!$G:$G, "&lt;=" &amp; D1276)) * (UpdateSheet!$H:$H=G1276) *(UpdateSheet!$I:$I=J1276), 0))), "")) +
(IFNA(IF(A1276="", "", INDEX(UpdateSheet!$O:$O, MATCH(1, (UpdateSheet!$G:$G=MAXIFS(UpdateSheet!$G:$G, UpdateSheet!$M:$M, K1276,UpdateSheet!$N:$N, N1276, UpdateSheet!$G:$G, "&lt;=" &amp; D1276)) * (UpdateSheet!$M:$M=K1276) *(UpdateSheet!$N:$N=N1276), 0))), ""))
)
</f>
        <v/>
      </c>
      <c r="R1276" s="81" t="s">
        <v>97</v>
      </c>
      <c r="S1276" s="63" t="str">
        <f t="shared" si="91"/>
        <v/>
      </c>
      <c r="T1276" s="87"/>
      <c r="U1276" s="84" t="s">
        <v>97</v>
      </c>
      <c r="V1276" s="84" t="s">
        <v>97</v>
      </c>
      <c r="W1276" s="85" t="b">
        <f t="shared" si="1"/>
        <v>0</v>
      </c>
      <c r="X1276" s="63"/>
      <c r="Y1276" s="63"/>
      <c r="Z1276" s="63"/>
    </row>
    <row r="1277">
      <c r="A1277" s="75"/>
      <c r="B1277" s="94"/>
      <c r="C1277" s="75"/>
      <c r="D1277" s="76"/>
      <c r="E1277" s="75" t="s">
        <v>97</v>
      </c>
      <c r="F1277" s="75" t="s">
        <v>97</v>
      </c>
      <c r="G1277" s="77"/>
      <c r="H1277" s="77"/>
      <c r="I1277" s="80"/>
      <c r="J1277" s="77" t="s">
        <v>97</v>
      </c>
      <c r="K1277" s="79" t="s">
        <v>97</v>
      </c>
      <c r="L1277" s="79"/>
      <c r="M1277" s="80"/>
      <c r="N1277" s="79" t="s">
        <v>97</v>
      </c>
      <c r="O1277" s="81" t="str">
        <f t="array" ref="O1277">IF(A1277="", "", (IFNA(IF(A1277="", "", INDEX(UpdateSheet!$L:$L, MATCH(1, (UpdateSheet!$G:$G=MAXIFS(UpdateSheet!$G:$G, UpdateSheet!$H:$H, G1277, UpdateSheet!$G:$G, "&lt;=" &amp; D1277)) * (UpdateSheet!$H:$H=G1277), 0))), "") * J1277) +
(IFNA(IF(A1277="", "", INDEX(UpdateSheet!$P:$P, MATCH(1, (UpdateSheet!$G:$G=MAXIFS(UpdateSheet!$G:$G, UpdateSheet!$M:$M, K1277, UpdateSheet!$G:$G, "&lt;=" &amp; D1277)) * (UpdateSheet!$M:$M=K1277), 0))), "") * N1277)
)
</f>
        <v/>
      </c>
      <c r="P1277" s="86"/>
      <c r="Q1277" s="82" t="str">
        <f t="array" ref="Q1277">IF(A1277="", "", (IFNA(IF(A1277="", "", INDEX(UpdateSheet!$K:$K, MATCH(1, (UpdateSheet!$G:$G=MAXIFS(UpdateSheet!$G:$G, UpdateSheet!$H:$H, G1277, UpdateSheet!$I:$I, J1277, UpdateSheet!$G:$G, "&lt;=" &amp; D1277)) * (UpdateSheet!$H:$H=G1277) *(UpdateSheet!$I:$I=J1277), 0))), "")) +
(IFNA(IF(A1277="", "", INDEX(UpdateSheet!$O:$O, MATCH(1, (UpdateSheet!$G:$G=MAXIFS(UpdateSheet!$G:$G, UpdateSheet!$M:$M, K1277,UpdateSheet!$N:$N, N1277, UpdateSheet!$G:$G, "&lt;=" &amp; D1277)) * (UpdateSheet!$M:$M=K1277) *(UpdateSheet!$N:$N=N1277), 0))), ""))
)
</f>
        <v/>
      </c>
      <c r="R1277" s="81" t="s">
        <v>97</v>
      </c>
      <c r="S1277" s="63" t="str">
        <f t="shared" si="91"/>
        <v/>
      </c>
      <c r="T1277" s="87"/>
      <c r="U1277" s="84" t="s">
        <v>97</v>
      </c>
      <c r="V1277" s="84" t="s">
        <v>97</v>
      </c>
      <c r="W1277" s="85" t="b">
        <f t="shared" si="1"/>
        <v>0</v>
      </c>
      <c r="X1277" s="63"/>
      <c r="Y1277" s="63"/>
      <c r="Z1277" s="63"/>
    </row>
    <row r="1278">
      <c r="A1278" s="75"/>
      <c r="B1278" s="94"/>
      <c r="C1278" s="75"/>
      <c r="D1278" s="76"/>
      <c r="E1278" s="75" t="s">
        <v>97</v>
      </c>
      <c r="F1278" s="75" t="s">
        <v>97</v>
      </c>
      <c r="G1278" s="77"/>
      <c r="H1278" s="77"/>
      <c r="I1278" s="80"/>
      <c r="J1278" s="77" t="s">
        <v>97</v>
      </c>
      <c r="K1278" s="79" t="s">
        <v>97</v>
      </c>
      <c r="L1278" s="79"/>
      <c r="M1278" s="80"/>
      <c r="N1278" s="79" t="s">
        <v>97</v>
      </c>
      <c r="O1278" s="81" t="str">
        <f t="array" ref="O1278">IF(A1278="", "", (IFNA(IF(A1278="", "", INDEX(UpdateSheet!$L:$L, MATCH(1, (UpdateSheet!$G:$G=MAXIFS(UpdateSheet!$G:$G, UpdateSheet!$H:$H, G1278, UpdateSheet!$G:$G, "&lt;=" &amp; D1278)) * (UpdateSheet!$H:$H=G1278), 0))), "") * J1278) +
(IFNA(IF(A1278="", "", INDEX(UpdateSheet!$P:$P, MATCH(1, (UpdateSheet!$G:$G=MAXIFS(UpdateSheet!$G:$G, UpdateSheet!$M:$M, K1278, UpdateSheet!$G:$G, "&lt;=" &amp; D1278)) * (UpdateSheet!$M:$M=K1278), 0))), "") * N1278)
)
</f>
        <v/>
      </c>
      <c r="P1278" s="86"/>
      <c r="Q1278" s="82" t="str">
        <f t="array" ref="Q1278">IF(A1278="", "", (IFNA(IF(A1278="", "", INDEX(UpdateSheet!$K:$K, MATCH(1, (UpdateSheet!$G:$G=MAXIFS(UpdateSheet!$G:$G, UpdateSheet!$H:$H, G1278, UpdateSheet!$I:$I, J1278, UpdateSheet!$G:$G, "&lt;=" &amp; D1278)) * (UpdateSheet!$H:$H=G1278) *(UpdateSheet!$I:$I=J1278), 0))), "")) +
(IFNA(IF(A1278="", "", INDEX(UpdateSheet!$O:$O, MATCH(1, (UpdateSheet!$G:$G=MAXIFS(UpdateSheet!$G:$G, UpdateSheet!$M:$M, K1278,UpdateSheet!$N:$N, N1278, UpdateSheet!$G:$G, "&lt;=" &amp; D1278)) * (UpdateSheet!$M:$M=K1278) *(UpdateSheet!$N:$N=N1278), 0))), ""))
)
</f>
        <v/>
      </c>
      <c r="R1278" s="81" t="s">
        <v>97</v>
      </c>
      <c r="S1278" s="63" t="str">
        <f t="shared" si="91"/>
        <v/>
      </c>
      <c r="T1278" s="87"/>
      <c r="U1278" s="84" t="s">
        <v>97</v>
      </c>
      <c r="V1278" s="84" t="s">
        <v>97</v>
      </c>
      <c r="W1278" s="85" t="b">
        <f t="shared" si="1"/>
        <v>0</v>
      </c>
      <c r="X1278" s="63"/>
      <c r="Y1278" s="63"/>
      <c r="Z1278" s="63"/>
    </row>
    <row r="1279">
      <c r="A1279" s="75"/>
      <c r="B1279" s="94"/>
      <c r="C1279" s="75"/>
      <c r="D1279" s="76"/>
      <c r="E1279" s="75" t="s">
        <v>97</v>
      </c>
      <c r="F1279" s="75" t="s">
        <v>97</v>
      </c>
      <c r="G1279" s="77"/>
      <c r="H1279" s="77"/>
      <c r="I1279" s="80"/>
      <c r="J1279" s="77" t="s">
        <v>97</v>
      </c>
      <c r="K1279" s="79" t="s">
        <v>97</v>
      </c>
      <c r="L1279" s="79"/>
      <c r="M1279" s="80"/>
      <c r="N1279" s="79" t="s">
        <v>97</v>
      </c>
      <c r="O1279" s="81" t="str">
        <f t="array" ref="O1279">IF(A1279="", "", (IFNA(IF(A1279="", "", INDEX(UpdateSheet!$L:$L, MATCH(1, (UpdateSheet!$G:$G=MAXIFS(UpdateSheet!$G:$G, UpdateSheet!$H:$H, G1279, UpdateSheet!$G:$G, "&lt;=" &amp; D1279)) * (UpdateSheet!$H:$H=G1279), 0))), "") * J1279) +
(IFNA(IF(A1279="", "", INDEX(UpdateSheet!$P:$P, MATCH(1, (UpdateSheet!$G:$G=MAXIFS(UpdateSheet!$G:$G, UpdateSheet!$M:$M, K1279, UpdateSheet!$G:$G, "&lt;=" &amp; D1279)) * (UpdateSheet!$M:$M=K1279), 0))), "") * N1279)
)
</f>
        <v/>
      </c>
      <c r="P1279" s="86"/>
      <c r="Q1279" s="82" t="str">
        <f t="array" ref="Q1279">IF(A1279="", "", (IFNA(IF(A1279="", "", INDEX(UpdateSheet!$K:$K, MATCH(1, (UpdateSheet!$G:$G=MAXIFS(UpdateSheet!$G:$G, UpdateSheet!$H:$H, G1279, UpdateSheet!$I:$I, J1279, UpdateSheet!$G:$G, "&lt;=" &amp; D1279)) * (UpdateSheet!$H:$H=G1279) *(UpdateSheet!$I:$I=J1279), 0))), "")) +
(IFNA(IF(A1279="", "", INDEX(UpdateSheet!$O:$O, MATCH(1, (UpdateSheet!$G:$G=MAXIFS(UpdateSheet!$G:$G, UpdateSheet!$M:$M, K1279,UpdateSheet!$N:$N, N1279, UpdateSheet!$G:$G, "&lt;=" &amp; D1279)) * (UpdateSheet!$M:$M=K1279) *(UpdateSheet!$N:$N=N1279), 0))), ""))
)
</f>
        <v/>
      </c>
      <c r="R1279" s="81" t="s">
        <v>97</v>
      </c>
      <c r="S1279" s="63" t="str">
        <f t="shared" si="91"/>
        <v/>
      </c>
      <c r="T1279" s="87"/>
      <c r="U1279" s="84" t="s">
        <v>97</v>
      </c>
      <c r="V1279" s="84" t="s">
        <v>97</v>
      </c>
      <c r="W1279" s="85" t="b">
        <f t="shared" si="1"/>
        <v>0</v>
      </c>
      <c r="X1279" s="63"/>
      <c r="Y1279" s="63"/>
      <c r="Z1279" s="63"/>
    </row>
    <row r="1280">
      <c r="A1280" s="75"/>
      <c r="B1280" s="94"/>
      <c r="C1280" s="75"/>
      <c r="D1280" s="76"/>
      <c r="E1280" s="75" t="s">
        <v>97</v>
      </c>
      <c r="F1280" s="75" t="s">
        <v>97</v>
      </c>
      <c r="G1280" s="77"/>
      <c r="H1280" s="77"/>
      <c r="I1280" s="80"/>
      <c r="J1280" s="77" t="s">
        <v>97</v>
      </c>
      <c r="K1280" s="79" t="s">
        <v>97</v>
      </c>
      <c r="L1280" s="79"/>
      <c r="M1280" s="80"/>
      <c r="N1280" s="79" t="s">
        <v>97</v>
      </c>
      <c r="O1280" s="81" t="str">
        <f t="array" ref="O1280">IF(A1280="", "", (IFNA(IF(A1280="", "", INDEX(UpdateSheet!$L:$L, MATCH(1, (UpdateSheet!$G:$G=MAXIFS(UpdateSheet!$G:$G, UpdateSheet!$H:$H, G1280, UpdateSheet!$G:$G, "&lt;=" &amp; D1280)) * (UpdateSheet!$H:$H=G1280), 0))), "") * J1280) +
(IFNA(IF(A1280="", "", INDEX(UpdateSheet!$P:$P, MATCH(1, (UpdateSheet!$G:$G=MAXIFS(UpdateSheet!$G:$G, UpdateSheet!$M:$M, K1280, UpdateSheet!$G:$G, "&lt;=" &amp; D1280)) * (UpdateSheet!$M:$M=K1280), 0))), "") * N1280)
)
</f>
        <v/>
      </c>
      <c r="P1280" s="86"/>
      <c r="Q1280" s="82" t="str">
        <f t="array" ref="Q1280">IF(A1280="", "", (IFNA(IF(A1280="", "", INDEX(UpdateSheet!$K:$K, MATCH(1, (UpdateSheet!$G:$G=MAXIFS(UpdateSheet!$G:$G, UpdateSheet!$H:$H, G1280, UpdateSheet!$I:$I, J1280, UpdateSheet!$G:$G, "&lt;=" &amp; D1280)) * (UpdateSheet!$H:$H=G1280) *(UpdateSheet!$I:$I=J1280), 0))), "")) +
(IFNA(IF(A1280="", "", INDEX(UpdateSheet!$O:$O, MATCH(1, (UpdateSheet!$G:$G=MAXIFS(UpdateSheet!$G:$G, UpdateSheet!$M:$M, K1280,UpdateSheet!$N:$N, N1280, UpdateSheet!$G:$G, "&lt;=" &amp; D1280)) * (UpdateSheet!$M:$M=K1280) *(UpdateSheet!$N:$N=N1280), 0))), ""))
)
</f>
        <v/>
      </c>
      <c r="R1280" s="81" t="s">
        <v>97</v>
      </c>
      <c r="S1280" s="63" t="str">
        <f t="shared" si="91"/>
        <v/>
      </c>
      <c r="T1280" s="87"/>
      <c r="U1280" s="84" t="s">
        <v>97</v>
      </c>
      <c r="V1280" s="84" t="s">
        <v>97</v>
      </c>
      <c r="W1280" s="85" t="b">
        <f t="shared" si="1"/>
        <v>0</v>
      </c>
      <c r="X1280" s="63"/>
      <c r="Y1280" s="63"/>
      <c r="Z1280" s="63"/>
    </row>
    <row r="1281">
      <c r="A1281" s="75"/>
      <c r="B1281" s="94"/>
      <c r="C1281" s="75"/>
      <c r="D1281" s="76"/>
      <c r="E1281" s="75" t="s">
        <v>97</v>
      </c>
      <c r="F1281" s="75" t="s">
        <v>97</v>
      </c>
      <c r="G1281" s="77"/>
      <c r="H1281" s="77"/>
      <c r="I1281" s="80"/>
      <c r="J1281" s="77" t="s">
        <v>97</v>
      </c>
      <c r="K1281" s="79" t="s">
        <v>97</v>
      </c>
      <c r="L1281" s="79"/>
      <c r="M1281" s="80"/>
      <c r="N1281" s="79" t="s">
        <v>97</v>
      </c>
      <c r="O1281" s="81" t="str">
        <f t="array" ref="O1281">IF(A1281="", "", (IFNA(IF(A1281="", "", INDEX(UpdateSheet!$L:$L, MATCH(1, (UpdateSheet!$G:$G=MAXIFS(UpdateSheet!$G:$G, UpdateSheet!$H:$H, G1281, UpdateSheet!$G:$G, "&lt;=" &amp; D1281)) * (UpdateSheet!$H:$H=G1281), 0))), "") * J1281) +
(IFNA(IF(A1281="", "", INDEX(UpdateSheet!$P:$P, MATCH(1, (UpdateSheet!$G:$G=MAXIFS(UpdateSheet!$G:$G, UpdateSheet!$M:$M, K1281, UpdateSheet!$G:$G, "&lt;=" &amp; D1281)) * (UpdateSheet!$M:$M=K1281), 0))), "") * N1281)
)
</f>
        <v/>
      </c>
      <c r="P1281" s="86"/>
      <c r="Q1281" s="82" t="str">
        <f t="array" ref="Q1281">IF(A1281="", "", (IFNA(IF(A1281="", "", INDEX(UpdateSheet!$K:$K, MATCH(1, (UpdateSheet!$G:$G=MAXIFS(UpdateSheet!$G:$G, UpdateSheet!$H:$H, G1281, UpdateSheet!$I:$I, J1281, UpdateSheet!$G:$G, "&lt;=" &amp; D1281)) * (UpdateSheet!$H:$H=G1281) *(UpdateSheet!$I:$I=J1281), 0))), "")) +
(IFNA(IF(A1281="", "", INDEX(UpdateSheet!$O:$O, MATCH(1, (UpdateSheet!$G:$G=MAXIFS(UpdateSheet!$G:$G, UpdateSheet!$M:$M, K1281,UpdateSheet!$N:$N, N1281, UpdateSheet!$G:$G, "&lt;=" &amp; D1281)) * (UpdateSheet!$M:$M=K1281) *(UpdateSheet!$N:$N=N1281), 0))), ""))
)
</f>
        <v/>
      </c>
      <c r="R1281" s="81" t="s">
        <v>97</v>
      </c>
      <c r="S1281" s="63" t="str">
        <f t="shared" si="91"/>
        <v/>
      </c>
      <c r="T1281" s="87"/>
      <c r="U1281" s="84" t="s">
        <v>97</v>
      </c>
      <c r="V1281" s="84" t="s">
        <v>97</v>
      </c>
      <c r="W1281" s="85" t="b">
        <f t="shared" si="1"/>
        <v>0</v>
      </c>
      <c r="X1281" s="63"/>
      <c r="Y1281" s="63"/>
      <c r="Z1281" s="63"/>
    </row>
    <row r="1282">
      <c r="A1282" s="75"/>
      <c r="B1282" s="94"/>
      <c r="C1282" s="75"/>
      <c r="D1282" s="76"/>
      <c r="E1282" s="75" t="s">
        <v>97</v>
      </c>
      <c r="F1282" s="75" t="s">
        <v>97</v>
      </c>
      <c r="G1282" s="77"/>
      <c r="H1282" s="77"/>
      <c r="I1282" s="80"/>
      <c r="J1282" s="77" t="s">
        <v>97</v>
      </c>
      <c r="K1282" s="79" t="s">
        <v>97</v>
      </c>
      <c r="L1282" s="79"/>
      <c r="M1282" s="80"/>
      <c r="N1282" s="79" t="s">
        <v>97</v>
      </c>
      <c r="O1282" s="81" t="str">
        <f t="array" ref="O1282">IF(A1282="", "", (IFNA(IF(A1282="", "", INDEX(UpdateSheet!$L:$L, MATCH(1, (UpdateSheet!$G:$G=MAXIFS(UpdateSheet!$G:$G, UpdateSheet!$H:$H, G1282, UpdateSheet!$G:$G, "&lt;=" &amp; D1282)) * (UpdateSheet!$H:$H=G1282), 0))), "") * J1282) +
(IFNA(IF(A1282="", "", INDEX(UpdateSheet!$P:$P, MATCH(1, (UpdateSheet!$G:$G=MAXIFS(UpdateSheet!$G:$G, UpdateSheet!$M:$M, K1282, UpdateSheet!$G:$G, "&lt;=" &amp; D1282)) * (UpdateSheet!$M:$M=K1282), 0))), "") * N1282)
)
</f>
        <v/>
      </c>
      <c r="P1282" s="86"/>
      <c r="Q1282" s="82" t="str">
        <f t="array" ref="Q1282">IF(A1282="", "", (IFNA(IF(A1282="", "", INDEX(UpdateSheet!$K:$K, MATCH(1, (UpdateSheet!$G:$G=MAXIFS(UpdateSheet!$G:$G, UpdateSheet!$H:$H, G1282, UpdateSheet!$I:$I, J1282, UpdateSheet!$G:$G, "&lt;=" &amp; D1282)) * (UpdateSheet!$H:$H=G1282) *(UpdateSheet!$I:$I=J1282), 0))), "")) +
(IFNA(IF(A1282="", "", INDEX(UpdateSheet!$O:$O, MATCH(1, (UpdateSheet!$G:$G=MAXIFS(UpdateSheet!$G:$G, UpdateSheet!$M:$M, K1282,UpdateSheet!$N:$N, N1282, UpdateSheet!$G:$G, "&lt;=" &amp; D1282)) * (UpdateSheet!$M:$M=K1282) *(UpdateSheet!$N:$N=N1282), 0))), ""))
)
</f>
        <v/>
      </c>
      <c r="R1282" s="81" t="s">
        <v>97</v>
      </c>
      <c r="S1282" s="63" t="str">
        <f t="shared" si="91"/>
        <v/>
      </c>
      <c r="T1282" s="87"/>
      <c r="U1282" s="84" t="s">
        <v>97</v>
      </c>
      <c r="V1282" s="84" t="s">
        <v>97</v>
      </c>
      <c r="W1282" s="85" t="b">
        <f t="shared" si="1"/>
        <v>0</v>
      </c>
      <c r="X1282" s="63"/>
      <c r="Y1282" s="63"/>
      <c r="Z1282" s="63"/>
    </row>
    <row r="1283">
      <c r="A1283" s="75"/>
      <c r="B1283" s="94"/>
      <c r="C1283" s="75"/>
      <c r="D1283" s="76"/>
      <c r="E1283" s="75" t="s">
        <v>97</v>
      </c>
      <c r="F1283" s="75" t="s">
        <v>97</v>
      </c>
      <c r="G1283" s="77"/>
      <c r="H1283" s="77"/>
      <c r="I1283" s="80"/>
      <c r="J1283" s="77" t="s">
        <v>97</v>
      </c>
      <c r="K1283" s="79" t="s">
        <v>97</v>
      </c>
      <c r="L1283" s="79"/>
      <c r="M1283" s="80"/>
      <c r="N1283" s="79" t="s">
        <v>97</v>
      </c>
      <c r="O1283" s="81" t="str">
        <f t="array" ref="O1283">IF(A1283="", "", (IFNA(IF(A1283="", "", INDEX(UpdateSheet!$L:$L, MATCH(1, (UpdateSheet!$G:$G=MAXIFS(UpdateSheet!$G:$G, UpdateSheet!$H:$H, G1283, UpdateSheet!$G:$G, "&lt;=" &amp; D1283)) * (UpdateSheet!$H:$H=G1283), 0))), "") * J1283) +
(IFNA(IF(A1283="", "", INDEX(UpdateSheet!$P:$P, MATCH(1, (UpdateSheet!$G:$G=MAXIFS(UpdateSheet!$G:$G, UpdateSheet!$M:$M, K1283, UpdateSheet!$G:$G, "&lt;=" &amp; D1283)) * (UpdateSheet!$M:$M=K1283), 0))), "") * N1283)
)
</f>
        <v/>
      </c>
      <c r="P1283" s="86"/>
      <c r="Q1283" s="82" t="str">
        <f t="array" ref="Q1283">IF(A1283="", "", (IFNA(IF(A1283="", "", INDEX(UpdateSheet!$K:$K, MATCH(1, (UpdateSheet!$G:$G=MAXIFS(UpdateSheet!$G:$G, UpdateSheet!$H:$H, G1283, UpdateSheet!$I:$I, J1283, UpdateSheet!$G:$G, "&lt;=" &amp; D1283)) * (UpdateSheet!$H:$H=G1283) *(UpdateSheet!$I:$I=J1283), 0))), "")) +
(IFNA(IF(A1283="", "", INDEX(UpdateSheet!$O:$O, MATCH(1, (UpdateSheet!$G:$G=MAXIFS(UpdateSheet!$G:$G, UpdateSheet!$M:$M, K1283,UpdateSheet!$N:$N, N1283, UpdateSheet!$G:$G, "&lt;=" &amp; D1283)) * (UpdateSheet!$M:$M=K1283) *(UpdateSheet!$N:$N=N1283), 0))), ""))
)
</f>
        <v/>
      </c>
      <c r="R1283" s="81" t="s">
        <v>97</v>
      </c>
      <c r="S1283" s="63" t="str">
        <f t="shared" si="91"/>
        <v/>
      </c>
      <c r="T1283" s="87"/>
      <c r="U1283" s="84" t="s">
        <v>97</v>
      </c>
      <c r="V1283" s="84" t="s">
        <v>97</v>
      </c>
      <c r="W1283" s="85" t="b">
        <f t="shared" si="1"/>
        <v>0</v>
      </c>
      <c r="X1283" s="63"/>
      <c r="Y1283" s="63"/>
      <c r="Z1283" s="63"/>
    </row>
    <row r="1284">
      <c r="A1284" s="75"/>
      <c r="B1284" s="94"/>
      <c r="C1284" s="75"/>
      <c r="D1284" s="76"/>
      <c r="E1284" s="75" t="s">
        <v>97</v>
      </c>
      <c r="F1284" s="75" t="s">
        <v>97</v>
      </c>
      <c r="G1284" s="77"/>
      <c r="H1284" s="77"/>
      <c r="I1284" s="80"/>
      <c r="J1284" s="77" t="s">
        <v>97</v>
      </c>
      <c r="K1284" s="79" t="s">
        <v>97</v>
      </c>
      <c r="L1284" s="79"/>
      <c r="M1284" s="80"/>
      <c r="N1284" s="79" t="s">
        <v>97</v>
      </c>
      <c r="O1284" s="81" t="str">
        <f t="array" ref="O1284">IF(A1284="", "", (IFNA(IF(A1284="", "", INDEX(UpdateSheet!$L:$L, MATCH(1, (UpdateSheet!$G:$G=MAXIFS(UpdateSheet!$G:$G, UpdateSheet!$H:$H, G1284, UpdateSheet!$G:$G, "&lt;=" &amp; D1284)) * (UpdateSheet!$H:$H=G1284), 0))), "") * J1284) +
(IFNA(IF(A1284="", "", INDEX(UpdateSheet!$P:$P, MATCH(1, (UpdateSheet!$G:$G=MAXIFS(UpdateSheet!$G:$G, UpdateSheet!$M:$M, K1284, UpdateSheet!$G:$G, "&lt;=" &amp; D1284)) * (UpdateSheet!$M:$M=K1284), 0))), "") * N1284)
)
</f>
        <v/>
      </c>
      <c r="P1284" s="86"/>
      <c r="Q1284" s="82" t="str">
        <f t="array" ref="Q1284">IF(A1284="", "", (IFNA(IF(A1284="", "", INDEX(UpdateSheet!$K:$K, MATCH(1, (UpdateSheet!$G:$G=MAXIFS(UpdateSheet!$G:$G, UpdateSheet!$H:$H, G1284, UpdateSheet!$I:$I, J1284, UpdateSheet!$G:$G, "&lt;=" &amp; D1284)) * (UpdateSheet!$H:$H=G1284) *(UpdateSheet!$I:$I=J1284), 0))), "")) +
(IFNA(IF(A1284="", "", INDEX(UpdateSheet!$O:$O, MATCH(1, (UpdateSheet!$G:$G=MAXIFS(UpdateSheet!$G:$G, UpdateSheet!$M:$M, K1284,UpdateSheet!$N:$N, N1284, UpdateSheet!$G:$G, "&lt;=" &amp; D1284)) * (UpdateSheet!$M:$M=K1284) *(UpdateSheet!$N:$N=N1284), 0))), ""))
)
</f>
        <v/>
      </c>
      <c r="R1284" s="81" t="s">
        <v>97</v>
      </c>
      <c r="S1284" s="63" t="str">
        <f t="shared" si="91"/>
        <v/>
      </c>
      <c r="T1284" s="87"/>
      <c r="U1284" s="84" t="s">
        <v>97</v>
      </c>
      <c r="V1284" s="84" t="s">
        <v>97</v>
      </c>
      <c r="W1284" s="85" t="b">
        <f t="shared" si="1"/>
        <v>0</v>
      </c>
      <c r="X1284" s="63"/>
      <c r="Y1284" s="63"/>
      <c r="Z1284" s="63"/>
    </row>
    <row r="1285">
      <c r="A1285" s="75"/>
      <c r="B1285" s="94"/>
      <c r="C1285" s="75"/>
      <c r="D1285" s="76"/>
      <c r="E1285" s="75" t="s">
        <v>97</v>
      </c>
      <c r="F1285" s="75" t="s">
        <v>97</v>
      </c>
      <c r="G1285" s="77"/>
      <c r="H1285" s="77"/>
      <c r="I1285" s="80"/>
      <c r="J1285" s="77" t="s">
        <v>97</v>
      </c>
      <c r="K1285" s="79" t="s">
        <v>97</v>
      </c>
      <c r="L1285" s="79"/>
      <c r="M1285" s="80"/>
      <c r="N1285" s="79" t="s">
        <v>97</v>
      </c>
      <c r="O1285" s="81" t="str">
        <f t="array" ref="O1285">IF(A1285="", "", (IFNA(IF(A1285="", "", INDEX(UpdateSheet!$L:$L, MATCH(1, (UpdateSheet!$G:$G=MAXIFS(UpdateSheet!$G:$G, UpdateSheet!$H:$H, G1285, UpdateSheet!$G:$G, "&lt;=" &amp; D1285)) * (UpdateSheet!$H:$H=G1285), 0))), "") * J1285) +
(IFNA(IF(A1285="", "", INDEX(UpdateSheet!$P:$P, MATCH(1, (UpdateSheet!$G:$G=MAXIFS(UpdateSheet!$G:$G, UpdateSheet!$M:$M, K1285, UpdateSheet!$G:$G, "&lt;=" &amp; D1285)) * (UpdateSheet!$M:$M=K1285), 0))), "") * N1285)
)
</f>
        <v/>
      </c>
      <c r="P1285" s="86"/>
      <c r="Q1285" s="82" t="str">
        <f t="array" ref="Q1285">IF(A1285="", "", (IFNA(IF(A1285="", "", INDEX(UpdateSheet!$K:$K, MATCH(1, (UpdateSheet!$G:$G=MAXIFS(UpdateSheet!$G:$G, UpdateSheet!$H:$H, G1285, UpdateSheet!$I:$I, J1285, UpdateSheet!$G:$G, "&lt;=" &amp; D1285)) * (UpdateSheet!$H:$H=G1285) *(UpdateSheet!$I:$I=J1285), 0))), "")) +
(IFNA(IF(A1285="", "", INDEX(UpdateSheet!$O:$O, MATCH(1, (UpdateSheet!$G:$G=MAXIFS(UpdateSheet!$G:$G, UpdateSheet!$M:$M, K1285,UpdateSheet!$N:$N, N1285, UpdateSheet!$G:$G, "&lt;=" &amp; D1285)) * (UpdateSheet!$M:$M=K1285) *(UpdateSheet!$N:$N=N1285), 0))), ""))
)
</f>
        <v/>
      </c>
      <c r="R1285" s="81" t="s">
        <v>97</v>
      </c>
      <c r="S1285" s="63" t="str">
        <f t="shared" si="91"/>
        <v/>
      </c>
      <c r="T1285" s="87"/>
      <c r="U1285" s="84" t="s">
        <v>97</v>
      </c>
      <c r="V1285" s="84" t="s">
        <v>97</v>
      </c>
      <c r="W1285" s="85" t="b">
        <f t="shared" si="1"/>
        <v>0</v>
      </c>
      <c r="X1285" s="63"/>
      <c r="Y1285" s="63"/>
      <c r="Z1285" s="63"/>
    </row>
    <row r="1286">
      <c r="A1286" s="75"/>
      <c r="B1286" s="94"/>
      <c r="C1286" s="75"/>
      <c r="D1286" s="76"/>
      <c r="E1286" s="75" t="s">
        <v>97</v>
      </c>
      <c r="F1286" s="75" t="s">
        <v>97</v>
      </c>
      <c r="G1286" s="77"/>
      <c r="H1286" s="77"/>
      <c r="I1286" s="80"/>
      <c r="J1286" s="77" t="s">
        <v>97</v>
      </c>
      <c r="K1286" s="79" t="s">
        <v>97</v>
      </c>
      <c r="L1286" s="79"/>
      <c r="M1286" s="80"/>
      <c r="N1286" s="79" t="s">
        <v>97</v>
      </c>
      <c r="O1286" s="81" t="str">
        <f t="array" ref="O1286">IF(A1286="", "", (IFNA(IF(A1286="", "", INDEX(UpdateSheet!$L:$L, MATCH(1, (UpdateSheet!$G:$G=MAXIFS(UpdateSheet!$G:$G, UpdateSheet!$H:$H, G1286, UpdateSheet!$G:$G, "&lt;=" &amp; D1286)) * (UpdateSheet!$H:$H=G1286), 0))), "") * J1286) +
(IFNA(IF(A1286="", "", INDEX(UpdateSheet!$P:$P, MATCH(1, (UpdateSheet!$G:$G=MAXIFS(UpdateSheet!$G:$G, UpdateSheet!$M:$M, K1286, UpdateSheet!$G:$G, "&lt;=" &amp; D1286)) * (UpdateSheet!$M:$M=K1286), 0))), "") * N1286)
)
</f>
        <v/>
      </c>
      <c r="P1286" s="86"/>
      <c r="Q1286" s="82" t="str">
        <f t="array" ref="Q1286">IF(A1286="", "", (IFNA(IF(A1286="", "", INDEX(UpdateSheet!$K:$K, MATCH(1, (UpdateSheet!$G:$G=MAXIFS(UpdateSheet!$G:$G, UpdateSheet!$H:$H, G1286, UpdateSheet!$I:$I, J1286, UpdateSheet!$G:$G, "&lt;=" &amp; D1286)) * (UpdateSheet!$H:$H=G1286) *(UpdateSheet!$I:$I=J1286), 0))), "")) +
(IFNA(IF(A1286="", "", INDEX(UpdateSheet!$O:$O, MATCH(1, (UpdateSheet!$G:$G=MAXIFS(UpdateSheet!$G:$G, UpdateSheet!$M:$M, K1286,UpdateSheet!$N:$N, N1286, UpdateSheet!$G:$G, "&lt;=" &amp; D1286)) * (UpdateSheet!$M:$M=K1286) *(UpdateSheet!$N:$N=N1286), 0))), ""))
)
</f>
        <v/>
      </c>
      <c r="R1286" s="81" t="s">
        <v>97</v>
      </c>
      <c r="S1286" s="63" t="str">
        <f t="shared" si="91"/>
        <v/>
      </c>
      <c r="T1286" s="87"/>
      <c r="U1286" s="84" t="s">
        <v>97</v>
      </c>
      <c r="V1286" s="84" t="s">
        <v>97</v>
      </c>
      <c r="W1286" s="85" t="b">
        <f t="shared" si="1"/>
        <v>0</v>
      </c>
      <c r="X1286" s="63"/>
      <c r="Y1286" s="63"/>
      <c r="Z1286" s="63"/>
    </row>
    <row r="1287">
      <c r="A1287" s="75"/>
      <c r="B1287" s="94"/>
      <c r="C1287" s="75"/>
      <c r="D1287" s="76"/>
      <c r="E1287" s="75" t="s">
        <v>97</v>
      </c>
      <c r="F1287" s="75" t="s">
        <v>97</v>
      </c>
      <c r="G1287" s="77"/>
      <c r="H1287" s="77"/>
      <c r="I1287" s="80"/>
      <c r="J1287" s="77" t="s">
        <v>97</v>
      </c>
      <c r="K1287" s="79" t="s">
        <v>97</v>
      </c>
      <c r="L1287" s="79"/>
      <c r="M1287" s="80"/>
      <c r="N1287" s="79" t="s">
        <v>97</v>
      </c>
      <c r="O1287" s="81" t="str">
        <f t="array" ref="O1287">IF(A1287="", "", (IFNA(IF(A1287="", "", INDEX(UpdateSheet!$L:$L, MATCH(1, (UpdateSheet!$G:$G=MAXIFS(UpdateSheet!$G:$G, UpdateSheet!$H:$H, G1287, UpdateSheet!$G:$G, "&lt;=" &amp; D1287)) * (UpdateSheet!$H:$H=G1287), 0))), "") * J1287) +
(IFNA(IF(A1287="", "", INDEX(UpdateSheet!$P:$P, MATCH(1, (UpdateSheet!$G:$G=MAXIFS(UpdateSheet!$G:$G, UpdateSheet!$M:$M, K1287, UpdateSheet!$G:$G, "&lt;=" &amp; D1287)) * (UpdateSheet!$M:$M=K1287), 0))), "") * N1287)
)
</f>
        <v/>
      </c>
      <c r="P1287" s="86"/>
      <c r="Q1287" s="82" t="str">
        <f t="array" ref="Q1287">IF(A1287="", "", (IFNA(IF(A1287="", "", INDEX(UpdateSheet!$K:$K, MATCH(1, (UpdateSheet!$G:$G=MAXIFS(UpdateSheet!$G:$G, UpdateSheet!$H:$H, G1287, UpdateSheet!$I:$I, J1287, UpdateSheet!$G:$G, "&lt;=" &amp; D1287)) * (UpdateSheet!$H:$H=G1287) *(UpdateSheet!$I:$I=J1287), 0))), "")) +
(IFNA(IF(A1287="", "", INDEX(UpdateSheet!$O:$O, MATCH(1, (UpdateSheet!$G:$G=MAXIFS(UpdateSheet!$G:$G, UpdateSheet!$M:$M, K1287,UpdateSheet!$N:$N, N1287, UpdateSheet!$G:$G, "&lt;=" &amp; D1287)) * (UpdateSheet!$M:$M=K1287) *(UpdateSheet!$N:$N=N1287), 0))), ""))
)
</f>
        <v/>
      </c>
      <c r="R1287" s="81" t="s">
        <v>97</v>
      </c>
      <c r="S1287" s="63" t="str">
        <f t="shared" si="91"/>
        <v/>
      </c>
      <c r="T1287" s="87"/>
      <c r="U1287" s="84" t="s">
        <v>97</v>
      </c>
      <c r="V1287" s="84" t="s">
        <v>97</v>
      </c>
      <c r="W1287" s="85" t="b">
        <f t="shared" si="1"/>
        <v>0</v>
      </c>
      <c r="X1287" s="63"/>
      <c r="Y1287" s="63"/>
      <c r="Z1287" s="63"/>
    </row>
    <row r="1288">
      <c r="A1288" s="75"/>
      <c r="B1288" s="94"/>
      <c r="C1288" s="75"/>
      <c r="D1288" s="76"/>
      <c r="E1288" s="75" t="s">
        <v>97</v>
      </c>
      <c r="F1288" s="75" t="s">
        <v>97</v>
      </c>
      <c r="G1288" s="77"/>
      <c r="H1288" s="77"/>
      <c r="I1288" s="80"/>
      <c r="J1288" s="77" t="s">
        <v>97</v>
      </c>
      <c r="K1288" s="79" t="s">
        <v>97</v>
      </c>
      <c r="L1288" s="79"/>
      <c r="M1288" s="80"/>
      <c r="N1288" s="79" t="s">
        <v>97</v>
      </c>
      <c r="O1288" s="81" t="str">
        <f t="array" ref="O1288">IF(A1288="", "", (IFNA(IF(A1288="", "", INDEX(UpdateSheet!$L:$L, MATCH(1, (UpdateSheet!$G:$G=MAXIFS(UpdateSheet!$G:$G, UpdateSheet!$H:$H, G1288, UpdateSheet!$G:$G, "&lt;=" &amp; D1288)) * (UpdateSheet!$H:$H=G1288), 0))), "") * J1288) +
(IFNA(IF(A1288="", "", INDEX(UpdateSheet!$P:$P, MATCH(1, (UpdateSheet!$G:$G=MAXIFS(UpdateSheet!$G:$G, UpdateSheet!$M:$M, K1288, UpdateSheet!$G:$G, "&lt;=" &amp; D1288)) * (UpdateSheet!$M:$M=K1288), 0))), "") * N1288)
)
</f>
        <v/>
      </c>
      <c r="P1288" s="86"/>
      <c r="Q1288" s="82" t="str">
        <f t="array" ref="Q1288">IF(A1288="", "", (IFNA(IF(A1288="", "", INDEX(UpdateSheet!$K:$K, MATCH(1, (UpdateSheet!$G:$G=MAXIFS(UpdateSheet!$G:$G, UpdateSheet!$H:$H, G1288, UpdateSheet!$I:$I, J1288, UpdateSheet!$G:$G, "&lt;=" &amp; D1288)) * (UpdateSheet!$H:$H=G1288) *(UpdateSheet!$I:$I=J1288), 0))), "")) +
(IFNA(IF(A1288="", "", INDEX(UpdateSheet!$O:$O, MATCH(1, (UpdateSheet!$G:$G=MAXIFS(UpdateSheet!$G:$G, UpdateSheet!$M:$M, K1288,UpdateSheet!$N:$N, N1288, UpdateSheet!$G:$G, "&lt;=" &amp; D1288)) * (UpdateSheet!$M:$M=K1288) *(UpdateSheet!$N:$N=N1288), 0))), ""))
)
</f>
        <v/>
      </c>
      <c r="R1288" s="81" t="s">
        <v>97</v>
      </c>
      <c r="S1288" s="63" t="str">
        <f t="shared" si="91"/>
        <v/>
      </c>
      <c r="T1288" s="87"/>
      <c r="U1288" s="84" t="s">
        <v>97</v>
      </c>
      <c r="V1288" s="84" t="s">
        <v>97</v>
      </c>
      <c r="W1288" s="85" t="b">
        <f t="shared" si="1"/>
        <v>0</v>
      </c>
      <c r="X1288" s="63"/>
      <c r="Y1288" s="63"/>
      <c r="Z1288" s="63"/>
    </row>
    <row r="1289">
      <c r="A1289" s="75"/>
      <c r="B1289" s="94"/>
      <c r="C1289" s="75"/>
      <c r="D1289" s="76"/>
      <c r="E1289" s="75" t="s">
        <v>97</v>
      </c>
      <c r="F1289" s="75" t="s">
        <v>97</v>
      </c>
      <c r="G1289" s="77"/>
      <c r="H1289" s="77"/>
      <c r="I1289" s="80"/>
      <c r="J1289" s="77" t="s">
        <v>97</v>
      </c>
      <c r="K1289" s="79" t="s">
        <v>97</v>
      </c>
      <c r="L1289" s="79"/>
      <c r="M1289" s="80"/>
      <c r="N1289" s="79" t="s">
        <v>97</v>
      </c>
      <c r="O1289" s="81" t="str">
        <f t="array" ref="O1289">IF(A1289="", "", (IFNA(IF(A1289="", "", INDEX(UpdateSheet!$L:$L, MATCH(1, (UpdateSheet!$G:$G=MAXIFS(UpdateSheet!$G:$G, UpdateSheet!$H:$H, G1289, UpdateSheet!$G:$G, "&lt;=" &amp; D1289)) * (UpdateSheet!$H:$H=G1289), 0))), "") * J1289) +
(IFNA(IF(A1289="", "", INDEX(UpdateSheet!$P:$P, MATCH(1, (UpdateSheet!$G:$G=MAXIFS(UpdateSheet!$G:$G, UpdateSheet!$M:$M, K1289, UpdateSheet!$G:$G, "&lt;=" &amp; D1289)) * (UpdateSheet!$M:$M=K1289), 0))), "") * N1289)
)
</f>
        <v/>
      </c>
      <c r="P1289" s="86"/>
      <c r="Q1289" s="82" t="str">
        <f t="array" ref="Q1289">IF(A1289="", "", (IFNA(IF(A1289="", "", INDEX(UpdateSheet!$K:$K, MATCH(1, (UpdateSheet!$G:$G=MAXIFS(UpdateSheet!$G:$G, UpdateSheet!$H:$H, G1289, UpdateSheet!$I:$I, J1289, UpdateSheet!$G:$G, "&lt;=" &amp; D1289)) * (UpdateSheet!$H:$H=G1289) *(UpdateSheet!$I:$I=J1289), 0))), "")) +
(IFNA(IF(A1289="", "", INDEX(UpdateSheet!$O:$O, MATCH(1, (UpdateSheet!$G:$G=MAXIFS(UpdateSheet!$G:$G, UpdateSheet!$M:$M, K1289,UpdateSheet!$N:$N, N1289, UpdateSheet!$G:$G, "&lt;=" &amp; D1289)) * (UpdateSheet!$M:$M=K1289) *(UpdateSheet!$N:$N=N1289), 0))), ""))
)
</f>
        <v/>
      </c>
      <c r="R1289" s="81" t="s">
        <v>97</v>
      </c>
      <c r="S1289" s="63" t="str">
        <f t="shared" si="91"/>
        <v/>
      </c>
      <c r="T1289" s="87"/>
      <c r="U1289" s="84" t="s">
        <v>97</v>
      </c>
      <c r="V1289" s="84" t="s">
        <v>97</v>
      </c>
      <c r="W1289" s="85" t="b">
        <f t="shared" si="1"/>
        <v>0</v>
      </c>
      <c r="X1289" s="63"/>
      <c r="Y1289" s="63"/>
      <c r="Z1289" s="63"/>
    </row>
    <row r="1290">
      <c r="A1290" s="75"/>
      <c r="B1290" s="94"/>
      <c r="C1290" s="75"/>
      <c r="D1290" s="76"/>
      <c r="E1290" s="75" t="s">
        <v>97</v>
      </c>
      <c r="F1290" s="75" t="s">
        <v>97</v>
      </c>
      <c r="G1290" s="77"/>
      <c r="H1290" s="77"/>
      <c r="I1290" s="80"/>
      <c r="J1290" s="77" t="s">
        <v>97</v>
      </c>
      <c r="K1290" s="79" t="s">
        <v>97</v>
      </c>
      <c r="L1290" s="79"/>
      <c r="M1290" s="80"/>
      <c r="N1290" s="79" t="s">
        <v>97</v>
      </c>
      <c r="O1290" s="81" t="str">
        <f t="array" ref="O1290">IF(A1290="", "", (IFNA(IF(A1290="", "", INDEX(UpdateSheet!$L:$L, MATCH(1, (UpdateSheet!$G:$G=MAXIFS(UpdateSheet!$G:$G, UpdateSheet!$H:$H, G1290, UpdateSheet!$G:$G, "&lt;=" &amp; D1290)) * (UpdateSheet!$H:$H=G1290), 0))), "") * J1290) +
(IFNA(IF(A1290="", "", INDEX(UpdateSheet!$P:$P, MATCH(1, (UpdateSheet!$G:$G=MAXIFS(UpdateSheet!$G:$G, UpdateSheet!$M:$M, K1290, UpdateSheet!$G:$G, "&lt;=" &amp; D1290)) * (UpdateSheet!$M:$M=K1290), 0))), "") * N1290)
)
</f>
        <v/>
      </c>
      <c r="P1290" s="86"/>
      <c r="Q1290" s="82" t="str">
        <f t="array" ref="Q1290">IF(A1290="", "", (IFNA(IF(A1290="", "", INDEX(UpdateSheet!$K:$K, MATCH(1, (UpdateSheet!$G:$G=MAXIFS(UpdateSheet!$G:$G, UpdateSheet!$H:$H, G1290, UpdateSheet!$I:$I, J1290, UpdateSheet!$G:$G, "&lt;=" &amp; D1290)) * (UpdateSheet!$H:$H=G1290) *(UpdateSheet!$I:$I=J1290), 0))), "")) +
(IFNA(IF(A1290="", "", INDEX(UpdateSheet!$O:$O, MATCH(1, (UpdateSheet!$G:$G=MAXIFS(UpdateSheet!$G:$G, UpdateSheet!$M:$M, K1290,UpdateSheet!$N:$N, N1290, UpdateSheet!$G:$G, "&lt;=" &amp; D1290)) * (UpdateSheet!$M:$M=K1290) *(UpdateSheet!$N:$N=N1290), 0))), ""))
)
</f>
        <v/>
      </c>
      <c r="R1290" s="81" t="s">
        <v>97</v>
      </c>
      <c r="S1290" s="63" t="str">
        <f t="shared" si="91"/>
        <v/>
      </c>
      <c r="T1290" s="87"/>
      <c r="U1290" s="84" t="s">
        <v>97</v>
      </c>
      <c r="V1290" s="84" t="s">
        <v>97</v>
      </c>
      <c r="W1290" s="85" t="b">
        <f t="shared" si="1"/>
        <v>0</v>
      </c>
      <c r="X1290" s="63"/>
      <c r="Y1290" s="63"/>
      <c r="Z1290" s="63"/>
    </row>
    <row r="1291">
      <c r="A1291" s="75"/>
      <c r="B1291" s="94"/>
      <c r="C1291" s="75"/>
      <c r="D1291" s="76"/>
      <c r="E1291" s="75" t="s">
        <v>97</v>
      </c>
      <c r="F1291" s="75" t="s">
        <v>97</v>
      </c>
      <c r="G1291" s="77"/>
      <c r="H1291" s="77"/>
      <c r="I1291" s="80"/>
      <c r="J1291" s="77" t="s">
        <v>97</v>
      </c>
      <c r="K1291" s="79" t="s">
        <v>97</v>
      </c>
      <c r="L1291" s="79"/>
      <c r="M1291" s="80"/>
      <c r="N1291" s="79" t="s">
        <v>97</v>
      </c>
      <c r="O1291" s="81" t="str">
        <f t="array" ref="O1291">IF(A1291="", "", (IFNA(IF(A1291="", "", INDEX(UpdateSheet!$L:$L, MATCH(1, (UpdateSheet!$G:$G=MAXIFS(UpdateSheet!$G:$G, UpdateSheet!$H:$H, G1291, UpdateSheet!$G:$G, "&lt;=" &amp; D1291)) * (UpdateSheet!$H:$H=G1291), 0))), "") * J1291) +
(IFNA(IF(A1291="", "", INDEX(UpdateSheet!$P:$P, MATCH(1, (UpdateSheet!$G:$G=MAXIFS(UpdateSheet!$G:$G, UpdateSheet!$M:$M, K1291, UpdateSheet!$G:$G, "&lt;=" &amp; D1291)) * (UpdateSheet!$M:$M=K1291), 0))), "") * N1291)
)
</f>
        <v/>
      </c>
      <c r="P1291" s="86"/>
      <c r="Q1291" s="82" t="str">
        <f t="array" ref="Q1291">IF(A1291="", "", (IFNA(IF(A1291="", "", INDEX(UpdateSheet!$K:$K, MATCH(1, (UpdateSheet!$G:$G=MAXIFS(UpdateSheet!$G:$G, UpdateSheet!$H:$H, G1291, UpdateSheet!$I:$I, J1291, UpdateSheet!$G:$G, "&lt;=" &amp; D1291)) * (UpdateSheet!$H:$H=G1291) *(UpdateSheet!$I:$I=J1291), 0))), "")) +
(IFNA(IF(A1291="", "", INDEX(UpdateSheet!$O:$O, MATCH(1, (UpdateSheet!$G:$G=MAXIFS(UpdateSheet!$G:$G, UpdateSheet!$M:$M, K1291,UpdateSheet!$N:$N, N1291, UpdateSheet!$G:$G, "&lt;=" &amp; D1291)) * (UpdateSheet!$M:$M=K1291) *(UpdateSheet!$N:$N=N1291), 0))), ""))
)
</f>
        <v/>
      </c>
      <c r="R1291" s="81" t="s">
        <v>97</v>
      </c>
      <c r="S1291" s="63" t="str">
        <f t="shared" si="91"/>
        <v/>
      </c>
      <c r="T1291" s="87"/>
      <c r="U1291" s="84" t="s">
        <v>97</v>
      </c>
      <c r="V1291" s="84" t="s">
        <v>97</v>
      </c>
      <c r="W1291" s="85" t="b">
        <f t="shared" si="1"/>
        <v>0</v>
      </c>
      <c r="X1291" s="63"/>
      <c r="Y1291" s="63"/>
      <c r="Z1291" s="63"/>
    </row>
    <row r="1292">
      <c r="A1292" s="75"/>
      <c r="B1292" s="94"/>
      <c r="C1292" s="75"/>
      <c r="D1292" s="76"/>
      <c r="E1292" s="75" t="s">
        <v>97</v>
      </c>
      <c r="F1292" s="75" t="s">
        <v>97</v>
      </c>
      <c r="G1292" s="77"/>
      <c r="H1292" s="77"/>
      <c r="I1292" s="80"/>
      <c r="J1292" s="77" t="s">
        <v>97</v>
      </c>
      <c r="K1292" s="79" t="s">
        <v>97</v>
      </c>
      <c r="L1292" s="79"/>
      <c r="M1292" s="80"/>
      <c r="N1292" s="79" t="s">
        <v>97</v>
      </c>
      <c r="O1292" s="81" t="str">
        <f t="array" ref="O1292">IF(A1292="", "", (IFNA(IF(A1292="", "", INDEX(UpdateSheet!$L:$L, MATCH(1, (UpdateSheet!$G:$G=MAXIFS(UpdateSheet!$G:$G, UpdateSheet!$H:$H, G1292, UpdateSheet!$G:$G, "&lt;=" &amp; D1292)) * (UpdateSheet!$H:$H=G1292), 0))), "") * J1292) +
(IFNA(IF(A1292="", "", INDEX(UpdateSheet!$P:$P, MATCH(1, (UpdateSheet!$G:$G=MAXIFS(UpdateSheet!$G:$G, UpdateSheet!$M:$M, K1292, UpdateSheet!$G:$G, "&lt;=" &amp; D1292)) * (UpdateSheet!$M:$M=K1292), 0))), "") * N1292)
)
</f>
        <v/>
      </c>
      <c r="P1292" s="86"/>
      <c r="Q1292" s="82" t="str">
        <f t="array" ref="Q1292">IF(A1292="", "", (IFNA(IF(A1292="", "", INDEX(UpdateSheet!$K:$K, MATCH(1, (UpdateSheet!$G:$G=MAXIFS(UpdateSheet!$G:$G, UpdateSheet!$H:$H, G1292, UpdateSheet!$I:$I, J1292, UpdateSheet!$G:$G, "&lt;=" &amp; D1292)) * (UpdateSheet!$H:$H=G1292) *(UpdateSheet!$I:$I=J1292), 0))), "")) +
(IFNA(IF(A1292="", "", INDEX(UpdateSheet!$O:$O, MATCH(1, (UpdateSheet!$G:$G=MAXIFS(UpdateSheet!$G:$G, UpdateSheet!$M:$M, K1292,UpdateSheet!$N:$N, N1292, UpdateSheet!$G:$G, "&lt;=" &amp; D1292)) * (UpdateSheet!$M:$M=K1292) *(UpdateSheet!$N:$N=N1292), 0))), ""))
)
</f>
        <v/>
      </c>
      <c r="R1292" s="81" t="s">
        <v>97</v>
      </c>
      <c r="S1292" s="63" t="str">
        <f t="shared" si="91"/>
        <v/>
      </c>
      <c r="T1292" s="87"/>
      <c r="U1292" s="84" t="s">
        <v>97</v>
      </c>
      <c r="V1292" s="84" t="s">
        <v>97</v>
      </c>
      <c r="W1292" s="85" t="b">
        <f t="shared" si="1"/>
        <v>0</v>
      </c>
      <c r="X1292" s="63"/>
      <c r="Y1292" s="63"/>
      <c r="Z1292" s="63"/>
    </row>
    <row r="1293">
      <c r="A1293" s="75"/>
      <c r="B1293" s="94"/>
      <c r="C1293" s="75"/>
      <c r="D1293" s="76"/>
      <c r="E1293" s="75" t="s">
        <v>97</v>
      </c>
      <c r="F1293" s="75" t="s">
        <v>97</v>
      </c>
      <c r="G1293" s="77"/>
      <c r="H1293" s="77"/>
      <c r="I1293" s="80"/>
      <c r="J1293" s="77" t="s">
        <v>97</v>
      </c>
      <c r="K1293" s="79" t="s">
        <v>97</v>
      </c>
      <c r="L1293" s="79"/>
      <c r="M1293" s="80"/>
      <c r="N1293" s="79" t="s">
        <v>97</v>
      </c>
      <c r="O1293" s="81" t="str">
        <f t="array" ref="O1293">IF(A1293="", "", (IFNA(IF(A1293="", "", INDEX(UpdateSheet!$L:$L, MATCH(1, (UpdateSheet!$G:$G=MAXIFS(UpdateSheet!$G:$G, UpdateSheet!$H:$H, G1293, UpdateSheet!$G:$G, "&lt;=" &amp; D1293)) * (UpdateSheet!$H:$H=G1293), 0))), "") * J1293) +
(IFNA(IF(A1293="", "", INDEX(UpdateSheet!$P:$P, MATCH(1, (UpdateSheet!$G:$G=MAXIFS(UpdateSheet!$G:$G, UpdateSheet!$M:$M, K1293, UpdateSheet!$G:$G, "&lt;=" &amp; D1293)) * (UpdateSheet!$M:$M=K1293), 0))), "") * N1293)
)
</f>
        <v/>
      </c>
      <c r="P1293" s="86"/>
      <c r="Q1293" s="82" t="str">
        <f t="array" ref="Q1293">IF(A1293="", "", (IFNA(IF(A1293="", "", INDEX(UpdateSheet!$K:$K, MATCH(1, (UpdateSheet!$G:$G=MAXIFS(UpdateSheet!$G:$G, UpdateSheet!$H:$H, G1293, UpdateSheet!$I:$I, J1293, UpdateSheet!$G:$G, "&lt;=" &amp; D1293)) * (UpdateSheet!$H:$H=G1293) *(UpdateSheet!$I:$I=J1293), 0))), "")) +
(IFNA(IF(A1293="", "", INDEX(UpdateSheet!$O:$O, MATCH(1, (UpdateSheet!$G:$G=MAXIFS(UpdateSheet!$G:$G, UpdateSheet!$M:$M, K1293,UpdateSheet!$N:$N, N1293, UpdateSheet!$G:$G, "&lt;=" &amp; D1293)) * (UpdateSheet!$M:$M=K1293) *(UpdateSheet!$N:$N=N1293), 0))), ""))
)
</f>
        <v/>
      </c>
      <c r="R1293" s="81" t="s">
        <v>97</v>
      </c>
      <c r="S1293" s="63" t="str">
        <f t="shared" si="91"/>
        <v/>
      </c>
      <c r="T1293" s="87"/>
      <c r="U1293" s="84" t="s">
        <v>97</v>
      </c>
      <c r="V1293" s="84" t="s">
        <v>97</v>
      </c>
      <c r="W1293" s="85" t="b">
        <f t="shared" si="1"/>
        <v>0</v>
      </c>
      <c r="X1293" s="63"/>
      <c r="Y1293" s="63"/>
      <c r="Z1293" s="63"/>
    </row>
    <row r="1294">
      <c r="A1294" s="75"/>
      <c r="B1294" s="94"/>
      <c r="C1294" s="75"/>
      <c r="D1294" s="76"/>
      <c r="E1294" s="75" t="s">
        <v>97</v>
      </c>
      <c r="F1294" s="75" t="s">
        <v>97</v>
      </c>
      <c r="G1294" s="77"/>
      <c r="H1294" s="77"/>
      <c r="I1294" s="80"/>
      <c r="J1294" s="77" t="s">
        <v>97</v>
      </c>
      <c r="K1294" s="79" t="s">
        <v>97</v>
      </c>
      <c r="L1294" s="79"/>
      <c r="M1294" s="80"/>
      <c r="N1294" s="79" t="s">
        <v>97</v>
      </c>
      <c r="O1294" s="81" t="str">
        <f t="array" ref="O1294">IF(A1294="", "", (IFNA(IF(A1294="", "", INDEX(UpdateSheet!$L:$L, MATCH(1, (UpdateSheet!$G:$G=MAXIFS(UpdateSheet!$G:$G, UpdateSheet!$H:$H, G1294, UpdateSheet!$G:$G, "&lt;=" &amp; D1294)) * (UpdateSheet!$H:$H=G1294), 0))), "") * J1294) +
(IFNA(IF(A1294="", "", INDEX(UpdateSheet!$P:$P, MATCH(1, (UpdateSheet!$G:$G=MAXIFS(UpdateSheet!$G:$G, UpdateSheet!$M:$M, K1294, UpdateSheet!$G:$G, "&lt;=" &amp; D1294)) * (UpdateSheet!$M:$M=K1294), 0))), "") * N1294)
)
</f>
        <v/>
      </c>
      <c r="P1294" s="86"/>
      <c r="Q1294" s="82" t="str">
        <f t="array" ref="Q1294">IF(A1294="", "", (IFNA(IF(A1294="", "", INDEX(UpdateSheet!$K:$K, MATCH(1, (UpdateSheet!$G:$G=MAXIFS(UpdateSheet!$G:$G, UpdateSheet!$H:$H, G1294, UpdateSheet!$I:$I, J1294, UpdateSheet!$G:$G, "&lt;=" &amp; D1294)) * (UpdateSheet!$H:$H=G1294) *(UpdateSheet!$I:$I=J1294), 0))), "")) +
(IFNA(IF(A1294="", "", INDEX(UpdateSheet!$O:$O, MATCH(1, (UpdateSheet!$G:$G=MAXIFS(UpdateSheet!$G:$G, UpdateSheet!$M:$M, K1294,UpdateSheet!$N:$N, N1294, UpdateSheet!$G:$G, "&lt;=" &amp; D1294)) * (UpdateSheet!$M:$M=K1294) *(UpdateSheet!$N:$N=N1294), 0))), ""))
)
</f>
        <v/>
      </c>
      <c r="R1294" s="81" t="s">
        <v>97</v>
      </c>
      <c r="S1294" s="63" t="str">
        <f t="shared" si="91"/>
        <v/>
      </c>
      <c r="T1294" s="87"/>
      <c r="U1294" s="84" t="s">
        <v>97</v>
      </c>
      <c r="V1294" s="84" t="s">
        <v>97</v>
      </c>
      <c r="W1294" s="85" t="b">
        <f t="shared" si="1"/>
        <v>0</v>
      </c>
      <c r="X1294" s="63"/>
      <c r="Y1294" s="63"/>
      <c r="Z1294" s="63"/>
    </row>
    <row r="1295">
      <c r="A1295" s="75"/>
      <c r="B1295" s="94"/>
      <c r="C1295" s="75"/>
      <c r="D1295" s="76"/>
      <c r="E1295" s="75" t="s">
        <v>97</v>
      </c>
      <c r="F1295" s="75" t="s">
        <v>97</v>
      </c>
      <c r="G1295" s="77"/>
      <c r="H1295" s="77"/>
      <c r="I1295" s="80"/>
      <c r="J1295" s="77" t="s">
        <v>97</v>
      </c>
      <c r="K1295" s="79" t="s">
        <v>97</v>
      </c>
      <c r="L1295" s="79"/>
      <c r="M1295" s="80"/>
      <c r="N1295" s="79" t="s">
        <v>97</v>
      </c>
      <c r="O1295" s="81" t="str">
        <f t="array" ref="O1295">IF(A1295="", "", (IFNA(IF(A1295="", "", INDEX(UpdateSheet!$L:$L, MATCH(1, (UpdateSheet!$G:$G=MAXIFS(UpdateSheet!$G:$G, UpdateSheet!$H:$H, G1295, UpdateSheet!$G:$G, "&lt;=" &amp; D1295)) * (UpdateSheet!$H:$H=G1295), 0))), "") * J1295) +
(IFNA(IF(A1295="", "", INDEX(UpdateSheet!$P:$P, MATCH(1, (UpdateSheet!$G:$G=MAXIFS(UpdateSheet!$G:$G, UpdateSheet!$M:$M, K1295, UpdateSheet!$G:$G, "&lt;=" &amp; D1295)) * (UpdateSheet!$M:$M=K1295), 0))), "") * N1295)
)
</f>
        <v/>
      </c>
      <c r="P1295" s="86"/>
      <c r="Q1295" s="82" t="str">
        <f t="array" ref="Q1295">IF(A1295="", "", (IFNA(IF(A1295="", "", INDEX(UpdateSheet!$K:$K, MATCH(1, (UpdateSheet!$G:$G=MAXIFS(UpdateSheet!$G:$G, UpdateSheet!$H:$H, G1295, UpdateSheet!$I:$I, J1295, UpdateSheet!$G:$G, "&lt;=" &amp; D1295)) * (UpdateSheet!$H:$H=G1295) *(UpdateSheet!$I:$I=J1295), 0))), "")) +
(IFNA(IF(A1295="", "", INDEX(UpdateSheet!$O:$O, MATCH(1, (UpdateSheet!$G:$G=MAXIFS(UpdateSheet!$G:$G, UpdateSheet!$M:$M, K1295,UpdateSheet!$N:$N, N1295, UpdateSheet!$G:$G, "&lt;=" &amp; D1295)) * (UpdateSheet!$M:$M=K1295) *(UpdateSheet!$N:$N=N1295), 0))), ""))
)
</f>
        <v/>
      </c>
      <c r="R1295" s="81" t="s">
        <v>97</v>
      </c>
      <c r="S1295" s="63" t="str">
        <f t="shared" si="91"/>
        <v/>
      </c>
      <c r="T1295" s="87"/>
      <c r="U1295" s="84" t="s">
        <v>97</v>
      </c>
      <c r="V1295" s="84" t="s">
        <v>97</v>
      </c>
      <c r="W1295" s="85" t="b">
        <f t="shared" si="1"/>
        <v>0</v>
      </c>
      <c r="X1295" s="63"/>
      <c r="Y1295" s="63"/>
      <c r="Z1295" s="63"/>
    </row>
    <row r="1296">
      <c r="A1296" s="75"/>
      <c r="B1296" s="94"/>
      <c r="C1296" s="75"/>
      <c r="D1296" s="76"/>
      <c r="E1296" s="75" t="s">
        <v>97</v>
      </c>
      <c r="F1296" s="75" t="s">
        <v>97</v>
      </c>
      <c r="G1296" s="77"/>
      <c r="H1296" s="77"/>
      <c r="I1296" s="80"/>
      <c r="J1296" s="77" t="s">
        <v>97</v>
      </c>
      <c r="K1296" s="79" t="s">
        <v>97</v>
      </c>
      <c r="L1296" s="79"/>
      <c r="M1296" s="80"/>
      <c r="N1296" s="79" t="s">
        <v>97</v>
      </c>
      <c r="O1296" s="81" t="str">
        <f t="array" ref="O1296">IF(A1296="", "", (IFNA(IF(A1296="", "", INDEX(UpdateSheet!$L:$L, MATCH(1, (UpdateSheet!$G:$G=MAXIFS(UpdateSheet!$G:$G, UpdateSheet!$H:$H, G1296, UpdateSheet!$G:$G, "&lt;=" &amp; D1296)) * (UpdateSheet!$H:$H=G1296), 0))), "") * J1296) +
(IFNA(IF(A1296="", "", INDEX(UpdateSheet!$P:$P, MATCH(1, (UpdateSheet!$G:$G=MAXIFS(UpdateSheet!$G:$G, UpdateSheet!$M:$M, K1296, UpdateSheet!$G:$G, "&lt;=" &amp; D1296)) * (UpdateSheet!$M:$M=K1296), 0))), "") * N1296)
)
</f>
        <v/>
      </c>
      <c r="P1296" s="86"/>
      <c r="Q1296" s="82" t="str">
        <f t="array" ref="Q1296">IF(A1296="", "", (IFNA(IF(A1296="", "", INDEX(UpdateSheet!$K:$K, MATCH(1, (UpdateSheet!$G:$G=MAXIFS(UpdateSheet!$G:$G, UpdateSheet!$H:$H, G1296, UpdateSheet!$I:$I, J1296, UpdateSheet!$G:$G, "&lt;=" &amp; D1296)) * (UpdateSheet!$H:$H=G1296) *(UpdateSheet!$I:$I=J1296), 0))), "")) +
(IFNA(IF(A1296="", "", INDEX(UpdateSheet!$O:$O, MATCH(1, (UpdateSheet!$G:$G=MAXIFS(UpdateSheet!$G:$G, UpdateSheet!$M:$M, K1296,UpdateSheet!$N:$N, N1296, UpdateSheet!$G:$G, "&lt;=" &amp; D1296)) * (UpdateSheet!$M:$M=K1296) *(UpdateSheet!$N:$N=N1296), 0))), ""))
)
</f>
        <v/>
      </c>
      <c r="R1296" s="81" t="s">
        <v>97</v>
      </c>
      <c r="S1296" s="63" t="str">
        <f t="shared" si="91"/>
        <v/>
      </c>
      <c r="T1296" s="87"/>
      <c r="U1296" s="84" t="s">
        <v>97</v>
      </c>
      <c r="V1296" s="84" t="s">
        <v>97</v>
      </c>
      <c r="W1296" s="85" t="b">
        <f t="shared" si="1"/>
        <v>0</v>
      </c>
      <c r="X1296" s="63"/>
      <c r="Y1296" s="63"/>
      <c r="Z1296" s="63"/>
    </row>
    <row r="1297">
      <c r="A1297" s="75"/>
      <c r="B1297" s="94"/>
      <c r="C1297" s="75"/>
      <c r="D1297" s="76"/>
      <c r="E1297" s="75" t="s">
        <v>97</v>
      </c>
      <c r="F1297" s="75" t="s">
        <v>97</v>
      </c>
      <c r="G1297" s="77"/>
      <c r="H1297" s="77"/>
      <c r="I1297" s="80"/>
      <c r="J1297" s="77" t="s">
        <v>97</v>
      </c>
      <c r="K1297" s="79" t="s">
        <v>97</v>
      </c>
      <c r="L1297" s="79"/>
      <c r="M1297" s="80"/>
      <c r="N1297" s="79" t="s">
        <v>97</v>
      </c>
      <c r="O1297" s="81" t="str">
        <f t="array" ref="O1297">IF(A1297="", "", (IFNA(IF(A1297="", "", INDEX(UpdateSheet!$L:$L, MATCH(1, (UpdateSheet!$G:$G=MAXIFS(UpdateSheet!$G:$G, UpdateSheet!$H:$H, G1297, UpdateSheet!$G:$G, "&lt;=" &amp; D1297)) * (UpdateSheet!$H:$H=G1297), 0))), "") * J1297) +
(IFNA(IF(A1297="", "", INDEX(UpdateSheet!$P:$P, MATCH(1, (UpdateSheet!$G:$G=MAXIFS(UpdateSheet!$G:$G, UpdateSheet!$M:$M, K1297, UpdateSheet!$G:$G, "&lt;=" &amp; D1297)) * (UpdateSheet!$M:$M=K1297), 0))), "") * N1297)
)
</f>
        <v/>
      </c>
      <c r="P1297" s="86"/>
      <c r="Q1297" s="82" t="str">
        <f t="array" ref="Q1297">IF(A1297="", "", (IFNA(IF(A1297="", "", INDEX(UpdateSheet!$K:$K, MATCH(1, (UpdateSheet!$G:$G=MAXIFS(UpdateSheet!$G:$G, UpdateSheet!$H:$H, G1297, UpdateSheet!$I:$I, J1297, UpdateSheet!$G:$G, "&lt;=" &amp; D1297)) * (UpdateSheet!$H:$H=G1297) *(UpdateSheet!$I:$I=J1297), 0))), "")) +
(IFNA(IF(A1297="", "", INDEX(UpdateSheet!$O:$O, MATCH(1, (UpdateSheet!$G:$G=MAXIFS(UpdateSheet!$G:$G, UpdateSheet!$M:$M, K1297,UpdateSheet!$N:$N, N1297, UpdateSheet!$G:$G, "&lt;=" &amp; D1297)) * (UpdateSheet!$M:$M=K1297) *(UpdateSheet!$N:$N=N1297), 0))), ""))
)
</f>
        <v/>
      </c>
      <c r="R1297" s="81" t="s">
        <v>97</v>
      </c>
      <c r="S1297" s="63" t="str">
        <f t="shared" si="91"/>
        <v/>
      </c>
      <c r="T1297" s="87"/>
      <c r="U1297" s="84" t="s">
        <v>97</v>
      </c>
      <c r="V1297" s="84" t="s">
        <v>97</v>
      </c>
      <c r="W1297" s="85" t="b">
        <f t="shared" si="1"/>
        <v>0</v>
      </c>
      <c r="X1297" s="63"/>
      <c r="Y1297" s="63"/>
      <c r="Z1297" s="63"/>
    </row>
    <row r="1298">
      <c r="A1298" s="75"/>
      <c r="B1298" s="94"/>
      <c r="C1298" s="75"/>
      <c r="D1298" s="76"/>
      <c r="E1298" s="75" t="s">
        <v>97</v>
      </c>
      <c r="F1298" s="75" t="s">
        <v>97</v>
      </c>
      <c r="G1298" s="77"/>
      <c r="H1298" s="77"/>
      <c r="I1298" s="80"/>
      <c r="J1298" s="77" t="s">
        <v>97</v>
      </c>
      <c r="K1298" s="79" t="s">
        <v>97</v>
      </c>
      <c r="L1298" s="79"/>
      <c r="M1298" s="80"/>
      <c r="N1298" s="79" t="s">
        <v>97</v>
      </c>
      <c r="O1298" s="81" t="str">
        <f t="array" ref="O1298">IF(A1298="", "", (IFNA(IF(A1298="", "", INDEX(UpdateSheet!$L:$L, MATCH(1, (UpdateSheet!$G:$G=MAXIFS(UpdateSheet!$G:$G, UpdateSheet!$H:$H, G1298, UpdateSheet!$G:$G, "&lt;=" &amp; D1298)) * (UpdateSheet!$H:$H=G1298), 0))), "") * J1298) +
(IFNA(IF(A1298="", "", INDEX(UpdateSheet!$P:$P, MATCH(1, (UpdateSheet!$G:$G=MAXIFS(UpdateSheet!$G:$G, UpdateSheet!$M:$M, K1298, UpdateSheet!$G:$G, "&lt;=" &amp; D1298)) * (UpdateSheet!$M:$M=K1298), 0))), "") * N1298)
)
</f>
        <v/>
      </c>
      <c r="P1298" s="86"/>
      <c r="Q1298" s="82" t="str">
        <f t="array" ref="Q1298">IF(A1298="", "", (IFNA(IF(A1298="", "", INDEX(UpdateSheet!$K:$K, MATCH(1, (UpdateSheet!$G:$G=MAXIFS(UpdateSheet!$G:$G, UpdateSheet!$H:$H, G1298, UpdateSheet!$I:$I, J1298, UpdateSheet!$G:$G, "&lt;=" &amp; D1298)) * (UpdateSheet!$H:$H=G1298) *(UpdateSheet!$I:$I=J1298), 0))), "")) +
(IFNA(IF(A1298="", "", INDEX(UpdateSheet!$O:$O, MATCH(1, (UpdateSheet!$G:$G=MAXIFS(UpdateSheet!$G:$G, UpdateSheet!$M:$M, K1298,UpdateSheet!$N:$N, N1298, UpdateSheet!$G:$G, "&lt;=" &amp; D1298)) * (UpdateSheet!$M:$M=K1298) *(UpdateSheet!$N:$N=N1298), 0))), ""))
)
</f>
        <v/>
      </c>
      <c r="R1298" s="81" t="s">
        <v>97</v>
      </c>
      <c r="S1298" s="63" t="str">
        <f t="shared" si="91"/>
        <v/>
      </c>
      <c r="T1298" s="87"/>
      <c r="U1298" s="84" t="s">
        <v>97</v>
      </c>
      <c r="V1298" s="84" t="s">
        <v>97</v>
      </c>
      <c r="W1298" s="85" t="b">
        <f t="shared" si="1"/>
        <v>0</v>
      </c>
      <c r="X1298" s="63"/>
      <c r="Y1298" s="63"/>
      <c r="Z1298" s="63"/>
    </row>
    <row r="1299">
      <c r="A1299" s="75"/>
      <c r="B1299" s="94"/>
      <c r="C1299" s="75"/>
      <c r="D1299" s="76"/>
      <c r="E1299" s="75" t="s">
        <v>97</v>
      </c>
      <c r="F1299" s="75" t="s">
        <v>97</v>
      </c>
      <c r="G1299" s="77"/>
      <c r="H1299" s="77"/>
      <c r="I1299" s="80"/>
      <c r="J1299" s="77" t="s">
        <v>97</v>
      </c>
      <c r="K1299" s="79" t="s">
        <v>97</v>
      </c>
      <c r="L1299" s="79"/>
      <c r="M1299" s="80"/>
      <c r="N1299" s="79" t="s">
        <v>97</v>
      </c>
      <c r="O1299" s="81" t="str">
        <f t="array" ref="O1299">IF(A1299="", "", (IFNA(IF(A1299="", "", INDEX(UpdateSheet!$L:$L, MATCH(1, (UpdateSheet!$G:$G=MAXIFS(UpdateSheet!$G:$G, UpdateSheet!$H:$H, G1299, UpdateSheet!$G:$G, "&lt;=" &amp; D1299)) * (UpdateSheet!$H:$H=G1299), 0))), "") * J1299) +
(IFNA(IF(A1299="", "", INDEX(UpdateSheet!$P:$P, MATCH(1, (UpdateSheet!$G:$G=MAXIFS(UpdateSheet!$G:$G, UpdateSheet!$M:$M, K1299, UpdateSheet!$G:$G, "&lt;=" &amp; D1299)) * (UpdateSheet!$M:$M=K1299), 0))), "") * N1299)
)
</f>
        <v/>
      </c>
      <c r="P1299" s="86"/>
      <c r="Q1299" s="82" t="str">
        <f t="array" ref="Q1299">IF(A1299="", "", (IFNA(IF(A1299="", "", INDEX(UpdateSheet!$K:$K, MATCH(1, (UpdateSheet!$G:$G=MAXIFS(UpdateSheet!$G:$G, UpdateSheet!$H:$H, G1299, UpdateSheet!$I:$I, J1299, UpdateSheet!$G:$G, "&lt;=" &amp; D1299)) * (UpdateSheet!$H:$H=G1299) *(UpdateSheet!$I:$I=J1299), 0))), "")) +
(IFNA(IF(A1299="", "", INDEX(UpdateSheet!$O:$O, MATCH(1, (UpdateSheet!$G:$G=MAXIFS(UpdateSheet!$G:$G, UpdateSheet!$M:$M, K1299,UpdateSheet!$N:$N, N1299, UpdateSheet!$G:$G, "&lt;=" &amp; D1299)) * (UpdateSheet!$M:$M=K1299) *(UpdateSheet!$N:$N=N1299), 0))), ""))
)
</f>
        <v/>
      </c>
      <c r="R1299" s="81" t="s">
        <v>97</v>
      </c>
      <c r="S1299" s="63" t="str">
        <f t="shared" si="91"/>
        <v/>
      </c>
      <c r="T1299" s="87"/>
      <c r="U1299" s="84" t="s">
        <v>97</v>
      </c>
      <c r="V1299" s="84" t="s">
        <v>97</v>
      </c>
      <c r="W1299" s="85" t="b">
        <f t="shared" si="1"/>
        <v>0</v>
      </c>
      <c r="X1299" s="63"/>
      <c r="Y1299" s="63"/>
      <c r="Z1299" s="63"/>
    </row>
    <row r="1300">
      <c r="A1300" s="75"/>
      <c r="B1300" s="94"/>
      <c r="C1300" s="75"/>
      <c r="D1300" s="76"/>
      <c r="E1300" s="75" t="s">
        <v>97</v>
      </c>
      <c r="F1300" s="75" t="s">
        <v>97</v>
      </c>
      <c r="G1300" s="77"/>
      <c r="H1300" s="77"/>
      <c r="I1300" s="80"/>
      <c r="J1300" s="77" t="s">
        <v>97</v>
      </c>
      <c r="K1300" s="79" t="s">
        <v>97</v>
      </c>
      <c r="L1300" s="79"/>
      <c r="M1300" s="80"/>
      <c r="N1300" s="79" t="s">
        <v>97</v>
      </c>
      <c r="O1300" s="81" t="str">
        <f t="array" ref="O1300">IF(A1300="", "", (IFNA(IF(A1300="", "", INDEX(UpdateSheet!$L:$L, MATCH(1, (UpdateSheet!$G:$G=MAXIFS(UpdateSheet!$G:$G, UpdateSheet!$H:$H, G1300, UpdateSheet!$G:$G, "&lt;=" &amp; D1300)) * (UpdateSheet!$H:$H=G1300), 0))), "") * J1300) +
(IFNA(IF(A1300="", "", INDEX(UpdateSheet!$P:$P, MATCH(1, (UpdateSheet!$G:$G=MAXIFS(UpdateSheet!$G:$G, UpdateSheet!$M:$M, K1300, UpdateSheet!$G:$G, "&lt;=" &amp; D1300)) * (UpdateSheet!$M:$M=K1300), 0))), "") * N1300)
)
</f>
        <v/>
      </c>
      <c r="P1300" s="86"/>
      <c r="Q1300" s="82" t="str">
        <f t="array" ref="Q1300">IF(A1300="", "", (IFNA(IF(A1300="", "", INDEX(UpdateSheet!$K:$K, MATCH(1, (UpdateSheet!$G:$G=MAXIFS(UpdateSheet!$G:$G, UpdateSheet!$H:$H, G1300, UpdateSheet!$I:$I, J1300, UpdateSheet!$G:$G, "&lt;=" &amp; D1300)) * (UpdateSheet!$H:$H=G1300) *(UpdateSheet!$I:$I=J1300), 0))), "")) +
(IFNA(IF(A1300="", "", INDEX(UpdateSheet!$O:$O, MATCH(1, (UpdateSheet!$G:$G=MAXIFS(UpdateSheet!$G:$G, UpdateSheet!$M:$M, K1300,UpdateSheet!$N:$N, N1300, UpdateSheet!$G:$G, "&lt;=" &amp; D1300)) * (UpdateSheet!$M:$M=K1300) *(UpdateSheet!$N:$N=N1300), 0))), ""))
)
</f>
        <v/>
      </c>
      <c r="R1300" s="81" t="s">
        <v>97</v>
      </c>
      <c r="S1300" s="63" t="str">
        <f t="shared" si="91"/>
        <v/>
      </c>
      <c r="T1300" s="87"/>
      <c r="U1300" s="84" t="s">
        <v>97</v>
      </c>
      <c r="V1300" s="84" t="s">
        <v>97</v>
      </c>
      <c r="W1300" s="85" t="b">
        <f t="shared" si="1"/>
        <v>0</v>
      </c>
      <c r="X1300" s="63"/>
      <c r="Y1300" s="63"/>
      <c r="Z1300" s="63"/>
    </row>
    <row r="1301">
      <c r="A1301" s="75"/>
      <c r="B1301" s="94"/>
      <c r="C1301" s="75"/>
      <c r="D1301" s="76"/>
      <c r="E1301" s="75" t="s">
        <v>97</v>
      </c>
      <c r="F1301" s="75" t="s">
        <v>97</v>
      </c>
      <c r="G1301" s="77"/>
      <c r="H1301" s="77"/>
      <c r="I1301" s="80"/>
      <c r="J1301" s="77" t="s">
        <v>97</v>
      </c>
      <c r="K1301" s="79" t="s">
        <v>97</v>
      </c>
      <c r="L1301" s="79"/>
      <c r="M1301" s="80"/>
      <c r="N1301" s="79" t="s">
        <v>97</v>
      </c>
      <c r="O1301" s="81" t="str">
        <f t="array" ref="O1301">IF(A1301="", "", (IFNA(IF(A1301="", "", INDEX(UpdateSheet!$L:$L, MATCH(1, (UpdateSheet!$G:$G=MAXIFS(UpdateSheet!$G:$G, UpdateSheet!$H:$H, G1301, UpdateSheet!$G:$G, "&lt;=" &amp; D1301)) * (UpdateSheet!$H:$H=G1301), 0))), "") * J1301) +
(IFNA(IF(A1301="", "", INDEX(UpdateSheet!$P:$P, MATCH(1, (UpdateSheet!$G:$G=MAXIFS(UpdateSheet!$G:$G, UpdateSheet!$M:$M, K1301, UpdateSheet!$G:$G, "&lt;=" &amp; D1301)) * (UpdateSheet!$M:$M=K1301), 0))), "") * N1301)
)
</f>
        <v/>
      </c>
      <c r="P1301" s="86"/>
      <c r="Q1301" s="82" t="str">
        <f t="array" ref="Q1301">IF(A1301="", "", (IFNA(IF(A1301="", "", INDEX(UpdateSheet!$K:$K, MATCH(1, (UpdateSheet!$G:$G=MAXIFS(UpdateSheet!$G:$G, UpdateSheet!$H:$H, G1301, UpdateSheet!$I:$I, J1301, UpdateSheet!$G:$G, "&lt;=" &amp; D1301)) * (UpdateSheet!$H:$H=G1301) *(UpdateSheet!$I:$I=J1301), 0))), "")) +
(IFNA(IF(A1301="", "", INDEX(UpdateSheet!$O:$O, MATCH(1, (UpdateSheet!$G:$G=MAXIFS(UpdateSheet!$G:$G, UpdateSheet!$M:$M, K1301,UpdateSheet!$N:$N, N1301, UpdateSheet!$G:$G, "&lt;=" &amp; D1301)) * (UpdateSheet!$M:$M=K1301) *(UpdateSheet!$N:$N=N1301), 0))), ""))
)
</f>
        <v/>
      </c>
      <c r="R1301" s="81" t="s">
        <v>97</v>
      </c>
      <c r="S1301" s="63" t="str">
        <f t="shared" si="91"/>
        <v/>
      </c>
      <c r="T1301" s="87"/>
      <c r="U1301" s="84" t="s">
        <v>97</v>
      </c>
      <c r="V1301" s="84" t="s">
        <v>97</v>
      </c>
      <c r="W1301" s="85" t="b">
        <f t="shared" si="1"/>
        <v>0</v>
      </c>
      <c r="X1301" s="63"/>
      <c r="Y1301" s="63"/>
      <c r="Z1301" s="63"/>
    </row>
    <row r="1302">
      <c r="A1302" s="75"/>
      <c r="B1302" s="94"/>
      <c r="C1302" s="75"/>
      <c r="D1302" s="76"/>
      <c r="E1302" s="75" t="s">
        <v>97</v>
      </c>
      <c r="F1302" s="75" t="s">
        <v>97</v>
      </c>
      <c r="G1302" s="77"/>
      <c r="H1302" s="77"/>
      <c r="I1302" s="80"/>
      <c r="J1302" s="77" t="s">
        <v>97</v>
      </c>
      <c r="K1302" s="79" t="s">
        <v>97</v>
      </c>
      <c r="L1302" s="79"/>
      <c r="M1302" s="80"/>
      <c r="N1302" s="79" t="s">
        <v>97</v>
      </c>
      <c r="O1302" s="81" t="str">
        <f t="array" ref="O1302">IF(A1302="", "", (IFNA(IF(A1302="", "", INDEX(UpdateSheet!$L:$L, MATCH(1, (UpdateSheet!$G:$G=MAXIFS(UpdateSheet!$G:$G, UpdateSheet!$H:$H, G1302, UpdateSheet!$G:$G, "&lt;=" &amp; D1302)) * (UpdateSheet!$H:$H=G1302), 0))), "") * J1302) +
(IFNA(IF(A1302="", "", INDEX(UpdateSheet!$P:$P, MATCH(1, (UpdateSheet!$G:$G=MAXIFS(UpdateSheet!$G:$G, UpdateSheet!$M:$M, K1302, UpdateSheet!$G:$G, "&lt;=" &amp; D1302)) * (UpdateSheet!$M:$M=K1302), 0))), "") * N1302)
)
</f>
        <v/>
      </c>
      <c r="P1302" s="86"/>
      <c r="Q1302" s="82" t="str">
        <f t="array" ref="Q1302">IF(A1302="", "", (IFNA(IF(A1302="", "", INDEX(UpdateSheet!$K:$K, MATCH(1, (UpdateSheet!$G:$G=MAXIFS(UpdateSheet!$G:$G, UpdateSheet!$H:$H, G1302, UpdateSheet!$I:$I, J1302, UpdateSheet!$G:$G, "&lt;=" &amp; D1302)) * (UpdateSheet!$H:$H=G1302) *(UpdateSheet!$I:$I=J1302), 0))), "")) +
(IFNA(IF(A1302="", "", INDEX(UpdateSheet!$O:$O, MATCH(1, (UpdateSheet!$G:$G=MAXIFS(UpdateSheet!$G:$G, UpdateSheet!$M:$M, K1302,UpdateSheet!$N:$N, N1302, UpdateSheet!$G:$G, "&lt;=" &amp; D1302)) * (UpdateSheet!$M:$M=K1302) *(UpdateSheet!$N:$N=N1302), 0))), ""))
)
</f>
        <v/>
      </c>
      <c r="R1302" s="81" t="s">
        <v>97</v>
      </c>
      <c r="S1302" s="63" t="str">
        <f t="shared" si="91"/>
        <v/>
      </c>
      <c r="T1302" s="87"/>
      <c r="U1302" s="84" t="s">
        <v>97</v>
      </c>
      <c r="V1302" s="84" t="s">
        <v>97</v>
      </c>
      <c r="W1302" s="85" t="b">
        <f t="shared" si="1"/>
        <v>0</v>
      </c>
      <c r="X1302" s="63"/>
      <c r="Y1302" s="63"/>
      <c r="Z1302" s="63"/>
    </row>
    <row r="1303">
      <c r="A1303" s="75"/>
      <c r="B1303" s="94"/>
      <c r="C1303" s="75"/>
      <c r="D1303" s="76"/>
      <c r="E1303" s="75" t="s">
        <v>97</v>
      </c>
      <c r="F1303" s="75" t="s">
        <v>97</v>
      </c>
      <c r="G1303" s="77"/>
      <c r="H1303" s="77"/>
      <c r="I1303" s="80"/>
      <c r="J1303" s="77" t="s">
        <v>97</v>
      </c>
      <c r="K1303" s="79" t="s">
        <v>97</v>
      </c>
      <c r="L1303" s="79"/>
      <c r="M1303" s="80"/>
      <c r="N1303" s="79" t="s">
        <v>97</v>
      </c>
      <c r="O1303" s="81" t="str">
        <f t="array" ref="O1303">IF(A1303="", "", (IFNA(IF(A1303="", "", INDEX(UpdateSheet!$L:$L, MATCH(1, (UpdateSheet!$G:$G=MAXIFS(UpdateSheet!$G:$G, UpdateSheet!$H:$H, G1303, UpdateSheet!$G:$G, "&lt;=" &amp; D1303)) * (UpdateSheet!$H:$H=G1303), 0))), "") * J1303) +
(IFNA(IF(A1303="", "", INDEX(UpdateSheet!$P:$P, MATCH(1, (UpdateSheet!$G:$G=MAXIFS(UpdateSheet!$G:$G, UpdateSheet!$M:$M, K1303, UpdateSheet!$G:$G, "&lt;=" &amp; D1303)) * (UpdateSheet!$M:$M=K1303), 0))), "") * N1303)
)
</f>
        <v/>
      </c>
      <c r="P1303" s="86"/>
      <c r="Q1303" s="82" t="str">
        <f t="array" ref="Q1303">IF(A1303="", "", (IFNA(IF(A1303="", "", INDEX(UpdateSheet!$K:$K, MATCH(1, (UpdateSheet!$G:$G=MAXIFS(UpdateSheet!$G:$G, UpdateSheet!$H:$H, G1303, UpdateSheet!$I:$I, J1303, UpdateSheet!$G:$G, "&lt;=" &amp; D1303)) * (UpdateSheet!$H:$H=G1303) *(UpdateSheet!$I:$I=J1303), 0))), "")) +
(IFNA(IF(A1303="", "", INDEX(UpdateSheet!$O:$O, MATCH(1, (UpdateSheet!$G:$G=MAXIFS(UpdateSheet!$G:$G, UpdateSheet!$M:$M, K1303,UpdateSheet!$N:$N, N1303, UpdateSheet!$G:$G, "&lt;=" &amp; D1303)) * (UpdateSheet!$M:$M=K1303) *(UpdateSheet!$N:$N=N1303), 0))), ""))
)
</f>
        <v/>
      </c>
      <c r="R1303" s="81" t="s">
        <v>97</v>
      </c>
      <c r="S1303" s="63" t="str">
        <f t="shared" si="91"/>
        <v/>
      </c>
      <c r="T1303" s="87"/>
      <c r="U1303" s="84" t="s">
        <v>97</v>
      </c>
      <c r="V1303" s="84" t="s">
        <v>97</v>
      </c>
      <c r="W1303" s="85" t="b">
        <f t="shared" si="1"/>
        <v>0</v>
      </c>
      <c r="X1303" s="63"/>
      <c r="Y1303" s="63"/>
      <c r="Z1303" s="63"/>
    </row>
    <row r="1304">
      <c r="A1304" s="75"/>
      <c r="B1304" s="94"/>
      <c r="C1304" s="75"/>
      <c r="D1304" s="76"/>
      <c r="E1304" s="75" t="s">
        <v>97</v>
      </c>
      <c r="F1304" s="75" t="s">
        <v>97</v>
      </c>
      <c r="G1304" s="77"/>
      <c r="H1304" s="77"/>
      <c r="I1304" s="80"/>
      <c r="J1304" s="77" t="s">
        <v>97</v>
      </c>
      <c r="K1304" s="79" t="s">
        <v>97</v>
      </c>
      <c r="L1304" s="79"/>
      <c r="M1304" s="80"/>
      <c r="N1304" s="79" t="s">
        <v>97</v>
      </c>
      <c r="O1304" s="81" t="str">
        <f t="array" ref="O1304">IF(A1304="", "", (IFNA(IF(A1304="", "", INDEX(UpdateSheet!$L:$L, MATCH(1, (UpdateSheet!$G:$G=MAXIFS(UpdateSheet!$G:$G, UpdateSheet!$H:$H, G1304, UpdateSheet!$G:$G, "&lt;=" &amp; D1304)) * (UpdateSheet!$H:$H=G1304), 0))), "") * J1304) +
(IFNA(IF(A1304="", "", INDEX(UpdateSheet!$P:$P, MATCH(1, (UpdateSheet!$G:$G=MAXIFS(UpdateSheet!$G:$G, UpdateSheet!$M:$M, K1304, UpdateSheet!$G:$G, "&lt;=" &amp; D1304)) * (UpdateSheet!$M:$M=K1304), 0))), "") * N1304)
)
</f>
        <v/>
      </c>
      <c r="P1304" s="86"/>
      <c r="Q1304" s="82" t="str">
        <f t="array" ref="Q1304">IF(A1304="", "", (IFNA(IF(A1304="", "", INDEX(UpdateSheet!$K:$K, MATCH(1, (UpdateSheet!$G:$G=MAXIFS(UpdateSheet!$G:$G, UpdateSheet!$H:$H, G1304, UpdateSheet!$I:$I, J1304, UpdateSheet!$G:$G, "&lt;=" &amp; D1304)) * (UpdateSheet!$H:$H=G1304) *(UpdateSheet!$I:$I=J1304), 0))), "")) +
(IFNA(IF(A1304="", "", INDEX(UpdateSheet!$O:$O, MATCH(1, (UpdateSheet!$G:$G=MAXIFS(UpdateSheet!$G:$G, UpdateSheet!$M:$M, K1304,UpdateSheet!$N:$N, N1304, UpdateSheet!$G:$G, "&lt;=" &amp; D1304)) * (UpdateSheet!$M:$M=K1304) *(UpdateSheet!$N:$N=N1304), 0))), ""))
)
</f>
        <v/>
      </c>
      <c r="R1304" s="81" t="s">
        <v>97</v>
      </c>
      <c r="S1304" s="63" t="str">
        <f t="shared" si="91"/>
        <v/>
      </c>
      <c r="T1304" s="87"/>
      <c r="U1304" s="84" t="s">
        <v>97</v>
      </c>
      <c r="V1304" s="84" t="s">
        <v>97</v>
      </c>
      <c r="W1304" s="85" t="b">
        <f t="shared" si="1"/>
        <v>0</v>
      </c>
      <c r="X1304" s="63"/>
      <c r="Y1304" s="63"/>
      <c r="Z1304" s="63"/>
    </row>
    <row r="1305">
      <c r="A1305" s="75"/>
      <c r="B1305" s="94"/>
      <c r="C1305" s="75"/>
      <c r="D1305" s="76"/>
      <c r="E1305" s="75" t="s">
        <v>97</v>
      </c>
      <c r="F1305" s="75" t="s">
        <v>97</v>
      </c>
      <c r="G1305" s="77"/>
      <c r="H1305" s="77"/>
      <c r="I1305" s="80"/>
      <c r="J1305" s="77" t="s">
        <v>97</v>
      </c>
      <c r="K1305" s="79" t="s">
        <v>97</v>
      </c>
      <c r="L1305" s="79"/>
      <c r="M1305" s="80"/>
      <c r="N1305" s="79" t="s">
        <v>97</v>
      </c>
      <c r="O1305" s="81" t="str">
        <f t="array" ref="O1305">IF(A1305="", "", (IFNA(IF(A1305="", "", INDEX(UpdateSheet!$L:$L, MATCH(1, (UpdateSheet!$G:$G=MAXIFS(UpdateSheet!$G:$G, UpdateSheet!$H:$H, G1305, UpdateSheet!$G:$G, "&lt;=" &amp; D1305)) * (UpdateSheet!$H:$H=G1305), 0))), "") * J1305) +
(IFNA(IF(A1305="", "", INDEX(UpdateSheet!$P:$P, MATCH(1, (UpdateSheet!$G:$G=MAXIFS(UpdateSheet!$G:$G, UpdateSheet!$M:$M, K1305, UpdateSheet!$G:$G, "&lt;=" &amp; D1305)) * (UpdateSheet!$M:$M=K1305), 0))), "") * N1305)
)
</f>
        <v/>
      </c>
      <c r="P1305" s="86"/>
      <c r="Q1305" s="82" t="str">
        <f t="array" ref="Q1305">IF(A1305="", "", (IFNA(IF(A1305="", "", INDEX(UpdateSheet!$K:$K, MATCH(1, (UpdateSheet!$G:$G=MAXIFS(UpdateSheet!$G:$G, UpdateSheet!$H:$H, G1305, UpdateSheet!$I:$I, J1305, UpdateSheet!$G:$G, "&lt;=" &amp; D1305)) * (UpdateSheet!$H:$H=G1305) *(UpdateSheet!$I:$I=J1305), 0))), "")) +
(IFNA(IF(A1305="", "", INDEX(UpdateSheet!$O:$O, MATCH(1, (UpdateSheet!$G:$G=MAXIFS(UpdateSheet!$G:$G, UpdateSheet!$M:$M, K1305,UpdateSheet!$N:$N, N1305, UpdateSheet!$G:$G, "&lt;=" &amp; D1305)) * (UpdateSheet!$M:$M=K1305) *(UpdateSheet!$N:$N=N1305), 0))), ""))
)
</f>
        <v/>
      </c>
      <c r="R1305" s="81" t="s">
        <v>97</v>
      </c>
      <c r="S1305" s="63" t="str">
        <f t="shared" si="91"/>
        <v/>
      </c>
      <c r="T1305" s="87"/>
      <c r="U1305" s="84" t="s">
        <v>97</v>
      </c>
      <c r="V1305" s="84" t="s">
        <v>97</v>
      </c>
      <c r="W1305" s="85" t="b">
        <f t="shared" si="1"/>
        <v>0</v>
      </c>
      <c r="X1305" s="63"/>
      <c r="Y1305" s="63"/>
      <c r="Z1305" s="63"/>
    </row>
    <row r="1306">
      <c r="A1306" s="75"/>
      <c r="B1306" s="94"/>
      <c r="C1306" s="75"/>
      <c r="D1306" s="76"/>
      <c r="E1306" s="75" t="s">
        <v>97</v>
      </c>
      <c r="F1306" s="75" t="s">
        <v>97</v>
      </c>
      <c r="G1306" s="77"/>
      <c r="H1306" s="77"/>
      <c r="I1306" s="80"/>
      <c r="J1306" s="77" t="s">
        <v>97</v>
      </c>
      <c r="K1306" s="79" t="s">
        <v>97</v>
      </c>
      <c r="L1306" s="79"/>
      <c r="M1306" s="80"/>
      <c r="N1306" s="79" t="s">
        <v>97</v>
      </c>
      <c r="O1306" s="81" t="str">
        <f t="array" ref="O1306">IF(A1306="", "", (IFNA(IF(A1306="", "", INDEX(UpdateSheet!$L:$L, MATCH(1, (UpdateSheet!$G:$G=MAXIFS(UpdateSheet!$G:$G, UpdateSheet!$H:$H, G1306, UpdateSheet!$G:$G, "&lt;=" &amp; D1306)) * (UpdateSheet!$H:$H=G1306), 0))), "") * J1306) +
(IFNA(IF(A1306="", "", INDEX(UpdateSheet!$P:$P, MATCH(1, (UpdateSheet!$G:$G=MAXIFS(UpdateSheet!$G:$G, UpdateSheet!$M:$M, K1306, UpdateSheet!$G:$G, "&lt;=" &amp; D1306)) * (UpdateSheet!$M:$M=K1306), 0))), "") * N1306)
)
</f>
        <v/>
      </c>
      <c r="P1306" s="86"/>
      <c r="Q1306" s="82" t="str">
        <f t="array" ref="Q1306">IF(A1306="", "", (IFNA(IF(A1306="", "", INDEX(UpdateSheet!$K:$K, MATCH(1, (UpdateSheet!$G:$G=MAXIFS(UpdateSheet!$G:$G, UpdateSheet!$H:$H, G1306, UpdateSheet!$I:$I, J1306, UpdateSheet!$G:$G, "&lt;=" &amp; D1306)) * (UpdateSheet!$H:$H=G1306) *(UpdateSheet!$I:$I=J1306), 0))), "")) +
(IFNA(IF(A1306="", "", INDEX(UpdateSheet!$O:$O, MATCH(1, (UpdateSheet!$G:$G=MAXIFS(UpdateSheet!$G:$G, UpdateSheet!$M:$M, K1306,UpdateSheet!$N:$N, N1306, UpdateSheet!$G:$G, "&lt;=" &amp; D1306)) * (UpdateSheet!$M:$M=K1306) *(UpdateSheet!$N:$N=N1306), 0))), ""))
)
</f>
        <v/>
      </c>
      <c r="R1306" s="81" t="s">
        <v>97</v>
      </c>
      <c r="S1306" s="63" t="str">
        <f t="shared" si="91"/>
        <v/>
      </c>
      <c r="T1306" s="87"/>
      <c r="U1306" s="84" t="s">
        <v>97</v>
      </c>
      <c r="V1306" s="84" t="s">
        <v>97</v>
      </c>
      <c r="W1306" s="85" t="b">
        <f t="shared" si="1"/>
        <v>0</v>
      </c>
      <c r="X1306" s="63"/>
      <c r="Y1306" s="63"/>
      <c r="Z1306" s="63"/>
    </row>
    <row r="1307">
      <c r="A1307" s="75"/>
      <c r="B1307" s="94"/>
      <c r="C1307" s="75"/>
      <c r="D1307" s="76"/>
      <c r="E1307" s="75" t="s">
        <v>97</v>
      </c>
      <c r="F1307" s="75" t="s">
        <v>97</v>
      </c>
      <c r="G1307" s="77"/>
      <c r="H1307" s="77"/>
      <c r="I1307" s="80"/>
      <c r="J1307" s="77" t="s">
        <v>97</v>
      </c>
      <c r="K1307" s="79" t="s">
        <v>97</v>
      </c>
      <c r="L1307" s="79"/>
      <c r="M1307" s="80"/>
      <c r="N1307" s="79" t="s">
        <v>97</v>
      </c>
      <c r="O1307" s="81" t="str">
        <f t="array" ref="O1307">IF(A1307="", "", (IFNA(IF(A1307="", "", INDEX(UpdateSheet!$L:$L, MATCH(1, (UpdateSheet!$G:$G=MAXIFS(UpdateSheet!$G:$G, UpdateSheet!$H:$H, G1307, UpdateSheet!$G:$G, "&lt;=" &amp; D1307)) * (UpdateSheet!$H:$H=G1307), 0))), "") * J1307) +
(IFNA(IF(A1307="", "", INDEX(UpdateSheet!$P:$P, MATCH(1, (UpdateSheet!$G:$G=MAXIFS(UpdateSheet!$G:$G, UpdateSheet!$M:$M, K1307, UpdateSheet!$G:$G, "&lt;=" &amp; D1307)) * (UpdateSheet!$M:$M=K1307), 0))), "") * N1307)
)
</f>
        <v/>
      </c>
      <c r="P1307" s="86"/>
      <c r="Q1307" s="82" t="str">
        <f t="array" ref="Q1307">IF(A1307="", "", (IFNA(IF(A1307="", "", INDEX(UpdateSheet!$K:$K, MATCH(1, (UpdateSheet!$G:$G=MAXIFS(UpdateSheet!$G:$G, UpdateSheet!$H:$H, G1307, UpdateSheet!$I:$I, J1307, UpdateSheet!$G:$G, "&lt;=" &amp; D1307)) * (UpdateSheet!$H:$H=G1307) *(UpdateSheet!$I:$I=J1307), 0))), "")) +
(IFNA(IF(A1307="", "", INDEX(UpdateSheet!$O:$O, MATCH(1, (UpdateSheet!$G:$G=MAXIFS(UpdateSheet!$G:$G, UpdateSheet!$M:$M, K1307,UpdateSheet!$N:$N, N1307, UpdateSheet!$G:$G, "&lt;=" &amp; D1307)) * (UpdateSheet!$M:$M=K1307) *(UpdateSheet!$N:$N=N1307), 0))), ""))
)
</f>
        <v/>
      </c>
      <c r="R1307" s="81" t="s">
        <v>97</v>
      </c>
      <c r="S1307" s="63" t="str">
        <f t="shared" si="91"/>
        <v/>
      </c>
      <c r="T1307" s="87"/>
      <c r="U1307" s="84" t="s">
        <v>97</v>
      </c>
      <c r="V1307" s="84" t="s">
        <v>97</v>
      </c>
      <c r="W1307" s="85" t="b">
        <f t="shared" si="1"/>
        <v>0</v>
      </c>
      <c r="X1307" s="63"/>
      <c r="Y1307" s="63"/>
      <c r="Z1307" s="63"/>
    </row>
    <row r="1308">
      <c r="A1308" s="75"/>
      <c r="B1308" s="94"/>
      <c r="C1308" s="75"/>
      <c r="D1308" s="76"/>
      <c r="E1308" s="75" t="s">
        <v>97</v>
      </c>
      <c r="F1308" s="75" t="s">
        <v>97</v>
      </c>
      <c r="G1308" s="77"/>
      <c r="H1308" s="77"/>
      <c r="I1308" s="80"/>
      <c r="J1308" s="77" t="s">
        <v>97</v>
      </c>
      <c r="K1308" s="79" t="s">
        <v>97</v>
      </c>
      <c r="L1308" s="79"/>
      <c r="M1308" s="80"/>
      <c r="N1308" s="79" t="s">
        <v>97</v>
      </c>
      <c r="O1308" s="81" t="str">
        <f t="array" ref="O1308">IF(A1308="", "", (IFNA(IF(A1308="", "", INDEX(UpdateSheet!$L:$L, MATCH(1, (UpdateSheet!$G:$G=MAXIFS(UpdateSheet!$G:$G, UpdateSheet!$H:$H, G1308, UpdateSheet!$G:$G, "&lt;=" &amp; D1308)) * (UpdateSheet!$H:$H=G1308), 0))), "") * J1308) +
(IFNA(IF(A1308="", "", INDEX(UpdateSheet!$P:$P, MATCH(1, (UpdateSheet!$G:$G=MAXIFS(UpdateSheet!$G:$G, UpdateSheet!$M:$M, K1308, UpdateSheet!$G:$G, "&lt;=" &amp; D1308)) * (UpdateSheet!$M:$M=K1308), 0))), "") * N1308)
)
</f>
        <v/>
      </c>
      <c r="P1308" s="86"/>
      <c r="Q1308" s="82" t="str">
        <f t="array" ref="Q1308">IF(A1308="", "", (IFNA(IF(A1308="", "", INDEX(UpdateSheet!$K:$K, MATCH(1, (UpdateSheet!$G:$G=MAXIFS(UpdateSheet!$G:$G, UpdateSheet!$H:$H, G1308, UpdateSheet!$I:$I, J1308, UpdateSheet!$G:$G, "&lt;=" &amp; D1308)) * (UpdateSheet!$H:$H=G1308) *(UpdateSheet!$I:$I=J1308), 0))), "")) +
(IFNA(IF(A1308="", "", INDEX(UpdateSheet!$O:$O, MATCH(1, (UpdateSheet!$G:$G=MAXIFS(UpdateSheet!$G:$G, UpdateSheet!$M:$M, K1308,UpdateSheet!$N:$N, N1308, UpdateSheet!$G:$G, "&lt;=" &amp; D1308)) * (UpdateSheet!$M:$M=K1308) *(UpdateSheet!$N:$N=N1308), 0))), ""))
)
</f>
        <v/>
      </c>
      <c r="R1308" s="81" t="s">
        <v>97</v>
      </c>
      <c r="S1308" s="63" t="str">
        <f t="shared" si="91"/>
        <v/>
      </c>
      <c r="T1308" s="87"/>
      <c r="U1308" s="84" t="s">
        <v>97</v>
      </c>
      <c r="V1308" s="84" t="s">
        <v>97</v>
      </c>
      <c r="W1308" s="85" t="b">
        <f t="shared" si="1"/>
        <v>0</v>
      </c>
      <c r="X1308" s="63"/>
      <c r="Y1308" s="63"/>
      <c r="Z1308" s="63"/>
    </row>
    <row r="1309">
      <c r="A1309" s="75"/>
      <c r="B1309" s="94"/>
      <c r="C1309" s="75"/>
      <c r="D1309" s="76"/>
      <c r="E1309" s="75" t="s">
        <v>97</v>
      </c>
      <c r="F1309" s="75" t="s">
        <v>97</v>
      </c>
      <c r="G1309" s="77"/>
      <c r="H1309" s="77"/>
      <c r="I1309" s="80"/>
      <c r="J1309" s="77" t="s">
        <v>97</v>
      </c>
      <c r="K1309" s="79" t="s">
        <v>97</v>
      </c>
      <c r="L1309" s="79"/>
      <c r="M1309" s="80"/>
      <c r="N1309" s="79" t="s">
        <v>97</v>
      </c>
      <c r="O1309" s="81" t="str">
        <f t="array" ref="O1309">IF(A1309="", "", (IFNA(IF(A1309="", "", INDEX(UpdateSheet!$L:$L, MATCH(1, (UpdateSheet!$G:$G=MAXIFS(UpdateSheet!$G:$G, UpdateSheet!$H:$H, G1309, UpdateSheet!$G:$G, "&lt;=" &amp; D1309)) * (UpdateSheet!$H:$H=G1309), 0))), "") * J1309) +
(IFNA(IF(A1309="", "", INDEX(UpdateSheet!$P:$P, MATCH(1, (UpdateSheet!$G:$G=MAXIFS(UpdateSheet!$G:$G, UpdateSheet!$M:$M, K1309, UpdateSheet!$G:$G, "&lt;=" &amp; D1309)) * (UpdateSheet!$M:$M=K1309), 0))), "") * N1309)
)
</f>
        <v/>
      </c>
      <c r="P1309" s="86"/>
      <c r="Q1309" s="82" t="str">
        <f t="array" ref="Q1309">IF(A1309="", "", (IFNA(IF(A1309="", "", INDEX(UpdateSheet!$K:$K, MATCH(1, (UpdateSheet!$G:$G=MAXIFS(UpdateSheet!$G:$G, UpdateSheet!$H:$H, G1309, UpdateSheet!$I:$I, J1309, UpdateSheet!$G:$G, "&lt;=" &amp; D1309)) * (UpdateSheet!$H:$H=G1309) *(UpdateSheet!$I:$I=J1309), 0))), "")) +
(IFNA(IF(A1309="", "", INDEX(UpdateSheet!$O:$O, MATCH(1, (UpdateSheet!$G:$G=MAXIFS(UpdateSheet!$G:$G, UpdateSheet!$M:$M, K1309,UpdateSheet!$N:$N, N1309, UpdateSheet!$G:$G, "&lt;=" &amp; D1309)) * (UpdateSheet!$M:$M=K1309) *(UpdateSheet!$N:$N=N1309), 0))), ""))
)
</f>
        <v/>
      </c>
      <c r="R1309" s="81" t="s">
        <v>97</v>
      </c>
      <c r="S1309" s="63" t="str">
        <f t="shared" si="91"/>
        <v/>
      </c>
      <c r="T1309" s="87"/>
      <c r="U1309" s="84" t="s">
        <v>97</v>
      </c>
      <c r="V1309" s="84" t="s">
        <v>97</v>
      </c>
      <c r="W1309" s="85" t="b">
        <f t="shared" si="1"/>
        <v>0</v>
      </c>
      <c r="X1309" s="63"/>
      <c r="Y1309" s="63"/>
      <c r="Z1309" s="63"/>
    </row>
    <row r="1310">
      <c r="A1310" s="75"/>
      <c r="B1310" s="94"/>
      <c r="C1310" s="75"/>
      <c r="D1310" s="76"/>
      <c r="E1310" s="75" t="s">
        <v>97</v>
      </c>
      <c r="F1310" s="75" t="s">
        <v>97</v>
      </c>
      <c r="G1310" s="77"/>
      <c r="H1310" s="77"/>
      <c r="I1310" s="80"/>
      <c r="J1310" s="77" t="s">
        <v>97</v>
      </c>
      <c r="K1310" s="79" t="s">
        <v>97</v>
      </c>
      <c r="L1310" s="79"/>
      <c r="M1310" s="80"/>
      <c r="N1310" s="79" t="s">
        <v>97</v>
      </c>
      <c r="O1310" s="81" t="str">
        <f t="array" ref="O1310">IF(A1310="", "", (IFNA(IF(A1310="", "", INDEX(UpdateSheet!$L:$L, MATCH(1, (UpdateSheet!$G:$G=MAXIFS(UpdateSheet!$G:$G, UpdateSheet!$H:$H, G1310, UpdateSheet!$G:$G, "&lt;=" &amp; D1310)) * (UpdateSheet!$H:$H=G1310), 0))), "") * J1310) +
(IFNA(IF(A1310="", "", INDEX(UpdateSheet!$P:$P, MATCH(1, (UpdateSheet!$G:$G=MAXIFS(UpdateSheet!$G:$G, UpdateSheet!$M:$M, K1310, UpdateSheet!$G:$G, "&lt;=" &amp; D1310)) * (UpdateSheet!$M:$M=K1310), 0))), "") * N1310)
)
</f>
        <v/>
      </c>
      <c r="P1310" s="86"/>
      <c r="Q1310" s="82" t="str">
        <f t="array" ref="Q1310">IF(A1310="", "", (IFNA(IF(A1310="", "", INDEX(UpdateSheet!$K:$K, MATCH(1, (UpdateSheet!$G:$G=MAXIFS(UpdateSheet!$G:$G, UpdateSheet!$H:$H, G1310, UpdateSheet!$I:$I, J1310, UpdateSheet!$G:$G, "&lt;=" &amp; D1310)) * (UpdateSheet!$H:$H=G1310) *(UpdateSheet!$I:$I=J1310), 0))), "")) +
(IFNA(IF(A1310="", "", INDEX(UpdateSheet!$O:$O, MATCH(1, (UpdateSheet!$G:$G=MAXIFS(UpdateSheet!$G:$G, UpdateSheet!$M:$M, K1310,UpdateSheet!$N:$N, N1310, UpdateSheet!$G:$G, "&lt;=" &amp; D1310)) * (UpdateSheet!$M:$M=K1310) *(UpdateSheet!$N:$N=N1310), 0))), ""))
)
</f>
        <v/>
      </c>
      <c r="R1310" s="81" t="s">
        <v>97</v>
      </c>
      <c r="S1310" s="63" t="str">
        <f t="shared" si="91"/>
        <v/>
      </c>
      <c r="T1310" s="87"/>
      <c r="U1310" s="84" t="s">
        <v>97</v>
      </c>
      <c r="V1310" s="84" t="s">
        <v>97</v>
      </c>
      <c r="W1310" s="85" t="b">
        <f t="shared" si="1"/>
        <v>0</v>
      </c>
      <c r="X1310" s="63"/>
      <c r="Y1310" s="63"/>
      <c r="Z1310" s="63"/>
    </row>
    <row r="1311">
      <c r="A1311" s="75"/>
      <c r="B1311" s="94"/>
      <c r="C1311" s="75"/>
      <c r="D1311" s="76"/>
      <c r="E1311" s="75" t="s">
        <v>97</v>
      </c>
      <c r="F1311" s="75" t="s">
        <v>97</v>
      </c>
      <c r="G1311" s="77"/>
      <c r="H1311" s="77"/>
      <c r="I1311" s="80"/>
      <c r="J1311" s="77" t="s">
        <v>97</v>
      </c>
      <c r="K1311" s="79" t="s">
        <v>97</v>
      </c>
      <c r="L1311" s="79"/>
      <c r="M1311" s="80"/>
      <c r="N1311" s="79" t="s">
        <v>97</v>
      </c>
      <c r="O1311" s="81" t="str">
        <f t="array" ref="O1311">IF(A1311="", "", (IFNA(IF(A1311="", "", INDEX(UpdateSheet!$L:$L, MATCH(1, (UpdateSheet!$G:$G=MAXIFS(UpdateSheet!$G:$G, UpdateSheet!$H:$H, G1311, UpdateSheet!$G:$G, "&lt;=" &amp; D1311)) * (UpdateSheet!$H:$H=G1311), 0))), "") * J1311) +
(IFNA(IF(A1311="", "", INDEX(UpdateSheet!$P:$P, MATCH(1, (UpdateSheet!$G:$G=MAXIFS(UpdateSheet!$G:$G, UpdateSheet!$M:$M, K1311, UpdateSheet!$G:$G, "&lt;=" &amp; D1311)) * (UpdateSheet!$M:$M=K1311), 0))), "") * N1311)
)
</f>
        <v/>
      </c>
      <c r="P1311" s="86"/>
      <c r="Q1311" s="82" t="str">
        <f t="array" ref="Q1311">IF(A1311="", "", (IFNA(IF(A1311="", "", INDEX(UpdateSheet!$K:$K, MATCH(1, (UpdateSheet!$G:$G=MAXIFS(UpdateSheet!$G:$G, UpdateSheet!$H:$H, G1311, UpdateSheet!$I:$I, J1311, UpdateSheet!$G:$G, "&lt;=" &amp; D1311)) * (UpdateSheet!$H:$H=G1311) *(UpdateSheet!$I:$I=J1311), 0))), "")) +
(IFNA(IF(A1311="", "", INDEX(UpdateSheet!$O:$O, MATCH(1, (UpdateSheet!$G:$G=MAXIFS(UpdateSheet!$G:$G, UpdateSheet!$M:$M, K1311,UpdateSheet!$N:$N, N1311, UpdateSheet!$G:$G, "&lt;=" &amp; D1311)) * (UpdateSheet!$M:$M=K1311) *(UpdateSheet!$N:$N=N1311), 0))), ""))
)
</f>
        <v/>
      </c>
      <c r="R1311" s="81" t="s">
        <v>97</v>
      </c>
      <c r="S1311" s="63" t="str">
        <f t="shared" si="91"/>
        <v/>
      </c>
      <c r="T1311" s="87"/>
      <c r="U1311" s="84" t="s">
        <v>97</v>
      </c>
      <c r="V1311" s="84" t="s">
        <v>97</v>
      </c>
      <c r="W1311" s="85" t="b">
        <f t="shared" si="1"/>
        <v>0</v>
      </c>
      <c r="X1311" s="63"/>
      <c r="Y1311" s="63"/>
      <c r="Z1311" s="63"/>
    </row>
    <row r="1312">
      <c r="A1312" s="75"/>
      <c r="B1312" s="94"/>
      <c r="C1312" s="75"/>
      <c r="D1312" s="76"/>
      <c r="E1312" s="75" t="s">
        <v>97</v>
      </c>
      <c r="F1312" s="75" t="s">
        <v>97</v>
      </c>
      <c r="G1312" s="77"/>
      <c r="H1312" s="77"/>
      <c r="I1312" s="80"/>
      <c r="J1312" s="77" t="s">
        <v>97</v>
      </c>
      <c r="K1312" s="79" t="s">
        <v>97</v>
      </c>
      <c r="L1312" s="79"/>
      <c r="M1312" s="80"/>
      <c r="N1312" s="79" t="s">
        <v>97</v>
      </c>
      <c r="O1312" s="81" t="str">
        <f t="array" ref="O1312">IF(A1312="", "", (IFNA(IF(A1312="", "", INDEX(UpdateSheet!$L:$L, MATCH(1, (UpdateSheet!$G:$G=MAXIFS(UpdateSheet!$G:$G, UpdateSheet!$H:$H, G1312, UpdateSheet!$G:$G, "&lt;=" &amp; D1312)) * (UpdateSheet!$H:$H=G1312), 0))), "") * J1312) +
(IFNA(IF(A1312="", "", INDEX(UpdateSheet!$P:$P, MATCH(1, (UpdateSheet!$G:$G=MAXIFS(UpdateSheet!$G:$G, UpdateSheet!$M:$M, K1312, UpdateSheet!$G:$G, "&lt;=" &amp; D1312)) * (UpdateSheet!$M:$M=K1312), 0))), "") * N1312)
)
</f>
        <v/>
      </c>
      <c r="P1312" s="86"/>
      <c r="Q1312" s="82" t="str">
        <f t="array" ref="Q1312">IF(A1312="", "", (IFNA(IF(A1312="", "", INDEX(UpdateSheet!$K:$K, MATCH(1, (UpdateSheet!$G:$G=MAXIFS(UpdateSheet!$G:$G, UpdateSheet!$H:$H, G1312, UpdateSheet!$I:$I, J1312, UpdateSheet!$G:$G, "&lt;=" &amp; D1312)) * (UpdateSheet!$H:$H=G1312) *(UpdateSheet!$I:$I=J1312), 0))), "")) +
(IFNA(IF(A1312="", "", INDEX(UpdateSheet!$O:$O, MATCH(1, (UpdateSheet!$G:$G=MAXIFS(UpdateSheet!$G:$G, UpdateSheet!$M:$M, K1312,UpdateSheet!$N:$N, N1312, UpdateSheet!$G:$G, "&lt;=" &amp; D1312)) * (UpdateSheet!$M:$M=K1312) *(UpdateSheet!$N:$N=N1312), 0))), ""))
)
</f>
        <v/>
      </c>
      <c r="R1312" s="81" t="s">
        <v>97</v>
      </c>
      <c r="S1312" s="63" t="str">
        <f t="shared" si="91"/>
        <v/>
      </c>
      <c r="T1312" s="87"/>
      <c r="U1312" s="84" t="s">
        <v>97</v>
      </c>
      <c r="V1312" s="84" t="s">
        <v>97</v>
      </c>
      <c r="W1312" s="85" t="b">
        <f t="shared" si="1"/>
        <v>0</v>
      </c>
      <c r="X1312" s="63"/>
      <c r="Y1312" s="63"/>
      <c r="Z1312" s="63"/>
    </row>
    <row r="1313">
      <c r="A1313" s="75"/>
      <c r="B1313" s="94"/>
      <c r="C1313" s="75"/>
      <c r="D1313" s="76"/>
      <c r="E1313" s="75" t="s">
        <v>97</v>
      </c>
      <c r="F1313" s="75" t="s">
        <v>97</v>
      </c>
      <c r="G1313" s="77"/>
      <c r="H1313" s="77"/>
      <c r="I1313" s="80"/>
      <c r="J1313" s="77" t="s">
        <v>97</v>
      </c>
      <c r="K1313" s="79" t="s">
        <v>97</v>
      </c>
      <c r="L1313" s="79"/>
      <c r="M1313" s="80"/>
      <c r="N1313" s="79" t="s">
        <v>97</v>
      </c>
      <c r="O1313" s="81" t="str">
        <f t="array" ref="O1313">IF(A1313="", "", (IFNA(IF(A1313="", "", INDEX(UpdateSheet!$L:$L, MATCH(1, (UpdateSheet!$G:$G=MAXIFS(UpdateSheet!$G:$G, UpdateSheet!$H:$H, G1313, UpdateSheet!$G:$G, "&lt;=" &amp; D1313)) * (UpdateSheet!$H:$H=G1313), 0))), "") * J1313) +
(IFNA(IF(A1313="", "", INDEX(UpdateSheet!$P:$P, MATCH(1, (UpdateSheet!$G:$G=MAXIFS(UpdateSheet!$G:$G, UpdateSheet!$M:$M, K1313, UpdateSheet!$G:$G, "&lt;=" &amp; D1313)) * (UpdateSheet!$M:$M=K1313), 0))), "") * N1313)
)
</f>
        <v/>
      </c>
      <c r="P1313" s="86"/>
      <c r="Q1313" s="82" t="str">
        <f t="array" ref="Q1313">IF(A1313="", "", (IFNA(IF(A1313="", "", INDEX(UpdateSheet!$K:$K, MATCH(1, (UpdateSheet!$G:$G=MAXIFS(UpdateSheet!$G:$G, UpdateSheet!$H:$H, G1313, UpdateSheet!$I:$I, J1313, UpdateSheet!$G:$G, "&lt;=" &amp; D1313)) * (UpdateSheet!$H:$H=G1313) *(UpdateSheet!$I:$I=J1313), 0))), "")) +
(IFNA(IF(A1313="", "", INDEX(UpdateSheet!$O:$O, MATCH(1, (UpdateSheet!$G:$G=MAXIFS(UpdateSheet!$G:$G, UpdateSheet!$M:$M, K1313,UpdateSheet!$N:$N, N1313, UpdateSheet!$G:$G, "&lt;=" &amp; D1313)) * (UpdateSheet!$M:$M=K1313) *(UpdateSheet!$N:$N=N1313), 0))), ""))
)
</f>
        <v/>
      </c>
      <c r="R1313" s="81" t="s">
        <v>97</v>
      </c>
      <c r="S1313" s="63" t="str">
        <f t="shared" si="91"/>
        <v/>
      </c>
      <c r="T1313" s="87"/>
      <c r="U1313" s="84" t="s">
        <v>97</v>
      </c>
      <c r="V1313" s="84" t="s">
        <v>97</v>
      </c>
      <c r="W1313" s="85" t="b">
        <f t="shared" si="1"/>
        <v>0</v>
      </c>
      <c r="X1313" s="63"/>
      <c r="Y1313" s="63"/>
      <c r="Z1313" s="63"/>
    </row>
    <row r="1314">
      <c r="A1314" s="75"/>
      <c r="B1314" s="94"/>
      <c r="C1314" s="75"/>
      <c r="D1314" s="76"/>
      <c r="E1314" s="75" t="s">
        <v>97</v>
      </c>
      <c r="F1314" s="75" t="s">
        <v>97</v>
      </c>
      <c r="G1314" s="77"/>
      <c r="H1314" s="77"/>
      <c r="I1314" s="80"/>
      <c r="J1314" s="77" t="s">
        <v>97</v>
      </c>
      <c r="K1314" s="79" t="s">
        <v>97</v>
      </c>
      <c r="L1314" s="79"/>
      <c r="M1314" s="80"/>
      <c r="N1314" s="79" t="s">
        <v>97</v>
      </c>
      <c r="O1314" s="81" t="str">
        <f t="array" ref="O1314">IF(A1314="", "", (IFNA(IF(A1314="", "", INDEX(UpdateSheet!$L:$L, MATCH(1, (UpdateSheet!$G:$G=MAXIFS(UpdateSheet!$G:$G, UpdateSheet!$H:$H, G1314, UpdateSheet!$G:$G, "&lt;=" &amp; D1314)) * (UpdateSheet!$H:$H=G1314), 0))), "") * J1314) +
(IFNA(IF(A1314="", "", INDEX(UpdateSheet!$P:$P, MATCH(1, (UpdateSheet!$G:$G=MAXIFS(UpdateSheet!$G:$G, UpdateSheet!$M:$M, K1314, UpdateSheet!$G:$G, "&lt;=" &amp; D1314)) * (UpdateSheet!$M:$M=K1314), 0))), "") * N1314)
)
</f>
        <v/>
      </c>
      <c r="P1314" s="86"/>
      <c r="Q1314" s="82" t="str">
        <f t="array" ref="Q1314">IF(A1314="", "", (IFNA(IF(A1314="", "", INDEX(UpdateSheet!$K:$K, MATCH(1, (UpdateSheet!$G:$G=MAXIFS(UpdateSheet!$G:$G, UpdateSheet!$H:$H, G1314, UpdateSheet!$I:$I, J1314, UpdateSheet!$G:$G, "&lt;=" &amp; D1314)) * (UpdateSheet!$H:$H=G1314) *(UpdateSheet!$I:$I=J1314), 0))), "")) +
(IFNA(IF(A1314="", "", INDEX(UpdateSheet!$O:$O, MATCH(1, (UpdateSheet!$G:$G=MAXIFS(UpdateSheet!$G:$G, UpdateSheet!$M:$M, K1314,UpdateSheet!$N:$N, N1314, UpdateSheet!$G:$G, "&lt;=" &amp; D1314)) * (UpdateSheet!$M:$M=K1314) *(UpdateSheet!$N:$N=N1314), 0))), ""))
)
</f>
        <v/>
      </c>
      <c r="R1314" s="81" t="s">
        <v>97</v>
      </c>
      <c r="S1314" s="63" t="str">
        <f t="shared" si="91"/>
        <v/>
      </c>
      <c r="T1314" s="87"/>
      <c r="U1314" s="84" t="s">
        <v>97</v>
      </c>
      <c r="V1314" s="84" t="s">
        <v>97</v>
      </c>
      <c r="W1314" s="85" t="b">
        <f t="shared" si="1"/>
        <v>0</v>
      </c>
      <c r="X1314" s="63"/>
      <c r="Y1314" s="63"/>
      <c r="Z1314" s="63"/>
    </row>
    <row r="1315">
      <c r="A1315" s="75"/>
      <c r="B1315" s="94"/>
      <c r="C1315" s="75"/>
      <c r="D1315" s="76"/>
      <c r="E1315" s="75" t="s">
        <v>97</v>
      </c>
      <c r="F1315" s="75" t="s">
        <v>97</v>
      </c>
      <c r="G1315" s="77"/>
      <c r="H1315" s="77"/>
      <c r="I1315" s="80"/>
      <c r="J1315" s="77" t="s">
        <v>97</v>
      </c>
      <c r="K1315" s="79" t="s">
        <v>97</v>
      </c>
      <c r="L1315" s="79"/>
      <c r="M1315" s="80"/>
      <c r="N1315" s="79" t="s">
        <v>97</v>
      </c>
      <c r="O1315" s="81" t="str">
        <f t="array" ref="O1315">IF(A1315="", "", (IFNA(IF(A1315="", "", INDEX(UpdateSheet!$L:$L, MATCH(1, (UpdateSheet!$G:$G=MAXIFS(UpdateSheet!$G:$G, UpdateSheet!$H:$H, G1315, UpdateSheet!$G:$G, "&lt;=" &amp; D1315)) * (UpdateSheet!$H:$H=G1315), 0))), "") * J1315) +
(IFNA(IF(A1315="", "", INDEX(UpdateSheet!$P:$P, MATCH(1, (UpdateSheet!$G:$G=MAXIFS(UpdateSheet!$G:$G, UpdateSheet!$M:$M, K1315, UpdateSheet!$G:$G, "&lt;=" &amp; D1315)) * (UpdateSheet!$M:$M=K1315), 0))), "") * N1315)
)
</f>
        <v/>
      </c>
      <c r="P1315" s="86"/>
      <c r="Q1315" s="82" t="str">
        <f t="array" ref="Q1315">IF(A1315="", "", (IFNA(IF(A1315="", "", INDEX(UpdateSheet!$K:$K, MATCH(1, (UpdateSheet!$G:$G=MAXIFS(UpdateSheet!$G:$G, UpdateSheet!$H:$H, G1315, UpdateSheet!$I:$I, J1315, UpdateSheet!$G:$G, "&lt;=" &amp; D1315)) * (UpdateSheet!$H:$H=G1315) *(UpdateSheet!$I:$I=J1315), 0))), "")) +
(IFNA(IF(A1315="", "", INDEX(UpdateSheet!$O:$O, MATCH(1, (UpdateSheet!$G:$G=MAXIFS(UpdateSheet!$G:$G, UpdateSheet!$M:$M, K1315,UpdateSheet!$N:$N, N1315, UpdateSheet!$G:$G, "&lt;=" &amp; D1315)) * (UpdateSheet!$M:$M=K1315) *(UpdateSheet!$N:$N=N1315), 0))), ""))
)
</f>
        <v/>
      </c>
      <c r="R1315" s="81" t="s">
        <v>97</v>
      </c>
      <c r="S1315" s="63" t="str">
        <f t="shared" si="91"/>
        <v/>
      </c>
      <c r="T1315" s="87"/>
      <c r="U1315" s="84" t="s">
        <v>97</v>
      </c>
      <c r="V1315" s="84" t="s">
        <v>97</v>
      </c>
      <c r="W1315" s="85" t="b">
        <f t="shared" si="1"/>
        <v>0</v>
      </c>
      <c r="X1315" s="63"/>
      <c r="Y1315" s="63"/>
      <c r="Z1315" s="63"/>
    </row>
    <row r="1316">
      <c r="A1316" s="75"/>
      <c r="B1316" s="94"/>
      <c r="C1316" s="75"/>
      <c r="D1316" s="76"/>
      <c r="E1316" s="75" t="s">
        <v>97</v>
      </c>
      <c r="F1316" s="75" t="s">
        <v>97</v>
      </c>
      <c r="G1316" s="77"/>
      <c r="H1316" s="77"/>
      <c r="I1316" s="80"/>
      <c r="J1316" s="77" t="s">
        <v>97</v>
      </c>
      <c r="K1316" s="79" t="s">
        <v>97</v>
      </c>
      <c r="L1316" s="79"/>
      <c r="M1316" s="80"/>
      <c r="N1316" s="79" t="s">
        <v>97</v>
      </c>
      <c r="O1316" s="81" t="str">
        <f t="array" ref="O1316">IF(A1316="", "", (IFNA(IF(A1316="", "", INDEX(UpdateSheet!$L:$L, MATCH(1, (UpdateSheet!$G:$G=MAXIFS(UpdateSheet!$G:$G, UpdateSheet!$H:$H, G1316, UpdateSheet!$G:$G, "&lt;=" &amp; D1316)) * (UpdateSheet!$H:$H=G1316), 0))), "") * J1316) +
(IFNA(IF(A1316="", "", INDEX(UpdateSheet!$P:$P, MATCH(1, (UpdateSheet!$G:$G=MAXIFS(UpdateSheet!$G:$G, UpdateSheet!$M:$M, K1316, UpdateSheet!$G:$G, "&lt;=" &amp; D1316)) * (UpdateSheet!$M:$M=K1316), 0))), "") * N1316)
)
</f>
        <v/>
      </c>
      <c r="P1316" s="86"/>
      <c r="Q1316" s="82" t="str">
        <f t="array" ref="Q1316">IF(A1316="", "", (IFNA(IF(A1316="", "", INDEX(UpdateSheet!$K:$K, MATCH(1, (UpdateSheet!$G:$G=MAXIFS(UpdateSheet!$G:$G, UpdateSheet!$H:$H, G1316, UpdateSheet!$I:$I, J1316, UpdateSheet!$G:$G, "&lt;=" &amp; D1316)) * (UpdateSheet!$H:$H=G1316) *(UpdateSheet!$I:$I=J1316), 0))), "")) +
(IFNA(IF(A1316="", "", INDEX(UpdateSheet!$O:$O, MATCH(1, (UpdateSheet!$G:$G=MAXIFS(UpdateSheet!$G:$G, UpdateSheet!$M:$M, K1316,UpdateSheet!$N:$N, N1316, UpdateSheet!$G:$G, "&lt;=" &amp; D1316)) * (UpdateSheet!$M:$M=K1316) *(UpdateSheet!$N:$N=N1316), 0))), ""))
)
</f>
        <v/>
      </c>
      <c r="R1316" s="81" t="s">
        <v>97</v>
      </c>
      <c r="S1316" s="63" t="str">
        <f t="shared" si="91"/>
        <v/>
      </c>
      <c r="T1316" s="87"/>
      <c r="U1316" s="84" t="s">
        <v>97</v>
      </c>
      <c r="V1316" s="84" t="s">
        <v>97</v>
      </c>
      <c r="W1316" s="85" t="b">
        <f t="shared" si="1"/>
        <v>0</v>
      </c>
      <c r="X1316" s="63"/>
      <c r="Y1316" s="63"/>
      <c r="Z1316" s="63"/>
    </row>
    <row r="1317">
      <c r="A1317" s="75"/>
      <c r="B1317" s="94"/>
      <c r="C1317" s="75"/>
      <c r="D1317" s="76"/>
      <c r="E1317" s="75" t="s">
        <v>97</v>
      </c>
      <c r="F1317" s="75" t="s">
        <v>97</v>
      </c>
      <c r="G1317" s="77"/>
      <c r="H1317" s="77"/>
      <c r="I1317" s="80"/>
      <c r="J1317" s="77" t="s">
        <v>97</v>
      </c>
      <c r="K1317" s="79" t="s">
        <v>97</v>
      </c>
      <c r="L1317" s="79"/>
      <c r="M1317" s="80"/>
      <c r="N1317" s="79" t="s">
        <v>97</v>
      </c>
      <c r="O1317" s="81" t="str">
        <f t="array" ref="O1317">IF(A1317="", "", (IFNA(IF(A1317="", "", INDEX(UpdateSheet!$L:$L, MATCH(1, (UpdateSheet!$G:$G=MAXIFS(UpdateSheet!$G:$G, UpdateSheet!$H:$H, G1317, UpdateSheet!$G:$G, "&lt;=" &amp; D1317)) * (UpdateSheet!$H:$H=G1317), 0))), "") * J1317) +
(IFNA(IF(A1317="", "", INDEX(UpdateSheet!$P:$P, MATCH(1, (UpdateSheet!$G:$G=MAXIFS(UpdateSheet!$G:$G, UpdateSheet!$M:$M, K1317, UpdateSheet!$G:$G, "&lt;=" &amp; D1317)) * (UpdateSheet!$M:$M=K1317), 0))), "") * N1317)
)
</f>
        <v/>
      </c>
      <c r="P1317" s="86"/>
      <c r="Q1317" s="82" t="str">
        <f t="array" ref="Q1317">IF(A1317="", "", (IFNA(IF(A1317="", "", INDEX(UpdateSheet!$K:$K, MATCH(1, (UpdateSheet!$G:$G=MAXIFS(UpdateSheet!$G:$G, UpdateSheet!$H:$H, G1317, UpdateSheet!$I:$I, J1317, UpdateSheet!$G:$G, "&lt;=" &amp; D1317)) * (UpdateSheet!$H:$H=G1317) *(UpdateSheet!$I:$I=J1317), 0))), "")) +
(IFNA(IF(A1317="", "", INDEX(UpdateSheet!$O:$O, MATCH(1, (UpdateSheet!$G:$G=MAXIFS(UpdateSheet!$G:$G, UpdateSheet!$M:$M, K1317,UpdateSheet!$N:$N, N1317, UpdateSheet!$G:$G, "&lt;=" &amp; D1317)) * (UpdateSheet!$M:$M=K1317) *(UpdateSheet!$N:$N=N1317), 0))), ""))
)
</f>
        <v/>
      </c>
      <c r="R1317" s="81" t="s">
        <v>97</v>
      </c>
      <c r="S1317" s="63" t="str">
        <f t="shared" si="91"/>
        <v/>
      </c>
      <c r="T1317" s="87"/>
      <c r="U1317" s="84" t="s">
        <v>97</v>
      </c>
      <c r="V1317" s="84" t="s">
        <v>97</v>
      </c>
      <c r="W1317" s="85" t="b">
        <f t="shared" si="1"/>
        <v>0</v>
      </c>
      <c r="X1317" s="63"/>
      <c r="Y1317" s="63"/>
      <c r="Z1317" s="63"/>
    </row>
    <row r="1318">
      <c r="A1318" s="75"/>
      <c r="B1318" s="94"/>
      <c r="C1318" s="75"/>
      <c r="D1318" s="76"/>
      <c r="E1318" s="75" t="s">
        <v>97</v>
      </c>
      <c r="F1318" s="75" t="s">
        <v>97</v>
      </c>
      <c r="G1318" s="77"/>
      <c r="H1318" s="77"/>
      <c r="I1318" s="80"/>
      <c r="J1318" s="77" t="s">
        <v>97</v>
      </c>
      <c r="K1318" s="79" t="s">
        <v>97</v>
      </c>
      <c r="L1318" s="79"/>
      <c r="M1318" s="80"/>
      <c r="N1318" s="79" t="s">
        <v>97</v>
      </c>
      <c r="O1318" s="81" t="str">
        <f t="array" ref="O1318">IF(A1318="", "", (IFNA(IF(A1318="", "", INDEX(UpdateSheet!$L:$L, MATCH(1, (UpdateSheet!$G:$G=MAXIFS(UpdateSheet!$G:$G, UpdateSheet!$H:$H, G1318, UpdateSheet!$G:$G, "&lt;=" &amp; D1318)) * (UpdateSheet!$H:$H=G1318), 0))), "") * J1318) +
(IFNA(IF(A1318="", "", INDEX(UpdateSheet!$P:$P, MATCH(1, (UpdateSheet!$G:$G=MAXIFS(UpdateSheet!$G:$G, UpdateSheet!$M:$M, K1318, UpdateSheet!$G:$G, "&lt;=" &amp; D1318)) * (UpdateSheet!$M:$M=K1318), 0))), "") * N1318)
)
</f>
        <v/>
      </c>
      <c r="P1318" s="86"/>
      <c r="Q1318" s="82" t="str">
        <f t="array" ref="Q1318">IF(A1318="", "", (IFNA(IF(A1318="", "", INDEX(UpdateSheet!$K:$K, MATCH(1, (UpdateSheet!$G:$G=MAXIFS(UpdateSheet!$G:$G, UpdateSheet!$H:$H, G1318, UpdateSheet!$I:$I, J1318, UpdateSheet!$G:$G, "&lt;=" &amp; D1318)) * (UpdateSheet!$H:$H=G1318) *(UpdateSheet!$I:$I=J1318), 0))), "")) +
(IFNA(IF(A1318="", "", INDEX(UpdateSheet!$O:$O, MATCH(1, (UpdateSheet!$G:$G=MAXIFS(UpdateSheet!$G:$G, UpdateSheet!$M:$M, K1318,UpdateSheet!$N:$N, N1318, UpdateSheet!$G:$G, "&lt;=" &amp; D1318)) * (UpdateSheet!$M:$M=K1318) *(UpdateSheet!$N:$N=N1318), 0))), ""))
)
</f>
        <v/>
      </c>
      <c r="R1318" s="81" t="s">
        <v>97</v>
      </c>
      <c r="S1318" s="63" t="str">
        <f t="shared" si="91"/>
        <v/>
      </c>
      <c r="T1318" s="87"/>
      <c r="U1318" s="84" t="s">
        <v>97</v>
      </c>
      <c r="V1318" s="84" t="s">
        <v>97</v>
      </c>
      <c r="W1318" s="85" t="b">
        <f t="shared" si="1"/>
        <v>0</v>
      </c>
      <c r="X1318" s="63"/>
      <c r="Y1318" s="63"/>
      <c r="Z1318" s="63"/>
    </row>
    <row r="1319">
      <c r="A1319" s="75"/>
      <c r="B1319" s="94"/>
      <c r="C1319" s="75"/>
      <c r="D1319" s="76"/>
      <c r="E1319" s="75" t="s">
        <v>97</v>
      </c>
      <c r="F1319" s="75" t="s">
        <v>97</v>
      </c>
      <c r="G1319" s="77"/>
      <c r="H1319" s="77"/>
      <c r="I1319" s="80"/>
      <c r="J1319" s="77" t="s">
        <v>97</v>
      </c>
      <c r="K1319" s="79" t="s">
        <v>97</v>
      </c>
      <c r="L1319" s="79"/>
      <c r="M1319" s="80"/>
      <c r="N1319" s="79" t="s">
        <v>97</v>
      </c>
      <c r="O1319" s="81" t="str">
        <f t="array" ref="O1319">IF(A1319="", "", (IFNA(IF(A1319="", "", INDEX(UpdateSheet!$L:$L, MATCH(1, (UpdateSheet!$G:$G=MAXIFS(UpdateSheet!$G:$G, UpdateSheet!$H:$H, G1319, UpdateSheet!$G:$G, "&lt;=" &amp; D1319)) * (UpdateSheet!$H:$H=G1319), 0))), "") * J1319) +
(IFNA(IF(A1319="", "", INDEX(UpdateSheet!$P:$P, MATCH(1, (UpdateSheet!$G:$G=MAXIFS(UpdateSheet!$G:$G, UpdateSheet!$M:$M, K1319, UpdateSheet!$G:$G, "&lt;=" &amp; D1319)) * (UpdateSheet!$M:$M=K1319), 0))), "") * N1319)
)
</f>
        <v/>
      </c>
      <c r="P1319" s="86"/>
      <c r="Q1319" s="82" t="str">
        <f t="array" ref="Q1319">IF(A1319="", "", (IFNA(IF(A1319="", "", INDEX(UpdateSheet!$K:$K, MATCH(1, (UpdateSheet!$G:$G=MAXIFS(UpdateSheet!$G:$G, UpdateSheet!$H:$H, G1319, UpdateSheet!$I:$I, J1319, UpdateSheet!$G:$G, "&lt;=" &amp; D1319)) * (UpdateSheet!$H:$H=G1319) *(UpdateSheet!$I:$I=J1319), 0))), "")) +
(IFNA(IF(A1319="", "", INDEX(UpdateSheet!$O:$O, MATCH(1, (UpdateSheet!$G:$G=MAXIFS(UpdateSheet!$G:$G, UpdateSheet!$M:$M, K1319,UpdateSheet!$N:$N, N1319, UpdateSheet!$G:$G, "&lt;=" &amp; D1319)) * (UpdateSheet!$M:$M=K1319) *(UpdateSheet!$N:$N=N1319), 0))), ""))
)
</f>
        <v/>
      </c>
      <c r="R1319" s="81" t="s">
        <v>97</v>
      </c>
      <c r="S1319" s="63" t="str">
        <f t="shared" si="91"/>
        <v/>
      </c>
      <c r="T1319" s="87"/>
      <c r="U1319" s="84" t="s">
        <v>97</v>
      </c>
      <c r="V1319" s="84" t="s">
        <v>97</v>
      </c>
      <c r="W1319" s="85" t="b">
        <f t="shared" si="1"/>
        <v>0</v>
      </c>
      <c r="X1319" s="63"/>
      <c r="Y1319" s="63"/>
      <c r="Z1319" s="63"/>
    </row>
    <row r="1320">
      <c r="A1320" s="75"/>
      <c r="B1320" s="94"/>
      <c r="C1320" s="75"/>
      <c r="D1320" s="76"/>
      <c r="E1320" s="75" t="s">
        <v>97</v>
      </c>
      <c r="F1320" s="75" t="s">
        <v>97</v>
      </c>
      <c r="G1320" s="77"/>
      <c r="H1320" s="77"/>
      <c r="I1320" s="80"/>
      <c r="J1320" s="77" t="s">
        <v>97</v>
      </c>
      <c r="K1320" s="79" t="s">
        <v>97</v>
      </c>
      <c r="L1320" s="79"/>
      <c r="M1320" s="80"/>
      <c r="N1320" s="79" t="s">
        <v>97</v>
      </c>
      <c r="O1320" s="81" t="str">
        <f t="array" ref="O1320">IF(A1320="", "", (IFNA(IF(A1320="", "", INDEX(UpdateSheet!$L:$L, MATCH(1, (UpdateSheet!$G:$G=MAXIFS(UpdateSheet!$G:$G, UpdateSheet!$H:$H, G1320, UpdateSheet!$G:$G, "&lt;=" &amp; D1320)) * (UpdateSheet!$H:$H=G1320), 0))), "") * J1320) +
(IFNA(IF(A1320="", "", INDEX(UpdateSheet!$P:$P, MATCH(1, (UpdateSheet!$G:$G=MAXIFS(UpdateSheet!$G:$G, UpdateSheet!$M:$M, K1320, UpdateSheet!$G:$G, "&lt;=" &amp; D1320)) * (UpdateSheet!$M:$M=K1320), 0))), "") * N1320)
)
</f>
        <v/>
      </c>
      <c r="P1320" s="86"/>
      <c r="Q1320" s="82" t="str">
        <f t="array" ref="Q1320">IF(A1320="", "", (IFNA(IF(A1320="", "", INDEX(UpdateSheet!$K:$K, MATCH(1, (UpdateSheet!$G:$G=MAXIFS(UpdateSheet!$G:$G, UpdateSheet!$H:$H, G1320, UpdateSheet!$I:$I, J1320, UpdateSheet!$G:$G, "&lt;=" &amp; D1320)) * (UpdateSheet!$H:$H=G1320) *(UpdateSheet!$I:$I=J1320), 0))), "")) +
(IFNA(IF(A1320="", "", INDEX(UpdateSheet!$O:$O, MATCH(1, (UpdateSheet!$G:$G=MAXIFS(UpdateSheet!$G:$G, UpdateSheet!$M:$M, K1320,UpdateSheet!$N:$N, N1320, UpdateSheet!$G:$G, "&lt;=" &amp; D1320)) * (UpdateSheet!$M:$M=K1320) *(UpdateSheet!$N:$N=N1320), 0))), ""))
)
</f>
        <v/>
      </c>
      <c r="R1320" s="81" t="s">
        <v>97</v>
      </c>
      <c r="S1320" s="63" t="str">
        <f t="shared" si="91"/>
        <v/>
      </c>
      <c r="T1320" s="87"/>
      <c r="U1320" s="84" t="s">
        <v>97</v>
      </c>
      <c r="V1320" s="84" t="s">
        <v>97</v>
      </c>
      <c r="W1320" s="85" t="b">
        <f t="shared" si="1"/>
        <v>0</v>
      </c>
      <c r="X1320" s="63"/>
      <c r="Y1320" s="63"/>
      <c r="Z1320" s="63"/>
    </row>
    <row r="1321">
      <c r="A1321" s="75"/>
      <c r="B1321" s="94"/>
      <c r="C1321" s="75"/>
      <c r="D1321" s="76"/>
      <c r="E1321" s="75" t="s">
        <v>97</v>
      </c>
      <c r="F1321" s="75" t="s">
        <v>97</v>
      </c>
      <c r="G1321" s="77"/>
      <c r="H1321" s="77"/>
      <c r="I1321" s="80"/>
      <c r="J1321" s="77" t="s">
        <v>97</v>
      </c>
      <c r="K1321" s="79" t="s">
        <v>97</v>
      </c>
      <c r="L1321" s="79"/>
      <c r="M1321" s="80"/>
      <c r="N1321" s="79" t="s">
        <v>97</v>
      </c>
      <c r="O1321" s="81" t="str">
        <f t="array" ref="O1321">IF(A1321="", "", (IFNA(IF(A1321="", "", INDEX(UpdateSheet!$L:$L, MATCH(1, (UpdateSheet!$G:$G=MAXIFS(UpdateSheet!$G:$G, UpdateSheet!$H:$H, G1321, UpdateSheet!$G:$G, "&lt;=" &amp; D1321)) * (UpdateSheet!$H:$H=G1321), 0))), "") * J1321) +
(IFNA(IF(A1321="", "", INDEX(UpdateSheet!$P:$P, MATCH(1, (UpdateSheet!$G:$G=MAXIFS(UpdateSheet!$G:$G, UpdateSheet!$M:$M, K1321, UpdateSheet!$G:$G, "&lt;=" &amp; D1321)) * (UpdateSheet!$M:$M=K1321), 0))), "") * N1321)
)
</f>
        <v/>
      </c>
      <c r="P1321" s="86"/>
      <c r="Q1321" s="82" t="str">
        <f t="array" ref="Q1321">IF(A1321="", "", (IFNA(IF(A1321="", "", INDEX(UpdateSheet!$K:$K, MATCH(1, (UpdateSheet!$G:$G=MAXIFS(UpdateSheet!$G:$G, UpdateSheet!$H:$H, G1321, UpdateSheet!$I:$I, J1321, UpdateSheet!$G:$G, "&lt;=" &amp; D1321)) * (UpdateSheet!$H:$H=G1321) *(UpdateSheet!$I:$I=J1321), 0))), "")) +
(IFNA(IF(A1321="", "", INDEX(UpdateSheet!$O:$O, MATCH(1, (UpdateSheet!$G:$G=MAXIFS(UpdateSheet!$G:$G, UpdateSheet!$M:$M, K1321,UpdateSheet!$N:$N, N1321, UpdateSheet!$G:$G, "&lt;=" &amp; D1321)) * (UpdateSheet!$M:$M=K1321) *(UpdateSheet!$N:$N=N1321), 0))), ""))
)
</f>
        <v/>
      </c>
      <c r="R1321" s="81" t="s">
        <v>97</v>
      </c>
      <c r="S1321" s="63" t="str">
        <f t="shared" si="91"/>
        <v/>
      </c>
      <c r="T1321" s="87"/>
      <c r="U1321" s="84" t="s">
        <v>97</v>
      </c>
      <c r="V1321" s="84" t="s">
        <v>97</v>
      </c>
      <c r="W1321" s="85" t="b">
        <f t="shared" si="1"/>
        <v>0</v>
      </c>
      <c r="X1321" s="63"/>
      <c r="Y1321" s="63"/>
      <c r="Z1321" s="63"/>
    </row>
    <row r="1322">
      <c r="A1322" s="75"/>
      <c r="B1322" s="94"/>
      <c r="C1322" s="75"/>
      <c r="D1322" s="76"/>
      <c r="E1322" s="75" t="s">
        <v>97</v>
      </c>
      <c r="F1322" s="75" t="s">
        <v>97</v>
      </c>
      <c r="G1322" s="77"/>
      <c r="H1322" s="77"/>
      <c r="I1322" s="80"/>
      <c r="J1322" s="77" t="s">
        <v>97</v>
      </c>
      <c r="K1322" s="79" t="s">
        <v>97</v>
      </c>
      <c r="L1322" s="79"/>
      <c r="M1322" s="80"/>
      <c r="N1322" s="79" t="s">
        <v>97</v>
      </c>
      <c r="O1322" s="81" t="str">
        <f t="array" ref="O1322">IF(A1322="", "", (IFNA(IF(A1322="", "", INDEX(UpdateSheet!$L:$L, MATCH(1, (UpdateSheet!$G:$G=MAXIFS(UpdateSheet!$G:$G, UpdateSheet!$H:$H, G1322, UpdateSheet!$G:$G, "&lt;=" &amp; D1322)) * (UpdateSheet!$H:$H=G1322), 0))), "") * J1322) +
(IFNA(IF(A1322="", "", INDEX(UpdateSheet!$P:$P, MATCH(1, (UpdateSheet!$G:$G=MAXIFS(UpdateSheet!$G:$G, UpdateSheet!$M:$M, K1322, UpdateSheet!$G:$G, "&lt;=" &amp; D1322)) * (UpdateSheet!$M:$M=K1322), 0))), "") * N1322)
)
</f>
        <v/>
      </c>
      <c r="P1322" s="86"/>
      <c r="Q1322" s="82" t="str">
        <f t="array" ref="Q1322">IF(A1322="", "", (IFNA(IF(A1322="", "", INDEX(UpdateSheet!$K:$K, MATCH(1, (UpdateSheet!$G:$G=MAXIFS(UpdateSheet!$G:$G, UpdateSheet!$H:$H, G1322, UpdateSheet!$I:$I, J1322, UpdateSheet!$G:$G, "&lt;=" &amp; D1322)) * (UpdateSheet!$H:$H=G1322) *(UpdateSheet!$I:$I=J1322), 0))), "")) +
(IFNA(IF(A1322="", "", INDEX(UpdateSheet!$O:$O, MATCH(1, (UpdateSheet!$G:$G=MAXIFS(UpdateSheet!$G:$G, UpdateSheet!$M:$M, K1322,UpdateSheet!$N:$N, N1322, UpdateSheet!$G:$G, "&lt;=" &amp; D1322)) * (UpdateSheet!$M:$M=K1322) *(UpdateSheet!$N:$N=N1322), 0))), ""))
)
</f>
        <v/>
      </c>
      <c r="R1322" s="81" t="s">
        <v>97</v>
      </c>
      <c r="S1322" s="63" t="str">
        <f t="shared" si="91"/>
        <v/>
      </c>
      <c r="T1322" s="87"/>
      <c r="U1322" s="84" t="s">
        <v>97</v>
      </c>
      <c r="V1322" s="84" t="s">
        <v>97</v>
      </c>
      <c r="W1322" s="85" t="b">
        <f t="shared" si="1"/>
        <v>0</v>
      </c>
      <c r="X1322" s="63"/>
      <c r="Y1322" s="63"/>
      <c r="Z1322" s="63"/>
    </row>
    <row r="1323">
      <c r="A1323" s="75"/>
      <c r="B1323" s="94"/>
      <c r="C1323" s="75"/>
      <c r="D1323" s="76"/>
      <c r="E1323" s="75" t="s">
        <v>97</v>
      </c>
      <c r="F1323" s="75" t="s">
        <v>97</v>
      </c>
      <c r="G1323" s="77"/>
      <c r="H1323" s="77"/>
      <c r="I1323" s="80"/>
      <c r="J1323" s="77" t="s">
        <v>97</v>
      </c>
      <c r="K1323" s="79" t="s">
        <v>97</v>
      </c>
      <c r="L1323" s="79"/>
      <c r="M1323" s="80"/>
      <c r="N1323" s="79" t="s">
        <v>97</v>
      </c>
      <c r="O1323" s="81" t="str">
        <f t="array" ref="O1323">IF(A1323="", "", (IFNA(IF(A1323="", "", INDEX(UpdateSheet!$L:$L, MATCH(1, (UpdateSheet!$G:$G=MAXIFS(UpdateSheet!$G:$G, UpdateSheet!$H:$H, G1323, UpdateSheet!$G:$G, "&lt;=" &amp; D1323)) * (UpdateSheet!$H:$H=G1323), 0))), "") * J1323) +
(IFNA(IF(A1323="", "", INDEX(UpdateSheet!$P:$P, MATCH(1, (UpdateSheet!$G:$G=MAXIFS(UpdateSheet!$G:$G, UpdateSheet!$M:$M, K1323, UpdateSheet!$G:$G, "&lt;=" &amp; D1323)) * (UpdateSheet!$M:$M=K1323), 0))), "") * N1323)
)
</f>
        <v/>
      </c>
      <c r="P1323" s="86"/>
      <c r="Q1323" s="82" t="str">
        <f t="array" ref="Q1323">IF(A1323="", "", (IFNA(IF(A1323="", "", INDEX(UpdateSheet!$K:$K, MATCH(1, (UpdateSheet!$G:$G=MAXIFS(UpdateSheet!$G:$G, UpdateSheet!$H:$H, G1323, UpdateSheet!$I:$I, J1323, UpdateSheet!$G:$G, "&lt;=" &amp; D1323)) * (UpdateSheet!$H:$H=G1323) *(UpdateSheet!$I:$I=J1323), 0))), "")) +
(IFNA(IF(A1323="", "", INDEX(UpdateSheet!$O:$O, MATCH(1, (UpdateSheet!$G:$G=MAXIFS(UpdateSheet!$G:$G, UpdateSheet!$M:$M, K1323,UpdateSheet!$N:$N, N1323, UpdateSheet!$G:$G, "&lt;=" &amp; D1323)) * (UpdateSheet!$M:$M=K1323) *(UpdateSheet!$N:$N=N1323), 0))), ""))
)
</f>
        <v/>
      </c>
      <c r="R1323" s="81" t="s">
        <v>97</v>
      </c>
      <c r="S1323" s="63" t="str">
        <f t="shared" si="91"/>
        <v/>
      </c>
      <c r="T1323" s="87"/>
      <c r="U1323" s="84" t="s">
        <v>97</v>
      </c>
      <c r="V1323" s="84" t="s">
        <v>97</v>
      </c>
      <c r="W1323" s="85" t="b">
        <f t="shared" si="1"/>
        <v>0</v>
      </c>
      <c r="X1323" s="63"/>
      <c r="Y1323" s="63"/>
      <c r="Z1323" s="63"/>
    </row>
    <row r="1324">
      <c r="A1324" s="75"/>
      <c r="B1324" s="94"/>
      <c r="C1324" s="75"/>
      <c r="D1324" s="76"/>
      <c r="E1324" s="75" t="s">
        <v>97</v>
      </c>
      <c r="F1324" s="75" t="s">
        <v>97</v>
      </c>
      <c r="G1324" s="77"/>
      <c r="H1324" s="77"/>
      <c r="I1324" s="80"/>
      <c r="J1324" s="77" t="s">
        <v>97</v>
      </c>
      <c r="K1324" s="79" t="s">
        <v>97</v>
      </c>
      <c r="L1324" s="79"/>
      <c r="M1324" s="80"/>
      <c r="N1324" s="79" t="s">
        <v>97</v>
      </c>
      <c r="O1324" s="81" t="str">
        <f t="array" ref="O1324">IF(A1324="", "", (IFNA(IF(A1324="", "", INDEX(UpdateSheet!$L:$L, MATCH(1, (UpdateSheet!$G:$G=MAXIFS(UpdateSheet!$G:$G, UpdateSheet!$H:$H, G1324, UpdateSheet!$G:$G, "&lt;=" &amp; D1324)) * (UpdateSheet!$H:$H=G1324), 0))), "") * J1324) +
(IFNA(IF(A1324="", "", INDEX(UpdateSheet!$P:$P, MATCH(1, (UpdateSheet!$G:$G=MAXIFS(UpdateSheet!$G:$G, UpdateSheet!$M:$M, K1324, UpdateSheet!$G:$G, "&lt;=" &amp; D1324)) * (UpdateSheet!$M:$M=K1324), 0))), "") * N1324)
)
</f>
        <v/>
      </c>
      <c r="P1324" s="86"/>
      <c r="Q1324" s="82" t="str">
        <f t="array" ref="Q1324">IF(A1324="", "", (IFNA(IF(A1324="", "", INDEX(UpdateSheet!$K:$K, MATCH(1, (UpdateSheet!$G:$G=MAXIFS(UpdateSheet!$G:$G, UpdateSheet!$H:$H, G1324, UpdateSheet!$I:$I, J1324, UpdateSheet!$G:$G, "&lt;=" &amp; D1324)) * (UpdateSheet!$H:$H=G1324) *(UpdateSheet!$I:$I=J1324), 0))), "")) +
(IFNA(IF(A1324="", "", INDEX(UpdateSheet!$O:$O, MATCH(1, (UpdateSheet!$G:$G=MAXIFS(UpdateSheet!$G:$G, UpdateSheet!$M:$M, K1324,UpdateSheet!$N:$N, N1324, UpdateSheet!$G:$G, "&lt;=" &amp; D1324)) * (UpdateSheet!$M:$M=K1324) *(UpdateSheet!$N:$N=N1324), 0))), ""))
)
</f>
        <v/>
      </c>
      <c r="R1324" s="81" t="s">
        <v>97</v>
      </c>
      <c r="S1324" s="63" t="str">
        <f t="shared" si="91"/>
        <v/>
      </c>
      <c r="T1324" s="87"/>
      <c r="U1324" s="84" t="s">
        <v>97</v>
      </c>
      <c r="V1324" s="84" t="s">
        <v>97</v>
      </c>
      <c r="W1324" s="85" t="b">
        <f t="shared" si="1"/>
        <v>0</v>
      </c>
      <c r="X1324" s="63"/>
      <c r="Y1324" s="63"/>
      <c r="Z1324" s="63"/>
    </row>
    <row r="1325">
      <c r="A1325" s="75"/>
      <c r="B1325" s="94"/>
      <c r="C1325" s="75"/>
      <c r="D1325" s="76"/>
      <c r="E1325" s="75" t="s">
        <v>97</v>
      </c>
      <c r="F1325" s="75" t="s">
        <v>97</v>
      </c>
      <c r="G1325" s="77"/>
      <c r="H1325" s="77"/>
      <c r="I1325" s="80"/>
      <c r="J1325" s="77" t="s">
        <v>97</v>
      </c>
      <c r="K1325" s="79" t="s">
        <v>97</v>
      </c>
      <c r="L1325" s="79"/>
      <c r="M1325" s="80"/>
      <c r="N1325" s="79" t="s">
        <v>97</v>
      </c>
      <c r="O1325" s="81" t="str">
        <f t="array" ref="O1325">IF(A1325="", "", (IFNA(IF(A1325="", "", INDEX(UpdateSheet!$L:$L, MATCH(1, (UpdateSheet!$G:$G=MAXIFS(UpdateSheet!$G:$G, UpdateSheet!$H:$H, G1325, UpdateSheet!$G:$G, "&lt;=" &amp; D1325)) * (UpdateSheet!$H:$H=G1325), 0))), "") * J1325) +
(IFNA(IF(A1325="", "", INDEX(UpdateSheet!$P:$P, MATCH(1, (UpdateSheet!$G:$G=MAXIFS(UpdateSheet!$G:$G, UpdateSheet!$M:$M, K1325, UpdateSheet!$G:$G, "&lt;=" &amp; D1325)) * (UpdateSheet!$M:$M=K1325), 0))), "") * N1325)
)
</f>
        <v/>
      </c>
      <c r="P1325" s="86"/>
      <c r="Q1325" s="82" t="str">
        <f t="array" ref="Q1325">IF(A1325="", "", (IFNA(IF(A1325="", "", INDEX(UpdateSheet!$K:$K, MATCH(1, (UpdateSheet!$G:$G=MAXIFS(UpdateSheet!$G:$G, UpdateSheet!$H:$H, G1325, UpdateSheet!$I:$I, J1325, UpdateSheet!$G:$G, "&lt;=" &amp; D1325)) * (UpdateSheet!$H:$H=G1325) *(UpdateSheet!$I:$I=J1325), 0))), "")) +
(IFNA(IF(A1325="", "", INDEX(UpdateSheet!$O:$O, MATCH(1, (UpdateSheet!$G:$G=MAXIFS(UpdateSheet!$G:$G, UpdateSheet!$M:$M, K1325,UpdateSheet!$N:$N, N1325, UpdateSheet!$G:$G, "&lt;=" &amp; D1325)) * (UpdateSheet!$M:$M=K1325) *(UpdateSheet!$N:$N=N1325), 0))), ""))
)
</f>
        <v/>
      </c>
      <c r="R1325" s="81" t="s">
        <v>97</v>
      </c>
      <c r="S1325" s="63" t="str">
        <f t="shared" si="91"/>
        <v/>
      </c>
      <c r="T1325" s="87"/>
      <c r="U1325" s="84" t="s">
        <v>97</v>
      </c>
      <c r="V1325" s="84" t="s">
        <v>97</v>
      </c>
      <c r="W1325" s="85" t="b">
        <f t="shared" si="1"/>
        <v>0</v>
      </c>
      <c r="X1325" s="63"/>
      <c r="Y1325" s="63"/>
      <c r="Z1325" s="63"/>
    </row>
    <row r="1326">
      <c r="A1326" s="75"/>
      <c r="B1326" s="94"/>
      <c r="C1326" s="75"/>
      <c r="D1326" s="76"/>
      <c r="E1326" s="75" t="s">
        <v>97</v>
      </c>
      <c r="F1326" s="75" t="s">
        <v>97</v>
      </c>
      <c r="G1326" s="77"/>
      <c r="H1326" s="77"/>
      <c r="I1326" s="80"/>
      <c r="J1326" s="77" t="s">
        <v>97</v>
      </c>
      <c r="K1326" s="79" t="s">
        <v>97</v>
      </c>
      <c r="L1326" s="79"/>
      <c r="M1326" s="80"/>
      <c r="N1326" s="79" t="s">
        <v>97</v>
      </c>
      <c r="O1326" s="81" t="str">
        <f t="array" ref="O1326">IF(A1326="", "", (IFNA(IF(A1326="", "", INDEX(UpdateSheet!$L:$L, MATCH(1, (UpdateSheet!$G:$G=MAXIFS(UpdateSheet!$G:$G, UpdateSheet!$H:$H, G1326, UpdateSheet!$G:$G, "&lt;=" &amp; D1326)) * (UpdateSheet!$H:$H=G1326), 0))), "") * J1326) +
(IFNA(IF(A1326="", "", INDEX(UpdateSheet!$P:$P, MATCH(1, (UpdateSheet!$G:$G=MAXIFS(UpdateSheet!$G:$G, UpdateSheet!$M:$M, K1326, UpdateSheet!$G:$G, "&lt;=" &amp; D1326)) * (UpdateSheet!$M:$M=K1326), 0))), "") * N1326)
)
</f>
        <v/>
      </c>
      <c r="P1326" s="86"/>
      <c r="Q1326" s="82" t="str">
        <f t="array" ref="Q1326">IF(A1326="", "", (IFNA(IF(A1326="", "", INDEX(UpdateSheet!$K:$K, MATCH(1, (UpdateSheet!$G:$G=MAXIFS(UpdateSheet!$G:$G, UpdateSheet!$H:$H, G1326, UpdateSheet!$I:$I, J1326, UpdateSheet!$G:$G, "&lt;=" &amp; D1326)) * (UpdateSheet!$H:$H=G1326) *(UpdateSheet!$I:$I=J1326), 0))), "")) +
(IFNA(IF(A1326="", "", INDEX(UpdateSheet!$O:$O, MATCH(1, (UpdateSheet!$G:$G=MAXIFS(UpdateSheet!$G:$G, UpdateSheet!$M:$M, K1326,UpdateSheet!$N:$N, N1326, UpdateSheet!$G:$G, "&lt;=" &amp; D1326)) * (UpdateSheet!$M:$M=K1326) *(UpdateSheet!$N:$N=N1326), 0))), ""))
)
</f>
        <v/>
      </c>
      <c r="R1326" s="81" t="s">
        <v>97</v>
      </c>
      <c r="S1326" s="63" t="str">
        <f t="shared" si="91"/>
        <v/>
      </c>
      <c r="T1326" s="87"/>
      <c r="U1326" s="84" t="s">
        <v>97</v>
      </c>
      <c r="V1326" s="84" t="s">
        <v>97</v>
      </c>
      <c r="W1326" s="85" t="b">
        <f t="shared" si="1"/>
        <v>0</v>
      </c>
      <c r="X1326" s="63"/>
      <c r="Y1326" s="63"/>
      <c r="Z1326" s="63"/>
    </row>
    <row r="1327">
      <c r="A1327" s="75"/>
      <c r="B1327" s="94"/>
      <c r="C1327" s="75"/>
      <c r="D1327" s="76"/>
      <c r="E1327" s="75" t="s">
        <v>97</v>
      </c>
      <c r="F1327" s="75" t="s">
        <v>97</v>
      </c>
      <c r="G1327" s="77"/>
      <c r="H1327" s="77"/>
      <c r="I1327" s="80"/>
      <c r="J1327" s="77" t="s">
        <v>97</v>
      </c>
      <c r="K1327" s="79" t="s">
        <v>97</v>
      </c>
      <c r="L1327" s="79"/>
      <c r="M1327" s="80"/>
      <c r="N1327" s="79" t="s">
        <v>97</v>
      </c>
      <c r="O1327" s="81" t="str">
        <f t="array" ref="O1327">IF(A1327="", "", (IFNA(IF(A1327="", "", INDEX(UpdateSheet!$L:$L, MATCH(1, (UpdateSheet!$G:$G=MAXIFS(UpdateSheet!$G:$G, UpdateSheet!$H:$H, G1327, UpdateSheet!$G:$G, "&lt;=" &amp; D1327)) * (UpdateSheet!$H:$H=G1327), 0))), "") * J1327) +
(IFNA(IF(A1327="", "", INDEX(UpdateSheet!$P:$P, MATCH(1, (UpdateSheet!$G:$G=MAXIFS(UpdateSheet!$G:$G, UpdateSheet!$M:$M, K1327, UpdateSheet!$G:$G, "&lt;=" &amp; D1327)) * (UpdateSheet!$M:$M=K1327), 0))), "") * N1327)
)
</f>
        <v/>
      </c>
      <c r="P1327" s="86"/>
      <c r="Q1327" s="82" t="str">
        <f t="array" ref="Q1327">IF(A1327="", "", (IFNA(IF(A1327="", "", INDEX(UpdateSheet!$K:$K, MATCH(1, (UpdateSheet!$G:$G=MAXIFS(UpdateSheet!$G:$G, UpdateSheet!$H:$H, G1327, UpdateSheet!$I:$I, J1327, UpdateSheet!$G:$G, "&lt;=" &amp; D1327)) * (UpdateSheet!$H:$H=G1327) *(UpdateSheet!$I:$I=J1327), 0))), "")) +
(IFNA(IF(A1327="", "", INDEX(UpdateSheet!$O:$O, MATCH(1, (UpdateSheet!$G:$G=MAXIFS(UpdateSheet!$G:$G, UpdateSheet!$M:$M, K1327,UpdateSheet!$N:$N, N1327, UpdateSheet!$G:$G, "&lt;=" &amp; D1327)) * (UpdateSheet!$M:$M=K1327) *(UpdateSheet!$N:$N=N1327), 0))), ""))
)
</f>
        <v/>
      </c>
      <c r="R1327" s="81" t="s">
        <v>97</v>
      </c>
      <c r="S1327" s="63" t="str">
        <f t="shared" si="91"/>
        <v/>
      </c>
      <c r="T1327" s="87"/>
      <c r="U1327" s="84" t="s">
        <v>97</v>
      </c>
      <c r="V1327" s="84" t="s">
        <v>97</v>
      </c>
      <c r="W1327" s="85" t="b">
        <f t="shared" si="1"/>
        <v>0</v>
      </c>
      <c r="X1327" s="63"/>
      <c r="Y1327" s="63"/>
      <c r="Z1327" s="63"/>
    </row>
    <row r="1328">
      <c r="A1328" s="75"/>
      <c r="B1328" s="94"/>
      <c r="C1328" s="75"/>
      <c r="D1328" s="76"/>
      <c r="E1328" s="75" t="s">
        <v>97</v>
      </c>
      <c r="F1328" s="75" t="s">
        <v>97</v>
      </c>
      <c r="G1328" s="77"/>
      <c r="H1328" s="77"/>
      <c r="I1328" s="80"/>
      <c r="J1328" s="77" t="s">
        <v>97</v>
      </c>
      <c r="K1328" s="79" t="s">
        <v>97</v>
      </c>
      <c r="L1328" s="79"/>
      <c r="M1328" s="80"/>
      <c r="N1328" s="79" t="s">
        <v>97</v>
      </c>
      <c r="O1328" s="81" t="str">
        <f t="array" ref="O1328">IF(A1328="", "", (IFNA(IF(A1328="", "", INDEX(UpdateSheet!$L:$L, MATCH(1, (UpdateSheet!$G:$G=MAXIFS(UpdateSheet!$G:$G, UpdateSheet!$H:$H, G1328, UpdateSheet!$G:$G, "&lt;=" &amp; D1328)) * (UpdateSheet!$H:$H=G1328), 0))), "") * J1328) +
(IFNA(IF(A1328="", "", INDEX(UpdateSheet!$P:$P, MATCH(1, (UpdateSheet!$G:$G=MAXIFS(UpdateSheet!$G:$G, UpdateSheet!$M:$M, K1328, UpdateSheet!$G:$G, "&lt;=" &amp; D1328)) * (UpdateSheet!$M:$M=K1328), 0))), "") * N1328)
)
</f>
        <v/>
      </c>
      <c r="P1328" s="86"/>
      <c r="Q1328" s="82" t="str">
        <f t="array" ref="Q1328">IF(A1328="", "", (IFNA(IF(A1328="", "", INDEX(UpdateSheet!$K:$K, MATCH(1, (UpdateSheet!$G:$G=MAXIFS(UpdateSheet!$G:$G, UpdateSheet!$H:$H, G1328, UpdateSheet!$I:$I, J1328, UpdateSheet!$G:$G, "&lt;=" &amp; D1328)) * (UpdateSheet!$H:$H=G1328) *(UpdateSheet!$I:$I=J1328), 0))), "")) +
(IFNA(IF(A1328="", "", INDEX(UpdateSheet!$O:$O, MATCH(1, (UpdateSheet!$G:$G=MAXIFS(UpdateSheet!$G:$G, UpdateSheet!$M:$M, K1328,UpdateSheet!$N:$N, N1328, UpdateSheet!$G:$G, "&lt;=" &amp; D1328)) * (UpdateSheet!$M:$M=K1328) *(UpdateSheet!$N:$N=N1328), 0))), ""))
)
</f>
        <v/>
      </c>
      <c r="R1328" s="81" t="s">
        <v>97</v>
      </c>
      <c r="S1328" s="63" t="str">
        <f t="shared" si="91"/>
        <v/>
      </c>
      <c r="T1328" s="87"/>
      <c r="U1328" s="84" t="s">
        <v>97</v>
      </c>
      <c r="V1328" s="84" t="s">
        <v>97</v>
      </c>
      <c r="W1328" s="85" t="b">
        <f t="shared" si="1"/>
        <v>0</v>
      </c>
      <c r="X1328" s="63"/>
      <c r="Y1328" s="63"/>
      <c r="Z1328" s="63"/>
    </row>
    <row r="1329">
      <c r="A1329" s="75"/>
      <c r="B1329" s="94"/>
      <c r="C1329" s="75"/>
      <c r="D1329" s="76"/>
      <c r="E1329" s="75" t="s">
        <v>97</v>
      </c>
      <c r="F1329" s="75" t="s">
        <v>97</v>
      </c>
      <c r="G1329" s="77"/>
      <c r="H1329" s="77"/>
      <c r="I1329" s="80"/>
      <c r="J1329" s="77" t="s">
        <v>97</v>
      </c>
      <c r="K1329" s="79" t="s">
        <v>97</v>
      </c>
      <c r="L1329" s="79"/>
      <c r="M1329" s="80"/>
      <c r="N1329" s="79" t="s">
        <v>97</v>
      </c>
      <c r="O1329" s="81" t="str">
        <f t="array" ref="O1329">IF(A1329="", "", (IFNA(IF(A1329="", "", INDEX(UpdateSheet!$L:$L, MATCH(1, (UpdateSheet!$G:$G=MAXIFS(UpdateSheet!$G:$G, UpdateSheet!$H:$H, G1329, UpdateSheet!$G:$G, "&lt;=" &amp; D1329)) * (UpdateSheet!$H:$H=G1329), 0))), "") * J1329) +
(IFNA(IF(A1329="", "", INDEX(UpdateSheet!$P:$P, MATCH(1, (UpdateSheet!$G:$G=MAXIFS(UpdateSheet!$G:$G, UpdateSheet!$M:$M, K1329, UpdateSheet!$G:$G, "&lt;=" &amp; D1329)) * (UpdateSheet!$M:$M=K1329), 0))), "") * N1329)
)
</f>
        <v/>
      </c>
      <c r="P1329" s="86"/>
      <c r="Q1329" s="82" t="str">
        <f t="array" ref="Q1329">IF(A1329="", "", (IFNA(IF(A1329="", "", INDEX(UpdateSheet!$K:$K, MATCH(1, (UpdateSheet!$G:$G=MAXIFS(UpdateSheet!$G:$G, UpdateSheet!$H:$H, G1329, UpdateSheet!$I:$I, J1329, UpdateSheet!$G:$G, "&lt;=" &amp; D1329)) * (UpdateSheet!$H:$H=G1329) *(UpdateSheet!$I:$I=J1329), 0))), "")) +
(IFNA(IF(A1329="", "", INDEX(UpdateSheet!$O:$O, MATCH(1, (UpdateSheet!$G:$G=MAXIFS(UpdateSheet!$G:$G, UpdateSheet!$M:$M, K1329,UpdateSheet!$N:$N, N1329, UpdateSheet!$G:$G, "&lt;=" &amp; D1329)) * (UpdateSheet!$M:$M=K1329) *(UpdateSheet!$N:$N=N1329), 0))), ""))
)
</f>
        <v/>
      </c>
      <c r="R1329" s="81" t="s">
        <v>97</v>
      </c>
      <c r="S1329" s="63" t="str">
        <f t="shared" si="91"/>
        <v/>
      </c>
      <c r="T1329" s="87"/>
      <c r="U1329" s="84" t="s">
        <v>97</v>
      </c>
      <c r="V1329" s="84" t="s">
        <v>97</v>
      </c>
      <c r="W1329" s="85" t="b">
        <f t="shared" si="1"/>
        <v>0</v>
      </c>
      <c r="X1329" s="63"/>
      <c r="Y1329" s="63"/>
      <c r="Z1329" s="63"/>
    </row>
    <row r="1330">
      <c r="A1330" s="75"/>
      <c r="B1330" s="94"/>
      <c r="C1330" s="75"/>
      <c r="D1330" s="76"/>
      <c r="E1330" s="75" t="s">
        <v>97</v>
      </c>
      <c r="F1330" s="75" t="s">
        <v>97</v>
      </c>
      <c r="G1330" s="77"/>
      <c r="H1330" s="77"/>
      <c r="I1330" s="80"/>
      <c r="J1330" s="77" t="s">
        <v>97</v>
      </c>
      <c r="K1330" s="79" t="s">
        <v>97</v>
      </c>
      <c r="L1330" s="79"/>
      <c r="M1330" s="80"/>
      <c r="N1330" s="79" t="s">
        <v>97</v>
      </c>
      <c r="O1330" s="81" t="str">
        <f t="array" ref="O1330">IF(A1330="", "", (IFNA(IF(A1330="", "", INDEX(UpdateSheet!$L:$L, MATCH(1, (UpdateSheet!$G:$G=MAXIFS(UpdateSheet!$G:$G, UpdateSheet!$H:$H, G1330, UpdateSheet!$G:$G, "&lt;=" &amp; D1330)) * (UpdateSheet!$H:$H=G1330), 0))), "") * J1330) +
(IFNA(IF(A1330="", "", INDEX(UpdateSheet!$P:$P, MATCH(1, (UpdateSheet!$G:$G=MAXIFS(UpdateSheet!$G:$G, UpdateSheet!$M:$M, K1330, UpdateSheet!$G:$G, "&lt;=" &amp; D1330)) * (UpdateSheet!$M:$M=K1330), 0))), "") * N1330)
)
</f>
        <v/>
      </c>
      <c r="P1330" s="86"/>
      <c r="Q1330" s="82" t="str">
        <f t="array" ref="Q1330">IF(A1330="", "", (IFNA(IF(A1330="", "", INDEX(UpdateSheet!$K:$K, MATCH(1, (UpdateSheet!$G:$G=MAXIFS(UpdateSheet!$G:$G, UpdateSheet!$H:$H, G1330, UpdateSheet!$I:$I, J1330, UpdateSheet!$G:$G, "&lt;=" &amp; D1330)) * (UpdateSheet!$H:$H=G1330) *(UpdateSheet!$I:$I=J1330), 0))), "")) +
(IFNA(IF(A1330="", "", INDEX(UpdateSheet!$O:$O, MATCH(1, (UpdateSheet!$G:$G=MAXIFS(UpdateSheet!$G:$G, UpdateSheet!$M:$M, K1330,UpdateSheet!$N:$N, N1330, UpdateSheet!$G:$G, "&lt;=" &amp; D1330)) * (UpdateSheet!$M:$M=K1330) *(UpdateSheet!$N:$N=N1330), 0))), ""))
)
</f>
        <v/>
      </c>
      <c r="R1330" s="81" t="s">
        <v>97</v>
      </c>
      <c r="S1330" s="63" t="str">
        <f t="shared" si="91"/>
        <v/>
      </c>
      <c r="T1330" s="87"/>
      <c r="U1330" s="84" t="s">
        <v>97</v>
      </c>
      <c r="V1330" s="84" t="s">
        <v>97</v>
      </c>
      <c r="W1330" s="85" t="b">
        <f t="shared" si="1"/>
        <v>0</v>
      </c>
      <c r="X1330" s="63"/>
      <c r="Y1330" s="63"/>
      <c r="Z1330" s="63"/>
    </row>
    <row r="1331">
      <c r="A1331" s="75"/>
      <c r="B1331" s="94"/>
      <c r="C1331" s="75"/>
      <c r="D1331" s="76"/>
      <c r="E1331" s="75" t="s">
        <v>97</v>
      </c>
      <c r="F1331" s="75" t="s">
        <v>97</v>
      </c>
      <c r="G1331" s="77"/>
      <c r="H1331" s="77"/>
      <c r="I1331" s="80"/>
      <c r="J1331" s="77" t="s">
        <v>97</v>
      </c>
      <c r="K1331" s="79" t="s">
        <v>97</v>
      </c>
      <c r="L1331" s="79"/>
      <c r="M1331" s="80"/>
      <c r="N1331" s="79" t="s">
        <v>97</v>
      </c>
      <c r="O1331" s="81" t="str">
        <f t="array" ref="O1331">IF(A1331="", "", (IFNA(IF(A1331="", "", INDEX(UpdateSheet!$L:$L, MATCH(1, (UpdateSheet!$G:$G=MAXIFS(UpdateSheet!$G:$G, UpdateSheet!$H:$H, G1331, UpdateSheet!$G:$G, "&lt;=" &amp; D1331)) * (UpdateSheet!$H:$H=G1331), 0))), "") * J1331) +
(IFNA(IF(A1331="", "", INDEX(UpdateSheet!$P:$P, MATCH(1, (UpdateSheet!$G:$G=MAXIFS(UpdateSheet!$G:$G, UpdateSheet!$M:$M, K1331, UpdateSheet!$G:$G, "&lt;=" &amp; D1331)) * (UpdateSheet!$M:$M=K1331), 0))), "") * N1331)
)
</f>
        <v/>
      </c>
      <c r="P1331" s="86"/>
      <c r="Q1331" s="82" t="str">
        <f t="array" ref="Q1331">IF(A1331="", "", (IFNA(IF(A1331="", "", INDEX(UpdateSheet!$K:$K, MATCH(1, (UpdateSheet!$G:$G=MAXIFS(UpdateSheet!$G:$G, UpdateSheet!$H:$H, G1331, UpdateSheet!$I:$I, J1331, UpdateSheet!$G:$G, "&lt;=" &amp; D1331)) * (UpdateSheet!$H:$H=G1331) *(UpdateSheet!$I:$I=J1331), 0))), "")) +
(IFNA(IF(A1331="", "", INDEX(UpdateSheet!$O:$O, MATCH(1, (UpdateSheet!$G:$G=MAXIFS(UpdateSheet!$G:$G, UpdateSheet!$M:$M, K1331,UpdateSheet!$N:$N, N1331, UpdateSheet!$G:$G, "&lt;=" &amp; D1331)) * (UpdateSheet!$M:$M=K1331) *(UpdateSheet!$N:$N=N1331), 0))), ""))
)
</f>
        <v/>
      </c>
      <c r="R1331" s="81" t="s">
        <v>97</v>
      </c>
      <c r="S1331" s="63" t="str">
        <f t="shared" si="91"/>
        <v/>
      </c>
      <c r="T1331" s="87"/>
      <c r="U1331" s="84" t="s">
        <v>97</v>
      </c>
      <c r="V1331" s="84" t="s">
        <v>97</v>
      </c>
      <c r="W1331" s="85" t="b">
        <f t="shared" si="1"/>
        <v>0</v>
      </c>
      <c r="X1331" s="63"/>
      <c r="Y1331" s="63"/>
      <c r="Z1331" s="63"/>
    </row>
    <row r="1332">
      <c r="A1332" s="75"/>
      <c r="B1332" s="94"/>
      <c r="C1332" s="75"/>
      <c r="D1332" s="76"/>
      <c r="E1332" s="75" t="s">
        <v>97</v>
      </c>
      <c r="F1332" s="75" t="s">
        <v>97</v>
      </c>
      <c r="G1332" s="77"/>
      <c r="H1332" s="77"/>
      <c r="I1332" s="80"/>
      <c r="J1332" s="77" t="s">
        <v>97</v>
      </c>
      <c r="K1332" s="79" t="s">
        <v>97</v>
      </c>
      <c r="L1332" s="79"/>
      <c r="M1332" s="80"/>
      <c r="N1332" s="79" t="s">
        <v>97</v>
      </c>
      <c r="O1332" s="81" t="str">
        <f t="array" ref="O1332">IF(A1332="", "", (IFNA(IF(A1332="", "", INDEX(UpdateSheet!$L:$L, MATCH(1, (UpdateSheet!$G:$G=MAXIFS(UpdateSheet!$G:$G, UpdateSheet!$H:$H, G1332, UpdateSheet!$G:$G, "&lt;=" &amp; D1332)) * (UpdateSheet!$H:$H=G1332), 0))), "") * J1332) +
(IFNA(IF(A1332="", "", INDEX(UpdateSheet!$P:$P, MATCH(1, (UpdateSheet!$G:$G=MAXIFS(UpdateSheet!$G:$G, UpdateSheet!$M:$M, K1332, UpdateSheet!$G:$G, "&lt;=" &amp; D1332)) * (UpdateSheet!$M:$M=K1332), 0))), "") * N1332)
)
</f>
        <v/>
      </c>
      <c r="P1332" s="86"/>
      <c r="Q1332" s="82" t="str">
        <f t="array" ref="Q1332">IF(A1332="", "", (IFNA(IF(A1332="", "", INDEX(UpdateSheet!$K:$K, MATCH(1, (UpdateSheet!$G:$G=MAXIFS(UpdateSheet!$G:$G, UpdateSheet!$H:$H, G1332, UpdateSheet!$I:$I, J1332, UpdateSheet!$G:$G, "&lt;=" &amp; D1332)) * (UpdateSheet!$H:$H=G1332) *(UpdateSheet!$I:$I=J1332), 0))), "")) +
(IFNA(IF(A1332="", "", INDEX(UpdateSheet!$O:$O, MATCH(1, (UpdateSheet!$G:$G=MAXIFS(UpdateSheet!$G:$G, UpdateSheet!$M:$M, K1332,UpdateSheet!$N:$N, N1332, UpdateSheet!$G:$G, "&lt;=" &amp; D1332)) * (UpdateSheet!$M:$M=K1332) *(UpdateSheet!$N:$N=N1332), 0))), ""))
)
</f>
        <v/>
      </c>
      <c r="R1332" s="81" t="s">
        <v>97</v>
      </c>
      <c r="S1332" s="63" t="str">
        <f t="shared" si="91"/>
        <v/>
      </c>
      <c r="T1332" s="87"/>
      <c r="U1332" s="84" t="s">
        <v>97</v>
      </c>
      <c r="V1332" s="84" t="s">
        <v>97</v>
      </c>
      <c r="W1332" s="85" t="b">
        <f t="shared" si="1"/>
        <v>0</v>
      </c>
      <c r="X1332" s="63"/>
      <c r="Y1332" s="63"/>
      <c r="Z1332" s="63"/>
    </row>
    <row r="1333">
      <c r="A1333" s="75"/>
      <c r="B1333" s="94"/>
      <c r="C1333" s="75"/>
      <c r="D1333" s="76"/>
      <c r="E1333" s="75" t="s">
        <v>97</v>
      </c>
      <c r="F1333" s="75" t="s">
        <v>97</v>
      </c>
      <c r="G1333" s="77"/>
      <c r="H1333" s="77"/>
      <c r="I1333" s="80"/>
      <c r="J1333" s="77" t="s">
        <v>97</v>
      </c>
      <c r="K1333" s="79" t="s">
        <v>97</v>
      </c>
      <c r="L1333" s="79"/>
      <c r="M1333" s="80"/>
      <c r="N1333" s="79" t="s">
        <v>97</v>
      </c>
      <c r="O1333" s="81" t="str">
        <f t="array" ref="O1333">IF(A1333="", "", (IFNA(IF(A1333="", "", INDEX(UpdateSheet!$L:$L, MATCH(1, (UpdateSheet!$G:$G=MAXIFS(UpdateSheet!$G:$G, UpdateSheet!$H:$H, G1333, UpdateSheet!$G:$G, "&lt;=" &amp; D1333)) * (UpdateSheet!$H:$H=G1333), 0))), "") * J1333) +
(IFNA(IF(A1333="", "", INDEX(UpdateSheet!$P:$P, MATCH(1, (UpdateSheet!$G:$G=MAXIFS(UpdateSheet!$G:$G, UpdateSheet!$M:$M, K1333, UpdateSheet!$G:$G, "&lt;=" &amp; D1333)) * (UpdateSheet!$M:$M=K1333), 0))), "") * N1333)
)
</f>
        <v/>
      </c>
      <c r="P1333" s="86"/>
      <c r="Q1333" s="82" t="str">
        <f t="array" ref="Q1333">IF(A1333="", "", (IFNA(IF(A1333="", "", INDEX(UpdateSheet!$K:$K, MATCH(1, (UpdateSheet!$G:$G=MAXIFS(UpdateSheet!$G:$G, UpdateSheet!$H:$H, G1333, UpdateSheet!$I:$I, J1333, UpdateSheet!$G:$G, "&lt;=" &amp; D1333)) * (UpdateSheet!$H:$H=G1333) *(UpdateSheet!$I:$I=J1333), 0))), "")) +
(IFNA(IF(A1333="", "", INDEX(UpdateSheet!$O:$O, MATCH(1, (UpdateSheet!$G:$G=MAXIFS(UpdateSheet!$G:$G, UpdateSheet!$M:$M, K1333,UpdateSheet!$N:$N, N1333, UpdateSheet!$G:$G, "&lt;=" &amp; D1333)) * (UpdateSheet!$M:$M=K1333) *(UpdateSheet!$N:$N=N1333), 0))), ""))
)
</f>
        <v/>
      </c>
      <c r="R1333" s="81" t="s">
        <v>97</v>
      </c>
      <c r="S1333" s="63" t="str">
        <f t="shared" si="91"/>
        <v/>
      </c>
      <c r="T1333" s="87"/>
      <c r="U1333" s="84" t="s">
        <v>97</v>
      </c>
      <c r="V1333" s="84" t="s">
        <v>97</v>
      </c>
      <c r="W1333" s="85" t="b">
        <f t="shared" si="1"/>
        <v>0</v>
      </c>
      <c r="X1333" s="63"/>
      <c r="Y1333" s="63"/>
      <c r="Z1333" s="63"/>
    </row>
    <row r="1334">
      <c r="A1334" s="75"/>
      <c r="B1334" s="94"/>
      <c r="C1334" s="75"/>
      <c r="D1334" s="76"/>
      <c r="E1334" s="75" t="s">
        <v>97</v>
      </c>
      <c r="F1334" s="75" t="s">
        <v>97</v>
      </c>
      <c r="G1334" s="77"/>
      <c r="H1334" s="77"/>
      <c r="I1334" s="80"/>
      <c r="J1334" s="77" t="s">
        <v>97</v>
      </c>
      <c r="K1334" s="79" t="s">
        <v>97</v>
      </c>
      <c r="L1334" s="79"/>
      <c r="M1334" s="80"/>
      <c r="N1334" s="79" t="s">
        <v>97</v>
      </c>
      <c r="O1334" s="81" t="str">
        <f t="array" ref="O1334">IF(A1334="", "", (IFNA(IF(A1334="", "", INDEX(UpdateSheet!$L:$L, MATCH(1, (UpdateSheet!$G:$G=MAXIFS(UpdateSheet!$G:$G, UpdateSheet!$H:$H, G1334, UpdateSheet!$G:$G, "&lt;=" &amp; D1334)) * (UpdateSheet!$H:$H=G1334), 0))), "") * J1334) +
(IFNA(IF(A1334="", "", INDEX(UpdateSheet!$P:$P, MATCH(1, (UpdateSheet!$G:$G=MAXIFS(UpdateSheet!$G:$G, UpdateSheet!$M:$M, K1334, UpdateSheet!$G:$G, "&lt;=" &amp; D1334)) * (UpdateSheet!$M:$M=K1334), 0))), "") * N1334)
)
</f>
        <v/>
      </c>
      <c r="P1334" s="86"/>
      <c r="Q1334" s="82" t="str">
        <f t="array" ref="Q1334">IF(A1334="", "", (IFNA(IF(A1334="", "", INDEX(UpdateSheet!$K:$K, MATCH(1, (UpdateSheet!$G:$G=MAXIFS(UpdateSheet!$G:$G, UpdateSheet!$H:$H, G1334, UpdateSheet!$I:$I, J1334, UpdateSheet!$G:$G, "&lt;=" &amp; D1334)) * (UpdateSheet!$H:$H=G1334) *(UpdateSheet!$I:$I=J1334), 0))), "")) +
(IFNA(IF(A1334="", "", INDEX(UpdateSheet!$O:$O, MATCH(1, (UpdateSheet!$G:$G=MAXIFS(UpdateSheet!$G:$G, UpdateSheet!$M:$M, K1334,UpdateSheet!$N:$N, N1334, UpdateSheet!$G:$G, "&lt;=" &amp; D1334)) * (UpdateSheet!$M:$M=K1334) *(UpdateSheet!$N:$N=N1334), 0))), ""))
)
</f>
        <v/>
      </c>
      <c r="R1334" s="81" t="s">
        <v>97</v>
      </c>
      <c r="S1334" s="63" t="str">
        <f t="shared" si="91"/>
        <v/>
      </c>
      <c r="T1334" s="87"/>
      <c r="U1334" s="84" t="s">
        <v>97</v>
      </c>
      <c r="V1334" s="84" t="s">
        <v>97</v>
      </c>
      <c r="W1334" s="85" t="b">
        <f t="shared" si="1"/>
        <v>0</v>
      </c>
      <c r="X1334" s="63"/>
      <c r="Y1334" s="63"/>
      <c r="Z1334" s="63"/>
    </row>
    <row r="1335">
      <c r="A1335" s="75"/>
      <c r="B1335" s="94"/>
      <c r="C1335" s="75"/>
      <c r="D1335" s="76"/>
      <c r="E1335" s="75" t="s">
        <v>97</v>
      </c>
      <c r="F1335" s="75" t="s">
        <v>97</v>
      </c>
      <c r="G1335" s="77"/>
      <c r="H1335" s="77"/>
      <c r="I1335" s="80"/>
      <c r="J1335" s="77" t="s">
        <v>97</v>
      </c>
      <c r="K1335" s="79" t="s">
        <v>97</v>
      </c>
      <c r="L1335" s="79"/>
      <c r="M1335" s="80"/>
      <c r="N1335" s="79" t="s">
        <v>97</v>
      </c>
      <c r="O1335" s="81" t="str">
        <f t="array" ref="O1335">IF(A1335="", "", (IFNA(IF(A1335="", "", INDEX(UpdateSheet!$L:$L, MATCH(1, (UpdateSheet!$G:$G=MAXIFS(UpdateSheet!$G:$G, UpdateSheet!$H:$H, G1335, UpdateSheet!$G:$G, "&lt;=" &amp; D1335)) * (UpdateSheet!$H:$H=G1335), 0))), "") * J1335) +
(IFNA(IF(A1335="", "", INDEX(UpdateSheet!$P:$P, MATCH(1, (UpdateSheet!$G:$G=MAXIFS(UpdateSheet!$G:$G, UpdateSheet!$M:$M, K1335, UpdateSheet!$G:$G, "&lt;=" &amp; D1335)) * (UpdateSheet!$M:$M=K1335), 0))), "") * N1335)
)
</f>
        <v/>
      </c>
      <c r="P1335" s="86"/>
      <c r="Q1335" s="82" t="str">
        <f t="array" ref="Q1335">IF(A1335="", "", (IFNA(IF(A1335="", "", INDEX(UpdateSheet!$K:$K, MATCH(1, (UpdateSheet!$G:$G=MAXIFS(UpdateSheet!$G:$G, UpdateSheet!$H:$H, G1335, UpdateSheet!$I:$I, J1335, UpdateSheet!$G:$G, "&lt;=" &amp; D1335)) * (UpdateSheet!$H:$H=G1335) *(UpdateSheet!$I:$I=J1335), 0))), "")) +
(IFNA(IF(A1335="", "", INDEX(UpdateSheet!$O:$O, MATCH(1, (UpdateSheet!$G:$G=MAXIFS(UpdateSheet!$G:$G, UpdateSheet!$M:$M, K1335,UpdateSheet!$N:$N, N1335, UpdateSheet!$G:$G, "&lt;=" &amp; D1335)) * (UpdateSheet!$M:$M=K1335) *(UpdateSheet!$N:$N=N1335), 0))), ""))
)
</f>
        <v/>
      </c>
      <c r="R1335" s="81" t="s">
        <v>97</v>
      </c>
      <c r="S1335" s="63" t="str">
        <f t="shared" si="91"/>
        <v/>
      </c>
      <c r="T1335" s="87"/>
      <c r="U1335" s="84" t="s">
        <v>97</v>
      </c>
      <c r="V1335" s="84" t="s">
        <v>97</v>
      </c>
      <c r="W1335" s="85" t="b">
        <f t="shared" si="1"/>
        <v>0</v>
      </c>
      <c r="X1335" s="63"/>
      <c r="Y1335" s="63"/>
      <c r="Z1335" s="63"/>
    </row>
    <row r="1336">
      <c r="A1336" s="75"/>
      <c r="B1336" s="94"/>
      <c r="C1336" s="75"/>
      <c r="D1336" s="76"/>
      <c r="E1336" s="75" t="s">
        <v>97</v>
      </c>
      <c r="F1336" s="75" t="s">
        <v>97</v>
      </c>
      <c r="G1336" s="77"/>
      <c r="H1336" s="77"/>
      <c r="I1336" s="80"/>
      <c r="J1336" s="77" t="s">
        <v>97</v>
      </c>
      <c r="K1336" s="79" t="s">
        <v>97</v>
      </c>
      <c r="L1336" s="79"/>
      <c r="M1336" s="80"/>
      <c r="N1336" s="79" t="s">
        <v>97</v>
      </c>
      <c r="O1336" s="81" t="str">
        <f t="array" ref="O1336">IF(A1336="", "", (IFNA(IF(A1336="", "", INDEX(UpdateSheet!$L:$L, MATCH(1, (UpdateSheet!$G:$G=MAXIFS(UpdateSheet!$G:$G, UpdateSheet!$H:$H, G1336, UpdateSheet!$G:$G, "&lt;=" &amp; D1336)) * (UpdateSheet!$H:$H=G1336), 0))), "") * J1336) +
(IFNA(IF(A1336="", "", INDEX(UpdateSheet!$P:$P, MATCH(1, (UpdateSheet!$G:$G=MAXIFS(UpdateSheet!$G:$G, UpdateSheet!$M:$M, K1336, UpdateSheet!$G:$G, "&lt;=" &amp; D1336)) * (UpdateSheet!$M:$M=K1336), 0))), "") * N1336)
)
</f>
        <v/>
      </c>
      <c r="P1336" s="86"/>
      <c r="Q1336" s="82" t="str">
        <f t="array" ref="Q1336">IF(A1336="", "", (IFNA(IF(A1336="", "", INDEX(UpdateSheet!$K:$K, MATCH(1, (UpdateSheet!$G:$G=MAXIFS(UpdateSheet!$G:$G, UpdateSheet!$H:$H, G1336, UpdateSheet!$I:$I, J1336, UpdateSheet!$G:$G, "&lt;=" &amp; D1336)) * (UpdateSheet!$H:$H=G1336) *(UpdateSheet!$I:$I=J1336), 0))), "")) +
(IFNA(IF(A1336="", "", INDEX(UpdateSheet!$O:$O, MATCH(1, (UpdateSheet!$G:$G=MAXIFS(UpdateSheet!$G:$G, UpdateSheet!$M:$M, K1336,UpdateSheet!$N:$N, N1336, UpdateSheet!$G:$G, "&lt;=" &amp; D1336)) * (UpdateSheet!$M:$M=K1336) *(UpdateSheet!$N:$N=N1336), 0))), ""))
)
</f>
        <v/>
      </c>
      <c r="R1336" s="81" t="s">
        <v>97</v>
      </c>
      <c r="S1336" s="63" t="str">
        <f t="shared" si="91"/>
        <v/>
      </c>
      <c r="T1336" s="87"/>
      <c r="U1336" s="84" t="s">
        <v>97</v>
      </c>
      <c r="V1336" s="84" t="s">
        <v>97</v>
      </c>
      <c r="W1336" s="85" t="b">
        <f t="shared" si="1"/>
        <v>0</v>
      </c>
      <c r="X1336" s="63"/>
      <c r="Y1336" s="63"/>
      <c r="Z1336" s="63"/>
    </row>
    <row r="1337">
      <c r="A1337" s="75"/>
      <c r="B1337" s="94"/>
      <c r="C1337" s="75"/>
      <c r="D1337" s="76"/>
      <c r="E1337" s="75" t="s">
        <v>97</v>
      </c>
      <c r="F1337" s="75" t="s">
        <v>97</v>
      </c>
      <c r="G1337" s="77"/>
      <c r="H1337" s="77"/>
      <c r="I1337" s="80"/>
      <c r="J1337" s="77" t="s">
        <v>97</v>
      </c>
      <c r="K1337" s="79" t="s">
        <v>97</v>
      </c>
      <c r="L1337" s="79"/>
      <c r="M1337" s="80"/>
      <c r="N1337" s="79" t="s">
        <v>97</v>
      </c>
      <c r="O1337" s="81" t="str">
        <f t="array" ref="O1337">IF(A1337="", "", (IFNA(IF(A1337="", "", INDEX(UpdateSheet!$L:$L, MATCH(1, (UpdateSheet!$G:$G=MAXIFS(UpdateSheet!$G:$G, UpdateSheet!$H:$H, G1337, UpdateSheet!$G:$G, "&lt;=" &amp; D1337)) * (UpdateSheet!$H:$H=G1337), 0))), "") * J1337) +
(IFNA(IF(A1337="", "", INDEX(UpdateSheet!$P:$P, MATCH(1, (UpdateSheet!$G:$G=MAXIFS(UpdateSheet!$G:$G, UpdateSheet!$M:$M, K1337, UpdateSheet!$G:$G, "&lt;=" &amp; D1337)) * (UpdateSheet!$M:$M=K1337), 0))), "") * N1337)
)
</f>
        <v/>
      </c>
      <c r="P1337" s="86"/>
      <c r="Q1337" s="82" t="str">
        <f t="array" ref="Q1337">IF(A1337="", "", (IFNA(IF(A1337="", "", INDEX(UpdateSheet!$K:$K, MATCH(1, (UpdateSheet!$G:$G=MAXIFS(UpdateSheet!$G:$G, UpdateSheet!$H:$H, G1337, UpdateSheet!$I:$I, J1337, UpdateSheet!$G:$G, "&lt;=" &amp; D1337)) * (UpdateSheet!$H:$H=G1337) *(UpdateSheet!$I:$I=J1337), 0))), "")) +
(IFNA(IF(A1337="", "", INDEX(UpdateSheet!$O:$O, MATCH(1, (UpdateSheet!$G:$G=MAXIFS(UpdateSheet!$G:$G, UpdateSheet!$M:$M, K1337,UpdateSheet!$N:$N, N1337, UpdateSheet!$G:$G, "&lt;=" &amp; D1337)) * (UpdateSheet!$M:$M=K1337) *(UpdateSheet!$N:$N=N1337), 0))), ""))
)
</f>
        <v/>
      </c>
      <c r="R1337" s="81" t="s">
        <v>97</v>
      </c>
      <c r="S1337" s="63" t="str">
        <f t="shared" si="91"/>
        <v/>
      </c>
      <c r="T1337" s="87"/>
      <c r="U1337" s="84" t="s">
        <v>97</v>
      </c>
      <c r="V1337" s="84" t="s">
        <v>97</v>
      </c>
      <c r="W1337" s="85" t="b">
        <f t="shared" si="1"/>
        <v>0</v>
      </c>
      <c r="X1337" s="63"/>
      <c r="Y1337" s="63"/>
      <c r="Z1337" s="63"/>
    </row>
    <row r="1338">
      <c r="A1338" s="75"/>
      <c r="B1338" s="94"/>
      <c r="C1338" s="75"/>
      <c r="D1338" s="76"/>
      <c r="E1338" s="75" t="s">
        <v>97</v>
      </c>
      <c r="F1338" s="75" t="s">
        <v>97</v>
      </c>
      <c r="G1338" s="77"/>
      <c r="H1338" s="77"/>
      <c r="I1338" s="80"/>
      <c r="J1338" s="77" t="s">
        <v>97</v>
      </c>
      <c r="K1338" s="79" t="s">
        <v>97</v>
      </c>
      <c r="L1338" s="79"/>
      <c r="M1338" s="80"/>
      <c r="N1338" s="79" t="s">
        <v>97</v>
      </c>
      <c r="O1338" s="81" t="str">
        <f t="array" ref="O1338">IF(A1338="", "", (IFNA(IF(A1338="", "", INDEX(UpdateSheet!$L:$L, MATCH(1, (UpdateSheet!$G:$G=MAXIFS(UpdateSheet!$G:$G, UpdateSheet!$H:$H, G1338, UpdateSheet!$G:$G, "&lt;=" &amp; D1338)) * (UpdateSheet!$H:$H=G1338), 0))), "") * J1338) +
(IFNA(IF(A1338="", "", INDEX(UpdateSheet!$P:$P, MATCH(1, (UpdateSheet!$G:$G=MAXIFS(UpdateSheet!$G:$G, UpdateSheet!$M:$M, K1338, UpdateSheet!$G:$G, "&lt;=" &amp; D1338)) * (UpdateSheet!$M:$M=K1338), 0))), "") * N1338)
)
</f>
        <v/>
      </c>
      <c r="P1338" s="86"/>
      <c r="Q1338" s="82" t="str">
        <f t="array" ref="Q1338">IF(A1338="", "", (IFNA(IF(A1338="", "", INDEX(UpdateSheet!$K:$K, MATCH(1, (UpdateSheet!$G:$G=MAXIFS(UpdateSheet!$G:$G, UpdateSheet!$H:$H, G1338, UpdateSheet!$I:$I, J1338, UpdateSheet!$G:$G, "&lt;=" &amp; D1338)) * (UpdateSheet!$H:$H=G1338) *(UpdateSheet!$I:$I=J1338), 0))), "")) +
(IFNA(IF(A1338="", "", INDEX(UpdateSheet!$O:$O, MATCH(1, (UpdateSheet!$G:$G=MAXIFS(UpdateSheet!$G:$G, UpdateSheet!$M:$M, K1338,UpdateSheet!$N:$N, N1338, UpdateSheet!$G:$G, "&lt;=" &amp; D1338)) * (UpdateSheet!$M:$M=K1338) *(UpdateSheet!$N:$N=N1338), 0))), ""))
)
</f>
        <v/>
      </c>
      <c r="R1338" s="81" t="s">
        <v>97</v>
      </c>
      <c r="S1338" s="63" t="str">
        <f t="shared" si="91"/>
        <v/>
      </c>
      <c r="T1338" s="87"/>
      <c r="U1338" s="84" t="s">
        <v>97</v>
      </c>
      <c r="V1338" s="84" t="s">
        <v>97</v>
      </c>
      <c r="W1338" s="85" t="b">
        <f t="shared" si="1"/>
        <v>0</v>
      </c>
      <c r="X1338" s="63"/>
      <c r="Y1338" s="63"/>
      <c r="Z1338" s="63"/>
    </row>
    <row r="1339">
      <c r="A1339" s="75"/>
      <c r="B1339" s="94"/>
      <c r="C1339" s="75"/>
      <c r="D1339" s="76"/>
      <c r="E1339" s="75" t="s">
        <v>97</v>
      </c>
      <c r="F1339" s="75" t="s">
        <v>97</v>
      </c>
      <c r="G1339" s="77"/>
      <c r="H1339" s="77"/>
      <c r="I1339" s="80"/>
      <c r="J1339" s="77" t="s">
        <v>97</v>
      </c>
      <c r="K1339" s="79" t="s">
        <v>97</v>
      </c>
      <c r="L1339" s="79"/>
      <c r="M1339" s="80"/>
      <c r="N1339" s="79" t="s">
        <v>97</v>
      </c>
      <c r="O1339" s="81" t="str">
        <f t="array" ref="O1339">IF(A1339="", "", (IFNA(IF(A1339="", "", INDEX(UpdateSheet!$L:$L, MATCH(1, (UpdateSheet!$G:$G=MAXIFS(UpdateSheet!$G:$G, UpdateSheet!$H:$H, G1339, UpdateSheet!$G:$G, "&lt;=" &amp; D1339)) * (UpdateSheet!$H:$H=G1339), 0))), "") * J1339) +
(IFNA(IF(A1339="", "", INDEX(UpdateSheet!$P:$P, MATCH(1, (UpdateSheet!$G:$G=MAXIFS(UpdateSheet!$G:$G, UpdateSheet!$M:$M, K1339, UpdateSheet!$G:$G, "&lt;=" &amp; D1339)) * (UpdateSheet!$M:$M=K1339), 0))), "") * N1339)
)
</f>
        <v/>
      </c>
      <c r="P1339" s="86"/>
      <c r="Q1339" s="82" t="str">
        <f t="array" ref="Q1339">IF(A1339="", "", (IFNA(IF(A1339="", "", INDEX(UpdateSheet!$K:$K, MATCH(1, (UpdateSheet!$G:$G=MAXIFS(UpdateSheet!$G:$G, UpdateSheet!$H:$H, G1339, UpdateSheet!$I:$I, J1339, UpdateSheet!$G:$G, "&lt;=" &amp; D1339)) * (UpdateSheet!$H:$H=G1339) *(UpdateSheet!$I:$I=J1339), 0))), "")) +
(IFNA(IF(A1339="", "", INDEX(UpdateSheet!$O:$O, MATCH(1, (UpdateSheet!$G:$G=MAXIFS(UpdateSheet!$G:$G, UpdateSheet!$M:$M, K1339,UpdateSheet!$N:$N, N1339, UpdateSheet!$G:$G, "&lt;=" &amp; D1339)) * (UpdateSheet!$M:$M=K1339) *(UpdateSheet!$N:$N=N1339), 0))), ""))
)
</f>
        <v/>
      </c>
      <c r="R1339" s="81" t="s">
        <v>97</v>
      </c>
      <c r="S1339" s="63" t="str">
        <f t="shared" si="91"/>
        <v/>
      </c>
      <c r="T1339" s="87"/>
      <c r="U1339" s="84" t="s">
        <v>97</v>
      </c>
      <c r="V1339" s="84" t="s">
        <v>97</v>
      </c>
      <c r="W1339" s="85" t="b">
        <f t="shared" si="1"/>
        <v>0</v>
      </c>
      <c r="X1339" s="63"/>
      <c r="Y1339" s="63"/>
      <c r="Z1339" s="63"/>
    </row>
    <row r="1340">
      <c r="A1340" s="75"/>
      <c r="B1340" s="94"/>
      <c r="C1340" s="75"/>
      <c r="D1340" s="76"/>
      <c r="E1340" s="75" t="s">
        <v>97</v>
      </c>
      <c r="F1340" s="75" t="s">
        <v>97</v>
      </c>
      <c r="G1340" s="77"/>
      <c r="H1340" s="77"/>
      <c r="I1340" s="80"/>
      <c r="J1340" s="77" t="s">
        <v>97</v>
      </c>
      <c r="K1340" s="79" t="s">
        <v>97</v>
      </c>
      <c r="L1340" s="79"/>
      <c r="M1340" s="80"/>
      <c r="N1340" s="79" t="s">
        <v>97</v>
      </c>
      <c r="O1340" s="81" t="str">
        <f t="array" ref="O1340">IF(A1340="", "", (IFNA(IF(A1340="", "", INDEX(UpdateSheet!$L:$L, MATCH(1, (UpdateSheet!$G:$G=MAXIFS(UpdateSheet!$G:$G, UpdateSheet!$H:$H, G1340, UpdateSheet!$G:$G, "&lt;=" &amp; D1340)) * (UpdateSheet!$H:$H=G1340), 0))), "") * J1340) +
(IFNA(IF(A1340="", "", INDEX(UpdateSheet!$P:$P, MATCH(1, (UpdateSheet!$G:$G=MAXIFS(UpdateSheet!$G:$G, UpdateSheet!$M:$M, K1340, UpdateSheet!$G:$G, "&lt;=" &amp; D1340)) * (UpdateSheet!$M:$M=K1340), 0))), "") * N1340)
)
</f>
        <v/>
      </c>
      <c r="P1340" s="86"/>
      <c r="Q1340" s="82" t="str">
        <f t="array" ref="Q1340">IF(A1340="", "", (IFNA(IF(A1340="", "", INDEX(UpdateSheet!$K:$K, MATCH(1, (UpdateSheet!$G:$G=MAXIFS(UpdateSheet!$G:$G, UpdateSheet!$H:$H, G1340, UpdateSheet!$I:$I, J1340, UpdateSheet!$G:$G, "&lt;=" &amp; D1340)) * (UpdateSheet!$H:$H=G1340) *(UpdateSheet!$I:$I=J1340), 0))), "")) +
(IFNA(IF(A1340="", "", INDEX(UpdateSheet!$O:$O, MATCH(1, (UpdateSheet!$G:$G=MAXIFS(UpdateSheet!$G:$G, UpdateSheet!$M:$M, K1340,UpdateSheet!$N:$N, N1340, UpdateSheet!$G:$G, "&lt;=" &amp; D1340)) * (UpdateSheet!$M:$M=K1340) *(UpdateSheet!$N:$N=N1340), 0))), ""))
)
</f>
        <v/>
      </c>
      <c r="R1340" s="81" t="s">
        <v>97</v>
      </c>
      <c r="S1340" s="63" t="str">
        <f t="shared" si="91"/>
        <v/>
      </c>
      <c r="T1340" s="87"/>
      <c r="U1340" s="84" t="s">
        <v>97</v>
      </c>
      <c r="V1340" s="84" t="s">
        <v>97</v>
      </c>
      <c r="W1340" s="85" t="b">
        <f t="shared" si="1"/>
        <v>0</v>
      </c>
      <c r="X1340" s="63"/>
      <c r="Y1340" s="63"/>
      <c r="Z1340" s="63"/>
    </row>
    <row r="1341">
      <c r="A1341" s="75"/>
      <c r="B1341" s="94"/>
      <c r="C1341" s="75"/>
      <c r="D1341" s="76"/>
      <c r="E1341" s="75" t="s">
        <v>97</v>
      </c>
      <c r="F1341" s="75" t="s">
        <v>97</v>
      </c>
      <c r="G1341" s="77"/>
      <c r="H1341" s="77"/>
      <c r="I1341" s="80"/>
      <c r="J1341" s="77" t="s">
        <v>97</v>
      </c>
      <c r="K1341" s="79" t="s">
        <v>97</v>
      </c>
      <c r="L1341" s="79"/>
      <c r="M1341" s="80"/>
      <c r="N1341" s="79" t="s">
        <v>97</v>
      </c>
      <c r="O1341" s="81" t="str">
        <f t="array" ref="O1341">IF(A1341="", "", (IFNA(IF(A1341="", "", INDEX(UpdateSheet!$L:$L, MATCH(1, (UpdateSheet!$G:$G=MAXIFS(UpdateSheet!$G:$G, UpdateSheet!$H:$H, G1341, UpdateSheet!$G:$G, "&lt;=" &amp; D1341)) * (UpdateSheet!$H:$H=G1341), 0))), "") * J1341) +
(IFNA(IF(A1341="", "", INDEX(UpdateSheet!$P:$P, MATCH(1, (UpdateSheet!$G:$G=MAXIFS(UpdateSheet!$G:$G, UpdateSheet!$M:$M, K1341, UpdateSheet!$G:$G, "&lt;=" &amp; D1341)) * (UpdateSheet!$M:$M=K1341), 0))), "") * N1341)
)
</f>
        <v/>
      </c>
      <c r="P1341" s="86"/>
      <c r="Q1341" s="82" t="str">
        <f t="array" ref="Q1341">IF(A1341="", "", (IFNA(IF(A1341="", "", INDEX(UpdateSheet!$K:$K, MATCH(1, (UpdateSheet!$G:$G=MAXIFS(UpdateSheet!$G:$G, UpdateSheet!$H:$H, G1341, UpdateSheet!$I:$I, J1341, UpdateSheet!$G:$G, "&lt;=" &amp; D1341)) * (UpdateSheet!$H:$H=G1341) *(UpdateSheet!$I:$I=J1341), 0))), "")) +
(IFNA(IF(A1341="", "", INDEX(UpdateSheet!$O:$O, MATCH(1, (UpdateSheet!$G:$G=MAXIFS(UpdateSheet!$G:$G, UpdateSheet!$M:$M, K1341,UpdateSheet!$N:$N, N1341, UpdateSheet!$G:$G, "&lt;=" &amp; D1341)) * (UpdateSheet!$M:$M=K1341) *(UpdateSheet!$N:$N=N1341), 0))), ""))
)
</f>
        <v/>
      </c>
      <c r="R1341" s="81" t="s">
        <v>97</v>
      </c>
      <c r="S1341" s="63" t="str">
        <f t="shared" si="91"/>
        <v/>
      </c>
      <c r="T1341" s="87"/>
      <c r="U1341" s="84" t="s">
        <v>97</v>
      </c>
      <c r="V1341" s="84" t="s">
        <v>97</v>
      </c>
      <c r="W1341" s="85" t="b">
        <f t="shared" si="1"/>
        <v>0</v>
      </c>
      <c r="X1341" s="63"/>
      <c r="Y1341" s="63"/>
      <c r="Z1341" s="63"/>
    </row>
    <row r="1342">
      <c r="A1342" s="75"/>
      <c r="B1342" s="94"/>
      <c r="C1342" s="75"/>
      <c r="D1342" s="76"/>
      <c r="E1342" s="75" t="s">
        <v>97</v>
      </c>
      <c r="F1342" s="75" t="s">
        <v>97</v>
      </c>
      <c r="G1342" s="77"/>
      <c r="H1342" s="77"/>
      <c r="I1342" s="80"/>
      <c r="J1342" s="77" t="s">
        <v>97</v>
      </c>
      <c r="K1342" s="79" t="s">
        <v>97</v>
      </c>
      <c r="L1342" s="79"/>
      <c r="M1342" s="80"/>
      <c r="N1342" s="79" t="s">
        <v>97</v>
      </c>
      <c r="O1342" s="81" t="str">
        <f t="array" ref="O1342">IF(A1342="", "", (IFNA(IF(A1342="", "", INDEX(UpdateSheet!$L:$L, MATCH(1, (UpdateSheet!$G:$G=MAXIFS(UpdateSheet!$G:$G, UpdateSheet!$H:$H, G1342, UpdateSheet!$G:$G, "&lt;=" &amp; D1342)) * (UpdateSheet!$H:$H=G1342), 0))), "") * J1342) +
(IFNA(IF(A1342="", "", INDEX(UpdateSheet!$P:$P, MATCH(1, (UpdateSheet!$G:$G=MAXIFS(UpdateSheet!$G:$G, UpdateSheet!$M:$M, K1342, UpdateSheet!$G:$G, "&lt;=" &amp; D1342)) * (UpdateSheet!$M:$M=K1342), 0))), "") * N1342)
)
</f>
        <v/>
      </c>
      <c r="P1342" s="86"/>
      <c r="Q1342" s="82" t="str">
        <f t="array" ref="Q1342">IF(A1342="", "", (IFNA(IF(A1342="", "", INDEX(UpdateSheet!$K:$K, MATCH(1, (UpdateSheet!$G:$G=MAXIFS(UpdateSheet!$G:$G, UpdateSheet!$H:$H, G1342, UpdateSheet!$I:$I, J1342, UpdateSheet!$G:$G, "&lt;=" &amp; D1342)) * (UpdateSheet!$H:$H=G1342) *(UpdateSheet!$I:$I=J1342), 0))), "")) +
(IFNA(IF(A1342="", "", INDEX(UpdateSheet!$O:$O, MATCH(1, (UpdateSheet!$G:$G=MAXIFS(UpdateSheet!$G:$G, UpdateSheet!$M:$M, K1342,UpdateSheet!$N:$N, N1342, UpdateSheet!$G:$G, "&lt;=" &amp; D1342)) * (UpdateSheet!$M:$M=K1342) *(UpdateSheet!$N:$N=N1342), 0))), ""))
)
</f>
        <v/>
      </c>
      <c r="R1342" s="81" t="s">
        <v>97</v>
      </c>
      <c r="S1342" s="63" t="str">
        <f t="shared" si="91"/>
        <v/>
      </c>
      <c r="T1342" s="87"/>
      <c r="U1342" s="84" t="s">
        <v>97</v>
      </c>
      <c r="V1342" s="84" t="s">
        <v>97</v>
      </c>
      <c r="W1342" s="85" t="b">
        <f t="shared" si="1"/>
        <v>0</v>
      </c>
      <c r="X1342" s="63"/>
      <c r="Y1342" s="63"/>
      <c r="Z1342" s="63"/>
    </row>
    <row r="1343">
      <c r="A1343" s="75"/>
      <c r="B1343" s="94"/>
      <c r="C1343" s="75"/>
      <c r="D1343" s="76"/>
      <c r="E1343" s="75" t="s">
        <v>97</v>
      </c>
      <c r="F1343" s="75" t="s">
        <v>97</v>
      </c>
      <c r="G1343" s="77"/>
      <c r="H1343" s="77"/>
      <c r="I1343" s="80"/>
      <c r="J1343" s="77" t="s">
        <v>97</v>
      </c>
      <c r="K1343" s="79" t="s">
        <v>97</v>
      </c>
      <c r="L1343" s="79"/>
      <c r="M1343" s="80"/>
      <c r="N1343" s="79" t="s">
        <v>97</v>
      </c>
      <c r="O1343" s="81" t="str">
        <f t="array" ref="O1343">IF(A1343="", "", (IFNA(IF(A1343="", "", INDEX(UpdateSheet!$L:$L, MATCH(1, (UpdateSheet!$G:$G=MAXIFS(UpdateSheet!$G:$G, UpdateSheet!$H:$H, G1343, UpdateSheet!$G:$G, "&lt;=" &amp; D1343)) * (UpdateSheet!$H:$H=G1343), 0))), "") * J1343) +
(IFNA(IF(A1343="", "", INDEX(UpdateSheet!$P:$P, MATCH(1, (UpdateSheet!$G:$G=MAXIFS(UpdateSheet!$G:$G, UpdateSheet!$M:$M, K1343, UpdateSheet!$G:$G, "&lt;=" &amp; D1343)) * (UpdateSheet!$M:$M=K1343), 0))), "") * N1343)
)
</f>
        <v/>
      </c>
      <c r="P1343" s="86"/>
      <c r="Q1343" s="82" t="str">
        <f t="array" ref="Q1343">IF(A1343="", "", (IFNA(IF(A1343="", "", INDEX(UpdateSheet!$K:$K, MATCH(1, (UpdateSheet!$G:$G=MAXIFS(UpdateSheet!$G:$G, UpdateSheet!$H:$H, G1343, UpdateSheet!$I:$I, J1343, UpdateSheet!$G:$G, "&lt;=" &amp; D1343)) * (UpdateSheet!$H:$H=G1343) *(UpdateSheet!$I:$I=J1343), 0))), "")) +
(IFNA(IF(A1343="", "", INDEX(UpdateSheet!$O:$O, MATCH(1, (UpdateSheet!$G:$G=MAXIFS(UpdateSheet!$G:$G, UpdateSheet!$M:$M, K1343,UpdateSheet!$N:$N, N1343, UpdateSheet!$G:$G, "&lt;=" &amp; D1343)) * (UpdateSheet!$M:$M=K1343) *(UpdateSheet!$N:$N=N1343), 0))), ""))
)
</f>
        <v/>
      </c>
      <c r="R1343" s="81" t="s">
        <v>97</v>
      </c>
      <c r="S1343" s="63" t="str">
        <f t="shared" si="91"/>
        <v/>
      </c>
      <c r="T1343" s="87"/>
      <c r="U1343" s="84" t="s">
        <v>97</v>
      </c>
      <c r="V1343" s="84" t="s">
        <v>97</v>
      </c>
      <c r="W1343" s="85" t="b">
        <f t="shared" si="1"/>
        <v>0</v>
      </c>
      <c r="X1343" s="63"/>
      <c r="Y1343" s="63"/>
      <c r="Z1343" s="63"/>
    </row>
    <row r="1344">
      <c r="A1344" s="75"/>
      <c r="B1344" s="94"/>
      <c r="C1344" s="75"/>
      <c r="D1344" s="76"/>
      <c r="E1344" s="75" t="s">
        <v>97</v>
      </c>
      <c r="F1344" s="75" t="s">
        <v>97</v>
      </c>
      <c r="G1344" s="77"/>
      <c r="H1344" s="77"/>
      <c r="I1344" s="80"/>
      <c r="J1344" s="77" t="s">
        <v>97</v>
      </c>
      <c r="K1344" s="79" t="s">
        <v>97</v>
      </c>
      <c r="L1344" s="79"/>
      <c r="M1344" s="80"/>
      <c r="N1344" s="79" t="s">
        <v>97</v>
      </c>
      <c r="O1344" s="81" t="str">
        <f t="array" ref="O1344">IF(A1344="", "", (IFNA(IF(A1344="", "", INDEX(UpdateSheet!$L:$L, MATCH(1, (UpdateSheet!$G:$G=MAXIFS(UpdateSheet!$G:$G, UpdateSheet!$H:$H, G1344, UpdateSheet!$G:$G, "&lt;=" &amp; D1344)) * (UpdateSheet!$H:$H=G1344), 0))), "") * J1344) +
(IFNA(IF(A1344="", "", INDEX(UpdateSheet!$P:$P, MATCH(1, (UpdateSheet!$G:$G=MAXIFS(UpdateSheet!$G:$G, UpdateSheet!$M:$M, K1344, UpdateSheet!$G:$G, "&lt;=" &amp; D1344)) * (UpdateSheet!$M:$M=K1344), 0))), "") * N1344)
)
</f>
        <v/>
      </c>
      <c r="P1344" s="86"/>
      <c r="Q1344" s="82" t="str">
        <f t="array" ref="Q1344">IF(A1344="", "", (IFNA(IF(A1344="", "", INDEX(UpdateSheet!$K:$K, MATCH(1, (UpdateSheet!$G:$G=MAXIFS(UpdateSheet!$G:$G, UpdateSheet!$H:$H, G1344, UpdateSheet!$I:$I, J1344, UpdateSheet!$G:$G, "&lt;=" &amp; D1344)) * (UpdateSheet!$H:$H=G1344) *(UpdateSheet!$I:$I=J1344), 0))), "")) +
(IFNA(IF(A1344="", "", INDEX(UpdateSheet!$O:$O, MATCH(1, (UpdateSheet!$G:$G=MAXIFS(UpdateSheet!$G:$G, UpdateSheet!$M:$M, K1344,UpdateSheet!$N:$N, N1344, UpdateSheet!$G:$G, "&lt;=" &amp; D1344)) * (UpdateSheet!$M:$M=K1344) *(UpdateSheet!$N:$N=N1344), 0))), ""))
)
</f>
        <v/>
      </c>
      <c r="R1344" s="81" t="s">
        <v>97</v>
      </c>
      <c r="S1344" s="63" t="str">
        <f t="shared" si="91"/>
        <v/>
      </c>
      <c r="T1344" s="87"/>
      <c r="U1344" s="84" t="s">
        <v>97</v>
      </c>
      <c r="V1344" s="84" t="s">
        <v>97</v>
      </c>
      <c r="W1344" s="85" t="b">
        <f t="shared" si="1"/>
        <v>0</v>
      </c>
      <c r="X1344" s="63"/>
      <c r="Y1344" s="63"/>
      <c r="Z1344" s="63"/>
    </row>
    <row r="1345">
      <c r="A1345" s="75"/>
      <c r="B1345" s="94"/>
      <c r="C1345" s="75"/>
      <c r="D1345" s="76"/>
      <c r="E1345" s="75" t="s">
        <v>97</v>
      </c>
      <c r="F1345" s="75" t="s">
        <v>97</v>
      </c>
      <c r="G1345" s="77"/>
      <c r="H1345" s="77"/>
      <c r="I1345" s="80"/>
      <c r="J1345" s="77" t="s">
        <v>97</v>
      </c>
      <c r="K1345" s="79" t="s">
        <v>97</v>
      </c>
      <c r="L1345" s="79"/>
      <c r="M1345" s="80"/>
      <c r="N1345" s="79" t="s">
        <v>97</v>
      </c>
      <c r="O1345" s="81" t="str">
        <f t="array" ref="O1345">IF(A1345="", "", (IFNA(IF(A1345="", "", INDEX(UpdateSheet!$L:$L, MATCH(1, (UpdateSheet!$G:$G=MAXIFS(UpdateSheet!$G:$G, UpdateSheet!$H:$H, G1345, UpdateSheet!$G:$G, "&lt;=" &amp; D1345)) * (UpdateSheet!$H:$H=G1345), 0))), "") * J1345) +
(IFNA(IF(A1345="", "", INDEX(UpdateSheet!$P:$P, MATCH(1, (UpdateSheet!$G:$G=MAXIFS(UpdateSheet!$G:$G, UpdateSheet!$M:$M, K1345, UpdateSheet!$G:$G, "&lt;=" &amp; D1345)) * (UpdateSheet!$M:$M=K1345), 0))), "") * N1345)
)
</f>
        <v/>
      </c>
      <c r="P1345" s="86"/>
      <c r="Q1345" s="82" t="str">
        <f t="array" ref="Q1345">IF(A1345="", "", (IFNA(IF(A1345="", "", INDEX(UpdateSheet!$K:$K, MATCH(1, (UpdateSheet!$G:$G=MAXIFS(UpdateSheet!$G:$G, UpdateSheet!$H:$H, G1345, UpdateSheet!$I:$I, J1345, UpdateSheet!$G:$G, "&lt;=" &amp; D1345)) * (UpdateSheet!$H:$H=G1345) *(UpdateSheet!$I:$I=J1345), 0))), "")) +
(IFNA(IF(A1345="", "", INDEX(UpdateSheet!$O:$O, MATCH(1, (UpdateSheet!$G:$G=MAXIFS(UpdateSheet!$G:$G, UpdateSheet!$M:$M, K1345,UpdateSheet!$N:$N, N1345, UpdateSheet!$G:$G, "&lt;=" &amp; D1345)) * (UpdateSheet!$M:$M=K1345) *(UpdateSheet!$N:$N=N1345), 0))), ""))
)
</f>
        <v/>
      </c>
      <c r="R1345" s="81" t="s">
        <v>97</v>
      </c>
      <c r="S1345" s="63" t="str">
        <f t="shared" si="91"/>
        <v/>
      </c>
      <c r="T1345" s="87"/>
      <c r="U1345" s="84" t="s">
        <v>97</v>
      </c>
      <c r="V1345" s="84" t="s">
        <v>97</v>
      </c>
      <c r="W1345" s="85" t="b">
        <f t="shared" si="1"/>
        <v>0</v>
      </c>
      <c r="X1345" s="63"/>
      <c r="Y1345" s="63"/>
      <c r="Z1345" s="63"/>
    </row>
    <row r="1346">
      <c r="A1346" s="75"/>
      <c r="B1346" s="94"/>
      <c r="C1346" s="75"/>
      <c r="D1346" s="76"/>
      <c r="E1346" s="75" t="s">
        <v>97</v>
      </c>
      <c r="F1346" s="75" t="s">
        <v>97</v>
      </c>
      <c r="G1346" s="77"/>
      <c r="H1346" s="77"/>
      <c r="I1346" s="80"/>
      <c r="J1346" s="77" t="s">
        <v>97</v>
      </c>
      <c r="K1346" s="79" t="s">
        <v>97</v>
      </c>
      <c r="L1346" s="79"/>
      <c r="M1346" s="80"/>
      <c r="N1346" s="79" t="s">
        <v>97</v>
      </c>
      <c r="O1346" s="81" t="str">
        <f t="array" ref="O1346">IF(A1346="", "", (IFNA(IF(A1346="", "", INDEX(UpdateSheet!$L:$L, MATCH(1, (UpdateSheet!$G:$G=MAXIFS(UpdateSheet!$G:$G, UpdateSheet!$H:$H, G1346, UpdateSheet!$G:$G, "&lt;=" &amp; D1346)) * (UpdateSheet!$H:$H=G1346), 0))), "") * J1346) +
(IFNA(IF(A1346="", "", INDEX(UpdateSheet!$P:$P, MATCH(1, (UpdateSheet!$G:$G=MAXIFS(UpdateSheet!$G:$G, UpdateSheet!$M:$M, K1346, UpdateSheet!$G:$G, "&lt;=" &amp; D1346)) * (UpdateSheet!$M:$M=K1346), 0))), "") * N1346)
)
</f>
        <v/>
      </c>
      <c r="P1346" s="86"/>
      <c r="Q1346" s="82" t="str">
        <f t="array" ref="Q1346">IF(A1346="", "", (IFNA(IF(A1346="", "", INDEX(UpdateSheet!$K:$K, MATCH(1, (UpdateSheet!$G:$G=MAXIFS(UpdateSheet!$G:$G, UpdateSheet!$H:$H, G1346, UpdateSheet!$I:$I, J1346, UpdateSheet!$G:$G, "&lt;=" &amp; D1346)) * (UpdateSheet!$H:$H=G1346) *(UpdateSheet!$I:$I=J1346), 0))), "")) +
(IFNA(IF(A1346="", "", INDEX(UpdateSheet!$O:$O, MATCH(1, (UpdateSheet!$G:$G=MAXIFS(UpdateSheet!$G:$G, UpdateSheet!$M:$M, K1346,UpdateSheet!$N:$N, N1346, UpdateSheet!$G:$G, "&lt;=" &amp; D1346)) * (UpdateSheet!$M:$M=K1346) *(UpdateSheet!$N:$N=N1346), 0))), ""))
)
</f>
        <v/>
      </c>
      <c r="R1346" s="81" t="s">
        <v>97</v>
      </c>
      <c r="S1346" s="63" t="str">
        <f t="shared" si="91"/>
        <v/>
      </c>
      <c r="T1346" s="87"/>
      <c r="U1346" s="84" t="s">
        <v>97</v>
      </c>
      <c r="V1346" s="84" t="s">
        <v>97</v>
      </c>
      <c r="W1346" s="85" t="b">
        <f t="shared" si="1"/>
        <v>0</v>
      </c>
      <c r="X1346" s="63"/>
      <c r="Y1346" s="63"/>
      <c r="Z1346" s="63"/>
    </row>
    <row r="1347">
      <c r="A1347" s="75"/>
      <c r="B1347" s="94"/>
      <c r="C1347" s="75"/>
      <c r="D1347" s="76"/>
      <c r="E1347" s="75" t="s">
        <v>97</v>
      </c>
      <c r="F1347" s="75" t="s">
        <v>97</v>
      </c>
      <c r="G1347" s="77"/>
      <c r="H1347" s="77"/>
      <c r="I1347" s="80"/>
      <c r="J1347" s="77" t="s">
        <v>97</v>
      </c>
      <c r="K1347" s="79" t="s">
        <v>97</v>
      </c>
      <c r="L1347" s="79"/>
      <c r="M1347" s="80"/>
      <c r="N1347" s="79" t="s">
        <v>97</v>
      </c>
      <c r="O1347" s="81" t="str">
        <f t="array" ref="O1347">IF(A1347="", "", (IFNA(IF(A1347="", "", INDEX(UpdateSheet!$L:$L, MATCH(1, (UpdateSheet!$G:$G=MAXIFS(UpdateSheet!$G:$G, UpdateSheet!$H:$H, G1347, UpdateSheet!$G:$G, "&lt;=" &amp; D1347)) * (UpdateSheet!$H:$H=G1347), 0))), "") * J1347) +
(IFNA(IF(A1347="", "", INDEX(UpdateSheet!$P:$P, MATCH(1, (UpdateSheet!$G:$G=MAXIFS(UpdateSheet!$G:$G, UpdateSheet!$M:$M, K1347, UpdateSheet!$G:$G, "&lt;=" &amp; D1347)) * (UpdateSheet!$M:$M=K1347), 0))), "") * N1347)
)
</f>
        <v/>
      </c>
      <c r="P1347" s="86"/>
      <c r="Q1347" s="82" t="str">
        <f t="array" ref="Q1347">IF(A1347="", "", (IFNA(IF(A1347="", "", INDEX(UpdateSheet!$K:$K, MATCH(1, (UpdateSheet!$G:$G=MAXIFS(UpdateSheet!$G:$G, UpdateSheet!$H:$H, G1347, UpdateSheet!$I:$I, J1347, UpdateSheet!$G:$G, "&lt;=" &amp; D1347)) * (UpdateSheet!$H:$H=G1347) *(UpdateSheet!$I:$I=J1347), 0))), "")) +
(IFNA(IF(A1347="", "", INDEX(UpdateSheet!$O:$O, MATCH(1, (UpdateSheet!$G:$G=MAXIFS(UpdateSheet!$G:$G, UpdateSheet!$M:$M, K1347,UpdateSheet!$N:$N, N1347, UpdateSheet!$G:$G, "&lt;=" &amp; D1347)) * (UpdateSheet!$M:$M=K1347) *(UpdateSheet!$N:$N=N1347), 0))), ""))
)
</f>
        <v/>
      </c>
      <c r="R1347" s="81" t="s">
        <v>97</v>
      </c>
      <c r="S1347" s="63" t="str">
        <f t="shared" si="91"/>
        <v/>
      </c>
      <c r="T1347" s="87"/>
      <c r="U1347" s="84" t="s">
        <v>97</v>
      </c>
      <c r="V1347" s="84" t="s">
        <v>97</v>
      </c>
      <c r="W1347" s="85" t="b">
        <f t="shared" si="1"/>
        <v>0</v>
      </c>
      <c r="X1347" s="63"/>
      <c r="Y1347" s="63"/>
      <c r="Z1347" s="63"/>
    </row>
    <row r="1348">
      <c r="A1348" s="75"/>
      <c r="B1348" s="94"/>
      <c r="C1348" s="75"/>
      <c r="D1348" s="76"/>
      <c r="E1348" s="75" t="s">
        <v>97</v>
      </c>
      <c r="F1348" s="75" t="s">
        <v>97</v>
      </c>
      <c r="G1348" s="77"/>
      <c r="H1348" s="77"/>
      <c r="I1348" s="80"/>
      <c r="J1348" s="77" t="s">
        <v>97</v>
      </c>
      <c r="K1348" s="79" t="s">
        <v>97</v>
      </c>
      <c r="L1348" s="79"/>
      <c r="M1348" s="80"/>
      <c r="N1348" s="79" t="s">
        <v>97</v>
      </c>
      <c r="O1348" s="81" t="str">
        <f t="array" ref="O1348">IF(A1348="", "", (IFNA(IF(A1348="", "", INDEX(UpdateSheet!$L:$L, MATCH(1, (UpdateSheet!$G:$G=MAXIFS(UpdateSheet!$G:$G, UpdateSheet!$H:$H, G1348, UpdateSheet!$G:$G, "&lt;=" &amp; D1348)) * (UpdateSheet!$H:$H=G1348), 0))), "") * J1348) +
(IFNA(IF(A1348="", "", INDEX(UpdateSheet!$P:$P, MATCH(1, (UpdateSheet!$G:$G=MAXIFS(UpdateSheet!$G:$G, UpdateSheet!$M:$M, K1348, UpdateSheet!$G:$G, "&lt;=" &amp; D1348)) * (UpdateSheet!$M:$M=K1348), 0))), "") * N1348)
)
</f>
        <v/>
      </c>
      <c r="P1348" s="86"/>
      <c r="Q1348" s="82" t="str">
        <f t="array" ref="Q1348">IF(A1348="", "", (IFNA(IF(A1348="", "", INDEX(UpdateSheet!$K:$K, MATCH(1, (UpdateSheet!$G:$G=MAXIFS(UpdateSheet!$G:$G, UpdateSheet!$H:$H, G1348, UpdateSheet!$I:$I, J1348, UpdateSheet!$G:$G, "&lt;=" &amp; D1348)) * (UpdateSheet!$H:$H=G1348) *(UpdateSheet!$I:$I=J1348), 0))), "")) +
(IFNA(IF(A1348="", "", INDEX(UpdateSheet!$O:$O, MATCH(1, (UpdateSheet!$G:$G=MAXIFS(UpdateSheet!$G:$G, UpdateSheet!$M:$M, K1348,UpdateSheet!$N:$N, N1348, UpdateSheet!$G:$G, "&lt;=" &amp; D1348)) * (UpdateSheet!$M:$M=K1348) *(UpdateSheet!$N:$N=N1348), 0))), ""))
)
</f>
        <v/>
      </c>
      <c r="R1348" s="81" t="s">
        <v>97</v>
      </c>
      <c r="S1348" s="63" t="str">
        <f t="shared" si="91"/>
        <v/>
      </c>
      <c r="T1348" s="87"/>
      <c r="U1348" s="84" t="s">
        <v>97</v>
      </c>
      <c r="V1348" s="84" t="s">
        <v>97</v>
      </c>
      <c r="W1348" s="85" t="b">
        <f t="shared" si="1"/>
        <v>0</v>
      </c>
      <c r="X1348" s="63"/>
      <c r="Y1348" s="63"/>
      <c r="Z1348" s="63"/>
    </row>
    <row r="1349">
      <c r="A1349" s="75"/>
      <c r="B1349" s="94"/>
      <c r="C1349" s="75"/>
      <c r="D1349" s="76"/>
      <c r="E1349" s="75" t="s">
        <v>97</v>
      </c>
      <c r="F1349" s="75" t="s">
        <v>97</v>
      </c>
      <c r="G1349" s="77"/>
      <c r="H1349" s="77"/>
      <c r="I1349" s="80"/>
      <c r="J1349" s="77" t="s">
        <v>97</v>
      </c>
      <c r="K1349" s="79" t="s">
        <v>97</v>
      </c>
      <c r="L1349" s="79"/>
      <c r="M1349" s="80"/>
      <c r="N1349" s="79" t="s">
        <v>97</v>
      </c>
      <c r="O1349" s="81" t="str">
        <f t="array" ref="O1349">IF(A1349="", "", (IFNA(IF(A1349="", "", INDEX(UpdateSheet!$L:$L, MATCH(1, (UpdateSheet!$G:$G=MAXIFS(UpdateSheet!$G:$G, UpdateSheet!$H:$H, G1349, UpdateSheet!$G:$G, "&lt;=" &amp; D1349)) * (UpdateSheet!$H:$H=G1349), 0))), "") * J1349) +
(IFNA(IF(A1349="", "", INDEX(UpdateSheet!$P:$P, MATCH(1, (UpdateSheet!$G:$G=MAXIFS(UpdateSheet!$G:$G, UpdateSheet!$M:$M, K1349, UpdateSheet!$G:$G, "&lt;=" &amp; D1349)) * (UpdateSheet!$M:$M=K1349), 0))), "") * N1349)
)
</f>
        <v/>
      </c>
      <c r="P1349" s="86"/>
      <c r="Q1349" s="82" t="str">
        <f t="array" ref="Q1349">IF(A1349="", "", (IFNA(IF(A1349="", "", INDEX(UpdateSheet!$K:$K, MATCH(1, (UpdateSheet!$G:$G=MAXIFS(UpdateSheet!$G:$G, UpdateSheet!$H:$H, G1349, UpdateSheet!$I:$I, J1349, UpdateSheet!$G:$G, "&lt;=" &amp; D1349)) * (UpdateSheet!$H:$H=G1349) *(UpdateSheet!$I:$I=J1349), 0))), "")) +
(IFNA(IF(A1349="", "", INDEX(UpdateSheet!$O:$O, MATCH(1, (UpdateSheet!$G:$G=MAXIFS(UpdateSheet!$G:$G, UpdateSheet!$M:$M, K1349,UpdateSheet!$N:$N, N1349, UpdateSheet!$G:$G, "&lt;=" &amp; D1349)) * (UpdateSheet!$M:$M=K1349) *(UpdateSheet!$N:$N=N1349), 0))), ""))
)
</f>
        <v/>
      </c>
      <c r="R1349" s="81" t="s">
        <v>97</v>
      </c>
      <c r="S1349" s="63" t="str">
        <f t="shared" si="91"/>
        <v/>
      </c>
      <c r="T1349" s="87"/>
      <c r="U1349" s="84" t="s">
        <v>97</v>
      </c>
      <c r="V1349" s="84" t="s">
        <v>97</v>
      </c>
      <c r="W1349" s="85" t="b">
        <f t="shared" si="1"/>
        <v>0</v>
      </c>
      <c r="X1349" s="63"/>
      <c r="Y1349" s="63"/>
      <c r="Z1349" s="63"/>
    </row>
    <row r="1350">
      <c r="A1350" s="75"/>
      <c r="B1350" s="94"/>
      <c r="C1350" s="75"/>
      <c r="D1350" s="76"/>
      <c r="E1350" s="75" t="s">
        <v>97</v>
      </c>
      <c r="F1350" s="75" t="s">
        <v>97</v>
      </c>
      <c r="G1350" s="77"/>
      <c r="H1350" s="77"/>
      <c r="I1350" s="80"/>
      <c r="J1350" s="77" t="s">
        <v>97</v>
      </c>
      <c r="K1350" s="79" t="s">
        <v>97</v>
      </c>
      <c r="L1350" s="79"/>
      <c r="M1350" s="80"/>
      <c r="N1350" s="79" t="s">
        <v>97</v>
      </c>
      <c r="O1350" s="81" t="str">
        <f t="array" ref="O1350">IF(A1350="", "", (IFNA(IF(A1350="", "", INDEX(UpdateSheet!$L:$L, MATCH(1, (UpdateSheet!$G:$G=MAXIFS(UpdateSheet!$G:$G, UpdateSheet!$H:$H, G1350, UpdateSheet!$G:$G, "&lt;=" &amp; D1350)) * (UpdateSheet!$H:$H=G1350), 0))), "") * J1350) +
(IFNA(IF(A1350="", "", INDEX(UpdateSheet!$P:$P, MATCH(1, (UpdateSheet!$G:$G=MAXIFS(UpdateSheet!$G:$G, UpdateSheet!$M:$M, K1350, UpdateSheet!$G:$G, "&lt;=" &amp; D1350)) * (UpdateSheet!$M:$M=K1350), 0))), "") * N1350)
)
</f>
        <v/>
      </c>
      <c r="P1350" s="86"/>
      <c r="Q1350" s="82" t="str">
        <f t="array" ref="Q1350">IF(A1350="", "", (IFNA(IF(A1350="", "", INDEX(UpdateSheet!$K:$K, MATCH(1, (UpdateSheet!$G:$G=MAXIFS(UpdateSheet!$G:$G, UpdateSheet!$H:$H, G1350, UpdateSheet!$I:$I, J1350, UpdateSheet!$G:$G, "&lt;=" &amp; D1350)) * (UpdateSheet!$H:$H=G1350) *(UpdateSheet!$I:$I=J1350), 0))), "")) +
(IFNA(IF(A1350="", "", INDEX(UpdateSheet!$O:$O, MATCH(1, (UpdateSheet!$G:$G=MAXIFS(UpdateSheet!$G:$G, UpdateSheet!$M:$M, K1350,UpdateSheet!$N:$N, N1350, UpdateSheet!$G:$G, "&lt;=" &amp; D1350)) * (UpdateSheet!$M:$M=K1350) *(UpdateSheet!$N:$N=N1350), 0))), ""))
)
</f>
        <v/>
      </c>
      <c r="R1350" s="81" t="s">
        <v>97</v>
      </c>
      <c r="S1350" s="63" t="str">
        <f t="shared" si="91"/>
        <v/>
      </c>
      <c r="T1350" s="87"/>
      <c r="U1350" s="84" t="s">
        <v>97</v>
      </c>
      <c r="V1350" s="84" t="s">
        <v>97</v>
      </c>
      <c r="W1350" s="85" t="b">
        <f t="shared" si="1"/>
        <v>0</v>
      </c>
      <c r="X1350" s="63"/>
      <c r="Y1350" s="63"/>
      <c r="Z1350" s="63"/>
    </row>
    <row r="1351">
      <c r="A1351" s="75"/>
      <c r="B1351" s="94"/>
      <c r="C1351" s="75"/>
      <c r="D1351" s="76"/>
      <c r="E1351" s="75" t="s">
        <v>97</v>
      </c>
      <c r="F1351" s="75" t="s">
        <v>97</v>
      </c>
      <c r="G1351" s="77"/>
      <c r="H1351" s="77"/>
      <c r="I1351" s="80"/>
      <c r="J1351" s="77" t="s">
        <v>97</v>
      </c>
      <c r="K1351" s="79" t="s">
        <v>97</v>
      </c>
      <c r="L1351" s="79"/>
      <c r="M1351" s="80"/>
      <c r="N1351" s="79" t="s">
        <v>97</v>
      </c>
      <c r="O1351" s="81" t="str">
        <f t="array" ref="O1351">IF(A1351="", "", (IFNA(IF(A1351="", "", INDEX(UpdateSheet!$L:$L, MATCH(1, (UpdateSheet!$G:$G=MAXIFS(UpdateSheet!$G:$G, UpdateSheet!$H:$H, G1351, UpdateSheet!$G:$G, "&lt;=" &amp; D1351)) * (UpdateSheet!$H:$H=G1351), 0))), "") * J1351) +
(IFNA(IF(A1351="", "", INDEX(UpdateSheet!$P:$P, MATCH(1, (UpdateSheet!$G:$G=MAXIFS(UpdateSheet!$G:$G, UpdateSheet!$M:$M, K1351, UpdateSheet!$G:$G, "&lt;=" &amp; D1351)) * (UpdateSheet!$M:$M=K1351), 0))), "") * N1351)
)
</f>
        <v/>
      </c>
      <c r="P1351" s="86"/>
      <c r="Q1351" s="82" t="str">
        <f t="array" ref="Q1351">IF(A1351="", "", (IFNA(IF(A1351="", "", INDEX(UpdateSheet!$K:$K, MATCH(1, (UpdateSheet!$G:$G=MAXIFS(UpdateSheet!$G:$G, UpdateSheet!$H:$H, G1351, UpdateSheet!$I:$I, J1351, UpdateSheet!$G:$G, "&lt;=" &amp; D1351)) * (UpdateSheet!$H:$H=G1351) *(UpdateSheet!$I:$I=J1351), 0))), "")) +
(IFNA(IF(A1351="", "", INDEX(UpdateSheet!$O:$O, MATCH(1, (UpdateSheet!$G:$G=MAXIFS(UpdateSheet!$G:$G, UpdateSheet!$M:$M, K1351,UpdateSheet!$N:$N, N1351, UpdateSheet!$G:$G, "&lt;=" &amp; D1351)) * (UpdateSheet!$M:$M=K1351) *(UpdateSheet!$N:$N=N1351), 0))), ""))
)
</f>
        <v/>
      </c>
      <c r="R1351" s="81" t="s">
        <v>97</v>
      </c>
      <c r="S1351" s="63" t="str">
        <f t="shared" si="91"/>
        <v/>
      </c>
      <c r="T1351" s="87"/>
      <c r="U1351" s="84" t="s">
        <v>97</v>
      </c>
      <c r="V1351" s="84" t="s">
        <v>97</v>
      </c>
      <c r="W1351" s="85" t="b">
        <f t="shared" si="1"/>
        <v>0</v>
      </c>
      <c r="X1351" s="63"/>
      <c r="Y1351" s="63"/>
      <c r="Z1351" s="63"/>
    </row>
    <row r="1352">
      <c r="A1352" s="75"/>
      <c r="B1352" s="94"/>
      <c r="C1352" s="75"/>
      <c r="D1352" s="76"/>
      <c r="E1352" s="75" t="s">
        <v>97</v>
      </c>
      <c r="F1352" s="75" t="s">
        <v>97</v>
      </c>
      <c r="G1352" s="77"/>
      <c r="H1352" s="77"/>
      <c r="I1352" s="80"/>
      <c r="J1352" s="77" t="s">
        <v>97</v>
      </c>
      <c r="K1352" s="79" t="s">
        <v>97</v>
      </c>
      <c r="L1352" s="79"/>
      <c r="M1352" s="80"/>
      <c r="N1352" s="79" t="s">
        <v>97</v>
      </c>
      <c r="O1352" s="81" t="str">
        <f t="array" ref="O1352">IF(A1352="", "", (IFNA(IF(A1352="", "", INDEX(UpdateSheet!$L:$L, MATCH(1, (UpdateSheet!$G:$G=MAXIFS(UpdateSheet!$G:$G, UpdateSheet!$H:$H, G1352, UpdateSheet!$G:$G, "&lt;=" &amp; D1352)) * (UpdateSheet!$H:$H=G1352), 0))), "") * J1352) +
(IFNA(IF(A1352="", "", INDEX(UpdateSheet!$P:$P, MATCH(1, (UpdateSheet!$G:$G=MAXIFS(UpdateSheet!$G:$G, UpdateSheet!$M:$M, K1352, UpdateSheet!$G:$G, "&lt;=" &amp; D1352)) * (UpdateSheet!$M:$M=K1352), 0))), "") * N1352)
)
</f>
        <v/>
      </c>
      <c r="P1352" s="86"/>
      <c r="Q1352" s="82" t="str">
        <f t="array" ref="Q1352">IF(A1352="", "", (IFNA(IF(A1352="", "", INDEX(UpdateSheet!$K:$K, MATCH(1, (UpdateSheet!$G:$G=MAXIFS(UpdateSheet!$G:$G, UpdateSheet!$H:$H, G1352, UpdateSheet!$I:$I, J1352, UpdateSheet!$G:$G, "&lt;=" &amp; D1352)) * (UpdateSheet!$H:$H=G1352) *(UpdateSheet!$I:$I=J1352), 0))), "")) +
(IFNA(IF(A1352="", "", INDEX(UpdateSheet!$O:$O, MATCH(1, (UpdateSheet!$G:$G=MAXIFS(UpdateSheet!$G:$G, UpdateSheet!$M:$M, K1352,UpdateSheet!$N:$N, N1352, UpdateSheet!$G:$G, "&lt;=" &amp; D1352)) * (UpdateSheet!$M:$M=K1352) *(UpdateSheet!$N:$N=N1352), 0))), ""))
)
</f>
        <v/>
      </c>
      <c r="R1352" s="81" t="s">
        <v>97</v>
      </c>
      <c r="S1352" s="63" t="str">
        <f t="shared" si="91"/>
        <v/>
      </c>
      <c r="T1352" s="87"/>
      <c r="U1352" s="84" t="s">
        <v>97</v>
      </c>
      <c r="V1352" s="84" t="s">
        <v>97</v>
      </c>
      <c r="W1352" s="85" t="b">
        <f t="shared" si="1"/>
        <v>0</v>
      </c>
      <c r="X1352" s="63"/>
      <c r="Y1352" s="63"/>
      <c r="Z1352" s="63"/>
    </row>
    <row r="1353">
      <c r="A1353" s="75"/>
      <c r="B1353" s="94"/>
      <c r="C1353" s="75"/>
      <c r="D1353" s="76"/>
      <c r="E1353" s="75" t="s">
        <v>97</v>
      </c>
      <c r="F1353" s="75" t="s">
        <v>97</v>
      </c>
      <c r="G1353" s="77"/>
      <c r="H1353" s="77"/>
      <c r="I1353" s="80"/>
      <c r="J1353" s="77" t="s">
        <v>97</v>
      </c>
      <c r="K1353" s="79" t="s">
        <v>97</v>
      </c>
      <c r="L1353" s="79"/>
      <c r="M1353" s="80"/>
      <c r="N1353" s="79" t="s">
        <v>97</v>
      </c>
      <c r="O1353" s="81" t="str">
        <f t="array" ref="O1353">IF(A1353="", "", (IFNA(IF(A1353="", "", INDEX(UpdateSheet!$L:$L, MATCH(1, (UpdateSheet!$G:$G=MAXIFS(UpdateSheet!$G:$G, UpdateSheet!$H:$H, G1353, UpdateSheet!$G:$G, "&lt;=" &amp; D1353)) * (UpdateSheet!$H:$H=G1353), 0))), "") * J1353) +
(IFNA(IF(A1353="", "", INDEX(UpdateSheet!$P:$P, MATCH(1, (UpdateSheet!$G:$G=MAXIFS(UpdateSheet!$G:$G, UpdateSheet!$M:$M, K1353, UpdateSheet!$G:$G, "&lt;=" &amp; D1353)) * (UpdateSheet!$M:$M=K1353), 0))), "") * N1353)
)
</f>
        <v/>
      </c>
      <c r="P1353" s="86"/>
      <c r="Q1353" s="82" t="str">
        <f t="array" ref="Q1353">IF(A1353="", "", (IFNA(IF(A1353="", "", INDEX(UpdateSheet!$K:$K, MATCH(1, (UpdateSheet!$G:$G=MAXIFS(UpdateSheet!$G:$G, UpdateSheet!$H:$H, G1353, UpdateSheet!$I:$I, J1353, UpdateSheet!$G:$G, "&lt;=" &amp; D1353)) * (UpdateSheet!$H:$H=G1353) *(UpdateSheet!$I:$I=J1353), 0))), "")) +
(IFNA(IF(A1353="", "", INDEX(UpdateSheet!$O:$O, MATCH(1, (UpdateSheet!$G:$G=MAXIFS(UpdateSheet!$G:$G, UpdateSheet!$M:$M, K1353,UpdateSheet!$N:$N, N1353, UpdateSheet!$G:$G, "&lt;=" &amp; D1353)) * (UpdateSheet!$M:$M=K1353) *(UpdateSheet!$N:$N=N1353), 0))), ""))
)
</f>
        <v/>
      </c>
      <c r="R1353" s="81" t="s">
        <v>97</v>
      </c>
      <c r="S1353" s="63" t="str">
        <f t="shared" si="91"/>
        <v/>
      </c>
      <c r="T1353" s="87"/>
      <c r="U1353" s="84" t="s">
        <v>97</v>
      </c>
      <c r="V1353" s="84" t="s">
        <v>97</v>
      </c>
      <c r="W1353" s="85" t="b">
        <f t="shared" si="1"/>
        <v>0</v>
      </c>
      <c r="X1353" s="63"/>
      <c r="Y1353" s="63"/>
      <c r="Z1353" s="63"/>
    </row>
    <row r="1354">
      <c r="A1354" s="75"/>
      <c r="B1354" s="94"/>
      <c r="C1354" s="75"/>
      <c r="D1354" s="76"/>
      <c r="E1354" s="75" t="s">
        <v>97</v>
      </c>
      <c r="F1354" s="75" t="s">
        <v>97</v>
      </c>
      <c r="G1354" s="77"/>
      <c r="H1354" s="77"/>
      <c r="I1354" s="80"/>
      <c r="J1354" s="77" t="s">
        <v>97</v>
      </c>
      <c r="K1354" s="79" t="s">
        <v>97</v>
      </c>
      <c r="L1354" s="79"/>
      <c r="M1354" s="80"/>
      <c r="N1354" s="79" t="s">
        <v>97</v>
      </c>
      <c r="O1354" s="81" t="str">
        <f t="array" ref="O1354">IF(A1354="", "", (IFNA(IF(A1354="", "", INDEX(UpdateSheet!$L:$L, MATCH(1, (UpdateSheet!$G:$G=MAXIFS(UpdateSheet!$G:$G, UpdateSheet!$H:$H, G1354, UpdateSheet!$G:$G, "&lt;=" &amp; D1354)) * (UpdateSheet!$H:$H=G1354), 0))), "") * J1354) +
(IFNA(IF(A1354="", "", INDEX(UpdateSheet!$P:$P, MATCH(1, (UpdateSheet!$G:$G=MAXIFS(UpdateSheet!$G:$G, UpdateSheet!$M:$M, K1354, UpdateSheet!$G:$G, "&lt;=" &amp; D1354)) * (UpdateSheet!$M:$M=K1354), 0))), "") * N1354)
)
</f>
        <v/>
      </c>
      <c r="P1354" s="86"/>
      <c r="Q1354" s="82" t="str">
        <f t="array" ref="Q1354">IF(A1354="", "", (IFNA(IF(A1354="", "", INDEX(UpdateSheet!$K:$K, MATCH(1, (UpdateSheet!$G:$G=MAXIFS(UpdateSheet!$G:$G, UpdateSheet!$H:$H, G1354, UpdateSheet!$I:$I, J1354, UpdateSheet!$G:$G, "&lt;=" &amp; D1354)) * (UpdateSheet!$H:$H=G1354) *(UpdateSheet!$I:$I=J1354), 0))), "")) +
(IFNA(IF(A1354="", "", INDEX(UpdateSheet!$O:$O, MATCH(1, (UpdateSheet!$G:$G=MAXIFS(UpdateSheet!$G:$G, UpdateSheet!$M:$M, K1354,UpdateSheet!$N:$N, N1354, UpdateSheet!$G:$G, "&lt;=" &amp; D1354)) * (UpdateSheet!$M:$M=K1354) *(UpdateSheet!$N:$N=N1354), 0))), ""))
)
</f>
        <v/>
      </c>
      <c r="R1354" s="81" t="s">
        <v>97</v>
      </c>
      <c r="S1354" s="63" t="str">
        <f t="shared" si="91"/>
        <v/>
      </c>
      <c r="T1354" s="87"/>
      <c r="U1354" s="84" t="s">
        <v>97</v>
      </c>
      <c r="V1354" s="84" t="s">
        <v>97</v>
      </c>
      <c r="W1354" s="85" t="b">
        <f t="shared" si="1"/>
        <v>0</v>
      </c>
      <c r="X1354" s="63"/>
      <c r="Y1354" s="63"/>
      <c r="Z1354" s="63"/>
    </row>
    <row r="1355">
      <c r="A1355" s="75"/>
      <c r="B1355" s="94"/>
      <c r="C1355" s="75"/>
      <c r="D1355" s="76"/>
      <c r="E1355" s="75" t="s">
        <v>97</v>
      </c>
      <c r="F1355" s="75" t="s">
        <v>97</v>
      </c>
      <c r="G1355" s="77"/>
      <c r="H1355" s="77"/>
      <c r="I1355" s="80"/>
      <c r="J1355" s="77" t="s">
        <v>97</v>
      </c>
      <c r="K1355" s="79" t="s">
        <v>97</v>
      </c>
      <c r="L1355" s="79"/>
      <c r="M1355" s="80"/>
      <c r="N1355" s="79" t="s">
        <v>97</v>
      </c>
      <c r="O1355" s="81" t="str">
        <f t="array" ref="O1355">IF(A1355="", "", (IFNA(IF(A1355="", "", INDEX(UpdateSheet!$L:$L, MATCH(1, (UpdateSheet!$G:$G=MAXIFS(UpdateSheet!$G:$G, UpdateSheet!$H:$H, G1355, UpdateSheet!$G:$G, "&lt;=" &amp; D1355)) * (UpdateSheet!$H:$H=G1355), 0))), "") * J1355) +
(IFNA(IF(A1355="", "", INDEX(UpdateSheet!$P:$P, MATCH(1, (UpdateSheet!$G:$G=MAXIFS(UpdateSheet!$G:$G, UpdateSheet!$M:$M, K1355, UpdateSheet!$G:$G, "&lt;=" &amp; D1355)) * (UpdateSheet!$M:$M=K1355), 0))), "") * N1355)
)
</f>
        <v/>
      </c>
      <c r="P1355" s="86"/>
      <c r="Q1355" s="82" t="str">
        <f t="array" ref="Q1355">IF(A1355="", "", (IFNA(IF(A1355="", "", INDEX(UpdateSheet!$K:$K, MATCH(1, (UpdateSheet!$G:$G=MAXIFS(UpdateSheet!$G:$G, UpdateSheet!$H:$H, G1355, UpdateSheet!$I:$I, J1355, UpdateSheet!$G:$G, "&lt;=" &amp; D1355)) * (UpdateSheet!$H:$H=G1355) *(UpdateSheet!$I:$I=J1355), 0))), "")) +
(IFNA(IF(A1355="", "", INDEX(UpdateSheet!$O:$O, MATCH(1, (UpdateSheet!$G:$G=MAXIFS(UpdateSheet!$G:$G, UpdateSheet!$M:$M, K1355,UpdateSheet!$N:$N, N1355, UpdateSheet!$G:$G, "&lt;=" &amp; D1355)) * (UpdateSheet!$M:$M=K1355) *(UpdateSheet!$N:$N=N1355), 0))), ""))
)
</f>
        <v/>
      </c>
      <c r="R1355" s="81" t="s">
        <v>97</v>
      </c>
      <c r="S1355" s="63" t="str">
        <f t="shared" si="91"/>
        <v/>
      </c>
      <c r="T1355" s="87"/>
      <c r="U1355" s="84" t="s">
        <v>97</v>
      </c>
      <c r="V1355" s="84" t="s">
        <v>97</v>
      </c>
      <c r="W1355" s="85" t="b">
        <f t="shared" si="1"/>
        <v>0</v>
      </c>
      <c r="X1355" s="63"/>
      <c r="Y1355" s="63"/>
      <c r="Z1355" s="63"/>
    </row>
    <row r="1356">
      <c r="A1356" s="75"/>
      <c r="B1356" s="94"/>
      <c r="C1356" s="75"/>
      <c r="D1356" s="76"/>
      <c r="E1356" s="75" t="s">
        <v>97</v>
      </c>
      <c r="F1356" s="75" t="s">
        <v>97</v>
      </c>
      <c r="G1356" s="77"/>
      <c r="H1356" s="77"/>
      <c r="I1356" s="80"/>
      <c r="J1356" s="77" t="s">
        <v>97</v>
      </c>
      <c r="K1356" s="79" t="s">
        <v>97</v>
      </c>
      <c r="L1356" s="79"/>
      <c r="M1356" s="80"/>
      <c r="N1356" s="79" t="s">
        <v>97</v>
      </c>
      <c r="O1356" s="81" t="str">
        <f t="array" ref="O1356">IF(A1356="", "", (IFNA(IF(A1356="", "", INDEX(UpdateSheet!$L:$L, MATCH(1, (UpdateSheet!$G:$G=MAXIFS(UpdateSheet!$G:$G, UpdateSheet!$H:$H, G1356, UpdateSheet!$G:$G, "&lt;=" &amp; D1356)) * (UpdateSheet!$H:$H=G1356), 0))), "") * J1356) +
(IFNA(IF(A1356="", "", INDEX(UpdateSheet!$P:$P, MATCH(1, (UpdateSheet!$G:$G=MAXIFS(UpdateSheet!$G:$G, UpdateSheet!$M:$M, K1356, UpdateSheet!$G:$G, "&lt;=" &amp; D1356)) * (UpdateSheet!$M:$M=K1356), 0))), "") * N1356)
)
</f>
        <v/>
      </c>
      <c r="P1356" s="86"/>
      <c r="Q1356" s="82" t="str">
        <f t="array" ref="Q1356">IF(A1356="", "", (IFNA(IF(A1356="", "", INDEX(UpdateSheet!$K:$K, MATCH(1, (UpdateSheet!$G:$G=MAXIFS(UpdateSheet!$G:$G, UpdateSheet!$H:$H, G1356, UpdateSheet!$I:$I, J1356, UpdateSheet!$G:$G, "&lt;=" &amp; D1356)) * (UpdateSheet!$H:$H=G1356) *(UpdateSheet!$I:$I=J1356), 0))), "")) +
(IFNA(IF(A1356="", "", INDEX(UpdateSheet!$O:$O, MATCH(1, (UpdateSheet!$G:$G=MAXIFS(UpdateSheet!$G:$G, UpdateSheet!$M:$M, K1356,UpdateSheet!$N:$N, N1356, UpdateSheet!$G:$G, "&lt;=" &amp; D1356)) * (UpdateSheet!$M:$M=K1356) *(UpdateSheet!$N:$N=N1356), 0))), ""))
)
</f>
        <v/>
      </c>
      <c r="R1356" s="81" t="s">
        <v>97</v>
      </c>
      <c r="S1356" s="63" t="str">
        <f t="shared" si="91"/>
        <v/>
      </c>
      <c r="T1356" s="87"/>
      <c r="U1356" s="84" t="s">
        <v>97</v>
      </c>
      <c r="V1356" s="84" t="s">
        <v>97</v>
      </c>
      <c r="W1356" s="85" t="b">
        <f t="shared" si="1"/>
        <v>0</v>
      </c>
      <c r="X1356" s="63"/>
      <c r="Y1356" s="63"/>
      <c r="Z1356" s="63"/>
    </row>
    <row r="1357">
      <c r="A1357" s="75"/>
      <c r="B1357" s="94"/>
      <c r="C1357" s="75"/>
      <c r="D1357" s="76"/>
      <c r="E1357" s="75" t="s">
        <v>97</v>
      </c>
      <c r="F1357" s="75" t="s">
        <v>97</v>
      </c>
      <c r="G1357" s="77"/>
      <c r="H1357" s="77"/>
      <c r="I1357" s="80"/>
      <c r="J1357" s="77" t="s">
        <v>97</v>
      </c>
      <c r="K1357" s="79" t="s">
        <v>97</v>
      </c>
      <c r="L1357" s="79"/>
      <c r="M1357" s="80"/>
      <c r="N1357" s="79" t="s">
        <v>97</v>
      </c>
      <c r="O1357" s="81" t="str">
        <f t="array" ref="O1357">IF(A1357="", "", (IFNA(IF(A1357="", "", INDEX(UpdateSheet!$L:$L, MATCH(1, (UpdateSheet!$G:$G=MAXIFS(UpdateSheet!$G:$G, UpdateSheet!$H:$H, G1357, UpdateSheet!$G:$G, "&lt;=" &amp; D1357)) * (UpdateSheet!$H:$H=G1357), 0))), "") * J1357) +
(IFNA(IF(A1357="", "", INDEX(UpdateSheet!$P:$P, MATCH(1, (UpdateSheet!$G:$G=MAXIFS(UpdateSheet!$G:$G, UpdateSheet!$M:$M, K1357, UpdateSheet!$G:$G, "&lt;=" &amp; D1357)) * (UpdateSheet!$M:$M=K1357), 0))), "") * N1357)
)
</f>
        <v/>
      </c>
      <c r="P1357" s="86"/>
      <c r="Q1357" s="82" t="str">
        <f t="array" ref="Q1357">IF(A1357="", "", (IFNA(IF(A1357="", "", INDEX(UpdateSheet!$K:$K, MATCH(1, (UpdateSheet!$G:$G=MAXIFS(UpdateSheet!$G:$G, UpdateSheet!$H:$H, G1357, UpdateSheet!$I:$I, J1357, UpdateSheet!$G:$G, "&lt;=" &amp; D1357)) * (UpdateSheet!$H:$H=G1357) *(UpdateSheet!$I:$I=J1357), 0))), "")) +
(IFNA(IF(A1357="", "", INDEX(UpdateSheet!$O:$O, MATCH(1, (UpdateSheet!$G:$G=MAXIFS(UpdateSheet!$G:$G, UpdateSheet!$M:$M, K1357,UpdateSheet!$N:$N, N1357, UpdateSheet!$G:$G, "&lt;=" &amp; D1357)) * (UpdateSheet!$M:$M=K1357) *(UpdateSheet!$N:$N=N1357), 0))), ""))
)
</f>
        <v/>
      </c>
      <c r="R1357" s="81" t="s">
        <v>97</v>
      </c>
      <c r="S1357" s="63" t="str">
        <f t="shared" si="91"/>
        <v/>
      </c>
      <c r="T1357" s="87"/>
      <c r="U1357" s="84" t="s">
        <v>97</v>
      </c>
      <c r="V1357" s="84" t="s">
        <v>97</v>
      </c>
      <c r="W1357" s="85" t="b">
        <f t="shared" si="1"/>
        <v>0</v>
      </c>
      <c r="X1357" s="63"/>
      <c r="Y1357" s="63"/>
      <c r="Z1357" s="63"/>
    </row>
    <row r="1358">
      <c r="A1358" s="75"/>
      <c r="B1358" s="94"/>
      <c r="C1358" s="75"/>
      <c r="D1358" s="76"/>
      <c r="E1358" s="75" t="s">
        <v>97</v>
      </c>
      <c r="F1358" s="75" t="s">
        <v>97</v>
      </c>
      <c r="G1358" s="77"/>
      <c r="H1358" s="77"/>
      <c r="I1358" s="80"/>
      <c r="J1358" s="77" t="s">
        <v>97</v>
      </c>
      <c r="K1358" s="79" t="s">
        <v>97</v>
      </c>
      <c r="L1358" s="79"/>
      <c r="M1358" s="80"/>
      <c r="N1358" s="79" t="s">
        <v>97</v>
      </c>
      <c r="O1358" s="81" t="str">
        <f t="array" ref="O1358">IF(A1358="", "", (IFNA(IF(A1358="", "", INDEX(UpdateSheet!$L:$L, MATCH(1, (UpdateSheet!$G:$G=MAXIFS(UpdateSheet!$G:$G, UpdateSheet!$H:$H, G1358, UpdateSheet!$G:$G, "&lt;=" &amp; D1358)) * (UpdateSheet!$H:$H=G1358), 0))), "") * J1358) +
(IFNA(IF(A1358="", "", INDEX(UpdateSheet!$P:$P, MATCH(1, (UpdateSheet!$G:$G=MAXIFS(UpdateSheet!$G:$G, UpdateSheet!$M:$M, K1358, UpdateSheet!$G:$G, "&lt;=" &amp; D1358)) * (UpdateSheet!$M:$M=K1358), 0))), "") * N1358)
)
</f>
        <v/>
      </c>
      <c r="P1358" s="86"/>
      <c r="Q1358" s="82" t="str">
        <f t="array" ref="Q1358">IF(A1358="", "", (IFNA(IF(A1358="", "", INDEX(UpdateSheet!$K:$K, MATCH(1, (UpdateSheet!$G:$G=MAXIFS(UpdateSheet!$G:$G, UpdateSheet!$H:$H, G1358, UpdateSheet!$I:$I, J1358, UpdateSheet!$G:$G, "&lt;=" &amp; D1358)) * (UpdateSheet!$H:$H=G1358) *(UpdateSheet!$I:$I=J1358), 0))), "")) +
(IFNA(IF(A1358="", "", INDEX(UpdateSheet!$O:$O, MATCH(1, (UpdateSheet!$G:$G=MAXIFS(UpdateSheet!$G:$G, UpdateSheet!$M:$M, K1358,UpdateSheet!$N:$N, N1358, UpdateSheet!$G:$G, "&lt;=" &amp; D1358)) * (UpdateSheet!$M:$M=K1358) *(UpdateSheet!$N:$N=N1358), 0))), ""))
)
</f>
        <v/>
      </c>
      <c r="R1358" s="81" t="s">
        <v>97</v>
      </c>
      <c r="S1358" s="63" t="str">
        <f t="shared" si="91"/>
        <v/>
      </c>
      <c r="T1358" s="87"/>
      <c r="U1358" s="84" t="s">
        <v>97</v>
      </c>
      <c r="V1358" s="84" t="s">
        <v>97</v>
      </c>
      <c r="W1358" s="85" t="b">
        <f t="shared" si="1"/>
        <v>0</v>
      </c>
      <c r="X1358" s="63"/>
      <c r="Y1358" s="63"/>
      <c r="Z1358" s="63"/>
    </row>
    <row r="1359">
      <c r="A1359" s="75"/>
      <c r="B1359" s="94"/>
      <c r="C1359" s="75"/>
      <c r="D1359" s="76"/>
      <c r="E1359" s="75" t="s">
        <v>97</v>
      </c>
      <c r="F1359" s="75" t="s">
        <v>97</v>
      </c>
      <c r="G1359" s="77"/>
      <c r="H1359" s="77"/>
      <c r="I1359" s="80"/>
      <c r="J1359" s="77" t="s">
        <v>97</v>
      </c>
      <c r="K1359" s="79" t="s">
        <v>97</v>
      </c>
      <c r="L1359" s="79"/>
      <c r="M1359" s="80"/>
      <c r="N1359" s="79" t="s">
        <v>97</v>
      </c>
      <c r="O1359" s="81" t="str">
        <f t="array" ref="O1359">IF(A1359="", "", (IFNA(IF(A1359="", "", INDEX(UpdateSheet!$L:$L, MATCH(1, (UpdateSheet!$G:$G=MAXIFS(UpdateSheet!$G:$G, UpdateSheet!$H:$H, G1359, UpdateSheet!$G:$G, "&lt;=" &amp; D1359)) * (UpdateSheet!$H:$H=G1359), 0))), "") * J1359) +
(IFNA(IF(A1359="", "", INDEX(UpdateSheet!$P:$P, MATCH(1, (UpdateSheet!$G:$G=MAXIFS(UpdateSheet!$G:$G, UpdateSheet!$M:$M, K1359, UpdateSheet!$G:$G, "&lt;=" &amp; D1359)) * (UpdateSheet!$M:$M=K1359), 0))), "") * N1359)
)
</f>
        <v/>
      </c>
      <c r="P1359" s="86"/>
      <c r="Q1359" s="82" t="str">
        <f t="array" ref="Q1359">IF(A1359="", "", (IFNA(IF(A1359="", "", INDEX(UpdateSheet!$K:$K, MATCH(1, (UpdateSheet!$G:$G=MAXIFS(UpdateSheet!$G:$G, UpdateSheet!$H:$H, G1359, UpdateSheet!$I:$I, J1359, UpdateSheet!$G:$G, "&lt;=" &amp; D1359)) * (UpdateSheet!$H:$H=G1359) *(UpdateSheet!$I:$I=J1359), 0))), "")) +
(IFNA(IF(A1359="", "", INDEX(UpdateSheet!$O:$O, MATCH(1, (UpdateSheet!$G:$G=MAXIFS(UpdateSheet!$G:$G, UpdateSheet!$M:$M, K1359,UpdateSheet!$N:$N, N1359, UpdateSheet!$G:$G, "&lt;=" &amp; D1359)) * (UpdateSheet!$M:$M=K1359) *(UpdateSheet!$N:$N=N1359), 0))), ""))
)
</f>
        <v/>
      </c>
      <c r="R1359" s="81" t="s">
        <v>97</v>
      </c>
      <c r="S1359" s="63" t="str">
        <f t="shared" si="91"/>
        <v/>
      </c>
      <c r="T1359" s="87"/>
      <c r="U1359" s="84" t="s">
        <v>97</v>
      </c>
      <c r="V1359" s="84" t="s">
        <v>97</v>
      </c>
      <c r="W1359" s="85" t="b">
        <f t="shared" si="1"/>
        <v>0</v>
      </c>
      <c r="X1359" s="63"/>
      <c r="Y1359" s="63"/>
      <c r="Z1359" s="63"/>
    </row>
    <row r="1360">
      <c r="A1360" s="75"/>
      <c r="B1360" s="94"/>
      <c r="C1360" s="75"/>
      <c r="D1360" s="76"/>
      <c r="E1360" s="75" t="s">
        <v>97</v>
      </c>
      <c r="F1360" s="75" t="s">
        <v>97</v>
      </c>
      <c r="G1360" s="77"/>
      <c r="H1360" s="77"/>
      <c r="I1360" s="80"/>
      <c r="J1360" s="77" t="s">
        <v>97</v>
      </c>
      <c r="K1360" s="79" t="s">
        <v>97</v>
      </c>
      <c r="L1360" s="79"/>
      <c r="M1360" s="80"/>
      <c r="N1360" s="79" t="s">
        <v>97</v>
      </c>
      <c r="O1360" s="81" t="str">
        <f t="array" ref="O1360">IF(A1360="", "", (IFNA(IF(A1360="", "", INDEX(UpdateSheet!$L:$L, MATCH(1, (UpdateSheet!$G:$G=MAXIFS(UpdateSheet!$G:$G, UpdateSheet!$H:$H, G1360, UpdateSheet!$G:$G, "&lt;=" &amp; D1360)) * (UpdateSheet!$H:$H=G1360), 0))), "") * J1360) +
(IFNA(IF(A1360="", "", INDEX(UpdateSheet!$P:$P, MATCH(1, (UpdateSheet!$G:$G=MAXIFS(UpdateSheet!$G:$G, UpdateSheet!$M:$M, K1360, UpdateSheet!$G:$G, "&lt;=" &amp; D1360)) * (UpdateSheet!$M:$M=K1360), 0))), "") * N1360)
)
</f>
        <v/>
      </c>
      <c r="P1360" s="86"/>
      <c r="Q1360" s="82" t="str">
        <f t="array" ref="Q1360">IF(A1360="", "", (IFNA(IF(A1360="", "", INDEX(UpdateSheet!$K:$K, MATCH(1, (UpdateSheet!$G:$G=MAXIFS(UpdateSheet!$G:$G, UpdateSheet!$H:$H, G1360, UpdateSheet!$I:$I, J1360, UpdateSheet!$G:$G, "&lt;=" &amp; D1360)) * (UpdateSheet!$H:$H=G1360) *(UpdateSheet!$I:$I=J1360), 0))), "")) +
(IFNA(IF(A1360="", "", INDEX(UpdateSheet!$O:$O, MATCH(1, (UpdateSheet!$G:$G=MAXIFS(UpdateSheet!$G:$G, UpdateSheet!$M:$M, K1360,UpdateSheet!$N:$N, N1360, UpdateSheet!$G:$G, "&lt;=" &amp; D1360)) * (UpdateSheet!$M:$M=K1360) *(UpdateSheet!$N:$N=N1360), 0))), ""))
)
</f>
        <v/>
      </c>
      <c r="R1360" s="81" t="s">
        <v>97</v>
      </c>
      <c r="S1360" s="63" t="str">
        <f t="shared" si="91"/>
        <v/>
      </c>
      <c r="T1360" s="87"/>
      <c r="U1360" s="84" t="s">
        <v>97</v>
      </c>
      <c r="V1360" s="84" t="s">
        <v>97</v>
      </c>
      <c r="W1360" s="85" t="b">
        <f t="shared" si="1"/>
        <v>0</v>
      </c>
      <c r="X1360" s="63"/>
      <c r="Y1360" s="63"/>
      <c r="Z1360" s="63"/>
    </row>
    <row r="1361">
      <c r="A1361" s="75"/>
      <c r="B1361" s="94"/>
      <c r="C1361" s="75"/>
      <c r="D1361" s="76"/>
      <c r="E1361" s="75" t="s">
        <v>97</v>
      </c>
      <c r="F1361" s="75" t="s">
        <v>97</v>
      </c>
      <c r="G1361" s="77"/>
      <c r="H1361" s="77"/>
      <c r="I1361" s="80"/>
      <c r="J1361" s="77" t="s">
        <v>97</v>
      </c>
      <c r="K1361" s="79" t="s">
        <v>97</v>
      </c>
      <c r="L1361" s="79"/>
      <c r="M1361" s="80"/>
      <c r="N1361" s="79" t="s">
        <v>97</v>
      </c>
      <c r="O1361" s="81" t="str">
        <f t="array" ref="O1361">IF(A1361="", "", (IFNA(IF(A1361="", "", INDEX(UpdateSheet!$L:$L, MATCH(1, (UpdateSheet!$G:$G=MAXIFS(UpdateSheet!$G:$G, UpdateSheet!$H:$H, G1361, UpdateSheet!$G:$G, "&lt;=" &amp; D1361)) * (UpdateSheet!$H:$H=G1361), 0))), "") * J1361) +
(IFNA(IF(A1361="", "", INDEX(UpdateSheet!$P:$P, MATCH(1, (UpdateSheet!$G:$G=MAXIFS(UpdateSheet!$G:$G, UpdateSheet!$M:$M, K1361, UpdateSheet!$G:$G, "&lt;=" &amp; D1361)) * (UpdateSheet!$M:$M=K1361), 0))), "") * N1361)
)
</f>
        <v/>
      </c>
      <c r="P1361" s="86"/>
      <c r="Q1361" s="82" t="str">
        <f t="array" ref="Q1361">IF(A1361="", "", (IFNA(IF(A1361="", "", INDEX(UpdateSheet!$K:$K, MATCH(1, (UpdateSheet!$G:$G=MAXIFS(UpdateSheet!$G:$G, UpdateSheet!$H:$H, G1361, UpdateSheet!$I:$I, J1361, UpdateSheet!$G:$G, "&lt;=" &amp; D1361)) * (UpdateSheet!$H:$H=G1361) *(UpdateSheet!$I:$I=J1361), 0))), "")) +
(IFNA(IF(A1361="", "", INDEX(UpdateSheet!$O:$O, MATCH(1, (UpdateSheet!$G:$G=MAXIFS(UpdateSheet!$G:$G, UpdateSheet!$M:$M, K1361,UpdateSheet!$N:$N, N1361, UpdateSheet!$G:$G, "&lt;=" &amp; D1361)) * (UpdateSheet!$M:$M=K1361) *(UpdateSheet!$N:$N=N1361), 0))), ""))
)
</f>
        <v/>
      </c>
      <c r="R1361" s="81" t="s">
        <v>97</v>
      </c>
      <c r="S1361" s="63" t="str">
        <f t="shared" si="91"/>
        <v/>
      </c>
      <c r="T1361" s="87"/>
      <c r="U1361" s="84" t="s">
        <v>97</v>
      </c>
      <c r="V1361" s="84" t="s">
        <v>97</v>
      </c>
      <c r="W1361" s="85" t="b">
        <f t="shared" si="1"/>
        <v>0</v>
      </c>
      <c r="X1361" s="63"/>
      <c r="Y1361" s="63"/>
      <c r="Z1361" s="63"/>
    </row>
    <row r="1362">
      <c r="A1362" s="75"/>
      <c r="B1362" s="94"/>
      <c r="C1362" s="75"/>
      <c r="D1362" s="76"/>
      <c r="E1362" s="75" t="s">
        <v>97</v>
      </c>
      <c r="F1362" s="75" t="s">
        <v>97</v>
      </c>
      <c r="G1362" s="77"/>
      <c r="H1362" s="77"/>
      <c r="I1362" s="80"/>
      <c r="J1362" s="77" t="s">
        <v>97</v>
      </c>
      <c r="K1362" s="79" t="s">
        <v>97</v>
      </c>
      <c r="L1362" s="79"/>
      <c r="M1362" s="80"/>
      <c r="N1362" s="79" t="s">
        <v>97</v>
      </c>
      <c r="O1362" s="81" t="str">
        <f t="array" ref="O1362">IF(A1362="", "", (IFNA(IF(A1362="", "", INDEX(UpdateSheet!$L:$L, MATCH(1, (UpdateSheet!$G:$G=MAXIFS(UpdateSheet!$G:$G, UpdateSheet!$H:$H, G1362, UpdateSheet!$G:$G, "&lt;=" &amp; D1362)) * (UpdateSheet!$H:$H=G1362), 0))), "") * J1362) +
(IFNA(IF(A1362="", "", INDEX(UpdateSheet!$P:$P, MATCH(1, (UpdateSheet!$G:$G=MAXIFS(UpdateSheet!$G:$G, UpdateSheet!$M:$M, K1362, UpdateSheet!$G:$G, "&lt;=" &amp; D1362)) * (UpdateSheet!$M:$M=K1362), 0))), "") * N1362)
)
</f>
        <v/>
      </c>
      <c r="P1362" s="86"/>
      <c r="Q1362" s="82" t="str">
        <f t="array" ref="Q1362">IF(A1362="", "", (IFNA(IF(A1362="", "", INDEX(UpdateSheet!$K:$K, MATCH(1, (UpdateSheet!$G:$G=MAXIFS(UpdateSheet!$G:$G, UpdateSheet!$H:$H, G1362, UpdateSheet!$I:$I, J1362, UpdateSheet!$G:$G, "&lt;=" &amp; D1362)) * (UpdateSheet!$H:$H=G1362) *(UpdateSheet!$I:$I=J1362), 0))), "")) +
(IFNA(IF(A1362="", "", INDEX(UpdateSheet!$O:$O, MATCH(1, (UpdateSheet!$G:$G=MAXIFS(UpdateSheet!$G:$G, UpdateSheet!$M:$M, K1362,UpdateSheet!$N:$N, N1362, UpdateSheet!$G:$G, "&lt;=" &amp; D1362)) * (UpdateSheet!$M:$M=K1362) *(UpdateSheet!$N:$N=N1362), 0))), ""))
)
</f>
        <v/>
      </c>
      <c r="R1362" s="81" t="s">
        <v>97</v>
      </c>
      <c r="S1362" s="63" t="str">
        <f t="shared" si="91"/>
        <v/>
      </c>
      <c r="T1362" s="87"/>
      <c r="U1362" s="84" t="s">
        <v>97</v>
      </c>
      <c r="V1362" s="84" t="s">
        <v>97</v>
      </c>
      <c r="W1362" s="85" t="b">
        <f t="shared" si="1"/>
        <v>0</v>
      </c>
      <c r="X1362" s="63"/>
      <c r="Y1362" s="63"/>
      <c r="Z1362" s="63"/>
    </row>
    <row r="1363">
      <c r="A1363" s="75"/>
      <c r="B1363" s="94"/>
      <c r="C1363" s="75"/>
      <c r="D1363" s="76"/>
      <c r="E1363" s="75" t="s">
        <v>97</v>
      </c>
      <c r="F1363" s="75" t="s">
        <v>97</v>
      </c>
      <c r="G1363" s="77"/>
      <c r="H1363" s="77"/>
      <c r="I1363" s="80"/>
      <c r="J1363" s="77" t="s">
        <v>97</v>
      </c>
      <c r="K1363" s="79" t="s">
        <v>97</v>
      </c>
      <c r="L1363" s="79"/>
      <c r="M1363" s="80"/>
      <c r="N1363" s="79" t="s">
        <v>97</v>
      </c>
      <c r="O1363" s="81" t="str">
        <f t="array" ref="O1363">IF(A1363="", "", (IFNA(IF(A1363="", "", INDEX(UpdateSheet!$L:$L, MATCH(1, (UpdateSheet!$G:$G=MAXIFS(UpdateSheet!$G:$G, UpdateSheet!$H:$H, G1363, UpdateSheet!$G:$G, "&lt;=" &amp; D1363)) * (UpdateSheet!$H:$H=G1363), 0))), "") * J1363) +
(IFNA(IF(A1363="", "", INDEX(UpdateSheet!$P:$P, MATCH(1, (UpdateSheet!$G:$G=MAXIFS(UpdateSheet!$G:$G, UpdateSheet!$M:$M, K1363, UpdateSheet!$G:$G, "&lt;=" &amp; D1363)) * (UpdateSheet!$M:$M=K1363), 0))), "") * N1363)
)
</f>
        <v/>
      </c>
      <c r="P1363" s="86"/>
      <c r="Q1363" s="82" t="str">
        <f t="array" ref="Q1363">IF(A1363="", "", (IFNA(IF(A1363="", "", INDEX(UpdateSheet!$K:$K, MATCH(1, (UpdateSheet!$G:$G=MAXIFS(UpdateSheet!$G:$G, UpdateSheet!$H:$H, G1363, UpdateSheet!$I:$I, J1363, UpdateSheet!$G:$G, "&lt;=" &amp; D1363)) * (UpdateSheet!$H:$H=G1363) *(UpdateSheet!$I:$I=J1363), 0))), "")) +
(IFNA(IF(A1363="", "", INDEX(UpdateSheet!$O:$O, MATCH(1, (UpdateSheet!$G:$G=MAXIFS(UpdateSheet!$G:$G, UpdateSheet!$M:$M, K1363,UpdateSheet!$N:$N, N1363, UpdateSheet!$G:$G, "&lt;=" &amp; D1363)) * (UpdateSheet!$M:$M=K1363) *(UpdateSheet!$N:$N=N1363), 0))), ""))
)
</f>
        <v/>
      </c>
      <c r="R1363" s="81" t="s">
        <v>97</v>
      </c>
      <c r="S1363" s="63" t="str">
        <f t="shared" si="91"/>
        <v/>
      </c>
      <c r="T1363" s="87"/>
      <c r="U1363" s="84" t="s">
        <v>97</v>
      </c>
      <c r="V1363" s="84" t="s">
        <v>97</v>
      </c>
      <c r="W1363" s="85" t="b">
        <f t="shared" si="1"/>
        <v>0</v>
      </c>
      <c r="X1363" s="63"/>
      <c r="Y1363" s="63"/>
      <c r="Z1363" s="63"/>
    </row>
    <row r="1364">
      <c r="A1364" s="75"/>
      <c r="B1364" s="94"/>
      <c r="C1364" s="75"/>
      <c r="D1364" s="76"/>
      <c r="E1364" s="75" t="s">
        <v>97</v>
      </c>
      <c r="F1364" s="75" t="s">
        <v>97</v>
      </c>
      <c r="G1364" s="77"/>
      <c r="H1364" s="77"/>
      <c r="I1364" s="80"/>
      <c r="J1364" s="77" t="s">
        <v>97</v>
      </c>
      <c r="K1364" s="79" t="s">
        <v>97</v>
      </c>
      <c r="L1364" s="79"/>
      <c r="M1364" s="80"/>
      <c r="N1364" s="79" t="s">
        <v>97</v>
      </c>
      <c r="O1364" s="81" t="str">
        <f t="array" ref="O1364">IF(A1364="", "", (IFNA(IF(A1364="", "", INDEX(UpdateSheet!$L:$L, MATCH(1, (UpdateSheet!$G:$G=MAXIFS(UpdateSheet!$G:$G, UpdateSheet!$H:$H, G1364, UpdateSheet!$G:$G, "&lt;=" &amp; D1364)) * (UpdateSheet!$H:$H=G1364), 0))), "") * J1364) +
(IFNA(IF(A1364="", "", INDEX(UpdateSheet!$P:$P, MATCH(1, (UpdateSheet!$G:$G=MAXIFS(UpdateSheet!$G:$G, UpdateSheet!$M:$M, K1364, UpdateSheet!$G:$G, "&lt;=" &amp; D1364)) * (UpdateSheet!$M:$M=K1364), 0))), "") * N1364)
)
</f>
        <v/>
      </c>
      <c r="P1364" s="86"/>
      <c r="Q1364" s="82" t="str">
        <f t="array" ref="Q1364">IF(A1364="", "", (IFNA(IF(A1364="", "", INDEX(UpdateSheet!$K:$K, MATCH(1, (UpdateSheet!$G:$G=MAXIFS(UpdateSheet!$G:$G, UpdateSheet!$H:$H, G1364, UpdateSheet!$I:$I, J1364, UpdateSheet!$G:$G, "&lt;=" &amp; D1364)) * (UpdateSheet!$H:$H=G1364) *(UpdateSheet!$I:$I=J1364), 0))), "")) +
(IFNA(IF(A1364="", "", INDEX(UpdateSheet!$O:$O, MATCH(1, (UpdateSheet!$G:$G=MAXIFS(UpdateSheet!$G:$G, UpdateSheet!$M:$M, K1364,UpdateSheet!$N:$N, N1364, UpdateSheet!$G:$G, "&lt;=" &amp; D1364)) * (UpdateSheet!$M:$M=K1364) *(UpdateSheet!$N:$N=N1364), 0))), ""))
)
</f>
        <v/>
      </c>
      <c r="R1364" s="81" t="s">
        <v>97</v>
      </c>
      <c r="S1364" s="63" t="str">
        <f t="shared" si="91"/>
        <v/>
      </c>
      <c r="T1364" s="87"/>
      <c r="U1364" s="84" t="s">
        <v>97</v>
      </c>
      <c r="V1364" s="84" t="s">
        <v>97</v>
      </c>
      <c r="W1364" s="85" t="b">
        <f t="shared" si="1"/>
        <v>0</v>
      </c>
      <c r="X1364" s="63"/>
      <c r="Y1364" s="63"/>
      <c r="Z1364" s="63"/>
    </row>
    <row r="1365">
      <c r="A1365" s="75"/>
      <c r="B1365" s="94"/>
      <c r="C1365" s="75"/>
      <c r="D1365" s="76"/>
      <c r="E1365" s="75" t="s">
        <v>97</v>
      </c>
      <c r="F1365" s="75" t="s">
        <v>97</v>
      </c>
      <c r="G1365" s="77"/>
      <c r="H1365" s="77"/>
      <c r="I1365" s="80"/>
      <c r="J1365" s="77" t="s">
        <v>97</v>
      </c>
      <c r="K1365" s="79" t="s">
        <v>97</v>
      </c>
      <c r="L1365" s="79"/>
      <c r="M1365" s="80"/>
      <c r="N1365" s="79" t="s">
        <v>97</v>
      </c>
      <c r="O1365" s="81" t="str">
        <f t="array" ref="O1365">IF(A1365="", "", (IFNA(IF(A1365="", "", INDEX(UpdateSheet!$L:$L, MATCH(1, (UpdateSheet!$G:$G=MAXIFS(UpdateSheet!$G:$G, UpdateSheet!$H:$H, G1365, UpdateSheet!$G:$G, "&lt;=" &amp; D1365)) * (UpdateSheet!$H:$H=G1365), 0))), "") * J1365) +
(IFNA(IF(A1365="", "", INDEX(UpdateSheet!$P:$P, MATCH(1, (UpdateSheet!$G:$G=MAXIFS(UpdateSheet!$G:$G, UpdateSheet!$M:$M, K1365, UpdateSheet!$G:$G, "&lt;=" &amp; D1365)) * (UpdateSheet!$M:$M=K1365), 0))), "") * N1365)
)
</f>
        <v/>
      </c>
      <c r="P1365" s="86"/>
      <c r="Q1365" s="82" t="str">
        <f t="array" ref="Q1365">IF(A1365="", "", (IFNA(IF(A1365="", "", INDEX(UpdateSheet!$K:$K, MATCH(1, (UpdateSheet!$G:$G=MAXIFS(UpdateSheet!$G:$G, UpdateSheet!$H:$H, G1365, UpdateSheet!$I:$I, J1365, UpdateSheet!$G:$G, "&lt;=" &amp; D1365)) * (UpdateSheet!$H:$H=G1365) *(UpdateSheet!$I:$I=J1365), 0))), "")) +
(IFNA(IF(A1365="", "", INDEX(UpdateSheet!$O:$O, MATCH(1, (UpdateSheet!$G:$G=MAXIFS(UpdateSheet!$G:$G, UpdateSheet!$M:$M, K1365,UpdateSheet!$N:$N, N1365, UpdateSheet!$G:$G, "&lt;=" &amp; D1365)) * (UpdateSheet!$M:$M=K1365) *(UpdateSheet!$N:$N=N1365), 0))), ""))
)
</f>
        <v/>
      </c>
      <c r="R1365" s="81" t="s">
        <v>97</v>
      </c>
      <c r="S1365" s="63" t="str">
        <f t="shared" si="91"/>
        <v/>
      </c>
      <c r="T1365" s="87"/>
      <c r="U1365" s="84" t="s">
        <v>97</v>
      </c>
      <c r="V1365" s="84" t="s">
        <v>97</v>
      </c>
      <c r="W1365" s="85" t="b">
        <f t="shared" si="1"/>
        <v>0</v>
      </c>
      <c r="X1365" s="63"/>
      <c r="Y1365" s="63"/>
      <c r="Z1365" s="63"/>
    </row>
    <row r="1366">
      <c r="A1366" s="75"/>
      <c r="B1366" s="94"/>
      <c r="C1366" s="75"/>
      <c r="D1366" s="76"/>
      <c r="E1366" s="75" t="s">
        <v>97</v>
      </c>
      <c r="F1366" s="75" t="s">
        <v>97</v>
      </c>
      <c r="G1366" s="77"/>
      <c r="H1366" s="77"/>
      <c r="I1366" s="80"/>
      <c r="J1366" s="77" t="s">
        <v>97</v>
      </c>
      <c r="K1366" s="79" t="s">
        <v>97</v>
      </c>
      <c r="L1366" s="79"/>
      <c r="M1366" s="80"/>
      <c r="N1366" s="79" t="s">
        <v>97</v>
      </c>
      <c r="O1366" s="81" t="str">
        <f t="array" ref="O1366">IF(A1366="", "", (IFNA(IF(A1366="", "", INDEX(UpdateSheet!$L:$L, MATCH(1, (UpdateSheet!$G:$G=MAXIFS(UpdateSheet!$G:$G, UpdateSheet!$H:$H, G1366, UpdateSheet!$G:$G, "&lt;=" &amp; D1366)) * (UpdateSheet!$H:$H=G1366), 0))), "") * J1366) +
(IFNA(IF(A1366="", "", INDEX(UpdateSheet!$P:$P, MATCH(1, (UpdateSheet!$G:$G=MAXIFS(UpdateSheet!$G:$G, UpdateSheet!$M:$M, K1366, UpdateSheet!$G:$G, "&lt;=" &amp; D1366)) * (UpdateSheet!$M:$M=K1366), 0))), "") * N1366)
)
</f>
        <v/>
      </c>
      <c r="P1366" s="86"/>
      <c r="Q1366" s="82" t="str">
        <f t="array" ref="Q1366">IF(A1366="", "", (IFNA(IF(A1366="", "", INDEX(UpdateSheet!$K:$K, MATCH(1, (UpdateSheet!$G:$G=MAXIFS(UpdateSheet!$G:$G, UpdateSheet!$H:$H, G1366, UpdateSheet!$I:$I, J1366, UpdateSheet!$G:$G, "&lt;=" &amp; D1366)) * (UpdateSheet!$H:$H=G1366) *(UpdateSheet!$I:$I=J1366), 0))), "")) +
(IFNA(IF(A1366="", "", INDEX(UpdateSheet!$O:$O, MATCH(1, (UpdateSheet!$G:$G=MAXIFS(UpdateSheet!$G:$G, UpdateSheet!$M:$M, K1366,UpdateSheet!$N:$N, N1366, UpdateSheet!$G:$G, "&lt;=" &amp; D1366)) * (UpdateSheet!$M:$M=K1366) *(UpdateSheet!$N:$N=N1366), 0))), ""))
)
</f>
        <v/>
      </c>
      <c r="R1366" s="81" t="s">
        <v>97</v>
      </c>
      <c r="S1366" s="63" t="str">
        <f t="shared" si="91"/>
        <v/>
      </c>
      <c r="T1366" s="87"/>
      <c r="U1366" s="84" t="s">
        <v>97</v>
      </c>
      <c r="V1366" s="84" t="s">
        <v>97</v>
      </c>
      <c r="W1366" s="85" t="b">
        <f t="shared" si="1"/>
        <v>0</v>
      </c>
      <c r="X1366" s="63"/>
      <c r="Y1366" s="63"/>
      <c r="Z1366" s="63"/>
    </row>
    <row r="1367">
      <c r="A1367" s="75"/>
      <c r="B1367" s="94"/>
      <c r="C1367" s="75"/>
      <c r="D1367" s="76"/>
      <c r="E1367" s="75" t="s">
        <v>97</v>
      </c>
      <c r="F1367" s="75" t="s">
        <v>97</v>
      </c>
      <c r="G1367" s="77"/>
      <c r="H1367" s="77"/>
      <c r="I1367" s="80"/>
      <c r="J1367" s="77" t="s">
        <v>97</v>
      </c>
      <c r="K1367" s="79" t="s">
        <v>97</v>
      </c>
      <c r="L1367" s="79"/>
      <c r="M1367" s="80"/>
      <c r="N1367" s="79" t="s">
        <v>97</v>
      </c>
      <c r="O1367" s="81" t="str">
        <f t="array" ref="O1367">IF(A1367="", "", (IFNA(IF(A1367="", "", INDEX(UpdateSheet!$L:$L, MATCH(1, (UpdateSheet!$G:$G=MAXIFS(UpdateSheet!$G:$G, UpdateSheet!$H:$H, G1367, UpdateSheet!$G:$G, "&lt;=" &amp; D1367)) * (UpdateSheet!$H:$H=G1367), 0))), "") * J1367) +
(IFNA(IF(A1367="", "", INDEX(UpdateSheet!$P:$P, MATCH(1, (UpdateSheet!$G:$G=MAXIFS(UpdateSheet!$G:$G, UpdateSheet!$M:$M, K1367, UpdateSheet!$G:$G, "&lt;=" &amp; D1367)) * (UpdateSheet!$M:$M=K1367), 0))), "") * N1367)
)
</f>
        <v/>
      </c>
      <c r="P1367" s="86"/>
      <c r="Q1367" s="82" t="str">
        <f t="array" ref="Q1367">IF(A1367="", "", (IFNA(IF(A1367="", "", INDEX(UpdateSheet!$K:$K, MATCH(1, (UpdateSheet!$G:$G=MAXIFS(UpdateSheet!$G:$G, UpdateSheet!$H:$H, G1367, UpdateSheet!$I:$I, J1367, UpdateSheet!$G:$G, "&lt;=" &amp; D1367)) * (UpdateSheet!$H:$H=G1367) *(UpdateSheet!$I:$I=J1367), 0))), "")) +
(IFNA(IF(A1367="", "", INDEX(UpdateSheet!$O:$O, MATCH(1, (UpdateSheet!$G:$G=MAXIFS(UpdateSheet!$G:$G, UpdateSheet!$M:$M, K1367,UpdateSheet!$N:$N, N1367, UpdateSheet!$G:$G, "&lt;=" &amp; D1367)) * (UpdateSheet!$M:$M=K1367) *(UpdateSheet!$N:$N=N1367), 0))), ""))
)
</f>
        <v/>
      </c>
      <c r="R1367" s="81" t="s">
        <v>97</v>
      </c>
      <c r="S1367" s="63" t="str">
        <f t="shared" si="91"/>
        <v/>
      </c>
      <c r="T1367" s="87"/>
      <c r="U1367" s="84" t="s">
        <v>97</v>
      </c>
      <c r="V1367" s="84" t="s">
        <v>97</v>
      </c>
      <c r="W1367" s="85" t="b">
        <f t="shared" si="1"/>
        <v>0</v>
      </c>
      <c r="X1367" s="63"/>
      <c r="Y1367" s="63"/>
      <c r="Z1367" s="63"/>
    </row>
    <row r="1368">
      <c r="A1368" s="75"/>
      <c r="B1368" s="94"/>
      <c r="C1368" s="75"/>
      <c r="D1368" s="76"/>
      <c r="E1368" s="75" t="s">
        <v>97</v>
      </c>
      <c r="F1368" s="75" t="s">
        <v>97</v>
      </c>
      <c r="G1368" s="77"/>
      <c r="H1368" s="77"/>
      <c r="I1368" s="80"/>
      <c r="J1368" s="77" t="s">
        <v>97</v>
      </c>
      <c r="K1368" s="79" t="s">
        <v>97</v>
      </c>
      <c r="L1368" s="79"/>
      <c r="M1368" s="80"/>
      <c r="N1368" s="79" t="s">
        <v>97</v>
      </c>
      <c r="O1368" s="81" t="str">
        <f t="array" ref="O1368">IF(A1368="", "", (IFNA(IF(A1368="", "", INDEX(UpdateSheet!$L:$L, MATCH(1, (UpdateSheet!$G:$G=MAXIFS(UpdateSheet!$G:$G, UpdateSheet!$H:$H, G1368, UpdateSheet!$G:$G, "&lt;=" &amp; D1368)) * (UpdateSheet!$H:$H=G1368), 0))), "") * J1368) +
(IFNA(IF(A1368="", "", INDEX(UpdateSheet!$P:$P, MATCH(1, (UpdateSheet!$G:$G=MAXIFS(UpdateSheet!$G:$G, UpdateSheet!$M:$M, K1368, UpdateSheet!$G:$G, "&lt;=" &amp; D1368)) * (UpdateSheet!$M:$M=K1368), 0))), "") * N1368)
)
</f>
        <v/>
      </c>
      <c r="P1368" s="86"/>
      <c r="Q1368" s="82" t="str">
        <f t="array" ref="Q1368">IF(A1368="", "", (IFNA(IF(A1368="", "", INDEX(UpdateSheet!$K:$K, MATCH(1, (UpdateSheet!$G:$G=MAXIFS(UpdateSheet!$G:$G, UpdateSheet!$H:$H, G1368, UpdateSheet!$I:$I, J1368, UpdateSheet!$G:$G, "&lt;=" &amp; D1368)) * (UpdateSheet!$H:$H=G1368) *(UpdateSheet!$I:$I=J1368), 0))), "")) +
(IFNA(IF(A1368="", "", INDEX(UpdateSheet!$O:$O, MATCH(1, (UpdateSheet!$G:$G=MAXIFS(UpdateSheet!$G:$G, UpdateSheet!$M:$M, K1368,UpdateSheet!$N:$N, N1368, UpdateSheet!$G:$G, "&lt;=" &amp; D1368)) * (UpdateSheet!$M:$M=K1368) *(UpdateSheet!$N:$N=N1368), 0))), ""))
)
</f>
        <v/>
      </c>
      <c r="R1368" s="81" t="s">
        <v>97</v>
      </c>
      <c r="S1368" s="63" t="str">
        <f t="shared" si="91"/>
        <v/>
      </c>
      <c r="T1368" s="87"/>
      <c r="U1368" s="84" t="s">
        <v>97</v>
      </c>
      <c r="V1368" s="84" t="s">
        <v>97</v>
      </c>
      <c r="W1368" s="85" t="b">
        <f t="shared" si="1"/>
        <v>0</v>
      </c>
      <c r="X1368" s="63"/>
      <c r="Y1368" s="63"/>
      <c r="Z1368" s="63"/>
    </row>
    <row r="1369">
      <c r="A1369" s="75"/>
      <c r="B1369" s="94"/>
      <c r="C1369" s="75"/>
      <c r="D1369" s="76"/>
      <c r="E1369" s="75" t="s">
        <v>97</v>
      </c>
      <c r="F1369" s="75" t="s">
        <v>97</v>
      </c>
      <c r="G1369" s="77"/>
      <c r="H1369" s="77"/>
      <c r="I1369" s="80"/>
      <c r="J1369" s="77" t="s">
        <v>97</v>
      </c>
      <c r="K1369" s="79" t="s">
        <v>97</v>
      </c>
      <c r="L1369" s="79"/>
      <c r="M1369" s="80"/>
      <c r="N1369" s="79" t="s">
        <v>97</v>
      </c>
      <c r="O1369" s="81" t="str">
        <f t="array" ref="O1369">IF(A1369="", "", (IFNA(IF(A1369="", "", INDEX(UpdateSheet!$L:$L, MATCH(1, (UpdateSheet!$G:$G=MAXIFS(UpdateSheet!$G:$G, UpdateSheet!$H:$H, G1369, UpdateSheet!$G:$G, "&lt;=" &amp; D1369)) * (UpdateSheet!$H:$H=G1369), 0))), "") * J1369) +
(IFNA(IF(A1369="", "", INDEX(UpdateSheet!$P:$P, MATCH(1, (UpdateSheet!$G:$G=MAXIFS(UpdateSheet!$G:$G, UpdateSheet!$M:$M, K1369, UpdateSheet!$G:$G, "&lt;=" &amp; D1369)) * (UpdateSheet!$M:$M=K1369), 0))), "") * N1369)
)
</f>
        <v/>
      </c>
      <c r="P1369" s="86"/>
      <c r="Q1369" s="82" t="str">
        <f t="array" ref="Q1369">IF(A1369="", "", (IFNA(IF(A1369="", "", INDEX(UpdateSheet!$K:$K, MATCH(1, (UpdateSheet!$G:$G=MAXIFS(UpdateSheet!$G:$G, UpdateSheet!$H:$H, G1369, UpdateSheet!$I:$I, J1369, UpdateSheet!$G:$G, "&lt;=" &amp; D1369)) * (UpdateSheet!$H:$H=G1369) *(UpdateSheet!$I:$I=J1369), 0))), "")) +
(IFNA(IF(A1369="", "", INDEX(UpdateSheet!$O:$O, MATCH(1, (UpdateSheet!$G:$G=MAXIFS(UpdateSheet!$G:$G, UpdateSheet!$M:$M, K1369,UpdateSheet!$N:$N, N1369, UpdateSheet!$G:$G, "&lt;=" &amp; D1369)) * (UpdateSheet!$M:$M=K1369) *(UpdateSheet!$N:$N=N1369), 0))), ""))
)
</f>
        <v/>
      </c>
      <c r="R1369" s="81" t="s">
        <v>97</v>
      </c>
      <c r="S1369" s="63" t="str">
        <f t="shared" si="91"/>
        <v/>
      </c>
      <c r="T1369" s="87"/>
      <c r="U1369" s="84" t="s">
        <v>97</v>
      </c>
      <c r="V1369" s="84" t="s">
        <v>97</v>
      </c>
      <c r="W1369" s="85" t="b">
        <f t="shared" si="1"/>
        <v>0</v>
      </c>
      <c r="X1369" s="63"/>
      <c r="Y1369" s="63"/>
      <c r="Z1369" s="63"/>
    </row>
    <row r="1370">
      <c r="A1370" s="75"/>
      <c r="B1370" s="94"/>
      <c r="C1370" s="75"/>
      <c r="D1370" s="76"/>
      <c r="E1370" s="75" t="s">
        <v>97</v>
      </c>
      <c r="F1370" s="75" t="s">
        <v>97</v>
      </c>
      <c r="G1370" s="77"/>
      <c r="H1370" s="77"/>
      <c r="I1370" s="80"/>
      <c r="J1370" s="77" t="s">
        <v>97</v>
      </c>
      <c r="K1370" s="79" t="s">
        <v>97</v>
      </c>
      <c r="L1370" s="79"/>
      <c r="M1370" s="80"/>
      <c r="N1370" s="79" t="s">
        <v>97</v>
      </c>
      <c r="O1370" s="81" t="str">
        <f t="array" ref="O1370">IF(A1370="", "", (IFNA(IF(A1370="", "", INDEX(UpdateSheet!$L:$L, MATCH(1, (UpdateSheet!$G:$G=MAXIFS(UpdateSheet!$G:$G, UpdateSheet!$H:$H, G1370, UpdateSheet!$G:$G, "&lt;=" &amp; D1370)) * (UpdateSheet!$H:$H=G1370), 0))), "") * J1370) +
(IFNA(IF(A1370="", "", INDEX(UpdateSheet!$P:$P, MATCH(1, (UpdateSheet!$G:$G=MAXIFS(UpdateSheet!$G:$G, UpdateSheet!$M:$M, K1370, UpdateSheet!$G:$G, "&lt;=" &amp; D1370)) * (UpdateSheet!$M:$M=K1370), 0))), "") * N1370)
)
</f>
        <v/>
      </c>
      <c r="P1370" s="86"/>
      <c r="Q1370" s="82" t="str">
        <f t="array" ref="Q1370">IF(A1370="", "", (IFNA(IF(A1370="", "", INDEX(UpdateSheet!$K:$K, MATCH(1, (UpdateSheet!$G:$G=MAXIFS(UpdateSheet!$G:$G, UpdateSheet!$H:$H, G1370, UpdateSheet!$I:$I, J1370, UpdateSheet!$G:$G, "&lt;=" &amp; D1370)) * (UpdateSheet!$H:$H=G1370) *(UpdateSheet!$I:$I=J1370), 0))), "")) +
(IFNA(IF(A1370="", "", INDEX(UpdateSheet!$O:$O, MATCH(1, (UpdateSheet!$G:$G=MAXIFS(UpdateSheet!$G:$G, UpdateSheet!$M:$M, K1370,UpdateSheet!$N:$N, N1370, UpdateSheet!$G:$G, "&lt;=" &amp; D1370)) * (UpdateSheet!$M:$M=K1370) *(UpdateSheet!$N:$N=N1370), 0))), ""))
)
</f>
        <v/>
      </c>
      <c r="R1370" s="81" t="s">
        <v>97</v>
      </c>
      <c r="S1370" s="63" t="str">
        <f t="shared" si="91"/>
        <v/>
      </c>
      <c r="T1370" s="87"/>
      <c r="U1370" s="84" t="s">
        <v>97</v>
      </c>
      <c r="V1370" s="84" t="s">
        <v>97</v>
      </c>
      <c r="W1370" s="85" t="b">
        <f t="shared" si="1"/>
        <v>0</v>
      </c>
      <c r="X1370" s="63"/>
      <c r="Y1370" s="63"/>
      <c r="Z1370" s="63"/>
    </row>
    <row r="1371">
      <c r="A1371" s="75"/>
      <c r="B1371" s="94"/>
      <c r="C1371" s="75"/>
      <c r="D1371" s="76"/>
      <c r="E1371" s="75" t="s">
        <v>97</v>
      </c>
      <c r="F1371" s="75" t="s">
        <v>97</v>
      </c>
      <c r="G1371" s="77"/>
      <c r="H1371" s="77"/>
      <c r="I1371" s="80"/>
      <c r="J1371" s="77" t="s">
        <v>97</v>
      </c>
      <c r="K1371" s="79" t="s">
        <v>97</v>
      </c>
      <c r="L1371" s="79"/>
      <c r="M1371" s="80"/>
      <c r="N1371" s="79" t="s">
        <v>97</v>
      </c>
      <c r="O1371" s="81" t="str">
        <f t="array" ref="O1371">IF(A1371="", "", (IFNA(IF(A1371="", "", INDEX(UpdateSheet!$L:$L, MATCH(1, (UpdateSheet!$G:$G=MAXIFS(UpdateSheet!$G:$G, UpdateSheet!$H:$H, G1371, UpdateSheet!$G:$G, "&lt;=" &amp; D1371)) * (UpdateSheet!$H:$H=G1371), 0))), "") * J1371) +
(IFNA(IF(A1371="", "", INDEX(UpdateSheet!$P:$P, MATCH(1, (UpdateSheet!$G:$G=MAXIFS(UpdateSheet!$G:$G, UpdateSheet!$M:$M, K1371, UpdateSheet!$G:$G, "&lt;=" &amp; D1371)) * (UpdateSheet!$M:$M=K1371), 0))), "") * N1371)
)
</f>
        <v/>
      </c>
      <c r="P1371" s="86"/>
      <c r="Q1371" s="82" t="str">
        <f t="array" ref="Q1371">IF(A1371="", "", (IFNA(IF(A1371="", "", INDEX(UpdateSheet!$K:$K, MATCH(1, (UpdateSheet!$G:$G=MAXIFS(UpdateSheet!$G:$G, UpdateSheet!$H:$H, G1371, UpdateSheet!$I:$I, J1371, UpdateSheet!$G:$G, "&lt;=" &amp; D1371)) * (UpdateSheet!$H:$H=G1371) *(UpdateSheet!$I:$I=J1371), 0))), "")) +
(IFNA(IF(A1371="", "", INDEX(UpdateSheet!$O:$O, MATCH(1, (UpdateSheet!$G:$G=MAXIFS(UpdateSheet!$G:$G, UpdateSheet!$M:$M, K1371,UpdateSheet!$N:$N, N1371, UpdateSheet!$G:$G, "&lt;=" &amp; D1371)) * (UpdateSheet!$M:$M=K1371) *(UpdateSheet!$N:$N=N1371), 0))), ""))
)
</f>
        <v/>
      </c>
      <c r="R1371" s="81" t="s">
        <v>97</v>
      </c>
      <c r="S1371" s="63" t="str">
        <f t="shared" si="91"/>
        <v/>
      </c>
      <c r="T1371" s="87"/>
      <c r="U1371" s="84" t="s">
        <v>97</v>
      </c>
      <c r="V1371" s="84" t="s">
        <v>97</v>
      </c>
      <c r="W1371" s="85" t="b">
        <f t="shared" si="1"/>
        <v>0</v>
      </c>
      <c r="X1371" s="63"/>
      <c r="Y1371" s="63"/>
      <c r="Z1371" s="63"/>
    </row>
    <row r="1372">
      <c r="A1372" s="75"/>
      <c r="B1372" s="94"/>
      <c r="C1372" s="75"/>
      <c r="D1372" s="76"/>
      <c r="E1372" s="75" t="s">
        <v>97</v>
      </c>
      <c r="F1372" s="75" t="s">
        <v>97</v>
      </c>
      <c r="G1372" s="77"/>
      <c r="H1372" s="77"/>
      <c r="I1372" s="80"/>
      <c r="J1372" s="77" t="s">
        <v>97</v>
      </c>
      <c r="K1372" s="79" t="s">
        <v>97</v>
      </c>
      <c r="L1372" s="79"/>
      <c r="M1372" s="80"/>
      <c r="N1372" s="79" t="s">
        <v>97</v>
      </c>
      <c r="O1372" s="81" t="str">
        <f t="array" ref="O1372">IF(A1372="", "", (IFNA(IF(A1372="", "", INDEX(UpdateSheet!$L:$L, MATCH(1, (UpdateSheet!$G:$G=MAXIFS(UpdateSheet!$G:$G, UpdateSheet!$H:$H, G1372, UpdateSheet!$G:$G, "&lt;=" &amp; D1372)) * (UpdateSheet!$H:$H=G1372), 0))), "") * J1372) +
(IFNA(IF(A1372="", "", INDEX(UpdateSheet!$P:$P, MATCH(1, (UpdateSheet!$G:$G=MAXIFS(UpdateSheet!$G:$G, UpdateSheet!$M:$M, K1372, UpdateSheet!$G:$G, "&lt;=" &amp; D1372)) * (UpdateSheet!$M:$M=K1372), 0))), "") * N1372)
)
</f>
        <v/>
      </c>
      <c r="P1372" s="86"/>
      <c r="Q1372" s="82" t="str">
        <f t="array" ref="Q1372">IF(A1372="", "", (IFNA(IF(A1372="", "", INDEX(UpdateSheet!$K:$K, MATCH(1, (UpdateSheet!$G:$G=MAXIFS(UpdateSheet!$G:$G, UpdateSheet!$H:$H, G1372, UpdateSheet!$I:$I, J1372, UpdateSheet!$G:$G, "&lt;=" &amp; D1372)) * (UpdateSheet!$H:$H=G1372) *(UpdateSheet!$I:$I=J1372), 0))), "")) +
(IFNA(IF(A1372="", "", INDEX(UpdateSheet!$O:$O, MATCH(1, (UpdateSheet!$G:$G=MAXIFS(UpdateSheet!$G:$G, UpdateSheet!$M:$M, K1372,UpdateSheet!$N:$N, N1372, UpdateSheet!$G:$G, "&lt;=" &amp; D1372)) * (UpdateSheet!$M:$M=K1372) *(UpdateSheet!$N:$N=N1372), 0))), ""))
)
</f>
        <v/>
      </c>
      <c r="R1372" s="81" t="s">
        <v>97</v>
      </c>
      <c r="S1372" s="63" t="str">
        <f t="shared" si="91"/>
        <v/>
      </c>
      <c r="T1372" s="87"/>
      <c r="U1372" s="84" t="s">
        <v>97</v>
      </c>
      <c r="V1372" s="84" t="s">
        <v>97</v>
      </c>
      <c r="W1372" s="85" t="b">
        <f t="shared" si="1"/>
        <v>0</v>
      </c>
      <c r="X1372" s="63"/>
      <c r="Y1372" s="63"/>
      <c r="Z1372" s="63"/>
    </row>
    <row r="1373">
      <c r="A1373" s="75"/>
      <c r="B1373" s="94"/>
      <c r="C1373" s="75"/>
      <c r="D1373" s="76"/>
      <c r="E1373" s="75" t="s">
        <v>97</v>
      </c>
      <c r="F1373" s="75" t="s">
        <v>97</v>
      </c>
      <c r="G1373" s="77"/>
      <c r="H1373" s="77"/>
      <c r="I1373" s="80"/>
      <c r="J1373" s="77" t="s">
        <v>97</v>
      </c>
      <c r="K1373" s="79" t="s">
        <v>97</v>
      </c>
      <c r="L1373" s="79"/>
      <c r="M1373" s="80"/>
      <c r="N1373" s="79" t="s">
        <v>97</v>
      </c>
      <c r="O1373" s="81" t="str">
        <f t="array" ref="O1373">IF(A1373="", "", (IFNA(IF(A1373="", "", INDEX(UpdateSheet!$L:$L, MATCH(1, (UpdateSheet!$G:$G=MAXIFS(UpdateSheet!$G:$G, UpdateSheet!$H:$H, G1373, UpdateSheet!$G:$G, "&lt;=" &amp; D1373)) * (UpdateSheet!$H:$H=G1373), 0))), "") * J1373) +
(IFNA(IF(A1373="", "", INDEX(UpdateSheet!$P:$P, MATCH(1, (UpdateSheet!$G:$G=MAXIFS(UpdateSheet!$G:$G, UpdateSheet!$M:$M, K1373, UpdateSheet!$G:$G, "&lt;=" &amp; D1373)) * (UpdateSheet!$M:$M=K1373), 0))), "") * N1373)
)
</f>
        <v/>
      </c>
      <c r="P1373" s="86"/>
      <c r="Q1373" s="82" t="str">
        <f t="array" ref="Q1373">IF(A1373="", "", (IFNA(IF(A1373="", "", INDEX(UpdateSheet!$K:$K, MATCH(1, (UpdateSheet!$G:$G=MAXIFS(UpdateSheet!$G:$G, UpdateSheet!$H:$H, G1373, UpdateSheet!$I:$I, J1373, UpdateSheet!$G:$G, "&lt;=" &amp; D1373)) * (UpdateSheet!$H:$H=G1373) *(UpdateSheet!$I:$I=J1373), 0))), "")) +
(IFNA(IF(A1373="", "", INDEX(UpdateSheet!$O:$O, MATCH(1, (UpdateSheet!$G:$G=MAXIFS(UpdateSheet!$G:$G, UpdateSheet!$M:$M, K1373,UpdateSheet!$N:$N, N1373, UpdateSheet!$G:$G, "&lt;=" &amp; D1373)) * (UpdateSheet!$M:$M=K1373) *(UpdateSheet!$N:$N=N1373), 0))), ""))
)
</f>
        <v/>
      </c>
      <c r="R1373" s="81" t="s">
        <v>97</v>
      </c>
      <c r="S1373" s="63" t="str">
        <f t="shared" si="91"/>
        <v/>
      </c>
      <c r="T1373" s="87"/>
      <c r="U1373" s="84" t="s">
        <v>97</v>
      </c>
      <c r="V1373" s="84" t="s">
        <v>97</v>
      </c>
      <c r="W1373" s="85" t="b">
        <f t="shared" si="1"/>
        <v>0</v>
      </c>
      <c r="X1373" s="63"/>
      <c r="Y1373" s="63"/>
      <c r="Z1373" s="63"/>
    </row>
    <row r="1374">
      <c r="A1374" s="75"/>
      <c r="B1374" s="94"/>
      <c r="C1374" s="75"/>
      <c r="D1374" s="76"/>
      <c r="E1374" s="75" t="s">
        <v>97</v>
      </c>
      <c r="F1374" s="75" t="s">
        <v>97</v>
      </c>
      <c r="G1374" s="77"/>
      <c r="H1374" s="77"/>
      <c r="I1374" s="80"/>
      <c r="J1374" s="77" t="s">
        <v>97</v>
      </c>
      <c r="K1374" s="79" t="s">
        <v>97</v>
      </c>
      <c r="L1374" s="79"/>
      <c r="M1374" s="80"/>
      <c r="N1374" s="79" t="s">
        <v>97</v>
      </c>
      <c r="O1374" s="81" t="str">
        <f t="array" ref="O1374">IF(A1374="", "", (IFNA(IF(A1374="", "", INDEX(UpdateSheet!$L:$L, MATCH(1, (UpdateSheet!$G:$G=MAXIFS(UpdateSheet!$G:$G, UpdateSheet!$H:$H, G1374, UpdateSheet!$G:$G, "&lt;=" &amp; D1374)) * (UpdateSheet!$H:$H=G1374), 0))), "") * J1374) +
(IFNA(IF(A1374="", "", INDEX(UpdateSheet!$P:$P, MATCH(1, (UpdateSheet!$G:$G=MAXIFS(UpdateSheet!$G:$G, UpdateSheet!$M:$M, K1374, UpdateSheet!$G:$G, "&lt;=" &amp; D1374)) * (UpdateSheet!$M:$M=K1374), 0))), "") * N1374)
)
</f>
        <v/>
      </c>
      <c r="P1374" s="86"/>
      <c r="Q1374" s="82" t="str">
        <f t="array" ref="Q1374">IF(A1374="", "", (IFNA(IF(A1374="", "", INDEX(UpdateSheet!$K:$K, MATCH(1, (UpdateSheet!$G:$G=MAXIFS(UpdateSheet!$G:$G, UpdateSheet!$H:$H, G1374, UpdateSheet!$I:$I, J1374, UpdateSheet!$G:$G, "&lt;=" &amp; D1374)) * (UpdateSheet!$H:$H=G1374) *(UpdateSheet!$I:$I=J1374), 0))), "")) +
(IFNA(IF(A1374="", "", INDEX(UpdateSheet!$O:$O, MATCH(1, (UpdateSheet!$G:$G=MAXIFS(UpdateSheet!$G:$G, UpdateSheet!$M:$M, K1374,UpdateSheet!$N:$N, N1374, UpdateSheet!$G:$G, "&lt;=" &amp; D1374)) * (UpdateSheet!$M:$M=K1374) *(UpdateSheet!$N:$N=N1374), 0))), ""))
)
</f>
        <v/>
      </c>
      <c r="R1374" s="81" t="s">
        <v>97</v>
      </c>
      <c r="S1374" s="63" t="str">
        <f t="shared" si="91"/>
        <v/>
      </c>
      <c r="T1374" s="87"/>
      <c r="U1374" s="84" t="s">
        <v>97</v>
      </c>
      <c r="V1374" s="84" t="s">
        <v>97</v>
      </c>
      <c r="W1374" s="85" t="b">
        <f t="shared" si="1"/>
        <v>0</v>
      </c>
      <c r="X1374" s="63"/>
      <c r="Y1374" s="63"/>
      <c r="Z1374" s="63"/>
    </row>
    <row r="1375">
      <c r="A1375" s="75"/>
      <c r="B1375" s="94"/>
      <c r="C1375" s="75"/>
      <c r="D1375" s="76"/>
      <c r="E1375" s="75" t="s">
        <v>97</v>
      </c>
      <c r="F1375" s="75" t="s">
        <v>97</v>
      </c>
      <c r="G1375" s="77"/>
      <c r="H1375" s="77"/>
      <c r="I1375" s="80"/>
      <c r="J1375" s="77" t="s">
        <v>97</v>
      </c>
      <c r="K1375" s="79" t="s">
        <v>97</v>
      </c>
      <c r="L1375" s="79"/>
      <c r="M1375" s="80"/>
      <c r="N1375" s="79" t="s">
        <v>97</v>
      </c>
      <c r="O1375" s="81" t="str">
        <f t="array" ref="O1375">IF(A1375="", "", (IFNA(IF(A1375="", "", INDEX(UpdateSheet!$L:$L, MATCH(1, (UpdateSheet!$G:$G=MAXIFS(UpdateSheet!$G:$G, UpdateSheet!$H:$H, G1375, UpdateSheet!$G:$G, "&lt;=" &amp; D1375)) * (UpdateSheet!$H:$H=G1375), 0))), "") * J1375) +
(IFNA(IF(A1375="", "", INDEX(UpdateSheet!$P:$P, MATCH(1, (UpdateSheet!$G:$G=MAXIFS(UpdateSheet!$G:$G, UpdateSheet!$M:$M, K1375, UpdateSheet!$G:$G, "&lt;=" &amp; D1375)) * (UpdateSheet!$M:$M=K1375), 0))), "") * N1375)
)
</f>
        <v/>
      </c>
      <c r="P1375" s="86"/>
      <c r="Q1375" s="82" t="str">
        <f t="array" ref="Q1375">IF(A1375="", "", (IFNA(IF(A1375="", "", INDEX(UpdateSheet!$K:$K, MATCH(1, (UpdateSheet!$G:$G=MAXIFS(UpdateSheet!$G:$G, UpdateSheet!$H:$H, G1375, UpdateSheet!$I:$I, J1375, UpdateSheet!$G:$G, "&lt;=" &amp; D1375)) * (UpdateSheet!$H:$H=G1375) *(UpdateSheet!$I:$I=J1375), 0))), "")) +
(IFNA(IF(A1375="", "", INDEX(UpdateSheet!$O:$O, MATCH(1, (UpdateSheet!$G:$G=MAXIFS(UpdateSheet!$G:$G, UpdateSheet!$M:$M, K1375,UpdateSheet!$N:$N, N1375, UpdateSheet!$G:$G, "&lt;=" &amp; D1375)) * (UpdateSheet!$M:$M=K1375) *(UpdateSheet!$N:$N=N1375), 0))), ""))
)
</f>
        <v/>
      </c>
      <c r="R1375" s="81" t="s">
        <v>97</v>
      </c>
      <c r="S1375" s="63" t="str">
        <f t="shared" si="91"/>
        <v/>
      </c>
      <c r="T1375" s="87"/>
      <c r="U1375" s="84" t="s">
        <v>97</v>
      </c>
      <c r="V1375" s="84" t="s">
        <v>97</v>
      </c>
      <c r="W1375" s="85" t="b">
        <f t="shared" si="1"/>
        <v>0</v>
      </c>
      <c r="X1375" s="63"/>
      <c r="Y1375" s="63"/>
      <c r="Z1375" s="63"/>
    </row>
    <row r="1376">
      <c r="A1376" s="75"/>
      <c r="B1376" s="94"/>
      <c r="C1376" s="75"/>
      <c r="D1376" s="76"/>
      <c r="E1376" s="75" t="s">
        <v>97</v>
      </c>
      <c r="F1376" s="75" t="s">
        <v>97</v>
      </c>
      <c r="G1376" s="77"/>
      <c r="H1376" s="77"/>
      <c r="I1376" s="80"/>
      <c r="J1376" s="77" t="s">
        <v>97</v>
      </c>
      <c r="K1376" s="79" t="s">
        <v>97</v>
      </c>
      <c r="L1376" s="79"/>
      <c r="M1376" s="80"/>
      <c r="N1376" s="79" t="s">
        <v>97</v>
      </c>
      <c r="O1376" s="81" t="str">
        <f t="array" ref="O1376">IF(A1376="", "", (IFNA(IF(A1376="", "", INDEX(UpdateSheet!$L:$L, MATCH(1, (UpdateSheet!$G:$G=MAXIFS(UpdateSheet!$G:$G, UpdateSheet!$H:$H, G1376, UpdateSheet!$G:$G, "&lt;=" &amp; D1376)) * (UpdateSheet!$H:$H=G1376), 0))), "") * J1376) +
(IFNA(IF(A1376="", "", INDEX(UpdateSheet!$P:$P, MATCH(1, (UpdateSheet!$G:$G=MAXIFS(UpdateSheet!$G:$G, UpdateSheet!$M:$M, K1376, UpdateSheet!$G:$G, "&lt;=" &amp; D1376)) * (UpdateSheet!$M:$M=K1376), 0))), "") * N1376)
)
</f>
        <v/>
      </c>
      <c r="P1376" s="86"/>
      <c r="Q1376" s="82" t="str">
        <f t="array" ref="Q1376">IF(A1376="", "", (IFNA(IF(A1376="", "", INDEX(UpdateSheet!$K:$K, MATCH(1, (UpdateSheet!$G:$G=MAXIFS(UpdateSheet!$G:$G, UpdateSheet!$H:$H, G1376, UpdateSheet!$I:$I, J1376, UpdateSheet!$G:$G, "&lt;=" &amp; D1376)) * (UpdateSheet!$H:$H=G1376) *(UpdateSheet!$I:$I=J1376), 0))), "")) +
(IFNA(IF(A1376="", "", INDEX(UpdateSheet!$O:$O, MATCH(1, (UpdateSheet!$G:$G=MAXIFS(UpdateSheet!$G:$G, UpdateSheet!$M:$M, K1376,UpdateSheet!$N:$N, N1376, UpdateSheet!$G:$G, "&lt;=" &amp; D1376)) * (UpdateSheet!$M:$M=K1376) *(UpdateSheet!$N:$N=N1376), 0))), ""))
)
</f>
        <v/>
      </c>
      <c r="R1376" s="81" t="s">
        <v>97</v>
      </c>
      <c r="S1376" s="63" t="str">
        <f t="shared" si="91"/>
        <v/>
      </c>
      <c r="T1376" s="87"/>
      <c r="U1376" s="84" t="s">
        <v>97</v>
      </c>
      <c r="V1376" s="84" t="s">
        <v>97</v>
      </c>
      <c r="W1376" s="85" t="b">
        <f t="shared" si="1"/>
        <v>0</v>
      </c>
      <c r="X1376" s="63"/>
      <c r="Y1376" s="63"/>
      <c r="Z1376" s="63"/>
    </row>
    <row r="1377">
      <c r="A1377" s="75"/>
      <c r="B1377" s="94"/>
      <c r="C1377" s="75"/>
      <c r="D1377" s="76"/>
      <c r="E1377" s="75" t="s">
        <v>97</v>
      </c>
      <c r="F1377" s="75" t="s">
        <v>97</v>
      </c>
      <c r="G1377" s="77"/>
      <c r="H1377" s="77"/>
      <c r="I1377" s="80"/>
      <c r="J1377" s="77" t="s">
        <v>97</v>
      </c>
      <c r="K1377" s="79" t="s">
        <v>97</v>
      </c>
      <c r="L1377" s="79"/>
      <c r="M1377" s="80"/>
      <c r="N1377" s="79" t="s">
        <v>97</v>
      </c>
      <c r="O1377" s="81" t="str">
        <f t="array" ref="O1377">IF(A1377="", "", (IFNA(IF(A1377="", "", INDEX(UpdateSheet!$L:$L, MATCH(1, (UpdateSheet!$G:$G=MAXIFS(UpdateSheet!$G:$G, UpdateSheet!$H:$H, G1377, UpdateSheet!$G:$G, "&lt;=" &amp; D1377)) * (UpdateSheet!$H:$H=G1377), 0))), "") * J1377) +
(IFNA(IF(A1377="", "", INDEX(UpdateSheet!$P:$P, MATCH(1, (UpdateSheet!$G:$G=MAXIFS(UpdateSheet!$G:$G, UpdateSheet!$M:$M, K1377, UpdateSheet!$G:$G, "&lt;=" &amp; D1377)) * (UpdateSheet!$M:$M=K1377), 0))), "") * N1377)
)
</f>
        <v/>
      </c>
      <c r="P1377" s="86"/>
      <c r="Q1377" s="82" t="str">
        <f t="array" ref="Q1377">IF(A1377="", "", (IFNA(IF(A1377="", "", INDEX(UpdateSheet!$K:$K, MATCH(1, (UpdateSheet!$G:$G=MAXIFS(UpdateSheet!$G:$G, UpdateSheet!$H:$H, G1377, UpdateSheet!$I:$I, J1377, UpdateSheet!$G:$G, "&lt;=" &amp; D1377)) * (UpdateSheet!$H:$H=G1377) *(UpdateSheet!$I:$I=J1377), 0))), "")) +
(IFNA(IF(A1377="", "", INDEX(UpdateSheet!$O:$O, MATCH(1, (UpdateSheet!$G:$G=MAXIFS(UpdateSheet!$G:$G, UpdateSheet!$M:$M, K1377,UpdateSheet!$N:$N, N1377, UpdateSheet!$G:$G, "&lt;=" &amp; D1377)) * (UpdateSheet!$M:$M=K1377) *(UpdateSheet!$N:$N=N1377), 0))), ""))
)
</f>
        <v/>
      </c>
      <c r="R1377" s="81" t="s">
        <v>97</v>
      </c>
      <c r="S1377" s="63" t="str">
        <f t="shared" si="91"/>
        <v/>
      </c>
      <c r="T1377" s="87"/>
      <c r="U1377" s="84" t="s">
        <v>97</v>
      </c>
      <c r="V1377" s="84" t="s">
        <v>97</v>
      </c>
      <c r="W1377" s="85" t="b">
        <f t="shared" si="1"/>
        <v>0</v>
      </c>
      <c r="X1377" s="63"/>
      <c r="Y1377" s="63"/>
      <c r="Z1377" s="63"/>
    </row>
    <row r="1378">
      <c r="A1378" s="75"/>
      <c r="B1378" s="94"/>
      <c r="C1378" s="75"/>
      <c r="D1378" s="76"/>
      <c r="E1378" s="75" t="s">
        <v>97</v>
      </c>
      <c r="F1378" s="75" t="s">
        <v>97</v>
      </c>
      <c r="G1378" s="77"/>
      <c r="H1378" s="77"/>
      <c r="I1378" s="80"/>
      <c r="J1378" s="77" t="s">
        <v>97</v>
      </c>
      <c r="K1378" s="79" t="s">
        <v>97</v>
      </c>
      <c r="L1378" s="79"/>
      <c r="M1378" s="80"/>
      <c r="N1378" s="79" t="s">
        <v>97</v>
      </c>
      <c r="O1378" s="81" t="str">
        <f t="array" ref="O1378">IF(A1378="", "", (IFNA(IF(A1378="", "", INDEX(UpdateSheet!$L:$L, MATCH(1, (UpdateSheet!$G:$G=MAXIFS(UpdateSheet!$G:$G, UpdateSheet!$H:$H, G1378, UpdateSheet!$G:$G, "&lt;=" &amp; D1378)) * (UpdateSheet!$H:$H=G1378), 0))), "") * J1378) +
(IFNA(IF(A1378="", "", INDEX(UpdateSheet!$P:$P, MATCH(1, (UpdateSheet!$G:$G=MAXIFS(UpdateSheet!$G:$G, UpdateSheet!$M:$M, K1378, UpdateSheet!$G:$G, "&lt;=" &amp; D1378)) * (UpdateSheet!$M:$M=K1378), 0))), "") * N1378)
)
</f>
        <v/>
      </c>
      <c r="P1378" s="86"/>
      <c r="Q1378" s="82" t="str">
        <f t="array" ref="Q1378">IF(A1378="", "", (IFNA(IF(A1378="", "", INDEX(UpdateSheet!$K:$K, MATCH(1, (UpdateSheet!$G:$G=MAXIFS(UpdateSheet!$G:$G, UpdateSheet!$H:$H, G1378, UpdateSheet!$I:$I, J1378, UpdateSheet!$G:$G, "&lt;=" &amp; D1378)) * (UpdateSheet!$H:$H=G1378) *(UpdateSheet!$I:$I=J1378), 0))), "")) +
(IFNA(IF(A1378="", "", INDEX(UpdateSheet!$O:$O, MATCH(1, (UpdateSheet!$G:$G=MAXIFS(UpdateSheet!$G:$G, UpdateSheet!$M:$M, K1378,UpdateSheet!$N:$N, N1378, UpdateSheet!$G:$G, "&lt;=" &amp; D1378)) * (UpdateSheet!$M:$M=K1378) *(UpdateSheet!$N:$N=N1378), 0))), ""))
)
</f>
        <v/>
      </c>
      <c r="R1378" s="81" t="s">
        <v>97</v>
      </c>
      <c r="S1378" s="63" t="str">
        <f t="shared" si="91"/>
        <v/>
      </c>
      <c r="T1378" s="87"/>
      <c r="U1378" s="84" t="s">
        <v>97</v>
      </c>
      <c r="V1378" s="84" t="s">
        <v>97</v>
      </c>
      <c r="W1378" s="85" t="b">
        <f t="shared" si="1"/>
        <v>0</v>
      </c>
      <c r="X1378" s="63"/>
      <c r="Y1378" s="63"/>
      <c r="Z1378" s="63"/>
    </row>
    <row r="1379">
      <c r="A1379" s="75"/>
      <c r="B1379" s="94"/>
      <c r="C1379" s="75"/>
      <c r="D1379" s="76"/>
      <c r="E1379" s="75" t="s">
        <v>97</v>
      </c>
      <c r="F1379" s="75" t="s">
        <v>97</v>
      </c>
      <c r="G1379" s="77"/>
      <c r="H1379" s="77"/>
      <c r="I1379" s="80"/>
      <c r="J1379" s="77" t="s">
        <v>97</v>
      </c>
      <c r="K1379" s="79" t="s">
        <v>97</v>
      </c>
      <c r="L1379" s="79"/>
      <c r="M1379" s="80"/>
      <c r="N1379" s="79" t="s">
        <v>97</v>
      </c>
      <c r="O1379" s="81" t="str">
        <f t="array" ref="O1379">IF(A1379="", "", (IFNA(IF(A1379="", "", INDEX(UpdateSheet!$L:$L, MATCH(1, (UpdateSheet!$G:$G=MAXIFS(UpdateSheet!$G:$G, UpdateSheet!$H:$H, G1379, UpdateSheet!$G:$G, "&lt;=" &amp; D1379)) * (UpdateSheet!$H:$H=G1379), 0))), "") * J1379) +
(IFNA(IF(A1379="", "", INDEX(UpdateSheet!$P:$P, MATCH(1, (UpdateSheet!$G:$G=MAXIFS(UpdateSheet!$G:$G, UpdateSheet!$M:$M, K1379, UpdateSheet!$G:$G, "&lt;=" &amp; D1379)) * (UpdateSheet!$M:$M=K1379), 0))), "") * N1379)
)
</f>
        <v/>
      </c>
      <c r="P1379" s="86"/>
      <c r="Q1379" s="82" t="str">
        <f t="array" ref="Q1379">IF(A1379="", "", (IFNA(IF(A1379="", "", INDEX(UpdateSheet!$K:$K, MATCH(1, (UpdateSheet!$G:$G=MAXIFS(UpdateSheet!$G:$G, UpdateSheet!$H:$H, G1379, UpdateSheet!$I:$I, J1379, UpdateSheet!$G:$G, "&lt;=" &amp; D1379)) * (UpdateSheet!$H:$H=G1379) *(UpdateSheet!$I:$I=J1379), 0))), "")) +
(IFNA(IF(A1379="", "", INDEX(UpdateSheet!$O:$O, MATCH(1, (UpdateSheet!$G:$G=MAXIFS(UpdateSheet!$G:$G, UpdateSheet!$M:$M, K1379,UpdateSheet!$N:$N, N1379, UpdateSheet!$G:$G, "&lt;=" &amp; D1379)) * (UpdateSheet!$M:$M=K1379) *(UpdateSheet!$N:$N=N1379), 0))), ""))
)
</f>
        <v/>
      </c>
      <c r="R1379" s="81" t="s">
        <v>97</v>
      </c>
      <c r="S1379" s="63" t="str">
        <f t="shared" si="91"/>
        <v/>
      </c>
      <c r="T1379" s="87"/>
      <c r="U1379" s="84" t="s">
        <v>97</v>
      </c>
      <c r="V1379" s="84" t="s">
        <v>97</v>
      </c>
      <c r="W1379" s="85" t="b">
        <f t="shared" si="1"/>
        <v>0</v>
      </c>
      <c r="X1379" s="63"/>
      <c r="Y1379" s="63"/>
      <c r="Z1379" s="63"/>
    </row>
    <row r="1380">
      <c r="A1380" s="75"/>
      <c r="B1380" s="94"/>
      <c r="C1380" s="75"/>
      <c r="D1380" s="76"/>
      <c r="E1380" s="75" t="s">
        <v>97</v>
      </c>
      <c r="F1380" s="75" t="s">
        <v>97</v>
      </c>
      <c r="G1380" s="77"/>
      <c r="H1380" s="77"/>
      <c r="I1380" s="80"/>
      <c r="J1380" s="77" t="s">
        <v>97</v>
      </c>
      <c r="K1380" s="79" t="s">
        <v>97</v>
      </c>
      <c r="L1380" s="79"/>
      <c r="M1380" s="80"/>
      <c r="N1380" s="79" t="s">
        <v>97</v>
      </c>
      <c r="O1380" s="81" t="str">
        <f t="array" ref="O1380">IF(A1380="", "", (IFNA(IF(A1380="", "", INDEX(UpdateSheet!$L:$L, MATCH(1, (UpdateSheet!$G:$G=MAXIFS(UpdateSheet!$G:$G, UpdateSheet!$H:$H, G1380, UpdateSheet!$G:$G, "&lt;=" &amp; D1380)) * (UpdateSheet!$H:$H=G1380), 0))), "") * J1380) +
(IFNA(IF(A1380="", "", INDEX(UpdateSheet!$P:$P, MATCH(1, (UpdateSheet!$G:$G=MAXIFS(UpdateSheet!$G:$G, UpdateSheet!$M:$M, K1380, UpdateSheet!$G:$G, "&lt;=" &amp; D1380)) * (UpdateSheet!$M:$M=K1380), 0))), "") * N1380)
)
</f>
        <v/>
      </c>
      <c r="P1380" s="86"/>
      <c r="Q1380" s="82" t="str">
        <f t="array" ref="Q1380">IF(A1380="", "", (IFNA(IF(A1380="", "", INDEX(UpdateSheet!$K:$K, MATCH(1, (UpdateSheet!$G:$G=MAXIFS(UpdateSheet!$G:$G, UpdateSheet!$H:$H, G1380, UpdateSheet!$I:$I, J1380, UpdateSheet!$G:$G, "&lt;=" &amp; D1380)) * (UpdateSheet!$H:$H=G1380) *(UpdateSheet!$I:$I=J1380), 0))), "")) +
(IFNA(IF(A1380="", "", INDEX(UpdateSheet!$O:$O, MATCH(1, (UpdateSheet!$G:$G=MAXIFS(UpdateSheet!$G:$G, UpdateSheet!$M:$M, K1380,UpdateSheet!$N:$N, N1380, UpdateSheet!$G:$G, "&lt;=" &amp; D1380)) * (UpdateSheet!$M:$M=K1380) *(UpdateSheet!$N:$N=N1380), 0))), ""))
)
</f>
        <v/>
      </c>
      <c r="R1380" s="81" t="s">
        <v>97</v>
      </c>
      <c r="S1380" s="63" t="str">
        <f t="shared" si="91"/>
        <v/>
      </c>
      <c r="T1380" s="87"/>
      <c r="U1380" s="84" t="s">
        <v>97</v>
      </c>
      <c r="V1380" s="84" t="s">
        <v>97</v>
      </c>
      <c r="W1380" s="85" t="b">
        <f t="shared" si="1"/>
        <v>0</v>
      </c>
      <c r="X1380" s="63"/>
      <c r="Y1380" s="63"/>
      <c r="Z1380" s="63"/>
    </row>
    <row r="1381">
      <c r="A1381" s="75"/>
      <c r="B1381" s="94"/>
      <c r="C1381" s="75"/>
      <c r="D1381" s="76"/>
      <c r="E1381" s="75" t="s">
        <v>97</v>
      </c>
      <c r="F1381" s="75" t="s">
        <v>97</v>
      </c>
      <c r="G1381" s="77"/>
      <c r="H1381" s="77"/>
      <c r="I1381" s="80"/>
      <c r="J1381" s="77" t="s">
        <v>97</v>
      </c>
      <c r="K1381" s="79" t="s">
        <v>97</v>
      </c>
      <c r="L1381" s="79"/>
      <c r="M1381" s="80"/>
      <c r="N1381" s="79" t="s">
        <v>97</v>
      </c>
      <c r="O1381" s="81" t="str">
        <f t="array" ref="O1381">IF(A1381="", "", (IFNA(IF(A1381="", "", INDEX(UpdateSheet!$L:$L, MATCH(1, (UpdateSheet!$G:$G=MAXIFS(UpdateSheet!$G:$G, UpdateSheet!$H:$H, G1381, UpdateSheet!$G:$G, "&lt;=" &amp; D1381)) * (UpdateSheet!$H:$H=G1381), 0))), "") * J1381) +
(IFNA(IF(A1381="", "", INDEX(UpdateSheet!$P:$P, MATCH(1, (UpdateSheet!$G:$G=MAXIFS(UpdateSheet!$G:$G, UpdateSheet!$M:$M, K1381, UpdateSheet!$G:$G, "&lt;=" &amp; D1381)) * (UpdateSheet!$M:$M=K1381), 0))), "") * N1381)
)
</f>
        <v/>
      </c>
      <c r="P1381" s="86"/>
      <c r="Q1381" s="82" t="str">
        <f t="array" ref="Q1381">IF(A1381="", "", (IFNA(IF(A1381="", "", INDEX(UpdateSheet!$K:$K, MATCH(1, (UpdateSheet!$G:$G=MAXIFS(UpdateSheet!$G:$G, UpdateSheet!$H:$H, G1381, UpdateSheet!$I:$I, J1381, UpdateSheet!$G:$G, "&lt;=" &amp; D1381)) * (UpdateSheet!$H:$H=G1381) *(UpdateSheet!$I:$I=J1381), 0))), "")) +
(IFNA(IF(A1381="", "", INDEX(UpdateSheet!$O:$O, MATCH(1, (UpdateSheet!$G:$G=MAXIFS(UpdateSheet!$G:$G, UpdateSheet!$M:$M, K1381,UpdateSheet!$N:$N, N1381, UpdateSheet!$G:$G, "&lt;=" &amp; D1381)) * (UpdateSheet!$M:$M=K1381) *(UpdateSheet!$N:$N=N1381), 0))), ""))
)
</f>
        <v/>
      </c>
      <c r="R1381" s="81" t="s">
        <v>97</v>
      </c>
      <c r="S1381" s="63" t="str">
        <f t="shared" si="91"/>
        <v/>
      </c>
      <c r="T1381" s="87"/>
      <c r="U1381" s="84" t="s">
        <v>97</v>
      </c>
      <c r="V1381" s="84" t="s">
        <v>97</v>
      </c>
      <c r="W1381" s="85" t="b">
        <f t="shared" si="1"/>
        <v>0</v>
      </c>
      <c r="X1381" s="63"/>
      <c r="Y1381" s="63"/>
      <c r="Z1381" s="63"/>
    </row>
    <row r="1382">
      <c r="A1382" s="75"/>
      <c r="B1382" s="94"/>
      <c r="C1382" s="75"/>
      <c r="D1382" s="76"/>
      <c r="E1382" s="75" t="s">
        <v>97</v>
      </c>
      <c r="F1382" s="75" t="s">
        <v>97</v>
      </c>
      <c r="G1382" s="77"/>
      <c r="H1382" s="77"/>
      <c r="I1382" s="80"/>
      <c r="J1382" s="77" t="s">
        <v>97</v>
      </c>
      <c r="K1382" s="79" t="s">
        <v>97</v>
      </c>
      <c r="L1382" s="79"/>
      <c r="M1382" s="80"/>
      <c r="N1382" s="79" t="s">
        <v>97</v>
      </c>
      <c r="O1382" s="81" t="str">
        <f t="array" ref="O1382">IF(A1382="", "", (IFNA(IF(A1382="", "", INDEX(UpdateSheet!$L:$L, MATCH(1, (UpdateSheet!$G:$G=MAXIFS(UpdateSheet!$G:$G, UpdateSheet!$H:$H, G1382, UpdateSheet!$G:$G, "&lt;=" &amp; D1382)) * (UpdateSheet!$H:$H=G1382), 0))), "") * J1382) +
(IFNA(IF(A1382="", "", INDEX(UpdateSheet!$P:$P, MATCH(1, (UpdateSheet!$G:$G=MAXIFS(UpdateSheet!$G:$G, UpdateSheet!$M:$M, K1382, UpdateSheet!$G:$G, "&lt;=" &amp; D1382)) * (UpdateSheet!$M:$M=K1382), 0))), "") * N1382)
)
</f>
        <v/>
      </c>
      <c r="P1382" s="86"/>
      <c r="Q1382" s="82" t="str">
        <f t="array" ref="Q1382">IF(A1382="", "", (IFNA(IF(A1382="", "", INDEX(UpdateSheet!$K:$K, MATCH(1, (UpdateSheet!$G:$G=MAXIFS(UpdateSheet!$G:$G, UpdateSheet!$H:$H, G1382, UpdateSheet!$I:$I, J1382, UpdateSheet!$G:$G, "&lt;=" &amp; D1382)) * (UpdateSheet!$H:$H=G1382) *(UpdateSheet!$I:$I=J1382), 0))), "")) +
(IFNA(IF(A1382="", "", INDEX(UpdateSheet!$O:$O, MATCH(1, (UpdateSheet!$G:$G=MAXIFS(UpdateSheet!$G:$G, UpdateSheet!$M:$M, K1382,UpdateSheet!$N:$N, N1382, UpdateSheet!$G:$G, "&lt;=" &amp; D1382)) * (UpdateSheet!$M:$M=K1382) *(UpdateSheet!$N:$N=N1382), 0))), ""))
)
</f>
        <v/>
      </c>
      <c r="R1382" s="81" t="s">
        <v>97</v>
      </c>
      <c r="S1382" s="63" t="str">
        <f t="shared" si="91"/>
        <v/>
      </c>
      <c r="T1382" s="87"/>
      <c r="U1382" s="84" t="s">
        <v>97</v>
      </c>
      <c r="V1382" s="84" t="s">
        <v>97</v>
      </c>
      <c r="W1382" s="85" t="b">
        <f t="shared" si="1"/>
        <v>0</v>
      </c>
      <c r="X1382" s="63"/>
      <c r="Y1382" s="63"/>
      <c r="Z1382" s="63"/>
    </row>
    <row r="1383">
      <c r="A1383" s="75"/>
      <c r="B1383" s="94"/>
      <c r="C1383" s="75"/>
      <c r="D1383" s="76"/>
      <c r="E1383" s="75" t="s">
        <v>97</v>
      </c>
      <c r="F1383" s="75" t="s">
        <v>97</v>
      </c>
      <c r="G1383" s="77"/>
      <c r="H1383" s="77"/>
      <c r="I1383" s="80"/>
      <c r="J1383" s="77" t="s">
        <v>97</v>
      </c>
      <c r="K1383" s="79" t="s">
        <v>97</v>
      </c>
      <c r="L1383" s="79"/>
      <c r="M1383" s="80"/>
      <c r="N1383" s="79" t="s">
        <v>97</v>
      </c>
      <c r="O1383" s="81" t="str">
        <f t="array" ref="O1383">IF(A1383="", "", (IFNA(IF(A1383="", "", INDEX(UpdateSheet!$L:$L, MATCH(1, (UpdateSheet!$G:$G=MAXIFS(UpdateSheet!$G:$G, UpdateSheet!$H:$H, G1383, UpdateSheet!$G:$G, "&lt;=" &amp; D1383)) * (UpdateSheet!$H:$H=G1383), 0))), "") * J1383) +
(IFNA(IF(A1383="", "", INDEX(UpdateSheet!$P:$P, MATCH(1, (UpdateSheet!$G:$G=MAXIFS(UpdateSheet!$G:$G, UpdateSheet!$M:$M, K1383, UpdateSheet!$G:$G, "&lt;=" &amp; D1383)) * (UpdateSheet!$M:$M=K1383), 0))), "") * N1383)
)
</f>
        <v/>
      </c>
      <c r="P1383" s="86"/>
      <c r="Q1383" s="82" t="str">
        <f t="array" ref="Q1383">IF(A1383="", "", (IFNA(IF(A1383="", "", INDEX(UpdateSheet!$K:$K, MATCH(1, (UpdateSheet!$G:$G=MAXIFS(UpdateSheet!$G:$G, UpdateSheet!$H:$H, G1383, UpdateSheet!$I:$I, J1383, UpdateSheet!$G:$G, "&lt;=" &amp; D1383)) * (UpdateSheet!$H:$H=G1383) *(UpdateSheet!$I:$I=J1383), 0))), "")) +
(IFNA(IF(A1383="", "", INDEX(UpdateSheet!$O:$O, MATCH(1, (UpdateSheet!$G:$G=MAXIFS(UpdateSheet!$G:$G, UpdateSheet!$M:$M, K1383,UpdateSheet!$N:$N, N1383, UpdateSheet!$G:$G, "&lt;=" &amp; D1383)) * (UpdateSheet!$M:$M=K1383) *(UpdateSheet!$N:$N=N1383), 0))), ""))
)
</f>
        <v/>
      </c>
      <c r="R1383" s="81" t="s">
        <v>97</v>
      </c>
      <c r="S1383" s="63" t="str">
        <f t="shared" si="91"/>
        <v/>
      </c>
      <c r="T1383" s="87"/>
      <c r="U1383" s="84" t="s">
        <v>97</v>
      </c>
      <c r="V1383" s="84" t="s">
        <v>97</v>
      </c>
      <c r="W1383" s="85" t="b">
        <f t="shared" si="1"/>
        <v>0</v>
      </c>
      <c r="X1383" s="63"/>
      <c r="Y1383" s="63"/>
      <c r="Z1383" s="63"/>
    </row>
    <row r="1384">
      <c r="A1384" s="75"/>
      <c r="B1384" s="94"/>
      <c r="C1384" s="75"/>
      <c r="D1384" s="76"/>
      <c r="E1384" s="75" t="s">
        <v>97</v>
      </c>
      <c r="F1384" s="75" t="s">
        <v>97</v>
      </c>
      <c r="G1384" s="77"/>
      <c r="H1384" s="77"/>
      <c r="I1384" s="80"/>
      <c r="J1384" s="77" t="s">
        <v>97</v>
      </c>
      <c r="K1384" s="79" t="s">
        <v>97</v>
      </c>
      <c r="L1384" s="79"/>
      <c r="M1384" s="80"/>
      <c r="N1384" s="79" t="s">
        <v>97</v>
      </c>
      <c r="O1384" s="81" t="str">
        <f t="array" ref="O1384">IF(A1384="", "", (IFNA(IF(A1384="", "", INDEX(UpdateSheet!$L:$L, MATCH(1, (UpdateSheet!$G:$G=MAXIFS(UpdateSheet!$G:$G, UpdateSheet!$H:$H, G1384, UpdateSheet!$G:$G, "&lt;=" &amp; D1384)) * (UpdateSheet!$H:$H=G1384), 0))), "") * J1384) +
(IFNA(IF(A1384="", "", INDEX(UpdateSheet!$P:$P, MATCH(1, (UpdateSheet!$G:$G=MAXIFS(UpdateSheet!$G:$G, UpdateSheet!$M:$M, K1384, UpdateSheet!$G:$G, "&lt;=" &amp; D1384)) * (UpdateSheet!$M:$M=K1384), 0))), "") * N1384)
)
</f>
        <v/>
      </c>
      <c r="P1384" s="86"/>
      <c r="Q1384" s="82" t="str">
        <f t="array" ref="Q1384">IF(A1384="", "", (IFNA(IF(A1384="", "", INDEX(UpdateSheet!$K:$K, MATCH(1, (UpdateSheet!$G:$G=MAXIFS(UpdateSheet!$G:$G, UpdateSheet!$H:$H, G1384, UpdateSheet!$I:$I, J1384, UpdateSheet!$G:$G, "&lt;=" &amp; D1384)) * (UpdateSheet!$H:$H=G1384) *(UpdateSheet!$I:$I=J1384), 0))), "")) +
(IFNA(IF(A1384="", "", INDEX(UpdateSheet!$O:$O, MATCH(1, (UpdateSheet!$G:$G=MAXIFS(UpdateSheet!$G:$G, UpdateSheet!$M:$M, K1384,UpdateSheet!$N:$N, N1384, UpdateSheet!$G:$G, "&lt;=" &amp; D1384)) * (UpdateSheet!$M:$M=K1384) *(UpdateSheet!$N:$N=N1384), 0))), ""))
)
</f>
        <v/>
      </c>
      <c r="R1384" s="81" t="s">
        <v>97</v>
      </c>
      <c r="S1384" s="63" t="str">
        <f t="shared" si="91"/>
        <v/>
      </c>
      <c r="T1384" s="87"/>
      <c r="U1384" s="84" t="s">
        <v>97</v>
      </c>
      <c r="V1384" s="84" t="s">
        <v>97</v>
      </c>
      <c r="W1384" s="85" t="b">
        <f t="shared" si="1"/>
        <v>0</v>
      </c>
      <c r="X1384" s="63"/>
      <c r="Y1384" s="63"/>
      <c r="Z1384" s="63"/>
    </row>
    <row r="1385">
      <c r="A1385" s="75"/>
      <c r="B1385" s="94"/>
      <c r="C1385" s="75"/>
      <c r="D1385" s="76"/>
      <c r="E1385" s="75" t="s">
        <v>97</v>
      </c>
      <c r="F1385" s="75" t="s">
        <v>97</v>
      </c>
      <c r="G1385" s="77"/>
      <c r="H1385" s="77"/>
      <c r="I1385" s="80"/>
      <c r="J1385" s="77" t="s">
        <v>97</v>
      </c>
      <c r="K1385" s="79" t="s">
        <v>97</v>
      </c>
      <c r="L1385" s="79"/>
      <c r="M1385" s="80"/>
      <c r="N1385" s="79" t="s">
        <v>97</v>
      </c>
      <c r="O1385" s="81" t="str">
        <f t="array" ref="O1385">IF(A1385="", "", (IFNA(IF(A1385="", "", INDEX(UpdateSheet!$L:$L, MATCH(1, (UpdateSheet!$G:$G=MAXIFS(UpdateSheet!$G:$G, UpdateSheet!$H:$H, G1385, UpdateSheet!$G:$G, "&lt;=" &amp; D1385)) * (UpdateSheet!$H:$H=G1385), 0))), "") * J1385) +
(IFNA(IF(A1385="", "", INDEX(UpdateSheet!$P:$P, MATCH(1, (UpdateSheet!$G:$G=MAXIFS(UpdateSheet!$G:$G, UpdateSheet!$M:$M, K1385, UpdateSheet!$G:$G, "&lt;=" &amp; D1385)) * (UpdateSheet!$M:$M=K1385), 0))), "") * N1385)
)
</f>
        <v/>
      </c>
      <c r="P1385" s="86"/>
      <c r="Q1385" s="82" t="str">
        <f t="array" ref="Q1385">IF(A1385="", "", (IFNA(IF(A1385="", "", INDEX(UpdateSheet!$K:$K, MATCH(1, (UpdateSheet!$G:$G=MAXIFS(UpdateSheet!$G:$G, UpdateSheet!$H:$H, G1385, UpdateSheet!$I:$I, J1385, UpdateSheet!$G:$G, "&lt;=" &amp; D1385)) * (UpdateSheet!$H:$H=G1385) *(UpdateSheet!$I:$I=J1385), 0))), "")) +
(IFNA(IF(A1385="", "", INDEX(UpdateSheet!$O:$O, MATCH(1, (UpdateSheet!$G:$G=MAXIFS(UpdateSheet!$G:$G, UpdateSheet!$M:$M, K1385,UpdateSheet!$N:$N, N1385, UpdateSheet!$G:$G, "&lt;=" &amp; D1385)) * (UpdateSheet!$M:$M=K1385) *(UpdateSheet!$N:$N=N1385), 0))), ""))
)
</f>
        <v/>
      </c>
      <c r="R1385" s="81" t="s">
        <v>97</v>
      </c>
      <c r="S1385" s="63" t="str">
        <f t="shared" si="91"/>
        <v/>
      </c>
      <c r="T1385" s="87"/>
      <c r="U1385" s="84" t="s">
        <v>97</v>
      </c>
      <c r="V1385" s="84" t="s">
        <v>97</v>
      </c>
      <c r="W1385" s="85" t="b">
        <f t="shared" si="1"/>
        <v>0</v>
      </c>
      <c r="X1385" s="63"/>
      <c r="Y1385" s="63"/>
      <c r="Z1385" s="63"/>
    </row>
    <row r="1386">
      <c r="A1386" s="75"/>
      <c r="B1386" s="94"/>
      <c r="C1386" s="75"/>
      <c r="D1386" s="76"/>
      <c r="E1386" s="75" t="s">
        <v>97</v>
      </c>
      <c r="F1386" s="75" t="s">
        <v>97</v>
      </c>
      <c r="G1386" s="77"/>
      <c r="H1386" s="77"/>
      <c r="I1386" s="80"/>
      <c r="J1386" s="77" t="s">
        <v>97</v>
      </c>
      <c r="K1386" s="79" t="s">
        <v>97</v>
      </c>
      <c r="L1386" s="79"/>
      <c r="M1386" s="80"/>
      <c r="N1386" s="79" t="s">
        <v>97</v>
      </c>
      <c r="O1386" s="81" t="str">
        <f t="array" ref="O1386">IF(A1386="", "", (IFNA(IF(A1386="", "", INDEX(UpdateSheet!$L:$L, MATCH(1, (UpdateSheet!$G:$G=MAXIFS(UpdateSheet!$G:$G, UpdateSheet!$H:$H, G1386, UpdateSheet!$G:$G, "&lt;=" &amp; D1386)) * (UpdateSheet!$H:$H=G1386), 0))), "") * J1386) +
(IFNA(IF(A1386="", "", INDEX(UpdateSheet!$P:$P, MATCH(1, (UpdateSheet!$G:$G=MAXIFS(UpdateSheet!$G:$G, UpdateSheet!$M:$M, K1386, UpdateSheet!$G:$G, "&lt;=" &amp; D1386)) * (UpdateSheet!$M:$M=K1386), 0))), "") * N1386)
)
</f>
        <v/>
      </c>
      <c r="P1386" s="86"/>
      <c r="Q1386" s="82" t="str">
        <f t="array" ref="Q1386">IF(A1386="", "", (IFNA(IF(A1386="", "", INDEX(UpdateSheet!$K:$K, MATCH(1, (UpdateSheet!$G:$G=MAXIFS(UpdateSheet!$G:$G, UpdateSheet!$H:$H, G1386, UpdateSheet!$I:$I, J1386, UpdateSheet!$G:$G, "&lt;=" &amp; D1386)) * (UpdateSheet!$H:$H=G1386) *(UpdateSheet!$I:$I=J1386), 0))), "")) +
(IFNA(IF(A1386="", "", INDEX(UpdateSheet!$O:$O, MATCH(1, (UpdateSheet!$G:$G=MAXIFS(UpdateSheet!$G:$G, UpdateSheet!$M:$M, K1386,UpdateSheet!$N:$N, N1386, UpdateSheet!$G:$G, "&lt;=" &amp; D1386)) * (UpdateSheet!$M:$M=K1386) *(UpdateSheet!$N:$N=N1386), 0))), ""))
)
</f>
        <v/>
      </c>
      <c r="R1386" s="81" t="s">
        <v>97</v>
      </c>
      <c r="S1386" s="63" t="str">
        <f t="shared" si="91"/>
        <v/>
      </c>
      <c r="T1386" s="87"/>
      <c r="U1386" s="84" t="s">
        <v>97</v>
      </c>
      <c r="V1386" s="84" t="s">
        <v>97</v>
      </c>
      <c r="W1386" s="85" t="b">
        <f t="shared" si="1"/>
        <v>0</v>
      </c>
      <c r="X1386" s="63"/>
      <c r="Y1386" s="63"/>
      <c r="Z1386" s="63"/>
    </row>
    <row r="1387">
      <c r="A1387" s="75"/>
      <c r="B1387" s="94"/>
      <c r="C1387" s="75"/>
      <c r="D1387" s="76"/>
      <c r="E1387" s="75" t="s">
        <v>97</v>
      </c>
      <c r="F1387" s="75" t="s">
        <v>97</v>
      </c>
      <c r="G1387" s="77"/>
      <c r="H1387" s="77"/>
      <c r="I1387" s="80"/>
      <c r="J1387" s="77" t="s">
        <v>97</v>
      </c>
      <c r="K1387" s="79" t="s">
        <v>97</v>
      </c>
      <c r="L1387" s="79"/>
      <c r="M1387" s="80"/>
      <c r="N1387" s="79" t="s">
        <v>97</v>
      </c>
      <c r="O1387" s="81" t="str">
        <f t="array" ref="O1387">IF(A1387="", "", (IFNA(IF(A1387="", "", INDEX(UpdateSheet!$L:$L, MATCH(1, (UpdateSheet!$G:$G=MAXIFS(UpdateSheet!$G:$G, UpdateSheet!$H:$H, G1387, UpdateSheet!$G:$G, "&lt;=" &amp; D1387)) * (UpdateSheet!$H:$H=G1387), 0))), "") * J1387) +
(IFNA(IF(A1387="", "", INDEX(UpdateSheet!$P:$P, MATCH(1, (UpdateSheet!$G:$G=MAXIFS(UpdateSheet!$G:$G, UpdateSheet!$M:$M, K1387, UpdateSheet!$G:$G, "&lt;=" &amp; D1387)) * (UpdateSheet!$M:$M=K1387), 0))), "") * N1387)
)
</f>
        <v/>
      </c>
      <c r="P1387" s="86"/>
      <c r="Q1387" s="82" t="str">
        <f t="array" ref="Q1387">IF(A1387="", "", (IFNA(IF(A1387="", "", INDEX(UpdateSheet!$K:$K, MATCH(1, (UpdateSheet!$G:$G=MAXIFS(UpdateSheet!$G:$G, UpdateSheet!$H:$H, G1387, UpdateSheet!$I:$I, J1387, UpdateSheet!$G:$G, "&lt;=" &amp; D1387)) * (UpdateSheet!$H:$H=G1387) *(UpdateSheet!$I:$I=J1387), 0))), "")) +
(IFNA(IF(A1387="", "", INDEX(UpdateSheet!$O:$O, MATCH(1, (UpdateSheet!$G:$G=MAXIFS(UpdateSheet!$G:$G, UpdateSheet!$M:$M, K1387,UpdateSheet!$N:$N, N1387, UpdateSheet!$G:$G, "&lt;=" &amp; D1387)) * (UpdateSheet!$M:$M=K1387) *(UpdateSheet!$N:$N=N1387), 0))), ""))
)
</f>
        <v/>
      </c>
      <c r="R1387" s="81" t="s">
        <v>97</v>
      </c>
      <c r="S1387" s="63" t="str">
        <f t="shared" si="91"/>
        <v/>
      </c>
      <c r="T1387" s="87"/>
      <c r="U1387" s="84" t="s">
        <v>97</v>
      </c>
      <c r="V1387" s="84" t="s">
        <v>97</v>
      </c>
      <c r="W1387" s="85" t="b">
        <f t="shared" si="1"/>
        <v>0</v>
      </c>
      <c r="X1387" s="63"/>
      <c r="Y1387" s="63"/>
      <c r="Z1387" s="63"/>
    </row>
    <row r="1388">
      <c r="A1388" s="75"/>
      <c r="B1388" s="94"/>
      <c r="C1388" s="75"/>
      <c r="D1388" s="76"/>
      <c r="E1388" s="75" t="s">
        <v>97</v>
      </c>
      <c r="F1388" s="75" t="s">
        <v>97</v>
      </c>
      <c r="G1388" s="77"/>
      <c r="H1388" s="77"/>
      <c r="I1388" s="80"/>
      <c r="J1388" s="77" t="s">
        <v>97</v>
      </c>
      <c r="K1388" s="79" t="s">
        <v>97</v>
      </c>
      <c r="L1388" s="79"/>
      <c r="M1388" s="80"/>
      <c r="N1388" s="79" t="s">
        <v>97</v>
      </c>
      <c r="O1388" s="81" t="str">
        <f t="array" ref="O1388">IF(A1388="", "", (IFNA(IF(A1388="", "", INDEX(UpdateSheet!$L:$L, MATCH(1, (UpdateSheet!$G:$G=MAXIFS(UpdateSheet!$G:$G, UpdateSheet!$H:$H, G1388, UpdateSheet!$G:$G, "&lt;=" &amp; D1388)) * (UpdateSheet!$H:$H=G1388), 0))), "") * J1388) +
(IFNA(IF(A1388="", "", INDEX(UpdateSheet!$P:$P, MATCH(1, (UpdateSheet!$G:$G=MAXIFS(UpdateSheet!$G:$G, UpdateSheet!$M:$M, K1388, UpdateSheet!$G:$G, "&lt;=" &amp; D1388)) * (UpdateSheet!$M:$M=K1388), 0))), "") * N1388)
)
</f>
        <v/>
      </c>
      <c r="P1388" s="86"/>
      <c r="Q1388" s="82" t="str">
        <f t="array" ref="Q1388">IF(A1388="", "", (IFNA(IF(A1388="", "", INDEX(UpdateSheet!$K:$K, MATCH(1, (UpdateSheet!$G:$G=MAXIFS(UpdateSheet!$G:$G, UpdateSheet!$H:$H, G1388, UpdateSheet!$I:$I, J1388, UpdateSheet!$G:$G, "&lt;=" &amp; D1388)) * (UpdateSheet!$H:$H=G1388) *(UpdateSheet!$I:$I=J1388), 0))), "")) +
(IFNA(IF(A1388="", "", INDEX(UpdateSheet!$O:$O, MATCH(1, (UpdateSheet!$G:$G=MAXIFS(UpdateSheet!$G:$G, UpdateSheet!$M:$M, K1388,UpdateSheet!$N:$N, N1388, UpdateSheet!$G:$G, "&lt;=" &amp; D1388)) * (UpdateSheet!$M:$M=K1388) *(UpdateSheet!$N:$N=N1388), 0))), ""))
)
</f>
        <v/>
      </c>
      <c r="R1388" s="81" t="s">
        <v>97</v>
      </c>
      <c r="S1388" s="63" t="str">
        <f t="shared" si="91"/>
        <v/>
      </c>
      <c r="T1388" s="87"/>
      <c r="U1388" s="84" t="s">
        <v>97</v>
      </c>
      <c r="V1388" s="84" t="s">
        <v>97</v>
      </c>
      <c r="W1388" s="85" t="b">
        <f t="shared" si="1"/>
        <v>0</v>
      </c>
      <c r="X1388" s="63"/>
      <c r="Y1388" s="63"/>
      <c r="Z1388" s="63"/>
    </row>
    <row r="1389">
      <c r="A1389" s="75"/>
      <c r="B1389" s="94"/>
      <c r="C1389" s="75"/>
      <c r="D1389" s="76"/>
      <c r="E1389" s="75" t="s">
        <v>97</v>
      </c>
      <c r="F1389" s="75" t="s">
        <v>97</v>
      </c>
      <c r="G1389" s="77"/>
      <c r="H1389" s="77"/>
      <c r="I1389" s="80"/>
      <c r="J1389" s="77" t="s">
        <v>97</v>
      </c>
      <c r="K1389" s="79" t="s">
        <v>97</v>
      </c>
      <c r="L1389" s="79"/>
      <c r="M1389" s="80"/>
      <c r="N1389" s="79" t="s">
        <v>97</v>
      </c>
      <c r="O1389" s="81" t="str">
        <f t="array" ref="O1389">IF(A1389="", "", (IFNA(IF(A1389="", "", INDEX(UpdateSheet!$L:$L, MATCH(1, (UpdateSheet!$G:$G=MAXIFS(UpdateSheet!$G:$G, UpdateSheet!$H:$H, G1389, UpdateSheet!$G:$G, "&lt;=" &amp; D1389)) * (UpdateSheet!$H:$H=G1389), 0))), "") * J1389) +
(IFNA(IF(A1389="", "", INDEX(UpdateSheet!$P:$P, MATCH(1, (UpdateSheet!$G:$G=MAXIFS(UpdateSheet!$G:$G, UpdateSheet!$M:$M, K1389, UpdateSheet!$G:$G, "&lt;=" &amp; D1389)) * (UpdateSheet!$M:$M=K1389), 0))), "") * N1389)
)
</f>
        <v/>
      </c>
      <c r="P1389" s="86"/>
      <c r="Q1389" s="82" t="str">
        <f t="array" ref="Q1389">IF(A1389="", "", (IFNA(IF(A1389="", "", INDEX(UpdateSheet!$K:$K, MATCH(1, (UpdateSheet!$G:$G=MAXIFS(UpdateSheet!$G:$G, UpdateSheet!$H:$H, G1389, UpdateSheet!$I:$I, J1389, UpdateSheet!$G:$G, "&lt;=" &amp; D1389)) * (UpdateSheet!$H:$H=G1389) *(UpdateSheet!$I:$I=J1389), 0))), "")) +
(IFNA(IF(A1389="", "", INDEX(UpdateSheet!$O:$O, MATCH(1, (UpdateSheet!$G:$G=MAXIFS(UpdateSheet!$G:$G, UpdateSheet!$M:$M, K1389,UpdateSheet!$N:$N, N1389, UpdateSheet!$G:$G, "&lt;=" &amp; D1389)) * (UpdateSheet!$M:$M=K1389) *(UpdateSheet!$N:$N=N1389), 0))), ""))
)
</f>
        <v/>
      </c>
      <c r="R1389" s="81" t="s">
        <v>97</v>
      </c>
      <c r="S1389" s="63" t="str">
        <f t="shared" si="91"/>
        <v/>
      </c>
      <c r="T1389" s="87"/>
      <c r="U1389" s="84" t="s">
        <v>97</v>
      </c>
      <c r="V1389" s="84" t="s">
        <v>97</v>
      </c>
      <c r="W1389" s="85" t="b">
        <f t="shared" si="1"/>
        <v>0</v>
      </c>
      <c r="X1389" s="63"/>
      <c r="Y1389" s="63"/>
      <c r="Z1389" s="63"/>
    </row>
    <row r="1390">
      <c r="A1390" s="75"/>
      <c r="B1390" s="94"/>
      <c r="C1390" s="75"/>
      <c r="D1390" s="76"/>
      <c r="E1390" s="75" t="s">
        <v>97</v>
      </c>
      <c r="F1390" s="75" t="s">
        <v>97</v>
      </c>
      <c r="G1390" s="77"/>
      <c r="H1390" s="77"/>
      <c r="I1390" s="80"/>
      <c r="J1390" s="77" t="s">
        <v>97</v>
      </c>
      <c r="K1390" s="79" t="s">
        <v>97</v>
      </c>
      <c r="L1390" s="79"/>
      <c r="M1390" s="80"/>
      <c r="N1390" s="79" t="s">
        <v>97</v>
      </c>
      <c r="O1390" s="81" t="str">
        <f t="array" ref="O1390">IF(A1390="", "", (IFNA(IF(A1390="", "", INDEX(UpdateSheet!$L:$L, MATCH(1, (UpdateSheet!$G:$G=MAXIFS(UpdateSheet!$G:$G, UpdateSheet!$H:$H, G1390, UpdateSheet!$G:$G, "&lt;=" &amp; D1390)) * (UpdateSheet!$H:$H=G1390), 0))), "") * J1390) +
(IFNA(IF(A1390="", "", INDEX(UpdateSheet!$P:$P, MATCH(1, (UpdateSheet!$G:$G=MAXIFS(UpdateSheet!$G:$G, UpdateSheet!$M:$M, K1390, UpdateSheet!$G:$G, "&lt;=" &amp; D1390)) * (UpdateSheet!$M:$M=K1390), 0))), "") * N1390)
)
</f>
        <v/>
      </c>
      <c r="P1390" s="86"/>
      <c r="Q1390" s="82" t="str">
        <f t="array" ref="Q1390">IF(A1390="", "", (IFNA(IF(A1390="", "", INDEX(UpdateSheet!$K:$K, MATCH(1, (UpdateSheet!$G:$G=MAXIFS(UpdateSheet!$G:$G, UpdateSheet!$H:$H, G1390, UpdateSheet!$I:$I, J1390, UpdateSheet!$G:$G, "&lt;=" &amp; D1390)) * (UpdateSheet!$H:$H=G1390) *(UpdateSheet!$I:$I=J1390), 0))), "")) +
(IFNA(IF(A1390="", "", INDEX(UpdateSheet!$O:$O, MATCH(1, (UpdateSheet!$G:$G=MAXIFS(UpdateSheet!$G:$G, UpdateSheet!$M:$M, K1390,UpdateSheet!$N:$N, N1390, UpdateSheet!$G:$G, "&lt;=" &amp; D1390)) * (UpdateSheet!$M:$M=K1390) *(UpdateSheet!$N:$N=N1390), 0))), ""))
)
</f>
        <v/>
      </c>
      <c r="R1390" s="81" t="s">
        <v>97</v>
      </c>
      <c r="S1390" s="63" t="str">
        <f t="shared" si="91"/>
        <v/>
      </c>
      <c r="T1390" s="87"/>
      <c r="U1390" s="84" t="s">
        <v>97</v>
      </c>
      <c r="V1390" s="84" t="s">
        <v>97</v>
      </c>
      <c r="W1390" s="85" t="b">
        <f t="shared" si="1"/>
        <v>0</v>
      </c>
      <c r="X1390" s="63"/>
      <c r="Y1390" s="63"/>
      <c r="Z1390" s="63"/>
    </row>
    <row r="1391">
      <c r="A1391" s="75"/>
      <c r="B1391" s="94"/>
      <c r="C1391" s="75"/>
      <c r="D1391" s="76"/>
      <c r="E1391" s="75" t="s">
        <v>97</v>
      </c>
      <c r="F1391" s="75" t="s">
        <v>97</v>
      </c>
      <c r="G1391" s="77"/>
      <c r="H1391" s="77"/>
      <c r="I1391" s="80"/>
      <c r="J1391" s="77" t="s">
        <v>97</v>
      </c>
      <c r="K1391" s="79" t="s">
        <v>97</v>
      </c>
      <c r="L1391" s="79"/>
      <c r="M1391" s="80"/>
      <c r="N1391" s="79" t="s">
        <v>97</v>
      </c>
      <c r="O1391" s="81" t="str">
        <f t="array" ref="O1391">IF(A1391="", "", (IFNA(IF(A1391="", "", INDEX(UpdateSheet!$L:$L, MATCH(1, (UpdateSheet!$G:$G=MAXIFS(UpdateSheet!$G:$G, UpdateSheet!$H:$H, G1391, UpdateSheet!$G:$G, "&lt;=" &amp; D1391)) * (UpdateSheet!$H:$H=G1391), 0))), "") * J1391) +
(IFNA(IF(A1391="", "", INDEX(UpdateSheet!$P:$P, MATCH(1, (UpdateSheet!$G:$G=MAXIFS(UpdateSheet!$G:$G, UpdateSheet!$M:$M, K1391, UpdateSheet!$G:$G, "&lt;=" &amp; D1391)) * (UpdateSheet!$M:$M=K1391), 0))), "") * N1391)
)
</f>
        <v/>
      </c>
      <c r="P1391" s="86"/>
      <c r="Q1391" s="82" t="str">
        <f t="array" ref="Q1391">IF(A1391="", "", (IFNA(IF(A1391="", "", INDEX(UpdateSheet!$K:$K, MATCH(1, (UpdateSheet!$G:$G=MAXIFS(UpdateSheet!$G:$G, UpdateSheet!$H:$H, G1391, UpdateSheet!$I:$I, J1391, UpdateSheet!$G:$G, "&lt;=" &amp; D1391)) * (UpdateSheet!$H:$H=G1391) *(UpdateSheet!$I:$I=J1391), 0))), "")) +
(IFNA(IF(A1391="", "", INDEX(UpdateSheet!$O:$O, MATCH(1, (UpdateSheet!$G:$G=MAXIFS(UpdateSheet!$G:$G, UpdateSheet!$M:$M, K1391,UpdateSheet!$N:$N, N1391, UpdateSheet!$G:$G, "&lt;=" &amp; D1391)) * (UpdateSheet!$M:$M=K1391) *(UpdateSheet!$N:$N=N1391), 0))), ""))
)
</f>
        <v/>
      </c>
      <c r="R1391" s="81" t="s">
        <v>97</v>
      </c>
      <c r="S1391" s="63" t="str">
        <f t="shared" si="91"/>
        <v/>
      </c>
      <c r="T1391" s="87"/>
      <c r="U1391" s="84" t="s">
        <v>97</v>
      </c>
      <c r="V1391" s="84" t="s">
        <v>97</v>
      </c>
      <c r="W1391" s="85" t="b">
        <f t="shared" si="1"/>
        <v>0</v>
      </c>
      <c r="X1391" s="63"/>
      <c r="Y1391" s="63"/>
      <c r="Z1391" s="63"/>
    </row>
    <row r="1392">
      <c r="A1392" s="75"/>
      <c r="B1392" s="94"/>
      <c r="C1392" s="75"/>
      <c r="D1392" s="76"/>
      <c r="E1392" s="75" t="s">
        <v>97</v>
      </c>
      <c r="F1392" s="75" t="s">
        <v>97</v>
      </c>
      <c r="G1392" s="77"/>
      <c r="H1392" s="77"/>
      <c r="I1392" s="80"/>
      <c r="J1392" s="77" t="s">
        <v>97</v>
      </c>
      <c r="K1392" s="79" t="s">
        <v>97</v>
      </c>
      <c r="L1392" s="79"/>
      <c r="M1392" s="80"/>
      <c r="N1392" s="79" t="s">
        <v>97</v>
      </c>
      <c r="O1392" s="81" t="str">
        <f t="array" ref="O1392">IF(A1392="", "", (IFNA(IF(A1392="", "", INDEX(UpdateSheet!$L:$L, MATCH(1, (UpdateSheet!$G:$G=MAXIFS(UpdateSheet!$G:$G, UpdateSheet!$H:$H, G1392, UpdateSheet!$G:$G, "&lt;=" &amp; D1392)) * (UpdateSheet!$H:$H=G1392), 0))), "") * J1392) +
(IFNA(IF(A1392="", "", INDEX(UpdateSheet!$P:$P, MATCH(1, (UpdateSheet!$G:$G=MAXIFS(UpdateSheet!$G:$G, UpdateSheet!$M:$M, K1392, UpdateSheet!$G:$G, "&lt;=" &amp; D1392)) * (UpdateSheet!$M:$M=K1392), 0))), "") * N1392)
)
</f>
        <v/>
      </c>
      <c r="P1392" s="86"/>
      <c r="Q1392" s="82" t="str">
        <f t="array" ref="Q1392">IF(A1392="", "", (IFNA(IF(A1392="", "", INDEX(UpdateSheet!$K:$K, MATCH(1, (UpdateSheet!$G:$G=MAXIFS(UpdateSheet!$G:$G, UpdateSheet!$H:$H, G1392, UpdateSheet!$I:$I, J1392, UpdateSheet!$G:$G, "&lt;=" &amp; D1392)) * (UpdateSheet!$H:$H=G1392) *(UpdateSheet!$I:$I=J1392), 0))), "")) +
(IFNA(IF(A1392="", "", INDEX(UpdateSheet!$O:$O, MATCH(1, (UpdateSheet!$G:$G=MAXIFS(UpdateSheet!$G:$G, UpdateSheet!$M:$M, K1392,UpdateSheet!$N:$N, N1392, UpdateSheet!$G:$G, "&lt;=" &amp; D1392)) * (UpdateSheet!$M:$M=K1392) *(UpdateSheet!$N:$N=N1392), 0))), ""))
)
</f>
        <v/>
      </c>
      <c r="R1392" s="81" t="s">
        <v>97</v>
      </c>
      <c r="S1392" s="63" t="str">
        <f t="shared" si="91"/>
        <v/>
      </c>
      <c r="T1392" s="87"/>
      <c r="U1392" s="84" t="s">
        <v>97</v>
      </c>
      <c r="V1392" s="84" t="s">
        <v>97</v>
      </c>
      <c r="W1392" s="85" t="b">
        <f t="shared" si="1"/>
        <v>0</v>
      </c>
      <c r="X1392" s="63"/>
      <c r="Y1392" s="63"/>
      <c r="Z1392" s="63"/>
    </row>
    <row r="1393">
      <c r="A1393" s="75"/>
      <c r="B1393" s="94"/>
      <c r="C1393" s="75"/>
      <c r="D1393" s="76"/>
      <c r="E1393" s="75" t="s">
        <v>97</v>
      </c>
      <c r="F1393" s="75" t="s">
        <v>97</v>
      </c>
      <c r="G1393" s="77"/>
      <c r="H1393" s="77"/>
      <c r="I1393" s="80"/>
      <c r="J1393" s="77" t="s">
        <v>97</v>
      </c>
      <c r="K1393" s="79" t="s">
        <v>97</v>
      </c>
      <c r="L1393" s="79"/>
      <c r="M1393" s="80"/>
      <c r="N1393" s="79" t="s">
        <v>97</v>
      </c>
      <c r="O1393" s="81" t="str">
        <f t="array" ref="O1393">IF(A1393="", "", (IFNA(IF(A1393="", "", INDEX(UpdateSheet!$L:$L, MATCH(1, (UpdateSheet!$G:$G=MAXIFS(UpdateSheet!$G:$G, UpdateSheet!$H:$H, G1393, UpdateSheet!$G:$G, "&lt;=" &amp; D1393)) * (UpdateSheet!$H:$H=G1393), 0))), "") * J1393) +
(IFNA(IF(A1393="", "", INDEX(UpdateSheet!$P:$P, MATCH(1, (UpdateSheet!$G:$G=MAXIFS(UpdateSheet!$G:$G, UpdateSheet!$M:$M, K1393, UpdateSheet!$G:$G, "&lt;=" &amp; D1393)) * (UpdateSheet!$M:$M=K1393), 0))), "") * N1393)
)
</f>
        <v/>
      </c>
      <c r="P1393" s="86"/>
      <c r="Q1393" s="82" t="str">
        <f t="array" ref="Q1393">IF(A1393="", "", (IFNA(IF(A1393="", "", INDEX(UpdateSheet!$K:$K, MATCH(1, (UpdateSheet!$G:$G=MAXIFS(UpdateSheet!$G:$G, UpdateSheet!$H:$H, G1393, UpdateSheet!$I:$I, J1393, UpdateSheet!$G:$G, "&lt;=" &amp; D1393)) * (UpdateSheet!$H:$H=G1393) *(UpdateSheet!$I:$I=J1393), 0))), "")) +
(IFNA(IF(A1393="", "", INDEX(UpdateSheet!$O:$O, MATCH(1, (UpdateSheet!$G:$G=MAXIFS(UpdateSheet!$G:$G, UpdateSheet!$M:$M, K1393,UpdateSheet!$N:$N, N1393, UpdateSheet!$G:$G, "&lt;=" &amp; D1393)) * (UpdateSheet!$M:$M=K1393) *(UpdateSheet!$N:$N=N1393), 0))), ""))
)
</f>
        <v/>
      </c>
      <c r="R1393" s="81" t="s">
        <v>97</v>
      </c>
      <c r="S1393" s="63" t="str">
        <f t="shared" si="91"/>
        <v/>
      </c>
      <c r="T1393" s="87"/>
      <c r="U1393" s="84" t="s">
        <v>97</v>
      </c>
      <c r="V1393" s="84" t="s">
        <v>97</v>
      </c>
      <c r="W1393" s="85" t="b">
        <f t="shared" si="1"/>
        <v>0</v>
      </c>
      <c r="X1393" s="63"/>
      <c r="Y1393" s="63"/>
      <c r="Z1393" s="63"/>
    </row>
    <row r="1394">
      <c r="A1394" s="75"/>
      <c r="B1394" s="94"/>
      <c r="C1394" s="75"/>
      <c r="D1394" s="76"/>
      <c r="E1394" s="75" t="s">
        <v>97</v>
      </c>
      <c r="F1394" s="75" t="s">
        <v>97</v>
      </c>
      <c r="G1394" s="77"/>
      <c r="H1394" s="77"/>
      <c r="I1394" s="80"/>
      <c r="J1394" s="77" t="s">
        <v>97</v>
      </c>
      <c r="K1394" s="79" t="s">
        <v>97</v>
      </c>
      <c r="L1394" s="79"/>
      <c r="M1394" s="80"/>
      <c r="N1394" s="79" t="s">
        <v>97</v>
      </c>
      <c r="O1394" s="81" t="str">
        <f t="array" ref="O1394">IF(A1394="", "", (IFNA(IF(A1394="", "", INDEX(UpdateSheet!$L:$L, MATCH(1, (UpdateSheet!$G:$G=MAXIFS(UpdateSheet!$G:$G, UpdateSheet!$H:$H, G1394, UpdateSheet!$G:$G, "&lt;=" &amp; D1394)) * (UpdateSheet!$H:$H=G1394), 0))), "") * J1394) +
(IFNA(IF(A1394="", "", INDEX(UpdateSheet!$P:$P, MATCH(1, (UpdateSheet!$G:$G=MAXIFS(UpdateSheet!$G:$G, UpdateSheet!$M:$M, K1394, UpdateSheet!$G:$G, "&lt;=" &amp; D1394)) * (UpdateSheet!$M:$M=K1394), 0))), "") * N1394)
)
</f>
        <v/>
      </c>
      <c r="P1394" s="86"/>
      <c r="Q1394" s="82" t="str">
        <f t="array" ref="Q1394">IF(A1394="", "", (IFNA(IF(A1394="", "", INDEX(UpdateSheet!$K:$K, MATCH(1, (UpdateSheet!$G:$G=MAXIFS(UpdateSheet!$G:$G, UpdateSheet!$H:$H, G1394, UpdateSheet!$I:$I, J1394, UpdateSheet!$G:$G, "&lt;=" &amp; D1394)) * (UpdateSheet!$H:$H=G1394) *(UpdateSheet!$I:$I=J1394), 0))), "")) +
(IFNA(IF(A1394="", "", INDEX(UpdateSheet!$O:$O, MATCH(1, (UpdateSheet!$G:$G=MAXIFS(UpdateSheet!$G:$G, UpdateSheet!$M:$M, K1394,UpdateSheet!$N:$N, N1394, UpdateSheet!$G:$G, "&lt;=" &amp; D1394)) * (UpdateSheet!$M:$M=K1394) *(UpdateSheet!$N:$N=N1394), 0))), ""))
)
</f>
        <v/>
      </c>
      <c r="R1394" s="81" t="s">
        <v>97</v>
      </c>
      <c r="S1394" s="63" t="str">
        <f t="shared" si="91"/>
        <v/>
      </c>
      <c r="T1394" s="87"/>
      <c r="U1394" s="84" t="s">
        <v>97</v>
      </c>
      <c r="V1394" s="84" t="s">
        <v>97</v>
      </c>
      <c r="W1394" s="85" t="b">
        <f t="shared" si="1"/>
        <v>0</v>
      </c>
      <c r="X1394" s="63"/>
      <c r="Y1394" s="63"/>
      <c r="Z1394" s="63"/>
    </row>
    <row r="1395">
      <c r="A1395" s="75"/>
      <c r="B1395" s="94"/>
      <c r="C1395" s="75"/>
      <c r="D1395" s="76"/>
      <c r="E1395" s="75" t="s">
        <v>97</v>
      </c>
      <c r="F1395" s="75" t="s">
        <v>97</v>
      </c>
      <c r="G1395" s="77"/>
      <c r="H1395" s="77"/>
      <c r="I1395" s="80"/>
      <c r="J1395" s="77" t="s">
        <v>97</v>
      </c>
      <c r="K1395" s="79" t="s">
        <v>97</v>
      </c>
      <c r="L1395" s="79"/>
      <c r="M1395" s="80"/>
      <c r="N1395" s="79" t="s">
        <v>97</v>
      </c>
      <c r="O1395" s="81" t="str">
        <f t="array" ref="O1395">IF(A1395="", "", (IFNA(IF(A1395="", "", INDEX(UpdateSheet!$L:$L, MATCH(1, (UpdateSheet!$G:$G=MAXIFS(UpdateSheet!$G:$G, UpdateSheet!$H:$H, G1395, UpdateSheet!$G:$G, "&lt;=" &amp; D1395)) * (UpdateSheet!$H:$H=G1395), 0))), "") * J1395) +
(IFNA(IF(A1395="", "", INDEX(UpdateSheet!$P:$P, MATCH(1, (UpdateSheet!$G:$G=MAXIFS(UpdateSheet!$G:$G, UpdateSheet!$M:$M, K1395, UpdateSheet!$G:$G, "&lt;=" &amp; D1395)) * (UpdateSheet!$M:$M=K1395), 0))), "") * N1395)
)
</f>
        <v/>
      </c>
      <c r="P1395" s="86"/>
      <c r="Q1395" s="82" t="str">
        <f t="array" ref="Q1395">IF(A1395="", "", (IFNA(IF(A1395="", "", INDEX(UpdateSheet!$K:$K, MATCH(1, (UpdateSheet!$G:$G=MAXIFS(UpdateSheet!$G:$G, UpdateSheet!$H:$H, G1395, UpdateSheet!$I:$I, J1395, UpdateSheet!$G:$G, "&lt;=" &amp; D1395)) * (UpdateSheet!$H:$H=G1395) *(UpdateSheet!$I:$I=J1395), 0))), "")) +
(IFNA(IF(A1395="", "", INDEX(UpdateSheet!$O:$O, MATCH(1, (UpdateSheet!$G:$G=MAXIFS(UpdateSheet!$G:$G, UpdateSheet!$M:$M, K1395,UpdateSheet!$N:$N, N1395, UpdateSheet!$G:$G, "&lt;=" &amp; D1395)) * (UpdateSheet!$M:$M=K1395) *(UpdateSheet!$N:$N=N1395), 0))), ""))
)
</f>
        <v/>
      </c>
      <c r="R1395" s="81" t="s">
        <v>97</v>
      </c>
      <c r="S1395" s="63" t="str">
        <f t="shared" si="91"/>
        <v/>
      </c>
      <c r="T1395" s="87"/>
      <c r="U1395" s="84" t="s">
        <v>97</v>
      </c>
      <c r="V1395" s="84" t="s">
        <v>97</v>
      </c>
      <c r="W1395" s="85" t="b">
        <f t="shared" si="1"/>
        <v>0</v>
      </c>
      <c r="X1395" s="63"/>
      <c r="Y1395" s="63"/>
      <c r="Z1395" s="63"/>
    </row>
    <row r="1396">
      <c r="A1396" s="75"/>
      <c r="B1396" s="94"/>
      <c r="C1396" s="75"/>
      <c r="D1396" s="76"/>
      <c r="E1396" s="75" t="s">
        <v>97</v>
      </c>
      <c r="F1396" s="75" t="s">
        <v>97</v>
      </c>
      <c r="G1396" s="77"/>
      <c r="H1396" s="77"/>
      <c r="I1396" s="80"/>
      <c r="J1396" s="77" t="s">
        <v>97</v>
      </c>
      <c r="K1396" s="79" t="s">
        <v>97</v>
      </c>
      <c r="L1396" s="79"/>
      <c r="M1396" s="80"/>
      <c r="N1396" s="79" t="s">
        <v>97</v>
      </c>
      <c r="O1396" s="81" t="str">
        <f t="array" ref="O1396">IF(A1396="", "", (IFNA(IF(A1396="", "", INDEX(UpdateSheet!$L:$L, MATCH(1, (UpdateSheet!$G:$G=MAXIFS(UpdateSheet!$G:$G, UpdateSheet!$H:$H, G1396, UpdateSheet!$G:$G, "&lt;=" &amp; D1396)) * (UpdateSheet!$H:$H=G1396), 0))), "") * J1396) +
(IFNA(IF(A1396="", "", INDEX(UpdateSheet!$P:$P, MATCH(1, (UpdateSheet!$G:$G=MAXIFS(UpdateSheet!$G:$G, UpdateSheet!$M:$M, K1396, UpdateSheet!$G:$G, "&lt;=" &amp; D1396)) * (UpdateSheet!$M:$M=K1396), 0))), "") * N1396)
)
</f>
        <v/>
      </c>
      <c r="P1396" s="86"/>
      <c r="Q1396" s="82" t="str">
        <f t="array" ref="Q1396">IF(A1396="", "", (IFNA(IF(A1396="", "", INDEX(UpdateSheet!$K:$K, MATCH(1, (UpdateSheet!$G:$G=MAXIFS(UpdateSheet!$G:$G, UpdateSheet!$H:$H, G1396, UpdateSheet!$I:$I, J1396, UpdateSheet!$G:$G, "&lt;=" &amp; D1396)) * (UpdateSheet!$H:$H=G1396) *(UpdateSheet!$I:$I=J1396), 0))), "")) +
(IFNA(IF(A1396="", "", INDEX(UpdateSheet!$O:$O, MATCH(1, (UpdateSheet!$G:$G=MAXIFS(UpdateSheet!$G:$G, UpdateSheet!$M:$M, K1396,UpdateSheet!$N:$N, N1396, UpdateSheet!$G:$G, "&lt;=" &amp; D1396)) * (UpdateSheet!$M:$M=K1396) *(UpdateSheet!$N:$N=N1396), 0))), ""))
)
</f>
        <v/>
      </c>
      <c r="R1396" s="81" t="s">
        <v>97</v>
      </c>
      <c r="S1396" s="63" t="str">
        <f t="shared" si="91"/>
        <v/>
      </c>
      <c r="T1396" s="87"/>
      <c r="U1396" s="84" t="s">
        <v>97</v>
      </c>
      <c r="V1396" s="84" t="s">
        <v>97</v>
      </c>
      <c r="W1396" s="85" t="b">
        <f t="shared" si="1"/>
        <v>0</v>
      </c>
      <c r="X1396" s="63"/>
      <c r="Y1396" s="63"/>
      <c r="Z1396" s="63"/>
    </row>
    <row r="1397">
      <c r="A1397" s="75"/>
      <c r="B1397" s="94"/>
      <c r="C1397" s="75"/>
      <c r="D1397" s="76"/>
      <c r="E1397" s="75" t="s">
        <v>97</v>
      </c>
      <c r="F1397" s="75" t="s">
        <v>97</v>
      </c>
      <c r="G1397" s="77"/>
      <c r="H1397" s="77"/>
      <c r="I1397" s="80"/>
      <c r="J1397" s="77" t="s">
        <v>97</v>
      </c>
      <c r="K1397" s="79" t="s">
        <v>97</v>
      </c>
      <c r="L1397" s="79"/>
      <c r="M1397" s="80"/>
      <c r="N1397" s="79" t="s">
        <v>97</v>
      </c>
      <c r="O1397" s="81" t="str">
        <f t="array" ref="O1397">IF(A1397="", "", (IFNA(IF(A1397="", "", INDEX(UpdateSheet!$L:$L, MATCH(1, (UpdateSheet!$G:$G=MAXIFS(UpdateSheet!$G:$G, UpdateSheet!$H:$H, G1397, UpdateSheet!$G:$G, "&lt;=" &amp; D1397)) * (UpdateSheet!$H:$H=G1397), 0))), "") * J1397) +
(IFNA(IF(A1397="", "", INDEX(UpdateSheet!$P:$P, MATCH(1, (UpdateSheet!$G:$G=MAXIFS(UpdateSheet!$G:$G, UpdateSheet!$M:$M, K1397, UpdateSheet!$G:$G, "&lt;=" &amp; D1397)) * (UpdateSheet!$M:$M=K1397), 0))), "") * N1397)
)
</f>
        <v/>
      </c>
      <c r="P1397" s="86"/>
      <c r="Q1397" s="82" t="str">
        <f t="array" ref="Q1397">IF(A1397="", "", (IFNA(IF(A1397="", "", INDEX(UpdateSheet!$K:$K, MATCH(1, (UpdateSheet!$G:$G=MAXIFS(UpdateSheet!$G:$G, UpdateSheet!$H:$H, G1397, UpdateSheet!$I:$I, J1397, UpdateSheet!$G:$G, "&lt;=" &amp; D1397)) * (UpdateSheet!$H:$H=G1397) *(UpdateSheet!$I:$I=J1397), 0))), "")) +
(IFNA(IF(A1397="", "", INDEX(UpdateSheet!$O:$O, MATCH(1, (UpdateSheet!$G:$G=MAXIFS(UpdateSheet!$G:$G, UpdateSheet!$M:$M, K1397,UpdateSheet!$N:$N, N1397, UpdateSheet!$G:$G, "&lt;=" &amp; D1397)) * (UpdateSheet!$M:$M=K1397) *(UpdateSheet!$N:$N=N1397), 0))), ""))
)
</f>
        <v/>
      </c>
      <c r="R1397" s="81" t="s">
        <v>97</v>
      </c>
      <c r="S1397" s="63" t="str">
        <f t="shared" si="91"/>
        <v/>
      </c>
      <c r="T1397" s="87"/>
      <c r="U1397" s="84" t="s">
        <v>97</v>
      </c>
      <c r="V1397" s="84" t="s">
        <v>97</v>
      </c>
      <c r="W1397" s="85" t="b">
        <f t="shared" si="1"/>
        <v>0</v>
      </c>
      <c r="X1397" s="63"/>
      <c r="Y1397" s="63"/>
      <c r="Z1397" s="63"/>
    </row>
    <row r="1398">
      <c r="A1398" s="75"/>
      <c r="B1398" s="94"/>
      <c r="C1398" s="75"/>
      <c r="D1398" s="76"/>
      <c r="E1398" s="75" t="s">
        <v>97</v>
      </c>
      <c r="F1398" s="75" t="s">
        <v>97</v>
      </c>
      <c r="G1398" s="77"/>
      <c r="H1398" s="77"/>
      <c r="I1398" s="80"/>
      <c r="J1398" s="77" t="s">
        <v>97</v>
      </c>
      <c r="K1398" s="79" t="s">
        <v>97</v>
      </c>
      <c r="L1398" s="79"/>
      <c r="M1398" s="80"/>
      <c r="N1398" s="79" t="s">
        <v>97</v>
      </c>
      <c r="O1398" s="81" t="str">
        <f t="array" ref="O1398">IF(A1398="", "", (IFNA(IF(A1398="", "", INDEX(UpdateSheet!$L:$L, MATCH(1, (UpdateSheet!$G:$G=MAXIFS(UpdateSheet!$G:$G, UpdateSheet!$H:$H, G1398, UpdateSheet!$G:$G, "&lt;=" &amp; D1398)) * (UpdateSheet!$H:$H=G1398), 0))), "") * J1398) +
(IFNA(IF(A1398="", "", INDEX(UpdateSheet!$P:$P, MATCH(1, (UpdateSheet!$G:$G=MAXIFS(UpdateSheet!$G:$G, UpdateSheet!$M:$M, K1398, UpdateSheet!$G:$G, "&lt;=" &amp; D1398)) * (UpdateSheet!$M:$M=K1398), 0))), "") * N1398)
)
</f>
        <v/>
      </c>
      <c r="P1398" s="86"/>
      <c r="Q1398" s="82" t="str">
        <f t="array" ref="Q1398">IF(A1398="", "", (IFNA(IF(A1398="", "", INDEX(UpdateSheet!$K:$K, MATCH(1, (UpdateSheet!$G:$G=MAXIFS(UpdateSheet!$G:$G, UpdateSheet!$H:$H, G1398, UpdateSheet!$I:$I, J1398, UpdateSheet!$G:$G, "&lt;=" &amp; D1398)) * (UpdateSheet!$H:$H=G1398) *(UpdateSheet!$I:$I=J1398), 0))), "")) +
(IFNA(IF(A1398="", "", INDEX(UpdateSheet!$O:$O, MATCH(1, (UpdateSheet!$G:$G=MAXIFS(UpdateSheet!$G:$G, UpdateSheet!$M:$M, K1398,UpdateSheet!$N:$N, N1398, UpdateSheet!$G:$G, "&lt;=" &amp; D1398)) * (UpdateSheet!$M:$M=K1398) *(UpdateSheet!$N:$N=N1398), 0))), ""))
)
</f>
        <v/>
      </c>
      <c r="R1398" s="81" t="s">
        <v>97</v>
      </c>
      <c r="S1398" s="63" t="str">
        <f t="shared" si="91"/>
        <v/>
      </c>
      <c r="T1398" s="87"/>
      <c r="U1398" s="84" t="s">
        <v>97</v>
      </c>
      <c r="V1398" s="84" t="s">
        <v>97</v>
      </c>
      <c r="W1398" s="85" t="b">
        <f t="shared" si="1"/>
        <v>0</v>
      </c>
      <c r="X1398" s="63"/>
      <c r="Y1398" s="63"/>
      <c r="Z1398" s="63"/>
    </row>
    <row r="1399">
      <c r="A1399" s="75"/>
      <c r="B1399" s="94"/>
      <c r="C1399" s="75"/>
      <c r="D1399" s="76"/>
      <c r="E1399" s="75" t="s">
        <v>97</v>
      </c>
      <c r="F1399" s="75" t="s">
        <v>97</v>
      </c>
      <c r="G1399" s="77"/>
      <c r="H1399" s="77"/>
      <c r="I1399" s="80"/>
      <c r="J1399" s="77" t="s">
        <v>97</v>
      </c>
      <c r="K1399" s="79" t="s">
        <v>97</v>
      </c>
      <c r="L1399" s="79"/>
      <c r="M1399" s="80"/>
      <c r="N1399" s="79" t="s">
        <v>97</v>
      </c>
      <c r="O1399" s="81" t="str">
        <f t="array" ref="O1399">IF(A1399="", "", (IFNA(IF(A1399="", "", INDEX(UpdateSheet!$L:$L, MATCH(1, (UpdateSheet!$G:$G=MAXIFS(UpdateSheet!$G:$G, UpdateSheet!$H:$H, G1399, UpdateSheet!$G:$G, "&lt;=" &amp; D1399)) * (UpdateSheet!$H:$H=G1399), 0))), "") * J1399) +
(IFNA(IF(A1399="", "", INDEX(UpdateSheet!$P:$P, MATCH(1, (UpdateSheet!$G:$G=MAXIFS(UpdateSheet!$G:$G, UpdateSheet!$M:$M, K1399, UpdateSheet!$G:$G, "&lt;=" &amp; D1399)) * (UpdateSheet!$M:$M=K1399), 0))), "") * N1399)
)
</f>
        <v/>
      </c>
      <c r="P1399" s="86"/>
      <c r="Q1399" s="82" t="str">
        <f t="array" ref="Q1399">IF(A1399="", "", (IFNA(IF(A1399="", "", INDEX(UpdateSheet!$K:$K, MATCH(1, (UpdateSheet!$G:$G=MAXIFS(UpdateSheet!$G:$G, UpdateSheet!$H:$H, G1399, UpdateSheet!$I:$I, J1399, UpdateSheet!$G:$G, "&lt;=" &amp; D1399)) * (UpdateSheet!$H:$H=G1399) *(UpdateSheet!$I:$I=J1399), 0))), "")) +
(IFNA(IF(A1399="", "", INDEX(UpdateSheet!$O:$O, MATCH(1, (UpdateSheet!$G:$G=MAXIFS(UpdateSheet!$G:$G, UpdateSheet!$M:$M, K1399,UpdateSheet!$N:$N, N1399, UpdateSheet!$G:$G, "&lt;=" &amp; D1399)) * (UpdateSheet!$M:$M=K1399) *(UpdateSheet!$N:$N=N1399), 0))), ""))
)
</f>
        <v/>
      </c>
      <c r="R1399" s="81" t="s">
        <v>97</v>
      </c>
      <c r="S1399" s="63" t="str">
        <f t="shared" si="91"/>
        <v/>
      </c>
      <c r="T1399" s="87"/>
      <c r="U1399" s="84" t="s">
        <v>97</v>
      </c>
      <c r="V1399" s="84" t="s">
        <v>97</v>
      </c>
      <c r="W1399" s="85" t="b">
        <f t="shared" si="1"/>
        <v>0</v>
      </c>
      <c r="X1399" s="63"/>
      <c r="Y1399" s="63"/>
      <c r="Z1399" s="63"/>
    </row>
    <row r="1400">
      <c r="A1400" s="75"/>
      <c r="B1400" s="94"/>
      <c r="C1400" s="75"/>
      <c r="D1400" s="76"/>
      <c r="E1400" s="75" t="s">
        <v>97</v>
      </c>
      <c r="F1400" s="75" t="s">
        <v>97</v>
      </c>
      <c r="G1400" s="77"/>
      <c r="H1400" s="77"/>
      <c r="I1400" s="80"/>
      <c r="J1400" s="77" t="s">
        <v>97</v>
      </c>
      <c r="K1400" s="79" t="s">
        <v>97</v>
      </c>
      <c r="L1400" s="79"/>
      <c r="M1400" s="80"/>
      <c r="N1400" s="79" t="s">
        <v>97</v>
      </c>
      <c r="O1400" s="81" t="str">
        <f t="array" ref="O1400">IF(A1400="", "", (IFNA(IF(A1400="", "", INDEX(UpdateSheet!$L:$L, MATCH(1, (UpdateSheet!$G:$G=MAXIFS(UpdateSheet!$G:$G, UpdateSheet!$H:$H, G1400, UpdateSheet!$G:$G, "&lt;=" &amp; D1400)) * (UpdateSheet!$H:$H=G1400), 0))), "") * J1400) +
(IFNA(IF(A1400="", "", INDEX(UpdateSheet!$P:$P, MATCH(1, (UpdateSheet!$G:$G=MAXIFS(UpdateSheet!$G:$G, UpdateSheet!$M:$M, K1400, UpdateSheet!$G:$G, "&lt;=" &amp; D1400)) * (UpdateSheet!$M:$M=K1400), 0))), "") * N1400)
)
</f>
        <v/>
      </c>
      <c r="P1400" s="86"/>
      <c r="Q1400" s="82" t="str">
        <f t="array" ref="Q1400">IF(A1400="", "", (IFNA(IF(A1400="", "", INDEX(UpdateSheet!$K:$K, MATCH(1, (UpdateSheet!$G:$G=MAXIFS(UpdateSheet!$G:$G, UpdateSheet!$H:$H, G1400, UpdateSheet!$I:$I, J1400, UpdateSheet!$G:$G, "&lt;=" &amp; D1400)) * (UpdateSheet!$H:$H=G1400) *(UpdateSheet!$I:$I=J1400), 0))), "")) +
(IFNA(IF(A1400="", "", INDEX(UpdateSheet!$O:$O, MATCH(1, (UpdateSheet!$G:$G=MAXIFS(UpdateSheet!$G:$G, UpdateSheet!$M:$M, K1400,UpdateSheet!$N:$N, N1400, UpdateSheet!$G:$G, "&lt;=" &amp; D1400)) * (UpdateSheet!$M:$M=K1400) *(UpdateSheet!$N:$N=N1400), 0))), ""))
)
</f>
        <v/>
      </c>
      <c r="R1400" s="81" t="s">
        <v>97</v>
      </c>
      <c r="S1400" s="63" t="str">
        <f t="shared" si="91"/>
        <v/>
      </c>
      <c r="T1400" s="87"/>
      <c r="U1400" s="84" t="s">
        <v>97</v>
      </c>
      <c r="V1400" s="84" t="s">
        <v>97</v>
      </c>
      <c r="W1400" s="85" t="b">
        <f t="shared" si="1"/>
        <v>0</v>
      </c>
      <c r="X1400" s="63"/>
      <c r="Y1400" s="63"/>
      <c r="Z1400" s="63"/>
    </row>
    <row r="1401">
      <c r="A1401" s="75"/>
      <c r="B1401" s="94"/>
      <c r="C1401" s="75"/>
      <c r="D1401" s="76"/>
      <c r="E1401" s="75" t="s">
        <v>97</v>
      </c>
      <c r="F1401" s="75" t="s">
        <v>97</v>
      </c>
      <c r="G1401" s="77"/>
      <c r="H1401" s="77"/>
      <c r="I1401" s="80"/>
      <c r="J1401" s="77" t="s">
        <v>97</v>
      </c>
      <c r="K1401" s="79" t="s">
        <v>97</v>
      </c>
      <c r="L1401" s="79"/>
      <c r="M1401" s="80"/>
      <c r="N1401" s="79" t="s">
        <v>97</v>
      </c>
      <c r="O1401" s="81" t="str">
        <f t="array" ref="O1401">IF(A1401="", "", (IFNA(IF(A1401="", "", INDEX(UpdateSheet!$L:$L, MATCH(1, (UpdateSheet!$G:$G=MAXIFS(UpdateSheet!$G:$G, UpdateSheet!$H:$H, G1401, UpdateSheet!$G:$G, "&lt;=" &amp; D1401)) * (UpdateSheet!$H:$H=G1401), 0))), "") * J1401) +
(IFNA(IF(A1401="", "", INDEX(UpdateSheet!$P:$P, MATCH(1, (UpdateSheet!$G:$G=MAXIFS(UpdateSheet!$G:$G, UpdateSheet!$M:$M, K1401, UpdateSheet!$G:$G, "&lt;=" &amp; D1401)) * (UpdateSheet!$M:$M=K1401), 0))), "") * N1401)
)
</f>
        <v/>
      </c>
      <c r="P1401" s="86"/>
      <c r="Q1401" s="82" t="str">
        <f t="array" ref="Q1401">IF(A1401="", "", (IFNA(IF(A1401="", "", INDEX(UpdateSheet!$K:$K, MATCH(1, (UpdateSheet!$G:$G=MAXIFS(UpdateSheet!$G:$G, UpdateSheet!$H:$H, G1401, UpdateSheet!$I:$I, J1401, UpdateSheet!$G:$G, "&lt;=" &amp; D1401)) * (UpdateSheet!$H:$H=G1401) *(UpdateSheet!$I:$I=J1401), 0))), "")) +
(IFNA(IF(A1401="", "", INDEX(UpdateSheet!$O:$O, MATCH(1, (UpdateSheet!$G:$G=MAXIFS(UpdateSheet!$G:$G, UpdateSheet!$M:$M, K1401,UpdateSheet!$N:$N, N1401, UpdateSheet!$G:$G, "&lt;=" &amp; D1401)) * (UpdateSheet!$M:$M=K1401) *(UpdateSheet!$N:$N=N1401), 0))), ""))
)
</f>
        <v/>
      </c>
      <c r="R1401" s="81" t="s">
        <v>97</v>
      </c>
      <c r="S1401" s="63" t="str">
        <f t="shared" si="91"/>
        <v/>
      </c>
      <c r="T1401" s="87"/>
      <c r="U1401" s="84" t="s">
        <v>97</v>
      </c>
      <c r="V1401" s="84" t="s">
        <v>97</v>
      </c>
      <c r="W1401" s="85" t="b">
        <f t="shared" si="1"/>
        <v>0</v>
      </c>
      <c r="X1401" s="63"/>
      <c r="Y1401" s="63"/>
      <c r="Z1401" s="63"/>
    </row>
    <row r="1402">
      <c r="A1402" s="75"/>
      <c r="B1402" s="94"/>
      <c r="C1402" s="75"/>
      <c r="D1402" s="76"/>
      <c r="E1402" s="75" t="s">
        <v>97</v>
      </c>
      <c r="F1402" s="75" t="s">
        <v>97</v>
      </c>
      <c r="G1402" s="77"/>
      <c r="H1402" s="77"/>
      <c r="I1402" s="80"/>
      <c r="J1402" s="77" t="s">
        <v>97</v>
      </c>
      <c r="K1402" s="79" t="s">
        <v>97</v>
      </c>
      <c r="L1402" s="79"/>
      <c r="M1402" s="80"/>
      <c r="N1402" s="79" t="s">
        <v>97</v>
      </c>
      <c r="O1402" s="81" t="str">
        <f t="array" ref="O1402">IF(A1402="", "", (IFNA(IF(A1402="", "", INDEX(UpdateSheet!$L:$L, MATCH(1, (UpdateSheet!$G:$G=MAXIFS(UpdateSheet!$G:$G, UpdateSheet!$H:$H, G1402, UpdateSheet!$G:$G, "&lt;=" &amp; D1402)) * (UpdateSheet!$H:$H=G1402), 0))), "") * J1402) +
(IFNA(IF(A1402="", "", INDEX(UpdateSheet!$P:$P, MATCH(1, (UpdateSheet!$G:$G=MAXIFS(UpdateSheet!$G:$G, UpdateSheet!$M:$M, K1402, UpdateSheet!$G:$G, "&lt;=" &amp; D1402)) * (UpdateSheet!$M:$M=K1402), 0))), "") * N1402)
)
</f>
        <v/>
      </c>
      <c r="P1402" s="86"/>
      <c r="Q1402" s="82" t="str">
        <f t="array" ref="Q1402">IF(A1402="", "", (IFNA(IF(A1402="", "", INDEX(UpdateSheet!$K:$K, MATCH(1, (UpdateSheet!$G:$G=MAXIFS(UpdateSheet!$G:$G, UpdateSheet!$H:$H, G1402, UpdateSheet!$I:$I, J1402, UpdateSheet!$G:$G, "&lt;=" &amp; D1402)) * (UpdateSheet!$H:$H=G1402) *(UpdateSheet!$I:$I=J1402), 0))), "")) +
(IFNA(IF(A1402="", "", INDEX(UpdateSheet!$O:$O, MATCH(1, (UpdateSheet!$G:$G=MAXIFS(UpdateSheet!$G:$G, UpdateSheet!$M:$M, K1402,UpdateSheet!$N:$N, N1402, UpdateSheet!$G:$G, "&lt;=" &amp; D1402)) * (UpdateSheet!$M:$M=K1402) *(UpdateSheet!$N:$N=N1402), 0))), ""))
)
</f>
        <v/>
      </c>
      <c r="R1402" s="81" t="s">
        <v>97</v>
      </c>
      <c r="S1402" s="63" t="str">
        <f t="shared" si="91"/>
        <v/>
      </c>
      <c r="T1402" s="87"/>
      <c r="U1402" s="84" t="s">
        <v>97</v>
      </c>
      <c r="V1402" s="84" t="s">
        <v>97</v>
      </c>
      <c r="W1402" s="85" t="b">
        <f t="shared" si="1"/>
        <v>0</v>
      </c>
      <c r="X1402" s="63"/>
      <c r="Y1402" s="63"/>
      <c r="Z1402" s="63"/>
    </row>
    <row r="1403">
      <c r="A1403" s="75"/>
      <c r="B1403" s="94"/>
      <c r="C1403" s="75"/>
      <c r="D1403" s="76"/>
      <c r="E1403" s="75" t="s">
        <v>97</v>
      </c>
      <c r="F1403" s="75" t="s">
        <v>97</v>
      </c>
      <c r="G1403" s="77"/>
      <c r="H1403" s="77"/>
      <c r="I1403" s="80"/>
      <c r="J1403" s="77" t="s">
        <v>97</v>
      </c>
      <c r="K1403" s="79" t="s">
        <v>97</v>
      </c>
      <c r="L1403" s="79"/>
      <c r="M1403" s="80"/>
      <c r="N1403" s="79" t="s">
        <v>97</v>
      </c>
      <c r="O1403" s="81" t="str">
        <f t="array" ref="O1403">IF(A1403="", "", (IFNA(IF(A1403="", "", INDEX(UpdateSheet!$L:$L, MATCH(1, (UpdateSheet!$G:$G=MAXIFS(UpdateSheet!$G:$G, UpdateSheet!$H:$H, G1403, UpdateSheet!$G:$G, "&lt;=" &amp; D1403)) * (UpdateSheet!$H:$H=G1403), 0))), "") * J1403) +
(IFNA(IF(A1403="", "", INDEX(UpdateSheet!$P:$P, MATCH(1, (UpdateSheet!$G:$G=MAXIFS(UpdateSheet!$G:$G, UpdateSheet!$M:$M, K1403, UpdateSheet!$G:$G, "&lt;=" &amp; D1403)) * (UpdateSheet!$M:$M=K1403), 0))), "") * N1403)
)
</f>
        <v/>
      </c>
      <c r="P1403" s="86"/>
      <c r="Q1403" s="82" t="str">
        <f t="array" ref="Q1403">IF(A1403="", "", (IFNA(IF(A1403="", "", INDEX(UpdateSheet!$K:$K, MATCH(1, (UpdateSheet!$G:$G=MAXIFS(UpdateSheet!$G:$G, UpdateSheet!$H:$H, G1403, UpdateSheet!$I:$I, J1403, UpdateSheet!$G:$G, "&lt;=" &amp; D1403)) * (UpdateSheet!$H:$H=G1403) *(UpdateSheet!$I:$I=J1403), 0))), "")) +
(IFNA(IF(A1403="", "", INDEX(UpdateSheet!$O:$O, MATCH(1, (UpdateSheet!$G:$G=MAXIFS(UpdateSheet!$G:$G, UpdateSheet!$M:$M, K1403,UpdateSheet!$N:$N, N1403, UpdateSheet!$G:$G, "&lt;=" &amp; D1403)) * (UpdateSheet!$M:$M=K1403) *(UpdateSheet!$N:$N=N1403), 0))), ""))
)
</f>
        <v/>
      </c>
      <c r="R1403" s="81" t="s">
        <v>97</v>
      </c>
      <c r="S1403" s="63" t="str">
        <f t="shared" si="91"/>
        <v/>
      </c>
      <c r="T1403" s="87"/>
      <c r="U1403" s="84" t="s">
        <v>97</v>
      </c>
      <c r="V1403" s="84" t="s">
        <v>97</v>
      </c>
      <c r="W1403" s="85" t="b">
        <f t="shared" si="1"/>
        <v>0</v>
      </c>
      <c r="X1403" s="63"/>
      <c r="Y1403" s="63"/>
      <c r="Z1403" s="63"/>
    </row>
    <row r="1404">
      <c r="A1404" s="75"/>
      <c r="B1404" s="94"/>
      <c r="C1404" s="75"/>
      <c r="D1404" s="76"/>
      <c r="E1404" s="75" t="s">
        <v>97</v>
      </c>
      <c r="F1404" s="75" t="s">
        <v>97</v>
      </c>
      <c r="G1404" s="77"/>
      <c r="H1404" s="77"/>
      <c r="I1404" s="80"/>
      <c r="J1404" s="77" t="s">
        <v>97</v>
      </c>
      <c r="K1404" s="79" t="s">
        <v>97</v>
      </c>
      <c r="L1404" s="79"/>
      <c r="M1404" s="80"/>
      <c r="N1404" s="79" t="s">
        <v>97</v>
      </c>
      <c r="O1404" s="81" t="str">
        <f t="array" ref="O1404">IF(A1404="", "", (IFNA(IF(A1404="", "", INDEX(UpdateSheet!$L:$L, MATCH(1, (UpdateSheet!$G:$G=MAXIFS(UpdateSheet!$G:$G, UpdateSheet!$H:$H, G1404, UpdateSheet!$G:$G, "&lt;=" &amp; D1404)) * (UpdateSheet!$H:$H=G1404), 0))), "") * J1404) +
(IFNA(IF(A1404="", "", INDEX(UpdateSheet!$P:$P, MATCH(1, (UpdateSheet!$G:$G=MAXIFS(UpdateSheet!$G:$G, UpdateSheet!$M:$M, K1404, UpdateSheet!$G:$G, "&lt;=" &amp; D1404)) * (UpdateSheet!$M:$M=K1404), 0))), "") * N1404)
)
</f>
        <v/>
      </c>
      <c r="P1404" s="86"/>
      <c r="Q1404" s="82" t="str">
        <f t="array" ref="Q1404">IF(A1404="", "", (IFNA(IF(A1404="", "", INDEX(UpdateSheet!$K:$K, MATCH(1, (UpdateSheet!$G:$G=MAXIFS(UpdateSheet!$G:$G, UpdateSheet!$H:$H, G1404, UpdateSheet!$I:$I, J1404, UpdateSheet!$G:$G, "&lt;=" &amp; D1404)) * (UpdateSheet!$H:$H=G1404) *(UpdateSheet!$I:$I=J1404), 0))), "")) +
(IFNA(IF(A1404="", "", INDEX(UpdateSheet!$O:$O, MATCH(1, (UpdateSheet!$G:$G=MAXIFS(UpdateSheet!$G:$G, UpdateSheet!$M:$M, K1404,UpdateSheet!$N:$N, N1404, UpdateSheet!$G:$G, "&lt;=" &amp; D1404)) * (UpdateSheet!$M:$M=K1404) *(UpdateSheet!$N:$N=N1404), 0))), ""))
)
</f>
        <v/>
      </c>
      <c r="R1404" s="81" t="s">
        <v>97</v>
      </c>
      <c r="S1404" s="63" t="str">
        <f t="shared" si="91"/>
        <v/>
      </c>
      <c r="T1404" s="87"/>
      <c r="U1404" s="84" t="s">
        <v>97</v>
      </c>
      <c r="V1404" s="84" t="s">
        <v>97</v>
      </c>
      <c r="W1404" s="85" t="b">
        <f t="shared" si="1"/>
        <v>0</v>
      </c>
      <c r="X1404" s="63"/>
      <c r="Y1404" s="63"/>
      <c r="Z1404" s="63"/>
    </row>
    <row r="1405">
      <c r="A1405" s="75"/>
      <c r="B1405" s="94"/>
      <c r="C1405" s="75"/>
      <c r="D1405" s="76"/>
      <c r="E1405" s="75" t="s">
        <v>97</v>
      </c>
      <c r="F1405" s="75" t="s">
        <v>97</v>
      </c>
      <c r="G1405" s="77"/>
      <c r="H1405" s="77"/>
      <c r="I1405" s="80"/>
      <c r="J1405" s="77" t="s">
        <v>97</v>
      </c>
      <c r="K1405" s="79" t="s">
        <v>97</v>
      </c>
      <c r="L1405" s="79"/>
      <c r="M1405" s="80"/>
      <c r="N1405" s="79" t="s">
        <v>97</v>
      </c>
      <c r="O1405" s="81" t="str">
        <f t="array" ref="O1405">IF(A1405="", "", (IFNA(IF(A1405="", "", INDEX(UpdateSheet!$L:$L, MATCH(1, (UpdateSheet!$G:$G=MAXIFS(UpdateSheet!$G:$G, UpdateSheet!$H:$H, G1405, UpdateSheet!$G:$G, "&lt;=" &amp; D1405)) * (UpdateSheet!$H:$H=G1405), 0))), "") * J1405) +
(IFNA(IF(A1405="", "", INDEX(UpdateSheet!$P:$P, MATCH(1, (UpdateSheet!$G:$G=MAXIFS(UpdateSheet!$G:$G, UpdateSheet!$M:$M, K1405, UpdateSheet!$G:$G, "&lt;=" &amp; D1405)) * (UpdateSheet!$M:$M=K1405), 0))), "") * N1405)
)
</f>
        <v/>
      </c>
      <c r="P1405" s="86"/>
      <c r="Q1405" s="82" t="str">
        <f t="array" ref="Q1405">IF(A1405="", "", (IFNA(IF(A1405="", "", INDEX(UpdateSheet!$K:$K, MATCH(1, (UpdateSheet!$G:$G=MAXIFS(UpdateSheet!$G:$G, UpdateSheet!$H:$H, G1405, UpdateSheet!$I:$I, J1405, UpdateSheet!$G:$G, "&lt;=" &amp; D1405)) * (UpdateSheet!$H:$H=G1405) *(UpdateSheet!$I:$I=J1405), 0))), "")) +
(IFNA(IF(A1405="", "", INDEX(UpdateSheet!$O:$O, MATCH(1, (UpdateSheet!$G:$G=MAXIFS(UpdateSheet!$G:$G, UpdateSheet!$M:$M, K1405,UpdateSheet!$N:$N, N1405, UpdateSheet!$G:$G, "&lt;=" &amp; D1405)) * (UpdateSheet!$M:$M=K1405) *(UpdateSheet!$N:$N=N1405), 0))), ""))
)
</f>
        <v/>
      </c>
      <c r="R1405" s="81" t="s">
        <v>97</v>
      </c>
      <c r="S1405" s="63" t="str">
        <f t="shared" si="91"/>
        <v/>
      </c>
      <c r="T1405" s="87"/>
      <c r="U1405" s="84" t="s">
        <v>97</v>
      </c>
      <c r="V1405" s="84" t="s">
        <v>97</v>
      </c>
      <c r="W1405" s="85" t="b">
        <f t="shared" si="1"/>
        <v>0</v>
      </c>
      <c r="X1405" s="63"/>
      <c r="Y1405" s="63"/>
      <c r="Z1405" s="63"/>
    </row>
    <row r="1406">
      <c r="A1406" s="75"/>
      <c r="B1406" s="94"/>
      <c r="C1406" s="75"/>
      <c r="D1406" s="76"/>
      <c r="E1406" s="75" t="s">
        <v>97</v>
      </c>
      <c r="F1406" s="75" t="s">
        <v>97</v>
      </c>
      <c r="G1406" s="77"/>
      <c r="H1406" s="77"/>
      <c r="I1406" s="80"/>
      <c r="J1406" s="77" t="s">
        <v>97</v>
      </c>
      <c r="K1406" s="79" t="s">
        <v>97</v>
      </c>
      <c r="L1406" s="79"/>
      <c r="M1406" s="80"/>
      <c r="N1406" s="79" t="s">
        <v>97</v>
      </c>
      <c r="O1406" s="81" t="str">
        <f t="array" ref="O1406">IF(A1406="", "", (IFNA(IF(A1406="", "", INDEX(UpdateSheet!$L:$L, MATCH(1, (UpdateSheet!$G:$G=MAXIFS(UpdateSheet!$G:$G, UpdateSheet!$H:$H, G1406, UpdateSheet!$G:$G, "&lt;=" &amp; D1406)) * (UpdateSheet!$H:$H=G1406), 0))), "") * J1406) +
(IFNA(IF(A1406="", "", INDEX(UpdateSheet!$P:$P, MATCH(1, (UpdateSheet!$G:$G=MAXIFS(UpdateSheet!$G:$G, UpdateSheet!$M:$M, K1406, UpdateSheet!$G:$G, "&lt;=" &amp; D1406)) * (UpdateSheet!$M:$M=K1406), 0))), "") * N1406)
)
</f>
        <v/>
      </c>
      <c r="P1406" s="86"/>
      <c r="Q1406" s="82" t="str">
        <f t="array" ref="Q1406">IF(A1406="", "", (IFNA(IF(A1406="", "", INDEX(UpdateSheet!$K:$K, MATCH(1, (UpdateSheet!$G:$G=MAXIFS(UpdateSheet!$G:$G, UpdateSheet!$H:$H, G1406, UpdateSheet!$I:$I, J1406, UpdateSheet!$G:$G, "&lt;=" &amp; D1406)) * (UpdateSheet!$H:$H=G1406) *(UpdateSheet!$I:$I=J1406), 0))), "")) +
(IFNA(IF(A1406="", "", INDEX(UpdateSheet!$O:$O, MATCH(1, (UpdateSheet!$G:$G=MAXIFS(UpdateSheet!$G:$G, UpdateSheet!$M:$M, K1406,UpdateSheet!$N:$N, N1406, UpdateSheet!$G:$G, "&lt;=" &amp; D1406)) * (UpdateSheet!$M:$M=K1406) *(UpdateSheet!$N:$N=N1406), 0))), ""))
)
</f>
        <v/>
      </c>
      <c r="R1406" s="81" t="s">
        <v>97</v>
      </c>
      <c r="S1406" s="63" t="str">
        <f t="shared" si="91"/>
        <v/>
      </c>
      <c r="T1406" s="87"/>
      <c r="U1406" s="84" t="s">
        <v>97</v>
      </c>
      <c r="V1406" s="84" t="s">
        <v>97</v>
      </c>
      <c r="W1406" s="85" t="b">
        <f t="shared" si="1"/>
        <v>0</v>
      </c>
      <c r="X1406" s="63"/>
      <c r="Y1406" s="63"/>
      <c r="Z1406" s="63"/>
    </row>
    <row r="1407">
      <c r="A1407" s="75"/>
      <c r="B1407" s="94"/>
      <c r="C1407" s="75"/>
      <c r="D1407" s="76"/>
      <c r="E1407" s="75" t="s">
        <v>97</v>
      </c>
      <c r="F1407" s="75" t="s">
        <v>97</v>
      </c>
      <c r="G1407" s="77"/>
      <c r="H1407" s="77"/>
      <c r="I1407" s="80"/>
      <c r="J1407" s="77" t="s">
        <v>97</v>
      </c>
      <c r="K1407" s="79" t="s">
        <v>97</v>
      </c>
      <c r="L1407" s="79"/>
      <c r="M1407" s="80"/>
      <c r="N1407" s="79" t="s">
        <v>97</v>
      </c>
      <c r="O1407" s="81" t="str">
        <f t="array" ref="O1407">IF(A1407="", "", (IFNA(IF(A1407="", "", INDEX(UpdateSheet!$L:$L, MATCH(1, (UpdateSheet!$G:$G=MAXIFS(UpdateSheet!$G:$G, UpdateSheet!$H:$H, G1407, UpdateSheet!$G:$G, "&lt;=" &amp; D1407)) * (UpdateSheet!$H:$H=G1407), 0))), "") * J1407) +
(IFNA(IF(A1407="", "", INDEX(UpdateSheet!$P:$P, MATCH(1, (UpdateSheet!$G:$G=MAXIFS(UpdateSheet!$G:$G, UpdateSheet!$M:$M, K1407, UpdateSheet!$G:$G, "&lt;=" &amp; D1407)) * (UpdateSheet!$M:$M=K1407), 0))), "") * N1407)
)
</f>
        <v/>
      </c>
      <c r="P1407" s="86"/>
      <c r="Q1407" s="82" t="str">
        <f t="array" ref="Q1407">IF(A1407="", "", (IFNA(IF(A1407="", "", INDEX(UpdateSheet!$K:$K, MATCH(1, (UpdateSheet!$G:$G=MAXIFS(UpdateSheet!$G:$G, UpdateSheet!$H:$H, G1407, UpdateSheet!$I:$I, J1407, UpdateSheet!$G:$G, "&lt;=" &amp; D1407)) * (UpdateSheet!$H:$H=G1407) *(UpdateSheet!$I:$I=J1407), 0))), "")) +
(IFNA(IF(A1407="", "", INDEX(UpdateSheet!$O:$O, MATCH(1, (UpdateSheet!$G:$G=MAXIFS(UpdateSheet!$G:$G, UpdateSheet!$M:$M, K1407,UpdateSheet!$N:$N, N1407, UpdateSheet!$G:$G, "&lt;=" &amp; D1407)) * (UpdateSheet!$M:$M=K1407) *(UpdateSheet!$N:$N=N1407), 0))), ""))
)
</f>
        <v/>
      </c>
      <c r="R1407" s="81" t="s">
        <v>97</v>
      </c>
      <c r="S1407" s="63" t="str">
        <f t="shared" si="91"/>
        <v/>
      </c>
      <c r="T1407" s="87"/>
      <c r="U1407" s="84" t="s">
        <v>97</v>
      </c>
      <c r="V1407" s="84" t="s">
        <v>97</v>
      </c>
      <c r="W1407" s="85" t="b">
        <f t="shared" si="1"/>
        <v>0</v>
      </c>
      <c r="X1407" s="63"/>
      <c r="Y1407" s="63"/>
      <c r="Z1407" s="63"/>
    </row>
    <row r="1408">
      <c r="A1408" s="75"/>
      <c r="B1408" s="94"/>
      <c r="C1408" s="75"/>
      <c r="D1408" s="76"/>
      <c r="E1408" s="75" t="s">
        <v>97</v>
      </c>
      <c r="F1408" s="75" t="s">
        <v>97</v>
      </c>
      <c r="G1408" s="77"/>
      <c r="H1408" s="77"/>
      <c r="I1408" s="80"/>
      <c r="J1408" s="77" t="s">
        <v>97</v>
      </c>
      <c r="K1408" s="79" t="s">
        <v>97</v>
      </c>
      <c r="L1408" s="79"/>
      <c r="M1408" s="80"/>
      <c r="N1408" s="79" t="s">
        <v>97</v>
      </c>
      <c r="O1408" s="81" t="str">
        <f t="array" ref="O1408">IF(A1408="", "", (IFNA(IF(A1408="", "", INDEX(UpdateSheet!$L:$L, MATCH(1, (UpdateSheet!$G:$G=MAXIFS(UpdateSheet!$G:$G, UpdateSheet!$H:$H, G1408, UpdateSheet!$G:$G, "&lt;=" &amp; D1408)) * (UpdateSheet!$H:$H=G1408), 0))), "") * J1408) +
(IFNA(IF(A1408="", "", INDEX(UpdateSheet!$P:$P, MATCH(1, (UpdateSheet!$G:$G=MAXIFS(UpdateSheet!$G:$G, UpdateSheet!$M:$M, K1408, UpdateSheet!$G:$G, "&lt;=" &amp; D1408)) * (UpdateSheet!$M:$M=K1408), 0))), "") * N1408)
)
</f>
        <v/>
      </c>
      <c r="P1408" s="86"/>
      <c r="Q1408" s="82" t="str">
        <f t="array" ref="Q1408">IF(A1408="", "", (IFNA(IF(A1408="", "", INDEX(UpdateSheet!$K:$K, MATCH(1, (UpdateSheet!$G:$G=MAXIFS(UpdateSheet!$G:$G, UpdateSheet!$H:$H, G1408, UpdateSheet!$I:$I, J1408, UpdateSheet!$G:$G, "&lt;=" &amp; D1408)) * (UpdateSheet!$H:$H=G1408) *(UpdateSheet!$I:$I=J1408), 0))), "")) +
(IFNA(IF(A1408="", "", INDEX(UpdateSheet!$O:$O, MATCH(1, (UpdateSheet!$G:$G=MAXIFS(UpdateSheet!$G:$G, UpdateSheet!$M:$M, K1408,UpdateSheet!$N:$N, N1408, UpdateSheet!$G:$G, "&lt;=" &amp; D1408)) * (UpdateSheet!$M:$M=K1408) *(UpdateSheet!$N:$N=N1408), 0))), ""))
)
</f>
        <v/>
      </c>
      <c r="R1408" s="81" t="s">
        <v>97</v>
      </c>
      <c r="S1408" s="63" t="str">
        <f t="shared" si="91"/>
        <v/>
      </c>
      <c r="T1408" s="87"/>
      <c r="U1408" s="84" t="s">
        <v>97</v>
      </c>
      <c r="V1408" s="84" t="s">
        <v>97</v>
      </c>
      <c r="W1408" s="85" t="b">
        <f t="shared" si="1"/>
        <v>0</v>
      </c>
      <c r="X1408" s="63"/>
      <c r="Y1408" s="63"/>
      <c r="Z1408" s="63"/>
    </row>
    <row r="1409">
      <c r="A1409" s="75"/>
      <c r="B1409" s="94"/>
      <c r="C1409" s="75"/>
      <c r="D1409" s="76"/>
      <c r="E1409" s="75" t="s">
        <v>97</v>
      </c>
      <c r="F1409" s="75" t="s">
        <v>97</v>
      </c>
      <c r="G1409" s="77"/>
      <c r="H1409" s="77"/>
      <c r="I1409" s="80"/>
      <c r="J1409" s="77" t="s">
        <v>97</v>
      </c>
      <c r="K1409" s="79" t="s">
        <v>97</v>
      </c>
      <c r="L1409" s="79"/>
      <c r="M1409" s="80"/>
      <c r="N1409" s="79" t="s">
        <v>97</v>
      </c>
      <c r="O1409" s="81" t="str">
        <f t="array" ref="O1409">IF(A1409="", "", (IFNA(IF(A1409="", "", INDEX(UpdateSheet!$L:$L, MATCH(1, (UpdateSheet!$G:$G=MAXIFS(UpdateSheet!$G:$G, UpdateSheet!$H:$H, G1409, UpdateSheet!$G:$G, "&lt;=" &amp; D1409)) * (UpdateSheet!$H:$H=G1409), 0))), "") * J1409) +
(IFNA(IF(A1409="", "", INDEX(UpdateSheet!$P:$P, MATCH(1, (UpdateSheet!$G:$G=MAXIFS(UpdateSheet!$G:$G, UpdateSheet!$M:$M, K1409, UpdateSheet!$G:$G, "&lt;=" &amp; D1409)) * (UpdateSheet!$M:$M=K1409), 0))), "") * N1409)
)
</f>
        <v/>
      </c>
      <c r="P1409" s="86"/>
      <c r="Q1409" s="82" t="str">
        <f t="array" ref="Q1409">IF(A1409="", "", (IFNA(IF(A1409="", "", INDEX(UpdateSheet!$K:$K, MATCH(1, (UpdateSheet!$G:$G=MAXIFS(UpdateSheet!$G:$G, UpdateSheet!$H:$H, G1409, UpdateSheet!$I:$I, J1409, UpdateSheet!$G:$G, "&lt;=" &amp; D1409)) * (UpdateSheet!$H:$H=G1409) *(UpdateSheet!$I:$I=J1409), 0))), "")) +
(IFNA(IF(A1409="", "", INDEX(UpdateSheet!$O:$O, MATCH(1, (UpdateSheet!$G:$G=MAXIFS(UpdateSheet!$G:$G, UpdateSheet!$M:$M, K1409,UpdateSheet!$N:$N, N1409, UpdateSheet!$G:$G, "&lt;=" &amp; D1409)) * (UpdateSheet!$M:$M=K1409) *(UpdateSheet!$N:$N=N1409), 0))), ""))
)
</f>
        <v/>
      </c>
      <c r="R1409" s="81" t="s">
        <v>97</v>
      </c>
      <c r="S1409" s="63" t="str">
        <f t="shared" si="91"/>
        <v/>
      </c>
      <c r="T1409" s="87"/>
      <c r="U1409" s="84" t="s">
        <v>97</v>
      </c>
      <c r="V1409" s="84" t="s">
        <v>97</v>
      </c>
      <c r="W1409" s="85" t="b">
        <f t="shared" si="1"/>
        <v>0</v>
      </c>
      <c r="X1409" s="63"/>
      <c r="Y1409" s="63"/>
      <c r="Z1409" s="63"/>
    </row>
    <row r="1410">
      <c r="A1410" s="75"/>
      <c r="B1410" s="94"/>
      <c r="C1410" s="75"/>
      <c r="D1410" s="76"/>
      <c r="E1410" s="75" t="s">
        <v>97</v>
      </c>
      <c r="F1410" s="75" t="s">
        <v>97</v>
      </c>
      <c r="G1410" s="77"/>
      <c r="H1410" s="77"/>
      <c r="I1410" s="80"/>
      <c r="J1410" s="77" t="s">
        <v>97</v>
      </c>
      <c r="K1410" s="79" t="s">
        <v>97</v>
      </c>
      <c r="L1410" s="79"/>
      <c r="M1410" s="80"/>
      <c r="N1410" s="79" t="s">
        <v>97</v>
      </c>
      <c r="O1410" s="81" t="str">
        <f t="array" ref="O1410">IF(A1410="", "", (IFNA(IF(A1410="", "", INDEX(UpdateSheet!$L:$L, MATCH(1, (UpdateSheet!$G:$G=MAXIFS(UpdateSheet!$G:$G, UpdateSheet!$H:$H, G1410, UpdateSheet!$G:$G, "&lt;=" &amp; D1410)) * (UpdateSheet!$H:$H=G1410), 0))), "") * J1410) +
(IFNA(IF(A1410="", "", INDEX(UpdateSheet!$P:$P, MATCH(1, (UpdateSheet!$G:$G=MAXIFS(UpdateSheet!$G:$G, UpdateSheet!$M:$M, K1410, UpdateSheet!$G:$G, "&lt;=" &amp; D1410)) * (UpdateSheet!$M:$M=K1410), 0))), "") * N1410)
)
</f>
        <v/>
      </c>
      <c r="P1410" s="86"/>
      <c r="Q1410" s="82" t="str">
        <f t="array" ref="Q1410">IF(A1410="", "", (IFNA(IF(A1410="", "", INDEX(UpdateSheet!$K:$K, MATCH(1, (UpdateSheet!$G:$G=MAXIFS(UpdateSheet!$G:$G, UpdateSheet!$H:$H, G1410, UpdateSheet!$I:$I, J1410, UpdateSheet!$G:$G, "&lt;=" &amp; D1410)) * (UpdateSheet!$H:$H=G1410) *(UpdateSheet!$I:$I=J1410), 0))), "")) +
(IFNA(IF(A1410="", "", INDEX(UpdateSheet!$O:$O, MATCH(1, (UpdateSheet!$G:$G=MAXIFS(UpdateSheet!$G:$G, UpdateSheet!$M:$M, K1410,UpdateSheet!$N:$N, N1410, UpdateSheet!$G:$G, "&lt;=" &amp; D1410)) * (UpdateSheet!$M:$M=K1410) *(UpdateSheet!$N:$N=N1410), 0))), ""))
)
</f>
        <v/>
      </c>
      <c r="R1410" s="81" t="s">
        <v>97</v>
      </c>
      <c r="S1410" s="63" t="str">
        <f t="shared" si="91"/>
        <v/>
      </c>
      <c r="T1410" s="87"/>
      <c r="U1410" s="84" t="s">
        <v>97</v>
      </c>
      <c r="V1410" s="84" t="s">
        <v>97</v>
      </c>
      <c r="W1410" s="85" t="b">
        <f t="shared" si="1"/>
        <v>0</v>
      </c>
      <c r="X1410" s="63"/>
      <c r="Y1410" s="63"/>
      <c r="Z1410" s="63"/>
    </row>
    <row r="1411">
      <c r="A1411" s="75"/>
      <c r="B1411" s="94"/>
      <c r="C1411" s="75"/>
      <c r="D1411" s="76"/>
      <c r="E1411" s="75" t="s">
        <v>97</v>
      </c>
      <c r="F1411" s="75" t="s">
        <v>97</v>
      </c>
      <c r="G1411" s="77"/>
      <c r="H1411" s="77"/>
      <c r="I1411" s="80"/>
      <c r="J1411" s="77" t="s">
        <v>97</v>
      </c>
      <c r="K1411" s="79" t="s">
        <v>97</v>
      </c>
      <c r="L1411" s="79"/>
      <c r="M1411" s="80"/>
      <c r="N1411" s="79" t="s">
        <v>97</v>
      </c>
      <c r="O1411" s="81" t="str">
        <f t="array" ref="O1411">IF(A1411="", "", (IFNA(IF(A1411="", "", INDEX(UpdateSheet!$L:$L, MATCH(1, (UpdateSheet!$G:$G=MAXIFS(UpdateSheet!$G:$G, UpdateSheet!$H:$H, G1411, UpdateSheet!$G:$G, "&lt;=" &amp; D1411)) * (UpdateSheet!$H:$H=G1411), 0))), "") * J1411) +
(IFNA(IF(A1411="", "", INDEX(UpdateSheet!$P:$P, MATCH(1, (UpdateSheet!$G:$G=MAXIFS(UpdateSheet!$G:$G, UpdateSheet!$M:$M, K1411, UpdateSheet!$G:$G, "&lt;=" &amp; D1411)) * (UpdateSheet!$M:$M=K1411), 0))), "") * N1411)
)
</f>
        <v/>
      </c>
      <c r="P1411" s="86"/>
      <c r="Q1411" s="82" t="str">
        <f t="array" ref="Q1411">IF(A1411="", "", (IFNA(IF(A1411="", "", INDEX(UpdateSheet!$K:$K, MATCH(1, (UpdateSheet!$G:$G=MAXIFS(UpdateSheet!$G:$G, UpdateSheet!$H:$H, G1411, UpdateSheet!$I:$I, J1411, UpdateSheet!$G:$G, "&lt;=" &amp; D1411)) * (UpdateSheet!$H:$H=G1411) *(UpdateSheet!$I:$I=J1411), 0))), "")) +
(IFNA(IF(A1411="", "", INDEX(UpdateSheet!$O:$O, MATCH(1, (UpdateSheet!$G:$G=MAXIFS(UpdateSheet!$G:$G, UpdateSheet!$M:$M, K1411,UpdateSheet!$N:$N, N1411, UpdateSheet!$G:$G, "&lt;=" &amp; D1411)) * (UpdateSheet!$M:$M=K1411) *(UpdateSheet!$N:$N=N1411), 0))), ""))
)
</f>
        <v/>
      </c>
      <c r="R1411" s="81" t="s">
        <v>97</v>
      </c>
      <c r="S1411" s="63" t="str">
        <f t="shared" si="91"/>
        <v/>
      </c>
      <c r="T1411" s="87"/>
      <c r="U1411" s="84" t="s">
        <v>97</v>
      </c>
      <c r="V1411" s="84" t="s">
        <v>97</v>
      </c>
      <c r="W1411" s="85" t="b">
        <f t="shared" si="1"/>
        <v>0</v>
      </c>
      <c r="X1411" s="63"/>
      <c r="Y1411" s="63"/>
      <c r="Z1411" s="63"/>
    </row>
    <row r="1412">
      <c r="A1412" s="75"/>
      <c r="B1412" s="94"/>
      <c r="C1412" s="75"/>
      <c r="D1412" s="76"/>
      <c r="E1412" s="75" t="s">
        <v>97</v>
      </c>
      <c r="F1412" s="75" t="s">
        <v>97</v>
      </c>
      <c r="G1412" s="77"/>
      <c r="H1412" s="77"/>
      <c r="I1412" s="80"/>
      <c r="J1412" s="77" t="s">
        <v>97</v>
      </c>
      <c r="K1412" s="79" t="s">
        <v>97</v>
      </c>
      <c r="L1412" s="79"/>
      <c r="M1412" s="80"/>
      <c r="N1412" s="79" t="s">
        <v>97</v>
      </c>
      <c r="O1412" s="81" t="str">
        <f t="array" ref="O1412">IF(A1412="", "", (IFNA(IF(A1412="", "", INDEX(UpdateSheet!$L:$L, MATCH(1, (UpdateSheet!$G:$G=MAXIFS(UpdateSheet!$G:$G, UpdateSheet!$H:$H, G1412, UpdateSheet!$G:$G, "&lt;=" &amp; D1412)) * (UpdateSheet!$H:$H=G1412), 0))), "") * J1412) +
(IFNA(IF(A1412="", "", INDEX(UpdateSheet!$P:$P, MATCH(1, (UpdateSheet!$G:$G=MAXIFS(UpdateSheet!$G:$G, UpdateSheet!$M:$M, K1412, UpdateSheet!$G:$G, "&lt;=" &amp; D1412)) * (UpdateSheet!$M:$M=K1412), 0))), "") * N1412)
)
</f>
        <v/>
      </c>
      <c r="P1412" s="86"/>
      <c r="Q1412" s="82" t="str">
        <f t="array" ref="Q1412">IF(A1412="", "", (IFNA(IF(A1412="", "", INDEX(UpdateSheet!$K:$K, MATCH(1, (UpdateSheet!$G:$G=MAXIFS(UpdateSheet!$G:$G, UpdateSheet!$H:$H, G1412, UpdateSheet!$I:$I, J1412, UpdateSheet!$G:$G, "&lt;=" &amp; D1412)) * (UpdateSheet!$H:$H=G1412) *(UpdateSheet!$I:$I=J1412), 0))), "")) +
(IFNA(IF(A1412="", "", INDEX(UpdateSheet!$O:$O, MATCH(1, (UpdateSheet!$G:$G=MAXIFS(UpdateSheet!$G:$G, UpdateSheet!$M:$M, K1412,UpdateSheet!$N:$N, N1412, UpdateSheet!$G:$G, "&lt;=" &amp; D1412)) * (UpdateSheet!$M:$M=K1412) *(UpdateSheet!$N:$N=N1412), 0))), ""))
)
</f>
        <v/>
      </c>
      <c r="R1412" s="81" t="s">
        <v>97</v>
      </c>
      <c r="S1412" s="63" t="str">
        <f t="shared" si="91"/>
        <v/>
      </c>
      <c r="T1412" s="87"/>
      <c r="U1412" s="84" t="s">
        <v>97</v>
      </c>
      <c r="V1412" s="84" t="s">
        <v>97</v>
      </c>
      <c r="W1412" s="85" t="b">
        <f t="shared" si="1"/>
        <v>0</v>
      </c>
      <c r="X1412" s="63"/>
      <c r="Y1412" s="63"/>
      <c r="Z1412" s="63"/>
    </row>
    <row r="1413">
      <c r="A1413" s="75"/>
      <c r="B1413" s="94"/>
      <c r="C1413" s="75"/>
      <c r="D1413" s="76"/>
      <c r="E1413" s="75" t="s">
        <v>97</v>
      </c>
      <c r="F1413" s="75" t="s">
        <v>97</v>
      </c>
      <c r="G1413" s="77"/>
      <c r="H1413" s="77"/>
      <c r="I1413" s="80"/>
      <c r="J1413" s="77" t="s">
        <v>97</v>
      </c>
      <c r="K1413" s="79" t="s">
        <v>97</v>
      </c>
      <c r="L1413" s="79"/>
      <c r="M1413" s="80"/>
      <c r="N1413" s="79" t="s">
        <v>97</v>
      </c>
      <c r="O1413" s="81" t="str">
        <f t="array" ref="O1413">IF(A1413="", "", (IFNA(IF(A1413="", "", INDEX(UpdateSheet!$L:$L, MATCH(1, (UpdateSheet!$G:$G=MAXIFS(UpdateSheet!$G:$G, UpdateSheet!$H:$H, G1413, UpdateSheet!$G:$G, "&lt;=" &amp; D1413)) * (UpdateSheet!$H:$H=G1413), 0))), "") * J1413) +
(IFNA(IF(A1413="", "", INDEX(UpdateSheet!$P:$P, MATCH(1, (UpdateSheet!$G:$G=MAXIFS(UpdateSheet!$G:$G, UpdateSheet!$M:$M, K1413, UpdateSheet!$G:$G, "&lt;=" &amp; D1413)) * (UpdateSheet!$M:$M=K1413), 0))), "") * N1413)
)
</f>
        <v/>
      </c>
      <c r="P1413" s="86"/>
      <c r="Q1413" s="82" t="str">
        <f t="array" ref="Q1413">IF(A1413="", "", (IFNA(IF(A1413="", "", INDEX(UpdateSheet!$K:$K, MATCH(1, (UpdateSheet!$G:$G=MAXIFS(UpdateSheet!$G:$G, UpdateSheet!$H:$H, G1413, UpdateSheet!$I:$I, J1413, UpdateSheet!$G:$G, "&lt;=" &amp; D1413)) * (UpdateSheet!$H:$H=G1413) *(UpdateSheet!$I:$I=J1413), 0))), "")) +
(IFNA(IF(A1413="", "", INDEX(UpdateSheet!$O:$O, MATCH(1, (UpdateSheet!$G:$G=MAXIFS(UpdateSheet!$G:$G, UpdateSheet!$M:$M, K1413,UpdateSheet!$N:$N, N1413, UpdateSheet!$G:$G, "&lt;=" &amp; D1413)) * (UpdateSheet!$M:$M=K1413) *(UpdateSheet!$N:$N=N1413), 0))), ""))
)
</f>
        <v/>
      </c>
      <c r="R1413" s="81" t="s">
        <v>97</v>
      </c>
      <c r="S1413" s="63" t="str">
        <f t="shared" si="91"/>
        <v/>
      </c>
      <c r="T1413" s="87"/>
      <c r="U1413" s="84" t="s">
        <v>97</v>
      </c>
      <c r="V1413" s="84" t="s">
        <v>97</v>
      </c>
      <c r="W1413" s="85" t="b">
        <f t="shared" si="1"/>
        <v>0</v>
      </c>
      <c r="X1413" s="63"/>
      <c r="Y1413" s="63"/>
      <c r="Z1413" s="63"/>
    </row>
    <row r="1414">
      <c r="A1414" s="75"/>
      <c r="B1414" s="94"/>
      <c r="C1414" s="75"/>
      <c r="D1414" s="76"/>
      <c r="E1414" s="75" t="s">
        <v>97</v>
      </c>
      <c r="F1414" s="75" t="s">
        <v>97</v>
      </c>
      <c r="G1414" s="77"/>
      <c r="H1414" s="77"/>
      <c r="I1414" s="80"/>
      <c r="J1414" s="77" t="s">
        <v>97</v>
      </c>
      <c r="K1414" s="79" t="s">
        <v>97</v>
      </c>
      <c r="L1414" s="79"/>
      <c r="M1414" s="80"/>
      <c r="N1414" s="79" t="s">
        <v>97</v>
      </c>
      <c r="O1414" s="81" t="str">
        <f t="array" ref="O1414">IF(A1414="", "", (IFNA(IF(A1414="", "", INDEX(UpdateSheet!$L:$L, MATCH(1, (UpdateSheet!$G:$G=MAXIFS(UpdateSheet!$G:$G, UpdateSheet!$H:$H, G1414, UpdateSheet!$G:$G, "&lt;=" &amp; D1414)) * (UpdateSheet!$H:$H=G1414), 0))), "") * J1414) +
(IFNA(IF(A1414="", "", INDEX(UpdateSheet!$P:$P, MATCH(1, (UpdateSheet!$G:$G=MAXIFS(UpdateSheet!$G:$G, UpdateSheet!$M:$M, K1414, UpdateSheet!$G:$G, "&lt;=" &amp; D1414)) * (UpdateSheet!$M:$M=K1414), 0))), "") * N1414)
)
</f>
        <v/>
      </c>
      <c r="P1414" s="86"/>
      <c r="Q1414" s="82" t="str">
        <f t="array" ref="Q1414">IF(A1414="", "", (IFNA(IF(A1414="", "", INDEX(UpdateSheet!$K:$K, MATCH(1, (UpdateSheet!$G:$G=MAXIFS(UpdateSheet!$G:$G, UpdateSheet!$H:$H, G1414, UpdateSheet!$I:$I, J1414, UpdateSheet!$G:$G, "&lt;=" &amp; D1414)) * (UpdateSheet!$H:$H=G1414) *(UpdateSheet!$I:$I=J1414), 0))), "")) +
(IFNA(IF(A1414="", "", INDEX(UpdateSheet!$O:$O, MATCH(1, (UpdateSheet!$G:$G=MAXIFS(UpdateSheet!$G:$G, UpdateSheet!$M:$M, K1414,UpdateSheet!$N:$N, N1414, UpdateSheet!$G:$G, "&lt;=" &amp; D1414)) * (UpdateSheet!$M:$M=K1414) *(UpdateSheet!$N:$N=N1414), 0))), ""))
)
</f>
        <v/>
      </c>
      <c r="R1414" s="81" t="s">
        <v>97</v>
      </c>
      <c r="S1414" s="63" t="str">
        <f t="shared" si="91"/>
        <v/>
      </c>
      <c r="T1414" s="87"/>
      <c r="U1414" s="84" t="s">
        <v>97</v>
      </c>
      <c r="V1414" s="84" t="s">
        <v>97</v>
      </c>
      <c r="W1414" s="85" t="b">
        <f t="shared" si="1"/>
        <v>0</v>
      </c>
      <c r="X1414" s="63"/>
      <c r="Y1414" s="63"/>
      <c r="Z1414" s="63"/>
    </row>
    <row r="1415">
      <c r="A1415" s="75"/>
      <c r="B1415" s="94"/>
      <c r="C1415" s="75"/>
      <c r="D1415" s="76"/>
      <c r="E1415" s="75" t="s">
        <v>97</v>
      </c>
      <c r="F1415" s="75" t="s">
        <v>97</v>
      </c>
      <c r="G1415" s="77"/>
      <c r="H1415" s="77"/>
      <c r="I1415" s="80"/>
      <c r="J1415" s="77" t="s">
        <v>97</v>
      </c>
      <c r="K1415" s="79" t="s">
        <v>97</v>
      </c>
      <c r="L1415" s="79"/>
      <c r="M1415" s="80"/>
      <c r="N1415" s="79" t="s">
        <v>97</v>
      </c>
      <c r="O1415" s="81" t="str">
        <f t="array" ref="O1415">IF(A1415="", "", (IFNA(IF(A1415="", "", INDEX(UpdateSheet!$L:$L, MATCH(1, (UpdateSheet!$G:$G=MAXIFS(UpdateSheet!$G:$G, UpdateSheet!$H:$H, G1415, UpdateSheet!$G:$G, "&lt;=" &amp; D1415)) * (UpdateSheet!$H:$H=G1415), 0))), "") * J1415) +
(IFNA(IF(A1415="", "", INDEX(UpdateSheet!$P:$P, MATCH(1, (UpdateSheet!$G:$G=MAXIFS(UpdateSheet!$G:$G, UpdateSheet!$M:$M, K1415, UpdateSheet!$G:$G, "&lt;=" &amp; D1415)) * (UpdateSheet!$M:$M=K1415), 0))), "") * N1415)
)
</f>
        <v/>
      </c>
      <c r="P1415" s="86"/>
      <c r="Q1415" s="82" t="str">
        <f t="array" ref="Q1415">IF(A1415="", "", (IFNA(IF(A1415="", "", INDEX(UpdateSheet!$K:$K, MATCH(1, (UpdateSheet!$G:$G=MAXIFS(UpdateSheet!$G:$G, UpdateSheet!$H:$H, G1415, UpdateSheet!$I:$I, J1415, UpdateSheet!$G:$G, "&lt;=" &amp; D1415)) * (UpdateSheet!$H:$H=G1415) *(UpdateSheet!$I:$I=J1415), 0))), "")) +
(IFNA(IF(A1415="", "", INDEX(UpdateSheet!$O:$O, MATCH(1, (UpdateSheet!$G:$G=MAXIFS(UpdateSheet!$G:$G, UpdateSheet!$M:$M, K1415,UpdateSheet!$N:$N, N1415, UpdateSheet!$G:$G, "&lt;=" &amp; D1415)) * (UpdateSheet!$M:$M=K1415) *(UpdateSheet!$N:$N=N1415), 0))), ""))
)
</f>
        <v/>
      </c>
      <c r="R1415" s="81" t="s">
        <v>97</v>
      </c>
      <c r="S1415" s="63" t="str">
        <f t="shared" si="91"/>
        <v/>
      </c>
      <c r="T1415" s="87"/>
      <c r="U1415" s="84" t="s">
        <v>97</v>
      </c>
      <c r="V1415" s="84" t="s">
        <v>97</v>
      </c>
      <c r="W1415" s="85" t="b">
        <f t="shared" si="1"/>
        <v>0</v>
      </c>
      <c r="X1415" s="63"/>
      <c r="Y1415" s="63"/>
      <c r="Z1415" s="63"/>
    </row>
    <row r="1416">
      <c r="A1416" s="75"/>
      <c r="B1416" s="94"/>
      <c r="C1416" s="75"/>
      <c r="D1416" s="76"/>
      <c r="E1416" s="75" t="s">
        <v>97</v>
      </c>
      <c r="F1416" s="75" t="s">
        <v>97</v>
      </c>
      <c r="G1416" s="77"/>
      <c r="H1416" s="77"/>
      <c r="I1416" s="80"/>
      <c r="J1416" s="77" t="s">
        <v>97</v>
      </c>
      <c r="K1416" s="79" t="s">
        <v>97</v>
      </c>
      <c r="L1416" s="79"/>
      <c r="M1416" s="80"/>
      <c r="N1416" s="79" t="s">
        <v>97</v>
      </c>
      <c r="O1416" s="81" t="str">
        <f t="array" ref="O1416">IF(A1416="", "", (IFNA(IF(A1416="", "", INDEX(UpdateSheet!$L:$L, MATCH(1, (UpdateSheet!$G:$G=MAXIFS(UpdateSheet!$G:$G, UpdateSheet!$H:$H, G1416, UpdateSheet!$G:$G, "&lt;=" &amp; D1416)) * (UpdateSheet!$H:$H=G1416), 0))), "") * J1416) +
(IFNA(IF(A1416="", "", INDEX(UpdateSheet!$P:$P, MATCH(1, (UpdateSheet!$G:$G=MAXIFS(UpdateSheet!$G:$G, UpdateSheet!$M:$M, K1416, UpdateSheet!$G:$G, "&lt;=" &amp; D1416)) * (UpdateSheet!$M:$M=K1416), 0))), "") * N1416)
)
</f>
        <v/>
      </c>
      <c r="P1416" s="86"/>
      <c r="Q1416" s="82" t="str">
        <f t="array" ref="Q1416">IF(A1416="", "", (IFNA(IF(A1416="", "", INDEX(UpdateSheet!$K:$K, MATCH(1, (UpdateSheet!$G:$G=MAXIFS(UpdateSheet!$G:$G, UpdateSheet!$H:$H, G1416, UpdateSheet!$I:$I, J1416, UpdateSheet!$G:$G, "&lt;=" &amp; D1416)) * (UpdateSheet!$H:$H=G1416) *(UpdateSheet!$I:$I=J1416), 0))), "")) +
(IFNA(IF(A1416="", "", INDEX(UpdateSheet!$O:$O, MATCH(1, (UpdateSheet!$G:$G=MAXIFS(UpdateSheet!$G:$G, UpdateSheet!$M:$M, K1416,UpdateSheet!$N:$N, N1416, UpdateSheet!$G:$G, "&lt;=" &amp; D1416)) * (UpdateSheet!$M:$M=K1416) *(UpdateSheet!$N:$N=N1416), 0))), ""))
)
</f>
        <v/>
      </c>
      <c r="R1416" s="81" t="s">
        <v>97</v>
      </c>
      <c r="S1416" s="63" t="str">
        <f t="shared" si="91"/>
        <v/>
      </c>
      <c r="T1416" s="87"/>
      <c r="U1416" s="84" t="s">
        <v>97</v>
      </c>
      <c r="V1416" s="84" t="s">
        <v>97</v>
      </c>
      <c r="W1416" s="85" t="b">
        <f t="shared" si="1"/>
        <v>0</v>
      </c>
      <c r="X1416" s="63"/>
      <c r="Y1416" s="63"/>
      <c r="Z1416" s="63"/>
    </row>
    <row r="1417">
      <c r="A1417" s="75"/>
      <c r="B1417" s="94"/>
      <c r="C1417" s="75"/>
      <c r="D1417" s="76"/>
      <c r="E1417" s="75" t="s">
        <v>97</v>
      </c>
      <c r="F1417" s="75" t="s">
        <v>97</v>
      </c>
      <c r="G1417" s="77"/>
      <c r="H1417" s="77"/>
      <c r="I1417" s="80"/>
      <c r="J1417" s="77" t="s">
        <v>97</v>
      </c>
      <c r="K1417" s="79" t="s">
        <v>97</v>
      </c>
      <c r="L1417" s="79"/>
      <c r="M1417" s="80"/>
      <c r="N1417" s="79" t="s">
        <v>97</v>
      </c>
      <c r="O1417" s="81" t="str">
        <f t="array" ref="O1417">IF(A1417="", "", (IFNA(IF(A1417="", "", INDEX(UpdateSheet!$L:$L, MATCH(1, (UpdateSheet!$G:$G=MAXIFS(UpdateSheet!$G:$G, UpdateSheet!$H:$H, G1417, UpdateSheet!$G:$G, "&lt;=" &amp; D1417)) * (UpdateSheet!$H:$H=G1417), 0))), "") * J1417) +
(IFNA(IF(A1417="", "", INDEX(UpdateSheet!$P:$P, MATCH(1, (UpdateSheet!$G:$G=MAXIFS(UpdateSheet!$G:$G, UpdateSheet!$M:$M, K1417, UpdateSheet!$G:$G, "&lt;=" &amp; D1417)) * (UpdateSheet!$M:$M=K1417), 0))), "") * N1417)
)
</f>
        <v/>
      </c>
      <c r="P1417" s="86"/>
      <c r="Q1417" s="82" t="str">
        <f t="array" ref="Q1417">IF(A1417="", "", (IFNA(IF(A1417="", "", INDEX(UpdateSheet!$K:$K, MATCH(1, (UpdateSheet!$G:$G=MAXIFS(UpdateSheet!$G:$G, UpdateSheet!$H:$H, G1417, UpdateSheet!$I:$I, J1417, UpdateSheet!$G:$G, "&lt;=" &amp; D1417)) * (UpdateSheet!$H:$H=G1417) *(UpdateSheet!$I:$I=J1417), 0))), "")) +
(IFNA(IF(A1417="", "", INDEX(UpdateSheet!$O:$O, MATCH(1, (UpdateSheet!$G:$G=MAXIFS(UpdateSheet!$G:$G, UpdateSheet!$M:$M, K1417,UpdateSheet!$N:$N, N1417, UpdateSheet!$G:$G, "&lt;=" &amp; D1417)) * (UpdateSheet!$M:$M=K1417) *(UpdateSheet!$N:$N=N1417), 0))), ""))
)
</f>
        <v/>
      </c>
      <c r="R1417" s="81" t="s">
        <v>97</v>
      </c>
      <c r="S1417" s="63" t="str">
        <f t="shared" si="91"/>
        <v/>
      </c>
      <c r="T1417" s="87"/>
      <c r="U1417" s="84" t="s">
        <v>97</v>
      </c>
      <c r="V1417" s="84" t="s">
        <v>97</v>
      </c>
      <c r="W1417" s="85" t="b">
        <f t="shared" si="1"/>
        <v>0</v>
      </c>
      <c r="X1417" s="63"/>
      <c r="Y1417" s="63"/>
      <c r="Z1417" s="63"/>
    </row>
    <row r="1418">
      <c r="A1418" s="75"/>
      <c r="B1418" s="94"/>
      <c r="C1418" s="75"/>
      <c r="D1418" s="76"/>
      <c r="E1418" s="75" t="s">
        <v>97</v>
      </c>
      <c r="F1418" s="75" t="s">
        <v>97</v>
      </c>
      <c r="G1418" s="77"/>
      <c r="H1418" s="77"/>
      <c r="I1418" s="80"/>
      <c r="J1418" s="77" t="s">
        <v>97</v>
      </c>
      <c r="K1418" s="79" t="s">
        <v>97</v>
      </c>
      <c r="L1418" s="79"/>
      <c r="M1418" s="80"/>
      <c r="N1418" s="79" t="s">
        <v>97</v>
      </c>
      <c r="O1418" s="81" t="str">
        <f t="array" ref="O1418">IF(A1418="", "", (IFNA(IF(A1418="", "", INDEX(UpdateSheet!$L:$L, MATCH(1, (UpdateSheet!$G:$G=MAXIFS(UpdateSheet!$G:$G, UpdateSheet!$H:$H, G1418, UpdateSheet!$G:$G, "&lt;=" &amp; D1418)) * (UpdateSheet!$H:$H=G1418), 0))), "") * J1418) +
(IFNA(IF(A1418="", "", INDEX(UpdateSheet!$P:$P, MATCH(1, (UpdateSheet!$G:$G=MAXIFS(UpdateSheet!$G:$G, UpdateSheet!$M:$M, K1418, UpdateSheet!$G:$G, "&lt;=" &amp; D1418)) * (UpdateSheet!$M:$M=K1418), 0))), "") * N1418)
)
</f>
        <v/>
      </c>
      <c r="P1418" s="86"/>
      <c r="Q1418" s="82" t="str">
        <f t="array" ref="Q1418">IF(A1418="", "", (IFNA(IF(A1418="", "", INDEX(UpdateSheet!$K:$K, MATCH(1, (UpdateSheet!$G:$G=MAXIFS(UpdateSheet!$G:$G, UpdateSheet!$H:$H, G1418, UpdateSheet!$I:$I, J1418, UpdateSheet!$G:$G, "&lt;=" &amp; D1418)) * (UpdateSheet!$H:$H=G1418) *(UpdateSheet!$I:$I=J1418), 0))), "")) +
(IFNA(IF(A1418="", "", INDEX(UpdateSheet!$O:$O, MATCH(1, (UpdateSheet!$G:$G=MAXIFS(UpdateSheet!$G:$G, UpdateSheet!$M:$M, K1418,UpdateSheet!$N:$N, N1418, UpdateSheet!$G:$G, "&lt;=" &amp; D1418)) * (UpdateSheet!$M:$M=K1418) *(UpdateSheet!$N:$N=N1418), 0))), ""))
)
</f>
        <v/>
      </c>
      <c r="R1418" s="81" t="s">
        <v>97</v>
      </c>
      <c r="S1418" s="63" t="str">
        <f t="shared" si="91"/>
        <v/>
      </c>
      <c r="T1418" s="87"/>
      <c r="U1418" s="84" t="s">
        <v>97</v>
      </c>
      <c r="V1418" s="84" t="s">
        <v>97</v>
      </c>
      <c r="W1418" s="85" t="b">
        <f t="shared" si="1"/>
        <v>0</v>
      </c>
      <c r="X1418" s="63"/>
      <c r="Y1418" s="63"/>
      <c r="Z1418" s="63"/>
    </row>
    <row r="1419">
      <c r="A1419" s="75"/>
      <c r="B1419" s="94"/>
      <c r="C1419" s="75"/>
      <c r="D1419" s="76"/>
      <c r="E1419" s="75" t="s">
        <v>97</v>
      </c>
      <c r="F1419" s="75" t="s">
        <v>97</v>
      </c>
      <c r="G1419" s="77"/>
      <c r="H1419" s="77"/>
      <c r="I1419" s="80"/>
      <c r="J1419" s="77" t="s">
        <v>97</v>
      </c>
      <c r="K1419" s="79" t="s">
        <v>97</v>
      </c>
      <c r="L1419" s="79"/>
      <c r="M1419" s="80"/>
      <c r="N1419" s="79" t="s">
        <v>97</v>
      </c>
      <c r="O1419" s="81" t="str">
        <f t="array" ref="O1419">IF(A1419="", "", (IFNA(IF(A1419="", "", INDEX(UpdateSheet!$L:$L, MATCH(1, (UpdateSheet!$G:$G=MAXIFS(UpdateSheet!$G:$G, UpdateSheet!$H:$H, G1419, UpdateSheet!$G:$G, "&lt;=" &amp; D1419)) * (UpdateSheet!$H:$H=G1419), 0))), "") * J1419) +
(IFNA(IF(A1419="", "", INDEX(UpdateSheet!$P:$P, MATCH(1, (UpdateSheet!$G:$G=MAXIFS(UpdateSheet!$G:$G, UpdateSheet!$M:$M, K1419, UpdateSheet!$G:$G, "&lt;=" &amp; D1419)) * (UpdateSheet!$M:$M=K1419), 0))), "") * N1419)
)
</f>
        <v/>
      </c>
      <c r="P1419" s="86"/>
      <c r="Q1419" s="82" t="str">
        <f t="array" ref="Q1419">IF(A1419="", "", (IFNA(IF(A1419="", "", INDEX(UpdateSheet!$K:$K, MATCH(1, (UpdateSheet!$G:$G=MAXIFS(UpdateSheet!$G:$G, UpdateSheet!$H:$H, G1419, UpdateSheet!$I:$I, J1419, UpdateSheet!$G:$G, "&lt;=" &amp; D1419)) * (UpdateSheet!$H:$H=G1419) *(UpdateSheet!$I:$I=J1419), 0))), "")) +
(IFNA(IF(A1419="", "", INDEX(UpdateSheet!$O:$O, MATCH(1, (UpdateSheet!$G:$G=MAXIFS(UpdateSheet!$G:$G, UpdateSheet!$M:$M, K1419,UpdateSheet!$N:$N, N1419, UpdateSheet!$G:$G, "&lt;=" &amp; D1419)) * (UpdateSheet!$M:$M=K1419) *(UpdateSheet!$N:$N=N1419), 0))), ""))
)
</f>
        <v/>
      </c>
      <c r="R1419" s="81" t="s">
        <v>97</v>
      </c>
      <c r="S1419" s="63" t="str">
        <f t="shared" si="91"/>
        <v/>
      </c>
      <c r="T1419" s="87"/>
      <c r="U1419" s="84" t="s">
        <v>97</v>
      </c>
      <c r="V1419" s="84" t="s">
        <v>97</v>
      </c>
      <c r="W1419" s="85" t="b">
        <f t="shared" si="1"/>
        <v>0</v>
      </c>
      <c r="X1419" s="63"/>
      <c r="Y1419" s="63"/>
      <c r="Z1419" s="63"/>
    </row>
    <row r="1420">
      <c r="A1420" s="75"/>
      <c r="B1420" s="94"/>
      <c r="C1420" s="75"/>
      <c r="D1420" s="76"/>
      <c r="E1420" s="75" t="s">
        <v>97</v>
      </c>
      <c r="F1420" s="75" t="s">
        <v>97</v>
      </c>
      <c r="G1420" s="77"/>
      <c r="H1420" s="77"/>
      <c r="I1420" s="80"/>
      <c r="J1420" s="77" t="s">
        <v>97</v>
      </c>
      <c r="K1420" s="79" t="s">
        <v>97</v>
      </c>
      <c r="L1420" s="79"/>
      <c r="M1420" s="80"/>
      <c r="N1420" s="79" t="s">
        <v>97</v>
      </c>
      <c r="O1420" s="81" t="str">
        <f t="array" ref="O1420">IF(A1420="", "", (IFNA(IF(A1420="", "", INDEX(UpdateSheet!$L:$L, MATCH(1, (UpdateSheet!$G:$G=MAXIFS(UpdateSheet!$G:$G, UpdateSheet!$H:$H, G1420, UpdateSheet!$G:$G, "&lt;=" &amp; D1420)) * (UpdateSheet!$H:$H=G1420), 0))), "") * J1420) +
(IFNA(IF(A1420="", "", INDEX(UpdateSheet!$P:$P, MATCH(1, (UpdateSheet!$G:$G=MAXIFS(UpdateSheet!$G:$G, UpdateSheet!$M:$M, K1420, UpdateSheet!$G:$G, "&lt;=" &amp; D1420)) * (UpdateSheet!$M:$M=K1420), 0))), "") * N1420)
)
</f>
        <v/>
      </c>
      <c r="P1420" s="86"/>
      <c r="Q1420" s="82" t="str">
        <f t="array" ref="Q1420">IF(A1420="", "", (IFNA(IF(A1420="", "", INDEX(UpdateSheet!$K:$K, MATCH(1, (UpdateSheet!$G:$G=MAXIFS(UpdateSheet!$G:$G, UpdateSheet!$H:$H, G1420, UpdateSheet!$I:$I, J1420, UpdateSheet!$G:$G, "&lt;=" &amp; D1420)) * (UpdateSheet!$H:$H=G1420) *(UpdateSheet!$I:$I=J1420), 0))), "")) +
(IFNA(IF(A1420="", "", INDEX(UpdateSheet!$O:$O, MATCH(1, (UpdateSheet!$G:$G=MAXIFS(UpdateSheet!$G:$G, UpdateSheet!$M:$M, K1420,UpdateSheet!$N:$N, N1420, UpdateSheet!$G:$G, "&lt;=" &amp; D1420)) * (UpdateSheet!$M:$M=K1420) *(UpdateSheet!$N:$N=N1420), 0))), ""))
)
</f>
        <v/>
      </c>
      <c r="R1420" s="81" t="s">
        <v>97</v>
      </c>
      <c r="S1420" s="63" t="str">
        <f t="shared" si="91"/>
        <v/>
      </c>
      <c r="T1420" s="87"/>
      <c r="U1420" s="84" t="s">
        <v>97</v>
      </c>
      <c r="V1420" s="84" t="s">
        <v>97</v>
      </c>
      <c r="W1420" s="85" t="b">
        <f t="shared" si="1"/>
        <v>0</v>
      </c>
      <c r="X1420" s="63"/>
      <c r="Y1420" s="63"/>
      <c r="Z1420" s="63"/>
    </row>
    <row r="1421">
      <c r="A1421" s="75"/>
      <c r="B1421" s="94"/>
      <c r="C1421" s="75"/>
      <c r="D1421" s="76"/>
      <c r="E1421" s="75" t="s">
        <v>97</v>
      </c>
      <c r="F1421" s="75" t="s">
        <v>97</v>
      </c>
      <c r="G1421" s="77"/>
      <c r="H1421" s="77"/>
      <c r="I1421" s="80"/>
      <c r="J1421" s="77" t="s">
        <v>97</v>
      </c>
      <c r="K1421" s="79" t="s">
        <v>97</v>
      </c>
      <c r="L1421" s="79"/>
      <c r="M1421" s="80"/>
      <c r="N1421" s="79" t="s">
        <v>97</v>
      </c>
      <c r="O1421" s="81" t="str">
        <f t="array" ref="O1421">IF(A1421="", "", (IFNA(IF(A1421="", "", INDEX(UpdateSheet!$L:$L, MATCH(1, (UpdateSheet!$G:$G=MAXIFS(UpdateSheet!$G:$G, UpdateSheet!$H:$H, G1421, UpdateSheet!$G:$G, "&lt;=" &amp; D1421)) * (UpdateSheet!$H:$H=G1421), 0))), "") * J1421) +
(IFNA(IF(A1421="", "", INDEX(UpdateSheet!$P:$P, MATCH(1, (UpdateSheet!$G:$G=MAXIFS(UpdateSheet!$G:$G, UpdateSheet!$M:$M, K1421, UpdateSheet!$G:$G, "&lt;=" &amp; D1421)) * (UpdateSheet!$M:$M=K1421), 0))), "") * N1421)
)
</f>
        <v/>
      </c>
      <c r="P1421" s="86"/>
      <c r="Q1421" s="82" t="str">
        <f t="array" ref="Q1421">IF(A1421="", "", (IFNA(IF(A1421="", "", INDEX(UpdateSheet!$K:$K, MATCH(1, (UpdateSheet!$G:$G=MAXIFS(UpdateSheet!$G:$G, UpdateSheet!$H:$H, G1421, UpdateSheet!$I:$I, J1421, UpdateSheet!$G:$G, "&lt;=" &amp; D1421)) * (UpdateSheet!$H:$H=G1421) *(UpdateSheet!$I:$I=J1421), 0))), "")) +
(IFNA(IF(A1421="", "", INDEX(UpdateSheet!$O:$O, MATCH(1, (UpdateSheet!$G:$G=MAXIFS(UpdateSheet!$G:$G, UpdateSheet!$M:$M, K1421,UpdateSheet!$N:$N, N1421, UpdateSheet!$G:$G, "&lt;=" &amp; D1421)) * (UpdateSheet!$M:$M=K1421) *(UpdateSheet!$N:$N=N1421), 0))), ""))
)
</f>
        <v/>
      </c>
      <c r="R1421" s="81" t="s">
        <v>97</v>
      </c>
      <c r="S1421" s="63" t="str">
        <f t="shared" si="91"/>
        <v/>
      </c>
      <c r="T1421" s="87"/>
      <c r="U1421" s="84" t="s">
        <v>97</v>
      </c>
      <c r="V1421" s="84" t="s">
        <v>97</v>
      </c>
      <c r="W1421" s="85" t="b">
        <f t="shared" si="1"/>
        <v>0</v>
      </c>
      <c r="X1421" s="63"/>
      <c r="Y1421" s="63"/>
      <c r="Z1421" s="63"/>
    </row>
    <row r="1422">
      <c r="A1422" s="75"/>
      <c r="B1422" s="94"/>
      <c r="C1422" s="75"/>
      <c r="D1422" s="76"/>
      <c r="E1422" s="75" t="s">
        <v>97</v>
      </c>
      <c r="F1422" s="75" t="s">
        <v>97</v>
      </c>
      <c r="G1422" s="77"/>
      <c r="H1422" s="77"/>
      <c r="I1422" s="80"/>
      <c r="J1422" s="77" t="s">
        <v>97</v>
      </c>
      <c r="K1422" s="79" t="s">
        <v>97</v>
      </c>
      <c r="L1422" s="79"/>
      <c r="M1422" s="80"/>
      <c r="N1422" s="79" t="s">
        <v>97</v>
      </c>
      <c r="O1422" s="81" t="str">
        <f t="array" ref="O1422">IF(A1422="", "", (IFNA(IF(A1422="", "", INDEX(UpdateSheet!$L:$L, MATCH(1, (UpdateSheet!$G:$G=MAXIFS(UpdateSheet!$G:$G, UpdateSheet!$H:$H, G1422, UpdateSheet!$G:$G, "&lt;=" &amp; D1422)) * (UpdateSheet!$H:$H=G1422), 0))), "") * J1422) +
(IFNA(IF(A1422="", "", INDEX(UpdateSheet!$P:$P, MATCH(1, (UpdateSheet!$G:$G=MAXIFS(UpdateSheet!$G:$G, UpdateSheet!$M:$M, K1422, UpdateSheet!$G:$G, "&lt;=" &amp; D1422)) * (UpdateSheet!$M:$M=K1422), 0))), "") * N1422)
)
</f>
        <v/>
      </c>
      <c r="P1422" s="86"/>
      <c r="Q1422" s="82" t="str">
        <f t="array" ref="Q1422">IF(A1422="", "", (IFNA(IF(A1422="", "", INDEX(UpdateSheet!$K:$K, MATCH(1, (UpdateSheet!$G:$G=MAXIFS(UpdateSheet!$G:$G, UpdateSheet!$H:$H, G1422, UpdateSheet!$I:$I, J1422, UpdateSheet!$G:$G, "&lt;=" &amp; D1422)) * (UpdateSheet!$H:$H=G1422) *(UpdateSheet!$I:$I=J1422), 0))), "")) +
(IFNA(IF(A1422="", "", INDEX(UpdateSheet!$O:$O, MATCH(1, (UpdateSheet!$G:$G=MAXIFS(UpdateSheet!$G:$G, UpdateSheet!$M:$M, K1422,UpdateSheet!$N:$N, N1422, UpdateSheet!$G:$G, "&lt;=" &amp; D1422)) * (UpdateSheet!$M:$M=K1422) *(UpdateSheet!$N:$N=N1422), 0))), ""))
)
</f>
        <v/>
      </c>
      <c r="R1422" s="81" t="s">
        <v>97</v>
      </c>
      <c r="S1422" s="63" t="str">
        <f t="shared" si="91"/>
        <v/>
      </c>
      <c r="T1422" s="87"/>
      <c r="U1422" s="84" t="s">
        <v>97</v>
      </c>
      <c r="V1422" s="84" t="s">
        <v>97</v>
      </c>
      <c r="W1422" s="85" t="b">
        <f t="shared" si="1"/>
        <v>0</v>
      </c>
      <c r="X1422" s="63"/>
      <c r="Y1422" s="63"/>
      <c r="Z1422" s="63"/>
    </row>
    <row r="1423">
      <c r="A1423" s="75"/>
      <c r="B1423" s="94"/>
      <c r="C1423" s="75"/>
      <c r="D1423" s="76"/>
      <c r="E1423" s="75" t="s">
        <v>97</v>
      </c>
      <c r="F1423" s="75" t="s">
        <v>97</v>
      </c>
      <c r="G1423" s="77"/>
      <c r="H1423" s="77"/>
      <c r="I1423" s="80"/>
      <c r="J1423" s="77" t="s">
        <v>97</v>
      </c>
      <c r="K1423" s="79" t="s">
        <v>97</v>
      </c>
      <c r="L1423" s="79"/>
      <c r="M1423" s="80"/>
      <c r="N1423" s="79" t="s">
        <v>97</v>
      </c>
      <c r="O1423" s="81" t="str">
        <f t="array" ref="O1423">IF(A1423="", "", (IFNA(IF(A1423="", "", INDEX(UpdateSheet!$L:$L, MATCH(1, (UpdateSheet!$G:$G=MAXIFS(UpdateSheet!$G:$G, UpdateSheet!$H:$H, G1423, UpdateSheet!$G:$G, "&lt;=" &amp; D1423)) * (UpdateSheet!$H:$H=G1423), 0))), "") * J1423) +
(IFNA(IF(A1423="", "", INDEX(UpdateSheet!$P:$P, MATCH(1, (UpdateSheet!$G:$G=MAXIFS(UpdateSheet!$G:$G, UpdateSheet!$M:$M, K1423, UpdateSheet!$G:$G, "&lt;=" &amp; D1423)) * (UpdateSheet!$M:$M=K1423), 0))), "") * N1423)
)
</f>
        <v/>
      </c>
      <c r="P1423" s="86"/>
      <c r="Q1423" s="82" t="str">
        <f t="array" ref="Q1423">IF(A1423="", "", (IFNA(IF(A1423="", "", INDEX(UpdateSheet!$K:$K, MATCH(1, (UpdateSheet!$G:$G=MAXIFS(UpdateSheet!$G:$G, UpdateSheet!$H:$H, G1423, UpdateSheet!$I:$I, J1423, UpdateSheet!$G:$G, "&lt;=" &amp; D1423)) * (UpdateSheet!$H:$H=G1423) *(UpdateSheet!$I:$I=J1423), 0))), "")) +
(IFNA(IF(A1423="", "", INDEX(UpdateSheet!$O:$O, MATCH(1, (UpdateSheet!$G:$G=MAXIFS(UpdateSheet!$G:$G, UpdateSheet!$M:$M, K1423,UpdateSheet!$N:$N, N1423, UpdateSheet!$G:$G, "&lt;=" &amp; D1423)) * (UpdateSheet!$M:$M=K1423) *(UpdateSheet!$N:$N=N1423), 0))), ""))
)
</f>
        <v/>
      </c>
      <c r="R1423" s="81" t="s">
        <v>97</v>
      </c>
      <c r="S1423" s="63" t="str">
        <f t="shared" si="91"/>
        <v/>
      </c>
      <c r="T1423" s="87"/>
      <c r="U1423" s="84" t="s">
        <v>97</v>
      </c>
      <c r="V1423" s="84" t="s">
        <v>97</v>
      </c>
      <c r="W1423" s="85" t="b">
        <f t="shared" si="1"/>
        <v>0</v>
      </c>
      <c r="X1423" s="63"/>
      <c r="Y1423" s="63"/>
      <c r="Z1423" s="63"/>
    </row>
    <row r="1424">
      <c r="A1424" s="75"/>
      <c r="B1424" s="94"/>
      <c r="C1424" s="75"/>
      <c r="D1424" s="76"/>
      <c r="E1424" s="75" t="s">
        <v>97</v>
      </c>
      <c r="F1424" s="75" t="s">
        <v>97</v>
      </c>
      <c r="G1424" s="77"/>
      <c r="H1424" s="77"/>
      <c r="I1424" s="80"/>
      <c r="J1424" s="77" t="s">
        <v>97</v>
      </c>
      <c r="K1424" s="79" t="s">
        <v>97</v>
      </c>
      <c r="L1424" s="79"/>
      <c r="M1424" s="80"/>
      <c r="N1424" s="79" t="s">
        <v>97</v>
      </c>
      <c r="O1424" s="81" t="str">
        <f t="array" ref="O1424">IF(A1424="", "", (IFNA(IF(A1424="", "", INDEX(UpdateSheet!$L:$L, MATCH(1, (UpdateSheet!$G:$G=MAXIFS(UpdateSheet!$G:$G, UpdateSheet!$H:$H, G1424, UpdateSheet!$G:$G, "&lt;=" &amp; D1424)) * (UpdateSheet!$H:$H=G1424), 0))), "") * J1424) +
(IFNA(IF(A1424="", "", INDEX(UpdateSheet!$P:$P, MATCH(1, (UpdateSheet!$G:$G=MAXIFS(UpdateSheet!$G:$G, UpdateSheet!$M:$M, K1424, UpdateSheet!$G:$G, "&lt;=" &amp; D1424)) * (UpdateSheet!$M:$M=K1424), 0))), "") * N1424)
)
</f>
        <v/>
      </c>
      <c r="P1424" s="86"/>
      <c r="Q1424" s="82" t="str">
        <f t="array" ref="Q1424">IF(A1424="", "", (IFNA(IF(A1424="", "", INDEX(UpdateSheet!$K:$K, MATCH(1, (UpdateSheet!$G:$G=MAXIFS(UpdateSheet!$G:$G, UpdateSheet!$H:$H, G1424, UpdateSheet!$I:$I, J1424, UpdateSheet!$G:$G, "&lt;=" &amp; D1424)) * (UpdateSheet!$H:$H=G1424) *(UpdateSheet!$I:$I=J1424), 0))), "")) +
(IFNA(IF(A1424="", "", INDEX(UpdateSheet!$O:$O, MATCH(1, (UpdateSheet!$G:$G=MAXIFS(UpdateSheet!$G:$G, UpdateSheet!$M:$M, K1424,UpdateSheet!$N:$N, N1424, UpdateSheet!$G:$G, "&lt;=" &amp; D1424)) * (UpdateSheet!$M:$M=K1424) *(UpdateSheet!$N:$N=N1424), 0))), ""))
)
</f>
        <v/>
      </c>
      <c r="R1424" s="81" t="s">
        <v>97</v>
      </c>
      <c r="S1424" s="63" t="str">
        <f t="shared" si="91"/>
        <v/>
      </c>
      <c r="T1424" s="87"/>
      <c r="U1424" s="84" t="s">
        <v>97</v>
      </c>
      <c r="V1424" s="84" t="s">
        <v>97</v>
      </c>
      <c r="W1424" s="85" t="b">
        <f t="shared" si="1"/>
        <v>0</v>
      </c>
      <c r="X1424" s="63"/>
      <c r="Y1424" s="63"/>
      <c r="Z1424" s="63"/>
    </row>
    <row r="1425">
      <c r="A1425" s="75"/>
      <c r="B1425" s="94"/>
      <c r="C1425" s="75"/>
      <c r="D1425" s="76"/>
      <c r="E1425" s="75" t="s">
        <v>97</v>
      </c>
      <c r="F1425" s="75" t="s">
        <v>97</v>
      </c>
      <c r="G1425" s="77"/>
      <c r="H1425" s="77"/>
      <c r="I1425" s="80"/>
      <c r="J1425" s="77" t="s">
        <v>97</v>
      </c>
      <c r="K1425" s="79" t="s">
        <v>97</v>
      </c>
      <c r="L1425" s="79"/>
      <c r="M1425" s="80"/>
      <c r="N1425" s="79" t="s">
        <v>97</v>
      </c>
      <c r="O1425" s="81" t="str">
        <f t="array" ref="O1425">IF(A1425="", "", (IFNA(IF(A1425="", "", INDEX(UpdateSheet!$L:$L, MATCH(1, (UpdateSheet!$G:$G=MAXIFS(UpdateSheet!$G:$G, UpdateSheet!$H:$H, G1425, UpdateSheet!$G:$G, "&lt;=" &amp; D1425)) * (UpdateSheet!$H:$H=G1425), 0))), "") * J1425) +
(IFNA(IF(A1425="", "", INDEX(UpdateSheet!$P:$P, MATCH(1, (UpdateSheet!$G:$G=MAXIFS(UpdateSheet!$G:$G, UpdateSheet!$M:$M, K1425, UpdateSheet!$G:$G, "&lt;=" &amp; D1425)) * (UpdateSheet!$M:$M=K1425), 0))), "") * N1425)
)
</f>
        <v/>
      </c>
      <c r="P1425" s="86"/>
      <c r="Q1425" s="82" t="str">
        <f t="array" ref="Q1425">IF(A1425="", "", (IFNA(IF(A1425="", "", INDEX(UpdateSheet!$K:$K, MATCH(1, (UpdateSheet!$G:$G=MAXIFS(UpdateSheet!$G:$G, UpdateSheet!$H:$H, G1425, UpdateSheet!$I:$I, J1425, UpdateSheet!$G:$G, "&lt;=" &amp; D1425)) * (UpdateSheet!$H:$H=G1425) *(UpdateSheet!$I:$I=J1425), 0))), "")) +
(IFNA(IF(A1425="", "", INDEX(UpdateSheet!$O:$O, MATCH(1, (UpdateSheet!$G:$G=MAXIFS(UpdateSheet!$G:$G, UpdateSheet!$M:$M, K1425,UpdateSheet!$N:$N, N1425, UpdateSheet!$G:$G, "&lt;=" &amp; D1425)) * (UpdateSheet!$M:$M=K1425) *(UpdateSheet!$N:$N=N1425), 0))), ""))
)
</f>
        <v/>
      </c>
      <c r="R1425" s="81" t="s">
        <v>97</v>
      </c>
      <c r="S1425" s="63" t="str">
        <f t="shared" si="91"/>
        <v/>
      </c>
      <c r="T1425" s="87"/>
      <c r="U1425" s="84" t="s">
        <v>97</v>
      </c>
      <c r="V1425" s="84" t="s">
        <v>97</v>
      </c>
      <c r="W1425" s="85" t="b">
        <f t="shared" si="1"/>
        <v>0</v>
      </c>
      <c r="X1425" s="63"/>
      <c r="Y1425" s="63"/>
      <c r="Z1425" s="63"/>
    </row>
    <row r="1426">
      <c r="A1426" s="75"/>
      <c r="B1426" s="94"/>
      <c r="C1426" s="75"/>
      <c r="D1426" s="76"/>
      <c r="E1426" s="75" t="s">
        <v>97</v>
      </c>
      <c r="F1426" s="75" t="s">
        <v>97</v>
      </c>
      <c r="G1426" s="77"/>
      <c r="H1426" s="77"/>
      <c r="I1426" s="80"/>
      <c r="J1426" s="77" t="s">
        <v>97</v>
      </c>
      <c r="K1426" s="79" t="s">
        <v>97</v>
      </c>
      <c r="L1426" s="79"/>
      <c r="M1426" s="80"/>
      <c r="N1426" s="79" t="s">
        <v>97</v>
      </c>
      <c r="O1426" s="81" t="str">
        <f t="array" ref="O1426">IF(A1426="", "", (IFNA(IF(A1426="", "", INDEX(UpdateSheet!$L:$L, MATCH(1, (UpdateSheet!$G:$G=MAXIFS(UpdateSheet!$G:$G, UpdateSheet!$H:$H, G1426, UpdateSheet!$G:$G, "&lt;=" &amp; D1426)) * (UpdateSheet!$H:$H=G1426), 0))), "") * J1426) +
(IFNA(IF(A1426="", "", INDEX(UpdateSheet!$P:$P, MATCH(1, (UpdateSheet!$G:$G=MAXIFS(UpdateSheet!$G:$G, UpdateSheet!$M:$M, K1426, UpdateSheet!$G:$G, "&lt;=" &amp; D1426)) * (UpdateSheet!$M:$M=K1426), 0))), "") * N1426)
)
</f>
        <v/>
      </c>
      <c r="P1426" s="86"/>
      <c r="Q1426" s="82" t="str">
        <f t="array" ref="Q1426">IF(A1426="", "", (IFNA(IF(A1426="", "", INDEX(UpdateSheet!$K:$K, MATCH(1, (UpdateSheet!$G:$G=MAXIFS(UpdateSheet!$G:$G, UpdateSheet!$H:$H, G1426, UpdateSheet!$I:$I, J1426, UpdateSheet!$G:$G, "&lt;=" &amp; D1426)) * (UpdateSheet!$H:$H=G1426) *(UpdateSheet!$I:$I=J1426), 0))), "")) +
(IFNA(IF(A1426="", "", INDEX(UpdateSheet!$O:$O, MATCH(1, (UpdateSheet!$G:$G=MAXIFS(UpdateSheet!$G:$G, UpdateSheet!$M:$M, K1426,UpdateSheet!$N:$N, N1426, UpdateSheet!$G:$G, "&lt;=" &amp; D1426)) * (UpdateSheet!$M:$M=K1426) *(UpdateSheet!$N:$N=N1426), 0))), ""))
)
</f>
        <v/>
      </c>
      <c r="R1426" s="81" t="s">
        <v>97</v>
      </c>
      <c r="S1426" s="63" t="str">
        <f t="shared" si="91"/>
        <v/>
      </c>
      <c r="T1426" s="87"/>
      <c r="U1426" s="84" t="s">
        <v>97</v>
      </c>
      <c r="V1426" s="84" t="s">
        <v>97</v>
      </c>
      <c r="W1426" s="85" t="b">
        <f t="shared" si="1"/>
        <v>0</v>
      </c>
      <c r="X1426" s="63"/>
      <c r="Y1426" s="63"/>
      <c r="Z1426" s="63"/>
    </row>
    <row r="1427">
      <c r="A1427" s="75"/>
      <c r="B1427" s="94"/>
      <c r="C1427" s="75"/>
      <c r="D1427" s="76"/>
      <c r="E1427" s="75" t="s">
        <v>97</v>
      </c>
      <c r="F1427" s="75" t="s">
        <v>97</v>
      </c>
      <c r="G1427" s="77"/>
      <c r="H1427" s="77"/>
      <c r="I1427" s="80"/>
      <c r="J1427" s="77" t="s">
        <v>97</v>
      </c>
      <c r="K1427" s="79" t="s">
        <v>97</v>
      </c>
      <c r="L1427" s="79"/>
      <c r="M1427" s="80"/>
      <c r="N1427" s="79" t="s">
        <v>97</v>
      </c>
      <c r="O1427" s="81" t="str">
        <f t="array" ref="O1427">IF(A1427="", "", (IFNA(IF(A1427="", "", INDEX(UpdateSheet!$L:$L, MATCH(1, (UpdateSheet!$G:$G=MAXIFS(UpdateSheet!$G:$G, UpdateSheet!$H:$H, G1427, UpdateSheet!$G:$G, "&lt;=" &amp; D1427)) * (UpdateSheet!$H:$H=G1427), 0))), "") * J1427) +
(IFNA(IF(A1427="", "", INDEX(UpdateSheet!$P:$P, MATCH(1, (UpdateSheet!$G:$G=MAXIFS(UpdateSheet!$G:$G, UpdateSheet!$M:$M, K1427, UpdateSheet!$G:$G, "&lt;=" &amp; D1427)) * (UpdateSheet!$M:$M=K1427), 0))), "") * N1427)
)
</f>
        <v/>
      </c>
      <c r="P1427" s="86"/>
      <c r="Q1427" s="82" t="str">
        <f t="array" ref="Q1427">IF(A1427="", "", (IFNA(IF(A1427="", "", INDEX(UpdateSheet!$K:$K, MATCH(1, (UpdateSheet!$G:$G=MAXIFS(UpdateSheet!$G:$G, UpdateSheet!$H:$H, G1427, UpdateSheet!$I:$I, J1427, UpdateSheet!$G:$G, "&lt;=" &amp; D1427)) * (UpdateSheet!$H:$H=G1427) *(UpdateSheet!$I:$I=J1427), 0))), "")) +
(IFNA(IF(A1427="", "", INDEX(UpdateSheet!$O:$O, MATCH(1, (UpdateSheet!$G:$G=MAXIFS(UpdateSheet!$G:$G, UpdateSheet!$M:$M, K1427,UpdateSheet!$N:$N, N1427, UpdateSheet!$G:$G, "&lt;=" &amp; D1427)) * (UpdateSheet!$M:$M=K1427) *(UpdateSheet!$N:$N=N1427), 0))), ""))
)
</f>
        <v/>
      </c>
      <c r="R1427" s="81" t="s">
        <v>97</v>
      </c>
      <c r="S1427" s="63" t="str">
        <f t="shared" si="91"/>
        <v/>
      </c>
      <c r="T1427" s="87"/>
      <c r="U1427" s="84" t="s">
        <v>97</v>
      </c>
      <c r="V1427" s="84" t="s">
        <v>97</v>
      </c>
      <c r="W1427" s="85" t="b">
        <f t="shared" si="1"/>
        <v>0</v>
      </c>
      <c r="X1427" s="63"/>
      <c r="Y1427" s="63"/>
      <c r="Z1427" s="63"/>
    </row>
    <row r="1428">
      <c r="A1428" s="75"/>
      <c r="B1428" s="94"/>
      <c r="C1428" s="75"/>
      <c r="D1428" s="76"/>
      <c r="E1428" s="75" t="s">
        <v>97</v>
      </c>
      <c r="F1428" s="75" t="s">
        <v>97</v>
      </c>
      <c r="G1428" s="77"/>
      <c r="H1428" s="77"/>
      <c r="I1428" s="80"/>
      <c r="J1428" s="77" t="s">
        <v>97</v>
      </c>
      <c r="K1428" s="79" t="s">
        <v>97</v>
      </c>
      <c r="L1428" s="79"/>
      <c r="M1428" s="80"/>
      <c r="N1428" s="79" t="s">
        <v>97</v>
      </c>
      <c r="O1428" s="81" t="str">
        <f t="array" ref="O1428">IF(A1428="", "", (IFNA(IF(A1428="", "", INDEX(UpdateSheet!$L:$L, MATCH(1, (UpdateSheet!$G:$G=MAXIFS(UpdateSheet!$G:$G, UpdateSheet!$H:$H, G1428, UpdateSheet!$G:$G, "&lt;=" &amp; D1428)) * (UpdateSheet!$H:$H=G1428), 0))), "") * J1428) +
(IFNA(IF(A1428="", "", INDEX(UpdateSheet!$P:$P, MATCH(1, (UpdateSheet!$G:$G=MAXIFS(UpdateSheet!$G:$G, UpdateSheet!$M:$M, K1428, UpdateSheet!$G:$G, "&lt;=" &amp; D1428)) * (UpdateSheet!$M:$M=K1428), 0))), "") * N1428)
)
</f>
        <v/>
      </c>
      <c r="P1428" s="86"/>
      <c r="Q1428" s="82" t="str">
        <f t="array" ref="Q1428">IF(A1428="", "", (IFNA(IF(A1428="", "", INDEX(UpdateSheet!$K:$K, MATCH(1, (UpdateSheet!$G:$G=MAXIFS(UpdateSheet!$G:$G, UpdateSheet!$H:$H, G1428, UpdateSheet!$I:$I, J1428, UpdateSheet!$G:$G, "&lt;=" &amp; D1428)) * (UpdateSheet!$H:$H=G1428) *(UpdateSheet!$I:$I=J1428), 0))), "")) +
(IFNA(IF(A1428="", "", INDEX(UpdateSheet!$O:$O, MATCH(1, (UpdateSheet!$G:$G=MAXIFS(UpdateSheet!$G:$G, UpdateSheet!$M:$M, K1428,UpdateSheet!$N:$N, N1428, UpdateSheet!$G:$G, "&lt;=" &amp; D1428)) * (UpdateSheet!$M:$M=K1428) *(UpdateSheet!$N:$N=N1428), 0))), ""))
)
</f>
        <v/>
      </c>
      <c r="R1428" s="81" t="s">
        <v>97</v>
      </c>
      <c r="S1428" s="63" t="str">
        <f t="shared" si="91"/>
        <v/>
      </c>
      <c r="T1428" s="87"/>
      <c r="U1428" s="84" t="s">
        <v>97</v>
      </c>
      <c r="V1428" s="84" t="s">
        <v>97</v>
      </c>
      <c r="W1428" s="85" t="b">
        <f t="shared" si="1"/>
        <v>0</v>
      </c>
      <c r="X1428" s="63"/>
      <c r="Y1428" s="63"/>
      <c r="Z1428" s="63"/>
    </row>
    <row r="1429">
      <c r="A1429" s="75"/>
      <c r="B1429" s="94"/>
      <c r="C1429" s="75"/>
      <c r="D1429" s="76"/>
      <c r="E1429" s="75" t="s">
        <v>97</v>
      </c>
      <c r="F1429" s="75" t="s">
        <v>97</v>
      </c>
      <c r="G1429" s="77"/>
      <c r="H1429" s="77"/>
      <c r="I1429" s="80"/>
      <c r="J1429" s="77" t="s">
        <v>97</v>
      </c>
      <c r="K1429" s="79" t="s">
        <v>97</v>
      </c>
      <c r="L1429" s="79"/>
      <c r="M1429" s="80"/>
      <c r="N1429" s="79" t="s">
        <v>97</v>
      </c>
      <c r="O1429" s="81" t="str">
        <f t="array" ref="O1429">IF(A1429="", "", (IFNA(IF(A1429="", "", INDEX(UpdateSheet!$L:$L, MATCH(1, (UpdateSheet!$G:$G=MAXIFS(UpdateSheet!$G:$G, UpdateSheet!$H:$H, G1429, UpdateSheet!$G:$G, "&lt;=" &amp; D1429)) * (UpdateSheet!$H:$H=G1429), 0))), "") * J1429) +
(IFNA(IF(A1429="", "", INDEX(UpdateSheet!$P:$P, MATCH(1, (UpdateSheet!$G:$G=MAXIFS(UpdateSheet!$G:$G, UpdateSheet!$M:$M, K1429, UpdateSheet!$G:$G, "&lt;=" &amp; D1429)) * (UpdateSheet!$M:$M=K1429), 0))), "") * N1429)
)
</f>
        <v/>
      </c>
      <c r="P1429" s="86"/>
      <c r="Q1429" s="82" t="str">
        <f t="array" ref="Q1429">IF(A1429="", "", (IFNA(IF(A1429="", "", INDEX(UpdateSheet!$K:$K, MATCH(1, (UpdateSheet!$G:$G=MAXIFS(UpdateSheet!$G:$G, UpdateSheet!$H:$H, G1429, UpdateSheet!$I:$I, J1429, UpdateSheet!$G:$G, "&lt;=" &amp; D1429)) * (UpdateSheet!$H:$H=G1429) *(UpdateSheet!$I:$I=J1429), 0))), "")) +
(IFNA(IF(A1429="", "", INDEX(UpdateSheet!$O:$O, MATCH(1, (UpdateSheet!$G:$G=MAXIFS(UpdateSheet!$G:$G, UpdateSheet!$M:$M, K1429,UpdateSheet!$N:$N, N1429, UpdateSheet!$G:$G, "&lt;=" &amp; D1429)) * (UpdateSheet!$M:$M=K1429) *(UpdateSheet!$N:$N=N1429), 0))), ""))
)
</f>
        <v/>
      </c>
      <c r="R1429" s="81" t="s">
        <v>97</v>
      </c>
      <c r="S1429" s="63" t="str">
        <f t="shared" si="91"/>
        <v/>
      </c>
      <c r="T1429" s="87"/>
      <c r="U1429" s="84" t="s">
        <v>97</v>
      </c>
      <c r="V1429" s="84" t="s">
        <v>97</v>
      </c>
      <c r="W1429" s="85" t="b">
        <f t="shared" si="1"/>
        <v>0</v>
      </c>
      <c r="X1429" s="63"/>
      <c r="Y1429" s="63"/>
      <c r="Z1429" s="63"/>
    </row>
    <row r="1430">
      <c r="A1430" s="75"/>
      <c r="B1430" s="94"/>
      <c r="C1430" s="75"/>
      <c r="D1430" s="76"/>
      <c r="E1430" s="75" t="s">
        <v>97</v>
      </c>
      <c r="F1430" s="75" t="s">
        <v>97</v>
      </c>
      <c r="G1430" s="77"/>
      <c r="H1430" s="77"/>
      <c r="I1430" s="80"/>
      <c r="J1430" s="77" t="s">
        <v>97</v>
      </c>
      <c r="K1430" s="79" t="s">
        <v>97</v>
      </c>
      <c r="L1430" s="79"/>
      <c r="M1430" s="80"/>
      <c r="N1430" s="79" t="s">
        <v>97</v>
      </c>
      <c r="O1430" s="81" t="str">
        <f t="array" ref="O1430">IF(A1430="", "", (IFNA(IF(A1430="", "", INDEX(UpdateSheet!$L:$L, MATCH(1, (UpdateSheet!$G:$G=MAXIFS(UpdateSheet!$G:$G, UpdateSheet!$H:$H, G1430, UpdateSheet!$G:$G, "&lt;=" &amp; D1430)) * (UpdateSheet!$H:$H=G1430), 0))), "") * J1430) +
(IFNA(IF(A1430="", "", INDEX(UpdateSheet!$P:$P, MATCH(1, (UpdateSheet!$G:$G=MAXIFS(UpdateSheet!$G:$G, UpdateSheet!$M:$M, K1430, UpdateSheet!$G:$G, "&lt;=" &amp; D1430)) * (UpdateSheet!$M:$M=K1430), 0))), "") * N1430)
)
</f>
        <v/>
      </c>
      <c r="P1430" s="86"/>
      <c r="Q1430" s="82" t="str">
        <f t="array" ref="Q1430">IF(A1430="", "", (IFNA(IF(A1430="", "", INDEX(UpdateSheet!$K:$K, MATCH(1, (UpdateSheet!$G:$G=MAXIFS(UpdateSheet!$G:$G, UpdateSheet!$H:$H, G1430, UpdateSheet!$I:$I, J1430, UpdateSheet!$G:$G, "&lt;=" &amp; D1430)) * (UpdateSheet!$H:$H=G1430) *(UpdateSheet!$I:$I=J1430), 0))), "")) +
(IFNA(IF(A1430="", "", INDEX(UpdateSheet!$O:$O, MATCH(1, (UpdateSheet!$G:$G=MAXIFS(UpdateSheet!$G:$G, UpdateSheet!$M:$M, K1430,UpdateSheet!$N:$N, N1430, UpdateSheet!$G:$G, "&lt;=" &amp; D1430)) * (UpdateSheet!$M:$M=K1430) *(UpdateSheet!$N:$N=N1430), 0))), ""))
)
</f>
        <v/>
      </c>
      <c r="R1430" s="81" t="s">
        <v>97</v>
      </c>
      <c r="S1430" s="63" t="str">
        <f t="shared" si="91"/>
        <v/>
      </c>
      <c r="T1430" s="87"/>
      <c r="U1430" s="84" t="s">
        <v>97</v>
      </c>
      <c r="V1430" s="84" t="s">
        <v>97</v>
      </c>
      <c r="W1430" s="85" t="b">
        <f t="shared" si="1"/>
        <v>0</v>
      </c>
      <c r="X1430" s="63"/>
      <c r="Y1430" s="63"/>
      <c r="Z1430" s="63"/>
    </row>
    <row r="1431">
      <c r="A1431" s="75"/>
      <c r="B1431" s="94"/>
      <c r="C1431" s="75"/>
      <c r="D1431" s="76"/>
      <c r="E1431" s="75" t="s">
        <v>97</v>
      </c>
      <c r="F1431" s="75" t="s">
        <v>97</v>
      </c>
      <c r="G1431" s="77"/>
      <c r="H1431" s="77"/>
      <c r="I1431" s="80"/>
      <c r="J1431" s="77" t="s">
        <v>97</v>
      </c>
      <c r="K1431" s="79" t="s">
        <v>97</v>
      </c>
      <c r="L1431" s="79"/>
      <c r="M1431" s="80"/>
      <c r="N1431" s="79" t="s">
        <v>97</v>
      </c>
      <c r="O1431" s="81" t="str">
        <f t="array" ref="O1431">IF(A1431="", "", (IFNA(IF(A1431="", "", INDEX(UpdateSheet!$L:$L, MATCH(1, (UpdateSheet!$G:$G=MAXIFS(UpdateSheet!$G:$G, UpdateSheet!$H:$H, G1431, UpdateSheet!$G:$G, "&lt;=" &amp; D1431)) * (UpdateSheet!$H:$H=G1431), 0))), "") * J1431) +
(IFNA(IF(A1431="", "", INDEX(UpdateSheet!$P:$P, MATCH(1, (UpdateSheet!$G:$G=MAXIFS(UpdateSheet!$G:$G, UpdateSheet!$M:$M, K1431, UpdateSheet!$G:$G, "&lt;=" &amp; D1431)) * (UpdateSheet!$M:$M=K1431), 0))), "") * N1431)
)
</f>
        <v/>
      </c>
      <c r="P1431" s="86"/>
      <c r="Q1431" s="82" t="str">
        <f t="array" ref="Q1431">IF(A1431="", "", (IFNA(IF(A1431="", "", INDEX(UpdateSheet!$K:$K, MATCH(1, (UpdateSheet!$G:$G=MAXIFS(UpdateSheet!$G:$G, UpdateSheet!$H:$H, G1431, UpdateSheet!$I:$I, J1431, UpdateSheet!$G:$G, "&lt;=" &amp; D1431)) * (UpdateSheet!$H:$H=G1431) *(UpdateSheet!$I:$I=J1431), 0))), "")) +
(IFNA(IF(A1431="", "", INDEX(UpdateSheet!$O:$O, MATCH(1, (UpdateSheet!$G:$G=MAXIFS(UpdateSheet!$G:$G, UpdateSheet!$M:$M, K1431,UpdateSheet!$N:$N, N1431, UpdateSheet!$G:$G, "&lt;=" &amp; D1431)) * (UpdateSheet!$M:$M=K1431) *(UpdateSheet!$N:$N=N1431), 0))), ""))
)
</f>
        <v/>
      </c>
      <c r="R1431" s="81" t="s">
        <v>97</v>
      </c>
      <c r="S1431" s="63" t="str">
        <f t="shared" si="91"/>
        <v/>
      </c>
      <c r="T1431" s="87"/>
      <c r="U1431" s="84" t="s">
        <v>97</v>
      </c>
      <c r="V1431" s="84" t="s">
        <v>97</v>
      </c>
      <c r="W1431" s="85" t="b">
        <f t="shared" si="1"/>
        <v>0</v>
      </c>
      <c r="X1431" s="63"/>
      <c r="Y1431" s="63"/>
      <c r="Z1431" s="63"/>
    </row>
    <row r="1432">
      <c r="A1432" s="75"/>
      <c r="B1432" s="94"/>
      <c r="C1432" s="75"/>
      <c r="D1432" s="76"/>
      <c r="E1432" s="75" t="s">
        <v>97</v>
      </c>
      <c r="F1432" s="75" t="s">
        <v>97</v>
      </c>
      <c r="G1432" s="77"/>
      <c r="H1432" s="77"/>
      <c r="I1432" s="80"/>
      <c r="J1432" s="77" t="s">
        <v>97</v>
      </c>
      <c r="K1432" s="79" t="s">
        <v>97</v>
      </c>
      <c r="L1432" s="79"/>
      <c r="M1432" s="80"/>
      <c r="N1432" s="79" t="s">
        <v>97</v>
      </c>
      <c r="O1432" s="81" t="str">
        <f t="array" ref="O1432">IF(A1432="", "", (IFNA(IF(A1432="", "", INDEX(UpdateSheet!$L:$L, MATCH(1, (UpdateSheet!$G:$G=MAXIFS(UpdateSheet!$G:$G, UpdateSheet!$H:$H, G1432, UpdateSheet!$G:$G, "&lt;=" &amp; D1432)) * (UpdateSheet!$H:$H=G1432), 0))), "") * J1432) +
(IFNA(IF(A1432="", "", INDEX(UpdateSheet!$P:$P, MATCH(1, (UpdateSheet!$G:$G=MAXIFS(UpdateSheet!$G:$G, UpdateSheet!$M:$M, K1432, UpdateSheet!$G:$G, "&lt;=" &amp; D1432)) * (UpdateSheet!$M:$M=K1432), 0))), "") * N1432)
)
</f>
        <v/>
      </c>
      <c r="P1432" s="86"/>
      <c r="Q1432" s="82" t="str">
        <f t="array" ref="Q1432">IF(A1432="", "", (IFNA(IF(A1432="", "", INDEX(UpdateSheet!$K:$K, MATCH(1, (UpdateSheet!$G:$G=MAXIFS(UpdateSheet!$G:$G, UpdateSheet!$H:$H, G1432, UpdateSheet!$I:$I, J1432, UpdateSheet!$G:$G, "&lt;=" &amp; D1432)) * (UpdateSheet!$H:$H=G1432) *(UpdateSheet!$I:$I=J1432), 0))), "")) +
(IFNA(IF(A1432="", "", INDEX(UpdateSheet!$O:$O, MATCH(1, (UpdateSheet!$G:$G=MAXIFS(UpdateSheet!$G:$G, UpdateSheet!$M:$M, K1432,UpdateSheet!$N:$N, N1432, UpdateSheet!$G:$G, "&lt;=" &amp; D1432)) * (UpdateSheet!$M:$M=K1432) *(UpdateSheet!$N:$N=N1432), 0))), ""))
)
</f>
        <v/>
      </c>
      <c r="R1432" s="81" t="s">
        <v>97</v>
      </c>
      <c r="S1432" s="63" t="str">
        <f t="shared" si="91"/>
        <v/>
      </c>
      <c r="T1432" s="87"/>
      <c r="U1432" s="84" t="s">
        <v>97</v>
      </c>
      <c r="V1432" s="84" t="s">
        <v>97</v>
      </c>
      <c r="W1432" s="85" t="b">
        <f t="shared" si="1"/>
        <v>0</v>
      </c>
      <c r="X1432" s="63"/>
      <c r="Y1432" s="63"/>
      <c r="Z1432" s="63"/>
    </row>
    <row r="1433">
      <c r="A1433" s="75"/>
      <c r="B1433" s="94"/>
      <c r="C1433" s="75"/>
      <c r="D1433" s="76"/>
      <c r="E1433" s="75" t="s">
        <v>97</v>
      </c>
      <c r="F1433" s="75" t="s">
        <v>97</v>
      </c>
      <c r="G1433" s="77"/>
      <c r="H1433" s="77"/>
      <c r="I1433" s="80"/>
      <c r="J1433" s="77" t="s">
        <v>97</v>
      </c>
      <c r="K1433" s="79" t="s">
        <v>97</v>
      </c>
      <c r="L1433" s="79"/>
      <c r="M1433" s="80"/>
      <c r="N1433" s="79" t="s">
        <v>97</v>
      </c>
      <c r="O1433" s="81" t="str">
        <f t="array" ref="O1433">IF(A1433="", "", (IFNA(IF(A1433="", "", INDEX(UpdateSheet!$L:$L, MATCH(1, (UpdateSheet!$G:$G=MAXIFS(UpdateSheet!$G:$G, UpdateSheet!$H:$H, G1433, UpdateSheet!$G:$G, "&lt;=" &amp; D1433)) * (UpdateSheet!$H:$H=G1433), 0))), "") * J1433) +
(IFNA(IF(A1433="", "", INDEX(UpdateSheet!$P:$P, MATCH(1, (UpdateSheet!$G:$G=MAXIFS(UpdateSheet!$G:$G, UpdateSheet!$M:$M, K1433, UpdateSheet!$G:$G, "&lt;=" &amp; D1433)) * (UpdateSheet!$M:$M=K1433), 0))), "") * N1433)
)
</f>
        <v/>
      </c>
      <c r="P1433" s="86"/>
      <c r="Q1433" s="82" t="str">
        <f t="array" ref="Q1433">IF(A1433="", "", (IFNA(IF(A1433="", "", INDEX(UpdateSheet!$K:$K, MATCH(1, (UpdateSheet!$G:$G=MAXIFS(UpdateSheet!$G:$G, UpdateSheet!$H:$H, G1433, UpdateSheet!$I:$I, J1433, UpdateSheet!$G:$G, "&lt;=" &amp; D1433)) * (UpdateSheet!$H:$H=G1433) *(UpdateSheet!$I:$I=J1433), 0))), "")) +
(IFNA(IF(A1433="", "", INDEX(UpdateSheet!$O:$O, MATCH(1, (UpdateSheet!$G:$G=MAXIFS(UpdateSheet!$G:$G, UpdateSheet!$M:$M, K1433,UpdateSheet!$N:$N, N1433, UpdateSheet!$G:$G, "&lt;=" &amp; D1433)) * (UpdateSheet!$M:$M=K1433) *(UpdateSheet!$N:$N=N1433), 0))), ""))
)
</f>
        <v/>
      </c>
      <c r="R1433" s="81" t="s">
        <v>97</v>
      </c>
      <c r="S1433" s="63" t="str">
        <f t="shared" si="91"/>
        <v/>
      </c>
      <c r="T1433" s="87"/>
      <c r="U1433" s="84" t="s">
        <v>97</v>
      </c>
      <c r="V1433" s="84" t="s">
        <v>97</v>
      </c>
      <c r="W1433" s="85" t="b">
        <f t="shared" si="1"/>
        <v>0</v>
      </c>
      <c r="X1433" s="63"/>
      <c r="Y1433" s="63"/>
      <c r="Z1433" s="63"/>
    </row>
    <row r="1434">
      <c r="A1434" s="75"/>
      <c r="B1434" s="94"/>
      <c r="C1434" s="75"/>
      <c r="D1434" s="76"/>
      <c r="E1434" s="75" t="s">
        <v>97</v>
      </c>
      <c r="F1434" s="75" t="s">
        <v>97</v>
      </c>
      <c r="G1434" s="77"/>
      <c r="H1434" s="77"/>
      <c r="I1434" s="80"/>
      <c r="J1434" s="77" t="s">
        <v>97</v>
      </c>
      <c r="K1434" s="79" t="s">
        <v>97</v>
      </c>
      <c r="L1434" s="79"/>
      <c r="M1434" s="80"/>
      <c r="N1434" s="79" t="s">
        <v>97</v>
      </c>
      <c r="O1434" s="81" t="str">
        <f t="array" ref="O1434">IF(A1434="", "", (IFNA(IF(A1434="", "", INDEX(UpdateSheet!$L:$L, MATCH(1, (UpdateSheet!$G:$G=MAXIFS(UpdateSheet!$G:$G, UpdateSheet!$H:$H, G1434, UpdateSheet!$G:$G, "&lt;=" &amp; D1434)) * (UpdateSheet!$H:$H=G1434), 0))), "") * J1434) +
(IFNA(IF(A1434="", "", INDEX(UpdateSheet!$P:$P, MATCH(1, (UpdateSheet!$G:$G=MAXIFS(UpdateSheet!$G:$G, UpdateSheet!$M:$M, K1434, UpdateSheet!$G:$G, "&lt;=" &amp; D1434)) * (UpdateSheet!$M:$M=K1434), 0))), "") * N1434)
)
</f>
        <v/>
      </c>
      <c r="P1434" s="86"/>
      <c r="Q1434" s="82" t="str">
        <f t="array" ref="Q1434">IF(A1434="", "", (IFNA(IF(A1434="", "", INDEX(UpdateSheet!$K:$K, MATCH(1, (UpdateSheet!$G:$G=MAXIFS(UpdateSheet!$G:$G, UpdateSheet!$H:$H, G1434, UpdateSheet!$I:$I, J1434, UpdateSheet!$G:$G, "&lt;=" &amp; D1434)) * (UpdateSheet!$H:$H=G1434) *(UpdateSheet!$I:$I=J1434), 0))), "")) +
(IFNA(IF(A1434="", "", INDEX(UpdateSheet!$O:$O, MATCH(1, (UpdateSheet!$G:$G=MAXIFS(UpdateSheet!$G:$G, UpdateSheet!$M:$M, K1434,UpdateSheet!$N:$N, N1434, UpdateSheet!$G:$G, "&lt;=" &amp; D1434)) * (UpdateSheet!$M:$M=K1434) *(UpdateSheet!$N:$N=N1434), 0))), ""))
)
</f>
        <v/>
      </c>
      <c r="R1434" s="81" t="s">
        <v>97</v>
      </c>
      <c r="S1434" s="63" t="str">
        <f t="shared" si="91"/>
        <v/>
      </c>
      <c r="T1434" s="87"/>
      <c r="U1434" s="84" t="s">
        <v>97</v>
      </c>
      <c r="V1434" s="84" t="s">
        <v>97</v>
      </c>
      <c r="W1434" s="85" t="b">
        <f t="shared" si="1"/>
        <v>0</v>
      </c>
      <c r="X1434" s="63"/>
      <c r="Y1434" s="63"/>
      <c r="Z1434" s="63"/>
    </row>
    <row r="1435">
      <c r="A1435" s="75"/>
      <c r="B1435" s="94"/>
      <c r="C1435" s="75"/>
      <c r="D1435" s="76"/>
      <c r="E1435" s="75" t="s">
        <v>97</v>
      </c>
      <c r="F1435" s="75" t="s">
        <v>97</v>
      </c>
      <c r="G1435" s="77"/>
      <c r="H1435" s="77"/>
      <c r="I1435" s="80"/>
      <c r="J1435" s="77" t="s">
        <v>97</v>
      </c>
      <c r="K1435" s="79" t="s">
        <v>97</v>
      </c>
      <c r="L1435" s="79"/>
      <c r="M1435" s="80"/>
      <c r="N1435" s="79" t="s">
        <v>97</v>
      </c>
      <c r="O1435" s="81" t="str">
        <f t="array" ref="O1435">IF(A1435="", "", (IFNA(IF(A1435="", "", INDEX(UpdateSheet!$L:$L, MATCH(1, (UpdateSheet!$G:$G=MAXIFS(UpdateSheet!$G:$G, UpdateSheet!$H:$H, G1435, UpdateSheet!$G:$G, "&lt;=" &amp; D1435)) * (UpdateSheet!$H:$H=G1435), 0))), "") * J1435) +
(IFNA(IF(A1435="", "", INDEX(UpdateSheet!$P:$P, MATCH(1, (UpdateSheet!$G:$G=MAXIFS(UpdateSheet!$G:$G, UpdateSheet!$M:$M, K1435, UpdateSheet!$G:$G, "&lt;=" &amp; D1435)) * (UpdateSheet!$M:$M=K1435), 0))), "") * N1435)
)
</f>
        <v/>
      </c>
      <c r="P1435" s="86"/>
      <c r="Q1435" s="82" t="str">
        <f t="array" ref="Q1435">IF(A1435="", "", (IFNA(IF(A1435="", "", INDEX(UpdateSheet!$K:$K, MATCH(1, (UpdateSheet!$G:$G=MAXIFS(UpdateSheet!$G:$G, UpdateSheet!$H:$H, G1435, UpdateSheet!$I:$I, J1435, UpdateSheet!$G:$G, "&lt;=" &amp; D1435)) * (UpdateSheet!$H:$H=G1435) *(UpdateSheet!$I:$I=J1435), 0))), "")) +
(IFNA(IF(A1435="", "", INDEX(UpdateSheet!$O:$O, MATCH(1, (UpdateSheet!$G:$G=MAXIFS(UpdateSheet!$G:$G, UpdateSheet!$M:$M, K1435,UpdateSheet!$N:$N, N1435, UpdateSheet!$G:$G, "&lt;=" &amp; D1435)) * (UpdateSheet!$M:$M=K1435) *(UpdateSheet!$N:$N=N1435), 0))), ""))
)
</f>
        <v/>
      </c>
      <c r="R1435" s="81" t="s">
        <v>97</v>
      </c>
      <c r="S1435" s="63" t="str">
        <f t="shared" si="91"/>
        <v/>
      </c>
      <c r="T1435" s="87"/>
      <c r="U1435" s="84" t="s">
        <v>97</v>
      </c>
      <c r="V1435" s="84" t="s">
        <v>97</v>
      </c>
      <c r="W1435" s="85" t="b">
        <f t="shared" si="1"/>
        <v>0</v>
      </c>
      <c r="X1435" s="63"/>
      <c r="Y1435" s="63"/>
      <c r="Z1435" s="63"/>
    </row>
    <row r="1436">
      <c r="A1436" s="75"/>
      <c r="B1436" s="94"/>
      <c r="C1436" s="75"/>
      <c r="D1436" s="76"/>
      <c r="E1436" s="75" t="s">
        <v>97</v>
      </c>
      <c r="F1436" s="75" t="s">
        <v>97</v>
      </c>
      <c r="G1436" s="77"/>
      <c r="H1436" s="77"/>
      <c r="I1436" s="80"/>
      <c r="J1436" s="77" t="s">
        <v>97</v>
      </c>
      <c r="K1436" s="79" t="s">
        <v>97</v>
      </c>
      <c r="L1436" s="79"/>
      <c r="M1436" s="80"/>
      <c r="N1436" s="79" t="s">
        <v>97</v>
      </c>
      <c r="O1436" s="81" t="str">
        <f t="array" ref="O1436">IF(A1436="", "", (IFNA(IF(A1436="", "", INDEX(UpdateSheet!$L:$L, MATCH(1, (UpdateSheet!$G:$G=MAXIFS(UpdateSheet!$G:$G, UpdateSheet!$H:$H, G1436, UpdateSheet!$G:$G, "&lt;=" &amp; D1436)) * (UpdateSheet!$H:$H=G1436), 0))), "") * J1436) +
(IFNA(IF(A1436="", "", INDEX(UpdateSheet!$P:$P, MATCH(1, (UpdateSheet!$G:$G=MAXIFS(UpdateSheet!$G:$G, UpdateSheet!$M:$M, K1436, UpdateSheet!$G:$G, "&lt;=" &amp; D1436)) * (UpdateSheet!$M:$M=K1436), 0))), "") * N1436)
)
</f>
        <v/>
      </c>
      <c r="P1436" s="86"/>
      <c r="Q1436" s="82" t="str">
        <f t="array" ref="Q1436">IF(A1436="", "", (IFNA(IF(A1436="", "", INDEX(UpdateSheet!$K:$K, MATCH(1, (UpdateSheet!$G:$G=MAXIFS(UpdateSheet!$G:$G, UpdateSheet!$H:$H, G1436, UpdateSheet!$I:$I, J1436, UpdateSheet!$G:$G, "&lt;=" &amp; D1436)) * (UpdateSheet!$H:$H=G1436) *(UpdateSheet!$I:$I=J1436), 0))), "")) +
(IFNA(IF(A1436="", "", INDEX(UpdateSheet!$O:$O, MATCH(1, (UpdateSheet!$G:$G=MAXIFS(UpdateSheet!$G:$G, UpdateSheet!$M:$M, K1436,UpdateSheet!$N:$N, N1436, UpdateSheet!$G:$G, "&lt;=" &amp; D1436)) * (UpdateSheet!$M:$M=K1436) *(UpdateSheet!$N:$N=N1436), 0))), ""))
)
</f>
        <v/>
      </c>
      <c r="R1436" s="81" t="s">
        <v>97</v>
      </c>
      <c r="S1436" s="63" t="str">
        <f t="shared" si="91"/>
        <v/>
      </c>
      <c r="T1436" s="87"/>
      <c r="U1436" s="84" t="s">
        <v>97</v>
      </c>
      <c r="V1436" s="84" t="s">
        <v>97</v>
      </c>
      <c r="W1436" s="85" t="b">
        <f t="shared" si="1"/>
        <v>0</v>
      </c>
      <c r="X1436" s="63"/>
      <c r="Y1436" s="63"/>
      <c r="Z1436" s="63"/>
    </row>
    <row r="1437">
      <c r="A1437" s="75"/>
      <c r="B1437" s="94"/>
      <c r="C1437" s="75"/>
      <c r="D1437" s="76"/>
      <c r="E1437" s="75" t="s">
        <v>97</v>
      </c>
      <c r="F1437" s="75" t="s">
        <v>97</v>
      </c>
      <c r="G1437" s="77"/>
      <c r="H1437" s="77"/>
      <c r="I1437" s="80"/>
      <c r="J1437" s="77" t="s">
        <v>97</v>
      </c>
      <c r="K1437" s="79" t="s">
        <v>97</v>
      </c>
      <c r="L1437" s="79"/>
      <c r="M1437" s="80"/>
      <c r="N1437" s="79" t="s">
        <v>97</v>
      </c>
      <c r="O1437" s="81" t="str">
        <f t="array" ref="O1437">IF(A1437="", "", (IFNA(IF(A1437="", "", INDEX(UpdateSheet!$L:$L, MATCH(1, (UpdateSheet!$G:$G=MAXIFS(UpdateSheet!$G:$G, UpdateSheet!$H:$H, G1437, UpdateSheet!$G:$G, "&lt;=" &amp; D1437)) * (UpdateSheet!$H:$H=G1437), 0))), "") * J1437) +
(IFNA(IF(A1437="", "", INDEX(UpdateSheet!$P:$P, MATCH(1, (UpdateSheet!$G:$G=MAXIFS(UpdateSheet!$G:$G, UpdateSheet!$M:$M, K1437, UpdateSheet!$G:$G, "&lt;=" &amp; D1437)) * (UpdateSheet!$M:$M=K1437), 0))), "") * N1437)
)
</f>
        <v/>
      </c>
      <c r="P1437" s="86"/>
      <c r="Q1437" s="82" t="str">
        <f t="array" ref="Q1437">IF(A1437="", "", (IFNA(IF(A1437="", "", INDEX(UpdateSheet!$K:$K, MATCH(1, (UpdateSheet!$G:$G=MAXIFS(UpdateSheet!$G:$G, UpdateSheet!$H:$H, G1437, UpdateSheet!$I:$I, J1437, UpdateSheet!$G:$G, "&lt;=" &amp; D1437)) * (UpdateSheet!$H:$H=G1437) *(UpdateSheet!$I:$I=J1437), 0))), "")) +
(IFNA(IF(A1437="", "", INDEX(UpdateSheet!$O:$O, MATCH(1, (UpdateSheet!$G:$G=MAXIFS(UpdateSheet!$G:$G, UpdateSheet!$M:$M, K1437,UpdateSheet!$N:$N, N1437, UpdateSheet!$G:$G, "&lt;=" &amp; D1437)) * (UpdateSheet!$M:$M=K1437) *(UpdateSheet!$N:$N=N1437), 0))), ""))
)
</f>
        <v/>
      </c>
      <c r="R1437" s="81" t="s">
        <v>97</v>
      </c>
      <c r="S1437" s="63" t="str">
        <f t="shared" si="91"/>
        <v/>
      </c>
      <c r="T1437" s="87"/>
      <c r="U1437" s="84" t="s">
        <v>97</v>
      </c>
      <c r="V1437" s="84" t="s">
        <v>97</v>
      </c>
      <c r="W1437" s="85" t="b">
        <f t="shared" si="1"/>
        <v>0</v>
      </c>
      <c r="X1437" s="63"/>
      <c r="Y1437" s="63"/>
      <c r="Z1437" s="63"/>
    </row>
    <row r="1438">
      <c r="A1438" s="75"/>
      <c r="B1438" s="94"/>
      <c r="C1438" s="75"/>
      <c r="D1438" s="76"/>
      <c r="E1438" s="75" t="s">
        <v>97</v>
      </c>
      <c r="F1438" s="75" t="s">
        <v>97</v>
      </c>
      <c r="G1438" s="77"/>
      <c r="H1438" s="77"/>
      <c r="I1438" s="80"/>
      <c r="J1438" s="77" t="s">
        <v>97</v>
      </c>
      <c r="K1438" s="79" t="s">
        <v>97</v>
      </c>
      <c r="L1438" s="79"/>
      <c r="M1438" s="80"/>
      <c r="N1438" s="79" t="s">
        <v>97</v>
      </c>
      <c r="O1438" s="81"/>
      <c r="P1438" s="86"/>
      <c r="Q1438" s="82"/>
      <c r="R1438" s="81" t="s">
        <v>97</v>
      </c>
      <c r="S1438" s="63"/>
      <c r="T1438" s="87"/>
      <c r="U1438" s="84" t="s">
        <v>97</v>
      </c>
      <c r="V1438" s="84" t="s">
        <v>97</v>
      </c>
      <c r="W1438" s="85" t="b">
        <v>0</v>
      </c>
      <c r="X1438" s="63"/>
      <c r="Y1438" s="63"/>
      <c r="Z1438" s="63"/>
    </row>
    <row r="1439">
      <c r="A1439" s="75"/>
      <c r="B1439" s="94"/>
      <c r="C1439" s="75"/>
      <c r="D1439" s="76"/>
      <c r="E1439" s="75" t="s">
        <v>97</v>
      </c>
      <c r="F1439" s="75" t="s">
        <v>97</v>
      </c>
      <c r="G1439" s="77"/>
      <c r="H1439" s="77"/>
      <c r="I1439" s="80"/>
      <c r="J1439" s="77" t="s">
        <v>97</v>
      </c>
      <c r="K1439" s="79" t="s">
        <v>97</v>
      </c>
      <c r="L1439" s="79"/>
      <c r="M1439" s="80"/>
      <c r="N1439" s="79" t="s">
        <v>97</v>
      </c>
      <c r="O1439" s="81"/>
      <c r="P1439" s="86"/>
      <c r="Q1439" s="82"/>
      <c r="R1439" s="81" t="s">
        <v>97</v>
      </c>
      <c r="S1439" s="63"/>
      <c r="T1439" s="87"/>
      <c r="U1439" s="84" t="s">
        <v>97</v>
      </c>
      <c r="V1439" s="84" t="s">
        <v>97</v>
      </c>
      <c r="W1439" s="85" t="b">
        <v>0</v>
      </c>
      <c r="X1439" s="63"/>
      <c r="Y1439" s="63"/>
      <c r="Z1439" s="63"/>
    </row>
    <row r="1440">
      <c r="A1440" s="75"/>
      <c r="B1440" s="94"/>
      <c r="C1440" s="75"/>
      <c r="D1440" s="76"/>
      <c r="E1440" s="75" t="s">
        <v>97</v>
      </c>
      <c r="F1440" s="75" t="s">
        <v>97</v>
      </c>
      <c r="G1440" s="77"/>
      <c r="H1440" s="77"/>
      <c r="I1440" s="80"/>
      <c r="J1440" s="77" t="s">
        <v>97</v>
      </c>
      <c r="K1440" s="79" t="s">
        <v>97</v>
      </c>
      <c r="L1440" s="79"/>
      <c r="M1440" s="80"/>
      <c r="N1440" s="79" t="s">
        <v>97</v>
      </c>
      <c r="O1440" s="81"/>
      <c r="P1440" s="86"/>
      <c r="Q1440" s="82"/>
      <c r="R1440" s="81" t="s">
        <v>97</v>
      </c>
      <c r="S1440" s="63"/>
      <c r="T1440" s="87"/>
      <c r="U1440" s="84" t="s">
        <v>97</v>
      </c>
      <c r="V1440" s="84" t="s">
        <v>97</v>
      </c>
      <c r="W1440" s="85" t="b">
        <v>0</v>
      </c>
      <c r="X1440" s="63"/>
      <c r="Y1440" s="63"/>
      <c r="Z1440" s="63"/>
    </row>
    <row r="1441">
      <c r="A1441" s="75"/>
      <c r="B1441" s="94"/>
      <c r="C1441" s="75"/>
      <c r="D1441" s="76"/>
      <c r="E1441" s="75" t="s">
        <v>97</v>
      </c>
      <c r="F1441" s="75" t="s">
        <v>97</v>
      </c>
      <c r="G1441" s="77"/>
      <c r="H1441" s="77"/>
      <c r="I1441" s="80"/>
      <c r="J1441" s="77" t="s">
        <v>97</v>
      </c>
      <c r="K1441" s="79" t="s">
        <v>97</v>
      </c>
      <c r="L1441" s="79"/>
      <c r="M1441" s="80"/>
      <c r="N1441" s="79" t="s">
        <v>97</v>
      </c>
      <c r="O1441" s="81"/>
      <c r="P1441" s="86"/>
      <c r="Q1441" s="82"/>
      <c r="R1441" s="81" t="s">
        <v>97</v>
      </c>
      <c r="S1441" s="63"/>
      <c r="T1441" s="87"/>
      <c r="U1441" s="84" t="s">
        <v>97</v>
      </c>
      <c r="V1441" s="84" t="s">
        <v>97</v>
      </c>
      <c r="W1441" s="85" t="b">
        <v>0</v>
      </c>
      <c r="X1441" s="63"/>
      <c r="Y1441" s="63"/>
      <c r="Z1441" s="63"/>
    </row>
    <row r="1442">
      <c r="A1442" s="75"/>
      <c r="B1442" s="94"/>
      <c r="C1442" s="75"/>
      <c r="D1442" s="76"/>
      <c r="E1442" s="75" t="s">
        <v>97</v>
      </c>
      <c r="F1442" s="75" t="s">
        <v>97</v>
      </c>
      <c r="G1442" s="77"/>
      <c r="H1442" s="77"/>
      <c r="I1442" s="80"/>
      <c r="J1442" s="77" t="s">
        <v>97</v>
      </c>
      <c r="K1442" s="79" t="s">
        <v>97</v>
      </c>
      <c r="L1442" s="79"/>
      <c r="M1442" s="80"/>
      <c r="N1442" s="79" t="s">
        <v>97</v>
      </c>
      <c r="O1442" s="81"/>
      <c r="P1442" s="86"/>
      <c r="Q1442" s="82"/>
      <c r="R1442" s="81" t="s">
        <v>97</v>
      </c>
      <c r="S1442" s="63"/>
      <c r="T1442" s="87"/>
      <c r="U1442" s="84" t="s">
        <v>97</v>
      </c>
      <c r="V1442" s="84" t="s">
        <v>97</v>
      </c>
      <c r="W1442" s="85" t="b">
        <v>0</v>
      </c>
      <c r="X1442" s="63"/>
      <c r="Y1442" s="63"/>
      <c r="Z1442" s="63"/>
    </row>
    <row r="1443">
      <c r="A1443" s="75"/>
      <c r="B1443" s="94"/>
      <c r="C1443" s="75"/>
      <c r="D1443" s="76"/>
      <c r="E1443" s="75" t="s">
        <v>97</v>
      </c>
      <c r="F1443" s="75" t="s">
        <v>97</v>
      </c>
      <c r="G1443" s="77"/>
      <c r="H1443" s="77"/>
      <c r="I1443" s="80"/>
      <c r="J1443" s="77" t="s">
        <v>97</v>
      </c>
      <c r="K1443" s="79" t="s">
        <v>97</v>
      </c>
      <c r="L1443" s="79"/>
      <c r="M1443" s="80"/>
      <c r="N1443" s="79" t="s">
        <v>97</v>
      </c>
      <c r="O1443" s="81"/>
      <c r="P1443" s="86"/>
      <c r="Q1443" s="82"/>
      <c r="R1443" s="81" t="s">
        <v>97</v>
      </c>
      <c r="S1443" s="63"/>
      <c r="T1443" s="87"/>
      <c r="U1443" s="84" t="s">
        <v>97</v>
      </c>
      <c r="V1443" s="84" t="s">
        <v>97</v>
      </c>
      <c r="W1443" s="85" t="b">
        <v>0</v>
      </c>
      <c r="X1443" s="63"/>
      <c r="Y1443" s="63"/>
      <c r="Z1443" s="63"/>
    </row>
    <row r="1444">
      <c r="A1444" s="75"/>
      <c r="B1444" s="94"/>
      <c r="C1444" s="75"/>
      <c r="D1444" s="76"/>
      <c r="E1444" s="75" t="s">
        <v>97</v>
      </c>
      <c r="F1444" s="75" t="s">
        <v>97</v>
      </c>
      <c r="G1444" s="77"/>
      <c r="H1444" s="77"/>
      <c r="I1444" s="80"/>
      <c r="J1444" s="77" t="s">
        <v>97</v>
      </c>
      <c r="K1444" s="79" t="s">
        <v>97</v>
      </c>
      <c r="L1444" s="79"/>
      <c r="M1444" s="80"/>
      <c r="N1444" s="79" t="s">
        <v>97</v>
      </c>
      <c r="O1444" s="81"/>
      <c r="P1444" s="86"/>
      <c r="Q1444" s="82"/>
      <c r="R1444" s="81" t="s">
        <v>97</v>
      </c>
      <c r="S1444" s="63"/>
      <c r="T1444" s="87"/>
      <c r="U1444" s="84" t="s">
        <v>97</v>
      </c>
      <c r="V1444" s="84" t="s">
        <v>97</v>
      </c>
      <c r="W1444" s="85" t="b">
        <v>0</v>
      </c>
      <c r="X1444" s="63"/>
      <c r="Y1444" s="63"/>
      <c r="Z1444" s="63"/>
    </row>
    <row r="1445">
      <c r="A1445" s="75"/>
      <c r="B1445" s="94"/>
      <c r="C1445" s="75"/>
      <c r="D1445" s="76"/>
      <c r="E1445" s="75" t="s">
        <v>97</v>
      </c>
      <c r="F1445" s="75" t="s">
        <v>97</v>
      </c>
      <c r="G1445" s="77"/>
      <c r="H1445" s="77"/>
      <c r="I1445" s="80"/>
      <c r="J1445" s="77" t="s">
        <v>97</v>
      </c>
      <c r="K1445" s="79" t="s">
        <v>97</v>
      </c>
      <c r="L1445" s="79"/>
      <c r="M1445" s="80"/>
      <c r="N1445" s="79" t="s">
        <v>97</v>
      </c>
      <c r="O1445" s="81"/>
      <c r="P1445" s="86"/>
      <c r="Q1445" s="82"/>
      <c r="R1445" s="81" t="s">
        <v>97</v>
      </c>
      <c r="S1445" s="63"/>
      <c r="T1445" s="87"/>
      <c r="U1445" s="84" t="s">
        <v>97</v>
      </c>
      <c r="V1445" s="84" t="s">
        <v>97</v>
      </c>
      <c r="W1445" s="85" t="b">
        <v>0</v>
      </c>
      <c r="X1445" s="63"/>
      <c r="Y1445" s="63"/>
      <c r="Z1445" s="63"/>
    </row>
    <row r="1446">
      <c r="A1446" s="75"/>
      <c r="B1446" s="94"/>
      <c r="C1446" s="75"/>
      <c r="D1446" s="76"/>
      <c r="E1446" s="75" t="s">
        <v>97</v>
      </c>
      <c r="F1446" s="75" t="s">
        <v>97</v>
      </c>
      <c r="G1446" s="77"/>
      <c r="H1446" s="77"/>
      <c r="I1446" s="80"/>
      <c r="J1446" s="77" t="s">
        <v>97</v>
      </c>
      <c r="K1446" s="79" t="s">
        <v>97</v>
      </c>
      <c r="L1446" s="79"/>
      <c r="M1446" s="80"/>
      <c r="N1446" s="79" t="s">
        <v>97</v>
      </c>
      <c r="O1446" s="81"/>
      <c r="P1446" s="86"/>
      <c r="Q1446" s="82"/>
      <c r="R1446" s="81" t="s">
        <v>97</v>
      </c>
      <c r="S1446" s="63"/>
      <c r="T1446" s="87"/>
      <c r="U1446" s="84" t="s">
        <v>97</v>
      </c>
      <c r="V1446" s="84" t="s">
        <v>97</v>
      </c>
      <c r="W1446" s="85" t="b">
        <v>0</v>
      </c>
      <c r="X1446" s="63"/>
      <c r="Y1446" s="63"/>
      <c r="Z1446" s="63"/>
    </row>
    <row r="1447">
      <c r="A1447" s="75"/>
      <c r="B1447" s="94"/>
      <c r="C1447" s="75"/>
      <c r="D1447" s="76"/>
      <c r="E1447" s="75" t="s">
        <v>97</v>
      </c>
      <c r="F1447" s="75" t="s">
        <v>97</v>
      </c>
      <c r="G1447" s="77"/>
      <c r="H1447" s="77"/>
      <c r="I1447" s="80"/>
      <c r="J1447" s="77" t="s">
        <v>97</v>
      </c>
      <c r="K1447" s="79" t="s">
        <v>97</v>
      </c>
      <c r="L1447" s="79"/>
      <c r="M1447" s="80"/>
      <c r="N1447" s="79" t="s">
        <v>97</v>
      </c>
      <c r="O1447" s="81"/>
      <c r="P1447" s="86"/>
      <c r="Q1447" s="82"/>
      <c r="R1447" s="81" t="s">
        <v>97</v>
      </c>
      <c r="S1447" s="63"/>
      <c r="T1447" s="87"/>
      <c r="U1447" s="84" t="s">
        <v>97</v>
      </c>
      <c r="V1447" s="84" t="s">
        <v>97</v>
      </c>
      <c r="W1447" s="85" t="b">
        <v>0</v>
      </c>
      <c r="X1447" s="63"/>
      <c r="Y1447" s="63"/>
      <c r="Z1447" s="63"/>
    </row>
    <row r="1448">
      <c r="A1448" s="75"/>
      <c r="B1448" s="94"/>
      <c r="C1448" s="75"/>
      <c r="D1448" s="76"/>
      <c r="E1448" s="75" t="s">
        <v>97</v>
      </c>
      <c r="F1448" s="75" t="s">
        <v>97</v>
      </c>
      <c r="G1448" s="77"/>
      <c r="H1448" s="77"/>
      <c r="I1448" s="80"/>
      <c r="J1448" s="77" t="s">
        <v>97</v>
      </c>
      <c r="K1448" s="79" t="s">
        <v>97</v>
      </c>
      <c r="L1448" s="79"/>
      <c r="M1448" s="80"/>
      <c r="N1448" s="79" t="s">
        <v>97</v>
      </c>
      <c r="O1448" s="81"/>
      <c r="P1448" s="86"/>
      <c r="Q1448" s="82"/>
      <c r="R1448" s="81" t="s">
        <v>97</v>
      </c>
      <c r="S1448" s="63"/>
      <c r="T1448" s="87"/>
      <c r="U1448" s="84" t="s">
        <v>97</v>
      </c>
      <c r="V1448" s="84" t="s">
        <v>97</v>
      </c>
      <c r="W1448" s="85" t="b">
        <v>0</v>
      </c>
      <c r="X1448" s="63"/>
      <c r="Y1448" s="63"/>
      <c r="Z1448" s="63"/>
    </row>
    <row r="1449">
      <c r="A1449" s="75"/>
      <c r="B1449" s="94"/>
      <c r="C1449" s="75"/>
      <c r="D1449" s="76"/>
      <c r="E1449" s="75" t="s">
        <v>97</v>
      </c>
      <c r="F1449" s="75" t="s">
        <v>97</v>
      </c>
      <c r="G1449" s="77"/>
      <c r="H1449" s="77"/>
      <c r="I1449" s="80"/>
      <c r="J1449" s="77" t="s">
        <v>97</v>
      </c>
      <c r="K1449" s="79" t="s">
        <v>97</v>
      </c>
      <c r="L1449" s="79"/>
      <c r="M1449" s="80"/>
      <c r="N1449" s="79" t="s">
        <v>97</v>
      </c>
      <c r="O1449" s="81"/>
      <c r="P1449" s="86"/>
      <c r="Q1449" s="82"/>
      <c r="R1449" s="81" t="s">
        <v>97</v>
      </c>
      <c r="S1449" s="63"/>
      <c r="T1449" s="87"/>
      <c r="U1449" s="84" t="s">
        <v>97</v>
      </c>
      <c r="V1449" s="84" t="s">
        <v>97</v>
      </c>
      <c r="W1449" s="85" t="b">
        <v>0</v>
      </c>
      <c r="X1449" s="63"/>
      <c r="Y1449" s="63"/>
      <c r="Z1449" s="63"/>
    </row>
    <row r="1450">
      <c r="A1450" s="75"/>
      <c r="B1450" s="94"/>
      <c r="C1450" s="75"/>
      <c r="D1450" s="76"/>
      <c r="E1450" s="75" t="s">
        <v>97</v>
      </c>
      <c r="F1450" s="75" t="s">
        <v>97</v>
      </c>
      <c r="G1450" s="77"/>
      <c r="H1450" s="77"/>
      <c r="I1450" s="80"/>
      <c r="J1450" s="77" t="s">
        <v>97</v>
      </c>
      <c r="K1450" s="79" t="s">
        <v>97</v>
      </c>
      <c r="L1450" s="79"/>
      <c r="M1450" s="80"/>
      <c r="N1450" s="79" t="s">
        <v>97</v>
      </c>
      <c r="O1450" s="81"/>
      <c r="P1450" s="86"/>
      <c r="Q1450" s="82"/>
      <c r="R1450" s="81" t="s">
        <v>97</v>
      </c>
      <c r="S1450" s="63"/>
      <c r="T1450" s="87"/>
      <c r="U1450" s="84" t="s">
        <v>97</v>
      </c>
      <c r="V1450" s="84" t="s">
        <v>97</v>
      </c>
      <c r="W1450" s="85" t="b">
        <v>0</v>
      </c>
      <c r="X1450" s="63"/>
      <c r="Y1450" s="63"/>
      <c r="Z1450" s="63"/>
    </row>
    <row r="1451">
      <c r="A1451" s="75"/>
      <c r="B1451" s="94"/>
      <c r="C1451" s="75"/>
      <c r="D1451" s="76"/>
      <c r="E1451" s="75" t="s">
        <v>97</v>
      </c>
      <c r="F1451" s="75" t="s">
        <v>97</v>
      </c>
      <c r="G1451" s="77"/>
      <c r="H1451" s="77"/>
      <c r="I1451" s="80"/>
      <c r="J1451" s="77" t="s">
        <v>97</v>
      </c>
      <c r="K1451" s="79" t="s">
        <v>97</v>
      </c>
      <c r="L1451" s="79"/>
      <c r="M1451" s="80"/>
      <c r="N1451" s="79" t="s">
        <v>97</v>
      </c>
      <c r="O1451" s="81"/>
      <c r="P1451" s="86"/>
      <c r="Q1451" s="82"/>
      <c r="R1451" s="81" t="s">
        <v>97</v>
      </c>
      <c r="S1451" s="63"/>
      <c r="T1451" s="87"/>
      <c r="U1451" s="84" t="s">
        <v>97</v>
      </c>
      <c r="V1451" s="84" t="s">
        <v>97</v>
      </c>
      <c r="W1451" s="85" t="b">
        <v>0</v>
      </c>
      <c r="X1451" s="63"/>
      <c r="Y1451" s="63"/>
      <c r="Z1451" s="63"/>
    </row>
    <row r="1452">
      <c r="A1452" s="75"/>
      <c r="B1452" s="94"/>
      <c r="C1452" s="75"/>
      <c r="D1452" s="76"/>
      <c r="E1452" s="75" t="s">
        <v>97</v>
      </c>
      <c r="F1452" s="75" t="s">
        <v>97</v>
      </c>
      <c r="G1452" s="77"/>
      <c r="H1452" s="77"/>
      <c r="I1452" s="80"/>
      <c r="J1452" s="77" t="s">
        <v>97</v>
      </c>
      <c r="K1452" s="79" t="s">
        <v>97</v>
      </c>
      <c r="L1452" s="79"/>
      <c r="M1452" s="80"/>
      <c r="N1452" s="79" t="s">
        <v>97</v>
      </c>
      <c r="O1452" s="81"/>
      <c r="P1452" s="86"/>
      <c r="Q1452" s="82"/>
      <c r="R1452" s="81" t="s">
        <v>97</v>
      </c>
      <c r="S1452" s="63"/>
      <c r="T1452" s="87"/>
      <c r="U1452" s="84" t="s">
        <v>97</v>
      </c>
      <c r="V1452" s="84" t="s">
        <v>97</v>
      </c>
      <c r="W1452" s="85" t="b">
        <v>0</v>
      </c>
      <c r="X1452" s="63"/>
      <c r="Y1452" s="63"/>
      <c r="Z1452" s="63"/>
    </row>
    <row r="1453">
      <c r="A1453" s="75"/>
      <c r="B1453" s="94"/>
      <c r="C1453" s="75"/>
      <c r="D1453" s="76"/>
      <c r="E1453" s="75" t="s">
        <v>97</v>
      </c>
      <c r="F1453" s="75" t="s">
        <v>97</v>
      </c>
      <c r="G1453" s="77"/>
      <c r="H1453" s="77"/>
      <c r="I1453" s="80"/>
      <c r="J1453" s="77" t="s">
        <v>97</v>
      </c>
      <c r="K1453" s="79" t="s">
        <v>97</v>
      </c>
      <c r="L1453" s="79"/>
      <c r="M1453" s="80"/>
      <c r="N1453" s="79" t="s">
        <v>97</v>
      </c>
      <c r="O1453" s="81"/>
      <c r="P1453" s="86"/>
      <c r="Q1453" s="82"/>
      <c r="R1453" s="81" t="s">
        <v>97</v>
      </c>
      <c r="S1453" s="63"/>
      <c r="T1453" s="87"/>
      <c r="U1453" s="84" t="s">
        <v>97</v>
      </c>
      <c r="V1453" s="84" t="s">
        <v>97</v>
      </c>
      <c r="W1453" s="85" t="b">
        <v>0</v>
      </c>
      <c r="X1453" s="63"/>
      <c r="Y1453" s="63"/>
      <c r="Z1453" s="63"/>
    </row>
    <row r="1454">
      <c r="A1454" s="75"/>
      <c r="B1454" s="94"/>
      <c r="C1454" s="75"/>
      <c r="D1454" s="76"/>
      <c r="E1454" s="75" t="s">
        <v>97</v>
      </c>
      <c r="F1454" s="75" t="s">
        <v>97</v>
      </c>
      <c r="G1454" s="77"/>
      <c r="H1454" s="77"/>
      <c r="I1454" s="80"/>
      <c r="J1454" s="77" t="s">
        <v>97</v>
      </c>
      <c r="K1454" s="79" t="s">
        <v>97</v>
      </c>
      <c r="L1454" s="79"/>
      <c r="M1454" s="80"/>
      <c r="N1454" s="79" t="s">
        <v>97</v>
      </c>
      <c r="O1454" s="81"/>
      <c r="P1454" s="86"/>
      <c r="Q1454" s="82"/>
      <c r="R1454" s="81" t="s">
        <v>97</v>
      </c>
      <c r="S1454" s="63"/>
      <c r="T1454" s="87"/>
      <c r="U1454" s="84" t="s">
        <v>97</v>
      </c>
      <c r="V1454" s="84" t="s">
        <v>97</v>
      </c>
      <c r="W1454" s="85" t="b">
        <v>0</v>
      </c>
      <c r="X1454" s="63"/>
      <c r="Y1454" s="63"/>
      <c r="Z1454" s="63"/>
    </row>
    <row r="1455">
      <c r="A1455" s="75"/>
      <c r="B1455" s="94"/>
      <c r="C1455" s="75"/>
      <c r="D1455" s="76"/>
      <c r="E1455" s="75" t="s">
        <v>97</v>
      </c>
      <c r="F1455" s="75" t="s">
        <v>97</v>
      </c>
      <c r="G1455" s="77"/>
      <c r="H1455" s="77"/>
      <c r="I1455" s="80"/>
      <c r="J1455" s="77" t="s">
        <v>97</v>
      </c>
      <c r="K1455" s="79" t="s">
        <v>97</v>
      </c>
      <c r="L1455" s="79"/>
      <c r="M1455" s="80"/>
      <c r="N1455" s="79" t="s">
        <v>97</v>
      </c>
      <c r="O1455" s="81"/>
      <c r="P1455" s="86"/>
      <c r="Q1455" s="82"/>
      <c r="R1455" s="81" t="s">
        <v>97</v>
      </c>
      <c r="S1455" s="63"/>
      <c r="T1455" s="87"/>
      <c r="U1455" s="84" t="s">
        <v>97</v>
      </c>
      <c r="V1455" s="84" t="s">
        <v>97</v>
      </c>
      <c r="W1455" s="85" t="b">
        <v>0</v>
      </c>
      <c r="X1455" s="63"/>
      <c r="Y1455" s="63"/>
      <c r="Z1455" s="63"/>
    </row>
    <row r="1456">
      <c r="A1456" s="75"/>
      <c r="B1456" s="94"/>
      <c r="C1456" s="75"/>
      <c r="D1456" s="76"/>
      <c r="E1456" s="75" t="s">
        <v>97</v>
      </c>
      <c r="F1456" s="75" t="s">
        <v>97</v>
      </c>
      <c r="G1456" s="77"/>
      <c r="H1456" s="77"/>
      <c r="I1456" s="80"/>
      <c r="J1456" s="77" t="s">
        <v>97</v>
      </c>
      <c r="K1456" s="79" t="s">
        <v>97</v>
      </c>
      <c r="L1456" s="79"/>
      <c r="M1456" s="80"/>
      <c r="N1456" s="79" t="s">
        <v>97</v>
      </c>
      <c r="O1456" s="81"/>
      <c r="P1456" s="86"/>
      <c r="Q1456" s="82"/>
      <c r="R1456" s="81" t="s">
        <v>97</v>
      </c>
      <c r="S1456" s="63"/>
      <c r="T1456" s="87"/>
      <c r="U1456" s="84" t="s">
        <v>97</v>
      </c>
      <c r="V1456" s="84" t="s">
        <v>97</v>
      </c>
      <c r="W1456" s="85" t="b">
        <v>0</v>
      </c>
      <c r="X1456" s="63"/>
      <c r="Y1456" s="63"/>
      <c r="Z1456" s="63"/>
    </row>
    <row r="1457">
      <c r="A1457" s="75"/>
      <c r="B1457" s="94"/>
      <c r="C1457" s="75"/>
      <c r="D1457" s="76"/>
      <c r="E1457" s="75" t="s">
        <v>97</v>
      </c>
      <c r="F1457" s="75" t="s">
        <v>97</v>
      </c>
      <c r="G1457" s="77"/>
      <c r="H1457" s="77"/>
      <c r="I1457" s="80"/>
      <c r="J1457" s="77" t="s">
        <v>97</v>
      </c>
      <c r="K1457" s="79" t="s">
        <v>97</v>
      </c>
      <c r="L1457" s="79"/>
      <c r="M1457" s="80"/>
      <c r="N1457" s="79" t="s">
        <v>97</v>
      </c>
      <c r="O1457" s="81"/>
      <c r="P1457" s="86"/>
      <c r="Q1457" s="82"/>
      <c r="R1457" s="81" t="s">
        <v>97</v>
      </c>
      <c r="S1457" s="63"/>
      <c r="T1457" s="87"/>
      <c r="U1457" s="84" t="s">
        <v>97</v>
      </c>
      <c r="V1457" s="84" t="s">
        <v>97</v>
      </c>
      <c r="W1457" s="85" t="b">
        <v>0</v>
      </c>
      <c r="X1457" s="63"/>
      <c r="Y1457" s="63"/>
      <c r="Z1457" s="63"/>
    </row>
    <row r="1458">
      <c r="A1458" s="75"/>
      <c r="B1458" s="94"/>
      <c r="C1458" s="75"/>
      <c r="D1458" s="76"/>
      <c r="E1458" s="75" t="s">
        <v>97</v>
      </c>
      <c r="F1458" s="75" t="s">
        <v>97</v>
      </c>
      <c r="G1458" s="77"/>
      <c r="H1458" s="77"/>
      <c r="I1458" s="80"/>
      <c r="J1458" s="77" t="s">
        <v>97</v>
      </c>
      <c r="K1458" s="79" t="s">
        <v>97</v>
      </c>
      <c r="L1458" s="79"/>
      <c r="M1458" s="80"/>
      <c r="N1458" s="79" t="s">
        <v>97</v>
      </c>
      <c r="O1458" s="81"/>
      <c r="P1458" s="86"/>
      <c r="Q1458" s="82"/>
      <c r="R1458" s="81" t="s">
        <v>97</v>
      </c>
      <c r="S1458" s="63"/>
      <c r="T1458" s="87"/>
      <c r="U1458" s="84" t="s">
        <v>97</v>
      </c>
      <c r="V1458" s="84" t="s">
        <v>97</v>
      </c>
      <c r="W1458" s="85" t="b">
        <v>0</v>
      </c>
      <c r="X1458" s="63"/>
      <c r="Y1458" s="63"/>
      <c r="Z1458" s="63"/>
    </row>
    <row r="1459">
      <c r="A1459" s="75"/>
      <c r="B1459" s="94"/>
      <c r="C1459" s="75"/>
      <c r="D1459" s="76"/>
      <c r="E1459" s="75" t="s">
        <v>97</v>
      </c>
      <c r="F1459" s="75" t="s">
        <v>97</v>
      </c>
      <c r="G1459" s="77"/>
      <c r="H1459" s="77"/>
      <c r="I1459" s="80"/>
      <c r="J1459" s="77" t="s">
        <v>97</v>
      </c>
      <c r="K1459" s="79" t="s">
        <v>97</v>
      </c>
      <c r="L1459" s="79"/>
      <c r="M1459" s="80"/>
      <c r="N1459" s="79" t="s">
        <v>97</v>
      </c>
      <c r="O1459" s="81"/>
      <c r="P1459" s="86"/>
      <c r="Q1459" s="82"/>
      <c r="R1459" s="81" t="s">
        <v>97</v>
      </c>
      <c r="S1459" s="63"/>
      <c r="T1459" s="87"/>
      <c r="U1459" s="84" t="s">
        <v>97</v>
      </c>
      <c r="V1459" s="84" t="s">
        <v>97</v>
      </c>
      <c r="W1459" s="85" t="b">
        <v>0</v>
      </c>
      <c r="X1459" s="63"/>
      <c r="Y1459" s="63"/>
      <c r="Z1459" s="63"/>
    </row>
    <row r="1460">
      <c r="A1460" s="75"/>
      <c r="B1460" s="94"/>
      <c r="C1460" s="75"/>
      <c r="D1460" s="76"/>
      <c r="E1460" s="75" t="s">
        <v>97</v>
      </c>
      <c r="F1460" s="75" t="s">
        <v>97</v>
      </c>
      <c r="G1460" s="77"/>
      <c r="H1460" s="77"/>
      <c r="I1460" s="80"/>
      <c r="J1460" s="77" t="s">
        <v>97</v>
      </c>
      <c r="K1460" s="79" t="s">
        <v>97</v>
      </c>
      <c r="L1460" s="79"/>
      <c r="M1460" s="80"/>
      <c r="N1460" s="79" t="s">
        <v>97</v>
      </c>
      <c r="O1460" s="81"/>
      <c r="P1460" s="86"/>
      <c r="Q1460" s="82"/>
      <c r="R1460" s="81" t="s">
        <v>97</v>
      </c>
      <c r="S1460" s="63"/>
      <c r="T1460" s="87"/>
      <c r="U1460" s="84" t="s">
        <v>97</v>
      </c>
      <c r="V1460" s="84" t="s">
        <v>97</v>
      </c>
      <c r="W1460" s="85" t="b">
        <v>0</v>
      </c>
      <c r="X1460" s="63"/>
      <c r="Y1460" s="63"/>
      <c r="Z1460" s="63"/>
    </row>
    <row r="1461">
      <c r="A1461" s="75"/>
      <c r="B1461" s="94"/>
      <c r="C1461" s="75"/>
      <c r="D1461" s="76"/>
      <c r="E1461" s="75" t="s">
        <v>97</v>
      </c>
      <c r="F1461" s="75" t="s">
        <v>97</v>
      </c>
      <c r="G1461" s="77"/>
      <c r="H1461" s="77"/>
      <c r="I1461" s="80"/>
      <c r="J1461" s="77" t="s">
        <v>97</v>
      </c>
      <c r="K1461" s="79" t="s">
        <v>97</v>
      </c>
      <c r="L1461" s="79"/>
      <c r="M1461" s="80"/>
      <c r="N1461" s="79" t="s">
        <v>97</v>
      </c>
      <c r="O1461" s="81"/>
      <c r="P1461" s="86"/>
      <c r="Q1461" s="82"/>
      <c r="R1461" s="81" t="s">
        <v>97</v>
      </c>
      <c r="S1461" s="63"/>
      <c r="T1461" s="87"/>
      <c r="U1461" s="84" t="s">
        <v>97</v>
      </c>
      <c r="V1461" s="84" t="s">
        <v>97</v>
      </c>
      <c r="W1461" s="85" t="b">
        <v>0</v>
      </c>
      <c r="X1461" s="63"/>
      <c r="Y1461" s="63"/>
      <c r="Z1461" s="63"/>
    </row>
    <row r="1462">
      <c r="A1462" s="75"/>
      <c r="B1462" s="94"/>
      <c r="C1462" s="75"/>
      <c r="D1462" s="76"/>
      <c r="E1462" s="75" t="s">
        <v>97</v>
      </c>
      <c r="F1462" s="75" t="s">
        <v>97</v>
      </c>
      <c r="G1462" s="77"/>
      <c r="H1462" s="77"/>
      <c r="I1462" s="80"/>
      <c r="J1462" s="77" t="s">
        <v>97</v>
      </c>
      <c r="K1462" s="79" t="s">
        <v>97</v>
      </c>
      <c r="L1462" s="79"/>
      <c r="M1462" s="80"/>
      <c r="N1462" s="79" t="s">
        <v>97</v>
      </c>
      <c r="O1462" s="81"/>
      <c r="P1462" s="86"/>
      <c r="Q1462" s="82"/>
      <c r="R1462" s="81" t="s">
        <v>97</v>
      </c>
      <c r="S1462" s="63"/>
      <c r="T1462" s="87"/>
      <c r="U1462" s="84" t="s">
        <v>97</v>
      </c>
      <c r="V1462" s="84" t="s">
        <v>97</v>
      </c>
      <c r="W1462" s="85" t="b">
        <v>0</v>
      </c>
      <c r="X1462" s="63"/>
      <c r="Y1462" s="63"/>
      <c r="Z1462" s="63"/>
    </row>
    <row r="1463">
      <c r="A1463" s="75"/>
      <c r="B1463" s="94"/>
      <c r="C1463" s="75"/>
      <c r="D1463" s="76"/>
      <c r="E1463" s="75" t="s">
        <v>97</v>
      </c>
      <c r="F1463" s="75" t="s">
        <v>97</v>
      </c>
      <c r="G1463" s="77"/>
      <c r="H1463" s="77"/>
      <c r="I1463" s="80"/>
      <c r="J1463" s="77" t="s">
        <v>97</v>
      </c>
      <c r="K1463" s="79" t="s">
        <v>97</v>
      </c>
      <c r="L1463" s="79"/>
      <c r="M1463" s="80"/>
      <c r="N1463" s="79" t="s">
        <v>97</v>
      </c>
      <c r="O1463" s="81"/>
      <c r="P1463" s="86"/>
      <c r="Q1463" s="82"/>
      <c r="R1463" s="81" t="s">
        <v>97</v>
      </c>
      <c r="S1463" s="63"/>
      <c r="T1463" s="87"/>
      <c r="U1463" s="84" t="s">
        <v>97</v>
      </c>
      <c r="V1463" s="84" t="s">
        <v>97</v>
      </c>
      <c r="W1463" s="85" t="b">
        <v>0</v>
      </c>
      <c r="X1463" s="63"/>
      <c r="Y1463" s="63"/>
      <c r="Z1463" s="63"/>
    </row>
    <row r="1464">
      <c r="A1464" s="75"/>
      <c r="B1464" s="94"/>
      <c r="C1464" s="75"/>
      <c r="D1464" s="76"/>
      <c r="E1464" s="75" t="s">
        <v>97</v>
      </c>
      <c r="F1464" s="75" t="s">
        <v>97</v>
      </c>
      <c r="G1464" s="77"/>
      <c r="H1464" s="77"/>
      <c r="I1464" s="80"/>
      <c r="J1464" s="77" t="s">
        <v>97</v>
      </c>
      <c r="K1464" s="79" t="s">
        <v>97</v>
      </c>
      <c r="L1464" s="79"/>
      <c r="M1464" s="80"/>
      <c r="N1464" s="79" t="s">
        <v>97</v>
      </c>
      <c r="O1464" s="81"/>
      <c r="P1464" s="86"/>
      <c r="Q1464" s="82"/>
      <c r="R1464" s="81" t="s">
        <v>97</v>
      </c>
      <c r="S1464" s="63"/>
      <c r="T1464" s="87"/>
      <c r="U1464" s="84" t="s">
        <v>97</v>
      </c>
      <c r="V1464" s="84" t="s">
        <v>97</v>
      </c>
      <c r="W1464" s="85" t="b">
        <v>0</v>
      </c>
      <c r="X1464" s="63"/>
      <c r="Y1464" s="63"/>
      <c r="Z1464" s="63"/>
    </row>
    <row r="1465">
      <c r="A1465" s="75"/>
      <c r="B1465" s="94"/>
      <c r="C1465" s="75"/>
      <c r="D1465" s="76"/>
      <c r="E1465" s="75" t="s">
        <v>97</v>
      </c>
      <c r="F1465" s="75" t="s">
        <v>97</v>
      </c>
      <c r="G1465" s="77"/>
      <c r="H1465" s="77"/>
      <c r="I1465" s="80"/>
      <c r="J1465" s="77" t="s">
        <v>97</v>
      </c>
      <c r="K1465" s="79" t="s">
        <v>97</v>
      </c>
      <c r="L1465" s="79"/>
      <c r="M1465" s="80"/>
      <c r="N1465" s="79" t="s">
        <v>97</v>
      </c>
      <c r="O1465" s="81"/>
      <c r="P1465" s="86"/>
      <c r="Q1465" s="82"/>
      <c r="R1465" s="81" t="s">
        <v>97</v>
      </c>
      <c r="S1465" s="63"/>
      <c r="T1465" s="87"/>
      <c r="U1465" s="84" t="s">
        <v>97</v>
      </c>
      <c r="V1465" s="84" t="s">
        <v>97</v>
      </c>
      <c r="W1465" s="85" t="b">
        <v>0</v>
      </c>
      <c r="X1465" s="63"/>
      <c r="Y1465" s="63"/>
      <c r="Z1465" s="63"/>
    </row>
    <row r="1466">
      <c r="A1466" s="75"/>
      <c r="B1466" s="94"/>
      <c r="C1466" s="75"/>
      <c r="D1466" s="76"/>
      <c r="E1466" s="75" t="s">
        <v>97</v>
      </c>
      <c r="F1466" s="75" t="s">
        <v>97</v>
      </c>
      <c r="G1466" s="77"/>
      <c r="H1466" s="77"/>
      <c r="I1466" s="80"/>
      <c r="J1466" s="77" t="s">
        <v>97</v>
      </c>
      <c r="K1466" s="79" t="s">
        <v>97</v>
      </c>
      <c r="L1466" s="79"/>
      <c r="M1466" s="80"/>
      <c r="N1466" s="79" t="s">
        <v>97</v>
      </c>
      <c r="O1466" s="81"/>
      <c r="P1466" s="86"/>
      <c r="Q1466" s="82"/>
      <c r="R1466" s="81" t="s">
        <v>97</v>
      </c>
      <c r="S1466" s="63"/>
      <c r="T1466" s="87"/>
      <c r="U1466" s="84" t="s">
        <v>97</v>
      </c>
      <c r="V1466" s="84" t="s">
        <v>97</v>
      </c>
      <c r="W1466" s="85" t="b">
        <v>0</v>
      </c>
      <c r="X1466" s="63"/>
      <c r="Y1466" s="63"/>
      <c r="Z1466" s="63"/>
    </row>
    <row r="1467">
      <c r="A1467" s="75"/>
      <c r="B1467" s="94"/>
      <c r="C1467" s="75"/>
      <c r="D1467" s="76"/>
      <c r="E1467" s="75" t="s">
        <v>97</v>
      </c>
      <c r="F1467" s="75" t="s">
        <v>97</v>
      </c>
      <c r="G1467" s="77"/>
      <c r="H1467" s="77"/>
      <c r="I1467" s="80"/>
      <c r="J1467" s="77" t="s">
        <v>97</v>
      </c>
      <c r="K1467" s="79" t="s">
        <v>97</v>
      </c>
      <c r="L1467" s="79"/>
      <c r="M1467" s="80"/>
      <c r="N1467" s="79" t="s">
        <v>97</v>
      </c>
      <c r="O1467" s="81"/>
      <c r="P1467" s="86"/>
      <c r="Q1467" s="82"/>
      <c r="R1467" s="81" t="s">
        <v>97</v>
      </c>
      <c r="S1467" s="63"/>
      <c r="T1467" s="87"/>
      <c r="U1467" s="84" t="s">
        <v>97</v>
      </c>
      <c r="V1467" s="84" t="s">
        <v>97</v>
      </c>
      <c r="W1467" s="85" t="b">
        <v>0</v>
      </c>
      <c r="X1467" s="63"/>
      <c r="Y1467" s="63"/>
      <c r="Z1467" s="63"/>
    </row>
    <row r="1468">
      <c r="A1468" s="75"/>
      <c r="B1468" s="94"/>
      <c r="C1468" s="75"/>
      <c r="D1468" s="76"/>
      <c r="E1468" s="75" t="s">
        <v>97</v>
      </c>
      <c r="F1468" s="75" t="s">
        <v>97</v>
      </c>
      <c r="G1468" s="77"/>
      <c r="H1468" s="77"/>
      <c r="I1468" s="80"/>
      <c r="J1468" s="77" t="s">
        <v>97</v>
      </c>
      <c r="K1468" s="79" t="s">
        <v>97</v>
      </c>
      <c r="L1468" s="79"/>
      <c r="M1468" s="80"/>
      <c r="N1468" s="79" t="s">
        <v>97</v>
      </c>
      <c r="O1468" s="81"/>
      <c r="P1468" s="86"/>
      <c r="Q1468" s="82"/>
      <c r="R1468" s="81" t="s">
        <v>97</v>
      </c>
      <c r="S1468" s="63"/>
      <c r="T1468" s="87"/>
      <c r="U1468" s="84" t="s">
        <v>97</v>
      </c>
      <c r="V1468" s="84" t="s">
        <v>97</v>
      </c>
      <c r="W1468" s="85" t="b">
        <v>0</v>
      </c>
      <c r="X1468" s="63"/>
      <c r="Y1468" s="63"/>
      <c r="Z1468" s="63"/>
    </row>
    <row r="1469">
      <c r="A1469" s="75"/>
      <c r="B1469" s="94"/>
      <c r="C1469" s="75"/>
      <c r="D1469" s="76"/>
      <c r="E1469" s="75" t="s">
        <v>97</v>
      </c>
      <c r="F1469" s="75" t="s">
        <v>97</v>
      </c>
      <c r="G1469" s="77"/>
      <c r="H1469" s="77"/>
      <c r="I1469" s="80"/>
      <c r="J1469" s="77" t="s">
        <v>97</v>
      </c>
      <c r="K1469" s="79" t="s">
        <v>97</v>
      </c>
      <c r="L1469" s="79"/>
      <c r="M1469" s="80"/>
      <c r="N1469" s="79" t="s">
        <v>97</v>
      </c>
      <c r="O1469" s="81"/>
      <c r="P1469" s="86"/>
      <c r="Q1469" s="82"/>
      <c r="R1469" s="81" t="s">
        <v>97</v>
      </c>
      <c r="S1469" s="63"/>
      <c r="T1469" s="87"/>
      <c r="U1469" s="84" t="s">
        <v>97</v>
      </c>
      <c r="V1469" s="84" t="s">
        <v>97</v>
      </c>
      <c r="W1469" s="85" t="b">
        <v>0</v>
      </c>
      <c r="X1469" s="63"/>
      <c r="Y1469" s="63"/>
      <c r="Z1469" s="63"/>
    </row>
    <row r="1470">
      <c r="A1470" s="75"/>
      <c r="B1470" s="94"/>
      <c r="C1470" s="75"/>
      <c r="D1470" s="76"/>
      <c r="E1470" s="75" t="s">
        <v>97</v>
      </c>
      <c r="F1470" s="75" t="s">
        <v>97</v>
      </c>
      <c r="G1470" s="77"/>
      <c r="H1470" s="77"/>
      <c r="I1470" s="80"/>
      <c r="J1470" s="77" t="s">
        <v>97</v>
      </c>
      <c r="K1470" s="79" t="s">
        <v>97</v>
      </c>
      <c r="L1470" s="79"/>
      <c r="M1470" s="80"/>
      <c r="N1470" s="79" t="s">
        <v>97</v>
      </c>
      <c r="O1470" s="81"/>
      <c r="P1470" s="86"/>
      <c r="Q1470" s="82"/>
      <c r="R1470" s="81" t="s">
        <v>97</v>
      </c>
      <c r="S1470" s="63"/>
      <c r="T1470" s="87"/>
      <c r="U1470" s="84" t="s">
        <v>97</v>
      </c>
      <c r="V1470" s="84" t="s">
        <v>97</v>
      </c>
      <c r="W1470" s="85" t="b">
        <v>0</v>
      </c>
      <c r="X1470" s="63"/>
      <c r="Y1470" s="63"/>
      <c r="Z1470" s="63"/>
    </row>
    <row r="1471">
      <c r="A1471" s="75"/>
      <c r="B1471" s="94"/>
      <c r="C1471" s="75"/>
      <c r="D1471" s="76"/>
      <c r="E1471" s="75" t="s">
        <v>97</v>
      </c>
      <c r="F1471" s="75" t="s">
        <v>97</v>
      </c>
      <c r="G1471" s="77"/>
      <c r="H1471" s="77"/>
      <c r="I1471" s="80"/>
      <c r="J1471" s="77" t="s">
        <v>97</v>
      </c>
      <c r="K1471" s="79" t="s">
        <v>97</v>
      </c>
      <c r="L1471" s="79"/>
      <c r="M1471" s="80"/>
      <c r="N1471" s="79" t="s">
        <v>97</v>
      </c>
      <c r="O1471" s="81"/>
      <c r="P1471" s="86"/>
      <c r="Q1471" s="82"/>
      <c r="R1471" s="81" t="s">
        <v>97</v>
      </c>
      <c r="S1471" s="63"/>
      <c r="T1471" s="87"/>
      <c r="U1471" s="84" t="s">
        <v>97</v>
      </c>
      <c r="V1471" s="84" t="s">
        <v>97</v>
      </c>
      <c r="W1471" s="85" t="b">
        <v>0</v>
      </c>
      <c r="X1471" s="63"/>
      <c r="Y1471" s="63"/>
      <c r="Z1471" s="63"/>
    </row>
    <row r="1472">
      <c r="A1472" s="75"/>
      <c r="B1472" s="94"/>
      <c r="C1472" s="75"/>
      <c r="D1472" s="76"/>
      <c r="E1472" s="75" t="s">
        <v>97</v>
      </c>
      <c r="F1472" s="75" t="s">
        <v>97</v>
      </c>
      <c r="G1472" s="77"/>
      <c r="H1472" s="77"/>
      <c r="I1472" s="80"/>
      <c r="J1472" s="77" t="s">
        <v>97</v>
      </c>
      <c r="K1472" s="79" t="s">
        <v>97</v>
      </c>
      <c r="L1472" s="79"/>
      <c r="M1472" s="80"/>
      <c r="N1472" s="79" t="s">
        <v>97</v>
      </c>
      <c r="O1472" s="81"/>
      <c r="P1472" s="86"/>
      <c r="Q1472" s="82"/>
      <c r="R1472" s="81" t="s">
        <v>97</v>
      </c>
      <c r="S1472" s="63"/>
      <c r="T1472" s="87"/>
      <c r="U1472" s="84" t="s">
        <v>97</v>
      </c>
      <c r="V1472" s="84" t="s">
        <v>97</v>
      </c>
      <c r="W1472" s="85" t="b">
        <v>0</v>
      </c>
      <c r="X1472" s="63"/>
      <c r="Y1472" s="63"/>
      <c r="Z1472" s="63"/>
    </row>
    <row r="1473">
      <c r="A1473" s="75"/>
      <c r="B1473" s="94"/>
      <c r="C1473" s="75"/>
      <c r="D1473" s="76"/>
      <c r="E1473" s="75" t="s">
        <v>97</v>
      </c>
      <c r="F1473" s="75" t="s">
        <v>97</v>
      </c>
      <c r="G1473" s="77"/>
      <c r="H1473" s="77"/>
      <c r="I1473" s="80"/>
      <c r="J1473" s="77" t="s">
        <v>97</v>
      </c>
      <c r="K1473" s="79" t="s">
        <v>97</v>
      </c>
      <c r="L1473" s="79"/>
      <c r="M1473" s="80"/>
      <c r="N1473" s="79" t="s">
        <v>97</v>
      </c>
      <c r="O1473" s="81"/>
      <c r="P1473" s="86"/>
      <c r="Q1473" s="82"/>
      <c r="R1473" s="81" t="s">
        <v>97</v>
      </c>
      <c r="S1473" s="63"/>
      <c r="T1473" s="87"/>
      <c r="U1473" s="84" t="s">
        <v>97</v>
      </c>
      <c r="V1473" s="84" t="s">
        <v>97</v>
      </c>
      <c r="W1473" s="85" t="b">
        <v>0</v>
      </c>
      <c r="X1473" s="63"/>
      <c r="Y1473" s="63"/>
      <c r="Z1473" s="63"/>
    </row>
    <row r="1474">
      <c r="A1474" s="75"/>
      <c r="B1474" s="94"/>
      <c r="C1474" s="75"/>
      <c r="D1474" s="76"/>
      <c r="E1474" s="75" t="s">
        <v>97</v>
      </c>
      <c r="F1474" s="75" t="s">
        <v>97</v>
      </c>
      <c r="G1474" s="77"/>
      <c r="H1474" s="77"/>
      <c r="I1474" s="80"/>
      <c r="J1474" s="77" t="s">
        <v>97</v>
      </c>
      <c r="K1474" s="79" t="s">
        <v>97</v>
      </c>
      <c r="L1474" s="79"/>
      <c r="M1474" s="80"/>
      <c r="N1474" s="79" t="s">
        <v>97</v>
      </c>
      <c r="O1474" s="81"/>
      <c r="P1474" s="86"/>
      <c r="Q1474" s="82"/>
      <c r="R1474" s="81" t="s">
        <v>97</v>
      </c>
      <c r="S1474" s="63"/>
      <c r="T1474" s="87"/>
      <c r="U1474" s="84" t="s">
        <v>97</v>
      </c>
      <c r="V1474" s="84" t="s">
        <v>97</v>
      </c>
      <c r="W1474" s="85" t="b">
        <v>0</v>
      </c>
      <c r="X1474" s="63"/>
      <c r="Y1474" s="63"/>
      <c r="Z1474" s="63"/>
    </row>
    <row r="1475">
      <c r="A1475" s="75"/>
      <c r="B1475" s="94"/>
      <c r="C1475" s="75"/>
      <c r="D1475" s="76"/>
      <c r="E1475" s="75" t="s">
        <v>97</v>
      </c>
      <c r="F1475" s="75" t="s">
        <v>97</v>
      </c>
      <c r="G1475" s="77"/>
      <c r="H1475" s="77"/>
      <c r="I1475" s="80"/>
      <c r="J1475" s="77" t="s">
        <v>97</v>
      </c>
      <c r="K1475" s="79" t="s">
        <v>97</v>
      </c>
      <c r="L1475" s="79"/>
      <c r="M1475" s="80"/>
      <c r="N1475" s="79" t="s">
        <v>97</v>
      </c>
      <c r="O1475" s="81"/>
      <c r="P1475" s="86"/>
      <c r="Q1475" s="82"/>
      <c r="R1475" s="81" t="s">
        <v>97</v>
      </c>
      <c r="S1475" s="63"/>
      <c r="T1475" s="87"/>
      <c r="U1475" s="84" t="s">
        <v>97</v>
      </c>
      <c r="V1475" s="84" t="s">
        <v>97</v>
      </c>
      <c r="W1475" s="85" t="b">
        <v>0</v>
      </c>
      <c r="X1475" s="63"/>
      <c r="Y1475" s="63"/>
      <c r="Z1475" s="63"/>
    </row>
    <row r="1476">
      <c r="A1476" s="75"/>
      <c r="B1476" s="94"/>
      <c r="C1476" s="75"/>
      <c r="D1476" s="76"/>
      <c r="E1476" s="75" t="s">
        <v>97</v>
      </c>
      <c r="F1476" s="75" t="s">
        <v>97</v>
      </c>
      <c r="G1476" s="77"/>
      <c r="H1476" s="77"/>
      <c r="I1476" s="80"/>
      <c r="J1476" s="77" t="s">
        <v>97</v>
      </c>
      <c r="K1476" s="79" t="s">
        <v>97</v>
      </c>
      <c r="L1476" s="79"/>
      <c r="M1476" s="80"/>
      <c r="N1476" s="79" t="s">
        <v>97</v>
      </c>
      <c r="O1476" s="81"/>
      <c r="P1476" s="86"/>
      <c r="Q1476" s="82"/>
      <c r="R1476" s="81" t="s">
        <v>97</v>
      </c>
      <c r="S1476" s="63"/>
      <c r="T1476" s="87"/>
      <c r="U1476" s="84" t="s">
        <v>97</v>
      </c>
      <c r="V1476" s="84" t="s">
        <v>97</v>
      </c>
      <c r="W1476" s="85" t="b">
        <v>0</v>
      </c>
      <c r="X1476" s="63"/>
      <c r="Y1476" s="63"/>
      <c r="Z1476" s="63"/>
    </row>
    <row r="1477">
      <c r="A1477" s="75"/>
      <c r="B1477" s="94"/>
      <c r="C1477" s="75"/>
      <c r="D1477" s="76"/>
      <c r="E1477" s="75" t="s">
        <v>97</v>
      </c>
      <c r="F1477" s="75" t="s">
        <v>97</v>
      </c>
      <c r="G1477" s="77"/>
      <c r="H1477" s="77"/>
      <c r="I1477" s="80"/>
      <c r="J1477" s="77" t="s">
        <v>97</v>
      </c>
      <c r="K1477" s="79" t="s">
        <v>97</v>
      </c>
      <c r="L1477" s="79"/>
      <c r="M1477" s="80"/>
      <c r="N1477" s="79" t="s">
        <v>97</v>
      </c>
      <c r="O1477" s="81"/>
      <c r="P1477" s="86"/>
      <c r="Q1477" s="82"/>
      <c r="R1477" s="81" t="s">
        <v>97</v>
      </c>
      <c r="S1477" s="63"/>
      <c r="T1477" s="87"/>
      <c r="U1477" s="84" t="s">
        <v>97</v>
      </c>
      <c r="V1477" s="84" t="s">
        <v>97</v>
      </c>
      <c r="W1477" s="85" t="b">
        <v>0</v>
      </c>
      <c r="X1477" s="63"/>
      <c r="Y1477" s="63"/>
      <c r="Z1477" s="63"/>
    </row>
    <row r="1478">
      <c r="A1478" s="75"/>
      <c r="B1478" s="94"/>
      <c r="C1478" s="75"/>
      <c r="D1478" s="76"/>
      <c r="E1478" s="75" t="s">
        <v>97</v>
      </c>
      <c r="F1478" s="75" t="s">
        <v>97</v>
      </c>
      <c r="G1478" s="77"/>
      <c r="H1478" s="77"/>
      <c r="I1478" s="80"/>
      <c r="J1478" s="77" t="s">
        <v>97</v>
      </c>
      <c r="K1478" s="79" t="s">
        <v>97</v>
      </c>
      <c r="L1478" s="79"/>
      <c r="M1478" s="80"/>
      <c r="N1478" s="79" t="s">
        <v>97</v>
      </c>
      <c r="O1478" s="81"/>
      <c r="P1478" s="86"/>
      <c r="Q1478" s="82"/>
      <c r="R1478" s="81" t="s">
        <v>97</v>
      </c>
      <c r="S1478" s="63"/>
      <c r="T1478" s="87"/>
      <c r="U1478" s="84" t="s">
        <v>97</v>
      </c>
      <c r="V1478" s="84" t="s">
        <v>97</v>
      </c>
      <c r="W1478" s="85" t="b">
        <v>0</v>
      </c>
      <c r="X1478" s="63"/>
      <c r="Y1478" s="63"/>
      <c r="Z1478" s="63"/>
    </row>
    <row r="1479">
      <c r="A1479" s="75"/>
      <c r="B1479" s="94"/>
      <c r="C1479" s="75"/>
      <c r="D1479" s="76"/>
      <c r="E1479" s="75" t="s">
        <v>97</v>
      </c>
      <c r="F1479" s="75" t="s">
        <v>97</v>
      </c>
      <c r="G1479" s="77"/>
      <c r="H1479" s="77"/>
      <c r="I1479" s="80"/>
      <c r="J1479" s="77" t="s">
        <v>97</v>
      </c>
      <c r="K1479" s="79" t="s">
        <v>97</v>
      </c>
      <c r="L1479" s="79"/>
      <c r="M1479" s="80"/>
      <c r="N1479" s="79" t="s">
        <v>97</v>
      </c>
      <c r="O1479" s="81"/>
      <c r="P1479" s="86"/>
      <c r="Q1479" s="82"/>
      <c r="R1479" s="81" t="s">
        <v>97</v>
      </c>
      <c r="S1479" s="63"/>
      <c r="T1479" s="87"/>
      <c r="U1479" s="84" t="s">
        <v>97</v>
      </c>
      <c r="V1479" s="84" t="s">
        <v>97</v>
      </c>
      <c r="W1479" s="85" t="b">
        <v>0</v>
      </c>
      <c r="X1479" s="63"/>
      <c r="Y1479" s="63"/>
      <c r="Z1479" s="63"/>
    </row>
    <row r="1480">
      <c r="A1480" s="75"/>
      <c r="B1480" s="94"/>
      <c r="C1480" s="75"/>
      <c r="D1480" s="76"/>
      <c r="E1480" s="75" t="s">
        <v>97</v>
      </c>
      <c r="F1480" s="75" t="s">
        <v>97</v>
      </c>
      <c r="G1480" s="77"/>
      <c r="H1480" s="77"/>
      <c r="I1480" s="80"/>
      <c r="J1480" s="77" t="s">
        <v>97</v>
      </c>
      <c r="K1480" s="79" t="s">
        <v>97</v>
      </c>
      <c r="L1480" s="79"/>
      <c r="M1480" s="80"/>
      <c r="N1480" s="79" t="s">
        <v>97</v>
      </c>
      <c r="O1480" s="81"/>
      <c r="P1480" s="86"/>
      <c r="Q1480" s="82"/>
      <c r="R1480" s="81" t="s">
        <v>97</v>
      </c>
      <c r="S1480" s="63"/>
      <c r="T1480" s="87"/>
      <c r="U1480" s="84" t="s">
        <v>97</v>
      </c>
      <c r="V1480" s="84" t="s">
        <v>97</v>
      </c>
      <c r="W1480" s="85" t="b">
        <v>0</v>
      </c>
      <c r="X1480" s="63"/>
      <c r="Y1480" s="63"/>
      <c r="Z1480" s="63"/>
    </row>
    <row r="1481">
      <c r="A1481" s="75"/>
      <c r="B1481" s="94"/>
      <c r="C1481" s="75"/>
      <c r="D1481" s="76"/>
      <c r="E1481" s="75" t="s">
        <v>97</v>
      </c>
      <c r="F1481" s="75" t="s">
        <v>97</v>
      </c>
      <c r="G1481" s="77"/>
      <c r="H1481" s="77"/>
      <c r="I1481" s="80"/>
      <c r="J1481" s="77" t="s">
        <v>97</v>
      </c>
      <c r="K1481" s="79" t="s">
        <v>97</v>
      </c>
      <c r="L1481" s="79"/>
      <c r="M1481" s="80"/>
      <c r="N1481" s="79" t="s">
        <v>97</v>
      </c>
      <c r="O1481" s="81"/>
      <c r="P1481" s="86"/>
      <c r="Q1481" s="82"/>
      <c r="R1481" s="81" t="s">
        <v>97</v>
      </c>
      <c r="S1481" s="63"/>
      <c r="T1481" s="87"/>
      <c r="U1481" s="84" t="s">
        <v>97</v>
      </c>
      <c r="V1481" s="84" t="s">
        <v>97</v>
      </c>
      <c r="W1481" s="85" t="b">
        <v>0</v>
      </c>
      <c r="X1481" s="63"/>
      <c r="Y1481" s="63"/>
      <c r="Z1481" s="63"/>
    </row>
    <row r="1482">
      <c r="A1482" s="75"/>
      <c r="B1482" s="94"/>
      <c r="C1482" s="75"/>
      <c r="D1482" s="76"/>
      <c r="E1482" s="75" t="s">
        <v>97</v>
      </c>
      <c r="F1482" s="75" t="s">
        <v>97</v>
      </c>
      <c r="G1482" s="77"/>
      <c r="H1482" s="77"/>
      <c r="I1482" s="80"/>
      <c r="J1482" s="77" t="s">
        <v>97</v>
      </c>
      <c r="K1482" s="79" t="s">
        <v>97</v>
      </c>
      <c r="L1482" s="79"/>
      <c r="M1482" s="80"/>
      <c r="N1482" s="79" t="s">
        <v>97</v>
      </c>
      <c r="O1482" s="81"/>
      <c r="P1482" s="86"/>
      <c r="Q1482" s="82"/>
      <c r="R1482" s="81" t="s">
        <v>97</v>
      </c>
      <c r="S1482" s="63"/>
      <c r="T1482" s="87"/>
      <c r="U1482" s="84" t="s">
        <v>97</v>
      </c>
      <c r="V1482" s="84" t="s">
        <v>97</v>
      </c>
      <c r="W1482" s="85" t="b">
        <v>0</v>
      </c>
      <c r="X1482" s="63"/>
      <c r="Y1482" s="63"/>
      <c r="Z1482" s="63"/>
    </row>
    <row r="1483">
      <c r="A1483" s="75"/>
      <c r="B1483" s="94"/>
      <c r="C1483" s="75"/>
      <c r="D1483" s="76"/>
      <c r="E1483" s="75" t="s">
        <v>97</v>
      </c>
      <c r="F1483" s="75" t="s">
        <v>97</v>
      </c>
      <c r="G1483" s="77"/>
      <c r="H1483" s="77"/>
      <c r="I1483" s="80"/>
      <c r="J1483" s="77" t="s">
        <v>97</v>
      </c>
      <c r="K1483" s="79" t="s">
        <v>97</v>
      </c>
      <c r="L1483" s="79"/>
      <c r="M1483" s="80"/>
      <c r="N1483" s="79" t="s">
        <v>97</v>
      </c>
      <c r="O1483" s="81"/>
      <c r="P1483" s="86"/>
      <c r="Q1483" s="82"/>
      <c r="R1483" s="81" t="s">
        <v>97</v>
      </c>
      <c r="S1483" s="63"/>
      <c r="T1483" s="87"/>
      <c r="U1483" s="84" t="s">
        <v>97</v>
      </c>
      <c r="V1483" s="84" t="s">
        <v>97</v>
      </c>
      <c r="W1483" s="85" t="b">
        <v>0</v>
      </c>
      <c r="X1483" s="63"/>
      <c r="Y1483" s="63"/>
      <c r="Z1483" s="63"/>
    </row>
    <row r="1484">
      <c r="A1484" s="75"/>
      <c r="B1484" s="94"/>
      <c r="C1484" s="75"/>
      <c r="D1484" s="76"/>
      <c r="E1484" s="75" t="s">
        <v>97</v>
      </c>
      <c r="F1484" s="75" t="s">
        <v>97</v>
      </c>
      <c r="G1484" s="77"/>
      <c r="H1484" s="77"/>
      <c r="I1484" s="80"/>
      <c r="J1484" s="77" t="s">
        <v>97</v>
      </c>
      <c r="K1484" s="79" t="s">
        <v>97</v>
      </c>
      <c r="L1484" s="79"/>
      <c r="M1484" s="80"/>
      <c r="N1484" s="79" t="s">
        <v>97</v>
      </c>
      <c r="O1484" s="81"/>
      <c r="P1484" s="86"/>
      <c r="Q1484" s="82"/>
      <c r="R1484" s="81" t="s">
        <v>97</v>
      </c>
      <c r="S1484" s="63"/>
      <c r="T1484" s="87"/>
      <c r="U1484" s="84" t="s">
        <v>97</v>
      </c>
      <c r="V1484" s="84" t="s">
        <v>97</v>
      </c>
      <c r="W1484" s="85" t="b">
        <v>0</v>
      </c>
      <c r="X1484" s="63"/>
      <c r="Y1484" s="63"/>
      <c r="Z1484" s="63"/>
    </row>
    <row r="1485">
      <c r="A1485" s="75"/>
      <c r="B1485" s="94"/>
      <c r="C1485" s="75"/>
      <c r="D1485" s="76"/>
      <c r="E1485" s="75" t="s">
        <v>97</v>
      </c>
      <c r="F1485" s="75" t="s">
        <v>97</v>
      </c>
      <c r="G1485" s="77"/>
      <c r="H1485" s="77"/>
      <c r="I1485" s="80"/>
      <c r="J1485" s="77" t="s">
        <v>97</v>
      </c>
      <c r="K1485" s="79" t="s">
        <v>97</v>
      </c>
      <c r="L1485" s="79"/>
      <c r="M1485" s="80"/>
      <c r="N1485" s="79" t="s">
        <v>97</v>
      </c>
      <c r="O1485" s="81"/>
      <c r="P1485" s="86"/>
      <c r="Q1485" s="82"/>
      <c r="R1485" s="81" t="s">
        <v>97</v>
      </c>
      <c r="S1485" s="63"/>
      <c r="T1485" s="87"/>
      <c r="U1485" s="84" t="s">
        <v>97</v>
      </c>
      <c r="V1485" s="84" t="s">
        <v>97</v>
      </c>
      <c r="W1485" s="85" t="b">
        <v>0</v>
      </c>
      <c r="X1485" s="63"/>
      <c r="Y1485" s="63"/>
      <c r="Z1485" s="63"/>
    </row>
    <row r="1486">
      <c r="A1486" s="75"/>
      <c r="B1486" s="94"/>
      <c r="C1486" s="75"/>
      <c r="D1486" s="76"/>
      <c r="E1486" s="75" t="s">
        <v>97</v>
      </c>
      <c r="F1486" s="75" t="s">
        <v>97</v>
      </c>
      <c r="G1486" s="77"/>
      <c r="H1486" s="77"/>
      <c r="I1486" s="80"/>
      <c r="J1486" s="77" t="s">
        <v>97</v>
      </c>
      <c r="K1486" s="79" t="s">
        <v>97</v>
      </c>
      <c r="L1486" s="79"/>
      <c r="M1486" s="80"/>
      <c r="N1486" s="79" t="s">
        <v>97</v>
      </c>
      <c r="O1486" s="81"/>
      <c r="P1486" s="86"/>
      <c r="Q1486" s="82"/>
      <c r="R1486" s="81" t="s">
        <v>97</v>
      </c>
      <c r="S1486" s="63"/>
      <c r="T1486" s="87"/>
      <c r="U1486" s="84" t="s">
        <v>97</v>
      </c>
      <c r="V1486" s="84" t="s">
        <v>97</v>
      </c>
      <c r="W1486" s="85" t="b">
        <v>0</v>
      </c>
      <c r="X1486" s="63"/>
      <c r="Y1486" s="63"/>
      <c r="Z1486" s="63"/>
    </row>
    <row r="1487">
      <c r="A1487" s="75"/>
      <c r="B1487" s="94"/>
      <c r="C1487" s="75"/>
      <c r="D1487" s="76"/>
      <c r="E1487" s="75" t="s">
        <v>97</v>
      </c>
      <c r="F1487" s="75" t="s">
        <v>97</v>
      </c>
      <c r="G1487" s="77"/>
      <c r="H1487" s="77"/>
      <c r="I1487" s="80"/>
      <c r="J1487" s="77" t="s">
        <v>97</v>
      </c>
      <c r="K1487" s="79" t="s">
        <v>97</v>
      </c>
      <c r="L1487" s="79"/>
      <c r="M1487" s="80"/>
      <c r="N1487" s="79" t="s">
        <v>97</v>
      </c>
      <c r="O1487" s="81"/>
      <c r="P1487" s="86"/>
      <c r="Q1487" s="82"/>
      <c r="R1487" s="81" t="s">
        <v>97</v>
      </c>
      <c r="S1487" s="63"/>
      <c r="T1487" s="87"/>
      <c r="U1487" s="84" t="s">
        <v>97</v>
      </c>
      <c r="V1487" s="84" t="s">
        <v>97</v>
      </c>
      <c r="W1487" s="85" t="b">
        <v>0</v>
      </c>
      <c r="X1487" s="63"/>
      <c r="Y1487" s="63"/>
      <c r="Z1487" s="63"/>
    </row>
    <row r="1488">
      <c r="A1488" s="75"/>
      <c r="B1488" s="94"/>
      <c r="C1488" s="75"/>
      <c r="D1488" s="76"/>
      <c r="E1488" s="75" t="s">
        <v>97</v>
      </c>
      <c r="F1488" s="75" t="s">
        <v>97</v>
      </c>
      <c r="G1488" s="77"/>
      <c r="H1488" s="77"/>
      <c r="I1488" s="80"/>
      <c r="J1488" s="77" t="s">
        <v>97</v>
      </c>
      <c r="K1488" s="79" t="s">
        <v>97</v>
      </c>
      <c r="L1488" s="79"/>
      <c r="M1488" s="80"/>
      <c r="N1488" s="79" t="s">
        <v>97</v>
      </c>
      <c r="O1488" s="81"/>
      <c r="P1488" s="86"/>
      <c r="Q1488" s="82"/>
      <c r="R1488" s="81" t="s">
        <v>97</v>
      </c>
      <c r="S1488" s="63"/>
      <c r="T1488" s="87"/>
      <c r="U1488" s="84" t="s">
        <v>97</v>
      </c>
      <c r="V1488" s="84" t="s">
        <v>97</v>
      </c>
      <c r="W1488" s="85" t="b">
        <v>0</v>
      </c>
      <c r="X1488" s="63"/>
      <c r="Y1488" s="63"/>
      <c r="Z1488" s="63"/>
    </row>
    <row r="1489">
      <c r="A1489" s="75"/>
      <c r="B1489" s="94"/>
      <c r="C1489" s="75"/>
      <c r="D1489" s="76"/>
      <c r="E1489" s="75" t="s">
        <v>97</v>
      </c>
      <c r="F1489" s="75" t="s">
        <v>97</v>
      </c>
      <c r="G1489" s="77"/>
      <c r="H1489" s="77"/>
      <c r="I1489" s="80"/>
      <c r="J1489" s="77" t="s">
        <v>97</v>
      </c>
      <c r="K1489" s="79" t="s">
        <v>97</v>
      </c>
      <c r="L1489" s="79"/>
      <c r="M1489" s="80"/>
      <c r="N1489" s="79" t="s">
        <v>97</v>
      </c>
      <c r="O1489" s="81"/>
      <c r="P1489" s="86"/>
      <c r="Q1489" s="82"/>
      <c r="R1489" s="81" t="s">
        <v>97</v>
      </c>
      <c r="S1489" s="63"/>
      <c r="T1489" s="87"/>
      <c r="U1489" s="84" t="s">
        <v>97</v>
      </c>
      <c r="V1489" s="84" t="s">
        <v>97</v>
      </c>
      <c r="W1489" s="85" t="b">
        <v>0</v>
      </c>
      <c r="X1489" s="63"/>
      <c r="Y1489" s="63"/>
      <c r="Z1489" s="63"/>
    </row>
    <row r="1490">
      <c r="A1490" s="75"/>
      <c r="B1490" s="94"/>
      <c r="C1490" s="75"/>
      <c r="D1490" s="76"/>
      <c r="E1490" s="75" t="s">
        <v>97</v>
      </c>
      <c r="F1490" s="75" t="s">
        <v>97</v>
      </c>
      <c r="G1490" s="77"/>
      <c r="H1490" s="77"/>
      <c r="I1490" s="80"/>
      <c r="J1490" s="77" t="s">
        <v>97</v>
      </c>
      <c r="K1490" s="79" t="s">
        <v>97</v>
      </c>
      <c r="L1490" s="79"/>
      <c r="M1490" s="80"/>
      <c r="N1490" s="79" t="s">
        <v>97</v>
      </c>
      <c r="O1490" s="81"/>
      <c r="P1490" s="86"/>
      <c r="Q1490" s="82"/>
      <c r="R1490" s="81" t="s">
        <v>97</v>
      </c>
      <c r="S1490" s="63"/>
      <c r="T1490" s="87"/>
      <c r="U1490" s="84" t="s">
        <v>97</v>
      </c>
      <c r="V1490" s="84" t="s">
        <v>97</v>
      </c>
      <c r="W1490" s="85" t="b">
        <v>0</v>
      </c>
      <c r="X1490" s="63"/>
      <c r="Y1490" s="63"/>
      <c r="Z1490" s="63"/>
    </row>
    <row r="1491">
      <c r="A1491" s="75"/>
      <c r="B1491" s="94"/>
      <c r="C1491" s="75"/>
      <c r="D1491" s="76"/>
      <c r="E1491" s="75" t="s">
        <v>97</v>
      </c>
      <c r="F1491" s="75" t="s">
        <v>97</v>
      </c>
      <c r="G1491" s="77"/>
      <c r="H1491" s="77"/>
      <c r="I1491" s="80"/>
      <c r="J1491" s="77" t="s">
        <v>97</v>
      </c>
      <c r="K1491" s="79" t="s">
        <v>97</v>
      </c>
      <c r="L1491" s="79"/>
      <c r="M1491" s="80"/>
      <c r="N1491" s="79" t="s">
        <v>97</v>
      </c>
      <c r="O1491" s="81"/>
      <c r="P1491" s="86"/>
      <c r="Q1491" s="82"/>
      <c r="R1491" s="81" t="s">
        <v>97</v>
      </c>
      <c r="S1491" s="63"/>
      <c r="T1491" s="87"/>
      <c r="U1491" s="84" t="s">
        <v>97</v>
      </c>
      <c r="V1491" s="84" t="s">
        <v>97</v>
      </c>
      <c r="W1491" s="85" t="b">
        <v>0</v>
      </c>
      <c r="X1491" s="63"/>
      <c r="Y1491" s="63"/>
      <c r="Z1491" s="63"/>
    </row>
    <row r="1492">
      <c r="A1492" s="75"/>
      <c r="B1492" s="94"/>
      <c r="C1492" s="75"/>
      <c r="D1492" s="76"/>
      <c r="E1492" s="75" t="s">
        <v>97</v>
      </c>
      <c r="F1492" s="75" t="s">
        <v>97</v>
      </c>
      <c r="G1492" s="77"/>
      <c r="H1492" s="77"/>
      <c r="I1492" s="80"/>
      <c r="J1492" s="77" t="s">
        <v>97</v>
      </c>
      <c r="K1492" s="79" t="s">
        <v>97</v>
      </c>
      <c r="L1492" s="79"/>
      <c r="M1492" s="80"/>
      <c r="N1492" s="79" t="s">
        <v>97</v>
      </c>
      <c r="O1492" s="81"/>
      <c r="P1492" s="86"/>
      <c r="Q1492" s="82"/>
      <c r="R1492" s="81" t="s">
        <v>97</v>
      </c>
      <c r="S1492" s="63"/>
      <c r="T1492" s="87"/>
      <c r="U1492" s="84" t="s">
        <v>97</v>
      </c>
      <c r="V1492" s="84" t="s">
        <v>97</v>
      </c>
      <c r="W1492" s="85" t="b">
        <v>0</v>
      </c>
      <c r="X1492" s="63"/>
      <c r="Y1492" s="63"/>
      <c r="Z1492" s="63"/>
    </row>
    <row r="1493">
      <c r="A1493" s="75"/>
      <c r="B1493" s="94"/>
      <c r="C1493" s="75"/>
      <c r="D1493" s="76"/>
      <c r="E1493" s="75" t="s">
        <v>97</v>
      </c>
      <c r="F1493" s="75" t="s">
        <v>97</v>
      </c>
      <c r="G1493" s="77"/>
      <c r="H1493" s="77"/>
      <c r="I1493" s="80"/>
      <c r="J1493" s="77" t="s">
        <v>97</v>
      </c>
      <c r="K1493" s="79" t="s">
        <v>97</v>
      </c>
      <c r="L1493" s="79"/>
      <c r="M1493" s="80"/>
      <c r="N1493" s="79" t="s">
        <v>97</v>
      </c>
      <c r="O1493" s="81"/>
      <c r="P1493" s="86"/>
      <c r="Q1493" s="82"/>
      <c r="R1493" s="81" t="s">
        <v>97</v>
      </c>
      <c r="S1493" s="63"/>
      <c r="T1493" s="87"/>
      <c r="U1493" s="84" t="s">
        <v>97</v>
      </c>
      <c r="V1493" s="84" t="s">
        <v>97</v>
      </c>
      <c r="W1493" s="85" t="b">
        <v>0</v>
      </c>
      <c r="X1493" s="63"/>
      <c r="Y1493" s="63"/>
      <c r="Z1493" s="63"/>
    </row>
    <row r="1494">
      <c r="A1494" s="75"/>
      <c r="B1494" s="94"/>
      <c r="C1494" s="75"/>
      <c r="D1494" s="76"/>
      <c r="E1494" s="75" t="s">
        <v>97</v>
      </c>
      <c r="F1494" s="75" t="s">
        <v>97</v>
      </c>
      <c r="G1494" s="77"/>
      <c r="H1494" s="77"/>
      <c r="I1494" s="80"/>
      <c r="J1494" s="77" t="s">
        <v>97</v>
      </c>
      <c r="K1494" s="79" t="s">
        <v>97</v>
      </c>
      <c r="L1494" s="79"/>
      <c r="M1494" s="80"/>
      <c r="N1494" s="79" t="s">
        <v>97</v>
      </c>
      <c r="O1494" s="81"/>
      <c r="P1494" s="86"/>
      <c r="Q1494" s="82"/>
      <c r="R1494" s="81" t="s">
        <v>97</v>
      </c>
      <c r="S1494" s="63"/>
      <c r="T1494" s="87"/>
      <c r="U1494" s="84" t="s">
        <v>97</v>
      </c>
      <c r="V1494" s="84" t="s">
        <v>97</v>
      </c>
      <c r="W1494" s="85" t="b">
        <v>0</v>
      </c>
      <c r="X1494" s="63"/>
      <c r="Y1494" s="63"/>
      <c r="Z1494" s="63"/>
    </row>
    <row r="1495">
      <c r="A1495" s="75"/>
      <c r="B1495" s="94"/>
      <c r="C1495" s="75"/>
      <c r="D1495" s="76"/>
      <c r="E1495" s="75" t="s">
        <v>97</v>
      </c>
      <c r="F1495" s="75" t="s">
        <v>97</v>
      </c>
      <c r="G1495" s="77"/>
      <c r="H1495" s="77"/>
      <c r="I1495" s="80"/>
      <c r="J1495" s="77" t="s">
        <v>97</v>
      </c>
      <c r="K1495" s="79" t="s">
        <v>97</v>
      </c>
      <c r="L1495" s="79"/>
      <c r="M1495" s="80"/>
      <c r="N1495" s="79" t="s">
        <v>97</v>
      </c>
      <c r="O1495" s="81"/>
      <c r="P1495" s="86"/>
      <c r="Q1495" s="82"/>
      <c r="R1495" s="81" t="s">
        <v>97</v>
      </c>
      <c r="S1495" s="63"/>
      <c r="T1495" s="87"/>
      <c r="U1495" s="84" t="s">
        <v>97</v>
      </c>
      <c r="V1495" s="84" t="s">
        <v>97</v>
      </c>
      <c r="W1495" s="85" t="b">
        <v>0</v>
      </c>
      <c r="X1495" s="63"/>
      <c r="Y1495" s="63"/>
      <c r="Z1495" s="63"/>
    </row>
    <row r="1496">
      <c r="A1496" s="75"/>
      <c r="B1496" s="94"/>
      <c r="C1496" s="75"/>
      <c r="D1496" s="76"/>
      <c r="E1496" s="75" t="s">
        <v>97</v>
      </c>
      <c r="F1496" s="75" t="s">
        <v>97</v>
      </c>
      <c r="G1496" s="77"/>
      <c r="H1496" s="77"/>
      <c r="I1496" s="80"/>
      <c r="J1496" s="77" t="s">
        <v>97</v>
      </c>
      <c r="K1496" s="79" t="s">
        <v>97</v>
      </c>
      <c r="L1496" s="79"/>
      <c r="M1496" s="80"/>
      <c r="N1496" s="79" t="s">
        <v>97</v>
      </c>
      <c r="O1496" s="81"/>
      <c r="P1496" s="86"/>
      <c r="Q1496" s="82"/>
      <c r="R1496" s="81" t="s">
        <v>97</v>
      </c>
      <c r="S1496" s="63"/>
      <c r="T1496" s="87"/>
      <c r="U1496" s="84" t="s">
        <v>97</v>
      </c>
      <c r="V1496" s="84" t="s">
        <v>97</v>
      </c>
      <c r="W1496" s="85" t="b">
        <v>0</v>
      </c>
      <c r="X1496" s="63"/>
      <c r="Y1496" s="63"/>
      <c r="Z1496" s="63"/>
    </row>
    <row r="1497">
      <c r="A1497" s="75"/>
      <c r="B1497" s="94"/>
      <c r="C1497" s="75"/>
      <c r="D1497" s="76"/>
      <c r="E1497" s="75" t="s">
        <v>97</v>
      </c>
      <c r="F1497" s="75" t="s">
        <v>97</v>
      </c>
      <c r="G1497" s="77"/>
      <c r="H1497" s="77"/>
      <c r="I1497" s="80"/>
      <c r="J1497" s="77" t="s">
        <v>97</v>
      </c>
      <c r="K1497" s="79" t="s">
        <v>97</v>
      </c>
      <c r="L1497" s="79"/>
      <c r="M1497" s="80"/>
      <c r="N1497" s="79" t="s">
        <v>97</v>
      </c>
      <c r="O1497" s="81"/>
      <c r="P1497" s="86"/>
      <c r="Q1497" s="82"/>
      <c r="R1497" s="81" t="s">
        <v>97</v>
      </c>
      <c r="S1497" s="63"/>
      <c r="T1497" s="87"/>
      <c r="U1497" s="84" t="s">
        <v>97</v>
      </c>
      <c r="V1497" s="84" t="s">
        <v>97</v>
      </c>
      <c r="W1497" s="85" t="b">
        <v>0</v>
      </c>
      <c r="X1497" s="63"/>
      <c r="Y1497" s="63"/>
      <c r="Z1497" s="63"/>
    </row>
    <row r="1498">
      <c r="A1498" s="75"/>
      <c r="B1498" s="94"/>
      <c r="C1498" s="75"/>
      <c r="D1498" s="76"/>
      <c r="E1498" s="75" t="s">
        <v>97</v>
      </c>
      <c r="F1498" s="75" t="s">
        <v>97</v>
      </c>
      <c r="G1498" s="77"/>
      <c r="H1498" s="77"/>
      <c r="I1498" s="80"/>
      <c r="J1498" s="77" t="s">
        <v>97</v>
      </c>
      <c r="K1498" s="79" t="s">
        <v>97</v>
      </c>
      <c r="L1498" s="79"/>
      <c r="M1498" s="80"/>
      <c r="N1498" s="79" t="s">
        <v>97</v>
      </c>
      <c r="O1498" s="81"/>
      <c r="P1498" s="86"/>
      <c r="Q1498" s="82"/>
      <c r="R1498" s="81" t="s">
        <v>97</v>
      </c>
      <c r="S1498" s="63"/>
      <c r="T1498" s="87"/>
      <c r="U1498" s="84" t="s">
        <v>97</v>
      </c>
      <c r="V1498" s="84" t="s">
        <v>97</v>
      </c>
      <c r="W1498" s="85" t="b">
        <v>0</v>
      </c>
      <c r="X1498" s="63"/>
      <c r="Y1498" s="63"/>
      <c r="Z1498" s="63"/>
    </row>
    <row r="1499">
      <c r="A1499" s="75"/>
      <c r="B1499" s="94"/>
      <c r="C1499" s="75"/>
      <c r="D1499" s="76"/>
      <c r="E1499" s="75" t="s">
        <v>97</v>
      </c>
      <c r="F1499" s="75" t="s">
        <v>97</v>
      </c>
      <c r="G1499" s="77"/>
      <c r="H1499" s="77"/>
      <c r="I1499" s="80"/>
      <c r="J1499" s="77" t="s">
        <v>97</v>
      </c>
      <c r="K1499" s="79" t="s">
        <v>97</v>
      </c>
      <c r="L1499" s="79"/>
      <c r="M1499" s="80"/>
      <c r="N1499" s="79" t="s">
        <v>97</v>
      </c>
      <c r="O1499" s="81"/>
      <c r="P1499" s="86"/>
      <c r="Q1499" s="82"/>
      <c r="R1499" s="81" t="s">
        <v>97</v>
      </c>
      <c r="S1499" s="63"/>
      <c r="T1499" s="87"/>
      <c r="U1499" s="84" t="s">
        <v>97</v>
      </c>
      <c r="V1499" s="84" t="s">
        <v>97</v>
      </c>
      <c r="W1499" s="85" t="b">
        <v>0</v>
      </c>
      <c r="X1499" s="63"/>
      <c r="Y1499" s="63"/>
      <c r="Z1499" s="63"/>
    </row>
    <row r="1500">
      <c r="A1500" s="75"/>
      <c r="B1500" s="94"/>
      <c r="C1500" s="75"/>
      <c r="D1500" s="76"/>
      <c r="E1500" s="75" t="s">
        <v>97</v>
      </c>
      <c r="F1500" s="75" t="s">
        <v>97</v>
      </c>
      <c r="G1500" s="77"/>
      <c r="H1500" s="77"/>
      <c r="I1500" s="80"/>
      <c r="J1500" s="77" t="s">
        <v>97</v>
      </c>
      <c r="K1500" s="79" t="s">
        <v>97</v>
      </c>
      <c r="L1500" s="79"/>
      <c r="M1500" s="80"/>
      <c r="N1500" s="79" t="s">
        <v>97</v>
      </c>
      <c r="O1500" s="81"/>
      <c r="P1500" s="86"/>
      <c r="Q1500" s="82"/>
      <c r="R1500" s="81" t="s">
        <v>97</v>
      </c>
      <c r="S1500" s="63"/>
      <c r="T1500" s="87"/>
      <c r="U1500" s="84" t="s">
        <v>97</v>
      </c>
      <c r="V1500" s="84" t="s">
        <v>97</v>
      </c>
      <c r="W1500" s="85" t="b">
        <v>0</v>
      </c>
      <c r="X1500" s="63"/>
      <c r="Y1500" s="63"/>
      <c r="Z1500" s="63"/>
    </row>
    <row r="1501">
      <c r="A1501" s="75"/>
      <c r="B1501" s="94"/>
      <c r="C1501" s="75"/>
      <c r="D1501" s="76"/>
      <c r="E1501" s="75" t="s">
        <v>97</v>
      </c>
      <c r="F1501" s="75" t="s">
        <v>97</v>
      </c>
      <c r="G1501" s="77"/>
      <c r="H1501" s="77"/>
      <c r="I1501" s="80"/>
      <c r="J1501" s="77" t="s">
        <v>97</v>
      </c>
      <c r="K1501" s="79" t="s">
        <v>97</v>
      </c>
      <c r="L1501" s="79"/>
      <c r="M1501" s="80"/>
      <c r="N1501" s="79" t="s">
        <v>97</v>
      </c>
      <c r="O1501" s="81"/>
      <c r="P1501" s="86"/>
      <c r="Q1501" s="82"/>
      <c r="R1501" s="81" t="s">
        <v>97</v>
      </c>
      <c r="S1501" s="63"/>
      <c r="T1501" s="87"/>
      <c r="U1501" s="84" t="s">
        <v>97</v>
      </c>
      <c r="V1501" s="84" t="s">
        <v>97</v>
      </c>
      <c r="W1501" s="85" t="b">
        <v>0</v>
      </c>
      <c r="X1501" s="63"/>
      <c r="Y1501" s="63"/>
      <c r="Z1501" s="63"/>
    </row>
    <row r="1502">
      <c r="A1502" s="75"/>
      <c r="B1502" s="94"/>
      <c r="C1502" s="75"/>
      <c r="D1502" s="76"/>
      <c r="E1502" s="75" t="s">
        <v>97</v>
      </c>
      <c r="F1502" s="75" t="s">
        <v>97</v>
      </c>
      <c r="G1502" s="77"/>
      <c r="H1502" s="77"/>
      <c r="I1502" s="80"/>
      <c r="J1502" s="77" t="s">
        <v>97</v>
      </c>
      <c r="K1502" s="79" t="s">
        <v>97</v>
      </c>
      <c r="L1502" s="79"/>
      <c r="M1502" s="80"/>
      <c r="N1502" s="79" t="s">
        <v>97</v>
      </c>
      <c r="O1502" s="81"/>
      <c r="P1502" s="86"/>
      <c r="Q1502" s="82"/>
      <c r="R1502" s="81" t="s">
        <v>97</v>
      </c>
      <c r="S1502" s="63"/>
      <c r="T1502" s="87"/>
      <c r="U1502" s="84" t="s">
        <v>97</v>
      </c>
      <c r="V1502" s="84" t="s">
        <v>97</v>
      </c>
      <c r="W1502" s="85" t="b">
        <v>0</v>
      </c>
      <c r="X1502" s="63"/>
      <c r="Y1502" s="63"/>
      <c r="Z1502" s="63"/>
    </row>
    <row r="1503">
      <c r="A1503" s="75"/>
      <c r="B1503" s="94"/>
      <c r="C1503" s="75"/>
      <c r="D1503" s="76"/>
      <c r="E1503" s="75" t="s">
        <v>97</v>
      </c>
      <c r="F1503" s="75" t="s">
        <v>97</v>
      </c>
      <c r="G1503" s="77"/>
      <c r="H1503" s="77"/>
      <c r="I1503" s="80"/>
      <c r="J1503" s="77" t="s">
        <v>97</v>
      </c>
      <c r="K1503" s="79" t="s">
        <v>97</v>
      </c>
      <c r="L1503" s="79"/>
      <c r="M1503" s="80"/>
      <c r="N1503" s="79" t="s">
        <v>97</v>
      </c>
      <c r="O1503" s="81"/>
      <c r="P1503" s="86"/>
      <c r="Q1503" s="82"/>
      <c r="R1503" s="81" t="s">
        <v>97</v>
      </c>
      <c r="S1503" s="63"/>
      <c r="T1503" s="87"/>
      <c r="U1503" s="84" t="s">
        <v>97</v>
      </c>
      <c r="V1503" s="84" t="s">
        <v>97</v>
      </c>
      <c r="W1503" s="85" t="b">
        <v>0</v>
      </c>
      <c r="X1503" s="63"/>
      <c r="Y1503" s="63"/>
      <c r="Z1503" s="63"/>
    </row>
    <row r="1504">
      <c r="A1504" s="75"/>
      <c r="B1504" s="94"/>
      <c r="C1504" s="75"/>
      <c r="D1504" s="76"/>
      <c r="E1504" s="75" t="s">
        <v>97</v>
      </c>
      <c r="F1504" s="75" t="s">
        <v>97</v>
      </c>
      <c r="G1504" s="77"/>
      <c r="H1504" s="77"/>
      <c r="I1504" s="80"/>
      <c r="J1504" s="77" t="s">
        <v>97</v>
      </c>
      <c r="K1504" s="79" t="s">
        <v>97</v>
      </c>
      <c r="L1504" s="79"/>
      <c r="M1504" s="80"/>
      <c r="N1504" s="79" t="s">
        <v>97</v>
      </c>
      <c r="O1504" s="81"/>
      <c r="P1504" s="86"/>
      <c r="Q1504" s="82"/>
      <c r="R1504" s="81" t="s">
        <v>97</v>
      </c>
      <c r="S1504" s="63"/>
      <c r="T1504" s="87"/>
      <c r="U1504" s="84" t="s">
        <v>97</v>
      </c>
      <c r="V1504" s="84" t="s">
        <v>97</v>
      </c>
      <c r="W1504" s="85" t="b">
        <v>0</v>
      </c>
      <c r="X1504" s="63"/>
      <c r="Y1504" s="63"/>
      <c r="Z1504" s="63"/>
    </row>
    <row r="1505">
      <c r="A1505" s="75"/>
      <c r="B1505" s="94"/>
      <c r="C1505" s="75"/>
      <c r="D1505" s="76"/>
      <c r="E1505" s="75" t="s">
        <v>97</v>
      </c>
      <c r="F1505" s="75" t="s">
        <v>97</v>
      </c>
      <c r="G1505" s="77"/>
      <c r="H1505" s="77"/>
      <c r="I1505" s="80"/>
      <c r="J1505" s="77" t="s">
        <v>97</v>
      </c>
      <c r="K1505" s="79" t="s">
        <v>97</v>
      </c>
      <c r="L1505" s="79"/>
      <c r="M1505" s="80"/>
      <c r="N1505" s="79" t="s">
        <v>97</v>
      </c>
      <c r="O1505" s="81"/>
      <c r="P1505" s="86"/>
      <c r="Q1505" s="82"/>
      <c r="R1505" s="81" t="s">
        <v>97</v>
      </c>
      <c r="S1505" s="63"/>
      <c r="T1505" s="87"/>
      <c r="U1505" s="84" t="s">
        <v>97</v>
      </c>
      <c r="V1505" s="84" t="s">
        <v>97</v>
      </c>
      <c r="W1505" s="85" t="b">
        <v>0</v>
      </c>
      <c r="X1505" s="63"/>
      <c r="Y1505" s="63"/>
      <c r="Z1505" s="63"/>
    </row>
    <row r="1506">
      <c r="A1506" s="75"/>
      <c r="B1506" s="94"/>
      <c r="C1506" s="75"/>
      <c r="D1506" s="76"/>
      <c r="E1506" s="75" t="s">
        <v>97</v>
      </c>
      <c r="F1506" s="75" t="s">
        <v>97</v>
      </c>
      <c r="G1506" s="77"/>
      <c r="H1506" s="77"/>
      <c r="I1506" s="80"/>
      <c r="J1506" s="77" t="s">
        <v>97</v>
      </c>
      <c r="K1506" s="79" t="s">
        <v>97</v>
      </c>
      <c r="L1506" s="79"/>
      <c r="M1506" s="80"/>
      <c r="N1506" s="79" t="s">
        <v>97</v>
      </c>
      <c r="O1506" s="81"/>
      <c r="P1506" s="86"/>
      <c r="Q1506" s="82"/>
      <c r="R1506" s="81" t="s">
        <v>97</v>
      </c>
      <c r="S1506" s="63"/>
      <c r="T1506" s="87"/>
      <c r="U1506" s="84" t="s">
        <v>97</v>
      </c>
      <c r="V1506" s="84" t="s">
        <v>97</v>
      </c>
      <c r="W1506" s="85" t="b">
        <v>0</v>
      </c>
      <c r="X1506" s="63"/>
      <c r="Y1506" s="63"/>
      <c r="Z1506" s="63"/>
    </row>
    <row r="1507">
      <c r="A1507" s="75"/>
      <c r="B1507" s="94"/>
      <c r="C1507" s="75"/>
      <c r="D1507" s="76"/>
      <c r="E1507" s="75" t="s">
        <v>97</v>
      </c>
      <c r="F1507" s="75" t="s">
        <v>97</v>
      </c>
      <c r="G1507" s="77"/>
      <c r="H1507" s="77"/>
      <c r="I1507" s="80"/>
      <c r="J1507" s="77" t="s">
        <v>97</v>
      </c>
      <c r="K1507" s="79" t="s">
        <v>97</v>
      </c>
      <c r="L1507" s="79"/>
      <c r="M1507" s="80"/>
      <c r="N1507" s="79" t="s">
        <v>97</v>
      </c>
      <c r="O1507" s="81"/>
      <c r="P1507" s="86"/>
      <c r="Q1507" s="82"/>
      <c r="R1507" s="81" t="s">
        <v>97</v>
      </c>
      <c r="S1507" s="63"/>
      <c r="T1507" s="87"/>
      <c r="U1507" s="84" t="s">
        <v>97</v>
      </c>
      <c r="V1507" s="84" t="s">
        <v>97</v>
      </c>
      <c r="W1507" s="85" t="b">
        <v>0</v>
      </c>
      <c r="X1507" s="63"/>
      <c r="Y1507" s="63"/>
      <c r="Z1507" s="63"/>
    </row>
    <row r="1508">
      <c r="A1508" s="75"/>
      <c r="B1508" s="94"/>
      <c r="C1508" s="75"/>
      <c r="D1508" s="76"/>
      <c r="E1508" s="75" t="s">
        <v>97</v>
      </c>
      <c r="F1508" s="75" t="s">
        <v>97</v>
      </c>
      <c r="G1508" s="77"/>
      <c r="H1508" s="77"/>
      <c r="I1508" s="80"/>
      <c r="J1508" s="77" t="s">
        <v>97</v>
      </c>
      <c r="K1508" s="79" t="s">
        <v>97</v>
      </c>
      <c r="L1508" s="79"/>
      <c r="M1508" s="80"/>
      <c r="N1508" s="79" t="s">
        <v>97</v>
      </c>
      <c r="O1508" s="81"/>
      <c r="P1508" s="86"/>
      <c r="Q1508" s="82"/>
      <c r="R1508" s="81" t="s">
        <v>97</v>
      </c>
      <c r="S1508" s="63"/>
      <c r="T1508" s="87"/>
      <c r="U1508" s="84" t="s">
        <v>97</v>
      </c>
      <c r="V1508" s="84" t="s">
        <v>97</v>
      </c>
      <c r="W1508" s="85" t="b">
        <v>0</v>
      </c>
      <c r="X1508" s="63"/>
      <c r="Y1508" s="63"/>
      <c r="Z1508" s="63"/>
    </row>
    <row r="1509">
      <c r="A1509" s="75"/>
      <c r="B1509" s="94"/>
      <c r="C1509" s="75"/>
      <c r="D1509" s="76"/>
      <c r="E1509" s="75" t="s">
        <v>97</v>
      </c>
      <c r="F1509" s="75" t="s">
        <v>97</v>
      </c>
      <c r="G1509" s="77"/>
      <c r="H1509" s="77"/>
      <c r="I1509" s="80"/>
      <c r="J1509" s="77" t="s">
        <v>97</v>
      </c>
      <c r="K1509" s="79" t="s">
        <v>97</v>
      </c>
      <c r="L1509" s="79"/>
      <c r="M1509" s="80"/>
      <c r="N1509" s="79" t="s">
        <v>97</v>
      </c>
      <c r="O1509" s="81"/>
      <c r="P1509" s="86"/>
      <c r="Q1509" s="82"/>
      <c r="R1509" s="81" t="s">
        <v>97</v>
      </c>
      <c r="S1509" s="63"/>
      <c r="T1509" s="87"/>
      <c r="U1509" s="84" t="s">
        <v>97</v>
      </c>
      <c r="V1509" s="84" t="s">
        <v>97</v>
      </c>
      <c r="W1509" s="85" t="b">
        <v>0</v>
      </c>
      <c r="X1509" s="63"/>
      <c r="Y1509" s="63"/>
      <c r="Z1509" s="63"/>
    </row>
    <row r="1510">
      <c r="A1510" s="75"/>
      <c r="B1510" s="94"/>
      <c r="C1510" s="75"/>
      <c r="D1510" s="76"/>
      <c r="E1510" s="75" t="s">
        <v>97</v>
      </c>
      <c r="F1510" s="75" t="s">
        <v>97</v>
      </c>
      <c r="G1510" s="77"/>
      <c r="H1510" s="77"/>
      <c r="I1510" s="80"/>
      <c r="J1510" s="77" t="s">
        <v>97</v>
      </c>
      <c r="K1510" s="79" t="s">
        <v>97</v>
      </c>
      <c r="L1510" s="79"/>
      <c r="M1510" s="80"/>
      <c r="N1510" s="79" t="s">
        <v>97</v>
      </c>
      <c r="O1510" s="81"/>
      <c r="P1510" s="86"/>
      <c r="Q1510" s="82"/>
      <c r="R1510" s="81" t="s">
        <v>97</v>
      </c>
      <c r="S1510" s="63"/>
      <c r="T1510" s="87"/>
      <c r="U1510" s="84" t="s">
        <v>97</v>
      </c>
      <c r="V1510" s="84" t="s">
        <v>97</v>
      </c>
      <c r="W1510" s="85" t="b">
        <v>0</v>
      </c>
      <c r="X1510" s="63"/>
      <c r="Y1510" s="63"/>
      <c r="Z1510" s="63"/>
    </row>
    <row r="1511">
      <c r="A1511" s="75"/>
      <c r="B1511" s="94"/>
      <c r="C1511" s="75"/>
      <c r="D1511" s="76"/>
      <c r="E1511" s="75" t="s">
        <v>97</v>
      </c>
      <c r="F1511" s="75" t="s">
        <v>97</v>
      </c>
      <c r="G1511" s="77"/>
      <c r="H1511" s="77"/>
      <c r="I1511" s="80"/>
      <c r="J1511" s="77" t="s">
        <v>97</v>
      </c>
      <c r="K1511" s="79" t="s">
        <v>97</v>
      </c>
      <c r="L1511" s="79"/>
      <c r="M1511" s="80"/>
      <c r="N1511" s="79" t="s">
        <v>97</v>
      </c>
      <c r="O1511" s="81"/>
      <c r="P1511" s="86"/>
      <c r="Q1511" s="82"/>
      <c r="R1511" s="81" t="s">
        <v>97</v>
      </c>
      <c r="S1511" s="63"/>
      <c r="T1511" s="87"/>
      <c r="U1511" s="84" t="s">
        <v>97</v>
      </c>
      <c r="V1511" s="84" t="s">
        <v>97</v>
      </c>
      <c r="W1511" s="85" t="b">
        <v>0</v>
      </c>
      <c r="X1511" s="63"/>
      <c r="Y1511" s="63"/>
      <c r="Z1511" s="63"/>
    </row>
    <row r="1512">
      <c r="A1512" s="75"/>
      <c r="B1512" s="94"/>
      <c r="C1512" s="75"/>
      <c r="D1512" s="76"/>
      <c r="E1512" s="75" t="s">
        <v>97</v>
      </c>
      <c r="F1512" s="75" t="s">
        <v>97</v>
      </c>
      <c r="G1512" s="77"/>
      <c r="H1512" s="77"/>
      <c r="I1512" s="80"/>
      <c r="J1512" s="77" t="s">
        <v>97</v>
      </c>
      <c r="K1512" s="79" t="s">
        <v>97</v>
      </c>
      <c r="L1512" s="79"/>
      <c r="M1512" s="80"/>
      <c r="N1512" s="79" t="s">
        <v>97</v>
      </c>
      <c r="O1512" s="81"/>
      <c r="P1512" s="86"/>
      <c r="Q1512" s="82"/>
      <c r="R1512" s="81" t="s">
        <v>97</v>
      </c>
      <c r="S1512" s="63"/>
      <c r="T1512" s="87"/>
      <c r="U1512" s="84" t="s">
        <v>97</v>
      </c>
      <c r="V1512" s="84" t="s">
        <v>97</v>
      </c>
      <c r="W1512" s="85" t="b">
        <v>0</v>
      </c>
      <c r="X1512" s="63"/>
      <c r="Y1512" s="63"/>
      <c r="Z1512" s="63"/>
    </row>
    <row r="1513">
      <c r="A1513" s="75"/>
      <c r="B1513" s="94"/>
      <c r="C1513" s="75"/>
      <c r="D1513" s="76"/>
      <c r="E1513" s="75" t="s">
        <v>97</v>
      </c>
      <c r="F1513" s="75" t="s">
        <v>97</v>
      </c>
      <c r="G1513" s="77"/>
      <c r="H1513" s="77"/>
      <c r="I1513" s="80"/>
      <c r="J1513" s="77" t="s">
        <v>97</v>
      </c>
      <c r="K1513" s="79" t="s">
        <v>97</v>
      </c>
      <c r="L1513" s="79"/>
      <c r="M1513" s="80"/>
      <c r="N1513" s="79" t="s">
        <v>97</v>
      </c>
      <c r="O1513" s="81"/>
      <c r="P1513" s="86"/>
      <c r="Q1513" s="82"/>
      <c r="R1513" s="81" t="s">
        <v>97</v>
      </c>
      <c r="S1513" s="63"/>
      <c r="T1513" s="87"/>
      <c r="U1513" s="84" t="s">
        <v>97</v>
      </c>
      <c r="V1513" s="84" t="s">
        <v>97</v>
      </c>
      <c r="W1513" s="85" t="b">
        <v>0</v>
      </c>
      <c r="X1513" s="63"/>
      <c r="Y1513" s="63"/>
      <c r="Z1513" s="63"/>
    </row>
    <row r="1514">
      <c r="A1514" s="75"/>
      <c r="B1514" s="94"/>
      <c r="C1514" s="75"/>
      <c r="D1514" s="76"/>
      <c r="E1514" s="75" t="s">
        <v>97</v>
      </c>
      <c r="F1514" s="75" t="s">
        <v>97</v>
      </c>
      <c r="G1514" s="77"/>
      <c r="H1514" s="77"/>
      <c r="I1514" s="80"/>
      <c r="J1514" s="77" t="s">
        <v>97</v>
      </c>
      <c r="K1514" s="79" t="s">
        <v>97</v>
      </c>
      <c r="L1514" s="79"/>
      <c r="M1514" s="80"/>
      <c r="N1514" s="79" t="s">
        <v>97</v>
      </c>
      <c r="O1514" s="81"/>
      <c r="P1514" s="86"/>
      <c r="Q1514" s="82"/>
      <c r="R1514" s="81" t="s">
        <v>97</v>
      </c>
      <c r="S1514" s="63"/>
      <c r="T1514" s="87"/>
      <c r="U1514" s="84" t="s">
        <v>97</v>
      </c>
      <c r="V1514" s="84" t="s">
        <v>97</v>
      </c>
      <c r="W1514" s="85" t="b">
        <v>0</v>
      </c>
      <c r="X1514" s="63"/>
      <c r="Y1514" s="63"/>
      <c r="Z1514" s="63"/>
    </row>
    <row r="1515">
      <c r="A1515" s="75"/>
      <c r="B1515" s="94"/>
      <c r="C1515" s="75"/>
      <c r="D1515" s="76"/>
      <c r="E1515" s="75" t="s">
        <v>97</v>
      </c>
      <c r="F1515" s="75" t="s">
        <v>97</v>
      </c>
      <c r="G1515" s="77"/>
      <c r="H1515" s="77"/>
      <c r="I1515" s="80"/>
      <c r="J1515" s="77" t="s">
        <v>97</v>
      </c>
      <c r="K1515" s="79" t="s">
        <v>97</v>
      </c>
      <c r="L1515" s="79"/>
      <c r="M1515" s="80"/>
      <c r="N1515" s="79" t="s">
        <v>97</v>
      </c>
      <c r="O1515" s="81"/>
      <c r="P1515" s="86"/>
      <c r="Q1515" s="82"/>
      <c r="R1515" s="81" t="s">
        <v>97</v>
      </c>
      <c r="S1515" s="63"/>
      <c r="T1515" s="87"/>
      <c r="U1515" s="84" t="s">
        <v>97</v>
      </c>
      <c r="V1515" s="84" t="s">
        <v>97</v>
      </c>
      <c r="W1515" s="85" t="b">
        <v>0</v>
      </c>
      <c r="X1515" s="63"/>
      <c r="Y1515" s="63"/>
      <c r="Z1515" s="63"/>
    </row>
    <row r="1516">
      <c r="A1516" s="75"/>
      <c r="B1516" s="94"/>
      <c r="C1516" s="75"/>
      <c r="D1516" s="76"/>
      <c r="E1516" s="75" t="s">
        <v>97</v>
      </c>
      <c r="F1516" s="75" t="s">
        <v>97</v>
      </c>
      <c r="G1516" s="77"/>
      <c r="H1516" s="77"/>
      <c r="I1516" s="80"/>
      <c r="J1516" s="77" t="s">
        <v>97</v>
      </c>
      <c r="K1516" s="79" t="s">
        <v>97</v>
      </c>
      <c r="L1516" s="79"/>
      <c r="M1516" s="80"/>
      <c r="N1516" s="79" t="s">
        <v>97</v>
      </c>
      <c r="O1516" s="81"/>
      <c r="P1516" s="86"/>
      <c r="Q1516" s="82"/>
      <c r="R1516" s="81" t="s">
        <v>97</v>
      </c>
      <c r="S1516" s="63"/>
      <c r="T1516" s="87"/>
      <c r="U1516" s="84" t="s">
        <v>97</v>
      </c>
      <c r="V1516" s="84" t="s">
        <v>97</v>
      </c>
      <c r="W1516" s="85" t="b">
        <v>0</v>
      </c>
      <c r="X1516" s="63"/>
      <c r="Y1516" s="63"/>
      <c r="Z1516" s="63"/>
    </row>
    <row r="1517">
      <c r="A1517" s="75"/>
      <c r="B1517" s="94"/>
      <c r="C1517" s="75"/>
      <c r="D1517" s="76"/>
      <c r="E1517" s="75" t="s">
        <v>97</v>
      </c>
      <c r="F1517" s="75" t="s">
        <v>97</v>
      </c>
      <c r="G1517" s="77"/>
      <c r="H1517" s="77"/>
      <c r="I1517" s="80"/>
      <c r="J1517" s="77" t="s">
        <v>97</v>
      </c>
      <c r="K1517" s="79" t="s">
        <v>97</v>
      </c>
      <c r="L1517" s="79"/>
      <c r="M1517" s="80"/>
      <c r="N1517" s="79" t="s">
        <v>97</v>
      </c>
      <c r="O1517" s="81"/>
      <c r="P1517" s="86"/>
      <c r="Q1517" s="82"/>
      <c r="R1517" s="81" t="s">
        <v>97</v>
      </c>
      <c r="S1517" s="63"/>
      <c r="T1517" s="87"/>
      <c r="U1517" s="84" t="s">
        <v>97</v>
      </c>
      <c r="V1517" s="84" t="s">
        <v>97</v>
      </c>
      <c r="W1517" s="85" t="b">
        <v>0</v>
      </c>
      <c r="X1517" s="63"/>
      <c r="Y1517" s="63"/>
      <c r="Z1517" s="63"/>
    </row>
    <row r="1518">
      <c r="A1518" s="75"/>
      <c r="B1518" s="94"/>
      <c r="C1518" s="75"/>
      <c r="D1518" s="76"/>
      <c r="E1518" s="75" t="s">
        <v>97</v>
      </c>
      <c r="F1518" s="75" t="s">
        <v>97</v>
      </c>
      <c r="G1518" s="77"/>
      <c r="H1518" s="77"/>
      <c r="I1518" s="80"/>
      <c r="J1518" s="77" t="s">
        <v>97</v>
      </c>
      <c r="K1518" s="79" t="s">
        <v>97</v>
      </c>
      <c r="L1518" s="79"/>
      <c r="M1518" s="80"/>
      <c r="N1518" s="79" t="s">
        <v>97</v>
      </c>
      <c r="O1518" s="81"/>
      <c r="P1518" s="86"/>
      <c r="Q1518" s="82"/>
      <c r="R1518" s="81" t="s">
        <v>97</v>
      </c>
      <c r="S1518" s="63"/>
      <c r="T1518" s="87"/>
      <c r="U1518" s="84" t="s">
        <v>97</v>
      </c>
      <c r="V1518" s="84" t="s">
        <v>97</v>
      </c>
      <c r="W1518" s="85" t="b">
        <v>0</v>
      </c>
      <c r="X1518" s="63"/>
      <c r="Y1518" s="63"/>
      <c r="Z1518" s="63"/>
    </row>
    <row r="1519">
      <c r="A1519" s="75"/>
      <c r="B1519" s="94"/>
      <c r="C1519" s="75"/>
      <c r="D1519" s="76"/>
      <c r="E1519" s="75" t="s">
        <v>97</v>
      </c>
      <c r="F1519" s="75" t="s">
        <v>97</v>
      </c>
      <c r="G1519" s="77"/>
      <c r="H1519" s="77"/>
      <c r="I1519" s="80"/>
      <c r="J1519" s="77" t="s">
        <v>97</v>
      </c>
      <c r="K1519" s="79" t="s">
        <v>97</v>
      </c>
      <c r="L1519" s="79"/>
      <c r="M1519" s="80"/>
      <c r="N1519" s="79" t="s">
        <v>97</v>
      </c>
      <c r="O1519" s="81"/>
      <c r="P1519" s="86"/>
      <c r="Q1519" s="82"/>
      <c r="R1519" s="81" t="s">
        <v>97</v>
      </c>
      <c r="S1519" s="63"/>
      <c r="T1519" s="87"/>
      <c r="U1519" s="84" t="s">
        <v>97</v>
      </c>
      <c r="V1519" s="84" t="s">
        <v>97</v>
      </c>
      <c r="W1519" s="85" t="b">
        <v>0</v>
      </c>
      <c r="X1519" s="63"/>
      <c r="Y1519" s="63"/>
      <c r="Z1519" s="63"/>
    </row>
    <row r="1520">
      <c r="A1520" s="75"/>
      <c r="B1520" s="94"/>
      <c r="C1520" s="75"/>
      <c r="D1520" s="76"/>
      <c r="E1520" s="75" t="s">
        <v>97</v>
      </c>
      <c r="F1520" s="75" t="s">
        <v>97</v>
      </c>
      <c r="G1520" s="77"/>
      <c r="H1520" s="77"/>
      <c r="I1520" s="80"/>
      <c r="J1520" s="77" t="s">
        <v>97</v>
      </c>
      <c r="K1520" s="79" t="s">
        <v>97</v>
      </c>
      <c r="L1520" s="79"/>
      <c r="M1520" s="80"/>
      <c r="N1520" s="79" t="s">
        <v>97</v>
      </c>
      <c r="O1520" s="81"/>
      <c r="P1520" s="86"/>
      <c r="Q1520" s="82"/>
      <c r="R1520" s="81" t="s">
        <v>97</v>
      </c>
      <c r="S1520" s="63"/>
      <c r="T1520" s="87"/>
      <c r="U1520" s="84" t="s">
        <v>97</v>
      </c>
      <c r="V1520" s="84" t="s">
        <v>97</v>
      </c>
      <c r="W1520" s="85" t="b">
        <v>0</v>
      </c>
      <c r="X1520" s="63"/>
      <c r="Y1520" s="63"/>
      <c r="Z1520" s="63"/>
    </row>
    <row r="1521">
      <c r="A1521" s="75"/>
      <c r="B1521" s="94"/>
      <c r="C1521" s="75"/>
      <c r="D1521" s="76"/>
      <c r="E1521" s="75" t="s">
        <v>97</v>
      </c>
      <c r="F1521" s="75" t="s">
        <v>97</v>
      </c>
      <c r="G1521" s="77"/>
      <c r="H1521" s="77"/>
      <c r="I1521" s="80"/>
      <c r="J1521" s="77" t="s">
        <v>97</v>
      </c>
      <c r="K1521" s="79" t="s">
        <v>97</v>
      </c>
      <c r="L1521" s="79"/>
      <c r="M1521" s="80"/>
      <c r="N1521" s="79" t="s">
        <v>97</v>
      </c>
      <c r="O1521" s="81"/>
      <c r="P1521" s="86"/>
      <c r="Q1521" s="82"/>
      <c r="R1521" s="81" t="s">
        <v>97</v>
      </c>
      <c r="S1521" s="63"/>
      <c r="T1521" s="87"/>
      <c r="U1521" s="84" t="s">
        <v>97</v>
      </c>
      <c r="V1521" s="84" t="s">
        <v>97</v>
      </c>
      <c r="W1521" s="85" t="b">
        <v>0</v>
      </c>
      <c r="X1521" s="63"/>
      <c r="Y1521" s="63"/>
      <c r="Z1521" s="63"/>
    </row>
    <row r="1522">
      <c r="A1522" s="75"/>
      <c r="B1522" s="94"/>
      <c r="C1522" s="75"/>
      <c r="D1522" s="76"/>
      <c r="E1522" s="75" t="s">
        <v>97</v>
      </c>
      <c r="F1522" s="75" t="s">
        <v>97</v>
      </c>
      <c r="G1522" s="77"/>
      <c r="H1522" s="77"/>
      <c r="I1522" s="80"/>
      <c r="J1522" s="77" t="s">
        <v>97</v>
      </c>
      <c r="K1522" s="79" t="s">
        <v>97</v>
      </c>
      <c r="L1522" s="79"/>
      <c r="M1522" s="80"/>
      <c r="N1522" s="79" t="s">
        <v>97</v>
      </c>
      <c r="O1522" s="81"/>
      <c r="P1522" s="86"/>
      <c r="Q1522" s="82"/>
      <c r="R1522" s="81" t="s">
        <v>97</v>
      </c>
      <c r="S1522" s="63"/>
      <c r="T1522" s="87"/>
      <c r="U1522" s="84" t="s">
        <v>97</v>
      </c>
      <c r="V1522" s="84" t="s">
        <v>97</v>
      </c>
      <c r="W1522" s="85" t="b">
        <v>0</v>
      </c>
      <c r="X1522" s="63"/>
      <c r="Y1522" s="63"/>
      <c r="Z1522" s="63"/>
    </row>
    <row r="1523">
      <c r="A1523" s="75"/>
      <c r="B1523" s="94"/>
      <c r="C1523" s="75"/>
      <c r="D1523" s="76"/>
      <c r="E1523" s="75" t="s">
        <v>97</v>
      </c>
      <c r="F1523" s="75" t="s">
        <v>97</v>
      </c>
      <c r="G1523" s="77"/>
      <c r="H1523" s="77"/>
      <c r="I1523" s="80"/>
      <c r="J1523" s="77" t="s">
        <v>97</v>
      </c>
      <c r="K1523" s="79" t="s">
        <v>97</v>
      </c>
      <c r="L1523" s="79"/>
      <c r="M1523" s="80"/>
      <c r="N1523" s="79" t="s">
        <v>97</v>
      </c>
      <c r="O1523" s="81"/>
      <c r="P1523" s="86"/>
      <c r="Q1523" s="82"/>
      <c r="R1523" s="81" t="s">
        <v>97</v>
      </c>
      <c r="S1523" s="63"/>
      <c r="T1523" s="87"/>
      <c r="U1523" s="84" t="s">
        <v>97</v>
      </c>
      <c r="V1523" s="84" t="s">
        <v>97</v>
      </c>
      <c r="W1523" s="85" t="b">
        <v>0</v>
      </c>
      <c r="X1523" s="63"/>
      <c r="Y1523" s="63"/>
      <c r="Z1523" s="63"/>
    </row>
    <row r="1524">
      <c r="A1524" s="75"/>
      <c r="B1524" s="94"/>
      <c r="C1524" s="75"/>
      <c r="D1524" s="76"/>
      <c r="E1524" s="75" t="s">
        <v>97</v>
      </c>
      <c r="F1524" s="75" t="s">
        <v>97</v>
      </c>
      <c r="G1524" s="77"/>
      <c r="H1524" s="77"/>
      <c r="I1524" s="80"/>
      <c r="J1524" s="77" t="s">
        <v>97</v>
      </c>
      <c r="K1524" s="79" t="s">
        <v>97</v>
      </c>
      <c r="L1524" s="79"/>
      <c r="M1524" s="80"/>
      <c r="N1524" s="79" t="s">
        <v>97</v>
      </c>
      <c r="O1524" s="81"/>
      <c r="P1524" s="86"/>
      <c r="Q1524" s="82"/>
      <c r="R1524" s="81" t="s">
        <v>97</v>
      </c>
      <c r="S1524" s="63"/>
      <c r="T1524" s="87"/>
      <c r="U1524" s="84" t="s">
        <v>97</v>
      </c>
      <c r="V1524" s="84" t="s">
        <v>97</v>
      </c>
      <c r="W1524" s="85" t="b">
        <v>0</v>
      </c>
      <c r="X1524" s="63"/>
      <c r="Y1524" s="63"/>
      <c r="Z1524" s="63"/>
    </row>
    <row r="1525">
      <c r="A1525" s="75"/>
      <c r="B1525" s="94"/>
      <c r="C1525" s="75"/>
      <c r="D1525" s="76"/>
      <c r="E1525" s="75" t="s">
        <v>97</v>
      </c>
      <c r="F1525" s="75" t="s">
        <v>97</v>
      </c>
      <c r="G1525" s="77"/>
      <c r="H1525" s="77"/>
      <c r="I1525" s="80"/>
      <c r="J1525" s="77" t="s">
        <v>97</v>
      </c>
      <c r="K1525" s="79" t="s">
        <v>97</v>
      </c>
      <c r="L1525" s="79"/>
      <c r="M1525" s="80"/>
      <c r="N1525" s="79" t="s">
        <v>97</v>
      </c>
      <c r="O1525" s="81"/>
      <c r="P1525" s="86"/>
      <c r="Q1525" s="82"/>
      <c r="R1525" s="81" t="s">
        <v>97</v>
      </c>
      <c r="S1525" s="63"/>
      <c r="T1525" s="87"/>
      <c r="U1525" s="84" t="s">
        <v>97</v>
      </c>
      <c r="V1525" s="84" t="s">
        <v>97</v>
      </c>
      <c r="W1525" s="85" t="b">
        <v>0</v>
      </c>
      <c r="X1525" s="63"/>
      <c r="Y1525" s="63"/>
      <c r="Z1525" s="63"/>
    </row>
    <row r="1526">
      <c r="A1526" s="75"/>
      <c r="B1526" s="94"/>
      <c r="C1526" s="75"/>
      <c r="D1526" s="76"/>
      <c r="E1526" s="75" t="s">
        <v>97</v>
      </c>
      <c r="F1526" s="75" t="s">
        <v>97</v>
      </c>
      <c r="G1526" s="77"/>
      <c r="H1526" s="77"/>
      <c r="I1526" s="80"/>
      <c r="J1526" s="77" t="s">
        <v>97</v>
      </c>
      <c r="K1526" s="79" t="s">
        <v>97</v>
      </c>
      <c r="L1526" s="79"/>
      <c r="M1526" s="80"/>
      <c r="N1526" s="79" t="s">
        <v>97</v>
      </c>
      <c r="O1526" s="81"/>
      <c r="P1526" s="86"/>
      <c r="Q1526" s="82"/>
      <c r="R1526" s="81" t="s">
        <v>97</v>
      </c>
      <c r="S1526" s="63"/>
      <c r="T1526" s="87"/>
      <c r="U1526" s="84" t="s">
        <v>97</v>
      </c>
      <c r="V1526" s="84" t="s">
        <v>97</v>
      </c>
      <c r="W1526" s="85" t="b">
        <v>0</v>
      </c>
      <c r="X1526" s="63"/>
      <c r="Y1526" s="63"/>
      <c r="Z1526" s="63"/>
    </row>
    <row r="1527">
      <c r="A1527" s="75"/>
      <c r="B1527" s="94"/>
      <c r="C1527" s="75"/>
      <c r="D1527" s="76"/>
      <c r="E1527" s="75" t="s">
        <v>97</v>
      </c>
      <c r="F1527" s="75" t="s">
        <v>97</v>
      </c>
      <c r="G1527" s="77"/>
      <c r="H1527" s="77"/>
      <c r="I1527" s="80"/>
      <c r="J1527" s="77" t="s">
        <v>97</v>
      </c>
      <c r="K1527" s="79" t="s">
        <v>97</v>
      </c>
      <c r="L1527" s="79"/>
      <c r="M1527" s="80"/>
      <c r="N1527" s="79" t="s">
        <v>97</v>
      </c>
      <c r="O1527" s="81"/>
      <c r="P1527" s="86"/>
      <c r="Q1527" s="82"/>
      <c r="R1527" s="81" t="s">
        <v>97</v>
      </c>
      <c r="S1527" s="63"/>
      <c r="T1527" s="87"/>
      <c r="U1527" s="84" t="s">
        <v>97</v>
      </c>
      <c r="V1527" s="84" t="s">
        <v>97</v>
      </c>
      <c r="W1527" s="85" t="b">
        <v>0</v>
      </c>
      <c r="X1527" s="63"/>
      <c r="Y1527" s="63"/>
      <c r="Z1527" s="63"/>
    </row>
    <row r="1528">
      <c r="A1528" s="75"/>
      <c r="B1528" s="94"/>
      <c r="C1528" s="75"/>
      <c r="D1528" s="76"/>
      <c r="E1528" s="75" t="s">
        <v>97</v>
      </c>
      <c r="F1528" s="75" t="s">
        <v>97</v>
      </c>
      <c r="G1528" s="77"/>
      <c r="H1528" s="77"/>
      <c r="I1528" s="80"/>
      <c r="J1528" s="77" t="s">
        <v>97</v>
      </c>
      <c r="K1528" s="79" t="s">
        <v>97</v>
      </c>
      <c r="L1528" s="79"/>
      <c r="M1528" s="80"/>
      <c r="N1528" s="79" t="s">
        <v>97</v>
      </c>
      <c r="O1528" s="81"/>
      <c r="P1528" s="86"/>
      <c r="Q1528" s="82"/>
      <c r="R1528" s="81" t="s">
        <v>97</v>
      </c>
      <c r="S1528" s="63"/>
      <c r="T1528" s="87"/>
      <c r="U1528" s="84" t="s">
        <v>97</v>
      </c>
      <c r="V1528" s="84" t="s">
        <v>97</v>
      </c>
      <c r="W1528" s="85" t="b">
        <v>0</v>
      </c>
      <c r="X1528" s="63"/>
      <c r="Y1528" s="63"/>
      <c r="Z1528" s="63"/>
    </row>
    <row r="1529">
      <c r="A1529" s="75"/>
      <c r="B1529" s="94"/>
      <c r="C1529" s="75"/>
      <c r="D1529" s="76"/>
      <c r="E1529" s="75" t="s">
        <v>97</v>
      </c>
      <c r="F1529" s="75" t="s">
        <v>97</v>
      </c>
      <c r="G1529" s="77"/>
      <c r="H1529" s="77"/>
      <c r="I1529" s="80"/>
      <c r="J1529" s="77" t="s">
        <v>97</v>
      </c>
      <c r="K1529" s="79" t="s">
        <v>97</v>
      </c>
      <c r="L1529" s="79"/>
      <c r="M1529" s="80"/>
      <c r="N1529" s="79" t="s">
        <v>97</v>
      </c>
      <c r="O1529" s="81"/>
      <c r="P1529" s="86"/>
      <c r="Q1529" s="82"/>
      <c r="R1529" s="81" t="s">
        <v>97</v>
      </c>
      <c r="S1529" s="63"/>
      <c r="T1529" s="87"/>
      <c r="U1529" s="84" t="s">
        <v>97</v>
      </c>
      <c r="V1529" s="84" t="s">
        <v>97</v>
      </c>
      <c r="W1529" s="85" t="b">
        <v>0</v>
      </c>
      <c r="X1529" s="63"/>
      <c r="Y1529" s="63"/>
      <c r="Z1529" s="63"/>
    </row>
    <row r="1530">
      <c r="A1530" s="75"/>
      <c r="B1530" s="94"/>
      <c r="C1530" s="75"/>
      <c r="D1530" s="76"/>
      <c r="E1530" s="75" t="s">
        <v>97</v>
      </c>
      <c r="F1530" s="75" t="s">
        <v>97</v>
      </c>
      <c r="G1530" s="77"/>
      <c r="H1530" s="77"/>
      <c r="I1530" s="80"/>
      <c r="J1530" s="77" t="s">
        <v>97</v>
      </c>
      <c r="K1530" s="79" t="s">
        <v>97</v>
      </c>
      <c r="L1530" s="79"/>
      <c r="M1530" s="80"/>
      <c r="N1530" s="79" t="s">
        <v>97</v>
      </c>
      <c r="O1530" s="81"/>
      <c r="P1530" s="86"/>
      <c r="Q1530" s="82"/>
      <c r="R1530" s="81" t="s">
        <v>97</v>
      </c>
      <c r="S1530" s="63"/>
      <c r="T1530" s="87"/>
      <c r="U1530" s="84" t="s">
        <v>97</v>
      </c>
      <c r="V1530" s="84" t="s">
        <v>97</v>
      </c>
      <c r="W1530" s="85" t="b">
        <v>0</v>
      </c>
      <c r="X1530" s="63"/>
      <c r="Y1530" s="63"/>
      <c r="Z1530" s="63"/>
    </row>
    <row r="1531">
      <c r="A1531" s="75"/>
      <c r="B1531" s="94"/>
      <c r="C1531" s="75"/>
      <c r="D1531" s="76"/>
      <c r="E1531" s="75" t="s">
        <v>97</v>
      </c>
      <c r="F1531" s="75" t="s">
        <v>97</v>
      </c>
      <c r="G1531" s="77"/>
      <c r="H1531" s="77"/>
      <c r="I1531" s="80"/>
      <c r="J1531" s="77" t="s">
        <v>97</v>
      </c>
      <c r="K1531" s="79" t="s">
        <v>97</v>
      </c>
      <c r="L1531" s="79"/>
      <c r="M1531" s="80"/>
      <c r="N1531" s="79" t="s">
        <v>97</v>
      </c>
      <c r="O1531" s="81"/>
      <c r="P1531" s="86"/>
      <c r="Q1531" s="82"/>
      <c r="R1531" s="81" t="s">
        <v>97</v>
      </c>
      <c r="S1531" s="63"/>
      <c r="T1531" s="87"/>
      <c r="U1531" s="84" t="s">
        <v>97</v>
      </c>
      <c r="V1531" s="84" t="s">
        <v>97</v>
      </c>
      <c r="W1531" s="85" t="b">
        <v>0</v>
      </c>
      <c r="X1531" s="63"/>
      <c r="Y1531" s="63"/>
      <c r="Z1531" s="63"/>
    </row>
    <row r="1532">
      <c r="A1532" s="75"/>
      <c r="B1532" s="94"/>
      <c r="C1532" s="75"/>
      <c r="D1532" s="76"/>
      <c r="E1532" s="75" t="s">
        <v>97</v>
      </c>
      <c r="F1532" s="75" t="s">
        <v>97</v>
      </c>
      <c r="G1532" s="77"/>
      <c r="H1532" s="77"/>
      <c r="I1532" s="80"/>
      <c r="J1532" s="77" t="s">
        <v>97</v>
      </c>
      <c r="K1532" s="79" t="s">
        <v>97</v>
      </c>
      <c r="L1532" s="79"/>
      <c r="M1532" s="80"/>
      <c r="N1532" s="79" t="s">
        <v>97</v>
      </c>
      <c r="O1532" s="81"/>
      <c r="P1532" s="86"/>
      <c r="Q1532" s="82"/>
      <c r="R1532" s="81" t="s">
        <v>97</v>
      </c>
      <c r="S1532" s="63"/>
      <c r="T1532" s="87"/>
      <c r="U1532" s="84" t="s">
        <v>97</v>
      </c>
      <c r="V1532" s="84" t="s">
        <v>97</v>
      </c>
      <c r="W1532" s="85" t="b">
        <v>0</v>
      </c>
      <c r="X1532" s="63"/>
      <c r="Y1532" s="63"/>
      <c r="Z1532" s="63"/>
    </row>
    <row r="1533">
      <c r="A1533" s="75"/>
      <c r="B1533" s="94"/>
      <c r="C1533" s="75"/>
      <c r="D1533" s="76"/>
      <c r="E1533" s="75" t="s">
        <v>97</v>
      </c>
      <c r="F1533" s="75" t="s">
        <v>97</v>
      </c>
      <c r="G1533" s="77"/>
      <c r="H1533" s="77"/>
      <c r="I1533" s="80"/>
      <c r="J1533" s="77" t="s">
        <v>97</v>
      </c>
      <c r="K1533" s="79" t="s">
        <v>97</v>
      </c>
      <c r="L1533" s="79"/>
      <c r="M1533" s="80"/>
      <c r="N1533" s="79" t="s">
        <v>97</v>
      </c>
      <c r="O1533" s="81"/>
      <c r="P1533" s="86"/>
      <c r="Q1533" s="82"/>
      <c r="R1533" s="81" t="s">
        <v>97</v>
      </c>
      <c r="S1533" s="63"/>
      <c r="T1533" s="87"/>
      <c r="U1533" s="84" t="s">
        <v>97</v>
      </c>
      <c r="V1533" s="84" t="s">
        <v>97</v>
      </c>
      <c r="W1533" s="85" t="b">
        <v>0</v>
      </c>
      <c r="X1533" s="63"/>
      <c r="Y1533" s="63"/>
      <c r="Z1533" s="63"/>
    </row>
    <row r="1534">
      <c r="A1534" s="75"/>
      <c r="B1534" s="94"/>
      <c r="C1534" s="75"/>
      <c r="D1534" s="76"/>
      <c r="E1534" s="75" t="s">
        <v>97</v>
      </c>
      <c r="F1534" s="75" t="s">
        <v>97</v>
      </c>
      <c r="G1534" s="77"/>
      <c r="H1534" s="77"/>
      <c r="I1534" s="80"/>
      <c r="J1534" s="77" t="s">
        <v>97</v>
      </c>
      <c r="K1534" s="79" t="s">
        <v>97</v>
      </c>
      <c r="L1534" s="79"/>
      <c r="M1534" s="80"/>
      <c r="N1534" s="79" t="s">
        <v>97</v>
      </c>
      <c r="O1534" s="81"/>
      <c r="P1534" s="86"/>
      <c r="Q1534" s="82"/>
      <c r="R1534" s="81" t="s">
        <v>97</v>
      </c>
      <c r="S1534" s="63"/>
      <c r="T1534" s="87"/>
      <c r="U1534" s="84" t="s">
        <v>97</v>
      </c>
      <c r="V1534" s="84" t="s">
        <v>97</v>
      </c>
      <c r="W1534" s="85" t="b">
        <v>0</v>
      </c>
      <c r="X1534" s="63"/>
      <c r="Y1534" s="63"/>
      <c r="Z1534" s="63"/>
    </row>
    <row r="1535">
      <c r="A1535" s="75"/>
      <c r="B1535" s="94"/>
      <c r="C1535" s="75"/>
      <c r="D1535" s="76"/>
      <c r="E1535" s="75" t="s">
        <v>97</v>
      </c>
      <c r="F1535" s="75" t="s">
        <v>97</v>
      </c>
      <c r="G1535" s="77"/>
      <c r="H1535" s="77"/>
      <c r="I1535" s="80"/>
      <c r="J1535" s="77" t="s">
        <v>97</v>
      </c>
      <c r="K1535" s="79" t="s">
        <v>97</v>
      </c>
      <c r="L1535" s="79"/>
      <c r="M1535" s="80"/>
      <c r="N1535" s="79" t="s">
        <v>97</v>
      </c>
      <c r="O1535" s="81"/>
      <c r="P1535" s="86"/>
      <c r="Q1535" s="82"/>
      <c r="R1535" s="81" t="s">
        <v>97</v>
      </c>
      <c r="S1535" s="63"/>
      <c r="T1535" s="87"/>
      <c r="U1535" s="84" t="s">
        <v>97</v>
      </c>
      <c r="V1535" s="84" t="s">
        <v>97</v>
      </c>
      <c r="W1535" s="85" t="b">
        <v>0</v>
      </c>
      <c r="X1535" s="63"/>
      <c r="Y1535" s="63"/>
      <c r="Z1535" s="63"/>
    </row>
    <row r="1536">
      <c r="A1536" s="75"/>
      <c r="B1536" s="94"/>
      <c r="C1536" s="75"/>
      <c r="D1536" s="76"/>
      <c r="E1536" s="75" t="s">
        <v>97</v>
      </c>
      <c r="F1536" s="75" t="s">
        <v>97</v>
      </c>
      <c r="G1536" s="77"/>
      <c r="H1536" s="77"/>
      <c r="I1536" s="80"/>
      <c r="J1536" s="77" t="s">
        <v>97</v>
      </c>
      <c r="K1536" s="79" t="s">
        <v>97</v>
      </c>
      <c r="L1536" s="79"/>
      <c r="M1536" s="80"/>
      <c r="N1536" s="79" t="s">
        <v>97</v>
      </c>
      <c r="O1536" s="81"/>
      <c r="P1536" s="86"/>
      <c r="Q1536" s="82"/>
      <c r="R1536" s="81" t="s">
        <v>97</v>
      </c>
      <c r="S1536" s="63"/>
      <c r="T1536" s="87"/>
      <c r="U1536" s="84" t="s">
        <v>97</v>
      </c>
      <c r="V1536" s="84" t="s">
        <v>97</v>
      </c>
      <c r="W1536" s="85" t="b">
        <v>0</v>
      </c>
      <c r="X1536" s="63"/>
      <c r="Y1536" s="63"/>
      <c r="Z1536" s="63"/>
    </row>
    <row r="1537">
      <c r="A1537" s="75"/>
      <c r="B1537" s="94"/>
      <c r="C1537" s="75"/>
      <c r="D1537" s="76"/>
      <c r="E1537" s="75" t="s">
        <v>97</v>
      </c>
      <c r="F1537" s="75" t="s">
        <v>97</v>
      </c>
      <c r="G1537" s="77"/>
      <c r="H1537" s="77"/>
      <c r="I1537" s="80"/>
      <c r="J1537" s="77" t="s">
        <v>97</v>
      </c>
      <c r="K1537" s="79" t="s">
        <v>97</v>
      </c>
      <c r="L1537" s="79"/>
      <c r="M1537" s="80"/>
      <c r="N1537" s="79" t="s">
        <v>97</v>
      </c>
      <c r="O1537" s="81"/>
      <c r="P1537" s="86"/>
      <c r="Q1537" s="82"/>
      <c r="R1537" s="81" t="s">
        <v>97</v>
      </c>
      <c r="S1537" s="63"/>
      <c r="T1537" s="87"/>
      <c r="U1537" s="84" t="s">
        <v>97</v>
      </c>
      <c r="V1537" s="84" t="s">
        <v>97</v>
      </c>
      <c r="W1537" s="85" t="b">
        <v>0</v>
      </c>
      <c r="X1537" s="63"/>
      <c r="Y1537" s="63"/>
      <c r="Z1537" s="63"/>
    </row>
    <row r="1538">
      <c r="A1538" s="75"/>
      <c r="B1538" s="94"/>
      <c r="C1538" s="75"/>
      <c r="D1538" s="76"/>
      <c r="E1538" s="75" t="s">
        <v>97</v>
      </c>
      <c r="F1538" s="75" t="s">
        <v>97</v>
      </c>
      <c r="G1538" s="77"/>
      <c r="H1538" s="77"/>
      <c r="I1538" s="80"/>
      <c r="J1538" s="77" t="s">
        <v>97</v>
      </c>
      <c r="K1538" s="79" t="s">
        <v>97</v>
      </c>
      <c r="L1538" s="79"/>
      <c r="M1538" s="80"/>
      <c r="N1538" s="79" t="s">
        <v>97</v>
      </c>
      <c r="O1538" s="81"/>
      <c r="P1538" s="86"/>
      <c r="Q1538" s="82"/>
      <c r="R1538" s="81" t="s">
        <v>97</v>
      </c>
      <c r="S1538" s="63"/>
      <c r="T1538" s="87"/>
      <c r="U1538" s="84" t="s">
        <v>97</v>
      </c>
      <c r="V1538" s="84" t="s">
        <v>97</v>
      </c>
      <c r="W1538" s="85" t="b">
        <v>0</v>
      </c>
      <c r="X1538" s="63"/>
      <c r="Y1538" s="63"/>
      <c r="Z1538" s="63"/>
    </row>
    <row r="1539">
      <c r="A1539" s="75"/>
      <c r="B1539" s="94"/>
      <c r="C1539" s="75"/>
      <c r="D1539" s="76"/>
      <c r="E1539" s="75" t="s">
        <v>97</v>
      </c>
      <c r="F1539" s="75" t="s">
        <v>97</v>
      </c>
      <c r="G1539" s="77"/>
      <c r="H1539" s="77"/>
      <c r="I1539" s="80"/>
      <c r="J1539" s="77" t="s">
        <v>97</v>
      </c>
      <c r="K1539" s="79" t="s">
        <v>97</v>
      </c>
      <c r="L1539" s="79"/>
      <c r="M1539" s="80"/>
      <c r="N1539" s="79" t="s">
        <v>97</v>
      </c>
      <c r="O1539" s="81"/>
      <c r="P1539" s="86"/>
      <c r="Q1539" s="82"/>
      <c r="R1539" s="81" t="s">
        <v>97</v>
      </c>
      <c r="S1539" s="63"/>
      <c r="T1539" s="87"/>
      <c r="U1539" s="84" t="s">
        <v>97</v>
      </c>
      <c r="V1539" s="84" t="s">
        <v>97</v>
      </c>
      <c r="W1539" s="85" t="b">
        <v>0</v>
      </c>
      <c r="X1539" s="63"/>
      <c r="Y1539" s="63"/>
      <c r="Z1539" s="63"/>
    </row>
    <row r="1540">
      <c r="A1540" s="75"/>
      <c r="B1540" s="94"/>
      <c r="C1540" s="75"/>
      <c r="D1540" s="76"/>
      <c r="E1540" s="75" t="s">
        <v>97</v>
      </c>
      <c r="F1540" s="75" t="s">
        <v>97</v>
      </c>
      <c r="G1540" s="77"/>
      <c r="H1540" s="77"/>
      <c r="I1540" s="80"/>
      <c r="J1540" s="77" t="s">
        <v>97</v>
      </c>
      <c r="K1540" s="79" t="s">
        <v>97</v>
      </c>
      <c r="L1540" s="79"/>
      <c r="M1540" s="80"/>
      <c r="N1540" s="79" t="s">
        <v>97</v>
      </c>
      <c r="O1540" s="81"/>
      <c r="P1540" s="86"/>
      <c r="Q1540" s="82"/>
      <c r="R1540" s="81" t="s">
        <v>97</v>
      </c>
      <c r="S1540" s="63"/>
      <c r="T1540" s="87"/>
      <c r="U1540" s="84" t="s">
        <v>97</v>
      </c>
      <c r="V1540" s="84" t="s">
        <v>97</v>
      </c>
      <c r="W1540" s="85" t="b">
        <v>0</v>
      </c>
      <c r="X1540" s="63"/>
      <c r="Y1540" s="63"/>
      <c r="Z1540" s="63"/>
    </row>
    <row r="1541">
      <c r="A1541" s="75"/>
      <c r="B1541" s="94"/>
      <c r="C1541" s="75"/>
      <c r="D1541" s="76"/>
      <c r="E1541" s="75" t="s">
        <v>97</v>
      </c>
      <c r="F1541" s="75" t="s">
        <v>97</v>
      </c>
      <c r="G1541" s="77"/>
      <c r="H1541" s="77"/>
      <c r="I1541" s="80"/>
      <c r="J1541" s="77" t="s">
        <v>97</v>
      </c>
      <c r="K1541" s="79" t="s">
        <v>97</v>
      </c>
      <c r="L1541" s="79"/>
      <c r="M1541" s="80"/>
      <c r="N1541" s="79" t="s">
        <v>97</v>
      </c>
      <c r="O1541" s="81"/>
      <c r="P1541" s="86"/>
      <c r="Q1541" s="82"/>
      <c r="R1541" s="81" t="s">
        <v>97</v>
      </c>
      <c r="S1541" s="63"/>
      <c r="T1541" s="87"/>
      <c r="U1541" s="84" t="s">
        <v>97</v>
      </c>
      <c r="V1541" s="84" t="s">
        <v>97</v>
      </c>
      <c r="W1541" s="85" t="b">
        <v>0</v>
      </c>
      <c r="X1541" s="63"/>
      <c r="Y1541" s="63"/>
      <c r="Z1541" s="63"/>
    </row>
    <row r="1542">
      <c r="A1542" s="75"/>
      <c r="B1542" s="94"/>
      <c r="C1542" s="75"/>
      <c r="D1542" s="76"/>
      <c r="E1542" s="75" t="s">
        <v>97</v>
      </c>
      <c r="F1542" s="75" t="s">
        <v>97</v>
      </c>
      <c r="G1542" s="77"/>
      <c r="H1542" s="77"/>
      <c r="I1542" s="80"/>
      <c r="J1542" s="77" t="s">
        <v>97</v>
      </c>
      <c r="K1542" s="79" t="s">
        <v>97</v>
      </c>
      <c r="L1542" s="79"/>
      <c r="M1542" s="80"/>
      <c r="N1542" s="79" t="s">
        <v>97</v>
      </c>
      <c r="O1542" s="81"/>
      <c r="P1542" s="86"/>
      <c r="Q1542" s="82"/>
      <c r="R1542" s="81" t="s">
        <v>97</v>
      </c>
      <c r="S1542" s="63"/>
      <c r="T1542" s="87"/>
      <c r="U1542" s="84" t="s">
        <v>97</v>
      </c>
      <c r="V1542" s="84" t="s">
        <v>97</v>
      </c>
      <c r="W1542" s="85" t="b">
        <v>0</v>
      </c>
      <c r="X1542" s="63"/>
      <c r="Y1542" s="63"/>
      <c r="Z1542" s="63"/>
    </row>
    <row r="1543">
      <c r="A1543" s="75"/>
      <c r="B1543" s="94"/>
      <c r="C1543" s="75"/>
      <c r="D1543" s="76"/>
      <c r="E1543" s="75" t="s">
        <v>97</v>
      </c>
      <c r="F1543" s="75" t="s">
        <v>97</v>
      </c>
      <c r="G1543" s="77"/>
      <c r="H1543" s="77"/>
      <c r="I1543" s="80"/>
      <c r="J1543" s="77" t="s">
        <v>97</v>
      </c>
      <c r="K1543" s="79" t="s">
        <v>97</v>
      </c>
      <c r="L1543" s="79"/>
      <c r="M1543" s="80"/>
      <c r="N1543" s="79" t="s">
        <v>97</v>
      </c>
      <c r="O1543" s="81"/>
      <c r="P1543" s="86"/>
      <c r="Q1543" s="82"/>
      <c r="R1543" s="81" t="s">
        <v>97</v>
      </c>
      <c r="S1543" s="63"/>
      <c r="T1543" s="87"/>
      <c r="U1543" s="84" t="s">
        <v>97</v>
      </c>
      <c r="V1543" s="84" t="s">
        <v>97</v>
      </c>
      <c r="W1543" s="85" t="b">
        <v>0</v>
      </c>
      <c r="X1543" s="63"/>
      <c r="Y1543" s="63"/>
      <c r="Z1543" s="63"/>
    </row>
    <row r="1544">
      <c r="A1544" s="75"/>
      <c r="B1544" s="94"/>
      <c r="C1544" s="75"/>
      <c r="D1544" s="76"/>
      <c r="E1544" s="75" t="s">
        <v>97</v>
      </c>
      <c r="F1544" s="75" t="s">
        <v>97</v>
      </c>
      <c r="G1544" s="77"/>
      <c r="H1544" s="77"/>
      <c r="I1544" s="80"/>
      <c r="J1544" s="77" t="s">
        <v>97</v>
      </c>
      <c r="K1544" s="79" t="s">
        <v>97</v>
      </c>
      <c r="L1544" s="79"/>
      <c r="M1544" s="80"/>
      <c r="N1544" s="79" t="s">
        <v>97</v>
      </c>
      <c r="O1544" s="81"/>
      <c r="P1544" s="86"/>
      <c r="Q1544" s="82"/>
      <c r="R1544" s="81" t="s">
        <v>97</v>
      </c>
      <c r="S1544" s="63"/>
      <c r="T1544" s="87"/>
      <c r="U1544" s="84" t="s">
        <v>97</v>
      </c>
      <c r="V1544" s="84" t="s">
        <v>97</v>
      </c>
      <c r="W1544" s="85" t="b">
        <v>0</v>
      </c>
      <c r="X1544" s="63"/>
      <c r="Y1544" s="63"/>
      <c r="Z1544" s="63"/>
    </row>
    <row r="1545">
      <c r="A1545" s="75"/>
      <c r="B1545" s="94"/>
      <c r="C1545" s="75"/>
      <c r="D1545" s="76"/>
      <c r="E1545" s="75" t="s">
        <v>97</v>
      </c>
      <c r="F1545" s="75" t="s">
        <v>97</v>
      </c>
      <c r="G1545" s="77"/>
      <c r="H1545" s="77"/>
      <c r="I1545" s="80"/>
      <c r="J1545" s="77" t="s">
        <v>97</v>
      </c>
      <c r="K1545" s="79" t="s">
        <v>97</v>
      </c>
      <c r="L1545" s="79"/>
      <c r="M1545" s="80"/>
      <c r="N1545" s="79" t="s">
        <v>97</v>
      </c>
      <c r="O1545" s="81"/>
      <c r="P1545" s="86"/>
      <c r="Q1545" s="82"/>
      <c r="R1545" s="81" t="s">
        <v>97</v>
      </c>
      <c r="S1545" s="63"/>
      <c r="T1545" s="87"/>
      <c r="U1545" s="84" t="s">
        <v>97</v>
      </c>
      <c r="V1545" s="84" t="s">
        <v>97</v>
      </c>
      <c r="W1545" s="85" t="b">
        <v>0</v>
      </c>
      <c r="X1545" s="63"/>
      <c r="Y1545" s="63"/>
      <c r="Z1545" s="63"/>
    </row>
    <row r="1546">
      <c r="A1546" s="75"/>
      <c r="B1546" s="94"/>
      <c r="C1546" s="75"/>
      <c r="D1546" s="76"/>
      <c r="E1546" s="75" t="s">
        <v>97</v>
      </c>
      <c r="F1546" s="75" t="s">
        <v>97</v>
      </c>
      <c r="G1546" s="77"/>
      <c r="H1546" s="77"/>
      <c r="I1546" s="80"/>
      <c r="J1546" s="77" t="s">
        <v>97</v>
      </c>
      <c r="K1546" s="79" t="s">
        <v>97</v>
      </c>
      <c r="L1546" s="79"/>
      <c r="M1546" s="80"/>
      <c r="N1546" s="79" t="s">
        <v>97</v>
      </c>
      <c r="O1546" s="81"/>
      <c r="P1546" s="86"/>
      <c r="Q1546" s="82"/>
      <c r="R1546" s="81" t="s">
        <v>97</v>
      </c>
      <c r="S1546" s="63"/>
      <c r="T1546" s="87"/>
      <c r="U1546" s="84" t="s">
        <v>97</v>
      </c>
      <c r="V1546" s="84" t="s">
        <v>97</v>
      </c>
      <c r="W1546" s="85" t="b">
        <v>0</v>
      </c>
      <c r="X1546" s="63"/>
      <c r="Y1546" s="63"/>
      <c r="Z1546" s="63"/>
    </row>
    <row r="1547">
      <c r="A1547" s="75"/>
      <c r="B1547" s="94"/>
      <c r="C1547" s="75"/>
      <c r="D1547" s="76"/>
      <c r="E1547" s="75" t="s">
        <v>97</v>
      </c>
      <c r="F1547" s="75" t="s">
        <v>97</v>
      </c>
      <c r="G1547" s="77"/>
      <c r="H1547" s="77"/>
      <c r="I1547" s="80"/>
      <c r="J1547" s="77" t="s">
        <v>97</v>
      </c>
      <c r="K1547" s="79" t="s">
        <v>97</v>
      </c>
      <c r="L1547" s="79"/>
      <c r="M1547" s="80"/>
      <c r="N1547" s="79" t="s">
        <v>97</v>
      </c>
      <c r="O1547" s="81"/>
      <c r="P1547" s="86"/>
      <c r="Q1547" s="82"/>
      <c r="R1547" s="81" t="s">
        <v>97</v>
      </c>
      <c r="S1547" s="63"/>
      <c r="T1547" s="87"/>
      <c r="U1547" s="84" t="s">
        <v>97</v>
      </c>
      <c r="V1547" s="84" t="s">
        <v>97</v>
      </c>
      <c r="W1547" s="85" t="b">
        <v>0</v>
      </c>
      <c r="X1547" s="63"/>
      <c r="Y1547" s="63"/>
      <c r="Z1547" s="63"/>
    </row>
    <row r="1548">
      <c r="A1548" s="75"/>
      <c r="B1548" s="94"/>
      <c r="C1548" s="75"/>
      <c r="D1548" s="76"/>
      <c r="E1548" s="75" t="s">
        <v>97</v>
      </c>
      <c r="F1548" s="75" t="s">
        <v>97</v>
      </c>
      <c r="G1548" s="77"/>
      <c r="H1548" s="77"/>
      <c r="I1548" s="80"/>
      <c r="J1548" s="77" t="s">
        <v>97</v>
      </c>
      <c r="K1548" s="79" t="s">
        <v>97</v>
      </c>
      <c r="L1548" s="79"/>
      <c r="M1548" s="80"/>
      <c r="N1548" s="79" t="s">
        <v>97</v>
      </c>
      <c r="O1548" s="81"/>
      <c r="P1548" s="86"/>
      <c r="Q1548" s="82"/>
      <c r="R1548" s="81" t="s">
        <v>97</v>
      </c>
      <c r="S1548" s="63"/>
      <c r="T1548" s="87"/>
      <c r="U1548" s="84" t="s">
        <v>97</v>
      </c>
      <c r="V1548" s="84" t="s">
        <v>97</v>
      </c>
      <c r="W1548" s="85" t="b">
        <v>0</v>
      </c>
      <c r="X1548" s="63"/>
      <c r="Y1548" s="63"/>
      <c r="Z1548" s="63"/>
    </row>
    <row r="1549">
      <c r="A1549" s="75"/>
      <c r="B1549" s="94"/>
      <c r="C1549" s="75"/>
      <c r="D1549" s="76"/>
      <c r="E1549" s="75" t="s">
        <v>97</v>
      </c>
      <c r="F1549" s="75" t="s">
        <v>97</v>
      </c>
      <c r="G1549" s="77"/>
      <c r="H1549" s="77"/>
      <c r="I1549" s="80"/>
      <c r="J1549" s="77" t="s">
        <v>97</v>
      </c>
      <c r="K1549" s="79" t="s">
        <v>97</v>
      </c>
      <c r="L1549" s="79"/>
      <c r="M1549" s="80"/>
      <c r="N1549" s="79" t="s">
        <v>97</v>
      </c>
      <c r="O1549" s="81"/>
      <c r="P1549" s="86"/>
      <c r="Q1549" s="82"/>
      <c r="R1549" s="81" t="s">
        <v>97</v>
      </c>
      <c r="S1549" s="63"/>
      <c r="T1549" s="87"/>
      <c r="U1549" s="84" t="s">
        <v>97</v>
      </c>
      <c r="V1549" s="84" t="s">
        <v>97</v>
      </c>
      <c r="W1549" s="85" t="b">
        <v>0</v>
      </c>
      <c r="X1549" s="63"/>
      <c r="Y1549" s="63"/>
      <c r="Z1549" s="63"/>
    </row>
    <row r="1550">
      <c r="A1550" s="75"/>
      <c r="B1550" s="94"/>
      <c r="C1550" s="75"/>
      <c r="D1550" s="76"/>
      <c r="E1550" s="75" t="s">
        <v>97</v>
      </c>
      <c r="F1550" s="75" t="s">
        <v>97</v>
      </c>
      <c r="G1550" s="77"/>
      <c r="H1550" s="77"/>
      <c r="I1550" s="80"/>
      <c r="J1550" s="77" t="s">
        <v>97</v>
      </c>
      <c r="K1550" s="79" t="s">
        <v>97</v>
      </c>
      <c r="L1550" s="79"/>
      <c r="M1550" s="80"/>
      <c r="N1550" s="79" t="s">
        <v>97</v>
      </c>
      <c r="O1550" s="81"/>
      <c r="P1550" s="86"/>
      <c r="Q1550" s="82"/>
      <c r="R1550" s="81" t="s">
        <v>97</v>
      </c>
      <c r="S1550" s="63"/>
      <c r="T1550" s="87"/>
      <c r="U1550" s="84" t="s">
        <v>97</v>
      </c>
      <c r="V1550" s="84" t="s">
        <v>97</v>
      </c>
      <c r="W1550" s="85" t="b">
        <v>0</v>
      </c>
      <c r="X1550" s="63"/>
      <c r="Y1550" s="63"/>
      <c r="Z1550" s="63"/>
    </row>
    <row r="1551">
      <c r="A1551" s="75"/>
      <c r="B1551" s="94"/>
      <c r="C1551" s="75"/>
      <c r="D1551" s="76"/>
      <c r="E1551" s="75" t="s">
        <v>97</v>
      </c>
      <c r="F1551" s="75" t="s">
        <v>97</v>
      </c>
      <c r="G1551" s="77"/>
      <c r="H1551" s="77"/>
      <c r="I1551" s="80"/>
      <c r="J1551" s="77" t="s">
        <v>97</v>
      </c>
      <c r="K1551" s="79" t="s">
        <v>97</v>
      </c>
      <c r="L1551" s="79"/>
      <c r="M1551" s="80"/>
      <c r="N1551" s="79" t="s">
        <v>97</v>
      </c>
      <c r="O1551" s="81"/>
      <c r="P1551" s="86"/>
      <c r="Q1551" s="82"/>
      <c r="R1551" s="81" t="s">
        <v>97</v>
      </c>
      <c r="S1551" s="63"/>
      <c r="T1551" s="87"/>
      <c r="U1551" s="84" t="s">
        <v>97</v>
      </c>
      <c r="V1551" s="84" t="s">
        <v>97</v>
      </c>
      <c r="W1551" s="85" t="b">
        <v>0</v>
      </c>
      <c r="X1551" s="63"/>
      <c r="Y1551" s="63"/>
      <c r="Z1551" s="63"/>
    </row>
    <row r="1552">
      <c r="A1552" s="75"/>
      <c r="B1552" s="94"/>
      <c r="C1552" s="75"/>
      <c r="D1552" s="76"/>
      <c r="E1552" s="75" t="s">
        <v>97</v>
      </c>
      <c r="F1552" s="75" t="s">
        <v>97</v>
      </c>
      <c r="G1552" s="77"/>
      <c r="H1552" s="77"/>
      <c r="I1552" s="80"/>
      <c r="J1552" s="77" t="s">
        <v>97</v>
      </c>
      <c r="K1552" s="79" t="s">
        <v>97</v>
      </c>
      <c r="L1552" s="79"/>
      <c r="M1552" s="80"/>
      <c r="N1552" s="79" t="s">
        <v>97</v>
      </c>
      <c r="O1552" s="81"/>
      <c r="P1552" s="86"/>
      <c r="Q1552" s="82"/>
      <c r="R1552" s="81" t="s">
        <v>97</v>
      </c>
      <c r="S1552" s="63"/>
      <c r="T1552" s="87"/>
      <c r="U1552" s="84" t="s">
        <v>97</v>
      </c>
      <c r="V1552" s="84" t="s">
        <v>97</v>
      </c>
      <c r="W1552" s="85" t="b">
        <v>0</v>
      </c>
      <c r="X1552" s="63"/>
      <c r="Y1552" s="63"/>
      <c r="Z1552" s="63"/>
    </row>
    <row r="1553">
      <c r="A1553" s="75"/>
      <c r="B1553" s="94"/>
      <c r="C1553" s="75"/>
      <c r="D1553" s="76"/>
      <c r="E1553" s="75" t="s">
        <v>97</v>
      </c>
      <c r="F1553" s="75" t="s">
        <v>97</v>
      </c>
      <c r="G1553" s="77"/>
      <c r="H1553" s="77"/>
      <c r="I1553" s="80"/>
      <c r="J1553" s="77" t="s">
        <v>97</v>
      </c>
      <c r="K1553" s="79" t="s">
        <v>97</v>
      </c>
      <c r="L1553" s="79"/>
      <c r="M1553" s="80"/>
      <c r="N1553" s="79" t="s">
        <v>97</v>
      </c>
      <c r="O1553" s="81"/>
      <c r="P1553" s="86"/>
      <c r="Q1553" s="82"/>
      <c r="R1553" s="81" t="s">
        <v>97</v>
      </c>
      <c r="S1553" s="63"/>
      <c r="T1553" s="87"/>
      <c r="U1553" s="84" t="s">
        <v>97</v>
      </c>
      <c r="V1553" s="84" t="s">
        <v>97</v>
      </c>
      <c r="W1553" s="85" t="b">
        <v>0</v>
      </c>
      <c r="X1553" s="63"/>
      <c r="Y1553" s="63"/>
      <c r="Z1553" s="63"/>
    </row>
    <row r="1554">
      <c r="A1554" s="75"/>
      <c r="B1554" s="94"/>
      <c r="C1554" s="75"/>
      <c r="D1554" s="76"/>
      <c r="E1554" s="75" t="s">
        <v>97</v>
      </c>
      <c r="F1554" s="75" t="s">
        <v>97</v>
      </c>
      <c r="G1554" s="77"/>
      <c r="H1554" s="77"/>
      <c r="I1554" s="80"/>
      <c r="J1554" s="77" t="s">
        <v>97</v>
      </c>
      <c r="K1554" s="79" t="s">
        <v>97</v>
      </c>
      <c r="L1554" s="79"/>
      <c r="M1554" s="80"/>
      <c r="N1554" s="79" t="s">
        <v>97</v>
      </c>
      <c r="O1554" s="81"/>
      <c r="P1554" s="86"/>
      <c r="Q1554" s="82"/>
      <c r="R1554" s="81" t="s">
        <v>97</v>
      </c>
      <c r="S1554" s="63"/>
      <c r="T1554" s="87"/>
      <c r="U1554" s="84" t="s">
        <v>97</v>
      </c>
      <c r="V1554" s="84" t="s">
        <v>97</v>
      </c>
      <c r="W1554" s="85" t="b">
        <v>0</v>
      </c>
      <c r="X1554" s="63"/>
      <c r="Y1554" s="63"/>
      <c r="Z1554" s="63"/>
    </row>
    <row r="1555">
      <c r="A1555" s="75"/>
      <c r="B1555" s="94"/>
      <c r="C1555" s="75"/>
      <c r="D1555" s="76"/>
      <c r="E1555" s="75" t="s">
        <v>97</v>
      </c>
      <c r="F1555" s="75" t="s">
        <v>97</v>
      </c>
      <c r="G1555" s="77"/>
      <c r="H1555" s="77"/>
      <c r="I1555" s="80"/>
      <c r="J1555" s="77" t="s">
        <v>97</v>
      </c>
      <c r="K1555" s="79" t="s">
        <v>97</v>
      </c>
      <c r="L1555" s="79"/>
      <c r="M1555" s="80"/>
      <c r="N1555" s="79" t="s">
        <v>97</v>
      </c>
      <c r="O1555" s="81"/>
      <c r="P1555" s="86"/>
      <c r="Q1555" s="82"/>
      <c r="R1555" s="81" t="s">
        <v>97</v>
      </c>
      <c r="S1555" s="63"/>
      <c r="T1555" s="87"/>
      <c r="U1555" s="84" t="s">
        <v>97</v>
      </c>
      <c r="V1555" s="84" t="s">
        <v>97</v>
      </c>
      <c r="W1555" s="85" t="b">
        <v>0</v>
      </c>
      <c r="X1555" s="63"/>
      <c r="Y1555" s="63"/>
      <c r="Z1555" s="63"/>
    </row>
    <row r="1556">
      <c r="A1556" s="75"/>
      <c r="B1556" s="94"/>
      <c r="C1556" s="75"/>
      <c r="D1556" s="76"/>
      <c r="E1556" s="75" t="s">
        <v>97</v>
      </c>
      <c r="F1556" s="75" t="s">
        <v>97</v>
      </c>
      <c r="G1556" s="77"/>
      <c r="H1556" s="77"/>
      <c r="I1556" s="80"/>
      <c r="J1556" s="77" t="s">
        <v>97</v>
      </c>
      <c r="K1556" s="79" t="s">
        <v>97</v>
      </c>
      <c r="L1556" s="79"/>
      <c r="M1556" s="80"/>
      <c r="N1556" s="79" t="s">
        <v>97</v>
      </c>
      <c r="O1556" s="81"/>
      <c r="P1556" s="86"/>
      <c r="Q1556" s="82"/>
      <c r="R1556" s="81" t="s">
        <v>97</v>
      </c>
      <c r="S1556" s="63"/>
      <c r="T1556" s="87"/>
      <c r="U1556" s="84" t="s">
        <v>97</v>
      </c>
      <c r="V1556" s="84" t="s">
        <v>97</v>
      </c>
      <c r="W1556" s="85" t="b">
        <v>0</v>
      </c>
      <c r="X1556" s="63"/>
      <c r="Y1556" s="63"/>
      <c r="Z1556" s="63"/>
    </row>
    <row r="1557">
      <c r="A1557" s="75"/>
      <c r="B1557" s="94"/>
      <c r="C1557" s="75"/>
      <c r="D1557" s="76"/>
      <c r="E1557" s="75" t="s">
        <v>97</v>
      </c>
      <c r="F1557" s="75" t="s">
        <v>97</v>
      </c>
      <c r="G1557" s="77"/>
      <c r="H1557" s="77"/>
      <c r="I1557" s="80"/>
      <c r="J1557" s="77" t="s">
        <v>97</v>
      </c>
      <c r="K1557" s="79" t="s">
        <v>97</v>
      </c>
      <c r="L1557" s="79"/>
      <c r="M1557" s="80"/>
      <c r="N1557" s="79" t="s">
        <v>97</v>
      </c>
      <c r="O1557" s="81"/>
      <c r="P1557" s="86"/>
      <c r="Q1557" s="82"/>
      <c r="R1557" s="81" t="s">
        <v>97</v>
      </c>
      <c r="S1557" s="63"/>
      <c r="T1557" s="87"/>
      <c r="U1557" s="84" t="s">
        <v>97</v>
      </c>
      <c r="V1557" s="84" t="s">
        <v>97</v>
      </c>
      <c r="W1557" s="85" t="b">
        <v>0</v>
      </c>
      <c r="X1557" s="63"/>
      <c r="Y1557" s="63"/>
      <c r="Z1557" s="63"/>
    </row>
    <row r="1558">
      <c r="A1558" s="75"/>
      <c r="B1558" s="94"/>
      <c r="C1558" s="75"/>
      <c r="D1558" s="76"/>
      <c r="E1558" s="75" t="s">
        <v>97</v>
      </c>
      <c r="F1558" s="75" t="s">
        <v>97</v>
      </c>
      <c r="G1558" s="77"/>
      <c r="H1558" s="77"/>
      <c r="I1558" s="80"/>
      <c r="J1558" s="77" t="s">
        <v>97</v>
      </c>
      <c r="K1558" s="79" t="s">
        <v>97</v>
      </c>
      <c r="L1558" s="79"/>
      <c r="M1558" s="80"/>
      <c r="N1558" s="79" t="s">
        <v>97</v>
      </c>
      <c r="O1558" s="81"/>
      <c r="P1558" s="86"/>
      <c r="Q1558" s="82"/>
      <c r="R1558" s="81" t="s">
        <v>97</v>
      </c>
      <c r="S1558" s="63"/>
      <c r="T1558" s="87"/>
      <c r="U1558" s="84" t="s">
        <v>97</v>
      </c>
      <c r="V1558" s="84" t="s">
        <v>97</v>
      </c>
      <c r="W1558" s="85" t="b">
        <v>0</v>
      </c>
      <c r="X1558" s="63"/>
      <c r="Y1558" s="63"/>
      <c r="Z1558" s="63"/>
    </row>
    <row r="1559">
      <c r="A1559" s="75"/>
      <c r="B1559" s="94"/>
      <c r="C1559" s="75"/>
      <c r="D1559" s="76"/>
      <c r="E1559" s="75" t="s">
        <v>97</v>
      </c>
      <c r="F1559" s="75" t="s">
        <v>97</v>
      </c>
      <c r="G1559" s="77"/>
      <c r="H1559" s="77"/>
      <c r="I1559" s="80"/>
      <c r="J1559" s="77" t="s">
        <v>97</v>
      </c>
      <c r="K1559" s="79" t="s">
        <v>97</v>
      </c>
      <c r="L1559" s="79"/>
      <c r="M1559" s="80"/>
      <c r="N1559" s="79" t="s">
        <v>97</v>
      </c>
      <c r="O1559" s="81"/>
      <c r="P1559" s="86"/>
      <c r="Q1559" s="82"/>
      <c r="R1559" s="81" t="s">
        <v>97</v>
      </c>
      <c r="S1559" s="63"/>
      <c r="T1559" s="87"/>
      <c r="U1559" s="84" t="s">
        <v>97</v>
      </c>
      <c r="V1559" s="84" t="s">
        <v>97</v>
      </c>
      <c r="W1559" s="85" t="b">
        <v>0</v>
      </c>
      <c r="X1559" s="63"/>
      <c r="Y1559" s="63"/>
      <c r="Z1559" s="63"/>
    </row>
    <row r="1560">
      <c r="A1560" s="75"/>
      <c r="B1560" s="94"/>
      <c r="C1560" s="75"/>
      <c r="D1560" s="76"/>
      <c r="E1560" s="75" t="s">
        <v>97</v>
      </c>
      <c r="F1560" s="75" t="s">
        <v>97</v>
      </c>
      <c r="G1560" s="77"/>
      <c r="H1560" s="77"/>
      <c r="I1560" s="80"/>
      <c r="J1560" s="77" t="s">
        <v>97</v>
      </c>
      <c r="K1560" s="79" t="s">
        <v>97</v>
      </c>
      <c r="L1560" s="79"/>
      <c r="M1560" s="80"/>
      <c r="N1560" s="79" t="s">
        <v>97</v>
      </c>
      <c r="O1560" s="81"/>
      <c r="P1560" s="86"/>
      <c r="Q1560" s="82"/>
      <c r="R1560" s="81" t="s">
        <v>97</v>
      </c>
      <c r="S1560" s="63"/>
      <c r="T1560" s="87"/>
      <c r="U1560" s="84" t="s">
        <v>97</v>
      </c>
      <c r="V1560" s="84" t="s">
        <v>97</v>
      </c>
      <c r="W1560" s="85" t="b">
        <v>0</v>
      </c>
      <c r="X1560" s="63"/>
      <c r="Y1560" s="63"/>
      <c r="Z1560" s="63"/>
    </row>
    <row r="1561">
      <c r="A1561" s="75"/>
      <c r="B1561" s="94"/>
      <c r="C1561" s="75"/>
      <c r="D1561" s="76"/>
      <c r="E1561" s="75" t="s">
        <v>97</v>
      </c>
      <c r="F1561" s="75" t="s">
        <v>97</v>
      </c>
      <c r="G1561" s="77"/>
      <c r="H1561" s="77"/>
      <c r="I1561" s="80"/>
      <c r="J1561" s="77" t="s">
        <v>97</v>
      </c>
      <c r="K1561" s="79" t="s">
        <v>97</v>
      </c>
      <c r="L1561" s="79"/>
      <c r="M1561" s="80"/>
      <c r="N1561" s="79" t="s">
        <v>97</v>
      </c>
      <c r="O1561" s="81"/>
      <c r="P1561" s="86"/>
      <c r="Q1561" s="82"/>
      <c r="R1561" s="81" t="s">
        <v>97</v>
      </c>
      <c r="S1561" s="63"/>
      <c r="T1561" s="87"/>
      <c r="U1561" s="84" t="s">
        <v>97</v>
      </c>
      <c r="V1561" s="84" t="s">
        <v>97</v>
      </c>
      <c r="W1561" s="85" t="b">
        <v>0</v>
      </c>
      <c r="X1561" s="63"/>
      <c r="Y1561" s="63"/>
      <c r="Z1561" s="63"/>
    </row>
    <row r="1562">
      <c r="A1562" s="75"/>
      <c r="B1562" s="94"/>
      <c r="C1562" s="75"/>
      <c r="D1562" s="76"/>
      <c r="E1562" s="75" t="s">
        <v>97</v>
      </c>
      <c r="F1562" s="75" t="s">
        <v>97</v>
      </c>
      <c r="G1562" s="77"/>
      <c r="H1562" s="77"/>
      <c r="I1562" s="80"/>
      <c r="J1562" s="77" t="s">
        <v>97</v>
      </c>
      <c r="K1562" s="79" t="s">
        <v>97</v>
      </c>
      <c r="L1562" s="79"/>
      <c r="M1562" s="80"/>
      <c r="N1562" s="79" t="s">
        <v>97</v>
      </c>
      <c r="O1562" s="81"/>
      <c r="P1562" s="86"/>
      <c r="Q1562" s="82"/>
      <c r="R1562" s="81" t="s">
        <v>97</v>
      </c>
      <c r="S1562" s="63"/>
      <c r="T1562" s="87"/>
      <c r="U1562" s="84" t="s">
        <v>97</v>
      </c>
      <c r="V1562" s="84" t="s">
        <v>97</v>
      </c>
      <c r="W1562" s="85" t="b">
        <v>0</v>
      </c>
      <c r="X1562" s="63"/>
      <c r="Y1562" s="63"/>
      <c r="Z1562" s="63"/>
    </row>
    <row r="1563">
      <c r="A1563" s="75"/>
      <c r="B1563" s="94"/>
      <c r="C1563" s="75"/>
      <c r="D1563" s="76"/>
      <c r="E1563" s="75" t="s">
        <v>97</v>
      </c>
      <c r="F1563" s="75" t="s">
        <v>97</v>
      </c>
      <c r="G1563" s="77"/>
      <c r="H1563" s="77"/>
      <c r="I1563" s="80"/>
      <c r="J1563" s="77" t="s">
        <v>97</v>
      </c>
      <c r="K1563" s="79" t="s">
        <v>97</v>
      </c>
      <c r="L1563" s="79"/>
      <c r="M1563" s="80"/>
      <c r="N1563" s="79" t="s">
        <v>97</v>
      </c>
      <c r="O1563" s="81"/>
      <c r="P1563" s="86"/>
      <c r="Q1563" s="82"/>
      <c r="R1563" s="81" t="s">
        <v>97</v>
      </c>
      <c r="S1563" s="63"/>
      <c r="T1563" s="87"/>
      <c r="U1563" s="84" t="s">
        <v>97</v>
      </c>
      <c r="V1563" s="84" t="s">
        <v>97</v>
      </c>
      <c r="W1563" s="85" t="b">
        <v>0</v>
      </c>
      <c r="X1563" s="63"/>
      <c r="Y1563" s="63"/>
      <c r="Z1563" s="63"/>
    </row>
    <row r="1564">
      <c r="A1564" s="75"/>
      <c r="B1564" s="94"/>
      <c r="C1564" s="75"/>
      <c r="D1564" s="76"/>
      <c r="E1564" s="75" t="s">
        <v>97</v>
      </c>
      <c r="F1564" s="75" t="s">
        <v>97</v>
      </c>
      <c r="G1564" s="77"/>
      <c r="H1564" s="77"/>
      <c r="I1564" s="80"/>
      <c r="J1564" s="77" t="s">
        <v>97</v>
      </c>
      <c r="K1564" s="79" t="s">
        <v>97</v>
      </c>
      <c r="L1564" s="79"/>
      <c r="M1564" s="80"/>
      <c r="N1564" s="79" t="s">
        <v>97</v>
      </c>
      <c r="O1564" s="81"/>
      <c r="P1564" s="86"/>
      <c r="Q1564" s="82"/>
      <c r="R1564" s="81" t="s">
        <v>97</v>
      </c>
      <c r="S1564" s="63"/>
      <c r="T1564" s="87"/>
      <c r="U1564" s="84" t="s">
        <v>97</v>
      </c>
      <c r="V1564" s="84" t="s">
        <v>97</v>
      </c>
      <c r="W1564" s="85" t="b">
        <v>0</v>
      </c>
      <c r="X1564" s="63"/>
      <c r="Y1564" s="63"/>
      <c r="Z1564" s="63"/>
    </row>
    <row r="1565">
      <c r="A1565" s="75"/>
      <c r="B1565" s="94"/>
      <c r="C1565" s="75"/>
      <c r="D1565" s="76"/>
      <c r="E1565" s="75" t="s">
        <v>97</v>
      </c>
      <c r="F1565" s="75" t="s">
        <v>97</v>
      </c>
      <c r="G1565" s="77"/>
      <c r="H1565" s="77"/>
      <c r="I1565" s="80"/>
      <c r="J1565" s="77" t="s">
        <v>97</v>
      </c>
      <c r="K1565" s="79" t="s">
        <v>97</v>
      </c>
      <c r="L1565" s="79"/>
      <c r="M1565" s="80"/>
      <c r="N1565" s="79" t="s">
        <v>97</v>
      </c>
      <c r="O1565" s="81"/>
      <c r="P1565" s="86"/>
      <c r="Q1565" s="82"/>
      <c r="R1565" s="81" t="s">
        <v>97</v>
      </c>
      <c r="S1565" s="63"/>
      <c r="T1565" s="87"/>
      <c r="U1565" s="84" t="s">
        <v>97</v>
      </c>
      <c r="V1565" s="84" t="s">
        <v>97</v>
      </c>
      <c r="W1565" s="85" t="b">
        <v>0</v>
      </c>
      <c r="X1565" s="63"/>
      <c r="Y1565" s="63"/>
      <c r="Z1565" s="63"/>
    </row>
    <row r="1566">
      <c r="A1566" s="75"/>
      <c r="B1566" s="94"/>
      <c r="C1566" s="75"/>
      <c r="D1566" s="76"/>
      <c r="E1566" s="75" t="s">
        <v>97</v>
      </c>
      <c r="F1566" s="75" t="s">
        <v>97</v>
      </c>
      <c r="G1566" s="77"/>
      <c r="H1566" s="77"/>
      <c r="I1566" s="80"/>
      <c r="J1566" s="77" t="s">
        <v>97</v>
      </c>
      <c r="K1566" s="79" t="s">
        <v>97</v>
      </c>
      <c r="L1566" s="79"/>
      <c r="M1566" s="80"/>
      <c r="N1566" s="79" t="s">
        <v>97</v>
      </c>
      <c r="O1566" s="81"/>
      <c r="P1566" s="86"/>
      <c r="Q1566" s="82"/>
      <c r="R1566" s="81" t="s">
        <v>97</v>
      </c>
      <c r="S1566" s="63"/>
      <c r="T1566" s="87"/>
      <c r="U1566" s="84" t="s">
        <v>97</v>
      </c>
      <c r="V1566" s="84" t="s">
        <v>97</v>
      </c>
      <c r="W1566" s="85" t="b">
        <v>0</v>
      </c>
      <c r="X1566" s="63"/>
      <c r="Y1566" s="63"/>
      <c r="Z1566" s="63"/>
    </row>
    <row r="1567">
      <c r="A1567" s="75"/>
      <c r="B1567" s="94"/>
      <c r="C1567" s="75"/>
      <c r="D1567" s="76"/>
      <c r="E1567" s="75" t="s">
        <v>97</v>
      </c>
      <c r="F1567" s="75" t="s">
        <v>97</v>
      </c>
      <c r="G1567" s="77"/>
      <c r="H1567" s="77"/>
      <c r="I1567" s="80"/>
      <c r="J1567" s="77" t="s">
        <v>97</v>
      </c>
      <c r="K1567" s="79" t="s">
        <v>97</v>
      </c>
      <c r="L1567" s="79"/>
      <c r="M1567" s="80"/>
      <c r="N1567" s="79" t="s">
        <v>97</v>
      </c>
      <c r="O1567" s="81"/>
      <c r="P1567" s="86"/>
      <c r="Q1567" s="82"/>
      <c r="R1567" s="81" t="s">
        <v>97</v>
      </c>
      <c r="S1567" s="63"/>
      <c r="T1567" s="87"/>
      <c r="U1567" s="84" t="s">
        <v>97</v>
      </c>
      <c r="V1567" s="84" t="s">
        <v>97</v>
      </c>
      <c r="W1567" s="85" t="b">
        <v>0</v>
      </c>
      <c r="X1567" s="63"/>
      <c r="Y1567" s="63"/>
      <c r="Z1567" s="63"/>
    </row>
    <row r="1568">
      <c r="A1568" s="75"/>
      <c r="B1568" s="94"/>
      <c r="C1568" s="75"/>
      <c r="D1568" s="76"/>
      <c r="E1568" s="75" t="s">
        <v>97</v>
      </c>
      <c r="F1568" s="75" t="s">
        <v>97</v>
      </c>
      <c r="G1568" s="77"/>
      <c r="H1568" s="77"/>
      <c r="I1568" s="80"/>
      <c r="J1568" s="77" t="s">
        <v>97</v>
      </c>
      <c r="K1568" s="79" t="s">
        <v>97</v>
      </c>
      <c r="L1568" s="79"/>
      <c r="M1568" s="80"/>
      <c r="N1568" s="79" t="s">
        <v>97</v>
      </c>
      <c r="O1568" s="81"/>
      <c r="P1568" s="86"/>
      <c r="Q1568" s="82"/>
      <c r="R1568" s="81" t="s">
        <v>97</v>
      </c>
      <c r="S1568" s="63"/>
      <c r="T1568" s="87"/>
      <c r="U1568" s="84" t="s">
        <v>97</v>
      </c>
      <c r="V1568" s="84" t="s">
        <v>97</v>
      </c>
      <c r="W1568" s="85" t="b">
        <v>0</v>
      </c>
      <c r="X1568" s="63"/>
      <c r="Y1568" s="63"/>
      <c r="Z1568" s="63"/>
    </row>
    <row r="1569">
      <c r="A1569" s="75"/>
      <c r="B1569" s="94"/>
      <c r="C1569" s="75"/>
      <c r="D1569" s="76"/>
      <c r="E1569" s="75" t="s">
        <v>97</v>
      </c>
      <c r="F1569" s="75" t="s">
        <v>97</v>
      </c>
      <c r="G1569" s="77"/>
      <c r="H1569" s="77"/>
      <c r="I1569" s="80"/>
      <c r="J1569" s="77" t="s">
        <v>97</v>
      </c>
      <c r="K1569" s="79" t="s">
        <v>97</v>
      </c>
      <c r="L1569" s="79"/>
      <c r="M1569" s="80"/>
      <c r="N1569" s="79" t="s">
        <v>97</v>
      </c>
      <c r="O1569" s="81"/>
      <c r="P1569" s="86"/>
      <c r="Q1569" s="82"/>
      <c r="R1569" s="81" t="s">
        <v>97</v>
      </c>
      <c r="S1569" s="63"/>
      <c r="T1569" s="87"/>
      <c r="U1569" s="84" t="s">
        <v>97</v>
      </c>
      <c r="V1569" s="84" t="s">
        <v>97</v>
      </c>
      <c r="W1569" s="85" t="b">
        <v>0</v>
      </c>
      <c r="X1569" s="63"/>
      <c r="Y1569" s="63"/>
      <c r="Z1569" s="63"/>
    </row>
    <row r="1570">
      <c r="A1570" s="75"/>
      <c r="B1570" s="94"/>
      <c r="C1570" s="75"/>
      <c r="D1570" s="76"/>
      <c r="E1570" s="75" t="s">
        <v>97</v>
      </c>
      <c r="F1570" s="75" t="s">
        <v>97</v>
      </c>
      <c r="G1570" s="77"/>
      <c r="H1570" s="77"/>
      <c r="I1570" s="80"/>
      <c r="J1570" s="77" t="s">
        <v>97</v>
      </c>
      <c r="K1570" s="79" t="s">
        <v>97</v>
      </c>
      <c r="L1570" s="79"/>
      <c r="M1570" s="80"/>
      <c r="N1570" s="79" t="s">
        <v>97</v>
      </c>
      <c r="O1570" s="81"/>
      <c r="P1570" s="86"/>
      <c r="Q1570" s="82"/>
      <c r="R1570" s="81" t="s">
        <v>97</v>
      </c>
      <c r="S1570" s="63"/>
      <c r="T1570" s="87"/>
      <c r="U1570" s="84" t="s">
        <v>97</v>
      </c>
      <c r="V1570" s="84" t="s">
        <v>97</v>
      </c>
      <c r="W1570" s="85" t="b">
        <v>0</v>
      </c>
      <c r="X1570" s="63"/>
      <c r="Y1570" s="63"/>
      <c r="Z1570" s="63"/>
    </row>
    <row r="1571">
      <c r="A1571" s="75"/>
      <c r="B1571" s="94"/>
      <c r="C1571" s="75"/>
      <c r="D1571" s="76"/>
      <c r="E1571" s="75" t="s">
        <v>97</v>
      </c>
      <c r="F1571" s="75" t="s">
        <v>97</v>
      </c>
      <c r="G1571" s="77"/>
      <c r="H1571" s="77"/>
      <c r="I1571" s="80"/>
      <c r="J1571" s="77" t="s">
        <v>97</v>
      </c>
      <c r="K1571" s="79" t="s">
        <v>97</v>
      </c>
      <c r="L1571" s="79"/>
      <c r="M1571" s="80"/>
      <c r="N1571" s="79" t="s">
        <v>97</v>
      </c>
      <c r="O1571" s="81"/>
      <c r="P1571" s="86"/>
      <c r="Q1571" s="82"/>
      <c r="R1571" s="81" t="s">
        <v>97</v>
      </c>
      <c r="S1571" s="63"/>
      <c r="T1571" s="87"/>
      <c r="U1571" s="84" t="s">
        <v>97</v>
      </c>
      <c r="V1571" s="84" t="s">
        <v>97</v>
      </c>
      <c r="W1571" s="85" t="b">
        <v>0</v>
      </c>
      <c r="X1571" s="63"/>
      <c r="Y1571" s="63"/>
      <c r="Z1571" s="63"/>
    </row>
    <row r="1572">
      <c r="A1572" s="75"/>
      <c r="B1572" s="94"/>
      <c r="C1572" s="75"/>
      <c r="D1572" s="76"/>
      <c r="E1572" s="75" t="s">
        <v>97</v>
      </c>
      <c r="F1572" s="75" t="s">
        <v>97</v>
      </c>
      <c r="G1572" s="77"/>
      <c r="H1572" s="77"/>
      <c r="I1572" s="80"/>
      <c r="J1572" s="77" t="s">
        <v>97</v>
      </c>
      <c r="K1572" s="79" t="s">
        <v>97</v>
      </c>
      <c r="L1572" s="79"/>
      <c r="M1572" s="80"/>
      <c r="N1572" s="79" t="s">
        <v>97</v>
      </c>
      <c r="O1572" s="81"/>
      <c r="P1572" s="86"/>
      <c r="Q1572" s="82"/>
      <c r="R1572" s="81" t="s">
        <v>97</v>
      </c>
      <c r="S1572" s="63"/>
      <c r="T1572" s="87"/>
      <c r="U1572" s="84" t="s">
        <v>97</v>
      </c>
      <c r="V1572" s="84" t="s">
        <v>97</v>
      </c>
      <c r="W1572" s="85" t="b">
        <v>0</v>
      </c>
      <c r="X1572" s="63"/>
      <c r="Y1572" s="63"/>
      <c r="Z1572" s="63"/>
    </row>
    <row r="1573">
      <c r="A1573" s="75"/>
      <c r="B1573" s="94"/>
      <c r="C1573" s="75"/>
      <c r="D1573" s="76"/>
      <c r="E1573" s="75" t="s">
        <v>97</v>
      </c>
      <c r="F1573" s="75" t="s">
        <v>97</v>
      </c>
      <c r="G1573" s="77"/>
      <c r="H1573" s="77"/>
      <c r="I1573" s="80"/>
      <c r="J1573" s="77" t="s">
        <v>97</v>
      </c>
      <c r="K1573" s="79" t="s">
        <v>97</v>
      </c>
      <c r="L1573" s="79"/>
      <c r="M1573" s="80"/>
      <c r="N1573" s="79" t="s">
        <v>97</v>
      </c>
      <c r="O1573" s="81"/>
      <c r="P1573" s="86"/>
      <c r="Q1573" s="82"/>
      <c r="R1573" s="81" t="s">
        <v>97</v>
      </c>
      <c r="S1573" s="63"/>
      <c r="T1573" s="87"/>
      <c r="U1573" s="84" t="s">
        <v>97</v>
      </c>
      <c r="V1573" s="84" t="s">
        <v>97</v>
      </c>
      <c r="W1573" s="85" t="b">
        <v>0</v>
      </c>
      <c r="X1573" s="63"/>
      <c r="Y1573" s="63"/>
      <c r="Z1573" s="63"/>
    </row>
    <row r="1574">
      <c r="A1574" s="75"/>
      <c r="B1574" s="94"/>
      <c r="C1574" s="75"/>
      <c r="D1574" s="76"/>
      <c r="E1574" s="75" t="s">
        <v>97</v>
      </c>
      <c r="F1574" s="75" t="s">
        <v>97</v>
      </c>
      <c r="G1574" s="77"/>
      <c r="H1574" s="77"/>
      <c r="I1574" s="80"/>
      <c r="J1574" s="77" t="s">
        <v>97</v>
      </c>
      <c r="K1574" s="79" t="s">
        <v>97</v>
      </c>
      <c r="L1574" s="79"/>
      <c r="M1574" s="80"/>
      <c r="N1574" s="79" t="s">
        <v>97</v>
      </c>
      <c r="O1574" s="81"/>
      <c r="P1574" s="86"/>
      <c r="Q1574" s="82"/>
      <c r="R1574" s="81" t="s">
        <v>97</v>
      </c>
      <c r="S1574" s="63"/>
      <c r="T1574" s="87"/>
      <c r="U1574" s="84" t="s">
        <v>97</v>
      </c>
      <c r="V1574" s="84" t="s">
        <v>97</v>
      </c>
      <c r="W1574" s="85" t="b">
        <v>0</v>
      </c>
      <c r="X1574" s="63"/>
      <c r="Y1574" s="63"/>
      <c r="Z1574" s="63"/>
    </row>
    <row r="1575">
      <c r="A1575" s="75"/>
      <c r="B1575" s="94"/>
      <c r="C1575" s="75"/>
      <c r="D1575" s="76"/>
      <c r="E1575" s="75" t="s">
        <v>97</v>
      </c>
      <c r="F1575" s="75" t="s">
        <v>97</v>
      </c>
      <c r="G1575" s="77"/>
      <c r="H1575" s="77"/>
      <c r="I1575" s="80"/>
      <c r="J1575" s="77" t="s">
        <v>97</v>
      </c>
      <c r="K1575" s="79" t="s">
        <v>97</v>
      </c>
      <c r="L1575" s="79"/>
      <c r="M1575" s="80"/>
      <c r="N1575" s="79" t="s">
        <v>97</v>
      </c>
      <c r="O1575" s="81"/>
      <c r="P1575" s="86"/>
      <c r="Q1575" s="82"/>
      <c r="R1575" s="81" t="s">
        <v>97</v>
      </c>
      <c r="S1575" s="63"/>
      <c r="T1575" s="87"/>
      <c r="U1575" s="84" t="s">
        <v>97</v>
      </c>
      <c r="V1575" s="84" t="s">
        <v>97</v>
      </c>
      <c r="W1575" s="85" t="b">
        <v>0</v>
      </c>
      <c r="X1575" s="63"/>
      <c r="Y1575" s="63"/>
      <c r="Z1575" s="63"/>
    </row>
    <row r="1576">
      <c r="A1576" s="75"/>
      <c r="B1576" s="94"/>
      <c r="C1576" s="75"/>
      <c r="D1576" s="76"/>
      <c r="E1576" s="75" t="s">
        <v>97</v>
      </c>
      <c r="F1576" s="75" t="s">
        <v>97</v>
      </c>
      <c r="G1576" s="77"/>
      <c r="H1576" s="77"/>
      <c r="I1576" s="80"/>
      <c r="J1576" s="77" t="s">
        <v>97</v>
      </c>
      <c r="K1576" s="79" t="s">
        <v>97</v>
      </c>
      <c r="L1576" s="79"/>
      <c r="M1576" s="80"/>
      <c r="N1576" s="79" t="s">
        <v>97</v>
      </c>
      <c r="O1576" s="81"/>
      <c r="P1576" s="86"/>
      <c r="Q1576" s="82"/>
      <c r="R1576" s="81" t="s">
        <v>97</v>
      </c>
      <c r="S1576" s="63"/>
      <c r="T1576" s="87"/>
      <c r="U1576" s="84" t="s">
        <v>97</v>
      </c>
      <c r="V1576" s="84" t="s">
        <v>97</v>
      </c>
      <c r="W1576" s="85" t="b">
        <v>0</v>
      </c>
      <c r="X1576" s="63"/>
      <c r="Y1576" s="63"/>
      <c r="Z1576" s="63"/>
    </row>
    <row r="1577">
      <c r="A1577" s="75"/>
      <c r="B1577" s="94"/>
      <c r="C1577" s="75"/>
      <c r="D1577" s="76"/>
      <c r="E1577" s="75" t="s">
        <v>97</v>
      </c>
      <c r="F1577" s="75" t="s">
        <v>97</v>
      </c>
      <c r="G1577" s="77"/>
      <c r="H1577" s="77"/>
      <c r="I1577" s="80"/>
      <c r="J1577" s="77" t="s">
        <v>97</v>
      </c>
      <c r="K1577" s="79" t="s">
        <v>97</v>
      </c>
      <c r="L1577" s="79"/>
      <c r="M1577" s="80"/>
      <c r="N1577" s="79" t="s">
        <v>97</v>
      </c>
      <c r="O1577" s="81"/>
      <c r="P1577" s="86"/>
      <c r="Q1577" s="82"/>
      <c r="R1577" s="81" t="s">
        <v>97</v>
      </c>
      <c r="S1577" s="63"/>
      <c r="T1577" s="87"/>
      <c r="U1577" s="84" t="s">
        <v>97</v>
      </c>
      <c r="V1577" s="84" t="s">
        <v>97</v>
      </c>
      <c r="W1577" s="85" t="b">
        <v>0</v>
      </c>
      <c r="X1577" s="63"/>
      <c r="Y1577" s="63"/>
      <c r="Z1577" s="63"/>
    </row>
    <row r="1578">
      <c r="A1578" s="75"/>
      <c r="B1578" s="94"/>
      <c r="C1578" s="75"/>
      <c r="D1578" s="76"/>
      <c r="E1578" s="75" t="s">
        <v>97</v>
      </c>
      <c r="F1578" s="75" t="s">
        <v>97</v>
      </c>
      <c r="G1578" s="77"/>
      <c r="H1578" s="77"/>
      <c r="I1578" s="80"/>
      <c r="J1578" s="77" t="s">
        <v>97</v>
      </c>
      <c r="K1578" s="79" t="s">
        <v>97</v>
      </c>
      <c r="L1578" s="79"/>
      <c r="M1578" s="80"/>
      <c r="N1578" s="79" t="s">
        <v>97</v>
      </c>
      <c r="O1578" s="81"/>
      <c r="P1578" s="86"/>
      <c r="Q1578" s="82"/>
      <c r="R1578" s="81" t="s">
        <v>97</v>
      </c>
      <c r="S1578" s="63"/>
      <c r="T1578" s="87"/>
      <c r="U1578" s="84" t="s">
        <v>97</v>
      </c>
      <c r="V1578" s="84" t="s">
        <v>97</v>
      </c>
      <c r="W1578" s="85" t="b">
        <v>0</v>
      </c>
      <c r="X1578" s="63"/>
      <c r="Y1578" s="63"/>
      <c r="Z1578" s="63"/>
    </row>
    <row r="1579">
      <c r="A1579" s="75"/>
      <c r="B1579" s="94"/>
      <c r="C1579" s="75"/>
      <c r="D1579" s="76"/>
      <c r="E1579" s="75" t="s">
        <v>97</v>
      </c>
      <c r="F1579" s="75" t="s">
        <v>97</v>
      </c>
      <c r="G1579" s="77"/>
      <c r="H1579" s="77"/>
      <c r="I1579" s="80"/>
      <c r="J1579" s="77" t="s">
        <v>97</v>
      </c>
      <c r="K1579" s="79" t="s">
        <v>97</v>
      </c>
      <c r="L1579" s="79"/>
      <c r="M1579" s="80"/>
      <c r="N1579" s="79" t="s">
        <v>97</v>
      </c>
      <c r="O1579" s="81"/>
      <c r="P1579" s="86"/>
      <c r="Q1579" s="82"/>
      <c r="R1579" s="81" t="s">
        <v>97</v>
      </c>
      <c r="S1579" s="63"/>
      <c r="T1579" s="87"/>
      <c r="U1579" s="84" t="s">
        <v>97</v>
      </c>
      <c r="V1579" s="84" t="s">
        <v>97</v>
      </c>
      <c r="W1579" s="85" t="b">
        <v>0</v>
      </c>
      <c r="X1579" s="63"/>
      <c r="Y1579" s="63"/>
      <c r="Z1579" s="63"/>
    </row>
    <row r="1580">
      <c r="A1580" s="75"/>
      <c r="B1580" s="94"/>
      <c r="C1580" s="75"/>
      <c r="D1580" s="76"/>
      <c r="E1580" s="75" t="s">
        <v>97</v>
      </c>
      <c r="F1580" s="75" t="s">
        <v>97</v>
      </c>
      <c r="G1580" s="77"/>
      <c r="H1580" s="77"/>
      <c r="I1580" s="80"/>
      <c r="J1580" s="77" t="s">
        <v>97</v>
      </c>
      <c r="K1580" s="79" t="s">
        <v>97</v>
      </c>
      <c r="L1580" s="79"/>
      <c r="M1580" s="80"/>
      <c r="N1580" s="79" t="s">
        <v>97</v>
      </c>
      <c r="O1580" s="81"/>
      <c r="P1580" s="86"/>
      <c r="Q1580" s="82"/>
      <c r="R1580" s="81" t="s">
        <v>97</v>
      </c>
      <c r="S1580" s="63"/>
      <c r="T1580" s="87"/>
      <c r="U1580" s="84" t="s">
        <v>97</v>
      </c>
      <c r="V1580" s="84" t="s">
        <v>97</v>
      </c>
      <c r="W1580" s="85" t="b">
        <v>0</v>
      </c>
      <c r="X1580" s="63"/>
      <c r="Y1580" s="63"/>
      <c r="Z1580" s="63"/>
    </row>
    <row r="1581">
      <c r="A1581" s="75"/>
      <c r="B1581" s="94"/>
      <c r="C1581" s="75"/>
      <c r="D1581" s="76"/>
      <c r="E1581" s="75" t="s">
        <v>97</v>
      </c>
      <c r="F1581" s="75" t="s">
        <v>97</v>
      </c>
      <c r="G1581" s="77"/>
      <c r="H1581" s="77"/>
      <c r="I1581" s="80"/>
      <c r="J1581" s="77" t="s">
        <v>97</v>
      </c>
      <c r="K1581" s="79" t="s">
        <v>97</v>
      </c>
      <c r="L1581" s="79"/>
      <c r="M1581" s="80"/>
      <c r="N1581" s="79" t="s">
        <v>97</v>
      </c>
      <c r="O1581" s="81"/>
      <c r="P1581" s="86"/>
      <c r="Q1581" s="82"/>
      <c r="R1581" s="81" t="s">
        <v>97</v>
      </c>
      <c r="S1581" s="63"/>
      <c r="T1581" s="87"/>
      <c r="U1581" s="84" t="s">
        <v>97</v>
      </c>
      <c r="V1581" s="84" t="s">
        <v>97</v>
      </c>
      <c r="W1581" s="85" t="b">
        <v>0</v>
      </c>
      <c r="X1581" s="63"/>
      <c r="Y1581" s="63"/>
      <c r="Z1581" s="63"/>
    </row>
    <row r="1582">
      <c r="A1582" s="75"/>
      <c r="B1582" s="94"/>
      <c r="C1582" s="75"/>
      <c r="D1582" s="76"/>
      <c r="E1582" s="75" t="s">
        <v>97</v>
      </c>
      <c r="F1582" s="75" t="s">
        <v>97</v>
      </c>
      <c r="G1582" s="77"/>
      <c r="H1582" s="77"/>
      <c r="I1582" s="80"/>
      <c r="J1582" s="77" t="s">
        <v>97</v>
      </c>
      <c r="K1582" s="79" t="s">
        <v>97</v>
      </c>
      <c r="L1582" s="79"/>
      <c r="M1582" s="80"/>
      <c r="N1582" s="79" t="s">
        <v>97</v>
      </c>
      <c r="O1582" s="81"/>
      <c r="P1582" s="86"/>
      <c r="Q1582" s="82"/>
      <c r="R1582" s="81" t="s">
        <v>97</v>
      </c>
      <c r="S1582" s="63"/>
      <c r="T1582" s="87"/>
      <c r="U1582" s="84" t="s">
        <v>97</v>
      </c>
      <c r="V1582" s="84" t="s">
        <v>97</v>
      </c>
      <c r="W1582" s="85" t="b">
        <v>0</v>
      </c>
      <c r="X1582" s="63"/>
      <c r="Y1582" s="63"/>
      <c r="Z1582" s="63"/>
    </row>
    <row r="1583">
      <c r="A1583" s="75"/>
      <c r="B1583" s="94"/>
      <c r="C1583" s="75"/>
      <c r="D1583" s="76"/>
      <c r="E1583" s="75" t="s">
        <v>97</v>
      </c>
      <c r="F1583" s="75" t="s">
        <v>97</v>
      </c>
      <c r="G1583" s="77"/>
      <c r="H1583" s="77"/>
      <c r="I1583" s="80"/>
      <c r="J1583" s="77" t="s">
        <v>97</v>
      </c>
      <c r="K1583" s="79" t="s">
        <v>97</v>
      </c>
      <c r="L1583" s="79"/>
      <c r="M1583" s="80"/>
      <c r="N1583" s="79" t="s">
        <v>97</v>
      </c>
      <c r="O1583" s="81"/>
      <c r="P1583" s="86"/>
      <c r="Q1583" s="82"/>
      <c r="R1583" s="81" t="s">
        <v>97</v>
      </c>
      <c r="S1583" s="63"/>
      <c r="T1583" s="87"/>
      <c r="U1583" s="84" t="s">
        <v>97</v>
      </c>
      <c r="V1583" s="84" t="s">
        <v>97</v>
      </c>
      <c r="W1583" s="85" t="b">
        <v>0</v>
      </c>
      <c r="X1583" s="63"/>
      <c r="Y1583" s="63"/>
      <c r="Z1583" s="63"/>
    </row>
    <row r="1584">
      <c r="A1584" s="75"/>
      <c r="B1584" s="94"/>
      <c r="C1584" s="75"/>
      <c r="D1584" s="76"/>
      <c r="E1584" s="75" t="s">
        <v>97</v>
      </c>
      <c r="F1584" s="75" t="s">
        <v>97</v>
      </c>
      <c r="G1584" s="77"/>
      <c r="H1584" s="77"/>
      <c r="I1584" s="80"/>
      <c r="J1584" s="77" t="s">
        <v>97</v>
      </c>
      <c r="K1584" s="79" t="s">
        <v>97</v>
      </c>
      <c r="L1584" s="79"/>
      <c r="M1584" s="80"/>
      <c r="N1584" s="79" t="s">
        <v>97</v>
      </c>
      <c r="O1584" s="81"/>
      <c r="P1584" s="86"/>
      <c r="Q1584" s="82"/>
      <c r="R1584" s="81" t="s">
        <v>97</v>
      </c>
      <c r="S1584" s="63"/>
      <c r="T1584" s="87"/>
      <c r="U1584" s="84" t="s">
        <v>97</v>
      </c>
      <c r="V1584" s="84" t="s">
        <v>97</v>
      </c>
      <c r="W1584" s="85" t="b">
        <v>0</v>
      </c>
      <c r="X1584" s="63"/>
      <c r="Y1584" s="63"/>
      <c r="Z1584" s="63"/>
    </row>
    <row r="1585">
      <c r="A1585" s="75"/>
      <c r="B1585" s="94"/>
      <c r="C1585" s="75"/>
      <c r="D1585" s="76"/>
      <c r="E1585" s="75" t="s">
        <v>97</v>
      </c>
      <c r="F1585" s="75" t="s">
        <v>97</v>
      </c>
      <c r="G1585" s="77"/>
      <c r="H1585" s="77"/>
      <c r="I1585" s="80"/>
      <c r="J1585" s="77" t="s">
        <v>97</v>
      </c>
      <c r="K1585" s="79" t="s">
        <v>97</v>
      </c>
      <c r="L1585" s="79"/>
      <c r="M1585" s="80"/>
      <c r="N1585" s="79" t="s">
        <v>97</v>
      </c>
      <c r="O1585" s="81"/>
      <c r="P1585" s="86"/>
      <c r="Q1585" s="82"/>
      <c r="R1585" s="81" t="s">
        <v>97</v>
      </c>
      <c r="S1585" s="63"/>
      <c r="T1585" s="87"/>
      <c r="U1585" s="84" t="s">
        <v>97</v>
      </c>
      <c r="V1585" s="84" t="s">
        <v>97</v>
      </c>
      <c r="W1585" s="85" t="b">
        <v>0</v>
      </c>
      <c r="X1585" s="63"/>
      <c r="Y1585" s="63"/>
      <c r="Z1585" s="63"/>
    </row>
    <row r="1586">
      <c r="A1586" s="75"/>
      <c r="B1586" s="94"/>
      <c r="C1586" s="75"/>
      <c r="D1586" s="76"/>
      <c r="E1586" s="75" t="s">
        <v>97</v>
      </c>
      <c r="F1586" s="75" t="s">
        <v>97</v>
      </c>
      <c r="G1586" s="77"/>
      <c r="H1586" s="77"/>
      <c r="I1586" s="80"/>
      <c r="J1586" s="77" t="s">
        <v>97</v>
      </c>
      <c r="K1586" s="79" t="s">
        <v>97</v>
      </c>
      <c r="L1586" s="79"/>
      <c r="M1586" s="80"/>
      <c r="N1586" s="79" t="s">
        <v>97</v>
      </c>
      <c r="O1586" s="81"/>
      <c r="P1586" s="86"/>
      <c r="Q1586" s="82"/>
      <c r="R1586" s="81" t="s">
        <v>97</v>
      </c>
      <c r="S1586" s="63"/>
      <c r="T1586" s="87"/>
      <c r="U1586" s="84" t="s">
        <v>97</v>
      </c>
      <c r="V1586" s="84" t="s">
        <v>97</v>
      </c>
      <c r="W1586" s="85" t="b">
        <v>0</v>
      </c>
      <c r="X1586" s="63"/>
      <c r="Y1586" s="63"/>
      <c r="Z1586" s="63"/>
    </row>
    <row r="1587">
      <c r="A1587" s="75"/>
      <c r="B1587" s="94"/>
      <c r="C1587" s="75"/>
      <c r="D1587" s="76"/>
      <c r="E1587" s="75" t="s">
        <v>97</v>
      </c>
      <c r="F1587" s="75" t="s">
        <v>97</v>
      </c>
      <c r="G1587" s="77"/>
      <c r="H1587" s="77"/>
      <c r="I1587" s="80"/>
      <c r="J1587" s="77" t="s">
        <v>97</v>
      </c>
      <c r="K1587" s="79" t="s">
        <v>97</v>
      </c>
      <c r="L1587" s="79"/>
      <c r="M1587" s="80"/>
      <c r="N1587" s="79" t="s">
        <v>97</v>
      </c>
      <c r="O1587" s="81"/>
      <c r="P1587" s="86"/>
      <c r="Q1587" s="82"/>
      <c r="R1587" s="81" t="s">
        <v>97</v>
      </c>
      <c r="S1587" s="63"/>
      <c r="T1587" s="87"/>
      <c r="U1587" s="84" t="s">
        <v>97</v>
      </c>
      <c r="V1587" s="84" t="s">
        <v>97</v>
      </c>
      <c r="W1587" s="85" t="b">
        <v>0</v>
      </c>
      <c r="X1587" s="63"/>
      <c r="Y1587" s="63"/>
      <c r="Z1587" s="63"/>
    </row>
    <row r="1588">
      <c r="A1588" s="75"/>
      <c r="B1588" s="94"/>
      <c r="C1588" s="75"/>
      <c r="D1588" s="76"/>
      <c r="E1588" s="75" t="s">
        <v>97</v>
      </c>
      <c r="F1588" s="75" t="s">
        <v>97</v>
      </c>
      <c r="G1588" s="77"/>
      <c r="H1588" s="77"/>
      <c r="I1588" s="80"/>
      <c r="J1588" s="77" t="s">
        <v>97</v>
      </c>
      <c r="K1588" s="79" t="s">
        <v>97</v>
      </c>
      <c r="L1588" s="79"/>
      <c r="M1588" s="80"/>
      <c r="N1588" s="79" t="s">
        <v>97</v>
      </c>
      <c r="O1588" s="81"/>
      <c r="P1588" s="86"/>
      <c r="Q1588" s="82"/>
      <c r="R1588" s="81" t="s">
        <v>97</v>
      </c>
      <c r="S1588" s="63"/>
      <c r="T1588" s="87"/>
      <c r="U1588" s="84" t="s">
        <v>97</v>
      </c>
      <c r="V1588" s="84" t="s">
        <v>97</v>
      </c>
      <c r="W1588" s="85" t="b">
        <v>0</v>
      </c>
      <c r="X1588" s="63"/>
      <c r="Y1588" s="63"/>
      <c r="Z1588" s="63"/>
    </row>
    <row r="1589">
      <c r="A1589" s="75"/>
      <c r="B1589" s="94"/>
      <c r="C1589" s="75"/>
      <c r="D1589" s="76"/>
      <c r="E1589" s="75" t="s">
        <v>97</v>
      </c>
      <c r="F1589" s="75" t="s">
        <v>97</v>
      </c>
      <c r="G1589" s="77"/>
      <c r="H1589" s="77"/>
      <c r="I1589" s="80"/>
      <c r="J1589" s="77" t="s">
        <v>97</v>
      </c>
      <c r="K1589" s="79" t="s">
        <v>97</v>
      </c>
      <c r="L1589" s="79"/>
      <c r="M1589" s="80"/>
      <c r="N1589" s="79" t="s">
        <v>97</v>
      </c>
      <c r="O1589" s="81"/>
      <c r="P1589" s="86"/>
      <c r="Q1589" s="82"/>
      <c r="R1589" s="81" t="s">
        <v>97</v>
      </c>
      <c r="S1589" s="63"/>
      <c r="T1589" s="87"/>
      <c r="U1589" s="84" t="s">
        <v>97</v>
      </c>
      <c r="V1589" s="84" t="s">
        <v>97</v>
      </c>
      <c r="W1589" s="85" t="b">
        <v>0</v>
      </c>
      <c r="X1589" s="63"/>
      <c r="Y1589" s="63"/>
      <c r="Z1589" s="63"/>
    </row>
    <row r="1590">
      <c r="A1590" s="75"/>
      <c r="B1590" s="94"/>
      <c r="C1590" s="75"/>
      <c r="D1590" s="76"/>
      <c r="E1590" s="75" t="s">
        <v>97</v>
      </c>
      <c r="F1590" s="75" t="s">
        <v>97</v>
      </c>
      <c r="G1590" s="77"/>
      <c r="H1590" s="77"/>
      <c r="I1590" s="80"/>
      <c r="J1590" s="77" t="s">
        <v>97</v>
      </c>
      <c r="K1590" s="79" t="s">
        <v>97</v>
      </c>
      <c r="L1590" s="79"/>
      <c r="M1590" s="80"/>
      <c r="N1590" s="79" t="s">
        <v>97</v>
      </c>
      <c r="O1590" s="81"/>
      <c r="P1590" s="86"/>
      <c r="Q1590" s="82"/>
      <c r="R1590" s="81" t="s">
        <v>97</v>
      </c>
      <c r="S1590" s="63"/>
      <c r="T1590" s="87"/>
      <c r="U1590" s="84" t="s">
        <v>97</v>
      </c>
      <c r="V1590" s="84" t="s">
        <v>97</v>
      </c>
      <c r="W1590" s="85" t="b">
        <v>0</v>
      </c>
      <c r="X1590" s="63"/>
      <c r="Y1590" s="63"/>
      <c r="Z1590" s="63"/>
    </row>
    <row r="1591">
      <c r="A1591" s="75"/>
      <c r="B1591" s="94"/>
      <c r="C1591" s="75"/>
      <c r="D1591" s="76"/>
      <c r="E1591" s="75" t="s">
        <v>97</v>
      </c>
      <c r="F1591" s="75" t="s">
        <v>97</v>
      </c>
      <c r="G1591" s="77"/>
      <c r="H1591" s="77"/>
      <c r="I1591" s="80"/>
      <c r="J1591" s="77" t="s">
        <v>97</v>
      </c>
      <c r="K1591" s="79" t="s">
        <v>97</v>
      </c>
      <c r="L1591" s="79"/>
      <c r="M1591" s="80"/>
      <c r="N1591" s="79" t="s">
        <v>97</v>
      </c>
      <c r="O1591" s="81"/>
      <c r="P1591" s="86"/>
      <c r="Q1591" s="82"/>
      <c r="R1591" s="81" t="s">
        <v>97</v>
      </c>
      <c r="S1591" s="63"/>
      <c r="T1591" s="87"/>
      <c r="U1591" s="84" t="s">
        <v>97</v>
      </c>
      <c r="V1591" s="84" t="s">
        <v>97</v>
      </c>
      <c r="W1591" s="85" t="b">
        <v>0</v>
      </c>
      <c r="X1591" s="63"/>
      <c r="Y1591" s="63"/>
      <c r="Z1591" s="63"/>
    </row>
    <row r="1592">
      <c r="A1592" s="75"/>
      <c r="B1592" s="94"/>
      <c r="C1592" s="75"/>
      <c r="D1592" s="76"/>
      <c r="E1592" s="75" t="s">
        <v>97</v>
      </c>
      <c r="F1592" s="75" t="s">
        <v>97</v>
      </c>
      <c r="G1592" s="77"/>
      <c r="H1592" s="77"/>
      <c r="I1592" s="80"/>
      <c r="J1592" s="77" t="s">
        <v>97</v>
      </c>
      <c r="K1592" s="79" t="s">
        <v>97</v>
      </c>
      <c r="L1592" s="79"/>
      <c r="M1592" s="80"/>
      <c r="N1592" s="79" t="s">
        <v>97</v>
      </c>
      <c r="O1592" s="81"/>
      <c r="P1592" s="86"/>
      <c r="Q1592" s="82"/>
      <c r="R1592" s="81" t="s">
        <v>97</v>
      </c>
      <c r="S1592" s="63"/>
      <c r="T1592" s="87"/>
      <c r="U1592" s="84" t="s">
        <v>97</v>
      </c>
      <c r="V1592" s="84" t="s">
        <v>97</v>
      </c>
      <c r="W1592" s="85" t="b">
        <v>0</v>
      </c>
      <c r="X1592" s="63"/>
      <c r="Y1592" s="63"/>
      <c r="Z1592" s="63"/>
    </row>
    <row r="1593">
      <c r="A1593" s="75"/>
      <c r="B1593" s="94"/>
      <c r="C1593" s="75"/>
      <c r="D1593" s="76"/>
      <c r="E1593" s="75" t="s">
        <v>97</v>
      </c>
      <c r="F1593" s="75" t="s">
        <v>97</v>
      </c>
      <c r="G1593" s="77"/>
      <c r="H1593" s="77"/>
      <c r="I1593" s="80"/>
      <c r="J1593" s="77" t="s">
        <v>97</v>
      </c>
      <c r="K1593" s="79" t="s">
        <v>97</v>
      </c>
      <c r="L1593" s="79"/>
      <c r="M1593" s="80"/>
      <c r="N1593" s="79" t="s">
        <v>97</v>
      </c>
      <c r="O1593" s="81"/>
      <c r="P1593" s="86"/>
      <c r="Q1593" s="82"/>
      <c r="R1593" s="81" t="s">
        <v>97</v>
      </c>
      <c r="S1593" s="63"/>
      <c r="T1593" s="87"/>
      <c r="U1593" s="84" t="s">
        <v>97</v>
      </c>
      <c r="V1593" s="84" t="s">
        <v>97</v>
      </c>
      <c r="W1593" s="85" t="b">
        <v>0</v>
      </c>
      <c r="X1593" s="63"/>
      <c r="Y1593" s="63"/>
      <c r="Z1593" s="63"/>
    </row>
    <row r="1594">
      <c r="A1594" s="75"/>
      <c r="B1594" s="94"/>
      <c r="C1594" s="75"/>
      <c r="D1594" s="76"/>
      <c r="E1594" s="75" t="s">
        <v>97</v>
      </c>
      <c r="F1594" s="75" t="s">
        <v>97</v>
      </c>
      <c r="G1594" s="77"/>
      <c r="H1594" s="77"/>
      <c r="I1594" s="80"/>
      <c r="J1594" s="77" t="s">
        <v>97</v>
      </c>
      <c r="K1594" s="79" t="s">
        <v>97</v>
      </c>
      <c r="L1594" s="79"/>
      <c r="M1594" s="80"/>
      <c r="N1594" s="79" t="s">
        <v>97</v>
      </c>
      <c r="O1594" s="81"/>
      <c r="P1594" s="86"/>
      <c r="Q1594" s="82"/>
      <c r="R1594" s="81" t="s">
        <v>97</v>
      </c>
      <c r="S1594" s="63"/>
      <c r="T1594" s="87"/>
      <c r="U1594" s="84" t="s">
        <v>97</v>
      </c>
      <c r="V1594" s="84" t="s">
        <v>97</v>
      </c>
      <c r="W1594" s="85" t="b">
        <v>0</v>
      </c>
      <c r="X1594" s="63"/>
      <c r="Y1594" s="63"/>
      <c r="Z1594" s="63"/>
    </row>
    <row r="1595">
      <c r="A1595" s="75"/>
      <c r="B1595" s="94"/>
      <c r="C1595" s="75"/>
      <c r="D1595" s="76"/>
      <c r="E1595" s="75" t="s">
        <v>97</v>
      </c>
      <c r="F1595" s="75" t="s">
        <v>97</v>
      </c>
      <c r="G1595" s="77"/>
      <c r="H1595" s="77"/>
      <c r="I1595" s="80"/>
      <c r="J1595" s="77" t="s">
        <v>97</v>
      </c>
      <c r="K1595" s="79" t="s">
        <v>97</v>
      </c>
      <c r="L1595" s="79"/>
      <c r="M1595" s="80"/>
      <c r="N1595" s="79" t="s">
        <v>97</v>
      </c>
      <c r="O1595" s="81"/>
      <c r="P1595" s="86"/>
      <c r="Q1595" s="82"/>
      <c r="R1595" s="81" t="s">
        <v>97</v>
      </c>
      <c r="S1595" s="63"/>
      <c r="T1595" s="87"/>
      <c r="U1595" s="84" t="s">
        <v>97</v>
      </c>
      <c r="V1595" s="84" t="s">
        <v>97</v>
      </c>
      <c r="W1595" s="85" t="b">
        <v>0</v>
      </c>
      <c r="X1595" s="63"/>
      <c r="Y1595" s="63"/>
      <c r="Z1595" s="63"/>
    </row>
    <row r="1596">
      <c r="A1596" s="75"/>
      <c r="B1596" s="94"/>
      <c r="C1596" s="75"/>
      <c r="D1596" s="76"/>
      <c r="E1596" s="75" t="s">
        <v>97</v>
      </c>
      <c r="F1596" s="75" t="s">
        <v>97</v>
      </c>
      <c r="G1596" s="77"/>
      <c r="H1596" s="77"/>
      <c r="I1596" s="80"/>
      <c r="J1596" s="77" t="s">
        <v>97</v>
      </c>
      <c r="K1596" s="79" t="s">
        <v>97</v>
      </c>
      <c r="L1596" s="79"/>
      <c r="M1596" s="80"/>
      <c r="N1596" s="79" t="s">
        <v>97</v>
      </c>
      <c r="O1596" s="81"/>
      <c r="P1596" s="86"/>
      <c r="Q1596" s="82"/>
      <c r="R1596" s="81" t="s">
        <v>97</v>
      </c>
      <c r="S1596" s="63"/>
      <c r="T1596" s="87"/>
      <c r="U1596" s="84" t="s">
        <v>97</v>
      </c>
      <c r="V1596" s="84" t="s">
        <v>97</v>
      </c>
      <c r="W1596" s="85" t="b">
        <v>0</v>
      </c>
      <c r="X1596" s="63"/>
      <c r="Y1596" s="63"/>
      <c r="Z1596" s="63"/>
    </row>
    <row r="1597">
      <c r="A1597" s="75"/>
      <c r="B1597" s="94"/>
      <c r="C1597" s="75"/>
      <c r="D1597" s="76"/>
      <c r="E1597" s="75" t="s">
        <v>97</v>
      </c>
      <c r="F1597" s="75" t="s">
        <v>97</v>
      </c>
      <c r="G1597" s="77"/>
      <c r="H1597" s="77"/>
      <c r="I1597" s="80"/>
      <c r="J1597" s="77" t="s">
        <v>97</v>
      </c>
      <c r="K1597" s="79" t="s">
        <v>97</v>
      </c>
      <c r="L1597" s="79"/>
      <c r="M1597" s="80"/>
      <c r="N1597" s="79" t="s">
        <v>97</v>
      </c>
      <c r="O1597" s="81"/>
      <c r="P1597" s="86"/>
      <c r="Q1597" s="82"/>
      <c r="R1597" s="81" t="s">
        <v>97</v>
      </c>
      <c r="S1597" s="63"/>
      <c r="T1597" s="87"/>
      <c r="U1597" s="84" t="s">
        <v>97</v>
      </c>
      <c r="V1597" s="84" t="s">
        <v>97</v>
      </c>
      <c r="W1597" s="85" t="b">
        <v>0</v>
      </c>
      <c r="X1597" s="63"/>
      <c r="Y1597" s="63"/>
      <c r="Z1597" s="63"/>
    </row>
    <row r="1598">
      <c r="A1598" s="75"/>
      <c r="B1598" s="94"/>
      <c r="C1598" s="75"/>
      <c r="D1598" s="76"/>
      <c r="E1598" s="75" t="s">
        <v>97</v>
      </c>
      <c r="F1598" s="75" t="s">
        <v>97</v>
      </c>
      <c r="G1598" s="77"/>
      <c r="H1598" s="77"/>
      <c r="I1598" s="80"/>
      <c r="J1598" s="77" t="s">
        <v>97</v>
      </c>
      <c r="K1598" s="79" t="s">
        <v>97</v>
      </c>
      <c r="L1598" s="79"/>
      <c r="M1598" s="80"/>
      <c r="N1598" s="79" t="s">
        <v>97</v>
      </c>
      <c r="O1598" s="81"/>
      <c r="P1598" s="86"/>
      <c r="Q1598" s="82"/>
      <c r="R1598" s="81" t="s">
        <v>97</v>
      </c>
      <c r="S1598" s="63"/>
      <c r="T1598" s="87"/>
      <c r="U1598" s="84" t="s">
        <v>97</v>
      </c>
      <c r="V1598" s="84" t="s">
        <v>97</v>
      </c>
      <c r="W1598" s="85" t="b">
        <v>0</v>
      </c>
      <c r="X1598" s="63"/>
      <c r="Y1598" s="63"/>
      <c r="Z1598" s="63"/>
    </row>
    <row r="1599">
      <c r="A1599" s="75"/>
      <c r="B1599" s="94"/>
      <c r="C1599" s="75"/>
      <c r="D1599" s="76"/>
      <c r="E1599" s="75" t="s">
        <v>97</v>
      </c>
      <c r="F1599" s="75" t="s">
        <v>97</v>
      </c>
      <c r="G1599" s="77"/>
      <c r="H1599" s="77"/>
      <c r="I1599" s="80"/>
      <c r="J1599" s="77" t="s">
        <v>97</v>
      </c>
      <c r="K1599" s="79" t="s">
        <v>97</v>
      </c>
      <c r="L1599" s="79"/>
      <c r="M1599" s="80"/>
      <c r="N1599" s="79" t="s">
        <v>97</v>
      </c>
      <c r="O1599" s="81"/>
      <c r="P1599" s="86"/>
      <c r="Q1599" s="82"/>
      <c r="R1599" s="81" t="s">
        <v>97</v>
      </c>
      <c r="S1599" s="63"/>
      <c r="T1599" s="87"/>
      <c r="U1599" s="84" t="s">
        <v>97</v>
      </c>
      <c r="V1599" s="84" t="s">
        <v>97</v>
      </c>
      <c r="W1599" s="85" t="b">
        <v>0</v>
      </c>
      <c r="X1599" s="63"/>
      <c r="Y1599" s="63"/>
      <c r="Z1599" s="63"/>
    </row>
    <row r="1600">
      <c r="A1600" s="75"/>
      <c r="B1600" s="94"/>
      <c r="C1600" s="75"/>
      <c r="D1600" s="76"/>
      <c r="E1600" s="75" t="s">
        <v>97</v>
      </c>
      <c r="F1600" s="75" t="s">
        <v>97</v>
      </c>
      <c r="G1600" s="77"/>
      <c r="H1600" s="77"/>
      <c r="I1600" s="80"/>
      <c r="J1600" s="77" t="s">
        <v>97</v>
      </c>
      <c r="K1600" s="79" t="s">
        <v>97</v>
      </c>
      <c r="L1600" s="79"/>
      <c r="M1600" s="80"/>
      <c r="N1600" s="79" t="s">
        <v>97</v>
      </c>
      <c r="O1600" s="81"/>
      <c r="P1600" s="86"/>
      <c r="Q1600" s="82"/>
      <c r="R1600" s="81" t="s">
        <v>97</v>
      </c>
      <c r="S1600" s="63"/>
      <c r="T1600" s="87"/>
      <c r="U1600" s="84" t="s">
        <v>97</v>
      </c>
      <c r="V1600" s="84" t="s">
        <v>97</v>
      </c>
      <c r="W1600" s="85" t="b">
        <v>0</v>
      </c>
      <c r="X1600" s="63"/>
      <c r="Y1600" s="63"/>
      <c r="Z1600" s="63"/>
    </row>
    <row r="1601">
      <c r="A1601" s="75"/>
      <c r="B1601" s="94"/>
      <c r="C1601" s="75"/>
      <c r="D1601" s="76"/>
      <c r="E1601" s="75" t="s">
        <v>97</v>
      </c>
      <c r="F1601" s="75" t="s">
        <v>97</v>
      </c>
      <c r="G1601" s="77"/>
      <c r="H1601" s="77"/>
      <c r="I1601" s="80"/>
      <c r="J1601" s="77" t="s">
        <v>97</v>
      </c>
      <c r="K1601" s="79" t="s">
        <v>97</v>
      </c>
      <c r="L1601" s="79"/>
      <c r="M1601" s="80"/>
      <c r="N1601" s="79" t="s">
        <v>97</v>
      </c>
      <c r="O1601" s="81"/>
      <c r="P1601" s="86"/>
      <c r="Q1601" s="82"/>
      <c r="R1601" s="81" t="s">
        <v>97</v>
      </c>
      <c r="S1601" s="63"/>
      <c r="T1601" s="87"/>
      <c r="U1601" s="84" t="s">
        <v>97</v>
      </c>
      <c r="V1601" s="84" t="s">
        <v>97</v>
      </c>
      <c r="W1601" s="85" t="b">
        <v>0</v>
      </c>
      <c r="X1601" s="63"/>
      <c r="Y1601" s="63"/>
      <c r="Z1601" s="63"/>
    </row>
    <row r="1602">
      <c r="A1602" s="75"/>
      <c r="B1602" s="94"/>
      <c r="C1602" s="75"/>
      <c r="D1602" s="76"/>
      <c r="E1602" s="75" t="s">
        <v>97</v>
      </c>
      <c r="F1602" s="75" t="s">
        <v>97</v>
      </c>
      <c r="G1602" s="77"/>
      <c r="H1602" s="77"/>
      <c r="I1602" s="80"/>
      <c r="J1602" s="77" t="s">
        <v>97</v>
      </c>
      <c r="K1602" s="79" t="s">
        <v>97</v>
      </c>
      <c r="L1602" s="79"/>
      <c r="M1602" s="80"/>
      <c r="N1602" s="79" t="s">
        <v>97</v>
      </c>
      <c r="O1602" s="81"/>
      <c r="P1602" s="86"/>
      <c r="Q1602" s="82"/>
      <c r="R1602" s="81" t="s">
        <v>97</v>
      </c>
      <c r="S1602" s="63"/>
      <c r="T1602" s="87"/>
      <c r="U1602" s="84" t="s">
        <v>97</v>
      </c>
      <c r="V1602" s="84" t="s">
        <v>97</v>
      </c>
      <c r="W1602" s="85" t="b">
        <v>0</v>
      </c>
      <c r="X1602" s="63"/>
      <c r="Y1602" s="63"/>
      <c r="Z1602" s="63"/>
    </row>
    <row r="1603">
      <c r="A1603" s="75"/>
      <c r="B1603" s="94"/>
      <c r="C1603" s="75"/>
      <c r="D1603" s="76"/>
      <c r="E1603" s="75" t="s">
        <v>97</v>
      </c>
      <c r="F1603" s="75" t="s">
        <v>97</v>
      </c>
      <c r="G1603" s="77"/>
      <c r="H1603" s="77"/>
      <c r="I1603" s="80"/>
      <c r="J1603" s="77" t="s">
        <v>97</v>
      </c>
      <c r="K1603" s="79" t="s">
        <v>97</v>
      </c>
      <c r="L1603" s="79"/>
      <c r="M1603" s="80"/>
      <c r="N1603" s="79" t="s">
        <v>97</v>
      </c>
      <c r="O1603" s="81"/>
      <c r="P1603" s="86"/>
      <c r="Q1603" s="82"/>
      <c r="R1603" s="81" t="s">
        <v>97</v>
      </c>
      <c r="S1603" s="63"/>
      <c r="T1603" s="87"/>
      <c r="U1603" s="84" t="s">
        <v>97</v>
      </c>
      <c r="V1603" s="84" t="s">
        <v>97</v>
      </c>
      <c r="W1603" s="85" t="b">
        <v>0</v>
      </c>
      <c r="X1603" s="63"/>
      <c r="Y1603" s="63"/>
      <c r="Z1603" s="63"/>
    </row>
    <row r="1604">
      <c r="A1604" s="75"/>
      <c r="B1604" s="94"/>
      <c r="C1604" s="75"/>
      <c r="D1604" s="76"/>
      <c r="E1604" s="75" t="s">
        <v>97</v>
      </c>
      <c r="F1604" s="75" t="s">
        <v>97</v>
      </c>
      <c r="G1604" s="77"/>
      <c r="H1604" s="77"/>
      <c r="I1604" s="80"/>
      <c r="J1604" s="77" t="s">
        <v>97</v>
      </c>
      <c r="K1604" s="79" t="s">
        <v>97</v>
      </c>
      <c r="L1604" s="79"/>
      <c r="M1604" s="80"/>
      <c r="N1604" s="79" t="s">
        <v>97</v>
      </c>
      <c r="O1604" s="81"/>
      <c r="P1604" s="86"/>
      <c r="Q1604" s="82"/>
      <c r="R1604" s="81" t="s">
        <v>97</v>
      </c>
      <c r="S1604" s="63"/>
      <c r="T1604" s="87"/>
      <c r="U1604" s="84" t="s">
        <v>97</v>
      </c>
      <c r="V1604" s="84" t="s">
        <v>97</v>
      </c>
      <c r="W1604" s="85" t="b">
        <v>0</v>
      </c>
      <c r="X1604" s="63"/>
      <c r="Y1604" s="63"/>
      <c r="Z1604" s="63"/>
    </row>
    <row r="1605">
      <c r="A1605" s="75"/>
      <c r="B1605" s="94"/>
      <c r="C1605" s="75"/>
      <c r="D1605" s="76"/>
      <c r="E1605" s="75" t="s">
        <v>97</v>
      </c>
      <c r="F1605" s="75" t="s">
        <v>97</v>
      </c>
      <c r="G1605" s="77"/>
      <c r="H1605" s="77"/>
      <c r="I1605" s="80"/>
      <c r="J1605" s="77" t="s">
        <v>97</v>
      </c>
      <c r="K1605" s="79" t="s">
        <v>97</v>
      </c>
      <c r="L1605" s="79"/>
      <c r="M1605" s="80"/>
      <c r="N1605" s="79" t="s">
        <v>97</v>
      </c>
      <c r="O1605" s="81"/>
      <c r="P1605" s="86"/>
      <c r="Q1605" s="82"/>
      <c r="R1605" s="81" t="s">
        <v>97</v>
      </c>
      <c r="S1605" s="63"/>
      <c r="T1605" s="87"/>
      <c r="U1605" s="84" t="s">
        <v>97</v>
      </c>
      <c r="V1605" s="84" t="s">
        <v>97</v>
      </c>
      <c r="W1605" s="85" t="b">
        <v>0</v>
      </c>
      <c r="X1605" s="63"/>
      <c r="Y1605" s="63"/>
      <c r="Z1605" s="63"/>
    </row>
    <row r="1606">
      <c r="A1606" s="75"/>
      <c r="B1606" s="94"/>
      <c r="C1606" s="75"/>
      <c r="D1606" s="76"/>
      <c r="E1606" s="75" t="s">
        <v>97</v>
      </c>
      <c r="F1606" s="75" t="s">
        <v>97</v>
      </c>
      <c r="G1606" s="77"/>
      <c r="H1606" s="77"/>
      <c r="I1606" s="80"/>
      <c r="J1606" s="77" t="s">
        <v>97</v>
      </c>
      <c r="K1606" s="79" t="s">
        <v>97</v>
      </c>
      <c r="L1606" s="79"/>
      <c r="M1606" s="80"/>
      <c r="N1606" s="79" t="s">
        <v>97</v>
      </c>
      <c r="O1606" s="81"/>
      <c r="P1606" s="86"/>
      <c r="Q1606" s="82"/>
      <c r="R1606" s="81" t="s">
        <v>97</v>
      </c>
      <c r="S1606" s="63"/>
      <c r="T1606" s="87"/>
      <c r="U1606" s="84" t="s">
        <v>97</v>
      </c>
      <c r="V1606" s="84" t="s">
        <v>97</v>
      </c>
      <c r="W1606" s="85" t="b">
        <v>0</v>
      </c>
      <c r="X1606" s="63"/>
      <c r="Y1606" s="63"/>
      <c r="Z1606" s="63"/>
    </row>
    <row r="1607">
      <c r="A1607" s="75"/>
      <c r="B1607" s="94"/>
      <c r="C1607" s="75"/>
      <c r="D1607" s="76"/>
      <c r="E1607" s="75" t="s">
        <v>97</v>
      </c>
      <c r="F1607" s="75" t="s">
        <v>97</v>
      </c>
      <c r="G1607" s="77"/>
      <c r="H1607" s="77"/>
      <c r="I1607" s="80"/>
      <c r="J1607" s="77" t="s">
        <v>97</v>
      </c>
      <c r="K1607" s="79" t="s">
        <v>97</v>
      </c>
      <c r="L1607" s="79"/>
      <c r="M1607" s="80"/>
      <c r="N1607" s="79" t="s">
        <v>97</v>
      </c>
      <c r="O1607" s="81"/>
      <c r="P1607" s="86"/>
      <c r="Q1607" s="82"/>
      <c r="R1607" s="81" t="s">
        <v>97</v>
      </c>
      <c r="S1607" s="63"/>
      <c r="T1607" s="87"/>
      <c r="U1607" s="84" t="s">
        <v>97</v>
      </c>
      <c r="V1607" s="84" t="s">
        <v>97</v>
      </c>
      <c r="W1607" s="85" t="b">
        <v>0</v>
      </c>
      <c r="X1607" s="63"/>
      <c r="Y1607" s="63"/>
      <c r="Z1607" s="63"/>
    </row>
    <row r="1608">
      <c r="A1608" s="75"/>
      <c r="B1608" s="94"/>
      <c r="C1608" s="75"/>
      <c r="D1608" s="76"/>
      <c r="E1608" s="75" t="s">
        <v>97</v>
      </c>
      <c r="F1608" s="75" t="s">
        <v>97</v>
      </c>
      <c r="G1608" s="77"/>
      <c r="H1608" s="77"/>
      <c r="I1608" s="80"/>
      <c r="J1608" s="77" t="s">
        <v>97</v>
      </c>
      <c r="K1608" s="79" t="s">
        <v>97</v>
      </c>
      <c r="L1608" s="79"/>
      <c r="M1608" s="80"/>
      <c r="N1608" s="79" t="s">
        <v>97</v>
      </c>
      <c r="O1608" s="81"/>
      <c r="P1608" s="86"/>
      <c r="Q1608" s="82"/>
      <c r="R1608" s="81" t="s">
        <v>97</v>
      </c>
      <c r="S1608" s="63"/>
      <c r="T1608" s="87"/>
      <c r="U1608" s="84" t="s">
        <v>97</v>
      </c>
      <c r="V1608" s="84" t="s">
        <v>97</v>
      </c>
      <c r="W1608" s="85" t="b">
        <v>0</v>
      </c>
      <c r="X1608" s="63"/>
      <c r="Y1608" s="63"/>
      <c r="Z1608" s="63"/>
    </row>
    <row r="1609">
      <c r="A1609" s="75"/>
      <c r="B1609" s="94"/>
      <c r="C1609" s="75"/>
      <c r="D1609" s="76"/>
      <c r="E1609" s="75" t="s">
        <v>97</v>
      </c>
      <c r="F1609" s="75" t="s">
        <v>97</v>
      </c>
      <c r="G1609" s="77"/>
      <c r="H1609" s="77"/>
      <c r="I1609" s="80"/>
      <c r="J1609" s="77" t="s">
        <v>97</v>
      </c>
      <c r="K1609" s="79" t="s">
        <v>97</v>
      </c>
      <c r="L1609" s="79"/>
      <c r="M1609" s="80"/>
      <c r="N1609" s="79" t="s">
        <v>97</v>
      </c>
      <c r="O1609" s="81"/>
      <c r="P1609" s="86"/>
      <c r="Q1609" s="82"/>
      <c r="R1609" s="81" t="s">
        <v>97</v>
      </c>
      <c r="S1609" s="63"/>
      <c r="T1609" s="87"/>
      <c r="U1609" s="84" t="s">
        <v>97</v>
      </c>
      <c r="V1609" s="84" t="s">
        <v>97</v>
      </c>
      <c r="W1609" s="85" t="b">
        <v>0</v>
      </c>
      <c r="X1609" s="63"/>
      <c r="Y1609" s="63"/>
      <c r="Z1609" s="63"/>
    </row>
    <row r="1610">
      <c r="A1610" s="75"/>
      <c r="B1610" s="94"/>
      <c r="C1610" s="75"/>
      <c r="D1610" s="76"/>
      <c r="E1610" s="75" t="s">
        <v>97</v>
      </c>
      <c r="F1610" s="75" t="s">
        <v>97</v>
      </c>
      <c r="G1610" s="77"/>
      <c r="H1610" s="77"/>
      <c r="I1610" s="80"/>
      <c r="J1610" s="77" t="s">
        <v>97</v>
      </c>
      <c r="K1610" s="79" t="s">
        <v>97</v>
      </c>
      <c r="L1610" s="79"/>
      <c r="M1610" s="80"/>
      <c r="N1610" s="79" t="s">
        <v>97</v>
      </c>
      <c r="O1610" s="81"/>
      <c r="P1610" s="86"/>
      <c r="Q1610" s="82"/>
      <c r="R1610" s="81" t="s">
        <v>97</v>
      </c>
      <c r="S1610" s="63"/>
      <c r="T1610" s="87"/>
      <c r="U1610" s="84" t="s">
        <v>97</v>
      </c>
      <c r="V1610" s="84" t="s">
        <v>97</v>
      </c>
      <c r="W1610" s="85" t="b">
        <v>0</v>
      </c>
      <c r="X1610" s="63"/>
      <c r="Y1610" s="63"/>
      <c r="Z1610" s="63"/>
    </row>
    <row r="1611">
      <c r="A1611" s="75"/>
      <c r="B1611" s="94"/>
      <c r="C1611" s="75"/>
      <c r="D1611" s="76"/>
      <c r="E1611" s="75" t="s">
        <v>97</v>
      </c>
      <c r="F1611" s="75" t="s">
        <v>97</v>
      </c>
      <c r="G1611" s="77"/>
      <c r="H1611" s="77"/>
      <c r="I1611" s="80"/>
      <c r="J1611" s="77" t="s">
        <v>97</v>
      </c>
      <c r="K1611" s="79" t="s">
        <v>97</v>
      </c>
      <c r="L1611" s="79"/>
      <c r="M1611" s="80"/>
      <c r="N1611" s="79" t="s">
        <v>97</v>
      </c>
      <c r="O1611" s="81"/>
      <c r="P1611" s="86"/>
      <c r="Q1611" s="82"/>
      <c r="R1611" s="81" t="s">
        <v>97</v>
      </c>
      <c r="S1611" s="63"/>
      <c r="T1611" s="87"/>
      <c r="U1611" s="84" t="s">
        <v>97</v>
      </c>
      <c r="V1611" s="84" t="s">
        <v>97</v>
      </c>
      <c r="W1611" s="85" t="b">
        <v>0</v>
      </c>
      <c r="X1611" s="63"/>
      <c r="Y1611" s="63"/>
      <c r="Z1611" s="63"/>
    </row>
    <row r="1612">
      <c r="A1612" s="75"/>
      <c r="B1612" s="94"/>
      <c r="C1612" s="75"/>
      <c r="D1612" s="76"/>
      <c r="E1612" s="75" t="s">
        <v>97</v>
      </c>
      <c r="F1612" s="75" t="s">
        <v>97</v>
      </c>
      <c r="G1612" s="77"/>
      <c r="H1612" s="77"/>
      <c r="I1612" s="80"/>
      <c r="J1612" s="77" t="s">
        <v>97</v>
      </c>
      <c r="K1612" s="79" t="s">
        <v>97</v>
      </c>
      <c r="L1612" s="79"/>
      <c r="M1612" s="80"/>
      <c r="N1612" s="79" t="s">
        <v>97</v>
      </c>
      <c r="O1612" s="81"/>
      <c r="P1612" s="86"/>
      <c r="Q1612" s="82"/>
      <c r="R1612" s="81" t="s">
        <v>97</v>
      </c>
      <c r="S1612" s="63"/>
      <c r="T1612" s="87"/>
      <c r="U1612" s="84" t="s">
        <v>97</v>
      </c>
      <c r="V1612" s="84" t="s">
        <v>97</v>
      </c>
      <c r="W1612" s="85" t="b">
        <v>0</v>
      </c>
      <c r="X1612" s="63"/>
      <c r="Y1612" s="63"/>
      <c r="Z1612" s="63"/>
    </row>
    <row r="1613">
      <c r="A1613" s="75"/>
      <c r="B1613" s="94"/>
      <c r="C1613" s="75"/>
      <c r="D1613" s="76"/>
      <c r="E1613" s="75" t="s">
        <v>97</v>
      </c>
      <c r="F1613" s="75" t="s">
        <v>97</v>
      </c>
      <c r="G1613" s="77"/>
      <c r="H1613" s="77"/>
      <c r="I1613" s="80"/>
      <c r="J1613" s="77" t="s">
        <v>97</v>
      </c>
      <c r="K1613" s="79" t="s">
        <v>97</v>
      </c>
      <c r="L1613" s="79"/>
      <c r="M1613" s="80"/>
      <c r="N1613" s="79" t="s">
        <v>97</v>
      </c>
      <c r="O1613" s="81"/>
      <c r="P1613" s="86"/>
      <c r="Q1613" s="82"/>
      <c r="R1613" s="81" t="s">
        <v>97</v>
      </c>
      <c r="S1613" s="63"/>
      <c r="T1613" s="87"/>
      <c r="U1613" s="84" t="s">
        <v>97</v>
      </c>
      <c r="V1613" s="84" t="s">
        <v>97</v>
      </c>
      <c r="W1613" s="85" t="b">
        <v>0</v>
      </c>
      <c r="X1613" s="63"/>
      <c r="Y1613" s="63"/>
      <c r="Z1613" s="63"/>
    </row>
    <row r="1614">
      <c r="A1614" s="75"/>
      <c r="B1614" s="94"/>
      <c r="C1614" s="75"/>
      <c r="D1614" s="76"/>
      <c r="E1614" s="75" t="s">
        <v>97</v>
      </c>
      <c r="F1614" s="75" t="s">
        <v>97</v>
      </c>
      <c r="G1614" s="77"/>
      <c r="H1614" s="77"/>
      <c r="I1614" s="80"/>
      <c r="J1614" s="77" t="s">
        <v>97</v>
      </c>
      <c r="K1614" s="79" t="s">
        <v>97</v>
      </c>
      <c r="L1614" s="79"/>
      <c r="M1614" s="80"/>
      <c r="N1614" s="79" t="s">
        <v>97</v>
      </c>
      <c r="O1614" s="81"/>
      <c r="P1614" s="86"/>
      <c r="Q1614" s="82"/>
      <c r="R1614" s="81" t="s">
        <v>97</v>
      </c>
      <c r="S1614" s="63"/>
      <c r="T1614" s="87"/>
      <c r="U1614" s="84" t="s">
        <v>97</v>
      </c>
      <c r="V1614" s="84" t="s">
        <v>97</v>
      </c>
      <c r="W1614" s="85" t="b">
        <v>0</v>
      </c>
      <c r="X1614" s="63"/>
      <c r="Y1614" s="63"/>
      <c r="Z1614" s="63"/>
    </row>
    <row r="1615">
      <c r="A1615" s="75"/>
      <c r="B1615" s="94"/>
      <c r="C1615" s="75"/>
      <c r="D1615" s="76"/>
      <c r="E1615" s="75" t="s">
        <v>97</v>
      </c>
      <c r="F1615" s="75" t="s">
        <v>97</v>
      </c>
      <c r="G1615" s="77"/>
      <c r="H1615" s="77"/>
      <c r="I1615" s="80"/>
      <c r="J1615" s="77" t="s">
        <v>97</v>
      </c>
      <c r="K1615" s="79" t="s">
        <v>97</v>
      </c>
      <c r="L1615" s="79"/>
      <c r="M1615" s="80"/>
      <c r="N1615" s="79" t="s">
        <v>97</v>
      </c>
      <c r="O1615" s="81"/>
      <c r="P1615" s="86"/>
      <c r="Q1615" s="82"/>
      <c r="R1615" s="81" t="s">
        <v>97</v>
      </c>
      <c r="S1615" s="63"/>
      <c r="T1615" s="87"/>
      <c r="U1615" s="84" t="s">
        <v>97</v>
      </c>
      <c r="V1615" s="84" t="s">
        <v>97</v>
      </c>
      <c r="W1615" s="85" t="b">
        <v>0</v>
      </c>
      <c r="X1615" s="63"/>
      <c r="Y1615" s="63"/>
      <c r="Z1615" s="63"/>
    </row>
    <row r="1616">
      <c r="A1616" s="75"/>
      <c r="B1616" s="94"/>
      <c r="C1616" s="75"/>
      <c r="D1616" s="76"/>
      <c r="E1616" s="75" t="s">
        <v>97</v>
      </c>
      <c r="F1616" s="75" t="s">
        <v>97</v>
      </c>
      <c r="G1616" s="77"/>
      <c r="H1616" s="77"/>
      <c r="I1616" s="80"/>
      <c r="J1616" s="77" t="s">
        <v>97</v>
      </c>
      <c r="K1616" s="79" t="s">
        <v>97</v>
      </c>
      <c r="L1616" s="79"/>
      <c r="M1616" s="80"/>
      <c r="N1616" s="79" t="s">
        <v>97</v>
      </c>
      <c r="O1616" s="81"/>
      <c r="P1616" s="86"/>
      <c r="Q1616" s="82"/>
      <c r="R1616" s="81" t="s">
        <v>97</v>
      </c>
      <c r="S1616" s="63"/>
      <c r="T1616" s="87"/>
      <c r="U1616" s="84" t="s">
        <v>97</v>
      </c>
      <c r="V1616" s="84" t="s">
        <v>97</v>
      </c>
      <c r="W1616" s="85" t="b">
        <v>0</v>
      </c>
      <c r="X1616" s="63"/>
      <c r="Y1616" s="63"/>
      <c r="Z1616" s="63"/>
    </row>
    <row r="1617">
      <c r="A1617" s="75"/>
      <c r="B1617" s="94"/>
      <c r="C1617" s="75"/>
      <c r="D1617" s="76"/>
      <c r="E1617" s="75" t="s">
        <v>97</v>
      </c>
      <c r="F1617" s="75" t="s">
        <v>97</v>
      </c>
      <c r="G1617" s="77"/>
      <c r="H1617" s="77"/>
      <c r="I1617" s="80"/>
      <c r="J1617" s="77" t="s">
        <v>97</v>
      </c>
      <c r="K1617" s="79" t="s">
        <v>97</v>
      </c>
      <c r="L1617" s="79"/>
      <c r="M1617" s="80"/>
      <c r="N1617" s="79" t="s">
        <v>97</v>
      </c>
      <c r="O1617" s="81"/>
      <c r="P1617" s="86"/>
      <c r="Q1617" s="82"/>
      <c r="R1617" s="81" t="s">
        <v>97</v>
      </c>
      <c r="S1617" s="63"/>
      <c r="T1617" s="87"/>
      <c r="U1617" s="84" t="s">
        <v>97</v>
      </c>
      <c r="V1617" s="84" t="s">
        <v>97</v>
      </c>
      <c r="W1617" s="85" t="b">
        <v>0</v>
      </c>
      <c r="X1617" s="63"/>
      <c r="Y1617" s="63"/>
      <c r="Z1617" s="63"/>
    </row>
    <row r="1618">
      <c r="A1618" s="75"/>
      <c r="B1618" s="94"/>
      <c r="C1618" s="75"/>
      <c r="D1618" s="76"/>
      <c r="E1618" s="75" t="s">
        <v>97</v>
      </c>
      <c r="F1618" s="75" t="s">
        <v>97</v>
      </c>
      <c r="G1618" s="77"/>
      <c r="H1618" s="77"/>
      <c r="I1618" s="80"/>
      <c r="J1618" s="77" t="s">
        <v>97</v>
      </c>
      <c r="K1618" s="79" t="s">
        <v>97</v>
      </c>
      <c r="L1618" s="79"/>
      <c r="M1618" s="80"/>
      <c r="N1618" s="79" t="s">
        <v>97</v>
      </c>
      <c r="O1618" s="81"/>
      <c r="P1618" s="86"/>
      <c r="Q1618" s="82"/>
      <c r="R1618" s="81" t="s">
        <v>97</v>
      </c>
      <c r="S1618" s="63"/>
      <c r="T1618" s="87"/>
      <c r="U1618" s="84" t="s">
        <v>97</v>
      </c>
      <c r="V1618" s="84" t="s">
        <v>97</v>
      </c>
      <c r="W1618" s="85" t="b">
        <v>0</v>
      </c>
      <c r="X1618" s="63"/>
      <c r="Y1618" s="63"/>
      <c r="Z1618" s="63"/>
    </row>
    <row r="1619">
      <c r="A1619" s="75"/>
      <c r="B1619" s="94"/>
      <c r="C1619" s="75"/>
      <c r="D1619" s="76"/>
      <c r="E1619" s="75" t="s">
        <v>97</v>
      </c>
      <c r="F1619" s="75" t="s">
        <v>97</v>
      </c>
      <c r="G1619" s="77"/>
      <c r="H1619" s="77"/>
      <c r="I1619" s="80"/>
      <c r="J1619" s="77" t="s">
        <v>97</v>
      </c>
      <c r="K1619" s="79" t="s">
        <v>97</v>
      </c>
      <c r="L1619" s="79"/>
      <c r="M1619" s="80"/>
      <c r="N1619" s="79" t="s">
        <v>97</v>
      </c>
      <c r="O1619" s="81"/>
      <c r="P1619" s="86"/>
      <c r="Q1619" s="82"/>
      <c r="R1619" s="81" t="s">
        <v>97</v>
      </c>
      <c r="S1619" s="63"/>
      <c r="T1619" s="87"/>
      <c r="U1619" s="84" t="s">
        <v>97</v>
      </c>
      <c r="V1619" s="84" t="s">
        <v>97</v>
      </c>
      <c r="W1619" s="85" t="b">
        <v>0</v>
      </c>
      <c r="X1619" s="63"/>
      <c r="Y1619" s="63"/>
      <c r="Z1619" s="63"/>
    </row>
    <row r="1620">
      <c r="A1620" s="75"/>
      <c r="B1620" s="94"/>
      <c r="C1620" s="75"/>
      <c r="D1620" s="76"/>
      <c r="E1620" s="75" t="s">
        <v>97</v>
      </c>
      <c r="F1620" s="75" t="s">
        <v>97</v>
      </c>
      <c r="G1620" s="77"/>
      <c r="H1620" s="77"/>
      <c r="I1620" s="80"/>
      <c r="J1620" s="77" t="s">
        <v>97</v>
      </c>
      <c r="K1620" s="79" t="s">
        <v>97</v>
      </c>
      <c r="L1620" s="79"/>
      <c r="M1620" s="80"/>
      <c r="N1620" s="79" t="s">
        <v>97</v>
      </c>
      <c r="O1620" s="81"/>
      <c r="P1620" s="86"/>
      <c r="Q1620" s="82"/>
      <c r="R1620" s="81" t="s">
        <v>97</v>
      </c>
      <c r="S1620" s="63"/>
      <c r="T1620" s="87"/>
      <c r="U1620" s="84" t="s">
        <v>97</v>
      </c>
      <c r="V1620" s="84" t="s">
        <v>97</v>
      </c>
      <c r="W1620" s="85" t="b">
        <v>0</v>
      </c>
      <c r="X1620" s="63"/>
      <c r="Y1620" s="63"/>
      <c r="Z1620" s="63"/>
    </row>
    <row r="1621">
      <c r="A1621" s="75"/>
      <c r="B1621" s="94"/>
      <c r="C1621" s="75"/>
      <c r="D1621" s="76"/>
      <c r="E1621" s="75" t="s">
        <v>97</v>
      </c>
      <c r="F1621" s="75" t="s">
        <v>97</v>
      </c>
      <c r="G1621" s="77"/>
      <c r="H1621" s="77"/>
      <c r="I1621" s="80"/>
      <c r="J1621" s="77" t="s">
        <v>97</v>
      </c>
      <c r="K1621" s="79" t="s">
        <v>97</v>
      </c>
      <c r="L1621" s="79"/>
      <c r="M1621" s="80"/>
      <c r="N1621" s="79" t="s">
        <v>97</v>
      </c>
      <c r="O1621" s="81"/>
      <c r="P1621" s="86"/>
      <c r="Q1621" s="82"/>
      <c r="R1621" s="81" t="s">
        <v>97</v>
      </c>
      <c r="S1621" s="63"/>
      <c r="T1621" s="87"/>
      <c r="U1621" s="84" t="s">
        <v>97</v>
      </c>
      <c r="V1621" s="84" t="s">
        <v>97</v>
      </c>
      <c r="W1621" s="85" t="b">
        <v>0</v>
      </c>
      <c r="X1621" s="63"/>
      <c r="Y1621" s="63"/>
      <c r="Z1621" s="63"/>
    </row>
    <row r="1622">
      <c r="A1622" s="75"/>
      <c r="B1622" s="94"/>
      <c r="C1622" s="75"/>
      <c r="D1622" s="76"/>
      <c r="E1622" s="75" t="s">
        <v>97</v>
      </c>
      <c r="F1622" s="75" t="s">
        <v>97</v>
      </c>
      <c r="G1622" s="77"/>
      <c r="H1622" s="77"/>
      <c r="I1622" s="80"/>
      <c r="J1622" s="77" t="s">
        <v>97</v>
      </c>
      <c r="K1622" s="79" t="s">
        <v>97</v>
      </c>
      <c r="L1622" s="79"/>
      <c r="M1622" s="80"/>
      <c r="N1622" s="79" t="s">
        <v>97</v>
      </c>
      <c r="O1622" s="81"/>
      <c r="P1622" s="86"/>
      <c r="Q1622" s="82"/>
      <c r="R1622" s="81" t="s">
        <v>97</v>
      </c>
      <c r="S1622" s="63"/>
      <c r="T1622" s="87"/>
      <c r="U1622" s="84" t="s">
        <v>97</v>
      </c>
      <c r="V1622" s="84" t="s">
        <v>97</v>
      </c>
      <c r="W1622" s="85" t="b">
        <v>0</v>
      </c>
      <c r="X1622" s="63"/>
      <c r="Y1622" s="63"/>
      <c r="Z1622" s="63"/>
    </row>
    <row r="1623">
      <c r="A1623" s="75"/>
      <c r="B1623" s="94"/>
      <c r="C1623" s="75"/>
      <c r="D1623" s="76"/>
      <c r="E1623" s="75" t="s">
        <v>97</v>
      </c>
      <c r="F1623" s="75" t="s">
        <v>97</v>
      </c>
      <c r="G1623" s="77"/>
      <c r="H1623" s="77"/>
      <c r="I1623" s="80"/>
      <c r="J1623" s="77" t="s">
        <v>97</v>
      </c>
      <c r="K1623" s="79" t="s">
        <v>97</v>
      </c>
      <c r="L1623" s="79"/>
      <c r="M1623" s="80"/>
      <c r="N1623" s="79" t="s">
        <v>97</v>
      </c>
      <c r="O1623" s="81"/>
      <c r="P1623" s="86"/>
      <c r="Q1623" s="82"/>
      <c r="R1623" s="81" t="s">
        <v>97</v>
      </c>
      <c r="S1623" s="63"/>
      <c r="T1623" s="87"/>
      <c r="U1623" s="84" t="s">
        <v>97</v>
      </c>
      <c r="V1623" s="84" t="s">
        <v>97</v>
      </c>
      <c r="W1623" s="85" t="b">
        <v>0</v>
      </c>
      <c r="X1623" s="63"/>
      <c r="Y1623" s="63"/>
      <c r="Z1623" s="63"/>
    </row>
    <row r="1624">
      <c r="A1624" s="75"/>
      <c r="B1624" s="94"/>
      <c r="C1624" s="75"/>
      <c r="D1624" s="76"/>
      <c r="E1624" s="75" t="s">
        <v>97</v>
      </c>
      <c r="F1624" s="75" t="s">
        <v>97</v>
      </c>
      <c r="G1624" s="77"/>
      <c r="H1624" s="77"/>
      <c r="I1624" s="80"/>
      <c r="J1624" s="77" t="s">
        <v>97</v>
      </c>
      <c r="K1624" s="79" t="s">
        <v>97</v>
      </c>
      <c r="L1624" s="79"/>
      <c r="M1624" s="80"/>
      <c r="N1624" s="79" t="s">
        <v>97</v>
      </c>
      <c r="O1624" s="81"/>
      <c r="P1624" s="86"/>
      <c r="Q1624" s="82"/>
      <c r="R1624" s="81" t="s">
        <v>97</v>
      </c>
      <c r="S1624" s="63"/>
      <c r="T1624" s="87"/>
      <c r="U1624" s="84" t="s">
        <v>97</v>
      </c>
      <c r="V1624" s="84" t="s">
        <v>97</v>
      </c>
      <c r="W1624" s="85" t="b">
        <v>0</v>
      </c>
      <c r="X1624" s="63"/>
      <c r="Y1624" s="63"/>
      <c r="Z1624" s="63"/>
    </row>
    <row r="1625">
      <c r="A1625" s="75"/>
      <c r="B1625" s="94"/>
      <c r="C1625" s="75"/>
      <c r="D1625" s="76"/>
      <c r="E1625" s="75" t="s">
        <v>97</v>
      </c>
      <c r="F1625" s="75" t="s">
        <v>97</v>
      </c>
      <c r="G1625" s="77"/>
      <c r="H1625" s="77"/>
      <c r="I1625" s="80"/>
      <c r="J1625" s="77" t="s">
        <v>97</v>
      </c>
      <c r="K1625" s="79" t="s">
        <v>97</v>
      </c>
      <c r="L1625" s="79"/>
      <c r="M1625" s="80"/>
      <c r="N1625" s="79" t="s">
        <v>97</v>
      </c>
      <c r="O1625" s="81"/>
      <c r="P1625" s="86"/>
      <c r="Q1625" s="82"/>
      <c r="R1625" s="81" t="s">
        <v>97</v>
      </c>
      <c r="S1625" s="63"/>
      <c r="T1625" s="87"/>
      <c r="U1625" s="84" t="s">
        <v>97</v>
      </c>
      <c r="V1625" s="84" t="s">
        <v>97</v>
      </c>
      <c r="W1625" s="85" t="b">
        <v>0</v>
      </c>
      <c r="X1625" s="63"/>
      <c r="Y1625" s="63"/>
      <c r="Z1625" s="63"/>
    </row>
    <row r="1626">
      <c r="A1626" s="75"/>
      <c r="B1626" s="94"/>
      <c r="C1626" s="75"/>
      <c r="D1626" s="76"/>
      <c r="E1626" s="75" t="s">
        <v>97</v>
      </c>
      <c r="F1626" s="75" t="s">
        <v>97</v>
      </c>
      <c r="G1626" s="77"/>
      <c r="H1626" s="77"/>
      <c r="I1626" s="80"/>
      <c r="J1626" s="77" t="s">
        <v>97</v>
      </c>
      <c r="K1626" s="79" t="s">
        <v>97</v>
      </c>
      <c r="L1626" s="79"/>
      <c r="M1626" s="80"/>
      <c r="N1626" s="79" t="s">
        <v>97</v>
      </c>
      <c r="O1626" s="81"/>
      <c r="P1626" s="86"/>
      <c r="Q1626" s="82"/>
      <c r="R1626" s="81" t="s">
        <v>97</v>
      </c>
      <c r="S1626" s="63"/>
      <c r="T1626" s="87"/>
      <c r="U1626" s="84" t="s">
        <v>97</v>
      </c>
      <c r="V1626" s="84" t="s">
        <v>97</v>
      </c>
      <c r="W1626" s="85" t="b">
        <v>0</v>
      </c>
      <c r="X1626" s="63"/>
      <c r="Y1626" s="63"/>
      <c r="Z1626" s="63"/>
    </row>
    <row r="1627">
      <c r="A1627" s="75"/>
      <c r="B1627" s="94"/>
      <c r="C1627" s="75"/>
      <c r="D1627" s="76"/>
      <c r="E1627" s="75" t="s">
        <v>97</v>
      </c>
      <c r="F1627" s="75" t="s">
        <v>97</v>
      </c>
      <c r="G1627" s="77"/>
      <c r="H1627" s="77"/>
      <c r="I1627" s="80"/>
      <c r="J1627" s="77" t="s">
        <v>97</v>
      </c>
      <c r="K1627" s="79" t="s">
        <v>97</v>
      </c>
      <c r="L1627" s="79"/>
      <c r="M1627" s="80"/>
      <c r="N1627" s="79" t="s">
        <v>97</v>
      </c>
      <c r="O1627" s="81"/>
      <c r="P1627" s="86"/>
      <c r="Q1627" s="82"/>
      <c r="R1627" s="81" t="s">
        <v>97</v>
      </c>
      <c r="S1627" s="63"/>
      <c r="T1627" s="87"/>
      <c r="U1627" s="84" t="s">
        <v>97</v>
      </c>
      <c r="V1627" s="84" t="s">
        <v>97</v>
      </c>
      <c r="W1627" s="85" t="b">
        <v>0</v>
      </c>
      <c r="X1627" s="63"/>
      <c r="Y1627" s="63"/>
      <c r="Z1627" s="63"/>
    </row>
    <row r="1628">
      <c r="A1628" s="75"/>
      <c r="B1628" s="94"/>
      <c r="C1628" s="75"/>
      <c r="D1628" s="76"/>
      <c r="E1628" s="75" t="s">
        <v>97</v>
      </c>
      <c r="F1628" s="75" t="s">
        <v>97</v>
      </c>
      <c r="G1628" s="77"/>
      <c r="H1628" s="77"/>
      <c r="I1628" s="80"/>
      <c r="J1628" s="77" t="s">
        <v>97</v>
      </c>
      <c r="K1628" s="79" t="s">
        <v>97</v>
      </c>
      <c r="L1628" s="79"/>
      <c r="M1628" s="80"/>
      <c r="N1628" s="79" t="s">
        <v>97</v>
      </c>
      <c r="O1628" s="81"/>
      <c r="P1628" s="86"/>
      <c r="Q1628" s="82"/>
      <c r="R1628" s="81" t="s">
        <v>97</v>
      </c>
      <c r="S1628" s="63"/>
      <c r="T1628" s="87"/>
      <c r="U1628" s="84" t="s">
        <v>97</v>
      </c>
      <c r="V1628" s="84" t="s">
        <v>97</v>
      </c>
      <c r="W1628" s="85" t="b">
        <v>0</v>
      </c>
      <c r="X1628" s="63"/>
      <c r="Y1628" s="63"/>
      <c r="Z1628" s="63"/>
    </row>
    <row r="1629">
      <c r="A1629" s="75"/>
      <c r="B1629" s="94"/>
      <c r="C1629" s="75"/>
      <c r="D1629" s="76"/>
      <c r="E1629" s="75" t="s">
        <v>97</v>
      </c>
      <c r="F1629" s="75" t="s">
        <v>97</v>
      </c>
      <c r="G1629" s="77"/>
      <c r="H1629" s="77"/>
      <c r="I1629" s="80"/>
      <c r="J1629" s="77" t="s">
        <v>97</v>
      </c>
      <c r="K1629" s="79" t="s">
        <v>97</v>
      </c>
      <c r="L1629" s="79"/>
      <c r="M1629" s="80"/>
      <c r="N1629" s="79" t="s">
        <v>97</v>
      </c>
      <c r="O1629" s="81"/>
      <c r="P1629" s="86"/>
      <c r="Q1629" s="82"/>
      <c r="R1629" s="81" t="s">
        <v>97</v>
      </c>
      <c r="S1629" s="63"/>
      <c r="T1629" s="87"/>
      <c r="U1629" s="84" t="s">
        <v>97</v>
      </c>
      <c r="V1629" s="84" t="s">
        <v>97</v>
      </c>
      <c r="W1629" s="85" t="b">
        <v>0</v>
      </c>
      <c r="X1629" s="63"/>
      <c r="Y1629" s="63"/>
      <c r="Z1629" s="63"/>
    </row>
    <row r="1630">
      <c r="A1630" s="75"/>
      <c r="B1630" s="94"/>
      <c r="C1630" s="75"/>
      <c r="D1630" s="76"/>
      <c r="E1630" s="75" t="s">
        <v>97</v>
      </c>
      <c r="F1630" s="75" t="s">
        <v>97</v>
      </c>
      <c r="G1630" s="77"/>
      <c r="H1630" s="77"/>
      <c r="I1630" s="80"/>
      <c r="J1630" s="77" t="s">
        <v>97</v>
      </c>
      <c r="K1630" s="79" t="s">
        <v>97</v>
      </c>
      <c r="L1630" s="79"/>
      <c r="M1630" s="80"/>
      <c r="N1630" s="79" t="s">
        <v>97</v>
      </c>
      <c r="O1630" s="81"/>
      <c r="P1630" s="86"/>
      <c r="Q1630" s="82"/>
      <c r="R1630" s="81" t="s">
        <v>97</v>
      </c>
      <c r="S1630" s="63"/>
      <c r="T1630" s="87"/>
      <c r="U1630" s="84" t="s">
        <v>97</v>
      </c>
      <c r="V1630" s="84" t="s">
        <v>97</v>
      </c>
      <c r="W1630" s="85" t="b">
        <v>0</v>
      </c>
      <c r="X1630" s="63"/>
      <c r="Y1630" s="63"/>
      <c r="Z1630" s="63"/>
    </row>
    <row r="1631">
      <c r="A1631" s="75"/>
      <c r="B1631" s="94"/>
      <c r="C1631" s="75"/>
      <c r="D1631" s="76"/>
      <c r="E1631" s="75" t="s">
        <v>97</v>
      </c>
      <c r="F1631" s="75" t="s">
        <v>97</v>
      </c>
      <c r="G1631" s="77"/>
      <c r="H1631" s="77"/>
      <c r="I1631" s="80"/>
      <c r="J1631" s="77" t="s">
        <v>97</v>
      </c>
      <c r="K1631" s="79" t="s">
        <v>97</v>
      </c>
      <c r="L1631" s="79"/>
      <c r="M1631" s="80"/>
      <c r="N1631" s="79" t="s">
        <v>97</v>
      </c>
      <c r="O1631" s="81"/>
      <c r="P1631" s="86"/>
      <c r="Q1631" s="82"/>
      <c r="R1631" s="81" t="s">
        <v>97</v>
      </c>
      <c r="S1631" s="63"/>
      <c r="T1631" s="87"/>
      <c r="U1631" s="84" t="s">
        <v>97</v>
      </c>
      <c r="V1631" s="84" t="s">
        <v>97</v>
      </c>
      <c r="W1631" s="85" t="b">
        <v>0</v>
      </c>
      <c r="X1631" s="63"/>
      <c r="Y1631" s="63"/>
      <c r="Z1631" s="63"/>
    </row>
    <row r="1632">
      <c r="A1632" s="75"/>
      <c r="B1632" s="94"/>
      <c r="C1632" s="75"/>
      <c r="D1632" s="76"/>
      <c r="E1632" s="75" t="s">
        <v>97</v>
      </c>
      <c r="F1632" s="75" t="s">
        <v>97</v>
      </c>
      <c r="G1632" s="77"/>
      <c r="H1632" s="77"/>
      <c r="I1632" s="80"/>
      <c r="J1632" s="77" t="s">
        <v>97</v>
      </c>
      <c r="K1632" s="79" t="s">
        <v>97</v>
      </c>
      <c r="L1632" s="79"/>
      <c r="M1632" s="80"/>
      <c r="N1632" s="79" t="s">
        <v>97</v>
      </c>
      <c r="O1632" s="81"/>
      <c r="P1632" s="86"/>
      <c r="Q1632" s="82"/>
      <c r="R1632" s="81" t="s">
        <v>97</v>
      </c>
      <c r="S1632" s="63"/>
      <c r="T1632" s="87"/>
      <c r="U1632" s="84" t="s">
        <v>97</v>
      </c>
      <c r="V1632" s="84" t="s">
        <v>97</v>
      </c>
      <c r="W1632" s="85" t="b">
        <v>0</v>
      </c>
      <c r="X1632" s="63"/>
      <c r="Y1632" s="63"/>
      <c r="Z1632" s="63"/>
    </row>
    <row r="1633">
      <c r="A1633" s="75"/>
      <c r="B1633" s="94"/>
      <c r="C1633" s="75"/>
      <c r="D1633" s="76"/>
      <c r="E1633" s="75" t="s">
        <v>97</v>
      </c>
      <c r="F1633" s="75" t="s">
        <v>97</v>
      </c>
      <c r="G1633" s="77"/>
      <c r="H1633" s="77"/>
      <c r="I1633" s="80"/>
      <c r="J1633" s="77" t="s">
        <v>97</v>
      </c>
      <c r="K1633" s="79" t="s">
        <v>97</v>
      </c>
      <c r="L1633" s="79"/>
      <c r="M1633" s="80"/>
      <c r="N1633" s="79" t="s">
        <v>97</v>
      </c>
      <c r="O1633" s="81"/>
      <c r="P1633" s="86"/>
      <c r="Q1633" s="82"/>
      <c r="R1633" s="81" t="s">
        <v>97</v>
      </c>
      <c r="S1633" s="63"/>
      <c r="T1633" s="87"/>
      <c r="U1633" s="84" t="s">
        <v>97</v>
      </c>
      <c r="V1633" s="84" t="s">
        <v>97</v>
      </c>
      <c r="W1633" s="85" t="b">
        <v>0</v>
      </c>
      <c r="X1633" s="63"/>
      <c r="Y1633" s="63"/>
      <c r="Z1633" s="63"/>
    </row>
    <row r="1634">
      <c r="A1634" s="75"/>
      <c r="B1634" s="94"/>
      <c r="C1634" s="75"/>
      <c r="D1634" s="76"/>
      <c r="E1634" s="75" t="s">
        <v>97</v>
      </c>
      <c r="F1634" s="75" t="s">
        <v>97</v>
      </c>
      <c r="G1634" s="77"/>
      <c r="H1634" s="77"/>
      <c r="I1634" s="80"/>
      <c r="J1634" s="77" t="s">
        <v>97</v>
      </c>
      <c r="K1634" s="79" t="s">
        <v>97</v>
      </c>
      <c r="L1634" s="79"/>
      <c r="M1634" s="80"/>
      <c r="N1634" s="79" t="s">
        <v>97</v>
      </c>
      <c r="O1634" s="81"/>
      <c r="P1634" s="86"/>
      <c r="Q1634" s="82"/>
      <c r="R1634" s="81" t="s">
        <v>97</v>
      </c>
      <c r="S1634" s="63"/>
      <c r="T1634" s="87"/>
      <c r="U1634" s="84" t="s">
        <v>97</v>
      </c>
      <c r="V1634" s="84" t="s">
        <v>97</v>
      </c>
      <c r="W1634" s="85" t="b">
        <v>0</v>
      </c>
      <c r="X1634" s="63"/>
      <c r="Y1634" s="63"/>
      <c r="Z1634" s="63"/>
    </row>
    <row r="1635">
      <c r="A1635" s="75"/>
      <c r="B1635" s="94"/>
      <c r="C1635" s="75"/>
      <c r="D1635" s="76"/>
      <c r="E1635" s="75" t="s">
        <v>97</v>
      </c>
      <c r="F1635" s="75" t="s">
        <v>97</v>
      </c>
      <c r="G1635" s="77"/>
      <c r="H1635" s="77"/>
      <c r="I1635" s="80"/>
      <c r="J1635" s="77" t="s">
        <v>97</v>
      </c>
      <c r="K1635" s="79" t="s">
        <v>97</v>
      </c>
      <c r="L1635" s="79"/>
      <c r="M1635" s="80"/>
      <c r="N1635" s="79" t="s">
        <v>97</v>
      </c>
      <c r="O1635" s="81"/>
      <c r="P1635" s="86"/>
      <c r="Q1635" s="82"/>
      <c r="R1635" s="81" t="s">
        <v>97</v>
      </c>
      <c r="S1635" s="63"/>
      <c r="T1635" s="87"/>
      <c r="U1635" s="84" t="s">
        <v>97</v>
      </c>
      <c r="V1635" s="84" t="s">
        <v>97</v>
      </c>
      <c r="W1635" s="85" t="b">
        <v>0</v>
      </c>
      <c r="X1635" s="63"/>
      <c r="Y1635" s="63"/>
      <c r="Z1635" s="63"/>
    </row>
    <row r="1636">
      <c r="A1636" s="75"/>
      <c r="B1636" s="94"/>
      <c r="C1636" s="75"/>
      <c r="D1636" s="76"/>
      <c r="E1636" s="75" t="s">
        <v>97</v>
      </c>
      <c r="F1636" s="75" t="s">
        <v>97</v>
      </c>
      <c r="G1636" s="77"/>
      <c r="H1636" s="77"/>
      <c r="I1636" s="80"/>
      <c r="J1636" s="77" t="s">
        <v>97</v>
      </c>
      <c r="K1636" s="79" t="s">
        <v>97</v>
      </c>
      <c r="L1636" s="79"/>
      <c r="M1636" s="80"/>
      <c r="N1636" s="79" t="s">
        <v>97</v>
      </c>
      <c r="O1636" s="81"/>
      <c r="P1636" s="86"/>
      <c r="Q1636" s="82"/>
      <c r="R1636" s="81" t="s">
        <v>97</v>
      </c>
      <c r="S1636" s="63"/>
      <c r="T1636" s="87"/>
      <c r="U1636" s="84" t="s">
        <v>97</v>
      </c>
      <c r="V1636" s="84" t="s">
        <v>97</v>
      </c>
      <c r="W1636" s="85" t="b">
        <v>0</v>
      </c>
      <c r="X1636" s="63"/>
      <c r="Y1636" s="63"/>
      <c r="Z1636" s="63"/>
    </row>
    <row r="1637">
      <c r="A1637" s="75"/>
      <c r="B1637" s="94"/>
      <c r="C1637" s="75"/>
      <c r="D1637" s="76"/>
      <c r="E1637" s="75" t="s">
        <v>97</v>
      </c>
      <c r="F1637" s="75" t="s">
        <v>97</v>
      </c>
      <c r="G1637" s="77"/>
      <c r="H1637" s="77"/>
      <c r="I1637" s="80"/>
      <c r="J1637" s="77" t="s">
        <v>97</v>
      </c>
      <c r="K1637" s="79" t="s">
        <v>97</v>
      </c>
      <c r="L1637" s="79"/>
      <c r="M1637" s="80"/>
      <c r="N1637" s="79" t="s">
        <v>97</v>
      </c>
      <c r="O1637" s="81"/>
      <c r="P1637" s="86"/>
      <c r="Q1637" s="82"/>
      <c r="R1637" s="81" t="s">
        <v>97</v>
      </c>
      <c r="S1637" s="63"/>
      <c r="T1637" s="87"/>
      <c r="U1637" s="84" t="s">
        <v>97</v>
      </c>
      <c r="V1637" s="84" t="s">
        <v>97</v>
      </c>
      <c r="W1637" s="85" t="b">
        <v>0</v>
      </c>
      <c r="X1637" s="63"/>
      <c r="Y1637" s="63"/>
      <c r="Z1637" s="63"/>
    </row>
    <row r="1638">
      <c r="A1638" s="75"/>
      <c r="B1638" s="94"/>
      <c r="C1638" s="75"/>
      <c r="D1638" s="76"/>
      <c r="E1638" s="75" t="s">
        <v>97</v>
      </c>
      <c r="F1638" s="75" t="s">
        <v>97</v>
      </c>
      <c r="G1638" s="77"/>
      <c r="H1638" s="77"/>
      <c r="I1638" s="80"/>
      <c r="J1638" s="77" t="s">
        <v>97</v>
      </c>
      <c r="K1638" s="79" t="s">
        <v>97</v>
      </c>
      <c r="L1638" s="79"/>
      <c r="M1638" s="80"/>
      <c r="N1638" s="79" t="s">
        <v>97</v>
      </c>
      <c r="O1638" s="81"/>
      <c r="P1638" s="86"/>
      <c r="Q1638" s="82"/>
      <c r="R1638" s="81" t="s">
        <v>97</v>
      </c>
      <c r="S1638" s="63"/>
      <c r="T1638" s="87"/>
      <c r="U1638" s="84" t="s">
        <v>97</v>
      </c>
      <c r="V1638" s="84" t="s">
        <v>97</v>
      </c>
      <c r="W1638" s="85" t="b">
        <v>0</v>
      </c>
      <c r="X1638" s="63"/>
      <c r="Y1638" s="63"/>
      <c r="Z1638" s="63"/>
    </row>
    <row r="1639">
      <c r="A1639" s="75"/>
      <c r="B1639" s="94"/>
      <c r="C1639" s="75"/>
      <c r="D1639" s="76"/>
      <c r="E1639" s="75" t="s">
        <v>97</v>
      </c>
      <c r="F1639" s="75" t="s">
        <v>97</v>
      </c>
      <c r="G1639" s="77"/>
      <c r="H1639" s="77"/>
      <c r="I1639" s="80"/>
      <c r="J1639" s="77" t="s">
        <v>97</v>
      </c>
      <c r="K1639" s="79" t="s">
        <v>97</v>
      </c>
      <c r="L1639" s="79"/>
      <c r="M1639" s="80"/>
      <c r="N1639" s="79" t="s">
        <v>97</v>
      </c>
      <c r="O1639" s="81"/>
      <c r="P1639" s="86"/>
      <c r="Q1639" s="82"/>
      <c r="R1639" s="81" t="s">
        <v>97</v>
      </c>
      <c r="S1639" s="63"/>
      <c r="T1639" s="87"/>
      <c r="U1639" s="84" t="s">
        <v>97</v>
      </c>
      <c r="V1639" s="84" t="s">
        <v>97</v>
      </c>
      <c r="W1639" s="85" t="b">
        <v>0</v>
      </c>
      <c r="X1639" s="63"/>
      <c r="Y1639" s="63"/>
      <c r="Z1639" s="63"/>
    </row>
    <row r="1640">
      <c r="A1640" s="75"/>
      <c r="B1640" s="94"/>
      <c r="C1640" s="75"/>
      <c r="D1640" s="76"/>
      <c r="E1640" s="75" t="s">
        <v>97</v>
      </c>
      <c r="F1640" s="75" t="s">
        <v>97</v>
      </c>
      <c r="G1640" s="77"/>
      <c r="H1640" s="77"/>
      <c r="I1640" s="80"/>
      <c r="J1640" s="77" t="s">
        <v>97</v>
      </c>
      <c r="K1640" s="79" t="s">
        <v>97</v>
      </c>
      <c r="L1640" s="79"/>
      <c r="M1640" s="80"/>
      <c r="N1640" s="79" t="s">
        <v>97</v>
      </c>
      <c r="O1640" s="81"/>
      <c r="P1640" s="86"/>
      <c r="Q1640" s="82"/>
      <c r="R1640" s="81" t="s">
        <v>97</v>
      </c>
      <c r="S1640" s="63"/>
      <c r="T1640" s="87"/>
      <c r="U1640" s="84" t="s">
        <v>97</v>
      </c>
      <c r="V1640" s="84" t="s">
        <v>97</v>
      </c>
      <c r="W1640" s="85" t="b">
        <v>0</v>
      </c>
      <c r="X1640" s="63"/>
      <c r="Y1640" s="63"/>
      <c r="Z1640" s="63"/>
    </row>
    <row r="1641">
      <c r="A1641" s="75"/>
      <c r="B1641" s="94"/>
      <c r="C1641" s="75"/>
      <c r="D1641" s="76"/>
      <c r="E1641" s="75" t="s">
        <v>97</v>
      </c>
      <c r="F1641" s="75" t="s">
        <v>97</v>
      </c>
      <c r="G1641" s="77"/>
      <c r="H1641" s="77"/>
      <c r="I1641" s="80"/>
      <c r="J1641" s="77" t="s">
        <v>97</v>
      </c>
      <c r="K1641" s="79" t="s">
        <v>97</v>
      </c>
      <c r="L1641" s="79"/>
      <c r="M1641" s="80"/>
      <c r="N1641" s="79" t="s">
        <v>97</v>
      </c>
      <c r="O1641" s="81"/>
      <c r="P1641" s="86"/>
      <c r="Q1641" s="82"/>
      <c r="R1641" s="81" t="s">
        <v>97</v>
      </c>
      <c r="S1641" s="63"/>
      <c r="T1641" s="87"/>
      <c r="U1641" s="84" t="s">
        <v>97</v>
      </c>
      <c r="V1641" s="84" t="s">
        <v>97</v>
      </c>
      <c r="W1641" s="85" t="b">
        <v>0</v>
      </c>
      <c r="X1641" s="63"/>
      <c r="Y1641" s="63"/>
      <c r="Z1641" s="63"/>
    </row>
    <row r="1642">
      <c r="A1642" s="75"/>
      <c r="B1642" s="94"/>
      <c r="C1642" s="75"/>
      <c r="D1642" s="76"/>
      <c r="E1642" s="75" t="s">
        <v>97</v>
      </c>
      <c r="F1642" s="75" t="s">
        <v>97</v>
      </c>
      <c r="G1642" s="77"/>
      <c r="H1642" s="77"/>
      <c r="I1642" s="80"/>
      <c r="J1642" s="77" t="s">
        <v>97</v>
      </c>
      <c r="K1642" s="79" t="s">
        <v>97</v>
      </c>
      <c r="L1642" s="79"/>
      <c r="M1642" s="80"/>
      <c r="N1642" s="79" t="s">
        <v>97</v>
      </c>
      <c r="O1642" s="81"/>
      <c r="P1642" s="86"/>
      <c r="Q1642" s="82"/>
      <c r="R1642" s="81" t="s">
        <v>97</v>
      </c>
      <c r="S1642" s="63"/>
      <c r="T1642" s="87"/>
      <c r="U1642" s="84" t="s">
        <v>97</v>
      </c>
      <c r="V1642" s="84" t="s">
        <v>97</v>
      </c>
      <c r="W1642" s="85" t="b">
        <v>0</v>
      </c>
      <c r="X1642" s="63"/>
      <c r="Y1642" s="63"/>
      <c r="Z1642" s="63"/>
    </row>
    <row r="1643">
      <c r="A1643" s="75"/>
      <c r="B1643" s="94"/>
      <c r="C1643" s="75"/>
      <c r="D1643" s="76"/>
      <c r="E1643" s="75" t="s">
        <v>97</v>
      </c>
      <c r="F1643" s="75" t="s">
        <v>97</v>
      </c>
      <c r="G1643" s="77"/>
      <c r="H1643" s="77"/>
      <c r="I1643" s="80"/>
      <c r="J1643" s="77" t="s">
        <v>97</v>
      </c>
      <c r="K1643" s="79" t="s">
        <v>97</v>
      </c>
      <c r="L1643" s="79"/>
      <c r="M1643" s="80"/>
      <c r="N1643" s="79" t="s">
        <v>97</v>
      </c>
      <c r="O1643" s="81"/>
      <c r="P1643" s="86"/>
      <c r="Q1643" s="82"/>
      <c r="R1643" s="81" t="s">
        <v>97</v>
      </c>
      <c r="S1643" s="63"/>
      <c r="T1643" s="87"/>
      <c r="U1643" s="84" t="s">
        <v>97</v>
      </c>
      <c r="V1643" s="84" t="s">
        <v>97</v>
      </c>
      <c r="W1643" s="85" t="b">
        <v>0</v>
      </c>
      <c r="X1643" s="63"/>
      <c r="Y1643" s="63"/>
      <c r="Z1643" s="63"/>
    </row>
    <row r="1644">
      <c r="A1644" s="75"/>
      <c r="B1644" s="94"/>
      <c r="C1644" s="75"/>
      <c r="D1644" s="76"/>
      <c r="E1644" s="75" t="s">
        <v>97</v>
      </c>
      <c r="F1644" s="75" t="s">
        <v>97</v>
      </c>
      <c r="G1644" s="77"/>
      <c r="H1644" s="77"/>
      <c r="I1644" s="80"/>
      <c r="J1644" s="77" t="s">
        <v>97</v>
      </c>
      <c r="K1644" s="79" t="s">
        <v>97</v>
      </c>
      <c r="L1644" s="79"/>
      <c r="M1644" s="80"/>
      <c r="N1644" s="79" t="s">
        <v>97</v>
      </c>
      <c r="O1644" s="81"/>
      <c r="P1644" s="86"/>
      <c r="Q1644" s="82"/>
      <c r="R1644" s="81" t="s">
        <v>97</v>
      </c>
      <c r="S1644" s="63"/>
      <c r="T1644" s="87"/>
      <c r="U1644" s="84" t="s">
        <v>97</v>
      </c>
      <c r="V1644" s="84" t="s">
        <v>97</v>
      </c>
      <c r="W1644" s="85" t="b">
        <v>0</v>
      </c>
      <c r="X1644" s="63"/>
      <c r="Y1644" s="63"/>
      <c r="Z1644" s="63"/>
    </row>
    <row r="1645">
      <c r="A1645" s="75"/>
      <c r="B1645" s="94"/>
      <c r="C1645" s="75"/>
      <c r="D1645" s="76"/>
      <c r="E1645" s="75" t="s">
        <v>97</v>
      </c>
      <c r="F1645" s="75" t="s">
        <v>97</v>
      </c>
      <c r="G1645" s="77"/>
      <c r="H1645" s="77"/>
      <c r="I1645" s="80"/>
      <c r="J1645" s="77" t="s">
        <v>97</v>
      </c>
      <c r="K1645" s="79" t="s">
        <v>97</v>
      </c>
      <c r="L1645" s="79"/>
      <c r="M1645" s="80"/>
      <c r="N1645" s="79" t="s">
        <v>97</v>
      </c>
      <c r="O1645" s="81"/>
      <c r="P1645" s="86"/>
      <c r="Q1645" s="82"/>
      <c r="R1645" s="81" t="s">
        <v>97</v>
      </c>
      <c r="S1645" s="63"/>
      <c r="T1645" s="87"/>
      <c r="U1645" s="84" t="s">
        <v>97</v>
      </c>
      <c r="V1645" s="84" t="s">
        <v>97</v>
      </c>
      <c r="W1645" s="85" t="b">
        <v>0</v>
      </c>
      <c r="X1645" s="63"/>
      <c r="Y1645" s="63"/>
      <c r="Z1645" s="63"/>
    </row>
    <row r="1646">
      <c r="A1646" s="75"/>
      <c r="B1646" s="94"/>
      <c r="C1646" s="75"/>
      <c r="D1646" s="76"/>
      <c r="E1646" s="75" t="s">
        <v>97</v>
      </c>
      <c r="F1646" s="75" t="s">
        <v>97</v>
      </c>
      <c r="G1646" s="77"/>
      <c r="H1646" s="77"/>
      <c r="I1646" s="80"/>
      <c r="J1646" s="77" t="s">
        <v>97</v>
      </c>
      <c r="K1646" s="79" t="s">
        <v>97</v>
      </c>
      <c r="L1646" s="79"/>
      <c r="M1646" s="80"/>
      <c r="N1646" s="79" t="s">
        <v>97</v>
      </c>
      <c r="O1646" s="81"/>
      <c r="P1646" s="86"/>
      <c r="Q1646" s="82"/>
      <c r="R1646" s="81" t="s">
        <v>97</v>
      </c>
      <c r="S1646" s="63"/>
      <c r="T1646" s="87"/>
      <c r="U1646" s="84" t="s">
        <v>97</v>
      </c>
      <c r="V1646" s="84" t="s">
        <v>97</v>
      </c>
      <c r="W1646" s="85" t="b">
        <v>0</v>
      </c>
      <c r="X1646" s="63"/>
      <c r="Y1646" s="63"/>
      <c r="Z1646" s="63"/>
    </row>
    <row r="1647">
      <c r="A1647" s="75"/>
      <c r="B1647" s="94"/>
      <c r="C1647" s="75"/>
      <c r="D1647" s="76"/>
      <c r="E1647" s="75" t="s">
        <v>97</v>
      </c>
      <c r="F1647" s="75" t="s">
        <v>97</v>
      </c>
      <c r="G1647" s="77"/>
      <c r="H1647" s="77"/>
      <c r="I1647" s="80"/>
      <c r="J1647" s="77" t="s">
        <v>97</v>
      </c>
      <c r="K1647" s="79" t="s">
        <v>97</v>
      </c>
      <c r="L1647" s="79"/>
      <c r="M1647" s="80"/>
      <c r="N1647" s="79" t="s">
        <v>97</v>
      </c>
      <c r="O1647" s="81"/>
      <c r="P1647" s="86"/>
      <c r="Q1647" s="82"/>
      <c r="R1647" s="81" t="s">
        <v>97</v>
      </c>
      <c r="S1647" s="63"/>
      <c r="T1647" s="87"/>
      <c r="U1647" s="84" t="s">
        <v>97</v>
      </c>
      <c r="V1647" s="84" t="s">
        <v>97</v>
      </c>
      <c r="W1647" s="85" t="b">
        <v>0</v>
      </c>
      <c r="X1647" s="63"/>
      <c r="Y1647" s="63"/>
      <c r="Z1647" s="63"/>
    </row>
    <row r="1648">
      <c r="A1648" s="75"/>
      <c r="B1648" s="94"/>
      <c r="C1648" s="75"/>
      <c r="D1648" s="76"/>
      <c r="E1648" s="75" t="s">
        <v>97</v>
      </c>
      <c r="F1648" s="75" t="s">
        <v>97</v>
      </c>
      <c r="G1648" s="77"/>
      <c r="H1648" s="77"/>
      <c r="I1648" s="80"/>
      <c r="J1648" s="77" t="s">
        <v>97</v>
      </c>
      <c r="K1648" s="79" t="s">
        <v>97</v>
      </c>
      <c r="L1648" s="79"/>
      <c r="M1648" s="80"/>
      <c r="N1648" s="79" t="s">
        <v>97</v>
      </c>
      <c r="O1648" s="81"/>
      <c r="P1648" s="86"/>
      <c r="Q1648" s="82"/>
      <c r="R1648" s="81" t="s">
        <v>97</v>
      </c>
      <c r="S1648" s="63"/>
      <c r="T1648" s="87"/>
      <c r="U1648" s="84" t="s">
        <v>97</v>
      </c>
      <c r="V1648" s="84" t="s">
        <v>97</v>
      </c>
      <c r="W1648" s="85" t="b">
        <v>0</v>
      </c>
      <c r="X1648" s="63"/>
      <c r="Y1648" s="63"/>
      <c r="Z1648" s="63"/>
    </row>
    <row r="1649">
      <c r="A1649" s="75"/>
      <c r="B1649" s="94"/>
      <c r="C1649" s="75"/>
      <c r="D1649" s="76"/>
      <c r="E1649" s="75" t="s">
        <v>97</v>
      </c>
      <c r="F1649" s="75" t="s">
        <v>97</v>
      </c>
      <c r="G1649" s="77"/>
      <c r="H1649" s="77"/>
      <c r="I1649" s="80"/>
      <c r="J1649" s="77" t="s">
        <v>97</v>
      </c>
      <c r="K1649" s="79" t="s">
        <v>97</v>
      </c>
      <c r="L1649" s="79"/>
      <c r="M1649" s="80"/>
      <c r="N1649" s="79" t="s">
        <v>97</v>
      </c>
      <c r="O1649" s="81"/>
      <c r="P1649" s="86"/>
      <c r="Q1649" s="82"/>
      <c r="R1649" s="81" t="s">
        <v>97</v>
      </c>
      <c r="S1649" s="63"/>
      <c r="T1649" s="87"/>
      <c r="U1649" s="84" t="s">
        <v>97</v>
      </c>
      <c r="V1649" s="84" t="s">
        <v>97</v>
      </c>
      <c r="W1649" s="85" t="b">
        <v>0</v>
      </c>
      <c r="X1649" s="63"/>
      <c r="Y1649" s="63"/>
      <c r="Z1649" s="63"/>
    </row>
    <row r="1650">
      <c r="A1650" s="75"/>
      <c r="B1650" s="94"/>
      <c r="C1650" s="75"/>
      <c r="D1650" s="76"/>
      <c r="E1650" s="75" t="s">
        <v>97</v>
      </c>
      <c r="F1650" s="75" t="s">
        <v>97</v>
      </c>
      <c r="G1650" s="77"/>
      <c r="H1650" s="77"/>
      <c r="I1650" s="80"/>
      <c r="J1650" s="77" t="s">
        <v>97</v>
      </c>
      <c r="K1650" s="79" t="s">
        <v>97</v>
      </c>
      <c r="L1650" s="79"/>
      <c r="M1650" s="80"/>
      <c r="N1650" s="79" t="s">
        <v>97</v>
      </c>
      <c r="O1650" s="81"/>
      <c r="P1650" s="86"/>
      <c r="Q1650" s="82"/>
      <c r="R1650" s="81" t="s">
        <v>97</v>
      </c>
      <c r="S1650" s="63"/>
      <c r="T1650" s="87"/>
      <c r="U1650" s="84" t="s">
        <v>97</v>
      </c>
      <c r="V1650" s="84" t="s">
        <v>97</v>
      </c>
      <c r="W1650" s="85" t="b">
        <v>0</v>
      </c>
      <c r="X1650" s="63"/>
      <c r="Y1650" s="63"/>
      <c r="Z1650" s="63"/>
    </row>
    <row r="1651">
      <c r="A1651" s="75"/>
      <c r="B1651" s="94"/>
      <c r="C1651" s="75"/>
      <c r="D1651" s="76"/>
      <c r="E1651" s="75" t="s">
        <v>97</v>
      </c>
      <c r="F1651" s="75" t="s">
        <v>97</v>
      </c>
      <c r="G1651" s="77"/>
      <c r="H1651" s="77"/>
      <c r="I1651" s="80"/>
      <c r="J1651" s="77" t="s">
        <v>97</v>
      </c>
      <c r="K1651" s="79" t="s">
        <v>97</v>
      </c>
      <c r="L1651" s="79"/>
      <c r="M1651" s="80"/>
      <c r="N1651" s="79" t="s">
        <v>97</v>
      </c>
      <c r="O1651" s="81"/>
      <c r="P1651" s="86"/>
      <c r="Q1651" s="82"/>
      <c r="R1651" s="81" t="s">
        <v>97</v>
      </c>
      <c r="S1651" s="63"/>
      <c r="T1651" s="87"/>
      <c r="U1651" s="84" t="s">
        <v>97</v>
      </c>
      <c r="V1651" s="84" t="s">
        <v>97</v>
      </c>
      <c r="W1651" s="85" t="b">
        <v>0</v>
      </c>
      <c r="X1651" s="63"/>
      <c r="Y1651" s="63"/>
      <c r="Z1651" s="63"/>
    </row>
    <row r="1652">
      <c r="A1652" s="75"/>
      <c r="B1652" s="94"/>
      <c r="C1652" s="75"/>
      <c r="D1652" s="76"/>
      <c r="E1652" s="75" t="s">
        <v>97</v>
      </c>
      <c r="F1652" s="75" t="s">
        <v>97</v>
      </c>
      <c r="G1652" s="77"/>
      <c r="H1652" s="77"/>
      <c r="I1652" s="80"/>
      <c r="J1652" s="77" t="s">
        <v>97</v>
      </c>
      <c r="K1652" s="79" t="s">
        <v>97</v>
      </c>
      <c r="L1652" s="79"/>
      <c r="M1652" s="80"/>
      <c r="N1652" s="79" t="s">
        <v>97</v>
      </c>
      <c r="O1652" s="81"/>
      <c r="P1652" s="86"/>
      <c r="Q1652" s="82"/>
      <c r="R1652" s="81" t="s">
        <v>97</v>
      </c>
      <c r="S1652" s="63"/>
      <c r="T1652" s="87"/>
      <c r="U1652" s="84" t="s">
        <v>97</v>
      </c>
      <c r="V1652" s="84" t="s">
        <v>97</v>
      </c>
      <c r="W1652" s="85" t="b">
        <v>0</v>
      </c>
      <c r="X1652" s="63"/>
      <c r="Y1652" s="63"/>
      <c r="Z1652" s="63"/>
    </row>
    <row r="1653">
      <c r="A1653" s="75"/>
      <c r="B1653" s="94"/>
      <c r="C1653" s="75"/>
      <c r="D1653" s="76"/>
      <c r="E1653" s="75" t="s">
        <v>97</v>
      </c>
      <c r="F1653" s="75" t="s">
        <v>97</v>
      </c>
      <c r="G1653" s="77"/>
      <c r="H1653" s="77"/>
      <c r="I1653" s="80"/>
      <c r="J1653" s="77" t="s">
        <v>97</v>
      </c>
      <c r="K1653" s="79" t="s">
        <v>97</v>
      </c>
      <c r="L1653" s="79"/>
      <c r="M1653" s="80"/>
      <c r="N1653" s="79" t="s">
        <v>97</v>
      </c>
      <c r="O1653" s="81"/>
      <c r="P1653" s="86"/>
      <c r="Q1653" s="82"/>
      <c r="R1653" s="81" t="s">
        <v>97</v>
      </c>
      <c r="S1653" s="63"/>
      <c r="T1653" s="87"/>
      <c r="U1653" s="84" t="s">
        <v>97</v>
      </c>
      <c r="V1653" s="84" t="s">
        <v>97</v>
      </c>
      <c r="W1653" s="85" t="b">
        <v>0</v>
      </c>
      <c r="X1653" s="63"/>
      <c r="Y1653" s="63"/>
      <c r="Z1653" s="63"/>
    </row>
    <row r="1654">
      <c r="A1654" s="75"/>
      <c r="B1654" s="94"/>
      <c r="C1654" s="75"/>
      <c r="D1654" s="76"/>
      <c r="E1654" s="75" t="s">
        <v>97</v>
      </c>
      <c r="F1654" s="75" t="s">
        <v>97</v>
      </c>
      <c r="G1654" s="77"/>
      <c r="H1654" s="77"/>
      <c r="I1654" s="80"/>
      <c r="J1654" s="77" t="s">
        <v>97</v>
      </c>
      <c r="K1654" s="79" t="s">
        <v>97</v>
      </c>
      <c r="L1654" s="79"/>
      <c r="M1654" s="80"/>
      <c r="N1654" s="79" t="s">
        <v>97</v>
      </c>
      <c r="O1654" s="81"/>
      <c r="P1654" s="86"/>
      <c r="Q1654" s="82"/>
      <c r="R1654" s="81" t="s">
        <v>97</v>
      </c>
      <c r="S1654" s="63"/>
      <c r="T1654" s="87"/>
      <c r="U1654" s="84" t="s">
        <v>97</v>
      </c>
      <c r="V1654" s="84" t="s">
        <v>97</v>
      </c>
      <c r="W1654" s="85" t="b">
        <v>0</v>
      </c>
      <c r="X1654" s="63"/>
      <c r="Y1654" s="63"/>
      <c r="Z1654" s="63"/>
    </row>
    <row r="1655">
      <c r="A1655" s="75"/>
      <c r="B1655" s="94"/>
      <c r="C1655" s="75"/>
      <c r="D1655" s="76"/>
      <c r="E1655" s="75" t="s">
        <v>97</v>
      </c>
      <c r="F1655" s="75" t="s">
        <v>97</v>
      </c>
      <c r="G1655" s="77"/>
      <c r="H1655" s="77"/>
      <c r="I1655" s="80"/>
      <c r="J1655" s="77" t="s">
        <v>97</v>
      </c>
      <c r="K1655" s="79" t="s">
        <v>97</v>
      </c>
      <c r="L1655" s="79"/>
      <c r="M1655" s="80"/>
      <c r="N1655" s="79" t="s">
        <v>97</v>
      </c>
      <c r="O1655" s="81"/>
      <c r="P1655" s="86"/>
      <c r="Q1655" s="82"/>
      <c r="R1655" s="81" t="s">
        <v>97</v>
      </c>
      <c r="S1655" s="63"/>
      <c r="T1655" s="87"/>
      <c r="U1655" s="84" t="s">
        <v>97</v>
      </c>
      <c r="V1655" s="84" t="s">
        <v>97</v>
      </c>
      <c r="W1655" s="85" t="b">
        <v>0</v>
      </c>
      <c r="X1655" s="63"/>
      <c r="Y1655" s="63"/>
      <c r="Z1655" s="63"/>
    </row>
    <row r="1656">
      <c r="A1656" s="75"/>
      <c r="B1656" s="94"/>
      <c r="C1656" s="75"/>
      <c r="D1656" s="76"/>
      <c r="E1656" s="75" t="s">
        <v>97</v>
      </c>
      <c r="F1656" s="75" t="s">
        <v>97</v>
      </c>
      <c r="G1656" s="77"/>
      <c r="H1656" s="77"/>
      <c r="I1656" s="80"/>
      <c r="J1656" s="77" t="s">
        <v>97</v>
      </c>
      <c r="K1656" s="79" t="s">
        <v>97</v>
      </c>
      <c r="L1656" s="79"/>
      <c r="M1656" s="80"/>
      <c r="N1656" s="79" t="s">
        <v>97</v>
      </c>
      <c r="O1656" s="81"/>
      <c r="P1656" s="86"/>
      <c r="Q1656" s="82"/>
      <c r="R1656" s="81" t="s">
        <v>97</v>
      </c>
      <c r="S1656" s="63"/>
      <c r="T1656" s="87"/>
      <c r="U1656" s="84" t="s">
        <v>97</v>
      </c>
      <c r="V1656" s="84" t="s">
        <v>97</v>
      </c>
      <c r="W1656" s="85" t="b">
        <v>0</v>
      </c>
      <c r="X1656" s="63"/>
      <c r="Y1656" s="63"/>
      <c r="Z1656" s="63"/>
    </row>
    <row r="1657">
      <c r="A1657" s="75"/>
      <c r="B1657" s="94"/>
      <c r="C1657" s="75"/>
      <c r="D1657" s="76"/>
      <c r="E1657" s="75" t="s">
        <v>97</v>
      </c>
      <c r="F1657" s="75" t="s">
        <v>97</v>
      </c>
      <c r="G1657" s="77"/>
      <c r="H1657" s="77"/>
      <c r="I1657" s="80"/>
      <c r="J1657" s="77" t="s">
        <v>97</v>
      </c>
      <c r="K1657" s="79" t="s">
        <v>97</v>
      </c>
      <c r="L1657" s="79"/>
      <c r="M1657" s="80"/>
      <c r="N1657" s="79" t="s">
        <v>97</v>
      </c>
      <c r="O1657" s="81"/>
      <c r="P1657" s="86"/>
      <c r="Q1657" s="82"/>
      <c r="R1657" s="81" t="s">
        <v>97</v>
      </c>
      <c r="S1657" s="63"/>
      <c r="T1657" s="87"/>
      <c r="U1657" s="84" t="s">
        <v>97</v>
      </c>
      <c r="V1657" s="84" t="s">
        <v>97</v>
      </c>
      <c r="W1657" s="85" t="b">
        <v>0</v>
      </c>
      <c r="X1657" s="63"/>
      <c r="Y1657" s="63"/>
      <c r="Z1657" s="63"/>
    </row>
    <row r="1658">
      <c r="A1658" s="75"/>
      <c r="B1658" s="94"/>
      <c r="C1658" s="75"/>
      <c r="D1658" s="76"/>
      <c r="E1658" s="75" t="s">
        <v>97</v>
      </c>
      <c r="F1658" s="75" t="s">
        <v>97</v>
      </c>
      <c r="G1658" s="77"/>
      <c r="H1658" s="77"/>
      <c r="I1658" s="80"/>
      <c r="J1658" s="77" t="s">
        <v>97</v>
      </c>
      <c r="K1658" s="79" t="s">
        <v>97</v>
      </c>
      <c r="L1658" s="79"/>
      <c r="M1658" s="80"/>
      <c r="N1658" s="79" t="s">
        <v>97</v>
      </c>
      <c r="O1658" s="81"/>
      <c r="P1658" s="86"/>
      <c r="Q1658" s="82"/>
      <c r="R1658" s="81" t="s">
        <v>97</v>
      </c>
      <c r="S1658" s="63"/>
      <c r="T1658" s="87"/>
      <c r="U1658" s="84" t="s">
        <v>97</v>
      </c>
      <c r="V1658" s="84" t="s">
        <v>97</v>
      </c>
      <c r="W1658" s="85" t="b">
        <v>0</v>
      </c>
      <c r="X1658" s="63"/>
      <c r="Y1658" s="63"/>
      <c r="Z1658" s="63"/>
    </row>
    <row r="1659">
      <c r="A1659" s="75"/>
      <c r="B1659" s="94"/>
      <c r="C1659" s="75"/>
      <c r="D1659" s="76"/>
      <c r="E1659" s="75" t="s">
        <v>97</v>
      </c>
      <c r="F1659" s="75" t="s">
        <v>97</v>
      </c>
      <c r="G1659" s="77"/>
      <c r="H1659" s="77"/>
      <c r="I1659" s="80"/>
      <c r="J1659" s="77" t="s">
        <v>97</v>
      </c>
      <c r="K1659" s="79" t="s">
        <v>97</v>
      </c>
      <c r="L1659" s="79"/>
      <c r="M1659" s="80"/>
      <c r="N1659" s="79" t="s">
        <v>97</v>
      </c>
      <c r="O1659" s="81"/>
      <c r="P1659" s="86"/>
      <c r="Q1659" s="82"/>
      <c r="R1659" s="81" t="s">
        <v>97</v>
      </c>
      <c r="S1659" s="63"/>
      <c r="T1659" s="87"/>
      <c r="U1659" s="84" t="s">
        <v>97</v>
      </c>
      <c r="V1659" s="84" t="s">
        <v>97</v>
      </c>
      <c r="W1659" s="85" t="b">
        <v>0</v>
      </c>
      <c r="X1659" s="63"/>
      <c r="Y1659" s="63"/>
      <c r="Z1659" s="63"/>
    </row>
    <row r="1660">
      <c r="A1660" s="75"/>
      <c r="B1660" s="94"/>
      <c r="C1660" s="75"/>
      <c r="D1660" s="76"/>
      <c r="E1660" s="75" t="s">
        <v>97</v>
      </c>
      <c r="F1660" s="75" t="s">
        <v>97</v>
      </c>
      <c r="G1660" s="77"/>
      <c r="H1660" s="77"/>
      <c r="I1660" s="80"/>
      <c r="J1660" s="77" t="s">
        <v>97</v>
      </c>
      <c r="K1660" s="79" t="s">
        <v>97</v>
      </c>
      <c r="L1660" s="79"/>
      <c r="M1660" s="80"/>
      <c r="N1660" s="79" t="s">
        <v>97</v>
      </c>
      <c r="O1660" s="81"/>
      <c r="P1660" s="86"/>
      <c r="Q1660" s="82"/>
      <c r="R1660" s="81" t="s">
        <v>97</v>
      </c>
      <c r="S1660" s="63"/>
      <c r="T1660" s="87"/>
      <c r="U1660" s="84" t="s">
        <v>97</v>
      </c>
      <c r="V1660" s="84" t="s">
        <v>97</v>
      </c>
      <c r="W1660" s="85" t="b">
        <v>0</v>
      </c>
      <c r="X1660" s="63"/>
      <c r="Y1660" s="63"/>
      <c r="Z1660" s="63"/>
    </row>
    <row r="1661">
      <c r="A1661" s="75"/>
      <c r="B1661" s="94"/>
      <c r="C1661" s="75"/>
      <c r="D1661" s="76"/>
      <c r="E1661" s="75" t="s">
        <v>97</v>
      </c>
      <c r="F1661" s="75" t="s">
        <v>97</v>
      </c>
      <c r="G1661" s="77"/>
      <c r="H1661" s="77"/>
      <c r="I1661" s="80"/>
      <c r="J1661" s="77" t="s">
        <v>97</v>
      </c>
      <c r="K1661" s="79" t="s">
        <v>97</v>
      </c>
      <c r="L1661" s="79"/>
      <c r="M1661" s="80"/>
      <c r="N1661" s="79" t="s">
        <v>97</v>
      </c>
      <c r="O1661" s="81"/>
      <c r="P1661" s="86"/>
      <c r="Q1661" s="82"/>
      <c r="R1661" s="81" t="s">
        <v>97</v>
      </c>
      <c r="S1661" s="63"/>
      <c r="T1661" s="87"/>
      <c r="U1661" s="84" t="s">
        <v>97</v>
      </c>
      <c r="V1661" s="84" t="s">
        <v>97</v>
      </c>
      <c r="W1661" s="85" t="b">
        <v>0</v>
      </c>
      <c r="X1661" s="63"/>
      <c r="Y1661" s="63"/>
      <c r="Z1661" s="63"/>
    </row>
    <row r="1662">
      <c r="A1662" s="75"/>
      <c r="B1662" s="94"/>
      <c r="C1662" s="75"/>
      <c r="D1662" s="76"/>
      <c r="E1662" s="75" t="s">
        <v>97</v>
      </c>
      <c r="F1662" s="75" t="s">
        <v>97</v>
      </c>
      <c r="G1662" s="77"/>
      <c r="H1662" s="77"/>
      <c r="I1662" s="80"/>
      <c r="J1662" s="77" t="s">
        <v>97</v>
      </c>
      <c r="K1662" s="79" t="s">
        <v>97</v>
      </c>
      <c r="L1662" s="79"/>
      <c r="M1662" s="80"/>
      <c r="N1662" s="79" t="s">
        <v>97</v>
      </c>
      <c r="O1662" s="81"/>
      <c r="P1662" s="86"/>
      <c r="Q1662" s="82"/>
      <c r="R1662" s="81" t="s">
        <v>97</v>
      </c>
      <c r="S1662" s="63"/>
      <c r="T1662" s="87"/>
      <c r="U1662" s="84" t="s">
        <v>97</v>
      </c>
      <c r="V1662" s="84" t="s">
        <v>97</v>
      </c>
      <c r="W1662" s="85" t="b">
        <v>0</v>
      </c>
      <c r="X1662" s="63"/>
      <c r="Y1662" s="63"/>
      <c r="Z1662" s="63"/>
    </row>
    <row r="1663">
      <c r="A1663" s="75"/>
      <c r="B1663" s="94"/>
      <c r="C1663" s="75"/>
      <c r="D1663" s="76"/>
      <c r="E1663" s="75" t="s">
        <v>97</v>
      </c>
      <c r="F1663" s="75" t="s">
        <v>97</v>
      </c>
      <c r="G1663" s="77"/>
      <c r="H1663" s="77"/>
      <c r="I1663" s="80"/>
      <c r="J1663" s="77" t="s">
        <v>97</v>
      </c>
      <c r="K1663" s="79" t="s">
        <v>97</v>
      </c>
      <c r="L1663" s="79"/>
      <c r="M1663" s="80"/>
      <c r="N1663" s="79" t="s">
        <v>97</v>
      </c>
      <c r="O1663" s="81"/>
      <c r="P1663" s="86"/>
      <c r="Q1663" s="82"/>
      <c r="R1663" s="81" t="s">
        <v>97</v>
      </c>
      <c r="S1663" s="63"/>
      <c r="T1663" s="87"/>
      <c r="U1663" s="84" t="s">
        <v>97</v>
      </c>
      <c r="V1663" s="84" t="s">
        <v>97</v>
      </c>
      <c r="W1663" s="85" t="b">
        <v>0</v>
      </c>
      <c r="X1663" s="63"/>
      <c r="Y1663" s="63"/>
      <c r="Z1663" s="63"/>
    </row>
    <row r="1664">
      <c r="A1664" s="75"/>
      <c r="B1664" s="94"/>
      <c r="C1664" s="75"/>
      <c r="D1664" s="76"/>
      <c r="E1664" s="75" t="s">
        <v>97</v>
      </c>
      <c r="F1664" s="75" t="s">
        <v>97</v>
      </c>
      <c r="G1664" s="77"/>
      <c r="H1664" s="77"/>
      <c r="I1664" s="80"/>
      <c r="J1664" s="77" t="s">
        <v>97</v>
      </c>
      <c r="K1664" s="79" t="s">
        <v>97</v>
      </c>
      <c r="L1664" s="79"/>
      <c r="M1664" s="80"/>
      <c r="N1664" s="79" t="s">
        <v>97</v>
      </c>
      <c r="O1664" s="81"/>
      <c r="P1664" s="86"/>
      <c r="Q1664" s="82"/>
      <c r="R1664" s="81" t="s">
        <v>97</v>
      </c>
      <c r="S1664" s="63"/>
      <c r="T1664" s="87"/>
      <c r="U1664" s="84" t="s">
        <v>97</v>
      </c>
      <c r="V1664" s="84" t="s">
        <v>97</v>
      </c>
      <c r="W1664" s="85" t="b">
        <v>0</v>
      </c>
      <c r="X1664" s="63"/>
      <c r="Y1664" s="63"/>
      <c r="Z1664" s="63"/>
    </row>
    <row r="1665">
      <c r="A1665" s="75"/>
      <c r="B1665" s="94"/>
      <c r="C1665" s="75"/>
      <c r="D1665" s="76"/>
      <c r="E1665" s="75" t="s">
        <v>97</v>
      </c>
      <c r="F1665" s="75" t="s">
        <v>97</v>
      </c>
      <c r="G1665" s="77"/>
      <c r="H1665" s="77"/>
      <c r="I1665" s="80"/>
      <c r="J1665" s="77" t="s">
        <v>97</v>
      </c>
      <c r="K1665" s="79" t="s">
        <v>97</v>
      </c>
      <c r="L1665" s="79"/>
      <c r="M1665" s="80"/>
      <c r="N1665" s="79" t="s">
        <v>97</v>
      </c>
      <c r="O1665" s="81"/>
      <c r="P1665" s="86"/>
      <c r="Q1665" s="82"/>
      <c r="R1665" s="81" t="s">
        <v>97</v>
      </c>
      <c r="S1665" s="63"/>
      <c r="T1665" s="87"/>
      <c r="U1665" s="84" t="s">
        <v>97</v>
      </c>
      <c r="V1665" s="84" t="s">
        <v>97</v>
      </c>
      <c r="W1665" s="85" t="b">
        <v>0</v>
      </c>
      <c r="X1665" s="63"/>
      <c r="Y1665" s="63"/>
      <c r="Z1665" s="63"/>
    </row>
    <row r="1666">
      <c r="A1666" s="75"/>
      <c r="B1666" s="94"/>
      <c r="C1666" s="75"/>
      <c r="D1666" s="76"/>
      <c r="E1666" s="75" t="s">
        <v>97</v>
      </c>
      <c r="F1666" s="75" t="s">
        <v>97</v>
      </c>
      <c r="G1666" s="77"/>
      <c r="H1666" s="77"/>
      <c r="I1666" s="80"/>
      <c r="J1666" s="77" t="s">
        <v>97</v>
      </c>
      <c r="K1666" s="79" t="s">
        <v>97</v>
      </c>
      <c r="L1666" s="79"/>
      <c r="M1666" s="80"/>
      <c r="N1666" s="79" t="s">
        <v>97</v>
      </c>
      <c r="O1666" s="81"/>
      <c r="P1666" s="86"/>
      <c r="Q1666" s="82"/>
      <c r="R1666" s="81" t="s">
        <v>97</v>
      </c>
      <c r="S1666" s="63"/>
      <c r="T1666" s="87"/>
      <c r="U1666" s="84" t="s">
        <v>97</v>
      </c>
      <c r="V1666" s="84" t="s">
        <v>97</v>
      </c>
      <c r="W1666" s="85" t="b">
        <v>0</v>
      </c>
      <c r="X1666" s="63"/>
      <c r="Y1666" s="63"/>
      <c r="Z1666" s="63"/>
    </row>
    <row r="1667">
      <c r="A1667" s="75"/>
      <c r="B1667" s="94"/>
      <c r="C1667" s="75"/>
      <c r="D1667" s="76"/>
      <c r="E1667" s="75" t="s">
        <v>97</v>
      </c>
      <c r="F1667" s="75" t="s">
        <v>97</v>
      </c>
      <c r="G1667" s="77"/>
      <c r="H1667" s="77"/>
      <c r="I1667" s="80"/>
      <c r="J1667" s="77" t="s">
        <v>97</v>
      </c>
      <c r="K1667" s="79" t="s">
        <v>97</v>
      </c>
      <c r="L1667" s="79"/>
      <c r="M1667" s="80"/>
      <c r="N1667" s="79" t="s">
        <v>97</v>
      </c>
      <c r="O1667" s="81"/>
      <c r="P1667" s="86"/>
      <c r="Q1667" s="82"/>
      <c r="R1667" s="81" t="s">
        <v>97</v>
      </c>
      <c r="S1667" s="63"/>
      <c r="T1667" s="87"/>
      <c r="U1667" s="84" t="s">
        <v>97</v>
      </c>
      <c r="V1667" s="84" t="s">
        <v>97</v>
      </c>
      <c r="W1667" s="85" t="b">
        <v>0</v>
      </c>
      <c r="X1667" s="63"/>
      <c r="Y1667" s="63"/>
      <c r="Z1667" s="63"/>
    </row>
    <row r="1668">
      <c r="A1668" s="75"/>
      <c r="B1668" s="94"/>
      <c r="C1668" s="75"/>
      <c r="D1668" s="76"/>
      <c r="E1668" s="75" t="s">
        <v>97</v>
      </c>
      <c r="F1668" s="75" t="s">
        <v>97</v>
      </c>
      <c r="G1668" s="77"/>
      <c r="H1668" s="77"/>
      <c r="I1668" s="80"/>
      <c r="J1668" s="77" t="s">
        <v>97</v>
      </c>
      <c r="K1668" s="79" t="s">
        <v>97</v>
      </c>
      <c r="L1668" s="79"/>
      <c r="M1668" s="80"/>
      <c r="N1668" s="79" t="s">
        <v>97</v>
      </c>
      <c r="O1668" s="81"/>
      <c r="P1668" s="86"/>
      <c r="Q1668" s="82"/>
      <c r="R1668" s="81" t="s">
        <v>97</v>
      </c>
      <c r="S1668" s="63"/>
      <c r="T1668" s="87"/>
      <c r="U1668" s="84" t="s">
        <v>97</v>
      </c>
      <c r="V1668" s="84" t="s">
        <v>97</v>
      </c>
      <c r="W1668" s="85" t="b">
        <v>0</v>
      </c>
      <c r="X1668" s="63"/>
      <c r="Y1668" s="63"/>
      <c r="Z1668" s="63"/>
    </row>
    <row r="1669">
      <c r="A1669" s="75"/>
      <c r="B1669" s="94"/>
      <c r="C1669" s="75"/>
      <c r="D1669" s="76"/>
      <c r="E1669" s="75" t="s">
        <v>97</v>
      </c>
      <c r="F1669" s="75" t="s">
        <v>97</v>
      </c>
      <c r="G1669" s="77"/>
      <c r="H1669" s="77"/>
      <c r="I1669" s="80"/>
      <c r="J1669" s="77" t="s">
        <v>97</v>
      </c>
      <c r="K1669" s="79" t="s">
        <v>97</v>
      </c>
      <c r="L1669" s="79"/>
      <c r="M1669" s="80"/>
      <c r="N1669" s="79" t="s">
        <v>97</v>
      </c>
      <c r="O1669" s="81"/>
      <c r="P1669" s="86"/>
      <c r="Q1669" s="82"/>
      <c r="R1669" s="81" t="s">
        <v>97</v>
      </c>
      <c r="S1669" s="63"/>
      <c r="T1669" s="87"/>
      <c r="U1669" s="84" t="s">
        <v>97</v>
      </c>
      <c r="V1669" s="84" t="s">
        <v>97</v>
      </c>
      <c r="W1669" s="85" t="b">
        <v>0</v>
      </c>
      <c r="X1669" s="63"/>
      <c r="Y1669" s="63"/>
      <c r="Z1669" s="63"/>
    </row>
    <row r="1670">
      <c r="A1670" s="75"/>
      <c r="B1670" s="94"/>
      <c r="C1670" s="75"/>
      <c r="D1670" s="76"/>
      <c r="E1670" s="75" t="s">
        <v>97</v>
      </c>
      <c r="F1670" s="75" t="s">
        <v>97</v>
      </c>
      <c r="G1670" s="77"/>
      <c r="H1670" s="77"/>
      <c r="I1670" s="80"/>
      <c r="J1670" s="77" t="s">
        <v>97</v>
      </c>
      <c r="K1670" s="79" t="s">
        <v>97</v>
      </c>
      <c r="L1670" s="79"/>
      <c r="M1670" s="80"/>
      <c r="N1670" s="79" t="s">
        <v>97</v>
      </c>
      <c r="O1670" s="81"/>
      <c r="P1670" s="86"/>
      <c r="Q1670" s="82"/>
      <c r="R1670" s="81" t="s">
        <v>97</v>
      </c>
      <c r="S1670" s="63"/>
      <c r="T1670" s="87"/>
      <c r="U1670" s="84" t="s">
        <v>97</v>
      </c>
      <c r="V1670" s="84" t="s">
        <v>97</v>
      </c>
      <c r="W1670" s="85" t="b">
        <v>0</v>
      </c>
      <c r="X1670" s="63"/>
      <c r="Y1670" s="63"/>
      <c r="Z1670" s="63"/>
    </row>
    <row r="1671">
      <c r="A1671" s="75"/>
      <c r="B1671" s="94"/>
      <c r="C1671" s="75"/>
      <c r="D1671" s="76"/>
      <c r="E1671" s="75" t="s">
        <v>97</v>
      </c>
      <c r="F1671" s="75" t="s">
        <v>97</v>
      </c>
      <c r="G1671" s="77"/>
      <c r="H1671" s="77"/>
      <c r="I1671" s="80"/>
      <c r="J1671" s="77" t="s">
        <v>97</v>
      </c>
      <c r="K1671" s="79" t="s">
        <v>97</v>
      </c>
      <c r="L1671" s="79"/>
      <c r="M1671" s="80"/>
      <c r="N1671" s="79" t="s">
        <v>97</v>
      </c>
      <c r="O1671" s="81"/>
      <c r="P1671" s="86"/>
      <c r="Q1671" s="82"/>
      <c r="R1671" s="81" t="s">
        <v>97</v>
      </c>
      <c r="S1671" s="63"/>
      <c r="T1671" s="87"/>
      <c r="U1671" s="84" t="s">
        <v>97</v>
      </c>
      <c r="V1671" s="84" t="s">
        <v>97</v>
      </c>
      <c r="W1671" s="85" t="b">
        <v>0</v>
      </c>
      <c r="X1671" s="63"/>
      <c r="Y1671" s="63"/>
      <c r="Z1671" s="63"/>
    </row>
    <row r="1672">
      <c r="A1672" s="75"/>
      <c r="B1672" s="94"/>
      <c r="C1672" s="75"/>
      <c r="D1672" s="76"/>
      <c r="E1672" s="75" t="s">
        <v>97</v>
      </c>
      <c r="F1672" s="75" t="s">
        <v>97</v>
      </c>
      <c r="G1672" s="77"/>
      <c r="H1672" s="77"/>
      <c r="I1672" s="80"/>
      <c r="J1672" s="77" t="s">
        <v>97</v>
      </c>
      <c r="K1672" s="79" t="s">
        <v>97</v>
      </c>
      <c r="L1672" s="79"/>
      <c r="M1672" s="80"/>
      <c r="N1672" s="79" t="s">
        <v>97</v>
      </c>
      <c r="O1672" s="81"/>
      <c r="P1672" s="86"/>
      <c r="Q1672" s="82"/>
      <c r="R1672" s="81" t="s">
        <v>97</v>
      </c>
      <c r="S1672" s="63"/>
      <c r="T1672" s="87"/>
      <c r="U1672" s="84" t="s">
        <v>97</v>
      </c>
      <c r="V1672" s="84" t="s">
        <v>97</v>
      </c>
      <c r="W1672" s="85" t="b">
        <v>0</v>
      </c>
      <c r="X1672" s="63"/>
      <c r="Y1672" s="63"/>
      <c r="Z1672" s="63"/>
    </row>
    <row r="1673">
      <c r="A1673" s="75"/>
      <c r="B1673" s="94"/>
      <c r="C1673" s="75"/>
      <c r="D1673" s="76"/>
      <c r="E1673" s="75" t="s">
        <v>97</v>
      </c>
      <c r="F1673" s="75" t="s">
        <v>97</v>
      </c>
      <c r="G1673" s="77"/>
      <c r="H1673" s="77"/>
      <c r="I1673" s="80"/>
      <c r="J1673" s="77" t="s">
        <v>97</v>
      </c>
      <c r="K1673" s="79" t="s">
        <v>97</v>
      </c>
      <c r="L1673" s="79"/>
      <c r="M1673" s="80"/>
      <c r="N1673" s="79" t="s">
        <v>97</v>
      </c>
      <c r="O1673" s="81"/>
      <c r="P1673" s="86"/>
      <c r="Q1673" s="82"/>
      <c r="R1673" s="81" t="s">
        <v>97</v>
      </c>
      <c r="S1673" s="63"/>
      <c r="T1673" s="87"/>
      <c r="U1673" s="84" t="s">
        <v>97</v>
      </c>
      <c r="V1673" s="84" t="s">
        <v>97</v>
      </c>
      <c r="W1673" s="85" t="b">
        <v>0</v>
      </c>
      <c r="X1673" s="63"/>
      <c r="Y1673" s="63"/>
      <c r="Z1673" s="63"/>
    </row>
    <row r="1674">
      <c r="A1674" s="75"/>
      <c r="B1674" s="94"/>
      <c r="C1674" s="75"/>
      <c r="D1674" s="76"/>
      <c r="E1674" s="75" t="s">
        <v>97</v>
      </c>
      <c r="F1674" s="75" t="s">
        <v>97</v>
      </c>
      <c r="G1674" s="77"/>
      <c r="H1674" s="77"/>
      <c r="I1674" s="80"/>
      <c r="J1674" s="77" t="s">
        <v>97</v>
      </c>
      <c r="K1674" s="79" t="s">
        <v>97</v>
      </c>
      <c r="L1674" s="79"/>
      <c r="M1674" s="80"/>
      <c r="N1674" s="79" t="s">
        <v>97</v>
      </c>
      <c r="O1674" s="81"/>
      <c r="P1674" s="86"/>
      <c r="Q1674" s="82"/>
      <c r="R1674" s="81" t="s">
        <v>97</v>
      </c>
      <c r="S1674" s="63"/>
      <c r="T1674" s="87"/>
      <c r="U1674" s="84" t="s">
        <v>97</v>
      </c>
      <c r="V1674" s="84" t="s">
        <v>97</v>
      </c>
      <c r="W1674" s="85" t="b">
        <v>0</v>
      </c>
      <c r="X1674" s="63"/>
      <c r="Y1674" s="63"/>
      <c r="Z1674" s="63"/>
    </row>
    <row r="1675">
      <c r="A1675" s="75"/>
      <c r="B1675" s="94"/>
      <c r="C1675" s="75"/>
      <c r="D1675" s="76"/>
      <c r="E1675" s="75" t="s">
        <v>97</v>
      </c>
      <c r="F1675" s="75" t="s">
        <v>97</v>
      </c>
      <c r="G1675" s="77"/>
      <c r="H1675" s="77"/>
      <c r="I1675" s="80"/>
      <c r="J1675" s="77" t="s">
        <v>97</v>
      </c>
      <c r="K1675" s="79" t="s">
        <v>97</v>
      </c>
      <c r="L1675" s="79"/>
      <c r="M1675" s="80"/>
      <c r="N1675" s="79" t="s">
        <v>97</v>
      </c>
      <c r="O1675" s="81"/>
      <c r="P1675" s="86"/>
      <c r="Q1675" s="82"/>
      <c r="R1675" s="81" t="s">
        <v>97</v>
      </c>
      <c r="S1675" s="63"/>
      <c r="T1675" s="87"/>
      <c r="U1675" s="84" t="s">
        <v>97</v>
      </c>
      <c r="V1675" s="84" t="s">
        <v>97</v>
      </c>
      <c r="W1675" s="85" t="b">
        <v>0</v>
      </c>
      <c r="X1675" s="63"/>
      <c r="Y1675" s="63"/>
      <c r="Z1675" s="63"/>
    </row>
    <row r="1676">
      <c r="A1676" s="75"/>
      <c r="B1676" s="94"/>
      <c r="C1676" s="75"/>
      <c r="D1676" s="76"/>
      <c r="E1676" s="75" t="s">
        <v>97</v>
      </c>
      <c r="F1676" s="75" t="s">
        <v>97</v>
      </c>
      <c r="G1676" s="77"/>
      <c r="H1676" s="77"/>
      <c r="I1676" s="80"/>
      <c r="J1676" s="77" t="s">
        <v>97</v>
      </c>
      <c r="K1676" s="79" t="s">
        <v>97</v>
      </c>
      <c r="L1676" s="79"/>
      <c r="M1676" s="80"/>
      <c r="N1676" s="79" t="s">
        <v>97</v>
      </c>
      <c r="O1676" s="81"/>
      <c r="P1676" s="86"/>
      <c r="Q1676" s="82"/>
      <c r="R1676" s="81" t="s">
        <v>97</v>
      </c>
      <c r="S1676" s="63"/>
      <c r="T1676" s="87"/>
      <c r="U1676" s="84" t="s">
        <v>97</v>
      </c>
      <c r="V1676" s="84" t="s">
        <v>97</v>
      </c>
      <c r="W1676" s="85" t="b">
        <v>0</v>
      </c>
      <c r="X1676" s="63"/>
      <c r="Y1676" s="63"/>
      <c r="Z1676" s="63"/>
    </row>
    <row r="1677">
      <c r="A1677" s="75"/>
      <c r="B1677" s="94"/>
      <c r="C1677" s="75"/>
      <c r="D1677" s="76"/>
      <c r="E1677" s="75" t="s">
        <v>97</v>
      </c>
      <c r="F1677" s="75" t="s">
        <v>97</v>
      </c>
      <c r="G1677" s="77"/>
      <c r="H1677" s="77"/>
      <c r="I1677" s="80"/>
      <c r="J1677" s="77" t="s">
        <v>97</v>
      </c>
      <c r="K1677" s="79" t="s">
        <v>97</v>
      </c>
      <c r="L1677" s="79"/>
      <c r="M1677" s="80"/>
      <c r="N1677" s="79" t="s">
        <v>97</v>
      </c>
      <c r="O1677" s="81"/>
      <c r="P1677" s="86"/>
      <c r="Q1677" s="82"/>
      <c r="R1677" s="81" t="s">
        <v>97</v>
      </c>
      <c r="S1677" s="63"/>
      <c r="T1677" s="87"/>
      <c r="U1677" s="84" t="s">
        <v>97</v>
      </c>
      <c r="V1677" s="84" t="s">
        <v>97</v>
      </c>
      <c r="W1677" s="85" t="b">
        <v>0</v>
      </c>
      <c r="X1677" s="63"/>
      <c r="Y1677" s="63"/>
      <c r="Z1677" s="63"/>
    </row>
    <row r="1678">
      <c r="A1678" s="75"/>
      <c r="B1678" s="94"/>
      <c r="C1678" s="75"/>
      <c r="D1678" s="76"/>
      <c r="E1678" s="75" t="s">
        <v>97</v>
      </c>
      <c r="F1678" s="75" t="s">
        <v>97</v>
      </c>
      <c r="G1678" s="77"/>
      <c r="H1678" s="77"/>
      <c r="I1678" s="80"/>
      <c r="J1678" s="77" t="s">
        <v>97</v>
      </c>
      <c r="K1678" s="79" t="s">
        <v>97</v>
      </c>
      <c r="L1678" s="79"/>
      <c r="M1678" s="80"/>
      <c r="N1678" s="79" t="s">
        <v>97</v>
      </c>
      <c r="O1678" s="81"/>
      <c r="P1678" s="86"/>
      <c r="Q1678" s="82"/>
      <c r="R1678" s="81" t="s">
        <v>97</v>
      </c>
      <c r="S1678" s="63"/>
      <c r="T1678" s="87"/>
      <c r="U1678" s="84" t="s">
        <v>97</v>
      </c>
      <c r="V1678" s="84" t="s">
        <v>97</v>
      </c>
      <c r="W1678" s="85" t="b">
        <v>0</v>
      </c>
      <c r="X1678" s="63"/>
      <c r="Y1678" s="63"/>
      <c r="Z1678" s="63"/>
    </row>
    <row r="1679">
      <c r="A1679" s="75"/>
      <c r="B1679" s="94"/>
      <c r="C1679" s="75"/>
      <c r="D1679" s="76"/>
      <c r="E1679" s="75" t="s">
        <v>97</v>
      </c>
      <c r="F1679" s="75" t="s">
        <v>97</v>
      </c>
      <c r="G1679" s="77"/>
      <c r="H1679" s="77"/>
      <c r="I1679" s="80"/>
      <c r="J1679" s="77" t="s">
        <v>97</v>
      </c>
      <c r="K1679" s="79" t="s">
        <v>97</v>
      </c>
      <c r="L1679" s="79"/>
      <c r="M1679" s="80"/>
      <c r="N1679" s="79" t="s">
        <v>97</v>
      </c>
      <c r="O1679" s="81"/>
      <c r="P1679" s="86"/>
      <c r="Q1679" s="82"/>
      <c r="R1679" s="81" t="s">
        <v>97</v>
      </c>
      <c r="S1679" s="63"/>
      <c r="T1679" s="87"/>
      <c r="U1679" s="84" t="s">
        <v>97</v>
      </c>
      <c r="V1679" s="84" t="s">
        <v>97</v>
      </c>
      <c r="W1679" s="85" t="b">
        <v>0</v>
      </c>
      <c r="X1679" s="63"/>
      <c r="Y1679" s="63"/>
      <c r="Z1679" s="63"/>
    </row>
    <row r="1680">
      <c r="A1680" s="75"/>
      <c r="B1680" s="94"/>
      <c r="C1680" s="75"/>
      <c r="D1680" s="76"/>
      <c r="E1680" s="75" t="s">
        <v>97</v>
      </c>
      <c r="F1680" s="75" t="s">
        <v>97</v>
      </c>
      <c r="G1680" s="77"/>
      <c r="H1680" s="77"/>
      <c r="I1680" s="80"/>
      <c r="J1680" s="77" t="s">
        <v>97</v>
      </c>
      <c r="K1680" s="79" t="s">
        <v>97</v>
      </c>
      <c r="L1680" s="79"/>
      <c r="M1680" s="80"/>
      <c r="N1680" s="79" t="s">
        <v>97</v>
      </c>
      <c r="O1680" s="81"/>
      <c r="P1680" s="86"/>
      <c r="Q1680" s="82"/>
      <c r="R1680" s="81" t="s">
        <v>97</v>
      </c>
      <c r="S1680" s="63"/>
      <c r="T1680" s="87"/>
      <c r="U1680" s="84" t="s">
        <v>97</v>
      </c>
      <c r="V1680" s="84" t="s">
        <v>97</v>
      </c>
      <c r="W1680" s="85" t="b">
        <v>0</v>
      </c>
      <c r="X1680" s="63"/>
      <c r="Y1680" s="63"/>
      <c r="Z1680" s="63"/>
    </row>
    <row r="1681">
      <c r="A1681" s="75"/>
      <c r="B1681" s="94"/>
      <c r="C1681" s="75"/>
      <c r="D1681" s="76"/>
      <c r="E1681" s="75" t="s">
        <v>97</v>
      </c>
      <c r="F1681" s="75" t="s">
        <v>97</v>
      </c>
      <c r="G1681" s="77"/>
      <c r="H1681" s="77"/>
      <c r="I1681" s="80"/>
      <c r="J1681" s="77" t="s">
        <v>97</v>
      </c>
      <c r="K1681" s="79" t="s">
        <v>97</v>
      </c>
      <c r="L1681" s="79"/>
      <c r="M1681" s="80"/>
      <c r="N1681" s="79" t="s">
        <v>97</v>
      </c>
      <c r="O1681" s="81"/>
      <c r="P1681" s="86"/>
      <c r="Q1681" s="82"/>
      <c r="R1681" s="81" t="s">
        <v>97</v>
      </c>
      <c r="S1681" s="63"/>
      <c r="T1681" s="87"/>
      <c r="U1681" s="84" t="s">
        <v>97</v>
      </c>
      <c r="V1681" s="84" t="s">
        <v>97</v>
      </c>
      <c r="W1681" s="85" t="b">
        <v>0</v>
      </c>
      <c r="X1681" s="63"/>
      <c r="Y1681" s="63"/>
      <c r="Z1681" s="63"/>
    </row>
    <row r="1682">
      <c r="A1682" s="75"/>
      <c r="B1682" s="94"/>
      <c r="C1682" s="75"/>
      <c r="D1682" s="76"/>
      <c r="E1682" s="75" t="s">
        <v>97</v>
      </c>
      <c r="F1682" s="75" t="s">
        <v>97</v>
      </c>
      <c r="G1682" s="77"/>
      <c r="H1682" s="77"/>
      <c r="I1682" s="80"/>
      <c r="J1682" s="77" t="s">
        <v>97</v>
      </c>
      <c r="K1682" s="79" t="s">
        <v>97</v>
      </c>
      <c r="L1682" s="79"/>
      <c r="M1682" s="80"/>
      <c r="N1682" s="79" t="s">
        <v>97</v>
      </c>
      <c r="O1682" s="81"/>
      <c r="P1682" s="86"/>
      <c r="Q1682" s="82"/>
      <c r="R1682" s="81" t="s">
        <v>97</v>
      </c>
      <c r="S1682" s="63"/>
      <c r="T1682" s="87"/>
      <c r="U1682" s="84" t="s">
        <v>97</v>
      </c>
      <c r="V1682" s="84" t="s">
        <v>97</v>
      </c>
      <c r="W1682" s="85" t="b">
        <v>0</v>
      </c>
      <c r="X1682" s="63"/>
      <c r="Y1682" s="63"/>
      <c r="Z1682" s="63"/>
    </row>
    <row r="1683">
      <c r="A1683" s="75"/>
      <c r="B1683" s="94"/>
      <c r="C1683" s="75"/>
      <c r="D1683" s="76"/>
      <c r="E1683" s="75" t="s">
        <v>97</v>
      </c>
      <c r="F1683" s="75" t="s">
        <v>97</v>
      </c>
      <c r="G1683" s="77"/>
      <c r="H1683" s="77"/>
      <c r="I1683" s="80"/>
      <c r="J1683" s="77" t="s">
        <v>97</v>
      </c>
      <c r="K1683" s="79" t="s">
        <v>97</v>
      </c>
      <c r="L1683" s="79"/>
      <c r="M1683" s="80"/>
      <c r="N1683" s="79" t="s">
        <v>97</v>
      </c>
      <c r="O1683" s="81"/>
      <c r="P1683" s="86"/>
      <c r="Q1683" s="82"/>
      <c r="R1683" s="81" t="s">
        <v>97</v>
      </c>
      <c r="S1683" s="63"/>
      <c r="T1683" s="87"/>
      <c r="U1683" s="84" t="s">
        <v>97</v>
      </c>
      <c r="V1683" s="84" t="s">
        <v>97</v>
      </c>
      <c r="W1683" s="85" t="b">
        <v>0</v>
      </c>
      <c r="X1683" s="63"/>
      <c r="Y1683" s="63"/>
      <c r="Z1683" s="63"/>
    </row>
    <row r="1684">
      <c r="A1684" s="75"/>
      <c r="B1684" s="94"/>
      <c r="C1684" s="75"/>
      <c r="D1684" s="76"/>
      <c r="E1684" s="75" t="s">
        <v>97</v>
      </c>
      <c r="F1684" s="75" t="s">
        <v>97</v>
      </c>
      <c r="G1684" s="77"/>
      <c r="H1684" s="77"/>
      <c r="I1684" s="80"/>
      <c r="J1684" s="77" t="s">
        <v>97</v>
      </c>
      <c r="K1684" s="79" t="s">
        <v>97</v>
      </c>
      <c r="L1684" s="79"/>
      <c r="M1684" s="80"/>
      <c r="N1684" s="79" t="s">
        <v>97</v>
      </c>
      <c r="O1684" s="81"/>
      <c r="P1684" s="86"/>
      <c r="Q1684" s="82"/>
      <c r="R1684" s="81" t="s">
        <v>97</v>
      </c>
      <c r="S1684" s="63"/>
      <c r="T1684" s="87"/>
      <c r="U1684" s="84" t="s">
        <v>97</v>
      </c>
      <c r="V1684" s="84" t="s">
        <v>97</v>
      </c>
      <c r="W1684" s="85" t="b">
        <v>0</v>
      </c>
      <c r="X1684" s="63"/>
      <c r="Y1684" s="63"/>
      <c r="Z1684" s="63"/>
    </row>
    <row r="1685">
      <c r="A1685" s="75"/>
      <c r="B1685" s="94"/>
      <c r="C1685" s="75"/>
      <c r="D1685" s="76"/>
      <c r="E1685" s="75" t="s">
        <v>97</v>
      </c>
      <c r="F1685" s="75" t="s">
        <v>97</v>
      </c>
      <c r="G1685" s="77"/>
      <c r="H1685" s="77"/>
      <c r="I1685" s="80"/>
      <c r="J1685" s="77" t="s">
        <v>97</v>
      </c>
      <c r="K1685" s="79" t="s">
        <v>97</v>
      </c>
      <c r="L1685" s="79"/>
      <c r="M1685" s="80"/>
      <c r="N1685" s="79" t="s">
        <v>97</v>
      </c>
      <c r="O1685" s="81"/>
      <c r="P1685" s="86"/>
      <c r="Q1685" s="82"/>
      <c r="R1685" s="81" t="s">
        <v>97</v>
      </c>
      <c r="S1685" s="63"/>
      <c r="T1685" s="87"/>
      <c r="U1685" s="84" t="s">
        <v>97</v>
      </c>
      <c r="V1685" s="84" t="s">
        <v>97</v>
      </c>
      <c r="W1685" s="85" t="b">
        <v>0</v>
      </c>
      <c r="X1685" s="63"/>
      <c r="Y1685" s="63"/>
      <c r="Z1685" s="63"/>
    </row>
    <row r="1686">
      <c r="A1686" s="75"/>
      <c r="B1686" s="94"/>
      <c r="C1686" s="75"/>
      <c r="D1686" s="76"/>
      <c r="E1686" s="75" t="s">
        <v>97</v>
      </c>
      <c r="F1686" s="75" t="s">
        <v>97</v>
      </c>
      <c r="G1686" s="77"/>
      <c r="H1686" s="77"/>
      <c r="I1686" s="80"/>
      <c r="J1686" s="77" t="s">
        <v>97</v>
      </c>
      <c r="K1686" s="79" t="s">
        <v>97</v>
      </c>
      <c r="L1686" s="79"/>
      <c r="M1686" s="80"/>
      <c r="N1686" s="79" t="s">
        <v>97</v>
      </c>
      <c r="O1686" s="81"/>
      <c r="P1686" s="86"/>
      <c r="Q1686" s="82"/>
      <c r="R1686" s="81" t="s">
        <v>97</v>
      </c>
      <c r="S1686" s="63"/>
      <c r="T1686" s="87"/>
      <c r="U1686" s="84" t="s">
        <v>97</v>
      </c>
      <c r="V1686" s="84" t="s">
        <v>97</v>
      </c>
      <c r="W1686" s="85" t="b">
        <v>0</v>
      </c>
      <c r="X1686" s="63"/>
      <c r="Y1686" s="63"/>
      <c r="Z1686" s="63"/>
    </row>
    <row r="1687">
      <c r="A1687" s="75"/>
      <c r="B1687" s="94"/>
      <c r="C1687" s="75"/>
      <c r="D1687" s="76"/>
      <c r="E1687" s="75" t="s">
        <v>97</v>
      </c>
      <c r="F1687" s="75" t="s">
        <v>97</v>
      </c>
      <c r="G1687" s="77"/>
      <c r="H1687" s="77"/>
      <c r="I1687" s="80"/>
      <c r="J1687" s="77" t="s">
        <v>97</v>
      </c>
      <c r="K1687" s="79" t="s">
        <v>97</v>
      </c>
      <c r="L1687" s="79"/>
      <c r="M1687" s="80"/>
      <c r="N1687" s="79" t="s">
        <v>97</v>
      </c>
      <c r="O1687" s="81"/>
      <c r="P1687" s="86"/>
      <c r="Q1687" s="82"/>
      <c r="R1687" s="81" t="s">
        <v>97</v>
      </c>
      <c r="S1687" s="63"/>
      <c r="T1687" s="87"/>
      <c r="U1687" s="84" t="s">
        <v>97</v>
      </c>
      <c r="V1687" s="84" t="s">
        <v>97</v>
      </c>
      <c r="W1687" s="85" t="b">
        <v>0</v>
      </c>
      <c r="X1687" s="63"/>
      <c r="Y1687" s="63"/>
      <c r="Z1687" s="63"/>
    </row>
    <row r="1688">
      <c r="A1688" s="75"/>
      <c r="B1688" s="94"/>
      <c r="C1688" s="75"/>
      <c r="D1688" s="76"/>
      <c r="E1688" s="75" t="s">
        <v>97</v>
      </c>
      <c r="F1688" s="75" t="s">
        <v>97</v>
      </c>
      <c r="G1688" s="77"/>
      <c r="H1688" s="77"/>
      <c r="I1688" s="80"/>
      <c r="J1688" s="77" t="s">
        <v>97</v>
      </c>
      <c r="K1688" s="79" t="s">
        <v>97</v>
      </c>
      <c r="L1688" s="79"/>
      <c r="M1688" s="80"/>
      <c r="N1688" s="79" t="s">
        <v>97</v>
      </c>
      <c r="O1688" s="81"/>
      <c r="P1688" s="86"/>
      <c r="Q1688" s="82"/>
      <c r="R1688" s="81" t="s">
        <v>97</v>
      </c>
      <c r="S1688" s="63"/>
      <c r="T1688" s="87"/>
      <c r="U1688" s="84" t="s">
        <v>97</v>
      </c>
      <c r="V1688" s="84" t="s">
        <v>97</v>
      </c>
      <c r="W1688" s="85" t="b">
        <v>0</v>
      </c>
      <c r="X1688" s="63"/>
      <c r="Y1688" s="63"/>
      <c r="Z1688" s="63"/>
    </row>
    <row r="1689">
      <c r="A1689" s="75"/>
      <c r="B1689" s="94"/>
      <c r="C1689" s="75"/>
      <c r="D1689" s="76"/>
      <c r="E1689" s="75" t="s">
        <v>97</v>
      </c>
      <c r="F1689" s="75" t="s">
        <v>97</v>
      </c>
      <c r="G1689" s="77"/>
      <c r="H1689" s="77"/>
      <c r="I1689" s="80"/>
      <c r="J1689" s="77" t="s">
        <v>97</v>
      </c>
      <c r="K1689" s="79" t="s">
        <v>97</v>
      </c>
      <c r="L1689" s="79"/>
      <c r="M1689" s="80"/>
      <c r="N1689" s="79" t="s">
        <v>97</v>
      </c>
      <c r="O1689" s="81"/>
      <c r="P1689" s="86"/>
      <c r="Q1689" s="82"/>
      <c r="R1689" s="81" t="s">
        <v>97</v>
      </c>
      <c r="S1689" s="63"/>
      <c r="T1689" s="87"/>
      <c r="U1689" s="84" t="s">
        <v>97</v>
      </c>
      <c r="V1689" s="84" t="s">
        <v>97</v>
      </c>
      <c r="W1689" s="85" t="b">
        <v>0</v>
      </c>
      <c r="X1689" s="63"/>
      <c r="Y1689" s="63"/>
      <c r="Z1689" s="63"/>
    </row>
    <row r="1690">
      <c r="A1690" s="75"/>
      <c r="B1690" s="94"/>
      <c r="C1690" s="75"/>
      <c r="D1690" s="76"/>
      <c r="E1690" s="75" t="s">
        <v>97</v>
      </c>
      <c r="F1690" s="75" t="s">
        <v>97</v>
      </c>
      <c r="G1690" s="77"/>
      <c r="H1690" s="77"/>
      <c r="I1690" s="80"/>
      <c r="J1690" s="77" t="s">
        <v>97</v>
      </c>
      <c r="K1690" s="79" t="s">
        <v>97</v>
      </c>
      <c r="L1690" s="79"/>
      <c r="M1690" s="80"/>
      <c r="N1690" s="79" t="s">
        <v>97</v>
      </c>
      <c r="O1690" s="81"/>
      <c r="P1690" s="86"/>
      <c r="Q1690" s="82"/>
      <c r="R1690" s="81" t="s">
        <v>97</v>
      </c>
      <c r="S1690" s="63"/>
      <c r="T1690" s="87"/>
      <c r="U1690" s="84" t="s">
        <v>97</v>
      </c>
      <c r="V1690" s="84" t="s">
        <v>97</v>
      </c>
      <c r="W1690" s="85" t="b">
        <v>0</v>
      </c>
      <c r="X1690" s="63"/>
      <c r="Y1690" s="63"/>
      <c r="Z1690" s="63"/>
    </row>
    <row r="1691">
      <c r="A1691" s="75"/>
      <c r="B1691" s="94"/>
      <c r="C1691" s="75"/>
      <c r="D1691" s="76"/>
      <c r="E1691" s="75" t="s">
        <v>97</v>
      </c>
      <c r="F1691" s="75" t="s">
        <v>97</v>
      </c>
      <c r="G1691" s="77"/>
      <c r="H1691" s="77"/>
      <c r="I1691" s="80"/>
      <c r="J1691" s="77" t="s">
        <v>97</v>
      </c>
      <c r="K1691" s="79" t="s">
        <v>97</v>
      </c>
      <c r="L1691" s="79"/>
      <c r="M1691" s="80"/>
      <c r="N1691" s="79" t="s">
        <v>97</v>
      </c>
      <c r="O1691" s="81"/>
      <c r="P1691" s="86"/>
      <c r="Q1691" s="82"/>
      <c r="R1691" s="81" t="s">
        <v>97</v>
      </c>
      <c r="S1691" s="63"/>
      <c r="T1691" s="87"/>
      <c r="U1691" s="84" t="s">
        <v>97</v>
      </c>
      <c r="V1691" s="84" t="s">
        <v>97</v>
      </c>
      <c r="W1691" s="85" t="b">
        <v>0</v>
      </c>
      <c r="X1691" s="63"/>
      <c r="Y1691" s="63"/>
      <c r="Z1691" s="63"/>
    </row>
    <row r="1692">
      <c r="A1692" s="75"/>
      <c r="B1692" s="94"/>
      <c r="C1692" s="75"/>
      <c r="D1692" s="76"/>
      <c r="E1692" s="75" t="s">
        <v>97</v>
      </c>
      <c r="F1692" s="75" t="s">
        <v>97</v>
      </c>
      <c r="G1692" s="77"/>
      <c r="H1692" s="77"/>
      <c r="I1692" s="80"/>
      <c r="J1692" s="77" t="s">
        <v>97</v>
      </c>
      <c r="K1692" s="79" t="s">
        <v>97</v>
      </c>
      <c r="L1692" s="79"/>
      <c r="M1692" s="80"/>
      <c r="N1692" s="79" t="s">
        <v>97</v>
      </c>
      <c r="O1692" s="81"/>
      <c r="P1692" s="86"/>
      <c r="Q1692" s="82"/>
      <c r="R1692" s="81" t="s">
        <v>97</v>
      </c>
      <c r="S1692" s="63"/>
      <c r="T1692" s="87"/>
      <c r="U1692" s="84" t="s">
        <v>97</v>
      </c>
      <c r="V1692" s="84" t="s">
        <v>97</v>
      </c>
      <c r="W1692" s="85" t="b">
        <v>0</v>
      </c>
      <c r="X1692" s="63"/>
      <c r="Y1692" s="63"/>
      <c r="Z1692" s="63"/>
    </row>
    <row r="1693">
      <c r="A1693" s="75"/>
      <c r="B1693" s="94"/>
      <c r="C1693" s="75"/>
      <c r="D1693" s="76"/>
      <c r="E1693" s="75" t="s">
        <v>97</v>
      </c>
      <c r="F1693" s="75" t="s">
        <v>97</v>
      </c>
      <c r="G1693" s="77"/>
      <c r="H1693" s="77"/>
      <c r="I1693" s="80"/>
      <c r="J1693" s="77" t="s">
        <v>97</v>
      </c>
      <c r="K1693" s="79" t="s">
        <v>97</v>
      </c>
      <c r="L1693" s="79"/>
      <c r="M1693" s="80"/>
      <c r="N1693" s="79" t="s">
        <v>97</v>
      </c>
      <c r="O1693" s="81"/>
      <c r="P1693" s="86"/>
      <c r="Q1693" s="82"/>
      <c r="R1693" s="81" t="s">
        <v>97</v>
      </c>
      <c r="S1693" s="63"/>
      <c r="T1693" s="87"/>
      <c r="U1693" s="84" t="s">
        <v>97</v>
      </c>
      <c r="V1693" s="84" t="s">
        <v>97</v>
      </c>
      <c r="W1693" s="85" t="b">
        <v>0</v>
      </c>
      <c r="X1693" s="63"/>
      <c r="Y1693" s="63"/>
      <c r="Z1693" s="63"/>
    </row>
    <row r="1694">
      <c r="A1694" s="75"/>
      <c r="B1694" s="94"/>
      <c r="C1694" s="75"/>
      <c r="D1694" s="76"/>
      <c r="E1694" s="75" t="s">
        <v>97</v>
      </c>
      <c r="F1694" s="75" t="s">
        <v>97</v>
      </c>
      <c r="G1694" s="77"/>
      <c r="H1694" s="77"/>
      <c r="I1694" s="80"/>
      <c r="J1694" s="77" t="s">
        <v>97</v>
      </c>
      <c r="K1694" s="79" t="s">
        <v>97</v>
      </c>
      <c r="L1694" s="79"/>
      <c r="M1694" s="80"/>
      <c r="N1694" s="79" t="s">
        <v>97</v>
      </c>
      <c r="O1694" s="81"/>
      <c r="P1694" s="86"/>
      <c r="Q1694" s="82"/>
      <c r="R1694" s="81" t="s">
        <v>97</v>
      </c>
      <c r="S1694" s="63"/>
      <c r="T1694" s="87"/>
      <c r="U1694" s="84" t="s">
        <v>97</v>
      </c>
      <c r="V1694" s="84" t="s">
        <v>97</v>
      </c>
      <c r="W1694" s="85" t="b">
        <v>0</v>
      </c>
      <c r="X1694" s="63"/>
      <c r="Y1694" s="63"/>
      <c r="Z1694" s="63"/>
    </row>
    <row r="1695">
      <c r="A1695" s="75"/>
      <c r="B1695" s="94"/>
      <c r="C1695" s="75"/>
      <c r="D1695" s="76"/>
      <c r="E1695" s="75" t="s">
        <v>97</v>
      </c>
      <c r="F1695" s="75" t="s">
        <v>97</v>
      </c>
      <c r="G1695" s="77"/>
      <c r="H1695" s="77"/>
      <c r="I1695" s="80"/>
      <c r="J1695" s="77" t="s">
        <v>97</v>
      </c>
      <c r="K1695" s="79" t="s">
        <v>97</v>
      </c>
      <c r="L1695" s="79"/>
      <c r="M1695" s="80"/>
      <c r="N1695" s="79" t="s">
        <v>97</v>
      </c>
      <c r="O1695" s="81"/>
      <c r="P1695" s="86"/>
      <c r="Q1695" s="82"/>
      <c r="R1695" s="81" t="s">
        <v>97</v>
      </c>
      <c r="S1695" s="63"/>
      <c r="T1695" s="87"/>
      <c r="U1695" s="84" t="s">
        <v>97</v>
      </c>
      <c r="V1695" s="84" t="s">
        <v>97</v>
      </c>
      <c r="W1695" s="85" t="b">
        <v>0</v>
      </c>
      <c r="X1695" s="63"/>
      <c r="Y1695" s="63"/>
      <c r="Z1695" s="63"/>
    </row>
    <row r="1696">
      <c r="A1696" s="75"/>
      <c r="B1696" s="94"/>
      <c r="C1696" s="75"/>
      <c r="D1696" s="76"/>
      <c r="E1696" s="75" t="s">
        <v>97</v>
      </c>
      <c r="F1696" s="75" t="s">
        <v>97</v>
      </c>
      <c r="G1696" s="77"/>
      <c r="H1696" s="77"/>
      <c r="I1696" s="80"/>
      <c r="J1696" s="77" t="s">
        <v>97</v>
      </c>
      <c r="K1696" s="79" t="s">
        <v>97</v>
      </c>
      <c r="L1696" s="79"/>
      <c r="M1696" s="80"/>
      <c r="N1696" s="79" t="s">
        <v>97</v>
      </c>
      <c r="O1696" s="81"/>
      <c r="P1696" s="86"/>
      <c r="Q1696" s="82"/>
      <c r="R1696" s="81" t="s">
        <v>97</v>
      </c>
      <c r="S1696" s="63"/>
      <c r="T1696" s="87"/>
      <c r="U1696" s="84" t="s">
        <v>97</v>
      </c>
      <c r="V1696" s="84" t="s">
        <v>97</v>
      </c>
      <c r="W1696" s="85" t="b">
        <v>0</v>
      </c>
      <c r="X1696" s="63"/>
      <c r="Y1696" s="63"/>
      <c r="Z1696" s="63"/>
    </row>
    <row r="1697">
      <c r="A1697" s="75"/>
      <c r="B1697" s="94"/>
      <c r="C1697" s="75"/>
      <c r="D1697" s="76"/>
      <c r="E1697" s="75" t="s">
        <v>97</v>
      </c>
      <c r="F1697" s="75" t="s">
        <v>97</v>
      </c>
      <c r="G1697" s="77"/>
      <c r="H1697" s="77"/>
      <c r="I1697" s="80"/>
      <c r="J1697" s="77" t="s">
        <v>97</v>
      </c>
      <c r="K1697" s="79" t="s">
        <v>97</v>
      </c>
      <c r="L1697" s="79"/>
      <c r="M1697" s="80"/>
      <c r="N1697" s="79" t="s">
        <v>97</v>
      </c>
      <c r="O1697" s="81"/>
      <c r="P1697" s="86"/>
      <c r="Q1697" s="82"/>
      <c r="R1697" s="81" t="s">
        <v>97</v>
      </c>
      <c r="S1697" s="63"/>
      <c r="T1697" s="87"/>
      <c r="U1697" s="84" t="s">
        <v>97</v>
      </c>
      <c r="V1697" s="84" t="s">
        <v>97</v>
      </c>
      <c r="W1697" s="85" t="b">
        <v>0</v>
      </c>
      <c r="X1697" s="63"/>
      <c r="Y1697" s="63"/>
      <c r="Z1697" s="63"/>
    </row>
    <row r="1698">
      <c r="A1698" s="75"/>
      <c r="B1698" s="94"/>
      <c r="C1698" s="75"/>
      <c r="D1698" s="76"/>
      <c r="E1698" s="75" t="s">
        <v>97</v>
      </c>
      <c r="F1698" s="75" t="s">
        <v>97</v>
      </c>
      <c r="G1698" s="77"/>
      <c r="H1698" s="77"/>
      <c r="I1698" s="80"/>
      <c r="J1698" s="77" t="s">
        <v>97</v>
      </c>
      <c r="K1698" s="79" t="s">
        <v>97</v>
      </c>
      <c r="L1698" s="79"/>
      <c r="M1698" s="80"/>
      <c r="N1698" s="79" t="s">
        <v>97</v>
      </c>
      <c r="O1698" s="81"/>
      <c r="P1698" s="86"/>
      <c r="Q1698" s="82"/>
      <c r="R1698" s="81" t="s">
        <v>97</v>
      </c>
      <c r="S1698" s="63"/>
      <c r="T1698" s="87"/>
      <c r="U1698" s="84" t="s">
        <v>97</v>
      </c>
      <c r="V1698" s="84" t="s">
        <v>97</v>
      </c>
      <c r="W1698" s="85" t="b">
        <v>0</v>
      </c>
      <c r="X1698" s="63"/>
      <c r="Y1698" s="63"/>
      <c r="Z1698" s="63"/>
    </row>
    <row r="1699">
      <c r="A1699" s="75"/>
      <c r="B1699" s="94"/>
      <c r="C1699" s="75"/>
      <c r="D1699" s="76"/>
      <c r="E1699" s="75" t="s">
        <v>97</v>
      </c>
      <c r="F1699" s="75" t="s">
        <v>97</v>
      </c>
      <c r="G1699" s="77"/>
      <c r="H1699" s="77"/>
      <c r="I1699" s="80"/>
      <c r="J1699" s="77" t="s">
        <v>97</v>
      </c>
      <c r="K1699" s="79" t="s">
        <v>97</v>
      </c>
      <c r="L1699" s="79"/>
      <c r="M1699" s="80"/>
      <c r="N1699" s="79" t="s">
        <v>97</v>
      </c>
      <c r="O1699" s="81"/>
      <c r="P1699" s="86"/>
      <c r="Q1699" s="82"/>
      <c r="R1699" s="81" t="s">
        <v>97</v>
      </c>
      <c r="S1699" s="63"/>
      <c r="T1699" s="87"/>
      <c r="U1699" s="84" t="s">
        <v>97</v>
      </c>
      <c r="V1699" s="84" t="s">
        <v>97</v>
      </c>
      <c r="W1699" s="85" t="b">
        <v>0</v>
      </c>
      <c r="X1699" s="63"/>
      <c r="Y1699" s="63"/>
      <c r="Z1699" s="63"/>
    </row>
    <row r="1700">
      <c r="A1700" s="75"/>
      <c r="B1700" s="94"/>
      <c r="C1700" s="75"/>
      <c r="D1700" s="76"/>
      <c r="E1700" s="75" t="s">
        <v>97</v>
      </c>
      <c r="F1700" s="75" t="s">
        <v>97</v>
      </c>
      <c r="G1700" s="77"/>
      <c r="H1700" s="77"/>
      <c r="I1700" s="80"/>
      <c r="J1700" s="77" t="s">
        <v>97</v>
      </c>
      <c r="K1700" s="79" t="s">
        <v>97</v>
      </c>
      <c r="L1700" s="79"/>
      <c r="M1700" s="80"/>
      <c r="N1700" s="79" t="s">
        <v>97</v>
      </c>
      <c r="O1700" s="81"/>
      <c r="P1700" s="86"/>
      <c r="Q1700" s="82"/>
      <c r="R1700" s="81" t="s">
        <v>97</v>
      </c>
      <c r="S1700" s="63"/>
      <c r="T1700" s="87"/>
      <c r="U1700" s="84" t="s">
        <v>97</v>
      </c>
      <c r="V1700" s="84" t="s">
        <v>97</v>
      </c>
      <c r="W1700" s="85" t="b">
        <v>0</v>
      </c>
      <c r="X1700" s="63"/>
      <c r="Y1700" s="63"/>
      <c r="Z1700" s="63"/>
    </row>
    <row r="1701">
      <c r="A1701" s="75"/>
      <c r="B1701" s="94"/>
      <c r="C1701" s="75"/>
      <c r="D1701" s="76"/>
      <c r="E1701" s="75" t="s">
        <v>97</v>
      </c>
      <c r="F1701" s="75" t="s">
        <v>97</v>
      </c>
      <c r="G1701" s="77"/>
      <c r="H1701" s="77"/>
      <c r="I1701" s="80"/>
      <c r="J1701" s="77" t="s">
        <v>97</v>
      </c>
      <c r="K1701" s="79" t="s">
        <v>97</v>
      </c>
      <c r="L1701" s="79"/>
      <c r="M1701" s="80"/>
      <c r="N1701" s="79" t="s">
        <v>97</v>
      </c>
      <c r="O1701" s="81"/>
      <c r="P1701" s="86"/>
      <c r="Q1701" s="82"/>
      <c r="R1701" s="81" t="s">
        <v>97</v>
      </c>
      <c r="S1701" s="63"/>
      <c r="T1701" s="87"/>
      <c r="U1701" s="84" t="s">
        <v>97</v>
      </c>
      <c r="V1701" s="84" t="s">
        <v>97</v>
      </c>
      <c r="W1701" s="85" t="b">
        <v>0</v>
      </c>
      <c r="X1701" s="63"/>
      <c r="Y1701" s="63"/>
      <c r="Z1701" s="63"/>
    </row>
    <row r="1702">
      <c r="A1702" s="75"/>
      <c r="B1702" s="94"/>
      <c r="C1702" s="75"/>
      <c r="D1702" s="76"/>
      <c r="E1702" s="75" t="s">
        <v>97</v>
      </c>
      <c r="F1702" s="75" t="s">
        <v>97</v>
      </c>
      <c r="G1702" s="77"/>
      <c r="H1702" s="77"/>
      <c r="I1702" s="80"/>
      <c r="J1702" s="77" t="s">
        <v>97</v>
      </c>
      <c r="K1702" s="79" t="s">
        <v>97</v>
      </c>
      <c r="L1702" s="79"/>
      <c r="M1702" s="80"/>
      <c r="N1702" s="79" t="s">
        <v>97</v>
      </c>
      <c r="O1702" s="81"/>
      <c r="P1702" s="86"/>
      <c r="Q1702" s="82"/>
      <c r="R1702" s="81" t="s">
        <v>97</v>
      </c>
      <c r="S1702" s="63"/>
      <c r="T1702" s="87"/>
      <c r="U1702" s="84" t="s">
        <v>97</v>
      </c>
      <c r="V1702" s="84" t="s">
        <v>97</v>
      </c>
      <c r="W1702" s="85" t="b">
        <v>0</v>
      </c>
      <c r="X1702" s="63"/>
      <c r="Y1702" s="63"/>
      <c r="Z1702" s="63"/>
    </row>
    <row r="1703">
      <c r="A1703" s="75"/>
      <c r="B1703" s="94"/>
      <c r="C1703" s="75"/>
      <c r="D1703" s="76"/>
      <c r="E1703" s="75" t="s">
        <v>97</v>
      </c>
      <c r="F1703" s="75" t="s">
        <v>97</v>
      </c>
      <c r="G1703" s="77"/>
      <c r="H1703" s="77"/>
      <c r="I1703" s="80"/>
      <c r="J1703" s="77" t="s">
        <v>97</v>
      </c>
      <c r="K1703" s="79" t="s">
        <v>97</v>
      </c>
      <c r="L1703" s="79"/>
      <c r="M1703" s="80"/>
      <c r="N1703" s="79" t="s">
        <v>97</v>
      </c>
      <c r="O1703" s="81"/>
      <c r="P1703" s="86"/>
      <c r="Q1703" s="82"/>
      <c r="R1703" s="81" t="s">
        <v>97</v>
      </c>
      <c r="S1703" s="63"/>
      <c r="T1703" s="87"/>
      <c r="U1703" s="84" t="s">
        <v>97</v>
      </c>
      <c r="V1703" s="84" t="s">
        <v>97</v>
      </c>
      <c r="W1703" s="85" t="b">
        <v>0</v>
      </c>
      <c r="X1703" s="63"/>
      <c r="Y1703" s="63"/>
      <c r="Z1703" s="63"/>
    </row>
    <row r="1704">
      <c r="A1704" s="75"/>
      <c r="B1704" s="94"/>
      <c r="C1704" s="75"/>
      <c r="D1704" s="76"/>
      <c r="E1704" s="75" t="s">
        <v>97</v>
      </c>
      <c r="F1704" s="75" t="s">
        <v>97</v>
      </c>
      <c r="G1704" s="77"/>
      <c r="H1704" s="77"/>
      <c r="I1704" s="80"/>
      <c r="J1704" s="77" t="s">
        <v>97</v>
      </c>
      <c r="K1704" s="79" t="s">
        <v>97</v>
      </c>
      <c r="L1704" s="79"/>
      <c r="M1704" s="80"/>
      <c r="N1704" s="79" t="s">
        <v>97</v>
      </c>
      <c r="O1704" s="81"/>
      <c r="P1704" s="86"/>
      <c r="Q1704" s="82"/>
      <c r="R1704" s="81" t="s">
        <v>97</v>
      </c>
      <c r="S1704" s="63"/>
      <c r="T1704" s="87"/>
      <c r="U1704" s="84" t="s">
        <v>97</v>
      </c>
      <c r="V1704" s="84" t="s">
        <v>97</v>
      </c>
      <c r="W1704" s="85" t="b">
        <v>0</v>
      </c>
      <c r="X1704" s="63"/>
      <c r="Y1704" s="63"/>
      <c r="Z1704" s="63"/>
    </row>
    <row r="1705">
      <c r="A1705" s="75"/>
      <c r="B1705" s="94"/>
      <c r="C1705" s="75"/>
      <c r="D1705" s="76"/>
      <c r="E1705" s="75" t="s">
        <v>97</v>
      </c>
      <c r="F1705" s="75" t="s">
        <v>97</v>
      </c>
      <c r="G1705" s="77"/>
      <c r="H1705" s="77"/>
      <c r="I1705" s="80"/>
      <c r="J1705" s="77" t="s">
        <v>97</v>
      </c>
      <c r="K1705" s="79" t="s">
        <v>97</v>
      </c>
      <c r="L1705" s="79"/>
      <c r="M1705" s="80"/>
      <c r="N1705" s="79" t="s">
        <v>97</v>
      </c>
      <c r="O1705" s="81"/>
      <c r="P1705" s="86"/>
      <c r="Q1705" s="82"/>
      <c r="R1705" s="81" t="s">
        <v>97</v>
      </c>
      <c r="S1705" s="63"/>
      <c r="T1705" s="87"/>
      <c r="U1705" s="84" t="s">
        <v>97</v>
      </c>
      <c r="V1705" s="84" t="s">
        <v>97</v>
      </c>
      <c r="W1705" s="85" t="b">
        <v>0</v>
      </c>
      <c r="X1705" s="63"/>
      <c r="Y1705" s="63"/>
      <c r="Z1705" s="63"/>
    </row>
    <row r="1706">
      <c r="A1706" s="75"/>
      <c r="B1706" s="94"/>
      <c r="C1706" s="75"/>
      <c r="D1706" s="76"/>
      <c r="E1706" s="75" t="s">
        <v>97</v>
      </c>
      <c r="F1706" s="75" t="s">
        <v>97</v>
      </c>
      <c r="G1706" s="77"/>
      <c r="H1706" s="77"/>
      <c r="I1706" s="80"/>
      <c r="J1706" s="77" t="s">
        <v>97</v>
      </c>
      <c r="K1706" s="79" t="s">
        <v>97</v>
      </c>
      <c r="L1706" s="79"/>
      <c r="M1706" s="80"/>
      <c r="N1706" s="79" t="s">
        <v>97</v>
      </c>
      <c r="O1706" s="81"/>
      <c r="P1706" s="86"/>
      <c r="Q1706" s="82"/>
      <c r="R1706" s="81" t="s">
        <v>97</v>
      </c>
      <c r="S1706" s="63"/>
      <c r="T1706" s="87"/>
      <c r="U1706" s="84" t="s">
        <v>97</v>
      </c>
      <c r="V1706" s="84" t="s">
        <v>97</v>
      </c>
      <c r="W1706" s="85" t="b">
        <v>0</v>
      </c>
      <c r="X1706" s="63"/>
      <c r="Y1706" s="63"/>
      <c r="Z1706" s="63"/>
    </row>
    <row r="1707">
      <c r="A1707" s="75"/>
      <c r="B1707" s="94"/>
      <c r="C1707" s="75"/>
      <c r="D1707" s="76"/>
      <c r="E1707" s="75" t="s">
        <v>97</v>
      </c>
      <c r="F1707" s="75" t="s">
        <v>97</v>
      </c>
      <c r="G1707" s="77"/>
      <c r="H1707" s="77"/>
      <c r="I1707" s="80"/>
      <c r="J1707" s="77" t="s">
        <v>97</v>
      </c>
      <c r="K1707" s="79" t="s">
        <v>97</v>
      </c>
      <c r="L1707" s="79"/>
      <c r="M1707" s="80"/>
      <c r="N1707" s="79" t="s">
        <v>97</v>
      </c>
      <c r="O1707" s="81"/>
      <c r="P1707" s="86"/>
      <c r="Q1707" s="82"/>
      <c r="R1707" s="81" t="s">
        <v>97</v>
      </c>
      <c r="S1707" s="63"/>
      <c r="T1707" s="87"/>
      <c r="U1707" s="84" t="s">
        <v>97</v>
      </c>
      <c r="V1707" s="84" t="s">
        <v>97</v>
      </c>
      <c r="W1707" s="85" t="b">
        <v>0</v>
      </c>
      <c r="X1707" s="63"/>
      <c r="Y1707" s="63"/>
      <c r="Z1707" s="63"/>
    </row>
    <row r="1708">
      <c r="A1708" s="75"/>
      <c r="B1708" s="94"/>
      <c r="C1708" s="75"/>
      <c r="D1708" s="76"/>
      <c r="E1708" s="75" t="s">
        <v>97</v>
      </c>
      <c r="F1708" s="75" t="s">
        <v>97</v>
      </c>
      <c r="G1708" s="77"/>
      <c r="H1708" s="77"/>
      <c r="I1708" s="80"/>
      <c r="J1708" s="77" t="s">
        <v>97</v>
      </c>
      <c r="K1708" s="79" t="s">
        <v>97</v>
      </c>
      <c r="L1708" s="79"/>
      <c r="M1708" s="80"/>
      <c r="N1708" s="79" t="s">
        <v>97</v>
      </c>
      <c r="O1708" s="81"/>
      <c r="P1708" s="86"/>
      <c r="Q1708" s="82"/>
      <c r="R1708" s="81" t="s">
        <v>97</v>
      </c>
      <c r="S1708" s="63"/>
      <c r="T1708" s="87"/>
      <c r="U1708" s="84" t="s">
        <v>97</v>
      </c>
      <c r="V1708" s="84" t="s">
        <v>97</v>
      </c>
      <c r="W1708" s="85" t="b">
        <v>0</v>
      </c>
      <c r="X1708" s="63"/>
      <c r="Y1708" s="63"/>
      <c r="Z1708" s="63"/>
    </row>
    <row r="1709">
      <c r="A1709" s="75"/>
      <c r="B1709" s="94"/>
      <c r="C1709" s="75"/>
      <c r="D1709" s="76"/>
      <c r="E1709" s="75" t="s">
        <v>97</v>
      </c>
      <c r="F1709" s="75" t="s">
        <v>97</v>
      </c>
      <c r="G1709" s="77"/>
      <c r="H1709" s="77"/>
      <c r="I1709" s="80"/>
      <c r="J1709" s="77" t="s">
        <v>97</v>
      </c>
      <c r="K1709" s="79" t="s">
        <v>97</v>
      </c>
      <c r="L1709" s="79"/>
      <c r="M1709" s="80"/>
      <c r="N1709" s="79" t="s">
        <v>97</v>
      </c>
      <c r="O1709" s="81"/>
      <c r="P1709" s="86"/>
      <c r="Q1709" s="82"/>
      <c r="R1709" s="81" t="s">
        <v>97</v>
      </c>
      <c r="S1709" s="63"/>
      <c r="T1709" s="87"/>
      <c r="U1709" s="84" t="s">
        <v>97</v>
      </c>
      <c r="V1709" s="84" t="s">
        <v>97</v>
      </c>
      <c r="W1709" s="85" t="b">
        <v>0</v>
      </c>
      <c r="X1709" s="63"/>
      <c r="Y1709" s="63"/>
      <c r="Z1709" s="63"/>
    </row>
    <row r="1710">
      <c r="A1710" s="75"/>
      <c r="B1710" s="94"/>
      <c r="C1710" s="75"/>
      <c r="D1710" s="76"/>
      <c r="E1710" s="75" t="s">
        <v>97</v>
      </c>
      <c r="F1710" s="75" t="s">
        <v>97</v>
      </c>
      <c r="G1710" s="77"/>
      <c r="H1710" s="77"/>
      <c r="I1710" s="80"/>
      <c r="J1710" s="77" t="s">
        <v>97</v>
      </c>
      <c r="K1710" s="79" t="s">
        <v>97</v>
      </c>
      <c r="L1710" s="79"/>
      <c r="M1710" s="80"/>
      <c r="N1710" s="79" t="s">
        <v>97</v>
      </c>
      <c r="O1710" s="81"/>
      <c r="P1710" s="86"/>
      <c r="Q1710" s="82"/>
      <c r="R1710" s="81" t="s">
        <v>97</v>
      </c>
      <c r="S1710" s="63"/>
      <c r="T1710" s="87"/>
      <c r="U1710" s="84" t="s">
        <v>97</v>
      </c>
      <c r="V1710" s="84" t="s">
        <v>97</v>
      </c>
      <c r="W1710" s="85" t="b">
        <v>0</v>
      </c>
      <c r="X1710" s="63"/>
      <c r="Y1710" s="63"/>
      <c r="Z1710" s="63"/>
    </row>
    <row r="1711">
      <c r="A1711" s="75"/>
      <c r="B1711" s="94"/>
      <c r="C1711" s="75"/>
      <c r="D1711" s="76"/>
      <c r="E1711" s="75" t="s">
        <v>97</v>
      </c>
      <c r="F1711" s="75" t="s">
        <v>97</v>
      </c>
      <c r="G1711" s="77"/>
      <c r="H1711" s="77"/>
      <c r="I1711" s="80"/>
      <c r="J1711" s="77" t="s">
        <v>97</v>
      </c>
      <c r="K1711" s="79" t="s">
        <v>97</v>
      </c>
      <c r="L1711" s="79"/>
      <c r="M1711" s="80"/>
      <c r="N1711" s="79" t="s">
        <v>97</v>
      </c>
      <c r="O1711" s="81"/>
      <c r="P1711" s="86"/>
      <c r="Q1711" s="82"/>
      <c r="R1711" s="81" t="s">
        <v>97</v>
      </c>
      <c r="S1711" s="63"/>
      <c r="T1711" s="87"/>
      <c r="U1711" s="84" t="s">
        <v>97</v>
      </c>
      <c r="V1711" s="84" t="s">
        <v>97</v>
      </c>
      <c r="W1711" s="85" t="b">
        <v>0</v>
      </c>
      <c r="X1711" s="63"/>
      <c r="Y1711" s="63"/>
      <c r="Z1711" s="63"/>
    </row>
    <row r="1712">
      <c r="A1712" s="75"/>
      <c r="B1712" s="94"/>
      <c r="C1712" s="75"/>
      <c r="D1712" s="76"/>
      <c r="E1712" s="75" t="s">
        <v>97</v>
      </c>
      <c r="F1712" s="75" t="s">
        <v>97</v>
      </c>
      <c r="G1712" s="77"/>
      <c r="H1712" s="77"/>
      <c r="I1712" s="80"/>
      <c r="J1712" s="77" t="s">
        <v>97</v>
      </c>
      <c r="K1712" s="79" t="s">
        <v>97</v>
      </c>
      <c r="L1712" s="79"/>
      <c r="M1712" s="80"/>
      <c r="N1712" s="79" t="s">
        <v>97</v>
      </c>
      <c r="O1712" s="81"/>
      <c r="P1712" s="86"/>
      <c r="Q1712" s="82"/>
      <c r="R1712" s="81" t="s">
        <v>97</v>
      </c>
      <c r="S1712" s="63"/>
      <c r="T1712" s="87"/>
      <c r="U1712" s="84" t="s">
        <v>97</v>
      </c>
      <c r="V1712" s="84" t="s">
        <v>97</v>
      </c>
      <c r="W1712" s="85" t="b">
        <v>0</v>
      </c>
      <c r="X1712" s="63"/>
      <c r="Y1712" s="63"/>
      <c r="Z1712" s="63"/>
    </row>
    <row r="1713">
      <c r="A1713" s="75"/>
      <c r="B1713" s="94"/>
      <c r="C1713" s="75"/>
      <c r="D1713" s="76"/>
      <c r="E1713" s="75" t="s">
        <v>97</v>
      </c>
      <c r="F1713" s="75" t="s">
        <v>97</v>
      </c>
      <c r="G1713" s="77"/>
      <c r="H1713" s="77"/>
      <c r="I1713" s="80"/>
      <c r="J1713" s="77" t="s">
        <v>97</v>
      </c>
      <c r="K1713" s="79" t="s">
        <v>97</v>
      </c>
      <c r="L1713" s="79"/>
      <c r="M1713" s="80"/>
      <c r="N1713" s="79" t="s">
        <v>97</v>
      </c>
      <c r="O1713" s="81"/>
      <c r="P1713" s="86"/>
      <c r="Q1713" s="82"/>
      <c r="R1713" s="81" t="s">
        <v>97</v>
      </c>
      <c r="S1713" s="63"/>
      <c r="T1713" s="87"/>
      <c r="U1713" s="84" t="s">
        <v>97</v>
      </c>
      <c r="V1713" s="84" t="s">
        <v>97</v>
      </c>
      <c r="W1713" s="85" t="b">
        <v>0</v>
      </c>
      <c r="X1713" s="63"/>
      <c r="Y1713" s="63"/>
      <c r="Z1713" s="63"/>
    </row>
    <row r="1714">
      <c r="A1714" s="75"/>
      <c r="B1714" s="94"/>
      <c r="C1714" s="75"/>
      <c r="D1714" s="76"/>
      <c r="E1714" s="75" t="s">
        <v>97</v>
      </c>
      <c r="F1714" s="75" t="s">
        <v>97</v>
      </c>
      <c r="G1714" s="77"/>
      <c r="H1714" s="77"/>
      <c r="I1714" s="80"/>
      <c r="J1714" s="77" t="s">
        <v>97</v>
      </c>
      <c r="K1714" s="79" t="s">
        <v>97</v>
      </c>
      <c r="L1714" s="79"/>
      <c r="M1714" s="80"/>
      <c r="N1714" s="79" t="s">
        <v>97</v>
      </c>
      <c r="O1714" s="81"/>
      <c r="P1714" s="86"/>
      <c r="Q1714" s="82"/>
      <c r="R1714" s="81" t="s">
        <v>97</v>
      </c>
      <c r="S1714" s="63"/>
      <c r="T1714" s="87"/>
      <c r="U1714" s="84" t="s">
        <v>97</v>
      </c>
      <c r="V1714" s="84" t="s">
        <v>97</v>
      </c>
      <c r="W1714" s="85" t="b">
        <v>0</v>
      </c>
      <c r="X1714" s="63"/>
      <c r="Y1714" s="63"/>
      <c r="Z1714" s="63"/>
    </row>
    <row r="1715">
      <c r="A1715" s="75"/>
      <c r="B1715" s="94"/>
      <c r="C1715" s="75"/>
      <c r="D1715" s="76"/>
      <c r="E1715" s="75" t="s">
        <v>97</v>
      </c>
      <c r="F1715" s="75" t="s">
        <v>97</v>
      </c>
      <c r="G1715" s="77"/>
      <c r="H1715" s="77"/>
      <c r="I1715" s="80"/>
      <c r="J1715" s="77" t="s">
        <v>97</v>
      </c>
      <c r="K1715" s="79" t="s">
        <v>97</v>
      </c>
      <c r="L1715" s="79"/>
      <c r="M1715" s="80"/>
      <c r="N1715" s="79" t="s">
        <v>97</v>
      </c>
      <c r="O1715" s="81"/>
      <c r="P1715" s="86"/>
      <c r="Q1715" s="82"/>
      <c r="R1715" s="81" t="s">
        <v>97</v>
      </c>
      <c r="S1715" s="63"/>
      <c r="T1715" s="87"/>
      <c r="U1715" s="84" t="s">
        <v>97</v>
      </c>
      <c r="V1715" s="84" t="s">
        <v>97</v>
      </c>
      <c r="W1715" s="85" t="b">
        <v>0</v>
      </c>
      <c r="X1715" s="63"/>
      <c r="Y1715" s="63"/>
      <c r="Z1715" s="63"/>
    </row>
    <row r="1716">
      <c r="A1716" s="75"/>
      <c r="B1716" s="94"/>
      <c r="C1716" s="75"/>
      <c r="D1716" s="76"/>
      <c r="E1716" s="75" t="s">
        <v>97</v>
      </c>
      <c r="F1716" s="75" t="s">
        <v>97</v>
      </c>
      <c r="G1716" s="77"/>
      <c r="H1716" s="77"/>
      <c r="I1716" s="80"/>
      <c r="J1716" s="77" t="s">
        <v>97</v>
      </c>
      <c r="K1716" s="79" t="s">
        <v>97</v>
      </c>
      <c r="L1716" s="79"/>
      <c r="M1716" s="80"/>
      <c r="N1716" s="79" t="s">
        <v>97</v>
      </c>
      <c r="O1716" s="81"/>
      <c r="P1716" s="86"/>
      <c r="Q1716" s="82"/>
      <c r="R1716" s="81" t="s">
        <v>97</v>
      </c>
      <c r="S1716" s="63"/>
      <c r="T1716" s="87"/>
      <c r="U1716" s="84" t="s">
        <v>97</v>
      </c>
      <c r="V1716" s="84" t="s">
        <v>97</v>
      </c>
      <c r="W1716" s="85" t="b">
        <v>0</v>
      </c>
      <c r="X1716" s="63"/>
      <c r="Y1716" s="63"/>
      <c r="Z1716" s="63"/>
    </row>
    <row r="1717">
      <c r="A1717" s="75"/>
      <c r="B1717" s="94"/>
      <c r="C1717" s="75"/>
      <c r="D1717" s="76"/>
      <c r="E1717" s="75" t="s">
        <v>97</v>
      </c>
      <c r="F1717" s="75" t="s">
        <v>97</v>
      </c>
      <c r="G1717" s="77"/>
      <c r="H1717" s="77"/>
      <c r="I1717" s="80"/>
      <c r="J1717" s="77" t="s">
        <v>97</v>
      </c>
      <c r="K1717" s="79" t="s">
        <v>97</v>
      </c>
      <c r="L1717" s="79"/>
      <c r="M1717" s="80"/>
      <c r="N1717" s="79" t="s">
        <v>97</v>
      </c>
      <c r="O1717" s="81"/>
      <c r="P1717" s="86"/>
      <c r="Q1717" s="82"/>
      <c r="R1717" s="81" t="s">
        <v>97</v>
      </c>
      <c r="S1717" s="63"/>
      <c r="T1717" s="87"/>
      <c r="U1717" s="84" t="s">
        <v>97</v>
      </c>
      <c r="V1717" s="84" t="s">
        <v>97</v>
      </c>
      <c r="W1717" s="85" t="b">
        <v>0</v>
      </c>
      <c r="X1717" s="63"/>
      <c r="Y1717" s="63"/>
      <c r="Z1717" s="63"/>
    </row>
    <row r="1718">
      <c r="A1718" s="75"/>
      <c r="B1718" s="94"/>
      <c r="C1718" s="75"/>
      <c r="D1718" s="76"/>
      <c r="E1718" s="75" t="s">
        <v>97</v>
      </c>
      <c r="F1718" s="75" t="s">
        <v>97</v>
      </c>
      <c r="G1718" s="77"/>
      <c r="H1718" s="77"/>
      <c r="I1718" s="80"/>
      <c r="J1718" s="77" t="s">
        <v>97</v>
      </c>
      <c r="K1718" s="79" t="s">
        <v>97</v>
      </c>
      <c r="L1718" s="79"/>
      <c r="M1718" s="80"/>
      <c r="N1718" s="79" t="s">
        <v>97</v>
      </c>
      <c r="O1718" s="81"/>
      <c r="P1718" s="86"/>
      <c r="Q1718" s="82"/>
      <c r="R1718" s="81" t="s">
        <v>97</v>
      </c>
      <c r="S1718" s="63"/>
      <c r="T1718" s="87"/>
      <c r="U1718" s="84" t="s">
        <v>97</v>
      </c>
      <c r="V1718" s="84" t="s">
        <v>97</v>
      </c>
      <c r="W1718" s="85" t="b">
        <v>0</v>
      </c>
      <c r="X1718" s="63"/>
      <c r="Y1718" s="63"/>
      <c r="Z1718" s="63"/>
    </row>
    <row r="1719">
      <c r="A1719" s="75"/>
      <c r="B1719" s="94"/>
      <c r="C1719" s="75"/>
      <c r="D1719" s="76"/>
      <c r="E1719" s="75" t="s">
        <v>97</v>
      </c>
      <c r="F1719" s="75" t="s">
        <v>97</v>
      </c>
      <c r="G1719" s="77"/>
      <c r="H1719" s="77"/>
      <c r="I1719" s="80"/>
      <c r="J1719" s="77" t="s">
        <v>97</v>
      </c>
      <c r="K1719" s="79" t="s">
        <v>97</v>
      </c>
      <c r="L1719" s="79"/>
      <c r="M1719" s="80"/>
      <c r="N1719" s="79" t="s">
        <v>97</v>
      </c>
      <c r="O1719" s="81"/>
      <c r="P1719" s="86"/>
      <c r="Q1719" s="82"/>
      <c r="R1719" s="81" t="s">
        <v>97</v>
      </c>
      <c r="S1719" s="63"/>
      <c r="T1719" s="87"/>
      <c r="U1719" s="84" t="s">
        <v>97</v>
      </c>
      <c r="V1719" s="84" t="s">
        <v>97</v>
      </c>
      <c r="W1719" s="85" t="b">
        <v>0</v>
      </c>
      <c r="X1719" s="63"/>
      <c r="Y1719" s="63"/>
      <c r="Z1719" s="63"/>
    </row>
    <row r="1720">
      <c r="A1720" s="75"/>
      <c r="B1720" s="94"/>
      <c r="C1720" s="75"/>
      <c r="D1720" s="76"/>
      <c r="E1720" s="75" t="s">
        <v>97</v>
      </c>
      <c r="F1720" s="75" t="s">
        <v>97</v>
      </c>
      <c r="G1720" s="77"/>
      <c r="H1720" s="77"/>
      <c r="I1720" s="80"/>
      <c r="J1720" s="77" t="s">
        <v>97</v>
      </c>
      <c r="K1720" s="79" t="s">
        <v>97</v>
      </c>
      <c r="L1720" s="79"/>
      <c r="M1720" s="80"/>
      <c r="N1720" s="79" t="s">
        <v>97</v>
      </c>
      <c r="O1720" s="81"/>
      <c r="P1720" s="86"/>
      <c r="Q1720" s="82"/>
      <c r="R1720" s="81" t="s">
        <v>97</v>
      </c>
      <c r="S1720" s="63"/>
      <c r="T1720" s="87"/>
      <c r="U1720" s="84" t="s">
        <v>97</v>
      </c>
      <c r="V1720" s="84" t="s">
        <v>97</v>
      </c>
      <c r="W1720" s="85" t="b">
        <v>0</v>
      </c>
      <c r="X1720" s="63"/>
      <c r="Y1720" s="63"/>
      <c r="Z1720" s="63"/>
    </row>
    <row r="1721">
      <c r="A1721" s="75"/>
      <c r="B1721" s="94"/>
      <c r="C1721" s="75"/>
      <c r="D1721" s="76"/>
      <c r="E1721" s="75" t="s">
        <v>97</v>
      </c>
      <c r="F1721" s="75" t="s">
        <v>97</v>
      </c>
      <c r="G1721" s="77"/>
      <c r="H1721" s="77"/>
      <c r="I1721" s="80"/>
      <c r="J1721" s="77" t="s">
        <v>97</v>
      </c>
      <c r="K1721" s="79" t="s">
        <v>97</v>
      </c>
      <c r="L1721" s="79"/>
      <c r="M1721" s="80"/>
      <c r="N1721" s="79" t="s">
        <v>97</v>
      </c>
      <c r="O1721" s="81"/>
      <c r="P1721" s="86"/>
      <c r="Q1721" s="82"/>
      <c r="R1721" s="81" t="s">
        <v>97</v>
      </c>
      <c r="S1721" s="63"/>
      <c r="T1721" s="87"/>
      <c r="U1721" s="84" t="s">
        <v>97</v>
      </c>
      <c r="V1721" s="84" t="s">
        <v>97</v>
      </c>
      <c r="W1721" s="85" t="b">
        <v>0</v>
      </c>
      <c r="X1721" s="63"/>
      <c r="Y1721" s="63"/>
      <c r="Z1721" s="63"/>
    </row>
    <row r="1722">
      <c r="A1722" s="75"/>
      <c r="B1722" s="94"/>
      <c r="C1722" s="75"/>
      <c r="D1722" s="76"/>
      <c r="E1722" s="75" t="s">
        <v>97</v>
      </c>
      <c r="F1722" s="75" t="s">
        <v>97</v>
      </c>
      <c r="G1722" s="77"/>
      <c r="H1722" s="77"/>
      <c r="I1722" s="80"/>
      <c r="J1722" s="77" t="s">
        <v>97</v>
      </c>
      <c r="K1722" s="79" t="s">
        <v>97</v>
      </c>
      <c r="L1722" s="79"/>
      <c r="M1722" s="80"/>
      <c r="N1722" s="79" t="s">
        <v>97</v>
      </c>
      <c r="O1722" s="81"/>
      <c r="P1722" s="86"/>
      <c r="Q1722" s="82"/>
      <c r="R1722" s="81" t="s">
        <v>97</v>
      </c>
      <c r="S1722" s="63"/>
      <c r="T1722" s="87"/>
      <c r="U1722" s="84" t="s">
        <v>97</v>
      </c>
      <c r="V1722" s="84" t="s">
        <v>97</v>
      </c>
      <c r="W1722" s="85" t="b">
        <v>0</v>
      </c>
      <c r="X1722" s="63"/>
      <c r="Y1722" s="63"/>
      <c r="Z1722" s="63"/>
    </row>
    <row r="1723">
      <c r="A1723" s="75"/>
      <c r="B1723" s="94"/>
      <c r="C1723" s="75"/>
      <c r="D1723" s="76"/>
      <c r="E1723" s="75" t="s">
        <v>97</v>
      </c>
      <c r="F1723" s="75" t="s">
        <v>97</v>
      </c>
      <c r="G1723" s="77"/>
      <c r="H1723" s="77"/>
      <c r="I1723" s="80"/>
      <c r="J1723" s="77" t="s">
        <v>97</v>
      </c>
      <c r="K1723" s="79" t="s">
        <v>97</v>
      </c>
      <c r="L1723" s="79"/>
      <c r="M1723" s="80"/>
      <c r="N1723" s="79" t="s">
        <v>97</v>
      </c>
      <c r="O1723" s="81"/>
      <c r="P1723" s="86"/>
      <c r="Q1723" s="82"/>
      <c r="R1723" s="81" t="s">
        <v>97</v>
      </c>
      <c r="S1723" s="63"/>
      <c r="T1723" s="87"/>
      <c r="U1723" s="84" t="s">
        <v>97</v>
      </c>
      <c r="V1723" s="84" t="s">
        <v>97</v>
      </c>
      <c r="W1723" s="85" t="b">
        <v>0</v>
      </c>
      <c r="X1723" s="63"/>
      <c r="Y1723" s="63"/>
      <c r="Z1723" s="63"/>
    </row>
    <row r="1724">
      <c r="A1724" s="75"/>
      <c r="B1724" s="94"/>
      <c r="C1724" s="75"/>
      <c r="D1724" s="76"/>
      <c r="E1724" s="75" t="s">
        <v>97</v>
      </c>
      <c r="F1724" s="75" t="s">
        <v>97</v>
      </c>
      <c r="G1724" s="77"/>
      <c r="H1724" s="77"/>
      <c r="I1724" s="80"/>
      <c r="J1724" s="77" t="s">
        <v>97</v>
      </c>
      <c r="K1724" s="79" t="s">
        <v>97</v>
      </c>
      <c r="L1724" s="79"/>
      <c r="M1724" s="80"/>
      <c r="N1724" s="79" t="s">
        <v>97</v>
      </c>
      <c r="O1724" s="81"/>
      <c r="P1724" s="86"/>
      <c r="Q1724" s="82"/>
      <c r="R1724" s="81" t="s">
        <v>97</v>
      </c>
      <c r="S1724" s="63"/>
      <c r="T1724" s="87"/>
      <c r="U1724" s="84" t="s">
        <v>97</v>
      </c>
      <c r="V1724" s="84" t="s">
        <v>97</v>
      </c>
      <c r="W1724" s="85" t="b">
        <v>0</v>
      </c>
      <c r="X1724" s="63"/>
      <c r="Y1724" s="63"/>
      <c r="Z1724" s="63"/>
    </row>
    <row r="1725">
      <c r="A1725" s="75"/>
      <c r="B1725" s="94"/>
      <c r="C1725" s="75"/>
      <c r="D1725" s="76"/>
      <c r="E1725" s="75" t="s">
        <v>97</v>
      </c>
      <c r="F1725" s="75" t="s">
        <v>97</v>
      </c>
      <c r="G1725" s="77"/>
      <c r="H1725" s="77"/>
      <c r="I1725" s="80"/>
      <c r="J1725" s="77" t="s">
        <v>97</v>
      </c>
      <c r="K1725" s="79" t="s">
        <v>97</v>
      </c>
      <c r="L1725" s="79"/>
      <c r="M1725" s="80"/>
      <c r="N1725" s="79" t="s">
        <v>97</v>
      </c>
      <c r="O1725" s="81"/>
      <c r="P1725" s="86"/>
      <c r="Q1725" s="82"/>
      <c r="R1725" s="81" t="s">
        <v>97</v>
      </c>
      <c r="S1725" s="63"/>
      <c r="T1725" s="87"/>
      <c r="U1725" s="84" t="s">
        <v>97</v>
      </c>
      <c r="V1725" s="84" t="s">
        <v>97</v>
      </c>
      <c r="W1725" s="85" t="b">
        <v>0</v>
      </c>
      <c r="X1725" s="63"/>
      <c r="Y1725" s="63"/>
      <c r="Z1725" s="63"/>
    </row>
    <row r="1726">
      <c r="A1726" s="75"/>
      <c r="B1726" s="94"/>
      <c r="C1726" s="75"/>
      <c r="D1726" s="76"/>
      <c r="E1726" s="75" t="s">
        <v>97</v>
      </c>
      <c r="F1726" s="75" t="s">
        <v>97</v>
      </c>
      <c r="G1726" s="77"/>
      <c r="H1726" s="77"/>
      <c r="I1726" s="80"/>
      <c r="J1726" s="77" t="s">
        <v>97</v>
      </c>
      <c r="K1726" s="79" t="s">
        <v>97</v>
      </c>
      <c r="L1726" s="79"/>
      <c r="M1726" s="80"/>
      <c r="N1726" s="79" t="s">
        <v>97</v>
      </c>
      <c r="O1726" s="81"/>
      <c r="P1726" s="86"/>
      <c r="Q1726" s="82"/>
      <c r="R1726" s="81" t="s">
        <v>97</v>
      </c>
      <c r="S1726" s="63"/>
      <c r="T1726" s="87"/>
      <c r="U1726" s="84" t="s">
        <v>97</v>
      </c>
      <c r="V1726" s="84" t="s">
        <v>97</v>
      </c>
      <c r="W1726" s="85" t="b">
        <v>0</v>
      </c>
      <c r="X1726" s="63"/>
      <c r="Y1726" s="63"/>
      <c r="Z1726" s="63"/>
    </row>
    <row r="1727">
      <c r="A1727" s="75"/>
      <c r="B1727" s="94"/>
      <c r="C1727" s="75"/>
      <c r="D1727" s="76"/>
      <c r="E1727" s="75" t="s">
        <v>97</v>
      </c>
      <c r="F1727" s="75" t="s">
        <v>97</v>
      </c>
      <c r="G1727" s="77"/>
      <c r="H1727" s="77"/>
      <c r="I1727" s="80"/>
      <c r="J1727" s="77" t="s">
        <v>97</v>
      </c>
      <c r="K1727" s="79" t="s">
        <v>97</v>
      </c>
      <c r="L1727" s="79"/>
      <c r="M1727" s="80"/>
      <c r="N1727" s="79" t="s">
        <v>97</v>
      </c>
      <c r="O1727" s="81"/>
      <c r="P1727" s="86"/>
      <c r="Q1727" s="82"/>
      <c r="R1727" s="81" t="s">
        <v>97</v>
      </c>
      <c r="S1727" s="63"/>
      <c r="T1727" s="87"/>
      <c r="U1727" s="84" t="s">
        <v>97</v>
      </c>
      <c r="V1727" s="84" t="s">
        <v>97</v>
      </c>
      <c r="W1727" s="85" t="b">
        <v>0</v>
      </c>
      <c r="X1727" s="63"/>
      <c r="Y1727" s="63"/>
      <c r="Z1727" s="63"/>
    </row>
    <row r="1728">
      <c r="A1728" s="75"/>
      <c r="B1728" s="94"/>
      <c r="C1728" s="75"/>
      <c r="D1728" s="76"/>
      <c r="E1728" s="75" t="s">
        <v>97</v>
      </c>
      <c r="F1728" s="75" t="s">
        <v>97</v>
      </c>
      <c r="G1728" s="77"/>
      <c r="H1728" s="77"/>
      <c r="I1728" s="80"/>
      <c r="J1728" s="77" t="s">
        <v>97</v>
      </c>
      <c r="K1728" s="79" t="s">
        <v>97</v>
      </c>
      <c r="L1728" s="79"/>
      <c r="M1728" s="80"/>
      <c r="N1728" s="79" t="s">
        <v>97</v>
      </c>
      <c r="O1728" s="81"/>
      <c r="P1728" s="86"/>
      <c r="Q1728" s="82"/>
      <c r="R1728" s="81" t="s">
        <v>97</v>
      </c>
      <c r="S1728" s="63"/>
      <c r="T1728" s="87"/>
      <c r="U1728" s="84" t="s">
        <v>97</v>
      </c>
      <c r="V1728" s="84" t="s">
        <v>97</v>
      </c>
      <c r="W1728" s="85" t="b">
        <v>0</v>
      </c>
      <c r="X1728" s="63"/>
      <c r="Y1728" s="63"/>
      <c r="Z1728" s="63"/>
    </row>
    <row r="1729">
      <c r="A1729" s="75"/>
      <c r="B1729" s="94"/>
      <c r="C1729" s="75"/>
      <c r="D1729" s="76"/>
      <c r="E1729" s="75" t="s">
        <v>97</v>
      </c>
      <c r="F1729" s="75" t="s">
        <v>97</v>
      </c>
      <c r="G1729" s="77"/>
      <c r="H1729" s="77"/>
      <c r="I1729" s="80"/>
      <c r="J1729" s="77" t="s">
        <v>97</v>
      </c>
      <c r="K1729" s="79" t="s">
        <v>97</v>
      </c>
      <c r="L1729" s="79"/>
      <c r="M1729" s="80"/>
      <c r="N1729" s="79" t="s">
        <v>97</v>
      </c>
      <c r="O1729" s="81"/>
      <c r="P1729" s="86"/>
      <c r="Q1729" s="82"/>
      <c r="R1729" s="81" t="s">
        <v>97</v>
      </c>
      <c r="S1729" s="63"/>
      <c r="T1729" s="87"/>
      <c r="U1729" s="84" t="s">
        <v>97</v>
      </c>
      <c r="V1729" s="84" t="s">
        <v>97</v>
      </c>
      <c r="W1729" s="85" t="b">
        <v>0</v>
      </c>
      <c r="X1729" s="63"/>
      <c r="Y1729" s="63"/>
      <c r="Z1729" s="63"/>
    </row>
    <row r="1730">
      <c r="A1730" s="75"/>
      <c r="B1730" s="94"/>
      <c r="C1730" s="75"/>
      <c r="D1730" s="76"/>
      <c r="E1730" s="75" t="s">
        <v>97</v>
      </c>
      <c r="F1730" s="75" t="s">
        <v>97</v>
      </c>
      <c r="G1730" s="77"/>
      <c r="H1730" s="77"/>
      <c r="I1730" s="80"/>
      <c r="J1730" s="77" t="s">
        <v>97</v>
      </c>
      <c r="K1730" s="79" t="s">
        <v>97</v>
      </c>
      <c r="L1730" s="79"/>
      <c r="M1730" s="80"/>
      <c r="N1730" s="79" t="s">
        <v>97</v>
      </c>
      <c r="O1730" s="81"/>
      <c r="P1730" s="86"/>
      <c r="Q1730" s="82"/>
      <c r="R1730" s="81" t="s">
        <v>97</v>
      </c>
      <c r="S1730" s="63"/>
      <c r="T1730" s="87"/>
      <c r="U1730" s="84" t="s">
        <v>97</v>
      </c>
      <c r="V1730" s="84" t="s">
        <v>97</v>
      </c>
      <c r="W1730" s="85" t="b">
        <v>0</v>
      </c>
      <c r="X1730" s="63"/>
      <c r="Y1730" s="63"/>
      <c r="Z1730" s="63"/>
    </row>
    <row r="1731">
      <c r="A1731" s="75"/>
      <c r="B1731" s="94"/>
      <c r="C1731" s="75"/>
      <c r="D1731" s="76"/>
      <c r="E1731" s="75" t="s">
        <v>97</v>
      </c>
      <c r="F1731" s="75" t="s">
        <v>97</v>
      </c>
      <c r="G1731" s="77"/>
      <c r="H1731" s="77"/>
      <c r="I1731" s="80"/>
      <c r="J1731" s="77" t="s">
        <v>97</v>
      </c>
      <c r="K1731" s="79" t="s">
        <v>97</v>
      </c>
      <c r="L1731" s="79"/>
      <c r="M1731" s="80"/>
      <c r="N1731" s="79" t="s">
        <v>97</v>
      </c>
      <c r="O1731" s="81"/>
      <c r="P1731" s="86"/>
      <c r="Q1731" s="82"/>
      <c r="R1731" s="81" t="s">
        <v>97</v>
      </c>
      <c r="S1731" s="63"/>
      <c r="T1731" s="87"/>
      <c r="U1731" s="84" t="s">
        <v>97</v>
      </c>
      <c r="V1731" s="84" t="s">
        <v>97</v>
      </c>
      <c r="W1731" s="85" t="b">
        <v>0</v>
      </c>
      <c r="X1731" s="63"/>
      <c r="Y1731" s="63"/>
      <c r="Z1731" s="63"/>
    </row>
    <row r="1732">
      <c r="A1732" s="75"/>
      <c r="B1732" s="94"/>
      <c r="C1732" s="75"/>
      <c r="D1732" s="76"/>
      <c r="E1732" s="75" t="s">
        <v>97</v>
      </c>
      <c r="F1732" s="75" t="s">
        <v>97</v>
      </c>
      <c r="G1732" s="77"/>
      <c r="H1732" s="77"/>
      <c r="I1732" s="80"/>
      <c r="J1732" s="77" t="s">
        <v>97</v>
      </c>
      <c r="K1732" s="79" t="s">
        <v>97</v>
      </c>
      <c r="L1732" s="79"/>
      <c r="M1732" s="80"/>
      <c r="N1732" s="79" t="s">
        <v>97</v>
      </c>
      <c r="O1732" s="81"/>
      <c r="P1732" s="86"/>
      <c r="Q1732" s="82"/>
      <c r="R1732" s="81" t="s">
        <v>97</v>
      </c>
      <c r="S1732" s="63"/>
      <c r="T1732" s="87"/>
      <c r="U1732" s="84" t="s">
        <v>97</v>
      </c>
      <c r="V1732" s="84" t="s">
        <v>97</v>
      </c>
      <c r="W1732" s="85" t="b">
        <v>0</v>
      </c>
      <c r="X1732" s="63"/>
      <c r="Y1732" s="63"/>
      <c r="Z1732" s="63"/>
    </row>
    <row r="1733">
      <c r="A1733" s="75"/>
      <c r="B1733" s="94"/>
      <c r="C1733" s="75"/>
      <c r="D1733" s="76"/>
      <c r="E1733" s="75" t="s">
        <v>97</v>
      </c>
      <c r="F1733" s="75" t="s">
        <v>97</v>
      </c>
      <c r="G1733" s="77"/>
      <c r="H1733" s="77"/>
      <c r="I1733" s="80"/>
      <c r="J1733" s="77" t="s">
        <v>97</v>
      </c>
      <c r="K1733" s="79" t="s">
        <v>97</v>
      </c>
      <c r="L1733" s="79"/>
      <c r="M1733" s="80"/>
      <c r="N1733" s="79" t="s">
        <v>97</v>
      </c>
      <c r="O1733" s="81"/>
      <c r="P1733" s="86"/>
      <c r="Q1733" s="82"/>
      <c r="R1733" s="81" t="s">
        <v>97</v>
      </c>
      <c r="S1733" s="63"/>
      <c r="T1733" s="87"/>
      <c r="U1733" s="84" t="s">
        <v>97</v>
      </c>
      <c r="V1733" s="84" t="s">
        <v>97</v>
      </c>
      <c r="W1733" s="85" t="b">
        <v>0</v>
      </c>
      <c r="X1733" s="63"/>
      <c r="Y1733" s="63"/>
      <c r="Z1733" s="63"/>
    </row>
    <row r="1734">
      <c r="A1734" s="75"/>
      <c r="B1734" s="94"/>
      <c r="C1734" s="75"/>
      <c r="D1734" s="76"/>
      <c r="E1734" s="75" t="s">
        <v>97</v>
      </c>
      <c r="F1734" s="75" t="s">
        <v>97</v>
      </c>
      <c r="G1734" s="77"/>
      <c r="H1734" s="77"/>
      <c r="I1734" s="80"/>
      <c r="J1734" s="77" t="s">
        <v>97</v>
      </c>
      <c r="K1734" s="79" t="s">
        <v>97</v>
      </c>
      <c r="L1734" s="79"/>
      <c r="M1734" s="80"/>
      <c r="N1734" s="79" t="s">
        <v>97</v>
      </c>
      <c r="O1734" s="81"/>
      <c r="P1734" s="86"/>
      <c r="Q1734" s="82"/>
      <c r="R1734" s="81" t="s">
        <v>97</v>
      </c>
      <c r="S1734" s="63"/>
      <c r="T1734" s="87"/>
      <c r="U1734" s="84" t="s">
        <v>97</v>
      </c>
      <c r="V1734" s="84" t="s">
        <v>97</v>
      </c>
      <c r="W1734" s="85" t="b">
        <v>0</v>
      </c>
      <c r="X1734" s="63"/>
      <c r="Y1734" s="63"/>
      <c r="Z1734" s="63"/>
    </row>
    <row r="1735">
      <c r="A1735" s="75"/>
      <c r="B1735" s="94"/>
      <c r="C1735" s="75"/>
      <c r="D1735" s="76"/>
      <c r="E1735" s="75" t="s">
        <v>97</v>
      </c>
      <c r="F1735" s="75" t="s">
        <v>97</v>
      </c>
      <c r="G1735" s="77"/>
      <c r="H1735" s="77"/>
      <c r="I1735" s="80"/>
      <c r="J1735" s="77" t="s">
        <v>97</v>
      </c>
      <c r="K1735" s="79" t="s">
        <v>97</v>
      </c>
      <c r="L1735" s="79"/>
      <c r="M1735" s="80"/>
      <c r="N1735" s="79" t="s">
        <v>97</v>
      </c>
      <c r="O1735" s="81"/>
      <c r="P1735" s="86"/>
      <c r="Q1735" s="82"/>
      <c r="R1735" s="81" t="s">
        <v>97</v>
      </c>
      <c r="S1735" s="63"/>
      <c r="T1735" s="87"/>
      <c r="U1735" s="84" t="s">
        <v>97</v>
      </c>
      <c r="V1735" s="84" t="s">
        <v>97</v>
      </c>
      <c r="W1735" s="85" t="b">
        <v>0</v>
      </c>
      <c r="X1735" s="63"/>
      <c r="Y1735" s="63"/>
      <c r="Z1735" s="63"/>
    </row>
    <row r="1736">
      <c r="A1736" s="75"/>
      <c r="B1736" s="94"/>
      <c r="C1736" s="75"/>
      <c r="D1736" s="76"/>
      <c r="E1736" s="75" t="s">
        <v>97</v>
      </c>
      <c r="F1736" s="75" t="s">
        <v>97</v>
      </c>
      <c r="G1736" s="77"/>
      <c r="H1736" s="77"/>
      <c r="I1736" s="80"/>
      <c r="J1736" s="77" t="s">
        <v>97</v>
      </c>
      <c r="K1736" s="79" t="s">
        <v>97</v>
      </c>
      <c r="L1736" s="79"/>
      <c r="M1736" s="80"/>
      <c r="N1736" s="79" t="s">
        <v>97</v>
      </c>
      <c r="O1736" s="81"/>
      <c r="P1736" s="86"/>
      <c r="Q1736" s="82"/>
      <c r="R1736" s="81" t="s">
        <v>97</v>
      </c>
      <c r="S1736" s="63"/>
      <c r="T1736" s="87"/>
      <c r="U1736" s="84" t="s">
        <v>97</v>
      </c>
      <c r="V1736" s="84" t="s">
        <v>97</v>
      </c>
      <c r="W1736" s="85" t="b">
        <v>0</v>
      </c>
      <c r="X1736" s="63"/>
      <c r="Y1736" s="63"/>
      <c r="Z1736" s="63"/>
    </row>
    <row r="1737">
      <c r="A1737" s="75"/>
      <c r="B1737" s="94"/>
      <c r="C1737" s="75"/>
      <c r="D1737" s="76"/>
      <c r="E1737" s="75" t="s">
        <v>97</v>
      </c>
      <c r="F1737" s="75" t="s">
        <v>97</v>
      </c>
      <c r="G1737" s="77"/>
      <c r="H1737" s="77"/>
      <c r="I1737" s="80"/>
      <c r="J1737" s="77" t="s">
        <v>97</v>
      </c>
      <c r="K1737" s="79" t="s">
        <v>97</v>
      </c>
      <c r="L1737" s="79"/>
      <c r="M1737" s="80"/>
      <c r="N1737" s="79" t="s">
        <v>97</v>
      </c>
      <c r="O1737" s="81"/>
      <c r="P1737" s="86"/>
      <c r="Q1737" s="82"/>
      <c r="R1737" s="81" t="s">
        <v>97</v>
      </c>
      <c r="S1737" s="63"/>
      <c r="T1737" s="87"/>
      <c r="U1737" s="84" t="s">
        <v>97</v>
      </c>
      <c r="V1737" s="84" t="s">
        <v>97</v>
      </c>
      <c r="W1737" s="85" t="b">
        <v>0</v>
      </c>
      <c r="X1737" s="63"/>
      <c r="Y1737" s="63"/>
      <c r="Z1737" s="63"/>
    </row>
    <row r="1738">
      <c r="A1738" s="75"/>
      <c r="B1738" s="94"/>
      <c r="C1738" s="75"/>
      <c r="D1738" s="76"/>
      <c r="E1738" s="75" t="s">
        <v>97</v>
      </c>
      <c r="F1738" s="75" t="s">
        <v>97</v>
      </c>
      <c r="G1738" s="77"/>
      <c r="H1738" s="77"/>
      <c r="I1738" s="80"/>
      <c r="J1738" s="77" t="s">
        <v>97</v>
      </c>
      <c r="K1738" s="79" t="s">
        <v>97</v>
      </c>
      <c r="L1738" s="79"/>
      <c r="M1738" s="80"/>
      <c r="N1738" s="79" t="s">
        <v>97</v>
      </c>
      <c r="O1738" s="81"/>
      <c r="P1738" s="86"/>
      <c r="Q1738" s="82"/>
      <c r="R1738" s="81" t="s">
        <v>97</v>
      </c>
      <c r="S1738" s="63"/>
      <c r="T1738" s="87"/>
      <c r="U1738" s="84" t="s">
        <v>97</v>
      </c>
      <c r="V1738" s="84" t="s">
        <v>97</v>
      </c>
      <c r="W1738" s="85" t="b">
        <v>0</v>
      </c>
      <c r="X1738" s="63"/>
      <c r="Y1738" s="63"/>
      <c r="Z1738" s="63"/>
    </row>
    <row r="1739">
      <c r="A1739" s="75"/>
      <c r="B1739" s="94"/>
      <c r="C1739" s="75"/>
      <c r="D1739" s="76"/>
      <c r="E1739" s="75" t="s">
        <v>97</v>
      </c>
      <c r="F1739" s="75" t="s">
        <v>97</v>
      </c>
      <c r="G1739" s="77"/>
      <c r="H1739" s="77"/>
      <c r="I1739" s="80"/>
      <c r="J1739" s="77" t="s">
        <v>97</v>
      </c>
      <c r="K1739" s="79" t="s">
        <v>97</v>
      </c>
      <c r="L1739" s="79"/>
      <c r="M1739" s="80"/>
      <c r="N1739" s="79" t="s">
        <v>97</v>
      </c>
      <c r="O1739" s="81"/>
      <c r="P1739" s="86"/>
      <c r="Q1739" s="82"/>
      <c r="R1739" s="81" t="s">
        <v>97</v>
      </c>
      <c r="S1739" s="63"/>
      <c r="T1739" s="87"/>
      <c r="U1739" s="84" t="s">
        <v>97</v>
      </c>
      <c r="V1739" s="84" t="s">
        <v>97</v>
      </c>
      <c r="W1739" s="85" t="b">
        <v>0</v>
      </c>
      <c r="X1739" s="63"/>
      <c r="Y1739" s="63"/>
      <c r="Z1739" s="63"/>
    </row>
    <row r="1740">
      <c r="A1740" s="75"/>
      <c r="B1740" s="94"/>
      <c r="C1740" s="75"/>
      <c r="D1740" s="76"/>
      <c r="E1740" s="75" t="s">
        <v>97</v>
      </c>
      <c r="F1740" s="75" t="s">
        <v>97</v>
      </c>
      <c r="G1740" s="77"/>
      <c r="H1740" s="77"/>
      <c r="I1740" s="80"/>
      <c r="J1740" s="77" t="s">
        <v>97</v>
      </c>
      <c r="K1740" s="79" t="s">
        <v>97</v>
      </c>
      <c r="L1740" s="79"/>
      <c r="M1740" s="80"/>
      <c r="N1740" s="79" t="s">
        <v>97</v>
      </c>
      <c r="O1740" s="81"/>
      <c r="P1740" s="86"/>
      <c r="Q1740" s="82"/>
      <c r="R1740" s="81" t="s">
        <v>97</v>
      </c>
      <c r="S1740" s="63"/>
      <c r="T1740" s="87"/>
      <c r="U1740" s="84" t="s">
        <v>97</v>
      </c>
      <c r="V1740" s="84" t="s">
        <v>97</v>
      </c>
      <c r="W1740" s="85" t="b">
        <v>0</v>
      </c>
      <c r="X1740" s="63"/>
      <c r="Y1740" s="63"/>
      <c r="Z1740" s="63"/>
    </row>
    <row r="1741">
      <c r="A1741" s="75"/>
      <c r="B1741" s="94"/>
      <c r="C1741" s="75"/>
      <c r="D1741" s="76"/>
      <c r="E1741" s="75" t="s">
        <v>97</v>
      </c>
      <c r="F1741" s="75" t="s">
        <v>97</v>
      </c>
      <c r="G1741" s="77"/>
      <c r="H1741" s="77"/>
      <c r="I1741" s="80"/>
      <c r="J1741" s="77" t="s">
        <v>97</v>
      </c>
      <c r="K1741" s="79" t="s">
        <v>97</v>
      </c>
      <c r="L1741" s="79"/>
      <c r="M1741" s="80"/>
      <c r="N1741" s="79" t="s">
        <v>97</v>
      </c>
      <c r="O1741" s="81"/>
      <c r="P1741" s="86"/>
      <c r="Q1741" s="82"/>
      <c r="R1741" s="81" t="s">
        <v>97</v>
      </c>
      <c r="S1741" s="63"/>
      <c r="T1741" s="87"/>
      <c r="U1741" s="84" t="s">
        <v>97</v>
      </c>
      <c r="V1741" s="84" t="s">
        <v>97</v>
      </c>
      <c r="W1741" s="85" t="b">
        <v>0</v>
      </c>
      <c r="X1741" s="63"/>
      <c r="Y1741" s="63"/>
      <c r="Z1741" s="63"/>
    </row>
    <row r="1742">
      <c r="A1742" s="75"/>
      <c r="B1742" s="94"/>
      <c r="C1742" s="75"/>
      <c r="D1742" s="76"/>
      <c r="E1742" s="75" t="s">
        <v>97</v>
      </c>
      <c r="F1742" s="75" t="s">
        <v>97</v>
      </c>
      <c r="G1742" s="77"/>
      <c r="H1742" s="77"/>
      <c r="I1742" s="80"/>
      <c r="J1742" s="77" t="s">
        <v>97</v>
      </c>
      <c r="K1742" s="79" t="s">
        <v>97</v>
      </c>
      <c r="L1742" s="79"/>
      <c r="M1742" s="80"/>
      <c r="N1742" s="79" t="s">
        <v>97</v>
      </c>
      <c r="O1742" s="81"/>
      <c r="P1742" s="86"/>
      <c r="Q1742" s="82"/>
      <c r="R1742" s="81" t="s">
        <v>97</v>
      </c>
      <c r="S1742" s="63"/>
      <c r="T1742" s="87"/>
      <c r="U1742" s="84" t="s">
        <v>97</v>
      </c>
      <c r="V1742" s="84" t="s">
        <v>97</v>
      </c>
      <c r="W1742" s="85" t="b">
        <v>0</v>
      </c>
      <c r="X1742" s="63"/>
      <c r="Y1742" s="63"/>
      <c r="Z1742" s="63"/>
    </row>
    <row r="1743">
      <c r="A1743" s="75"/>
      <c r="B1743" s="94"/>
      <c r="C1743" s="75"/>
      <c r="D1743" s="76"/>
      <c r="E1743" s="75" t="s">
        <v>97</v>
      </c>
      <c r="F1743" s="75" t="s">
        <v>97</v>
      </c>
      <c r="G1743" s="77"/>
      <c r="H1743" s="77"/>
      <c r="I1743" s="80"/>
      <c r="J1743" s="77" t="s">
        <v>97</v>
      </c>
      <c r="K1743" s="79" t="s">
        <v>97</v>
      </c>
      <c r="L1743" s="79"/>
      <c r="M1743" s="80"/>
      <c r="N1743" s="79" t="s">
        <v>97</v>
      </c>
      <c r="O1743" s="81"/>
      <c r="P1743" s="86"/>
      <c r="Q1743" s="82"/>
      <c r="R1743" s="81" t="s">
        <v>97</v>
      </c>
      <c r="S1743" s="63"/>
      <c r="T1743" s="87"/>
      <c r="U1743" s="84" t="s">
        <v>97</v>
      </c>
      <c r="V1743" s="84" t="s">
        <v>97</v>
      </c>
      <c r="W1743" s="85" t="b">
        <v>0</v>
      </c>
      <c r="X1743" s="63"/>
      <c r="Y1743" s="63"/>
      <c r="Z1743" s="63"/>
    </row>
    <row r="1744">
      <c r="A1744" s="75"/>
      <c r="B1744" s="94"/>
      <c r="C1744" s="75"/>
      <c r="D1744" s="76"/>
      <c r="E1744" s="75" t="s">
        <v>97</v>
      </c>
      <c r="F1744" s="75" t="s">
        <v>97</v>
      </c>
      <c r="G1744" s="77"/>
      <c r="H1744" s="77"/>
      <c r="I1744" s="80"/>
      <c r="J1744" s="77" t="s">
        <v>97</v>
      </c>
      <c r="K1744" s="79" t="s">
        <v>97</v>
      </c>
      <c r="L1744" s="79"/>
      <c r="M1744" s="80"/>
      <c r="N1744" s="79" t="s">
        <v>97</v>
      </c>
      <c r="O1744" s="81"/>
      <c r="P1744" s="86"/>
      <c r="Q1744" s="82"/>
      <c r="R1744" s="81" t="s">
        <v>97</v>
      </c>
      <c r="S1744" s="63"/>
      <c r="T1744" s="87"/>
      <c r="U1744" s="84" t="s">
        <v>97</v>
      </c>
      <c r="V1744" s="84" t="s">
        <v>97</v>
      </c>
      <c r="W1744" s="85" t="b">
        <v>0</v>
      </c>
      <c r="X1744" s="63"/>
      <c r="Y1744" s="63"/>
      <c r="Z1744" s="63"/>
    </row>
    <row r="1745">
      <c r="A1745" s="75"/>
      <c r="B1745" s="94"/>
      <c r="C1745" s="75"/>
      <c r="D1745" s="76"/>
      <c r="E1745" s="75" t="s">
        <v>97</v>
      </c>
      <c r="F1745" s="75" t="s">
        <v>97</v>
      </c>
      <c r="G1745" s="77"/>
      <c r="H1745" s="77"/>
      <c r="I1745" s="80"/>
      <c r="J1745" s="77" t="s">
        <v>97</v>
      </c>
      <c r="K1745" s="79" t="s">
        <v>97</v>
      </c>
      <c r="L1745" s="79"/>
      <c r="M1745" s="80"/>
      <c r="N1745" s="79" t="s">
        <v>97</v>
      </c>
      <c r="O1745" s="81"/>
      <c r="P1745" s="86"/>
      <c r="Q1745" s="82"/>
      <c r="R1745" s="81" t="s">
        <v>97</v>
      </c>
      <c r="S1745" s="63"/>
      <c r="T1745" s="87"/>
      <c r="U1745" s="84" t="s">
        <v>97</v>
      </c>
      <c r="V1745" s="84" t="s">
        <v>97</v>
      </c>
      <c r="W1745" s="85" t="b">
        <v>0</v>
      </c>
      <c r="X1745" s="63"/>
      <c r="Y1745" s="63"/>
      <c r="Z1745" s="63"/>
    </row>
    <row r="1746">
      <c r="A1746" s="75"/>
      <c r="B1746" s="94"/>
      <c r="C1746" s="75"/>
      <c r="D1746" s="76"/>
      <c r="E1746" s="75" t="s">
        <v>97</v>
      </c>
      <c r="F1746" s="75" t="s">
        <v>97</v>
      </c>
      <c r="G1746" s="77"/>
      <c r="H1746" s="77"/>
      <c r="I1746" s="80"/>
      <c r="J1746" s="77" t="s">
        <v>97</v>
      </c>
      <c r="K1746" s="79" t="s">
        <v>97</v>
      </c>
      <c r="L1746" s="79"/>
      <c r="M1746" s="80"/>
      <c r="N1746" s="79" t="s">
        <v>97</v>
      </c>
      <c r="O1746" s="81"/>
      <c r="P1746" s="86"/>
      <c r="Q1746" s="82"/>
      <c r="R1746" s="81" t="s">
        <v>97</v>
      </c>
      <c r="S1746" s="63"/>
      <c r="T1746" s="87"/>
      <c r="U1746" s="84" t="s">
        <v>97</v>
      </c>
      <c r="V1746" s="84" t="s">
        <v>97</v>
      </c>
      <c r="W1746" s="85" t="b">
        <v>0</v>
      </c>
      <c r="X1746" s="63"/>
      <c r="Y1746" s="63"/>
      <c r="Z1746" s="63"/>
    </row>
    <row r="1747">
      <c r="A1747" s="75"/>
      <c r="B1747" s="94"/>
      <c r="C1747" s="75"/>
      <c r="D1747" s="76"/>
      <c r="E1747" s="75" t="s">
        <v>97</v>
      </c>
      <c r="F1747" s="75" t="s">
        <v>97</v>
      </c>
      <c r="G1747" s="77"/>
      <c r="H1747" s="77"/>
      <c r="I1747" s="80"/>
      <c r="J1747" s="77" t="s">
        <v>97</v>
      </c>
      <c r="K1747" s="79" t="s">
        <v>97</v>
      </c>
      <c r="L1747" s="79"/>
      <c r="M1747" s="80"/>
      <c r="N1747" s="79" t="s">
        <v>97</v>
      </c>
      <c r="O1747" s="81"/>
      <c r="P1747" s="86"/>
      <c r="Q1747" s="82"/>
      <c r="R1747" s="81" t="s">
        <v>97</v>
      </c>
      <c r="S1747" s="63"/>
      <c r="T1747" s="87"/>
      <c r="U1747" s="84" t="s">
        <v>97</v>
      </c>
      <c r="V1747" s="84" t="s">
        <v>97</v>
      </c>
      <c r="W1747" s="85" t="b">
        <v>0</v>
      </c>
      <c r="X1747" s="63"/>
      <c r="Y1747" s="63"/>
      <c r="Z1747" s="63"/>
    </row>
    <row r="1748">
      <c r="A1748" s="75"/>
      <c r="B1748" s="94"/>
      <c r="C1748" s="75"/>
      <c r="D1748" s="76"/>
      <c r="E1748" s="75" t="s">
        <v>97</v>
      </c>
      <c r="F1748" s="75" t="s">
        <v>97</v>
      </c>
      <c r="G1748" s="77"/>
      <c r="H1748" s="77"/>
      <c r="I1748" s="80"/>
      <c r="J1748" s="77" t="s">
        <v>97</v>
      </c>
      <c r="K1748" s="79" t="s">
        <v>97</v>
      </c>
      <c r="L1748" s="79"/>
      <c r="M1748" s="80"/>
      <c r="N1748" s="79" t="s">
        <v>97</v>
      </c>
      <c r="O1748" s="81"/>
      <c r="P1748" s="86"/>
      <c r="Q1748" s="82"/>
      <c r="R1748" s="81" t="s">
        <v>97</v>
      </c>
      <c r="S1748" s="63"/>
      <c r="T1748" s="87"/>
      <c r="U1748" s="84" t="s">
        <v>97</v>
      </c>
      <c r="V1748" s="84" t="s">
        <v>97</v>
      </c>
      <c r="W1748" s="85" t="b">
        <v>0</v>
      </c>
      <c r="X1748" s="63"/>
      <c r="Y1748" s="63"/>
      <c r="Z1748" s="63"/>
    </row>
    <row r="1749">
      <c r="A1749" s="75"/>
      <c r="B1749" s="94"/>
      <c r="C1749" s="75"/>
      <c r="D1749" s="76"/>
      <c r="E1749" s="75" t="s">
        <v>97</v>
      </c>
      <c r="F1749" s="75" t="s">
        <v>97</v>
      </c>
      <c r="G1749" s="77"/>
      <c r="H1749" s="77"/>
      <c r="I1749" s="80"/>
      <c r="J1749" s="77" t="s">
        <v>97</v>
      </c>
      <c r="K1749" s="79" t="s">
        <v>97</v>
      </c>
      <c r="L1749" s="79"/>
      <c r="M1749" s="80"/>
      <c r="N1749" s="79" t="s">
        <v>97</v>
      </c>
      <c r="O1749" s="81"/>
      <c r="P1749" s="86"/>
      <c r="Q1749" s="82"/>
      <c r="R1749" s="81" t="s">
        <v>97</v>
      </c>
      <c r="S1749" s="63"/>
      <c r="T1749" s="87"/>
      <c r="U1749" s="84" t="s">
        <v>97</v>
      </c>
      <c r="V1749" s="84" t="s">
        <v>97</v>
      </c>
      <c r="W1749" s="85" t="b">
        <v>0</v>
      </c>
      <c r="X1749" s="63"/>
      <c r="Y1749" s="63"/>
      <c r="Z1749" s="63"/>
    </row>
    <row r="1750">
      <c r="A1750" s="75"/>
      <c r="B1750" s="94"/>
      <c r="C1750" s="75"/>
      <c r="D1750" s="76"/>
      <c r="E1750" s="75" t="s">
        <v>97</v>
      </c>
      <c r="F1750" s="75" t="s">
        <v>97</v>
      </c>
      <c r="G1750" s="77"/>
      <c r="H1750" s="77"/>
      <c r="I1750" s="80"/>
      <c r="J1750" s="77" t="s">
        <v>97</v>
      </c>
      <c r="K1750" s="79" t="s">
        <v>97</v>
      </c>
      <c r="L1750" s="79"/>
      <c r="M1750" s="80"/>
      <c r="N1750" s="79" t="s">
        <v>97</v>
      </c>
      <c r="O1750" s="81"/>
      <c r="P1750" s="86"/>
      <c r="Q1750" s="82"/>
      <c r="R1750" s="81" t="s">
        <v>97</v>
      </c>
      <c r="S1750" s="63"/>
      <c r="T1750" s="87"/>
      <c r="U1750" s="84" t="s">
        <v>97</v>
      </c>
      <c r="V1750" s="84" t="s">
        <v>97</v>
      </c>
      <c r="W1750" s="85" t="b">
        <v>0</v>
      </c>
      <c r="X1750" s="63"/>
      <c r="Y1750" s="63"/>
      <c r="Z1750" s="63"/>
    </row>
    <row r="1751">
      <c r="A1751" s="75"/>
      <c r="B1751" s="94"/>
      <c r="C1751" s="75"/>
      <c r="D1751" s="76"/>
      <c r="E1751" s="75" t="s">
        <v>97</v>
      </c>
      <c r="F1751" s="75" t="s">
        <v>97</v>
      </c>
      <c r="G1751" s="77"/>
      <c r="H1751" s="77"/>
      <c r="I1751" s="80"/>
      <c r="J1751" s="77" t="s">
        <v>97</v>
      </c>
      <c r="K1751" s="79" t="s">
        <v>97</v>
      </c>
      <c r="L1751" s="79"/>
      <c r="M1751" s="80"/>
      <c r="N1751" s="79" t="s">
        <v>97</v>
      </c>
      <c r="O1751" s="81"/>
      <c r="P1751" s="86"/>
      <c r="Q1751" s="82"/>
      <c r="R1751" s="81" t="s">
        <v>97</v>
      </c>
      <c r="S1751" s="63"/>
      <c r="T1751" s="87"/>
      <c r="U1751" s="84" t="s">
        <v>97</v>
      </c>
      <c r="V1751" s="84" t="s">
        <v>97</v>
      </c>
      <c r="W1751" s="85" t="b">
        <v>0</v>
      </c>
      <c r="X1751" s="63"/>
      <c r="Y1751" s="63"/>
      <c r="Z1751" s="63"/>
    </row>
    <row r="1752">
      <c r="A1752" s="75"/>
      <c r="B1752" s="94"/>
      <c r="C1752" s="75"/>
      <c r="D1752" s="76"/>
      <c r="E1752" s="75" t="s">
        <v>97</v>
      </c>
      <c r="F1752" s="75" t="s">
        <v>97</v>
      </c>
      <c r="G1752" s="77"/>
      <c r="H1752" s="77"/>
      <c r="I1752" s="80"/>
      <c r="J1752" s="77" t="s">
        <v>97</v>
      </c>
      <c r="K1752" s="79" t="s">
        <v>97</v>
      </c>
      <c r="L1752" s="79"/>
      <c r="M1752" s="80"/>
      <c r="N1752" s="79" t="s">
        <v>97</v>
      </c>
      <c r="O1752" s="81"/>
      <c r="P1752" s="86"/>
      <c r="Q1752" s="82"/>
      <c r="R1752" s="81" t="s">
        <v>97</v>
      </c>
      <c r="S1752" s="63"/>
      <c r="T1752" s="87"/>
      <c r="U1752" s="84" t="s">
        <v>97</v>
      </c>
      <c r="V1752" s="84" t="s">
        <v>97</v>
      </c>
      <c r="W1752" s="85" t="b">
        <v>0</v>
      </c>
      <c r="X1752" s="63"/>
      <c r="Y1752" s="63"/>
      <c r="Z1752" s="63"/>
    </row>
    <row r="1753">
      <c r="A1753" s="75"/>
      <c r="B1753" s="94"/>
      <c r="C1753" s="75"/>
      <c r="D1753" s="76"/>
      <c r="E1753" s="75" t="s">
        <v>97</v>
      </c>
      <c r="F1753" s="75" t="s">
        <v>97</v>
      </c>
      <c r="G1753" s="77"/>
      <c r="H1753" s="77"/>
      <c r="I1753" s="80"/>
      <c r="J1753" s="77" t="s">
        <v>97</v>
      </c>
      <c r="K1753" s="79" t="s">
        <v>97</v>
      </c>
      <c r="L1753" s="79"/>
      <c r="M1753" s="80"/>
      <c r="N1753" s="79" t="s">
        <v>97</v>
      </c>
      <c r="O1753" s="81"/>
      <c r="P1753" s="86"/>
      <c r="Q1753" s="82"/>
      <c r="R1753" s="81" t="s">
        <v>97</v>
      </c>
      <c r="S1753" s="63"/>
      <c r="T1753" s="87"/>
      <c r="U1753" s="84" t="s">
        <v>97</v>
      </c>
      <c r="V1753" s="84" t="s">
        <v>97</v>
      </c>
      <c r="W1753" s="85" t="b">
        <v>0</v>
      </c>
      <c r="X1753" s="63"/>
      <c r="Y1753" s="63"/>
      <c r="Z1753" s="63"/>
    </row>
    <row r="1754">
      <c r="A1754" s="75"/>
      <c r="B1754" s="94"/>
      <c r="C1754" s="75"/>
      <c r="D1754" s="76"/>
      <c r="E1754" s="75" t="s">
        <v>97</v>
      </c>
      <c r="F1754" s="75" t="s">
        <v>97</v>
      </c>
      <c r="G1754" s="77"/>
      <c r="H1754" s="77"/>
      <c r="I1754" s="80"/>
      <c r="J1754" s="77" t="s">
        <v>97</v>
      </c>
      <c r="K1754" s="79" t="s">
        <v>97</v>
      </c>
      <c r="L1754" s="79"/>
      <c r="M1754" s="80"/>
      <c r="N1754" s="79" t="s">
        <v>97</v>
      </c>
      <c r="O1754" s="81"/>
      <c r="P1754" s="86"/>
      <c r="Q1754" s="82"/>
      <c r="R1754" s="81" t="s">
        <v>97</v>
      </c>
      <c r="S1754" s="63"/>
      <c r="T1754" s="87"/>
      <c r="U1754" s="84" t="s">
        <v>97</v>
      </c>
      <c r="V1754" s="84" t="s">
        <v>97</v>
      </c>
      <c r="W1754" s="85" t="b">
        <v>0</v>
      </c>
      <c r="X1754" s="63"/>
      <c r="Y1754" s="63"/>
      <c r="Z1754" s="63"/>
    </row>
    <row r="1755">
      <c r="A1755" s="75"/>
      <c r="B1755" s="94"/>
      <c r="C1755" s="75"/>
      <c r="D1755" s="76"/>
      <c r="E1755" s="75" t="s">
        <v>97</v>
      </c>
      <c r="F1755" s="75" t="s">
        <v>97</v>
      </c>
      <c r="G1755" s="77"/>
      <c r="H1755" s="77"/>
      <c r="I1755" s="80"/>
      <c r="J1755" s="77" t="s">
        <v>97</v>
      </c>
      <c r="K1755" s="79" t="s">
        <v>97</v>
      </c>
      <c r="L1755" s="79"/>
      <c r="M1755" s="80"/>
      <c r="N1755" s="79" t="s">
        <v>97</v>
      </c>
      <c r="O1755" s="81"/>
      <c r="P1755" s="86"/>
      <c r="Q1755" s="82"/>
      <c r="R1755" s="81" t="s">
        <v>97</v>
      </c>
      <c r="S1755" s="63"/>
      <c r="T1755" s="87"/>
      <c r="U1755" s="84" t="s">
        <v>97</v>
      </c>
      <c r="V1755" s="84" t="s">
        <v>97</v>
      </c>
      <c r="W1755" s="85" t="b">
        <v>0</v>
      </c>
      <c r="X1755" s="63"/>
      <c r="Y1755" s="63"/>
      <c r="Z1755" s="63"/>
    </row>
    <row r="1756">
      <c r="A1756" s="75"/>
      <c r="B1756" s="94"/>
      <c r="C1756" s="75"/>
      <c r="D1756" s="76"/>
      <c r="E1756" s="75" t="s">
        <v>97</v>
      </c>
      <c r="F1756" s="75" t="s">
        <v>97</v>
      </c>
      <c r="G1756" s="77"/>
      <c r="H1756" s="77"/>
      <c r="I1756" s="80"/>
      <c r="J1756" s="77" t="s">
        <v>97</v>
      </c>
      <c r="K1756" s="79" t="s">
        <v>97</v>
      </c>
      <c r="L1756" s="79"/>
      <c r="M1756" s="80"/>
      <c r="N1756" s="79" t="s">
        <v>97</v>
      </c>
      <c r="O1756" s="81"/>
      <c r="P1756" s="86"/>
      <c r="Q1756" s="82"/>
      <c r="R1756" s="81" t="s">
        <v>97</v>
      </c>
      <c r="S1756" s="63"/>
      <c r="T1756" s="87"/>
      <c r="U1756" s="84" t="s">
        <v>97</v>
      </c>
      <c r="V1756" s="84" t="s">
        <v>97</v>
      </c>
      <c r="W1756" s="85" t="b">
        <v>0</v>
      </c>
      <c r="X1756" s="63"/>
      <c r="Y1756" s="63"/>
      <c r="Z1756" s="63"/>
    </row>
    <row r="1757">
      <c r="A1757" s="75"/>
      <c r="B1757" s="94"/>
      <c r="C1757" s="75"/>
      <c r="D1757" s="76"/>
      <c r="E1757" s="75" t="s">
        <v>97</v>
      </c>
      <c r="F1757" s="75" t="s">
        <v>97</v>
      </c>
      <c r="G1757" s="77"/>
      <c r="H1757" s="77"/>
      <c r="I1757" s="80"/>
      <c r="J1757" s="77" t="s">
        <v>97</v>
      </c>
      <c r="K1757" s="79" t="s">
        <v>97</v>
      </c>
      <c r="L1757" s="79"/>
      <c r="M1757" s="80"/>
      <c r="N1757" s="79" t="s">
        <v>97</v>
      </c>
      <c r="O1757" s="81"/>
      <c r="P1757" s="86"/>
      <c r="Q1757" s="82"/>
      <c r="R1757" s="81" t="s">
        <v>97</v>
      </c>
      <c r="S1757" s="63"/>
      <c r="T1757" s="87"/>
      <c r="U1757" s="84" t="s">
        <v>97</v>
      </c>
      <c r="V1757" s="84" t="s">
        <v>97</v>
      </c>
      <c r="W1757" s="85" t="b">
        <v>0</v>
      </c>
      <c r="X1757" s="63"/>
      <c r="Y1757" s="63"/>
      <c r="Z1757" s="63"/>
    </row>
    <row r="1758">
      <c r="A1758" s="75"/>
      <c r="B1758" s="94"/>
      <c r="C1758" s="75"/>
      <c r="D1758" s="76"/>
      <c r="E1758" s="75" t="s">
        <v>97</v>
      </c>
      <c r="F1758" s="75" t="s">
        <v>97</v>
      </c>
      <c r="G1758" s="77"/>
      <c r="H1758" s="77"/>
      <c r="I1758" s="80"/>
      <c r="J1758" s="77" t="s">
        <v>97</v>
      </c>
      <c r="K1758" s="79" t="s">
        <v>97</v>
      </c>
      <c r="L1758" s="79"/>
      <c r="M1758" s="80"/>
      <c r="N1758" s="79" t="s">
        <v>97</v>
      </c>
      <c r="O1758" s="81"/>
      <c r="P1758" s="86"/>
      <c r="Q1758" s="82"/>
      <c r="R1758" s="81" t="s">
        <v>97</v>
      </c>
      <c r="S1758" s="63"/>
      <c r="T1758" s="87"/>
      <c r="U1758" s="84" t="s">
        <v>97</v>
      </c>
      <c r="V1758" s="84" t="s">
        <v>97</v>
      </c>
      <c r="W1758" s="85" t="b">
        <v>0</v>
      </c>
      <c r="X1758" s="63"/>
      <c r="Y1758" s="63"/>
      <c r="Z1758" s="63"/>
    </row>
    <row r="1759">
      <c r="A1759" s="75"/>
      <c r="B1759" s="94"/>
      <c r="C1759" s="75"/>
      <c r="D1759" s="76"/>
      <c r="E1759" s="75" t="s">
        <v>97</v>
      </c>
      <c r="F1759" s="75" t="s">
        <v>97</v>
      </c>
      <c r="G1759" s="77"/>
      <c r="H1759" s="77"/>
      <c r="I1759" s="80"/>
      <c r="J1759" s="77" t="s">
        <v>97</v>
      </c>
      <c r="K1759" s="79" t="s">
        <v>97</v>
      </c>
      <c r="L1759" s="79"/>
      <c r="M1759" s="80"/>
      <c r="N1759" s="79" t="s">
        <v>97</v>
      </c>
      <c r="O1759" s="81"/>
      <c r="P1759" s="86"/>
      <c r="Q1759" s="82"/>
      <c r="R1759" s="81" t="s">
        <v>97</v>
      </c>
      <c r="S1759" s="63"/>
      <c r="T1759" s="87"/>
      <c r="U1759" s="84" t="s">
        <v>97</v>
      </c>
      <c r="V1759" s="84" t="s">
        <v>97</v>
      </c>
      <c r="W1759" s="85" t="b">
        <v>0</v>
      </c>
      <c r="X1759" s="63"/>
      <c r="Y1759" s="63"/>
      <c r="Z1759" s="63"/>
    </row>
    <row r="1760">
      <c r="A1760" s="75"/>
      <c r="B1760" s="94"/>
      <c r="C1760" s="75"/>
      <c r="D1760" s="76"/>
      <c r="E1760" s="75" t="s">
        <v>97</v>
      </c>
      <c r="F1760" s="75" t="s">
        <v>97</v>
      </c>
      <c r="G1760" s="77"/>
      <c r="H1760" s="77"/>
      <c r="I1760" s="80"/>
      <c r="J1760" s="77" t="s">
        <v>97</v>
      </c>
      <c r="K1760" s="79" t="s">
        <v>97</v>
      </c>
      <c r="L1760" s="79"/>
      <c r="M1760" s="80"/>
      <c r="N1760" s="79" t="s">
        <v>97</v>
      </c>
      <c r="O1760" s="81"/>
      <c r="P1760" s="86"/>
      <c r="Q1760" s="82"/>
      <c r="R1760" s="81" t="s">
        <v>97</v>
      </c>
      <c r="S1760" s="63"/>
      <c r="T1760" s="87"/>
      <c r="U1760" s="84" t="s">
        <v>97</v>
      </c>
      <c r="V1760" s="84" t="s">
        <v>97</v>
      </c>
      <c r="W1760" s="85" t="b">
        <v>0</v>
      </c>
      <c r="X1760" s="63"/>
      <c r="Y1760" s="63"/>
      <c r="Z1760" s="63"/>
    </row>
    <row r="1761">
      <c r="A1761" s="75"/>
      <c r="B1761" s="94"/>
      <c r="C1761" s="75"/>
      <c r="D1761" s="76"/>
      <c r="E1761" s="75" t="s">
        <v>97</v>
      </c>
      <c r="F1761" s="75" t="s">
        <v>97</v>
      </c>
      <c r="G1761" s="77"/>
      <c r="H1761" s="77"/>
      <c r="I1761" s="80"/>
      <c r="J1761" s="77" t="s">
        <v>97</v>
      </c>
      <c r="K1761" s="79" t="s">
        <v>97</v>
      </c>
      <c r="L1761" s="79"/>
      <c r="M1761" s="80"/>
      <c r="N1761" s="79" t="s">
        <v>97</v>
      </c>
      <c r="O1761" s="81"/>
      <c r="P1761" s="86"/>
      <c r="Q1761" s="82"/>
      <c r="R1761" s="81" t="s">
        <v>97</v>
      </c>
      <c r="S1761" s="63"/>
      <c r="T1761" s="87"/>
      <c r="U1761" s="84" t="s">
        <v>97</v>
      </c>
      <c r="V1761" s="84" t="s">
        <v>97</v>
      </c>
      <c r="W1761" s="85" t="b">
        <v>0</v>
      </c>
      <c r="X1761" s="63"/>
      <c r="Y1761" s="63"/>
      <c r="Z1761" s="63"/>
    </row>
    <row r="1762">
      <c r="A1762" s="75"/>
      <c r="B1762" s="94"/>
      <c r="C1762" s="75"/>
      <c r="D1762" s="76"/>
      <c r="E1762" s="75" t="s">
        <v>97</v>
      </c>
      <c r="F1762" s="75" t="s">
        <v>97</v>
      </c>
      <c r="G1762" s="77"/>
      <c r="H1762" s="77"/>
      <c r="I1762" s="80"/>
      <c r="J1762" s="77" t="s">
        <v>97</v>
      </c>
      <c r="K1762" s="79" t="s">
        <v>97</v>
      </c>
      <c r="L1762" s="79"/>
      <c r="M1762" s="80"/>
      <c r="N1762" s="79" t="s">
        <v>97</v>
      </c>
      <c r="O1762" s="81"/>
      <c r="P1762" s="86"/>
      <c r="Q1762" s="82"/>
      <c r="R1762" s="81" t="s">
        <v>97</v>
      </c>
      <c r="S1762" s="63"/>
      <c r="T1762" s="87"/>
      <c r="U1762" s="84" t="s">
        <v>97</v>
      </c>
      <c r="V1762" s="84" t="s">
        <v>97</v>
      </c>
      <c r="W1762" s="85" t="b">
        <v>0</v>
      </c>
      <c r="X1762" s="63"/>
      <c r="Y1762" s="63"/>
      <c r="Z1762" s="63"/>
    </row>
    <row r="1763">
      <c r="A1763" s="75"/>
      <c r="B1763" s="94"/>
      <c r="C1763" s="75"/>
      <c r="D1763" s="76"/>
      <c r="E1763" s="75" t="s">
        <v>97</v>
      </c>
      <c r="F1763" s="75" t="s">
        <v>97</v>
      </c>
      <c r="G1763" s="77"/>
      <c r="H1763" s="77"/>
      <c r="I1763" s="80"/>
      <c r="J1763" s="77" t="s">
        <v>97</v>
      </c>
      <c r="K1763" s="79" t="s">
        <v>97</v>
      </c>
      <c r="L1763" s="79"/>
      <c r="M1763" s="80"/>
      <c r="N1763" s="79" t="s">
        <v>97</v>
      </c>
      <c r="O1763" s="81"/>
      <c r="P1763" s="86"/>
      <c r="Q1763" s="82"/>
      <c r="R1763" s="81" t="s">
        <v>97</v>
      </c>
      <c r="S1763" s="63"/>
      <c r="T1763" s="87"/>
      <c r="U1763" s="84" t="s">
        <v>97</v>
      </c>
      <c r="V1763" s="84" t="s">
        <v>97</v>
      </c>
      <c r="W1763" s="85" t="b">
        <v>0</v>
      </c>
      <c r="X1763" s="63"/>
      <c r="Y1763" s="63"/>
      <c r="Z1763" s="63"/>
    </row>
    <row r="1764">
      <c r="A1764" s="75"/>
      <c r="B1764" s="94"/>
      <c r="C1764" s="75"/>
      <c r="D1764" s="76"/>
      <c r="E1764" s="75" t="s">
        <v>97</v>
      </c>
      <c r="F1764" s="75" t="s">
        <v>97</v>
      </c>
      <c r="G1764" s="77"/>
      <c r="H1764" s="77"/>
      <c r="I1764" s="80"/>
      <c r="J1764" s="77" t="s">
        <v>97</v>
      </c>
      <c r="K1764" s="79" t="s">
        <v>97</v>
      </c>
      <c r="L1764" s="79"/>
      <c r="M1764" s="80"/>
      <c r="N1764" s="79" t="s">
        <v>97</v>
      </c>
      <c r="O1764" s="81"/>
      <c r="P1764" s="86"/>
      <c r="Q1764" s="82"/>
      <c r="R1764" s="81" t="s">
        <v>97</v>
      </c>
      <c r="S1764" s="63"/>
      <c r="T1764" s="87"/>
      <c r="U1764" s="84" t="s">
        <v>97</v>
      </c>
      <c r="V1764" s="84" t="s">
        <v>97</v>
      </c>
      <c r="W1764" s="85" t="b">
        <v>0</v>
      </c>
      <c r="X1764" s="63"/>
      <c r="Y1764" s="63"/>
      <c r="Z1764" s="63"/>
    </row>
    <row r="1765">
      <c r="A1765" s="75"/>
      <c r="B1765" s="94"/>
      <c r="C1765" s="75"/>
      <c r="D1765" s="76"/>
      <c r="E1765" s="75" t="s">
        <v>97</v>
      </c>
      <c r="F1765" s="75" t="s">
        <v>97</v>
      </c>
      <c r="G1765" s="77"/>
      <c r="H1765" s="77"/>
      <c r="I1765" s="80"/>
      <c r="J1765" s="77" t="s">
        <v>97</v>
      </c>
      <c r="K1765" s="79" t="s">
        <v>97</v>
      </c>
      <c r="L1765" s="79"/>
      <c r="M1765" s="80"/>
      <c r="N1765" s="79" t="s">
        <v>97</v>
      </c>
      <c r="O1765" s="81"/>
      <c r="P1765" s="86"/>
      <c r="Q1765" s="82"/>
      <c r="R1765" s="81" t="s">
        <v>97</v>
      </c>
      <c r="S1765" s="63"/>
      <c r="T1765" s="87"/>
      <c r="U1765" s="84" t="s">
        <v>97</v>
      </c>
      <c r="V1765" s="84" t="s">
        <v>97</v>
      </c>
      <c r="W1765" s="85" t="b">
        <v>0</v>
      </c>
      <c r="X1765" s="63"/>
      <c r="Y1765" s="63"/>
      <c r="Z1765" s="63"/>
    </row>
    <row r="1766">
      <c r="A1766" s="75"/>
      <c r="B1766" s="94"/>
      <c r="C1766" s="75"/>
      <c r="D1766" s="76"/>
      <c r="E1766" s="75" t="s">
        <v>97</v>
      </c>
      <c r="F1766" s="75" t="s">
        <v>97</v>
      </c>
      <c r="G1766" s="77"/>
      <c r="H1766" s="77"/>
      <c r="I1766" s="80"/>
      <c r="J1766" s="77" t="s">
        <v>97</v>
      </c>
      <c r="K1766" s="79" t="s">
        <v>97</v>
      </c>
      <c r="L1766" s="79"/>
      <c r="M1766" s="80"/>
      <c r="N1766" s="79" t="s">
        <v>97</v>
      </c>
      <c r="O1766" s="81"/>
      <c r="P1766" s="86"/>
      <c r="Q1766" s="82"/>
      <c r="R1766" s="81" t="s">
        <v>97</v>
      </c>
      <c r="S1766" s="63"/>
      <c r="T1766" s="87"/>
      <c r="U1766" s="84" t="s">
        <v>97</v>
      </c>
      <c r="V1766" s="84" t="s">
        <v>97</v>
      </c>
      <c r="W1766" s="85" t="b">
        <v>0</v>
      </c>
      <c r="X1766" s="63"/>
      <c r="Y1766" s="63"/>
      <c r="Z1766" s="63"/>
    </row>
    <row r="1767">
      <c r="A1767" s="75"/>
      <c r="B1767" s="94"/>
      <c r="C1767" s="75"/>
      <c r="D1767" s="76"/>
      <c r="E1767" s="75" t="s">
        <v>97</v>
      </c>
      <c r="F1767" s="75" t="s">
        <v>97</v>
      </c>
      <c r="G1767" s="77"/>
      <c r="H1767" s="77"/>
      <c r="I1767" s="80"/>
      <c r="J1767" s="77" t="s">
        <v>97</v>
      </c>
      <c r="K1767" s="79" t="s">
        <v>97</v>
      </c>
      <c r="L1767" s="79"/>
      <c r="M1767" s="80"/>
      <c r="N1767" s="79" t="s">
        <v>97</v>
      </c>
      <c r="O1767" s="81"/>
      <c r="P1767" s="86"/>
      <c r="Q1767" s="82"/>
      <c r="R1767" s="81" t="s">
        <v>97</v>
      </c>
      <c r="S1767" s="63"/>
      <c r="T1767" s="87"/>
      <c r="U1767" s="84" t="s">
        <v>97</v>
      </c>
      <c r="V1767" s="84" t="s">
        <v>97</v>
      </c>
      <c r="W1767" s="85" t="b">
        <v>0</v>
      </c>
      <c r="X1767" s="63"/>
      <c r="Y1767" s="63"/>
      <c r="Z1767" s="63"/>
    </row>
    <row r="1768">
      <c r="A1768" s="75"/>
      <c r="B1768" s="94"/>
      <c r="C1768" s="75"/>
      <c r="D1768" s="76"/>
      <c r="E1768" s="75" t="s">
        <v>97</v>
      </c>
      <c r="F1768" s="75" t="s">
        <v>97</v>
      </c>
      <c r="G1768" s="77"/>
      <c r="H1768" s="77"/>
      <c r="I1768" s="80"/>
      <c r="J1768" s="77" t="s">
        <v>97</v>
      </c>
      <c r="K1768" s="79" t="s">
        <v>97</v>
      </c>
      <c r="L1768" s="79"/>
      <c r="M1768" s="80"/>
      <c r="N1768" s="79" t="s">
        <v>97</v>
      </c>
      <c r="O1768" s="81"/>
      <c r="P1768" s="86"/>
      <c r="Q1768" s="82"/>
      <c r="R1768" s="81" t="s">
        <v>97</v>
      </c>
      <c r="S1768" s="63"/>
      <c r="T1768" s="87"/>
      <c r="U1768" s="84" t="s">
        <v>97</v>
      </c>
      <c r="V1768" s="84" t="s">
        <v>97</v>
      </c>
      <c r="W1768" s="85" t="b">
        <v>0</v>
      </c>
      <c r="X1768" s="63"/>
      <c r="Y1768" s="63"/>
      <c r="Z1768" s="63"/>
    </row>
    <row r="1769">
      <c r="A1769" s="75"/>
      <c r="B1769" s="94"/>
      <c r="C1769" s="75"/>
      <c r="D1769" s="76"/>
      <c r="E1769" s="75" t="s">
        <v>97</v>
      </c>
      <c r="F1769" s="75" t="s">
        <v>97</v>
      </c>
      <c r="G1769" s="77"/>
      <c r="H1769" s="77"/>
      <c r="I1769" s="80"/>
      <c r="J1769" s="77" t="s">
        <v>97</v>
      </c>
      <c r="K1769" s="79" t="s">
        <v>97</v>
      </c>
      <c r="L1769" s="79"/>
      <c r="M1769" s="80"/>
      <c r="N1769" s="79" t="s">
        <v>97</v>
      </c>
      <c r="O1769" s="81"/>
      <c r="P1769" s="86"/>
      <c r="Q1769" s="82"/>
      <c r="R1769" s="81" t="s">
        <v>97</v>
      </c>
      <c r="S1769" s="63"/>
      <c r="T1769" s="87"/>
      <c r="U1769" s="84" t="s">
        <v>97</v>
      </c>
      <c r="V1769" s="84" t="s">
        <v>97</v>
      </c>
      <c r="W1769" s="85" t="b">
        <v>0</v>
      </c>
      <c r="X1769" s="63"/>
      <c r="Y1769" s="63"/>
      <c r="Z1769" s="63"/>
    </row>
    <row r="1770">
      <c r="A1770" s="75"/>
      <c r="B1770" s="94"/>
      <c r="C1770" s="75"/>
      <c r="D1770" s="76"/>
      <c r="E1770" s="75" t="s">
        <v>97</v>
      </c>
      <c r="F1770" s="75" t="s">
        <v>97</v>
      </c>
      <c r="G1770" s="77"/>
      <c r="H1770" s="77"/>
      <c r="I1770" s="80"/>
      <c r="J1770" s="77" t="s">
        <v>97</v>
      </c>
      <c r="K1770" s="79" t="s">
        <v>97</v>
      </c>
      <c r="L1770" s="79"/>
      <c r="M1770" s="80"/>
      <c r="N1770" s="79" t="s">
        <v>97</v>
      </c>
      <c r="O1770" s="81"/>
      <c r="P1770" s="86"/>
      <c r="Q1770" s="82"/>
      <c r="R1770" s="81" t="s">
        <v>97</v>
      </c>
      <c r="S1770" s="63"/>
      <c r="T1770" s="87"/>
      <c r="U1770" s="84" t="s">
        <v>97</v>
      </c>
      <c r="V1770" s="84" t="s">
        <v>97</v>
      </c>
      <c r="W1770" s="85" t="b">
        <v>0</v>
      </c>
      <c r="X1770" s="63"/>
      <c r="Y1770" s="63"/>
      <c r="Z1770" s="63"/>
    </row>
    <row r="1771">
      <c r="A1771" s="75"/>
      <c r="B1771" s="94"/>
      <c r="C1771" s="75"/>
      <c r="D1771" s="76"/>
      <c r="E1771" s="75" t="s">
        <v>97</v>
      </c>
      <c r="F1771" s="75" t="s">
        <v>97</v>
      </c>
      <c r="G1771" s="77"/>
      <c r="H1771" s="77"/>
      <c r="I1771" s="80"/>
      <c r="J1771" s="77" t="s">
        <v>97</v>
      </c>
      <c r="K1771" s="79" t="s">
        <v>97</v>
      </c>
      <c r="L1771" s="79"/>
      <c r="M1771" s="80"/>
      <c r="N1771" s="79" t="s">
        <v>97</v>
      </c>
      <c r="O1771" s="81"/>
      <c r="P1771" s="86"/>
      <c r="Q1771" s="82"/>
      <c r="R1771" s="81" t="s">
        <v>97</v>
      </c>
      <c r="S1771" s="63"/>
      <c r="T1771" s="87"/>
      <c r="U1771" s="84" t="s">
        <v>97</v>
      </c>
      <c r="V1771" s="84" t="s">
        <v>97</v>
      </c>
      <c r="W1771" s="85" t="b">
        <v>0</v>
      </c>
      <c r="X1771" s="63"/>
      <c r="Y1771" s="63"/>
      <c r="Z1771" s="63"/>
    </row>
    <row r="1772">
      <c r="A1772" s="75"/>
      <c r="B1772" s="94"/>
      <c r="C1772" s="75"/>
      <c r="D1772" s="76"/>
      <c r="E1772" s="75" t="s">
        <v>97</v>
      </c>
      <c r="F1772" s="75" t="s">
        <v>97</v>
      </c>
      <c r="G1772" s="77"/>
      <c r="H1772" s="77"/>
      <c r="I1772" s="80"/>
      <c r="J1772" s="77" t="s">
        <v>97</v>
      </c>
      <c r="K1772" s="79" t="s">
        <v>97</v>
      </c>
      <c r="L1772" s="79"/>
      <c r="M1772" s="80"/>
      <c r="N1772" s="79" t="s">
        <v>97</v>
      </c>
      <c r="O1772" s="81"/>
      <c r="P1772" s="86"/>
      <c r="Q1772" s="82"/>
      <c r="R1772" s="81" t="s">
        <v>97</v>
      </c>
      <c r="S1772" s="63"/>
      <c r="T1772" s="87"/>
      <c r="U1772" s="84" t="s">
        <v>97</v>
      </c>
      <c r="V1772" s="84" t="s">
        <v>97</v>
      </c>
      <c r="W1772" s="85" t="b">
        <v>0</v>
      </c>
      <c r="X1772" s="63"/>
      <c r="Y1772" s="63"/>
      <c r="Z1772" s="63"/>
    </row>
    <row r="1773">
      <c r="A1773" s="75"/>
      <c r="B1773" s="94"/>
      <c r="C1773" s="75"/>
      <c r="D1773" s="76"/>
      <c r="E1773" s="75" t="s">
        <v>97</v>
      </c>
      <c r="F1773" s="75" t="s">
        <v>97</v>
      </c>
      <c r="G1773" s="77"/>
      <c r="H1773" s="77"/>
      <c r="I1773" s="80"/>
      <c r="J1773" s="77" t="s">
        <v>97</v>
      </c>
      <c r="K1773" s="79" t="s">
        <v>97</v>
      </c>
      <c r="L1773" s="79"/>
      <c r="M1773" s="80"/>
      <c r="N1773" s="79" t="s">
        <v>97</v>
      </c>
      <c r="O1773" s="81"/>
      <c r="P1773" s="86"/>
      <c r="Q1773" s="82"/>
      <c r="R1773" s="81" t="s">
        <v>97</v>
      </c>
      <c r="S1773" s="63"/>
      <c r="T1773" s="87"/>
      <c r="U1773" s="84" t="s">
        <v>97</v>
      </c>
      <c r="V1773" s="84" t="s">
        <v>97</v>
      </c>
      <c r="W1773" s="85" t="b">
        <v>0</v>
      </c>
      <c r="X1773" s="63"/>
      <c r="Y1773" s="63"/>
      <c r="Z1773" s="63"/>
    </row>
    <row r="1774">
      <c r="A1774" s="75"/>
      <c r="B1774" s="94"/>
      <c r="C1774" s="75"/>
      <c r="D1774" s="76"/>
      <c r="E1774" s="75" t="s">
        <v>97</v>
      </c>
      <c r="F1774" s="75" t="s">
        <v>97</v>
      </c>
      <c r="G1774" s="77"/>
      <c r="H1774" s="77"/>
      <c r="I1774" s="80"/>
      <c r="J1774" s="77" t="s">
        <v>97</v>
      </c>
      <c r="K1774" s="79" t="s">
        <v>97</v>
      </c>
      <c r="L1774" s="79"/>
      <c r="M1774" s="80"/>
      <c r="N1774" s="79" t="s">
        <v>97</v>
      </c>
      <c r="O1774" s="81"/>
      <c r="P1774" s="86"/>
      <c r="Q1774" s="82"/>
      <c r="R1774" s="81" t="s">
        <v>97</v>
      </c>
      <c r="S1774" s="63"/>
      <c r="T1774" s="87"/>
      <c r="U1774" s="84" t="s">
        <v>97</v>
      </c>
      <c r="V1774" s="84" t="s">
        <v>97</v>
      </c>
      <c r="W1774" s="85" t="b">
        <v>0</v>
      </c>
      <c r="X1774" s="63"/>
      <c r="Y1774" s="63"/>
      <c r="Z1774" s="63"/>
    </row>
    <row r="1775">
      <c r="A1775" s="75"/>
      <c r="B1775" s="94"/>
      <c r="C1775" s="75"/>
      <c r="D1775" s="76"/>
      <c r="E1775" s="75" t="s">
        <v>97</v>
      </c>
      <c r="F1775" s="75" t="s">
        <v>97</v>
      </c>
      <c r="G1775" s="77"/>
      <c r="H1775" s="77"/>
      <c r="I1775" s="80"/>
      <c r="J1775" s="77" t="s">
        <v>97</v>
      </c>
      <c r="K1775" s="79" t="s">
        <v>97</v>
      </c>
      <c r="L1775" s="79"/>
      <c r="M1775" s="80"/>
      <c r="N1775" s="79" t="s">
        <v>97</v>
      </c>
      <c r="O1775" s="81"/>
      <c r="P1775" s="86"/>
      <c r="Q1775" s="82"/>
      <c r="R1775" s="81" t="s">
        <v>97</v>
      </c>
      <c r="S1775" s="63"/>
      <c r="T1775" s="87"/>
      <c r="U1775" s="84" t="s">
        <v>97</v>
      </c>
      <c r="V1775" s="84" t="s">
        <v>97</v>
      </c>
      <c r="W1775" s="85" t="b">
        <v>0</v>
      </c>
      <c r="X1775" s="63"/>
      <c r="Y1775" s="63"/>
      <c r="Z1775" s="63"/>
    </row>
    <row r="1776">
      <c r="A1776" s="75"/>
      <c r="B1776" s="94"/>
      <c r="C1776" s="75"/>
      <c r="D1776" s="76"/>
      <c r="E1776" s="75" t="s">
        <v>97</v>
      </c>
      <c r="F1776" s="75" t="s">
        <v>97</v>
      </c>
      <c r="G1776" s="77"/>
      <c r="H1776" s="77"/>
      <c r="I1776" s="80"/>
      <c r="J1776" s="77" t="s">
        <v>97</v>
      </c>
      <c r="K1776" s="79" t="s">
        <v>97</v>
      </c>
      <c r="L1776" s="79"/>
      <c r="M1776" s="80"/>
      <c r="N1776" s="79" t="s">
        <v>97</v>
      </c>
      <c r="O1776" s="81"/>
      <c r="P1776" s="86"/>
      <c r="Q1776" s="82"/>
      <c r="R1776" s="81" t="s">
        <v>97</v>
      </c>
      <c r="S1776" s="63"/>
      <c r="T1776" s="87"/>
      <c r="U1776" s="84" t="s">
        <v>97</v>
      </c>
      <c r="V1776" s="84" t="s">
        <v>97</v>
      </c>
      <c r="W1776" s="85" t="b">
        <v>0</v>
      </c>
      <c r="X1776" s="63"/>
      <c r="Y1776" s="63"/>
      <c r="Z1776" s="63"/>
    </row>
    <row r="1777">
      <c r="A1777" s="75"/>
      <c r="B1777" s="94"/>
      <c r="C1777" s="75"/>
      <c r="D1777" s="76"/>
      <c r="E1777" s="75" t="s">
        <v>97</v>
      </c>
      <c r="F1777" s="75" t="s">
        <v>97</v>
      </c>
      <c r="G1777" s="77"/>
      <c r="H1777" s="77"/>
      <c r="I1777" s="80"/>
      <c r="J1777" s="77" t="s">
        <v>97</v>
      </c>
      <c r="K1777" s="79" t="s">
        <v>97</v>
      </c>
      <c r="L1777" s="79"/>
      <c r="M1777" s="80"/>
      <c r="N1777" s="79" t="s">
        <v>97</v>
      </c>
      <c r="O1777" s="81"/>
      <c r="P1777" s="86"/>
      <c r="Q1777" s="82"/>
      <c r="R1777" s="81" t="s">
        <v>97</v>
      </c>
      <c r="S1777" s="63"/>
      <c r="T1777" s="87"/>
      <c r="U1777" s="84" t="s">
        <v>97</v>
      </c>
      <c r="V1777" s="84" t="s">
        <v>97</v>
      </c>
      <c r="W1777" s="85" t="b">
        <v>0</v>
      </c>
      <c r="X1777" s="63"/>
      <c r="Y1777" s="63"/>
      <c r="Z1777" s="63"/>
    </row>
    <row r="1778">
      <c r="A1778" s="75"/>
      <c r="B1778" s="94"/>
      <c r="C1778" s="75"/>
      <c r="D1778" s="76"/>
      <c r="E1778" s="75" t="s">
        <v>97</v>
      </c>
      <c r="F1778" s="75" t="s">
        <v>97</v>
      </c>
      <c r="G1778" s="77"/>
      <c r="H1778" s="77"/>
      <c r="I1778" s="80"/>
      <c r="J1778" s="77" t="s">
        <v>97</v>
      </c>
      <c r="K1778" s="79" t="s">
        <v>97</v>
      </c>
      <c r="L1778" s="79"/>
      <c r="M1778" s="80"/>
      <c r="N1778" s="79" t="s">
        <v>97</v>
      </c>
      <c r="O1778" s="81"/>
      <c r="P1778" s="86"/>
      <c r="Q1778" s="82"/>
      <c r="R1778" s="81" t="s">
        <v>97</v>
      </c>
      <c r="S1778" s="63"/>
      <c r="T1778" s="87"/>
      <c r="U1778" s="84" t="s">
        <v>97</v>
      </c>
      <c r="V1778" s="84" t="s">
        <v>97</v>
      </c>
      <c r="W1778" s="85" t="b">
        <v>0</v>
      </c>
      <c r="X1778" s="63"/>
      <c r="Y1778" s="63"/>
      <c r="Z1778" s="63"/>
    </row>
    <row r="1779">
      <c r="A1779" s="75"/>
      <c r="B1779" s="94"/>
      <c r="C1779" s="75"/>
      <c r="D1779" s="76"/>
      <c r="E1779" s="75" t="s">
        <v>97</v>
      </c>
      <c r="F1779" s="75" t="s">
        <v>97</v>
      </c>
      <c r="G1779" s="77"/>
      <c r="H1779" s="77"/>
      <c r="I1779" s="80"/>
      <c r="J1779" s="77" t="s">
        <v>97</v>
      </c>
      <c r="K1779" s="79" t="s">
        <v>97</v>
      </c>
      <c r="L1779" s="79"/>
      <c r="M1779" s="80"/>
      <c r="N1779" s="79" t="s">
        <v>97</v>
      </c>
      <c r="O1779" s="81"/>
      <c r="P1779" s="86"/>
      <c r="Q1779" s="82"/>
      <c r="R1779" s="81" t="s">
        <v>97</v>
      </c>
      <c r="S1779" s="63"/>
      <c r="T1779" s="87"/>
      <c r="U1779" s="84" t="s">
        <v>97</v>
      </c>
      <c r="V1779" s="84" t="s">
        <v>97</v>
      </c>
      <c r="W1779" s="85" t="b">
        <v>0</v>
      </c>
      <c r="X1779" s="63"/>
      <c r="Y1779" s="63"/>
      <c r="Z1779" s="63"/>
    </row>
    <row r="1780">
      <c r="A1780" s="75"/>
      <c r="B1780" s="94"/>
      <c r="C1780" s="75"/>
      <c r="D1780" s="76"/>
      <c r="E1780" s="75" t="s">
        <v>97</v>
      </c>
      <c r="F1780" s="75" t="s">
        <v>97</v>
      </c>
      <c r="G1780" s="77"/>
      <c r="H1780" s="77"/>
      <c r="I1780" s="80"/>
      <c r="J1780" s="77" t="s">
        <v>97</v>
      </c>
      <c r="K1780" s="79" t="s">
        <v>97</v>
      </c>
      <c r="L1780" s="79"/>
      <c r="M1780" s="80"/>
      <c r="N1780" s="79" t="s">
        <v>97</v>
      </c>
      <c r="O1780" s="81"/>
      <c r="P1780" s="86"/>
      <c r="Q1780" s="82"/>
      <c r="R1780" s="81" t="s">
        <v>97</v>
      </c>
      <c r="S1780" s="63"/>
      <c r="T1780" s="87"/>
      <c r="U1780" s="84" t="s">
        <v>97</v>
      </c>
      <c r="V1780" s="84" t="s">
        <v>97</v>
      </c>
      <c r="W1780" s="85" t="b">
        <v>0</v>
      </c>
      <c r="X1780" s="63"/>
      <c r="Y1780" s="63"/>
      <c r="Z1780" s="63"/>
    </row>
    <row r="1781">
      <c r="A1781" s="75"/>
      <c r="B1781" s="94"/>
      <c r="C1781" s="75"/>
      <c r="D1781" s="76"/>
      <c r="E1781" s="75" t="s">
        <v>97</v>
      </c>
      <c r="F1781" s="75" t="s">
        <v>97</v>
      </c>
      <c r="G1781" s="77"/>
      <c r="H1781" s="77"/>
      <c r="I1781" s="80"/>
      <c r="J1781" s="77" t="s">
        <v>97</v>
      </c>
      <c r="K1781" s="79" t="s">
        <v>97</v>
      </c>
      <c r="L1781" s="79"/>
      <c r="M1781" s="80"/>
      <c r="N1781" s="79" t="s">
        <v>97</v>
      </c>
      <c r="O1781" s="81"/>
      <c r="P1781" s="86"/>
      <c r="Q1781" s="82"/>
      <c r="R1781" s="81" t="s">
        <v>97</v>
      </c>
      <c r="S1781" s="63"/>
      <c r="T1781" s="87"/>
      <c r="U1781" s="84" t="s">
        <v>97</v>
      </c>
      <c r="V1781" s="84" t="s">
        <v>97</v>
      </c>
      <c r="W1781" s="85" t="b">
        <v>0</v>
      </c>
      <c r="X1781" s="63"/>
      <c r="Y1781" s="63"/>
      <c r="Z1781" s="63"/>
    </row>
    <row r="1782">
      <c r="A1782" s="75"/>
      <c r="B1782" s="94"/>
      <c r="C1782" s="75"/>
      <c r="D1782" s="76"/>
      <c r="E1782" s="75" t="s">
        <v>97</v>
      </c>
      <c r="F1782" s="75" t="s">
        <v>97</v>
      </c>
      <c r="G1782" s="77"/>
      <c r="H1782" s="77"/>
      <c r="I1782" s="80"/>
      <c r="J1782" s="77" t="s">
        <v>97</v>
      </c>
      <c r="K1782" s="79" t="s">
        <v>97</v>
      </c>
      <c r="L1782" s="79"/>
      <c r="M1782" s="80"/>
      <c r="N1782" s="79" t="s">
        <v>97</v>
      </c>
      <c r="O1782" s="81"/>
      <c r="P1782" s="86"/>
      <c r="Q1782" s="82"/>
      <c r="R1782" s="81" t="s">
        <v>97</v>
      </c>
      <c r="S1782" s="63"/>
      <c r="T1782" s="87"/>
      <c r="U1782" s="84" t="s">
        <v>97</v>
      </c>
      <c r="V1782" s="84" t="s">
        <v>97</v>
      </c>
      <c r="W1782" s="85" t="b">
        <v>0</v>
      </c>
      <c r="X1782" s="63"/>
      <c r="Y1782" s="63"/>
      <c r="Z1782" s="63"/>
    </row>
    <row r="1783">
      <c r="A1783" s="75"/>
      <c r="B1783" s="94"/>
      <c r="C1783" s="75"/>
      <c r="D1783" s="76"/>
      <c r="E1783" s="75" t="s">
        <v>97</v>
      </c>
      <c r="F1783" s="75" t="s">
        <v>97</v>
      </c>
      <c r="G1783" s="77"/>
      <c r="H1783" s="77"/>
      <c r="I1783" s="80"/>
      <c r="J1783" s="77" t="s">
        <v>97</v>
      </c>
      <c r="K1783" s="79" t="s">
        <v>97</v>
      </c>
      <c r="L1783" s="79"/>
      <c r="M1783" s="80"/>
      <c r="N1783" s="79" t="s">
        <v>97</v>
      </c>
      <c r="O1783" s="81"/>
      <c r="P1783" s="86"/>
      <c r="Q1783" s="82"/>
      <c r="R1783" s="81" t="s">
        <v>97</v>
      </c>
      <c r="S1783" s="63"/>
      <c r="T1783" s="87"/>
      <c r="U1783" s="84" t="s">
        <v>97</v>
      </c>
      <c r="V1783" s="84" t="s">
        <v>97</v>
      </c>
      <c r="W1783" s="85" t="b">
        <v>0</v>
      </c>
      <c r="X1783" s="63"/>
      <c r="Y1783" s="63"/>
      <c r="Z1783" s="63"/>
    </row>
    <row r="1784">
      <c r="A1784" s="75"/>
      <c r="B1784" s="94"/>
      <c r="C1784" s="75"/>
      <c r="D1784" s="76"/>
      <c r="E1784" s="75" t="s">
        <v>97</v>
      </c>
      <c r="F1784" s="75" t="s">
        <v>97</v>
      </c>
      <c r="G1784" s="77"/>
      <c r="H1784" s="77"/>
      <c r="I1784" s="80"/>
      <c r="J1784" s="77" t="s">
        <v>97</v>
      </c>
      <c r="K1784" s="79" t="s">
        <v>97</v>
      </c>
      <c r="L1784" s="79"/>
      <c r="M1784" s="80"/>
      <c r="N1784" s="79" t="s">
        <v>97</v>
      </c>
      <c r="O1784" s="81"/>
      <c r="P1784" s="86"/>
      <c r="Q1784" s="82"/>
      <c r="R1784" s="81" t="s">
        <v>97</v>
      </c>
      <c r="S1784" s="63"/>
      <c r="T1784" s="87"/>
      <c r="U1784" s="84" t="s">
        <v>97</v>
      </c>
      <c r="V1784" s="84" t="s">
        <v>97</v>
      </c>
      <c r="W1784" s="85" t="b">
        <v>0</v>
      </c>
      <c r="X1784" s="63"/>
      <c r="Y1784" s="63"/>
      <c r="Z1784" s="63"/>
    </row>
    <row r="1785">
      <c r="A1785" s="75"/>
      <c r="B1785" s="94"/>
      <c r="C1785" s="75"/>
      <c r="D1785" s="76"/>
      <c r="E1785" s="75" t="s">
        <v>97</v>
      </c>
      <c r="F1785" s="75" t="s">
        <v>97</v>
      </c>
      <c r="G1785" s="77"/>
      <c r="H1785" s="77"/>
      <c r="I1785" s="80"/>
      <c r="J1785" s="77" t="s">
        <v>97</v>
      </c>
      <c r="K1785" s="79" t="s">
        <v>97</v>
      </c>
      <c r="L1785" s="79"/>
      <c r="M1785" s="80"/>
      <c r="N1785" s="79" t="s">
        <v>97</v>
      </c>
      <c r="O1785" s="81"/>
      <c r="P1785" s="86"/>
      <c r="Q1785" s="82"/>
      <c r="R1785" s="81" t="s">
        <v>97</v>
      </c>
      <c r="S1785" s="63"/>
      <c r="T1785" s="87"/>
      <c r="U1785" s="84" t="s">
        <v>97</v>
      </c>
      <c r="V1785" s="84" t="s">
        <v>97</v>
      </c>
      <c r="W1785" s="85" t="b">
        <v>0</v>
      </c>
      <c r="X1785" s="63"/>
      <c r="Y1785" s="63"/>
      <c r="Z1785" s="63"/>
    </row>
    <row r="1786">
      <c r="A1786" s="75"/>
      <c r="B1786" s="94"/>
      <c r="C1786" s="75"/>
      <c r="D1786" s="76"/>
      <c r="E1786" s="75" t="s">
        <v>97</v>
      </c>
      <c r="F1786" s="75" t="s">
        <v>97</v>
      </c>
      <c r="G1786" s="77"/>
      <c r="H1786" s="77"/>
      <c r="I1786" s="80"/>
      <c r="J1786" s="77" t="s">
        <v>97</v>
      </c>
      <c r="K1786" s="79" t="s">
        <v>97</v>
      </c>
      <c r="L1786" s="79"/>
      <c r="M1786" s="80"/>
      <c r="N1786" s="79" t="s">
        <v>97</v>
      </c>
      <c r="O1786" s="81"/>
      <c r="P1786" s="86"/>
      <c r="Q1786" s="82"/>
      <c r="R1786" s="81" t="s">
        <v>97</v>
      </c>
      <c r="S1786" s="63"/>
      <c r="T1786" s="87"/>
      <c r="U1786" s="84" t="s">
        <v>97</v>
      </c>
      <c r="V1786" s="84" t="s">
        <v>97</v>
      </c>
      <c r="W1786" s="85" t="b">
        <v>0</v>
      </c>
      <c r="X1786" s="63"/>
      <c r="Y1786" s="63"/>
      <c r="Z1786" s="63"/>
    </row>
    <row r="1787">
      <c r="A1787" s="75"/>
      <c r="B1787" s="94"/>
      <c r="C1787" s="75"/>
      <c r="D1787" s="76"/>
      <c r="E1787" s="75" t="s">
        <v>97</v>
      </c>
      <c r="F1787" s="75" t="s">
        <v>97</v>
      </c>
      <c r="G1787" s="77"/>
      <c r="H1787" s="77"/>
      <c r="I1787" s="80"/>
      <c r="J1787" s="77" t="s">
        <v>97</v>
      </c>
      <c r="K1787" s="79" t="s">
        <v>97</v>
      </c>
      <c r="L1787" s="79"/>
      <c r="M1787" s="80"/>
      <c r="N1787" s="79" t="s">
        <v>97</v>
      </c>
      <c r="O1787" s="81"/>
      <c r="P1787" s="86"/>
      <c r="Q1787" s="82"/>
      <c r="R1787" s="81" t="s">
        <v>97</v>
      </c>
      <c r="S1787" s="63"/>
      <c r="T1787" s="87"/>
      <c r="U1787" s="84" t="s">
        <v>97</v>
      </c>
      <c r="V1787" s="84" t="s">
        <v>97</v>
      </c>
      <c r="W1787" s="85" t="b">
        <v>0</v>
      </c>
      <c r="X1787" s="63"/>
      <c r="Y1787" s="63"/>
      <c r="Z1787" s="63"/>
    </row>
    <row r="1788">
      <c r="A1788" s="75"/>
      <c r="B1788" s="94"/>
      <c r="C1788" s="75"/>
      <c r="D1788" s="76"/>
      <c r="E1788" s="75" t="s">
        <v>97</v>
      </c>
      <c r="F1788" s="75" t="s">
        <v>97</v>
      </c>
      <c r="G1788" s="77"/>
      <c r="H1788" s="77"/>
      <c r="I1788" s="80"/>
      <c r="J1788" s="77" t="s">
        <v>97</v>
      </c>
      <c r="K1788" s="79" t="s">
        <v>97</v>
      </c>
      <c r="L1788" s="79"/>
      <c r="M1788" s="80"/>
      <c r="N1788" s="79" t="s">
        <v>97</v>
      </c>
      <c r="O1788" s="81"/>
      <c r="P1788" s="86"/>
      <c r="Q1788" s="82"/>
      <c r="R1788" s="81" t="s">
        <v>97</v>
      </c>
      <c r="S1788" s="63"/>
      <c r="T1788" s="87"/>
      <c r="U1788" s="84" t="s">
        <v>97</v>
      </c>
      <c r="V1788" s="84" t="s">
        <v>97</v>
      </c>
      <c r="W1788" s="85" t="b">
        <v>0</v>
      </c>
      <c r="X1788" s="63"/>
      <c r="Y1788" s="63"/>
      <c r="Z1788" s="63"/>
    </row>
    <row r="1789">
      <c r="A1789" s="75"/>
      <c r="B1789" s="94"/>
      <c r="C1789" s="75"/>
      <c r="D1789" s="76"/>
      <c r="E1789" s="75" t="s">
        <v>97</v>
      </c>
      <c r="F1789" s="75" t="s">
        <v>97</v>
      </c>
      <c r="G1789" s="77"/>
      <c r="H1789" s="77"/>
      <c r="I1789" s="80"/>
      <c r="J1789" s="77" t="s">
        <v>97</v>
      </c>
      <c r="K1789" s="79" t="s">
        <v>97</v>
      </c>
      <c r="L1789" s="79"/>
      <c r="M1789" s="80"/>
      <c r="N1789" s="79" t="s">
        <v>97</v>
      </c>
      <c r="O1789" s="81"/>
      <c r="P1789" s="86"/>
      <c r="Q1789" s="82"/>
      <c r="R1789" s="81" t="s">
        <v>97</v>
      </c>
      <c r="S1789" s="63"/>
      <c r="T1789" s="87"/>
      <c r="U1789" s="84" t="s">
        <v>97</v>
      </c>
      <c r="V1789" s="84" t="s">
        <v>97</v>
      </c>
      <c r="W1789" s="85" t="b">
        <v>0</v>
      </c>
      <c r="X1789" s="63"/>
      <c r="Y1789" s="63"/>
      <c r="Z1789" s="63"/>
    </row>
    <row r="1790">
      <c r="A1790" s="75"/>
      <c r="B1790" s="94"/>
      <c r="C1790" s="75"/>
      <c r="D1790" s="76"/>
      <c r="E1790" s="75" t="s">
        <v>97</v>
      </c>
      <c r="F1790" s="75" t="s">
        <v>97</v>
      </c>
      <c r="G1790" s="77"/>
      <c r="H1790" s="77"/>
      <c r="I1790" s="80"/>
      <c r="J1790" s="77" t="s">
        <v>97</v>
      </c>
      <c r="K1790" s="79" t="s">
        <v>97</v>
      </c>
      <c r="L1790" s="79"/>
      <c r="M1790" s="80"/>
      <c r="N1790" s="79" t="s">
        <v>97</v>
      </c>
      <c r="O1790" s="81"/>
      <c r="P1790" s="86"/>
      <c r="Q1790" s="82"/>
      <c r="R1790" s="81" t="s">
        <v>97</v>
      </c>
      <c r="S1790" s="63"/>
      <c r="T1790" s="87"/>
      <c r="U1790" s="84" t="s">
        <v>97</v>
      </c>
      <c r="V1790" s="84" t="s">
        <v>97</v>
      </c>
      <c r="W1790" s="85" t="b">
        <v>0</v>
      </c>
      <c r="X1790" s="63"/>
      <c r="Y1790" s="63"/>
      <c r="Z1790" s="63"/>
    </row>
    <row r="1791">
      <c r="A1791" s="75"/>
      <c r="B1791" s="94"/>
      <c r="C1791" s="75"/>
      <c r="D1791" s="76"/>
      <c r="E1791" s="75" t="s">
        <v>97</v>
      </c>
      <c r="F1791" s="75" t="s">
        <v>97</v>
      </c>
      <c r="G1791" s="77"/>
      <c r="H1791" s="77"/>
      <c r="I1791" s="80"/>
      <c r="J1791" s="77" t="s">
        <v>97</v>
      </c>
      <c r="K1791" s="79" t="s">
        <v>97</v>
      </c>
      <c r="L1791" s="79"/>
      <c r="M1791" s="80"/>
      <c r="N1791" s="79" t="s">
        <v>97</v>
      </c>
      <c r="O1791" s="81"/>
      <c r="P1791" s="86"/>
      <c r="Q1791" s="82"/>
      <c r="R1791" s="81" t="s">
        <v>97</v>
      </c>
      <c r="S1791" s="63"/>
      <c r="T1791" s="87"/>
      <c r="U1791" s="84" t="s">
        <v>97</v>
      </c>
      <c r="V1791" s="84" t="s">
        <v>97</v>
      </c>
      <c r="W1791" s="85" t="b">
        <v>0</v>
      </c>
      <c r="X1791" s="63"/>
      <c r="Y1791" s="63"/>
      <c r="Z1791" s="63"/>
    </row>
    <row r="1792">
      <c r="A1792" s="75"/>
      <c r="B1792" s="94"/>
      <c r="C1792" s="75"/>
      <c r="D1792" s="76"/>
      <c r="E1792" s="75" t="s">
        <v>97</v>
      </c>
      <c r="F1792" s="75" t="s">
        <v>97</v>
      </c>
      <c r="G1792" s="77"/>
      <c r="H1792" s="77"/>
      <c r="I1792" s="80"/>
      <c r="J1792" s="77" t="s">
        <v>97</v>
      </c>
      <c r="K1792" s="79" t="s">
        <v>97</v>
      </c>
      <c r="L1792" s="79"/>
      <c r="M1792" s="80"/>
      <c r="N1792" s="79" t="s">
        <v>97</v>
      </c>
      <c r="O1792" s="81"/>
      <c r="P1792" s="86"/>
      <c r="Q1792" s="82"/>
      <c r="R1792" s="81" t="s">
        <v>97</v>
      </c>
      <c r="S1792" s="63"/>
      <c r="T1792" s="87"/>
      <c r="U1792" s="84" t="s">
        <v>97</v>
      </c>
      <c r="V1792" s="84" t="s">
        <v>97</v>
      </c>
      <c r="W1792" s="85" t="b">
        <v>0</v>
      </c>
      <c r="X1792" s="63"/>
      <c r="Y1792" s="63"/>
      <c r="Z1792" s="63"/>
    </row>
    <row r="1793">
      <c r="A1793" s="75"/>
      <c r="B1793" s="94"/>
      <c r="C1793" s="75"/>
      <c r="D1793" s="76"/>
      <c r="E1793" s="75" t="s">
        <v>97</v>
      </c>
      <c r="F1793" s="75" t="s">
        <v>97</v>
      </c>
      <c r="G1793" s="77"/>
      <c r="H1793" s="77"/>
      <c r="I1793" s="80"/>
      <c r="J1793" s="77" t="s">
        <v>97</v>
      </c>
      <c r="K1793" s="79" t="s">
        <v>97</v>
      </c>
      <c r="L1793" s="79"/>
      <c r="M1793" s="80"/>
      <c r="N1793" s="79" t="s">
        <v>97</v>
      </c>
      <c r="O1793" s="81"/>
      <c r="P1793" s="86"/>
      <c r="Q1793" s="82"/>
      <c r="R1793" s="81" t="s">
        <v>97</v>
      </c>
      <c r="S1793" s="63"/>
      <c r="T1793" s="87"/>
      <c r="U1793" s="84" t="s">
        <v>97</v>
      </c>
      <c r="V1793" s="84" t="s">
        <v>97</v>
      </c>
      <c r="W1793" s="85" t="b">
        <v>0</v>
      </c>
      <c r="X1793" s="63"/>
      <c r="Y1793" s="63"/>
      <c r="Z1793" s="63"/>
    </row>
    <row r="1794">
      <c r="A1794" s="75"/>
      <c r="B1794" s="94"/>
      <c r="C1794" s="75"/>
      <c r="D1794" s="76"/>
      <c r="E1794" s="75" t="s">
        <v>97</v>
      </c>
      <c r="F1794" s="75" t="s">
        <v>97</v>
      </c>
      <c r="G1794" s="77"/>
      <c r="H1794" s="77"/>
      <c r="I1794" s="80"/>
      <c r="J1794" s="77" t="s">
        <v>97</v>
      </c>
      <c r="K1794" s="79" t="s">
        <v>97</v>
      </c>
      <c r="L1794" s="79"/>
      <c r="M1794" s="80"/>
      <c r="N1794" s="79" t="s">
        <v>97</v>
      </c>
      <c r="O1794" s="81"/>
      <c r="P1794" s="86"/>
      <c r="Q1794" s="82"/>
      <c r="R1794" s="81" t="s">
        <v>97</v>
      </c>
      <c r="S1794" s="63"/>
      <c r="T1794" s="87"/>
      <c r="U1794" s="84" t="s">
        <v>97</v>
      </c>
      <c r="V1794" s="84" t="s">
        <v>97</v>
      </c>
      <c r="W1794" s="85" t="b">
        <v>0</v>
      </c>
      <c r="X1794" s="63"/>
      <c r="Y1794" s="63"/>
      <c r="Z1794" s="63"/>
    </row>
    <row r="1795">
      <c r="A1795" s="75"/>
      <c r="B1795" s="94"/>
      <c r="C1795" s="75"/>
      <c r="D1795" s="76"/>
      <c r="E1795" s="75" t="s">
        <v>97</v>
      </c>
      <c r="F1795" s="75" t="s">
        <v>97</v>
      </c>
      <c r="G1795" s="77"/>
      <c r="H1795" s="77"/>
      <c r="I1795" s="80"/>
      <c r="J1795" s="77" t="s">
        <v>97</v>
      </c>
      <c r="K1795" s="79" t="s">
        <v>97</v>
      </c>
      <c r="L1795" s="79"/>
      <c r="M1795" s="80"/>
      <c r="N1795" s="79" t="s">
        <v>97</v>
      </c>
      <c r="O1795" s="81"/>
      <c r="P1795" s="86"/>
      <c r="Q1795" s="82"/>
      <c r="R1795" s="81" t="s">
        <v>97</v>
      </c>
      <c r="S1795" s="63"/>
      <c r="T1795" s="87"/>
      <c r="U1795" s="84" t="s">
        <v>97</v>
      </c>
      <c r="V1795" s="84" t="s">
        <v>97</v>
      </c>
      <c r="W1795" s="85" t="b">
        <v>0</v>
      </c>
      <c r="X1795" s="63"/>
      <c r="Y1795" s="63"/>
      <c r="Z1795" s="63"/>
    </row>
    <row r="1796">
      <c r="A1796" s="75"/>
      <c r="B1796" s="94"/>
      <c r="C1796" s="75"/>
      <c r="D1796" s="76"/>
      <c r="E1796" s="75" t="s">
        <v>97</v>
      </c>
      <c r="F1796" s="75" t="s">
        <v>97</v>
      </c>
      <c r="G1796" s="77"/>
      <c r="H1796" s="77"/>
      <c r="I1796" s="80"/>
      <c r="J1796" s="77" t="s">
        <v>97</v>
      </c>
      <c r="K1796" s="79" t="s">
        <v>97</v>
      </c>
      <c r="L1796" s="79"/>
      <c r="M1796" s="80"/>
      <c r="N1796" s="79" t="s">
        <v>97</v>
      </c>
      <c r="O1796" s="81"/>
      <c r="P1796" s="86"/>
      <c r="Q1796" s="82"/>
      <c r="R1796" s="81" t="s">
        <v>97</v>
      </c>
      <c r="S1796" s="63"/>
      <c r="T1796" s="87"/>
      <c r="U1796" s="84" t="s">
        <v>97</v>
      </c>
      <c r="V1796" s="84" t="s">
        <v>97</v>
      </c>
      <c r="W1796" s="85" t="b">
        <v>0</v>
      </c>
      <c r="X1796" s="63"/>
      <c r="Y1796" s="63"/>
      <c r="Z1796" s="63"/>
    </row>
    <row r="1797">
      <c r="A1797" s="75"/>
      <c r="B1797" s="94"/>
      <c r="C1797" s="75"/>
      <c r="D1797" s="76"/>
      <c r="E1797" s="75" t="s">
        <v>97</v>
      </c>
      <c r="F1797" s="75" t="s">
        <v>97</v>
      </c>
      <c r="G1797" s="77"/>
      <c r="H1797" s="77"/>
      <c r="I1797" s="80"/>
      <c r="J1797" s="77" t="s">
        <v>97</v>
      </c>
      <c r="K1797" s="79" t="s">
        <v>97</v>
      </c>
      <c r="L1797" s="79"/>
      <c r="M1797" s="80"/>
      <c r="N1797" s="79" t="s">
        <v>97</v>
      </c>
      <c r="O1797" s="81"/>
      <c r="P1797" s="86"/>
      <c r="Q1797" s="82"/>
      <c r="R1797" s="81" t="s">
        <v>97</v>
      </c>
      <c r="S1797" s="63"/>
      <c r="T1797" s="87"/>
      <c r="U1797" s="84" t="s">
        <v>97</v>
      </c>
      <c r="V1797" s="84" t="s">
        <v>97</v>
      </c>
      <c r="W1797" s="85" t="b">
        <v>0</v>
      </c>
      <c r="X1797" s="63"/>
      <c r="Y1797" s="63"/>
      <c r="Z1797" s="63"/>
    </row>
    <row r="1798">
      <c r="A1798" s="75"/>
      <c r="B1798" s="94"/>
      <c r="C1798" s="75"/>
      <c r="D1798" s="76"/>
      <c r="E1798" s="75" t="s">
        <v>97</v>
      </c>
      <c r="F1798" s="75" t="s">
        <v>97</v>
      </c>
      <c r="G1798" s="77"/>
      <c r="H1798" s="77"/>
      <c r="I1798" s="80"/>
      <c r="J1798" s="77" t="s">
        <v>97</v>
      </c>
      <c r="K1798" s="79" t="s">
        <v>97</v>
      </c>
      <c r="L1798" s="79"/>
      <c r="M1798" s="80"/>
      <c r="N1798" s="79" t="s">
        <v>97</v>
      </c>
      <c r="O1798" s="81"/>
      <c r="P1798" s="86"/>
      <c r="Q1798" s="82"/>
      <c r="R1798" s="81" t="s">
        <v>97</v>
      </c>
      <c r="S1798" s="63"/>
      <c r="T1798" s="87"/>
      <c r="U1798" s="84" t="s">
        <v>97</v>
      </c>
      <c r="V1798" s="84" t="s">
        <v>97</v>
      </c>
      <c r="W1798" s="85" t="b">
        <v>0</v>
      </c>
      <c r="X1798" s="63"/>
      <c r="Y1798" s="63"/>
      <c r="Z1798" s="63"/>
    </row>
    <row r="1799">
      <c r="A1799" s="75"/>
      <c r="B1799" s="94"/>
      <c r="C1799" s="75"/>
      <c r="D1799" s="76"/>
      <c r="E1799" s="75" t="s">
        <v>97</v>
      </c>
      <c r="F1799" s="75" t="s">
        <v>97</v>
      </c>
      <c r="G1799" s="77"/>
      <c r="H1799" s="77"/>
      <c r="I1799" s="80"/>
      <c r="J1799" s="77" t="s">
        <v>97</v>
      </c>
      <c r="K1799" s="79" t="s">
        <v>97</v>
      </c>
      <c r="L1799" s="79"/>
      <c r="M1799" s="80"/>
      <c r="N1799" s="79" t="s">
        <v>97</v>
      </c>
      <c r="O1799" s="81"/>
      <c r="P1799" s="86"/>
      <c r="Q1799" s="82"/>
      <c r="R1799" s="81" t="s">
        <v>97</v>
      </c>
      <c r="S1799" s="63"/>
      <c r="T1799" s="87"/>
      <c r="U1799" s="84" t="s">
        <v>97</v>
      </c>
      <c r="V1799" s="84" t="s">
        <v>97</v>
      </c>
      <c r="W1799" s="85" t="b">
        <v>0</v>
      </c>
      <c r="X1799" s="63"/>
      <c r="Y1799" s="63"/>
      <c r="Z1799" s="63"/>
    </row>
    <row r="1800">
      <c r="A1800" s="75"/>
      <c r="B1800" s="94"/>
      <c r="C1800" s="75"/>
      <c r="D1800" s="76"/>
      <c r="E1800" s="75" t="s">
        <v>97</v>
      </c>
      <c r="F1800" s="75" t="s">
        <v>97</v>
      </c>
      <c r="G1800" s="77"/>
      <c r="H1800" s="77"/>
      <c r="I1800" s="80"/>
      <c r="J1800" s="77" t="s">
        <v>97</v>
      </c>
      <c r="K1800" s="79" t="s">
        <v>97</v>
      </c>
      <c r="L1800" s="79"/>
      <c r="M1800" s="80"/>
      <c r="N1800" s="79" t="s">
        <v>97</v>
      </c>
      <c r="O1800" s="81"/>
      <c r="P1800" s="86"/>
      <c r="Q1800" s="82"/>
      <c r="R1800" s="81" t="s">
        <v>97</v>
      </c>
      <c r="S1800" s="63"/>
      <c r="T1800" s="87"/>
      <c r="U1800" s="84" t="s">
        <v>97</v>
      </c>
      <c r="V1800" s="84" t="s">
        <v>97</v>
      </c>
      <c r="W1800" s="85" t="b">
        <v>0</v>
      </c>
      <c r="X1800" s="63"/>
      <c r="Y1800" s="63"/>
      <c r="Z1800" s="63"/>
    </row>
    <row r="1801">
      <c r="A1801" s="75"/>
      <c r="B1801" s="94"/>
      <c r="C1801" s="75"/>
      <c r="D1801" s="76"/>
      <c r="E1801" s="75" t="s">
        <v>97</v>
      </c>
      <c r="F1801" s="75" t="s">
        <v>97</v>
      </c>
      <c r="G1801" s="77"/>
      <c r="H1801" s="77"/>
      <c r="I1801" s="80"/>
      <c r="J1801" s="77" t="s">
        <v>97</v>
      </c>
      <c r="K1801" s="79" t="s">
        <v>97</v>
      </c>
      <c r="L1801" s="79"/>
      <c r="M1801" s="80"/>
      <c r="N1801" s="79" t="s">
        <v>97</v>
      </c>
      <c r="O1801" s="81"/>
      <c r="P1801" s="86"/>
      <c r="Q1801" s="82"/>
      <c r="R1801" s="81" t="s">
        <v>97</v>
      </c>
      <c r="S1801" s="63"/>
      <c r="T1801" s="87"/>
      <c r="U1801" s="84" t="s">
        <v>97</v>
      </c>
      <c r="V1801" s="84" t="s">
        <v>97</v>
      </c>
      <c r="W1801" s="85" t="b">
        <v>0</v>
      </c>
      <c r="X1801" s="63"/>
      <c r="Y1801" s="63"/>
      <c r="Z1801" s="63"/>
    </row>
    <row r="1802">
      <c r="A1802" s="75"/>
      <c r="B1802" s="94"/>
      <c r="C1802" s="75"/>
      <c r="D1802" s="76"/>
      <c r="E1802" s="75" t="s">
        <v>97</v>
      </c>
      <c r="F1802" s="75" t="s">
        <v>97</v>
      </c>
      <c r="G1802" s="77"/>
      <c r="H1802" s="77"/>
      <c r="I1802" s="80"/>
      <c r="J1802" s="77" t="s">
        <v>97</v>
      </c>
      <c r="K1802" s="79" t="s">
        <v>97</v>
      </c>
      <c r="L1802" s="79"/>
      <c r="M1802" s="80"/>
      <c r="N1802" s="79" t="s">
        <v>97</v>
      </c>
      <c r="O1802" s="81"/>
      <c r="P1802" s="86"/>
      <c r="Q1802" s="82"/>
      <c r="R1802" s="81" t="s">
        <v>97</v>
      </c>
      <c r="S1802" s="63"/>
      <c r="T1802" s="87"/>
      <c r="U1802" s="84" t="s">
        <v>97</v>
      </c>
      <c r="V1802" s="84" t="s">
        <v>97</v>
      </c>
      <c r="W1802" s="85" t="b">
        <v>0</v>
      </c>
      <c r="X1802" s="63"/>
      <c r="Y1802" s="63"/>
      <c r="Z1802" s="63"/>
    </row>
    <row r="1803">
      <c r="A1803" s="75"/>
      <c r="B1803" s="94"/>
      <c r="C1803" s="75"/>
      <c r="D1803" s="76"/>
      <c r="E1803" s="75" t="s">
        <v>97</v>
      </c>
      <c r="F1803" s="75" t="s">
        <v>97</v>
      </c>
      <c r="G1803" s="77"/>
      <c r="H1803" s="77"/>
      <c r="I1803" s="80"/>
      <c r="J1803" s="77" t="s">
        <v>97</v>
      </c>
      <c r="K1803" s="79" t="s">
        <v>97</v>
      </c>
      <c r="L1803" s="79"/>
      <c r="M1803" s="80"/>
      <c r="N1803" s="79" t="s">
        <v>97</v>
      </c>
      <c r="O1803" s="81"/>
      <c r="P1803" s="86"/>
      <c r="Q1803" s="82"/>
      <c r="R1803" s="81" t="s">
        <v>97</v>
      </c>
      <c r="S1803" s="63"/>
      <c r="T1803" s="87"/>
      <c r="U1803" s="84" t="s">
        <v>97</v>
      </c>
      <c r="V1803" s="84" t="s">
        <v>97</v>
      </c>
      <c r="W1803" s="85" t="b">
        <v>0</v>
      </c>
      <c r="X1803" s="63"/>
      <c r="Y1803" s="63"/>
      <c r="Z1803" s="63"/>
    </row>
    <row r="1804">
      <c r="A1804" s="75"/>
      <c r="B1804" s="94"/>
      <c r="C1804" s="75"/>
      <c r="D1804" s="76"/>
      <c r="E1804" s="75" t="s">
        <v>97</v>
      </c>
      <c r="F1804" s="75" t="s">
        <v>97</v>
      </c>
      <c r="G1804" s="77"/>
      <c r="H1804" s="77"/>
      <c r="I1804" s="80"/>
      <c r="J1804" s="77" t="s">
        <v>97</v>
      </c>
      <c r="K1804" s="79" t="s">
        <v>97</v>
      </c>
      <c r="L1804" s="79"/>
      <c r="M1804" s="80"/>
      <c r="N1804" s="79" t="s">
        <v>97</v>
      </c>
      <c r="O1804" s="81"/>
      <c r="P1804" s="86"/>
      <c r="Q1804" s="82"/>
      <c r="R1804" s="81" t="s">
        <v>97</v>
      </c>
      <c r="S1804" s="63"/>
      <c r="T1804" s="87"/>
      <c r="U1804" s="84" t="s">
        <v>97</v>
      </c>
      <c r="V1804" s="84" t="s">
        <v>97</v>
      </c>
      <c r="W1804" s="85" t="b">
        <v>0</v>
      </c>
      <c r="X1804" s="63"/>
      <c r="Y1804" s="63"/>
      <c r="Z1804" s="63"/>
    </row>
    <row r="1805">
      <c r="A1805" s="75"/>
      <c r="B1805" s="94"/>
      <c r="C1805" s="75"/>
      <c r="D1805" s="76"/>
      <c r="E1805" s="75" t="s">
        <v>97</v>
      </c>
      <c r="F1805" s="75" t="s">
        <v>97</v>
      </c>
      <c r="G1805" s="77"/>
      <c r="H1805" s="77"/>
      <c r="I1805" s="80"/>
      <c r="J1805" s="77" t="s">
        <v>97</v>
      </c>
      <c r="K1805" s="79" t="s">
        <v>97</v>
      </c>
      <c r="L1805" s="79"/>
      <c r="M1805" s="80"/>
      <c r="N1805" s="79" t="s">
        <v>97</v>
      </c>
      <c r="O1805" s="81"/>
      <c r="P1805" s="86"/>
      <c r="Q1805" s="82"/>
      <c r="R1805" s="81" t="s">
        <v>97</v>
      </c>
      <c r="S1805" s="63"/>
      <c r="T1805" s="87"/>
      <c r="U1805" s="84" t="s">
        <v>97</v>
      </c>
      <c r="V1805" s="84" t="s">
        <v>97</v>
      </c>
      <c r="W1805" s="85" t="b">
        <v>0</v>
      </c>
      <c r="X1805" s="63"/>
      <c r="Y1805" s="63"/>
      <c r="Z1805" s="63"/>
    </row>
    <row r="1806">
      <c r="A1806" s="75"/>
      <c r="B1806" s="94"/>
      <c r="C1806" s="75"/>
      <c r="D1806" s="76"/>
      <c r="E1806" s="75" t="s">
        <v>97</v>
      </c>
      <c r="F1806" s="75" t="s">
        <v>97</v>
      </c>
      <c r="G1806" s="77"/>
      <c r="H1806" s="77"/>
      <c r="I1806" s="80"/>
      <c r="J1806" s="77" t="s">
        <v>97</v>
      </c>
      <c r="K1806" s="79" t="s">
        <v>97</v>
      </c>
      <c r="L1806" s="79"/>
      <c r="M1806" s="80"/>
      <c r="N1806" s="79" t="s">
        <v>97</v>
      </c>
      <c r="O1806" s="81"/>
      <c r="P1806" s="86"/>
      <c r="Q1806" s="82"/>
      <c r="R1806" s="81" t="s">
        <v>97</v>
      </c>
      <c r="S1806" s="63"/>
      <c r="T1806" s="87"/>
      <c r="U1806" s="84" t="s">
        <v>97</v>
      </c>
      <c r="V1806" s="84" t="s">
        <v>97</v>
      </c>
      <c r="W1806" s="85" t="b">
        <v>0</v>
      </c>
      <c r="X1806" s="63"/>
      <c r="Y1806" s="63"/>
      <c r="Z1806" s="63"/>
    </row>
    <row r="1807">
      <c r="A1807" s="75"/>
      <c r="B1807" s="94"/>
      <c r="C1807" s="75"/>
      <c r="D1807" s="76"/>
      <c r="E1807" s="75" t="s">
        <v>97</v>
      </c>
      <c r="F1807" s="75" t="s">
        <v>97</v>
      </c>
      <c r="G1807" s="77"/>
      <c r="H1807" s="77"/>
      <c r="I1807" s="80"/>
      <c r="J1807" s="77" t="s">
        <v>97</v>
      </c>
      <c r="K1807" s="79" t="s">
        <v>97</v>
      </c>
      <c r="L1807" s="79"/>
      <c r="M1807" s="80"/>
      <c r="N1807" s="79" t="s">
        <v>97</v>
      </c>
      <c r="O1807" s="81"/>
      <c r="P1807" s="86"/>
      <c r="Q1807" s="82"/>
      <c r="R1807" s="81" t="s">
        <v>97</v>
      </c>
      <c r="S1807" s="63"/>
      <c r="T1807" s="87"/>
      <c r="U1807" s="84" t="s">
        <v>97</v>
      </c>
      <c r="V1807" s="84" t="s">
        <v>97</v>
      </c>
      <c r="W1807" s="85" t="b">
        <v>0</v>
      </c>
      <c r="X1807" s="63"/>
      <c r="Y1807" s="63"/>
      <c r="Z1807" s="63"/>
    </row>
    <row r="1808">
      <c r="A1808" s="75"/>
      <c r="B1808" s="94"/>
      <c r="C1808" s="75"/>
      <c r="D1808" s="76"/>
      <c r="E1808" s="75" t="s">
        <v>97</v>
      </c>
      <c r="F1808" s="75" t="s">
        <v>97</v>
      </c>
      <c r="G1808" s="77"/>
      <c r="H1808" s="77"/>
      <c r="I1808" s="80"/>
      <c r="J1808" s="77" t="s">
        <v>97</v>
      </c>
      <c r="K1808" s="79" t="s">
        <v>97</v>
      </c>
      <c r="L1808" s="79"/>
      <c r="M1808" s="80"/>
      <c r="N1808" s="79" t="s">
        <v>97</v>
      </c>
      <c r="O1808" s="81"/>
      <c r="P1808" s="86"/>
      <c r="Q1808" s="82"/>
      <c r="R1808" s="81" t="s">
        <v>97</v>
      </c>
      <c r="S1808" s="63"/>
      <c r="T1808" s="87"/>
      <c r="U1808" s="84" t="s">
        <v>97</v>
      </c>
      <c r="V1808" s="84" t="s">
        <v>97</v>
      </c>
      <c r="W1808" s="85" t="b">
        <v>0</v>
      </c>
      <c r="X1808" s="63"/>
      <c r="Y1808" s="63"/>
      <c r="Z1808" s="63"/>
    </row>
    <row r="1809">
      <c r="A1809" s="75"/>
      <c r="B1809" s="94"/>
      <c r="C1809" s="75"/>
      <c r="D1809" s="76"/>
      <c r="E1809" s="75" t="s">
        <v>97</v>
      </c>
      <c r="F1809" s="75" t="s">
        <v>97</v>
      </c>
      <c r="G1809" s="77"/>
      <c r="H1809" s="77"/>
      <c r="I1809" s="80"/>
      <c r="J1809" s="77" t="s">
        <v>97</v>
      </c>
      <c r="K1809" s="79" t="s">
        <v>97</v>
      </c>
      <c r="L1809" s="79"/>
      <c r="M1809" s="80"/>
      <c r="N1809" s="79" t="s">
        <v>97</v>
      </c>
      <c r="O1809" s="81"/>
      <c r="P1809" s="86"/>
      <c r="Q1809" s="82"/>
      <c r="R1809" s="81" t="s">
        <v>97</v>
      </c>
      <c r="S1809" s="63"/>
      <c r="T1809" s="87"/>
      <c r="U1809" s="84" t="s">
        <v>97</v>
      </c>
      <c r="V1809" s="84" t="s">
        <v>97</v>
      </c>
      <c r="W1809" s="85" t="b">
        <v>0</v>
      </c>
      <c r="X1809" s="63"/>
      <c r="Y1809" s="63"/>
      <c r="Z1809" s="63"/>
    </row>
    <row r="1810">
      <c r="A1810" s="75"/>
      <c r="B1810" s="94"/>
      <c r="C1810" s="75"/>
      <c r="D1810" s="76"/>
      <c r="E1810" s="75" t="s">
        <v>97</v>
      </c>
      <c r="F1810" s="75" t="s">
        <v>97</v>
      </c>
      <c r="G1810" s="77"/>
      <c r="H1810" s="77"/>
      <c r="I1810" s="80"/>
      <c r="J1810" s="77" t="s">
        <v>97</v>
      </c>
      <c r="K1810" s="79" t="s">
        <v>97</v>
      </c>
      <c r="L1810" s="79"/>
      <c r="M1810" s="80"/>
      <c r="N1810" s="79" t="s">
        <v>97</v>
      </c>
      <c r="O1810" s="81"/>
      <c r="P1810" s="86"/>
      <c r="Q1810" s="82"/>
      <c r="R1810" s="81" t="s">
        <v>97</v>
      </c>
      <c r="S1810" s="63"/>
      <c r="T1810" s="87"/>
      <c r="U1810" s="84" t="s">
        <v>97</v>
      </c>
      <c r="V1810" s="84" t="s">
        <v>97</v>
      </c>
      <c r="W1810" s="85" t="b">
        <v>0</v>
      </c>
      <c r="X1810" s="63"/>
      <c r="Y1810" s="63"/>
      <c r="Z1810" s="63"/>
    </row>
    <row r="1811">
      <c r="A1811" s="75"/>
      <c r="B1811" s="94"/>
      <c r="C1811" s="75"/>
      <c r="D1811" s="76"/>
      <c r="E1811" s="75" t="s">
        <v>97</v>
      </c>
      <c r="F1811" s="75" t="s">
        <v>97</v>
      </c>
      <c r="G1811" s="77"/>
      <c r="H1811" s="77"/>
      <c r="I1811" s="80"/>
      <c r="J1811" s="77" t="s">
        <v>97</v>
      </c>
      <c r="K1811" s="79" t="s">
        <v>97</v>
      </c>
      <c r="L1811" s="79"/>
      <c r="M1811" s="80"/>
      <c r="N1811" s="79" t="s">
        <v>97</v>
      </c>
      <c r="O1811" s="81"/>
      <c r="P1811" s="86"/>
      <c r="Q1811" s="82"/>
      <c r="R1811" s="81" t="s">
        <v>97</v>
      </c>
      <c r="S1811" s="63"/>
      <c r="T1811" s="87"/>
      <c r="U1811" s="84" t="s">
        <v>97</v>
      </c>
      <c r="V1811" s="84" t="s">
        <v>97</v>
      </c>
      <c r="W1811" s="85" t="b">
        <v>0</v>
      </c>
      <c r="X1811" s="63"/>
      <c r="Y1811" s="63"/>
      <c r="Z1811" s="63"/>
    </row>
    <row r="1812">
      <c r="A1812" s="75"/>
      <c r="B1812" s="94"/>
      <c r="C1812" s="75"/>
      <c r="D1812" s="76"/>
      <c r="E1812" s="75" t="s">
        <v>97</v>
      </c>
      <c r="F1812" s="75" t="s">
        <v>97</v>
      </c>
      <c r="G1812" s="77"/>
      <c r="H1812" s="77"/>
      <c r="I1812" s="80"/>
      <c r="J1812" s="77" t="s">
        <v>97</v>
      </c>
      <c r="K1812" s="79" t="s">
        <v>97</v>
      </c>
      <c r="L1812" s="79"/>
      <c r="M1812" s="80"/>
      <c r="N1812" s="79" t="s">
        <v>97</v>
      </c>
      <c r="O1812" s="81"/>
      <c r="P1812" s="86"/>
      <c r="Q1812" s="82"/>
      <c r="R1812" s="81" t="s">
        <v>97</v>
      </c>
      <c r="S1812" s="63"/>
      <c r="T1812" s="87"/>
      <c r="U1812" s="84" t="s">
        <v>97</v>
      </c>
      <c r="V1812" s="84" t="s">
        <v>97</v>
      </c>
      <c r="W1812" s="85" t="b">
        <v>0</v>
      </c>
      <c r="X1812" s="63"/>
      <c r="Y1812" s="63"/>
      <c r="Z1812" s="63"/>
    </row>
    <row r="1813">
      <c r="A1813" s="75"/>
      <c r="B1813" s="94"/>
      <c r="C1813" s="75"/>
      <c r="D1813" s="76"/>
      <c r="E1813" s="75" t="s">
        <v>97</v>
      </c>
      <c r="F1813" s="75" t="s">
        <v>97</v>
      </c>
      <c r="G1813" s="77"/>
      <c r="H1813" s="77"/>
      <c r="I1813" s="80"/>
      <c r="J1813" s="77" t="s">
        <v>97</v>
      </c>
      <c r="K1813" s="79" t="s">
        <v>97</v>
      </c>
      <c r="L1813" s="79"/>
      <c r="M1813" s="80"/>
      <c r="N1813" s="79" t="s">
        <v>97</v>
      </c>
      <c r="O1813" s="81"/>
      <c r="P1813" s="86"/>
      <c r="Q1813" s="82"/>
      <c r="R1813" s="81" t="s">
        <v>97</v>
      </c>
      <c r="S1813" s="63"/>
      <c r="T1813" s="87"/>
      <c r="U1813" s="84" t="s">
        <v>97</v>
      </c>
      <c r="V1813" s="84" t="s">
        <v>97</v>
      </c>
      <c r="W1813" s="85" t="b">
        <v>0</v>
      </c>
      <c r="X1813" s="63"/>
      <c r="Y1813" s="63"/>
      <c r="Z1813" s="63"/>
    </row>
    <row r="1814">
      <c r="A1814" s="75"/>
      <c r="B1814" s="94"/>
      <c r="C1814" s="75"/>
      <c r="D1814" s="76"/>
      <c r="E1814" s="75" t="s">
        <v>97</v>
      </c>
      <c r="F1814" s="75" t="s">
        <v>97</v>
      </c>
      <c r="G1814" s="77"/>
      <c r="H1814" s="77"/>
      <c r="I1814" s="80"/>
      <c r="J1814" s="77" t="s">
        <v>97</v>
      </c>
      <c r="K1814" s="79" t="s">
        <v>97</v>
      </c>
      <c r="L1814" s="79"/>
      <c r="M1814" s="80"/>
      <c r="N1814" s="79" t="s">
        <v>97</v>
      </c>
      <c r="O1814" s="81"/>
      <c r="P1814" s="86"/>
      <c r="Q1814" s="82"/>
      <c r="R1814" s="81" t="s">
        <v>97</v>
      </c>
      <c r="S1814" s="63"/>
      <c r="T1814" s="87"/>
      <c r="U1814" s="84" t="s">
        <v>97</v>
      </c>
      <c r="V1814" s="84" t="s">
        <v>97</v>
      </c>
      <c r="W1814" s="85" t="b">
        <v>0</v>
      </c>
      <c r="X1814" s="63"/>
      <c r="Y1814" s="63"/>
      <c r="Z1814" s="63"/>
    </row>
    <row r="1815">
      <c r="A1815" s="75"/>
      <c r="B1815" s="94"/>
      <c r="C1815" s="75"/>
      <c r="D1815" s="76"/>
      <c r="E1815" s="75" t="s">
        <v>97</v>
      </c>
      <c r="F1815" s="75" t="s">
        <v>97</v>
      </c>
      <c r="G1815" s="77"/>
      <c r="H1815" s="77"/>
      <c r="I1815" s="80"/>
      <c r="J1815" s="77" t="s">
        <v>97</v>
      </c>
      <c r="K1815" s="79" t="s">
        <v>97</v>
      </c>
      <c r="L1815" s="79"/>
      <c r="M1815" s="80"/>
      <c r="N1815" s="79" t="s">
        <v>97</v>
      </c>
      <c r="O1815" s="81"/>
      <c r="P1815" s="86"/>
      <c r="Q1815" s="82"/>
      <c r="R1815" s="81" t="s">
        <v>97</v>
      </c>
      <c r="S1815" s="63"/>
      <c r="T1815" s="87"/>
      <c r="U1815" s="84" t="s">
        <v>97</v>
      </c>
      <c r="V1815" s="84" t="s">
        <v>97</v>
      </c>
      <c r="W1815" s="85" t="b">
        <v>0</v>
      </c>
      <c r="X1815" s="63"/>
      <c r="Y1815" s="63"/>
      <c r="Z1815" s="63"/>
    </row>
    <row r="1816">
      <c r="A1816" s="75"/>
      <c r="B1816" s="94"/>
      <c r="C1816" s="75"/>
      <c r="D1816" s="76"/>
      <c r="E1816" s="75" t="s">
        <v>97</v>
      </c>
      <c r="F1816" s="75" t="s">
        <v>97</v>
      </c>
      <c r="G1816" s="77"/>
      <c r="H1816" s="77"/>
      <c r="I1816" s="80"/>
      <c r="J1816" s="77" t="s">
        <v>97</v>
      </c>
      <c r="K1816" s="79" t="s">
        <v>97</v>
      </c>
      <c r="L1816" s="79"/>
      <c r="M1816" s="80"/>
      <c r="N1816" s="79" t="s">
        <v>97</v>
      </c>
      <c r="O1816" s="81"/>
      <c r="P1816" s="86"/>
      <c r="Q1816" s="82"/>
      <c r="R1816" s="81" t="s">
        <v>97</v>
      </c>
      <c r="S1816" s="63"/>
      <c r="T1816" s="87"/>
      <c r="U1816" s="84" t="s">
        <v>97</v>
      </c>
      <c r="V1816" s="84" t="s">
        <v>97</v>
      </c>
      <c r="W1816" s="85" t="b">
        <v>0</v>
      </c>
      <c r="X1816" s="63"/>
      <c r="Y1816" s="63"/>
      <c r="Z1816" s="63"/>
    </row>
    <row r="1817">
      <c r="A1817" s="75"/>
      <c r="B1817" s="94"/>
      <c r="C1817" s="75"/>
      <c r="D1817" s="76"/>
      <c r="E1817" s="75" t="s">
        <v>97</v>
      </c>
      <c r="F1817" s="75" t="s">
        <v>97</v>
      </c>
      <c r="G1817" s="77"/>
      <c r="H1817" s="77"/>
      <c r="I1817" s="80"/>
      <c r="J1817" s="77" t="s">
        <v>97</v>
      </c>
      <c r="K1817" s="79" t="s">
        <v>97</v>
      </c>
      <c r="L1817" s="79"/>
      <c r="M1817" s="80"/>
      <c r="N1817" s="79" t="s">
        <v>97</v>
      </c>
      <c r="O1817" s="81"/>
      <c r="P1817" s="86"/>
      <c r="Q1817" s="82"/>
      <c r="R1817" s="81" t="s">
        <v>97</v>
      </c>
      <c r="S1817" s="63"/>
      <c r="T1817" s="87"/>
      <c r="U1817" s="84" t="s">
        <v>97</v>
      </c>
      <c r="V1817" s="84" t="s">
        <v>97</v>
      </c>
      <c r="W1817" s="85" t="b">
        <v>0</v>
      </c>
      <c r="X1817" s="63"/>
      <c r="Y1817" s="63"/>
      <c r="Z1817" s="63"/>
    </row>
    <row r="1818">
      <c r="A1818" s="75"/>
      <c r="B1818" s="94"/>
      <c r="C1818" s="75"/>
      <c r="D1818" s="76"/>
      <c r="E1818" s="75" t="s">
        <v>97</v>
      </c>
      <c r="F1818" s="75" t="s">
        <v>97</v>
      </c>
      <c r="G1818" s="77"/>
      <c r="H1818" s="77"/>
      <c r="I1818" s="80"/>
      <c r="J1818" s="77" t="s">
        <v>97</v>
      </c>
      <c r="K1818" s="79" t="s">
        <v>97</v>
      </c>
      <c r="L1818" s="79"/>
      <c r="M1818" s="80"/>
      <c r="N1818" s="79" t="s">
        <v>97</v>
      </c>
      <c r="O1818" s="81"/>
      <c r="P1818" s="86"/>
      <c r="Q1818" s="82"/>
      <c r="R1818" s="81" t="s">
        <v>97</v>
      </c>
      <c r="S1818" s="63"/>
      <c r="T1818" s="87"/>
      <c r="U1818" s="84" t="s">
        <v>97</v>
      </c>
      <c r="V1818" s="84" t="s">
        <v>97</v>
      </c>
      <c r="W1818" s="85" t="b">
        <v>0</v>
      </c>
      <c r="X1818" s="63"/>
      <c r="Y1818" s="63"/>
      <c r="Z1818" s="63"/>
    </row>
    <row r="1819">
      <c r="A1819" s="75"/>
      <c r="B1819" s="94"/>
      <c r="C1819" s="75"/>
      <c r="D1819" s="76"/>
      <c r="E1819" s="75" t="s">
        <v>97</v>
      </c>
      <c r="F1819" s="75" t="s">
        <v>97</v>
      </c>
      <c r="G1819" s="77"/>
      <c r="H1819" s="77"/>
      <c r="I1819" s="80"/>
      <c r="J1819" s="77" t="s">
        <v>97</v>
      </c>
      <c r="K1819" s="79" t="s">
        <v>97</v>
      </c>
      <c r="L1819" s="79"/>
      <c r="M1819" s="80"/>
      <c r="N1819" s="79" t="s">
        <v>97</v>
      </c>
      <c r="O1819" s="81"/>
      <c r="P1819" s="86"/>
      <c r="Q1819" s="82"/>
      <c r="R1819" s="81" t="s">
        <v>97</v>
      </c>
      <c r="S1819" s="63"/>
      <c r="T1819" s="87"/>
      <c r="U1819" s="84" t="s">
        <v>97</v>
      </c>
      <c r="V1819" s="84" t="s">
        <v>97</v>
      </c>
      <c r="W1819" s="85" t="b">
        <v>0</v>
      </c>
      <c r="X1819" s="63"/>
      <c r="Y1819" s="63"/>
      <c r="Z1819" s="63"/>
    </row>
    <row r="1820">
      <c r="A1820" s="75"/>
      <c r="B1820" s="94"/>
      <c r="C1820" s="75"/>
      <c r="D1820" s="76"/>
      <c r="E1820" s="75" t="s">
        <v>97</v>
      </c>
      <c r="F1820" s="75" t="s">
        <v>97</v>
      </c>
      <c r="G1820" s="77"/>
      <c r="H1820" s="77"/>
      <c r="I1820" s="80"/>
      <c r="J1820" s="77" t="s">
        <v>97</v>
      </c>
      <c r="K1820" s="79" t="s">
        <v>97</v>
      </c>
      <c r="L1820" s="79"/>
      <c r="M1820" s="80"/>
      <c r="N1820" s="79" t="s">
        <v>97</v>
      </c>
      <c r="O1820" s="81"/>
      <c r="P1820" s="86"/>
      <c r="Q1820" s="82"/>
      <c r="R1820" s="81" t="s">
        <v>97</v>
      </c>
      <c r="S1820" s="63"/>
      <c r="T1820" s="87"/>
      <c r="U1820" s="84" t="s">
        <v>97</v>
      </c>
      <c r="V1820" s="84" t="s">
        <v>97</v>
      </c>
      <c r="W1820" s="85" t="b">
        <v>0</v>
      </c>
      <c r="X1820" s="63"/>
      <c r="Y1820" s="63"/>
      <c r="Z1820" s="63"/>
    </row>
    <row r="1821">
      <c r="A1821" s="75"/>
      <c r="B1821" s="94"/>
      <c r="C1821" s="75"/>
      <c r="D1821" s="76"/>
      <c r="E1821" s="75" t="s">
        <v>97</v>
      </c>
      <c r="F1821" s="75" t="s">
        <v>97</v>
      </c>
      <c r="G1821" s="77"/>
      <c r="H1821" s="77"/>
      <c r="I1821" s="80"/>
      <c r="J1821" s="77" t="s">
        <v>97</v>
      </c>
      <c r="K1821" s="79" t="s">
        <v>97</v>
      </c>
      <c r="L1821" s="79"/>
      <c r="M1821" s="80"/>
      <c r="N1821" s="79" t="s">
        <v>97</v>
      </c>
      <c r="O1821" s="81"/>
      <c r="P1821" s="86"/>
      <c r="Q1821" s="82"/>
      <c r="R1821" s="81" t="s">
        <v>97</v>
      </c>
      <c r="S1821" s="63"/>
      <c r="T1821" s="87"/>
      <c r="U1821" s="84" t="s">
        <v>97</v>
      </c>
      <c r="V1821" s="84" t="s">
        <v>97</v>
      </c>
      <c r="W1821" s="85" t="b">
        <v>0</v>
      </c>
      <c r="X1821" s="63"/>
      <c r="Y1821" s="63"/>
      <c r="Z1821" s="63"/>
    </row>
    <row r="1822">
      <c r="A1822" s="75"/>
      <c r="B1822" s="94"/>
      <c r="C1822" s="75"/>
      <c r="D1822" s="76"/>
      <c r="E1822" s="75" t="s">
        <v>97</v>
      </c>
      <c r="F1822" s="75" t="s">
        <v>97</v>
      </c>
      <c r="G1822" s="77"/>
      <c r="H1822" s="77"/>
      <c r="I1822" s="80"/>
      <c r="J1822" s="77" t="s">
        <v>97</v>
      </c>
      <c r="K1822" s="79" t="s">
        <v>97</v>
      </c>
      <c r="L1822" s="79"/>
      <c r="M1822" s="80"/>
      <c r="N1822" s="79" t="s">
        <v>97</v>
      </c>
      <c r="O1822" s="81"/>
      <c r="P1822" s="86"/>
      <c r="Q1822" s="82"/>
      <c r="R1822" s="81" t="s">
        <v>97</v>
      </c>
      <c r="S1822" s="63"/>
      <c r="T1822" s="87"/>
      <c r="U1822" s="84" t="s">
        <v>97</v>
      </c>
      <c r="V1822" s="84" t="s">
        <v>97</v>
      </c>
      <c r="W1822" s="85" t="b">
        <v>0</v>
      </c>
      <c r="X1822" s="63"/>
      <c r="Y1822" s="63"/>
      <c r="Z1822" s="63"/>
    </row>
    <row r="1823">
      <c r="A1823" s="75"/>
      <c r="B1823" s="94"/>
      <c r="C1823" s="75"/>
      <c r="D1823" s="76"/>
      <c r="E1823" s="75" t="s">
        <v>97</v>
      </c>
      <c r="F1823" s="75" t="s">
        <v>97</v>
      </c>
      <c r="G1823" s="77"/>
      <c r="H1823" s="77"/>
      <c r="I1823" s="80"/>
      <c r="J1823" s="77" t="s">
        <v>97</v>
      </c>
      <c r="K1823" s="79" t="s">
        <v>97</v>
      </c>
      <c r="L1823" s="79"/>
      <c r="M1823" s="80"/>
      <c r="N1823" s="79" t="s">
        <v>97</v>
      </c>
      <c r="O1823" s="81"/>
      <c r="P1823" s="86"/>
      <c r="Q1823" s="82"/>
      <c r="R1823" s="81" t="s">
        <v>97</v>
      </c>
      <c r="S1823" s="63"/>
      <c r="T1823" s="87"/>
      <c r="U1823" s="84" t="s">
        <v>97</v>
      </c>
      <c r="V1823" s="84" t="s">
        <v>97</v>
      </c>
      <c r="W1823" s="85" t="b">
        <v>0</v>
      </c>
      <c r="X1823" s="63"/>
      <c r="Y1823" s="63"/>
      <c r="Z1823" s="63"/>
    </row>
    <row r="1824">
      <c r="A1824" s="75"/>
      <c r="B1824" s="94"/>
      <c r="C1824" s="75"/>
      <c r="D1824" s="76"/>
      <c r="E1824" s="75" t="s">
        <v>97</v>
      </c>
      <c r="F1824" s="75" t="s">
        <v>97</v>
      </c>
      <c r="G1824" s="77"/>
      <c r="H1824" s="77"/>
      <c r="I1824" s="80"/>
      <c r="J1824" s="77" t="s">
        <v>97</v>
      </c>
      <c r="K1824" s="79" t="s">
        <v>97</v>
      </c>
      <c r="L1824" s="79"/>
      <c r="M1824" s="80"/>
      <c r="N1824" s="79" t="s">
        <v>97</v>
      </c>
      <c r="O1824" s="81"/>
      <c r="P1824" s="86"/>
      <c r="Q1824" s="82"/>
      <c r="R1824" s="81" t="s">
        <v>97</v>
      </c>
      <c r="S1824" s="63"/>
      <c r="T1824" s="87"/>
      <c r="U1824" s="84" t="s">
        <v>97</v>
      </c>
      <c r="V1824" s="84" t="s">
        <v>97</v>
      </c>
      <c r="W1824" s="85" t="b">
        <v>0</v>
      </c>
      <c r="X1824" s="63"/>
      <c r="Y1824" s="63"/>
      <c r="Z1824" s="63"/>
    </row>
    <row r="1825">
      <c r="A1825" s="75"/>
      <c r="B1825" s="94"/>
      <c r="C1825" s="75"/>
      <c r="D1825" s="76"/>
      <c r="E1825" s="75" t="s">
        <v>97</v>
      </c>
      <c r="F1825" s="75" t="s">
        <v>97</v>
      </c>
      <c r="G1825" s="77"/>
      <c r="H1825" s="77"/>
      <c r="I1825" s="80"/>
      <c r="J1825" s="77" t="s">
        <v>97</v>
      </c>
      <c r="K1825" s="79" t="s">
        <v>97</v>
      </c>
      <c r="L1825" s="79"/>
      <c r="M1825" s="80"/>
      <c r="N1825" s="79" t="s">
        <v>97</v>
      </c>
      <c r="O1825" s="81"/>
      <c r="P1825" s="86"/>
      <c r="Q1825" s="82"/>
      <c r="R1825" s="81" t="s">
        <v>97</v>
      </c>
      <c r="S1825" s="63"/>
      <c r="T1825" s="87"/>
      <c r="U1825" s="84" t="s">
        <v>97</v>
      </c>
      <c r="V1825" s="84" t="s">
        <v>97</v>
      </c>
      <c r="W1825" s="85" t="b">
        <v>0</v>
      </c>
      <c r="X1825" s="63"/>
      <c r="Y1825" s="63"/>
      <c r="Z1825" s="63"/>
    </row>
    <row r="1826">
      <c r="A1826" s="75"/>
      <c r="B1826" s="94"/>
      <c r="C1826" s="75"/>
      <c r="D1826" s="76"/>
      <c r="E1826" s="75" t="s">
        <v>97</v>
      </c>
      <c r="F1826" s="75" t="s">
        <v>97</v>
      </c>
      <c r="G1826" s="77"/>
      <c r="H1826" s="77"/>
      <c r="I1826" s="80"/>
      <c r="J1826" s="77" t="s">
        <v>97</v>
      </c>
      <c r="K1826" s="79" t="s">
        <v>97</v>
      </c>
      <c r="L1826" s="79"/>
      <c r="M1826" s="80"/>
      <c r="N1826" s="79" t="s">
        <v>97</v>
      </c>
      <c r="O1826" s="81"/>
      <c r="P1826" s="86"/>
      <c r="Q1826" s="82"/>
      <c r="R1826" s="81" t="s">
        <v>97</v>
      </c>
      <c r="S1826" s="63"/>
      <c r="T1826" s="87"/>
      <c r="U1826" s="84" t="s">
        <v>97</v>
      </c>
      <c r="V1826" s="84" t="s">
        <v>97</v>
      </c>
      <c r="W1826" s="85" t="b">
        <v>0</v>
      </c>
      <c r="X1826" s="63"/>
      <c r="Y1826" s="63"/>
      <c r="Z1826" s="63"/>
    </row>
    <row r="1827">
      <c r="A1827" s="75"/>
      <c r="B1827" s="94"/>
      <c r="C1827" s="75"/>
      <c r="D1827" s="76"/>
      <c r="E1827" s="75" t="s">
        <v>97</v>
      </c>
      <c r="F1827" s="75" t="s">
        <v>97</v>
      </c>
      <c r="G1827" s="77"/>
      <c r="H1827" s="77"/>
      <c r="I1827" s="80"/>
      <c r="J1827" s="77" t="s">
        <v>97</v>
      </c>
      <c r="K1827" s="79" t="s">
        <v>97</v>
      </c>
      <c r="L1827" s="79"/>
      <c r="M1827" s="80"/>
      <c r="N1827" s="79" t="s">
        <v>97</v>
      </c>
      <c r="O1827" s="81"/>
      <c r="P1827" s="86"/>
      <c r="Q1827" s="82"/>
      <c r="R1827" s="81" t="s">
        <v>97</v>
      </c>
      <c r="S1827" s="63"/>
      <c r="T1827" s="87"/>
      <c r="U1827" s="84" t="s">
        <v>97</v>
      </c>
      <c r="V1827" s="84" t="s">
        <v>97</v>
      </c>
      <c r="W1827" s="85" t="b">
        <v>0</v>
      </c>
      <c r="X1827" s="63"/>
      <c r="Y1827" s="63"/>
      <c r="Z1827" s="63"/>
    </row>
    <row r="1828">
      <c r="A1828" s="75"/>
      <c r="B1828" s="94"/>
      <c r="C1828" s="75"/>
      <c r="D1828" s="76"/>
      <c r="E1828" s="75" t="s">
        <v>97</v>
      </c>
      <c r="F1828" s="75" t="s">
        <v>97</v>
      </c>
      <c r="G1828" s="77"/>
      <c r="H1828" s="77"/>
      <c r="I1828" s="80"/>
      <c r="J1828" s="77" t="s">
        <v>97</v>
      </c>
      <c r="K1828" s="79" t="s">
        <v>97</v>
      </c>
      <c r="L1828" s="79"/>
      <c r="M1828" s="80"/>
      <c r="N1828" s="79" t="s">
        <v>97</v>
      </c>
      <c r="O1828" s="81"/>
      <c r="P1828" s="86"/>
      <c r="Q1828" s="82"/>
      <c r="R1828" s="81" t="s">
        <v>97</v>
      </c>
      <c r="S1828" s="63"/>
      <c r="T1828" s="87"/>
      <c r="U1828" s="84" t="s">
        <v>97</v>
      </c>
      <c r="V1828" s="84" t="s">
        <v>97</v>
      </c>
      <c r="W1828" s="85" t="b">
        <v>0</v>
      </c>
      <c r="X1828" s="63"/>
      <c r="Y1828" s="63"/>
      <c r="Z1828" s="63"/>
    </row>
    <row r="1829">
      <c r="A1829" s="75"/>
      <c r="B1829" s="94"/>
      <c r="C1829" s="75"/>
      <c r="D1829" s="76"/>
      <c r="E1829" s="75" t="s">
        <v>97</v>
      </c>
      <c r="F1829" s="75" t="s">
        <v>97</v>
      </c>
      <c r="G1829" s="77"/>
      <c r="H1829" s="77"/>
      <c r="I1829" s="80"/>
      <c r="J1829" s="77" t="s">
        <v>97</v>
      </c>
      <c r="K1829" s="79" t="s">
        <v>97</v>
      </c>
      <c r="L1829" s="79"/>
      <c r="M1829" s="80"/>
      <c r="N1829" s="79" t="s">
        <v>97</v>
      </c>
      <c r="O1829" s="81"/>
      <c r="P1829" s="86"/>
      <c r="Q1829" s="82"/>
      <c r="R1829" s="81" t="s">
        <v>97</v>
      </c>
      <c r="S1829" s="63"/>
      <c r="T1829" s="87"/>
      <c r="U1829" s="84" t="s">
        <v>97</v>
      </c>
      <c r="V1829" s="84" t="s">
        <v>97</v>
      </c>
      <c r="W1829" s="85" t="b">
        <v>0</v>
      </c>
      <c r="X1829" s="63"/>
      <c r="Y1829" s="63"/>
      <c r="Z1829" s="63"/>
    </row>
    <row r="1830">
      <c r="A1830" s="75"/>
      <c r="B1830" s="94"/>
      <c r="C1830" s="75"/>
      <c r="D1830" s="76"/>
      <c r="E1830" s="75" t="s">
        <v>97</v>
      </c>
      <c r="F1830" s="75" t="s">
        <v>97</v>
      </c>
      <c r="G1830" s="77"/>
      <c r="H1830" s="77"/>
      <c r="I1830" s="80"/>
      <c r="J1830" s="77" t="s">
        <v>97</v>
      </c>
      <c r="K1830" s="79" t="s">
        <v>97</v>
      </c>
      <c r="L1830" s="79"/>
      <c r="M1830" s="80"/>
      <c r="N1830" s="79" t="s">
        <v>97</v>
      </c>
      <c r="O1830" s="81"/>
      <c r="P1830" s="86"/>
      <c r="Q1830" s="82"/>
      <c r="R1830" s="81" t="s">
        <v>97</v>
      </c>
      <c r="S1830" s="63"/>
      <c r="T1830" s="87"/>
      <c r="U1830" s="84" t="s">
        <v>97</v>
      </c>
      <c r="V1830" s="84" t="s">
        <v>97</v>
      </c>
      <c r="W1830" s="85" t="b">
        <v>0</v>
      </c>
      <c r="X1830" s="63"/>
      <c r="Y1830" s="63"/>
      <c r="Z1830" s="63"/>
    </row>
    <row r="1831">
      <c r="A1831" s="75"/>
      <c r="B1831" s="94"/>
      <c r="C1831" s="75"/>
      <c r="D1831" s="76"/>
      <c r="E1831" s="75" t="s">
        <v>97</v>
      </c>
      <c r="F1831" s="75" t="s">
        <v>97</v>
      </c>
      <c r="G1831" s="77"/>
      <c r="H1831" s="77"/>
      <c r="I1831" s="80"/>
      <c r="J1831" s="77" t="s">
        <v>97</v>
      </c>
      <c r="K1831" s="79" t="s">
        <v>97</v>
      </c>
      <c r="L1831" s="79"/>
      <c r="M1831" s="80"/>
      <c r="N1831" s="79" t="s">
        <v>97</v>
      </c>
      <c r="O1831" s="81"/>
      <c r="P1831" s="86"/>
      <c r="Q1831" s="82"/>
      <c r="R1831" s="81" t="s">
        <v>97</v>
      </c>
      <c r="S1831" s="63"/>
      <c r="T1831" s="87"/>
      <c r="U1831" s="84" t="s">
        <v>97</v>
      </c>
      <c r="V1831" s="84" t="s">
        <v>97</v>
      </c>
      <c r="W1831" s="85" t="b">
        <v>0</v>
      </c>
      <c r="X1831" s="63"/>
      <c r="Y1831" s="63"/>
      <c r="Z1831" s="63"/>
    </row>
    <row r="1832">
      <c r="A1832" s="75"/>
      <c r="B1832" s="94"/>
      <c r="C1832" s="75"/>
      <c r="D1832" s="76"/>
      <c r="E1832" s="75" t="s">
        <v>97</v>
      </c>
      <c r="F1832" s="75" t="s">
        <v>97</v>
      </c>
      <c r="G1832" s="77"/>
      <c r="H1832" s="77"/>
      <c r="I1832" s="80"/>
      <c r="J1832" s="77" t="s">
        <v>97</v>
      </c>
      <c r="K1832" s="79" t="s">
        <v>97</v>
      </c>
      <c r="L1832" s="79"/>
      <c r="M1832" s="80"/>
      <c r="N1832" s="79" t="s">
        <v>97</v>
      </c>
      <c r="O1832" s="81"/>
      <c r="P1832" s="86"/>
      <c r="Q1832" s="82"/>
      <c r="R1832" s="81" t="s">
        <v>97</v>
      </c>
      <c r="S1832" s="63"/>
      <c r="T1832" s="87"/>
      <c r="U1832" s="84" t="s">
        <v>97</v>
      </c>
      <c r="V1832" s="84" t="s">
        <v>97</v>
      </c>
      <c r="W1832" s="85" t="b">
        <v>0</v>
      </c>
      <c r="X1832" s="63"/>
      <c r="Y1832" s="63"/>
      <c r="Z1832" s="63"/>
    </row>
    <row r="1833">
      <c r="A1833" s="75"/>
      <c r="B1833" s="94"/>
      <c r="C1833" s="75"/>
      <c r="D1833" s="76"/>
      <c r="E1833" s="75" t="s">
        <v>97</v>
      </c>
      <c r="F1833" s="75" t="s">
        <v>97</v>
      </c>
      <c r="G1833" s="77"/>
      <c r="H1833" s="77"/>
      <c r="I1833" s="80"/>
      <c r="J1833" s="77" t="s">
        <v>97</v>
      </c>
      <c r="K1833" s="79" t="s">
        <v>97</v>
      </c>
      <c r="L1833" s="79"/>
      <c r="M1833" s="80"/>
      <c r="N1833" s="79" t="s">
        <v>97</v>
      </c>
      <c r="O1833" s="81"/>
      <c r="P1833" s="86"/>
      <c r="Q1833" s="82"/>
      <c r="R1833" s="81" t="s">
        <v>97</v>
      </c>
      <c r="S1833" s="63"/>
      <c r="T1833" s="87"/>
      <c r="U1833" s="84" t="s">
        <v>97</v>
      </c>
      <c r="V1833" s="84" t="s">
        <v>97</v>
      </c>
      <c r="W1833" s="85" t="b">
        <v>0</v>
      </c>
      <c r="X1833" s="63"/>
      <c r="Y1833" s="63"/>
      <c r="Z1833" s="63"/>
    </row>
    <row r="1834">
      <c r="A1834" s="75"/>
      <c r="B1834" s="94"/>
      <c r="C1834" s="75"/>
      <c r="D1834" s="76"/>
      <c r="E1834" s="75" t="s">
        <v>97</v>
      </c>
      <c r="F1834" s="75" t="s">
        <v>97</v>
      </c>
      <c r="G1834" s="77"/>
      <c r="H1834" s="77"/>
      <c r="I1834" s="80"/>
      <c r="J1834" s="77" t="s">
        <v>97</v>
      </c>
      <c r="K1834" s="79" t="s">
        <v>97</v>
      </c>
      <c r="L1834" s="79"/>
      <c r="M1834" s="80"/>
      <c r="N1834" s="79" t="s">
        <v>97</v>
      </c>
      <c r="O1834" s="81"/>
      <c r="P1834" s="86"/>
      <c r="Q1834" s="82"/>
      <c r="R1834" s="81" t="s">
        <v>97</v>
      </c>
      <c r="S1834" s="63"/>
      <c r="T1834" s="87"/>
      <c r="U1834" s="84" t="s">
        <v>97</v>
      </c>
      <c r="V1834" s="84" t="s">
        <v>97</v>
      </c>
      <c r="W1834" s="85" t="b">
        <v>0</v>
      </c>
      <c r="X1834" s="63"/>
      <c r="Y1834" s="63"/>
      <c r="Z1834" s="63"/>
    </row>
    <row r="1835">
      <c r="A1835" s="75"/>
      <c r="B1835" s="94"/>
      <c r="C1835" s="75"/>
      <c r="D1835" s="76"/>
      <c r="E1835" s="75" t="s">
        <v>97</v>
      </c>
      <c r="F1835" s="75" t="s">
        <v>97</v>
      </c>
      <c r="G1835" s="77"/>
      <c r="H1835" s="77"/>
      <c r="I1835" s="80"/>
      <c r="J1835" s="77" t="s">
        <v>97</v>
      </c>
      <c r="K1835" s="79" t="s">
        <v>97</v>
      </c>
      <c r="L1835" s="79"/>
      <c r="M1835" s="80"/>
      <c r="N1835" s="79" t="s">
        <v>97</v>
      </c>
      <c r="O1835" s="81"/>
      <c r="P1835" s="86"/>
      <c r="Q1835" s="82"/>
      <c r="R1835" s="81" t="s">
        <v>97</v>
      </c>
      <c r="S1835" s="63"/>
      <c r="T1835" s="87"/>
      <c r="U1835" s="84" t="s">
        <v>97</v>
      </c>
      <c r="V1835" s="84" t="s">
        <v>97</v>
      </c>
      <c r="W1835" s="85" t="b">
        <v>0</v>
      </c>
      <c r="X1835" s="63"/>
      <c r="Y1835" s="63"/>
      <c r="Z1835" s="63"/>
    </row>
    <row r="1836">
      <c r="A1836" s="75"/>
      <c r="B1836" s="94"/>
      <c r="C1836" s="75"/>
      <c r="D1836" s="76"/>
      <c r="E1836" s="75" t="s">
        <v>97</v>
      </c>
      <c r="F1836" s="75" t="s">
        <v>97</v>
      </c>
      <c r="G1836" s="77"/>
      <c r="H1836" s="77"/>
      <c r="I1836" s="80"/>
      <c r="J1836" s="77" t="s">
        <v>97</v>
      </c>
      <c r="K1836" s="79" t="s">
        <v>97</v>
      </c>
      <c r="L1836" s="79"/>
      <c r="M1836" s="80"/>
      <c r="N1836" s="79" t="s">
        <v>97</v>
      </c>
      <c r="O1836" s="81"/>
      <c r="P1836" s="86"/>
      <c r="Q1836" s="82"/>
      <c r="R1836" s="81" t="s">
        <v>97</v>
      </c>
      <c r="S1836" s="63"/>
      <c r="T1836" s="87"/>
      <c r="U1836" s="84" t="s">
        <v>97</v>
      </c>
      <c r="V1836" s="84" t="s">
        <v>97</v>
      </c>
      <c r="W1836" s="85" t="b">
        <v>0</v>
      </c>
      <c r="X1836" s="63"/>
      <c r="Y1836" s="63"/>
      <c r="Z1836" s="63"/>
    </row>
    <row r="1837">
      <c r="A1837" s="75"/>
      <c r="B1837" s="94"/>
      <c r="C1837" s="75"/>
      <c r="D1837" s="76"/>
      <c r="E1837" s="75" t="s">
        <v>97</v>
      </c>
      <c r="F1837" s="75" t="s">
        <v>97</v>
      </c>
      <c r="G1837" s="77"/>
      <c r="H1837" s="77"/>
      <c r="I1837" s="80"/>
      <c r="J1837" s="77" t="s">
        <v>97</v>
      </c>
      <c r="K1837" s="79" t="s">
        <v>97</v>
      </c>
      <c r="L1837" s="79"/>
      <c r="M1837" s="80"/>
      <c r="N1837" s="79" t="s">
        <v>97</v>
      </c>
      <c r="O1837" s="81"/>
      <c r="P1837" s="86"/>
      <c r="Q1837" s="82"/>
      <c r="R1837" s="81" t="s">
        <v>97</v>
      </c>
      <c r="S1837" s="63"/>
      <c r="T1837" s="87"/>
      <c r="U1837" s="84" t="s">
        <v>97</v>
      </c>
      <c r="V1837" s="84" t="s">
        <v>97</v>
      </c>
      <c r="W1837" s="85" t="b">
        <v>0</v>
      </c>
      <c r="X1837" s="63"/>
      <c r="Y1837" s="63"/>
      <c r="Z1837" s="63"/>
    </row>
    <row r="1838">
      <c r="A1838" s="75"/>
      <c r="B1838" s="94"/>
      <c r="C1838" s="75"/>
      <c r="D1838" s="76"/>
      <c r="E1838" s="75" t="s">
        <v>97</v>
      </c>
      <c r="F1838" s="75" t="s">
        <v>97</v>
      </c>
      <c r="G1838" s="77"/>
      <c r="H1838" s="77"/>
      <c r="I1838" s="80"/>
      <c r="J1838" s="77" t="s">
        <v>97</v>
      </c>
      <c r="K1838" s="79" t="s">
        <v>97</v>
      </c>
      <c r="L1838" s="79"/>
      <c r="M1838" s="80"/>
      <c r="N1838" s="79" t="s">
        <v>97</v>
      </c>
      <c r="O1838" s="81"/>
      <c r="P1838" s="86"/>
      <c r="Q1838" s="82"/>
      <c r="R1838" s="81" t="s">
        <v>97</v>
      </c>
      <c r="S1838" s="63"/>
      <c r="T1838" s="87"/>
      <c r="U1838" s="84" t="s">
        <v>97</v>
      </c>
      <c r="V1838" s="84" t="s">
        <v>97</v>
      </c>
      <c r="W1838" s="85" t="b">
        <v>0</v>
      </c>
      <c r="X1838" s="63"/>
      <c r="Y1838" s="63"/>
      <c r="Z1838" s="63"/>
    </row>
    <row r="1839">
      <c r="A1839" s="75"/>
      <c r="B1839" s="94"/>
      <c r="C1839" s="75"/>
      <c r="D1839" s="76"/>
      <c r="E1839" s="75" t="s">
        <v>97</v>
      </c>
      <c r="F1839" s="75" t="s">
        <v>97</v>
      </c>
      <c r="G1839" s="77"/>
      <c r="H1839" s="77"/>
      <c r="I1839" s="80"/>
      <c r="J1839" s="77" t="s">
        <v>97</v>
      </c>
      <c r="K1839" s="79" t="s">
        <v>97</v>
      </c>
      <c r="L1839" s="79"/>
      <c r="M1839" s="80"/>
      <c r="N1839" s="79" t="s">
        <v>97</v>
      </c>
      <c r="O1839" s="81"/>
      <c r="P1839" s="86"/>
      <c r="Q1839" s="82"/>
      <c r="R1839" s="81" t="s">
        <v>97</v>
      </c>
      <c r="S1839" s="63"/>
      <c r="T1839" s="87"/>
      <c r="U1839" s="84" t="s">
        <v>97</v>
      </c>
      <c r="V1839" s="84" t="s">
        <v>97</v>
      </c>
      <c r="W1839" s="85" t="b">
        <v>0</v>
      </c>
      <c r="X1839" s="63"/>
      <c r="Y1839" s="63"/>
      <c r="Z1839" s="63"/>
    </row>
    <row r="1840">
      <c r="A1840" s="75"/>
      <c r="B1840" s="94"/>
      <c r="C1840" s="75"/>
      <c r="D1840" s="76"/>
      <c r="E1840" s="75" t="s">
        <v>97</v>
      </c>
      <c r="F1840" s="75" t="s">
        <v>97</v>
      </c>
      <c r="G1840" s="77"/>
      <c r="H1840" s="77"/>
      <c r="I1840" s="80"/>
      <c r="J1840" s="77" t="s">
        <v>97</v>
      </c>
      <c r="K1840" s="79" t="s">
        <v>97</v>
      </c>
      <c r="L1840" s="79"/>
      <c r="M1840" s="80"/>
      <c r="N1840" s="79" t="s">
        <v>97</v>
      </c>
      <c r="O1840" s="81"/>
      <c r="P1840" s="86"/>
      <c r="Q1840" s="82"/>
      <c r="R1840" s="81" t="s">
        <v>97</v>
      </c>
      <c r="S1840" s="63"/>
      <c r="T1840" s="87"/>
      <c r="U1840" s="84" t="s">
        <v>97</v>
      </c>
      <c r="V1840" s="84" t="s">
        <v>97</v>
      </c>
      <c r="W1840" s="85" t="b">
        <v>0</v>
      </c>
      <c r="X1840" s="63"/>
      <c r="Y1840" s="63"/>
      <c r="Z1840" s="63"/>
    </row>
    <row r="1841">
      <c r="A1841" s="75"/>
      <c r="B1841" s="94"/>
      <c r="C1841" s="75"/>
      <c r="D1841" s="76"/>
      <c r="E1841" s="75" t="s">
        <v>97</v>
      </c>
      <c r="F1841" s="75" t="s">
        <v>97</v>
      </c>
      <c r="G1841" s="77"/>
      <c r="H1841" s="77"/>
      <c r="I1841" s="80"/>
      <c r="J1841" s="77" t="s">
        <v>97</v>
      </c>
      <c r="K1841" s="79" t="s">
        <v>97</v>
      </c>
      <c r="L1841" s="79"/>
      <c r="M1841" s="80"/>
      <c r="N1841" s="79" t="s">
        <v>97</v>
      </c>
      <c r="O1841" s="81"/>
      <c r="P1841" s="86"/>
      <c r="Q1841" s="82"/>
      <c r="R1841" s="81" t="s">
        <v>97</v>
      </c>
      <c r="S1841" s="63"/>
      <c r="T1841" s="87"/>
      <c r="U1841" s="84" t="s">
        <v>97</v>
      </c>
      <c r="V1841" s="84" t="s">
        <v>97</v>
      </c>
      <c r="W1841" s="85" t="b">
        <v>0</v>
      </c>
      <c r="X1841" s="63"/>
      <c r="Y1841" s="63"/>
      <c r="Z1841" s="63"/>
    </row>
    <row r="1842">
      <c r="A1842" s="75"/>
      <c r="B1842" s="94"/>
      <c r="C1842" s="75"/>
      <c r="D1842" s="76"/>
      <c r="E1842" s="75" t="s">
        <v>97</v>
      </c>
      <c r="F1842" s="75" t="s">
        <v>97</v>
      </c>
      <c r="G1842" s="77"/>
      <c r="H1842" s="77"/>
      <c r="I1842" s="80"/>
      <c r="J1842" s="77" t="s">
        <v>97</v>
      </c>
      <c r="K1842" s="79" t="s">
        <v>97</v>
      </c>
      <c r="L1842" s="79"/>
      <c r="M1842" s="80"/>
      <c r="N1842" s="79" t="s">
        <v>97</v>
      </c>
      <c r="O1842" s="81"/>
      <c r="P1842" s="86"/>
      <c r="Q1842" s="82"/>
      <c r="R1842" s="81" t="s">
        <v>97</v>
      </c>
      <c r="S1842" s="63"/>
      <c r="T1842" s="87"/>
      <c r="U1842" s="84" t="s">
        <v>97</v>
      </c>
      <c r="V1842" s="84" t="s">
        <v>97</v>
      </c>
      <c r="W1842" s="85" t="b">
        <v>0</v>
      </c>
      <c r="X1842" s="63"/>
      <c r="Y1842" s="63"/>
      <c r="Z1842" s="63"/>
    </row>
    <row r="1843">
      <c r="A1843" s="75"/>
      <c r="B1843" s="94"/>
      <c r="C1843" s="75"/>
      <c r="D1843" s="76"/>
      <c r="E1843" s="75" t="s">
        <v>97</v>
      </c>
      <c r="F1843" s="75" t="s">
        <v>97</v>
      </c>
      <c r="G1843" s="77"/>
      <c r="H1843" s="77"/>
      <c r="I1843" s="80"/>
      <c r="J1843" s="77" t="s">
        <v>97</v>
      </c>
      <c r="K1843" s="79" t="s">
        <v>97</v>
      </c>
      <c r="L1843" s="79"/>
      <c r="M1843" s="80"/>
      <c r="N1843" s="79" t="s">
        <v>97</v>
      </c>
      <c r="O1843" s="81"/>
      <c r="P1843" s="86"/>
      <c r="Q1843" s="82"/>
      <c r="R1843" s="81" t="s">
        <v>97</v>
      </c>
      <c r="S1843" s="63"/>
      <c r="T1843" s="87"/>
      <c r="U1843" s="84" t="s">
        <v>97</v>
      </c>
      <c r="V1843" s="84" t="s">
        <v>97</v>
      </c>
      <c r="W1843" s="85" t="b">
        <v>0</v>
      </c>
      <c r="X1843" s="63"/>
      <c r="Y1843" s="63"/>
      <c r="Z1843" s="63"/>
    </row>
    <row r="1844">
      <c r="A1844" s="75"/>
      <c r="B1844" s="94"/>
      <c r="C1844" s="75"/>
      <c r="D1844" s="76"/>
      <c r="E1844" s="75" t="s">
        <v>97</v>
      </c>
      <c r="F1844" s="75" t="s">
        <v>97</v>
      </c>
      <c r="G1844" s="77"/>
      <c r="H1844" s="77"/>
      <c r="I1844" s="80"/>
      <c r="J1844" s="77" t="s">
        <v>97</v>
      </c>
      <c r="K1844" s="79" t="s">
        <v>97</v>
      </c>
      <c r="L1844" s="79"/>
      <c r="M1844" s="80"/>
      <c r="N1844" s="79" t="s">
        <v>97</v>
      </c>
      <c r="O1844" s="81"/>
      <c r="P1844" s="86"/>
      <c r="Q1844" s="82"/>
      <c r="R1844" s="81" t="s">
        <v>97</v>
      </c>
      <c r="S1844" s="63"/>
      <c r="T1844" s="87"/>
      <c r="U1844" s="84" t="s">
        <v>97</v>
      </c>
      <c r="V1844" s="84" t="s">
        <v>97</v>
      </c>
      <c r="W1844" s="85" t="b">
        <v>0</v>
      </c>
      <c r="X1844" s="63"/>
      <c r="Y1844" s="63"/>
      <c r="Z1844" s="63"/>
    </row>
    <row r="1845">
      <c r="A1845" s="75"/>
      <c r="B1845" s="94"/>
      <c r="C1845" s="75"/>
      <c r="D1845" s="76"/>
      <c r="E1845" s="75" t="s">
        <v>97</v>
      </c>
      <c r="F1845" s="75" t="s">
        <v>97</v>
      </c>
      <c r="G1845" s="77"/>
      <c r="H1845" s="77"/>
      <c r="I1845" s="80"/>
      <c r="J1845" s="77" t="s">
        <v>97</v>
      </c>
      <c r="K1845" s="79" t="s">
        <v>97</v>
      </c>
      <c r="L1845" s="79"/>
      <c r="M1845" s="80"/>
      <c r="N1845" s="79" t="s">
        <v>97</v>
      </c>
      <c r="O1845" s="81"/>
      <c r="P1845" s="86"/>
      <c r="Q1845" s="82"/>
      <c r="R1845" s="81" t="s">
        <v>97</v>
      </c>
      <c r="S1845" s="63"/>
      <c r="T1845" s="87"/>
      <c r="U1845" s="84" t="s">
        <v>97</v>
      </c>
      <c r="V1845" s="84" t="s">
        <v>97</v>
      </c>
      <c r="W1845" s="85" t="b">
        <v>0</v>
      </c>
      <c r="X1845" s="63"/>
      <c r="Y1845" s="63"/>
      <c r="Z1845" s="63"/>
    </row>
    <row r="1846">
      <c r="A1846" s="75"/>
      <c r="B1846" s="94"/>
      <c r="C1846" s="75"/>
      <c r="D1846" s="76"/>
      <c r="E1846" s="75" t="s">
        <v>97</v>
      </c>
      <c r="F1846" s="75" t="s">
        <v>97</v>
      </c>
      <c r="G1846" s="77"/>
      <c r="H1846" s="77"/>
      <c r="I1846" s="80"/>
      <c r="J1846" s="77" t="s">
        <v>97</v>
      </c>
      <c r="K1846" s="79" t="s">
        <v>97</v>
      </c>
      <c r="L1846" s="79"/>
      <c r="M1846" s="80"/>
      <c r="N1846" s="79" t="s">
        <v>97</v>
      </c>
      <c r="O1846" s="81"/>
      <c r="P1846" s="86"/>
      <c r="Q1846" s="82"/>
      <c r="R1846" s="81" t="s">
        <v>97</v>
      </c>
      <c r="S1846" s="63"/>
      <c r="T1846" s="87"/>
      <c r="U1846" s="84" t="s">
        <v>97</v>
      </c>
      <c r="V1846" s="84" t="s">
        <v>97</v>
      </c>
      <c r="W1846" s="85" t="b">
        <v>0</v>
      </c>
      <c r="X1846" s="63"/>
      <c r="Y1846" s="63"/>
      <c r="Z1846" s="63"/>
    </row>
    <row r="1847">
      <c r="A1847" s="75"/>
      <c r="B1847" s="94"/>
      <c r="C1847" s="75"/>
      <c r="D1847" s="76"/>
      <c r="E1847" s="75" t="s">
        <v>97</v>
      </c>
      <c r="F1847" s="75" t="s">
        <v>97</v>
      </c>
      <c r="G1847" s="77"/>
      <c r="H1847" s="77"/>
      <c r="I1847" s="80"/>
      <c r="J1847" s="77" t="s">
        <v>97</v>
      </c>
      <c r="K1847" s="79" t="s">
        <v>97</v>
      </c>
      <c r="L1847" s="79"/>
      <c r="M1847" s="80"/>
      <c r="N1847" s="79" t="s">
        <v>97</v>
      </c>
      <c r="O1847" s="81"/>
      <c r="P1847" s="86"/>
      <c r="Q1847" s="82"/>
      <c r="R1847" s="81" t="s">
        <v>97</v>
      </c>
      <c r="S1847" s="63"/>
      <c r="T1847" s="87"/>
      <c r="U1847" s="84" t="s">
        <v>97</v>
      </c>
      <c r="V1847" s="84" t="s">
        <v>97</v>
      </c>
      <c r="W1847" s="85" t="b">
        <v>0</v>
      </c>
      <c r="X1847" s="63"/>
      <c r="Y1847" s="63"/>
      <c r="Z1847" s="63"/>
    </row>
    <row r="1848">
      <c r="A1848" s="75"/>
      <c r="B1848" s="94"/>
      <c r="C1848" s="75"/>
      <c r="D1848" s="76"/>
      <c r="E1848" s="75" t="s">
        <v>97</v>
      </c>
      <c r="F1848" s="75" t="s">
        <v>97</v>
      </c>
      <c r="G1848" s="77"/>
      <c r="H1848" s="77"/>
      <c r="I1848" s="80"/>
      <c r="J1848" s="77" t="s">
        <v>97</v>
      </c>
      <c r="K1848" s="79" t="s">
        <v>97</v>
      </c>
      <c r="L1848" s="79"/>
      <c r="M1848" s="80"/>
      <c r="N1848" s="79" t="s">
        <v>97</v>
      </c>
      <c r="O1848" s="81"/>
      <c r="P1848" s="86"/>
      <c r="Q1848" s="82"/>
      <c r="R1848" s="81" t="s">
        <v>97</v>
      </c>
      <c r="S1848" s="63"/>
      <c r="T1848" s="87"/>
      <c r="U1848" s="84" t="s">
        <v>97</v>
      </c>
      <c r="V1848" s="84" t="s">
        <v>97</v>
      </c>
      <c r="W1848" s="85" t="b">
        <v>0</v>
      </c>
      <c r="X1848" s="63"/>
      <c r="Y1848" s="63"/>
      <c r="Z1848" s="63"/>
    </row>
    <row r="1849">
      <c r="A1849" s="75"/>
      <c r="B1849" s="94"/>
      <c r="C1849" s="75"/>
      <c r="D1849" s="76"/>
      <c r="E1849" s="75" t="s">
        <v>97</v>
      </c>
      <c r="F1849" s="75" t="s">
        <v>97</v>
      </c>
      <c r="G1849" s="77"/>
      <c r="H1849" s="77"/>
      <c r="I1849" s="80"/>
      <c r="J1849" s="77" t="s">
        <v>97</v>
      </c>
      <c r="K1849" s="79" t="s">
        <v>97</v>
      </c>
      <c r="L1849" s="79"/>
      <c r="M1849" s="80"/>
      <c r="N1849" s="79" t="s">
        <v>97</v>
      </c>
      <c r="O1849" s="81"/>
      <c r="P1849" s="86"/>
      <c r="Q1849" s="82"/>
      <c r="R1849" s="81" t="s">
        <v>97</v>
      </c>
      <c r="S1849" s="63"/>
      <c r="T1849" s="87"/>
      <c r="U1849" s="84" t="s">
        <v>97</v>
      </c>
      <c r="V1849" s="84" t="s">
        <v>97</v>
      </c>
      <c r="W1849" s="85" t="b">
        <v>0</v>
      </c>
      <c r="X1849" s="63"/>
      <c r="Y1849" s="63"/>
      <c r="Z1849" s="63"/>
    </row>
    <row r="1850">
      <c r="A1850" s="75"/>
      <c r="B1850" s="94"/>
      <c r="C1850" s="75"/>
      <c r="D1850" s="76"/>
      <c r="E1850" s="75" t="s">
        <v>97</v>
      </c>
      <c r="F1850" s="75" t="s">
        <v>97</v>
      </c>
      <c r="G1850" s="77"/>
      <c r="H1850" s="77"/>
      <c r="I1850" s="80"/>
      <c r="J1850" s="77" t="s">
        <v>97</v>
      </c>
      <c r="K1850" s="79" t="s">
        <v>97</v>
      </c>
      <c r="L1850" s="79"/>
      <c r="M1850" s="80"/>
      <c r="N1850" s="79" t="s">
        <v>97</v>
      </c>
      <c r="O1850" s="81"/>
      <c r="P1850" s="86"/>
      <c r="Q1850" s="82"/>
      <c r="R1850" s="81" t="s">
        <v>97</v>
      </c>
      <c r="S1850" s="63"/>
      <c r="T1850" s="87"/>
      <c r="U1850" s="84" t="s">
        <v>97</v>
      </c>
      <c r="V1850" s="84" t="s">
        <v>97</v>
      </c>
      <c r="W1850" s="85" t="b">
        <v>0</v>
      </c>
      <c r="X1850" s="63"/>
      <c r="Y1850" s="63"/>
      <c r="Z1850" s="63"/>
    </row>
    <row r="1851">
      <c r="A1851" s="75"/>
      <c r="B1851" s="94"/>
      <c r="C1851" s="75"/>
      <c r="D1851" s="76"/>
      <c r="E1851" s="75" t="s">
        <v>97</v>
      </c>
      <c r="F1851" s="75" t="s">
        <v>97</v>
      </c>
      <c r="G1851" s="77"/>
      <c r="H1851" s="77"/>
      <c r="I1851" s="80"/>
      <c r="J1851" s="77" t="s">
        <v>97</v>
      </c>
      <c r="K1851" s="79" t="s">
        <v>97</v>
      </c>
      <c r="L1851" s="79"/>
      <c r="M1851" s="80"/>
      <c r="N1851" s="79" t="s">
        <v>97</v>
      </c>
      <c r="O1851" s="81"/>
      <c r="P1851" s="86"/>
      <c r="Q1851" s="82"/>
      <c r="R1851" s="81" t="s">
        <v>97</v>
      </c>
      <c r="S1851" s="63"/>
      <c r="T1851" s="87"/>
      <c r="U1851" s="84" t="s">
        <v>97</v>
      </c>
      <c r="V1851" s="84" t="s">
        <v>97</v>
      </c>
      <c r="W1851" s="85" t="b">
        <v>0</v>
      </c>
      <c r="X1851" s="63"/>
      <c r="Y1851" s="63"/>
      <c r="Z1851" s="63"/>
    </row>
    <row r="1852">
      <c r="A1852" s="75"/>
      <c r="B1852" s="94"/>
      <c r="C1852" s="75"/>
      <c r="D1852" s="76"/>
      <c r="E1852" s="75" t="s">
        <v>97</v>
      </c>
      <c r="F1852" s="75" t="s">
        <v>97</v>
      </c>
      <c r="G1852" s="77"/>
      <c r="H1852" s="77"/>
      <c r="I1852" s="80"/>
      <c r="J1852" s="77" t="s">
        <v>97</v>
      </c>
      <c r="K1852" s="79" t="s">
        <v>97</v>
      </c>
      <c r="L1852" s="79"/>
      <c r="M1852" s="80"/>
      <c r="N1852" s="79" t="s">
        <v>97</v>
      </c>
      <c r="O1852" s="81"/>
      <c r="P1852" s="86"/>
      <c r="Q1852" s="82"/>
      <c r="R1852" s="81" t="s">
        <v>97</v>
      </c>
      <c r="S1852" s="63"/>
      <c r="T1852" s="87"/>
      <c r="U1852" s="84" t="s">
        <v>97</v>
      </c>
      <c r="V1852" s="84" t="s">
        <v>97</v>
      </c>
      <c r="W1852" s="85" t="b">
        <v>0</v>
      </c>
      <c r="X1852" s="63"/>
      <c r="Y1852" s="63"/>
      <c r="Z1852" s="63"/>
    </row>
    <row r="1853">
      <c r="A1853" s="75"/>
      <c r="B1853" s="94"/>
      <c r="C1853" s="75"/>
      <c r="D1853" s="76"/>
      <c r="E1853" s="75" t="s">
        <v>97</v>
      </c>
      <c r="F1853" s="75" t="s">
        <v>97</v>
      </c>
      <c r="G1853" s="77"/>
      <c r="H1853" s="77"/>
      <c r="I1853" s="80"/>
      <c r="J1853" s="77" t="s">
        <v>97</v>
      </c>
      <c r="K1853" s="79" t="s">
        <v>97</v>
      </c>
      <c r="L1853" s="79"/>
      <c r="M1853" s="80"/>
      <c r="N1853" s="79" t="s">
        <v>97</v>
      </c>
      <c r="O1853" s="81"/>
      <c r="P1853" s="86"/>
      <c r="Q1853" s="82"/>
      <c r="R1853" s="81" t="s">
        <v>97</v>
      </c>
      <c r="S1853" s="63"/>
      <c r="T1853" s="87"/>
      <c r="U1853" s="84" t="s">
        <v>97</v>
      </c>
      <c r="V1853" s="84" t="s">
        <v>97</v>
      </c>
      <c r="W1853" s="85" t="b">
        <v>0</v>
      </c>
      <c r="X1853" s="63"/>
      <c r="Y1853" s="63"/>
      <c r="Z1853" s="63"/>
    </row>
    <row r="1854">
      <c r="A1854" s="75"/>
      <c r="B1854" s="94"/>
      <c r="C1854" s="75"/>
      <c r="D1854" s="76"/>
      <c r="E1854" s="75" t="s">
        <v>97</v>
      </c>
      <c r="F1854" s="75" t="s">
        <v>97</v>
      </c>
      <c r="G1854" s="77"/>
      <c r="H1854" s="77"/>
      <c r="I1854" s="80"/>
      <c r="J1854" s="77" t="s">
        <v>97</v>
      </c>
      <c r="K1854" s="79" t="s">
        <v>97</v>
      </c>
      <c r="L1854" s="79"/>
      <c r="M1854" s="80"/>
      <c r="N1854" s="79" t="s">
        <v>97</v>
      </c>
      <c r="O1854" s="81"/>
      <c r="P1854" s="86"/>
      <c r="Q1854" s="82"/>
      <c r="R1854" s="81" t="s">
        <v>97</v>
      </c>
      <c r="S1854" s="63"/>
      <c r="T1854" s="87"/>
      <c r="U1854" s="84" t="s">
        <v>97</v>
      </c>
      <c r="V1854" s="84" t="s">
        <v>97</v>
      </c>
      <c r="W1854" s="85" t="b">
        <v>0</v>
      </c>
      <c r="X1854" s="63"/>
      <c r="Y1854" s="63"/>
      <c r="Z1854" s="63"/>
    </row>
    <row r="1855">
      <c r="A1855" s="75"/>
      <c r="B1855" s="94"/>
      <c r="C1855" s="75"/>
      <c r="D1855" s="76"/>
      <c r="E1855" s="75" t="s">
        <v>97</v>
      </c>
      <c r="F1855" s="75" t="s">
        <v>97</v>
      </c>
      <c r="G1855" s="77"/>
      <c r="H1855" s="77"/>
      <c r="I1855" s="80"/>
      <c r="J1855" s="77" t="s">
        <v>97</v>
      </c>
      <c r="K1855" s="79" t="s">
        <v>97</v>
      </c>
      <c r="L1855" s="79"/>
      <c r="M1855" s="80"/>
      <c r="N1855" s="79" t="s">
        <v>97</v>
      </c>
      <c r="O1855" s="81"/>
      <c r="P1855" s="86"/>
      <c r="Q1855" s="82"/>
      <c r="R1855" s="81" t="s">
        <v>97</v>
      </c>
      <c r="S1855" s="63"/>
      <c r="T1855" s="87"/>
      <c r="U1855" s="84" t="s">
        <v>97</v>
      </c>
      <c r="V1855" s="84" t="s">
        <v>97</v>
      </c>
      <c r="W1855" s="85" t="b">
        <v>0</v>
      </c>
      <c r="X1855" s="63"/>
      <c r="Y1855" s="63"/>
      <c r="Z1855" s="63"/>
    </row>
    <row r="1856">
      <c r="A1856" s="75"/>
      <c r="B1856" s="94"/>
      <c r="C1856" s="75"/>
      <c r="D1856" s="76"/>
      <c r="E1856" s="75" t="s">
        <v>97</v>
      </c>
      <c r="F1856" s="75" t="s">
        <v>97</v>
      </c>
      <c r="G1856" s="77"/>
      <c r="H1856" s="77"/>
      <c r="I1856" s="80"/>
      <c r="J1856" s="77" t="s">
        <v>97</v>
      </c>
      <c r="K1856" s="79" t="s">
        <v>97</v>
      </c>
      <c r="L1856" s="79"/>
      <c r="M1856" s="80"/>
      <c r="N1856" s="79" t="s">
        <v>97</v>
      </c>
      <c r="O1856" s="81"/>
      <c r="P1856" s="86"/>
      <c r="Q1856" s="82"/>
      <c r="R1856" s="81" t="s">
        <v>97</v>
      </c>
      <c r="S1856" s="63"/>
      <c r="T1856" s="87"/>
      <c r="U1856" s="84" t="s">
        <v>97</v>
      </c>
      <c r="V1856" s="84" t="s">
        <v>97</v>
      </c>
      <c r="W1856" s="85" t="b">
        <v>0</v>
      </c>
      <c r="X1856" s="63"/>
      <c r="Y1856" s="63"/>
      <c r="Z1856" s="63"/>
    </row>
    <row r="1857">
      <c r="A1857" s="75"/>
      <c r="B1857" s="94"/>
      <c r="C1857" s="75"/>
      <c r="D1857" s="76"/>
      <c r="E1857" s="75" t="s">
        <v>97</v>
      </c>
      <c r="F1857" s="75" t="s">
        <v>97</v>
      </c>
      <c r="G1857" s="77"/>
      <c r="H1857" s="77"/>
      <c r="I1857" s="80"/>
      <c r="J1857" s="77" t="s">
        <v>97</v>
      </c>
      <c r="K1857" s="79" t="s">
        <v>97</v>
      </c>
      <c r="L1857" s="79"/>
      <c r="M1857" s="80"/>
      <c r="N1857" s="79" t="s">
        <v>97</v>
      </c>
      <c r="O1857" s="81"/>
      <c r="P1857" s="86"/>
      <c r="Q1857" s="82"/>
      <c r="R1857" s="81" t="s">
        <v>97</v>
      </c>
      <c r="S1857" s="63"/>
      <c r="T1857" s="87"/>
      <c r="U1857" s="84" t="s">
        <v>97</v>
      </c>
      <c r="V1857" s="84" t="s">
        <v>97</v>
      </c>
      <c r="W1857" s="85" t="b">
        <v>0</v>
      </c>
      <c r="X1857" s="63"/>
      <c r="Y1857" s="63"/>
      <c r="Z1857" s="63"/>
    </row>
    <row r="1858">
      <c r="A1858" s="75"/>
      <c r="B1858" s="94"/>
      <c r="C1858" s="75"/>
      <c r="D1858" s="76"/>
      <c r="E1858" s="75" t="s">
        <v>97</v>
      </c>
      <c r="F1858" s="75" t="s">
        <v>97</v>
      </c>
      <c r="G1858" s="77"/>
      <c r="H1858" s="77"/>
      <c r="I1858" s="80"/>
      <c r="J1858" s="77" t="s">
        <v>97</v>
      </c>
      <c r="K1858" s="79" t="s">
        <v>97</v>
      </c>
      <c r="L1858" s="79"/>
      <c r="M1858" s="80"/>
      <c r="N1858" s="79" t="s">
        <v>97</v>
      </c>
      <c r="O1858" s="81"/>
      <c r="P1858" s="86"/>
      <c r="Q1858" s="82"/>
      <c r="R1858" s="81" t="s">
        <v>97</v>
      </c>
      <c r="S1858" s="63"/>
      <c r="T1858" s="87"/>
      <c r="U1858" s="84" t="s">
        <v>97</v>
      </c>
      <c r="V1858" s="84" t="s">
        <v>97</v>
      </c>
      <c r="W1858" s="85" t="b">
        <v>0</v>
      </c>
      <c r="X1858" s="63"/>
      <c r="Y1858" s="63"/>
      <c r="Z1858" s="63"/>
    </row>
    <row r="1859">
      <c r="A1859" s="75"/>
      <c r="B1859" s="94"/>
      <c r="C1859" s="75"/>
      <c r="D1859" s="76"/>
      <c r="E1859" s="75" t="s">
        <v>97</v>
      </c>
      <c r="F1859" s="75" t="s">
        <v>97</v>
      </c>
      <c r="G1859" s="77"/>
      <c r="H1859" s="77"/>
      <c r="I1859" s="80"/>
      <c r="J1859" s="77" t="s">
        <v>97</v>
      </c>
      <c r="K1859" s="79" t="s">
        <v>97</v>
      </c>
      <c r="L1859" s="79"/>
      <c r="M1859" s="80"/>
      <c r="N1859" s="79" t="s">
        <v>97</v>
      </c>
      <c r="O1859" s="81"/>
      <c r="P1859" s="86"/>
      <c r="Q1859" s="82"/>
      <c r="R1859" s="81" t="s">
        <v>97</v>
      </c>
      <c r="S1859" s="63"/>
      <c r="T1859" s="87"/>
      <c r="U1859" s="84" t="s">
        <v>97</v>
      </c>
      <c r="V1859" s="84" t="s">
        <v>97</v>
      </c>
      <c r="W1859" s="85" t="b">
        <v>0</v>
      </c>
      <c r="X1859" s="63"/>
      <c r="Y1859" s="63"/>
      <c r="Z1859" s="63"/>
    </row>
    <row r="1860">
      <c r="A1860" s="75"/>
      <c r="B1860" s="94"/>
      <c r="C1860" s="75"/>
      <c r="D1860" s="76"/>
      <c r="E1860" s="75" t="s">
        <v>97</v>
      </c>
      <c r="F1860" s="75" t="s">
        <v>97</v>
      </c>
      <c r="G1860" s="77"/>
      <c r="H1860" s="77"/>
      <c r="I1860" s="80"/>
      <c r="J1860" s="77" t="s">
        <v>97</v>
      </c>
      <c r="K1860" s="79" t="s">
        <v>97</v>
      </c>
      <c r="L1860" s="79"/>
      <c r="M1860" s="80"/>
      <c r="N1860" s="79" t="s">
        <v>97</v>
      </c>
      <c r="O1860" s="81"/>
      <c r="P1860" s="86"/>
      <c r="Q1860" s="82"/>
      <c r="R1860" s="81" t="s">
        <v>97</v>
      </c>
      <c r="S1860" s="63"/>
      <c r="T1860" s="87"/>
      <c r="U1860" s="84" t="s">
        <v>97</v>
      </c>
      <c r="V1860" s="84" t="s">
        <v>97</v>
      </c>
      <c r="W1860" s="85" t="b">
        <v>0</v>
      </c>
      <c r="X1860" s="63"/>
      <c r="Y1860" s="63"/>
      <c r="Z1860" s="63"/>
    </row>
    <row r="1861">
      <c r="A1861" s="75"/>
      <c r="B1861" s="94"/>
      <c r="C1861" s="75"/>
      <c r="D1861" s="76"/>
      <c r="E1861" s="75" t="s">
        <v>97</v>
      </c>
      <c r="F1861" s="75" t="s">
        <v>97</v>
      </c>
      <c r="G1861" s="77"/>
      <c r="H1861" s="77"/>
      <c r="I1861" s="80"/>
      <c r="J1861" s="77" t="s">
        <v>97</v>
      </c>
      <c r="K1861" s="79" t="s">
        <v>97</v>
      </c>
      <c r="L1861" s="79"/>
      <c r="M1861" s="80"/>
      <c r="N1861" s="79" t="s">
        <v>97</v>
      </c>
      <c r="O1861" s="81"/>
      <c r="P1861" s="86"/>
      <c r="Q1861" s="82"/>
      <c r="R1861" s="81" t="s">
        <v>97</v>
      </c>
      <c r="S1861" s="63"/>
      <c r="T1861" s="87"/>
      <c r="U1861" s="84" t="s">
        <v>97</v>
      </c>
      <c r="V1861" s="84" t="s">
        <v>97</v>
      </c>
      <c r="W1861" s="85" t="b">
        <v>0</v>
      </c>
      <c r="X1861" s="63"/>
      <c r="Y1861" s="63"/>
      <c r="Z1861" s="63"/>
    </row>
    <row r="1862">
      <c r="A1862" s="75"/>
      <c r="B1862" s="94"/>
      <c r="C1862" s="75"/>
      <c r="D1862" s="76"/>
      <c r="E1862" s="75" t="s">
        <v>97</v>
      </c>
      <c r="F1862" s="75" t="s">
        <v>97</v>
      </c>
      <c r="G1862" s="77"/>
      <c r="H1862" s="77"/>
      <c r="I1862" s="80"/>
      <c r="J1862" s="77" t="s">
        <v>97</v>
      </c>
      <c r="K1862" s="79" t="s">
        <v>97</v>
      </c>
      <c r="L1862" s="79"/>
      <c r="M1862" s="80"/>
      <c r="N1862" s="79" t="s">
        <v>97</v>
      </c>
      <c r="O1862" s="81"/>
      <c r="P1862" s="86"/>
      <c r="Q1862" s="82"/>
      <c r="R1862" s="81" t="s">
        <v>97</v>
      </c>
      <c r="S1862" s="63"/>
      <c r="T1862" s="87"/>
      <c r="U1862" s="84" t="s">
        <v>97</v>
      </c>
      <c r="V1862" s="84" t="s">
        <v>97</v>
      </c>
      <c r="W1862" s="85" t="b">
        <v>0</v>
      </c>
      <c r="X1862" s="63"/>
      <c r="Y1862" s="63"/>
      <c r="Z1862" s="63"/>
    </row>
    <row r="1863">
      <c r="A1863" s="75"/>
      <c r="B1863" s="94"/>
      <c r="C1863" s="75"/>
      <c r="D1863" s="76"/>
      <c r="E1863" s="75" t="s">
        <v>97</v>
      </c>
      <c r="F1863" s="75" t="s">
        <v>97</v>
      </c>
      <c r="G1863" s="77"/>
      <c r="H1863" s="77"/>
      <c r="I1863" s="80"/>
      <c r="J1863" s="77" t="s">
        <v>97</v>
      </c>
      <c r="K1863" s="79" t="s">
        <v>97</v>
      </c>
      <c r="L1863" s="79"/>
      <c r="M1863" s="80"/>
      <c r="N1863" s="79" t="s">
        <v>97</v>
      </c>
      <c r="O1863" s="81"/>
      <c r="P1863" s="86"/>
      <c r="Q1863" s="82"/>
      <c r="R1863" s="81" t="s">
        <v>97</v>
      </c>
      <c r="S1863" s="63"/>
      <c r="T1863" s="87"/>
      <c r="U1863" s="84" t="s">
        <v>97</v>
      </c>
      <c r="V1863" s="84" t="s">
        <v>97</v>
      </c>
      <c r="W1863" s="85" t="b">
        <v>0</v>
      </c>
      <c r="X1863" s="63"/>
      <c r="Y1863" s="63"/>
      <c r="Z1863" s="63"/>
    </row>
    <row r="1864">
      <c r="A1864" s="75"/>
      <c r="B1864" s="94"/>
      <c r="C1864" s="75"/>
      <c r="D1864" s="76"/>
      <c r="E1864" s="75" t="s">
        <v>97</v>
      </c>
      <c r="F1864" s="75" t="s">
        <v>97</v>
      </c>
      <c r="G1864" s="77"/>
      <c r="H1864" s="77"/>
      <c r="I1864" s="80"/>
      <c r="J1864" s="77" t="s">
        <v>97</v>
      </c>
      <c r="K1864" s="79" t="s">
        <v>97</v>
      </c>
      <c r="L1864" s="79"/>
      <c r="M1864" s="80"/>
      <c r="N1864" s="79" t="s">
        <v>97</v>
      </c>
      <c r="O1864" s="81"/>
      <c r="P1864" s="86"/>
      <c r="Q1864" s="82"/>
      <c r="R1864" s="81" t="s">
        <v>97</v>
      </c>
      <c r="S1864" s="63"/>
      <c r="T1864" s="87"/>
      <c r="U1864" s="84" t="s">
        <v>97</v>
      </c>
      <c r="V1864" s="84" t="s">
        <v>97</v>
      </c>
      <c r="W1864" s="85" t="b">
        <v>0</v>
      </c>
      <c r="X1864" s="63"/>
      <c r="Y1864" s="63"/>
      <c r="Z1864" s="63"/>
    </row>
    <row r="1865">
      <c r="A1865" s="75"/>
      <c r="B1865" s="94"/>
      <c r="C1865" s="75"/>
      <c r="D1865" s="76"/>
      <c r="E1865" s="75" t="s">
        <v>97</v>
      </c>
      <c r="F1865" s="75" t="s">
        <v>97</v>
      </c>
      <c r="G1865" s="77"/>
      <c r="H1865" s="77"/>
      <c r="I1865" s="80"/>
      <c r="J1865" s="77" t="s">
        <v>97</v>
      </c>
      <c r="K1865" s="79" t="s">
        <v>97</v>
      </c>
      <c r="L1865" s="79"/>
      <c r="M1865" s="80"/>
      <c r="N1865" s="79" t="s">
        <v>97</v>
      </c>
      <c r="O1865" s="81"/>
      <c r="P1865" s="86"/>
      <c r="Q1865" s="82"/>
      <c r="R1865" s="81" t="s">
        <v>97</v>
      </c>
      <c r="S1865" s="63"/>
      <c r="T1865" s="87"/>
      <c r="U1865" s="84" t="s">
        <v>97</v>
      </c>
      <c r="V1865" s="84" t="s">
        <v>97</v>
      </c>
      <c r="W1865" s="85" t="b">
        <v>0</v>
      </c>
      <c r="X1865" s="63"/>
      <c r="Y1865" s="63"/>
      <c r="Z1865" s="63"/>
    </row>
    <row r="1866">
      <c r="A1866" s="75"/>
      <c r="B1866" s="94"/>
      <c r="C1866" s="75"/>
      <c r="D1866" s="76"/>
      <c r="E1866" s="75" t="s">
        <v>97</v>
      </c>
      <c r="F1866" s="75" t="s">
        <v>97</v>
      </c>
      <c r="G1866" s="77"/>
      <c r="H1866" s="77"/>
      <c r="I1866" s="80"/>
      <c r="J1866" s="77" t="s">
        <v>97</v>
      </c>
      <c r="K1866" s="79" t="s">
        <v>97</v>
      </c>
      <c r="L1866" s="79"/>
      <c r="M1866" s="80"/>
      <c r="N1866" s="79" t="s">
        <v>97</v>
      </c>
      <c r="O1866" s="81"/>
      <c r="P1866" s="86"/>
      <c r="Q1866" s="82"/>
      <c r="R1866" s="81" t="s">
        <v>97</v>
      </c>
      <c r="S1866" s="63"/>
      <c r="T1866" s="87"/>
      <c r="U1866" s="84" t="s">
        <v>97</v>
      </c>
      <c r="V1866" s="84" t="s">
        <v>97</v>
      </c>
      <c r="W1866" s="85" t="b">
        <v>0</v>
      </c>
      <c r="X1866" s="63"/>
      <c r="Y1866" s="63"/>
      <c r="Z1866" s="63"/>
    </row>
    <row r="1867">
      <c r="A1867" s="75"/>
      <c r="B1867" s="94"/>
      <c r="C1867" s="75"/>
      <c r="D1867" s="76"/>
      <c r="E1867" s="75" t="s">
        <v>97</v>
      </c>
      <c r="F1867" s="75" t="s">
        <v>97</v>
      </c>
      <c r="G1867" s="77"/>
      <c r="H1867" s="77"/>
      <c r="I1867" s="80"/>
      <c r="J1867" s="77" t="s">
        <v>97</v>
      </c>
      <c r="K1867" s="79" t="s">
        <v>97</v>
      </c>
      <c r="L1867" s="79"/>
      <c r="M1867" s="80"/>
      <c r="N1867" s="79" t="s">
        <v>97</v>
      </c>
      <c r="O1867" s="81"/>
      <c r="P1867" s="86"/>
      <c r="Q1867" s="82"/>
      <c r="R1867" s="81" t="s">
        <v>97</v>
      </c>
      <c r="S1867" s="63"/>
      <c r="T1867" s="87"/>
      <c r="U1867" s="84" t="s">
        <v>97</v>
      </c>
      <c r="V1867" s="84" t="s">
        <v>97</v>
      </c>
      <c r="W1867" s="85" t="b">
        <v>0</v>
      </c>
      <c r="X1867" s="63"/>
      <c r="Y1867" s="63"/>
      <c r="Z1867" s="63"/>
    </row>
    <row r="1868">
      <c r="A1868" s="75"/>
      <c r="B1868" s="94"/>
      <c r="C1868" s="75"/>
      <c r="D1868" s="76"/>
      <c r="E1868" s="75" t="s">
        <v>97</v>
      </c>
      <c r="F1868" s="75" t="s">
        <v>97</v>
      </c>
      <c r="G1868" s="77"/>
      <c r="H1868" s="77"/>
      <c r="I1868" s="80"/>
      <c r="J1868" s="77" t="s">
        <v>97</v>
      </c>
      <c r="K1868" s="79" t="s">
        <v>97</v>
      </c>
      <c r="L1868" s="79"/>
      <c r="M1868" s="80"/>
      <c r="N1868" s="79" t="s">
        <v>97</v>
      </c>
      <c r="O1868" s="81"/>
      <c r="P1868" s="86"/>
      <c r="Q1868" s="82"/>
      <c r="R1868" s="81" t="s">
        <v>97</v>
      </c>
      <c r="S1868" s="63"/>
      <c r="T1868" s="87"/>
      <c r="U1868" s="84" t="s">
        <v>97</v>
      </c>
      <c r="V1868" s="84" t="s">
        <v>97</v>
      </c>
      <c r="W1868" s="85" t="b">
        <v>0</v>
      </c>
      <c r="X1868" s="63"/>
      <c r="Y1868" s="63"/>
      <c r="Z1868" s="63"/>
    </row>
    <row r="1869">
      <c r="A1869" s="75"/>
      <c r="B1869" s="94"/>
      <c r="C1869" s="75"/>
      <c r="D1869" s="76"/>
      <c r="E1869" s="75" t="s">
        <v>97</v>
      </c>
      <c r="F1869" s="75" t="s">
        <v>97</v>
      </c>
      <c r="G1869" s="77"/>
      <c r="H1869" s="77"/>
      <c r="I1869" s="80"/>
      <c r="J1869" s="77" t="s">
        <v>97</v>
      </c>
      <c r="K1869" s="79" t="s">
        <v>97</v>
      </c>
      <c r="L1869" s="79"/>
      <c r="M1869" s="80"/>
      <c r="N1869" s="79" t="s">
        <v>97</v>
      </c>
      <c r="O1869" s="81"/>
      <c r="P1869" s="86"/>
      <c r="Q1869" s="82"/>
      <c r="R1869" s="81" t="s">
        <v>97</v>
      </c>
      <c r="S1869" s="63"/>
      <c r="T1869" s="87"/>
      <c r="U1869" s="84" t="s">
        <v>97</v>
      </c>
      <c r="V1869" s="84" t="s">
        <v>97</v>
      </c>
      <c r="W1869" s="85" t="b">
        <v>0</v>
      </c>
      <c r="X1869" s="63"/>
      <c r="Y1869" s="63"/>
      <c r="Z1869" s="63"/>
    </row>
    <row r="1870">
      <c r="A1870" s="75"/>
      <c r="B1870" s="94"/>
      <c r="C1870" s="75"/>
      <c r="D1870" s="76"/>
      <c r="E1870" s="75" t="s">
        <v>97</v>
      </c>
      <c r="F1870" s="75" t="s">
        <v>97</v>
      </c>
      <c r="G1870" s="77"/>
      <c r="H1870" s="77"/>
      <c r="I1870" s="80"/>
      <c r="J1870" s="77" t="s">
        <v>97</v>
      </c>
      <c r="K1870" s="79" t="s">
        <v>97</v>
      </c>
      <c r="L1870" s="79"/>
      <c r="M1870" s="80"/>
      <c r="N1870" s="79" t="s">
        <v>97</v>
      </c>
      <c r="O1870" s="81"/>
      <c r="P1870" s="86"/>
      <c r="Q1870" s="82"/>
      <c r="R1870" s="81" t="s">
        <v>97</v>
      </c>
      <c r="S1870" s="63"/>
      <c r="T1870" s="87"/>
      <c r="U1870" s="84" t="s">
        <v>97</v>
      </c>
      <c r="V1870" s="84" t="s">
        <v>97</v>
      </c>
      <c r="W1870" s="85" t="b">
        <v>0</v>
      </c>
      <c r="X1870" s="63"/>
      <c r="Y1870" s="63"/>
      <c r="Z1870" s="63"/>
    </row>
    <row r="1871">
      <c r="A1871" s="75"/>
      <c r="B1871" s="94"/>
      <c r="C1871" s="75"/>
      <c r="D1871" s="76"/>
      <c r="E1871" s="75" t="s">
        <v>97</v>
      </c>
      <c r="F1871" s="75" t="s">
        <v>97</v>
      </c>
      <c r="G1871" s="77"/>
      <c r="H1871" s="77"/>
      <c r="I1871" s="80"/>
      <c r="J1871" s="77" t="s">
        <v>97</v>
      </c>
      <c r="K1871" s="79" t="s">
        <v>97</v>
      </c>
      <c r="L1871" s="79"/>
      <c r="M1871" s="80"/>
      <c r="N1871" s="79" t="s">
        <v>97</v>
      </c>
      <c r="O1871" s="81"/>
      <c r="P1871" s="86"/>
      <c r="Q1871" s="82"/>
      <c r="R1871" s="81" t="s">
        <v>97</v>
      </c>
      <c r="S1871" s="63"/>
      <c r="T1871" s="87"/>
      <c r="U1871" s="84" t="s">
        <v>97</v>
      </c>
      <c r="V1871" s="84" t="s">
        <v>97</v>
      </c>
      <c r="W1871" s="85" t="b">
        <v>0</v>
      </c>
      <c r="X1871" s="63"/>
      <c r="Y1871" s="63"/>
      <c r="Z1871" s="63"/>
    </row>
    <row r="1872">
      <c r="A1872" s="75"/>
      <c r="B1872" s="94"/>
      <c r="C1872" s="75"/>
      <c r="D1872" s="76"/>
      <c r="E1872" s="75" t="s">
        <v>97</v>
      </c>
      <c r="F1872" s="75" t="s">
        <v>97</v>
      </c>
      <c r="G1872" s="77"/>
      <c r="H1872" s="77"/>
      <c r="I1872" s="80"/>
      <c r="J1872" s="77" t="s">
        <v>97</v>
      </c>
      <c r="K1872" s="79" t="s">
        <v>97</v>
      </c>
      <c r="L1872" s="79"/>
      <c r="M1872" s="80"/>
      <c r="N1872" s="79" t="s">
        <v>97</v>
      </c>
      <c r="O1872" s="81"/>
      <c r="P1872" s="86"/>
      <c r="Q1872" s="82"/>
      <c r="R1872" s="81" t="s">
        <v>97</v>
      </c>
      <c r="S1872" s="63"/>
      <c r="T1872" s="87"/>
      <c r="U1872" s="84" t="s">
        <v>97</v>
      </c>
      <c r="V1872" s="84" t="s">
        <v>97</v>
      </c>
      <c r="W1872" s="85" t="b">
        <v>0</v>
      </c>
      <c r="X1872" s="63"/>
      <c r="Y1872" s="63"/>
      <c r="Z1872" s="63"/>
    </row>
    <row r="1873">
      <c r="A1873" s="75"/>
      <c r="B1873" s="94"/>
      <c r="C1873" s="75"/>
      <c r="D1873" s="76"/>
      <c r="E1873" s="75" t="s">
        <v>97</v>
      </c>
      <c r="F1873" s="75" t="s">
        <v>97</v>
      </c>
      <c r="G1873" s="77"/>
      <c r="H1873" s="77"/>
      <c r="I1873" s="80"/>
      <c r="J1873" s="77" t="s">
        <v>97</v>
      </c>
      <c r="K1873" s="79" t="s">
        <v>97</v>
      </c>
      <c r="L1873" s="79"/>
      <c r="M1873" s="80"/>
      <c r="N1873" s="79" t="s">
        <v>97</v>
      </c>
      <c r="O1873" s="81"/>
      <c r="P1873" s="86"/>
      <c r="Q1873" s="82"/>
      <c r="R1873" s="81" t="s">
        <v>97</v>
      </c>
      <c r="S1873" s="63"/>
      <c r="T1873" s="87"/>
      <c r="U1873" s="84" t="s">
        <v>97</v>
      </c>
      <c r="V1873" s="84" t="s">
        <v>97</v>
      </c>
      <c r="W1873" s="85" t="b">
        <v>0</v>
      </c>
      <c r="X1873" s="63"/>
      <c r="Y1873" s="63"/>
      <c r="Z1873" s="63"/>
    </row>
    <row r="1874">
      <c r="A1874" s="75"/>
      <c r="B1874" s="94"/>
      <c r="C1874" s="75"/>
      <c r="D1874" s="76"/>
      <c r="E1874" s="75" t="s">
        <v>97</v>
      </c>
      <c r="F1874" s="75" t="s">
        <v>97</v>
      </c>
      <c r="G1874" s="77"/>
      <c r="H1874" s="77"/>
      <c r="I1874" s="80"/>
      <c r="J1874" s="77" t="s">
        <v>97</v>
      </c>
      <c r="K1874" s="79" t="s">
        <v>97</v>
      </c>
      <c r="L1874" s="79"/>
      <c r="M1874" s="80"/>
      <c r="N1874" s="79" t="s">
        <v>97</v>
      </c>
      <c r="O1874" s="81"/>
      <c r="P1874" s="86"/>
      <c r="Q1874" s="82"/>
      <c r="R1874" s="81" t="s">
        <v>97</v>
      </c>
      <c r="S1874" s="63"/>
      <c r="T1874" s="87"/>
      <c r="U1874" s="84" t="s">
        <v>97</v>
      </c>
      <c r="V1874" s="84" t="s">
        <v>97</v>
      </c>
      <c r="W1874" s="85" t="b">
        <v>0</v>
      </c>
      <c r="X1874" s="63"/>
      <c r="Y1874" s="63"/>
      <c r="Z1874" s="63"/>
    </row>
    <row r="1875">
      <c r="A1875" s="75"/>
      <c r="B1875" s="94"/>
      <c r="C1875" s="75"/>
      <c r="D1875" s="76"/>
      <c r="E1875" s="75" t="s">
        <v>97</v>
      </c>
      <c r="F1875" s="75" t="s">
        <v>97</v>
      </c>
      <c r="G1875" s="77"/>
      <c r="H1875" s="77"/>
      <c r="I1875" s="80"/>
      <c r="J1875" s="77" t="s">
        <v>97</v>
      </c>
      <c r="K1875" s="79" t="s">
        <v>97</v>
      </c>
      <c r="L1875" s="79"/>
      <c r="M1875" s="80"/>
      <c r="N1875" s="79" t="s">
        <v>97</v>
      </c>
      <c r="O1875" s="81"/>
      <c r="P1875" s="86"/>
      <c r="Q1875" s="82"/>
      <c r="R1875" s="81" t="s">
        <v>97</v>
      </c>
      <c r="S1875" s="63"/>
      <c r="T1875" s="87"/>
      <c r="U1875" s="84" t="s">
        <v>97</v>
      </c>
      <c r="V1875" s="84" t="s">
        <v>97</v>
      </c>
      <c r="W1875" s="85" t="b">
        <v>0</v>
      </c>
      <c r="X1875" s="63"/>
      <c r="Y1875" s="63"/>
      <c r="Z1875" s="63"/>
    </row>
    <row r="1876">
      <c r="A1876" s="75"/>
      <c r="B1876" s="94"/>
      <c r="C1876" s="75"/>
      <c r="D1876" s="76"/>
      <c r="E1876" s="75" t="s">
        <v>97</v>
      </c>
      <c r="F1876" s="75" t="s">
        <v>97</v>
      </c>
      <c r="G1876" s="77"/>
      <c r="H1876" s="77"/>
      <c r="I1876" s="80"/>
      <c r="J1876" s="77" t="s">
        <v>97</v>
      </c>
      <c r="K1876" s="79" t="s">
        <v>97</v>
      </c>
      <c r="L1876" s="79"/>
      <c r="M1876" s="80"/>
      <c r="N1876" s="79" t="s">
        <v>97</v>
      </c>
      <c r="O1876" s="81"/>
      <c r="P1876" s="86"/>
      <c r="Q1876" s="82"/>
      <c r="R1876" s="81" t="s">
        <v>97</v>
      </c>
      <c r="S1876" s="63"/>
      <c r="T1876" s="87"/>
      <c r="U1876" s="84" t="s">
        <v>97</v>
      </c>
      <c r="V1876" s="84" t="s">
        <v>97</v>
      </c>
      <c r="W1876" s="85" t="b">
        <v>0</v>
      </c>
      <c r="X1876" s="63"/>
      <c r="Y1876" s="63"/>
      <c r="Z1876" s="63"/>
    </row>
    <row r="1877">
      <c r="A1877" s="75"/>
      <c r="B1877" s="94"/>
      <c r="C1877" s="75"/>
      <c r="D1877" s="76"/>
      <c r="E1877" s="75" t="s">
        <v>97</v>
      </c>
      <c r="F1877" s="75" t="s">
        <v>97</v>
      </c>
      <c r="G1877" s="77"/>
      <c r="H1877" s="77"/>
      <c r="I1877" s="80"/>
      <c r="J1877" s="77" t="s">
        <v>97</v>
      </c>
      <c r="K1877" s="79" t="s">
        <v>97</v>
      </c>
      <c r="L1877" s="79"/>
      <c r="M1877" s="80"/>
      <c r="N1877" s="79" t="s">
        <v>97</v>
      </c>
      <c r="O1877" s="81"/>
      <c r="P1877" s="86"/>
      <c r="Q1877" s="82"/>
      <c r="R1877" s="81" t="s">
        <v>97</v>
      </c>
      <c r="S1877" s="63"/>
      <c r="T1877" s="87"/>
      <c r="U1877" s="84" t="s">
        <v>97</v>
      </c>
      <c r="V1877" s="84" t="s">
        <v>97</v>
      </c>
      <c r="W1877" s="85" t="b">
        <v>0</v>
      </c>
      <c r="X1877" s="63"/>
      <c r="Y1877" s="63"/>
      <c r="Z1877" s="63"/>
    </row>
    <row r="1878">
      <c r="A1878" s="75"/>
      <c r="B1878" s="94"/>
      <c r="C1878" s="75"/>
      <c r="D1878" s="76"/>
      <c r="E1878" s="75" t="s">
        <v>97</v>
      </c>
      <c r="F1878" s="75" t="s">
        <v>97</v>
      </c>
      <c r="G1878" s="77"/>
      <c r="H1878" s="77"/>
      <c r="I1878" s="80"/>
      <c r="J1878" s="77" t="s">
        <v>97</v>
      </c>
      <c r="K1878" s="79" t="s">
        <v>97</v>
      </c>
      <c r="L1878" s="79"/>
      <c r="M1878" s="80"/>
      <c r="N1878" s="79" t="s">
        <v>97</v>
      </c>
      <c r="O1878" s="81"/>
      <c r="P1878" s="86"/>
      <c r="Q1878" s="82"/>
      <c r="R1878" s="81" t="s">
        <v>97</v>
      </c>
      <c r="S1878" s="63"/>
      <c r="T1878" s="87"/>
      <c r="U1878" s="84" t="s">
        <v>97</v>
      </c>
      <c r="V1878" s="84" t="s">
        <v>97</v>
      </c>
      <c r="W1878" s="85" t="b">
        <v>0</v>
      </c>
      <c r="X1878" s="63"/>
      <c r="Y1878" s="63"/>
      <c r="Z1878" s="63"/>
    </row>
    <row r="1879">
      <c r="A1879" s="75"/>
      <c r="B1879" s="94"/>
      <c r="C1879" s="75"/>
      <c r="D1879" s="76"/>
      <c r="E1879" s="75" t="s">
        <v>97</v>
      </c>
      <c r="F1879" s="75" t="s">
        <v>97</v>
      </c>
      <c r="G1879" s="77"/>
      <c r="H1879" s="77"/>
      <c r="I1879" s="80"/>
      <c r="J1879" s="77" t="s">
        <v>97</v>
      </c>
      <c r="K1879" s="79" t="s">
        <v>97</v>
      </c>
      <c r="L1879" s="79"/>
      <c r="M1879" s="80"/>
      <c r="N1879" s="79" t="s">
        <v>97</v>
      </c>
      <c r="O1879" s="81"/>
      <c r="P1879" s="86"/>
      <c r="Q1879" s="82"/>
      <c r="R1879" s="81" t="s">
        <v>97</v>
      </c>
      <c r="S1879" s="63"/>
      <c r="T1879" s="87"/>
      <c r="U1879" s="84" t="s">
        <v>97</v>
      </c>
      <c r="V1879" s="84" t="s">
        <v>97</v>
      </c>
      <c r="W1879" s="85" t="b">
        <v>0</v>
      </c>
      <c r="X1879" s="63"/>
      <c r="Y1879" s="63"/>
      <c r="Z1879" s="63"/>
    </row>
    <row r="1880">
      <c r="A1880" s="75"/>
      <c r="B1880" s="94"/>
      <c r="C1880" s="75"/>
      <c r="D1880" s="76"/>
      <c r="E1880" s="75" t="s">
        <v>97</v>
      </c>
      <c r="F1880" s="75" t="s">
        <v>97</v>
      </c>
      <c r="G1880" s="77"/>
      <c r="H1880" s="77"/>
      <c r="I1880" s="80"/>
      <c r="J1880" s="77" t="s">
        <v>97</v>
      </c>
      <c r="K1880" s="79" t="s">
        <v>97</v>
      </c>
      <c r="L1880" s="79"/>
      <c r="M1880" s="80"/>
      <c r="N1880" s="79" t="s">
        <v>97</v>
      </c>
      <c r="O1880" s="81"/>
      <c r="P1880" s="86"/>
      <c r="Q1880" s="82"/>
      <c r="R1880" s="81" t="s">
        <v>97</v>
      </c>
      <c r="S1880" s="63"/>
      <c r="T1880" s="87"/>
      <c r="U1880" s="84" t="s">
        <v>97</v>
      </c>
      <c r="V1880" s="84" t="s">
        <v>97</v>
      </c>
      <c r="W1880" s="85" t="b">
        <v>0</v>
      </c>
      <c r="X1880" s="63"/>
      <c r="Y1880" s="63"/>
      <c r="Z1880" s="63"/>
    </row>
    <row r="1881">
      <c r="A1881" s="75"/>
      <c r="B1881" s="94"/>
      <c r="C1881" s="75"/>
      <c r="D1881" s="76"/>
      <c r="E1881" s="75" t="s">
        <v>97</v>
      </c>
      <c r="F1881" s="75" t="s">
        <v>97</v>
      </c>
      <c r="G1881" s="77"/>
      <c r="H1881" s="77"/>
      <c r="I1881" s="80"/>
      <c r="J1881" s="77" t="s">
        <v>97</v>
      </c>
      <c r="K1881" s="79" t="s">
        <v>97</v>
      </c>
      <c r="L1881" s="79"/>
      <c r="M1881" s="80"/>
      <c r="N1881" s="79" t="s">
        <v>97</v>
      </c>
      <c r="O1881" s="81"/>
      <c r="P1881" s="86"/>
      <c r="Q1881" s="82"/>
      <c r="R1881" s="81" t="s">
        <v>97</v>
      </c>
      <c r="S1881" s="63"/>
      <c r="T1881" s="87"/>
      <c r="U1881" s="84" t="s">
        <v>97</v>
      </c>
      <c r="V1881" s="84" t="s">
        <v>97</v>
      </c>
      <c r="W1881" s="85" t="b">
        <v>0</v>
      </c>
      <c r="X1881" s="63"/>
      <c r="Y1881" s="63"/>
      <c r="Z1881" s="63"/>
    </row>
    <row r="1882">
      <c r="A1882" s="75"/>
      <c r="B1882" s="94"/>
      <c r="C1882" s="75"/>
      <c r="D1882" s="76"/>
      <c r="E1882" s="75" t="s">
        <v>97</v>
      </c>
      <c r="F1882" s="75" t="s">
        <v>97</v>
      </c>
      <c r="G1882" s="77"/>
      <c r="H1882" s="77"/>
      <c r="I1882" s="80"/>
      <c r="J1882" s="77" t="s">
        <v>97</v>
      </c>
      <c r="K1882" s="79" t="s">
        <v>97</v>
      </c>
      <c r="L1882" s="79"/>
      <c r="M1882" s="80"/>
      <c r="N1882" s="79" t="s">
        <v>97</v>
      </c>
      <c r="O1882" s="81"/>
      <c r="P1882" s="86"/>
      <c r="Q1882" s="82"/>
      <c r="R1882" s="81" t="s">
        <v>97</v>
      </c>
      <c r="S1882" s="63"/>
      <c r="T1882" s="87"/>
      <c r="U1882" s="84" t="s">
        <v>97</v>
      </c>
      <c r="V1882" s="84" t="s">
        <v>97</v>
      </c>
      <c r="W1882" s="85" t="b">
        <v>0</v>
      </c>
      <c r="X1882" s="63"/>
      <c r="Y1882" s="63"/>
      <c r="Z1882" s="63"/>
    </row>
    <row r="1883">
      <c r="A1883" s="75"/>
      <c r="B1883" s="94"/>
      <c r="C1883" s="75"/>
      <c r="D1883" s="76"/>
      <c r="E1883" s="75" t="s">
        <v>97</v>
      </c>
      <c r="F1883" s="75" t="s">
        <v>97</v>
      </c>
      <c r="G1883" s="77"/>
      <c r="H1883" s="77"/>
      <c r="I1883" s="80"/>
      <c r="J1883" s="77" t="s">
        <v>97</v>
      </c>
      <c r="K1883" s="79" t="s">
        <v>97</v>
      </c>
      <c r="L1883" s="79"/>
      <c r="M1883" s="80"/>
      <c r="N1883" s="79" t="s">
        <v>97</v>
      </c>
      <c r="O1883" s="81"/>
      <c r="P1883" s="86"/>
      <c r="Q1883" s="82"/>
      <c r="R1883" s="81" t="s">
        <v>97</v>
      </c>
      <c r="S1883" s="63"/>
      <c r="T1883" s="87"/>
      <c r="U1883" s="84" t="s">
        <v>97</v>
      </c>
      <c r="V1883" s="84" t="s">
        <v>97</v>
      </c>
      <c r="W1883" s="85" t="b">
        <v>0</v>
      </c>
      <c r="X1883" s="63"/>
      <c r="Y1883" s="63"/>
      <c r="Z1883" s="63"/>
    </row>
    <row r="1884">
      <c r="A1884" s="75"/>
      <c r="B1884" s="94"/>
      <c r="C1884" s="75"/>
      <c r="D1884" s="76"/>
      <c r="E1884" s="75" t="s">
        <v>97</v>
      </c>
      <c r="F1884" s="75" t="s">
        <v>97</v>
      </c>
      <c r="G1884" s="77"/>
      <c r="H1884" s="77"/>
      <c r="I1884" s="80"/>
      <c r="J1884" s="77" t="s">
        <v>97</v>
      </c>
      <c r="K1884" s="79" t="s">
        <v>97</v>
      </c>
      <c r="L1884" s="79"/>
      <c r="M1884" s="80"/>
      <c r="N1884" s="79" t="s">
        <v>97</v>
      </c>
      <c r="O1884" s="81"/>
      <c r="P1884" s="86"/>
      <c r="Q1884" s="82"/>
      <c r="R1884" s="81" t="s">
        <v>97</v>
      </c>
      <c r="S1884" s="63"/>
      <c r="T1884" s="87"/>
      <c r="U1884" s="84" t="s">
        <v>97</v>
      </c>
      <c r="V1884" s="84" t="s">
        <v>97</v>
      </c>
      <c r="W1884" s="85" t="b">
        <v>0</v>
      </c>
      <c r="X1884" s="63"/>
      <c r="Y1884" s="63"/>
      <c r="Z1884" s="63"/>
    </row>
    <row r="1885">
      <c r="A1885" s="75"/>
      <c r="B1885" s="94"/>
      <c r="C1885" s="75"/>
      <c r="D1885" s="76"/>
      <c r="E1885" s="75" t="s">
        <v>97</v>
      </c>
      <c r="F1885" s="75" t="s">
        <v>97</v>
      </c>
      <c r="G1885" s="77"/>
      <c r="H1885" s="77"/>
      <c r="I1885" s="80"/>
      <c r="J1885" s="77" t="s">
        <v>97</v>
      </c>
      <c r="K1885" s="79" t="s">
        <v>97</v>
      </c>
      <c r="L1885" s="79"/>
      <c r="M1885" s="80"/>
      <c r="N1885" s="79" t="s">
        <v>97</v>
      </c>
      <c r="O1885" s="81"/>
      <c r="P1885" s="86"/>
      <c r="Q1885" s="82"/>
      <c r="R1885" s="81" t="s">
        <v>97</v>
      </c>
      <c r="S1885" s="63"/>
      <c r="T1885" s="87"/>
      <c r="U1885" s="84" t="s">
        <v>97</v>
      </c>
      <c r="V1885" s="84" t="s">
        <v>97</v>
      </c>
      <c r="W1885" s="85" t="b">
        <v>0</v>
      </c>
      <c r="X1885" s="63"/>
      <c r="Y1885" s="63"/>
      <c r="Z1885" s="63"/>
    </row>
    <row r="1886">
      <c r="A1886" s="75"/>
      <c r="B1886" s="94"/>
      <c r="C1886" s="75"/>
      <c r="D1886" s="76"/>
      <c r="E1886" s="75" t="s">
        <v>97</v>
      </c>
      <c r="F1886" s="75" t="s">
        <v>97</v>
      </c>
      <c r="G1886" s="77"/>
      <c r="H1886" s="77"/>
      <c r="I1886" s="80"/>
      <c r="J1886" s="77" t="s">
        <v>97</v>
      </c>
      <c r="K1886" s="79" t="s">
        <v>97</v>
      </c>
      <c r="L1886" s="79"/>
      <c r="M1886" s="80"/>
      <c r="N1886" s="79" t="s">
        <v>97</v>
      </c>
      <c r="O1886" s="81"/>
      <c r="P1886" s="86"/>
      <c r="Q1886" s="82"/>
      <c r="R1886" s="81" t="s">
        <v>97</v>
      </c>
      <c r="S1886" s="63"/>
      <c r="T1886" s="87"/>
      <c r="U1886" s="84" t="s">
        <v>97</v>
      </c>
      <c r="V1886" s="84" t="s">
        <v>97</v>
      </c>
      <c r="W1886" s="85" t="b">
        <v>0</v>
      </c>
      <c r="X1886" s="63"/>
      <c r="Y1886" s="63"/>
      <c r="Z1886" s="63"/>
    </row>
    <row r="1887">
      <c r="A1887" s="75"/>
      <c r="B1887" s="94"/>
      <c r="C1887" s="75"/>
      <c r="D1887" s="76"/>
      <c r="E1887" s="75" t="s">
        <v>97</v>
      </c>
      <c r="F1887" s="75" t="s">
        <v>97</v>
      </c>
      <c r="G1887" s="77"/>
      <c r="H1887" s="77"/>
      <c r="I1887" s="80"/>
      <c r="J1887" s="77" t="s">
        <v>97</v>
      </c>
      <c r="K1887" s="79" t="s">
        <v>97</v>
      </c>
      <c r="L1887" s="79"/>
      <c r="M1887" s="80"/>
      <c r="N1887" s="79" t="s">
        <v>97</v>
      </c>
      <c r="O1887" s="81"/>
      <c r="P1887" s="86"/>
      <c r="Q1887" s="82"/>
      <c r="R1887" s="81" t="s">
        <v>97</v>
      </c>
      <c r="S1887" s="63"/>
      <c r="T1887" s="87"/>
      <c r="U1887" s="84" t="s">
        <v>97</v>
      </c>
      <c r="V1887" s="84" t="s">
        <v>97</v>
      </c>
      <c r="W1887" s="85" t="b">
        <v>0</v>
      </c>
      <c r="X1887" s="63"/>
      <c r="Y1887" s="63"/>
      <c r="Z1887" s="63"/>
    </row>
    <row r="1888">
      <c r="A1888" s="75"/>
      <c r="B1888" s="94"/>
      <c r="C1888" s="75"/>
      <c r="D1888" s="76"/>
      <c r="E1888" s="75" t="s">
        <v>97</v>
      </c>
      <c r="F1888" s="75" t="s">
        <v>97</v>
      </c>
      <c r="G1888" s="77"/>
      <c r="H1888" s="77"/>
      <c r="I1888" s="80"/>
      <c r="J1888" s="77" t="s">
        <v>97</v>
      </c>
      <c r="K1888" s="79" t="s">
        <v>97</v>
      </c>
      <c r="L1888" s="79"/>
      <c r="M1888" s="80"/>
      <c r="N1888" s="79" t="s">
        <v>97</v>
      </c>
      <c r="O1888" s="81"/>
      <c r="P1888" s="86"/>
      <c r="Q1888" s="82"/>
      <c r="R1888" s="81" t="s">
        <v>97</v>
      </c>
      <c r="S1888" s="63"/>
      <c r="T1888" s="87"/>
      <c r="U1888" s="84" t="s">
        <v>97</v>
      </c>
      <c r="V1888" s="84" t="s">
        <v>97</v>
      </c>
      <c r="W1888" s="85" t="b">
        <v>0</v>
      </c>
      <c r="X1888" s="63"/>
      <c r="Y1888" s="63"/>
      <c r="Z1888" s="63"/>
    </row>
    <row r="1889">
      <c r="A1889" s="75"/>
      <c r="B1889" s="94"/>
      <c r="C1889" s="75"/>
      <c r="D1889" s="76"/>
      <c r="E1889" s="75" t="s">
        <v>97</v>
      </c>
      <c r="F1889" s="75" t="s">
        <v>97</v>
      </c>
      <c r="G1889" s="77"/>
      <c r="H1889" s="77"/>
      <c r="I1889" s="80"/>
      <c r="J1889" s="77" t="s">
        <v>97</v>
      </c>
      <c r="K1889" s="79" t="s">
        <v>97</v>
      </c>
      <c r="L1889" s="79"/>
      <c r="M1889" s="80"/>
      <c r="N1889" s="79" t="s">
        <v>97</v>
      </c>
      <c r="O1889" s="81"/>
      <c r="P1889" s="86"/>
      <c r="Q1889" s="82"/>
      <c r="R1889" s="81" t="s">
        <v>97</v>
      </c>
      <c r="S1889" s="63"/>
      <c r="T1889" s="87"/>
      <c r="U1889" s="84" t="s">
        <v>97</v>
      </c>
      <c r="V1889" s="84" t="s">
        <v>97</v>
      </c>
      <c r="W1889" s="85" t="b">
        <v>0</v>
      </c>
      <c r="X1889" s="63"/>
      <c r="Y1889" s="63"/>
      <c r="Z1889" s="63"/>
    </row>
    <row r="1890">
      <c r="A1890" s="75"/>
      <c r="B1890" s="94"/>
      <c r="C1890" s="75"/>
      <c r="D1890" s="76"/>
      <c r="E1890" s="75" t="s">
        <v>97</v>
      </c>
      <c r="F1890" s="75" t="s">
        <v>97</v>
      </c>
      <c r="G1890" s="77"/>
      <c r="H1890" s="77"/>
      <c r="I1890" s="80"/>
      <c r="J1890" s="77" t="s">
        <v>97</v>
      </c>
      <c r="K1890" s="79" t="s">
        <v>97</v>
      </c>
      <c r="L1890" s="79"/>
      <c r="M1890" s="80"/>
      <c r="N1890" s="79" t="s">
        <v>97</v>
      </c>
      <c r="O1890" s="81"/>
      <c r="P1890" s="86"/>
      <c r="Q1890" s="82"/>
      <c r="R1890" s="81" t="s">
        <v>97</v>
      </c>
      <c r="S1890" s="63"/>
      <c r="T1890" s="87"/>
      <c r="U1890" s="84" t="s">
        <v>97</v>
      </c>
      <c r="V1890" s="84" t="s">
        <v>97</v>
      </c>
      <c r="W1890" s="85" t="b">
        <v>0</v>
      </c>
      <c r="X1890" s="63"/>
      <c r="Y1890" s="63"/>
      <c r="Z1890" s="63"/>
    </row>
    <row r="1891">
      <c r="A1891" s="75"/>
      <c r="B1891" s="94"/>
      <c r="C1891" s="75"/>
      <c r="D1891" s="76"/>
      <c r="E1891" s="75" t="s">
        <v>97</v>
      </c>
      <c r="F1891" s="75" t="s">
        <v>97</v>
      </c>
      <c r="G1891" s="77"/>
      <c r="H1891" s="77"/>
      <c r="I1891" s="80"/>
      <c r="J1891" s="77" t="s">
        <v>97</v>
      </c>
      <c r="K1891" s="79" t="s">
        <v>97</v>
      </c>
      <c r="L1891" s="79"/>
      <c r="M1891" s="80"/>
      <c r="N1891" s="79" t="s">
        <v>97</v>
      </c>
      <c r="O1891" s="81"/>
      <c r="P1891" s="86"/>
      <c r="Q1891" s="82"/>
      <c r="R1891" s="81" t="s">
        <v>97</v>
      </c>
      <c r="S1891" s="63"/>
      <c r="T1891" s="87"/>
      <c r="U1891" s="84" t="s">
        <v>97</v>
      </c>
      <c r="V1891" s="84" t="s">
        <v>97</v>
      </c>
      <c r="W1891" s="85" t="b">
        <v>0</v>
      </c>
      <c r="X1891" s="63"/>
      <c r="Y1891" s="63"/>
      <c r="Z1891" s="63"/>
    </row>
    <row r="1892">
      <c r="A1892" s="75"/>
      <c r="B1892" s="94"/>
      <c r="C1892" s="75"/>
      <c r="D1892" s="76"/>
      <c r="E1892" s="75" t="s">
        <v>97</v>
      </c>
      <c r="F1892" s="75" t="s">
        <v>97</v>
      </c>
      <c r="G1892" s="77"/>
      <c r="H1892" s="77"/>
      <c r="I1892" s="80"/>
      <c r="J1892" s="77" t="s">
        <v>97</v>
      </c>
      <c r="K1892" s="79" t="s">
        <v>97</v>
      </c>
      <c r="L1892" s="79"/>
      <c r="M1892" s="80"/>
      <c r="N1892" s="79" t="s">
        <v>97</v>
      </c>
      <c r="O1892" s="81"/>
      <c r="P1892" s="86"/>
      <c r="Q1892" s="82"/>
      <c r="R1892" s="81" t="s">
        <v>97</v>
      </c>
      <c r="S1892" s="63"/>
      <c r="T1892" s="87"/>
      <c r="U1892" s="84" t="s">
        <v>97</v>
      </c>
      <c r="V1892" s="84" t="s">
        <v>97</v>
      </c>
      <c r="W1892" s="85" t="b">
        <v>0</v>
      </c>
      <c r="X1892" s="63"/>
      <c r="Y1892" s="63"/>
      <c r="Z1892" s="63"/>
    </row>
    <row r="1893">
      <c r="A1893" s="75"/>
      <c r="B1893" s="94"/>
      <c r="C1893" s="75"/>
      <c r="D1893" s="76"/>
      <c r="E1893" s="75" t="s">
        <v>97</v>
      </c>
      <c r="F1893" s="75" t="s">
        <v>97</v>
      </c>
      <c r="G1893" s="77"/>
      <c r="H1893" s="77"/>
      <c r="I1893" s="80"/>
      <c r="J1893" s="77" t="s">
        <v>97</v>
      </c>
      <c r="K1893" s="79" t="s">
        <v>97</v>
      </c>
      <c r="L1893" s="79"/>
      <c r="M1893" s="80"/>
      <c r="N1893" s="79" t="s">
        <v>97</v>
      </c>
      <c r="O1893" s="81"/>
      <c r="P1893" s="86"/>
      <c r="Q1893" s="82"/>
      <c r="R1893" s="81" t="s">
        <v>97</v>
      </c>
      <c r="S1893" s="63"/>
      <c r="T1893" s="87"/>
      <c r="U1893" s="84" t="s">
        <v>97</v>
      </c>
      <c r="V1893" s="84" t="s">
        <v>97</v>
      </c>
      <c r="W1893" s="85" t="b">
        <v>0</v>
      </c>
      <c r="X1893" s="63"/>
      <c r="Y1893" s="63"/>
      <c r="Z1893" s="63"/>
    </row>
    <row r="1894">
      <c r="A1894" s="75"/>
      <c r="B1894" s="94"/>
      <c r="C1894" s="75"/>
      <c r="D1894" s="76"/>
      <c r="E1894" s="75" t="s">
        <v>97</v>
      </c>
      <c r="F1894" s="75" t="s">
        <v>97</v>
      </c>
      <c r="G1894" s="77"/>
      <c r="H1894" s="77"/>
      <c r="I1894" s="80"/>
      <c r="J1894" s="77" t="s">
        <v>97</v>
      </c>
      <c r="K1894" s="79" t="s">
        <v>97</v>
      </c>
      <c r="L1894" s="79"/>
      <c r="M1894" s="80"/>
      <c r="N1894" s="79" t="s">
        <v>97</v>
      </c>
      <c r="O1894" s="81"/>
      <c r="P1894" s="86"/>
      <c r="Q1894" s="82"/>
      <c r="R1894" s="81" t="s">
        <v>97</v>
      </c>
      <c r="S1894" s="63"/>
      <c r="T1894" s="87"/>
      <c r="U1894" s="84" t="s">
        <v>97</v>
      </c>
      <c r="V1894" s="84" t="s">
        <v>97</v>
      </c>
      <c r="W1894" s="85" t="b">
        <v>0</v>
      </c>
      <c r="X1894" s="63"/>
      <c r="Y1894" s="63"/>
      <c r="Z1894" s="63"/>
    </row>
    <row r="1895">
      <c r="A1895" s="75"/>
      <c r="B1895" s="94"/>
      <c r="C1895" s="75"/>
      <c r="D1895" s="76"/>
      <c r="E1895" s="75" t="s">
        <v>97</v>
      </c>
      <c r="F1895" s="75" t="s">
        <v>97</v>
      </c>
      <c r="G1895" s="77"/>
      <c r="H1895" s="77"/>
      <c r="I1895" s="80"/>
      <c r="J1895" s="77" t="s">
        <v>97</v>
      </c>
      <c r="K1895" s="79" t="s">
        <v>97</v>
      </c>
      <c r="L1895" s="79"/>
      <c r="M1895" s="80"/>
      <c r="N1895" s="79" t="s">
        <v>97</v>
      </c>
      <c r="O1895" s="81"/>
      <c r="P1895" s="86"/>
      <c r="Q1895" s="82"/>
      <c r="R1895" s="81" t="s">
        <v>97</v>
      </c>
      <c r="S1895" s="63"/>
      <c r="T1895" s="87"/>
      <c r="U1895" s="84" t="s">
        <v>97</v>
      </c>
      <c r="V1895" s="84" t="s">
        <v>97</v>
      </c>
      <c r="W1895" s="85" t="b">
        <v>0</v>
      </c>
      <c r="X1895" s="63"/>
      <c r="Y1895" s="63"/>
      <c r="Z1895" s="63"/>
    </row>
    <row r="1896">
      <c r="A1896" s="75"/>
      <c r="B1896" s="94"/>
      <c r="C1896" s="75"/>
      <c r="D1896" s="76"/>
      <c r="E1896" s="75" t="s">
        <v>97</v>
      </c>
      <c r="F1896" s="75" t="s">
        <v>97</v>
      </c>
      <c r="G1896" s="77"/>
      <c r="H1896" s="77"/>
      <c r="I1896" s="80"/>
      <c r="J1896" s="77" t="s">
        <v>97</v>
      </c>
      <c r="K1896" s="79" t="s">
        <v>97</v>
      </c>
      <c r="L1896" s="79"/>
      <c r="M1896" s="80"/>
      <c r="N1896" s="79" t="s">
        <v>97</v>
      </c>
      <c r="O1896" s="81"/>
      <c r="P1896" s="86"/>
      <c r="Q1896" s="82"/>
      <c r="R1896" s="81" t="s">
        <v>97</v>
      </c>
      <c r="S1896" s="63"/>
      <c r="T1896" s="87"/>
      <c r="U1896" s="84" t="s">
        <v>97</v>
      </c>
      <c r="V1896" s="84" t="s">
        <v>97</v>
      </c>
      <c r="W1896" s="85" t="b">
        <v>0</v>
      </c>
      <c r="X1896" s="63"/>
      <c r="Y1896" s="63"/>
      <c r="Z1896" s="63"/>
    </row>
    <row r="1897">
      <c r="A1897" s="75"/>
      <c r="B1897" s="94"/>
      <c r="C1897" s="75"/>
      <c r="D1897" s="76"/>
      <c r="E1897" s="75" t="s">
        <v>97</v>
      </c>
      <c r="F1897" s="75" t="s">
        <v>97</v>
      </c>
      <c r="G1897" s="77"/>
      <c r="H1897" s="77"/>
      <c r="I1897" s="80"/>
      <c r="J1897" s="77" t="s">
        <v>97</v>
      </c>
      <c r="K1897" s="79" t="s">
        <v>97</v>
      </c>
      <c r="L1897" s="79"/>
      <c r="M1897" s="80"/>
      <c r="N1897" s="79" t="s">
        <v>97</v>
      </c>
      <c r="O1897" s="81"/>
      <c r="P1897" s="86"/>
      <c r="Q1897" s="82"/>
      <c r="R1897" s="81" t="s">
        <v>97</v>
      </c>
      <c r="S1897" s="63"/>
      <c r="T1897" s="87"/>
      <c r="U1897" s="84" t="s">
        <v>97</v>
      </c>
      <c r="V1897" s="84" t="s">
        <v>97</v>
      </c>
      <c r="W1897" s="85" t="b">
        <v>0</v>
      </c>
      <c r="X1897" s="63"/>
      <c r="Y1897" s="63"/>
      <c r="Z1897" s="63"/>
    </row>
    <row r="1898">
      <c r="A1898" s="75"/>
      <c r="B1898" s="94"/>
      <c r="C1898" s="75"/>
      <c r="D1898" s="76"/>
      <c r="E1898" s="75" t="s">
        <v>97</v>
      </c>
      <c r="F1898" s="75" t="s">
        <v>97</v>
      </c>
      <c r="G1898" s="77"/>
      <c r="H1898" s="77"/>
      <c r="I1898" s="80"/>
      <c r="J1898" s="77" t="s">
        <v>97</v>
      </c>
      <c r="K1898" s="79" t="s">
        <v>97</v>
      </c>
      <c r="L1898" s="79"/>
      <c r="M1898" s="80"/>
      <c r="N1898" s="79" t="s">
        <v>97</v>
      </c>
      <c r="O1898" s="81"/>
      <c r="P1898" s="86"/>
      <c r="Q1898" s="82"/>
      <c r="R1898" s="81" t="s">
        <v>97</v>
      </c>
      <c r="S1898" s="63"/>
      <c r="T1898" s="87"/>
      <c r="U1898" s="84" t="s">
        <v>97</v>
      </c>
      <c r="V1898" s="84" t="s">
        <v>97</v>
      </c>
      <c r="W1898" s="85" t="b">
        <v>0</v>
      </c>
      <c r="X1898" s="63"/>
      <c r="Y1898" s="63"/>
      <c r="Z1898" s="63"/>
    </row>
    <row r="1899">
      <c r="A1899" s="75"/>
      <c r="B1899" s="94"/>
      <c r="C1899" s="75"/>
      <c r="D1899" s="76"/>
      <c r="E1899" s="75" t="s">
        <v>97</v>
      </c>
      <c r="F1899" s="75" t="s">
        <v>97</v>
      </c>
      <c r="G1899" s="77"/>
      <c r="H1899" s="77"/>
      <c r="I1899" s="80"/>
      <c r="J1899" s="77" t="s">
        <v>97</v>
      </c>
      <c r="K1899" s="79" t="s">
        <v>97</v>
      </c>
      <c r="L1899" s="79"/>
      <c r="M1899" s="80"/>
      <c r="N1899" s="79" t="s">
        <v>97</v>
      </c>
      <c r="O1899" s="81"/>
      <c r="P1899" s="86"/>
      <c r="Q1899" s="82"/>
      <c r="R1899" s="81" t="s">
        <v>97</v>
      </c>
      <c r="S1899" s="63"/>
      <c r="T1899" s="87"/>
      <c r="U1899" s="84" t="s">
        <v>97</v>
      </c>
      <c r="V1899" s="84" t="s">
        <v>97</v>
      </c>
      <c r="W1899" s="85" t="b">
        <v>0</v>
      </c>
      <c r="X1899" s="63"/>
      <c r="Y1899" s="63"/>
      <c r="Z1899" s="63"/>
    </row>
    <row r="1900">
      <c r="A1900" s="75"/>
      <c r="B1900" s="94"/>
      <c r="C1900" s="75"/>
      <c r="D1900" s="76"/>
      <c r="E1900" s="75" t="s">
        <v>97</v>
      </c>
      <c r="F1900" s="75" t="s">
        <v>97</v>
      </c>
      <c r="G1900" s="77"/>
      <c r="H1900" s="77"/>
      <c r="I1900" s="80"/>
      <c r="J1900" s="77" t="s">
        <v>97</v>
      </c>
      <c r="K1900" s="79" t="s">
        <v>97</v>
      </c>
      <c r="L1900" s="79"/>
      <c r="M1900" s="80"/>
      <c r="N1900" s="79" t="s">
        <v>97</v>
      </c>
      <c r="O1900" s="81"/>
      <c r="P1900" s="86"/>
      <c r="Q1900" s="82"/>
      <c r="R1900" s="81" t="s">
        <v>97</v>
      </c>
      <c r="S1900" s="63"/>
      <c r="T1900" s="87"/>
      <c r="U1900" s="84" t="s">
        <v>97</v>
      </c>
      <c r="V1900" s="84" t="s">
        <v>97</v>
      </c>
      <c r="W1900" s="85" t="b">
        <v>0</v>
      </c>
      <c r="X1900" s="63"/>
      <c r="Y1900" s="63"/>
      <c r="Z1900" s="63"/>
    </row>
    <row r="1901">
      <c r="A1901" s="75"/>
      <c r="B1901" s="94"/>
      <c r="C1901" s="75"/>
      <c r="D1901" s="76"/>
      <c r="E1901" s="75" t="s">
        <v>97</v>
      </c>
      <c r="F1901" s="75" t="s">
        <v>97</v>
      </c>
      <c r="G1901" s="77"/>
      <c r="H1901" s="77"/>
      <c r="I1901" s="80"/>
      <c r="J1901" s="77" t="s">
        <v>97</v>
      </c>
      <c r="K1901" s="79" t="s">
        <v>97</v>
      </c>
      <c r="L1901" s="79"/>
      <c r="M1901" s="80"/>
      <c r="N1901" s="79" t="s">
        <v>97</v>
      </c>
      <c r="O1901" s="81"/>
      <c r="P1901" s="86"/>
      <c r="Q1901" s="82"/>
      <c r="R1901" s="81" t="s">
        <v>97</v>
      </c>
      <c r="S1901" s="63"/>
      <c r="T1901" s="87"/>
      <c r="U1901" s="84" t="s">
        <v>97</v>
      </c>
      <c r="V1901" s="84" t="s">
        <v>97</v>
      </c>
      <c r="W1901" s="85" t="b">
        <v>0</v>
      </c>
      <c r="X1901" s="63"/>
      <c r="Y1901" s="63"/>
      <c r="Z1901" s="63"/>
    </row>
    <row r="1902">
      <c r="A1902" s="75"/>
      <c r="B1902" s="94"/>
      <c r="C1902" s="75"/>
      <c r="D1902" s="76"/>
      <c r="E1902" s="75" t="s">
        <v>97</v>
      </c>
      <c r="F1902" s="75" t="s">
        <v>97</v>
      </c>
      <c r="G1902" s="77"/>
      <c r="H1902" s="77"/>
      <c r="I1902" s="80"/>
      <c r="J1902" s="77" t="s">
        <v>97</v>
      </c>
      <c r="K1902" s="79" t="s">
        <v>97</v>
      </c>
      <c r="L1902" s="79"/>
      <c r="M1902" s="80"/>
      <c r="N1902" s="79" t="s">
        <v>97</v>
      </c>
      <c r="O1902" s="81"/>
      <c r="P1902" s="86"/>
      <c r="Q1902" s="82"/>
      <c r="R1902" s="81" t="s">
        <v>97</v>
      </c>
      <c r="S1902" s="63"/>
      <c r="T1902" s="87"/>
      <c r="U1902" s="84" t="s">
        <v>97</v>
      </c>
      <c r="V1902" s="84" t="s">
        <v>97</v>
      </c>
      <c r="W1902" s="85" t="b">
        <v>0</v>
      </c>
      <c r="X1902" s="63"/>
      <c r="Y1902" s="63"/>
      <c r="Z1902" s="63"/>
    </row>
    <row r="1903">
      <c r="A1903" s="75"/>
      <c r="B1903" s="94"/>
      <c r="C1903" s="75"/>
      <c r="D1903" s="76"/>
      <c r="E1903" s="75" t="s">
        <v>97</v>
      </c>
      <c r="F1903" s="75" t="s">
        <v>97</v>
      </c>
      <c r="G1903" s="77"/>
      <c r="H1903" s="77"/>
      <c r="I1903" s="80"/>
      <c r="J1903" s="77" t="s">
        <v>97</v>
      </c>
      <c r="K1903" s="79" t="s">
        <v>97</v>
      </c>
      <c r="L1903" s="79"/>
      <c r="M1903" s="80"/>
      <c r="N1903" s="79" t="s">
        <v>97</v>
      </c>
      <c r="O1903" s="81"/>
      <c r="P1903" s="86"/>
      <c r="Q1903" s="82"/>
      <c r="R1903" s="81" t="s">
        <v>97</v>
      </c>
      <c r="S1903" s="63"/>
      <c r="T1903" s="87"/>
      <c r="U1903" s="84" t="s">
        <v>97</v>
      </c>
      <c r="V1903" s="84" t="s">
        <v>97</v>
      </c>
      <c r="W1903" s="85" t="b">
        <v>0</v>
      </c>
      <c r="X1903" s="63"/>
      <c r="Y1903" s="63"/>
      <c r="Z1903" s="63"/>
    </row>
    <row r="1904">
      <c r="A1904" s="75"/>
      <c r="B1904" s="94"/>
      <c r="C1904" s="75"/>
      <c r="D1904" s="76"/>
      <c r="E1904" s="75" t="s">
        <v>97</v>
      </c>
      <c r="F1904" s="75" t="s">
        <v>97</v>
      </c>
      <c r="G1904" s="77"/>
      <c r="H1904" s="77"/>
      <c r="I1904" s="80"/>
      <c r="J1904" s="77" t="s">
        <v>97</v>
      </c>
      <c r="K1904" s="79" t="s">
        <v>97</v>
      </c>
      <c r="L1904" s="79"/>
      <c r="M1904" s="80"/>
      <c r="N1904" s="79" t="s">
        <v>97</v>
      </c>
      <c r="O1904" s="81"/>
      <c r="P1904" s="86"/>
      <c r="Q1904" s="82"/>
      <c r="R1904" s="81" t="s">
        <v>97</v>
      </c>
      <c r="S1904" s="63"/>
      <c r="T1904" s="87"/>
      <c r="U1904" s="84" t="s">
        <v>97</v>
      </c>
      <c r="V1904" s="84" t="s">
        <v>97</v>
      </c>
      <c r="W1904" s="85" t="b">
        <v>0</v>
      </c>
      <c r="X1904" s="63"/>
      <c r="Y1904" s="63"/>
      <c r="Z1904" s="63"/>
    </row>
    <row r="1905">
      <c r="A1905" s="75"/>
      <c r="B1905" s="94"/>
      <c r="C1905" s="75"/>
      <c r="D1905" s="76"/>
      <c r="E1905" s="75" t="s">
        <v>97</v>
      </c>
      <c r="F1905" s="75" t="s">
        <v>97</v>
      </c>
      <c r="G1905" s="77"/>
      <c r="H1905" s="77"/>
      <c r="I1905" s="80"/>
      <c r="J1905" s="77" t="s">
        <v>97</v>
      </c>
      <c r="K1905" s="79" t="s">
        <v>97</v>
      </c>
      <c r="L1905" s="79"/>
      <c r="M1905" s="80"/>
      <c r="N1905" s="79" t="s">
        <v>97</v>
      </c>
      <c r="O1905" s="81"/>
      <c r="P1905" s="86"/>
      <c r="Q1905" s="82"/>
      <c r="R1905" s="81" t="s">
        <v>97</v>
      </c>
      <c r="S1905" s="63"/>
      <c r="T1905" s="87"/>
      <c r="U1905" s="84" t="s">
        <v>97</v>
      </c>
      <c r="V1905" s="84" t="s">
        <v>97</v>
      </c>
      <c r="W1905" s="85" t="b">
        <v>0</v>
      </c>
      <c r="X1905" s="63"/>
      <c r="Y1905" s="63"/>
      <c r="Z1905" s="63"/>
    </row>
    <row r="1906">
      <c r="A1906" s="75"/>
      <c r="B1906" s="94"/>
      <c r="C1906" s="75"/>
      <c r="D1906" s="76"/>
      <c r="E1906" s="75" t="s">
        <v>97</v>
      </c>
      <c r="F1906" s="75" t="s">
        <v>97</v>
      </c>
      <c r="G1906" s="77"/>
      <c r="H1906" s="77"/>
      <c r="I1906" s="80"/>
      <c r="J1906" s="77" t="s">
        <v>97</v>
      </c>
      <c r="K1906" s="79" t="s">
        <v>97</v>
      </c>
      <c r="L1906" s="79"/>
      <c r="M1906" s="80"/>
      <c r="N1906" s="79" t="s">
        <v>97</v>
      </c>
      <c r="O1906" s="81"/>
      <c r="P1906" s="86"/>
      <c r="Q1906" s="82"/>
      <c r="R1906" s="81" t="s">
        <v>97</v>
      </c>
      <c r="S1906" s="63"/>
      <c r="T1906" s="87"/>
      <c r="U1906" s="84" t="s">
        <v>97</v>
      </c>
      <c r="V1906" s="84" t="s">
        <v>97</v>
      </c>
      <c r="W1906" s="85" t="b">
        <v>0</v>
      </c>
      <c r="X1906" s="63"/>
      <c r="Y1906" s="63"/>
      <c r="Z1906" s="63"/>
    </row>
    <row r="1907">
      <c r="A1907" s="75"/>
      <c r="B1907" s="94"/>
      <c r="C1907" s="75"/>
      <c r="D1907" s="76"/>
      <c r="E1907" s="75" t="s">
        <v>97</v>
      </c>
      <c r="F1907" s="75" t="s">
        <v>97</v>
      </c>
      <c r="G1907" s="77"/>
      <c r="H1907" s="77"/>
      <c r="I1907" s="80"/>
      <c r="J1907" s="77" t="s">
        <v>97</v>
      </c>
      <c r="K1907" s="79" t="s">
        <v>97</v>
      </c>
      <c r="L1907" s="79"/>
      <c r="M1907" s="80"/>
      <c r="N1907" s="79" t="s">
        <v>97</v>
      </c>
      <c r="O1907" s="81"/>
      <c r="P1907" s="86"/>
      <c r="Q1907" s="82"/>
      <c r="R1907" s="81" t="s">
        <v>97</v>
      </c>
      <c r="S1907" s="63"/>
      <c r="T1907" s="87"/>
      <c r="U1907" s="84" t="s">
        <v>97</v>
      </c>
      <c r="V1907" s="84" t="s">
        <v>97</v>
      </c>
      <c r="W1907" s="85" t="b">
        <v>0</v>
      </c>
      <c r="X1907" s="63"/>
      <c r="Y1907" s="63"/>
      <c r="Z1907" s="63"/>
    </row>
    <row r="1908">
      <c r="A1908" s="75"/>
      <c r="B1908" s="94"/>
      <c r="C1908" s="75"/>
      <c r="D1908" s="76"/>
      <c r="E1908" s="75" t="s">
        <v>97</v>
      </c>
      <c r="F1908" s="75" t="s">
        <v>97</v>
      </c>
      <c r="G1908" s="77"/>
      <c r="H1908" s="77"/>
      <c r="I1908" s="80"/>
      <c r="J1908" s="77" t="s">
        <v>97</v>
      </c>
      <c r="K1908" s="79" t="s">
        <v>97</v>
      </c>
      <c r="L1908" s="79"/>
      <c r="M1908" s="80"/>
      <c r="N1908" s="79" t="s">
        <v>97</v>
      </c>
      <c r="O1908" s="81"/>
      <c r="P1908" s="86"/>
      <c r="Q1908" s="82"/>
      <c r="R1908" s="81" t="s">
        <v>97</v>
      </c>
      <c r="S1908" s="63"/>
      <c r="T1908" s="87"/>
      <c r="U1908" s="84" t="s">
        <v>97</v>
      </c>
      <c r="V1908" s="84" t="s">
        <v>97</v>
      </c>
      <c r="W1908" s="85" t="b">
        <v>0</v>
      </c>
      <c r="X1908" s="63"/>
      <c r="Y1908" s="63"/>
      <c r="Z1908" s="63"/>
    </row>
    <row r="1909">
      <c r="A1909" s="75"/>
      <c r="B1909" s="94"/>
      <c r="C1909" s="75"/>
      <c r="D1909" s="76"/>
      <c r="E1909" s="75" t="s">
        <v>97</v>
      </c>
      <c r="F1909" s="75" t="s">
        <v>97</v>
      </c>
      <c r="G1909" s="77"/>
      <c r="H1909" s="77"/>
      <c r="I1909" s="80"/>
      <c r="J1909" s="77" t="s">
        <v>97</v>
      </c>
      <c r="K1909" s="79" t="s">
        <v>97</v>
      </c>
      <c r="L1909" s="79"/>
      <c r="M1909" s="80"/>
      <c r="N1909" s="79" t="s">
        <v>97</v>
      </c>
      <c r="O1909" s="81"/>
      <c r="P1909" s="86"/>
      <c r="Q1909" s="82"/>
      <c r="R1909" s="81" t="s">
        <v>97</v>
      </c>
      <c r="S1909" s="63"/>
      <c r="T1909" s="87"/>
      <c r="U1909" s="84" t="s">
        <v>97</v>
      </c>
      <c r="V1909" s="84" t="s">
        <v>97</v>
      </c>
      <c r="W1909" s="85" t="b">
        <v>0</v>
      </c>
      <c r="X1909" s="63"/>
      <c r="Y1909" s="63"/>
      <c r="Z1909" s="63"/>
    </row>
    <row r="1910">
      <c r="A1910" s="75"/>
      <c r="B1910" s="94"/>
      <c r="C1910" s="75"/>
      <c r="D1910" s="76"/>
      <c r="E1910" s="75" t="s">
        <v>97</v>
      </c>
      <c r="F1910" s="75" t="s">
        <v>97</v>
      </c>
      <c r="G1910" s="77"/>
      <c r="H1910" s="77"/>
      <c r="I1910" s="80"/>
      <c r="J1910" s="77" t="s">
        <v>97</v>
      </c>
      <c r="K1910" s="79" t="s">
        <v>97</v>
      </c>
      <c r="L1910" s="79"/>
      <c r="M1910" s="80"/>
      <c r="N1910" s="79" t="s">
        <v>97</v>
      </c>
      <c r="O1910" s="81"/>
      <c r="P1910" s="86"/>
      <c r="Q1910" s="82"/>
      <c r="R1910" s="81" t="s">
        <v>97</v>
      </c>
      <c r="S1910" s="63"/>
      <c r="T1910" s="87"/>
      <c r="U1910" s="84" t="s">
        <v>97</v>
      </c>
      <c r="V1910" s="84" t="s">
        <v>97</v>
      </c>
      <c r="W1910" s="85" t="b">
        <v>0</v>
      </c>
      <c r="X1910" s="63"/>
      <c r="Y1910" s="63"/>
      <c r="Z1910" s="63"/>
    </row>
    <row r="1911">
      <c r="A1911" s="75"/>
      <c r="B1911" s="94"/>
      <c r="C1911" s="75"/>
      <c r="D1911" s="76"/>
      <c r="E1911" s="75" t="s">
        <v>97</v>
      </c>
      <c r="F1911" s="75" t="s">
        <v>97</v>
      </c>
      <c r="G1911" s="77"/>
      <c r="H1911" s="77"/>
      <c r="I1911" s="80"/>
      <c r="J1911" s="77" t="s">
        <v>97</v>
      </c>
      <c r="K1911" s="79" t="s">
        <v>97</v>
      </c>
      <c r="L1911" s="79"/>
      <c r="M1911" s="80"/>
      <c r="N1911" s="79" t="s">
        <v>97</v>
      </c>
      <c r="O1911" s="81"/>
      <c r="P1911" s="86"/>
      <c r="Q1911" s="82"/>
      <c r="R1911" s="81" t="s">
        <v>97</v>
      </c>
      <c r="S1911" s="63"/>
      <c r="T1911" s="87"/>
      <c r="U1911" s="84" t="s">
        <v>97</v>
      </c>
      <c r="V1911" s="84" t="s">
        <v>97</v>
      </c>
      <c r="W1911" s="85" t="b">
        <v>0</v>
      </c>
      <c r="X1911" s="63"/>
      <c r="Y1911" s="63"/>
      <c r="Z1911" s="63"/>
    </row>
    <row r="1912">
      <c r="A1912" s="75"/>
      <c r="B1912" s="94"/>
      <c r="C1912" s="75"/>
      <c r="D1912" s="76"/>
      <c r="E1912" s="75" t="s">
        <v>97</v>
      </c>
      <c r="F1912" s="75" t="s">
        <v>97</v>
      </c>
      <c r="G1912" s="77"/>
      <c r="H1912" s="77"/>
      <c r="I1912" s="80"/>
      <c r="J1912" s="77" t="s">
        <v>97</v>
      </c>
      <c r="K1912" s="79" t="s">
        <v>97</v>
      </c>
      <c r="L1912" s="79"/>
      <c r="M1912" s="80"/>
      <c r="N1912" s="79" t="s">
        <v>97</v>
      </c>
      <c r="O1912" s="81"/>
      <c r="P1912" s="86"/>
      <c r="Q1912" s="82"/>
      <c r="R1912" s="81" t="s">
        <v>97</v>
      </c>
      <c r="S1912" s="63"/>
      <c r="T1912" s="87"/>
      <c r="U1912" s="84" t="s">
        <v>97</v>
      </c>
      <c r="V1912" s="84" t="s">
        <v>97</v>
      </c>
      <c r="W1912" s="85" t="b">
        <v>0</v>
      </c>
      <c r="X1912" s="63"/>
      <c r="Y1912" s="63"/>
      <c r="Z1912" s="63"/>
    </row>
    <row r="1913">
      <c r="A1913" s="75"/>
      <c r="B1913" s="94"/>
      <c r="C1913" s="75"/>
      <c r="D1913" s="76"/>
      <c r="E1913" s="75" t="s">
        <v>97</v>
      </c>
      <c r="F1913" s="75" t="s">
        <v>97</v>
      </c>
      <c r="G1913" s="77"/>
      <c r="H1913" s="77"/>
      <c r="I1913" s="80"/>
      <c r="J1913" s="77" t="s">
        <v>97</v>
      </c>
      <c r="K1913" s="79" t="s">
        <v>97</v>
      </c>
      <c r="L1913" s="79"/>
      <c r="M1913" s="80"/>
      <c r="N1913" s="79" t="s">
        <v>97</v>
      </c>
      <c r="O1913" s="81"/>
      <c r="P1913" s="86"/>
      <c r="Q1913" s="82"/>
      <c r="R1913" s="81" t="s">
        <v>97</v>
      </c>
      <c r="S1913" s="63"/>
      <c r="T1913" s="87"/>
      <c r="U1913" s="84" t="s">
        <v>97</v>
      </c>
      <c r="V1913" s="84" t="s">
        <v>97</v>
      </c>
      <c r="W1913" s="85" t="b">
        <v>0</v>
      </c>
      <c r="X1913" s="63"/>
      <c r="Y1913" s="63"/>
      <c r="Z1913" s="63"/>
    </row>
    <row r="1914">
      <c r="A1914" s="75"/>
      <c r="B1914" s="94"/>
      <c r="C1914" s="75"/>
      <c r="D1914" s="76"/>
      <c r="E1914" s="75" t="s">
        <v>97</v>
      </c>
      <c r="F1914" s="75" t="s">
        <v>97</v>
      </c>
      <c r="G1914" s="77"/>
      <c r="H1914" s="77"/>
      <c r="I1914" s="80"/>
      <c r="J1914" s="77" t="s">
        <v>97</v>
      </c>
      <c r="K1914" s="79" t="s">
        <v>97</v>
      </c>
      <c r="L1914" s="79"/>
      <c r="M1914" s="80"/>
      <c r="N1914" s="79" t="s">
        <v>97</v>
      </c>
      <c r="O1914" s="81"/>
      <c r="P1914" s="86"/>
      <c r="Q1914" s="82"/>
      <c r="R1914" s="81" t="s">
        <v>97</v>
      </c>
      <c r="S1914" s="63"/>
      <c r="T1914" s="87"/>
      <c r="U1914" s="84" t="s">
        <v>97</v>
      </c>
      <c r="V1914" s="84" t="s">
        <v>97</v>
      </c>
      <c r="W1914" s="85" t="b">
        <v>0</v>
      </c>
      <c r="X1914" s="63"/>
      <c r="Y1914" s="63"/>
      <c r="Z1914" s="63"/>
    </row>
    <row r="1915">
      <c r="A1915" s="75"/>
      <c r="B1915" s="94"/>
      <c r="C1915" s="75"/>
      <c r="D1915" s="76"/>
      <c r="E1915" s="75" t="s">
        <v>97</v>
      </c>
      <c r="F1915" s="75" t="s">
        <v>97</v>
      </c>
      <c r="G1915" s="77"/>
      <c r="H1915" s="77"/>
      <c r="I1915" s="80"/>
      <c r="J1915" s="77" t="s">
        <v>97</v>
      </c>
      <c r="K1915" s="79" t="s">
        <v>97</v>
      </c>
      <c r="L1915" s="79"/>
      <c r="M1915" s="80"/>
      <c r="N1915" s="79" t="s">
        <v>97</v>
      </c>
      <c r="O1915" s="81"/>
      <c r="P1915" s="86"/>
      <c r="Q1915" s="82"/>
      <c r="R1915" s="81" t="s">
        <v>97</v>
      </c>
      <c r="S1915" s="63"/>
      <c r="T1915" s="87"/>
      <c r="U1915" s="84" t="s">
        <v>97</v>
      </c>
      <c r="V1915" s="84" t="s">
        <v>97</v>
      </c>
      <c r="W1915" s="85" t="b">
        <v>0</v>
      </c>
      <c r="X1915" s="63"/>
      <c r="Y1915" s="63"/>
      <c r="Z1915" s="63"/>
    </row>
    <row r="1916">
      <c r="A1916" s="75"/>
      <c r="B1916" s="94"/>
      <c r="C1916" s="75"/>
      <c r="D1916" s="76"/>
      <c r="E1916" s="75" t="s">
        <v>97</v>
      </c>
      <c r="F1916" s="75" t="s">
        <v>97</v>
      </c>
      <c r="G1916" s="77"/>
      <c r="H1916" s="77"/>
      <c r="I1916" s="80"/>
      <c r="J1916" s="77" t="s">
        <v>97</v>
      </c>
      <c r="K1916" s="79" t="s">
        <v>97</v>
      </c>
      <c r="L1916" s="79"/>
      <c r="M1916" s="80"/>
      <c r="N1916" s="79" t="s">
        <v>97</v>
      </c>
      <c r="O1916" s="81"/>
      <c r="P1916" s="86"/>
      <c r="Q1916" s="82"/>
      <c r="R1916" s="81" t="s">
        <v>97</v>
      </c>
      <c r="S1916" s="63"/>
      <c r="T1916" s="87"/>
      <c r="U1916" s="84" t="s">
        <v>97</v>
      </c>
      <c r="V1916" s="84" t="s">
        <v>97</v>
      </c>
      <c r="W1916" s="85" t="b">
        <v>0</v>
      </c>
      <c r="X1916" s="63"/>
      <c r="Y1916" s="63"/>
      <c r="Z1916" s="63"/>
    </row>
    <row r="1917">
      <c r="A1917" s="75"/>
      <c r="B1917" s="94"/>
      <c r="C1917" s="75"/>
      <c r="D1917" s="76"/>
      <c r="E1917" s="75" t="s">
        <v>97</v>
      </c>
      <c r="F1917" s="75" t="s">
        <v>97</v>
      </c>
      <c r="G1917" s="77"/>
      <c r="H1917" s="77"/>
      <c r="I1917" s="80"/>
      <c r="J1917" s="77" t="s">
        <v>97</v>
      </c>
      <c r="K1917" s="79" t="s">
        <v>97</v>
      </c>
      <c r="L1917" s="79"/>
      <c r="M1917" s="80"/>
      <c r="N1917" s="79" t="s">
        <v>97</v>
      </c>
      <c r="O1917" s="81"/>
      <c r="P1917" s="86"/>
      <c r="Q1917" s="82"/>
      <c r="R1917" s="81" t="s">
        <v>97</v>
      </c>
      <c r="S1917" s="63"/>
      <c r="T1917" s="87"/>
      <c r="U1917" s="84" t="s">
        <v>97</v>
      </c>
      <c r="V1917" s="84" t="s">
        <v>97</v>
      </c>
      <c r="W1917" s="85" t="b">
        <v>0</v>
      </c>
      <c r="X1917" s="63"/>
      <c r="Y1917" s="63"/>
      <c r="Z1917" s="63"/>
    </row>
    <row r="1918">
      <c r="A1918" s="75"/>
      <c r="B1918" s="94"/>
      <c r="C1918" s="75"/>
      <c r="D1918" s="76"/>
      <c r="E1918" s="75" t="s">
        <v>97</v>
      </c>
      <c r="F1918" s="75" t="s">
        <v>97</v>
      </c>
      <c r="G1918" s="77"/>
      <c r="H1918" s="77"/>
      <c r="I1918" s="80"/>
      <c r="J1918" s="77" t="s">
        <v>97</v>
      </c>
      <c r="K1918" s="79" t="s">
        <v>97</v>
      </c>
      <c r="L1918" s="79"/>
      <c r="M1918" s="80"/>
      <c r="N1918" s="79" t="s">
        <v>97</v>
      </c>
      <c r="O1918" s="81"/>
      <c r="P1918" s="86"/>
      <c r="Q1918" s="82"/>
      <c r="R1918" s="81" t="s">
        <v>97</v>
      </c>
      <c r="S1918" s="63"/>
      <c r="T1918" s="87"/>
      <c r="U1918" s="84" t="s">
        <v>97</v>
      </c>
      <c r="V1918" s="84" t="s">
        <v>97</v>
      </c>
      <c r="W1918" s="85" t="b">
        <v>0</v>
      </c>
      <c r="X1918" s="63"/>
      <c r="Y1918" s="63"/>
      <c r="Z1918" s="63"/>
    </row>
    <row r="1919">
      <c r="A1919" s="75"/>
      <c r="B1919" s="94"/>
      <c r="C1919" s="75"/>
      <c r="D1919" s="76"/>
      <c r="E1919" s="75" t="s">
        <v>97</v>
      </c>
      <c r="F1919" s="75" t="s">
        <v>97</v>
      </c>
      <c r="G1919" s="77"/>
      <c r="H1919" s="77"/>
      <c r="I1919" s="80"/>
      <c r="J1919" s="77" t="s">
        <v>97</v>
      </c>
      <c r="K1919" s="79" t="s">
        <v>97</v>
      </c>
      <c r="L1919" s="79"/>
      <c r="M1919" s="80"/>
      <c r="N1919" s="79" t="s">
        <v>97</v>
      </c>
      <c r="O1919" s="81"/>
      <c r="P1919" s="86"/>
      <c r="Q1919" s="82"/>
      <c r="R1919" s="81" t="s">
        <v>97</v>
      </c>
      <c r="S1919" s="63"/>
      <c r="T1919" s="87"/>
      <c r="U1919" s="84" t="s">
        <v>97</v>
      </c>
      <c r="V1919" s="84" t="s">
        <v>97</v>
      </c>
      <c r="W1919" s="85" t="b">
        <v>0</v>
      </c>
      <c r="X1919" s="63"/>
      <c r="Y1919" s="63"/>
      <c r="Z1919" s="63"/>
    </row>
    <row r="1920">
      <c r="A1920" s="75"/>
      <c r="B1920" s="94"/>
      <c r="C1920" s="75"/>
      <c r="D1920" s="76"/>
      <c r="E1920" s="75" t="s">
        <v>97</v>
      </c>
      <c r="F1920" s="75" t="s">
        <v>97</v>
      </c>
      <c r="G1920" s="77"/>
      <c r="H1920" s="77"/>
      <c r="I1920" s="80"/>
      <c r="J1920" s="77" t="s">
        <v>97</v>
      </c>
      <c r="K1920" s="79" t="s">
        <v>97</v>
      </c>
      <c r="L1920" s="79"/>
      <c r="M1920" s="80"/>
      <c r="N1920" s="79" t="s">
        <v>97</v>
      </c>
      <c r="O1920" s="81"/>
      <c r="P1920" s="86"/>
      <c r="Q1920" s="82"/>
      <c r="R1920" s="81" t="s">
        <v>97</v>
      </c>
      <c r="S1920" s="63"/>
      <c r="T1920" s="87"/>
      <c r="U1920" s="84" t="s">
        <v>97</v>
      </c>
      <c r="V1920" s="84" t="s">
        <v>97</v>
      </c>
      <c r="W1920" s="85" t="b">
        <v>0</v>
      </c>
      <c r="X1920" s="63"/>
      <c r="Y1920" s="63"/>
      <c r="Z1920" s="63"/>
    </row>
    <row r="1921">
      <c r="A1921" s="75"/>
      <c r="B1921" s="94"/>
      <c r="C1921" s="75"/>
      <c r="D1921" s="76"/>
      <c r="E1921" s="75" t="s">
        <v>97</v>
      </c>
      <c r="F1921" s="75" t="s">
        <v>97</v>
      </c>
      <c r="G1921" s="77"/>
      <c r="H1921" s="77"/>
      <c r="I1921" s="80"/>
      <c r="J1921" s="77" t="s">
        <v>97</v>
      </c>
      <c r="K1921" s="79" t="s">
        <v>97</v>
      </c>
      <c r="L1921" s="79"/>
      <c r="M1921" s="80"/>
      <c r="N1921" s="79" t="s">
        <v>97</v>
      </c>
      <c r="O1921" s="81"/>
      <c r="P1921" s="86"/>
      <c r="Q1921" s="82"/>
      <c r="R1921" s="81" t="s">
        <v>97</v>
      </c>
      <c r="S1921" s="63"/>
      <c r="T1921" s="87"/>
      <c r="U1921" s="84" t="s">
        <v>97</v>
      </c>
      <c r="V1921" s="84" t="s">
        <v>97</v>
      </c>
      <c r="W1921" s="85" t="b">
        <v>0</v>
      </c>
      <c r="X1921" s="63"/>
      <c r="Y1921" s="63"/>
      <c r="Z1921" s="63"/>
    </row>
    <row r="1922">
      <c r="A1922" s="75"/>
      <c r="B1922" s="94"/>
      <c r="C1922" s="75"/>
      <c r="D1922" s="76"/>
      <c r="E1922" s="75" t="s">
        <v>97</v>
      </c>
      <c r="F1922" s="75" t="s">
        <v>97</v>
      </c>
      <c r="G1922" s="77"/>
      <c r="H1922" s="77"/>
      <c r="I1922" s="80"/>
      <c r="J1922" s="77" t="s">
        <v>97</v>
      </c>
      <c r="K1922" s="79" t="s">
        <v>97</v>
      </c>
      <c r="L1922" s="79"/>
      <c r="M1922" s="80"/>
      <c r="N1922" s="79" t="s">
        <v>97</v>
      </c>
      <c r="O1922" s="81"/>
      <c r="P1922" s="86"/>
      <c r="Q1922" s="82"/>
      <c r="R1922" s="81" t="s">
        <v>97</v>
      </c>
      <c r="S1922" s="63"/>
      <c r="T1922" s="87"/>
      <c r="U1922" s="84" t="s">
        <v>97</v>
      </c>
      <c r="V1922" s="84" t="s">
        <v>97</v>
      </c>
      <c r="W1922" s="85" t="b">
        <v>0</v>
      </c>
      <c r="X1922" s="63"/>
      <c r="Y1922" s="63"/>
      <c r="Z1922" s="63"/>
    </row>
    <row r="1923">
      <c r="A1923" s="75"/>
      <c r="B1923" s="94"/>
      <c r="C1923" s="75"/>
      <c r="D1923" s="76"/>
      <c r="E1923" s="75" t="s">
        <v>97</v>
      </c>
      <c r="F1923" s="75" t="s">
        <v>97</v>
      </c>
      <c r="G1923" s="77"/>
      <c r="H1923" s="77"/>
      <c r="I1923" s="80"/>
      <c r="J1923" s="77" t="s">
        <v>97</v>
      </c>
      <c r="K1923" s="79" t="s">
        <v>97</v>
      </c>
      <c r="L1923" s="79"/>
      <c r="M1923" s="80"/>
      <c r="N1923" s="79" t="s">
        <v>97</v>
      </c>
      <c r="O1923" s="81"/>
      <c r="P1923" s="86"/>
      <c r="Q1923" s="82"/>
      <c r="R1923" s="81" t="s">
        <v>97</v>
      </c>
      <c r="S1923" s="63"/>
      <c r="T1923" s="87"/>
      <c r="U1923" s="84" t="s">
        <v>97</v>
      </c>
      <c r="V1923" s="84" t="s">
        <v>97</v>
      </c>
      <c r="W1923" s="85" t="b">
        <v>0</v>
      </c>
      <c r="X1923" s="63"/>
      <c r="Y1923" s="63"/>
      <c r="Z1923" s="63"/>
    </row>
    <row r="1924">
      <c r="A1924" s="75"/>
      <c r="B1924" s="94"/>
      <c r="C1924" s="75"/>
      <c r="D1924" s="76"/>
      <c r="E1924" s="75" t="s">
        <v>97</v>
      </c>
      <c r="F1924" s="75" t="s">
        <v>97</v>
      </c>
      <c r="G1924" s="77"/>
      <c r="H1924" s="77"/>
      <c r="I1924" s="80"/>
      <c r="J1924" s="77" t="s">
        <v>97</v>
      </c>
      <c r="K1924" s="79" t="s">
        <v>97</v>
      </c>
      <c r="L1924" s="79"/>
      <c r="M1924" s="80"/>
      <c r="N1924" s="79" t="s">
        <v>97</v>
      </c>
      <c r="O1924" s="81"/>
      <c r="P1924" s="86"/>
      <c r="Q1924" s="82"/>
      <c r="R1924" s="81" t="s">
        <v>97</v>
      </c>
      <c r="S1924" s="63"/>
      <c r="T1924" s="87"/>
      <c r="U1924" s="84" t="s">
        <v>97</v>
      </c>
      <c r="V1924" s="84" t="s">
        <v>97</v>
      </c>
      <c r="W1924" s="85" t="b">
        <v>0</v>
      </c>
      <c r="X1924" s="63"/>
      <c r="Y1924" s="63"/>
      <c r="Z1924" s="63"/>
    </row>
    <row r="1925">
      <c r="A1925" s="75"/>
      <c r="B1925" s="94"/>
      <c r="C1925" s="75"/>
      <c r="D1925" s="76"/>
      <c r="E1925" s="75" t="s">
        <v>97</v>
      </c>
      <c r="F1925" s="75" t="s">
        <v>97</v>
      </c>
      <c r="G1925" s="77"/>
      <c r="H1925" s="77"/>
      <c r="I1925" s="80"/>
      <c r="J1925" s="77" t="s">
        <v>97</v>
      </c>
      <c r="K1925" s="79" t="s">
        <v>97</v>
      </c>
      <c r="L1925" s="79"/>
      <c r="M1925" s="80"/>
      <c r="N1925" s="79" t="s">
        <v>97</v>
      </c>
      <c r="O1925" s="81"/>
      <c r="P1925" s="86"/>
      <c r="Q1925" s="82"/>
      <c r="R1925" s="81" t="s">
        <v>97</v>
      </c>
      <c r="S1925" s="63"/>
      <c r="T1925" s="87"/>
      <c r="U1925" s="84" t="s">
        <v>97</v>
      </c>
      <c r="V1925" s="84" t="s">
        <v>97</v>
      </c>
      <c r="W1925" s="85" t="b">
        <v>0</v>
      </c>
      <c r="X1925" s="63"/>
      <c r="Y1925" s="63"/>
      <c r="Z1925" s="63"/>
    </row>
    <row r="1926">
      <c r="A1926" s="75"/>
      <c r="B1926" s="94"/>
      <c r="C1926" s="75"/>
      <c r="D1926" s="76"/>
      <c r="E1926" s="75" t="s">
        <v>97</v>
      </c>
      <c r="F1926" s="75" t="s">
        <v>97</v>
      </c>
      <c r="G1926" s="77"/>
      <c r="H1926" s="77"/>
      <c r="I1926" s="80"/>
      <c r="J1926" s="77" t="s">
        <v>97</v>
      </c>
      <c r="K1926" s="79" t="s">
        <v>97</v>
      </c>
      <c r="L1926" s="79"/>
      <c r="M1926" s="80"/>
      <c r="N1926" s="79" t="s">
        <v>97</v>
      </c>
      <c r="O1926" s="81"/>
      <c r="P1926" s="86"/>
      <c r="Q1926" s="82"/>
      <c r="R1926" s="81" t="s">
        <v>97</v>
      </c>
      <c r="S1926" s="63"/>
      <c r="T1926" s="87"/>
      <c r="U1926" s="84" t="s">
        <v>97</v>
      </c>
      <c r="V1926" s="84" t="s">
        <v>97</v>
      </c>
      <c r="W1926" s="85" t="b">
        <v>0</v>
      </c>
      <c r="X1926" s="63"/>
      <c r="Y1926" s="63"/>
      <c r="Z1926" s="63"/>
    </row>
    <row r="1927">
      <c r="A1927" s="75"/>
      <c r="B1927" s="94"/>
      <c r="C1927" s="75"/>
      <c r="D1927" s="76"/>
      <c r="E1927" s="75" t="s">
        <v>97</v>
      </c>
      <c r="F1927" s="75" t="s">
        <v>97</v>
      </c>
      <c r="G1927" s="77"/>
      <c r="H1927" s="77"/>
      <c r="I1927" s="80"/>
      <c r="J1927" s="77" t="s">
        <v>97</v>
      </c>
      <c r="K1927" s="79" t="s">
        <v>97</v>
      </c>
      <c r="L1927" s="79"/>
      <c r="M1927" s="80"/>
      <c r="N1927" s="79" t="s">
        <v>97</v>
      </c>
      <c r="O1927" s="81"/>
      <c r="P1927" s="86"/>
      <c r="Q1927" s="82"/>
      <c r="R1927" s="81" t="s">
        <v>97</v>
      </c>
      <c r="S1927" s="63"/>
      <c r="T1927" s="87"/>
      <c r="U1927" s="84" t="s">
        <v>97</v>
      </c>
      <c r="V1927" s="84" t="s">
        <v>97</v>
      </c>
      <c r="W1927" s="85" t="b">
        <v>0</v>
      </c>
      <c r="X1927" s="63"/>
      <c r="Y1927" s="63"/>
      <c r="Z1927" s="63"/>
    </row>
    <row r="1928">
      <c r="A1928" s="75"/>
      <c r="B1928" s="94"/>
      <c r="C1928" s="75"/>
      <c r="D1928" s="76"/>
      <c r="E1928" s="75" t="s">
        <v>97</v>
      </c>
      <c r="F1928" s="75" t="s">
        <v>97</v>
      </c>
      <c r="G1928" s="77"/>
      <c r="H1928" s="77"/>
      <c r="I1928" s="80"/>
      <c r="J1928" s="77" t="s">
        <v>97</v>
      </c>
      <c r="K1928" s="79" t="s">
        <v>97</v>
      </c>
      <c r="L1928" s="79"/>
      <c r="M1928" s="80"/>
      <c r="N1928" s="79" t="s">
        <v>97</v>
      </c>
      <c r="O1928" s="81"/>
      <c r="P1928" s="86"/>
      <c r="Q1928" s="82"/>
      <c r="R1928" s="81" t="s">
        <v>97</v>
      </c>
      <c r="S1928" s="63"/>
      <c r="T1928" s="87"/>
      <c r="U1928" s="84" t="s">
        <v>97</v>
      </c>
      <c r="V1928" s="84" t="s">
        <v>97</v>
      </c>
      <c r="W1928" s="85" t="b">
        <v>0</v>
      </c>
      <c r="X1928" s="63"/>
      <c r="Y1928" s="63"/>
      <c r="Z1928" s="63"/>
    </row>
    <row r="1929">
      <c r="A1929" s="75"/>
      <c r="B1929" s="94"/>
      <c r="C1929" s="75"/>
      <c r="D1929" s="76"/>
      <c r="E1929" s="75" t="s">
        <v>97</v>
      </c>
      <c r="F1929" s="75" t="s">
        <v>97</v>
      </c>
      <c r="G1929" s="77"/>
      <c r="H1929" s="77"/>
      <c r="I1929" s="80"/>
      <c r="J1929" s="77" t="s">
        <v>97</v>
      </c>
      <c r="K1929" s="79" t="s">
        <v>97</v>
      </c>
      <c r="L1929" s="79"/>
      <c r="M1929" s="80"/>
      <c r="N1929" s="79" t="s">
        <v>97</v>
      </c>
      <c r="O1929" s="81"/>
      <c r="P1929" s="86"/>
      <c r="Q1929" s="82"/>
      <c r="R1929" s="81" t="s">
        <v>97</v>
      </c>
      <c r="S1929" s="63"/>
      <c r="T1929" s="87"/>
      <c r="U1929" s="84" t="s">
        <v>97</v>
      </c>
      <c r="V1929" s="84" t="s">
        <v>97</v>
      </c>
      <c r="W1929" s="85" t="b">
        <v>0</v>
      </c>
      <c r="X1929" s="63"/>
      <c r="Y1929" s="63"/>
      <c r="Z1929" s="63"/>
    </row>
    <row r="1930">
      <c r="A1930" s="75"/>
      <c r="B1930" s="94"/>
      <c r="C1930" s="75"/>
      <c r="D1930" s="76"/>
      <c r="E1930" s="75" t="s">
        <v>97</v>
      </c>
      <c r="F1930" s="75" t="s">
        <v>97</v>
      </c>
      <c r="G1930" s="77"/>
      <c r="H1930" s="77"/>
      <c r="I1930" s="80"/>
      <c r="J1930" s="77" t="s">
        <v>97</v>
      </c>
      <c r="K1930" s="79" t="s">
        <v>97</v>
      </c>
      <c r="L1930" s="79"/>
      <c r="M1930" s="80"/>
      <c r="N1930" s="79" t="s">
        <v>97</v>
      </c>
      <c r="O1930" s="81"/>
      <c r="P1930" s="86"/>
      <c r="Q1930" s="82"/>
      <c r="R1930" s="81" t="s">
        <v>97</v>
      </c>
      <c r="S1930" s="63"/>
      <c r="T1930" s="87"/>
      <c r="U1930" s="84" t="s">
        <v>97</v>
      </c>
      <c r="V1930" s="84" t="s">
        <v>97</v>
      </c>
      <c r="W1930" s="85" t="b">
        <v>0</v>
      </c>
      <c r="X1930" s="63"/>
      <c r="Y1930" s="63"/>
      <c r="Z1930" s="63"/>
    </row>
    <row r="1931">
      <c r="A1931" s="75"/>
      <c r="B1931" s="94"/>
      <c r="C1931" s="75"/>
      <c r="D1931" s="76"/>
      <c r="E1931" s="75" t="s">
        <v>97</v>
      </c>
      <c r="F1931" s="75" t="s">
        <v>97</v>
      </c>
      <c r="G1931" s="77"/>
      <c r="H1931" s="77"/>
      <c r="I1931" s="80"/>
      <c r="J1931" s="77" t="s">
        <v>97</v>
      </c>
      <c r="K1931" s="79" t="s">
        <v>97</v>
      </c>
      <c r="L1931" s="79"/>
      <c r="M1931" s="80"/>
      <c r="N1931" s="79" t="s">
        <v>97</v>
      </c>
      <c r="O1931" s="81"/>
      <c r="P1931" s="86"/>
      <c r="Q1931" s="82"/>
      <c r="R1931" s="81" t="s">
        <v>97</v>
      </c>
      <c r="S1931" s="63"/>
      <c r="T1931" s="87"/>
      <c r="U1931" s="84" t="s">
        <v>97</v>
      </c>
      <c r="V1931" s="84" t="s">
        <v>97</v>
      </c>
      <c r="W1931" s="85" t="b">
        <v>0</v>
      </c>
      <c r="X1931" s="63"/>
      <c r="Y1931" s="63"/>
      <c r="Z1931" s="63"/>
    </row>
    <row r="1932">
      <c r="A1932" s="75"/>
      <c r="B1932" s="94"/>
      <c r="C1932" s="75"/>
      <c r="D1932" s="76"/>
      <c r="E1932" s="75" t="s">
        <v>97</v>
      </c>
      <c r="F1932" s="75" t="s">
        <v>97</v>
      </c>
      <c r="G1932" s="77"/>
      <c r="H1932" s="77"/>
      <c r="I1932" s="80"/>
      <c r="J1932" s="77" t="s">
        <v>97</v>
      </c>
      <c r="K1932" s="79" t="s">
        <v>97</v>
      </c>
      <c r="L1932" s="79"/>
      <c r="M1932" s="80"/>
      <c r="N1932" s="79" t="s">
        <v>97</v>
      </c>
      <c r="O1932" s="81"/>
      <c r="P1932" s="86"/>
      <c r="Q1932" s="82"/>
      <c r="R1932" s="81" t="s">
        <v>97</v>
      </c>
      <c r="S1932" s="63"/>
      <c r="T1932" s="87"/>
      <c r="U1932" s="84" t="s">
        <v>97</v>
      </c>
      <c r="V1932" s="84" t="s">
        <v>97</v>
      </c>
      <c r="W1932" s="85" t="b">
        <v>0</v>
      </c>
      <c r="X1932" s="63"/>
      <c r="Y1932" s="63"/>
      <c r="Z1932" s="63"/>
    </row>
    <row r="1933">
      <c r="A1933" s="75"/>
      <c r="B1933" s="94"/>
      <c r="C1933" s="75"/>
      <c r="D1933" s="76"/>
      <c r="E1933" s="75" t="s">
        <v>97</v>
      </c>
      <c r="F1933" s="75" t="s">
        <v>97</v>
      </c>
      <c r="G1933" s="77"/>
      <c r="H1933" s="77"/>
      <c r="I1933" s="80"/>
      <c r="J1933" s="77" t="s">
        <v>97</v>
      </c>
      <c r="K1933" s="79" t="s">
        <v>97</v>
      </c>
      <c r="L1933" s="79"/>
      <c r="M1933" s="80"/>
      <c r="N1933" s="79" t="s">
        <v>97</v>
      </c>
      <c r="O1933" s="81"/>
      <c r="P1933" s="86"/>
      <c r="Q1933" s="82"/>
      <c r="R1933" s="81" t="s">
        <v>97</v>
      </c>
      <c r="S1933" s="63"/>
      <c r="T1933" s="87"/>
      <c r="U1933" s="84" t="s">
        <v>97</v>
      </c>
      <c r="V1933" s="84" t="s">
        <v>97</v>
      </c>
      <c r="W1933" s="85" t="b">
        <v>0</v>
      </c>
      <c r="X1933" s="63"/>
      <c r="Y1933" s="63"/>
      <c r="Z1933" s="63"/>
    </row>
    <row r="1934">
      <c r="A1934" s="75"/>
      <c r="B1934" s="94"/>
      <c r="C1934" s="75"/>
      <c r="D1934" s="76"/>
      <c r="E1934" s="75" t="s">
        <v>97</v>
      </c>
      <c r="F1934" s="75" t="s">
        <v>97</v>
      </c>
      <c r="G1934" s="77"/>
      <c r="H1934" s="77"/>
      <c r="I1934" s="80"/>
      <c r="J1934" s="77" t="s">
        <v>97</v>
      </c>
      <c r="K1934" s="79" t="s">
        <v>97</v>
      </c>
      <c r="L1934" s="79"/>
      <c r="M1934" s="80"/>
      <c r="N1934" s="79" t="s">
        <v>97</v>
      </c>
      <c r="O1934" s="81"/>
      <c r="P1934" s="86"/>
      <c r="Q1934" s="82"/>
      <c r="R1934" s="81" t="s">
        <v>97</v>
      </c>
      <c r="S1934" s="63"/>
      <c r="T1934" s="87"/>
      <c r="U1934" s="84" t="s">
        <v>97</v>
      </c>
      <c r="V1934" s="84" t="s">
        <v>97</v>
      </c>
      <c r="W1934" s="85" t="b">
        <v>0</v>
      </c>
      <c r="X1934" s="63"/>
      <c r="Y1934" s="63"/>
      <c r="Z1934" s="63"/>
    </row>
    <row r="1935">
      <c r="A1935" s="75"/>
      <c r="B1935" s="94"/>
      <c r="C1935" s="75"/>
      <c r="D1935" s="76"/>
      <c r="E1935" s="75" t="s">
        <v>97</v>
      </c>
      <c r="F1935" s="75" t="s">
        <v>97</v>
      </c>
      <c r="G1935" s="77"/>
      <c r="H1935" s="77"/>
      <c r="I1935" s="80"/>
      <c r="J1935" s="77" t="s">
        <v>97</v>
      </c>
      <c r="K1935" s="79" t="s">
        <v>97</v>
      </c>
      <c r="L1935" s="79"/>
      <c r="M1935" s="80"/>
      <c r="N1935" s="79" t="s">
        <v>97</v>
      </c>
      <c r="O1935" s="81"/>
      <c r="P1935" s="86"/>
      <c r="Q1935" s="82"/>
      <c r="R1935" s="81" t="s">
        <v>97</v>
      </c>
      <c r="S1935" s="63"/>
      <c r="T1935" s="87"/>
      <c r="U1935" s="84" t="s">
        <v>97</v>
      </c>
      <c r="V1935" s="84" t="s">
        <v>97</v>
      </c>
      <c r="W1935" s="85" t="b">
        <v>0</v>
      </c>
      <c r="X1935" s="63"/>
      <c r="Y1935" s="63"/>
      <c r="Z1935" s="63"/>
    </row>
    <row r="1936">
      <c r="A1936" s="75"/>
      <c r="B1936" s="94"/>
      <c r="C1936" s="75"/>
      <c r="D1936" s="76"/>
      <c r="E1936" s="75" t="s">
        <v>97</v>
      </c>
      <c r="F1936" s="75" t="s">
        <v>97</v>
      </c>
      <c r="G1936" s="77"/>
      <c r="H1936" s="77"/>
      <c r="I1936" s="80"/>
      <c r="J1936" s="77" t="s">
        <v>97</v>
      </c>
      <c r="K1936" s="79" t="s">
        <v>97</v>
      </c>
      <c r="L1936" s="79"/>
      <c r="M1936" s="80"/>
      <c r="N1936" s="79" t="s">
        <v>97</v>
      </c>
      <c r="O1936" s="81"/>
      <c r="P1936" s="86"/>
      <c r="Q1936" s="82"/>
      <c r="R1936" s="81" t="s">
        <v>97</v>
      </c>
      <c r="S1936" s="63"/>
      <c r="T1936" s="87"/>
      <c r="U1936" s="84" t="s">
        <v>97</v>
      </c>
      <c r="V1936" s="84" t="s">
        <v>97</v>
      </c>
      <c r="W1936" s="85" t="b">
        <v>0</v>
      </c>
      <c r="X1936" s="63"/>
      <c r="Y1936" s="63"/>
      <c r="Z1936" s="63"/>
    </row>
    <row r="1937">
      <c r="A1937" s="75"/>
      <c r="B1937" s="94"/>
      <c r="C1937" s="75"/>
      <c r="D1937" s="76"/>
      <c r="E1937" s="75" t="s">
        <v>97</v>
      </c>
      <c r="F1937" s="75" t="s">
        <v>97</v>
      </c>
      <c r="G1937" s="77"/>
      <c r="H1937" s="77"/>
      <c r="I1937" s="80"/>
      <c r="J1937" s="77" t="s">
        <v>97</v>
      </c>
      <c r="K1937" s="79" t="s">
        <v>97</v>
      </c>
      <c r="L1937" s="79"/>
      <c r="M1937" s="80"/>
      <c r="N1937" s="79" t="s">
        <v>97</v>
      </c>
      <c r="O1937" s="81"/>
      <c r="P1937" s="86"/>
      <c r="Q1937" s="82"/>
      <c r="R1937" s="81" t="s">
        <v>97</v>
      </c>
      <c r="S1937" s="63"/>
      <c r="T1937" s="87"/>
      <c r="U1937" s="84" t="s">
        <v>97</v>
      </c>
      <c r="V1937" s="84" t="s">
        <v>97</v>
      </c>
      <c r="W1937" s="85" t="b">
        <v>0</v>
      </c>
      <c r="X1937" s="63"/>
      <c r="Y1937" s="63"/>
      <c r="Z1937" s="63"/>
    </row>
    <row r="1938">
      <c r="A1938" s="75"/>
      <c r="B1938" s="94"/>
      <c r="C1938" s="75"/>
      <c r="D1938" s="76"/>
      <c r="E1938" s="75" t="s">
        <v>97</v>
      </c>
      <c r="F1938" s="75" t="s">
        <v>97</v>
      </c>
      <c r="G1938" s="77"/>
      <c r="H1938" s="77"/>
      <c r="I1938" s="80"/>
      <c r="J1938" s="77" t="s">
        <v>97</v>
      </c>
      <c r="K1938" s="79" t="s">
        <v>97</v>
      </c>
      <c r="L1938" s="79"/>
      <c r="M1938" s="80"/>
      <c r="N1938" s="79" t="s">
        <v>97</v>
      </c>
      <c r="O1938" s="81"/>
      <c r="P1938" s="86"/>
      <c r="Q1938" s="82"/>
      <c r="R1938" s="81" t="s">
        <v>97</v>
      </c>
      <c r="S1938" s="63"/>
      <c r="T1938" s="87"/>
      <c r="U1938" s="84" t="s">
        <v>97</v>
      </c>
      <c r="V1938" s="84" t="s">
        <v>97</v>
      </c>
      <c r="W1938" s="85" t="b">
        <v>0</v>
      </c>
      <c r="X1938" s="63"/>
      <c r="Y1938" s="63"/>
      <c r="Z1938" s="63"/>
    </row>
    <row r="1939">
      <c r="A1939" s="75"/>
      <c r="B1939" s="94"/>
      <c r="C1939" s="75"/>
      <c r="D1939" s="76"/>
      <c r="E1939" s="75" t="s">
        <v>97</v>
      </c>
      <c r="F1939" s="75" t="s">
        <v>97</v>
      </c>
      <c r="G1939" s="77"/>
      <c r="H1939" s="77"/>
      <c r="I1939" s="80"/>
      <c r="J1939" s="77" t="s">
        <v>97</v>
      </c>
      <c r="K1939" s="79" t="s">
        <v>97</v>
      </c>
      <c r="L1939" s="79"/>
      <c r="M1939" s="80"/>
      <c r="N1939" s="79" t="s">
        <v>97</v>
      </c>
      <c r="O1939" s="81"/>
      <c r="P1939" s="86"/>
      <c r="Q1939" s="82"/>
      <c r="R1939" s="81" t="s">
        <v>97</v>
      </c>
      <c r="S1939" s="63"/>
      <c r="T1939" s="87"/>
      <c r="U1939" s="84" t="s">
        <v>97</v>
      </c>
      <c r="V1939" s="84" t="s">
        <v>97</v>
      </c>
      <c r="W1939" s="85" t="b">
        <v>0</v>
      </c>
      <c r="X1939" s="63"/>
      <c r="Y1939" s="63"/>
      <c r="Z1939" s="63"/>
    </row>
    <row r="1940">
      <c r="A1940" s="75"/>
      <c r="B1940" s="94"/>
      <c r="C1940" s="75"/>
      <c r="D1940" s="76"/>
      <c r="E1940" s="75" t="s">
        <v>97</v>
      </c>
      <c r="F1940" s="75" t="s">
        <v>97</v>
      </c>
      <c r="G1940" s="77"/>
      <c r="H1940" s="77"/>
      <c r="I1940" s="80"/>
      <c r="J1940" s="77" t="s">
        <v>97</v>
      </c>
      <c r="K1940" s="79" t="s">
        <v>97</v>
      </c>
      <c r="L1940" s="79"/>
      <c r="M1940" s="80"/>
      <c r="N1940" s="79" t="s">
        <v>97</v>
      </c>
      <c r="O1940" s="81"/>
      <c r="P1940" s="86"/>
      <c r="Q1940" s="82"/>
      <c r="R1940" s="81" t="s">
        <v>97</v>
      </c>
      <c r="S1940" s="63"/>
      <c r="T1940" s="87"/>
      <c r="U1940" s="84" t="s">
        <v>97</v>
      </c>
      <c r="V1940" s="84" t="s">
        <v>97</v>
      </c>
      <c r="W1940" s="85" t="b">
        <v>0</v>
      </c>
      <c r="X1940" s="63"/>
      <c r="Y1940" s="63"/>
      <c r="Z1940" s="63"/>
    </row>
    <row r="1941">
      <c r="A1941" s="75"/>
      <c r="B1941" s="94"/>
      <c r="C1941" s="75"/>
      <c r="D1941" s="76"/>
      <c r="E1941" s="75" t="s">
        <v>97</v>
      </c>
      <c r="F1941" s="75" t="s">
        <v>97</v>
      </c>
      <c r="G1941" s="77"/>
      <c r="H1941" s="77"/>
      <c r="I1941" s="80"/>
      <c r="J1941" s="77" t="s">
        <v>97</v>
      </c>
      <c r="K1941" s="79" t="s">
        <v>97</v>
      </c>
      <c r="L1941" s="79"/>
      <c r="M1941" s="80"/>
      <c r="N1941" s="79" t="s">
        <v>97</v>
      </c>
      <c r="O1941" s="81"/>
      <c r="P1941" s="86"/>
      <c r="Q1941" s="82"/>
      <c r="R1941" s="81" t="s">
        <v>97</v>
      </c>
      <c r="S1941" s="63"/>
      <c r="T1941" s="87"/>
      <c r="U1941" s="84" t="s">
        <v>97</v>
      </c>
      <c r="V1941" s="84" t="s">
        <v>97</v>
      </c>
      <c r="W1941" s="85" t="b">
        <v>0</v>
      </c>
      <c r="X1941" s="63"/>
      <c r="Y1941" s="63"/>
      <c r="Z1941" s="63"/>
    </row>
    <row r="1942">
      <c r="A1942" s="75"/>
      <c r="B1942" s="94"/>
      <c r="C1942" s="75"/>
      <c r="D1942" s="76"/>
      <c r="E1942" s="75" t="s">
        <v>97</v>
      </c>
      <c r="F1942" s="75" t="s">
        <v>97</v>
      </c>
      <c r="G1942" s="77"/>
      <c r="H1942" s="77"/>
      <c r="I1942" s="80"/>
      <c r="J1942" s="77" t="s">
        <v>97</v>
      </c>
      <c r="K1942" s="79" t="s">
        <v>97</v>
      </c>
      <c r="L1942" s="79"/>
      <c r="M1942" s="80"/>
      <c r="N1942" s="79" t="s">
        <v>97</v>
      </c>
      <c r="O1942" s="81"/>
      <c r="P1942" s="86"/>
      <c r="Q1942" s="82"/>
      <c r="R1942" s="81" t="s">
        <v>97</v>
      </c>
      <c r="S1942" s="63"/>
      <c r="T1942" s="87"/>
      <c r="U1942" s="84" t="s">
        <v>97</v>
      </c>
      <c r="V1942" s="84" t="s">
        <v>97</v>
      </c>
      <c r="W1942" s="85" t="b">
        <v>0</v>
      </c>
      <c r="X1942" s="63"/>
      <c r="Y1942" s="63"/>
      <c r="Z1942" s="63"/>
    </row>
    <row r="1943">
      <c r="A1943" s="75"/>
      <c r="B1943" s="94"/>
      <c r="C1943" s="75"/>
      <c r="D1943" s="76"/>
      <c r="E1943" s="75" t="s">
        <v>97</v>
      </c>
      <c r="F1943" s="75" t="s">
        <v>97</v>
      </c>
      <c r="G1943" s="77"/>
      <c r="H1943" s="77"/>
      <c r="I1943" s="80"/>
      <c r="J1943" s="77" t="s">
        <v>97</v>
      </c>
      <c r="K1943" s="79" t="s">
        <v>97</v>
      </c>
      <c r="L1943" s="79"/>
      <c r="M1943" s="80"/>
      <c r="N1943" s="79" t="s">
        <v>97</v>
      </c>
      <c r="O1943" s="81"/>
      <c r="P1943" s="86"/>
      <c r="Q1943" s="82"/>
      <c r="R1943" s="81" t="s">
        <v>97</v>
      </c>
      <c r="S1943" s="63"/>
      <c r="T1943" s="87"/>
      <c r="U1943" s="84" t="s">
        <v>97</v>
      </c>
      <c r="V1943" s="84" t="s">
        <v>97</v>
      </c>
      <c r="W1943" s="85" t="b">
        <v>0</v>
      </c>
      <c r="X1943" s="63"/>
      <c r="Y1943" s="63"/>
      <c r="Z1943" s="63"/>
    </row>
    <row r="1944">
      <c r="A1944" s="75"/>
      <c r="B1944" s="94"/>
      <c r="C1944" s="75"/>
      <c r="D1944" s="76"/>
      <c r="E1944" s="75" t="s">
        <v>97</v>
      </c>
      <c r="F1944" s="75" t="s">
        <v>97</v>
      </c>
      <c r="G1944" s="77"/>
      <c r="H1944" s="77"/>
      <c r="I1944" s="80"/>
      <c r="J1944" s="77" t="s">
        <v>97</v>
      </c>
      <c r="K1944" s="79" t="s">
        <v>97</v>
      </c>
      <c r="L1944" s="79"/>
      <c r="M1944" s="80"/>
      <c r="N1944" s="79" t="s">
        <v>97</v>
      </c>
      <c r="O1944" s="81"/>
      <c r="P1944" s="86"/>
      <c r="Q1944" s="82"/>
      <c r="R1944" s="81" t="s">
        <v>97</v>
      </c>
      <c r="S1944" s="63"/>
      <c r="T1944" s="87"/>
      <c r="U1944" s="84" t="s">
        <v>97</v>
      </c>
      <c r="V1944" s="84" t="s">
        <v>97</v>
      </c>
      <c r="W1944" s="85" t="b">
        <v>0</v>
      </c>
      <c r="X1944" s="63"/>
      <c r="Y1944" s="63"/>
      <c r="Z1944" s="63"/>
    </row>
    <row r="1945">
      <c r="A1945" s="75"/>
      <c r="B1945" s="94"/>
      <c r="C1945" s="75"/>
      <c r="D1945" s="76"/>
      <c r="E1945" s="75" t="s">
        <v>97</v>
      </c>
      <c r="F1945" s="75" t="s">
        <v>97</v>
      </c>
      <c r="G1945" s="77"/>
      <c r="H1945" s="77"/>
      <c r="I1945" s="80"/>
      <c r="J1945" s="77" t="s">
        <v>97</v>
      </c>
      <c r="K1945" s="79" t="s">
        <v>97</v>
      </c>
      <c r="L1945" s="79"/>
      <c r="M1945" s="80"/>
      <c r="N1945" s="79" t="s">
        <v>97</v>
      </c>
      <c r="O1945" s="81"/>
      <c r="P1945" s="86"/>
      <c r="Q1945" s="82"/>
      <c r="R1945" s="81" t="s">
        <v>97</v>
      </c>
      <c r="S1945" s="63"/>
      <c r="T1945" s="87"/>
      <c r="U1945" s="84" t="s">
        <v>97</v>
      </c>
      <c r="V1945" s="84" t="s">
        <v>97</v>
      </c>
      <c r="W1945" s="85" t="b">
        <v>0</v>
      </c>
      <c r="X1945" s="63"/>
      <c r="Y1945" s="63"/>
      <c r="Z1945" s="63"/>
    </row>
    <row r="1946">
      <c r="A1946" s="75"/>
      <c r="B1946" s="94"/>
      <c r="C1946" s="75"/>
      <c r="D1946" s="76"/>
      <c r="E1946" s="75" t="s">
        <v>97</v>
      </c>
      <c r="F1946" s="75" t="s">
        <v>97</v>
      </c>
      <c r="G1946" s="77"/>
      <c r="H1946" s="77"/>
      <c r="I1946" s="80"/>
      <c r="J1946" s="77" t="s">
        <v>97</v>
      </c>
      <c r="K1946" s="79" t="s">
        <v>97</v>
      </c>
      <c r="L1946" s="79"/>
      <c r="M1946" s="80"/>
      <c r="N1946" s="79" t="s">
        <v>97</v>
      </c>
      <c r="O1946" s="81"/>
      <c r="P1946" s="86"/>
      <c r="Q1946" s="82"/>
      <c r="R1946" s="81" t="s">
        <v>97</v>
      </c>
      <c r="S1946" s="63"/>
      <c r="T1946" s="87"/>
      <c r="U1946" s="84" t="s">
        <v>97</v>
      </c>
      <c r="V1946" s="84" t="s">
        <v>97</v>
      </c>
      <c r="W1946" s="85" t="b">
        <v>0</v>
      </c>
      <c r="X1946" s="63"/>
      <c r="Y1946" s="63"/>
      <c r="Z1946" s="63"/>
    </row>
    <row r="1947">
      <c r="A1947" s="75"/>
      <c r="B1947" s="94"/>
      <c r="C1947" s="75"/>
      <c r="D1947" s="76"/>
      <c r="E1947" s="75" t="s">
        <v>97</v>
      </c>
      <c r="F1947" s="75" t="s">
        <v>97</v>
      </c>
      <c r="G1947" s="77"/>
      <c r="H1947" s="77"/>
      <c r="I1947" s="80"/>
      <c r="J1947" s="77" t="s">
        <v>97</v>
      </c>
      <c r="K1947" s="79" t="s">
        <v>97</v>
      </c>
      <c r="L1947" s="79"/>
      <c r="M1947" s="80"/>
      <c r="N1947" s="79" t="s">
        <v>97</v>
      </c>
      <c r="O1947" s="81"/>
      <c r="P1947" s="86"/>
      <c r="Q1947" s="82"/>
      <c r="R1947" s="81" t="s">
        <v>97</v>
      </c>
      <c r="S1947" s="63"/>
      <c r="T1947" s="87"/>
      <c r="U1947" s="84" t="s">
        <v>97</v>
      </c>
      <c r="V1947" s="84" t="s">
        <v>97</v>
      </c>
      <c r="W1947" s="85" t="b">
        <v>0</v>
      </c>
      <c r="X1947" s="63"/>
      <c r="Y1947" s="63"/>
      <c r="Z1947" s="63"/>
    </row>
    <row r="1948">
      <c r="A1948" s="75"/>
      <c r="B1948" s="94"/>
      <c r="C1948" s="75"/>
      <c r="D1948" s="76"/>
      <c r="E1948" s="75" t="s">
        <v>97</v>
      </c>
      <c r="F1948" s="75" t="s">
        <v>97</v>
      </c>
      <c r="G1948" s="77"/>
      <c r="H1948" s="77"/>
      <c r="I1948" s="80"/>
      <c r="J1948" s="77" t="s">
        <v>97</v>
      </c>
      <c r="K1948" s="79" t="s">
        <v>97</v>
      </c>
      <c r="L1948" s="79"/>
      <c r="M1948" s="80"/>
      <c r="N1948" s="79" t="s">
        <v>97</v>
      </c>
      <c r="O1948" s="81"/>
      <c r="P1948" s="86"/>
      <c r="Q1948" s="82"/>
      <c r="R1948" s="81" t="s">
        <v>97</v>
      </c>
      <c r="S1948" s="63"/>
      <c r="T1948" s="87"/>
      <c r="U1948" s="84" t="s">
        <v>97</v>
      </c>
      <c r="V1948" s="84" t="s">
        <v>97</v>
      </c>
      <c r="W1948" s="85" t="b">
        <v>0</v>
      </c>
      <c r="X1948" s="63"/>
      <c r="Y1948" s="63"/>
      <c r="Z1948" s="63"/>
    </row>
    <row r="1949">
      <c r="A1949" s="75"/>
      <c r="B1949" s="94"/>
      <c r="C1949" s="75"/>
      <c r="D1949" s="76"/>
      <c r="E1949" s="75" t="s">
        <v>97</v>
      </c>
      <c r="F1949" s="75" t="s">
        <v>97</v>
      </c>
      <c r="G1949" s="77"/>
      <c r="H1949" s="77"/>
      <c r="I1949" s="80"/>
      <c r="J1949" s="77" t="s">
        <v>97</v>
      </c>
      <c r="K1949" s="79" t="s">
        <v>97</v>
      </c>
      <c r="L1949" s="79"/>
      <c r="M1949" s="80"/>
      <c r="N1949" s="79" t="s">
        <v>97</v>
      </c>
      <c r="O1949" s="81"/>
      <c r="P1949" s="86"/>
      <c r="Q1949" s="82"/>
      <c r="R1949" s="81" t="s">
        <v>97</v>
      </c>
      <c r="S1949" s="63"/>
      <c r="T1949" s="87"/>
      <c r="U1949" s="84" t="s">
        <v>97</v>
      </c>
      <c r="V1949" s="84" t="s">
        <v>97</v>
      </c>
      <c r="W1949" s="85" t="b">
        <v>0</v>
      </c>
      <c r="X1949" s="63"/>
      <c r="Y1949" s="63"/>
      <c r="Z1949" s="63"/>
    </row>
    <row r="1950">
      <c r="A1950" s="75"/>
      <c r="B1950" s="94"/>
      <c r="C1950" s="75"/>
      <c r="D1950" s="76"/>
      <c r="E1950" s="75" t="s">
        <v>97</v>
      </c>
      <c r="F1950" s="75" t="s">
        <v>97</v>
      </c>
      <c r="G1950" s="77"/>
      <c r="H1950" s="77"/>
      <c r="I1950" s="80"/>
      <c r="J1950" s="77" t="s">
        <v>97</v>
      </c>
      <c r="K1950" s="79" t="s">
        <v>97</v>
      </c>
      <c r="L1950" s="79"/>
      <c r="M1950" s="80"/>
      <c r="N1950" s="79" t="s">
        <v>97</v>
      </c>
      <c r="O1950" s="81"/>
      <c r="P1950" s="86"/>
      <c r="Q1950" s="82"/>
      <c r="R1950" s="81" t="s">
        <v>97</v>
      </c>
      <c r="S1950" s="63"/>
      <c r="T1950" s="87"/>
      <c r="U1950" s="84" t="s">
        <v>97</v>
      </c>
      <c r="V1950" s="84" t="s">
        <v>97</v>
      </c>
      <c r="W1950" s="85" t="b">
        <v>0</v>
      </c>
      <c r="X1950" s="63"/>
      <c r="Y1950" s="63"/>
      <c r="Z1950" s="63"/>
    </row>
    <row r="1951">
      <c r="A1951" s="75"/>
      <c r="B1951" s="94"/>
      <c r="C1951" s="75"/>
      <c r="D1951" s="76"/>
      <c r="E1951" s="75" t="s">
        <v>97</v>
      </c>
      <c r="F1951" s="75" t="s">
        <v>97</v>
      </c>
      <c r="G1951" s="77"/>
      <c r="H1951" s="77"/>
      <c r="I1951" s="80"/>
      <c r="J1951" s="77" t="s">
        <v>97</v>
      </c>
      <c r="K1951" s="79" t="s">
        <v>97</v>
      </c>
      <c r="L1951" s="79"/>
      <c r="M1951" s="80"/>
      <c r="N1951" s="79" t="s">
        <v>97</v>
      </c>
      <c r="O1951" s="81"/>
      <c r="P1951" s="86"/>
      <c r="Q1951" s="82"/>
      <c r="R1951" s="81" t="s">
        <v>97</v>
      </c>
      <c r="S1951" s="63"/>
      <c r="T1951" s="87"/>
      <c r="U1951" s="84" t="s">
        <v>97</v>
      </c>
      <c r="V1951" s="84" t="s">
        <v>97</v>
      </c>
      <c r="W1951" s="85" t="b">
        <v>0</v>
      </c>
      <c r="X1951" s="63"/>
      <c r="Y1951" s="63"/>
      <c r="Z1951" s="63"/>
    </row>
    <row r="1952">
      <c r="A1952" s="75"/>
      <c r="B1952" s="94"/>
      <c r="C1952" s="75"/>
      <c r="D1952" s="76"/>
      <c r="E1952" s="75" t="s">
        <v>97</v>
      </c>
      <c r="F1952" s="75" t="s">
        <v>97</v>
      </c>
      <c r="G1952" s="77"/>
      <c r="H1952" s="77"/>
      <c r="I1952" s="80"/>
      <c r="J1952" s="77" t="s">
        <v>97</v>
      </c>
      <c r="K1952" s="79" t="s">
        <v>97</v>
      </c>
      <c r="L1952" s="79"/>
      <c r="M1952" s="80"/>
      <c r="N1952" s="79" t="s">
        <v>97</v>
      </c>
      <c r="O1952" s="81"/>
      <c r="P1952" s="86"/>
      <c r="Q1952" s="82"/>
      <c r="R1952" s="81" t="s">
        <v>97</v>
      </c>
      <c r="S1952" s="63"/>
      <c r="T1952" s="87"/>
      <c r="U1952" s="84" t="s">
        <v>97</v>
      </c>
      <c r="V1952" s="84" t="s">
        <v>97</v>
      </c>
      <c r="W1952" s="85" t="b">
        <v>0</v>
      </c>
      <c r="X1952" s="63"/>
      <c r="Y1952" s="63"/>
      <c r="Z1952" s="63"/>
    </row>
    <row r="1953">
      <c r="A1953" s="75"/>
      <c r="B1953" s="94"/>
      <c r="C1953" s="75"/>
      <c r="D1953" s="76"/>
      <c r="E1953" s="75" t="s">
        <v>97</v>
      </c>
      <c r="F1953" s="75" t="s">
        <v>97</v>
      </c>
      <c r="G1953" s="77"/>
      <c r="H1953" s="77"/>
      <c r="I1953" s="80"/>
      <c r="J1953" s="77" t="s">
        <v>97</v>
      </c>
      <c r="K1953" s="79" t="s">
        <v>97</v>
      </c>
      <c r="L1953" s="79"/>
      <c r="M1953" s="80"/>
      <c r="N1953" s="79" t="s">
        <v>97</v>
      </c>
      <c r="O1953" s="81"/>
      <c r="P1953" s="86"/>
      <c r="Q1953" s="82"/>
      <c r="R1953" s="81" t="s">
        <v>97</v>
      </c>
      <c r="S1953" s="63"/>
      <c r="T1953" s="87"/>
      <c r="U1953" s="84" t="s">
        <v>97</v>
      </c>
      <c r="V1953" s="84" t="s">
        <v>97</v>
      </c>
      <c r="W1953" s="85" t="b">
        <v>0</v>
      </c>
      <c r="X1953" s="63"/>
      <c r="Y1953" s="63"/>
      <c r="Z1953" s="63"/>
    </row>
    <row r="1954">
      <c r="A1954" s="75"/>
      <c r="B1954" s="94"/>
      <c r="C1954" s="75"/>
      <c r="D1954" s="76"/>
      <c r="E1954" s="75" t="s">
        <v>97</v>
      </c>
      <c r="F1954" s="75" t="s">
        <v>97</v>
      </c>
      <c r="G1954" s="77"/>
      <c r="H1954" s="77"/>
      <c r="I1954" s="80"/>
      <c r="J1954" s="77" t="s">
        <v>97</v>
      </c>
      <c r="K1954" s="79" t="s">
        <v>97</v>
      </c>
      <c r="L1954" s="79"/>
      <c r="M1954" s="80"/>
      <c r="N1954" s="79" t="s">
        <v>97</v>
      </c>
      <c r="O1954" s="81"/>
      <c r="P1954" s="86"/>
      <c r="Q1954" s="82"/>
      <c r="R1954" s="81" t="s">
        <v>97</v>
      </c>
      <c r="S1954" s="63"/>
      <c r="T1954" s="87"/>
      <c r="U1954" s="84" t="s">
        <v>97</v>
      </c>
      <c r="V1954" s="84" t="s">
        <v>97</v>
      </c>
      <c r="W1954" s="85" t="b">
        <v>0</v>
      </c>
      <c r="X1954" s="63"/>
      <c r="Y1954" s="63"/>
      <c r="Z1954" s="63"/>
    </row>
    <row r="1955">
      <c r="A1955" s="75"/>
      <c r="B1955" s="94"/>
      <c r="C1955" s="75"/>
      <c r="D1955" s="76"/>
      <c r="E1955" s="75" t="s">
        <v>97</v>
      </c>
      <c r="F1955" s="75" t="s">
        <v>97</v>
      </c>
      <c r="G1955" s="77"/>
      <c r="H1955" s="77"/>
      <c r="I1955" s="80"/>
      <c r="J1955" s="77" t="s">
        <v>97</v>
      </c>
      <c r="K1955" s="79" t="s">
        <v>97</v>
      </c>
      <c r="L1955" s="79"/>
      <c r="M1955" s="80"/>
      <c r="N1955" s="79" t="s">
        <v>97</v>
      </c>
      <c r="O1955" s="81"/>
      <c r="P1955" s="86"/>
      <c r="Q1955" s="82"/>
      <c r="R1955" s="81" t="s">
        <v>97</v>
      </c>
      <c r="S1955" s="63"/>
      <c r="T1955" s="87"/>
      <c r="U1955" s="84" t="s">
        <v>97</v>
      </c>
      <c r="V1955" s="84" t="s">
        <v>97</v>
      </c>
      <c r="W1955" s="85" t="b">
        <v>0</v>
      </c>
      <c r="X1955" s="63"/>
      <c r="Y1955" s="63"/>
      <c r="Z1955" s="63"/>
    </row>
    <row r="1956">
      <c r="A1956" s="75"/>
      <c r="B1956" s="94"/>
      <c r="C1956" s="75"/>
      <c r="D1956" s="76"/>
      <c r="E1956" s="75" t="s">
        <v>97</v>
      </c>
      <c r="F1956" s="75" t="s">
        <v>97</v>
      </c>
      <c r="G1956" s="77"/>
      <c r="H1956" s="77"/>
      <c r="I1956" s="80"/>
      <c r="J1956" s="77" t="s">
        <v>97</v>
      </c>
      <c r="K1956" s="79" t="s">
        <v>97</v>
      </c>
      <c r="L1956" s="79"/>
      <c r="M1956" s="80"/>
      <c r="N1956" s="79" t="s">
        <v>97</v>
      </c>
      <c r="O1956" s="81"/>
      <c r="P1956" s="86"/>
      <c r="Q1956" s="82"/>
      <c r="R1956" s="81" t="s">
        <v>97</v>
      </c>
      <c r="S1956" s="63"/>
      <c r="T1956" s="87"/>
      <c r="U1956" s="84" t="s">
        <v>97</v>
      </c>
      <c r="V1956" s="84" t="s">
        <v>97</v>
      </c>
      <c r="W1956" s="85" t="b">
        <v>0</v>
      </c>
      <c r="X1956" s="63"/>
      <c r="Y1956" s="63"/>
      <c r="Z1956" s="63"/>
    </row>
    <row r="1957">
      <c r="A1957" s="75"/>
      <c r="B1957" s="94"/>
      <c r="C1957" s="75"/>
      <c r="D1957" s="76"/>
      <c r="E1957" s="75" t="s">
        <v>97</v>
      </c>
      <c r="F1957" s="75" t="s">
        <v>97</v>
      </c>
      <c r="G1957" s="77"/>
      <c r="H1957" s="77"/>
      <c r="I1957" s="80"/>
      <c r="J1957" s="77" t="s">
        <v>97</v>
      </c>
      <c r="K1957" s="79" t="s">
        <v>97</v>
      </c>
      <c r="L1957" s="79"/>
      <c r="M1957" s="80"/>
      <c r="N1957" s="79" t="s">
        <v>97</v>
      </c>
      <c r="O1957" s="81"/>
      <c r="P1957" s="86"/>
      <c r="Q1957" s="82"/>
      <c r="R1957" s="81" t="s">
        <v>97</v>
      </c>
      <c r="S1957" s="63"/>
      <c r="T1957" s="87"/>
      <c r="U1957" s="84" t="s">
        <v>97</v>
      </c>
      <c r="V1957" s="84" t="s">
        <v>97</v>
      </c>
      <c r="W1957" s="85" t="b">
        <v>0</v>
      </c>
      <c r="X1957" s="63"/>
      <c r="Y1957" s="63"/>
      <c r="Z1957" s="63"/>
    </row>
    <row r="1958">
      <c r="A1958" s="75"/>
      <c r="B1958" s="94"/>
      <c r="C1958" s="75"/>
      <c r="D1958" s="76"/>
      <c r="E1958" s="75" t="s">
        <v>97</v>
      </c>
      <c r="F1958" s="75" t="s">
        <v>97</v>
      </c>
      <c r="G1958" s="77"/>
      <c r="H1958" s="77"/>
      <c r="I1958" s="80"/>
      <c r="J1958" s="77" t="s">
        <v>97</v>
      </c>
      <c r="K1958" s="79" t="s">
        <v>97</v>
      </c>
      <c r="L1958" s="79"/>
      <c r="M1958" s="80"/>
      <c r="N1958" s="79" t="s">
        <v>97</v>
      </c>
      <c r="O1958" s="81"/>
      <c r="P1958" s="86"/>
      <c r="Q1958" s="82"/>
      <c r="R1958" s="81" t="s">
        <v>97</v>
      </c>
      <c r="S1958" s="63"/>
      <c r="T1958" s="87"/>
      <c r="U1958" s="84" t="s">
        <v>97</v>
      </c>
      <c r="V1958" s="84" t="s">
        <v>97</v>
      </c>
      <c r="W1958" s="85" t="b">
        <v>0</v>
      </c>
      <c r="X1958" s="63"/>
      <c r="Y1958" s="63"/>
      <c r="Z1958" s="63"/>
    </row>
    <row r="1959">
      <c r="A1959" s="75"/>
      <c r="B1959" s="94"/>
      <c r="C1959" s="75"/>
      <c r="D1959" s="76"/>
      <c r="E1959" s="75" t="s">
        <v>97</v>
      </c>
      <c r="F1959" s="75" t="s">
        <v>97</v>
      </c>
      <c r="G1959" s="77"/>
      <c r="H1959" s="77"/>
      <c r="I1959" s="80"/>
      <c r="J1959" s="77" t="s">
        <v>97</v>
      </c>
      <c r="K1959" s="79" t="s">
        <v>97</v>
      </c>
      <c r="L1959" s="79"/>
      <c r="M1959" s="80"/>
      <c r="N1959" s="79" t="s">
        <v>97</v>
      </c>
      <c r="O1959" s="81"/>
      <c r="P1959" s="86"/>
      <c r="Q1959" s="82"/>
      <c r="R1959" s="81" t="s">
        <v>97</v>
      </c>
      <c r="S1959" s="63"/>
      <c r="T1959" s="87"/>
      <c r="U1959" s="84" t="s">
        <v>97</v>
      </c>
      <c r="V1959" s="84" t="s">
        <v>97</v>
      </c>
      <c r="W1959" s="85" t="b">
        <v>0</v>
      </c>
      <c r="X1959" s="63"/>
      <c r="Y1959" s="63"/>
      <c r="Z1959" s="63"/>
    </row>
    <row r="1960">
      <c r="A1960" s="75"/>
      <c r="B1960" s="94"/>
      <c r="C1960" s="75"/>
      <c r="D1960" s="76"/>
      <c r="E1960" s="75" t="s">
        <v>97</v>
      </c>
      <c r="F1960" s="75" t="s">
        <v>97</v>
      </c>
      <c r="G1960" s="77"/>
      <c r="H1960" s="77"/>
      <c r="I1960" s="80"/>
      <c r="J1960" s="77" t="s">
        <v>97</v>
      </c>
      <c r="K1960" s="79" t="s">
        <v>97</v>
      </c>
      <c r="L1960" s="79"/>
      <c r="M1960" s="80"/>
      <c r="N1960" s="79" t="s">
        <v>97</v>
      </c>
      <c r="O1960" s="81"/>
      <c r="P1960" s="86"/>
      <c r="Q1960" s="82"/>
      <c r="R1960" s="81" t="s">
        <v>97</v>
      </c>
      <c r="S1960" s="63"/>
      <c r="T1960" s="87"/>
      <c r="U1960" s="84" t="s">
        <v>97</v>
      </c>
      <c r="V1960" s="84" t="s">
        <v>97</v>
      </c>
      <c r="W1960" s="85" t="b">
        <v>0</v>
      </c>
      <c r="X1960" s="63"/>
      <c r="Y1960" s="63"/>
      <c r="Z1960" s="63"/>
    </row>
    <row r="1961">
      <c r="A1961" s="75"/>
      <c r="B1961" s="94"/>
      <c r="C1961" s="75"/>
      <c r="D1961" s="76"/>
      <c r="E1961" s="75" t="s">
        <v>97</v>
      </c>
      <c r="F1961" s="75" t="s">
        <v>97</v>
      </c>
      <c r="G1961" s="77"/>
      <c r="H1961" s="77"/>
      <c r="I1961" s="80"/>
      <c r="J1961" s="77" t="s">
        <v>97</v>
      </c>
      <c r="K1961" s="79" t="s">
        <v>97</v>
      </c>
      <c r="L1961" s="79"/>
      <c r="M1961" s="80"/>
      <c r="N1961" s="79" t="s">
        <v>97</v>
      </c>
      <c r="O1961" s="81"/>
      <c r="P1961" s="86"/>
      <c r="Q1961" s="82"/>
      <c r="R1961" s="81" t="s">
        <v>97</v>
      </c>
      <c r="S1961" s="63"/>
      <c r="T1961" s="87"/>
      <c r="U1961" s="84" t="s">
        <v>97</v>
      </c>
      <c r="V1961" s="84" t="s">
        <v>97</v>
      </c>
      <c r="W1961" s="85" t="b">
        <v>0</v>
      </c>
      <c r="X1961" s="63"/>
      <c r="Y1961" s="63"/>
      <c r="Z1961" s="63"/>
    </row>
    <row r="1962">
      <c r="A1962" s="75"/>
      <c r="B1962" s="94"/>
      <c r="C1962" s="75"/>
      <c r="D1962" s="76"/>
      <c r="E1962" s="75" t="s">
        <v>97</v>
      </c>
      <c r="F1962" s="75" t="s">
        <v>97</v>
      </c>
      <c r="G1962" s="77"/>
      <c r="H1962" s="77"/>
      <c r="I1962" s="80"/>
      <c r="J1962" s="77" t="s">
        <v>97</v>
      </c>
      <c r="K1962" s="79" t="s">
        <v>97</v>
      </c>
      <c r="L1962" s="79"/>
      <c r="M1962" s="80"/>
      <c r="N1962" s="79" t="s">
        <v>97</v>
      </c>
      <c r="O1962" s="81"/>
      <c r="P1962" s="86"/>
      <c r="Q1962" s="82"/>
      <c r="R1962" s="81" t="s">
        <v>97</v>
      </c>
      <c r="S1962" s="63"/>
      <c r="T1962" s="87"/>
      <c r="U1962" s="84" t="s">
        <v>97</v>
      </c>
      <c r="V1962" s="84" t="s">
        <v>97</v>
      </c>
      <c r="W1962" s="85" t="b">
        <v>0</v>
      </c>
      <c r="X1962" s="63"/>
      <c r="Y1962" s="63"/>
      <c r="Z1962" s="63"/>
    </row>
    <row r="1963">
      <c r="A1963" s="75"/>
      <c r="B1963" s="94"/>
      <c r="C1963" s="75"/>
      <c r="D1963" s="76"/>
      <c r="E1963" s="75" t="s">
        <v>97</v>
      </c>
      <c r="F1963" s="75" t="s">
        <v>97</v>
      </c>
      <c r="G1963" s="77"/>
      <c r="H1963" s="77"/>
      <c r="I1963" s="80"/>
      <c r="J1963" s="77" t="s">
        <v>97</v>
      </c>
      <c r="K1963" s="79" t="s">
        <v>97</v>
      </c>
      <c r="L1963" s="79"/>
      <c r="M1963" s="80"/>
      <c r="N1963" s="79" t="s">
        <v>97</v>
      </c>
      <c r="O1963" s="81"/>
      <c r="P1963" s="86"/>
      <c r="Q1963" s="82"/>
      <c r="R1963" s="81" t="s">
        <v>97</v>
      </c>
      <c r="S1963" s="63"/>
      <c r="T1963" s="87"/>
      <c r="U1963" s="84" t="s">
        <v>97</v>
      </c>
      <c r="V1963" s="84" t="s">
        <v>97</v>
      </c>
      <c r="W1963" s="85" t="b">
        <v>0</v>
      </c>
      <c r="X1963" s="63"/>
      <c r="Y1963" s="63"/>
      <c r="Z1963" s="63"/>
    </row>
    <row r="1964">
      <c r="A1964" s="75"/>
      <c r="B1964" s="94"/>
      <c r="C1964" s="75"/>
      <c r="D1964" s="76"/>
      <c r="E1964" s="75" t="s">
        <v>97</v>
      </c>
      <c r="F1964" s="75" t="s">
        <v>97</v>
      </c>
      <c r="G1964" s="77"/>
      <c r="H1964" s="77"/>
      <c r="I1964" s="80"/>
      <c r="J1964" s="77" t="s">
        <v>97</v>
      </c>
      <c r="K1964" s="79" t="s">
        <v>97</v>
      </c>
      <c r="L1964" s="79"/>
      <c r="M1964" s="80"/>
      <c r="N1964" s="79" t="s">
        <v>97</v>
      </c>
      <c r="O1964" s="81"/>
      <c r="P1964" s="86"/>
      <c r="Q1964" s="82"/>
      <c r="R1964" s="81" t="s">
        <v>97</v>
      </c>
      <c r="S1964" s="63"/>
      <c r="T1964" s="87"/>
      <c r="U1964" s="84" t="s">
        <v>97</v>
      </c>
      <c r="V1964" s="84" t="s">
        <v>97</v>
      </c>
      <c r="W1964" s="85" t="b">
        <v>0</v>
      </c>
      <c r="X1964" s="63"/>
      <c r="Y1964" s="63"/>
      <c r="Z1964" s="63"/>
    </row>
    <row r="1965">
      <c r="A1965" s="75"/>
      <c r="B1965" s="94"/>
      <c r="C1965" s="75"/>
      <c r="D1965" s="76"/>
      <c r="E1965" s="75" t="s">
        <v>97</v>
      </c>
      <c r="F1965" s="75" t="s">
        <v>97</v>
      </c>
      <c r="G1965" s="77"/>
      <c r="H1965" s="77"/>
      <c r="I1965" s="80"/>
      <c r="J1965" s="77" t="s">
        <v>97</v>
      </c>
      <c r="K1965" s="79" t="s">
        <v>97</v>
      </c>
      <c r="L1965" s="79"/>
      <c r="M1965" s="80"/>
      <c r="N1965" s="79" t="s">
        <v>97</v>
      </c>
      <c r="O1965" s="81"/>
      <c r="P1965" s="86"/>
      <c r="Q1965" s="82"/>
      <c r="R1965" s="81" t="s">
        <v>97</v>
      </c>
      <c r="S1965" s="63"/>
      <c r="T1965" s="87"/>
      <c r="U1965" s="84" t="s">
        <v>97</v>
      </c>
      <c r="V1965" s="84" t="s">
        <v>97</v>
      </c>
      <c r="W1965" s="85" t="b">
        <v>0</v>
      </c>
      <c r="X1965" s="63"/>
      <c r="Y1965" s="63"/>
      <c r="Z1965" s="63"/>
    </row>
    <row r="1966">
      <c r="A1966" s="75"/>
      <c r="B1966" s="94"/>
      <c r="C1966" s="75"/>
      <c r="D1966" s="76"/>
      <c r="E1966" s="75" t="s">
        <v>97</v>
      </c>
      <c r="F1966" s="75" t="s">
        <v>97</v>
      </c>
      <c r="G1966" s="77"/>
      <c r="H1966" s="77"/>
      <c r="I1966" s="80"/>
      <c r="J1966" s="77" t="s">
        <v>97</v>
      </c>
      <c r="K1966" s="79" t="s">
        <v>97</v>
      </c>
      <c r="L1966" s="79"/>
      <c r="M1966" s="80"/>
      <c r="N1966" s="79" t="s">
        <v>97</v>
      </c>
      <c r="O1966" s="81"/>
      <c r="P1966" s="86"/>
      <c r="Q1966" s="82"/>
      <c r="R1966" s="81" t="s">
        <v>97</v>
      </c>
      <c r="S1966" s="63"/>
      <c r="T1966" s="87"/>
      <c r="U1966" s="84" t="s">
        <v>97</v>
      </c>
      <c r="V1966" s="84" t="s">
        <v>97</v>
      </c>
      <c r="W1966" s="85" t="b">
        <v>0</v>
      </c>
      <c r="X1966" s="63"/>
      <c r="Y1966" s="63"/>
      <c r="Z1966" s="63"/>
    </row>
    <row r="1967">
      <c r="A1967" s="75"/>
      <c r="B1967" s="94"/>
      <c r="C1967" s="75"/>
      <c r="D1967" s="76"/>
      <c r="E1967" s="75" t="s">
        <v>97</v>
      </c>
      <c r="F1967" s="75" t="s">
        <v>97</v>
      </c>
      <c r="G1967" s="77"/>
      <c r="H1967" s="77"/>
      <c r="I1967" s="80"/>
      <c r="J1967" s="77" t="s">
        <v>97</v>
      </c>
      <c r="K1967" s="79" t="s">
        <v>97</v>
      </c>
      <c r="L1967" s="79"/>
      <c r="M1967" s="80"/>
      <c r="N1967" s="79" t="s">
        <v>97</v>
      </c>
      <c r="O1967" s="81"/>
      <c r="P1967" s="86"/>
      <c r="Q1967" s="82"/>
      <c r="R1967" s="81" t="s">
        <v>97</v>
      </c>
      <c r="S1967" s="63"/>
      <c r="T1967" s="87"/>
      <c r="U1967" s="84" t="s">
        <v>97</v>
      </c>
      <c r="V1967" s="84" t="s">
        <v>97</v>
      </c>
      <c r="W1967" s="85" t="b">
        <v>0</v>
      </c>
      <c r="X1967" s="63"/>
      <c r="Y1967" s="63"/>
      <c r="Z1967" s="63"/>
    </row>
    <row r="1968">
      <c r="A1968" s="75"/>
      <c r="B1968" s="94"/>
      <c r="C1968" s="75"/>
      <c r="D1968" s="76"/>
      <c r="E1968" s="75" t="s">
        <v>97</v>
      </c>
      <c r="F1968" s="75" t="s">
        <v>97</v>
      </c>
      <c r="G1968" s="77"/>
      <c r="H1968" s="77"/>
      <c r="I1968" s="80"/>
      <c r="J1968" s="77" t="s">
        <v>97</v>
      </c>
      <c r="K1968" s="79" t="s">
        <v>97</v>
      </c>
      <c r="L1968" s="79"/>
      <c r="M1968" s="80"/>
      <c r="N1968" s="79" t="s">
        <v>97</v>
      </c>
      <c r="O1968" s="81"/>
      <c r="P1968" s="86"/>
      <c r="Q1968" s="82"/>
      <c r="R1968" s="81" t="s">
        <v>97</v>
      </c>
      <c r="S1968" s="63"/>
      <c r="T1968" s="87"/>
      <c r="U1968" s="84" t="s">
        <v>97</v>
      </c>
      <c r="V1968" s="84" t="s">
        <v>97</v>
      </c>
      <c r="W1968" s="85" t="b">
        <v>0</v>
      </c>
      <c r="X1968" s="63"/>
      <c r="Y1968" s="63"/>
      <c r="Z1968" s="63"/>
    </row>
    <row r="1969">
      <c r="A1969" s="75"/>
      <c r="B1969" s="94"/>
      <c r="C1969" s="75"/>
      <c r="D1969" s="76"/>
      <c r="E1969" s="75" t="s">
        <v>97</v>
      </c>
      <c r="F1969" s="75" t="s">
        <v>97</v>
      </c>
      <c r="G1969" s="77"/>
      <c r="H1969" s="77"/>
      <c r="I1969" s="80"/>
      <c r="J1969" s="77" t="s">
        <v>97</v>
      </c>
      <c r="K1969" s="79" t="s">
        <v>97</v>
      </c>
      <c r="L1969" s="79"/>
      <c r="M1969" s="80"/>
      <c r="N1969" s="79" t="s">
        <v>97</v>
      </c>
      <c r="O1969" s="81"/>
      <c r="P1969" s="86"/>
      <c r="Q1969" s="82"/>
      <c r="R1969" s="81" t="s">
        <v>97</v>
      </c>
      <c r="S1969" s="63"/>
      <c r="T1969" s="87"/>
      <c r="U1969" s="84" t="s">
        <v>97</v>
      </c>
      <c r="V1969" s="84" t="s">
        <v>97</v>
      </c>
      <c r="W1969" s="85" t="b">
        <v>0</v>
      </c>
      <c r="X1969" s="63"/>
      <c r="Y1969" s="63"/>
      <c r="Z1969" s="63"/>
    </row>
    <row r="1970">
      <c r="A1970" s="75"/>
      <c r="B1970" s="94"/>
      <c r="C1970" s="75"/>
      <c r="D1970" s="76"/>
      <c r="E1970" s="75" t="s">
        <v>97</v>
      </c>
      <c r="F1970" s="75" t="s">
        <v>97</v>
      </c>
      <c r="G1970" s="77"/>
      <c r="H1970" s="77"/>
      <c r="I1970" s="80"/>
      <c r="J1970" s="77" t="s">
        <v>97</v>
      </c>
      <c r="K1970" s="79" t="s">
        <v>97</v>
      </c>
      <c r="L1970" s="79"/>
      <c r="M1970" s="80"/>
      <c r="N1970" s="79" t="s">
        <v>97</v>
      </c>
      <c r="O1970" s="81"/>
      <c r="P1970" s="86"/>
      <c r="Q1970" s="82"/>
      <c r="R1970" s="81" t="s">
        <v>97</v>
      </c>
      <c r="S1970" s="63"/>
      <c r="T1970" s="87"/>
      <c r="U1970" s="84" t="s">
        <v>97</v>
      </c>
      <c r="V1970" s="84" t="s">
        <v>97</v>
      </c>
      <c r="W1970" s="85" t="b">
        <v>0</v>
      </c>
      <c r="X1970" s="63"/>
      <c r="Y1970" s="63"/>
      <c r="Z1970" s="63"/>
    </row>
    <row r="1971">
      <c r="A1971" s="75"/>
      <c r="B1971" s="94"/>
      <c r="C1971" s="75"/>
      <c r="D1971" s="76"/>
      <c r="E1971" s="75" t="s">
        <v>97</v>
      </c>
      <c r="F1971" s="75" t="s">
        <v>97</v>
      </c>
      <c r="G1971" s="77"/>
      <c r="H1971" s="77"/>
      <c r="I1971" s="80"/>
      <c r="J1971" s="77" t="s">
        <v>97</v>
      </c>
      <c r="K1971" s="79" t="s">
        <v>97</v>
      </c>
      <c r="L1971" s="79"/>
      <c r="M1971" s="80"/>
      <c r="N1971" s="79" t="s">
        <v>97</v>
      </c>
      <c r="O1971" s="81"/>
      <c r="P1971" s="86"/>
      <c r="Q1971" s="82"/>
      <c r="R1971" s="81" t="s">
        <v>97</v>
      </c>
      <c r="S1971" s="63"/>
      <c r="T1971" s="87"/>
      <c r="U1971" s="84" t="s">
        <v>97</v>
      </c>
      <c r="V1971" s="84" t="s">
        <v>97</v>
      </c>
      <c r="W1971" s="85" t="b">
        <v>0</v>
      </c>
      <c r="X1971" s="63"/>
      <c r="Y1971" s="63"/>
      <c r="Z1971" s="63"/>
    </row>
    <row r="1972">
      <c r="A1972" s="75"/>
      <c r="B1972" s="94"/>
      <c r="C1972" s="75"/>
      <c r="D1972" s="76"/>
      <c r="E1972" s="75" t="s">
        <v>97</v>
      </c>
      <c r="F1972" s="75" t="s">
        <v>97</v>
      </c>
      <c r="G1972" s="77"/>
      <c r="H1972" s="77"/>
      <c r="I1972" s="80"/>
      <c r="J1972" s="77" t="s">
        <v>97</v>
      </c>
      <c r="K1972" s="79" t="s">
        <v>97</v>
      </c>
      <c r="L1972" s="79"/>
      <c r="M1972" s="80"/>
      <c r="N1972" s="79" t="s">
        <v>97</v>
      </c>
      <c r="O1972" s="81"/>
      <c r="P1972" s="86"/>
      <c r="Q1972" s="82"/>
      <c r="R1972" s="81" t="s">
        <v>97</v>
      </c>
      <c r="S1972" s="63"/>
      <c r="T1972" s="87"/>
      <c r="U1972" s="84" t="s">
        <v>97</v>
      </c>
      <c r="V1972" s="84" t="s">
        <v>97</v>
      </c>
      <c r="W1972" s="85" t="b">
        <v>0</v>
      </c>
      <c r="X1972" s="63"/>
      <c r="Y1972" s="63"/>
      <c r="Z1972" s="63"/>
    </row>
    <row r="1973">
      <c r="A1973" s="75"/>
      <c r="B1973" s="94"/>
      <c r="C1973" s="75"/>
      <c r="D1973" s="76"/>
      <c r="E1973" s="75" t="s">
        <v>97</v>
      </c>
      <c r="F1973" s="75" t="s">
        <v>97</v>
      </c>
      <c r="G1973" s="77"/>
      <c r="H1973" s="77"/>
      <c r="I1973" s="80"/>
      <c r="J1973" s="77" t="s">
        <v>97</v>
      </c>
      <c r="K1973" s="79" t="s">
        <v>97</v>
      </c>
      <c r="L1973" s="79"/>
      <c r="M1973" s="80"/>
      <c r="N1973" s="79" t="s">
        <v>97</v>
      </c>
      <c r="O1973" s="81"/>
      <c r="P1973" s="86"/>
      <c r="Q1973" s="82"/>
      <c r="R1973" s="81" t="s">
        <v>97</v>
      </c>
      <c r="S1973" s="63"/>
      <c r="T1973" s="87"/>
      <c r="U1973" s="84" t="s">
        <v>97</v>
      </c>
      <c r="V1973" s="84" t="s">
        <v>97</v>
      </c>
      <c r="W1973" s="85" t="b">
        <v>0</v>
      </c>
      <c r="X1973" s="63"/>
      <c r="Y1973" s="63"/>
      <c r="Z1973" s="63"/>
    </row>
    <row r="1974">
      <c r="A1974" s="75"/>
      <c r="B1974" s="94"/>
      <c r="C1974" s="75"/>
      <c r="D1974" s="76"/>
      <c r="E1974" s="75" t="s">
        <v>97</v>
      </c>
      <c r="F1974" s="75" t="s">
        <v>97</v>
      </c>
      <c r="G1974" s="77"/>
      <c r="H1974" s="77"/>
      <c r="I1974" s="80"/>
      <c r="J1974" s="77" t="s">
        <v>97</v>
      </c>
      <c r="K1974" s="79" t="s">
        <v>97</v>
      </c>
      <c r="L1974" s="79"/>
      <c r="M1974" s="80"/>
      <c r="N1974" s="79" t="s">
        <v>97</v>
      </c>
      <c r="O1974" s="81"/>
      <c r="P1974" s="86"/>
      <c r="Q1974" s="82"/>
      <c r="R1974" s="81" t="s">
        <v>97</v>
      </c>
      <c r="S1974" s="63"/>
      <c r="T1974" s="87"/>
      <c r="U1974" s="84" t="s">
        <v>97</v>
      </c>
      <c r="V1974" s="84" t="s">
        <v>97</v>
      </c>
      <c r="W1974" s="85" t="b">
        <v>0</v>
      </c>
      <c r="X1974" s="63"/>
      <c r="Y1974" s="63"/>
      <c r="Z1974" s="63"/>
    </row>
    <row r="1975">
      <c r="A1975" s="75"/>
      <c r="B1975" s="94"/>
      <c r="C1975" s="75"/>
      <c r="D1975" s="76"/>
      <c r="E1975" s="75" t="s">
        <v>97</v>
      </c>
      <c r="F1975" s="75" t="s">
        <v>97</v>
      </c>
      <c r="G1975" s="77"/>
      <c r="H1975" s="77"/>
      <c r="I1975" s="80"/>
      <c r="J1975" s="77" t="s">
        <v>97</v>
      </c>
      <c r="K1975" s="79" t="s">
        <v>97</v>
      </c>
      <c r="L1975" s="79"/>
      <c r="M1975" s="80"/>
      <c r="N1975" s="79" t="s">
        <v>97</v>
      </c>
      <c r="O1975" s="81"/>
      <c r="P1975" s="86"/>
      <c r="Q1975" s="82"/>
      <c r="R1975" s="81" t="s">
        <v>97</v>
      </c>
      <c r="S1975" s="63"/>
      <c r="T1975" s="87"/>
      <c r="U1975" s="84" t="s">
        <v>97</v>
      </c>
      <c r="V1975" s="84" t="s">
        <v>97</v>
      </c>
      <c r="W1975" s="85" t="b">
        <v>0</v>
      </c>
      <c r="X1975" s="63"/>
      <c r="Y1975" s="63"/>
      <c r="Z1975" s="63"/>
    </row>
    <row r="1976">
      <c r="A1976" s="75"/>
      <c r="B1976" s="94"/>
      <c r="C1976" s="75"/>
      <c r="D1976" s="76"/>
      <c r="E1976" s="75" t="s">
        <v>97</v>
      </c>
      <c r="F1976" s="75" t="s">
        <v>97</v>
      </c>
      <c r="G1976" s="77"/>
      <c r="H1976" s="77"/>
      <c r="I1976" s="80"/>
      <c r="J1976" s="77" t="s">
        <v>97</v>
      </c>
      <c r="K1976" s="79" t="s">
        <v>97</v>
      </c>
      <c r="L1976" s="79"/>
      <c r="M1976" s="80"/>
      <c r="N1976" s="79" t="s">
        <v>97</v>
      </c>
      <c r="O1976" s="81"/>
      <c r="P1976" s="86"/>
      <c r="Q1976" s="82"/>
      <c r="R1976" s="81" t="s">
        <v>97</v>
      </c>
      <c r="S1976" s="63"/>
      <c r="T1976" s="87"/>
      <c r="U1976" s="84" t="s">
        <v>97</v>
      </c>
      <c r="V1976" s="84" t="s">
        <v>97</v>
      </c>
      <c r="W1976" s="85" t="b">
        <v>0</v>
      </c>
      <c r="X1976" s="63"/>
      <c r="Y1976" s="63"/>
      <c r="Z1976" s="63"/>
    </row>
    <row r="1977">
      <c r="A1977" s="75"/>
      <c r="B1977" s="94"/>
      <c r="C1977" s="75"/>
      <c r="D1977" s="76"/>
      <c r="E1977" s="75" t="s">
        <v>97</v>
      </c>
      <c r="F1977" s="75" t="s">
        <v>97</v>
      </c>
      <c r="G1977" s="77"/>
      <c r="H1977" s="77"/>
      <c r="I1977" s="80"/>
      <c r="J1977" s="77" t="s">
        <v>97</v>
      </c>
      <c r="K1977" s="79" t="s">
        <v>97</v>
      </c>
      <c r="L1977" s="79"/>
      <c r="M1977" s="80"/>
      <c r="N1977" s="79" t="s">
        <v>97</v>
      </c>
      <c r="O1977" s="81"/>
      <c r="P1977" s="86"/>
      <c r="Q1977" s="82"/>
      <c r="R1977" s="81" t="s">
        <v>97</v>
      </c>
      <c r="S1977" s="63"/>
      <c r="T1977" s="87"/>
      <c r="U1977" s="84" t="s">
        <v>97</v>
      </c>
      <c r="V1977" s="84" t="s">
        <v>97</v>
      </c>
      <c r="W1977" s="85" t="b">
        <v>0</v>
      </c>
      <c r="X1977" s="63"/>
      <c r="Y1977" s="63"/>
      <c r="Z1977" s="63"/>
    </row>
    <row r="1978">
      <c r="A1978" s="75"/>
      <c r="B1978" s="94"/>
      <c r="C1978" s="75"/>
      <c r="D1978" s="76"/>
      <c r="E1978" s="75" t="s">
        <v>97</v>
      </c>
      <c r="F1978" s="75" t="s">
        <v>97</v>
      </c>
      <c r="G1978" s="77"/>
      <c r="H1978" s="77"/>
      <c r="I1978" s="80"/>
      <c r="J1978" s="77" t="s">
        <v>97</v>
      </c>
      <c r="K1978" s="79" t="s">
        <v>97</v>
      </c>
      <c r="L1978" s="79"/>
      <c r="M1978" s="80"/>
      <c r="N1978" s="79" t="s">
        <v>97</v>
      </c>
      <c r="O1978" s="81"/>
      <c r="P1978" s="86"/>
      <c r="Q1978" s="82"/>
      <c r="R1978" s="81" t="s">
        <v>97</v>
      </c>
      <c r="S1978" s="63"/>
      <c r="T1978" s="87"/>
      <c r="U1978" s="84" t="s">
        <v>97</v>
      </c>
      <c r="V1978" s="84" t="s">
        <v>97</v>
      </c>
      <c r="W1978" s="85" t="b">
        <v>0</v>
      </c>
      <c r="X1978" s="63"/>
      <c r="Y1978" s="63"/>
      <c r="Z1978" s="63"/>
    </row>
    <row r="1979">
      <c r="A1979" s="75"/>
      <c r="B1979" s="94"/>
      <c r="C1979" s="75"/>
      <c r="D1979" s="76"/>
      <c r="E1979" s="75" t="s">
        <v>97</v>
      </c>
      <c r="F1979" s="75" t="s">
        <v>97</v>
      </c>
      <c r="G1979" s="77"/>
      <c r="H1979" s="77"/>
      <c r="I1979" s="80"/>
      <c r="J1979" s="77" t="s">
        <v>97</v>
      </c>
      <c r="K1979" s="79" t="s">
        <v>97</v>
      </c>
      <c r="L1979" s="79"/>
      <c r="M1979" s="80"/>
      <c r="N1979" s="79" t="s">
        <v>97</v>
      </c>
      <c r="O1979" s="81"/>
      <c r="P1979" s="86"/>
      <c r="Q1979" s="82"/>
      <c r="R1979" s="81" t="s">
        <v>97</v>
      </c>
      <c r="S1979" s="63"/>
      <c r="T1979" s="87"/>
      <c r="U1979" s="84" t="s">
        <v>97</v>
      </c>
      <c r="V1979" s="84" t="s">
        <v>97</v>
      </c>
      <c r="W1979" s="85" t="b">
        <v>0</v>
      </c>
      <c r="X1979" s="63"/>
      <c r="Y1979" s="63"/>
      <c r="Z1979" s="63"/>
    </row>
    <row r="1980">
      <c r="A1980" s="75"/>
      <c r="B1980" s="94"/>
      <c r="C1980" s="75"/>
      <c r="D1980" s="76"/>
      <c r="E1980" s="75" t="s">
        <v>97</v>
      </c>
      <c r="F1980" s="75" t="s">
        <v>97</v>
      </c>
      <c r="G1980" s="77"/>
      <c r="H1980" s="77"/>
      <c r="I1980" s="80"/>
      <c r="J1980" s="77" t="s">
        <v>97</v>
      </c>
      <c r="K1980" s="79" t="s">
        <v>97</v>
      </c>
      <c r="L1980" s="79"/>
      <c r="M1980" s="80"/>
      <c r="N1980" s="79" t="s">
        <v>97</v>
      </c>
      <c r="O1980" s="81"/>
      <c r="P1980" s="86"/>
      <c r="Q1980" s="82"/>
      <c r="R1980" s="81" t="s">
        <v>97</v>
      </c>
      <c r="S1980" s="63"/>
      <c r="T1980" s="87"/>
      <c r="U1980" s="84" t="s">
        <v>97</v>
      </c>
      <c r="V1980" s="84" t="s">
        <v>97</v>
      </c>
      <c r="W1980" s="85" t="b">
        <v>0</v>
      </c>
      <c r="X1980" s="63"/>
      <c r="Y1980" s="63"/>
      <c r="Z1980" s="63"/>
    </row>
    <row r="1981">
      <c r="A1981" s="75"/>
      <c r="B1981" s="94"/>
      <c r="C1981" s="75"/>
      <c r="D1981" s="76"/>
      <c r="E1981" s="75" t="s">
        <v>97</v>
      </c>
      <c r="F1981" s="75" t="s">
        <v>97</v>
      </c>
      <c r="G1981" s="77"/>
      <c r="H1981" s="77"/>
      <c r="I1981" s="80"/>
      <c r="J1981" s="77" t="s">
        <v>97</v>
      </c>
      <c r="K1981" s="79" t="s">
        <v>97</v>
      </c>
      <c r="L1981" s="79"/>
      <c r="M1981" s="80"/>
      <c r="N1981" s="79" t="s">
        <v>97</v>
      </c>
      <c r="O1981" s="81"/>
      <c r="P1981" s="86"/>
      <c r="Q1981" s="82"/>
      <c r="R1981" s="81" t="s">
        <v>97</v>
      </c>
      <c r="S1981" s="63"/>
      <c r="T1981" s="87"/>
      <c r="U1981" s="84" t="s">
        <v>97</v>
      </c>
      <c r="V1981" s="84" t="s">
        <v>97</v>
      </c>
      <c r="W1981" s="85" t="b">
        <v>0</v>
      </c>
      <c r="X1981" s="63"/>
      <c r="Y1981" s="63"/>
      <c r="Z1981" s="63"/>
    </row>
    <row r="1982">
      <c r="A1982" s="75"/>
      <c r="B1982" s="94"/>
      <c r="C1982" s="75"/>
      <c r="D1982" s="76"/>
      <c r="E1982" s="75" t="s">
        <v>97</v>
      </c>
      <c r="F1982" s="75" t="s">
        <v>97</v>
      </c>
      <c r="G1982" s="77"/>
      <c r="H1982" s="77"/>
      <c r="I1982" s="80"/>
      <c r="J1982" s="77" t="s">
        <v>97</v>
      </c>
      <c r="K1982" s="79" t="s">
        <v>97</v>
      </c>
      <c r="L1982" s="79"/>
      <c r="M1982" s="80"/>
      <c r="N1982" s="79" t="s">
        <v>97</v>
      </c>
      <c r="O1982" s="81"/>
      <c r="P1982" s="86"/>
      <c r="Q1982" s="82"/>
      <c r="R1982" s="81" t="s">
        <v>97</v>
      </c>
      <c r="S1982" s="63"/>
      <c r="T1982" s="87"/>
      <c r="U1982" s="84" t="s">
        <v>97</v>
      </c>
      <c r="V1982" s="84" t="s">
        <v>97</v>
      </c>
      <c r="W1982" s="85" t="b">
        <v>0</v>
      </c>
      <c r="X1982" s="63"/>
      <c r="Y1982" s="63"/>
      <c r="Z1982" s="63"/>
    </row>
    <row r="1983">
      <c r="A1983" s="75"/>
      <c r="B1983" s="94"/>
      <c r="C1983" s="75"/>
      <c r="D1983" s="76"/>
      <c r="E1983" s="75" t="s">
        <v>97</v>
      </c>
      <c r="F1983" s="75" t="s">
        <v>97</v>
      </c>
      <c r="G1983" s="77"/>
      <c r="H1983" s="77"/>
      <c r="I1983" s="80"/>
      <c r="J1983" s="77" t="s">
        <v>97</v>
      </c>
      <c r="K1983" s="79" t="s">
        <v>97</v>
      </c>
      <c r="L1983" s="79"/>
      <c r="M1983" s="80"/>
      <c r="N1983" s="79" t="s">
        <v>97</v>
      </c>
      <c r="O1983" s="81"/>
      <c r="P1983" s="86"/>
      <c r="Q1983" s="82"/>
      <c r="R1983" s="81" t="s">
        <v>97</v>
      </c>
      <c r="S1983" s="63"/>
      <c r="T1983" s="87"/>
      <c r="U1983" s="84" t="s">
        <v>97</v>
      </c>
      <c r="V1983" s="84" t="s">
        <v>97</v>
      </c>
      <c r="W1983" s="85" t="b">
        <v>0</v>
      </c>
      <c r="X1983" s="63"/>
      <c r="Y1983" s="63"/>
      <c r="Z1983" s="63"/>
    </row>
    <row r="1984">
      <c r="A1984" s="75"/>
      <c r="B1984" s="94"/>
      <c r="C1984" s="75"/>
      <c r="D1984" s="76"/>
      <c r="E1984" s="75" t="s">
        <v>97</v>
      </c>
      <c r="F1984" s="75" t="s">
        <v>97</v>
      </c>
      <c r="G1984" s="77"/>
      <c r="H1984" s="77"/>
      <c r="I1984" s="80"/>
      <c r="J1984" s="77" t="s">
        <v>97</v>
      </c>
      <c r="K1984" s="79" t="s">
        <v>97</v>
      </c>
      <c r="L1984" s="79"/>
      <c r="M1984" s="80"/>
      <c r="N1984" s="79" t="s">
        <v>97</v>
      </c>
      <c r="O1984" s="81"/>
      <c r="P1984" s="86"/>
      <c r="Q1984" s="82"/>
      <c r="R1984" s="81" t="s">
        <v>97</v>
      </c>
      <c r="S1984" s="63"/>
      <c r="T1984" s="87"/>
      <c r="U1984" s="84" t="s">
        <v>97</v>
      </c>
      <c r="V1984" s="84" t="s">
        <v>97</v>
      </c>
      <c r="W1984" s="85" t="b">
        <v>0</v>
      </c>
      <c r="X1984" s="63"/>
      <c r="Y1984" s="63"/>
      <c r="Z1984" s="63"/>
    </row>
    <row r="1985">
      <c r="A1985" s="75"/>
      <c r="B1985" s="94"/>
      <c r="C1985" s="75"/>
      <c r="D1985" s="76"/>
      <c r="E1985" s="75" t="s">
        <v>97</v>
      </c>
      <c r="F1985" s="75" t="s">
        <v>97</v>
      </c>
      <c r="G1985" s="77"/>
      <c r="H1985" s="77"/>
      <c r="I1985" s="80"/>
      <c r="J1985" s="77" t="s">
        <v>97</v>
      </c>
      <c r="K1985" s="79" t="s">
        <v>97</v>
      </c>
      <c r="L1985" s="79"/>
      <c r="M1985" s="80"/>
      <c r="N1985" s="79" t="s">
        <v>97</v>
      </c>
      <c r="O1985" s="81"/>
      <c r="P1985" s="86"/>
      <c r="Q1985" s="82"/>
      <c r="R1985" s="81" t="s">
        <v>97</v>
      </c>
      <c r="S1985" s="63"/>
      <c r="T1985" s="87"/>
      <c r="U1985" s="84" t="s">
        <v>97</v>
      </c>
      <c r="V1985" s="84" t="s">
        <v>97</v>
      </c>
      <c r="W1985" s="85" t="b">
        <v>0</v>
      </c>
      <c r="X1985" s="63"/>
      <c r="Y1985" s="63"/>
      <c r="Z1985" s="63"/>
    </row>
    <row r="1986">
      <c r="A1986" s="75"/>
      <c r="B1986" s="94"/>
      <c r="C1986" s="75"/>
      <c r="D1986" s="76"/>
      <c r="E1986" s="75" t="s">
        <v>97</v>
      </c>
      <c r="F1986" s="75" t="s">
        <v>97</v>
      </c>
      <c r="G1986" s="77"/>
      <c r="H1986" s="77"/>
      <c r="I1986" s="80"/>
      <c r="J1986" s="77" t="s">
        <v>97</v>
      </c>
      <c r="K1986" s="79" t="s">
        <v>97</v>
      </c>
      <c r="L1986" s="79"/>
      <c r="M1986" s="80"/>
      <c r="N1986" s="79" t="s">
        <v>97</v>
      </c>
      <c r="O1986" s="81"/>
      <c r="P1986" s="86"/>
      <c r="Q1986" s="82"/>
      <c r="R1986" s="81" t="s">
        <v>97</v>
      </c>
      <c r="S1986" s="63"/>
      <c r="T1986" s="87"/>
      <c r="U1986" s="84" t="s">
        <v>97</v>
      </c>
      <c r="V1986" s="84" t="s">
        <v>97</v>
      </c>
      <c r="W1986" s="85" t="b">
        <v>0</v>
      </c>
      <c r="X1986" s="63"/>
      <c r="Y1986" s="63"/>
      <c r="Z1986" s="63"/>
    </row>
    <row r="1987">
      <c r="A1987" s="75"/>
      <c r="B1987" s="94"/>
      <c r="C1987" s="75"/>
      <c r="D1987" s="76"/>
      <c r="E1987" s="75" t="s">
        <v>97</v>
      </c>
      <c r="F1987" s="75" t="s">
        <v>97</v>
      </c>
      <c r="G1987" s="77"/>
      <c r="H1987" s="77"/>
      <c r="I1987" s="80"/>
      <c r="J1987" s="77" t="s">
        <v>97</v>
      </c>
      <c r="K1987" s="79" t="s">
        <v>97</v>
      </c>
      <c r="L1987" s="79"/>
      <c r="M1987" s="80"/>
      <c r="N1987" s="79" t="s">
        <v>97</v>
      </c>
      <c r="O1987" s="81"/>
      <c r="P1987" s="86"/>
      <c r="Q1987" s="82"/>
      <c r="R1987" s="81" t="s">
        <v>97</v>
      </c>
      <c r="S1987" s="63"/>
      <c r="T1987" s="87"/>
      <c r="U1987" s="84" t="s">
        <v>97</v>
      </c>
      <c r="V1987" s="84" t="s">
        <v>97</v>
      </c>
      <c r="W1987" s="85" t="b">
        <v>0</v>
      </c>
      <c r="X1987" s="63"/>
      <c r="Y1987" s="63"/>
      <c r="Z1987" s="63"/>
    </row>
    <row r="1988">
      <c r="A1988" s="75"/>
      <c r="B1988" s="94"/>
      <c r="C1988" s="75"/>
      <c r="D1988" s="76"/>
      <c r="E1988" s="75" t="s">
        <v>97</v>
      </c>
      <c r="F1988" s="75" t="s">
        <v>97</v>
      </c>
      <c r="G1988" s="77"/>
      <c r="H1988" s="77"/>
      <c r="I1988" s="80"/>
      <c r="J1988" s="77" t="s">
        <v>97</v>
      </c>
      <c r="K1988" s="79" t="s">
        <v>97</v>
      </c>
      <c r="L1988" s="79"/>
      <c r="M1988" s="80"/>
      <c r="N1988" s="79" t="s">
        <v>97</v>
      </c>
      <c r="O1988" s="81"/>
      <c r="P1988" s="86"/>
      <c r="Q1988" s="82"/>
      <c r="R1988" s="81" t="s">
        <v>97</v>
      </c>
      <c r="S1988" s="63"/>
      <c r="T1988" s="87"/>
      <c r="U1988" s="84" t="s">
        <v>97</v>
      </c>
      <c r="V1988" s="84" t="s">
        <v>97</v>
      </c>
      <c r="W1988" s="85" t="b">
        <v>0</v>
      </c>
      <c r="X1988" s="63"/>
      <c r="Y1988" s="63"/>
      <c r="Z1988" s="63"/>
    </row>
    <row r="1989">
      <c r="A1989" s="75"/>
      <c r="B1989" s="94"/>
      <c r="C1989" s="75"/>
      <c r="D1989" s="76"/>
      <c r="E1989" s="75" t="s">
        <v>97</v>
      </c>
      <c r="F1989" s="75" t="s">
        <v>97</v>
      </c>
      <c r="G1989" s="77"/>
      <c r="H1989" s="77"/>
      <c r="I1989" s="80"/>
      <c r="J1989" s="77" t="s">
        <v>97</v>
      </c>
      <c r="K1989" s="79" t="s">
        <v>97</v>
      </c>
      <c r="L1989" s="79"/>
      <c r="M1989" s="80"/>
      <c r="N1989" s="79" t="s">
        <v>97</v>
      </c>
      <c r="O1989" s="81"/>
      <c r="P1989" s="86"/>
      <c r="Q1989" s="82"/>
      <c r="R1989" s="81" t="s">
        <v>97</v>
      </c>
      <c r="S1989" s="63"/>
      <c r="T1989" s="87"/>
      <c r="U1989" s="84" t="s">
        <v>97</v>
      </c>
      <c r="V1989" s="84" t="s">
        <v>97</v>
      </c>
      <c r="W1989" s="85" t="b">
        <v>0</v>
      </c>
      <c r="X1989" s="63"/>
      <c r="Y1989" s="63"/>
      <c r="Z1989" s="63"/>
    </row>
    <row r="1990">
      <c r="A1990" s="75"/>
      <c r="B1990" s="94"/>
      <c r="C1990" s="75"/>
      <c r="D1990" s="76"/>
      <c r="E1990" s="75" t="s">
        <v>97</v>
      </c>
      <c r="F1990" s="75" t="s">
        <v>97</v>
      </c>
      <c r="G1990" s="77"/>
      <c r="H1990" s="77"/>
      <c r="I1990" s="80"/>
      <c r="J1990" s="77" t="s">
        <v>97</v>
      </c>
      <c r="K1990" s="79" t="s">
        <v>97</v>
      </c>
      <c r="L1990" s="79"/>
      <c r="M1990" s="80"/>
      <c r="N1990" s="79" t="s">
        <v>97</v>
      </c>
      <c r="O1990" s="81"/>
      <c r="P1990" s="86"/>
      <c r="Q1990" s="82"/>
      <c r="R1990" s="81" t="s">
        <v>97</v>
      </c>
      <c r="S1990" s="63"/>
      <c r="T1990" s="87"/>
      <c r="U1990" s="84" t="s">
        <v>97</v>
      </c>
      <c r="V1990" s="84" t="s">
        <v>97</v>
      </c>
      <c r="W1990" s="85" t="b">
        <v>0</v>
      </c>
      <c r="X1990" s="63"/>
      <c r="Y1990" s="63"/>
      <c r="Z1990" s="63"/>
    </row>
    <row r="1991">
      <c r="A1991" s="75"/>
      <c r="B1991" s="94"/>
      <c r="C1991" s="75"/>
      <c r="D1991" s="76"/>
      <c r="E1991" s="75" t="s">
        <v>97</v>
      </c>
      <c r="F1991" s="75" t="s">
        <v>97</v>
      </c>
      <c r="G1991" s="77"/>
      <c r="H1991" s="77"/>
      <c r="I1991" s="80"/>
      <c r="J1991" s="77" t="s">
        <v>97</v>
      </c>
      <c r="K1991" s="79" t="s">
        <v>97</v>
      </c>
      <c r="L1991" s="79"/>
      <c r="M1991" s="80"/>
      <c r="N1991" s="79" t="s">
        <v>97</v>
      </c>
      <c r="O1991" s="81"/>
      <c r="P1991" s="86"/>
      <c r="Q1991" s="82"/>
      <c r="R1991" s="81" t="s">
        <v>97</v>
      </c>
      <c r="S1991" s="63"/>
      <c r="T1991" s="87"/>
      <c r="U1991" s="84" t="s">
        <v>97</v>
      </c>
      <c r="V1991" s="84" t="s">
        <v>97</v>
      </c>
      <c r="W1991" s="85" t="b">
        <v>0</v>
      </c>
      <c r="X1991" s="63"/>
      <c r="Y1991" s="63"/>
      <c r="Z1991" s="63"/>
    </row>
    <row r="1992">
      <c r="A1992" s="75"/>
      <c r="B1992" s="94"/>
      <c r="C1992" s="75"/>
      <c r="D1992" s="76"/>
      <c r="E1992" s="75" t="s">
        <v>97</v>
      </c>
      <c r="F1992" s="75" t="s">
        <v>97</v>
      </c>
      <c r="G1992" s="77"/>
      <c r="H1992" s="77"/>
      <c r="I1992" s="80"/>
      <c r="J1992" s="77" t="s">
        <v>97</v>
      </c>
      <c r="K1992" s="79" t="s">
        <v>97</v>
      </c>
      <c r="L1992" s="79"/>
      <c r="M1992" s="80"/>
      <c r="N1992" s="79" t="s">
        <v>97</v>
      </c>
      <c r="O1992" s="81"/>
      <c r="P1992" s="86"/>
      <c r="Q1992" s="82"/>
      <c r="R1992" s="81" t="s">
        <v>97</v>
      </c>
      <c r="S1992" s="63"/>
      <c r="T1992" s="87"/>
      <c r="U1992" s="84" t="s">
        <v>97</v>
      </c>
      <c r="V1992" s="84" t="s">
        <v>97</v>
      </c>
      <c r="W1992" s="85" t="b">
        <v>0</v>
      </c>
      <c r="X1992" s="63"/>
      <c r="Y1992" s="63"/>
      <c r="Z1992" s="63"/>
    </row>
    <row r="1993">
      <c r="A1993" s="75"/>
      <c r="B1993" s="94"/>
      <c r="C1993" s="75"/>
      <c r="D1993" s="76"/>
      <c r="E1993" s="75" t="s">
        <v>97</v>
      </c>
      <c r="F1993" s="75" t="s">
        <v>97</v>
      </c>
      <c r="G1993" s="77"/>
      <c r="H1993" s="77"/>
      <c r="I1993" s="80"/>
      <c r="J1993" s="77" t="s">
        <v>97</v>
      </c>
      <c r="K1993" s="79" t="s">
        <v>97</v>
      </c>
      <c r="L1993" s="79"/>
      <c r="M1993" s="80"/>
      <c r="N1993" s="79" t="s">
        <v>97</v>
      </c>
      <c r="O1993" s="81"/>
      <c r="P1993" s="86"/>
      <c r="Q1993" s="82"/>
      <c r="R1993" s="81" t="s">
        <v>97</v>
      </c>
      <c r="S1993" s="63"/>
      <c r="T1993" s="87"/>
      <c r="U1993" s="84" t="s">
        <v>97</v>
      </c>
      <c r="V1993" s="84" t="s">
        <v>97</v>
      </c>
      <c r="W1993" s="85" t="b">
        <v>0</v>
      </c>
      <c r="X1993" s="63"/>
      <c r="Y1993" s="63"/>
      <c r="Z1993" s="63"/>
    </row>
    <row r="1994">
      <c r="A1994" s="75"/>
      <c r="B1994" s="94"/>
      <c r="C1994" s="75"/>
      <c r="D1994" s="76"/>
      <c r="E1994" s="75" t="s">
        <v>97</v>
      </c>
      <c r="F1994" s="75" t="s">
        <v>97</v>
      </c>
      <c r="G1994" s="77"/>
      <c r="H1994" s="77"/>
      <c r="I1994" s="80"/>
      <c r="J1994" s="77" t="s">
        <v>97</v>
      </c>
      <c r="K1994" s="79" t="s">
        <v>97</v>
      </c>
      <c r="L1994" s="79"/>
      <c r="M1994" s="80"/>
      <c r="N1994" s="79" t="s">
        <v>97</v>
      </c>
      <c r="O1994" s="81"/>
      <c r="P1994" s="86"/>
      <c r="Q1994" s="82"/>
      <c r="R1994" s="81" t="s">
        <v>97</v>
      </c>
      <c r="S1994" s="63"/>
      <c r="T1994" s="87"/>
      <c r="U1994" s="84" t="s">
        <v>97</v>
      </c>
      <c r="V1994" s="84" t="s">
        <v>97</v>
      </c>
      <c r="W1994" s="85" t="b">
        <v>0</v>
      </c>
      <c r="X1994" s="63"/>
      <c r="Y1994" s="63"/>
      <c r="Z1994" s="63"/>
    </row>
    <row r="1995">
      <c r="A1995" s="75"/>
      <c r="B1995" s="94"/>
      <c r="C1995" s="75"/>
      <c r="D1995" s="76"/>
      <c r="E1995" s="75" t="s">
        <v>97</v>
      </c>
      <c r="F1995" s="75" t="s">
        <v>97</v>
      </c>
      <c r="G1995" s="77"/>
      <c r="H1995" s="77"/>
      <c r="I1995" s="80"/>
      <c r="J1995" s="77" t="s">
        <v>97</v>
      </c>
      <c r="K1995" s="79" t="s">
        <v>97</v>
      </c>
      <c r="L1995" s="79"/>
      <c r="M1995" s="80"/>
      <c r="N1995" s="79" t="s">
        <v>97</v>
      </c>
      <c r="O1995" s="81"/>
      <c r="P1995" s="86"/>
      <c r="Q1995" s="82"/>
      <c r="R1995" s="81" t="s">
        <v>97</v>
      </c>
      <c r="S1995" s="63"/>
      <c r="T1995" s="87"/>
      <c r="U1995" s="84" t="s">
        <v>97</v>
      </c>
      <c r="V1995" s="84" t="s">
        <v>97</v>
      </c>
      <c r="W1995" s="85" t="b">
        <v>0</v>
      </c>
      <c r="X1995" s="63"/>
      <c r="Y1995" s="63"/>
      <c r="Z1995" s="63"/>
    </row>
    <row r="1996">
      <c r="A1996" s="75"/>
      <c r="B1996" s="94"/>
      <c r="C1996" s="75"/>
      <c r="D1996" s="76"/>
      <c r="E1996" s="75" t="s">
        <v>97</v>
      </c>
      <c r="F1996" s="75" t="s">
        <v>97</v>
      </c>
      <c r="G1996" s="77"/>
      <c r="H1996" s="77"/>
      <c r="I1996" s="80"/>
      <c r="J1996" s="77" t="s">
        <v>97</v>
      </c>
      <c r="K1996" s="79" t="s">
        <v>97</v>
      </c>
      <c r="L1996" s="79"/>
      <c r="M1996" s="80"/>
      <c r="N1996" s="79" t="s">
        <v>97</v>
      </c>
      <c r="O1996" s="81"/>
      <c r="P1996" s="86"/>
      <c r="Q1996" s="82"/>
      <c r="R1996" s="81" t="s">
        <v>97</v>
      </c>
      <c r="S1996" s="63"/>
      <c r="T1996" s="87"/>
      <c r="U1996" s="84" t="s">
        <v>97</v>
      </c>
      <c r="V1996" s="84" t="s">
        <v>97</v>
      </c>
      <c r="W1996" s="85" t="b">
        <v>0</v>
      </c>
      <c r="X1996" s="63"/>
      <c r="Y1996" s="63"/>
      <c r="Z1996" s="63"/>
    </row>
    <row r="1997">
      <c r="A1997" s="75"/>
      <c r="B1997" s="94"/>
      <c r="C1997" s="75"/>
      <c r="D1997" s="76"/>
      <c r="E1997" s="75" t="s">
        <v>97</v>
      </c>
      <c r="F1997" s="75" t="s">
        <v>97</v>
      </c>
      <c r="G1997" s="77"/>
      <c r="H1997" s="77"/>
      <c r="I1997" s="80"/>
      <c r="J1997" s="77" t="s">
        <v>97</v>
      </c>
      <c r="K1997" s="79" t="s">
        <v>97</v>
      </c>
      <c r="L1997" s="79"/>
      <c r="M1997" s="80"/>
      <c r="N1997" s="79" t="s">
        <v>97</v>
      </c>
      <c r="O1997" s="81"/>
      <c r="P1997" s="86"/>
      <c r="Q1997" s="82"/>
      <c r="R1997" s="81" t="s">
        <v>97</v>
      </c>
      <c r="S1997" s="63"/>
      <c r="T1997" s="87"/>
      <c r="U1997" s="84" t="s">
        <v>97</v>
      </c>
      <c r="V1997" s="84" t="s">
        <v>97</v>
      </c>
      <c r="W1997" s="85" t="b">
        <v>0</v>
      </c>
      <c r="X1997" s="63"/>
      <c r="Y1997" s="63"/>
      <c r="Z1997" s="63"/>
    </row>
    <row r="1998">
      <c r="A1998" s="75"/>
      <c r="B1998" s="94"/>
      <c r="C1998" s="75"/>
      <c r="D1998" s="76"/>
      <c r="E1998" s="75" t="s">
        <v>97</v>
      </c>
      <c r="F1998" s="75" t="s">
        <v>97</v>
      </c>
      <c r="G1998" s="77"/>
      <c r="H1998" s="77"/>
      <c r="I1998" s="80"/>
      <c r="J1998" s="77" t="s">
        <v>97</v>
      </c>
      <c r="K1998" s="79" t="s">
        <v>97</v>
      </c>
      <c r="L1998" s="79"/>
      <c r="M1998" s="80"/>
      <c r="N1998" s="79" t="s">
        <v>97</v>
      </c>
      <c r="O1998" s="81"/>
      <c r="P1998" s="86"/>
      <c r="Q1998" s="82"/>
      <c r="R1998" s="81" t="s">
        <v>97</v>
      </c>
      <c r="S1998" s="63"/>
      <c r="T1998" s="87"/>
      <c r="U1998" s="84" t="s">
        <v>97</v>
      </c>
      <c r="V1998" s="84" t="s">
        <v>97</v>
      </c>
      <c r="W1998" s="85" t="b">
        <v>0</v>
      </c>
      <c r="X1998" s="63"/>
      <c r="Y1998" s="63"/>
      <c r="Z1998" s="63"/>
    </row>
    <row r="1999">
      <c r="A1999" s="75"/>
      <c r="B1999" s="94"/>
      <c r="C1999" s="75"/>
      <c r="D1999" s="76"/>
      <c r="E1999" s="75" t="s">
        <v>97</v>
      </c>
      <c r="F1999" s="75" t="s">
        <v>97</v>
      </c>
      <c r="G1999" s="77"/>
      <c r="H1999" s="77"/>
      <c r="I1999" s="80"/>
      <c r="J1999" s="77" t="s">
        <v>97</v>
      </c>
      <c r="K1999" s="79" t="s">
        <v>97</v>
      </c>
      <c r="L1999" s="79"/>
      <c r="M1999" s="80"/>
      <c r="N1999" s="79" t="s">
        <v>97</v>
      </c>
      <c r="O1999" s="81"/>
      <c r="P1999" s="86"/>
      <c r="Q1999" s="82"/>
      <c r="R1999" s="81" t="s">
        <v>97</v>
      </c>
      <c r="S1999" s="63"/>
      <c r="T1999" s="87"/>
      <c r="U1999" s="84" t="s">
        <v>97</v>
      </c>
      <c r="V1999" s="84" t="s">
        <v>97</v>
      </c>
      <c r="W1999" s="85" t="b">
        <v>0</v>
      </c>
      <c r="X1999" s="63"/>
      <c r="Y1999" s="63"/>
      <c r="Z1999" s="63"/>
    </row>
    <row r="2000">
      <c r="A2000" s="75"/>
      <c r="B2000" s="94"/>
      <c r="C2000" s="75"/>
      <c r="D2000" s="76"/>
      <c r="E2000" s="75" t="s">
        <v>97</v>
      </c>
      <c r="F2000" s="75" t="s">
        <v>97</v>
      </c>
      <c r="G2000" s="77"/>
      <c r="H2000" s="77"/>
      <c r="I2000" s="80"/>
      <c r="J2000" s="77" t="s">
        <v>97</v>
      </c>
      <c r="K2000" s="79" t="s">
        <v>97</v>
      </c>
      <c r="L2000" s="79"/>
      <c r="M2000" s="80"/>
      <c r="N2000" s="79" t="s">
        <v>97</v>
      </c>
      <c r="O2000" s="81"/>
      <c r="P2000" s="86"/>
      <c r="Q2000" s="82"/>
      <c r="R2000" s="81" t="s">
        <v>97</v>
      </c>
      <c r="S2000" s="63"/>
      <c r="T2000" s="87"/>
      <c r="U2000" s="84" t="s">
        <v>97</v>
      </c>
      <c r="V2000" s="84" t="s">
        <v>97</v>
      </c>
      <c r="W2000" s="85" t="b">
        <v>0</v>
      </c>
      <c r="X2000" s="63"/>
      <c r="Y2000" s="63"/>
      <c r="Z2000" s="63"/>
    </row>
    <row r="2001">
      <c r="A2001" s="75"/>
      <c r="B2001" s="94"/>
      <c r="C2001" s="75"/>
      <c r="D2001" s="76"/>
      <c r="E2001" s="75" t="s">
        <v>97</v>
      </c>
      <c r="F2001" s="75" t="s">
        <v>97</v>
      </c>
      <c r="G2001" s="77"/>
      <c r="H2001" s="77"/>
      <c r="I2001" s="80"/>
      <c r="J2001" s="77" t="s">
        <v>97</v>
      </c>
      <c r="K2001" s="79" t="s">
        <v>97</v>
      </c>
      <c r="L2001" s="79"/>
      <c r="M2001" s="80"/>
      <c r="N2001" s="79" t="s">
        <v>97</v>
      </c>
      <c r="O2001" s="81"/>
      <c r="P2001" s="86"/>
      <c r="Q2001" s="82"/>
      <c r="R2001" s="81" t="s">
        <v>97</v>
      </c>
      <c r="S2001" s="63"/>
      <c r="T2001" s="87"/>
      <c r="U2001" s="84" t="s">
        <v>97</v>
      </c>
      <c r="V2001" s="84" t="s">
        <v>97</v>
      </c>
      <c r="W2001" s="85" t="b">
        <v>0</v>
      </c>
      <c r="X2001" s="63"/>
      <c r="Y2001" s="63"/>
      <c r="Z2001" s="63"/>
    </row>
    <row r="2002">
      <c r="A2002" s="75"/>
      <c r="B2002" s="94"/>
      <c r="C2002" s="75"/>
      <c r="D2002" s="76"/>
      <c r="E2002" s="75" t="s">
        <v>97</v>
      </c>
      <c r="F2002" s="75" t="s">
        <v>97</v>
      </c>
      <c r="G2002" s="77"/>
      <c r="H2002" s="77"/>
      <c r="I2002" s="80"/>
      <c r="J2002" s="77" t="s">
        <v>97</v>
      </c>
      <c r="K2002" s="79" t="s">
        <v>97</v>
      </c>
      <c r="L2002" s="79"/>
      <c r="M2002" s="80"/>
      <c r="N2002" s="79" t="s">
        <v>97</v>
      </c>
      <c r="O2002" s="81"/>
      <c r="P2002" s="86"/>
      <c r="Q2002" s="82"/>
      <c r="R2002" s="81" t="s">
        <v>97</v>
      </c>
      <c r="S2002" s="63"/>
      <c r="T2002" s="87"/>
      <c r="U2002" s="84" t="s">
        <v>97</v>
      </c>
      <c r="V2002" s="84" t="s">
        <v>97</v>
      </c>
      <c r="W2002" s="85" t="b">
        <v>0</v>
      </c>
      <c r="X2002" s="63"/>
      <c r="Y2002" s="63"/>
      <c r="Z2002" s="63"/>
    </row>
    <row r="2003">
      <c r="A2003" s="75"/>
      <c r="B2003" s="94"/>
      <c r="C2003" s="75"/>
      <c r="D2003" s="76"/>
      <c r="E2003" s="75" t="s">
        <v>97</v>
      </c>
      <c r="F2003" s="75" t="s">
        <v>97</v>
      </c>
      <c r="G2003" s="77"/>
      <c r="H2003" s="77"/>
      <c r="I2003" s="80"/>
      <c r="J2003" s="77" t="s">
        <v>97</v>
      </c>
      <c r="K2003" s="79" t="s">
        <v>97</v>
      </c>
      <c r="L2003" s="79"/>
      <c r="M2003" s="80"/>
      <c r="N2003" s="79" t="s">
        <v>97</v>
      </c>
      <c r="O2003" s="81"/>
      <c r="P2003" s="86"/>
      <c r="Q2003" s="82"/>
      <c r="R2003" s="81" t="s">
        <v>97</v>
      </c>
      <c r="S2003" s="63"/>
      <c r="T2003" s="87"/>
      <c r="U2003" s="84" t="s">
        <v>97</v>
      </c>
      <c r="V2003" s="84" t="s">
        <v>97</v>
      </c>
      <c r="W2003" s="85" t="b">
        <v>0</v>
      </c>
      <c r="X2003" s="63"/>
      <c r="Y2003" s="63"/>
      <c r="Z2003" s="63"/>
    </row>
    <row r="2004">
      <c r="A2004" s="75"/>
      <c r="B2004" s="94"/>
      <c r="C2004" s="75"/>
      <c r="D2004" s="76"/>
      <c r="E2004" s="75" t="s">
        <v>97</v>
      </c>
      <c r="F2004" s="75" t="s">
        <v>97</v>
      </c>
      <c r="G2004" s="77"/>
      <c r="H2004" s="77"/>
      <c r="I2004" s="80"/>
      <c r="J2004" s="77" t="s">
        <v>97</v>
      </c>
      <c r="K2004" s="79" t="s">
        <v>97</v>
      </c>
      <c r="L2004" s="79"/>
      <c r="M2004" s="80"/>
      <c r="N2004" s="79" t="s">
        <v>97</v>
      </c>
      <c r="O2004" s="81"/>
      <c r="P2004" s="86"/>
      <c r="Q2004" s="82"/>
      <c r="R2004" s="81" t="s">
        <v>97</v>
      </c>
      <c r="S2004" s="63"/>
      <c r="T2004" s="87"/>
      <c r="U2004" s="84" t="s">
        <v>97</v>
      </c>
      <c r="V2004" s="84" t="s">
        <v>97</v>
      </c>
      <c r="W2004" s="85" t="b">
        <v>0</v>
      </c>
      <c r="X2004" s="63"/>
      <c r="Y2004" s="63"/>
      <c r="Z2004" s="63"/>
    </row>
    <row r="2005">
      <c r="A2005" s="75"/>
      <c r="B2005" s="94"/>
      <c r="C2005" s="75"/>
      <c r="D2005" s="76"/>
      <c r="E2005" s="75" t="s">
        <v>97</v>
      </c>
      <c r="F2005" s="75" t="s">
        <v>97</v>
      </c>
      <c r="G2005" s="77"/>
      <c r="H2005" s="77"/>
      <c r="I2005" s="80"/>
      <c r="J2005" s="77" t="s">
        <v>97</v>
      </c>
      <c r="K2005" s="79" t="s">
        <v>97</v>
      </c>
      <c r="L2005" s="79"/>
      <c r="M2005" s="80"/>
      <c r="N2005" s="79" t="s">
        <v>97</v>
      </c>
      <c r="O2005" s="81"/>
      <c r="P2005" s="86"/>
      <c r="Q2005" s="82"/>
      <c r="R2005" s="81" t="s">
        <v>97</v>
      </c>
      <c r="S2005" s="63"/>
      <c r="T2005" s="87"/>
      <c r="U2005" s="84" t="s">
        <v>97</v>
      </c>
      <c r="V2005" s="84" t="s">
        <v>97</v>
      </c>
      <c r="W2005" s="85" t="b">
        <v>0</v>
      </c>
      <c r="X2005" s="63"/>
      <c r="Y2005" s="63"/>
      <c r="Z2005" s="63"/>
    </row>
    <row r="2006">
      <c r="A2006" s="75"/>
      <c r="B2006" s="94"/>
      <c r="C2006" s="75"/>
      <c r="D2006" s="76"/>
      <c r="E2006" s="75" t="s">
        <v>97</v>
      </c>
      <c r="F2006" s="75" t="s">
        <v>97</v>
      </c>
      <c r="G2006" s="77"/>
      <c r="H2006" s="77"/>
      <c r="I2006" s="80"/>
      <c r="J2006" s="77" t="s">
        <v>97</v>
      </c>
      <c r="K2006" s="79" t="s">
        <v>97</v>
      </c>
      <c r="L2006" s="79"/>
      <c r="M2006" s="80"/>
      <c r="N2006" s="79" t="s">
        <v>97</v>
      </c>
      <c r="O2006" s="81"/>
      <c r="P2006" s="86"/>
      <c r="Q2006" s="82"/>
      <c r="R2006" s="81" t="s">
        <v>97</v>
      </c>
      <c r="S2006" s="63"/>
      <c r="T2006" s="87"/>
      <c r="U2006" s="84" t="s">
        <v>97</v>
      </c>
      <c r="V2006" s="84" t="s">
        <v>97</v>
      </c>
      <c r="W2006" s="85" t="b">
        <v>0</v>
      </c>
      <c r="X2006" s="63"/>
      <c r="Y2006" s="63"/>
      <c r="Z2006" s="63"/>
    </row>
    <row r="2007">
      <c r="A2007" s="75"/>
      <c r="B2007" s="94"/>
      <c r="C2007" s="75"/>
      <c r="D2007" s="76"/>
      <c r="E2007" s="75" t="s">
        <v>97</v>
      </c>
      <c r="F2007" s="75" t="s">
        <v>97</v>
      </c>
      <c r="G2007" s="77"/>
      <c r="H2007" s="77"/>
      <c r="I2007" s="80"/>
      <c r="J2007" s="77" t="s">
        <v>97</v>
      </c>
      <c r="K2007" s="79" t="s">
        <v>97</v>
      </c>
      <c r="L2007" s="79"/>
      <c r="M2007" s="80"/>
      <c r="N2007" s="79" t="s">
        <v>97</v>
      </c>
      <c r="O2007" s="81"/>
      <c r="P2007" s="86"/>
      <c r="Q2007" s="82"/>
      <c r="R2007" s="81" t="s">
        <v>97</v>
      </c>
      <c r="S2007" s="63"/>
      <c r="T2007" s="87"/>
      <c r="U2007" s="84" t="s">
        <v>97</v>
      </c>
      <c r="V2007" s="84" t="s">
        <v>97</v>
      </c>
      <c r="W2007" s="85" t="b">
        <v>0</v>
      </c>
      <c r="X2007" s="63"/>
      <c r="Y2007" s="63"/>
      <c r="Z2007" s="63"/>
    </row>
    <row r="2008">
      <c r="A2008" s="75"/>
      <c r="B2008" s="94"/>
      <c r="C2008" s="75"/>
      <c r="D2008" s="76"/>
      <c r="E2008" s="75" t="s">
        <v>97</v>
      </c>
      <c r="F2008" s="75" t="s">
        <v>97</v>
      </c>
      <c r="G2008" s="77"/>
      <c r="H2008" s="77"/>
      <c r="I2008" s="80"/>
      <c r="J2008" s="77" t="s">
        <v>97</v>
      </c>
      <c r="K2008" s="79" t="s">
        <v>97</v>
      </c>
      <c r="L2008" s="79"/>
      <c r="M2008" s="80"/>
      <c r="N2008" s="79" t="s">
        <v>97</v>
      </c>
      <c r="O2008" s="81"/>
      <c r="P2008" s="86"/>
      <c r="Q2008" s="82"/>
      <c r="R2008" s="81" t="s">
        <v>97</v>
      </c>
      <c r="S2008" s="63"/>
      <c r="T2008" s="87"/>
      <c r="U2008" s="84" t="s">
        <v>97</v>
      </c>
      <c r="V2008" s="84" t="s">
        <v>97</v>
      </c>
      <c r="W2008" s="85" t="b">
        <v>0</v>
      </c>
      <c r="X2008" s="63"/>
      <c r="Y2008" s="63"/>
      <c r="Z2008" s="63"/>
    </row>
    <row r="2009">
      <c r="A2009" s="75"/>
      <c r="B2009" s="94"/>
      <c r="C2009" s="75"/>
      <c r="D2009" s="76"/>
      <c r="E2009" s="75" t="s">
        <v>97</v>
      </c>
      <c r="F2009" s="75" t="s">
        <v>97</v>
      </c>
      <c r="G2009" s="77"/>
      <c r="H2009" s="77"/>
      <c r="I2009" s="80"/>
      <c r="J2009" s="77" t="s">
        <v>97</v>
      </c>
      <c r="K2009" s="79" t="s">
        <v>97</v>
      </c>
      <c r="L2009" s="79"/>
      <c r="M2009" s="80"/>
      <c r="N2009" s="79" t="s">
        <v>97</v>
      </c>
      <c r="O2009" s="81"/>
      <c r="P2009" s="86"/>
      <c r="Q2009" s="82"/>
      <c r="R2009" s="81" t="s">
        <v>97</v>
      </c>
      <c r="S2009" s="63"/>
      <c r="T2009" s="87"/>
      <c r="U2009" s="84" t="s">
        <v>97</v>
      </c>
      <c r="V2009" s="84" t="s">
        <v>97</v>
      </c>
      <c r="W2009" s="85" t="b">
        <v>0</v>
      </c>
      <c r="X2009" s="63"/>
      <c r="Y2009" s="63"/>
      <c r="Z2009" s="63"/>
    </row>
    <row r="2010">
      <c r="A2010" s="75"/>
      <c r="B2010" s="94"/>
      <c r="C2010" s="75"/>
      <c r="D2010" s="76"/>
      <c r="E2010" s="75" t="s">
        <v>97</v>
      </c>
      <c r="F2010" s="75" t="s">
        <v>97</v>
      </c>
      <c r="G2010" s="77"/>
      <c r="H2010" s="77"/>
      <c r="I2010" s="80"/>
      <c r="J2010" s="77" t="s">
        <v>97</v>
      </c>
      <c r="K2010" s="79" t="s">
        <v>97</v>
      </c>
      <c r="L2010" s="79"/>
      <c r="M2010" s="80"/>
      <c r="N2010" s="79" t="s">
        <v>97</v>
      </c>
      <c r="O2010" s="81"/>
      <c r="P2010" s="86"/>
      <c r="Q2010" s="82"/>
      <c r="R2010" s="81" t="s">
        <v>97</v>
      </c>
      <c r="S2010" s="63"/>
      <c r="T2010" s="87"/>
      <c r="U2010" s="84" t="s">
        <v>97</v>
      </c>
      <c r="V2010" s="84" t="s">
        <v>97</v>
      </c>
      <c r="W2010" s="85" t="b">
        <v>0</v>
      </c>
      <c r="X2010" s="63"/>
      <c r="Y2010" s="63"/>
      <c r="Z2010" s="63"/>
    </row>
    <row r="2011">
      <c r="A2011" s="75"/>
      <c r="B2011" s="94"/>
      <c r="C2011" s="75"/>
      <c r="D2011" s="76"/>
      <c r="E2011" s="75" t="s">
        <v>97</v>
      </c>
      <c r="F2011" s="75" t="s">
        <v>97</v>
      </c>
      <c r="G2011" s="77"/>
      <c r="H2011" s="77"/>
      <c r="I2011" s="80"/>
      <c r="J2011" s="77" t="s">
        <v>97</v>
      </c>
      <c r="K2011" s="79" t="s">
        <v>97</v>
      </c>
      <c r="L2011" s="79"/>
      <c r="M2011" s="80"/>
      <c r="N2011" s="79" t="s">
        <v>97</v>
      </c>
      <c r="O2011" s="81"/>
      <c r="P2011" s="86"/>
      <c r="Q2011" s="82"/>
      <c r="R2011" s="81" t="s">
        <v>97</v>
      </c>
      <c r="S2011" s="63"/>
      <c r="T2011" s="87"/>
      <c r="U2011" s="84" t="s">
        <v>97</v>
      </c>
      <c r="V2011" s="84" t="s">
        <v>97</v>
      </c>
      <c r="W2011" s="85" t="b">
        <v>0</v>
      </c>
      <c r="X2011" s="63"/>
      <c r="Y2011" s="63"/>
      <c r="Z2011" s="63"/>
    </row>
    <row r="2012">
      <c r="A2012" s="75"/>
      <c r="B2012" s="94"/>
      <c r="C2012" s="75"/>
      <c r="D2012" s="76"/>
      <c r="E2012" s="75" t="s">
        <v>97</v>
      </c>
      <c r="F2012" s="75" t="s">
        <v>97</v>
      </c>
      <c r="G2012" s="77"/>
      <c r="H2012" s="77"/>
      <c r="I2012" s="80"/>
      <c r="J2012" s="77" t="s">
        <v>97</v>
      </c>
      <c r="K2012" s="79" t="s">
        <v>97</v>
      </c>
      <c r="L2012" s="79"/>
      <c r="M2012" s="80"/>
      <c r="N2012" s="79" t="s">
        <v>97</v>
      </c>
      <c r="O2012" s="81"/>
      <c r="P2012" s="86"/>
      <c r="Q2012" s="82"/>
      <c r="R2012" s="81" t="s">
        <v>97</v>
      </c>
      <c r="S2012" s="63"/>
      <c r="T2012" s="87"/>
      <c r="U2012" s="84" t="s">
        <v>97</v>
      </c>
      <c r="V2012" s="84" t="s">
        <v>97</v>
      </c>
      <c r="W2012" s="85" t="b">
        <v>0</v>
      </c>
      <c r="X2012" s="63"/>
      <c r="Y2012" s="63"/>
      <c r="Z2012" s="63"/>
    </row>
    <row r="2013">
      <c r="A2013" s="75"/>
      <c r="B2013" s="94"/>
      <c r="C2013" s="75"/>
      <c r="D2013" s="76"/>
      <c r="E2013" s="75" t="s">
        <v>97</v>
      </c>
      <c r="F2013" s="75" t="s">
        <v>97</v>
      </c>
      <c r="G2013" s="77"/>
      <c r="H2013" s="77"/>
      <c r="I2013" s="80"/>
      <c r="J2013" s="77" t="s">
        <v>97</v>
      </c>
      <c r="K2013" s="79" t="s">
        <v>97</v>
      </c>
      <c r="L2013" s="79"/>
      <c r="M2013" s="80"/>
      <c r="N2013" s="79" t="s">
        <v>97</v>
      </c>
      <c r="O2013" s="81"/>
      <c r="P2013" s="86"/>
      <c r="Q2013" s="82"/>
      <c r="R2013" s="81" t="s">
        <v>97</v>
      </c>
      <c r="S2013" s="63"/>
      <c r="T2013" s="87"/>
      <c r="U2013" s="84" t="s">
        <v>97</v>
      </c>
      <c r="V2013" s="84" t="s">
        <v>97</v>
      </c>
      <c r="W2013" s="85" t="b">
        <v>0</v>
      </c>
      <c r="X2013" s="63"/>
      <c r="Y2013" s="63"/>
      <c r="Z2013" s="63"/>
    </row>
    <row r="2014">
      <c r="A2014" s="75"/>
      <c r="B2014" s="94"/>
      <c r="C2014" s="75"/>
      <c r="D2014" s="76"/>
      <c r="E2014" s="75" t="s">
        <v>97</v>
      </c>
      <c r="F2014" s="75" t="s">
        <v>97</v>
      </c>
      <c r="G2014" s="77"/>
      <c r="H2014" s="77"/>
      <c r="I2014" s="80"/>
      <c r="J2014" s="77" t="s">
        <v>97</v>
      </c>
      <c r="K2014" s="79" t="s">
        <v>97</v>
      </c>
      <c r="L2014" s="79"/>
      <c r="M2014" s="80"/>
      <c r="N2014" s="79" t="s">
        <v>97</v>
      </c>
      <c r="O2014" s="81"/>
      <c r="P2014" s="86"/>
      <c r="Q2014" s="82"/>
      <c r="R2014" s="81" t="s">
        <v>97</v>
      </c>
      <c r="S2014" s="63"/>
      <c r="T2014" s="87"/>
      <c r="U2014" s="84" t="s">
        <v>97</v>
      </c>
      <c r="V2014" s="84" t="s">
        <v>97</v>
      </c>
      <c r="W2014" s="85" t="b">
        <v>0</v>
      </c>
      <c r="X2014" s="63"/>
      <c r="Y2014" s="63"/>
      <c r="Z2014" s="63"/>
    </row>
    <row r="2015">
      <c r="A2015" s="75"/>
      <c r="B2015" s="94"/>
      <c r="C2015" s="75"/>
      <c r="D2015" s="76"/>
      <c r="E2015" s="75" t="s">
        <v>97</v>
      </c>
      <c r="F2015" s="75" t="s">
        <v>97</v>
      </c>
      <c r="G2015" s="77"/>
      <c r="H2015" s="77"/>
      <c r="I2015" s="80"/>
      <c r="J2015" s="77" t="s">
        <v>97</v>
      </c>
      <c r="K2015" s="79" t="s">
        <v>97</v>
      </c>
      <c r="L2015" s="79"/>
      <c r="M2015" s="80"/>
      <c r="N2015" s="79" t="s">
        <v>97</v>
      </c>
      <c r="O2015" s="81"/>
      <c r="P2015" s="86"/>
      <c r="Q2015" s="82"/>
      <c r="R2015" s="81" t="s">
        <v>97</v>
      </c>
      <c r="S2015" s="63"/>
      <c r="T2015" s="87"/>
      <c r="U2015" s="84" t="s">
        <v>97</v>
      </c>
      <c r="V2015" s="84" t="s">
        <v>97</v>
      </c>
      <c r="W2015" s="85" t="b">
        <v>0</v>
      </c>
      <c r="X2015" s="63"/>
      <c r="Y2015" s="63"/>
      <c r="Z2015" s="63"/>
    </row>
    <row r="2016">
      <c r="A2016" s="75"/>
      <c r="B2016" s="94"/>
      <c r="C2016" s="75"/>
      <c r="D2016" s="76"/>
      <c r="E2016" s="75" t="s">
        <v>97</v>
      </c>
      <c r="F2016" s="75" t="s">
        <v>97</v>
      </c>
      <c r="G2016" s="77"/>
      <c r="H2016" s="77"/>
      <c r="I2016" s="80"/>
      <c r="J2016" s="77" t="s">
        <v>97</v>
      </c>
      <c r="K2016" s="79" t="s">
        <v>97</v>
      </c>
      <c r="L2016" s="79"/>
      <c r="M2016" s="80"/>
      <c r="N2016" s="79" t="s">
        <v>97</v>
      </c>
      <c r="O2016" s="81"/>
      <c r="P2016" s="86"/>
      <c r="Q2016" s="82"/>
      <c r="R2016" s="81" t="s">
        <v>97</v>
      </c>
      <c r="S2016" s="63"/>
      <c r="T2016" s="87"/>
      <c r="U2016" s="84" t="s">
        <v>97</v>
      </c>
      <c r="V2016" s="84" t="s">
        <v>97</v>
      </c>
      <c r="W2016" s="85" t="b">
        <v>0</v>
      </c>
      <c r="X2016" s="63"/>
      <c r="Y2016" s="63"/>
      <c r="Z2016" s="63"/>
    </row>
    <row r="2017">
      <c r="A2017" s="75"/>
      <c r="B2017" s="94"/>
      <c r="C2017" s="75"/>
      <c r="D2017" s="76"/>
      <c r="E2017" s="75" t="s">
        <v>97</v>
      </c>
      <c r="F2017" s="75" t="s">
        <v>97</v>
      </c>
      <c r="G2017" s="77"/>
      <c r="H2017" s="77"/>
      <c r="I2017" s="80"/>
      <c r="J2017" s="77" t="s">
        <v>97</v>
      </c>
      <c r="K2017" s="79" t="s">
        <v>97</v>
      </c>
      <c r="L2017" s="79"/>
      <c r="M2017" s="80"/>
      <c r="N2017" s="79" t="s">
        <v>97</v>
      </c>
      <c r="O2017" s="81"/>
      <c r="P2017" s="86"/>
      <c r="Q2017" s="82"/>
      <c r="R2017" s="81" t="s">
        <v>97</v>
      </c>
      <c r="S2017" s="63"/>
      <c r="T2017" s="87"/>
      <c r="U2017" s="84" t="s">
        <v>97</v>
      </c>
      <c r="V2017" s="84" t="s">
        <v>97</v>
      </c>
      <c r="W2017" s="85" t="b">
        <v>0</v>
      </c>
      <c r="X2017" s="63"/>
      <c r="Y2017" s="63"/>
      <c r="Z2017" s="63"/>
    </row>
    <row r="2018">
      <c r="A2018" s="75"/>
      <c r="B2018" s="94"/>
      <c r="C2018" s="75"/>
      <c r="D2018" s="76"/>
      <c r="E2018" s="75" t="s">
        <v>97</v>
      </c>
      <c r="F2018" s="75" t="s">
        <v>97</v>
      </c>
      <c r="G2018" s="77"/>
      <c r="H2018" s="77"/>
      <c r="I2018" s="80"/>
      <c r="J2018" s="77" t="s">
        <v>97</v>
      </c>
      <c r="K2018" s="79" t="s">
        <v>97</v>
      </c>
      <c r="L2018" s="79"/>
      <c r="M2018" s="80"/>
      <c r="N2018" s="79" t="s">
        <v>97</v>
      </c>
      <c r="O2018" s="81"/>
      <c r="P2018" s="86"/>
      <c r="Q2018" s="82"/>
      <c r="R2018" s="81" t="s">
        <v>97</v>
      </c>
      <c r="S2018" s="63"/>
      <c r="T2018" s="87"/>
      <c r="U2018" s="84" t="s">
        <v>97</v>
      </c>
      <c r="V2018" s="84" t="s">
        <v>97</v>
      </c>
      <c r="W2018" s="85" t="b">
        <v>0</v>
      </c>
      <c r="X2018" s="63"/>
      <c r="Y2018" s="63"/>
      <c r="Z2018" s="63"/>
    </row>
    <row r="2019">
      <c r="A2019" s="75"/>
      <c r="B2019" s="94"/>
      <c r="C2019" s="75"/>
      <c r="D2019" s="76"/>
      <c r="E2019" s="75" t="s">
        <v>97</v>
      </c>
      <c r="F2019" s="75" t="s">
        <v>97</v>
      </c>
      <c r="G2019" s="77"/>
      <c r="H2019" s="77"/>
      <c r="I2019" s="80"/>
      <c r="J2019" s="77" t="s">
        <v>97</v>
      </c>
      <c r="K2019" s="79" t="s">
        <v>97</v>
      </c>
      <c r="L2019" s="79"/>
      <c r="M2019" s="80"/>
      <c r="N2019" s="79" t="s">
        <v>97</v>
      </c>
      <c r="O2019" s="81"/>
      <c r="P2019" s="86"/>
      <c r="Q2019" s="82"/>
      <c r="R2019" s="81" t="s">
        <v>97</v>
      </c>
      <c r="S2019" s="63"/>
      <c r="T2019" s="87"/>
      <c r="U2019" s="84" t="s">
        <v>97</v>
      </c>
      <c r="V2019" s="84" t="s">
        <v>97</v>
      </c>
      <c r="W2019" s="85" t="b">
        <v>0</v>
      </c>
      <c r="X2019" s="63"/>
      <c r="Y2019" s="63"/>
      <c r="Z2019" s="63"/>
    </row>
    <row r="2020">
      <c r="A2020" s="75"/>
      <c r="B2020" s="94"/>
      <c r="C2020" s="75"/>
      <c r="D2020" s="76"/>
      <c r="E2020" s="75" t="s">
        <v>97</v>
      </c>
      <c r="F2020" s="75" t="s">
        <v>97</v>
      </c>
      <c r="G2020" s="77"/>
      <c r="H2020" s="77"/>
      <c r="I2020" s="80"/>
      <c r="J2020" s="77" t="s">
        <v>97</v>
      </c>
      <c r="K2020" s="79" t="s">
        <v>97</v>
      </c>
      <c r="L2020" s="79"/>
      <c r="M2020" s="80"/>
      <c r="N2020" s="79" t="s">
        <v>97</v>
      </c>
      <c r="O2020" s="81"/>
      <c r="P2020" s="86"/>
      <c r="Q2020" s="82"/>
      <c r="R2020" s="81" t="s">
        <v>97</v>
      </c>
      <c r="S2020" s="63"/>
      <c r="T2020" s="87"/>
      <c r="U2020" s="84" t="s">
        <v>97</v>
      </c>
      <c r="V2020" s="84" t="s">
        <v>97</v>
      </c>
      <c r="W2020" s="85" t="b">
        <v>0</v>
      </c>
      <c r="X2020" s="63"/>
      <c r="Y2020" s="63"/>
      <c r="Z2020" s="63"/>
    </row>
    <row r="2021">
      <c r="A2021" s="75"/>
      <c r="B2021" s="94"/>
      <c r="C2021" s="75"/>
      <c r="D2021" s="76"/>
      <c r="E2021" s="75" t="s">
        <v>97</v>
      </c>
      <c r="F2021" s="75" t="s">
        <v>97</v>
      </c>
      <c r="G2021" s="77"/>
      <c r="H2021" s="77"/>
      <c r="I2021" s="80"/>
      <c r="J2021" s="77" t="s">
        <v>97</v>
      </c>
      <c r="K2021" s="79" t="s">
        <v>97</v>
      </c>
      <c r="L2021" s="79"/>
      <c r="M2021" s="80"/>
      <c r="N2021" s="79" t="s">
        <v>97</v>
      </c>
      <c r="O2021" s="81"/>
      <c r="P2021" s="86"/>
      <c r="Q2021" s="82"/>
      <c r="R2021" s="81" t="s">
        <v>97</v>
      </c>
      <c r="S2021" s="63"/>
      <c r="T2021" s="87"/>
      <c r="U2021" s="84" t="s">
        <v>97</v>
      </c>
      <c r="V2021" s="84" t="s">
        <v>97</v>
      </c>
      <c r="W2021" s="85" t="b">
        <v>0</v>
      </c>
      <c r="X2021" s="63"/>
      <c r="Y2021" s="63"/>
      <c r="Z2021" s="63"/>
    </row>
    <row r="2022">
      <c r="A2022" s="75"/>
      <c r="B2022" s="94"/>
      <c r="C2022" s="75"/>
      <c r="D2022" s="76"/>
      <c r="E2022" s="75" t="s">
        <v>97</v>
      </c>
      <c r="F2022" s="75" t="s">
        <v>97</v>
      </c>
      <c r="G2022" s="77"/>
      <c r="H2022" s="77"/>
      <c r="I2022" s="80"/>
      <c r="J2022" s="77" t="s">
        <v>97</v>
      </c>
      <c r="K2022" s="79" t="s">
        <v>97</v>
      </c>
      <c r="L2022" s="79"/>
      <c r="M2022" s="80"/>
      <c r="N2022" s="79" t="s">
        <v>97</v>
      </c>
      <c r="O2022" s="81"/>
      <c r="P2022" s="86"/>
      <c r="Q2022" s="82"/>
      <c r="R2022" s="81" t="s">
        <v>97</v>
      </c>
      <c r="S2022" s="63"/>
      <c r="T2022" s="87"/>
      <c r="U2022" s="84" t="s">
        <v>97</v>
      </c>
      <c r="V2022" s="84" t="s">
        <v>97</v>
      </c>
      <c r="W2022" s="85" t="b">
        <v>0</v>
      </c>
      <c r="X2022" s="63"/>
      <c r="Y2022" s="63"/>
      <c r="Z2022" s="63"/>
    </row>
    <row r="2023">
      <c r="A2023" s="75"/>
      <c r="B2023" s="94"/>
      <c r="C2023" s="75"/>
      <c r="D2023" s="76"/>
      <c r="E2023" s="75" t="s">
        <v>97</v>
      </c>
      <c r="F2023" s="75" t="s">
        <v>97</v>
      </c>
      <c r="G2023" s="77"/>
      <c r="H2023" s="77"/>
      <c r="I2023" s="80"/>
      <c r="J2023" s="77" t="s">
        <v>97</v>
      </c>
      <c r="K2023" s="79" t="s">
        <v>97</v>
      </c>
      <c r="L2023" s="79"/>
      <c r="M2023" s="80"/>
      <c r="N2023" s="79" t="s">
        <v>97</v>
      </c>
      <c r="O2023" s="81"/>
      <c r="P2023" s="86"/>
      <c r="Q2023" s="82"/>
      <c r="R2023" s="81" t="s">
        <v>97</v>
      </c>
      <c r="S2023" s="63"/>
      <c r="T2023" s="87"/>
      <c r="U2023" s="84" t="s">
        <v>97</v>
      </c>
      <c r="V2023" s="84" t="s">
        <v>97</v>
      </c>
      <c r="W2023" s="85" t="b">
        <v>0</v>
      </c>
      <c r="X2023" s="63"/>
      <c r="Y2023" s="63"/>
      <c r="Z2023" s="63"/>
    </row>
    <row r="2024">
      <c r="A2024" s="75"/>
      <c r="B2024" s="94"/>
      <c r="C2024" s="75"/>
      <c r="D2024" s="76"/>
      <c r="E2024" s="75" t="s">
        <v>97</v>
      </c>
      <c r="F2024" s="75" t="s">
        <v>97</v>
      </c>
      <c r="G2024" s="77"/>
      <c r="H2024" s="77"/>
      <c r="I2024" s="80"/>
      <c r="J2024" s="77" t="s">
        <v>97</v>
      </c>
      <c r="K2024" s="79" t="s">
        <v>97</v>
      </c>
      <c r="L2024" s="79"/>
      <c r="M2024" s="80"/>
      <c r="N2024" s="79" t="s">
        <v>97</v>
      </c>
      <c r="O2024" s="81"/>
      <c r="P2024" s="86"/>
      <c r="Q2024" s="82"/>
      <c r="R2024" s="81" t="s">
        <v>97</v>
      </c>
      <c r="S2024" s="63"/>
      <c r="T2024" s="87"/>
      <c r="U2024" s="84" t="s">
        <v>97</v>
      </c>
      <c r="V2024" s="84" t="s">
        <v>97</v>
      </c>
      <c r="W2024" s="85" t="b">
        <v>0</v>
      </c>
      <c r="X2024" s="63"/>
      <c r="Y2024" s="63"/>
      <c r="Z2024" s="63"/>
    </row>
    <row r="2025">
      <c r="A2025" s="75"/>
      <c r="B2025" s="94"/>
      <c r="C2025" s="75"/>
      <c r="D2025" s="76"/>
      <c r="E2025" s="75" t="s">
        <v>97</v>
      </c>
      <c r="F2025" s="75" t="s">
        <v>97</v>
      </c>
      <c r="G2025" s="77"/>
      <c r="H2025" s="77"/>
      <c r="I2025" s="80"/>
      <c r="J2025" s="77" t="s">
        <v>97</v>
      </c>
      <c r="K2025" s="79" t="s">
        <v>97</v>
      </c>
      <c r="L2025" s="79"/>
      <c r="M2025" s="80"/>
      <c r="N2025" s="79" t="s">
        <v>97</v>
      </c>
      <c r="O2025" s="81"/>
      <c r="P2025" s="86"/>
      <c r="Q2025" s="82"/>
      <c r="R2025" s="81" t="s">
        <v>97</v>
      </c>
      <c r="S2025" s="63"/>
      <c r="T2025" s="87"/>
      <c r="U2025" s="84" t="s">
        <v>97</v>
      </c>
      <c r="V2025" s="84" t="s">
        <v>97</v>
      </c>
      <c r="W2025" s="85" t="b">
        <v>0</v>
      </c>
      <c r="X2025" s="63"/>
      <c r="Y2025" s="63"/>
      <c r="Z2025" s="63"/>
    </row>
    <row r="2026">
      <c r="A2026" s="75"/>
      <c r="B2026" s="94"/>
      <c r="C2026" s="75"/>
      <c r="D2026" s="76"/>
      <c r="E2026" s="75" t="s">
        <v>97</v>
      </c>
      <c r="F2026" s="75" t="s">
        <v>97</v>
      </c>
      <c r="G2026" s="77"/>
      <c r="H2026" s="77"/>
      <c r="I2026" s="80"/>
      <c r="J2026" s="77" t="s">
        <v>97</v>
      </c>
      <c r="K2026" s="79" t="s">
        <v>97</v>
      </c>
      <c r="L2026" s="79"/>
      <c r="M2026" s="80"/>
      <c r="N2026" s="79" t="s">
        <v>97</v>
      </c>
      <c r="O2026" s="81"/>
      <c r="P2026" s="86"/>
      <c r="Q2026" s="82"/>
      <c r="R2026" s="81" t="s">
        <v>97</v>
      </c>
      <c r="S2026" s="63"/>
      <c r="T2026" s="87"/>
      <c r="U2026" s="84" t="s">
        <v>97</v>
      </c>
      <c r="V2026" s="84" t="s">
        <v>97</v>
      </c>
      <c r="W2026" s="85" t="b">
        <v>0</v>
      </c>
      <c r="X2026" s="63"/>
      <c r="Y2026" s="63"/>
      <c r="Z2026" s="63"/>
    </row>
    <row r="2027">
      <c r="A2027" s="75"/>
      <c r="B2027" s="94"/>
      <c r="C2027" s="75"/>
      <c r="D2027" s="76"/>
      <c r="E2027" s="75" t="s">
        <v>97</v>
      </c>
      <c r="F2027" s="75" t="s">
        <v>97</v>
      </c>
      <c r="G2027" s="77"/>
      <c r="H2027" s="77"/>
      <c r="I2027" s="80"/>
      <c r="J2027" s="77" t="s">
        <v>97</v>
      </c>
      <c r="K2027" s="79" t="s">
        <v>97</v>
      </c>
      <c r="L2027" s="79"/>
      <c r="M2027" s="80"/>
      <c r="N2027" s="79" t="s">
        <v>97</v>
      </c>
      <c r="O2027" s="81"/>
      <c r="P2027" s="86"/>
      <c r="Q2027" s="82"/>
      <c r="R2027" s="81" t="s">
        <v>97</v>
      </c>
      <c r="S2027" s="63"/>
      <c r="T2027" s="87"/>
      <c r="U2027" s="84" t="s">
        <v>97</v>
      </c>
      <c r="V2027" s="84" t="s">
        <v>97</v>
      </c>
      <c r="W2027" s="85" t="b">
        <v>0</v>
      </c>
      <c r="X2027" s="63"/>
      <c r="Y2027" s="63"/>
      <c r="Z2027" s="63"/>
    </row>
    <row r="2028">
      <c r="A2028" s="75"/>
      <c r="B2028" s="94"/>
      <c r="C2028" s="75"/>
      <c r="D2028" s="76"/>
      <c r="E2028" s="75" t="s">
        <v>97</v>
      </c>
      <c r="F2028" s="75" t="s">
        <v>97</v>
      </c>
      <c r="G2028" s="77"/>
      <c r="H2028" s="77"/>
      <c r="I2028" s="80"/>
      <c r="J2028" s="77" t="s">
        <v>97</v>
      </c>
      <c r="K2028" s="79" t="s">
        <v>97</v>
      </c>
      <c r="L2028" s="79"/>
      <c r="M2028" s="80"/>
      <c r="N2028" s="79" t="s">
        <v>97</v>
      </c>
      <c r="O2028" s="81"/>
      <c r="P2028" s="86"/>
      <c r="Q2028" s="82"/>
      <c r="R2028" s="81" t="s">
        <v>97</v>
      </c>
      <c r="S2028" s="63"/>
      <c r="T2028" s="87"/>
      <c r="U2028" s="84" t="s">
        <v>97</v>
      </c>
      <c r="V2028" s="84" t="s">
        <v>97</v>
      </c>
      <c r="W2028" s="85" t="b">
        <v>0</v>
      </c>
      <c r="X2028" s="63"/>
      <c r="Y2028" s="63"/>
      <c r="Z2028" s="63"/>
    </row>
    <row r="2029">
      <c r="A2029" s="75"/>
      <c r="B2029" s="94"/>
      <c r="C2029" s="75"/>
      <c r="D2029" s="76"/>
      <c r="E2029" s="75" t="s">
        <v>97</v>
      </c>
      <c r="F2029" s="75" t="s">
        <v>97</v>
      </c>
      <c r="G2029" s="77"/>
      <c r="H2029" s="77"/>
      <c r="I2029" s="80"/>
      <c r="J2029" s="77" t="s">
        <v>97</v>
      </c>
      <c r="K2029" s="79" t="s">
        <v>97</v>
      </c>
      <c r="L2029" s="79"/>
      <c r="M2029" s="80"/>
      <c r="N2029" s="79" t="s">
        <v>97</v>
      </c>
      <c r="O2029" s="81"/>
      <c r="P2029" s="86"/>
      <c r="Q2029" s="82"/>
      <c r="R2029" s="81" t="s">
        <v>97</v>
      </c>
      <c r="S2029" s="63"/>
      <c r="T2029" s="87"/>
      <c r="U2029" s="84" t="s">
        <v>97</v>
      </c>
      <c r="V2029" s="84" t="s">
        <v>97</v>
      </c>
      <c r="W2029" s="85" t="b">
        <v>0</v>
      </c>
      <c r="X2029" s="63"/>
      <c r="Y2029" s="63"/>
      <c r="Z2029" s="63"/>
    </row>
    <row r="2030">
      <c r="A2030" s="75"/>
      <c r="B2030" s="94"/>
      <c r="C2030" s="75"/>
      <c r="D2030" s="76"/>
      <c r="E2030" s="75" t="s">
        <v>97</v>
      </c>
      <c r="F2030" s="75" t="s">
        <v>97</v>
      </c>
      <c r="G2030" s="77"/>
      <c r="H2030" s="77"/>
      <c r="I2030" s="80"/>
      <c r="J2030" s="77" t="s">
        <v>97</v>
      </c>
      <c r="K2030" s="79" t="s">
        <v>97</v>
      </c>
      <c r="L2030" s="79"/>
      <c r="M2030" s="80"/>
      <c r="N2030" s="79" t="s">
        <v>97</v>
      </c>
      <c r="O2030" s="81"/>
      <c r="P2030" s="86"/>
      <c r="Q2030" s="82"/>
      <c r="R2030" s="81" t="s">
        <v>97</v>
      </c>
      <c r="S2030" s="63"/>
      <c r="T2030" s="87"/>
      <c r="U2030" s="84" t="s">
        <v>97</v>
      </c>
      <c r="V2030" s="84" t="s">
        <v>97</v>
      </c>
      <c r="W2030" s="85" t="b">
        <v>0</v>
      </c>
      <c r="X2030" s="63"/>
      <c r="Y2030" s="63"/>
      <c r="Z2030" s="63"/>
    </row>
    <row r="2031">
      <c r="A2031" s="75"/>
      <c r="B2031" s="94"/>
      <c r="C2031" s="75"/>
      <c r="D2031" s="76"/>
      <c r="E2031" s="75" t="s">
        <v>97</v>
      </c>
      <c r="F2031" s="75" t="s">
        <v>97</v>
      </c>
      <c r="G2031" s="77"/>
      <c r="H2031" s="77"/>
      <c r="I2031" s="80"/>
      <c r="J2031" s="77" t="s">
        <v>97</v>
      </c>
      <c r="K2031" s="79" t="s">
        <v>97</v>
      </c>
      <c r="L2031" s="79"/>
      <c r="M2031" s="80"/>
      <c r="N2031" s="79" t="s">
        <v>97</v>
      </c>
      <c r="O2031" s="81"/>
      <c r="P2031" s="86"/>
      <c r="Q2031" s="82"/>
      <c r="R2031" s="81" t="s">
        <v>97</v>
      </c>
      <c r="S2031" s="63"/>
      <c r="T2031" s="87"/>
      <c r="U2031" s="84" t="s">
        <v>97</v>
      </c>
      <c r="V2031" s="84" t="s">
        <v>97</v>
      </c>
      <c r="W2031" s="85" t="b">
        <v>0</v>
      </c>
      <c r="X2031" s="63"/>
      <c r="Y2031" s="63"/>
      <c r="Z2031" s="63"/>
    </row>
    <row r="2032">
      <c r="A2032" s="75"/>
      <c r="B2032" s="94"/>
      <c r="C2032" s="75"/>
      <c r="D2032" s="76"/>
      <c r="E2032" s="75" t="s">
        <v>97</v>
      </c>
      <c r="F2032" s="75" t="s">
        <v>97</v>
      </c>
      <c r="G2032" s="77"/>
      <c r="H2032" s="77"/>
      <c r="I2032" s="80"/>
      <c r="J2032" s="77" t="s">
        <v>97</v>
      </c>
      <c r="K2032" s="79" t="s">
        <v>97</v>
      </c>
      <c r="L2032" s="79"/>
      <c r="M2032" s="80"/>
      <c r="N2032" s="79" t="s">
        <v>97</v>
      </c>
      <c r="O2032" s="81"/>
      <c r="P2032" s="86"/>
      <c r="Q2032" s="82"/>
      <c r="R2032" s="81" t="s">
        <v>97</v>
      </c>
      <c r="S2032" s="63"/>
      <c r="T2032" s="87"/>
      <c r="U2032" s="84" t="s">
        <v>97</v>
      </c>
      <c r="V2032" s="84" t="s">
        <v>97</v>
      </c>
      <c r="W2032" s="85" t="b">
        <v>0</v>
      </c>
      <c r="X2032" s="63"/>
      <c r="Y2032" s="63"/>
      <c r="Z2032" s="63"/>
    </row>
    <row r="2033">
      <c r="A2033" s="75"/>
      <c r="B2033" s="94"/>
      <c r="C2033" s="75"/>
      <c r="D2033" s="76"/>
      <c r="E2033" s="75" t="s">
        <v>97</v>
      </c>
      <c r="F2033" s="75" t="s">
        <v>97</v>
      </c>
      <c r="G2033" s="77"/>
      <c r="H2033" s="77"/>
      <c r="I2033" s="80"/>
      <c r="J2033" s="77" t="s">
        <v>97</v>
      </c>
      <c r="K2033" s="79" t="s">
        <v>97</v>
      </c>
      <c r="L2033" s="79"/>
      <c r="M2033" s="80"/>
      <c r="N2033" s="79" t="s">
        <v>97</v>
      </c>
      <c r="O2033" s="81"/>
      <c r="P2033" s="86"/>
      <c r="Q2033" s="82"/>
      <c r="R2033" s="81" t="s">
        <v>97</v>
      </c>
      <c r="S2033" s="63"/>
      <c r="T2033" s="87"/>
      <c r="U2033" s="84" t="s">
        <v>97</v>
      </c>
      <c r="V2033" s="84" t="s">
        <v>97</v>
      </c>
      <c r="W2033" s="85" t="b">
        <v>0</v>
      </c>
      <c r="X2033" s="63"/>
      <c r="Y2033" s="63"/>
      <c r="Z2033" s="63"/>
    </row>
    <row r="2034">
      <c r="A2034" s="75"/>
      <c r="B2034" s="94"/>
      <c r="C2034" s="75"/>
      <c r="D2034" s="76"/>
      <c r="E2034" s="75" t="s">
        <v>97</v>
      </c>
      <c r="F2034" s="75" t="s">
        <v>97</v>
      </c>
      <c r="G2034" s="77"/>
      <c r="H2034" s="77"/>
      <c r="I2034" s="80"/>
      <c r="J2034" s="77" t="s">
        <v>97</v>
      </c>
      <c r="K2034" s="79" t="s">
        <v>97</v>
      </c>
      <c r="L2034" s="79"/>
      <c r="M2034" s="80"/>
      <c r="N2034" s="79" t="s">
        <v>97</v>
      </c>
      <c r="O2034" s="81"/>
      <c r="P2034" s="86"/>
      <c r="Q2034" s="82"/>
      <c r="R2034" s="81" t="s">
        <v>97</v>
      </c>
      <c r="S2034" s="63"/>
      <c r="T2034" s="87"/>
      <c r="U2034" s="84" t="s">
        <v>97</v>
      </c>
      <c r="V2034" s="84" t="s">
        <v>97</v>
      </c>
      <c r="W2034" s="85" t="b">
        <v>0</v>
      </c>
      <c r="X2034" s="63"/>
      <c r="Y2034" s="63"/>
      <c r="Z2034" s="63"/>
    </row>
    <row r="2035">
      <c r="A2035" s="75"/>
      <c r="B2035" s="94"/>
      <c r="C2035" s="75"/>
      <c r="D2035" s="76"/>
      <c r="E2035" s="75" t="s">
        <v>97</v>
      </c>
      <c r="F2035" s="75" t="s">
        <v>97</v>
      </c>
      <c r="G2035" s="77"/>
      <c r="H2035" s="77"/>
      <c r="I2035" s="80"/>
      <c r="J2035" s="77" t="s">
        <v>97</v>
      </c>
      <c r="K2035" s="79" t="s">
        <v>97</v>
      </c>
      <c r="L2035" s="79"/>
      <c r="M2035" s="80"/>
      <c r="N2035" s="79" t="s">
        <v>97</v>
      </c>
      <c r="O2035" s="81"/>
      <c r="P2035" s="86"/>
      <c r="Q2035" s="82"/>
      <c r="R2035" s="81" t="s">
        <v>97</v>
      </c>
      <c r="S2035" s="63"/>
      <c r="T2035" s="87"/>
      <c r="U2035" s="84" t="s">
        <v>97</v>
      </c>
      <c r="V2035" s="84" t="s">
        <v>97</v>
      </c>
      <c r="W2035" s="85" t="b">
        <v>0</v>
      </c>
      <c r="X2035" s="63"/>
      <c r="Y2035" s="63"/>
      <c r="Z2035" s="63"/>
    </row>
    <row r="2036">
      <c r="A2036" s="75"/>
      <c r="B2036" s="94"/>
      <c r="C2036" s="75"/>
      <c r="D2036" s="76"/>
      <c r="E2036" s="75" t="s">
        <v>97</v>
      </c>
      <c r="F2036" s="75" t="s">
        <v>97</v>
      </c>
      <c r="G2036" s="77"/>
      <c r="H2036" s="77"/>
      <c r="I2036" s="80"/>
      <c r="J2036" s="77" t="s">
        <v>97</v>
      </c>
      <c r="K2036" s="79" t="s">
        <v>97</v>
      </c>
      <c r="L2036" s="79"/>
      <c r="M2036" s="80"/>
      <c r="N2036" s="79" t="s">
        <v>97</v>
      </c>
      <c r="O2036" s="81"/>
      <c r="P2036" s="86"/>
      <c r="Q2036" s="82"/>
      <c r="R2036" s="81" t="s">
        <v>97</v>
      </c>
      <c r="S2036" s="63"/>
      <c r="T2036" s="87"/>
      <c r="U2036" s="84" t="s">
        <v>97</v>
      </c>
      <c r="V2036" s="84" t="s">
        <v>97</v>
      </c>
      <c r="W2036" s="85" t="b">
        <v>0</v>
      </c>
      <c r="X2036" s="63"/>
      <c r="Y2036" s="63"/>
      <c r="Z2036" s="63"/>
    </row>
    <row r="2037">
      <c r="A2037" s="75"/>
      <c r="B2037" s="94"/>
      <c r="C2037" s="75"/>
      <c r="D2037" s="76"/>
      <c r="E2037" s="75" t="s">
        <v>97</v>
      </c>
      <c r="F2037" s="75" t="s">
        <v>97</v>
      </c>
      <c r="G2037" s="77"/>
      <c r="H2037" s="77"/>
      <c r="I2037" s="80"/>
      <c r="J2037" s="77" t="s">
        <v>97</v>
      </c>
      <c r="K2037" s="79" t="s">
        <v>97</v>
      </c>
      <c r="L2037" s="79"/>
      <c r="M2037" s="80"/>
      <c r="N2037" s="79" t="s">
        <v>97</v>
      </c>
      <c r="O2037" s="81"/>
      <c r="P2037" s="86"/>
      <c r="Q2037" s="82"/>
      <c r="R2037" s="81" t="s">
        <v>97</v>
      </c>
      <c r="S2037" s="63"/>
      <c r="T2037" s="87"/>
      <c r="U2037" s="84" t="s">
        <v>97</v>
      </c>
      <c r="V2037" s="84" t="s">
        <v>97</v>
      </c>
      <c r="W2037" s="85" t="b">
        <v>0</v>
      </c>
      <c r="X2037" s="63"/>
      <c r="Y2037" s="63"/>
      <c r="Z2037" s="63"/>
    </row>
    <row r="2038">
      <c r="A2038" s="75"/>
      <c r="B2038" s="94"/>
      <c r="C2038" s="75"/>
      <c r="D2038" s="76"/>
      <c r="E2038" s="75" t="s">
        <v>97</v>
      </c>
      <c r="F2038" s="75" t="s">
        <v>97</v>
      </c>
      <c r="G2038" s="77"/>
      <c r="H2038" s="77"/>
      <c r="I2038" s="80"/>
      <c r="J2038" s="77" t="s">
        <v>97</v>
      </c>
      <c r="K2038" s="79" t="s">
        <v>97</v>
      </c>
      <c r="L2038" s="79"/>
      <c r="M2038" s="80"/>
      <c r="N2038" s="79" t="s">
        <v>97</v>
      </c>
      <c r="O2038" s="81"/>
      <c r="P2038" s="86"/>
      <c r="Q2038" s="82"/>
      <c r="R2038" s="81" t="s">
        <v>97</v>
      </c>
      <c r="S2038" s="63"/>
      <c r="T2038" s="87"/>
      <c r="U2038" s="84" t="s">
        <v>97</v>
      </c>
      <c r="V2038" s="84" t="s">
        <v>97</v>
      </c>
      <c r="W2038" s="85" t="b">
        <v>0</v>
      </c>
      <c r="X2038" s="63"/>
      <c r="Y2038" s="63"/>
      <c r="Z2038" s="63"/>
    </row>
    <row r="2039">
      <c r="A2039" s="75"/>
      <c r="B2039" s="94"/>
      <c r="C2039" s="75"/>
      <c r="D2039" s="76"/>
      <c r="E2039" s="75" t="s">
        <v>97</v>
      </c>
      <c r="F2039" s="75" t="s">
        <v>97</v>
      </c>
      <c r="G2039" s="77"/>
      <c r="H2039" s="77"/>
      <c r="I2039" s="80"/>
      <c r="J2039" s="77" t="s">
        <v>97</v>
      </c>
      <c r="K2039" s="79" t="s">
        <v>97</v>
      </c>
      <c r="L2039" s="79"/>
      <c r="M2039" s="80"/>
      <c r="N2039" s="79" t="s">
        <v>97</v>
      </c>
      <c r="O2039" s="81"/>
      <c r="P2039" s="86"/>
      <c r="Q2039" s="82"/>
      <c r="R2039" s="81" t="s">
        <v>97</v>
      </c>
      <c r="S2039" s="63"/>
      <c r="T2039" s="87"/>
      <c r="U2039" s="84" t="s">
        <v>97</v>
      </c>
      <c r="V2039" s="84" t="s">
        <v>97</v>
      </c>
      <c r="W2039" s="85" t="b">
        <v>0</v>
      </c>
      <c r="X2039" s="63"/>
      <c r="Y2039" s="63"/>
      <c r="Z2039" s="63"/>
    </row>
    <row r="2040">
      <c r="A2040" s="75"/>
      <c r="B2040" s="94"/>
      <c r="C2040" s="75"/>
      <c r="D2040" s="76"/>
      <c r="E2040" s="75" t="s">
        <v>97</v>
      </c>
      <c r="F2040" s="75" t="s">
        <v>97</v>
      </c>
      <c r="G2040" s="77"/>
      <c r="H2040" s="77"/>
      <c r="I2040" s="80"/>
      <c r="J2040" s="77" t="s">
        <v>97</v>
      </c>
      <c r="K2040" s="79" t="s">
        <v>97</v>
      </c>
      <c r="L2040" s="79"/>
      <c r="M2040" s="80"/>
      <c r="N2040" s="79" t="s">
        <v>97</v>
      </c>
      <c r="O2040" s="81"/>
      <c r="P2040" s="86"/>
      <c r="Q2040" s="82"/>
      <c r="R2040" s="81" t="s">
        <v>97</v>
      </c>
      <c r="S2040" s="63"/>
      <c r="T2040" s="87"/>
      <c r="U2040" s="84" t="s">
        <v>97</v>
      </c>
      <c r="V2040" s="84" t="s">
        <v>97</v>
      </c>
      <c r="W2040" s="85" t="b">
        <v>0</v>
      </c>
      <c r="X2040" s="63"/>
      <c r="Y2040" s="63"/>
      <c r="Z2040" s="63"/>
    </row>
    <row r="2041">
      <c r="A2041" s="75"/>
      <c r="B2041" s="94"/>
      <c r="C2041" s="75"/>
      <c r="D2041" s="76"/>
      <c r="E2041" s="75" t="s">
        <v>97</v>
      </c>
      <c r="F2041" s="75" t="s">
        <v>97</v>
      </c>
      <c r="G2041" s="77"/>
      <c r="H2041" s="77"/>
      <c r="I2041" s="80"/>
      <c r="J2041" s="77" t="s">
        <v>97</v>
      </c>
      <c r="K2041" s="79" t="s">
        <v>97</v>
      </c>
      <c r="L2041" s="79"/>
      <c r="M2041" s="80"/>
      <c r="N2041" s="79" t="s">
        <v>97</v>
      </c>
      <c r="O2041" s="81"/>
      <c r="P2041" s="86"/>
      <c r="Q2041" s="82"/>
      <c r="R2041" s="81" t="s">
        <v>97</v>
      </c>
      <c r="S2041" s="63"/>
      <c r="T2041" s="87"/>
      <c r="U2041" s="84" t="s">
        <v>97</v>
      </c>
      <c r="V2041" s="84" t="s">
        <v>97</v>
      </c>
      <c r="W2041" s="85" t="b">
        <v>0</v>
      </c>
      <c r="X2041" s="63"/>
      <c r="Y2041" s="63"/>
      <c r="Z2041" s="63"/>
    </row>
    <row r="2042">
      <c r="A2042" s="75"/>
      <c r="B2042" s="94"/>
      <c r="C2042" s="75"/>
      <c r="D2042" s="76"/>
      <c r="E2042" s="75" t="s">
        <v>97</v>
      </c>
      <c r="F2042" s="75" t="s">
        <v>97</v>
      </c>
      <c r="G2042" s="77"/>
      <c r="H2042" s="77"/>
      <c r="I2042" s="80"/>
      <c r="J2042" s="77" t="s">
        <v>97</v>
      </c>
      <c r="K2042" s="79" t="s">
        <v>97</v>
      </c>
      <c r="L2042" s="79"/>
      <c r="M2042" s="80"/>
      <c r="N2042" s="79" t="s">
        <v>97</v>
      </c>
      <c r="O2042" s="81"/>
      <c r="P2042" s="86"/>
      <c r="Q2042" s="82"/>
      <c r="R2042" s="81" t="s">
        <v>97</v>
      </c>
      <c r="S2042" s="63"/>
      <c r="T2042" s="87"/>
      <c r="U2042" s="84" t="s">
        <v>97</v>
      </c>
      <c r="V2042" s="84" t="s">
        <v>97</v>
      </c>
      <c r="W2042" s="85" t="b">
        <v>0</v>
      </c>
      <c r="X2042" s="63"/>
      <c r="Y2042" s="63"/>
      <c r="Z2042" s="63"/>
    </row>
    <row r="2043">
      <c r="A2043" s="75"/>
      <c r="B2043" s="94"/>
      <c r="C2043" s="75"/>
      <c r="D2043" s="76"/>
      <c r="E2043" s="75" t="s">
        <v>97</v>
      </c>
      <c r="F2043" s="75" t="s">
        <v>97</v>
      </c>
      <c r="G2043" s="77"/>
      <c r="H2043" s="77"/>
      <c r="I2043" s="80"/>
      <c r="J2043" s="77" t="s">
        <v>97</v>
      </c>
      <c r="K2043" s="79" t="s">
        <v>97</v>
      </c>
      <c r="L2043" s="79"/>
      <c r="M2043" s="80"/>
      <c r="N2043" s="79" t="s">
        <v>97</v>
      </c>
      <c r="O2043" s="81"/>
      <c r="P2043" s="86"/>
      <c r="Q2043" s="82"/>
      <c r="R2043" s="81" t="s">
        <v>97</v>
      </c>
      <c r="S2043" s="63"/>
      <c r="T2043" s="87"/>
      <c r="U2043" s="84" t="s">
        <v>97</v>
      </c>
      <c r="V2043" s="84" t="s">
        <v>97</v>
      </c>
      <c r="W2043" s="85" t="b">
        <v>0</v>
      </c>
      <c r="X2043" s="63"/>
      <c r="Y2043" s="63"/>
      <c r="Z2043" s="63"/>
    </row>
    <row r="2044">
      <c r="A2044" s="75"/>
      <c r="B2044" s="94"/>
      <c r="C2044" s="75"/>
      <c r="D2044" s="76"/>
      <c r="E2044" s="75" t="s">
        <v>97</v>
      </c>
      <c r="F2044" s="75" t="s">
        <v>97</v>
      </c>
      <c r="G2044" s="77"/>
      <c r="H2044" s="77"/>
      <c r="I2044" s="80"/>
      <c r="J2044" s="77" t="s">
        <v>97</v>
      </c>
      <c r="K2044" s="79" t="s">
        <v>97</v>
      </c>
      <c r="L2044" s="79"/>
      <c r="M2044" s="80"/>
      <c r="N2044" s="79" t="s">
        <v>97</v>
      </c>
      <c r="O2044" s="81"/>
      <c r="P2044" s="86"/>
      <c r="Q2044" s="82"/>
      <c r="R2044" s="81" t="s">
        <v>97</v>
      </c>
      <c r="S2044" s="63"/>
      <c r="T2044" s="87"/>
      <c r="U2044" s="84" t="s">
        <v>97</v>
      </c>
      <c r="V2044" s="84" t="s">
        <v>97</v>
      </c>
      <c r="W2044" s="85" t="b">
        <v>0</v>
      </c>
      <c r="X2044" s="63"/>
      <c r="Y2044" s="63"/>
      <c r="Z2044" s="63"/>
    </row>
    <row r="2045">
      <c r="A2045" s="75"/>
      <c r="B2045" s="94"/>
      <c r="C2045" s="75"/>
      <c r="D2045" s="76"/>
      <c r="E2045" s="75" t="s">
        <v>97</v>
      </c>
      <c r="F2045" s="75" t="s">
        <v>97</v>
      </c>
      <c r="G2045" s="77"/>
      <c r="H2045" s="77"/>
      <c r="I2045" s="80"/>
      <c r="J2045" s="77" t="s">
        <v>97</v>
      </c>
      <c r="K2045" s="79" t="s">
        <v>97</v>
      </c>
      <c r="L2045" s="79"/>
      <c r="M2045" s="80"/>
      <c r="N2045" s="79" t="s">
        <v>97</v>
      </c>
      <c r="O2045" s="81"/>
      <c r="P2045" s="86"/>
      <c r="Q2045" s="82"/>
      <c r="R2045" s="81" t="s">
        <v>97</v>
      </c>
      <c r="S2045" s="63"/>
      <c r="T2045" s="87"/>
      <c r="U2045" s="84" t="s">
        <v>97</v>
      </c>
      <c r="V2045" s="84" t="s">
        <v>97</v>
      </c>
      <c r="W2045" s="85" t="b">
        <v>0</v>
      </c>
      <c r="X2045" s="63"/>
      <c r="Y2045" s="63"/>
      <c r="Z2045" s="63"/>
    </row>
    <row r="2046">
      <c r="A2046" s="75"/>
      <c r="B2046" s="94"/>
      <c r="C2046" s="75"/>
      <c r="D2046" s="76"/>
      <c r="E2046" s="75" t="s">
        <v>97</v>
      </c>
      <c r="F2046" s="75" t="s">
        <v>97</v>
      </c>
      <c r="G2046" s="77"/>
      <c r="H2046" s="77"/>
      <c r="I2046" s="80"/>
      <c r="J2046" s="77" t="s">
        <v>97</v>
      </c>
      <c r="K2046" s="79" t="s">
        <v>97</v>
      </c>
      <c r="L2046" s="79"/>
      <c r="M2046" s="80"/>
      <c r="N2046" s="79" t="s">
        <v>97</v>
      </c>
      <c r="O2046" s="81"/>
      <c r="P2046" s="86"/>
      <c r="Q2046" s="82"/>
      <c r="R2046" s="81" t="s">
        <v>97</v>
      </c>
      <c r="S2046" s="63"/>
      <c r="T2046" s="87"/>
      <c r="U2046" s="84" t="s">
        <v>97</v>
      </c>
      <c r="V2046" s="84" t="s">
        <v>97</v>
      </c>
      <c r="W2046" s="85" t="b">
        <v>0</v>
      </c>
      <c r="X2046" s="63"/>
      <c r="Y2046" s="63"/>
      <c r="Z2046" s="63"/>
    </row>
    <row r="2047">
      <c r="A2047" s="75"/>
      <c r="B2047" s="94"/>
      <c r="C2047" s="75"/>
      <c r="D2047" s="76"/>
      <c r="E2047" s="75" t="s">
        <v>97</v>
      </c>
      <c r="F2047" s="75" t="s">
        <v>97</v>
      </c>
      <c r="G2047" s="77"/>
      <c r="H2047" s="77"/>
      <c r="I2047" s="80"/>
      <c r="J2047" s="77" t="s">
        <v>97</v>
      </c>
      <c r="K2047" s="79" t="s">
        <v>97</v>
      </c>
      <c r="L2047" s="79"/>
      <c r="M2047" s="80"/>
      <c r="N2047" s="79" t="s">
        <v>97</v>
      </c>
      <c r="O2047" s="81"/>
      <c r="P2047" s="86"/>
      <c r="Q2047" s="82"/>
      <c r="R2047" s="81" t="s">
        <v>97</v>
      </c>
      <c r="S2047" s="63"/>
      <c r="T2047" s="87"/>
      <c r="U2047" s="84" t="s">
        <v>97</v>
      </c>
      <c r="V2047" s="84" t="s">
        <v>97</v>
      </c>
      <c r="W2047" s="85" t="b">
        <v>0</v>
      </c>
      <c r="X2047" s="63"/>
      <c r="Y2047" s="63"/>
      <c r="Z2047" s="63"/>
    </row>
    <row r="2048">
      <c r="A2048" s="75"/>
      <c r="B2048" s="94"/>
      <c r="C2048" s="75"/>
      <c r="D2048" s="76"/>
      <c r="E2048" s="75" t="s">
        <v>97</v>
      </c>
      <c r="F2048" s="75" t="s">
        <v>97</v>
      </c>
      <c r="G2048" s="77"/>
      <c r="H2048" s="77"/>
      <c r="I2048" s="80"/>
      <c r="J2048" s="77" t="s">
        <v>97</v>
      </c>
      <c r="K2048" s="79" t="s">
        <v>97</v>
      </c>
      <c r="L2048" s="79"/>
      <c r="M2048" s="80"/>
      <c r="N2048" s="79" t="s">
        <v>97</v>
      </c>
      <c r="O2048" s="81"/>
      <c r="P2048" s="86"/>
      <c r="Q2048" s="82"/>
      <c r="R2048" s="81" t="s">
        <v>97</v>
      </c>
      <c r="S2048" s="63"/>
      <c r="T2048" s="87"/>
      <c r="U2048" s="84" t="s">
        <v>97</v>
      </c>
      <c r="V2048" s="84" t="s">
        <v>97</v>
      </c>
      <c r="W2048" s="85" t="b">
        <v>0</v>
      </c>
      <c r="X2048" s="63"/>
      <c r="Y2048" s="63"/>
      <c r="Z2048" s="63"/>
    </row>
    <row r="2049">
      <c r="A2049" s="75"/>
      <c r="B2049" s="94"/>
      <c r="C2049" s="75"/>
      <c r="D2049" s="76"/>
      <c r="E2049" s="75" t="s">
        <v>97</v>
      </c>
      <c r="F2049" s="75" t="s">
        <v>97</v>
      </c>
      <c r="G2049" s="77"/>
      <c r="H2049" s="77"/>
      <c r="I2049" s="80"/>
      <c r="J2049" s="77" t="s">
        <v>97</v>
      </c>
      <c r="K2049" s="79" t="s">
        <v>97</v>
      </c>
      <c r="L2049" s="79"/>
      <c r="M2049" s="80"/>
      <c r="N2049" s="79" t="s">
        <v>97</v>
      </c>
      <c r="O2049" s="81"/>
      <c r="P2049" s="86"/>
      <c r="Q2049" s="82"/>
      <c r="R2049" s="81" t="s">
        <v>97</v>
      </c>
      <c r="S2049" s="63"/>
      <c r="T2049" s="87"/>
      <c r="U2049" s="84" t="s">
        <v>97</v>
      </c>
      <c r="V2049" s="84" t="s">
        <v>97</v>
      </c>
      <c r="W2049" s="85" t="b">
        <v>0</v>
      </c>
      <c r="X2049" s="63"/>
      <c r="Y2049" s="63"/>
      <c r="Z2049" s="63"/>
    </row>
    <row r="2050">
      <c r="A2050" s="75"/>
      <c r="B2050" s="94"/>
      <c r="C2050" s="75"/>
      <c r="D2050" s="76"/>
      <c r="E2050" s="75" t="s">
        <v>97</v>
      </c>
      <c r="F2050" s="75" t="s">
        <v>97</v>
      </c>
      <c r="G2050" s="77"/>
      <c r="H2050" s="77"/>
      <c r="I2050" s="80"/>
      <c r="J2050" s="77" t="s">
        <v>97</v>
      </c>
      <c r="K2050" s="79" t="s">
        <v>97</v>
      </c>
      <c r="L2050" s="79"/>
      <c r="M2050" s="80"/>
      <c r="N2050" s="79" t="s">
        <v>97</v>
      </c>
      <c r="O2050" s="81"/>
      <c r="P2050" s="86"/>
      <c r="Q2050" s="82"/>
      <c r="R2050" s="81" t="s">
        <v>97</v>
      </c>
      <c r="S2050" s="63"/>
      <c r="T2050" s="87"/>
      <c r="U2050" s="84" t="s">
        <v>97</v>
      </c>
      <c r="V2050" s="84" t="s">
        <v>97</v>
      </c>
      <c r="W2050" s="85" t="b">
        <v>0</v>
      </c>
      <c r="X2050" s="63"/>
      <c r="Y2050" s="63"/>
      <c r="Z2050" s="63"/>
    </row>
    <row r="2051">
      <c r="A2051" s="75"/>
      <c r="B2051" s="94"/>
      <c r="C2051" s="75"/>
      <c r="D2051" s="76"/>
      <c r="E2051" s="75" t="s">
        <v>97</v>
      </c>
      <c r="F2051" s="75" t="s">
        <v>97</v>
      </c>
      <c r="G2051" s="77"/>
      <c r="H2051" s="77"/>
      <c r="I2051" s="80"/>
      <c r="J2051" s="77" t="s">
        <v>97</v>
      </c>
      <c r="K2051" s="79" t="s">
        <v>97</v>
      </c>
      <c r="L2051" s="79"/>
      <c r="M2051" s="80"/>
      <c r="N2051" s="79" t="s">
        <v>97</v>
      </c>
      <c r="O2051" s="81"/>
      <c r="P2051" s="86"/>
      <c r="Q2051" s="82"/>
      <c r="R2051" s="81" t="s">
        <v>97</v>
      </c>
      <c r="S2051" s="63"/>
      <c r="T2051" s="87"/>
      <c r="U2051" s="84" t="s">
        <v>97</v>
      </c>
      <c r="V2051" s="84" t="s">
        <v>97</v>
      </c>
      <c r="W2051" s="85" t="b">
        <v>0</v>
      </c>
      <c r="X2051" s="63"/>
      <c r="Y2051" s="63"/>
      <c r="Z2051" s="63"/>
    </row>
    <row r="2052">
      <c r="A2052" s="75"/>
      <c r="B2052" s="94"/>
      <c r="C2052" s="75"/>
      <c r="D2052" s="76"/>
      <c r="E2052" s="75" t="s">
        <v>97</v>
      </c>
      <c r="F2052" s="75" t="s">
        <v>97</v>
      </c>
      <c r="G2052" s="77"/>
      <c r="H2052" s="77"/>
      <c r="I2052" s="80"/>
      <c r="J2052" s="77" t="s">
        <v>97</v>
      </c>
      <c r="K2052" s="79" t="s">
        <v>97</v>
      </c>
      <c r="L2052" s="79"/>
      <c r="M2052" s="80"/>
      <c r="N2052" s="79" t="s">
        <v>97</v>
      </c>
      <c r="O2052" s="81"/>
      <c r="P2052" s="86"/>
      <c r="Q2052" s="82"/>
      <c r="R2052" s="81" t="s">
        <v>97</v>
      </c>
      <c r="S2052" s="63"/>
      <c r="T2052" s="87"/>
      <c r="U2052" s="84" t="s">
        <v>97</v>
      </c>
      <c r="V2052" s="84" t="s">
        <v>97</v>
      </c>
      <c r="W2052" s="85" t="b">
        <v>0</v>
      </c>
      <c r="X2052" s="63"/>
      <c r="Y2052" s="63"/>
      <c r="Z2052" s="63"/>
    </row>
    <row r="2053">
      <c r="A2053" s="75"/>
      <c r="B2053" s="94"/>
      <c r="C2053" s="75"/>
      <c r="D2053" s="76"/>
      <c r="E2053" s="75" t="s">
        <v>97</v>
      </c>
      <c r="F2053" s="75" t="s">
        <v>97</v>
      </c>
      <c r="G2053" s="77"/>
      <c r="H2053" s="77"/>
      <c r="I2053" s="80"/>
      <c r="J2053" s="77" t="s">
        <v>97</v>
      </c>
      <c r="K2053" s="79" t="s">
        <v>97</v>
      </c>
      <c r="L2053" s="79"/>
      <c r="M2053" s="80"/>
      <c r="N2053" s="79" t="s">
        <v>97</v>
      </c>
      <c r="O2053" s="81"/>
      <c r="P2053" s="86"/>
      <c r="Q2053" s="82"/>
      <c r="R2053" s="81" t="s">
        <v>97</v>
      </c>
      <c r="S2053" s="63"/>
      <c r="T2053" s="87"/>
      <c r="U2053" s="84" t="s">
        <v>97</v>
      </c>
      <c r="V2053" s="84" t="s">
        <v>97</v>
      </c>
      <c r="W2053" s="85" t="b">
        <v>0</v>
      </c>
      <c r="X2053" s="63"/>
      <c r="Y2053" s="63"/>
      <c r="Z2053" s="63"/>
    </row>
    <row r="2054">
      <c r="A2054" s="75"/>
      <c r="B2054" s="94"/>
      <c r="C2054" s="75"/>
      <c r="D2054" s="76"/>
      <c r="E2054" s="75" t="s">
        <v>97</v>
      </c>
      <c r="F2054" s="75" t="s">
        <v>97</v>
      </c>
      <c r="G2054" s="77"/>
      <c r="H2054" s="77"/>
      <c r="I2054" s="80"/>
      <c r="J2054" s="77" t="s">
        <v>97</v>
      </c>
      <c r="K2054" s="79" t="s">
        <v>97</v>
      </c>
      <c r="L2054" s="79"/>
      <c r="M2054" s="80"/>
      <c r="N2054" s="79" t="s">
        <v>97</v>
      </c>
      <c r="O2054" s="81"/>
      <c r="P2054" s="86"/>
      <c r="Q2054" s="82"/>
      <c r="R2054" s="81" t="s">
        <v>97</v>
      </c>
      <c r="S2054" s="63"/>
      <c r="T2054" s="87"/>
      <c r="U2054" s="84" t="s">
        <v>97</v>
      </c>
      <c r="V2054" s="84" t="s">
        <v>97</v>
      </c>
      <c r="W2054" s="85" t="b">
        <v>0</v>
      </c>
      <c r="X2054" s="63"/>
      <c r="Y2054" s="63"/>
      <c r="Z2054" s="63"/>
    </row>
    <row r="2055">
      <c r="A2055" s="75"/>
      <c r="B2055" s="94"/>
      <c r="C2055" s="75"/>
      <c r="D2055" s="76"/>
      <c r="E2055" s="75" t="s">
        <v>97</v>
      </c>
      <c r="F2055" s="75" t="s">
        <v>97</v>
      </c>
      <c r="G2055" s="77"/>
      <c r="H2055" s="77"/>
      <c r="I2055" s="80"/>
      <c r="J2055" s="77" t="s">
        <v>97</v>
      </c>
      <c r="K2055" s="79" t="s">
        <v>97</v>
      </c>
      <c r="L2055" s="79"/>
      <c r="M2055" s="80"/>
      <c r="N2055" s="79" t="s">
        <v>97</v>
      </c>
      <c r="O2055" s="81"/>
      <c r="P2055" s="86"/>
      <c r="Q2055" s="82"/>
      <c r="R2055" s="81" t="s">
        <v>97</v>
      </c>
      <c r="S2055" s="63"/>
      <c r="T2055" s="87"/>
      <c r="U2055" s="84" t="s">
        <v>97</v>
      </c>
      <c r="V2055" s="84" t="s">
        <v>97</v>
      </c>
      <c r="W2055" s="85" t="b">
        <v>0</v>
      </c>
      <c r="X2055" s="63"/>
      <c r="Y2055" s="63"/>
      <c r="Z2055" s="63"/>
    </row>
    <row r="2056">
      <c r="A2056" s="75"/>
      <c r="B2056" s="94"/>
      <c r="C2056" s="75"/>
      <c r="D2056" s="76"/>
      <c r="E2056" s="75" t="s">
        <v>97</v>
      </c>
      <c r="F2056" s="75" t="s">
        <v>97</v>
      </c>
      <c r="G2056" s="77"/>
      <c r="H2056" s="77"/>
      <c r="I2056" s="80"/>
      <c r="J2056" s="77" t="s">
        <v>97</v>
      </c>
      <c r="K2056" s="79" t="s">
        <v>97</v>
      </c>
      <c r="L2056" s="79"/>
      <c r="M2056" s="80"/>
      <c r="N2056" s="79" t="s">
        <v>97</v>
      </c>
      <c r="O2056" s="81"/>
      <c r="P2056" s="86"/>
      <c r="Q2056" s="82"/>
      <c r="R2056" s="81" t="s">
        <v>97</v>
      </c>
      <c r="S2056" s="63"/>
      <c r="T2056" s="87"/>
      <c r="U2056" s="84" t="s">
        <v>97</v>
      </c>
      <c r="V2056" s="84" t="s">
        <v>97</v>
      </c>
      <c r="W2056" s="85" t="b">
        <v>0</v>
      </c>
      <c r="X2056" s="63"/>
      <c r="Y2056" s="63"/>
      <c r="Z2056" s="63"/>
    </row>
    <row r="2057">
      <c r="A2057" s="75"/>
      <c r="B2057" s="94"/>
      <c r="C2057" s="75"/>
      <c r="D2057" s="76"/>
      <c r="E2057" s="75" t="s">
        <v>97</v>
      </c>
      <c r="F2057" s="75" t="s">
        <v>97</v>
      </c>
      <c r="G2057" s="77"/>
      <c r="H2057" s="77"/>
      <c r="I2057" s="80"/>
      <c r="J2057" s="77" t="s">
        <v>97</v>
      </c>
      <c r="K2057" s="79" t="s">
        <v>97</v>
      </c>
      <c r="L2057" s="79"/>
      <c r="M2057" s="80"/>
      <c r="N2057" s="79" t="s">
        <v>97</v>
      </c>
      <c r="O2057" s="81"/>
      <c r="P2057" s="86"/>
      <c r="Q2057" s="82"/>
      <c r="R2057" s="81" t="s">
        <v>97</v>
      </c>
      <c r="S2057" s="63"/>
      <c r="T2057" s="87"/>
      <c r="U2057" s="84" t="s">
        <v>97</v>
      </c>
      <c r="V2057" s="84" t="s">
        <v>97</v>
      </c>
      <c r="W2057" s="85" t="b">
        <v>0</v>
      </c>
      <c r="X2057" s="63"/>
      <c r="Y2057" s="63"/>
      <c r="Z2057" s="63"/>
    </row>
    <row r="2058">
      <c r="A2058" s="75"/>
      <c r="B2058" s="94"/>
      <c r="C2058" s="75"/>
      <c r="D2058" s="76"/>
      <c r="E2058" s="75" t="s">
        <v>97</v>
      </c>
      <c r="F2058" s="75" t="s">
        <v>97</v>
      </c>
      <c r="G2058" s="77"/>
      <c r="H2058" s="77"/>
      <c r="I2058" s="80"/>
      <c r="J2058" s="77" t="s">
        <v>97</v>
      </c>
      <c r="K2058" s="79" t="s">
        <v>97</v>
      </c>
      <c r="L2058" s="79"/>
      <c r="M2058" s="80"/>
      <c r="N2058" s="79" t="s">
        <v>97</v>
      </c>
      <c r="O2058" s="81"/>
      <c r="P2058" s="86"/>
      <c r="Q2058" s="82"/>
      <c r="R2058" s="81" t="s">
        <v>97</v>
      </c>
      <c r="S2058" s="63"/>
      <c r="T2058" s="87"/>
      <c r="U2058" s="84" t="s">
        <v>97</v>
      </c>
      <c r="V2058" s="84" t="s">
        <v>97</v>
      </c>
      <c r="W2058" s="85" t="b">
        <v>0</v>
      </c>
      <c r="X2058" s="63"/>
      <c r="Y2058" s="63"/>
      <c r="Z2058" s="63"/>
    </row>
    <row r="2059">
      <c r="A2059" s="75"/>
      <c r="B2059" s="94"/>
      <c r="C2059" s="75"/>
      <c r="D2059" s="76"/>
      <c r="E2059" s="75" t="s">
        <v>97</v>
      </c>
      <c r="F2059" s="75" t="s">
        <v>97</v>
      </c>
      <c r="G2059" s="77"/>
      <c r="H2059" s="77"/>
      <c r="I2059" s="80"/>
      <c r="J2059" s="77" t="s">
        <v>97</v>
      </c>
      <c r="K2059" s="79" t="s">
        <v>97</v>
      </c>
      <c r="L2059" s="79"/>
      <c r="M2059" s="80"/>
      <c r="N2059" s="79" t="s">
        <v>97</v>
      </c>
      <c r="O2059" s="81"/>
      <c r="P2059" s="86"/>
      <c r="Q2059" s="82"/>
      <c r="R2059" s="81" t="s">
        <v>97</v>
      </c>
      <c r="S2059" s="63"/>
      <c r="T2059" s="87"/>
      <c r="U2059" s="84" t="s">
        <v>97</v>
      </c>
      <c r="V2059" s="84" t="s">
        <v>97</v>
      </c>
      <c r="W2059" s="85" t="b">
        <v>0</v>
      </c>
      <c r="X2059" s="63"/>
      <c r="Y2059" s="63"/>
      <c r="Z2059" s="63"/>
    </row>
    <row r="2060">
      <c r="A2060" s="75"/>
      <c r="B2060" s="94"/>
      <c r="C2060" s="75"/>
      <c r="D2060" s="76"/>
      <c r="E2060" s="75" t="s">
        <v>97</v>
      </c>
      <c r="F2060" s="75" t="s">
        <v>97</v>
      </c>
      <c r="G2060" s="77"/>
      <c r="H2060" s="77"/>
      <c r="I2060" s="80"/>
      <c r="J2060" s="77" t="s">
        <v>97</v>
      </c>
      <c r="K2060" s="79" t="s">
        <v>97</v>
      </c>
      <c r="L2060" s="79"/>
      <c r="M2060" s="80"/>
      <c r="N2060" s="79" t="s">
        <v>97</v>
      </c>
      <c r="O2060" s="81"/>
      <c r="P2060" s="86"/>
      <c r="Q2060" s="82"/>
      <c r="R2060" s="81" t="s">
        <v>97</v>
      </c>
      <c r="S2060" s="63"/>
      <c r="T2060" s="87"/>
      <c r="U2060" s="84" t="s">
        <v>97</v>
      </c>
      <c r="V2060" s="84" t="s">
        <v>97</v>
      </c>
      <c r="W2060" s="85" t="b">
        <v>0</v>
      </c>
      <c r="X2060" s="63"/>
      <c r="Y2060" s="63"/>
      <c r="Z2060" s="63"/>
    </row>
    <row r="2061">
      <c r="A2061" s="75"/>
      <c r="B2061" s="94"/>
      <c r="C2061" s="75"/>
      <c r="D2061" s="76"/>
      <c r="E2061" s="75" t="s">
        <v>97</v>
      </c>
      <c r="F2061" s="75" t="s">
        <v>97</v>
      </c>
      <c r="G2061" s="77"/>
      <c r="H2061" s="77"/>
      <c r="I2061" s="80"/>
      <c r="J2061" s="77" t="s">
        <v>97</v>
      </c>
      <c r="K2061" s="79" t="s">
        <v>97</v>
      </c>
      <c r="L2061" s="79"/>
      <c r="M2061" s="80"/>
      <c r="N2061" s="79" t="s">
        <v>97</v>
      </c>
      <c r="O2061" s="81"/>
      <c r="P2061" s="86"/>
      <c r="Q2061" s="82"/>
      <c r="R2061" s="81" t="s">
        <v>97</v>
      </c>
      <c r="S2061" s="63"/>
      <c r="T2061" s="87"/>
      <c r="U2061" s="84" t="s">
        <v>97</v>
      </c>
      <c r="V2061" s="84" t="s">
        <v>97</v>
      </c>
      <c r="W2061" s="85" t="b">
        <v>0</v>
      </c>
      <c r="X2061" s="63"/>
      <c r="Y2061" s="63"/>
      <c r="Z2061" s="63"/>
    </row>
    <row r="2062">
      <c r="A2062" s="75"/>
      <c r="B2062" s="94"/>
      <c r="C2062" s="75"/>
      <c r="D2062" s="76"/>
      <c r="E2062" s="75" t="s">
        <v>97</v>
      </c>
      <c r="F2062" s="75" t="s">
        <v>97</v>
      </c>
      <c r="G2062" s="77"/>
      <c r="H2062" s="77"/>
      <c r="I2062" s="80"/>
      <c r="J2062" s="77" t="s">
        <v>97</v>
      </c>
      <c r="K2062" s="79" t="s">
        <v>97</v>
      </c>
      <c r="L2062" s="79"/>
      <c r="M2062" s="80"/>
      <c r="N2062" s="79" t="s">
        <v>97</v>
      </c>
      <c r="O2062" s="81"/>
      <c r="P2062" s="86"/>
      <c r="Q2062" s="82"/>
      <c r="R2062" s="81" t="s">
        <v>97</v>
      </c>
      <c r="S2062" s="63"/>
      <c r="T2062" s="87"/>
      <c r="U2062" s="84" t="s">
        <v>97</v>
      </c>
      <c r="V2062" s="84" t="s">
        <v>97</v>
      </c>
      <c r="W2062" s="85" t="b">
        <v>0</v>
      </c>
      <c r="X2062" s="63"/>
      <c r="Y2062" s="63"/>
      <c r="Z2062" s="63"/>
    </row>
    <row r="2063">
      <c r="A2063" s="75"/>
      <c r="B2063" s="94"/>
      <c r="C2063" s="75"/>
      <c r="D2063" s="76"/>
      <c r="E2063" s="75" t="s">
        <v>97</v>
      </c>
      <c r="F2063" s="75" t="s">
        <v>97</v>
      </c>
      <c r="G2063" s="77"/>
      <c r="H2063" s="77"/>
      <c r="I2063" s="80"/>
      <c r="J2063" s="77" t="s">
        <v>97</v>
      </c>
      <c r="K2063" s="79" t="s">
        <v>97</v>
      </c>
      <c r="L2063" s="79"/>
      <c r="M2063" s="80"/>
      <c r="N2063" s="79" t="s">
        <v>97</v>
      </c>
      <c r="O2063" s="81"/>
      <c r="P2063" s="86"/>
      <c r="Q2063" s="82"/>
      <c r="R2063" s="81" t="s">
        <v>97</v>
      </c>
      <c r="S2063" s="63"/>
      <c r="T2063" s="87"/>
      <c r="U2063" s="84" t="s">
        <v>97</v>
      </c>
      <c r="V2063" s="84" t="s">
        <v>97</v>
      </c>
      <c r="W2063" s="85" t="b">
        <v>0</v>
      </c>
      <c r="X2063" s="63"/>
      <c r="Y2063" s="63"/>
      <c r="Z2063" s="63"/>
    </row>
    <row r="2064">
      <c r="A2064" s="75"/>
      <c r="B2064" s="94"/>
      <c r="C2064" s="75"/>
      <c r="D2064" s="76"/>
      <c r="E2064" s="75" t="s">
        <v>97</v>
      </c>
      <c r="F2064" s="75" t="s">
        <v>97</v>
      </c>
      <c r="G2064" s="77"/>
      <c r="H2064" s="77"/>
      <c r="I2064" s="80"/>
      <c r="J2064" s="77" t="s">
        <v>97</v>
      </c>
      <c r="K2064" s="79" t="s">
        <v>97</v>
      </c>
      <c r="L2064" s="79"/>
      <c r="M2064" s="80"/>
      <c r="N2064" s="79" t="s">
        <v>97</v>
      </c>
      <c r="O2064" s="81"/>
      <c r="P2064" s="86"/>
      <c r="Q2064" s="82"/>
      <c r="R2064" s="81" t="s">
        <v>97</v>
      </c>
      <c r="S2064" s="63"/>
      <c r="T2064" s="87"/>
      <c r="U2064" s="84" t="s">
        <v>97</v>
      </c>
      <c r="V2064" s="84" t="s">
        <v>97</v>
      </c>
      <c r="W2064" s="85" t="b">
        <v>0</v>
      </c>
      <c r="X2064" s="63"/>
      <c r="Y2064" s="63"/>
      <c r="Z2064" s="63"/>
    </row>
    <row r="2065">
      <c r="A2065" s="75"/>
      <c r="B2065" s="94"/>
      <c r="C2065" s="75"/>
      <c r="D2065" s="76"/>
      <c r="E2065" s="75" t="s">
        <v>97</v>
      </c>
      <c r="F2065" s="75" t="s">
        <v>97</v>
      </c>
      <c r="G2065" s="77"/>
      <c r="H2065" s="77"/>
      <c r="I2065" s="80"/>
      <c r="J2065" s="77" t="s">
        <v>97</v>
      </c>
      <c r="K2065" s="79" t="s">
        <v>97</v>
      </c>
      <c r="L2065" s="79"/>
      <c r="M2065" s="80"/>
      <c r="N2065" s="79" t="s">
        <v>97</v>
      </c>
      <c r="O2065" s="81"/>
      <c r="P2065" s="86"/>
      <c r="Q2065" s="82"/>
      <c r="R2065" s="81" t="s">
        <v>97</v>
      </c>
      <c r="S2065" s="63"/>
      <c r="T2065" s="87"/>
      <c r="U2065" s="84" t="s">
        <v>97</v>
      </c>
      <c r="V2065" s="84" t="s">
        <v>97</v>
      </c>
      <c r="W2065" s="85" t="b">
        <v>0</v>
      </c>
      <c r="X2065" s="63"/>
      <c r="Y2065" s="63"/>
      <c r="Z2065" s="63"/>
    </row>
    <row r="2066">
      <c r="A2066" s="75"/>
      <c r="B2066" s="94"/>
      <c r="C2066" s="75"/>
      <c r="D2066" s="76"/>
      <c r="E2066" s="75" t="s">
        <v>97</v>
      </c>
      <c r="F2066" s="75" t="s">
        <v>97</v>
      </c>
      <c r="G2066" s="77"/>
      <c r="H2066" s="77"/>
      <c r="I2066" s="80"/>
      <c r="J2066" s="77" t="s">
        <v>97</v>
      </c>
      <c r="K2066" s="79" t="s">
        <v>97</v>
      </c>
      <c r="L2066" s="79"/>
      <c r="M2066" s="80"/>
      <c r="N2066" s="79" t="s">
        <v>97</v>
      </c>
      <c r="O2066" s="81"/>
      <c r="P2066" s="86"/>
      <c r="Q2066" s="82"/>
      <c r="R2066" s="81" t="s">
        <v>97</v>
      </c>
      <c r="S2066" s="63"/>
      <c r="T2066" s="87"/>
      <c r="U2066" s="84" t="s">
        <v>97</v>
      </c>
      <c r="V2066" s="84" t="s">
        <v>97</v>
      </c>
      <c r="W2066" s="85" t="b">
        <v>0</v>
      </c>
      <c r="X2066" s="63"/>
      <c r="Y2066" s="63"/>
      <c r="Z2066" s="63"/>
    </row>
    <row r="2067">
      <c r="A2067" s="75"/>
      <c r="B2067" s="94"/>
      <c r="C2067" s="75"/>
      <c r="D2067" s="76"/>
      <c r="E2067" s="75" t="s">
        <v>97</v>
      </c>
      <c r="F2067" s="75" t="s">
        <v>97</v>
      </c>
      <c r="G2067" s="77"/>
      <c r="H2067" s="77"/>
      <c r="I2067" s="80"/>
      <c r="J2067" s="77" t="s">
        <v>97</v>
      </c>
      <c r="K2067" s="79" t="s">
        <v>97</v>
      </c>
      <c r="L2067" s="79"/>
      <c r="M2067" s="80"/>
      <c r="N2067" s="79" t="s">
        <v>97</v>
      </c>
      <c r="O2067" s="81"/>
      <c r="P2067" s="86"/>
      <c r="Q2067" s="82"/>
      <c r="R2067" s="81" t="s">
        <v>97</v>
      </c>
      <c r="S2067" s="63"/>
      <c r="T2067" s="87"/>
      <c r="U2067" s="84" t="s">
        <v>97</v>
      </c>
      <c r="V2067" s="84" t="s">
        <v>97</v>
      </c>
      <c r="W2067" s="85" t="b">
        <v>0</v>
      </c>
      <c r="X2067" s="63"/>
      <c r="Y2067" s="63"/>
      <c r="Z2067" s="63"/>
    </row>
    <row r="2068">
      <c r="A2068" s="75"/>
      <c r="B2068" s="94"/>
      <c r="C2068" s="75"/>
      <c r="D2068" s="76"/>
      <c r="E2068" s="75" t="s">
        <v>97</v>
      </c>
      <c r="F2068" s="75" t="s">
        <v>97</v>
      </c>
      <c r="G2068" s="77"/>
      <c r="H2068" s="77"/>
      <c r="I2068" s="80"/>
      <c r="J2068" s="77" t="s">
        <v>97</v>
      </c>
      <c r="K2068" s="79" t="s">
        <v>97</v>
      </c>
      <c r="L2068" s="79"/>
      <c r="M2068" s="80"/>
      <c r="N2068" s="79" t="s">
        <v>97</v>
      </c>
      <c r="O2068" s="81"/>
      <c r="P2068" s="86"/>
      <c r="Q2068" s="82"/>
      <c r="R2068" s="81" t="s">
        <v>97</v>
      </c>
      <c r="S2068" s="63"/>
      <c r="T2068" s="87"/>
      <c r="U2068" s="84" t="s">
        <v>97</v>
      </c>
      <c r="V2068" s="84" t="s">
        <v>97</v>
      </c>
      <c r="W2068" s="85" t="b">
        <v>0</v>
      </c>
      <c r="X2068" s="63"/>
      <c r="Y2068" s="63"/>
      <c r="Z2068" s="63"/>
    </row>
    <row r="2069">
      <c r="A2069" s="75"/>
      <c r="B2069" s="94"/>
      <c r="C2069" s="75"/>
      <c r="D2069" s="76"/>
      <c r="E2069" s="75" t="s">
        <v>97</v>
      </c>
      <c r="F2069" s="75" t="s">
        <v>97</v>
      </c>
      <c r="G2069" s="77"/>
      <c r="H2069" s="77"/>
      <c r="I2069" s="80"/>
      <c r="J2069" s="77" t="s">
        <v>97</v>
      </c>
      <c r="K2069" s="79" t="s">
        <v>97</v>
      </c>
      <c r="L2069" s="79"/>
      <c r="M2069" s="80"/>
      <c r="N2069" s="79" t="s">
        <v>97</v>
      </c>
      <c r="O2069" s="81"/>
      <c r="P2069" s="86"/>
      <c r="Q2069" s="82"/>
      <c r="R2069" s="81" t="s">
        <v>97</v>
      </c>
      <c r="S2069" s="63"/>
      <c r="T2069" s="87"/>
      <c r="U2069" s="84" t="s">
        <v>97</v>
      </c>
      <c r="V2069" s="84" t="s">
        <v>97</v>
      </c>
      <c r="W2069" s="85" t="b">
        <v>0</v>
      </c>
      <c r="X2069" s="63"/>
      <c r="Y2069" s="63"/>
      <c r="Z2069" s="63"/>
    </row>
    <row r="2070">
      <c r="A2070" s="75"/>
      <c r="B2070" s="94"/>
      <c r="C2070" s="75"/>
      <c r="D2070" s="76"/>
      <c r="E2070" s="75" t="s">
        <v>97</v>
      </c>
      <c r="F2070" s="75" t="s">
        <v>97</v>
      </c>
      <c r="G2070" s="77"/>
      <c r="H2070" s="77"/>
      <c r="I2070" s="80"/>
      <c r="J2070" s="77" t="s">
        <v>97</v>
      </c>
      <c r="K2070" s="79" t="s">
        <v>97</v>
      </c>
      <c r="L2070" s="79"/>
      <c r="M2070" s="80"/>
      <c r="N2070" s="79" t="s">
        <v>97</v>
      </c>
      <c r="O2070" s="81"/>
      <c r="P2070" s="86"/>
      <c r="Q2070" s="82"/>
      <c r="R2070" s="81" t="s">
        <v>97</v>
      </c>
      <c r="S2070" s="63"/>
      <c r="T2070" s="87"/>
      <c r="U2070" s="84" t="s">
        <v>97</v>
      </c>
      <c r="V2070" s="84" t="s">
        <v>97</v>
      </c>
      <c r="W2070" s="85" t="b">
        <v>0</v>
      </c>
      <c r="X2070" s="63"/>
      <c r="Y2070" s="63"/>
      <c r="Z2070" s="63"/>
    </row>
    <row r="2071">
      <c r="A2071" s="75"/>
      <c r="B2071" s="94"/>
      <c r="C2071" s="75"/>
      <c r="D2071" s="76"/>
      <c r="E2071" s="75" t="s">
        <v>97</v>
      </c>
      <c r="F2071" s="75" t="s">
        <v>97</v>
      </c>
      <c r="G2071" s="77"/>
      <c r="H2071" s="77"/>
      <c r="I2071" s="80"/>
      <c r="J2071" s="77" t="s">
        <v>97</v>
      </c>
      <c r="K2071" s="79" t="s">
        <v>97</v>
      </c>
      <c r="L2071" s="79"/>
      <c r="M2071" s="80"/>
      <c r="N2071" s="79" t="s">
        <v>97</v>
      </c>
      <c r="O2071" s="81"/>
      <c r="P2071" s="86"/>
      <c r="Q2071" s="82"/>
      <c r="R2071" s="81" t="s">
        <v>97</v>
      </c>
      <c r="S2071" s="63"/>
      <c r="T2071" s="87"/>
      <c r="U2071" s="84" t="s">
        <v>97</v>
      </c>
      <c r="V2071" s="84" t="s">
        <v>97</v>
      </c>
      <c r="W2071" s="85" t="b">
        <v>0</v>
      </c>
      <c r="X2071" s="63"/>
      <c r="Y2071" s="63"/>
      <c r="Z2071" s="63"/>
    </row>
    <row r="2072">
      <c r="A2072" s="75"/>
      <c r="B2072" s="94"/>
      <c r="C2072" s="75"/>
      <c r="D2072" s="76"/>
      <c r="E2072" s="75" t="s">
        <v>97</v>
      </c>
      <c r="F2072" s="75" t="s">
        <v>97</v>
      </c>
      <c r="G2072" s="77"/>
      <c r="H2072" s="77"/>
      <c r="I2072" s="80"/>
      <c r="J2072" s="77" t="s">
        <v>97</v>
      </c>
      <c r="K2072" s="79" t="s">
        <v>97</v>
      </c>
      <c r="L2072" s="79"/>
      <c r="M2072" s="80"/>
      <c r="N2072" s="79" t="s">
        <v>97</v>
      </c>
      <c r="O2072" s="81"/>
      <c r="P2072" s="86"/>
      <c r="Q2072" s="82"/>
      <c r="R2072" s="81" t="s">
        <v>97</v>
      </c>
      <c r="S2072" s="63"/>
      <c r="T2072" s="87"/>
      <c r="U2072" s="84" t="s">
        <v>97</v>
      </c>
      <c r="V2072" s="84" t="s">
        <v>97</v>
      </c>
      <c r="W2072" s="85" t="b">
        <v>0</v>
      </c>
      <c r="X2072" s="63"/>
      <c r="Y2072" s="63"/>
      <c r="Z2072" s="63"/>
    </row>
    <row r="2073">
      <c r="A2073" s="75"/>
      <c r="B2073" s="94"/>
      <c r="C2073" s="75"/>
      <c r="D2073" s="76"/>
      <c r="E2073" s="75" t="s">
        <v>97</v>
      </c>
      <c r="F2073" s="75" t="s">
        <v>97</v>
      </c>
      <c r="G2073" s="77"/>
      <c r="H2073" s="77"/>
      <c r="I2073" s="80"/>
      <c r="J2073" s="77" t="s">
        <v>97</v>
      </c>
      <c r="K2073" s="79" t="s">
        <v>97</v>
      </c>
      <c r="L2073" s="79"/>
      <c r="M2073" s="80"/>
      <c r="N2073" s="79" t="s">
        <v>97</v>
      </c>
      <c r="O2073" s="81"/>
      <c r="P2073" s="86"/>
      <c r="Q2073" s="82"/>
      <c r="R2073" s="81" t="s">
        <v>97</v>
      </c>
      <c r="S2073" s="63"/>
      <c r="T2073" s="87"/>
      <c r="U2073" s="84" t="s">
        <v>97</v>
      </c>
      <c r="V2073" s="84" t="s">
        <v>97</v>
      </c>
      <c r="W2073" s="85" t="b">
        <v>0</v>
      </c>
      <c r="X2073" s="63"/>
      <c r="Y2073" s="63"/>
      <c r="Z2073" s="63"/>
    </row>
    <row r="2074">
      <c r="A2074" s="75"/>
      <c r="B2074" s="94"/>
      <c r="C2074" s="75"/>
      <c r="D2074" s="76"/>
      <c r="E2074" s="75" t="s">
        <v>97</v>
      </c>
      <c r="F2074" s="75" t="s">
        <v>97</v>
      </c>
      <c r="G2074" s="77"/>
      <c r="H2074" s="77"/>
      <c r="I2074" s="80"/>
      <c r="J2074" s="77" t="s">
        <v>97</v>
      </c>
      <c r="K2074" s="79" t="s">
        <v>97</v>
      </c>
      <c r="L2074" s="79"/>
      <c r="M2074" s="80"/>
      <c r="N2074" s="79" t="s">
        <v>97</v>
      </c>
      <c r="O2074" s="81"/>
      <c r="P2074" s="86"/>
      <c r="Q2074" s="82"/>
      <c r="R2074" s="81" t="s">
        <v>97</v>
      </c>
      <c r="S2074" s="63"/>
      <c r="T2074" s="87"/>
      <c r="U2074" s="84" t="s">
        <v>97</v>
      </c>
      <c r="V2074" s="84" t="s">
        <v>97</v>
      </c>
      <c r="W2074" s="85" t="b">
        <v>0</v>
      </c>
      <c r="X2074" s="63"/>
      <c r="Y2074" s="63"/>
      <c r="Z2074" s="63"/>
    </row>
    <row r="2075">
      <c r="A2075" s="75"/>
      <c r="B2075" s="94"/>
      <c r="C2075" s="75"/>
      <c r="D2075" s="76"/>
      <c r="E2075" s="75" t="s">
        <v>97</v>
      </c>
      <c r="F2075" s="75" t="s">
        <v>97</v>
      </c>
      <c r="G2075" s="77"/>
      <c r="H2075" s="77"/>
      <c r="I2075" s="80"/>
      <c r="J2075" s="77" t="s">
        <v>97</v>
      </c>
      <c r="K2075" s="79" t="s">
        <v>97</v>
      </c>
      <c r="L2075" s="79"/>
      <c r="M2075" s="80"/>
      <c r="N2075" s="79" t="s">
        <v>97</v>
      </c>
      <c r="O2075" s="81"/>
      <c r="P2075" s="86"/>
      <c r="Q2075" s="82"/>
      <c r="R2075" s="81" t="s">
        <v>97</v>
      </c>
      <c r="S2075" s="63"/>
      <c r="T2075" s="87"/>
      <c r="U2075" s="84" t="s">
        <v>97</v>
      </c>
      <c r="V2075" s="84" t="s">
        <v>97</v>
      </c>
      <c r="W2075" s="85" t="b">
        <v>0</v>
      </c>
      <c r="X2075" s="63"/>
      <c r="Y2075" s="63"/>
      <c r="Z2075" s="63"/>
    </row>
    <row r="2076">
      <c r="A2076" s="75"/>
      <c r="B2076" s="94"/>
      <c r="C2076" s="75"/>
      <c r="D2076" s="76"/>
      <c r="E2076" s="75" t="s">
        <v>97</v>
      </c>
      <c r="F2076" s="75" t="s">
        <v>97</v>
      </c>
      <c r="G2076" s="77"/>
      <c r="H2076" s="77"/>
      <c r="I2076" s="80"/>
      <c r="J2076" s="77" t="s">
        <v>97</v>
      </c>
      <c r="K2076" s="79" t="s">
        <v>97</v>
      </c>
      <c r="L2076" s="79"/>
      <c r="M2076" s="80"/>
      <c r="N2076" s="79" t="s">
        <v>97</v>
      </c>
      <c r="O2076" s="81"/>
      <c r="P2076" s="86"/>
      <c r="Q2076" s="82"/>
      <c r="R2076" s="81" t="s">
        <v>97</v>
      </c>
      <c r="S2076" s="63"/>
      <c r="T2076" s="87"/>
      <c r="U2076" s="84" t="s">
        <v>97</v>
      </c>
      <c r="V2076" s="84" t="s">
        <v>97</v>
      </c>
      <c r="W2076" s="85" t="b">
        <v>0</v>
      </c>
      <c r="X2076" s="63"/>
      <c r="Y2076" s="63"/>
      <c r="Z2076" s="63"/>
    </row>
    <row r="2077">
      <c r="A2077" s="75"/>
      <c r="B2077" s="94"/>
      <c r="C2077" s="75"/>
      <c r="D2077" s="76"/>
      <c r="E2077" s="75" t="s">
        <v>97</v>
      </c>
      <c r="F2077" s="75" t="s">
        <v>97</v>
      </c>
      <c r="G2077" s="77"/>
      <c r="H2077" s="77"/>
      <c r="I2077" s="80"/>
      <c r="J2077" s="77" t="s">
        <v>97</v>
      </c>
      <c r="K2077" s="79" t="s">
        <v>97</v>
      </c>
      <c r="L2077" s="79"/>
      <c r="M2077" s="80"/>
      <c r="N2077" s="79" t="s">
        <v>97</v>
      </c>
      <c r="O2077" s="81"/>
      <c r="P2077" s="86"/>
      <c r="Q2077" s="82"/>
      <c r="R2077" s="81" t="s">
        <v>97</v>
      </c>
      <c r="S2077" s="63"/>
      <c r="T2077" s="87"/>
      <c r="U2077" s="84" t="s">
        <v>97</v>
      </c>
      <c r="V2077" s="84" t="s">
        <v>97</v>
      </c>
      <c r="W2077" s="85" t="b">
        <v>0</v>
      </c>
      <c r="X2077" s="63"/>
      <c r="Y2077" s="63"/>
      <c r="Z2077" s="63"/>
    </row>
    <row r="2078">
      <c r="A2078" s="75"/>
      <c r="B2078" s="94"/>
      <c r="C2078" s="75"/>
      <c r="D2078" s="76"/>
      <c r="E2078" s="75" t="s">
        <v>97</v>
      </c>
      <c r="F2078" s="75" t="s">
        <v>97</v>
      </c>
      <c r="G2078" s="77"/>
      <c r="H2078" s="77"/>
      <c r="I2078" s="80"/>
      <c r="J2078" s="77" t="s">
        <v>97</v>
      </c>
      <c r="K2078" s="79" t="s">
        <v>97</v>
      </c>
      <c r="L2078" s="79"/>
      <c r="M2078" s="80"/>
      <c r="N2078" s="79" t="s">
        <v>97</v>
      </c>
      <c r="O2078" s="81"/>
      <c r="P2078" s="86"/>
      <c r="Q2078" s="82"/>
      <c r="R2078" s="81" t="s">
        <v>97</v>
      </c>
      <c r="S2078" s="63"/>
      <c r="T2078" s="87"/>
      <c r="U2078" s="84" t="s">
        <v>97</v>
      </c>
      <c r="V2078" s="84" t="s">
        <v>97</v>
      </c>
      <c r="W2078" s="85" t="b">
        <v>0</v>
      </c>
      <c r="X2078" s="63"/>
      <c r="Y2078" s="63"/>
      <c r="Z2078" s="63"/>
    </row>
    <row r="2079">
      <c r="A2079" s="75"/>
      <c r="B2079" s="94"/>
      <c r="C2079" s="75"/>
      <c r="D2079" s="76"/>
      <c r="E2079" s="75" t="s">
        <v>97</v>
      </c>
      <c r="F2079" s="75" t="s">
        <v>97</v>
      </c>
      <c r="G2079" s="77"/>
      <c r="H2079" s="77"/>
      <c r="I2079" s="80"/>
      <c r="J2079" s="77" t="s">
        <v>97</v>
      </c>
      <c r="K2079" s="79" t="s">
        <v>97</v>
      </c>
      <c r="L2079" s="79"/>
      <c r="M2079" s="80"/>
      <c r="N2079" s="79" t="s">
        <v>97</v>
      </c>
      <c r="O2079" s="81"/>
      <c r="P2079" s="86"/>
      <c r="Q2079" s="82"/>
      <c r="R2079" s="81" t="s">
        <v>97</v>
      </c>
      <c r="S2079" s="63"/>
      <c r="T2079" s="87"/>
      <c r="U2079" s="84" t="s">
        <v>97</v>
      </c>
      <c r="V2079" s="84" t="s">
        <v>97</v>
      </c>
      <c r="W2079" s="85" t="b">
        <v>0</v>
      </c>
      <c r="X2079" s="63"/>
      <c r="Y2079" s="63"/>
      <c r="Z2079" s="63"/>
    </row>
    <row r="2080">
      <c r="A2080" s="75"/>
      <c r="B2080" s="94"/>
      <c r="C2080" s="75"/>
      <c r="D2080" s="76"/>
      <c r="E2080" s="75" t="s">
        <v>97</v>
      </c>
      <c r="F2080" s="75" t="s">
        <v>97</v>
      </c>
      <c r="G2080" s="77"/>
      <c r="H2080" s="77"/>
      <c r="I2080" s="80"/>
      <c r="J2080" s="77" t="s">
        <v>97</v>
      </c>
      <c r="K2080" s="79" t="s">
        <v>97</v>
      </c>
      <c r="L2080" s="79"/>
      <c r="M2080" s="80"/>
      <c r="N2080" s="79" t="s">
        <v>97</v>
      </c>
      <c r="O2080" s="81"/>
      <c r="P2080" s="86"/>
      <c r="Q2080" s="82"/>
      <c r="R2080" s="81" t="s">
        <v>97</v>
      </c>
      <c r="S2080" s="63"/>
      <c r="T2080" s="87"/>
      <c r="U2080" s="84" t="s">
        <v>97</v>
      </c>
      <c r="V2080" s="84" t="s">
        <v>97</v>
      </c>
      <c r="W2080" s="85" t="b">
        <v>0</v>
      </c>
      <c r="X2080" s="63"/>
      <c r="Y2080" s="63"/>
      <c r="Z2080" s="63"/>
    </row>
    <row r="2081">
      <c r="A2081" s="75"/>
      <c r="B2081" s="94"/>
      <c r="C2081" s="75"/>
      <c r="D2081" s="76"/>
      <c r="E2081" s="75" t="s">
        <v>97</v>
      </c>
      <c r="F2081" s="75" t="s">
        <v>97</v>
      </c>
      <c r="G2081" s="77"/>
      <c r="H2081" s="77"/>
      <c r="I2081" s="80"/>
      <c r="J2081" s="77" t="s">
        <v>97</v>
      </c>
      <c r="K2081" s="79" t="s">
        <v>97</v>
      </c>
      <c r="L2081" s="79"/>
      <c r="M2081" s="80"/>
      <c r="N2081" s="79" t="s">
        <v>97</v>
      </c>
      <c r="O2081" s="81"/>
      <c r="P2081" s="86"/>
      <c r="Q2081" s="82"/>
      <c r="R2081" s="81" t="s">
        <v>97</v>
      </c>
      <c r="S2081" s="63"/>
      <c r="T2081" s="87"/>
      <c r="U2081" s="84" t="s">
        <v>97</v>
      </c>
      <c r="V2081" s="84" t="s">
        <v>97</v>
      </c>
      <c r="W2081" s="85" t="b">
        <v>0</v>
      </c>
      <c r="X2081" s="63"/>
      <c r="Y2081" s="63"/>
      <c r="Z2081" s="63"/>
    </row>
    <row r="2082">
      <c r="A2082" s="75"/>
      <c r="B2082" s="94"/>
      <c r="C2082" s="75"/>
      <c r="D2082" s="76"/>
      <c r="E2082" s="75" t="s">
        <v>97</v>
      </c>
      <c r="F2082" s="75" t="s">
        <v>97</v>
      </c>
      <c r="G2082" s="77"/>
      <c r="H2082" s="77"/>
      <c r="I2082" s="80"/>
      <c r="J2082" s="77" t="s">
        <v>97</v>
      </c>
      <c r="K2082" s="79" t="s">
        <v>97</v>
      </c>
      <c r="L2082" s="79"/>
      <c r="M2082" s="80"/>
      <c r="N2082" s="79" t="s">
        <v>97</v>
      </c>
      <c r="O2082" s="81"/>
      <c r="P2082" s="86"/>
      <c r="Q2082" s="82"/>
      <c r="R2082" s="81" t="s">
        <v>97</v>
      </c>
      <c r="S2082" s="63"/>
      <c r="T2082" s="87"/>
      <c r="U2082" s="84" t="s">
        <v>97</v>
      </c>
      <c r="V2082" s="84" t="s">
        <v>97</v>
      </c>
      <c r="W2082" s="85" t="b">
        <v>0</v>
      </c>
      <c r="X2082" s="63"/>
      <c r="Y2082" s="63"/>
      <c r="Z2082" s="63"/>
    </row>
    <row r="2083">
      <c r="A2083" s="75"/>
      <c r="B2083" s="94"/>
      <c r="C2083" s="75"/>
      <c r="D2083" s="76"/>
      <c r="E2083" s="75" t="s">
        <v>97</v>
      </c>
      <c r="F2083" s="75" t="s">
        <v>97</v>
      </c>
      <c r="G2083" s="77"/>
      <c r="H2083" s="77"/>
      <c r="I2083" s="80"/>
      <c r="J2083" s="77" t="s">
        <v>97</v>
      </c>
      <c r="K2083" s="79" t="s">
        <v>97</v>
      </c>
      <c r="L2083" s="79"/>
      <c r="M2083" s="80"/>
      <c r="N2083" s="79" t="s">
        <v>97</v>
      </c>
      <c r="O2083" s="81"/>
      <c r="P2083" s="86"/>
      <c r="Q2083" s="82"/>
      <c r="R2083" s="81" t="s">
        <v>97</v>
      </c>
      <c r="S2083" s="63"/>
      <c r="T2083" s="87"/>
      <c r="U2083" s="84" t="s">
        <v>97</v>
      </c>
      <c r="V2083" s="84" t="s">
        <v>97</v>
      </c>
      <c r="W2083" s="85" t="b">
        <v>0</v>
      </c>
      <c r="X2083" s="63"/>
      <c r="Y2083" s="63"/>
      <c r="Z2083" s="63"/>
    </row>
    <row r="2084">
      <c r="A2084" s="75"/>
      <c r="B2084" s="94"/>
      <c r="C2084" s="75"/>
      <c r="D2084" s="76"/>
      <c r="E2084" s="75" t="s">
        <v>97</v>
      </c>
      <c r="F2084" s="75" t="s">
        <v>97</v>
      </c>
      <c r="G2084" s="77"/>
      <c r="H2084" s="77"/>
      <c r="I2084" s="80"/>
      <c r="J2084" s="77" t="s">
        <v>97</v>
      </c>
      <c r="K2084" s="79" t="s">
        <v>97</v>
      </c>
      <c r="L2084" s="79"/>
      <c r="M2084" s="80"/>
      <c r="N2084" s="79" t="s">
        <v>97</v>
      </c>
      <c r="O2084" s="81"/>
      <c r="P2084" s="86"/>
      <c r="Q2084" s="82"/>
      <c r="R2084" s="81" t="s">
        <v>97</v>
      </c>
      <c r="S2084" s="63"/>
      <c r="T2084" s="87"/>
      <c r="U2084" s="84" t="s">
        <v>97</v>
      </c>
      <c r="V2084" s="84" t="s">
        <v>97</v>
      </c>
      <c r="W2084" s="85" t="b">
        <v>0</v>
      </c>
      <c r="X2084" s="63"/>
      <c r="Y2084" s="63"/>
      <c r="Z2084" s="63"/>
    </row>
    <row r="2085">
      <c r="A2085" s="75"/>
      <c r="B2085" s="94"/>
      <c r="C2085" s="75"/>
      <c r="D2085" s="76"/>
      <c r="E2085" s="75" t="s">
        <v>97</v>
      </c>
      <c r="F2085" s="75" t="s">
        <v>97</v>
      </c>
      <c r="G2085" s="77"/>
      <c r="H2085" s="77"/>
      <c r="I2085" s="80"/>
      <c r="J2085" s="77" t="s">
        <v>97</v>
      </c>
      <c r="K2085" s="79" t="s">
        <v>97</v>
      </c>
      <c r="L2085" s="79"/>
      <c r="M2085" s="80"/>
      <c r="N2085" s="79" t="s">
        <v>97</v>
      </c>
      <c r="O2085" s="81"/>
      <c r="P2085" s="86"/>
      <c r="Q2085" s="82"/>
      <c r="R2085" s="81" t="s">
        <v>97</v>
      </c>
      <c r="S2085" s="63"/>
      <c r="T2085" s="87"/>
      <c r="U2085" s="84" t="s">
        <v>97</v>
      </c>
      <c r="V2085" s="84" t="s">
        <v>97</v>
      </c>
      <c r="W2085" s="85" t="b">
        <v>0</v>
      </c>
      <c r="X2085" s="63"/>
      <c r="Y2085" s="63"/>
      <c r="Z2085" s="63"/>
    </row>
    <row r="2086">
      <c r="A2086" s="75"/>
      <c r="B2086" s="94"/>
      <c r="C2086" s="75"/>
      <c r="D2086" s="76"/>
      <c r="E2086" s="75" t="s">
        <v>97</v>
      </c>
      <c r="F2086" s="75" t="s">
        <v>97</v>
      </c>
      <c r="G2086" s="77"/>
      <c r="H2086" s="77"/>
      <c r="I2086" s="80"/>
      <c r="J2086" s="77" t="s">
        <v>97</v>
      </c>
      <c r="K2086" s="79" t="s">
        <v>97</v>
      </c>
      <c r="L2086" s="79"/>
      <c r="M2086" s="80"/>
      <c r="N2086" s="79" t="s">
        <v>97</v>
      </c>
      <c r="O2086" s="81"/>
      <c r="P2086" s="86"/>
      <c r="Q2086" s="82"/>
      <c r="R2086" s="81" t="s">
        <v>97</v>
      </c>
      <c r="S2086" s="63"/>
      <c r="T2086" s="87"/>
      <c r="U2086" s="84" t="s">
        <v>97</v>
      </c>
      <c r="V2086" s="84" t="s">
        <v>97</v>
      </c>
      <c r="W2086" s="85" t="b">
        <v>0</v>
      </c>
      <c r="X2086" s="63"/>
      <c r="Y2086" s="63"/>
      <c r="Z2086" s="63"/>
    </row>
    <row r="2087">
      <c r="A2087" s="75"/>
      <c r="B2087" s="94"/>
      <c r="C2087" s="75"/>
      <c r="D2087" s="76"/>
      <c r="E2087" s="75" t="s">
        <v>97</v>
      </c>
      <c r="F2087" s="75" t="s">
        <v>97</v>
      </c>
      <c r="G2087" s="77"/>
      <c r="H2087" s="77"/>
      <c r="I2087" s="80"/>
      <c r="J2087" s="77" t="s">
        <v>97</v>
      </c>
      <c r="K2087" s="79" t="s">
        <v>97</v>
      </c>
      <c r="L2087" s="79"/>
      <c r="M2087" s="80"/>
      <c r="N2087" s="79" t="s">
        <v>97</v>
      </c>
      <c r="O2087" s="81"/>
      <c r="P2087" s="86"/>
      <c r="Q2087" s="82"/>
      <c r="R2087" s="81" t="s">
        <v>97</v>
      </c>
      <c r="S2087" s="63"/>
      <c r="T2087" s="87"/>
      <c r="U2087" s="84" t="s">
        <v>97</v>
      </c>
      <c r="V2087" s="84" t="s">
        <v>97</v>
      </c>
      <c r="W2087" s="85" t="b">
        <v>0</v>
      </c>
      <c r="X2087" s="63"/>
      <c r="Y2087" s="63"/>
      <c r="Z2087" s="63"/>
    </row>
    <row r="2088">
      <c r="A2088" s="75"/>
      <c r="B2088" s="94"/>
      <c r="C2088" s="75"/>
      <c r="D2088" s="76"/>
      <c r="E2088" s="75" t="s">
        <v>97</v>
      </c>
      <c r="F2088" s="75" t="s">
        <v>97</v>
      </c>
      <c r="G2088" s="77"/>
      <c r="H2088" s="77"/>
      <c r="I2088" s="80"/>
      <c r="J2088" s="77" t="s">
        <v>97</v>
      </c>
      <c r="K2088" s="79" t="s">
        <v>97</v>
      </c>
      <c r="L2088" s="79"/>
      <c r="M2088" s="80"/>
      <c r="N2088" s="79" t="s">
        <v>97</v>
      </c>
      <c r="O2088" s="81"/>
      <c r="P2088" s="86"/>
      <c r="Q2088" s="82"/>
      <c r="R2088" s="81" t="s">
        <v>97</v>
      </c>
      <c r="S2088" s="63"/>
      <c r="T2088" s="87"/>
      <c r="U2088" s="84" t="s">
        <v>97</v>
      </c>
      <c r="V2088" s="84" t="s">
        <v>97</v>
      </c>
      <c r="W2088" s="85" t="b">
        <v>0</v>
      </c>
      <c r="X2088" s="63"/>
      <c r="Y2088" s="63"/>
      <c r="Z2088" s="63"/>
    </row>
    <row r="2089">
      <c r="A2089" s="75"/>
      <c r="B2089" s="94"/>
      <c r="C2089" s="75"/>
      <c r="D2089" s="76"/>
      <c r="E2089" s="75" t="s">
        <v>97</v>
      </c>
      <c r="F2089" s="75" t="s">
        <v>97</v>
      </c>
      <c r="G2089" s="77"/>
      <c r="H2089" s="77"/>
      <c r="I2089" s="80"/>
      <c r="J2089" s="77" t="s">
        <v>97</v>
      </c>
      <c r="K2089" s="79" t="s">
        <v>97</v>
      </c>
      <c r="L2089" s="79"/>
      <c r="M2089" s="80"/>
      <c r="N2089" s="79" t="s">
        <v>97</v>
      </c>
      <c r="O2089" s="81"/>
      <c r="P2089" s="86"/>
      <c r="Q2089" s="82"/>
      <c r="R2089" s="81" t="s">
        <v>97</v>
      </c>
      <c r="S2089" s="63"/>
      <c r="T2089" s="87"/>
      <c r="U2089" s="84" t="s">
        <v>97</v>
      </c>
      <c r="V2089" s="84" t="s">
        <v>97</v>
      </c>
      <c r="W2089" s="85" t="b">
        <v>0</v>
      </c>
      <c r="X2089" s="63"/>
      <c r="Y2089" s="63"/>
      <c r="Z2089" s="63"/>
    </row>
    <row r="2090">
      <c r="A2090" s="75"/>
      <c r="B2090" s="94"/>
      <c r="C2090" s="75"/>
      <c r="D2090" s="76"/>
      <c r="E2090" s="75" t="s">
        <v>97</v>
      </c>
      <c r="F2090" s="75" t="s">
        <v>97</v>
      </c>
      <c r="G2090" s="77"/>
      <c r="H2090" s="77"/>
      <c r="I2090" s="80"/>
      <c r="J2090" s="77" t="s">
        <v>97</v>
      </c>
      <c r="K2090" s="79" t="s">
        <v>97</v>
      </c>
      <c r="L2090" s="79"/>
      <c r="M2090" s="80"/>
      <c r="N2090" s="79" t="s">
        <v>97</v>
      </c>
      <c r="O2090" s="81"/>
      <c r="P2090" s="86"/>
      <c r="Q2090" s="82"/>
      <c r="R2090" s="81" t="s">
        <v>97</v>
      </c>
      <c r="S2090" s="63"/>
      <c r="T2090" s="87"/>
      <c r="U2090" s="84" t="s">
        <v>97</v>
      </c>
      <c r="V2090" s="84" t="s">
        <v>97</v>
      </c>
      <c r="W2090" s="85" t="b">
        <v>0</v>
      </c>
      <c r="X2090" s="63"/>
      <c r="Y2090" s="63"/>
      <c r="Z2090" s="63"/>
    </row>
    <row r="2091">
      <c r="A2091" s="75"/>
      <c r="B2091" s="94"/>
      <c r="C2091" s="75"/>
      <c r="D2091" s="76"/>
      <c r="E2091" s="75" t="s">
        <v>97</v>
      </c>
      <c r="F2091" s="75" t="s">
        <v>97</v>
      </c>
      <c r="G2091" s="77"/>
      <c r="H2091" s="77"/>
      <c r="I2091" s="80"/>
      <c r="J2091" s="77" t="s">
        <v>97</v>
      </c>
      <c r="K2091" s="79" t="s">
        <v>97</v>
      </c>
      <c r="L2091" s="79"/>
      <c r="M2091" s="80"/>
      <c r="N2091" s="79" t="s">
        <v>97</v>
      </c>
      <c r="O2091" s="81"/>
      <c r="P2091" s="86"/>
      <c r="Q2091" s="82"/>
      <c r="R2091" s="81" t="s">
        <v>97</v>
      </c>
      <c r="S2091" s="63"/>
      <c r="T2091" s="87"/>
      <c r="U2091" s="84" t="s">
        <v>97</v>
      </c>
      <c r="V2091" s="84" t="s">
        <v>97</v>
      </c>
      <c r="W2091" s="85" t="b">
        <v>0</v>
      </c>
      <c r="X2091" s="63"/>
      <c r="Y2091" s="63"/>
      <c r="Z2091" s="63"/>
    </row>
    <row r="2092">
      <c r="A2092" s="75"/>
      <c r="B2092" s="94"/>
      <c r="C2092" s="75"/>
      <c r="D2092" s="76"/>
      <c r="E2092" s="75" t="s">
        <v>97</v>
      </c>
      <c r="F2092" s="75" t="s">
        <v>97</v>
      </c>
      <c r="G2092" s="77"/>
      <c r="H2092" s="77"/>
      <c r="I2092" s="80"/>
      <c r="J2092" s="77" t="s">
        <v>97</v>
      </c>
      <c r="K2092" s="79" t="s">
        <v>97</v>
      </c>
      <c r="L2092" s="79"/>
      <c r="M2092" s="80"/>
      <c r="N2092" s="79" t="s">
        <v>97</v>
      </c>
      <c r="O2092" s="81"/>
      <c r="P2092" s="86"/>
      <c r="Q2092" s="82"/>
      <c r="R2092" s="81" t="s">
        <v>97</v>
      </c>
      <c r="S2092" s="63"/>
      <c r="T2092" s="87"/>
      <c r="U2092" s="84" t="s">
        <v>97</v>
      </c>
      <c r="V2092" s="84" t="s">
        <v>97</v>
      </c>
      <c r="W2092" s="85" t="b">
        <v>0</v>
      </c>
      <c r="X2092" s="63"/>
      <c r="Y2092" s="63"/>
      <c r="Z2092" s="63"/>
    </row>
    <row r="2093">
      <c r="A2093" s="75"/>
      <c r="B2093" s="94"/>
      <c r="C2093" s="75"/>
      <c r="D2093" s="76"/>
      <c r="E2093" s="75" t="s">
        <v>97</v>
      </c>
      <c r="F2093" s="75" t="s">
        <v>97</v>
      </c>
      <c r="G2093" s="77"/>
      <c r="H2093" s="77"/>
      <c r="I2093" s="80"/>
      <c r="J2093" s="77" t="s">
        <v>97</v>
      </c>
      <c r="K2093" s="79" t="s">
        <v>97</v>
      </c>
      <c r="L2093" s="79"/>
      <c r="M2093" s="80"/>
      <c r="N2093" s="79" t="s">
        <v>97</v>
      </c>
      <c r="O2093" s="81"/>
      <c r="P2093" s="86"/>
      <c r="Q2093" s="82"/>
      <c r="R2093" s="81" t="s">
        <v>97</v>
      </c>
      <c r="S2093" s="63"/>
      <c r="T2093" s="87"/>
      <c r="U2093" s="84" t="s">
        <v>97</v>
      </c>
      <c r="V2093" s="84" t="s">
        <v>97</v>
      </c>
      <c r="W2093" s="85" t="b">
        <v>0</v>
      </c>
      <c r="X2093" s="63"/>
      <c r="Y2093" s="63"/>
      <c r="Z2093" s="63"/>
    </row>
    <row r="2094">
      <c r="A2094" s="75"/>
      <c r="B2094" s="94"/>
      <c r="C2094" s="75"/>
      <c r="D2094" s="76"/>
      <c r="E2094" s="75" t="s">
        <v>97</v>
      </c>
      <c r="F2094" s="75" t="s">
        <v>97</v>
      </c>
      <c r="G2094" s="77"/>
      <c r="H2094" s="77"/>
      <c r="I2094" s="80"/>
      <c r="J2094" s="77" t="s">
        <v>97</v>
      </c>
      <c r="K2094" s="79" t="s">
        <v>97</v>
      </c>
      <c r="L2094" s="79"/>
      <c r="M2094" s="80"/>
      <c r="N2094" s="79" t="s">
        <v>97</v>
      </c>
      <c r="O2094" s="81"/>
      <c r="P2094" s="86"/>
      <c r="Q2094" s="82"/>
      <c r="R2094" s="81" t="s">
        <v>97</v>
      </c>
      <c r="S2094" s="63"/>
      <c r="T2094" s="87"/>
      <c r="U2094" s="84" t="s">
        <v>97</v>
      </c>
      <c r="V2094" s="84" t="s">
        <v>97</v>
      </c>
      <c r="W2094" s="85" t="b">
        <v>0</v>
      </c>
      <c r="X2094" s="63"/>
      <c r="Y2094" s="63"/>
      <c r="Z2094" s="63"/>
    </row>
    <row r="2095">
      <c r="A2095" s="75"/>
      <c r="B2095" s="94"/>
      <c r="C2095" s="75"/>
      <c r="D2095" s="76"/>
      <c r="E2095" s="75" t="s">
        <v>97</v>
      </c>
      <c r="F2095" s="75" t="s">
        <v>97</v>
      </c>
      <c r="G2095" s="77"/>
      <c r="H2095" s="77"/>
      <c r="I2095" s="80"/>
      <c r="J2095" s="77" t="s">
        <v>97</v>
      </c>
      <c r="K2095" s="79" t="s">
        <v>97</v>
      </c>
      <c r="L2095" s="79"/>
      <c r="M2095" s="80"/>
      <c r="N2095" s="79" t="s">
        <v>97</v>
      </c>
      <c r="O2095" s="81"/>
      <c r="P2095" s="86"/>
      <c r="Q2095" s="82"/>
      <c r="R2095" s="81" t="s">
        <v>97</v>
      </c>
      <c r="S2095" s="63"/>
      <c r="T2095" s="87"/>
      <c r="U2095" s="84" t="s">
        <v>97</v>
      </c>
      <c r="V2095" s="84" t="s">
        <v>97</v>
      </c>
      <c r="W2095" s="85" t="b">
        <v>0</v>
      </c>
      <c r="X2095" s="63"/>
      <c r="Y2095" s="63"/>
      <c r="Z2095" s="63"/>
    </row>
    <row r="2096">
      <c r="A2096" s="75"/>
      <c r="B2096" s="94"/>
      <c r="C2096" s="75"/>
      <c r="D2096" s="76"/>
      <c r="E2096" s="75" t="s">
        <v>97</v>
      </c>
      <c r="F2096" s="75" t="s">
        <v>97</v>
      </c>
      <c r="G2096" s="77"/>
      <c r="H2096" s="77"/>
      <c r="I2096" s="80"/>
      <c r="J2096" s="77" t="s">
        <v>97</v>
      </c>
      <c r="K2096" s="79" t="s">
        <v>97</v>
      </c>
      <c r="L2096" s="79"/>
      <c r="M2096" s="80"/>
      <c r="N2096" s="79" t="s">
        <v>97</v>
      </c>
      <c r="O2096" s="81"/>
      <c r="P2096" s="86"/>
      <c r="Q2096" s="82"/>
      <c r="R2096" s="81" t="s">
        <v>97</v>
      </c>
      <c r="S2096" s="63"/>
      <c r="T2096" s="87"/>
      <c r="U2096" s="84" t="s">
        <v>97</v>
      </c>
      <c r="V2096" s="84" t="s">
        <v>97</v>
      </c>
      <c r="W2096" s="85" t="b">
        <v>0</v>
      </c>
      <c r="X2096" s="63"/>
      <c r="Y2096" s="63"/>
      <c r="Z2096" s="63"/>
    </row>
    <row r="2097">
      <c r="A2097" s="75"/>
      <c r="B2097" s="94"/>
      <c r="C2097" s="75"/>
      <c r="D2097" s="76"/>
      <c r="E2097" s="75" t="s">
        <v>97</v>
      </c>
      <c r="F2097" s="75" t="s">
        <v>97</v>
      </c>
      <c r="G2097" s="77"/>
      <c r="H2097" s="77"/>
      <c r="I2097" s="80"/>
      <c r="J2097" s="77" t="s">
        <v>97</v>
      </c>
      <c r="K2097" s="79" t="s">
        <v>97</v>
      </c>
      <c r="L2097" s="79"/>
      <c r="M2097" s="80"/>
      <c r="N2097" s="79" t="s">
        <v>97</v>
      </c>
      <c r="O2097" s="81"/>
      <c r="P2097" s="86"/>
      <c r="Q2097" s="82"/>
      <c r="R2097" s="81" t="s">
        <v>97</v>
      </c>
      <c r="S2097" s="63"/>
      <c r="T2097" s="87"/>
      <c r="U2097" s="84" t="s">
        <v>97</v>
      </c>
      <c r="V2097" s="84" t="s">
        <v>97</v>
      </c>
      <c r="W2097" s="85" t="b">
        <v>0</v>
      </c>
      <c r="X2097" s="63"/>
      <c r="Y2097" s="63"/>
      <c r="Z2097" s="63"/>
    </row>
    <row r="2098">
      <c r="A2098" s="75"/>
      <c r="B2098" s="94"/>
      <c r="C2098" s="75"/>
      <c r="D2098" s="76"/>
      <c r="E2098" s="75" t="s">
        <v>97</v>
      </c>
      <c r="F2098" s="75" t="s">
        <v>97</v>
      </c>
      <c r="G2098" s="77"/>
      <c r="H2098" s="77"/>
      <c r="I2098" s="80"/>
      <c r="J2098" s="77" t="s">
        <v>97</v>
      </c>
      <c r="K2098" s="79" t="s">
        <v>97</v>
      </c>
      <c r="L2098" s="79"/>
      <c r="M2098" s="80"/>
      <c r="N2098" s="79" t="s">
        <v>97</v>
      </c>
      <c r="O2098" s="81"/>
      <c r="P2098" s="86"/>
      <c r="Q2098" s="82"/>
      <c r="R2098" s="81" t="s">
        <v>97</v>
      </c>
      <c r="S2098" s="63"/>
      <c r="T2098" s="87"/>
      <c r="U2098" s="84" t="s">
        <v>97</v>
      </c>
      <c r="V2098" s="84" t="s">
        <v>97</v>
      </c>
      <c r="W2098" s="85" t="b">
        <v>0</v>
      </c>
      <c r="X2098" s="63"/>
      <c r="Y2098" s="63"/>
      <c r="Z2098" s="63"/>
    </row>
    <row r="2099">
      <c r="A2099" s="75"/>
      <c r="B2099" s="94"/>
      <c r="C2099" s="75"/>
      <c r="D2099" s="76"/>
      <c r="E2099" s="75" t="s">
        <v>97</v>
      </c>
      <c r="F2099" s="75" t="s">
        <v>97</v>
      </c>
      <c r="G2099" s="77"/>
      <c r="H2099" s="77"/>
      <c r="I2099" s="80"/>
      <c r="J2099" s="77" t="s">
        <v>97</v>
      </c>
      <c r="K2099" s="79" t="s">
        <v>97</v>
      </c>
      <c r="L2099" s="79"/>
      <c r="M2099" s="80"/>
      <c r="N2099" s="79" t="s">
        <v>97</v>
      </c>
      <c r="O2099" s="81"/>
      <c r="P2099" s="86"/>
      <c r="Q2099" s="82"/>
      <c r="R2099" s="81" t="s">
        <v>97</v>
      </c>
      <c r="S2099" s="63"/>
      <c r="T2099" s="87"/>
      <c r="U2099" s="84" t="s">
        <v>97</v>
      </c>
      <c r="V2099" s="84" t="s">
        <v>97</v>
      </c>
      <c r="W2099" s="85" t="b">
        <v>0</v>
      </c>
      <c r="X2099" s="63"/>
      <c r="Y2099" s="63"/>
      <c r="Z2099" s="63"/>
    </row>
    <row r="2100">
      <c r="A2100" s="75"/>
      <c r="B2100" s="94"/>
      <c r="C2100" s="75"/>
      <c r="D2100" s="76"/>
      <c r="E2100" s="75" t="s">
        <v>97</v>
      </c>
      <c r="F2100" s="75" t="s">
        <v>97</v>
      </c>
      <c r="G2100" s="77"/>
      <c r="H2100" s="77"/>
      <c r="I2100" s="80"/>
      <c r="J2100" s="77" t="s">
        <v>97</v>
      </c>
      <c r="K2100" s="79" t="s">
        <v>97</v>
      </c>
      <c r="L2100" s="79"/>
      <c r="M2100" s="80"/>
      <c r="N2100" s="79" t="s">
        <v>97</v>
      </c>
      <c r="O2100" s="81"/>
      <c r="P2100" s="86"/>
      <c r="Q2100" s="82"/>
      <c r="R2100" s="81" t="s">
        <v>97</v>
      </c>
      <c r="S2100" s="63"/>
      <c r="T2100" s="87"/>
      <c r="U2100" s="84" t="s">
        <v>97</v>
      </c>
      <c r="V2100" s="84" t="s">
        <v>97</v>
      </c>
      <c r="W2100" s="85" t="b">
        <v>0</v>
      </c>
      <c r="X2100" s="63"/>
      <c r="Y2100" s="63"/>
      <c r="Z2100" s="63"/>
    </row>
    <row r="2101">
      <c r="A2101" s="75"/>
      <c r="B2101" s="94"/>
      <c r="C2101" s="75"/>
      <c r="D2101" s="76"/>
      <c r="E2101" s="75" t="s">
        <v>97</v>
      </c>
      <c r="F2101" s="75" t="s">
        <v>97</v>
      </c>
      <c r="G2101" s="77"/>
      <c r="H2101" s="77"/>
      <c r="I2101" s="80"/>
      <c r="J2101" s="77" t="s">
        <v>97</v>
      </c>
      <c r="K2101" s="79" t="s">
        <v>97</v>
      </c>
      <c r="L2101" s="79"/>
      <c r="M2101" s="80"/>
      <c r="N2101" s="79" t="s">
        <v>97</v>
      </c>
      <c r="O2101" s="81"/>
      <c r="P2101" s="86"/>
      <c r="Q2101" s="82"/>
      <c r="R2101" s="81" t="s">
        <v>97</v>
      </c>
      <c r="S2101" s="63"/>
      <c r="T2101" s="87"/>
      <c r="U2101" s="84" t="s">
        <v>97</v>
      </c>
      <c r="V2101" s="84" t="s">
        <v>97</v>
      </c>
      <c r="W2101" s="85" t="b">
        <v>0</v>
      </c>
      <c r="X2101" s="63"/>
      <c r="Y2101" s="63"/>
      <c r="Z2101" s="63"/>
    </row>
    <row r="2102">
      <c r="A2102" s="75"/>
      <c r="B2102" s="94"/>
      <c r="C2102" s="75"/>
      <c r="D2102" s="76"/>
      <c r="E2102" s="75" t="s">
        <v>97</v>
      </c>
      <c r="F2102" s="75" t="s">
        <v>97</v>
      </c>
      <c r="G2102" s="77"/>
      <c r="H2102" s="77"/>
      <c r="I2102" s="80"/>
      <c r="J2102" s="77" t="s">
        <v>97</v>
      </c>
      <c r="K2102" s="79" t="s">
        <v>97</v>
      </c>
      <c r="L2102" s="79"/>
      <c r="M2102" s="80"/>
      <c r="N2102" s="79" t="s">
        <v>97</v>
      </c>
      <c r="O2102" s="81"/>
      <c r="P2102" s="86"/>
      <c r="Q2102" s="82"/>
      <c r="R2102" s="81" t="s">
        <v>97</v>
      </c>
      <c r="S2102" s="63"/>
      <c r="T2102" s="87"/>
      <c r="U2102" s="84" t="s">
        <v>97</v>
      </c>
      <c r="V2102" s="84" t="s">
        <v>97</v>
      </c>
      <c r="W2102" s="85" t="b">
        <v>0</v>
      </c>
      <c r="X2102" s="63"/>
      <c r="Y2102" s="63"/>
      <c r="Z2102" s="63"/>
    </row>
    <row r="2103">
      <c r="A2103" s="75"/>
      <c r="B2103" s="94"/>
      <c r="C2103" s="75"/>
      <c r="D2103" s="76"/>
      <c r="E2103" s="75" t="s">
        <v>97</v>
      </c>
      <c r="F2103" s="75" t="s">
        <v>97</v>
      </c>
      <c r="G2103" s="77"/>
      <c r="H2103" s="77"/>
      <c r="I2103" s="80"/>
      <c r="J2103" s="77" t="s">
        <v>97</v>
      </c>
      <c r="K2103" s="79" t="s">
        <v>97</v>
      </c>
      <c r="L2103" s="79"/>
      <c r="M2103" s="80"/>
      <c r="N2103" s="79" t="s">
        <v>97</v>
      </c>
      <c r="O2103" s="81"/>
      <c r="P2103" s="86"/>
      <c r="Q2103" s="82"/>
      <c r="R2103" s="81" t="s">
        <v>97</v>
      </c>
      <c r="S2103" s="63"/>
      <c r="T2103" s="87"/>
      <c r="U2103" s="84" t="s">
        <v>97</v>
      </c>
      <c r="V2103" s="84" t="s">
        <v>97</v>
      </c>
      <c r="W2103" s="85" t="b">
        <v>0</v>
      </c>
      <c r="X2103" s="63"/>
      <c r="Y2103" s="63"/>
      <c r="Z2103" s="63"/>
    </row>
    <row r="2104">
      <c r="A2104" s="75"/>
      <c r="B2104" s="94"/>
      <c r="C2104" s="75"/>
      <c r="D2104" s="76"/>
      <c r="E2104" s="75" t="s">
        <v>97</v>
      </c>
      <c r="F2104" s="75" t="s">
        <v>97</v>
      </c>
      <c r="G2104" s="77"/>
      <c r="H2104" s="77"/>
      <c r="I2104" s="80"/>
      <c r="J2104" s="77" t="s">
        <v>97</v>
      </c>
      <c r="K2104" s="79" t="s">
        <v>97</v>
      </c>
      <c r="L2104" s="79"/>
      <c r="M2104" s="80"/>
      <c r="N2104" s="79" t="s">
        <v>97</v>
      </c>
      <c r="O2104" s="81"/>
      <c r="P2104" s="86"/>
      <c r="Q2104" s="82"/>
      <c r="R2104" s="81" t="s">
        <v>97</v>
      </c>
      <c r="S2104" s="63"/>
      <c r="T2104" s="87"/>
      <c r="U2104" s="84" t="s">
        <v>97</v>
      </c>
      <c r="V2104" s="84" t="s">
        <v>97</v>
      </c>
      <c r="W2104" s="85" t="b">
        <v>0</v>
      </c>
      <c r="X2104" s="63"/>
      <c r="Y2104" s="63"/>
      <c r="Z2104" s="63"/>
    </row>
    <row r="2105">
      <c r="A2105" s="75"/>
      <c r="B2105" s="94"/>
      <c r="C2105" s="75"/>
      <c r="D2105" s="76"/>
      <c r="E2105" s="75" t="s">
        <v>97</v>
      </c>
      <c r="F2105" s="75" t="s">
        <v>97</v>
      </c>
      <c r="G2105" s="77"/>
      <c r="H2105" s="77"/>
      <c r="I2105" s="80"/>
      <c r="J2105" s="77" t="s">
        <v>97</v>
      </c>
      <c r="K2105" s="79" t="s">
        <v>97</v>
      </c>
      <c r="L2105" s="79"/>
      <c r="M2105" s="80"/>
      <c r="N2105" s="79" t="s">
        <v>97</v>
      </c>
      <c r="O2105" s="81"/>
      <c r="P2105" s="86"/>
      <c r="Q2105" s="82"/>
      <c r="R2105" s="81" t="s">
        <v>97</v>
      </c>
      <c r="S2105" s="63"/>
      <c r="T2105" s="87"/>
      <c r="U2105" s="84" t="s">
        <v>97</v>
      </c>
      <c r="V2105" s="84" t="s">
        <v>97</v>
      </c>
      <c r="W2105" s="85" t="b">
        <v>0</v>
      </c>
      <c r="X2105" s="63"/>
      <c r="Y2105" s="63"/>
      <c r="Z2105" s="63"/>
    </row>
    <row r="2106">
      <c r="A2106" s="75"/>
      <c r="B2106" s="94"/>
      <c r="C2106" s="75"/>
      <c r="D2106" s="76"/>
      <c r="E2106" s="75" t="s">
        <v>97</v>
      </c>
      <c r="F2106" s="75" t="s">
        <v>97</v>
      </c>
      <c r="G2106" s="77"/>
      <c r="H2106" s="77"/>
      <c r="I2106" s="80"/>
      <c r="J2106" s="77" t="s">
        <v>97</v>
      </c>
      <c r="K2106" s="79" t="s">
        <v>97</v>
      </c>
      <c r="L2106" s="79"/>
      <c r="M2106" s="80"/>
      <c r="N2106" s="79" t="s">
        <v>97</v>
      </c>
      <c r="O2106" s="81"/>
      <c r="P2106" s="86"/>
      <c r="Q2106" s="82"/>
      <c r="R2106" s="81" t="s">
        <v>97</v>
      </c>
      <c r="S2106" s="63"/>
      <c r="T2106" s="87"/>
      <c r="U2106" s="84" t="s">
        <v>97</v>
      </c>
      <c r="V2106" s="84" t="s">
        <v>97</v>
      </c>
      <c r="W2106" s="85" t="b">
        <v>0</v>
      </c>
      <c r="X2106" s="63"/>
      <c r="Y2106" s="63"/>
      <c r="Z2106" s="63"/>
    </row>
    <row r="2107">
      <c r="A2107" s="75"/>
      <c r="B2107" s="94"/>
      <c r="C2107" s="75"/>
      <c r="D2107" s="76"/>
      <c r="E2107" s="75" t="s">
        <v>97</v>
      </c>
      <c r="F2107" s="75" t="s">
        <v>97</v>
      </c>
      <c r="G2107" s="77"/>
      <c r="H2107" s="77"/>
      <c r="I2107" s="80"/>
      <c r="J2107" s="77" t="s">
        <v>97</v>
      </c>
      <c r="K2107" s="79" t="s">
        <v>97</v>
      </c>
      <c r="L2107" s="79"/>
      <c r="M2107" s="80"/>
      <c r="N2107" s="79" t="s">
        <v>97</v>
      </c>
      <c r="O2107" s="81"/>
      <c r="P2107" s="86"/>
      <c r="Q2107" s="82"/>
      <c r="R2107" s="81" t="s">
        <v>97</v>
      </c>
      <c r="S2107" s="63"/>
      <c r="T2107" s="87"/>
      <c r="U2107" s="84" t="s">
        <v>97</v>
      </c>
      <c r="V2107" s="84" t="s">
        <v>97</v>
      </c>
      <c r="W2107" s="85" t="b">
        <v>0</v>
      </c>
      <c r="X2107" s="63"/>
      <c r="Y2107" s="63"/>
      <c r="Z2107" s="63"/>
    </row>
    <row r="2108">
      <c r="A2108" s="75"/>
      <c r="B2108" s="94"/>
      <c r="C2108" s="75"/>
      <c r="D2108" s="76"/>
      <c r="E2108" s="75" t="s">
        <v>97</v>
      </c>
      <c r="F2108" s="75" t="s">
        <v>97</v>
      </c>
      <c r="G2108" s="77"/>
      <c r="H2108" s="77"/>
      <c r="I2108" s="80"/>
      <c r="J2108" s="77" t="s">
        <v>97</v>
      </c>
      <c r="K2108" s="79" t="s">
        <v>97</v>
      </c>
      <c r="L2108" s="79"/>
      <c r="M2108" s="80"/>
      <c r="N2108" s="79" t="s">
        <v>97</v>
      </c>
      <c r="O2108" s="81"/>
      <c r="P2108" s="86"/>
      <c r="Q2108" s="82"/>
      <c r="R2108" s="81" t="s">
        <v>97</v>
      </c>
      <c r="S2108" s="63"/>
      <c r="T2108" s="87"/>
      <c r="U2108" s="84" t="s">
        <v>97</v>
      </c>
      <c r="V2108" s="84" t="s">
        <v>97</v>
      </c>
      <c r="W2108" s="85" t="b">
        <v>0</v>
      </c>
      <c r="X2108" s="63"/>
      <c r="Y2108" s="63"/>
      <c r="Z2108" s="63"/>
    </row>
    <row r="2109">
      <c r="A2109" s="75"/>
      <c r="B2109" s="94"/>
      <c r="C2109" s="75"/>
      <c r="D2109" s="76"/>
      <c r="E2109" s="75" t="s">
        <v>97</v>
      </c>
      <c r="F2109" s="75" t="s">
        <v>97</v>
      </c>
      <c r="G2109" s="77"/>
      <c r="H2109" s="77"/>
      <c r="I2109" s="80"/>
      <c r="J2109" s="77" t="s">
        <v>97</v>
      </c>
      <c r="K2109" s="79" t="s">
        <v>97</v>
      </c>
      <c r="L2109" s="79"/>
      <c r="M2109" s="80"/>
      <c r="N2109" s="79" t="s">
        <v>97</v>
      </c>
      <c r="O2109" s="81"/>
      <c r="P2109" s="86"/>
      <c r="Q2109" s="82"/>
      <c r="R2109" s="81" t="s">
        <v>97</v>
      </c>
      <c r="S2109" s="63"/>
      <c r="T2109" s="87"/>
      <c r="U2109" s="84" t="s">
        <v>97</v>
      </c>
      <c r="V2109" s="84" t="s">
        <v>97</v>
      </c>
      <c r="W2109" s="85" t="b">
        <v>0</v>
      </c>
      <c r="X2109" s="63"/>
      <c r="Y2109" s="63"/>
      <c r="Z2109" s="63"/>
    </row>
    <row r="2110">
      <c r="A2110" s="75"/>
      <c r="B2110" s="94"/>
      <c r="C2110" s="75"/>
      <c r="D2110" s="76"/>
      <c r="E2110" s="75" t="s">
        <v>97</v>
      </c>
      <c r="F2110" s="75" t="s">
        <v>97</v>
      </c>
      <c r="G2110" s="77"/>
      <c r="H2110" s="77"/>
      <c r="I2110" s="80"/>
      <c r="J2110" s="77" t="s">
        <v>97</v>
      </c>
      <c r="K2110" s="79" t="s">
        <v>97</v>
      </c>
      <c r="L2110" s="79"/>
      <c r="M2110" s="80"/>
      <c r="N2110" s="79" t="s">
        <v>97</v>
      </c>
      <c r="O2110" s="81"/>
      <c r="P2110" s="86"/>
      <c r="Q2110" s="82"/>
      <c r="R2110" s="81" t="s">
        <v>97</v>
      </c>
      <c r="S2110" s="63"/>
      <c r="T2110" s="87"/>
      <c r="U2110" s="84" t="s">
        <v>97</v>
      </c>
      <c r="V2110" s="84" t="s">
        <v>97</v>
      </c>
      <c r="W2110" s="85" t="b">
        <v>0</v>
      </c>
      <c r="X2110" s="63"/>
      <c r="Y2110" s="63"/>
      <c r="Z2110" s="63"/>
    </row>
    <row r="2111">
      <c r="A2111" s="75"/>
      <c r="B2111" s="94"/>
      <c r="C2111" s="75"/>
      <c r="D2111" s="76"/>
      <c r="E2111" s="75" t="s">
        <v>97</v>
      </c>
      <c r="F2111" s="75" t="s">
        <v>97</v>
      </c>
      <c r="G2111" s="77"/>
      <c r="H2111" s="77"/>
      <c r="I2111" s="80"/>
      <c r="J2111" s="77" t="s">
        <v>97</v>
      </c>
      <c r="K2111" s="79" t="s">
        <v>97</v>
      </c>
      <c r="L2111" s="79"/>
      <c r="M2111" s="80"/>
      <c r="N2111" s="79" t="s">
        <v>97</v>
      </c>
      <c r="O2111" s="81"/>
      <c r="P2111" s="86"/>
      <c r="Q2111" s="82"/>
      <c r="R2111" s="81" t="s">
        <v>97</v>
      </c>
      <c r="S2111" s="63"/>
      <c r="T2111" s="87"/>
      <c r="U2111" s="84" t="s">
        <v>97</v>
      </c>
      <c r="V2111" s="84" t="s">
        <v>97</v>
      </c>
      <c r="W2111" s="85" t="b">
        <v>0</v>
      </c>
      <c r="X2111" s="63"/>
      <c r="Y2111" s="63"/>
      <c r="Z2111" s="63"/>
    </row>
    <row r="2112">
      <c r="A2112" s="75"/>
      <c r="B2112" s="94"/>
      <c r="C2112" s="75"/>
      <c r="D2112" s="76"/>
      <c r="E2112" s="75" t="s">
        <v>97</v>
      </c>
      <c r="F2112" s="75" t="s">
        <v>97</v>
      </c>
      <c r="G2112" s="77"/>
      <c r="H2112" s="77"/>
      <c r="I2112" s="80"/>
      <c r="J2112" s="77" t="s">
        <v>97</v>
      </c>
      <c r="K2112" s="79" t="s">
        <v>97</v>
      </c>
      <c r="L2112" s="79"/>
      <c r="M2112" s="80"/>
      <c r="N2112" s="79" t="s">
        <v>97</v>
      </c>
      <c r="O2112" s="81"/>
      <c r="P2112" s="86"/>
      <c r="Q2112" s="82"/>
      <c r="R2112" s="81" t="s">
        <v>97</v>
      </c>
      <c r="S2112" s="63"/>
      <c r="T2112" s="87"/>
      <c r="U2112" s="84" t="s">
        <v>97</v>
      </c>
      <c r="V2112" s="84" t="s">
        <v>97</v>
      </c>
      <c r="W2112" s="85" t="b">
        <v>0</v>
      </c>
      <c r="X2112" s="63"/>
      <c r="Y2112" s="63"/>
      <c r="Z2112" s="63"/>
    </row>
    <row r="2113">
      <c r="A2113" s="75"/>
      <c r="B2113" s="94"/>
      <c r="C2113" s="75"/>
      <c r="D2113" s="76"/>
      <c r="E2113" s="75" t="s">
        <v>97</v>
      </c>
      <c r="F2113" s="75" t="s">
        <v>97</v>
      </c>
      <c r="G2113" s="77"/>
      <c r="H2113" s="77"/>
      <c r="I2113" s="80"/>
      <c r="J2113" s="77" t="s">
        <v>97</v>
      </c>
      <c r="K2113" s="79" t="s">
        <v>97</v>
      </c>
      <c r="L2113" s="79"/>
      <c r="M2113" s="80"/>
      <c r="N2113" s="79" t="s">
        <v>97</v>
      </c>
      <c r="O2113" s="81"/>
      <c r="P2113" s="86"/>
      <c r="Q2113" s="82"/>
      <c r="R2113" s="81" t="s">
        <v>97</v>
      </c>
      <c r="S2113" s="63"/>
      <c r="T2113" s="87"/>
      <c r="U2113" s="84" t="s">
        <v>97</v>
      </c>
      <c r="V2113" s="84" t="s">
        <v>97</v>
      </c>
      <c r="W2113" s="85" t="b">
        <v>0</v>
      </c>
      <c r="X2113" s="63"/>
      <c r="Y2113" s="63"/>
      <c r="Z2113" s="63"/>
    </row>
    <row r="2114">
      <c r="A2114" s="75"/>
      <c r="B2114" s="94"/>
      <c r="C2114" s="75"/>
      <c r="D2114" s="76"/>
      <c r="E2114" s="75" t="s">
        <v>97</v>
      </c>
      <c r="F2114" s="75" t="s">
        <v>97</v>
      </c>
      <c r="G2114" s="77"/>
      <c r="H2114" s="77"/>
      <c r="I2114" s="80"/>
      <c r="J2114" s="77" t="s">
        <v>97</v>
      </c>
      <c r="K2114" s="79" t="s">
        <v>97</v>
      </c>
      <c r="L2114" s="79"/>
      <c r="M2114" s="80"/>
      <c r="N2114" s="79" t="s">
        <v>97</v>
      </c>
      <c r="O2114" s="81"/>
      <c r="P2114" s="86"/>
      <c r="Q2114" s="82"/>
      <c r="R2114" s="81" t="s">
        <v>97</v>
      </c>
      <c r="S2114" s="63"/>
      <c r="T2114" s="87"/>
      <c r="U2114" s="84" t="s">
        <v>97</v>
      </c>
      <c r="V2114" s="84" t="s">
        <v>97</v>
      </c>
      <c r="W2114" s="85" t="b">
        <v>0</v>
      </c>
      <c r="X2114" s="63"/>
      <c r="Y2114" s="63"/>
      <c r="Z2114" s="63"/>
    </row>
    <row r="2115">
      <c r="A2115" s="75"/>
      <c r="B2115" s="94"/>
      <c r="C2115" s="75"/>
      <c r="D2115" s="76"/>
      <c r="E2115" s="75" t="s">
        <v>97</v>
      </c>
      <c r="F2115" s="75" t="s">
        <v>97</v>
      </c>
      <c r="G2115" s="77"/>
      <c r="H2115" s="77"/>
      <c r="I2115" s="80"/>
      <c r="J2115" s="77" t="s">
        <v>97</v>
      </c>
      <c r="K2115" s="79" t="s">
        <v>97</v>
      </c>
      <c r="L2115" s="79"/>
      <c r="M2115" s="80"/>
      <c r="N2115" s="79" t="s">
        <v>97</v>
      </c>
      <c r="O2115" s="81"/>
      <c r="P2115" s="86"/>
      <c r="Q2115" s="82"/>
      <c r="R2115" s="81" t="s">
        <v>97</v>
      </c>
      <c r="S2115" s="63"/>
      <c r="T2115" s="87"/>
      <c r="U2115" s="84" t="s">
        <v>97</v>
      </c>
      <c r="V2115" s="84" t="s">
        <v>97</v>
      </c>
      <c r="W2115" s="85" t="b">
        <v>0</v>
      </c>
      <c r="X2115" s="63"/>
      <c r="Y2115" s="63"/>
      <c r="Z2115" s="63"/>
    </row>
    <row r="2116">
      <c r="A2116" s="75"/>
      <c r="B2116" s="94"/>
      <c r="C2116" s="75"/>
      <c r="D2116" s="76"/>
      <c r="E2116" s="75" t="s">
        <v>97</v>
      </c>
      <c r="F2116" s="75" t="s">
        <v>97</v>
      </c>
      <c r="G2116" s="77"/>
      <c r="H2116" s="77"/>
      <c r="I2116" s="80"/>
      <c r="J2116" s="77" t="s">
        <v>97</v>
      </c>
      <c r="K2116" s="79" t="s">
        <v>97</v>
      </c>
      <c r="L2116" s="79"/>
      <c r="M2116" s="80"/>
      <c r="N2116" s="79" t="s">
        <v>97</v>
      </c>
      <c r="O2116" s="81"/>
      <c r="P2116" s="86"/>
      <c r="Q2116" s="82"/>
      <c r="R2116" s="81" t="s">
        <v>97</v>
      </c>
      <c r="S2116" s="63"/>
      <c r="T2116" s="87"/>
      <c r="U2116" s="84" t="s">
        <v>97</v>
      </c>
      <c r="V2116" s="84" t="s">
        <v>97</v>
      </c>
      <c r="W2116" s="85" t="b">
        <v>0</v>
      </c>
      <c r="X2116" s="63"/>
      <c r="Y2116" s="63"/>
      <c r="Z2116" s="63"/>
    </row>
    <row r="2117">
      <c r="A2117" s="75"/>
      <c r="B2117" s="94"/>
      <c r="C2117" s="75"/>
      <c r="D2117" s="76"/>
      <c r="E2117" s="75" t="s">
        <v>97</v>
      </c>
      <c r="F2117" s="75" t="s">
        <v>97</v>
      </c>
      <c r="G2117" s="77"/>
      <c r="H2117" s="77"/>
      <c r="I2117" s="80"/>
      <c r="J2117" s="77" t="s">
        <v>97</v>
      </c>
      <c r="K2117" s="79" t="s">
        <v>97</v>
      </c>
      <c r="L2117" s="79"/>
      <c r="M2117" s="80"/>
      <c r="N2117" s="79" t="s">
        <v>97</v>
      </c>
      <c r="O2117" s="81"/>
      <c r="P2117" s="86"/>
      <c r="Q2117" s="82"/>
      <c r="R2117" s="81" t="s">
        <v>97</v>
      </c>
      <c r="S2117" s="63"/>
      <c r="T2117" s="87"/>
      <c r="U2117" s="84" t="s">
        <v>97</v>
      </c>
      <c r="V2117" s="84" t="s">
        <v>97</v>
      </c>
      <c r="W2117" s="85" t="b">
        <v>0</v>
      </c>
      <c r="X2117" s="63"/>
      <c r="Y2117" s="63"/>
      <c r="Z2117" s="63"/>
    </row>
    <row r="2118">
      <c r="A2118" s="75"/>
      <c r="B2118" s="94"/>
      <c r="C2118" s="75"/>
      <c r="D2118" s="76"/>
      <c r="E2118" s="75" t="s">
        <v>97</v>
      </c>
      <c r="F2118" s="75" t="s">
        <v>97</v>
      </c>
      <c r="G2118" s="77"/>
      <c r="H2118" s="77"/>
      <c r="I2118" s="80"/>
      <c r="J2118" s="77" t="s">
        <v>97</v>
      </c>
      <c r="K2118" s="79" t="s">
        <v>97</v>
      </c>
      <c r="L2118" s="79"/>
      <c r="M2118" s="80"/>
      <c r="N2118" s="79" t="s">
        <v>97</v>
      </c>
      <c r="O2118" s="81"/>
      <c r="P2118" s="86"/>
      <c r="Q2118" s="82"/>
      <c r="R2118" s="81" t="s">
        <v>97</v>
      </c>
      <c r="S2118" s="63"/>
      <c r="T2118" s="87"/>
      <c r="U2118" s="84" t="s">
        <v>97</v>
      </c>
      <c r="V2118" s="84" t="s">
        <v>97</v>
      </c>
      <c r="W2118" s="85" t="b">
        <v>0</v>
      </c>
      <c r="X2118" s="63"/>
      <c r="Y2118" s="63"/>
      <c r="Z2118" s="63"/>
    </row>
    <row r="2119">
      <c r="A2119" s="75"/>
      <c r="B2119" s="94"/>
      <c r="C2119" s="75"/>
      <c r="D2119" s="76"/>
      <c r="E2119" s="75" t="s">
        <v>97</v>
      </c>
      <c r="F2119" s="75" t="s">
        <v>97</v>
      </c>
      <c r="G2119" s="77"/>
      <c r="H2119" s="77"/>
      <c r="I2119" s="80"/>
      <c r="J2119" s="77" t="s">
        <v>97</v>
      </c>
      <c r="K2119" s="79" t="s">
        <v>97</v>
      </c>
      <c r="L2119" s="79"/>
      <c r="M2119" s="80"/>
      <c r="N2119" s="79" t="s">
        <v>97</v>
      </c>
      <c r="O2119" s="81"/>
      <c r="P2119" s="86"/>
      <c r="Q2119" s="82"/>
      <c r="R2119" s="81" t="s">
        <v>97</v>
      </c>
      <c r="S2119" s="63"/>
      <c r="T2119" s="87"/>
      <c r="U2119" s="84" t="s">
        <v>97</v>
      </c>
      <c r="V2119" s="84" t="s">
        <v>97</v>
      </c>
      <c r="W2119" s="85" t="b">
        <v>0</v>
      </c>
      <c r="X2119" s="63"/>
      <c r="Y2119" s="63"/>
      <c r="Z2119" s="63"/>
    </row>
    <row r="2120">
      <c r="A2120" s="75"/>
      <c r="B2120" s="94"/>
      <c r="C2120" s="75"/>
      <c r="D2120" s="76"/>
      <c r="E2120" s="75" t="s">
        <v>97</v>
      </c>
      <c r="F2120" s="75" t="s">
        <v>97</v>
      </c>
      <c r="G2120" s="77"/>
      <c r="H2120" s="77"/>
      <c r="I2120" s="80"/>
      <c r="J2120" s="77" t="s">
        <v>97</v>
      </c>
      <c r="K2120" s="79" t="s">
        <v>97</v>
      </c>
      <c r="L2120" s="79"/>
      <c r="M2120" s="80"/>
      <c r="N2120" s="79" t="s">
        <v>97</v>
      </c>
      <c r="O2120" s="81"/>
      <c r="P2120" s="86"/>
      <c r="Q2120" s="82"/>
      <c r="R2120" s="81" t="s">
        <v>97</v>
      </c>
      <c r="S2120" s="63"/>
      <c r="T2120" s="87"/>
      <c r="U2120" s="84" t="s">
        <v>97</v>
      </c>
      <c r="V2120" s="84" t="s">
        <v>97</v>
      </c>
      <c r="W2120" s="85" t="b">
        <v>0</v>
      </c>
      <c r="X2120" s="63"/>
      <c r="Y2120" s="63"/>
      <c r="Z2120" s="63"/>
    </row>
    <row r="2121">
      <c r="A2121" s="75"/>
      <c r="B2121" s="94"/>
      <c r="C2121" s="75"/>
      <c r="D2121" s="76"/>
      <c r="E2121" s="75" t="s">
        <v>97</v>
      </c>
      <c r="F2121" s="75" t="s">
        <v>97</v>
      </c>
      <c r="G2121" s="77"/>
      <c r="H2121" s="77"/>
      <c r="I2121" s="80"/>
      <c r="J2121" s="77" t="s">
        <v>97</v>
      </c>
      <c r="K2121" s="79" t="s">
        <v>97</v>
      </c>
      <c r="L2121" s="79"/>
      <c r="M2121" s="80"/>
      <c r="N2121" s="79" t="s">
        <v>97</v>
      </c>
      <c r="O2121" s="81"/>
      <c r="P2121" s="86"/>
      <c r="Q2121" s="82"/>
      <c r="R2121" s="81" t="s">
        <v>97</v>
      </c>
      <c r="S2121" s="63"/>
      <c r="T2121" s="87"/>
      <c r="U2121" s="84" t="s">
        <v>97</v>
      </c>
      <c r="V2121" s="84" t="s">
        <v>97</v>
      </c>
      <c r="W2121" s="85" t="b">
        <v>0</v>
      </c>
      <c r="X2121" s="63"/>
      <c r="Y2121" s="63"/>
      <c r="Z2121" s="63"/>
    </row>
    <row r="2122">
      <c r="A2122" s="75"/>
      <c r="B2122" s="94"/>
      <c r="C2122" s="75"/>
      <c r="D2122" s="76"/>
      <c r="E2122" s="75" t="s">
        <v>97</v>
      </c>
      <c r="F2122" s="75" t="s">
        <v>97</v>
      </c>
      <c r="G2122" s="77"/>
      <c r="H2122" s="77"/>
      <c r="I2122" s="80"/>
      <c r="J2122" s="77" t="s">
        <v>97</v>
      </c>
      <c r="K2122" s="79" t="s">
        <v>97</v>
      </c>
      <c r="L2122" s="79"/>
      <c r="M2122" s="80"/>
      <c r="N2122" s="79" t="s">
        <v>97</v>
      </c>
      <c r="O2122" s="81"/>
      <c r="P2122" s="86"/>
      <c r="Q2122" s="82"/>
      <c r="R2122" s="81" t="s">
        <v>97</v>
      </c>
      <c r="S2122" s="63"/>
      <c r="T2122" s="87"/>
      <c r="U2122" s="84" t="s">
        <v>97</v>
      </c>
      <c r="V2122" s="84" t="s">
        <v>97</v>
      </c>
      <c r="W2122" s="85" t="b">
        <v>0</v>
      </c>
      <c r="X2122" s="63"/>
      <c r="Y2122" s="63"/>
      <c r="Z2122" s="63"/>
    </row>
    <row r="2123">
      <c r="A2123" s="75"/>
      <c r="B2123" s="94"/>
      <c r="C2123" s="75"/>
      <c r="D2123" s="76"/>
      <c r="E2123" s="75" t="s">
        <v>97</v>
      </c>
      <c r="F2123" s="75" t="s">
        <v>97</v>
      </c>
      <c r="G2123" s="77"/>
      <c r="H2123" s="77"/>
      <c r="I2123" s="80"/>
      <c r="J2123" s="77" t="s">
        <v>97</v>
      </c>
      <c r="K2123" s="79" t="s">
        <v>97</v>
      </c>
      <c r="L2123" s="79"/>
      <c r="M2123" s="80"/>
      <c r="N2123" s="79" t="s">
        <v>97</v>
      </c>
      <c r="O2123" s="81"/>
      <c r="P2123" s="86"/>
      <c r="Q2123" s="82"/>
      <c r="R2123" s="81" t="s">
        <v>97</v>
      </c>
      <c r="S2123" s="63"/>
      <c r="T2123" s="87"/>
      <c r="U2123" s="84" t="s">
        <v>97</v>
      </c>
      <c r="V2123" s="84" t="s">
        <v>97</v>
      </c>
      <c r="W2123" s="85" t="b">
        <v>0</v>
      </c>
      <c r="X2123" s="63"/>
      <c r="Y2123" s="63"/>
      <c r="Z2123" s="63"/>
    </row>
    <row r="2124">
      <c r="A2124" s="75"/>
      <c r="B2124" s="94"/>
      <c r="C2124" s="75"/>
      <c r="D2124" s="76"/>
      <c r="E2124" s="75" t="s">
        <v>97</v>
      </c>
      <c r="F2124" s="75" t="s">
        <v>97</v>
      </c>
      <c r="G2124" s="77"/>
      <c r="H2124" s="77"/>
      <c r="I2124" s="80"/>
      <c r="J2124" s="77" t="s">
        <v>97</v>
      </c>
      <c r="K2124" s="79" t="s">
        <v>97</v>
      </c>
      <c r="L2124" s="79"/>
      <c r="M2124" s="80"/>
      <c r="N2124" s="79" t="s">
        <v>97</v>
      </c>
      <c r="O2124" s="81"/>
      <c r="P2124" s="86"/>
      <c r="Q2124" s="82"/>
      <c r="R2124" s="81" t="s">
        <v>97</v>
      </c>
      <c r="S2124" s="63"/>
      <c r="T2124" s="87"/>
      <c r="U2124" s="84" t="s">
        <v>97</v>
      </c>
      <c r="V2124" s="84" t="s">
        <v>97</v>
      </c>
      <c r="W2124" s="85" t="b">
        <v>0</v>
      </c>
      <c r="X2124" s="63"/>
      <c r="Y2124" s="63"/>
      <c r="Z2124" s="63"/>
    </row>
    <row r="2125">
      <c r="A2125" s="75"/>
      <c r="B2125" s="94"/>
      <c r="C2125" s="75"/>
      <c r="D2125" s="76"/>
      <c r="E2125" s="75" t="s">
        <v>97</v>
      </c>
      <c r="F2125" s="75" t="s">
        <v>97</v>
      </c>
      <c r="G2125" s="77"/>
      <c r="H2125" s="77"/>
      <c r="I2125" s="80"/>
      <c r="J2125" s="77" t="s">
        <v>97</v>
      </c>
      <c r="K2125" s="79" t="s">
        <v>97</v>
      </c>
      <c r="L2125" s="79"/>
      <c r="M2125" s="80"/>
      <c r="N2125" s="79" t="s">
        <v>97</v>
      </c>
      <c r="O2125" s="81"/>
      <c r="P2125" s="86"/>
      <c r="Q2125" s="82"/>
      <c r="R2125" s="81" t="s">
        <v>97</v>
      </c>
      <c r="S2125" s="63"/>
      <c r="T2125" s="87"/>
      <c r="U2125" s="84" t="s">
        <v>97</v>
      </c>
      <c r="V2125" s="84" t="s">
        <v>97</v>
      </c>
      <c r="W2125" s="85" t="b">
        <v>0</v>
      </c>
      <c r="X2125" s="63"/>
      <c r="Y2125" s="63"/>
      <c r="Z2125" s="63"/>
    </row>
    <row r="2126">
      <c r="A2126" s="75"/>
      <c r="B2126" s="94"/>
      <c r="C2126" s="75"/>
      <c r="D2126" s="76"/>
      <c r="E2126" s="75" t="s">
        <v>97</v>
      </c>
      <c r="F2126" s="75" t="s">
        <v>97</v>
      </c>
      <c r="G2126" s="77"/>
      <c r="H2126" s="77"/>
      <c r="I2126" s="80"/>
      <c r="J2126" s="77" t="s">
        <v>97</v>
      </c>
      <c r="K2126" s="79" t="s">
        <v>97</v>
      </c>
      <c r="L2126" s="79"/>
      <c r="M2126" s="80"/>
      <c r="N2126" s="79" t="s">
        <v>97</v>
      </c>
      <c r="O2126" s="81"/>
      <c r="P2126" s="86"/>
      <c r="Q2126" s="82"/>
      <c r="R2126" s="81" t="s">
        <v>97</v>
      </c>
      <c r="S2126" s="63"/>
      <c r="T2126" s="87"/>
      <c r="U2126" s="84" t="s">
        <v>97</v>
      </c>
      <c r="V2126" s="84" t="s">
        <v>97</v>
      </c>
      <c r="W2126" s="85" t="b">
        <v>0</v>
      </c>
      <c r="X2126" s="63"/>
      <c r="Y2126" s="63"/>
      <c r="Z2126" s="63"/>
    </row>
    <row r="2127">
      <c r="A2127" s="75"/>
      <c r="B2127" s="94"/>
      <c r="C2127" s="75"/>
      <c r="D2127" s="76"/>
      <c r="E2127" s="75" t="s">
        <v>97</v>
      </c>
      <c r="F2127" s="75" t="s">
        <v>97</v>
      </c>
      <c r="G2127" s="77"/>
      <c r="H2127" s="77"/>
      <c r="I2127" s="80"/>
      <c r="J2127" s="77" t="s">
        <v>97</v>
      </c>
      <c r="K2127" s="79" t="s">
        <v>97</v>
      </c>
      <c r="L2127" s="79"/>
      <c r="M2127" s="80"/>
      <c r="N2127" s="79" t="s">
        <v>97</v>
      </c>
      <c r="O2127" s="81"/>
      <c r="P2127" s="86"/>
      <c r="Q2127" s="82"/>
      <c r="R2127" s="81" t="s">
        <v>97</v>
      </c>
      <c r="S2127" s="63"/>
      <c r="T2127" s="87"/>
      <c r="U2127" s="84" t="s">
        <v>97</v>
      </c>
      <c r="V2127" s="84" t="s">
        <v>97</v>
      </c>
      <c r="W2127" s="85" t="b">
        <v>0</v>
      </c>
      <c r="X2127" s="63"/>
      <c r="Y2127" s="63"/>
      <c r="Z2127" s="63"/>
    </row>
    <row r="2128">
      <c r="A2128" s="75"/>
      <c r="B2128" s="94"/>
      <c r="C2128" s="75"/>
      <c r="D2128" s="76"/>
      <c r="E2128" s="75" t="s">
        <v>97</v>
      </c>
      <c r="F2128" s="75" t="s">
        <v>97</v>
      </c>
      <c r="G2128" s="77"/>
      <c r="H2128" s="77"/>
      <c r="I2128" s="80"/>
      <c r="J2128" s="77" t="s">
        <v>97</v>
      </c>
      <c r="K2128" s="79" t="s">
        <v>97</v>
      </c>
      <c r="L2128" s="79"/>
      <c r="M2128" s="80"/>
      <c r="N2128" s="79" t="s">
        <v>97</v>
      </c>
      <c r="O2128" s="81"/>
      <c r="P2128" s="86"/>
      <c r="Q2128" s="82"/>
      <c r="R2128" s="81" t="s">
        <v>97</v>
      </c>
      <c r="S2128" s="63"/>
      <c r="T2128" s="87"/>
      <c r="U2128" s="84" t="s">
        <v>97</v>
      </c>
      <c r="V2128" s="84" t="s">
        <v>97</v>
      </c>
      <c r="W2128" s="85" t="b">
        <v>0</v>
      </c>
      <c r="X2128" s="63"/>
      <c r="Y2128" s="63"/>
      <c r="Z2128" s="63"/>
    </row>
    <row r="2129">
      <c r="A2129" s="75"/>
      <c r="B2129" s="94"/>
      <c r="C2129" s="75"/>
      <c r="D2129" s="76"/>
      <c r="E2129" s="75" t="s">
        <v>97</v>
      </c>
      <c r="F2129" s="75" t="s">
        <v>97</v>
      </c>
      <c r="G2129" s="77"/>
      <c r="H2129" s="77"/>
      <c r="I2129" s="80"/>
      <c r="J2129" s="77" t="s">
        <v>97</v>
      </c>
      <c r="K2129" s="79" t="s">
        <v>97</v>
      </c>
      <c r="L2129" s="79"/>
      <c r="M2129" s="80"/>
      <c r="N2129" s="79" t="s">
        <v>97</v>
      </c>
      <c r="O2129" s="81"/>
      <c r="P2129" s="86"/>
      <c r="Q2129" s="82"/>
      <c r="R2129" s="81" t="s">
        <v>97</v>
      </c>
      <c r="S2129" s="63"/>
      <c r="T2129" s="87"/>
      <c r="U2129" s="84" t="s">
        <v>97</v>
      </c>
      <c r="V2129" s="84" t="s">
        <v>97</v>
      </c>
      <c r="W2129" s="85" t="b">
        <v>0</v>
      </c>
      <c r="X2129" s="63"/>
      <c r="Y2129" s="63"/>
      <c r="Z2129" s="63"/>
    </row>
    <row r="2130">
      <c r="A2130" s="75"/>
      <c r="B2130" s="94"/>
      <c r="C2130" s="75"/>
      <c r="D2130" s="76"/>
      <c r="E2130" s="75" t="s">
        <v>97</v>
      </c>
      <c r="F2130" s="75" t="s">
        <v>97</v>
      </c>
      <c r="G2130" s="77"/>
      <c r="H2130" s="77"/>
      <c r="I2130" s="80"/>
      <c r="J2130" s="77" t="s">
        <v>97</v>
      </c>
      <c r="K2130" s="79" t="s">
        <v>97</v>
      </c>
      <c r="L2130" s="79"/>
      <c r="M2130" s="80"/>
      <c r="N2130" s="79" t="s">
        <v>97</v>
      </c>
      <c r="O2130" s="81"/>
      <c r="P2130" s="86"/>
      <c r="Q2130" s="82"/>
      <c r="R2130" s="81" t="s">
        <v>97</v>
      </c>
      <c r="S2130" s="63"/>
      <c r="T2130" s="87"/>
      <c r="U2130" s="84" t="s">
        <v>97</v>
      </c>
      <c r="V2130" s="84" t="s">
        <v>97</v>
      </c>
      <c r="W2130" s="85" t="b">
        <v>0</v>
      </c>
      <c r="X2130" s="63"/>
      <c r="Y2130" s="63"/>
      <c r="Z2130" s="63"/>
    </row>
    <row r="2131">
      <c r="A2131" s="75"/>
      <c r="B2131" s="94"/>
      <c r="C2131" s="75"/>
      <c r="D2131" s="76"/>
      <c r="E2131" s="75" t="s">
        <v>97</v>
      </c>
      <c r="F2131" s="75" t="s">
        <v>97</v>
      </c>
      <c r="G2131" s="77"/>
      <c r="H2131" s="77"/>
      <c r="I2131" s="80"/>
      <c r="J2131" s="77" t="s">
        <v>97</v>
      </c>
      <c r="K2131" s="79" t="s">
        <v>97</v>
      </c>
      <c r="L2131" s="79"/>
      <c r="M2131" s="80"/>
      <c r="N2131" s="79" t="s">
        <v>97</v>
      </c>
      <c r="O2131" s="81"/>
      <c r="P2131" s="86"/>
      <c r="Q2131" s="82"/>
      <c r="R2131" s="81" t="s">
        <v>97</v>
      </c>
      <c r="S2131" s="63"/>
      <c r="T2131" s="87"/>
      <c r="U2131" s="84" t="s">
        <v>97</v>
      </c>
      <c r="V2131" s="84" t="s">
        <v>97</v>
      </c>
      <c r="W2131" s="85" t="b">
        <v>0</v>
      </c>
      <c r="X2131" s="63"/>
      <c r="Y2131" s="63"/>
      <c r="Z2131" s="63"/>
    </row>
    <row r="2132">
      <c r="A2132" s="75"/>
      <c r="B2132" s="94"/>
      <c r="C2132" s="75"/>
      <c r="D2132" s="76"/>
      <c r="E2132" s="75" t="s">
        <v>97</v>
      </c>
      <c r="F2132" s="75" t="s">
        <v>97</v>
      </c>
      <c r="G2132" s="77"/>
      <c r="H2132" s="77"/>
      <c r="I2132" s="80"/>
      <c r="J2132" s="77" t="s">
        <v>97</v>
      </c>
      <c r="K2132" s="79" t="s">
        <v>97</v>
      </c>
      <c r="L2132" s="79"/>
      <c r="M2132" s="80"/>
      <c r="N2132" s="79" t="s">
        <v>97</v>
      </c>
      <c r="O2132" s="81"/>
      <c r="P2132" s="86"/>
      <c r="Q2132" s="82"/>
      <c r="R2132" s="81" t="s">
        <v>97</v>
      </c>
      <c r="S2132" s="63"/>
      <c r="T2132" s="87"/>
      <c r="U2132" s="84" t="s">
        <v>97</v>
      </c>
      <c r="V2132" s="84" t="s">
        <v>97</v>
      </c>
      <c r="W2132" s="85" t="b">
        <v>0</v>
      </c>
      <c r="X2132" s="63"/>
      <c r="Y2132" s="63"/>
      <c r="Z2132" s="63"/>
    </row>
    <row r="2133">
      <c r="A2133" s="75"/>
      <c r="B2133" s="94"/>
      <c r="C2133" s="75"/>
      <c r="D2133" s="76"/>
      <c r="E2133" s="75" t="s">
        <v>97</v>
      </c>
      <c r="F2133" s="75" t="s">
        <v>97</v>
      </c>
      <c r="G2133" s="77"/>
      <c r="H2133" s="77"/>
      <c r="I2133" s="80"/>
      <c r="J2133" s="77" t="s">
        <v>97</v>
      </c>
      <c r="K2133" s="79" t="s">
        <v>97</v>
      </c>
      <c r="L2133" s="79"/>
      <c r="M2133" s="80"/>
      <c r="N2133" s="79" t="s">
        <v>97</v>
      </c>
      <c r="O2133" s="81"/>
      <c r="P2133" s="86"/>
      <c r="Q2133" s="82"/>
      <c r="R2133" s="81" t="s">
        <v>97</v>
      </c>
      <c r="S2133" s="63"/>
      <c r="T2133" s="87"/>
      <c r="U2133" s="84" t="s">
        <v>97</v>
      </c>
      <c r="V2133" s="84" t="s">
        <v>97</v>
      </c>
      <c r="W2133" s="85" t="b">
        <v>0</v>
      </c>
      <c r="X2133" s="63"/>
      <c r="Y2133" s="63"/>
      <c r="Z2133" s="63"/>
    </row>
    <row r="2134">
      <c r="A2134" s="75"/>
      <c r="B2134" s="94"/>
      <c r="C2134" s="75"/>
      <c r="D2134" s="76"/>
      <c r="E2134" s="75" t="s">
        <v>97</v>
      </c>
      <c r="F2134" s="75" t="s">
        <v>97</v>
      </c>
      <c r="G2134" s="77"/>
      <c r="H2134" s="77"/>
      <c r="I2134" s="80"/>
      <c r="J2134" s="77" t="s">
        <v>97</v>
      </c>
      <c r="K2134" s="79" t="s">
        <v>97</v>
      </c>
      <c r="L2134" s="79"/>
      <c r="M2134" s="80"/>
      <c r="N2134" s="79" t="s">
        <v>97</v>
      </c>
      <c r="O2134" s="81"/>
      <c r="P2134" s="86"/>
      <c r="Q2134" s="82"/>
      <c r="R2134" s="81" t="s">
        <v>97</v>
      </c>
      <c r="S2134" s="63"/>
      <c r="T2134" s="87"/>
      <c r="U2134" s="84" t="s">
        <v>97</v>
      </c>
      <c r="V2134" s="84" t="s">
        <v>97</v>
      </c>
      <c r="W2134" s="85" t="b">
        <v>0</v>
      </c>
      <c r="X2134" s="63"/>
      <c r="Y2134" s="63"/>
      <c r="Z2134" s="63"/>
    </row>
    <row r="2135">
      <c r="A2135" s="75"/>
      <c r="B2135" s="94"/>
      <c r="C2135" s="75"/>
      <c r="D2135" s="76"/>
      <c r="E2135" s="75" t="s">
        <v>97</v>
      </c>
      <c r="F2135" s="75" t="s">
        <v>97</v>
      </c>
      <c r="G2135" s="77"/>
      <c r="H2135" s="77"/>
      <c r="I2135" s="80"/>
      <c r="J2135" s="77" t="s">
        <v>97</v>
      </c>
      <c r="K2135" s="79" t="s">
        <v>97</v>
      </c>
      <c r="L2135" s="79"/>
      <c r="M2135" s="80"/>
      <c r="N2135" s="79" t="s">
        <v>97</v>
      </c>
      <c r="O2135" s="81"/>
      <c r="P2135" s="86"/>
      <c r="Q2135" s="82"/>
      <c r="R2135" s="81" t="s">
        <v>97</v>
      </c>
      <c r="S2135" s="63"/>
      <c r="T2135" s="87"/>
      <c r="U2135" s="84" t="s">
        <v>97</v>
      </c>
      <c r="V2135" s="84" t="s">
        <v>97</v>
      </c>
      <c r="W2135" s="85" t="b">
        <v>0</v>
      </c>
      <c r="X2135" s="63"/>
      <c r="Y2135" s="63"/>
      <c r="Z2135" s="63"/>
    </row>
    <row r="2136">
      <c r="A2136" s="75"/>
      <c r="B2136" s="94"/>
      <c r="C2136" s="75"/>
      <c r="D2136" s="76"/>
      <c r="E2136" s="75" t="s">
        <v>97</v>
      </c>
      <c r="F2136" s="75" t="s">
        <v>97</v>
      </c>
      <c r="G2136" s="77"/>
      <c r="H2136" s="77"/>
      <c r="I2136" s="80"/>
      <c r="J2136" s="77" t="s">
        <v>97</v>
      </c>
      <c r="K2136" s="79" t="s">
        <v>97</v>
      </c>
      <c r="L2136" s="79"/>
      <c r="M2136" s="80"/>
      <c r="N2136" s="79" t="s">
        <v>97</v>
      </c>
      <c r="O2136" s="81"/>
      <c r="P2136" s="86"/>
      <c r="Q2136" s="82"/>
      <c r="R2136" s="81" t="s">
        <v>97</v>
      </c>
      <c r="S2136" s="63"/>
      <c r="T2136" s="87"/>
      <c r="U2136" s="84" t="s">
        <v>97</v>
      </c>
      <c r="V2136" s="84" t="s">
        <v>97</v>
      </c>
      <c r="W2136" s="85" t="b">
        <v>0</v>
      </c>
      <c r="X2136" s="63"/>
      <c r="Y2136" s="63"/>
      <c r="Z2136" s="63"/>
    </row>
    <row r="2137">
      <c r="A2137" s="75"/>
      <c r="B2137" s="94"/>
      <c r="C2137" s="75"/>
      <c r="D2137" s="76"/>
      <c r="E2137" s="75" t="s">
        <v>97</v>
      </c>
      <c r="F2137" s="75" t="s">
        <v>97</v>
      </c>
      <c r="G2137" s="77"/>
      <c r="H2137" s="77"/>
      <c r="I2137" s="80"/>
      <c r="J2137" s="77" t="s">
        <v>97</v>
      </c>
      <c r="K2137" s="79" t="s">
        <v>97</v>
      </c>
      <c r="L2137" s="79"/>
      <c r="M2137" s="80"/>
      <c r="N2137" s="79" t="s">
        <v>97</v>
      </c>
      <c r="O2137" s="81"/>
      <c r="P2137" s="86"/>
      <c r="Q2137" s="82"/>
      <c r="R2137" s="81" t="s">
        <v>97</v>
      </c>
      <c r="S2137" s="63"/>
      <c r="T2137" s="87"/>
      <c r="U2137" s="84" t="s">
        <v>97</v>
      </c>
      <c r="V2137" s="84" t="s">
        <v>97</v>
      </c>
      <c r="W2137" s="85" t="b">
        <v>0</v>
      </c>
      <c r="X2137" s="63"/>
      <c r="Y2137" s="63"/>
      <c r="Z2137" s="63"/>
    </row>
    <row r="2138">
      <c r="A2138" s="75"/>
      <c r="B2138" s="94"/>
      <c r="C2138" s="75"/>
      <c r="D2138" s="76"/>
      <c r="E2138" s="75" t="s">
        <v>97</v>
      </c>
      <c r="F2138" s="75" t="s">
        <v>97</v>
      </c>
      <c r="G2138" s="77"/>
      <c r="H2138" s="77"/>
      <c r="I2138" s="80"/>
      <c r="J2138" s="77" t="s">
        <v>97</v>
      </c>
      <c r="K2138" s="79" t="s">
        <v>97</v>
      </c>
      <c r="L2138" s="79"/>
      <c r="M2138" s="80"/>
      <c r="N2138" s="79" t="s">
        <v>97</v>
      </c>
      <c r="O2138" s="81"/>
      <c r="P2138" s="86"/>
      <c r="Q2138" s="82"/>
      <c r="R2138" s="81" t="s">
        <v>97</v>
      </c>
      <c r="S2138" s="63"/>
      <c r="T2138" s="87"/>
      <c r="U2138" s="84" t="s">
        <v>97</v>
      </c>
      <c r="V2138" s="84" t="s">
        <v>97</v>
      </c>
      <c r="W2138" s="85" t="b">
        <v>0</v>
      </c>
      <c r="X2138" s="63"/>
      <c r="Y2138" s="63"/>
      <c r="Z2138" s="63"/>
    </row>
    <row r="2139">
      <c r="A2139" s="75"/>
      <c r="B2139" s="94"/>
      <c r="C2139" s="75"/>
      <c r="D2139" s="76"/>
      <c r="E2139" s="75" t="s">
        <v>97</v>
      </c>
      <c r="F2139" s="75" t="s">
        <v>97</v>
      </c>
      <c r="G2139" s="77"/>
      <c r="H2139" s="77"/>
      <c r="I2139" s="80"/>
      <c r="J2139" s="77" t="s">
        <v>97</v>
      </c>
      <c r="K2139" s="79" t="s">
        <v>97</v>
      </c>
      <c r="L2139" s="79"/>
      <c r="M2139" s="80"/>
      <c r="N2139" s="79" t="s">
        <v>97</v>
      </c>
      <c r="O2139" s="81"/>
      <c r="P2139" s="86"/>
      <c r="Q2139" s="82"/>
      <c r="R2139" s="81" t="s">
        <v>97</v>
      </c>
      <c r="S2139" s="63"/>
      <c r="T2139" s="87"/>
      <c r="U2139" s="84" t="s">
        <v>97</v>
      </c>
      <c r="V2139" s="84" t="s">
        <v>97</v>
      </c>
      <c r="W2139" s="85" t="b">
        <v>0</v>
      </c>
      <c r="X2139" s="63"/>
      <c r="Y2139" s="63"/>
      <c r="Z2139" s="63"/>
    </row>
    <row r="2140">
      <c r="A2140" s="75"/>
      <c r="B2140" s="94"/>
      <c r="C2140" s="75"/>
      <c r="D2140" s="76"/>
      <c r="E2140" s="75" t="s">
        <v>97</v>
      </c>
      <c r="F2140" s="75" t="s">
        <v>97</v>
      </c>
      <c r="G2140" s="77"/>
      <c r="H2140" s="77"/>
      <c r="I2140" s="80"/>
      <c r="J2140" s="77" t="s">
        <v>97</v>
      </c>
      <c r="K2140" s="79" t="s">
        <v>97</v>
      </c>
      <c r="L2140" s="79"/>
      <c r="M2140" s="80"/>
      <c r="N2140" s="79" t="s">
        <v>97</v>
      </c>
      <c r="O2140" s="81"/>
      <c r="P2140" s="86"/>
      <c r="Q2140" s="82"/>
      <c r="R2140" s="81" t="s">
        <v>97</v>
      </c>
      <c r="S2140" s="63"/>
      <c r="T2140" s="87"/>
      <c r="U2140" s="84" t="s">
        <v>97</v>
      </c>
      <c r="V2140" s="84" t="s">
        <v>97</v>
      </c>
      <c r="W2140" s="85" t="b">
        <v>0</v>
      </c>
      <c r="X2140" s="63"/>
      <c r="Y2140" s="63"/>
      <c r="Z2140" s="63"/>
    </row>
    <row r="2141">
      <c r="A2141" s="75"/>
      <c r="B2141" s="94"/>
      <c r="C2141" s="75"/>
      <c r="D2141" s="76"/>
      <c r="E2141" s="75" t="s">
        <v>97</v>
      </c>
      <c r="F2141" s="75" t="s">
        <v>97</v>
      </c>
      <c r="G2141" s="77"/>
      <c r="H2141" s="77"/>
      <c r="I2141" s="80"/>
      <c r="J2141" s="77" t="s">
        <v>97</v>
      </c>
      <c r="K2141" s="79" t="s">
        <v>97</v>
      </c>
      <c r="L2141" s="79"/>
      <c r="M2141" s="80"/>
      <c r="N2141" s="79" t="s">
        <v>97</v>
      </c>
      <c r="O2141" s="81"/>
      <c r="P2141" s="86"/>
      <c r="Q2141" s="82"/>
      <c r="R2141" s="81" t="s">
        <v>97</v>
      </c>
      <c r="S2141" s="63"/>
      <c r="T2141" s="87"/>
      <c r="U2141" s="84" t="s">
        <v>97</v>
      </c>
      <c r="V2141" s="84" t="s">
        <v>97</v>
      </c>
      <c r="W2141" s="85" t="b">
        <v>0</v>
      </c>
      <c r="X2141" s="63"/>
      <c r="Y2141" s="63"/>
      <c r="Z2141" s="63"/>
    </row>
    <row r="2142">
      <c r="A2142" s="75"/>
      <c r="B2142" s="94"/>
      <c r="C2142" s="75"/>
      <c r="D2142" s="76"/>
      <c r="E2142" s="75" t="s">
        <v>97</v>
      </c>
      <c r="F2142" s="75" t="s">
        <v>97</v>
      </c>
      <c r="G2142" s="77"/>
      <c r="H2142" s="77"/>
      <c r="I2142" s="80"/>
      <c r="J2142" s="77" t="s">
        <v>97</v>
      </c>
      <c r="K2142" s="79" t="s">
        <v>97</v>
      </c>
      <c r="L2142" s="79"/>
      <c r="M2142" s="80"/>
      <c r="N2142" s="79" t="s">
        <v>97</v>
      </c>
      <c r="O2142" s="81"/>
      <c r="P2142" s="86"/>
      <c r="Q2142" s="82"/>
      <c r="R2142" s="81" t="s">
        <v>97</v>
      </c>
      <c r="S2142" s="63"/>
      <c r="T2142" s="87"/>
      <c r="U2142" s="84" t="s">
        <v>97</v>
      </c>
      <c r="V2142" s="84" t="s">
        <v>97</v>
      </c>
      <c r="W2142" s="85" t="b">
        <v>0</v>
      </c>
      <c r="X2142" s="63"/>
      <c r="Y2142" s="63"/>
      <c r="Z2142" s="63"/>
    </row>
    <row r="2143">
      <c r="A2143" s="75"/>
      <c r="B2143" s="94"/>
      <c r="C2143" s="75"/>
      <c r="D2143" s="76"/>
      <c r="E2143" s="75" t="s">
        <v>97</v>
      </c>
      <c r="F2143" s="75" t="s">
        <v>97</v>
      </c>
      <c r="G2143" s="77"/>
      <c r="H2143" s="77"/>
      <c r="I2143" s="80"/>
      <c r="J2143" s="77" t="s">
        <v>97</v>
      </c>
      <c r="K2143" s="79" t="s">
        <v>97</v>
      </c>
      <c r="L2143" s="79"/>
      <c r="M2143" s="80"/>
      <c r="N2143" s="79" t="s">
        <v>97</v>
      </c>
      <c r="O2143" s="81"/>
      <c r="P2143" s="86"/>
      <c r="Q2143" s="82"/>
      <c r="R2143" s="81" t="s">
        <v>97</v>
      </c>
      <c r="S2143" s="63"/>
      <c r="T2143" s="87"/>
      <c r="U2143" s="84" t="s">
        <v>97</v>
      </c>
      <c r="V2143" s="84" t="s">
        <v>97</v>
      </c>
      <c r="W2143" s="85" t="b">
        <v>0</v>
      </c>
      <c r="X2143" s="63"/>
      <c r="Y2143" s="63"/>
      <c r="Z2143" s="63"/>
    </row>
    <row r="2144">
      <c r="A2144" s="75"/>
      <c r="B2144" s="94"/>
      <c r="C2144" s="75"/>
      <c r="D2144" s="76"/>
      <c r="E2144" s="75" t="s">
        <v>97</v>
      </c>
      <c r="F2144" s="75" t="s">
        <v>97</v>
      </c>
      <c r="G2144" s="77"/>
      <c r="H2144" s="77"/>
      <c r="I2144" s="80"/>
      <c r="J2144" s="77" t="s">
        <v>97</v>
      </c>
      <c r="K2144" s="79" t="s">
        <v>97</v>
      </c>
      <c r="L2144" s="79"/>
      <c r="M2144" s="80"/>
      <c r="N2144" s="79" t="s">
        <v>97</v>
      </c>
      <c r="O2144" s="81"/>
      <c r="P2144" s="86"/>
      <c r="Q2144" s="82"/>
      <c r="R2144" s="81" t="s">
        <v>97</v>
      </c>
      <c r="S2144" s="63"/>
      <c r="T2144" s="87"/>
      <c r="U2144" s="84" t="s">
        <v>97</v>
      </c>
      <c r="V2144" s="84" t="s">
        <v>97</v>
      </c>
      <c r="W2144" s="85" t="b">
        <v>0</v>
      </c>
      <c r="X2144" s="63"/>
      <c r="Y2144" s="63"/>
      <c r="Z2144" s="63"/>
    </row>
    <row r="2145">
      <c r="A2145" s="75"/>
      <c r="B2145" s="94"/>
      <c r="C2145" s="75"/>
      <c r="D2145" s="76"/>
      <c r="E2145" s="75" t="s">
        <v>97</v>
      </c>
      <c r="F2145" s="75" t="s">
        <v>97</v>
      </c>
      <c r="G2145" s="77"/>
      <c r="H2145" s="77"/>
      <c r="I2145" s="80"/>
      <c r="J2145" s="77" t="s">
        <v>97</v>
      </c>
      <c r="K2145" s="79" t="s">
        <v>97</v>
      </c>
      <c r="L2145" s="79"/>
      <c r="M2145" s="80"/>
      <c r="N2145" s="79" t="s">
        <v>97</v>
      </c>
      <c r="O2145" s="81"/>
      <c r="P2145" s="86"/>
      <c r="Q2145" s="82"/>
      <c r="R2145" s="81" t="s">
        <v>97</v>
      </c>
      <c r="S2145" s="63"/>
      <c r="T2145" s="87"/>
      <c r="U2145" s="84" t="s">
        <v>97</v>
      </c>
      <c r="V2145" s="84" t="s">
        <v>97</v>
      </c>
      <c r="W2145" s="85" t="b">
        <v>0</v>
      </c>
      <c r="X2145" s="63"/>
      <c r="Y2145" s="63"/>
      <c r="Z2145" s="63"/>
    </row>
    <row r="2146">
      <c r="A2146" s="75"/>
      <c r="B2146" s="94"/>
      <c r="C2146" s="75"/>
      <c r="D2146" s="76"/>
      <c r="E2146" s="75" t="s">
        <v>97</v>
      </c>
      <c r="F2146" s="75" t="s">
        <v>97</v>
      </c>
      <c r="G2146" s="77"/>
      <c r="H2146" s="77"/>
      <c r="I2146" s="80"/>
      <c r="J2146" s="77" t="s">
        <v>97</v>
      </c>
      <c r="K2146" s="79" t="s">
        <v>97</v>
      </c>
      <c r="L2146" s="79"/>
      <c r="M2146" s="80"/>
      <c r="N2146" s="79" t="s">
        <v>97</v>
      </c>
      <c r="O2146" s="81"/>
      <c r="P2146" s="86"/>
      <c r="Q2146" s="82"/>
      <c r="R2146" s="81" t="s">
        <v>97</v>
      </c>
      <c r="S2146" s="63"/>
      <c r="T2146" s="87"/>
      <c r="U2146" s="84" t="s">
        <v>97</v>
      </c>
      <c r="V2146" s="84" t="s">
        <v>97</v>
      </c>
      <c r="W2146" s="85" t="b">
        <v>0</v>
      </c>
      <c r="X2146" s="63"/>
      <c r="Y2146" s="63"/>
      <c r="Z2146" s="63"/>
    </row>
    <row r="2147">
      <c r="A2147" s="75"/>
      <c r="B2147" s="94"/>
      <c r="C2147" s="75"/>
      <c r="D2147" s="76"/>
      <c r="E2147" s="75" t="s">
        <v>97</v>
      </c>
      <c r="F2147" s="75" t="s">
        <v>97</v>
      </c>
      <c r="G2147" s="77"/>
      <c r="H2147" s="77"/>
      <c r="I2147" s="80"/>
      <c r="J2147" s="77" t="s">
        <v>97</v>
      </c>
      <c r="K2147" s="79" t="s">
        <v>97</v>
      </c>
      <c r="L2147" s="79"/>
      <c r="M2147" s="80"/>
      <c r="N2147" s="79" t="s">
        <v>97</v>
      </c>
      <c r="O2147" s="81"/>
      <c r="P2147" s="86"/>
      <c r="Q2147" s="82"/>
      <c r="R2147" s="81" t="s">
        <v>97</v>
      </c>
      <c r="S2147" s="63"/>
      <c r="T2147" s="87"/>
      <c r="U2147" s="84" t="s">
        <v>97</v>
      </c>
      <c r="V2147" s="84" t="s">
        <v>97</v>
      </c>
      <c r="W2147" s="85" t="b">
        <v>0</v>
      </c>
      <c r="X2147" s="63"/>
      <c r="Y2147" s="63"/>
      <c r="Z2147" s="63"/>
    </row>
    <row r="2148">
      <c r="A2148" s="75"/>
      <c r="B2148" s="94"/>
      <c r="C2148" s="75"/>
      <c r="D2148" s="76"/>
      <c r="E2148" s="75" t="s">
        <v>97</v>
      </c>
      <c r="F2148" s="75" t="s">
        <v>97</v>
      </c>
      <c r="G2148" s="77"/>
      <c r="H2148" s="77"/>
      <c r="I2148" s="80"/>
      <c r="J2148" s="77" t="s">
        <v>97</v>
      </c>
      <c r="K2148" s="79" t="s">
        <v>97</v>
      </c>
      <c r="L2148" s="79"/>
      <c r="M2148" s="80"/>
      <c r="N2148" s="79" t="s">
        <v>97</v>
      </c>
      <c r="O2148" s="81"/>
      <c r="P2148" s="86"/>
      <c r="Q2148" s="82"/>
      <c r="R2148" s="81" t="s">
        <v>97</v>
      </c>
      <c r="S2148" s="63"/>
      <c r="T2148" s="87"/>
      <c r="U2148" s="84" t="s">
        <v>97</v>
      </c>
      <c r="V2148" s="84" t="s">
        <v>97</v>
      </c>
      <c r="W2148" s="85" t="b">
        <v>0</v>
      </c>
      <c r="X2148" s="63"/>
      <c r="Y2148" s="63"/>
      <c r="Z2148" s="63"/>
    </row>
    <row r="2149">
      <c r="A2149" s="75"/>
      <c r="B2149" s="94"/>
      <c r="C2149" s="75"/>
      <c r="D2149" s="76"/>
      <c r="E2149" s="75" t="s">
        <v>97</v>
      </c>
      <c r="F2149" s="75" t="s">
        <v>97</v>
      </c>
      <c r="G2149" s="77"/>
      <c r="H2149" s="77"/>
      <c r="I2149" s="80"/>
      <c r="J2149" s="77" t="s">
        <v>97</v>
      </c>
      <c r="K2149" s="79" t="s">
        <v>97</v>
      </c>
      <c r="L2149" s="79"/>
      <c r="M2149" s="80"/>
      <c r="N2149" s="79" t="s">
        <v>97</v>
      </c>
      <c r="O2149" s="81"/>
      <c r="P2149" s="86"/>
      <c r="Q2149" s="82"/>
      <c r="R2149" s="81" t="s">
        <v>97</v>
      </c>
      <c r="S2149" s="63"/>
      <c r="T2149" s="87"/>
      <c r="U2149" s="84" t="s">
        <v>97</v>
      </c>
      <c r="V2149" s="84" t="s">
        <v>97</v>
      </c>
      <c r="W2149" s="85" t="b">
        <v>0</v>
      </c>
      <c r="X2149" s="63"/>
      <c r="Y2149" s="63"/>
      <c r="Z2149" s="63"/>
    </row>
    <row r="2150">
      <c r="A2150" s="75"/>
      <c r="B2150" s="94"/>
      <c r="C2150" s="75"/>
      <c r="D2150" s="76"/>
      <c r="E2150" s="75" t="s">
        <v>97</v>
      </c>
      <c r="F2150" s="75" t="s">
        <v>97</v>
      </c>
      <c r="G2150" s="77"/>
      <c r="H2150" s="77"/>
      <c r="I2150" s="80"/>
      <c r="J2150" s="77" t="s">
        <v>97</v>
      </c>
      <c r="K2150" s="79" t="s">
        <v>97</v>
      </c>
      <c r="L2150" s="79"/>
      <c r="M2150" s="80"/>
      <c r="N2150" s="79" t="s">
        <v>97</v>
      </c>
      <c r="O2150" s="81"/>
      <c r="P2150" s="86"/>
      <c r="Q2150" s="82"/>
      <c r="R2150" s="81" t="s">
        <v>97</v>
      </c>
      <c r="S2150" s="63"/>
      <c r="T2150" s="87"/>
      <c r="U2150" s="84" t="s">
        <v>97</v>
      </c>
      <c r="V2150" s="84" t="s">
        <v>97</v>
      </c>
      <c r="W2150" s="85" t="b">
        <v>0</v>
      </c>
      <c r="X2150" s="63"/>
      <c r="Y2150" s="63"/>
      <c r="Z2150" s="63"/>
    </row>
    <row r="2151">
      <c r="A2151" s="75"/>
      <c r="B2151" s="94"/>
      <c r="C2151" s="75"/>
      <c r="D2151" s="76"/>
      <c r="E2151" s="75" t="s">
        <v>97</v>
      </c>
      <c r="F2151" s="75" t="s">
        <v>97</v>
      </c>
      <c r="G2151" s="77"/>
      <c r="H2151" s="77"/>
      <c r="I2151" s="80"/>
      <c r="J2151" s="77" t="s">
        <v>97</v>
      </c>
      <c r="K2151" s="79" t="s">
        <v>97</v>
      </c>
      <c r="L2151" s="79"/>
      <c r="M2151" s="80"/>
      <c r="N2151" s="79" t="s">
        <v>97</v>
      </c>
      <c r="O2151" s="81"/>
      <c r="P2151" s="86"/>
      <c r="Q2151" s="82"/>
      <c r="R2151" s="81" t="s">
        <v>97</v>
      </c>
      <c r="S2151" s="63"/>
      <c r="T2151" s="87"/>
      <c r="U2151" s="84" t="s">
        <v>97</v>
      </c>
      <c r="V2151" s="84" t="s">
        <v>97</v>
      </c>
      <c r="W2151" s="85" t="b">
        <v>0</v>
      </c>
      <c r="X2151" s="63"/>
      <c r="Y2151" s="63"/>
      <c r="Z2151" s="63"/>
    </row>
    <row r="2152">
      <c r="A2152" s="75"/>
      <c r="B2152" s="94"/>
      <c r="C2152" s="75"/>
      <c r="D2152" s="76"/>
      <c r="E2152" s="75" t="s">
        <v>97</v>
      </c>
      <c r="F2152" s="75" t="s">
        <v>97</v>
      </c>
      <c r="G2152" s="77"/>
      <c r="H2152" s="77"/>
      <c r="I2152" s="80"/>
      <c r="J2152" s="77" t="s">
        <v>97</v>
      </c>
      <c r="K2152" s="79" t="s">
        <v>97</v>
      </c>
      <c r="L2152" s="79"/>
      <c r="M2152" s="80"/>
      <c r="N2152" s="79" t="s">
        <v>97</v>
      </c>
      <c r="O2152" s="81"/>
      <c r="P2152" s="86"/>
      <c r="Q2152" s="82"/>
      <c r="R2152" s="81" t="s">
        <v>97</v>
      </c>
      <c r="S2152" s="63"/>
      <c r="T2152" s="87"/>
      <c r="U2152" s="84" t="s">
        <v>97</v>
      </c>
      <c r="V2152" s="84" t="s">
        <v>97</v>
      </c>
      <c r="W2152" s="85" t="b">
        <v>0</v>
      </c>
      <c r="X2152" s="63"/>
      <c r="Y2152" s="63"/>
      <c r="Z2152" s="63"/>
    </row>
    <row r="2153">
      <c r="A2153" s="75"/>
      <c r="B2153" s="94"/>
      <c r="C2153" s="75"/>
      <c r="D2153" s="76"/>
      <c r="E2153" s="75" t="s">
        <v>97</v>
      </c>
      <c r="F2153" s="75" t="s">
        <v>97</v>
      </c>
      <c r="G2153" s="77"/>
      <c r="H2153" s="77"/>
      <c r="I2153" s="80"/>
      <c r="J2153" s="77" t="s">
        <v>97</v>
      </c>
      <c r="K2153" s="79" t="s">
        <v>97</v>
      </c>
      <c r="L2153" s="79"/>
      <c r="M2153" s="80"/>
      <c r="N2153" s="79" t="s">
        <v>97</v>
      </c>
      <c r="O2153" s="81"/>
      <c r="P2153" s="86"/>
      <c r="Q2153" s="82"/>
      <c r="R2153" s="81" t="s">
        <v>97</v>
      </c>
      <c r="S2153" s="63"/>
      <c r="T2153" s="87"/>
      <c r="U2153" s="84" t="s">
        <v>97</v>
      </c>
      <c r="V2153" s="84" t="s">
        <v>97</v>
      </c>
      <c r="W2153" s="85" t="b">
        <v>0</v>
      </c>
      <c r="X2153" s="63"/>
      <c r="Y2153" s="63"/>
      <c r="Z2153" s="63"/>
    </row>
    <row r="2154">
      <c r="A2154" s="75"/>
      <c r="B2154" s="94"/>
      <c r="C2154" s="75"/>
      <c r="D2154" s="76"/>
      <c r="E2154" s="75" t="s">
        <v>97</v>
      </c>
      <c r="F2154" s="75" t="s">
        <v>97</v>
      </c>
      <c r="G2154" s="77"/>
      <c r="H2154" s="77"/>
      <c r="I2154" s="80"/>
      <c r="J2154" s="77" t="s">
        <v>97</v>
      </c>
      <c r="K2154" s="79" t="s">
        <v>97</v>
      </c>
      <c r="L2154" s="79"/>
      <c r="M2154" s="80"/>
      <c r="N2154" s="79" t="s">
        <v>97</v>
      </c>
      <c r="O2154" s="81"/>
      <c r="P2154" s="86"/>
      <c r="Q2154" s="82"/>
      <c r="R2154" s="81" t="s">
        <v>97</v>
      </c>
      <c r="S2154" s="63"/>
      <c r="T2154" s="87"/>
      <c r="U2154" s="84" t="s">
        <v>97</v>
      </c>
      <c r="V2154" s="84" t="s">
        <v>97</v>
      </c>
      <c r="W2154" s="85" t="b">
        <v>0</v>
      </c>
      <c r="X2154" s="63"/>
      <c r="Y2154" s="63"/>
      <c r="Z2154" s="63"/>
    </row>
    <row r="2155">
      <c r="A2155" s="75"/>
      <c r="B2155" s="94"/>
      <c r="C2155" s="75"/>
      <c r="D2155" s="76"/>
      <c r="E2155" s="75" t="s">
        <v>97</v>
      </c>
      <c r="F2155" s="75" t="s">
        <v>97</v>
      </c>
      <c r="G2155" s="77"/>
      <c r="H2155" s="77"/>
      <c r="I2155" s="80"/>
      <c r="J2155" s="77" t="s">
        <v>97</v>
      </c>
      <c r="K2155" s="79" t="s">
        <v>97</v>
      </c>
      <c r="L2155" s="79"/>
      <c r="M2155" s="80"/>
      <c r="N2155" s="79" t="s">
        <v>97</v>
      </c>
      <c r="O2155" s="81"/>
      <c r="P2155" s="86"/>
      <c r="Q2155" s="82"/>
      <c r="R2155" s="81" t="s">
        <v>97</v>
      </c>
      <c r="S2155" s="63"/>
      <c r="T2155" s="87"/>
      <c r="U2155" s="84" t="s">
        <v>97</v>
      </c>
      <c r="V2155" s="84" t="s">
        <v>97</v>
      </c>
      <c r="W2155" s="85" t="b">
        <v>0</v>
      </c>
      <c r="X2155" s="63"/>
      <c r="Y2155" s="63"/>
      <c r="Z2155" s="63"/>
    </row>
    <row r="2156">
      <c r="A2156" s="75"/>
      <c r="B2156" s="94"/>
      <c r="C2156" s="75"/>
      <c r="D2156" s="76"/>
      <c r="E2156" s="75" t="s">
        <v>97</v>
      </c>
      <c r="F2156" s="75" t="s">
        <v>97</v>
      </c>
      <c r="G2156" s="77"/>
      <c r="H2156" s="77"/>
      <c r="I2156" s="80"/>
      <c r="J2156" s="77" t="s">
        <v>97</v>
      </c>
      <c r="K2156" s="79" t="s">
        <v>97</v>
      </c>
      <c r="L2156" s="79"/>
      <c r="M2156" s="80"/>
      <c r="N2156" s="79" t="s">
        <v>97</v>
      </c>
      <c r="O2156" s="81"/>
      <c r="P2156" s="86"/>
      <c r="Q2156" s="82"/>
      <c r="R2156" s="81" t="s">
        <v>97</v>
      </c>
      <c r="S2156" s="63"/>
      <c r="T2156" s="87"/>
      <c r="U2156" s="84" t="s">
        <v>97</v>
      </c>
      <c r="V2156" s="84" t="s">
        <v>97</v>
      </c>
      <c r="W2156" s="85" t="b">
        <v>0</v>
      </c>
      <c r="X2156" s="63"/>
      <c r="Y2156" s="63"/>
      <c r="Z2156" s="63"/>
    </row>
    <row r="2157">
      <c r="A2157" s="75"/>
      <c r="B2157" s="94"/>
      <c r="C2157" s="75"/>
      <c r="D2157" s="76"/>
      <c r="E2157" s="75" t="s">
        <v>97</v>
      </c>
      <c r="F2157" s="75" t="s">
        <v>97</v>
      </c>
      <c r="G2157" s="77"/>
      <c r="H2157" s="77"/>
      <c r="I2157" s="80"/>
      <c r="J2157" s="77" t="s">
        <v>97</v>
      </c>
      <c r="K2157" s="79" t="s">
        <v>97</v>
      </c>
      <c r="L2157" s="79"/>
      <c r="M2157" s="80"/>
      <c r="N2157" s="79" t="s">
        <v>97</v>
      </c>
      <c r="O2157" s="81"/>
      <c r="P2157" s="86"/>
      <c r="Q2157" s="82"/>
      <c r="R2157" s="81" t="s">
        <v>97</v>
      </c>
      <c r="S2157" s="63"/>
      <c r="T2157" s="87"/>
      <c r="U2157" s="84" t="s">
        <v>97</v>
      </c>
      <c r="V2157" s="84" t="s">
        <v>97</v>
      </c>
      <c r="W2157" s="85" t="b">
        <v>0</v>
      </c>
      <c r="X2157" s="63"/>
      <c r="Y2157" s="63"/>
      <c r="Z2157" s="63"/>
    </row>
    <row r="2158">
      <c r="A2158" s="75"/>
      <c r="B2158" s="94"/>
      <c r="C2158" s="75"/>
      <c r="D2158" s="76"/>
      <c r="E2158" s="75" t="s">
        <v>97</v>
      </c>
      <c r="F2158" s="75" t="s">
        <v>97</v>
      </c>
      <c r="G2158" s="77"/>
      <c r="H2158" s="77"/>
      <c r="I2158" s="80"/>
      <c r="J2158" s="77" t="s">
        <v>97</v>
      </c>
      <c r="K2158" s="79" t="s">
        <v>97</v>
      </c>
      <c r="L2158" s="79"/>
      <c r="M2158" s="80"/>
      <c r="N2158" s="79" t="s">
        <v>97</v>
      </c>
      <c r="O2158" s="81"/>
      <c r="P2158" s="86"/>
      <c r="Q2158" s="82"/>
      <c r="R2158" s="81" t="s">
        <v>97</v>
      </c>
      <c r="S2158" s="63"/>
      <c r="T2158" s="87"/>
      <c r="U2158" s="84" t="s">
        <v>97</v>
      </c>
      <c r="V2158" s="84" t="s">
        <v>97</v>
      </c>
      <c r="W2158" s="85" t="b">
        <v>0</v>
      </c>
      <c r="X2158" s="63"/>
      <c r="Y2158" s="63"/>
      <c r="Z2158" s="63"/>
    </row>
    <row r="2159">
      <c r="A2159" s="75"/>
      <c r="B2159" s="94"/>
      <c r="C2159" s="75"/>
      <c r="D2159" s="76"/>
      <c r="E2159" s="75" t="s">
        <v>97</v>
      </c>
      <c r="F2159" s="75" t="s">
        <v>97</v>
      </c>
      <c r="G2159" s="77"/>
      <c r="H2159" s="77"/>
      <c r="I2159" s="80"/>
      <c r="J2159" s="77" t="s">
        <v>97</v>
      </c>
      <c r="K2159" s="79" t="s">
        <v>97</v>
      </c>
      <c r="L2159" s="79"/>
      <c r="M2159" s="80"/>
      <c r="N2159" s="79" t="s">
        <v>97</v>
      </c>
      <c r="O2159" s="81"/>
      <c r="P2159" s="86"/>
      <c r="Q2159" s="82"/>
      <c r="R2159" s="81" t="s">
        <v>97</v>
      </c>
      <c r="S2159" s="63"/>
      <c r="T2159" s="87"/>
      <c r="U2159" s="84" t="s">
        <v>97</v>
      </c>
      <c r="V2159" s="84" t="s">
        <v>97</v>
      </c>
      <c r="W2159" s="85" t="b">
        <v>0</v>
      </c>
      <c r="X2159" s="63"/>
      <c r="Y2159" s="63"/>
      <c r="Z2159" s="63"/>
    </row>
    <row r="2160">
      <c r="A2160" s="75"/>
      <c r="B2160" s="94"/>
      <c r="C2160" s="75"/>
      <c r="D2160" s="76"/>
      <c r="E2160" s="75" t="s">
        <v>97</v>
      </c>
      <c r="F2160" s="75" t="s">
        <v>97</v>
      </c>
      <c r="G2160" s="77"/>
      <c r="H2160" s="77"/>
      <c r="I2160" s="80"/>
      <c r="J2160" s="77" t="s">
        <v>97</v>
      </c>
      <c r="K2160" s="79" t="s">
        <v>97</v>
      </c>
      <c r="L2160" s="79"/>
      <c r="M2160" s="80"/>
      <c r="N2160" s="79" t="s">
        <v>97</v>
      </c>
      <c r="O2160" s="81"/>
      <c r="P2160" s="86"/>
      <c r="Q2160" s="82"/>
      <c r="R2160" s="81" t="s">
        <v>97</v>
      </c>
      <c r="S2160" s="63"/>
      <c r="T2160" s="87"/>
      <c r="U2160" s="84" t="s">
        <v>97</v>
      </c>
      <c r="V2160" s="84" t="s">
        <v>97</v>
      </c>
      <c r="W2160" s="85" t="b">
        <v>0</v>
      </c>
      <c r="X2160" s="63"/>
      <c r="Y2160" s="63"/>
      <c r="Z2160" s="63"/>
    </row>
    <row r="2161">
      <c r="A2161" s="75"/>
      <c r="B2161" s="94"/>
      <c r="C2161" s="75"/>
      <c r="D2161" s="76"/>
      <c r="E2161" s="75" t="s">
        <v>97</v>
      </c>
      <c r="F2161" s="75" t="s">
        <v>97</v>
      </c>
      <c r="G2161" s="77"/>
      <c r="H2161" s="77"/>
      <c r="I2161" s="80"/>
      <c r="J2161" s="77" t="s">
        <v>97</v>
      </c>
      <c r="K2161" s="79" t="s">
        <v>97</v>
      </c>
      <c r="L2161" s="79"/>
      <c r="M2161" s="80"/>
      <c r="N2161" s="79" t="s">
        <v>97</v>
      </c>
      <c r="O2161" s="81"/>
      <c r="P2161" s="86"/>
      <c r="Q2161" s="82"/>
      <c r="R2161" s="81" t="s">
        <v>97</v>
      </c>
      <c r="S2161" s="63"/>
      <c r="T2161" s="87"/>
      <c r="U2161" s="84" t="s">
        <v>97</v>
      </c>
      <c r="V2161" s="84" t="s">
        <v>97</v>
      </c>
      <c r="W2161" s="85" t="b">
        <v>0</v>
      </c>
      <c r="X2161" s="63"/>
      <c r="Y2161" s="63"/>
      <c r="Z2161" s="63"/>
    </row>
    <row r="2162">
      <c r="A2162" s="75"/>
      <c r="B2162" s="94"/>
      <c r="C2162" s="75"/>
      <c r="D2162" s="76"/>
      <c r="E2162" s="75" t="s">
        <v>97</v>
      </c>
      <c r="F2162" s="75" t="s">
        <v>97</v>
      </c>
      <c r="G2162" s="77"/>
      <c r="H2162" s="77"/>
      <c r="I2162" s="80"/>
      <c r="J2162" s="77" t="s">
        <v>97</v>
      </c>
      <c r="K2162" s="79" t="s">
        <v>97</v>
      </c>
      <c r="L2162" s="79"/>
      <c r="M2162" s="80"/>
      <c r="N2162" s="79" t="s">
        <v>97</v>
      </c>
      <c r="O2162" s="81"/>
      <c r="P2162" s="86"/>
      <c r="Q2162" s="82"/>
      <c r="R2162" s="81" t="s">
        <v>97</v>
      </c>
      <c r="S2162" s="63"/>
      <c r="T2162" s="87"/>
      <c r="U2162" s="84" t="s">
        <v>97</v>
      </c>
      <c r="V2162" s="84" t="s">
        <v>97</v>
      </c>
      <c r="W2162" s="85" t="b">
        <v>0</v>
      </c>
      <c r="X2162" s="63"/>
      <c r="Y2162" s="63"/>
      <c r="Z2162" s="63"/>
    </row>
    <row r="2163">
      <c r="A2163" s="75"/>
      <c r="B2163" s="94"/>
      <c r="C2163" s="75"/>
      <c r="D2163" s="76"/>
      <c r="E2163" s="75" t="s">
        <v>97</v>
      </c>
      <c r="F2163" s="75" t="s">
        <v>97</v>
      </c>
      <c r="G2163" s="77"/>
      <c r="H2163" s="77"/>
      <c r="I2163" s="80"/>
      <c r="J2163" s="77" t="s">
        <v>97</v>
      </c>
      <c r="K2163" s="79" t="s">
        <v>97</v>
      </c>
      <c r="L2163" s="79"/>
      <c r="M2163" s="80"/>
      <c r="N2163" s="79" t="s">
        <v>97</v>
      </c>
      <c r="O2163" s="81"/>
      <c r="P2163" s="86"/>
      <c r="Q2163" s="82"/>
      <c r="R2163" s="81" t="s">
        <v>97</v>
      </c>
      <c r="S2163" s="63"/>
      <c r="T2163" s="87"/>
      <c r="U2163" s="84" t="s">
        <v>97</v>
      </c>
      <c r="V2163" s="84" t="s">
        <v>97</v>
      </c>
      <c r="W2163" s="85" t="b">
        <v>0</v>
      </c>
      <c r="X2163" s="63"/>
      <c r="Y2163" s="63"/>
      <c r="Z2163" s="63"/>
    </row>
    <row r="2164">
      <c r="A2164" s="75"/>
      <c r="B2164" s="94"/>
      <c r="C2164" s="75"/>
      <c r="D2164" s="76"/>
      <c r="E2164" s="75" t="s">
        <v>97</v>
      </c>
      <c r="F2164" s="75" t="s">
        <v>97</v>
      </c>
      <c r="G2164" s="77"/>
      <c r="H2164" s="77"/>
      <c r="I2164" s="80"/>
      <c r="J2164" s="77" t="s">
        <v>97</v>
      </c>
      <c r="K2164" s="79" t="s">
        <v>97</v>
      </c>
      <c r="L2164" s="79"/>
      <c r="M2164" s="80"/>
      <c r="N2164" s="79" t="s">
        <v>97</v>
      </c>
      <c r="O2164" s="81"/>
      <c r="P2164" s="86"/>
      <c r="Q2164" s="82"/>
      <c r="R2164" s="81" t="s">
        <v>97</v>
      </c>
      <c r="S2164" s="63"/>
      <c r="T2164" s="87"/>
      <c r="U2164" s="84" t="s">
        <v>97</v>
      </c>
      <c r="V2164" s="84" t="s">
        <v>97</v>
      </c>
      <c r="W2164" s="85" t="b">
        <v>0</v>
      </c>
      <c r="X2164" s="63"/>
      <c r="Y2164" s="63"/>
      <c r="Z2164" s="63"/>
    </row>
    <row r="2165">
      <c r="A2165" s="75"/>
      <c r="B2165" s="94"/>
      <c r="C2165" s="75"/>
      <c r="D2165" s="76"/>
      <c r="E2165" s="75" t="s">
        <v>97</v>
      </c>
      <c r="F2165" s="75" t="s">
        <v>97</v>
      </c>
      <c r="G2165" s="77"/>
      <c r="H2165" s="77"/>
      <c r="I2165" s="80"/>
      <c r="J2165" s="77" t="s">
        <v>97</v>
      </c>
      <c r="K2165" s="79" t="s">
        <v>97</v>
      </c>
      <c r="L2165" s="79"/>
      <c r="M2165" s="80"/>
      <c r="N2165" s="79" t="s">
        <v>97</v>
      </c>
      <c r="O2165" s="81"/>
      <c r="P2165" s="86"/>
      <c r="Q2165" s="82"/>
      <c r="R2165" s="81" t="s">
        <v>97</v>
      </c>
      <c r="S2165" s="63"/>
      <c r="T2165" s="87"/>
      <c r="U2165" s="84" t="s">
        <v>97</v>
      </c>
      <c r="V2165" s="84" t="s">
        <v>97</v>
      </c>
      <c r="W2165" s="85" t="b">
        <v>0</v>
      </c>
      <c r="X2165" s="63"/>
      <c r="Y2165" s="63"/>
      <c r="Z2165" s="63"/>
    </row>
    <row r="2166">
      <c r="A2166" s="75"/>
      <c r="B2166" s="94"/>
      <c r="C2166" s="75"/>
      <c r="D2166" s="76"/>
      <c r="E2166" s="75" t="s">
        <v>97</v>
      </c>
      <c r="F2166" s="75" t="s">
        <v>97</v>
      </c>
      <c r="G2166" s="77"/>
      <c r="H2166" s="77"/>
      <c r="I2166" s="80"/>
      <c r="J2166" s="77" t="s">
        <v>97</v>
      </c>
      <c r="K2166" s="79" t="s">
        <v>97</v>
      </c>
      <c r="L2166" s="79"/>
      <c r="M2166" s="80"/>
      <c r="N2166" s="79" t="s">
        <v>97</v>
      </c>
      <c r="O2166" s="81"/>
      <c r="P2166" s="86"/>
      <c r="Q2166" s="82"/>
      <c r="R2166" s="81" t="s">
        <v>97</v>
      </c>
      <c r="S2166" s="63"/>
      <c r="T2166" s="87"/>
      <c r="U2166" s="84" t="s">
        <v>97</v>
      </c>
      <c r="V2166" s="84" t="s">
        <v>97</v>
      </c>
      <c r="W2166" s="85" t="b">
        <v>0</v>
      </c>
      <c r="X2166" s="63"/>
      <c r="Y2166" s="63"/>
      <c r="Z2166" s="63"/>
    </row>
    <row r="2167">
      <c r="A2167" s="75"/>
      <c r="B2167" s="94"/>
      <c r="C2167" s="75"/>
      <c r="D2167" s="76"/>
      <c r="E2167" s="75" t="s">
        <v>97</v>
      </c>
      <c r="F2167" s="75" t="s">
        <v>97</v>
      </c>
      <c r="G2167" s="77"/>
      <c r="H2167" s="77"/>
      <c r="I2167" s="80"/>
      <c r="J2167" s="77" t="s">
        <v>97</v>
      </c>
      <c r="K2167" s="79" t="s">
        <v>97</v>
      </c>
      <c r="L2167" s="79"/>
      <c r="M2167" s="80"/>
      <c r="N2167" s="79" t="s">
        <v>97</v>
      </c>
      <c r="O2167" s="81"/>
      <c r="P2167" s="86"/>
      <c r="Q2167" s="82"/>
      <c r="R2167" s="81" t="s">
        <v>97</v>
      </c>
      <c r="S2167" s="63"/>
      <c r="T2167" s="87"/>
      <c r="U2167" s="84" t="s">
        <v>97</v>
      </c>
      <c r="V2167" s="84" t="s">
        <v>97</v>
      </c>
      <c r="W2167" s="85" t="b">
        <v>0</v>
      </c>
      <c r="X2167" s="63"/>
      <c r="Y2167" s="63"/>
      <c r="Z2167" s="63"/>
    </row>
    <row r="2168">
      <c r="A2168" s="75"/>
      <c r="B2168" s="94"/>
      <c r="C2168" s="75"/>
      <c r="D2168" s="76"/>
      <c r="E2168" s="75" t="s">
        <v>97</v>
      </c>
      <c r="F2168" s="75" t="s">
        <v>97</v>
      </c>
      <c r="G2168" s="77"/>
      <c r="H2168" s="77"/>
      <c r="I2168" s="80"/>
      <c r="J2168" s="77" t="s">
        <v>97</v>
      </c>
      <c r="K2168" s="79" t="s">
        <v>97</v>
      </c>
      <c r="L2168" s="79"/>
      <c r="M2168" s="80"/>
      <c r="N2168" s="79" t="s">
        <v>97</v>
      </c>
      <c r="O2168" s="81"/>
      <c r="P2168" s="86"/>
      <c r="Q2168" s="82"/>
      <c r="R2168" s="81" t="s">
        <v>97</v>
      </c>
      <c r="S2168" s="63"/>
      <c r="T2168" s="87"/>
      <c r="U2168" s="84" t="s">
        <v>97</v>
      </c>
      <c r="V2168" s="84" t="s">
        <v>97</v>
      </c>
      <c r="W2168" s="85" t="b">
        <v>0</v>
      </c>
      <c r="X2168" s="63"/>
      <c r="Y2168" s="63"/>
      <c r="Z2168" s="63"/>
    </row>
    <row r="2169">
      <c r="A2169" s="75"/>
      <c r="B2169" s="94"/>
      <c r="C2169" s="75"/>
      <c r="D2169" s="76"/>
      <c r="E2169" s="75" t="s">
        <v>97</v>
      </c>
      <c r="F2169" s="75" t="s">
        <v>97</v>
      </c>
      <c r="G2169" s="77"/>
      <c r="H2169" s="77"/>
      <c r="I2169" s="80"/>
      <c r="J2169" s="77" t="s">
        <v>97</v>
      </c>
      <c r="K2169" s="79" t="s">
        <v>97</v>
      </c>
      <c r="L2169" s="79"/>
      <c r="M2169" s="80"/>
      <c r="N2169" s="79" t="s">
        <v>97</v>
      </c>
      <c r="O2169" s="81"/>
      <c r="P2169" s="86"/>
      <c r="Q2169" s="82"/>
      <c r="R2169" s="81" t="s">
        <v>97</v>
      </c>
      <c r="S2169" s="63"/>
      <c r="T2169" s="87"/>
      <c r="U2169" s="84" t="s">
        <v>97</v>
      </c>
      <c r="V2169" s="84" t="s">
        <v>97</v>
      </c>
      <c r="W2169" s="85" t="b">
        <v>0</v>
      </c>
      <c r="X2169" s="63"/>
      <c r="Y2169" s="63"/>
      <c r="Z2169" s="63"/>
    </row>
    <row r="2170">
      <c r="A2170" s="75"/>
      <c r="B2170" s="94"/>
      <c r="C2170" s="75"/>
      <c r="D2170" s="76"/>
      <c r="E2170" s="75" t="s">
        <v>97</v>
      </c>
      <c r="F2170" s="75" t="s">
        <v>97</v>
      </c>
      <c r="G2170" s="77"/>
      <c r="H2170" s="77"/>
      <c r="I2170" s="80"/>
      <c r="J2170" s="77" t="s">
        <v>97</v>
      </c>
      <c r="K2170" s="79" t="s">
        <v>97</v>
      </c>
      <c r="L2170" s="79"/>
      <c r="M2170" s="80"/>
      <c r="N2170" s="79" t="s">
        <v>97</v>
      </c>
      <c r="O2170" s="81"/>
      <c r="P2170" s="86"/>
      <c r="Q2170" s="82"/>
      <c r="R2170" s="81" t="s">
        <v>97</v>
      </c>
      <c r="S2170" s="63"/>
      <c r="T2170" s="87"/>
      <c r="U2170" s="84" t="s">
        <v>97</v>
      </c>
      <c r="V2170" s="84" t="s">
        <v>97</v>
      </c>
      <c r="W2170" s="85" t="b">
        <v>0</v>
      </c>
      <c r="X2170" s="63"/>
      <c r="Y2170" s="63"/>
      <c r="Z2170" s="63"/>
    </row>
    <row r="2171">
      <c r="A2171" s="75"/>
      <c r="B2171" s="94"/>
      <c r="C2171" s="75"/>
      <c r="D2171" s="76"/>
      <c r="E2171" s="75" t="s">
        <v>97</v>
      </c>
      <c r="F2171" s="75" t="s">
        <v>97</v>
      </c>
      <c r="G2171" s="77"/>
      <c r="H2171" s="77"/>
      <c r="I2171" s="80"/>
      <c r="J2171" s="77" t="s">
        <v>97</v>
      </c>
      <c r="K2171" s="79" t="s">
        <v>97</v>
      </c>
      <c r="L2171" s="79"/>
      <c r="M2171" s="80"/>
      <c r="N2171" s="79" t="s">
        <v>97</v>
      </c>
      <c r="O2171" s="81"/>
      <c r="P2171" s="86"/>
      <c r="Q2171" s="82"/>
      <c r="R2171" s="81" t="s">
        <v>97</v>
      </c>
      <c r="S2171" s="63"/>
      <c r="T2171" s="87"/>
      <c r="U2171" s="84" t="s">
        <v>97</v>
      </c>
      <c r="V2171" s="84" t="s">
        <v>97</v>
      </c>
      <c r="W2171" s="85" t="b">
        <v>0</v>
      </c>
      <c r="X2171" s="63"/>
      <c r="Y2171" s="63"/>
      <c r="Z2171" s="63"/>
    </row>
    <row r="2172">
      <c r="A2172" s="75"/>
      <c r="B2172" s="94"/>
      <c r="C2172" s="75"/>
      <c r="D2172" s="76"/>
      <c r="E2172" s="75" t="s">
        <v>97</v>
      </c>
      <c r="F2172" s="75" t="s">
        <v>97</v>
      </c>
      <c r="G2172" s="77"/>
      <c r="H2172" s="77"/>
      <c r="I2172" s="80"/>
      <c r="J2172" s="77" t="s">
        <v>97</v>
      </c>
      <c r="K2172" s="79" t="s">
        <v>97</v>
      </c>
      <c r="L2172" s="79"/>
      <c r="M2172" s="80"/>
      <c r="N2172" s="79" t="s">
        <v>97</v>
      </c>
      <c r="O2172" s="81"/>
      <c r="P2172" s="86"/>
      <c r="Q2172" s="82"/>
      <c r="R2172" s="81" t="s">
        <v>97</v>
      </c>
      <c r="S2172" s="63"/>
      <c r="T2172" s="87"/>
      <c r="U2172" s="84" t="s">
        <v>97</v>
      </c>
      <c r="V2172" s="84" t="s">
        <v>97</v>
      </c>
      <c r="W2172" s="85" t="b">
        <v>0</v>
      </c>
      <c r="X2172" s="63"/>
      <c r="Y2172" s="63"/>
      <c r="Z2172" s="63"/>
    </row>
    <row r="2173">
      <c r="A2173" s="75"/>
      <c r="B2173" s="94"/>
      <c r="C2173" s="75"/>
      <c r="D2173" s="76"/>
      <c r="E2173" s="75" t="s">
        <v>97</v>
      </c>
      <c r="F2173" s="75" t="s">
        <v>97</v>
      </c>
      <c r="G2173" s="77"/>
      <c r="H2173" s="77"/>
      <c r="I2173" s="80"/>
      <c r="J2173" s="77" t="s">
        <v>97</v>
      </c>
      <c r="K2173" s="79" t="s">
        <v>97</v>
      </c>
      <c r="L2173" s="79"/>
      <c r="M2173" s="80"/>
      <c r="N2173" s="79" t="s">
        <v>97</v>
      </c>
      <c r="O2173" s="81"/>
      <c r="P2173" s="86"/>
      <c r="Q2173" s="82"/>
      <c r="R2173" s="81" t="s">
        <v>97</v>
      </c>
      <c r="S2173" s="63"/>
      <c r="T2173" s="87"/>
      <c r="U2173" s="84" t="s">
        <v>97</v>
      </c>
      <c r="V2173" s="84" t="s">
        <v>97</v>
      </c>
      <c r="W2173" s="85" t="b">
        <v>0</v>
      </c>
      <c r="X2173" s="63"/>
      <c r="Y2173" s="63"/>
      <c r="Z2173" s="63"/>
    </row>
    <row r="2174">
      <c r="A2174" s="75"/>
      <c r="B2174" s="94"/>
      <c r="C2174" s="75"/>
      <c r="D2174" s="76"/>
      <c r="E2174" s="75" t="s">
        <v>97</v>
      </c>
      <c r="F2174" s="75" t="s">
        <v>97</v>
      </c>
      <c r="G2174" s="77"/>
      <c r="H2174" s="77"/>
      <c r="I2174" s="80"/>
      <c r="J2174" s="77" t="s">
        <v>97</v>
      </c>
      <c r="K2174" s="79" t="s">
        <v>97</v>
      </c>
      <c r="L2174" s="79"/>
      <c r="M2174" s="80"/>
      <c r="N2174" s="79" t="s">
        <v>97</v>
      </c>
      <c r="O2174" s="81"/>
      <c r="P2174" s="86"/>
      <c r="Q2174" s="82"/>
      <c r="R2174" s="81" t="s">
        <v>97</v>
      </c>
      <c r="S2174" s="63"/>
      <c r="T2174" s="87"/>
      <c r="U2174" s="84" t="s">
        <v>97</v>
      </c>
      <c r="V2174" s="84" t="s">
        <v>97</v>
      </c>
      <c r="W2174" s="85" t="b">
        <v>0</v>
      </c>
      <c r="X2174" s="63"/>
      <c r="Y2174" s="63"/>
      <c r="Z2174" s="63"/>
    </row>
    <row r="2175">
      <c r="A2175" s="75"/>
      <c r="B2175" s="94"/>
      <c r="C2175" s="75"/>
      <c r="D2175" s="76"/>
      <c r="E2175" s="75" t="s">
        <v>97</v>
      </c>
      <c r="F2175" s="75" t="s">
        <v>97</v>
      </c>
      <c r="G2175" s="77"/>
      <c r="H2175" s="77"/>
      <c r="I2175" s="80"/>
      <c r="J2175" s="77" t="s">
        <v>97</v>
      </c>
      <c r="K2175" s="79" t="s">
        <v>97</v>
      </c>
      <c r="L2175" s="79"/>
      <c r="M2175" s="80"/>
      <c r="N2175" s="79" t="s">
        <v>97</v>
      </c>
      <c r="O2175" s="81"/>
      <c r="P2175" s="86"/>
      <c r="Q2175" s="82"/>
      <c r="R2175" s="81" t="s">
        <v>97</v>
      </c>
      <c r="S2175" s="63"/>
      <c r="T2175" s="87"/>
      <c r="U2175" s="84" t="s">
        <v>97</v>
      </c>
      <c r="V2175" s="84" t="s">
        <v>97</v>
      </c>
      <c r="W2175" s="85" t="b">
        <v>0</v>
      </c>
      <c r="X2175" s="63"/>
      <c r="Y2175" s="63"/>
      <c r="Z2175" s="63"/>
    </row>
    <row r="2176">
      <c r="A2176" s="75"/>
      <c r="B2176" s="94"/>
      <c r="C2176" s="75"/>
      <c r="D2176" s="76"/>
      <c r="E2176" s="75" t="s">
        <v>97</v>
      </c>
      <c r="F2176" s="75" t="s">
        <v>97</v>
      </c>
      <c r="G2176" s="77"/>
      <c r="H2176" s="77"/>
      <c r="I2176" s="80"/>
      <c r="J2176" s="77" t="s">
        <v>97</v>
      </c>
      <c r="K2176" s="79" t="s">
        <v>97</v>
      </c>
      <c r="L2176" s="79"/>
      <c r="M2176" s="80"/>
      <c r="N2176" s="79" t="s">
        <v>97</v>
      </c>
      <c r="O2176" s="81"/>
      <c r="P2176" s="86"/>
      <c r="Q2176" s="82"/>
      <c r="R2176" s="81" t="s">
        <v>97</v>
      </c>
      <c r="S2176" s="63"/>
      <c r="T2176" s="87"/>
      <c r="U2176" s="84" t="s">
        <v>97</v>
      </c>
      <c r="V2176" s="84" t="s">
        <v>97</v>
      </c>
      <c r="W2176" s="85" t="b">
        <v>0</v>
      </c>
      <c r="X2176" s="63"/>
      <c r="Y2176" s="63"/>
      <c r="Z2176" s="63"/>
    </row>
    <row r="2177">
      <c r="A2177" s="75"/>
      <c r="B2177" s="94"/>
      <c r="C2177" s="75"/>
      <c r="D2177" s="76"/>
      <c r="E2177" s="75" t="s">
        <v>97</v>
      </c>
      <c r="F2177" s="75" t="s">
        <v>97</v>
      </c>
      <c r="G2177" s="77"/>
      <c r="H2177" s="77"/>
      <c r="I2177" s="80"/>
      <c r="J2177" s="77" t="s">
        <v>97</v>
      </c>
      <c r="K2177" s="79" t="s">
        <v>97</v>
      </c>
      <c r="L2177" s="79"/>
      <c r="M2177" s="80"/>
      <c r="N2177" s="79" t="s">
        <v>97</v>
      </c>
      <c r="O2177" s="81"/>
      <c r="P2177" s="86"/>
      <c r="Q2177" s="82"/>
      <c r="R2177" s="81" t="s">
        <v>97</v>
      </c>
      <c r="S2177" s="63"/>
      <c r="T2177" s="87"/>
      <c r="U2177" s="84" t="s">
        <v>97</v>
      </c>
      <c r="V2177" s="84" t="s">
        <v>97</v>
      </c>
      <c r="W2177" s="85" t="b">
        <v>0</v>
      </c>
      <c r="X2177" s="63"/>
      <c r="Y2177" s="63"/>
      <c r="Z2177" s="63"/>
    </row>
    <row r="2178">
      <c r="A2178" s="75"/>
      <c r="B2178" s="94"/>
      <c r="C2178" s="75"/>
      <c r="D2178" s="76"/>
      <c r="E2178" s="75" t="s">
        <v>97</v>
      </c>
      <c r="F2178" s="75" t="s">
        <v>97</v>
      </c>
      <c r="G2178" s="77"/>
      <c r="H2178" s="77"/>
      <c r="I2178" s="80"/>
      <c r="J2178" s="77" t="s">
        <v>97</v>
      </c>
      <c r="K2178" s="79" t="s">
        <v>97</v>
      </c>
      <c r="L2178" s="79"/>
      <c r="M2178" s="80"/>
      <c r="N2178" s="79" t="s">
        <v>97</v>
      </c>
      <c r="O2178" s="81"/>
      <c r="P2178" s="86"/>
      <c r="Q2178" s="82"/>
      <c r="R2178" s="81" t="s">
        <v>97</v>
      </c>
      <c r="S2178" s="63"/>
      <c r="T2178" s="87"/>
      <c r="U2178" s="84" t="s">
        <v>97</v>
      </c>
      <c r="V2178" s="84" t="s">
        <v>97</v>
      </c>
      <c r="W2178" s="85" t="b">
        <v>0</v>
      </c>
      <c r="X2178" s="63"/>
      <c r="Y2178" s="63"/>
      <c r="Z2178" s="63"/>
    </row>
    <row r="2179">
      <c r="A2179" s="75"/>
      <c r="B2179" s="94"/>
      <c r="C2179" s="75"/>
      <c r="D2179" s="76"/>
      <c r="E2179" s="75" t="s">
        <v>97</v>
      </c>
      <c r="F2179" s="75" t="s">
        <v>97</v>
      </c>
      <c r="G2179" s="77"/>
      <c r="H2179" s="77"/>
      <c r="I2179" s="80"/>
      <c r="J2179" s="77" t="s">
        <v>97</v>
      </c>
      <c r="K2179" s="79" t="s">
        <v>97</v>
      </c>
      <c r="L2179" s="79"/>
      <c r="M2179" s="80"/>
      <c r="N2179" s="79" t="s">
        <v>97</v>
      </c>
      <c r="O2179" s="81"/>
      <c r="P2179" s="86"/>
      <c r="Q2179" s="82"/>
      <c r="R2179" s="81" t="s">
        <v>97</v>
      </c>
      <c r="S2179" s="63"/>
      <c r="T2179" s="87"/>
      <c r="U2179" s="84" t="s">
        <v>97</v>
      </c>
      <c r="V2179" s="84" t="s">
        <v>97</v>
      </c>
      <c r="W2179" s="85" t="b">
        <v>0</v>
      </c>
      <c r="X2179" s="63"/>
      <c r="Y2179" s="63"/>
      <c r="Z2179" s="63"/>
    </row>
    <row r="2180">
      <c r="A2180" s="75"/>
      <c r="B2180" s="94"/>
      <c r="C2180" s="75"/>
      <c r="D2180" s="76"/>
      <c r="E2180" s="75" t="s">
        <v>97</v>
      </c>
      <c r="F2180" s="75" t="s">
        <v>97</v>
      </c>
      <c r="G2180" s="77"/>
      <c r="H2180" s="77"/>
      <c r="I2180" s="80"/>
      <c r="J2180" s="77" t="s">
        <v>97</v>
      </c>
      <c r="K2180" s="79" t="s">
        <v>97</v>
      </c>
      <c r="L2180" s="79"/>
      <c r="M2180" s="80"/>
      <c r="N2180" s="79" t="s">
        <v>97</v>
      </c>
      <c r="O2180" s="81"/>
      <c r="P2180" s="86"/>
      <c r="Q2180" s="82"/>
      <c r="R2180" s="81" t="s">
        <v>97</v>
      </c>
      <c r="S2180" s="63"/>
      <c r="T2180" s="87"/>
      <c r="U2180" s="84" t="s">
        <v>97</v>
      </c>
      <c r="V2180" s="84" t="s">
        <v>97</v>
      </c>
      <c r="W2180" s="85" t="b">
        <v>0</v>
      </c>
      <c r="X2180" s="63"/>
      <c r="Y2180" s="63"/>
      <c r="Z2180" s="63"/>
    </row>
    <row r="2181">
      <c r="A2181" s="75"/>
      <c r="B2181" s="94"/>
      <c r="C2181" s="75"/>
      <c r="D2181" s="76"/>
      <c r="E2181" s="75" t="s">
        <v>97</v>
      </c>
      <c r="F2181" s="75" t="s">
        <v>97</v>
      </c>
      <c r="G2181" s="77"/>
      <c r="H2181" s="77"/>
      <c r="I2181" s="80"/>
      <c r="J2181" s="77" t="s">
        <v>97</v>
      </c>
      <c r="K2181" s="79" t="s">
        <v>97</v>
      </c>
      <c r="L2181" s="79"/>
      <c r="M2181" s="80"/>
      <c r="N2181" s="79" t="s">
        <v>97</v>
      </c>
      <c r="O2181" s="81"/>
      <c r="P2181" s="86"/>
      <c r="Q2181" s="82"/>
      <c r="R2181" s="81" t="s">
        <v>97</v>
      </c>
      <c r="S2181" s="63"/>
      <c r="T2181" s="87"/>
      <c r="U2181" s="84" t="s">
        <v>97</v>
      </c>
      <c r="V2181" s="84" t="s">
        <v>97</v>
      </c>
      <c r="W2181" s="85" t="b">
        <v>0</v>
      </c>
      <c r="X2181" s="63"/>
      <c r="Y2181" s="63"/>
      <c r="Z2181" s="63"/>
    </row>
    <row r="2182">
      <c r="A2182" s="75"/>
      <c r="B2182" s="94"/>
      <c r="C2182" s="75"/>
      <c r="D2182" s="76"/>
      <c r="E2182" s="75" t="s">
        <v>97</v>
      </c>
      <c r="F2182" s="75" t="s">
        <v>97</v>
      </c>
      <c r="G2182" s="77"/>
      <c r="H2182" s="77"/>
      <c r="I2182" s="80"/>
      <c r="J2182" s="77" t="s">
        <v>97</v>
      </c>
      <c r="K2182" s="79" t="s">
        <v>97</v>
      </c>
      <c r="L2182" s="79"/>
      <c r="M2182" s="80"/>
      <c r="N2182" s="79" t="s">
        <v>97</v>
      </c>
      <c r="O2182" s="81"/>
      <c r="P2182" s="86"/>
      <c r="Q2182" s="82"/>
      <c r="R2182" s="81" t="s">
        <v>97</v>
      </c>
      <c r="S2182" s="63"/>
      <c r="T2182" s="87"/>
      <c r="U2182" s="84" t="s">
        <v>97</v>
      </c>
      <c r="V2182" s="84" t="s">
        <v>97</v>
      </c>
      <c r="W2182" s="85" t="b">
        <v>0</v>
      </c>
      <c r="X2182" s="63"/>
      <c r="Y2182" s="63"/>
      <c r="Z2182" s="63"/>
    </row>
    <row r="2183">
      <c r="A2183" s="75"/>
      <c r="B2183" s="94"/>
      <c r="C2183" s="75"/>
      <c r="D2183" s="76"/>
      <c r="E2183" s="75" t="s">
        <v>97</v>
      </c>
      <c r="F2183" s="75" t="s">
        <v>97</v>
      </c>
      <c r="G2183" s="77"/>
      <c r="H2183" s="77"/>
      <c r="I2183" s="80"/>
      <c r="J2183" s="77" t="s">
        <v>97</v>
      </c>
      <c r="K2183" s="79" t="s">
        <v>97</v>
      </c>
      <c r="L2183" s="79"/>
      <c r="M2183" s="80"/>
      <c r="N2183" s="79" t="s">
        <v>97</v>
      </c>
      <c r="O2183" s="81"/>
      <c r="P2183" s="86"/>
      <c r="Q2183" s="82"/>
      <c r="R2183" s="81" t="s">
        <v>97</v>
      </c>
      <c r="S2183" s="63"/>
      <c r="T2183" s="87"/>
      <c r="U2183" s="84" t="s">
        <v>97</v>
      </c>
      <c r="V2183" s="84" t="s">
        <v>97</v>
      </c>
      <c r="W2183" s="85" t="b">
        <v>0</v>
      </c>
      <c r="X2183" s="63"/>
      <c r="Y2183" s="63"/>
      <c r="Z2183" s="63"/>
    </row>
    <row r="2184">
      <c r="A2184" s="75"/>
      <c r="B2184" s="94"/>
      <c r="C2184" s="75"/>
      <c r="D2184" s="76"/>
      <c r="E2184" s="75" t="s">
        <v>97</v>
      </c>
      <c r="F2184" s="75" t="s">
        <v>97</v>
      </c>
      <c r="G2184" s="77"/>
      <c r="H2184" s="77"/>
      <c r="I2184" s="80"/>
      <c r="J2184" s="77" t="s">
        <v>97</v>
      </c>
      <c r="K2184" s="79" t="s">
        <v>97</v>
      </c>
      <c r="L2184" s="79"/>
      <c r="M2184" s="80"/>
      <c r="N2184" s="79" t="s">
        <v>97</v>
      </c>
      <c r="O2184" s="81"/>
      <c r="P2184" s="86"/>
      <c r="Q2184" s="82"/>
      <c r="R2184" s="81" t="s">
        <v>97</v>
      </c>
      <c r="S2184" s="63"/>
      <c r="T2184" s="87"/>
      <c r="U2184" s="84" t="s">
        <v>97</v>
      </c>
      <c r="V2184" s="84" t="s">
        <v>97</v>
      </c>
      <c r="W2184" s="85" t="b">
        <v>0</v>
      </c>
      <c r="X2184" s="63"/>
      <c r="Y2184" s="63"/>
      <c r="Z2184" s="63"/>
    </row>
    <row r="2185">
      <c r="A2185" s="75"/>
      <c r="B2185" s="94"/>
      <c r="C2185" s="75"/>
      <c r="D2185" s="76"/>
      <c r="E2185" s="75" t="s">
        <v>97</v>
      </c>
      <c r="F2185" s="75" t="s">
        <v>97</v>
      </c>
      <c r="G2185" s="77"/>
      <c r="H2185" s="77"/>
      <c r="I2185" s="80"/>
      <c r="J2185" s="77" t="s">
        <v>97</v>
      </c>
      <c r="K2185" s="79" t="s">
        <v>97</v>
      </c>
      <c r="L2185" s="79"/>
      <c r="M2185" s="80"/>
      <c r="N2185" s="79" t="s">
        <v>97</v>
      </c>
      <c r="O2185" s="81"/>
      <c r="P2185" s="86"/>
      <c r="Q2185" s="82"/>
      <c r="R2185" s="81" t="s">
        <v>97</v>
      </c>
      <c r="S2185" s="63"/>
      <c r="T2185" s="87"/>
      <c r="U2185" s="84" t="s">
        <v>97</v>
      </c>
      <c r="V2185" s="84" t="s">
        <v>97</v>
      </c>
      <c r="W2185" s="85" t="b">
        <v>0</v>
      </c>
      <c r="X2185" s="63"/>
      <c r="Y2185" s="63"/>
      <c r="Z2185" s="63"/>
    </row>
    <row r="2186">
      <c r="A2186" s="75"/>
      <c r="B2186" s="94"/>
      <c r="C2186" s="75"/>
      <c r="D2186" s="76"/>
      <c r="E2186" s="75" t="s">
        <v>97</v>
      </c>
      <c r="F2186" s="75" t="s">
        <v>97</v>
      </c>
      <c r="G2186" s="77"/>
      <c r="H2186" s="77"/>
      <c r="I2186" s="80"/>
      <c r="J2186" s="77" t="s">
        <v>97</v>
      </c>
      <c r="K2186" s="79" t="s">
        <v>97</v>
      </c>
      <c r="L2186" s="79"/>
      <c r="M2186" s="80"/>
      <c r="N2186" s="79" t="s">
        <v>97</v>
      </c>
      <c r="O2186" s="81"/>
      <c r="P2186" s="86"/>
      <c r="Q2186" s="82"/>
      <c r="R2186" s="81" t="s">
        <v>97</v>
      </c>
      <c r="S2186" s="63"/>
      <c r="T2186" s="87"/>
      <c r="U2186" s="84" t="s">
        <v>97</v>
      </c>
      <c r="V2186" s="84" t="s">
        <v>97</v>
      </c>
      <c r="W2186" s="85" t="b">
        <v>0</v>
      </c>
      <c r="X2186" s="63"/>
      <c r="Y2186" s="63"/>
      <c r="Z2186" s="63"/>
    </row>
    <row r="2187">
      <c r="A2187" s="75"/>
      <c r="B2187" s="94"/>
      <c r="C2187" s="75"/>
      <c r="D2187" s="76"/>
      <c r="E2187" s="75" t="s">
        <v>97</v>
      </c>
      <c r="F2187" s="75" t="s">
        <v>97</v>
      </c>
      <c r="G2187" s="77"/>
      <c r="H2187" s="77"/>
      <c r="I2187" s="80"/>
      <c r="J2187" s="77" t="s">
        <v>97</v>
      </c>
      <c r="K2187" s="79" t="s">
        <v>97</v>
      </c>
      <c r="L2187" s="79"/>
      <c r="M2187" s="80"/>
      <c r="N2187" s="79" t="s">
        <v>97</v>
      </c>
      <c r="O2187" s="81"/>
      <c r="P2187" s="86"/>
      <c r="Q2187" s="82"/>
      <c r="R2187" s="81" t="s">
        <v>97</v>
      </c>
      <c r="S2187" s="63"/>
      <c r="T2187" s="87"/>
      <c r="U2187" s="84" t="s">
        <v>97</v>
      </c>
      <c r="V2187" s="84" t="s">
        <v>97</v>
      </c>
      <c r="W2187" s="85" t="b">
        <v>0</v>
      </c>
      <c r="X2187" s="63"/>
      <c r="Y2187" s="63"/>
      <c r="Z2187" s="63"/>
    </row>
    <row r="2188">
      <c r="A2188" s="75"/>
      <c r="B2188" s="94"/>
      <c r="C2188" s="75"/>
      <c r="D2188" s="76"/>
      <c r="E2188" s="75" t="s">
        <v>97</v>
      </c>
      <c r="F2188" s="75" t="s">
        <v>97</v>
      </c>
      <c r="G2188" s="77"/>
      <c r="H2188" s="77"/>
      <c r="I2188" s="80"/>
      <c r="J2188" s="77" t="s">
        <v>97</v>
      </c>
      <c r="K2188" s="79" t="s">
        <v>97</v>
      </c>
      <c r="L2188" s="79"/>
      <c r="M2188" s="80"/>
      <c r="N2188" s="79" t="s">
        <v>97</v>
      </c>
      <c r="O2188" s="81"/>
      <c r="P2188" s="86"/>
      <c r="Q2188" s="82"/>
      <c r="R2188" s="81" t="s">
        <v>97</v>
      </c>
      <c r="S2188" s="63"/>
      <c r="T2188" s="87"/>
      <c r="U2188" s="84" t="s">
        <v>97</v>
      </c>
      <c r="V2188" s="84" t="s">
        <v>97</v>
      </c>
      <c r="W2188" s="85" t="b">
        <v>0</v>
      </c>
      <c r="X2188" s="63"/>
      <c r="Y2188" s="63"/>
      <c r="Z2188" s="63"/>
    </row>
    <row r="2189">
      <c r="A2189" s="75"/>
      <c r="B2189" s="94"/>
      <c r="C2189" s="75"/>
      <c r="D2189" s="76"/>
      <c r="E2189" s="75" t="s">
        <v>97</v>
      </c>
      <c r="F2189" s="75" t="s">
        <v>97</v>
      </c>
      <c r="G2189" s="77"/>
      <c r="H2189" s="77"/>
      <c r="I2189" s="80"/>
      <c r="J2189" s="77" t="s">
        <v>97</v>
      </c>
      <c r="K2189" s="79" t="s">
        <v>97</v>
      </c>
      <c r="L2189" s="79"/>
      <c r="M2189" s="80"/>
      <c r="N2189" s="79" t="s">
        <v>97</v>
      </c>
      <c r="O2189" s="81"/>
      <c r="P2189" s="86"/>
      <c r="Q2189" s="82"/>
      <c r="R2189" s="81" t="s">
        <v>97</v>
      </c>
      <c r="S2189" s="63"/>
      <c r="T2189" s="87"/>
      <c r="U2189" s="84" t="s">
        <v>97</v>
      </c>
      <c r="V2189" s="84" t="s">
        <v>97</v>
      </c>
      <c r="W2189" s="85" t="b">
        <v>0</v>
      </c>
      <c r="X2189" s="63"/>
      <c r="Y2189" s="63"/>
      <c r="Z2189" s="63"/>
    </row>
    <row r="2190">
      <c r="A2190" s="75"/>
      <c r="B2190" s="94"/>
      <c r="C2190" s="75"/>
      <c r="D2190" s="76"/>
      <c r="E2190" s="75" t="s">
        <v>97</v>
      </c>
      <c r="F2190" s="75" t="s">
        <v>97</v>
      </c>
      <c r="G2190" s="77"/>
      <c r="H2190" s="77"/>
      <c r="I2190" s="80"/>
      <c r="J2190" s="77" t="s">
        <v>97</v>
      </c>
      <c r="K2190" s="79" t="s">
        <v>97</v>
      </c>
      <c r="L2190" s="79"/>
      <c r="M2190" s="80"/>
      <c r="N2190" s="79" t="s">
        <v>97</v>
      </c>
      <c r="O2190" s="81"/>
      <c r="P2190" s="86"/>
      <c r="Q2190" s="82"/>
      <c r="R2190" s="81" t="s">
        <v>97</v>
      </c>
      <c r="S2190" s="63"/>
      <c r="T2190" s="87"/>
      <c r="U2190" s="84" t="s">
        <v>97</v>
      </c>
      <c r="V2190" s="84" t="s">
        <v>97</v>
      </c>
      <c r="W2190" s="85" t="b">
        <v>0</v>
      </c>
      <c r="X2190" s="63"/>
      <c r="Y2190" s="63"/>
      <c r="Z2190" s="63"/>
    </row>
    <row r="2191">
      <c r="A2191" s="75"/>
      <c r="B2191" s="94"/>
      <c r="C2191" s="75"/>
      <c r="D2191" s="76"/>
      <c r="E2191" s="75" t="s">
        <v>97</v>
      </c>
      <c r="F2191" s="75" t="s">
        <v>97</v>
      </c>
      <c r="G2191" s="77"/>
      <c r="H2191" s="77"/>
      <c r="I2191" s="80"/>
      <c r="J2191" s="77" t="s">
        <v>97</v>
      </c>
      <c r="K2191" s="79" t="s">
        <v>97</v>
      </c>
      <c r="L2191" s="79"/>
      <c r="M2191" s="80"/>
      <c r="N2191" s="79" t="s">
        <v>97</v>
      </c>
      <c r="O2191" s="81"/>
      <c r="P2191" s="86"/>
      <c r="Q2191" s="82"/>
      <c r="R2191" s="81" t="s">
        <v>97</v>
      </c>
      <c r="S2191" s="63"/>
      <c r="T2191" s="87"/>
      <c r="U2191" s="84" t="s">
        <v>97</v>
      </c>
      <c r="V2191" s="84" t="s">
        <v>97</v>
      </c>
      <c r="W2191" s="85" t="b">
        <v>0</v>
      </c>
      <c r="X2191" s="63"/>
      <c r="Y2191" s="63"/>
      <c r="Z2191" s="63"/>
    </row>
    <row r="2192">
      <c r="A2192" s="75"/>
      <c r="B2192" s="94"/>
      <c r="C2192" s="75"/>
      <c r="D2192" s="76"/>
      <c r="E2192" s="75" t="s">
        <v>97</v>
      </c>
      <c r="F2192" s="75" t="s">
        <v>97</v>
      </c>
      <c r="G2192" s="77"/>
      <c r="H2192" s="77"/>
      <c r="I2192" s="80"/>
      <c r="J2192" s="77" t="s">
        <v>97</v>
      </c>
      <c r="K2192" s="79" t="s">
        <v>97</v>
      </c>
      <c r="L2192" s="79"/>
      <c r="M2192" s="80"/>
      <c r="N2192" s="79" t="s">
        <v>97</v>
      </c>
      <c r="O2192" s="81"/>
      <c r="P2192" s="86"/>
      <c r="Q2192" s="82"/>
      <c r="R2192" s="81" t="s">
        <v>97</v>
      </c>
      <c r="S2192" s="63"/>
      <c r="T2192" s="87"/>
      <c r="U2192" s="84" t="s">
        <v>97</v>
      </c>
      <c r="V2192" s="84" t="s">
        <v>97</v>
      </c>
      <c r="W2192" s="85" t="b">
        <v>0</v>
      </c>
      <c r="X2192" s="63"/>
      <c r="Y2192" s="63"/>
      <c r="Z2192" s="63"/>
    </row>
    <row r="2193">
      <c r="A2193" s="75"/>
      <c r="B2193" s="94"/>
      <c r="C2193" s="75"/>
      <c r="D2193" s="76"/>
      <c r="E2193" s="75" t="s">
        <v>97</v>
      </c>
      <c r="F2193" s="75" t="s">
        <v>97</v>
      </c>
      <c r="G2193" s="77"/>
      <c r="H2193" s="77"/>
      <c r="I2193" s="80"/>
      <c r="J2193" s="77" t="s">
        <v>97</v>
      </c>
      <c r="K2193" s="79" t="s">
        <v>97</v>
      </c>
      <c r="L2193" s="79"/>
      <c r="M2193" s="80"/>
      <c r="N2193" s="79" t="s">
        <v>97</v>
      </c>
      <c r="O2193" s="81"/>
      <c r="P2193" s="86"/>
      <c r="Q2193" s="82"/>
      <c r="R2193" s="81" t="s">
        <v>97</v>
      </c>
      <c r="S2193" s="63"/>
      <c r="T2193" s="87"/>
      <c r="U2193" s="84" t="s">
        <v>97</v>
      </c>
      <c r="V2193" s="84" t="s">
        <v>97</v>
      </c>
      <c r="W2193" s="85" t="b">
        <v>0</v>
      </c>
      <c r="X2193" s="63"/>
      <c r="Y2193" s="63"/>
      <c r="Z2193" s="63"/>
    </row>
    <row r="2194">
      <c r="A2194" s="75"/>
      <c r="B2194" s="94"/>
      <c r="C2194" s="75"/>
      <c r="D2194" s="76"/>
      <c r="E2194" s="75" t="s">
        <v>97</v>
      </c>
      <c r="F2194" s="75" t="s">
        <v>97</v>
      </c>
      <c r="G2194" s="77"/>
      <c r="H2194" s="77"/>
      <c r="I2194" s="80"/>
      <c r="J2194" s="77" t="s">
        <v>97</v>
      </c>
      <c r="K2194" s="79" t="s">
        <v>97</v>
      </c>
      <c r="L2194" s="79"/>
      <c r="M2194" s="80"/>
      <c r="N2194" s="79" t="s">
        <v>97</v>
      </c>
      <c r="O2194" s="81"/>
      <c r="P2194" s="86"/>
      <c r="Q2194" s="82"/>
      <c r="R2194" s="81" t="s">
        <v>97</v>
      </c>
      <c r="S2194" s="63"/>
      <c r="T2194" s="87"/>
      <c r="U2194" s="84" t="s">
        <v>97</v>
      </c>
      <c r="V2194" s="84" t="s">
        <v>97</v>
      </c>
      <c r="W2194" s="85" t="b">
        <v>0</v>
      </c>
      <c r="X2194" s="63"/>
      <c r="Y2194" s="63"/>
      <c r="Z2194" s="63"/>
    </row>
    <row r="2195">
      <c r="A2195" s="75"/>
      <c r="B2195" s="94"/>
      <c r="C2195" s="75"/>
      <c r="D2195" s="76"/>
      <c r="E2195" s="75" t="s">
        <v>97</v>
      </c>
      <c r="F2195" s="75" t="s">
        <v>97</v>
      </c>
      <c r="G2195" s="77"/>
      <c r="H2195" s="77"/>
      <c r="I2195" s="80"/>
      <c r="J2195" s="77" t="s">
        <v>97</v>
      </c>
      <c r="K2195" s="79" t="s">
        <v>97</v>
      </c>
      <c r="L2195" s="79"/>
      <c r="M2195" s="80"/>
      <c r="N2195" s="79" t="s">
        <v>97</v>
      </c>
      <c r="O2195" s="81"/>
      <c r="P2195" s="86"/>
      <c r="Q2195" s="82"/>
      <c r="R2195" s="81" t="s">
        <v>97</v>
      </c>
      <c r="S2195" s="63"/>
      <c r="T2195" s="87"/>
      <c r="U2195" s="84" t="s">
        <v>97</v>
      </c>
      <c r="V2195" s="84" t="s">
        <v>97</v>
      </c>
      <c r="W2195" s="85" t="b">
        <v>0</v>
      </c>
      <c r="X2195" s="63"/>
      <c r="Y2195" s="63"/>
      <c r="Z2195" s="63"/>
    </row>
    <row r="2196">
      <c r="A2196" s="75"/>
      <c r="B2196" s="94"/>
      <c r="C2196" s="75"/>
      <c r="D2196" s="76"/>
      <c r="E2196" s="75" t="s">
        <v>97</v>
      </c>
      <c r="F2196" s="75" t="s">
        <v>97</v>
      </c>
      <c r="G2196" s="77"/>
      <c r="H2196" s="77"/>
      <c r="I2196" s="80"/>
      <c r="J2196" s="77" t="s">
        <v>97</v>
      </c>
      <c r="K2196" s="79" t="s">
        <v>97</v>
      </c>
      <c r="L2196" s="79"/>
      <c r="M2196" s="80"/>
      <c r="N2196" s="79" t="s">
        <v>97</v>
      </c>
      <c r="O2196" s="81"/>
      <c r="P2196" s="86"/>
      <c r="Q2196" s="82"/>
      <c r="R2196" s="81" t="s">
        <v>97</v>
      </c>
      <c r="S2196" s="63"/>
      <c r="T2196" s="87"/>
      <c r="U2196" s="84" t="s">
        <v>97</v>
      </c>
      <c r="V2196" s="84" t="s">
        <v>97</v>
      </c>
      <c r="W2196" s="85" t="b">
        <v>0</v>
      </c>
      <c r="X2196" s="63"/>
      <c r="Y2196" s="63"/>
      <c r="Z2196" s="63"/>
    </row>
    <row r="2197">
      <c r="A2197" s="75"/>
      <c r="B2197" s="94"/>
      <c r="C2197" s="75"/>
      <c r="D2197" s="76"/>
      <c r="E2197" s="75" t="s">
        <v>97</v>
      </c>
      <c r="F2197" s="75" t="s">
        <v>97</v>
      </c>
      <c r="G2197" s="77"/>
      <c r="H2197" s="77"/>
      <c r="I2197" s="80"/>
      <c r="J2197" s="77" t="s">
        <v>97</v>
      </c>
      <c r="K2197" s="79" t="s">
        <v>97</v>
      </c>
      <c r="L2197" s="79"/>
      <c r="M2197" s="80"/>
      <c r="N2197" s="79" t="s">
        <v>97</v>
      </c>
      <c r="O2197" s="81"/>
      <c r="P2197" s="86"/>
      <c r="Q2197" s="82"/>
      <c r="R2197" s="81" t="s">
        <v>97</v>
      </c>
      <c r="S2197" s="63"/>
      <c r="T2197" s="87"/>
      <c r="U2197" s="84" t="s">
        <v>97</v>
      </c>
      <c r="V2197" s="84" t="s">
        <v>97</v>
      </c>
      <c r="W2197" s="85" t="b">
        <v>0</v>
      </c>
      <c r="X2197" s="63"/>
      <c r="Y2197" s="63"/>
      <c r="Z2197" s="63"/>
    </row>
    <row r="2198">
      <c r="A2198" s="75"/>
      <c r="B2198" s="94"/>
      <c r="C2198" s="75"/>
      <c r="D2198" s="76"/>
      <c r="E2198" s="75" t="s">
        <v>97</v>
      </c>
      <c r="F2198" s="75" t="s">
        <v>97</v>
      </c>
      <c r="G2198" s="77"/>
      <c r="H2198" s="77"/>
      <c r="I2198" s="80"/>
      <c r="J2198" s="77" t="s">
        <v>97</v>
      </c>
      <c r="K2198" s="79" t="s">
        <v>97</v>
      </c>
      <c r="L2198" s="79"/>
      <c r="M2198" s="80"/>
      <c r="N2198" s="79" t="s">
        <v>97</v>
      </c>
      <c r="O2198" s="81"/>
      <c r="P2198" s="86"/>
      <c r="Q2198" s="82"/>
      <c r="R2198" s="81" t="s">
        <v>97</v>
      </c>
      <c r="S2198" s="63"/>
      <c r="T2198" s="87"/>
      <c r="U2198" s="84" t="s">
        <v>97</v>
      </c>
      <c r="V2198" s="84" t="s">
        <v>97</v>
      </c>
      <c r="W2198" s="85" t="b">
        <v>0</v>
      </c>
      <c r="X2198" s="63"/>
      <c r="Y2198" s="63"/>
      <c r="Z2198" s="63"/>
    </row>
    <row r="2199">
      <c r="A2199" s="75"/>
      <c r="B2199" s="94"/>
      <c r="C2199" s="75"/>
      <c r="D2199" s="76"/>
      <c r="E2199" s="75" t="s">
        <v>97</v>
      </c>
      <c r="F2199" s="75" t="s">
        <v>97</v>
      </c>
      <c r="G2199" s="77"/>
      <c r="H2199" s="77"/>
      <c r="I2199" s="80"/>
      <c r="J2199" s="77" t="s">
        <v>97</v>
      </c>
      <c r="K2199" s="79" t="s">
        <v>97</v>
      </c>
      <c r="L2199" s="79"/>
      <c r="M2199" s="80"/>
      <c r="N2199" s="79" t="s">
        <v>97</v>
      </c>
      <c r="O2199" s="81"/>
      <c r="P2199" s="86"/>
      <c r="Q2199" s="82"/>
      <c r="R2199" s="81" t="s">
        <v>97</v>
      </c>
      <c r="S2199" s="63"/>
      <c r="T2199" s="87"/>
      <c r="U2199" s="84" t="s">
        <v>97</v>
      </c>
      <c r="V2199" s="84" t="s">
        <v>97</v>
      </c>
      <c r="W2199" s="85" t="b">
        <v>0</v>
      </c>
      <c r="X2199" s="63"/>
      <c r="Y2199" s="63"/>
      <c r="Z2199" s="63"/>
    </row>
    <row r="2200">
      <c r="A2200" s="75"/>
      <c r="B2200" s="94"/>
      <c r="C2200" s="75"/>
      <c r="D2200" s="76"/>
      <c r="E2200" s="75" t="s">
        <v>97</v>
      </c>
      <c r="F2200" s="75" t="s">
        <v>97</v>
      </c>
      <c r="G2200" s="77"/>
      <c r="H2200" s="77"/>
      <c r="I2200" s="80"/>
      <c r="J2200" s="77" t="s">
        <v>97</v>
      </c>
      <c r="K2200" s="79" t="s">
        <v>97</v>
      </c>
      <c r="L2200" s="79"/>
      <c r="M2200" s="80"/>
      <c r="N2200" s="79" t="s">
        <v>97</v>
      </c>
      <c r="O2200" s="81"/>
      <c r="P2200" s="86"/>
      <c r="Q2200" s="82"/>
      <c r="R2200" s="81" t="s">
        <v>97</v>
      </c>
      <c r="S2200" s="63"/>
      <c r="T2200" s="87"/>
      <c r="U2200" s="84" t="s">
        <v>97</v>
      </c>
      <c r="V2200" s="84" t="s">
        <v>97</v>
      </c>
      <c r="W2200" s="85" t="b">
        <v>0</v>
      </c>
      <c r="X2200" s="63"/>
      <c r="Y2200" s="63"/>
      <c r="Z2200" s="63"/>
    </row>
    <row r="2201">
      <c r="A2201" s="75"/>
      <c r="B2201" s="94"/>
      <c r="C2201" s="75"/>
      <c r="D2201" s="76"/>
      <c r="E2201" s="75" t="s">
        <v>97</v>
      </c>
      <c r="F2201" s="75" t="s">
        <v>97</v>
      </c>
      <c r="G2201" s="77"/>
      <c r="H2201" s="77"/>
      <c r="I2201" s="80"/>
      <c r="J2201" s="77" t="s">
        <v>97</v>
      </c>
      <c r="K2201" s="79" t="s">
        <v>97</v>
      </c>
      <c r="L2201" s="79"/>
      <c r="M2201" s="80"/>
      <c r="N2201" s="79" t="s">
        <v>97</v>
      </c>
      <c r="O2201" s="81"/>
      <c r="P2201" s="86"/>
      <c r="Q2201" s="82"/>
      <c r="R2201" s="81" t="s">
        <v>97</v>
      </c>
      <c r="S2201" s="63"/>
      <c r="T2201" s="87"/>
      <c r="U2201" s="84" t="s">
        <v>97</v>
      </c>
      <c r="V2201" s="84" t="s">
        <v>97</v>
      </c>
      <c r="W2201" s="85" t="b">
        <v>0</v>
      </c>
      <c r="X2201" s="63"/>
      <c r="Y2201" s="63"/>
      <c r="Z2201" s="63"/>
    </row>
    <row r="2202">
      <c r="A2202" s="75"/>
      <c r="B2202" s="94"/>
      <c r="C2202" s="75"/>
      <c r="D2202" s="76"/>
      <c r="E2202" s="75" t="s">
        <v>97</v>
      </c>
      <c r="F2202" s="75" t="s">
        <v>97</v>
      </c>
      <c r="G2202" s="77"/>
      <c r="H2202" s="77"/>
      <c r="I2202" s="80"/>
      <c r="J2202" s="77" t="s">
        <v>97</v>
      </c>
      <c r="K2202" s="79" t="s">
        <v>97</v>
      </c>
      <c r="L2202" s="79"/>
      <c r="M2202" s="80"/>
      <c r="N2202" s="79" t="s">
        <v>97</v>
      </c>
      <c r="O2202" s="81"/>
      <c r="P2202" s="86"/>
      <c r="Q2202" s="82"/>
      <c r="R2202" s="81" t="s">
        <v>97</v>
      </c>
      <c r="S2202" s="63"/>
      <c r="T2202" s="87"/>
      <c r="U2202" s="84" t="s">
        <v>97</v>
      </c>
      <c r="V2202" s="84" t="s">
        <v>97</v>
      </c>
      <c r="W2202" s="85" t="b">
        <v>0</v>
      </c>
      <c r="X2202" s="63"/>
      <c r="Y2202" s="63"/>
      <c r="Z2202" s="63"/>
    </row>
    <row r="2203">
      <c r="A2203" s="75"/>
      <c r="B2203" s="94"/>
      <c r="C2203" s="75"/>
      <c r="D2203" s="76"/>
      <c r="E2203" s="75" t="s">
        <v>97</v>
      </c>
      <c r="F2203" s="75" t="s">
        <v>97</v>
      </c>
      <c r="G2203" s="77"/>
      <c r="H2203" s="77"/>
      <c r="I2203" s="80"/>
      <c r="J2203" s="77" t="s">
        <v>97</v>
      </c>
      <c r="K2203" s="79" t="s">
        <v>97</v>
      </c>
      <c r="L2203" s="79"/>
      <c r="M2203" s="80"/>
      <c r="N2203" s="79" t="s">
        <v>97</v>
      </c>
      <c r="O2203" s="81"/>
      <c r="P2203" s="86"/>
      <c r="Q2203" s="82"/>
      <c r="R2203" s="81" t="s">
        <v>97</v>
      </c>
      <c r="S2203" s="63"/>
      <c r="T2203" s="87"/>
      <c r="U2203" s="84" t="s">
        <v>97</v>
      </c>
      <c r="V2203" s="84" t="s">
        <v>97</v>
      </c>
      <c r="W2203" s="85" t="b">
        <v>0</v>
      </c>
      <c r="X2203" s="63"/>
      <c r="Y2203" s="63"/>
      <c r="Z2203" s="63"/>
    </row>
    <row r="2204">
      <c r="A2204" s="75"/>
      <c r="B2204" s="94"/>
      <c r="C2204" s="75"/>
      <c r="D2204" s="76"/>
      <c r="E2204" s="75" t="s">
        <v>97</v>
      </c>
      <c r="F2204" s="75" t="s">
        <v>97</v>
      </c>
      <c r="G2204" s="77"/>
      <c r="H2204" s="77"/>
      <c r="I2204" s="80"/>
      <c r="J2204" s="77" t="s">
        <v>97</v>
      </c>
      <c r="K2204" s="79" t="s">
        <v>97</v>
      </c>
      <c r="L2204" s="79"/>
      <c r="M2204" s="80"/>
      <c r="N2204" s="79" t="s">
        <v>97</v>
      </c>
      <c r="O2204" s="81"/>
      <c r="P2204" s="86"/>
      <c r="Q2204" s="82"/>
      <c r="R2204" s="81" t="s">
        <v>97</v>
      </c>
      <c r="S2204" s="63"/>
      <c r="T2204" s="87"/>
      <c r="U2204" s="84" t="s">
        <v>97</v>
      </c>
      <c r="V2204" s="84" t="s">
        <v>97</v>
      </c>
      <c r="W2204" s="85" t="b">
        <v>0</v>
      </c>
      <c r="X2204" s="63"/>
      <c r="Y2204" s="63"/>
      <c r="Z2204" s="63"/>
    </row>
    <row r="2205">
      <c r="A2205" s="75"/>
      <c r="B2205" s="94"/>
      <c r="C2205" s="75"/>
      <c r="D2205" s="76"/>
      <c r="E2205" s="75" t="s">
        <v>97</v>
      </c>
      <c r="F2205" s="75" t="s">
        <v>97</v>
      </c>
      <c r="G2205" s="77"/>
      <c r="H2205" s="77"/>
      <c r="I2205" s="80"/>
      <c r="J2205" s="77" t="s">
        <v>97</v>
      </c>
      <c r="K2205" s="79" t="s">
        <v>97</v>
      </c>
      <c r="L2205" s="79"/>
      <c r="M2205" s="80"/>
      <c r="N2205" s="79" t="s">
        <v>97</v>
      </c>
      <c r="O2205" s="81"/>
      <c r="P2205" s="86"/>
      <c r="Q2205" s="82"/>
      <c r="R2205" s="81" t="s">
        <v>97</v>
      </c>
      <c r="S2205" s="63"/>
      <c r="T2205" s="87"/>
      <c r="U2205" s="84" t="s">
        <v>97</v>
      </c>
      <c r="V2205" s="84" t="s">
        <v>97</v>
      </c>
      <c r="W2205" s="85" t="b">
        <v>0</v>
      </c>
      <c r="X2205" s="63"/>
      <c r="Y2205" s="63"/>
      <c r="Z2205" s="63"/>
    </row>
    <row r="2206">
      <c r="A2206" s="75"/>
      <c r="B2206" s="94"/>
      <c r="C2206" s="75"/>
      <c r="D2206" s="76"/>
      <c r="E2206" s="75" t="s">
        <v>97</v>
      </c>
      <c r="F2206" s="75" t="s">
        <v>97</v>
      </c>
      <c r="G2206" s="77"/>
      <c r="H2206" s="77"/>
      <c r="I2206" s="80"/>
      <c r="J2206" s="77" t="s">
        <v>97</v>
      </c>
      <c r="K2206" s="79" t="s">
        <v>97</v>
      </c>
      <c r="L2206" s="79"/>
      <c r="M2206" s="80"/>
      <c r="N2206" s="79" t="s">
        <v>97</v>
      </c>
      <c r="O2206" s="81"/>
      <c r="P2206" s="86"/>
      <c r="Q2206" s="82"/>
      <c r="R2206" s="81" t="s">
        <v>97</v>
      </c>
      <c r="S2206" s="63"/>
      <c r="T2206" s="87"/>
      <c r="U2206" s="84" t="s">
        <v>97</v>
      </c>
      <c r="V2206" s="84" t="s">
        <v>97</v>
      </c>
      <c r="W2206" s="85" t="b">
        <v>0</v>
      </c>
      <c r="X2206" s="63"/>
      <c r="Y2206" s="63"/>
      <c r="Z2206" s="63"/>
    </row>
    <row r="2207">
      <c r="A2207" s="75"/>
      <c r="B2207" s="94"/>
      <c r="C2207" s="75"/>
      <c r="D2207" s="76"/>
      <c r="E2207" s="75" t="s">
        <v>97</v>
      </c>
      <c r="F2207" s="75" t="s">
        <v>97</v>
      </c>
      <c r="G2207" s="77"/>
      <c r="H2207" s="77"/>
      <c r="I2207" s="80"/>
      <c r="J2207" s="77" t="s">
        <v>97</v>
      </c>
      <c r="K2207" s="79" t="s">
        <v>97</v>
      </c>
      <c r="L2207" s="79"/>
      <c r="M2207" s="80"/>
      <c r="N2207" s="79" t="s">
        <v>97</v>
      </c>
      <c r="O2207" s="81"/>
      <c r="P2207" s="86"/>
      <c r="Q2207" s="82"/>
      <c r="R2207" s="81" t="s">
        <v>97</v>
      </c>
      <c r="S2207" s="63"/>
      <c r="T2207" s="87"/>
      <c r="U2207" s="84" t="s">
        <v>97</v>
      </c>
      <c r="V2207" s="84" t="s">
        <v>97</v>
      </c>
      <c r="W2207" s="85" t="b">
        <v>0</v>
      </c>
      <c r="X2207" s="63"/>
      <c r="Y2207" s="63"/>
      <c r="Z2207" s="63"/>
    </row>
    <row r="2208">
      <c r="A2208" s="75"/>
      <c r="B2208" s="94"/>
      <c r="C2208" s="75"/>
      <c r="D2208" s="76"/>
      <c r="E2208" s="75" t="s">
        <v>97</v>
      </c>
      <c r="F2208" s="75" t="s">
        <v>97</v>
      </c>
      <c r="G2208" s="77"/>
      <c r="H2208" s="77"/>
      <c r="I2208" s="80"/>
      <c r="J2208" s="77" t="s">
        <v>97</v>
      </c>
      <c r="K2208" s="79" t="s">
        <v>97</v>
      </c>
      <c r="L2208" s="79"/>
      <c r="M2208" s="80"/>
      <c r="N2208" s="79" t="s">
        <v>97</v>
      </c>
      <c r="O2208" s="81"/>
      <c r="P2208" s="86"/>
      <c r="Q2208" s="82"/>
      <c r="R2208" s="81" t="s">
        <v>97</v>
      </c>
      <c r="S2208" s="63"/>
      <c r="T2208" s="87"/>
      <c r="U2208" s="84" t="s">
        <v>97</v>
      </c>
      <c r="V2208" s="84" t="s">
        <v>97</v>
      </c>
      <c r="W2208" s="85" t="b">
        <v>0</v>
      </c>
      <c r="X2208" s="63"/>
      <c r="Y2208" s="63"/>
      <c r="Z2208" s="63"/>
    </row>
    <row r="2209">
      <c r="A2209" s="75"/>
      <c r="B2209" s="94"/>
      <c r="C2209" s="75"/>
      <c r="D2209" s="76"/>
      <c r="E2209" s="75" t="s">
        <v>97</v>
      </c>
      <c r="F2209" s="75" t="s">
        <v>97</v>
      </c>
      <c r="G2209" s="77"/>
      <c r="H2209" s="77"/>
      <c r="I2209" s="80"/>
      <c r="J2209" s="77" t="s">
        <v>97</v>
      </c>
      <c r="K2209" s="79" t="s">
        <v>97</v>
      </c>
      <c r="L2209" s="79"/>
      <c r="M2209" s="80"/>
      <c r="N2209" s="79" t="s">
        <v>97</v>
      </c>
      <c r="O2209" s="81"/>
      <c r="P2209" s="86"/>
      <c r="Q2209" s="82"/>
      <c r="R2209" s="81" t="s">
        <v>97</v>
      </c>
      <c r="S2209" s="63"/>
      <c r="T2209" s="87"/>
      <c r="U2209" s="84" t="s">
        <v>97</v>
      </c>
      <c r="V2209" s="84" t="s">
        <v>97</v>
      </c>
      <c r="W2209" s="85" t="b">
        <v>0</v>
      </c>
      <c r="X2209" s="63"/>
      <c r="Y2209" s="63"/>
      <c r="Z2209" s="63"/>
    </row>
    <row r="2210">
      <c r="A2210" s="75"/>
      <c r="B2210" s="94"/>
      <c r="C2210" s="75"/>
      <c r="D2210" s="76"/>
      <c r="E2210" s="75" t="s">
        <v>97</v>
      </c>
      <c r="F2210" s="75" t="s">
        <v>97</v>
      </c>
      <c r="G2210" s="77"/>
      <c r="H2210" s="77"/>
      <c r="I2210" s="80"/>
      <c r="J2210" s="77" t="s">
        <v>97</v>
      </c>
      <c r="K2210" s="79" t="s">
        <v>97</v>
      </c>
      <c r="L2210" s="79"/>
      <c r="M2210" s="80"/>
      <c r="N2210" s="79" t="s">
        <v>97</v>
      </c>
      <c r="O2210" s="81"/>
      <c r="P2210" s="86"/>
      <c r="Q2210" s="82"/>
      <c r="R2210" s="81" t="s">
        <v>97</v>
      </c>
      <c r="S2210" s="63"/>
      <c r="T2210" s="87"/>
      <c r="U2210" s="84" t="s">
        <v>97</v>
      </c>
      <c r="V2210" s="84" t="s">
        <v>97</v>
      </c>
      <c r="W2210" s="85" t="b">
        <v>0</v>
      </c>
      <c r="X2210" s="63"/>
      <c r="Y2210" s="63"/>
      <c r="Z2210" s="63"/>
    </row>
    <row r="2211">
      <c r="A2211" s="75"/>
      <c r="B2211" s="94"/>
      <c r="C2211" s="75"/>
      <c r="D2211" s="76"/>
      <c r="E2211" s="75" t="s">
        <v>97</v>
      </c>
      <c r="F2211" s="75" t="s">
        <v>97</v>
      </c>
      <c r="G2211" s="77"/>
      <c r="H2211" s="77"/>
      <c r="I2211" s="80"/>
      <c r="J2211" s="77" t="s">
        <v>97</v>
      </c>
      <c r="K2211" s="79" t="s">
        <v>97</v>
      </c>
      <c r="L2211" s="79"/>
      <c r="M2211" s="80"/>
      <c r="N2211" s="79" t="s">
        <v>97</v>
      </c>
      <c r="O2211" s="81"/>
      <c r="P2211" s="86"/>
      <c r="Q2211" s="82"/>
      <c r="R2211" s="81" t="s">
        <v>97</v>
      </c>
      <c r="S2211" s="63"/>
      <c r="T2211" s="87"/>
      <c r="U2211" s="84" t="s">
        <v>97</v>
      </c>
      <c r="V2211" s="84" t="s">
        <v>97</v>
      </c>
      <c r="W2211" s="85" t="b">
        <v>0</v>
      </c>
      <c r="X2211" s="63"/>
      <c r="Y2211" s="63"/>
      <c r="Z2211" s="63"/>
    </row>
    <row r="2212">
      <c r="A2212" s="75"/>
      <c r="B2212" s="94"/>
      <c r="C2212" s="75"/>
      <c r="D2212" s="76"/>
      <c r="E2212" s="75" t="s">
        <v>97</v>
      </c>
      <c r="F2212" s="75" t="s">
        <v>97</v>
      </c>
      <c r="G2212" s="77"/>
      <c r="H2212" s="77"/>
      <c r="I2212" s="80"/>
      <c r="J2212" s="77" t="s">
        <v>97</v>
      </c>
      <c r="K2212" s="79" t="s">
        <v>97</v>
      </c>
      <c r="L2212" s="79"/>
      <c r="M2212" s="80"/>
      <c r="N2212" s="79" t="s">
        <v>97</v>
      </c>
      <c r="O2212" s="81"/>
      <c r="P2212" s="86"/>
      <c r="Q2212" s="82"/>
      <c r="R2212" s="81" t="s">
        <v>97</v>
      </c>
      <c r="S2212" s="63"/>
      <c r="T2212" s="87"/>
      <c r="U2212" s="84" t="s">
        <v>97</v>
      </c>
      <c r="V2212" s="84" t="s">
        <v>97</v>
      </c>
      <c r="W2212" s="85" t="b">
        <v>0</v>
      </c>
      <c r="X2212" s="63"/>
      <c r="Y2212" s="63"/>
      <c r="Z2212" s="63"/>
    </row>
    <row r="2213">
      <c r="A2213" s="75"/>
      <c r="B2213" s="94"/>
      <c r="C2213" s="75"/>
      <c r="D2213" s="76"/>
      <c r="E2213" s="75" t="s">
        <v>97</v>
      </c>
      <c r="F2213" s="75" t="s">
        <v>97</v>
      </c>
      <c r="G2213" s="77"/>
      <c r="H2213" s="77"/>
      <c r="I2213" s="80"/>
      <c r="J2213" s="77" t="s">
        <v>97</v>
      </c>
      <c r="K2213" s="79" t="s">
        <v>97</v>
      </c>
      <c r="L2213" s="79"/>
      <c r="M2213" s="80"/>
      <c r="N2213" s="79" t="s">
        <v>97</v>
      </c>
      <c r="O2213" s="81"/>
      <c r="P2213" s="86"/>
      <c r="Q2213" s="82"/>
      <c r="R2213" s="81" t="s">
        <v>97</v>
      </c>
      <c r="S2213" s="63"/>
      <c r="T2213" s="87"/>
      <c r="U2213" s="84" t="s">
        <v>97</v>
      </c>
      <c r="V2213" s="84" t="s">
        <v>97</v>
      </c>
      <c r="W2213" s="85" t="b">
        <v>0</v>
      </c>
      <c r="X2213" s="63"/>
      <c r="Y2213" s="63"/>
      <c r="Z2213" s="63"/>
    </row>
    <row r="2214">
      <c r="A2214" s="75"/>
      <c r="B2214" s="94"/>
      <c r="C2214" s="75"/>
      <c r="D2214" s="76"/>
      <c r="E2214" s="75" t="s">
        <v>97</v>
      </c>
      <c r="F2214" s="75" t="s">
        <v>97</v>
      </c>
      <c r="G2214" s="77"/>
      <c r="H2214" s="77"/>
      <c r="I2214" s="80"/>
      <c r="J2214" s="77" t="s">
        <v>97</v>
      </c>
      <c r="K2214" s="79" t="s">
        <v>97</v>
      </c>
      <c r="L2214" s="79"/>
      <c r="M2214" s="80"/>
      <c r="N2214" s="79" t="s">
        <v>97</v>
      </c>
      <c r="O2214" s="81"/>
      <c r="P2214" s="86"/>
      <c r="Q2214" s="82"/>
      <c r="R2214" s="81" t="s">
        <v>97</v>
      </c>
      <c r="S2214" s="63"/>
      <c r="T2214" s="87"/>
      <c r="U2214" s="84" t="s">
        <v>97</v>
      </c>
      <c r="V2214" s="84" t="s">
        <v>97</v>
      </c>
      <c r="W2214" s="85" t="b">
        <v>0</v>
      </c>
      <c r="X2214" s="63"/>
      <c r="Y2214" s="63"/>
      <c r="Z2214" s="63"/>
    </row>
    <row r="2215">
      <c r="A2215" s="75"/>
      <c r="B2215" s="94"/>
      <c r="C2215" s="75"/>
      <c r="D2215" s="76"/>
      <c r="E2215" s="75" t="s">
        <v>97</v>
      </c>
      <c r="F2215" s="75" t="s">
        <v>97</v>
      </c>
      <c r="G2215" s="77"/>
      <c r="H2215" s="77"/>
      <c r="I2215" s="80"/>
      <c r="J2215" s="77" t="s">
        <v>97</v>
      </c>
      <c r="K2215" s="79" t="s">
        <v>97</v>
      </c>
      <c r="L2215" s="79"/>
      <c r="M2215" s="80"/>
      <c r="N2215" s="79" t="s">
        <v>97</v>
      </c>
      <c r="O2215" s="81"/>
      <c r="P2215" s="86"/>
      <c r="Q2215" s="82"/>
      <c r="R2215" s="81" t="s">
        <v>97</v>
      </c>
      <c r="S2215" s="63"/>
      <c r="T2215" s="87"/>
      <c r="U2215" s="84" t="s">
        <v>97</v>
      </c>
      <c r="V2215" s="84" t="s">
        <v>97</v>
      </c>
      <c r="W2215" s="85" t="b">
        <v>0</v>
      </c>
      <c r="X2215" s="63"/>
      <c r="Y2215" s="63"/>
      <c r="Z2215" s="63"/>
    </row>
    <row r="2216">
      <c r="A2216" s="75"/>
      <c r="B2216" s="94"/>
      <c r="C2216" s="75"/>
      <c r="D2216" s="76"/>
      <c r="E2216" s="75" t="s">
        <v>97</v>
      </c>
      <c r="F2216" s="75" t="s">
        <v>97</v>
      </c>
      <c r="G2216" s="77"/>
      <c r="H2216" s="77"/>
      <c r="I2216" s="80"/>
      <c r="J2216" s="77" t="s">
        <v>97</v>
      </c>
      <c r="K2216" s="79" t="s">
        <v>97</v>
      </c>
      <c r="L2216" s="79"/>
      <c r="M2216" s="80"/>
      <c r="N2216" s="79" t="s">
        <v>97</v>
      </c>
      <c r="O2216" s="81"/>
      <c r="P2216" s="86"/>
      <c r="Q2216" s="82"/>
      <c r="R2216" s="81" t="s">
        <v>97</v>
      </c>
      <c r="S2216" s="63"/>
      <c r="T2216" s="87"/>
      <c r="U2216" s="84" t="s">
        <v>97</v>
      </c>
      <c r="V2216" s="84" t="s">
        <v>97</v>
      </c>
      <c r="W2216" s="85" t="b">
        <v>0</v>
      </c>
      <c r="X2216" s="63"/>
      <c r="Y2216" s="63"/>
      <c r="Z2216" s="63"/>
    </row>
    <row r="2217">
      <c r="A2217" s="75"/>
      <c r="B2217" s="94"/>
      <c r="C2217" s="75"/>
      <c r="D2217" s="76"/>
      <c r="E2217" s="75" t="s">
        <v>97</v>
      </c>
      <c r="F2217" s="75" t="s">
        <v>97</v>
      </c>
      <c r="G2217" s="77"/>
      <c r="H2217" s="77"/>
      <c r="I2217" s="80"/>
      <c r="J2217" s="77" t="s">
        <v>97</v>
      </c>
      <c r="K2217" s="79" t="s">
        <v>97</v>
      </c>
      <c r="L2217" s="79"/>
      <c r="M2217" s="80"/>
      <c r="N2217" s="79" t="s">
        <v>97</v>
      </c>
      <c r="O2217" s="81"/>
      <c r="P2217" s="86"/>
      <c r="Q2217" s="82"/>
      <c r="R2217" s="81" t="s">
        <v>97</v>
      </c>
      <c r="S2217" s="63"/>
      <c r="T2217" s="87"/>
      <c r="U2217" s="84" t="s">
        <v>97</v>
      </c>
      <c r="V2217" s="84" t="s">
        <v>97</v>
      </c>
      <c r="W2217" s="85" t="b">
        <v>0</v>
      </c>
      <c r="X2217" s="63"/>
      <c r="Y2217" s="63"/>
      <c r="Z2217" s="63"/>
    </row>
    <row r="2218">
      <c r="A2218" s="75"/>
      <c r="B2218" s="94"/>
      <c r="C2218" s="75"/>
      <c r="D2218" s="76"/>
      <c r="E2218" s="75" t="s">
        <v>97</v>
      </c>
      <c r="F2218" s="75" t="s">
        <v>97</v>
      </c>
      <c r="G2218" s="77"/>
      <c r="H2218" s="77"/>
      <c r="I2218" s="80"/>
      <c r="J2218" s="77" t="s">
        <v>97</v>
      </c>
      <c r="K2218" s="79" t="s">
        <v>97</v>
      </c>
      <c r="L2218" s="79"/>
      <c r="M2218" s="80"/>
      <c r="N2218" s="79" t="s">
        <v>97</v>
      </c>
      <c r="O2218" s="81"/>
      <c r="P2218" s="86"/>
      <c r="Q2218" s="82"/>
      <c r="R2218" s="81" t="s">
        <v>97</v>
      </c>
      <c r="S2218" s="63"/>
      <c r="T2218" s="87"/>
      <c r="U2218" s="84" t="s">
        <v>97</v>
      </c>
      <c r="V2218" s="84" t="s">
        <v>97</v>
      </c>
      <c r="W2218" s="85" t="b">
        <v>0</v>
      </c>
      <c r="X2218" s="63"/>
      <c r="Y2218" s="63"/>
      <c r="Z2218" s="63"/>
    </row>
    <row r="2219">
      <c r="A2219" s="75"/>
      <c r="B2219" s="94"/>
      <c r="C2219" s="75"/>
      <c r="D2219" s="76"/>
      <c r="E2219" s="75" t="s">
        <v>97</v>
      </c>
      <c r="F2219" s="75" t="s">
        <v>97</v>
      </c>
      <c r="G2219" s="77"/>
      <c r="H2219" s="77"/>
      <c r="I2219" s="80"/>
      <c r="J2219" s="77" t="s">
        <v>97</v>
      </c>
      <c r="K2219" s="79" t="s">
        <v>97</v>
      </c>
      <c r="L2219" s="79"/>
      <c r="M2219" s="80"/>
      <c r="N2219" s="79" t="s">
        <v>97</v>
      </c>
      <c r="O2219" s="81"/>
      <c r="P2219" s="86"/>
      <c r="Q2219" s="82"/>
      <c r="R2219" s="81" t="s">
        <v>97</v>
      </c>
      <c r="S2219" s="63"/>
      <c r="T2219" s="87"/>
      <c r="U2219" s="84" t="s">
        <v>97</v>
      </c>
      <c r="V2219" s="84" t="s">
        <v>97</v>
      </c>
      <c r="W2219" s="85" t="b">
        <v>0</v>
      </c>
      <c r="X2219" s="63"/>
      <c r="Y2219" s="63"/>
      <c r="Z2219" s="63"/>
    </row>
    <row r="2220">
      <c r="A2220" s="75"/>
      <c r="B2220" s="94"/>
      <c r="C2220" s="75"/>
      <c r="D2220" s="76"/>
      <c r="E2220" s="75" t="s">
        <v>97</v>
      </c>
      <c r="F2220" s="75" t="s">
        <v>97</v>
      </c>
      <c r="G2220" s="77"/>
      <c r="H2220" s="77"/>
      <c r="I2220" s="80"/>
      <c r="J2220" s="77" t="s">
        <v>97</v>
      </c>
      <c r="K2220" s="79" t="s">
        <v>97</v>
      </c>
      <c r="L2220" s="79"/>
      <c r="M2220" s="80"/>
      <c r="N2220" s="79" t="s">
        <v>97</v>
      </c>
      <c r="O2220" s="81"/>
      <c r="P2220" s="86"/>
      <c r="Q2220" s="82"/>
      <c r="R2220" s="81" t="s">
        <v>97</v>
      </c>
      <c r="S2220" s="63"/>
      <c r="T2220" s="87"/>
      <c r="U2220" s="84" t="s">
        <v>97</v>
      </c>
      <c r="V2220" s="84" t="s">
        <v>97</v>
      </c>
      <c r="W2220" s="85" t="b">
        <v>0</v>
      </c>
      <c r="X2220" s="63"/>
      <c r="Y2220" s="63"/>
      <c r="Z2220" s="63"/>
    </row>
    <row r="2221">
      <c r="A2221" s="75"/>
      <c r="B2221" s="94"/>
      <c r="C2221" s="75"/>
      <c r="D2221" s="76"/>
      <c r="E2221" s="75" t="s">
        <v>97</v>
      </c>
      <c r="F2221" s="75" t="s">
        <v>97</v>
      </c>
      <c r="G2221" s="77"/>
      <c r="H2221" s="77"/>
      <c r="I2221" s="80"/>
      <c r="J2221" s="77" t="s">
        <v>97</v>
      </c>
      <c r="K2221" s="79" t="s">
        <v>97</v>
      </c>
      <c r="L2221" s="79"/>
      <c r="M2221" s="80"/>
      <c r="N2221" s="79" t="s">
        <v>97</v>
      </c>
      <c r="O2221" s="81"/>
      <c r="P2221" s="86"/>
      <c r="Q2221" s="82"/>
      <c r="R2221" s="81" t="s">
        <v>97</v>
      </c>
      <c r="S2221" s="63"/>
      <c r="T2221" s="87"/>
      <c r="U2221" s="84" t="s">
        <v>97</v>
      </c>
      <c r="V2221" s="84" t="s">
        <v>97</v>
      </c>
      <c r="W2221" s="85" t="b">
        <v>0</v>
      </c>
      <c r="X2221" s="63"/>
      <c r="Y2221" s="63"/>
      <c r="Z2221" s="63"/>
    </row>
    <row r="2222">
      <c r="A2222" s="75"/>
      <c r="B2222" s="94"/>
      <c r="C2222" s="75"/>
      <c r="D2222" s="76"/>
      <c r="E2222" s="75" t="s">
        <v>97</v>
      </c>
      <c r="F2222" s="75" t="s">
        <v>97</v>
      </c>
      <c r="G2222" s="77"/>
      <c r="H2222" s="77"/>
      <c r="I2222" s="80"/>
      <c r="J2222" s="77" t="s">
        <v>97</v>
      </c>
      <c r="K2222" s="79" t="s">
        <v>97</v>
      </c>
      <c r="L2222" s="79"/>
      <c r="M2222" s="80"/>
      <c r="N2222" s="79" t="s">
        <v>97</v>
      </c>
      <c r="O2222" s="81"/>
      <c r="P2222" s="86"/>
      <c r="Q2222" s="82"/>
      <c r="R2222" s="81" t="s">
        <v>97</v>
      </c>
      <c r="S2222" s="63"/>
      <c r="T2222" s="87"/>
      <c r="U2222" s="84" t="s">
        <v>97</v>
      </c>
      <c r="V2222" s="84" t="s">
        <v>97</v>
      </c>
      <c r="W2222" s="85" t="b">
        <v>0</v>
      </c>
      <c r="X2222" s="63"/>
      <c r="Y2222" s="63"/>
      <c r="Z2222" s="63"/>
    </row>
    <row r="2223">
      <c r="A2223" s="75"/>
      <c r="B2223" s="94"/>
      <c r="C2223" s="75"/>
      <c r="D2223" s="76"/>
      <c r="E2223" s="75" t="s">
        <v>97</v>
      </c>
      <c r="F2223" s="75" t="s">
        <v>97</v>
      </c>
      <c r="G2223" s="77"/>
      <c r="H2223" s="77"/>
      <c r="I2223" s="80"/>
      <c r="J2223" s="77" t="s">
        <v>97</v>
      </c>
      <c r="K2223" s="79" t="s">
        <v>97</v>
      </c>
      <c r="L2223" s="79"/>
      <c r="M2223" s="80"/>
      <c r="N2223" s="79" t="s">
        <v>97</v>
      </c>
      <c r="O2223" s="81"/>
      <c r="P2223" s="86"/>
      <c r="Q2223" s="82"/>
      <c r="R2223" s="81" t="s">
        <v>97</v>
      </c>
      <c r="S2223" s="63"/>
      <c r="T2223" s="87"/>
      <c r="U2223" s="84" t="s">
        <v>97</v>
      </c>
      <c r="V2223" s="84" t="s">
        <v>97</v>
      </c>
      <c r="W2223" s="85" t="b">
        <v>0</v>
      </c>
      <c r="X2223" s="63"/>
      <c r="Y2223" s="63"/>
      <c r="Z2223" s="63"/>
    </row>
    <row r="2224">
      <c r="A2224" s="75"/>
      <c r="B2224" s="94"/>
      <c r="C2224" s="75"/>
      <c r="D2224" s="76"/>
      <c r="E2224" s="75" t="s">
        <v>97</v>
      </c>
      <c r="F2224" s="75" t="s">
        <v>97</v>
      </c>
      <c r="G2224" s="77"/>
      <c r="H2224" s="77"/>
      <c r="I2224" s="80"/>
      <c r="J2224" s="77" t="s">
        <v>97</v>
      </c>
      <c r="K2224" s="79" t="s">
        <v>97</v>
      </c>
      <c r="L2224" s="79"/>
      <c r="M2224" s="80"/>
      <c r="N2224" s="79" t="s">
        <v>97</v>
      </c>
      <c r="O2224" s="81"/>
      <c r="P2224" s="86"/>
      <c r="Q2224" s="82"/>
      <c r="R2224" s="81" t="s">
        <v>97</v>
      </c>
      <c r="S2224" s="63"/>
      <c r="T2224" s="87"/>
      <c r="U2224" s="84" t="s">
        <v>97</v>
      </c>
      <c r="V2224" s="84" t="s">
        <v>97</v>
      </c>
      <c r="W2224" s="85" t="b">
        <v>0</v>
      </c>
      <c r="X2224" s="63"/>
      <c r="Y2224" s="63"/>
      <c r="Z2224" s="63"/>
    </row>
    <row r="2225">
      <c r="A2225" s="75"/>
      <c r="B2225" s="94"/>
      <c r="C2225" s="75"/>
      <c r="D2225" s="76"/>
      <c r="E2225" s="75" t="s">
        <v>97</v>
      </c>
      <c r="F2225" s="75" t="s">
        <v>97</v>
      </c>
      <c r="G2225" s="77"/>
      <c r="H2225" s="77"/>
      <c r="I2225" s="80"/>
      <c r="J2225" s="77" t="s">
        <v>97</v>
      </c>
      <c r="K2225" s="79" t="s">
        <v>97</v>
      </c>
      <c r="L2225" s="79"/>
      <c r="M2225" s="80"/>
      <c r="N2225" s="79" t="s">
        <v>97</v>
      </c>
      <c r="O2225" s="81"/>
      <c r="P2225" s="86"/>
      <c r="Q2225" s="82"/>
      <c r="R2225" s="81" t="s">
        <v>97</v>
      </c>
      <c r="S2225" s="63"/>
      <c r="T2225" s="87"/>
      <c r="U2225" s="84" t="s">
        <v>97</v>
      </c>
      <c r="V2225" s="84" t="s">
        <v>97</v>
      </c>
      <c r="W2225" s="85" t="b">
        <v>0</v>
      </c>
      <c r="X2225" s="63"/>
      <c r="Y2225" s="63"/>
      <c r="Z2225" s="63"/>
    </row>
    <row r="2226">
      <c r="A2226" s="75"/>
      <c r="B2226" s="94"/>
      <c r="C2226" s="75"/>
      <c r="D2226" s="76"/>
      <c r="E2226" s="75" t="s">
        <v>97</v>
      </c>
      <c r="F2226" s="75" t="s">
        <v>97</v>
      </c>
      <c r="G2226" s="77"/>
      <c r="H2226" s="77"/>
      <c r="I2226" s="80"/>
      <c r="J2226" s="77" t="s">
        <v>97</v>
      </c>
      <c r="K2226" s="79" t="s">
        <v>97</v>
      </c>
      <c r="L2226" s="79"/>
      <c r="M2226" s="80"/>
      <c r="N2226" s="79" t="s">
        <v>97</v>
      </c>
      <c r="O2226" s="81"/>
      <c r="P2226" s="86"/>
      <c r="Q2226" s="82"/>
      <c r="R2226" s="81" t="s">
        <v>97</v>
      </c>
      <c r="S2226" s="63"/>
      <c r="T2226" s="87"/>
      <c r="U2226" s="84" t="s">
        <v>97</v>
      </c>
      <c r="V2226" s="84" t="s">
        <v>97</v>
      </c>
      <c r="W2226" s="85" t="b">
        <v>0</v>
      </c>
      <c r="X2226" s="63"/>
      <c r="Y2226" s="63"/>
      <c r="Z2226" s="63"/>
    </row>
    <row r="2227">
      <c r="A2227" s="75"/>
      <c r="B2227" s="94"/>
      <c r="C2227" s="75"/>
      <c r="D2227" s="76"/>
      <c r="E2227" s="75" t="s">
        <v>97</v>
      </c>
      <c r="F2227" s="75" t="s">
        <v>97</v>
      </c>
      <c r="G2227" s="77"/>
      <c r="H2227" s="77"/>
      <c r="I2227" s="80"/>
      <c r="J2227" s="77" t="s">
        <v>97</v>
      </c>
      <c r="K2227" s="79" t="s">
        <v>97</v>
      </c>
      <c r="L2227" s="79"/>
      <c r="M2227" s="80"/>
      <c r="N2227" s="79" t="s">
        <v>97</v>
      </c>
      <c r="O2227" s="81"/>
      <c r="P2227" s="86"/>
      <c r="Q2227" s="82"/>
      <c r="R2227" s="81" t="s">
        <v>97</v>
      </c>
      <c r="S2227" s="63"/>
      <c r="T2227" s="87"/>
      <c r="U2227" s="84" t="s">
        <v>97</v>
      </c>
      <c r="V2227" s="84" t="s">
        <v>97</v>
      </c>
      <c r="W2227" s="85" t="b">
        <v>0</v>
      </c>
      <c r="X2227" s="63"/>
      <c r="Y2227" s="63"/>
      <c r="Z2227" s="63"/>
    </row>
    <row r="2228">
      <c r="A2228" s="75"/>
      <c r="B2228" s="94"/>
      <c r="C2228" s="75"/>
      <c r="D2228" s="76"/>
      <c r="E2228" s="75" t="s">
        <v>97</v>
      </c>
      <c r="F2228" s="75" t="s">
        <v>97</v>
      </c>
      <c r="G2228" s="77"/>
      <c r="H2228" s="77"/>
      <c r="I2228" s="80"/>
      <c r="J2228" s="77" t="s">
        <v>97</v>
      </c>
      <c r="K2228" s="79" t="s">
        <v>97</v>
      </c>
      <c r="L2228" s="79"/>
      <c r="M2228" s="80"/>
      <c r="N2228" s="79" t="s">
        <v>97</v>
      </c>
      <c r="O2228" s="81"/>
      <c r="P2228" s="86"/>
      <c r="Q2228" s="82"/>
      <c r="R2228" s="81" t="s">
        <v>97</v>
      </c>
      <c r="S2228" s="63"/>
      <c r="T2228" s="87"/>
      <c r="U2228" s="84" t="s">
        <v>97</v>
      </c>
      <c r="V2228" s="84" t="s">
        <v>97</v>
      </c>
      <c r="W2228" s="85" t="b">
        <v>0</v>
      </c>
      <c r="X2228" s="63"/>
      <c r="Y2228" s="63"/>
      <c r="Z2228" s="63"/>
    </row>
    <row r="2229">
      <c r="A2229" s="75"/>
      <c r="B2229" s="94"/>
      <c r="C2229" s="75"/>
      <c r="D2229" s="76"/>
      <c r="E2229" s="75" t="s">
        <v>97</v>
      </c>
      <c r="F2229" s="75" t="s">
        <v>97</v>
      </c>
      <c r="G2229" s="77"/>
      <c r="H2229" s="77"/>
      <c r="I2229" s="80"/>
      <c r="J2229" s="77" t="s">
        <v>97</v>
      </c>
      <c r="K2229" s="79" t="s">
        <v>97</v>
      </c>
      <c r="L2229" s="79"/>
      <c r="M2229" s="80"/>
      <c r="N2229" s="79" t="s">
        <v>97</v>
      </c>
      <c r="O2229" s="81"/>
      <c r="P2229" s="86"/>
      <c r="Q2229" s="82"/>
      <c r="R2229" s="81" t="s">
        <v>97</v>
      </c>
      <c r="S2229" s="63"/>
      <c r="T2229" s="87"/>
      <c r="U2229" s="84" t="s">
        <v>97</v>
      </c>
      <c r="V2229" s="84" t="s">
        <v>97</v>
      </c>
      <c r="W2229" s="85" t="b">
        <v>0</v>
      </c>
      <c r="X2229" s="63"/>
      <c r="Y2229" s="63"/>
      <c r="Z2229" s="63"/>
    </row>
    <row r="2230">
      <c r="A2230" s="75"/>
      <c r="B2230" s="94"/>
      <c r="C2230" s="75"/>
      <c r="D2230" s="76"/>
      <c r="E2230" s="75" t="s">
        <v>97</v>
      </c>
      <c r="F2230" s="75" t="s">
        <v>97</v>
      </c>
      <c r="G2230" s="77"/>
      <c r="H2230" s="77"/>
      <c r="I2230" s="80"/>
      <c r="J2230" s="77" t="s">
        <v>97</v>
      </c>
      <c r="K2230" s="79" t="s">
        <v>97</v>
      </c>
      <c r="L2230" s="79"/>
      <c r="M2230" s="80"/>
      <c r="N2230" s="79" t="s">
        <v>97</v>
      </c>
      <c r="O2230" s="81"/>
      <c r="P2230" s="86"/>
      <c r="Q2230" s="82"/>
      <c r="R2230" s="81" t="s">
        <v>97</v>
      </c>
      <c r="S2230" s="63"/>
      <c r="T2230" s="87"/>
      <c r="U2230" s="84" t="s">
        <v>97</v>
      </c>
      <c r="V2230" s="84" t="s">
        <v>97</v>
      </c>
      <c r="W2230" s="85" t="b">
        <v>0</v>
      </c>
      <c r="X2230" s="63"/>
      <c r="Y2230" s="63"/>
      <c r="Z2230" s="63"/>
    </row>
    <row r="2231">
      <c r="A2231" s="75"/>
      <c r="B2231" s="94"/>
      <c r="C2231" s="75"/>
      <c r="D2231" s="76"/>
      <c r="E2231" s="75" t="s">
        <v>97</v>
      </c>
      <c r="F2231" s="75" t="s">
        <v>97</v>
      </c>
      <c r="G2231" s="77"/>
      <c r="H2231" s="77"/>
      <c r="I2231" s="80"/>
      <c r="J2231" s="77" t="s">
        <v>97</v>
      </c>
      <c r="K2231" s="79" t="s">
        <v>97</v>
      </c>
      <c r="L2231" s="79"/>
      <c r="M2231" s="80"/>
      <c r="N2231" s="79" t="s">
        <v>97</v>
      </c>
      <c r="O2231" s="81"/>
      <c r="P2231" s="86"/>
      <c r="Q2231" s="82"/>
      <c r="R2231" s="81" t="s">
        <v>97</v>
      </c>
      <c r="S2231" s="63"/>
      <c r="T2231" s="87"/>
      <c r="U2231" s="84" t="s">
        <v>97</v>
      </c>
      <c r="V2231" s="84" t="s">
        <v>97</v>
      </c>
      <c r="W2231" s="85" t="b">
        <v>0</v>
      </c>
      <c r="X2231" s="63"/>
      <c r="Y2231" s="63"/>
      <c r="Z2231" s="63"/>
    </row>
    <row r="2232">
      <c r="A2232" s="75"/>
      <c r="B2232" s="94"/>
      <c r="C2232" s="75"/>
      <c r="D2232" s="76"/>
      <c r="E2232" s="75" t="s">
        <v>97</v>
      </c>
      <c r="F2232" s="75" t="s">
        <v>97</v>
      </c>
      <c r="G2232" s="77"/>
      <c r="H2232" s="77"/>
      <c r="I2232" s="80"/>
      <c r="J2232" s="77" t="s">
        <v>97</v>
      </c>
      <c r="K2232" s="79" t="s">
        <v>97</v>
      </c>
      <c r="L2232" s="79"/>
      <c r="M2232" s="80"/>
      <c r="N2232" s="79" t="s">
        <v>97</v>
      </c>
      <c r="O2232" s="81"/>
      <c r="P2232" s="86"/>
      <c r="Q2232" s="82"/>
      <c r="R2232" s="81" t="s">
        <v>97</v>
      </c>
      <c r="S2232" s="63"/>
      <c r="T2232" s="87"/>
      <c r="U2232" s="84" t="s">
        <v>97</v>
      </c>
      <c r="V2232" s="84" t="s">
        <v>97</v>
      </c>
      <c r="W2232" s="85" t="b">
        <v>0</v>
      </c>
      <c r="X2232" s="63"/>
      <c r="Y2232" s="63"/>
      <c r="Z2232" s="63"/>
    </row>
    <row r="2233">
      <c r="A2233" s="75"/>
      <c r="B2233" s="94"/>
      <c r="C2233" s="75"/>
      <c r="D2233" s="76"/>
      <c r="E2233" s="75" t="s">
        <v>97</v>
      </c>
      <c r="F2233" s="75" t="s">
        <v>97</v>
      </c>
      <c r="G2233" s="77"/>
      <c r="H2233" s="77"/>
      <c r="I2233" s="80"/>
      <c r="J2233" s="77" t="s">
        <v>97</v>
      </c>
      <c r="K2233" s="79" t="s">
        <v>97</v>
      </c>
      <c r="L2233" s="79"/>
      <c r="M2233" s="80"/>
      <c r="N2233" s="79" t="s">
        <v>97</v>
      </c>
      <c r="O2233" s="81"/>
      <c r="P2233" s="86"/>
      <c r="Q2233" s="82"/>
      <c r="R2233" s="81" t="s">
        <v>97</v>
      </c>
      <c r="S2233" s="63"/>
      <c r="T2233" s="87"/>
      <c r="U2233" s="84" t="s">
        <v>97</v>
      </c>
      <c r="V2233" s="84" t="s">
        <v>97</v>
      </c>
      <c r="W2233" s="85" t="b">
        <v>0</v>
      </c>
      <c r="X2233" s="63"/>
      <c r="Y2233" s="63"/>
      <c r="Z2233" s="63"/>
    </row>
    <row r="2234">
      <c r="A2234" s="75"/>
      <c r="B2234" s="94"/>
      <c r="C2234" s="75"/>
      <c r="D2234" s="76"/>
      <c r="E2234" s="75" t="s">
        <v>97</v>
      </c>
      <c r="F2234" s="75" t="s">
        <v>97</v>
      </c>
      <c r="G2234" s="77"/>
      <c r="H2234" s="77"/>
      <c r="I2234" s="80"/>
      <c r="J2234" s="77" t="s">
        <v>97</v>
      </c>
      <c r="K2234" s="79" t="s">
        <v>97</v>
      </c>
      <c r="L2234" s="79"/>
      <c r="M2234" s="80"/>
      <c r="N2234" s="79" t="s">
        <v>97</v>
      </c>
      <c r="O2234" s="81"/>
      <c r="P2234" s="86"/>
      <c r="Q2234" s="82"/>
      <c r="R2234" s="81" t="s">
        <v>97</v>
      </c>
      <c r="S2234" s="63"/>
      <c r="T2234" s="87"/>
      <c r="U2234" s="84" t="s">
        <v>97</v>
      </c>
      <c r="V2234" s="84" t="s">
        <v>97</v>
      </c>
      <c r="W2234" s="85" t="b">
        <v>0</v>
      </c>
      <c r="X2234" s="63"/>
      <c r="Y2234" s="63"/>
      <c r="Z2234" s="63"/>
    </row>
    <row r="2235">
      <c r="A2235" s="75"/>
      <c r="B2235" s="94"/>
      <c r="C2235" s="75"/>
      <c r="D2235" s="76"/>
      <c r="E2235" s="75" t="s">
        <v>97</v>
      </c>
      <c r="F2235" s="75" t="s">
        <v>97</v>
      </c>
      <c r="G2235" s="77"/>
      <c r="H2235" s="77"/>
      <c r="I2235" s="80"/>
      <c r="J2235" s="77" t="s">
        <v>97</v>
      </c>
      <c r="K2235" s="79" t="s">
        <v>97</v>
      </c>
      <c r="L2235" s="79"/>
      <c r="M2235" s="80"/>
      <c r="N2235" s="79" t="s">
        <v>97</v>
      </c>
      <c r="O2235" s="81"/>
      <c r="P2235" s="86"/>
      <c r="Q2235" s="82"/>
      <c r="R2235" s="81" t="s">
        <v>97</v>
      </c>
      <c r="S2235" s="63"/>
      <c r="T2235" s="87"/>
      <c r="U2235" s="84" t="s">
        <v>97</v>
      </c>
      <c r="V2235" s="84" t="s">
        <v>97</v>
      </c>
      <c r="W2235" s="85" t="b">
        <v>0</v>
      </c>
      <c r="X2235" s="63"/>
      <c r="Y2235" s="63"/>
      <c r="Z2235" s="63"/>
    </row>
    <row r="2236">
      <c r="A2236" s="75"/>
      <c r="B2236" s="94"/>
      <c r="C2236" s="75"/>
      <c r="D2236" s="76"/>
      <c r="E2236" s="75" t="s">
        <v>97</v>
      </c>
      <c r="F2236" s="75" t="s">
        <v>97</v>
      </c>
      <c r="G2236" s="77"/>
      <c r="H2236" s="77"/>
      <c r="I2236" s="80"/>
      <c r="J2236" s="77" t="s">
        <v>97</v>
      </c>
      <c r="K2236" s="79" t="s">
        <v>97</v>
      </c>
      <c r="L2236" s="79"/>
      <c r="M2236" s="80"/>
      <c r="N2236" s="79" t="s">
        <v>97</v>
      </c>
      <c r="O2236" s="81"/>
      <c r="P2236" s="86"/>
      <c r="Q2236" s="82"/>
      <c r="R2236" s="81" t="s">
        <v>97</v>
      </c>
      <c r="S2236" s="63"/>
      <c r="T2236" s="87"/>
      <c r="U2236" s="84" t="s">
        <v>97</v>
      </c>
      <c r="V2236" s="84" t="s">
        <v>97</v>
      </c>
      <c r="W2236" s="85" t="b">
        <v>0</v>
      </c>
      <c r="X2236" s="63"/>
      <c r="Y2236" s="63"/>
      <c r="Z2236" s="63"/>
    </row>
    <row r="2237">
      <c r="A2237" s="75"/>
      <c r="B2237" s="94"/>
      <c r="C2237" s="75"/>
      <c r="D2237" s="76"/>
      <c r="E2237" s="75" t="s">
        <v>97</v>
      </c>
      <c r="F2237" s="75" t="s">
        <v>97</v>
      </c>
      <c r="G2237" s="77"/>
      <c r="H2237" s="77"/>
      <c r="I2237" s="80"/>
      <c r="J2237" s="77" t="s">
        <v>97</v>
      </c>
      <c r="K2237" s="79" t="s">
        <v>97</v>
      </c>
      <c r="L2237" s="79"/>
      <c r="M2237" s="80"/>
      <c r="N2237" s="79" t="s">
        <v>97</v>
      </c>
      <c r="O2237" s="81"/>
      <c r="P2237" s="86"/>
      <c r="Q2237" s="82"/>
      <c r="R2237" s="81" t="s">
        <v>97</v>
      </c>
      <c r="S2237" s="63"/>
      <c r="T2237" s="87"/>
      <c r="U2237" s="84" t="s">
        <v>97</v>
      </c>
      <c r="V2237" s="84" t="s">
        <v>97</v>
      </c>
      <c r="W2237" s="85" t="b">
        <v>0</v>
      </c>
      <c r="X2237" s="63"/>
      <c r="Y2237" s="63"/>
      <c r="Z2237" s="63"/>
    </row>
    <row r="2238">
      <c r="A2238" s="75"/>
      <c r="B2238" s="94"/>
      <c r="C2238" s="75"/>
      <c r="D2238" s="76"/>
      <c r="E2238" s="75" t="s">
        <v>97</v>
      </c>
      <c r="F2238" s="75" t="s">
        <v>97</v>
      </c>
      <c r="G2238" s="77"/>
      <c r="H2238" s="77"/>
      <c r="I2238" s="80"/>
      <c r="J2238" s="77" t="s">
        <v>97</v>
      </c>
      <c r="K2238" s="79" t="s">
        <v>97</v>
      </c>
      <c r="L2238" s="79"/>
      <c r="M2238" s="80"/>
      <c r="N2238" s="79" t="s">
        <v>97</v>
      </c>
      <c r="O2238" s="81"/>
      <c r="P2238" s="86"/>
      <c r="Q2238" s="82"/>
      <c r="R2238" s="81" t="s">
        <v>97</v>
      </c>
      <c r="S2238" s="63"/>
      <c r="T2238" s="87"/>
      <c r="U2238" s="84" t="s">
        <v>97</v>
      </c>
      <c r="V2238" s="84" t="s">
        <v>97</v>
      </c>
      <c r="W2238" s="85" t="b">
        <v>0</v>
      </c>
      <c r="X2238" s="63"/>
      <c r="Y2238" s="63"/>
      <c r="Z2238" s="63"/>
    </row>
    <row r="2239">
      <c r="A2239" s="75"/>
      <c r="B2239" s="94"/>
      <c r="C2239" s="75"/>
      <c r="D2239" s="76"/>
      <c r="E2239" s="75" t="s">
        <v>97</v>
      </c>
      <c r="F2239" s="75" t="s">
        <v>97</v>
      </c>
      <c r="G2239" s="77"/>
      <c r="H2239" s="77"/>
      <c r="I2239" s="80"/>
      <c r="J2239" s="77" t="s">
        <v>97</v>
      </c>
      <c r="K2239" s="79" t="s">
        <v>97</v>
      </c>
      <c r="L2239" s="79"/>
      <c r="M2239" s="80"/>
      <c r="N2239" s="79" t="s">
        <v>97</v>
      </c>
      <c r="O2239" s="81"/>
      <c r="P2239" s="86"/>
      <c r="Q2239" s="82"/>
      <c r="R2239" s="81" t="s">
        <v>97</v>
      </c>
      <c r="S2239" s="63"/>
      <c r="T2239" s="87"/>
      <c r="U2239" s="84" t="s">
        <v>97</v>
      </c>
      <c r="V2239" s="84" t="s">
        <v>97</v>
      </c>
      <c r="W2239" s="85" t="b">
        <v>0</v>
      </c>
      <c r="X2239" s="63"/>
      <c r="Y2239" s="63"/>
      <c r="Z2239" s="63"/>
    </row>
    <row r="2240">
      <c r="A2240" s="75"/>
      <c r="B2240" s="94"/>
      <c r="C2240" s="75"/>
      <c r="D2240" s="76"/>
      <c r="E2240" s="75" t="s">
        <v>97</v>
      </c>
      <c r="F2240" s="75" t="s">
        <v>97</v>
      </c>
      <c r="G2240" s="77"/>
      <c r="H2240" s="77"/>
      <c r="I2240" s="80"/>
      <c r="J2240" s="77" t="s">
        <v>97</v>
      </c>
      <c r="K2240" s="79" t="s">
        <v>97</v>
      </c>
      <c r="L2240" s="79"/>
      <c r="M2240" s="80"/>
      <c r="N2240" s="79" t="s">
        <v>97</v>
      </c>
      <c r="O2240" s="81"/>
      <c r="P2240" s="86"/>
      <c r="Q2240" s="82"/>
      <c r="R2240" s="81" t="s">
        <v>97</v>
      </c>
      <c r="S2240" s="63"/>
      <c r="T2240" s="87"/>
      <c r="U2240" s="84" t="s">
        <v>97</v>
      </c>
      <c r="V2240" s="84" t="s">
        <v>97</v>
      </c>
      <c r="W2240" s="85" t="b">
        <v>0</v>
      </c>
      <c r="X2240" s="63"/>
      <c r="Y2240" s="63"/>
      <c r="Z2240" s="63"/>
    </row>
    <row r="2241">
      <c r="A2241" s="75"/>
      <c r="B2241" s="94"/>
      <c r="C2241" s="75"/>
      <c r="D2241" s="76"/>
      <c r="E2241" s="75" t="s">
        <v>97</v>
      </c>
      <c r="F2241" s="75" t="s">
        <v>97</v>
      </c>
      <c r="G2241" s="77"/>
      <c r="H2241" s="77"/>
      <c r="I2241" s="80"/>
      <c r="J2241" s="77" t="s">
        <v>97</v>
      </c>
      <c r="K2241" s="79" t="s">
        <v>97</v>
      </c>
      <c r="L2241" s="79"/>
      <c r="M2241" s="80"/>
      <c r="N2241" s="79" t="s">
        <v>97</v>
      </c>
      <c r="O2241" s="81"/>
      <c r="P2241" s="86"/>
      <c r="Q2241" s="82"/>
      <c r="R2241" s="81" t="s">
        <v>97</v>
      </c>
      <c r="S2241" s="63"/>
      <c r="T2241" s="87"/>
      <c r="U2241" s="84" t="s">
        <v>97</v>
      </c>
      <c r="V2241" s="84" t="s">
        <v>97</v>
      </c>
      <c r="W2241" s="85" t="b">
        <v>0</v>
      </c>
      <c r="X2241" s="63"/>
      <c r="Y2241" s="63"/>
      <c r="Z2241" s="63"/>
    </row>
    <row r="2242">
      <c r="A2242" s="75"/>
      <c r="B2242" s="94"/>
      <c r="C2242" s="75"/>
      <c r="D2242" s="76"/>
      <c r="E2242" s="75" t="s">
        <v>97</v>
      </c>
      <c r="F2242" s="75" t="s">
        <v>97</v>
      </c>
      <c r="G2242" s="77"/>
      <c r="H2242" s="77"/>
      <c r="I2242" s="80"/>
      <c r="J2242" s="77" t="s">
        <v>97</v>
      </c>
      <c r="K2242" s="79" t="s">
        <v>97</v>
      </c>
      <c r="L2242" s="79"/>
      <c r="M2242" s="80"/>
      <c r="N2242" s="79" t="s">
        <v>97</v>
      </c>
      <c r="O2242" s="81"/>
      <c r="P2242" s="86"/>
      <c r="Q2242" s="82"/>
      <c r="R2242" s="81" t="s">
        <v>97</v>
      </c>
      <c r="S2242" s="63"/>
      <c r="T2242" s="87"/>
      <c r="U2242" s="84" t="s">
        <v>97</v>
      </c>
      <c r="V2242" s="84" t="s">
        <v>97</v>
      </c>
      <c r="W2242" s="85" t="b">
        <v>0</v>
      </c>
      <c r="X2242" s="63"/>
      <c r="Y2242" s="63"/>
      <c r="Z2242" s="63"/>
    </row>
    <row r="2243">
      <c r="A2243" s="75"/>
      <c r="B2243" s="94"/>
      <c r="C2243" s="75"/>
      <c r="D2243" s="76"/>
      <c r="E2243" s="75" t="s">
        <v>97</v>
      </c>
      <c r="F2243" s="75" t="s">
        <v>97</v>
      </c>
      <c r="G2243" s="77"/>
      <c r="H2243" s="77"/>
      <c r="I2243" s="80"/>
      <c r="J2243" s="77" t="s">
        <v>97</v>
      </c>
      <c r="K2243" s="79" t="s">
        <v>97</v>
      </c>
      <c r="L2243" s="79"/>
      <c r="M2243" s="80"/>
      <c r="N2243" s="79" t="s">
        <v>97</v>
      </c>
      <c r="O2243" s="81"/>
      <c r="P2243" s="86"/>
      <c r="Q2243" s="82"/>
      <c r="R2243" s="81" t="s">
        <v>97</v>
      </c>
      <c r="S2243" s="63"/>
      <c r="T2243" s="87"/>
      <c r="U2243" s="84" t="s">
        <v>97</v>
      </c>
      <c r="V2243" s="84" t="s">
        <v>97</v>
      </c>
      <c r="W2243" s="85" t="b">
        <v>0</v>
      </c>
      <c r="X2243" s="63"/>
      <c r="Y2243" s="63"/>
      <c r="Z2243" s="63"/>
    </row>
    <row r="2244">
      <c r="A2244" s="75"/>
      <c r="B2244" s="94"/>
      <c r="C2244" s="75"/>
      <c r="D2244" s="76"/>
      <c r="E2244" s="75" t="s">
        <v>97</v>
      </c>
      <c r="F2244" s="75" t="s">
        <v>97</v>
      </c>
      <c r="G2244" s="77"/>
      <c r="H2244" s="77"/>
      <c r="I2244" s="80"/>
      <c r="J2244" s="77" t="s">
        <v>97</v>
      </c>
      <c r="K2244" s="79" t="s">
        <v>97</v>
      </c>
      <c r="L2244" s="79"/>
      <c r="M2244" s="80"/>
      <c r="N2244" s="79" t="s">
        <v>97</v>
      </c>
      <c r="O2244" s="81"/>
      <c r="P2244" s="86"/>
      <c r="Q2244" s="82"/>
      <c r="R2244" s="81" t="s">
        <v>97</v>
      </c>
      <c r="S2244" s="63"/>
      <c r="T2244" s="87"/>
      <c r="U2244" s="84" t="s">
        <v>97</v>
      </c>
      <c r="V2244" s="84" t="s">
        <v>97</v>
      </c>
      <c r="W2244" s="85" t="b">
        <v>0</v>
      </c>
      <c r="X2244" s="63"/>
      <c r="Y2244" s="63"/>
      <c r="Z2244" s="63"/>
    </row>
    <row r="2245">
      <c r="A2245" s="75"/>
      <c r="B2245" s="94"/>
      <c r="C2245" s="75"/>
      <c r="D2245" s="76"/>
      <c r="E2245" s="75" t="s">
        <v>97</v>
      </c>
      <c r="F2245" s="75" t="s">
        <v>97</v>
      </c>
      <c r="G2245" s="77"/>
      <c r="H2245" s="77"/>
      <c r="I2245" s="80"/>
      <c r="J2245" s="77" t="s">
        <v>97</v>
      </c>
      <c r="K2245" s="79" t="s">
        <v>97</v>
      </c>
      <c r="L2245" s="79"/>
      <c r="M2245" s="80"/>
      <c r="N2245" s="79" t="s">
        <v>97</v>
      </c>
      <c r="O2245" s="81"/>
      <c r="P2245" s="86"/>
      <c r="Q2245" s="82"/>
      <c r="R2245" s="81" t="s">
        <v>97</v>
      </c>
      <c r="S2245" s="63"/>
      <c r="T2245" s="87"/>
      <c r="U2245" s="84" t="s">
        <v>97</v>
      </c>
      <c r="V2245" s="84" t="s">
        <v>97</v>
      </c>
      <c r="W2245" s="85" t="b">
        <v>0</v>
      </c>
      <c r="X2245" s="63"/>
      <c r="Y2245" s="63"/>
      <c r="Z2245" s="63"/>
    </row>
    <row r="2246">
      <c r="A2246" s="75"/>
      <c r="B2246" s="94"/>
      <c r="C2246" s="75"/>
      <c r="D2246" s="76"/>
      <c r="E2246" s="75" t="s">
        <v>97</v>
      </c>
      <c r="F2246" s="75" t="s">
        <v>97</v>
      </c>
      <c r="G2246" s="77"/>
      <c r="H2246" s="77"/>
      <c r="I2246" s="80"/>
      <c r="J2246" s="77" t="s">
        <v>97</v>
      </c>
      <c r="K2246" s="79" t="s">
        <v>97</v>
      </c>
      <c r="L2246" s="79"/>
      <c r="M2246" s="80"/>
      <c r="N2246" s="79" t="s">
        <v>97</v>
      </c>
      <c r="O2246" s="81"/>
      <c r="P2246" s="86"/>
      <c r="Q2246" s="82"/>
      <c r="R2246" s="81" t="s">
        <v>97</v>
      </c>
      <c r="S2246" s="63"/>
      <c r="T2246" s="87"/>
      <c r="U2246" s="84" t="s">
        <v>97</v>
      </c>
      <c r="V2246" s="84" t="s">
        <v>97</v>
      </c>
      <c r="W2246" s="85" t="b">
        <v>0</v>
      </c>
      <c r="X2246" s="63"/>
      <c r="Y2246" s="63"/>
      <c r="Z2246" s="63"/>
    </row>
    <row r="2247">
      <c r="A2247" s="75"/>
      <c r="B2247" s="94"/>
      <c r="C2247" s="75"/>
      <c r="D2247" s="76"/>
      <c r="E2247" s="75" t="s">
        <v>97</v>
      </c>
      <c r="F2247" s="75" t="s">
        <v>97</v>
      </c>
      <c r="G2247" s="77"/>
      <c r="H2247" s="77"/>
      <c r="I2247" s="80"/>
      <c r="J2247" s="77" t="s">
        <v>97</v>
      </c>
      <c r="K2247" s="79" t="s">
        <v>97</v>
      </c>
      <c r="L2247" s="79"/>
      <c r="M2247" s="80"/>
      <c r="N2247" s="79" t="s">
        <v>97</v>
      </c>
      <c r="O2247" s="81"/>
      <c r="P2247" s="86"/>
      <c r="Q2247" s="82"/>
      <c r="R2247" s="81" t="s">
        <v>97</v>
      </c>
      <c r="S2247" s="63"/>
      <c r="T2247" s="87"/>
      <c r="U2247" s="84" t="s">
        <v>97</v>
      </c>
      <c r="V2247" s="84" t="s">
        <v>97</v>
      </c>
      <c r="W2247" s="85" t="b">
        <v>0</v>
      </c>
      <c r="X2247" s="63"/>
      <c r="Y2247" s="63"/>
      <c r="Z2247" s="63"/>
    </row>
    <row r="2248">
      <c r="A2248" s="75"/>
      <c r="B2248" s="94"/>
      <c r="C2248" s="75"/>
      <c r="D2248" s="76"/>
      <c r="E2248" s="75" t="s">
        <v>97</v>
      </c>
      <c r="F2248" s="75" t="s">
        <v>97</v>
      </c>
      <c r="G2248" s="77"/>
      <c r="H2248" s="77"/>
      <c r="I2248" s="80"/>
      <c r="J2248" s="77" t="s">
        <v>97</v>
      </c>
      <c r="K2248" s="79" t="s">
        <v>97</v>
      </c>
      <c r="L2248" s="79"/>
      <c r="M2248" s="80"/>
      <c r="N2248" s="79" t="s">
        <v>97</v>
      </c>
      <c r="O2248" s="81"/>
      <c r="P2248" s="86"/>
      <c r="Q2248" s="82"/>
      <c r="R2248" s="81" t="s">
        <v>97</v>
      </c>
      <c r="S2248" s="63"/>
      <c r="T2248" s="87"/>
      <c r="U2248" s="84" t="s">
        <v>97</v>
      </c>
      <c r="V2248" s="84" t="s">
        <v>97</v>
      </c>
      <c r="W2248" s="85" t="b">
        <v>0</v>
      </c>
      <c r="X2248" s="63"/>
      <c r="Y2248" s="63"/>
      <c r="Z2248" s="63"/>
    </row>
    <row r="2249">
      <c r="A2249" s="75"/>
      <c r="B2249" s="94"/>
      <c r="C2249" s="75"/>
      <c r="D2249" s="76"/>
      <c r="E2249" s="75" t="s">
        <v>97</v>
      </c>
      <c r="F2249" s="75" t="s">
        <v>97</v>
      </c>
      <c r="G2249" s="77"/>
      <c r="H2249" s="77"/>
      <c r="I2249" s="80"/>
      <c r="J2249" s="77" t="s">
        <v>97</v>
      </c>
      <c r="K2249" s="79" t="s">
        <v>97</v>
      </c>
      <c r="L2249" s="79"/>
      <c r="M2249" s="80"/>
      <c r="N2249" s="79" t="s">
        <v>97</v>
      </c>
      <c r="O2249" s="81"/>
      <c r="P2249" s="86"/>
      <c r="Q2249" s="82"/>
      <c r="R2249" s="81" t="s">
        <v>97</v>
      </c>
      <c r="S2249" s="63"/>
      <c r="T2249" s="87"/>
      <c r="U2249" s="84" t="s">
        <v>97</v>
      </c>
      <c r="V2249" s="84" t="s">
        <v>97</v>
      </c>
      <c r="W2249" s="85" t="b">
        <v>0</v>
      </c>
      <c r="X2249" s="63"/>
      <c r="Y2249" s="63"/>
      <c r="Z2249" s="63"/>
    </row>
    <row r="2250">
      <c r="A2250" s="75"/>
      <c r="B2250" s="94"/>
      <c r="C2250" s="75"/>
      <c r="D2250" s="76"/>
      <c r="E2250" s="75" t="s">
        <v>97</v>
      </c>
      <c r="F2250" s="75" t="s">
        <v>97</v>
      </c>
      <c r="G2250" s="77"/>
      <c r="H2250" s="77"/>
      <c r="I2250" s="80"/>
      <c r="J2250" s="77" t="s">
        <v>97</v>
      </c>
      <c r="K2250" s="79" t="s">
        <v>97</v>
      </c>
      <c r="L2250" s="79"/>
      <c r="M2250" s="80"/>
      <c r="N2250" s="79" t="s">
        <v>97</v>
      </c>
      <c r="O2250" s="81"/>
      <c r="P2250" s="86"/>
      <c r="Q2250" s="82"/>
      <c r="R2250" s="81" t="s">
        <v>97</v>
      </c>
      <c r="S2250" s="63"/>
      <c r="T2250" s="87"/>
      <c r="U2250" s="84" t="s">
        <v>97</v>
      </c>
      <c r="V2250" s="84" t="s">
        <v>97</v>
      </c>
      <c r="W2250" s="85" t="b">
        <v>0</v>
      </c>
      <c r="X2250" s="63"/>
      <c r="Y2250" s="63"/>
      <c r="Z2250" s="63"/>
    </row>
    <row r="2251">
      <c r="A2251" s="75"/>
      <c r="B2251" s="94"/>
      <c r="C2251" s="75"/>
      <c r="D2251" s="76"/>
      <c r="E2251" s="75" t="s">
        <v>97</v>
      </c>
      <c r="F2251" s="75" t="s">
        <v>97</v>
      </c>
      <c r="G2251" s="77"/>
      <c r="H2251" s="77"/>
      <c r="I2251" s="80"/>
      <c r="J2251" s="77" t="s">
        <v>97</v>
      </c>
      <c r="K2251" s="79" t="s">
        <v>97</v>
      </c>
      <c r="L2251" s="79"/>
      <c r="M2251" s="80"/>
      <c r="N2251" s="79" t="s">
        <v>97</v>
      </c>
      <c r="O2251" s="81"/>
      <c r="P2251" s="86"/>
      <c r="Q2251" s="82"/>
      <c r="R2251" s="81" t="s">
        <v>97</v>
      </c>
      <c r="S2251" s="63"/>
      <c r="T2251" s="87"/>
      <c r="U2251" s="84" t="s">
        <v>97</v>
      </c>
      <c r="V2251" s="84" t="s">
        <v>97</v>
      </c>
      <c r="W2251" s="85" t="b">
        <v>0</v>
      </c>
      <c r="X2251" s="63"/>
      <c r="Y2251" s="63"/>
      <c r="Z2251" s="63"/>
    </row>
    <row r="2252">
      <c r="A2252" s="75"/>
      <c r="B2252" s="94"/>
      <c r="C2252" s="75"/>
      <c r="D2252" s="76"/>
      <c r="E2252" s="75" t="s">
        <v>97</v>
      </c>
      <c r="F2252" s="75" t="s">
        <v>97</v>
      </c>
      <c r="G2252" s="77"/>
      <c r="H2252" s="77"/>
      <c r="I2252" s="80"/>
      <c r="J2252" s="77" t="s">
        <v>97</v>
      </c>
      <c r="K2252" s="79" t="s">
        <v>97</v>
      </c>
      <c r="L2252" s="79"/>
      <c r="M2252" s="80"/>
      <c r="N2252" s="79" t="s">
        <v>97</v>
      </c>
      <c r="O2252" s="81"/>
      <c r="P2252" s="86"/>
      <c r="Q2252" s="82"/>
      <c r="R2252" s="81" t="s">
        <v>97</v>
      </c>
      <c r="S2252" s="63"/>
      <c r="T2252" s="87"/>
      <c r="U2252" s="84" t="s">
        <v>97</v>
      </c>
      <c r="V2252" s="84" t="s">
        <v>97</v>
      </c>
      <c r="W2252" s="85" t="b">
        <v>0</v>
      </c>
      <c r="X2252" s="63"/>
      <c r="Y2252" s="63"/>
      <c r="Z2252" s="63"/>
    </row>
    <row r="2253">
      <c r="A2253" s="75"/>
      <c r="B2253" s="94"/>
      <c r="C2253" s="75"/>
      <c r="D2253" s="76"/>
      <c r="E2253" s="75" t="s">
        <v>97</v>
      </c>
      <c r="F2253" s="75" t="s">
        <v>97</v>
      </c>
      <c r="G2253" s="77"/>
      <c r="H2253" s="77"/>
      <c r="I2253" s="80"/>
      <c r="J2253" s="77" t="s">
        <v>97</v>
      </c>
      <c r="K2253" s="79" t="s">
        <v>97</v>
      </c>
      <c r="L2253" s="79"/>
      <c r="M2253" s="80"/>
      <c r="N2253" s="79" t="s">
        <v>97</v>
      </c>
      <c r="O2253" s="81"/>
      <c r="P2253" s="86"/>
      <c r="Q2253" s="82"/>
      <c r="R2253" s="81" t="s">
        <v>97</v>
      </c>
      <c r="S2253" s="63"/>
      <c r="T2253" s="87"/>
      <c r="U2253" s="84" t="s">
        <v>97</v>
      </c>
      <c r="V2253" s="84" t="s">
        <v>97</v>
      </c>
      <c r="W2253" s="85" t="b">
        <v>0</v>
      </c>
      <c r="X2253" s="63"/>
      <c r="Y2253" s="63"/>
      <c r="Z2253" s="63"/>
    </row>
    <row r="2254">
      <c r="A2254" s="75"/>
      <c r="B2254" s="94"/>
      <c r="C2254" s="75"/>
      <c r="D2254" s="76"/>
      <c r="E2254" s="75" t="s">
        <v>97</v>
      </c>
      <c r="F2254" s="75" t="s">
        <v>97</v>
      </c>
      <c r="G2254" s="77"/>
      <c r="H2254" s="77"/>
      <c r="I2254" s="80"/>
      <c r="J2254" s="77" t="s">
        <v>97</v>
      </c>
      <c r="K2254" s="79" t="s">
        <v>97</v>
      </c>
      <c r="L2254" s="79"/>
      <c r="M2254" s="80"/>
      <c r="N2254" s="79" t="s">
        <v>97</v>
      </c>
      <c r="O2254" s="81"/>
      <c r="P2254" s="86"/>
      <c r="Q2254" s="82"/>
      <c r="R2254" s="81" t="s">
        <v>97</v>
      </c>
      <c r="S2254" s="63"/>
      <c r="T2254" s="87"/>
      <c r="U2254" s="84" t="s">
        <v>97</v>
      </c>
      <c r="V2254" s="84" t="s">
        <v>97</v>
      </c>
      <c r="W2254" s="85" t="b">
        <v>0</v>
      </c>
      <c r="X2254" s="63"/>
      <c r="Y2254" s="63"/>
      <c r="Z2254" s="63"/>
    </row>
    <row r="2255">
      <c r="A2255" s="75"/>
      <c r="B2255" s="94"/>
      <c r="C2255" s="75"/>
      <c r="D2255" s="76"/>
      <c r="E2255" s="75" t="s">
        <v>97</v>
      </c>
      <c r="F2255" s="75" t="s">
        <v>97</v>
      </c>
      <c r="G2255" s="77"/>
      <c r="H2255" s="77"/>
      <c r="I2255" s="80"/>
      <c r="J2255" s="77" t="s">
        <v>97</v>
      </c>
      <c r="K2255" s="79" t="s">
        <v>97</v>
      </c>
      <c r="L2255" s="79"/>
      <c r="M2255" s="80"/>
      <c r="N2255" s="79" t="s">
        <v>97</v>
      </c>
      <c r="O2255" s="81"/>
      <c r="P2255" s="86"/>
      <c r="Q2255" s="82"/>
      <c r="R2255" s="81" t="s">
        <v>97</v>
      </c>
      <c r="S2255" s="63"/>
      <c r="T2255" s="87"/>
      <c r="U2255" s="84" t="s">
        <v>97</v>
      </c>
      <c r="V2255" s="84" t="s">
        <v>97</v>
      </c>
      <c r="W2255" s="85" t="b">
        <v>0</v>
      </c>
      <c r="X2255" s="63"/>
      <c r="Y2255" s="63"/>
      <c r="Z2255" s="63"/>
    </row>
    <row r="2256">
      <c r="A2256" s="75"/>
      <c r="B2256" s="94"/>
      <c r="C2256" s="75"/>
      <c r="D2256" s="76"/>
      <c r="E2256" s="75" t="s">
        <v>97</v>
      </c>
      <c r="F2256" s="75" t="s">
        <v>97</v>
      </c>
      <c r="G2256" s="77"/>
      <c r="H2256" s="77"/>
      <c r="I2256" s="80"/>
      <c r="J2256" s="77" t="s">
        <v>97</v>
      </c>
      <c r="K2256" s="79" t="s">
        <v>97</v>
      </c>
      <c r="L2256" s="79"/>
      <c r="M2256" s="80"/>
      <c r="N2256" s="79" t="s">
        <v>97</v>
      </c>
      <c r="O2256" s="81"/>
      <c r="P2256" s="86"/>
      <c r="Q2256" s="82"/>
      <c r="R2256" s="81" t="s">
        <v>97</v>
      </c>
      <c r="S2256" s="63"/>
      <c r="T2256" s="87"/>
      <c r="U2256" s="84" t="s">
        <v>97</v>
      </c>
      <c r="V2256" s="84" t="s">
        <v>97</v>
      </c>
      <c r="W2256" s="85" t="b">
        <v>0</v>
      </c>
      <c r="X2256" s="63"/>
      <c r="Y2256" s="63"/>
      <c r="Z2256" s="63"/>
    </row>
    <row r="2257">
      <c r="A2257" s="75"/>
      <c r="B2257" s="94"/>
      <c r="C2257" s="75"/>
      <c r="D2257" s="76"/>
      <c r="E2257" s="75" t="s">
        <v>97</v>
      </c>
      <c r="F2257" s="75" t="s">
        <v>97</v>
      </c>
      <c r="G2257" s="77"/>
      <c r="H2257" s="77"/>
      <c r="I2257" s="80"/>
      <c r="J2257" s="77" t="s">
        <v>97</v>
      </c>
      <c r="K2257" s="79" t="s">
        <v>97</v>
      </c>
      <c r="L2257" s="79"/>
      <c r="M2257" s="80"/>
      <c r="N2257" s="79" t="s">
        <v>97</v>
      </c>
      <c r="O2257" s="81"/>
      <c r="P2257" s="86"/>
      <c r="Q2257" s="82"/>
      <c r="R2257" s="81" t="s">
        <v>97</v>
      </c>
      <c r="S2257" s="63"/>
      <c r="T2257" s="87"/>
      <c r="U2257" s="84" t="s">
        <v>97</v>
      </c>
      <c r="V2257" s="84" t="s">
        <v>97</v>
      </c>
      <c r="W2257" s="85" t="b">
        <v>0</v>
      </c>
      <c r="X2257" s="63"/>
      <c r="Y2257" s="63"/>
      <c r="Z2257" s="63"/>
    </row>
    <row r="2258">
      <c r="A2258" s="75"/>
      <c r="B2258" s="94"/>
      <c r="C2258" s="75"/>
      <c r="D2258" s="76"/>
      <c r="E2258" s="75" t="s">
        <v>97</v>
      </c>
      <c r="F2258" s="75" t="s">
        <v>97</v>
      </c>
      <c r="G2258" s="77"/>
      <c r="H2258" s="77"/>
      <c r="I2258" s="80"/>
      <c r="J2258" s="77" t="s">
        <v>97</v>
      </c>
      <c r="K2258" s="79" t="s">
        <v>97</v>
      </c>
      <c r="L2258" s="79"/>
      <c r="M2258" s="80"/>
      <c r="N2258" s="79" t="s">
        <v>97</v>
      </c>
      <c r="O2258" s="81"/>
      <c r="P2258" s="86"/>
      <c r="Q2258" s="82"/>
      <c r="R2258" s="81" t="s">
        <v>97</v>
      </c>
      <c r="S2258" s="63"/>
      <c r="T2258" s="87"/>
      <c r="U2258" s="84" t="s">
        <v>97</v>
      </c>
      <c r="V2258" s="84" t="s">
        <v>97</v>
      </c>
      <c r="W2258" s="85" t="b">
        <v>0</v>
      </c>
      <c r="X2258" s="63"/>
      <c r="Y2258" s="63"/>
      <c r="Z2258" s="63"/>
    </row>
    <row r="2259">
      <c r="A2259" s="75"/>
      <c r="B2259" s="94"/>
      <c r="C2259" s="75"/>
      <c r="D2259" s="76"/>
      <c r="E2259" s="75" t="s">
        <v>97</v>
      </c>
      <c r="F2259" s="75" t="s">
        <v>97</v>
      </c>
      <c r="G2259" s="77"/>
      <c r="H2259" s="77"/>
      <c r="I2259" s="80"/>
      <c r="J2259" s="77" t="s">
        <v>97</v>
      </c>
      <c r="K2259" s="79" t="s">
        <v>97</v>
      </c>
      <c r="L2259" s="79"/>
      <c r="M2259" s="80"/>
      <c r="N2259" s="79" t="s">
        <v>97</v>
      </c>
      <c r="O2259" s="81"/>
      <c r="P2259" s="86"/>
      <c r="Q2259" s="82"/>
      <c r="R2259" s="81" t="s">
        <v>97</v>
      </c>
      <c r="S2259" s="63"/>
      <c r="T2259" s="87"/>
      <c r="U2259" s="84" t="s">
        <v>97</v>
      </c>
      <c r="V2259" s="84" t="s">
        <v>97</v>
      </c>
      <c r="W2259" s="85" t="b">
        <v>0</v>
      </c>
      <c r="X2259" s="63"/>
      <c r="Y2259" s="63"/>
      <c r="Z2259" s="63"/>
    </row>
    <row r="2260">
      <c r="A2260" s="75"/>
      <c r="B2260" s="94"/>
      <c r="C2260" s="75"/>
      <c r="D2260" s="76"/>
      <c r="E2260" s="75" t="s">
        <v>97</v>
      </c>
      <c r="F2260" s="75" t="s">
        <v>97</v>
      </c>
      <c r="G2260" s="77"/>
      <c r="H2260" s="77"/>
      <c r="I2260" s="80"/>
      <c r="J2260" s="77" t="s">
        <v>97</v>
      </c>
      <c r="K2260" s="79" t="s">
        <v>97</v>
      </c>
      <c r="L2260" s="79"/>
      <c r="M2260" s="80"/>
      <c r="N2260" s="79" t="s">
        <v>97</v>
      </c>
      <c r="O2260" s="81"/>
      <c r="P2260" s="86"/>
      <c r="Q2260" s="82"/>
      <c r="R2260" s="81" t="s">
        <v>97</v>
      </c>
      <c r="S2260" s="63"/>
      <c r="T2260" s="87"/>
      <c r="U2260" s="84" t="s">
        <v>97</v>
      </c>
      <c r="V2260" s="84" t="s">
        <v>97</v>
      </c>
      <c r="W2260" s="85" t="b">
        <v>0</v>
      </c>
      <c r="X2260" s="63"/>
      <c r="Y2260" s="63"/>
      <c r="Z2260" s="63"/>
    </row>
    <row r="2261">
      <c r="A2261" s="75"/>
      <c r="B2261" s="94"/>
      <c r="C2261" s="75"/>
      <c r="D2261" s="76"/>
      <c r="E2261" s="75" t="s">
        <v>97</v>
      </c>
      <c r="F2261" s="75" t="s">
        <v>97</v>
      </c>
      <c r="G2261" s="77"/>
      <c r="H2261" s="77"/>
      <c r="I2261" s="80"/>
      <c r="J2261" s="77" t="s">
        <v>97</v>
      </c>
      <c r="K2261" s="79" t="s">
        <v>97</v>
      </c>
      <c r="L2261" s="79"/>
      <c r="M2261" s="80"/>
      <c r="N2261" s="79" t="s">
        <v>97</v>
      </c>
      <c r="O2261" s="81"/>
      <c r="P2261" s="86"/>
      <c r="Q2261" s="82"/>
      <c r="R2261" s="81" t="s">
        <v>97</v>
      </c>
      <c r="S2261" s="63"/>
      <c r="T2261" s="87"/>
      <c r="U2261" s="84" t="s">
        <v>97</v>
      </c>
      <c r="V2261" s="84" t="s">
        <v>97</v>
      </c>
      <c r="W2261" s="85" t="b">
        <v>0</v>
      </c>
      <c r="X2261" s="63"/>
      <c r="Y2261" s="63"/>
      <c r="Z2261" s="63"/>
    </row>
    <row r="2262">
      <c r="A2262" s="75"/>
      <c r="B2262" s="94"/>
      <c r="C2262" s="75"/>
      <c r="D2262" s="76"/>
      <c r="E2262" s="75" t="s">
        <v>97</v>
      </c>
      <c r="F2262" s="75" t="s">
        <v>97</v>
      </c>
      <c r="G2262" s="77"/>
      <c r="H2262" s="77"/>
      <c r="I2262" s="80"/>
      <c r="J2262" s="77" t="s">
        <v>97</v>
      </c>
      <c r="K2262" s="79" t="s">
        <v>97</v>
      </c>
      <c r="L2262" s="79"/>
      <c r="M2262" s="80"/>
      <c r="N2262" s="79" t="s">
        <v>97</v>
      </c>
      <c r="O2262" s="81"/>
      <c r="P2262" s="86"/>
      <c r="Q2262" s="82"/>
      <c r="R2262" s="81" t="s">
        <v>97</v>
      </c>
      <c r="S2262" s="63"/>
      <c r="T2262" s="87"/>
      <c r="U2262" s="84" t="s">
        <v>97</v>
      </c>
      <c r="V2262" s="84" t="s">
        <v>97</v>
      </c>
      <c r="W2262" s="85" t="b">
        <v>0</v>
      </c>
      <c r="X2262" s="63"/>
      <c r="Y2262" s="63"/>
      <c r="Z2262" s="63"/>
    </row>
    <row r="2263">
      <c r="A2263" s="75"/>
      <c r="B2263" s="94"/>
      <c r="C2263" s="75"/>
      <c r="D2263" s="76"/>
      <c r="E2263" s="75" t="s">
        <v>97</v>
      </c>
      <c r="F2263" s="75" t="s">
        <v>97</v>
      </c>
      <c r="G2263" s="77"/>
      <c r="H2263" s="77"/>
      <c r="I2263" s="80"/>
      <c r="J2263" s="77" t="s">
        <v>97</v>
      </c>
      <c r="K2263" s="79" t="s">
        <v>97</v>
      </c>
      <c r="L2263" s="79"/>
      <c r="M2263" s="80"/>
      <c r="N2263" s="79" t="s">
        <v>97</v>
      </c>
      <c r="O2263" s="81"/>
      <c r="P2263" s="86"/>
      <c r="Q2263" s="82"/>
      <c r="R2263" s="81" t="s">
        <v>97</v>
      </c>
      <c r="S2263" s="63"/>
      <c r="T2263" s="87"/>
      <c r="U2263" s="84" t="s">
        <v>97</v>
      </c>
      <c r="V2263" s="84" t="s">
        <v>97</v>
      </c>
      <c r="W2263" s="85" t="b">
        <v>0</v>
      </c>
      <c r="X2263" s="63"/>
      <c r="Y2263" s="63"/>
      <c r="Z2263" s="63"/>
    </row>
    <row r="2264">
      <c r="A2264" s="75"/>
      <c r="B2264" s="94"/>
      <c r="C2264" s="75"/>
      <c r="D2264" s="76"/>
      <c r="E2264" s="75" t="s">
        <v>97</v>
      </c>
      <c r="F2264" s="75" t="s">
        <v>97</v>
      </c>
      <c r="G2264" s="77"/>
      <c r="H2264" s="77"/>
      <c r="I2264" s="80"/>
      <c r="J2264" s="77" t="s">
        <v>97</v>
      </c>
      <c r="K2264" s="79" t="s">
        <v>97</v>
      </c>
      <c r="L2264" s="79"/>
      <c r="M2264" s="80"/>
      <c r="N2264" s="79" t="s">
        <v>97</v>
      </c>
      <c r="O2264" s="81"/>
      <c r="P2264" s="86"/>
      <c r="Q2264" s="82"/>
      <c r="R2264" s="81" t="s">
        <v>97</v>
      </c>
      <c r="S2264" s="63"/>
      <c r="T2264" s="87"/>
      <c r="U2264" s="84" t="s">
        <v>97</v>
      </c>
      <c r="V2264" s="84" t="s">
        <v>97</v>
      </c>
      <c r="W2264" s="85" t="b">
        <v>0</v>
      </c>
      <c r="X2264" s="63"/>
      <c r="Y2264" s="63"/>
      <c r="Z2264" s="63"/>
    </row>
    <row r="2265">
      <c r="A2265" s="75"/>
      <c r="B2265" s="94"/>
      <c r="C2265" s="75"/>
      <c r="D2265" s="76"/>
      <c r="E2265" s="75" t="s">
        <v>97</v>
      </c>
      <c r="F2265" s="75" t="s">
        <v>97</v>
      </c>
      <c r="G2265" s="77"/>
      <c r="H2265" s="77"/>
      <c r="I2265" s="80"/>
      <c r="J2265" s="77" t="s">
        <v>97</v>
      </c>
      <c r="K2265" s="79" t="s">
        <v>97</v>
      </c>
      <c r="L2265" s="79"/>
      <c r="M2265" s="80"/>
      <c r="N2265" s="79" t="s">
        <v>97</v>
      </c>
      <c r="O2265" s="81"/>
      <c r="P2265" s="86"/>
      <c r="Q2265" s="82"/>
      <c r="R2265" s="81" t="s">
        <v>97</v>
      </c>
      <c r="S2265" s="63"/>
      <c r="T2265" s="87"/>
      <c r="U2265" s="84" t="s">
        <v>97</v>
      </c>
      <c r="V2265" s="84" t="s">
        <v>97</v>
      </c>
      <c r="W2265" s="85" t="b">
        <v>0</v>
      </c>
      <c r="X2265" s="63"/>
      <c r="Y2265" s="63"/>
      <c r="Z2265" s="63"/>
    </row>
    <row r="2266">
      <c r="A2266" s="75"/>
      <c r="B2266" s="94"/>
      <c r="C2266" s="75"/>
      <c r="D2266" s="76"/>
      <c r="E2266" s="75" t="s">
        <v>97</v>
      </c>
      <c r="F2266" s="75" t="s">
        <v>97</v>
      </c>
      <c r="G2266" s="77"/>
      <c r="H2266" s="77"/>
      <c r="I2266" s="80"/>
      <c r="J2266" s="77" t="s">
        <v>97</v>
      </c>
      <c r="K2266" s="79" t="s">
        <v>97</v>
      </c>
      <c r="L2266" s="79"/>
      <c r="M2266" s="80"/>
      <c r="N2266" s="79" t="s">
        <v>97</v>
      </c>
      <c r="O2266" s="81"/>
      <c r="P2266" s="86"/>
      <c r="Q2266" s="82"/>
      <c r="R2266" s="81" t="s">
        <v>97</v>
      </c>
      <c r="S2266" s="63"/>
      <c r="T2266" s="87"/>
      <c r="U2266" s="84" t="s">
        <v>97</v>
      </c>
      <c r="V2266" s="84" t="s">
        <v>97</v>
      </c>
      <c r="W2266" s="85" t="b">
        <v>0</v>
      </c>
      <c r="X2266" s="63"/>
      <c r="Y2266" s="63"/>
      <c r="Z2266" s="63"/>
    </row>
    <row r="2267">
      <c r="A2267" s="75"/>
      <c r="B2267" s="94"/>
      <c r="C2267" s="75"/>
      <c r="D2267" s="76"/>
      <c r="E2267" s="75" t="s">
        <v>97</v>
      </c>
      <c r="F2267" s="75" t="s">
        <v>97</v>
      </c>
      <c r="G2267" s="77"/>
      <c r="H2267" s="77"/>
      <c r="I2267" s="80"/>
      <c r="J2267" s="77" t="s">
        <v>97</v>
      </c>
      <c r="K2267" s="79" t="s">
        <v>97</v>
      </c>
      <c r="L2267" s="79"/>
      <c r="M2267" s="80"/>
      <c r="N2267" s="79" t="s">
        <v>97</v>
      </c>
      <c r="O2267" s="81"/>
      <c r="P2267" s="86"/>
      <c r="Q2267" s="82"/>
      <c r="R2267" s="81" t="s">
        <v>97</v>
      </c>
      <c r="S2267" s="63"/>
      <c r="T2267" s="87"/>
      <c r="U2267" s="84" t="s">
        <v>97</v>
      </c>
      <c r="V2267" s="84" t="s">
        <v>97</v>
      </c>
      <c r="W2267" s="85" t="b">
        <v>0</v>
      </c>
      <c r="X2267" s="63"/>
      <c r="Y2267" s="63"/>
      <c r="Z2267" s="63"/>
    </row>
    <row r="2268">
      <c r="A2268" s="75"/>
      <c r="B2268" s="94"/>
      <c r="C2268" s="75"/>
      <c r="D2268" s="76"/>
      <c r="E2268" s="75" t="s">
        <v>97</v>
      </c>
      <c r="F2268" s="75" t="s">
        <v>97</v>
      </c>
      <c r="G2268" s="77"/>
      <c r="H2268" s="77"/>
      <c r="I2268" s="80"/>
      <c r="J2268" s="77" t="s">
        <v>97</v>
      </c>
      <c r="K2268" s="79" t="s">
        <v>97</v>
      </c>
      <c r="L2268" s="79"/>
      <c r="M2268" s="80"/>
      <c r="N2268" s="79" t="s">
        <v>97</v>
      </c>
      <c r="O2268" s="81"/>
      <c r="P2268" s="86"/>
      <c r="Q2268" s="82"/>
      <c r="R2268" s="81" t="s">
        <v>97</v>
      </c>
      <c r="S2268" s="63"/>
      <c r="T2268" s="87"/>
      <c r="U2268" s="84" t="s">
        <v>97</v>
      </c>
      <c r="V2268" s="84" t="s">
        <v>97</v>
      </c>
      <c r="W2268" s="85" t="b">
        <v>0</v>
      </c>
      <c r="X2268" s="63"/>
      <c r="Y2268" s="63"/>
      <c r="Z2268" s="63"/>
    </row>
    <row r="2269">
      <c r="A2269" s="75"/>
      <c r="B2269" s="94"/>
      <c r="C2269" s="75"/>
      <c r="D2269" s="76"/>
      <c r="E2269" s="75" t="s">
        <v>97</v>
      </c>
      <c r="F2269" s="75" t="s">
        <v>97</v>
      </c>
      <c r="G2269" s="77"/>
      <c r="H2269" s="77"/>
      <c r="I2269" s="80"/>
      <c r="J2269" s="77" t="s">
        <v>97</v>
      </c>
      <c r="K2269" s="79" t="s">
        <v>97</v>
      </c>
      <c r="L2269" s="79"/>
      <c r="M2269" s="80"/>
      <c r="N2269" s="79" t="s">
        <v>97</v>
      </c>
      <c r="O2269" s="81"/>
      <c r="P2269" s="86"/>
      <c r="Q2269" s="82"/>
      <c r="R2269" s="81" t="s">
        <v>97</v>
      </c>
      <c r="S2269" s="63"/>
      <c r="T2269" s="87"/>
      <c r="U2269" s="84" t="s">
        <v>97</v>
      </c>
      <c r="V2269" s="84" t="s">
        <v>97</v>
      </c>
      <c r="W2269" s="85" t="b">
        <v>0</v>
      </c>
      <c r="X2269" s="63"/>
      <c r="Y2269" s="63"/>
      <c r="Z2269" s="63"/>
    </row>
    <row r="2270">
      <c r="A2270" s="75"/>
      <c r="B2270" s="94"/>
      <c r="C2270" s="75"/>
      <c r="D2270" s="76"/>
      <c r="E2270" s="75" t="s">
        <v>97</v>
      </c>
      <c r="F2270" s="75" t="s">
        <v>97</v>
      </c>
      <c r="G2270" s="77"/>
      <c r="H2270" s="77"/>
      <c r="I2270" s="80"/>
      <c r="J2270" s="77" t="s">
        <v>97</v>
      </c>
      <c r="K2270" s="79" t="s">
        <v>97</v>
      </c>
      <c r="L2270" s="79"/>
      <c r="M2270" s="80"/>
      <c r="N2270" s="79" t="s">
        <v>97</v>
      </c>
      <c r="O2270" s="81"/>
      <c r="P2270" s="86"/>
      <c r="Q2270" s="82"/>
      <c r="R2270" s="81" t="s">
        <v>97</v>
      </c>
      <c r="S2270" s="63"/>
      <c r="T2270" s="87"/>
      <c r="U2270" s="84" t="s">
        <v>97</v>
      </c>
      <c r="V2270" s="84" t="s">
        <v>97</v>
      </c>
      <c r="W2270" s="85" t="b">
        <v>0</v>
      </c>
      <c r="X2270" s="63"/>
      <c r="Y2270" s="63"/>
      <c r="Z2270" s="63"/>
    </row>
    <row r="2271">
      <c r="A2271" s="75"/>
      <c r="B2271" s="94"/>
      <c r="C2271" s="75"/>
      <c r="D2271" s="76"/>
      <c r="E2271" s="75" t="s">
        <v>97</v>
      </c>
      <c r="F2271" s="75" t="s">
        <v>97</v>
      </c>
      <c r="G2271" s="77"/>
      <c r="H2271" s="77"/>
      <c r="I2271" s="80"/>
      <c r="J2271" s="77" t="s">
        <v>97</v>
      </c>
      <c r="K2271" s="79" t="s">
        <v>97</v>
      </c>
      <c r="L2271" s="79"/>
      <c r="M2271" s="80"/>
      <c r="N2271" s="79" t="s">
        <v>97</v>
      </c>
      <c r="O2271" s="81"/>
      <c r="P2271" s="86"/>
      <c r="Q2271" s="82"/>
      <c r="R2271" s="81" t="s">
        <v>97</v>
      </c>
      <c r="S2271" s="63"/>
      <c r="T2271" s="87"/>
      <c r="U2271" s="84" t="s">
        <v>97</v>
      </c>
      <c r="V2271" s="84" t="s">
        <v>97</v>
      </c>
      <c r="W2271" s="85" t="b">
        <v>0</v>
      </c>
      <c r="X2271" s="63"/>
      <c r="Y2271" s="63"/>
      <c r="Z2271" s="63"/>
    </row>
    <row r="2272">
      <c r="A2272" s="75"/>
      <c r="B2272" s="94"/>
      <c r="C2272" s="75"/>
      <c r="D2272" s="76"/>
      <c r="E2272" s="75" t="s">
        <v>97</v>
      </c>
      <c r="F2272" s="75" t="s">
        <v>97</v>
      </c>
      <c r="G2272" s="77"/>
      <c r="H2272" s="77"/>
      <c r="I2272" s="80"/>
      <c r="J2272" s="77" t="s">
        <v>97</v>
      </c>
      <c r="K2272" s="79" t="s">
        <v>97</v>
      </c>
      <c r="L2272" s="79"/>
      <c r="M2272" s="80"/>
      <c r="N2272" s="79" t="s">
        <v>97</v>
      </c>
      <c r="O2272" s="81"/>
      <c r="P2272" s="86"/>
      <c r="Q2272" s="82"/>
      <c r="R2272" s="81" t="s">
        <v>97</v>
      </c>
      <c r="S2272" s="63"/>
      <c r="T2272" s="87"/>
      <c r="U2272" s="84" t="s">
        <v>97</v>
      </c>
      <c r="V2272" s="84" t="s">
        <v>97</v>
      </c>
      <c r="W2272" s="85" t="b">
        <v>0</v>
      </c>
      <c r="X2272" s="63"/>
      <c r="Y2272" s="63"/>
      <c r="Z2272" s="63"/>
    </row>
    <row r="2273">
      <c r="A2273" s="75"/>
      <c r="B2273" s="94"/>
      <c r="C2273" s="75"/>
      <c r="D2273" s="76"/>
      <c r="E2273" s="75" t="s">
        <v>97</v>
      </c>
      <c r="F2273" s="75" t="s">
        <v>97</v>
      </c>
      <c r="G2273" s="77"/>
      <c r="H2273" s="77"/>
      <c r="I2273" s="80"/>
      <c r="J2273" s="77" t="s">
        <v>97</v>
      </c>
      <c r="K2273" s="79" t="s">
        <v>97</v>
      </c>
      <c r="L2273" s="79"/>
      <c r="M2273" s="80"/>
      <c r="N2273" s="79" t="s">
        <v>97</v>
      </c>
      <c r="O2273" s="81"/>
      <c r="P2273" s="86"/>
      <c r="Q2273" s="82"/>
      <c r="R2273" s="81" t="s">
        <v>97</v>
      </c>
      <c r="S2273" s="63"/>
      <c r="T2273" s="87"/>
      <c r="U2273" s="84" t="s">
        <v>97</v>
      </c>
      <c r="V2273" s="84" t="s">
        <v>97</v>
      </c>
      <c r="W2273" s="85" t="b">
        <v>0</v>
      </c>
      <c r="X2273" s="63"/>
      <c r="Y2273" s="63"/>
      <c r="Z2273" s="63"/>
    </row>
    <row r="2274">
      <c r="A2274" s="75"/>
      <c r="B2274" s="94"/>
      <c r="C2274" s="75"/>
      <c r="D2274" s="76"/>
      <c r="E2274" s="75" t="s">
        <v>97</v>
      </c>
      <c r="F2274" s="75" t="s">
        <v>97</v>
      </c>
      <c r="G2274" s="77"/>
      <c r="H2274" s="77"/>
      <c r="I2274" s="80"/>
      <c r="J2274" s="77" t="s">
        <v>97</v>
      </c>
      <c r="K2274" s="79" t="s">
        <v>97</v>
      </c>
      <c r="L2274" s="79"/>
      <c r="M2274" s="80"/>
      <c r="N2274" s="79" t="s">
        <v>97</v>
      </c>
      <c r="O2274" s="81"/>
      <c r="P2274" s="86"/>
      <c r="Q2274" s="82"/>
      <c r="R2274" s="81" t="s">
        <v>97</v>
      </c>
      <c r="S2274" s="63"/>
      <c r="T2274" s="87"/>
      <c r="U2274" s="84" t="s">
        <v>97</v>
      </c>
      <c r="V2274" s="84" t="s">
        <v>97</v>
      </c>
      <c r="W2274" s="85" t="b">
        <v>0</v>
      </c>
      <c r="X2274" s="63"/>
      <c r="Y2274" s="63"/>
      <c r="Z2274" s="63"/>
    </row>
    <row r="2275">
      <c r="A2275" s="75"/>
      <c r="B2275" s="94"/>
      <c r="C2275" s="75"/>
      <c r="D2275" s="76"/>
      <c r="E2275" s="75" t="s">
        <v>97</v>
      </c>
      <c r="F2275" s="75" t="s">
        <v>97</v>
      </c>
      <c r="G2275" s="77"/>
      <c r="H2275" s="77"/>
      <c r="I2275" s="80"/>
      <c r="J2275" s="77" t="s">
        <v>97</v>
      </c>
      <c r="K2275" s="79" t="s">
        <v>97</v>
      </c>
      <c r="L2275" s="79"/>
      <c r="M2275" s="80"/>
      <c r="N2275" s="79" t="s">
        <v>97</v>
      </c>
      <c r="O2275" s="81"/>
      <c r="P2275" s="86"/>
      <c r="Q2275" s="82"/>
      <c r="R2275" s="81" t="s">
        <v>97</v>
      </c>
      <c r="S2275" s="63"/>
      <c r="T2275" s="87"/>
      <c r="U2275" s="84" t="s">
        <v>97</v>
      </c>
      <c r="V2275" s="84" t="s">
        <v>97</v>
      </c>
      <c r="W2275" s="85" t="b">
        <v>0</v>
      </c>
      <c r="X2275" s="63"/>
      <c r="Y2275" s="63"/>
      <c r="Z2275" s="63"/>
    </row>
    <row r="2276">
      <c r="A2276" s="75"/>
      <c r="B2276" s="94"/>
      <c r="C2276" s="75"/>
      <c r="D2276" s="76"/>
      <c r="E2276" s="75" t="s">
        <v>97</v>
      </c>
      <c r="F2276" s="75" t="s">
        <v>97</v>
      </c>
      <c r="G2276" s="77"/>
      <c r="H2276" s="77"/>
      <c r="I2276" s="80"/>
      <c r="J2276" s="77" t="s">
        <v>97</v>
      </c>
      <c r="K2276" s="79" t="s">
        <v>97</v>
      </c>
      <c r="L2276" s="79"/>
      <c r="M2276" s="80"/>
      <c r="N2276" s="79" t="s">
        <v>97</v>
      </c>
      <c r="O2276" s="81"/>
      <c r="P2276" s="86"/>
      <c r="Q2276" s="82"/>
      <c r="R2276" s="81" t="s">
        <v>97</v>
      </c>
      <c r="S2276" s="63"/>
      <c r="T2276" s="87"/>
      <c r="U2276" s="84" t="s">
        <v>97</v>
      </c>
      <c r="V2276" s="84" t="s">
        <v>97</v>
      </c>
      <c r="W2276" s="85" t="b">
        <v>0</v>
      </c>
      <c r="X2276" s="63"/>
      <c r="Y2276" s="63"/>
      <c r="Z2276" s="63"/>
    </row>
    <row r="2277">
      <c r="A2277" s="75"/>
      <c r="B2277" s="94"/>
      <c r="C2277" s="75"/>
      <c r="D2277" s="76"/>
      <c r="E2277" s="75" t="s">
        <v>97</v>
      </c>
      <c r="F2277" s="75" t="s">
        <v>97</v>
      </c>
      <c r="G2277" s="77"/>
      <c r="H2277" s="77"/>
      <c r="I2277" s="80"/>
      <c r="J2277" s="77" t="s">
        <v>97</v>
      </c>
      <c r="K2277" s="79" t="s">
        <v>97</v>
      </c>
      <c r="L2277" s="79"/>
      <c r="M2277" s="80"/>
      <c r="N2277" s="79" t="s">
        <v>97</v>
      </c>
      <c r="O2277" s="81"/>
      <c r="P2277" s="86"/>
      <c r="Q2277" s="82"/>
      <c r="R2277" s="81" t="s">
        <v>97</v>
      </c>
      <c r="S2277" s="63"/>
      <c r="T2277" s="87"/>
      <c r="U2277" s="84" t="s">
        <v>97</v>
      </c>
      <c r="V2277" s="84" t="s">
        <v>97</v>
      </c>
      <c r="W2277" s="85" t="b">
        <v>0</v>
      </c>
      <c r="X2277" s="63"/>
      <c r="Y2277" s="63"/>
      <c r="Z2277" s="63"/>
    </row>
    <row r="2278">
      <c r="A2278" s="75"/>
      <c r="B2278" s="94"/>
      <c r="C2278" s="75"/>
      <c r="D2278" s="76"/>
      <c r="E2278" s="75" t="s">
        <v>97</v>
      </c>
      <c r="F2278" s="75" t="s">
        <v>97</v>
      </c>
      <c r="G2278" s="77"/>
      <c r="H2278" s="77"/>
      <c r="I2278" s="80"/>
      <c r="J2278" s="77" t="s">
        <v>97</v>
      </c>
      <c r="K2278" s="79" t="s">
        <v>97</v>
      </c>
      <c r="L2278" s="79"/>
      <c r="M2278" s="80"/>
      <c r="N2278" s="79" t="s">
        <v>97</v>
      </c>
      <c r="O2278" s="81"/>
      <c r="P2278" s="86"/>
      <c r="Q2278" s="82"/>
      <c r="R2278" s="81" t="s">
        <v>97</v>
      </c>
      <c r="S2278" s="63"/>
      <c r="T2278" s="87"/>
      <c r="U2278" s="84" t="s">
        <v>97</v>
      </c>
      <c r="V2278" s="84" t="s">
        <v>97</v>
      </c>
      <c r="W2278" s="85" t="b">
        <v>0</v>
      </c>
      <c r="X2278" s="63"/>
      <c r="Y2278" s="63"/>
      <c r="Z2278" s="63"/>
    </row>
    <row r="2279">
      <c r="A2279" s="75"/>
      <c r="B2279" s="94"/>
      <c r="C2279" s="75"/>
      <c r="D2279" s="76"/>
      <c r="E2279" s="75" t="s">
        <v>97</v>
      </c>
      <c r="F2279" s="75" t="s">
        <v>97</v>
      </c>
      <c r="G2279" s="77"/>
      <c r="H2279" s="77"/>
      <c r="I2279" s="80"/>
      <c r="J2279" s="77" t="s">
        <v>97</v>
      </c>
      <c r="K2279" s="79" t="s">
        <v>97</v>
      </c>
      <c r="L2279" s="79"/>
      <c r="M2279" s="80"/>
      <c r="N2279" s="79" t="s">
        <v>97</v>
      </c>
      <c r="O2279" s="81"/>
      <c r="P2279" s="86"/>
      <c r="Q2279" s="82"/>
      <c r="R2279" s="81" t="s">
        <v>97</v>
      </c>
      <c r="S2279" s="63"/>
      <c r="T2279" s="87"/>
      <c r="U2279" s="84" t="s">
        <v>97</v>
      </c>
      <c r="V2279" s="84" t="s">
        <v>97</v>
      </c>
      <c r="W2279" s="85" t="b">
        <v>0</v>
      </c>
      <c r="X2279" s="63"/>
      <c r="Y2279" s="63"/>
      <c r="Z2279" s="63"/>
    </row>
    <row r="2280">
      <c r="A2280" s="75"/>
      <c r="B2280" s="94"/>
      <c r="C2280" s="75"/>
      <c r="D2280" s="76"/>
      <c r="E2280" s="75" t="s">
        <v>97</v>
      </c>
      <c r="F2280" s="75" t="s">
        <v>97</v>
      </c>
      <c r="G2280" s="77"/>
      <c r="H2280" s="77"/>
      <c r="I2280" s="80"/>
      <c r="J2280" s="77" t="s">
        <v>97</v>
      </c>
      <c r="K2280" s="79" t="s">
        <v>97</v>
      </c>
      <c r="L2280" s="79"/>
      <c r="M2280" s="80"/>
      <c r="N2280" s="79" t="s">
        <v>97</v>
      </c>
      <c r="O2280" s="81"/>
      <c r="P2280" s="86"/>
      <c r="Q2280" s="82"/>
      <c r="R2280" s="81" t="s">
        <v>97</v>
      </c>
      <c r="S2280" s="63"/>
      <c r="T2280" s="87"/>
      <c r="U2280" s="84" t="s">
        <v>97</v>
      </c>
      <c r="V2280" s="84" t="s">
        <v>97</v>
      </c>
      <c r="W2280" s="85" t="b">
        <v>0</v>
      </c>
      <c r="X2280" s="63"/>
      <c r="Y2280" s="63"/>
      <c r="Z2280" s="63"/>
    </row>
    <row r="2281">
      <c r="A2281" s="75"/>
      <c r="B2281" s="94"/>
      <c r="C2281" s="75"/>
      <c r="D2281" s="76"/>
      <c r="E2281" s="75" t="s">
        <v>97</v>
      </c>
      <c r="F2281" s="75" t="s">
        <v>97</v>
      </c>
      <c r="G2281" s="77"/>
      <c r="H2281" s="77"/>
      <c r="I2281" s="80"/>
      <c r="J2281" s="77" t="s">
        <v>97</v>
      </c>
      <c r="K2281" s="79" t="s">
        <v>97</v>
      </c>
      <c r="L2281" s="79"/>
      <c r="M2281" s="80"/>
      <c r="N2281" s="79" t="s">
        <v>97</v>
      </c>
      <c r="O2281" s="81"/>
      <c r="P2281" s="86"/>
      <c r="Q2281" s="82"/>
      <c r="R2281" s="81" t="s">
        <v>97</v>
      </c>
      <c r="S2281" s="63"/>
      <c r="T2281" s="87"/>
      <c r="U2281" s="84" t="s">
        <v>97</v>
      </c>
      <c r="V2281" s="84" t="s">
        <v>97</v>
      </c>
      <c r="W2281" s="85" t="b">
        <v>0</v>
      </c>
      <c r="X2281" s="63"/>
      <c r="Y2281" s="63"/>
      <c r="Z2281" s="63"/>
    </row>
    <row r="2282">
      <c r="A2282" s="75"/>
      <c r="B2282" s="94"/>
      <c r="C2282" s="75"/>
      <c r="D2282" s="76"/>
      <c r="E2282" s="75" t="s">
        <v>97</v>
      </c>
      <c r="F2282" s="75" t="s">
        <v>97</v>
      </c>
      <c r="G2282" s="77"/>
      <c r="H2282" s="77"/>
      <c r="I2282" s="80"/>
      <c r="J2282" s="77" t="s">
        <v>97</v>
      </c>
      <c r="K2282" s="79" t="s">
        <v>97</v>
      </c>
      <c r="L2282" s="79"/>
      <c r="M2282" s="80"/>
      <c r="N2282" s="79" t="s">
        <v>97</v>
      </c>
      <c r="O2282" s="81"/>
      <c r="P2282" s="86"/>
      <c r="Q2282" s="82"/>
      <c r="R2282" s="81" t="s">
        <v>97</v>
      </c>
      <c r="S2282" s="63"/>
      <c r="T2282" s="87"/>
      <c r="U2282" s="84" t="s">
        <v>97</v>
      </c>
      <c r="V2282" s="84" t="s">
        <v>97</v>
      </c>
      <c r="W2282" s="85" t="b">
        <v>0</v>
      </c>
      <c r="X2282" s="63"/>
      <c r="Y2282" s="63"/>
      <c r="Z2282" s="63"/>
    </row>
    <row r="2283">
      <c r="A2283" s="75"/>
      <c r="B2283" s="94"/>
      <c r="C2283" s="75"/>
      <c r="D2283" s="76"/>
      <c r="E2283" s="75" t="s">
        <v>97</v>
      </c>
      <c r="F2283" s="75" t="s">
        <v>97</v>
      </c>
      <c r="G2283" s="77"/>
      <c r="H2283" s="77"/>
      <c r="I2283" s="80"/>
      <c r="J2283" s="77" t="s">
        <v>97</v>
      </c>
      <c r="K2283" s="79" t="s">
        <v>97</v>
      </c>
      <c r="L2283" s="79"/>
      <c r="M2283" s="80"/>
      <c r="N2283" s="79" t="s">
        <v>97</v>
      </c>
      <c r="O2283" s="81"/>
      <c r="P2283" s="86"/>
      <c r="Q2283" s="82"/>
      <c r="R2283" s="81" t="s">
        <v>97</v>
      </c>
      <c r="S2283" s="63"/>
      <c r="T2283" s="87"/>
      <c r="U2283" s="84" t="s">
        <v>97</v>
      </c>
      <c r="V2283" s="84" t="s">
        <v>97</v>
      </c>
      <c r="W2283" s="85" t="b">
        <v>0</v>
      </c>
      <c r="X2283" s="63"/>
      <c r="Y2283" s="63"/>
      <c r="Z2283" s="63"/>
    </row>
    <row r="2284">
      <c r="A2284" s="75"/>
      <c r="B2284" s="94"/>
      <c r="C2284" s="75"/>
      <c r="D2284" s="76"/>
      <c r="E2284" s="75" t="s">
        <v>97</v>
      </c>
      <c r="F2284" s="75" t="s">
        <v>97</v>
      </c>
      <c r="G2284" s="77"/>
      <c r="H2284" s="77"/>
      <c r="I2284" s="80"/>
      <c r="J2284" s="77" t="s">
        <v>97</v>
      </c>
      <c r="K2284" s="79" t="s">
        <v>97</v>
      </c>
      <c r="L2284" s="79"/>
      <c r="M2284" s="80"/>
      <c r="N2284" s="79" t="s">
        <v>97</v>
      </c>
      <c r="O2284" s="81"/>
      <c r="P2284" s="86"/>
      <c r="Q2284" s="82"/>
      <c r="R2284" s="81" t="s">
        <v>97</v>
      </c>
      <c r="S2284" s="63"/>
      <c r="T2284" s="87"/>
      <c r="U2284" s="84" t="s">
        <v>97</v>
      </c>
      <c r="V2284" s="84" t="s">
        <v>97</v>
      </c>
      <c r="W2284" s="85" t="b">
        <v>0</v>
      </c>
      <c r="X2284" s="63"/>
      <c r="Y2284" s="63"/>
      <c r="Z2284" s="63"/>
    </row>
    <row r="2285">
      <c r="A2285" s="75"/>
      <c r="B2285" s="94"/>
      <c r="C2285" s="75"/>
      <c r="D2285" s="76"/>
      <c r="E2285" s="75" t="s">
        <v>97</v>
      </c>
      <c r="F2285" s="75" t="s">
        <v>97</v>
      </c>
      <c r="G2285" s="77"/>
      <c r="H2285" s="77"/>
      <c r="I2285" s="80"/>
      <c r="J2285" s="77" t="s">
        <v>97</v>
      </c>
      <c r="K2285" s="79" t="s">
        <v>97</v>
      </c>
      <c r="L2285" s="79"/>
      <c r="M2285" s="80"/>
      <c r="N2285" s="79" t="s">
        <v>97</v>
      </c>
      <c r="O2285" s="81"/>
      <c r="P2285" s="86"/>
      <c r="Q2285" s="82"/>
      <c r="R2285" s="81" t="s">
        <v>97</v>
      </c>
      <c r="S2285" s="63"/>
      <c r="T2285" s="87"/>
      <c r="U2285" s="84" t="s">
        <v>97</v>
      </c>
      <c r="V2285" s="84" t="s">
        <v>97</v>
      </c>
      <c r="W2285" s="85" t="b">
        <v>0</v>
      </c>
      <c r="X2285" s="63"/>
      <c r="Y2285" s="63"/>
      <c r="Z2285" s="63"/>
    </row>
    <row r="2286">
      <c r="A2286" s="75"/>
      <c r="B2286" s="94"/>
      <c r="C2286" s="75"/>
      <c r="D2286" s="76"/>
      <c r="E2286" s="75" t="s">
        <v>97</v>
      </c>
      <c r="F2286" s="75" t="s">
        <v>97</v>
      </c>
      <c r="G2286" s="77"/>
      <c r="H2286" s="77"/>
      <c r="I2286" s="80"/>
      <c r="J2286" s="77" t="s">
        <v>97</v>
      </c>
      <c r="K2286" s="79" t="s">
        <v>97</v>
      </c>
      <c r="L2286" s="79"/>
      <c r="M2286" s="80"/>
      <c r="N2286" s="79" t="s">
        <v>97</v>
      </c>
      <c r="O2286" s="81"/>
      <c r="P2286" s="86"/>
      <c r="Q2286" s="82"/>
      <c r="R2286" s="81" t="s">
        <v>97</v>
      </c>
      <c r="S2286" s="63"/>
      <c r="T2286" s="87"/>
      <c r="U2286" s="84" t="s">
        <v>97</v>
      </c>
      <c r="V2286" s="84" t="s">
        <v>97</v>
      </c>
      <c r="W2286" s="85" t="b">
        <v>0</v>
      </c>
      <c r="X2286" s="63"/>
      <c r="Y2286" s="63"/>
      <c r="Z2286" s="63"/>
    </row>
    <row r="2287">
      <c r="A2287" s="75"/>
      <c r="B2287" s="94"/>
      <c r="C2287" s="75"/>
      <c r="D2287" s="76"/>
      <c r="E2287" s="75" t="s">
        <v>97</v>
      </c>
      <c r="F2287" s="75" t="s">
        <v>97</v>
      </c>
      <c r="G2287" s="77"/>
      <c r="H2287" s="77"/>
      <c r="I2287" s="80"/>
      <c r="J2287" s="77" t="s">
        <v>97</v>
      </c>
      <c r="K2287" s="79" t="s">
        <v>97</v>
      </c>
      <c r="L2287" s="79"/>
      <c r="M2287" s="80"/>
      <c r="N2287" s="79" t="s">
        <v>97</v>
      </c>
      <c r="O2287" s="81"/>
      <c r="P2287" s="86"/>
      <c r="Q2287" s="82"/>
      <c r="R2287" s="81" t="s">
        <v>97</v>
      </c>
      <c r="S2287" s="63"/>
      <c r="T2287" s="87"/>
      <c r="U2287" s="84" t="s">
        <v>97</v>
      </c>
      <c r="V2287" s="84" t="s">
        <v>97</v>
      </c>
      <c r="W2287" s="85" t="b">
        <v>0</v>
      </c>
      <c r="X2287" s="63"/>
      <c r="Y2287" s="63"/>
      <c r="Z2287" s="63"/>
    </row>
    <row r="2288">
      <c r="A2288" s="75"/>
      <c r="B2288" s="94"/>
      <c r="C2288" s="75"/>
      <c r="D2288" s="76"/>
      <c r="E2288" s="75" t="s">
        <v>97</v>
      </c>
      <c r="F2288" s="75" t="s">
        <v>97</v>
      </c>
      <c r="G2288" s="77"/>
      <c r="H2288" s="77"/>
      <c r="I2288" s="80"/>
      <c r="J2288" s="77" t="s">
        <v>97</v>
      </c>
      <c r="K2288" s="79" t="s">
        <v>97</v>
      </c>
      <c r="L2288" s="79"/>
      <c r="M2288" s="80"/>
      <c r="N2288" s="79" t="s">
        <v>97</v>
      </c>
      <c r="O2288" s="81"/>
      <c r="P2288" s="86"/>
      <c r="Q2288" s="82"/>
      <c r="R2288" s="81" t="s">
        <v>97</v>
      </c>
      <c r="S2288" s="63"/>
      <c r="T2288" s="87"/>
      <c r="U2288" s="84" t="s">
        <v>97</v>
      </c>
      <c r="V2288" s="84" t="s">
        <v>97</v>
      </c>
      <c r="W2288" s="85" t="b">
        <v>0</v>
      </c>
      <c r="X2288" s="63"/>
      <c r="Y2288" s="63"/>
      <c r="Z2288" s="63"/>
    </row>
    <row r="2289">
      <c r="A2289" s="75"/>
      <c r="B2289" s="94"/>
      <c r="C2289" s="75"/>
      <c r="D2289" s="76"/>
      <c r="E2289" s="75" t="s">
        <v>97</v>
      </c>
      <c r="F2289" s="75" t="s">
        <v>97</v>
      </c>
      <c r="G2289" s="77"/>
      <c r="H2289" s="77"/>
      <c r="I2289" s="80"/>
      <c r="J2289" s="77" t="s">
        <v>97</v>
      </c>
      <c r="K2289" s="79" t="s">
        <v>97</v>
      </c>
      <c r="L2289" s="79"/>
      <c r="M2289" s="80"/>
      <c r="N2289" s="79" t="s">
        <v>97</v>
      </c>
      <c r="O2289" s="81"/>
      <c r="P2289" s="86"/>
      <c r="Q2289" s="82"/>
      <c r="R2289" s="81" t="s">
        <v>97</v>
      </c>
      <c r="S2289" s="63"/>
      <c r="T2289" s="87"/>
      <c r="U2289" s="84" t="s">
        <v>97</v>
      </c>
      <c r="V2289" s="84" t="s">
        <v>97</v>
      </c>
      <c r="W2289" s="85" t="b">
        <v>0</v>
      </c>
      <c r="X2289" s="63"/>
      <c r="Y2289" s="63"/>
      <c r="Z2289" s="63"/>
    </row>
    <row r="2290">
      <c r="A2290" s="75"/>
      <c r="B2290" s="94"/>
      <c r="C2290" s="75"/>
      <c r="D2290" s="76"/>
      <c r="E2290" s="75" t="s">
        <v>97</v>
      </c>
      <c r="F2290" s="75" t="s">
        <v>97</v>
      </c>
      <c r="G2290" s="77"/>
      <c r="H2290" s="77"/>
      <c r="I2290" s="80"/>
      <c r="J2290" s="77" t="s">
        <v>97</v>
      </c>
      <c r="K2290" s="79" t="s">
        <v>97</v>
      </c>
      <c r="L2290" s="79"/>
      <c r="M2290" s="80"/>
      <c r="N2290" s="79" t="s">
        <v>97</v>
      </c>
      <c r="O2290" s="81"/>
      <c r="P2290" s="86"/>
      <c r="Q2290" s="82"/>
      <c r="R2290" s="81" t="s">
        <v>97</v>
      </c>
      <c r="S2290" s="63"/>
      <c r="T2290" s="87"/>
      <c r="U2290" s="84" t="s">
        <v>97</v>
      </c>
      <c r="V2290" s="84" t="s">
        <v>97</v>
      </c>
      <c r="W2290" s="85" t="b">
        <v>0</v>
      </c>
      <c r="X2290" s="63"/>
      <c r="Y2290" s="63"/>
      <c r="Z2290" s="63"/>
    </row>
    <row r="2291">
      <c r="A2291" s="75"/>
      <c r="B2291" s="94"/>
      <c r="C2291" s="75"/>
      <c r="D2291" s="76"/>
      <c r="E2291" s="75" t="s">
        <v>97</v>
      </c>
      <c r="F2291" s="75" t="s">
        <v>97</v>
      </c>
      <c r="G2291" s="77"/>
      <c r="H2291" s="77"/>
      <c r="I2291" s="80"/>
      <c r="J2291" s="77" t="s">
        <v>97</v>
      </c>
      <c r="K2291" s="79" t="s">
        <v>97</v>
      </c>
      <c r="L2291" s="79"/>
      <c r="M2291" s="80"/>
      <c r="N2291" s="79" t="s">
        <v>97</v>
      </c>
      <c r="O2291" s="81"/>
      <c r="P2291" s="86"/>
      <c r="Q2291" s="82"/>
      <c r="R2291" s="81" t="s">
        <v>97</v>
      </c>
      <c r="S2291" s="63"/>
      <c r="T2291" s="87"/>
      <c r="U2291" s="84" t="s">
        <v>97</v>
      </c>
      <c r="V2291" s="84" t="s">
        <v>97</v>
      </c>
      <c r="W2291" s="85" t="b">
        <v>0</v>
      </c>
      <c r="X2291" s="63"/>
      <c r="Y2291" s="63"/>
      <c r="Z2291" s="63"/>
    </row>
    <row r="2292">
      <c r="A2292" s="75"/>
      <c r="B2292" s="94"/>
      <c r="C2292" s="75"/>
      <c r="D2292" s="76"/>
      <c r="E2292" s="75" t="s">
        <v>97</v>
      </c>
      <c r="F2292" s="75" t="s">
        <v>97</v>
      </c>
      <c r="G2292" s="77"/>
      <c r="H2292" s="77"/>
      <c r="I2292" s="80"/>
      <c r="J2292" s="77" t="s">
        <v>97</v>
      </c>
      <c r="K2292" s="79" t="s">
        <v>97</v>
      </c>
      <c r="L2292" s="79"/>
      <c r="M2292" s="80"/>
      <c r="N2292" s="79" t="s">
        <v>97</v>
      </c>
      <c r="O2292" s="81"/>
      <c r="P2292" s="86"/>
      <c r="Q2292" s="82"/>
      <c r="R2292" s="81" t="s">
        <v>97</v>
      </c>
      <c r="S2292" s="63"/>
      <c r="T2292" s="87"/>
      <c r="U2292" s="84" t="s">
        <v>97</v>
      </c>
      <c r="V2292" s="84" t="s">
        <v>97</v>
      </c>
      <c r="W2292" s="85" t="b">
        <v>0</v>
      </c>
      <c r="X2292" s="63"/>
      <c r="Y2292" s="63"/>
      <c r="Z2292" s="63"/>
    </row>
    <row r="2293">
      <c r="A2293" s="75"/>
      <c r="B2293" s="94"/>
      <c r="C2293" s="75"/>
      <c r="D2293" s="76"/>
      <c r="E2293" s="75" t="s">
        <v>97</v>
      </c>
      <c r="F2293" s="75" t="s">
        <v>97</v>
      </c>
      <c r="G2293" s="77"/>
      <c r="H2293" s="77"/>
      <c r="I2293" s="80"/>
      <c r="J2293" s="77" t="s">
        <v>97</v>
      </c>
      <c r="K2293" s="79" t="s">
        <v>97</v>
      </c>
      <c r="L2293" s="79"/>
      <c r="M2293" s="80"/>
      <c r="N2293" s="79" t="s">
        <v>97</v>
      </c>
      <c r="O2293" s="81"/>
      <c r="P2293" s="86"/>
      <c r="Q2293" s="82"/>
      <c r="R2293" s="81" t="s">
        <v>97</v>
      </c>
      <c r="S2293" s="63"/>
      <c r="T2293" s="87"/>
      <c r="U2293" s="84" t="s">
        <v>97</v>
      </c>
      <c r="V2293" s="84" t="s">
        <v>97</v>
      </c>
      <c r="W2293" s="85" t="b">
        <v>0</v>
      </c>
      <c r="X2293" s="63"/>
      <c r="Y2293" s="63"/>
      <c r="Z2293" s="63"/>
    </row>
    <row r="2294">
      <c r="A2294" s="75"/>
      <c r="B2294" s="94"/>
      <c r="C2294" s="75"/>
      <c r="D2294" s="76"/>
      <c r="E2294" s="75" t="s">
        <v>97</v>
      </c>
      <c r="F2294" s="75" t="s">
        <v>97</v>
      </c>
      <c r="G2294" s="77"/>
      <c r="H2294" s="77"/>
      <c r="I2294" s="80"/>
      <c r="J2294" s="77" t="s">
        <v>97</v>
      </c>
      <c r="K2294" s="79" t="s">
        <v>97</v>
      </c>
      <c r="L2294" s="79"/>
      <c r="M2294" s="80"/>
      <c r="N2294" s="79" t="s">
        <v>97</v>
      </c>
      <c r="O2294" s="81"/>
      <c r="P2294" s="86"/>
      <c r="Q2294" s="82"/>
      <c r="R2294" s="81" t="s">
        <v>97</v>
      </c>
      <c r="S2294" s="63"/>
      <c r="T2294" s="87"/>
      <c r="U2294" s="84" t="s">
        <v>97</v>
      </c>
      <c r="V2294" s="84" t="s">
        <v>97</v>
      </c>
      <c r="W2294" s="85" t="b">
        <v>0</v>
      </c>
      <c r="X2294" s="63"/>
      <c r="Y2294" s="63"/>
      <c r="Z2294" s="63"/>
    </row>
    <row r="2295">
      <c r="A2295" s="75"/>
      <c r="B2295" s="94"/>
      <c r="C2295" s="75"/>
      <c r="D2295" s="76"/>
      <c r="E2295" s="75" t="s">
        <v>97</v>
      </c>
      <c r="F2295" s="75" t="s">
        <v>97</v>
      </c>
      <c r="G2295" s="77"/>
      <c r="H2295" s="77"/>
      <c r="I2295" s="80"/>
      <c r="J2295" s="77" t="s">
        <v>97</v>
      </c>
      <c r="K2295" s="79" t="s">
        <v>97</v>
      </c>
      <c r="L2295" s="79"/>
      <c r="M2295" s="80"/>
      <c r="N2295" s="79" t="s">
        <v>97</v>
      </c>
      <c r="O2295" s="81"/>
      <c r="P2295" s="86"/>
      <c r="Q2295" s="82"/>
      <c r="R2295" s="81" t="s">
        <v>97</v>
      </c>
      <c r="S2295" s="63"/>
      <c r="T2295" s="87"/>
      <c r="U2295" s="84" t="s">
        <v>97</v>
      </c>
      <c r="V2295" s="84" t="s">
        <v>97</v>
      </c>
      <c r="W2295" s="85" t="b">
        <v>0</v>
      </c>
      <c r="X2295" s="63"/>
      <c r="Y2295" s="63"/>
      <c r="Z2295" s="63"/>
    </row>
    <row r="2296">
      <c r="A2296" s="75"/>
      <c r="B2296" s="94"/>
      <c r="C2296" s="75"/>
      <c r="D2296" s="76"/>
      <c r="E2296" s="75" t="s">
        <v>97</v>
      </c>
      <c r="F2296" s="75" t="s">
        <v>97</v>
      </c>
      <c r="G2296" s="77"/>
      <c r="H2296" s="77"/>
      <c r="I2296" s="80"/>
      <c r="J2296" s="77" t="s">
        <v>97</v>
      </c>
      <c r="K2296" s="79" t="s">
        <v>97</v>
      </c>
      <c r="L2296" s="79"/>
      <c r="M2296" s="80"/>
      <c r="N2296" s="79" t="s">
        <v>97</v>
      </c>
      <c r="O2296" s="81"/>
      <c r="P2296" s="86"/>
      <c r="Q2296" s="82"/>
      <c r="R2296" s="81" t="s">
        <v>97</v>
      </c>
      <c r="S2296" s="63"/>
      <c r="T2296" s="87"/>
      <c r="U2296" s="84" t="s">
        <v>97</v>
      </c>
      <c r="V2296" s="84" t="s">
        <v>97</v>
      </c>
      <c r="W2296" s="85" t="b">
        <v>0</v>
      </c>
      <c r="X2296" s="63"/>
      <c r="Y2296" s="63"/>
      <c r="Z2296" s="63"/>
    </row>
    <row r="2297">
      <c r="A2297" s="75"/>
      <c r="B2297" s="94"/>
      <c r="C2297" s="75"/>
      <c r="D2297" s="76"/>
      <c r="E2297" s="75" t="s">
        <v>97</v>
      </c>
      <c r="F2297" s="75" t="s">
        <v>97</v>
      </c>
      <c r="G2297" s="77"/>
      <c r="H2297" s="77"/>
      <c r="I2297" s="80"/>
      <c r="J2297" s="77" t="s">
        <v>97</v>
      </c>
      <c r="K2297" s="79" t="s">
        <v>97</v>
      </c>
      <c r="L2297" s="79"/>
      <c r="M2297" s="80"/>
      <c r="N2297" s="79" t="s">
        <v>97</v>
      </c>
      <c r="O2297" s="81"/>
      <c r="P2297" s="86"/>
      <c r="Q2297" s="82"/>
      <c r="R2297" s="81" t="s">
        <v>97</v>
      </c>
      <c r="S2297" s="63"/>
      <c r="T2297" s="87"/>
      <c r="U2297" s="84" t="s">
        <v>97</v>
      </c>
      <c r="V2297" s="84" t="s">
        <v>97</v>
      </c>
      <c r="W2297" s="85" t="b">
        <v>0</v>
      </c>
      <c r="X2297" s="63"/>
      <c r="Y2297" s="63"/>
      <c r="Z2297" s="63"/>
    </row>
    <row r="2298">
      <c r="A2298" s="75"/>
      <c r="B2298" s="94"/>
      <c r="C2298" s="75"/>
      <c r="D2298" s="76"/>
      <c r="E2298" s="75" t="s">
        <v>97</v>
      </c>
      <c r="F2298" s="75" t="s">
        <v>97</v>
      </c>
      <c r="G2298" s="77"/>
      <c r="H2298" s="77"/>
      <c r="I2298" s="80"/>
      <c r="J2298" s="77" t="s">
        <v>97</v>
      </c>
      <c r="K2298" s="79" t="s">
        <v>97</v>
      </c>
      <c r="L2298" s="79"/>
      <c r="M2298" s="80"/>
      <c r="N2298" s="79" t="s">
        <v>97</v>
      </c>
      <c r="O2298" s="81"/>
      <c r="P2298" s="86"/>
      <c r="Q2298" s="82"/>
      <c r="R2298" s="81" t="s">
        <v>97</v>
      </c>
      <c r="S2298" s="63"/>
      <c r="T2298" s="87"/>
      <c r="U2298" s="84" t="s">
        <v>97</v>
      </c>
      <c r="V2298" s="84" t="s">
        <v>97</v>
      </c>
      <c r="W2298" s="85" t="b">
        <v>0</v>
      </c>
      <c r="X2298" s="63"/>
      <c r="Y2298" s="63"/>
      <c r="Z2298" s="63"/>
    </row>
    <row r="2299">
      <c r="A2299" s="75"/>
      <c r="B2299" s="94"/>
      <c r="C2299" s="75"/>
      <c r="D2299" s="76"/>
      <c r="E2299" s="75" t="s">
        <v>97</v>
      </c>
      <c r="F2299" s="75" t="s">
        <v>97</v>
      </c>
      <c r="G2299" s="77"/>
      <c r="H2299" s="77"/>
      <c r="I2299" s="80"/>
      <c r="J2299" s="77" t="s">
        <v>97</v>
      </c>
      <c r="K2299" s="79" t="s">
        <v>97</v>
      </c>
      <c r="L2299" s="79"/>
      <c r="M2299" s="80"/>
      <c r="N2299" s="79" t="s">
        <v>97</v>
      </c>
      <c r="O2299" s="81"/>
      <c r="P2299" s="86"/>
      <c r="Q2299" s="82"/>
      <c r="R2299" s="81" t="s">
        <v>97</v>
      </c>
      <c r="S2299" s="63"/>
      <c r="T2299" s="87"/>
      <c r="U2299" s="84" t="s">
        <v>97</v>
      </c>
      <c r="V2299" s="84" t="s">
        <v>97</v>
      </c>
      <c r="W2299" s="85" t="b">
        <v>0</v>
      </c>
      <c r="X2299" s="63"/>
      <c r="Y2299" s="63"/>
      <c r="Z2299" s="63"/>
    </row>
    <row r="2300">
      <c r="A2300" s="75"/>
      <c r="B2300" s="94"/>
      <c r="C2300" s="75"/>
      <c r="D2300" s="76"/>
      <c r="E2300" s="75" t="s">
        <v>97</v>
      </c>
      <c r="F2300" s="75" t="s">
        <v>97</v>
      </c>
      <c r="G2300" s="77"/>
      <c r="H2300" s="77"/>
      <c r="I2300" s="80"/>
      <c r="J2300" s="77" t="s">
        <v>97</v>
      </c>
      <c r="K2300" s="79" t="s">
        <v>97</v>
      </c>
      <c r="L2300" s="79"/>
      <c r="M2300" s="80"/>
      <c r="N2300" s="79" t="s">
        <v>97</v>
      </c>
      <c r="O2300" s="81"/>
      <c r="P2300" s="86"/>
      <c r="Q2300" s="82"/>
      <c r="R2300" s="81" t="s">
        <v>97</v>
      </c>
      <c r="S2300" s="63"/>
      <c r="T2300" s="87"/>
      <c r="U2300" s="84" t="s">
        <v>97</v>
      </c>
      <c r="V2300" s="84" t="s">
        <v>97</v>
      </c>
      <c r="W2300" s="85" t="b">
        <v>0</v>
      </c>
      <c r="X2300" s="63"/>
      <c r="Y2300" s="63"/>
      <c r="Z2300" s="63"/>
    </row>
    <row r="2301">
      <c r="A2301" s="75"/>
      <c r="B2301" s="94"/>
      <c r="C2301" s="75"/>
      <c r="D2301" s="76"/>
      <c r="E2301" s="75" t="s">
        <v>97</v>
      </c>
      <c r="F2301" s="75" t="s">
        <v>97</v>
      </c>
      <c r="G2301" s="77"/>
      <c r="H2301" s="77"/>
      <c r="I2301" s="80"/>
      <c r="J2301" s="77" t="s">
        <v>97</v>
      </c>
      <c r="K2301" s="79" t="s">
        <v>97</v>
      </c>
      <c r="L2301" s="79"/>
      <c r="M2301" s="80"/>
      <c r="N2301" s="79" t="s">
        <v>97</v>
      </c>
      <c r="O2301" s="81"/>
      <c r="P2301" s="86"/>
      <c r="Q2301" s="82"/>
      <c r="R2301" s="81" t="s">
        <v>97</v>
      </c>
      <c r="S2301" s="63"/>
      <c r="T2301" s="87"/>
      <c r="U2301" s="84" t="s">
        <v>97</v>
      </c>
      <c r="V2301" s="84" t="s">
        <v>97</v>
      </c>
      <c r="W2301" s="85" t="b">
        <v>0</v>
      </c>
      <c r="X2301" s="63"/>
      <c r="Y2301" s="63"/>
      <c r="Z2301" s="63"/>
    </row>
    <row r="2302">
      <c r="A2302" s="75"/>
      <c r="B2302" s="94"/>
      <c r="C2302" s="75"/>
      <c r="D2302" s="76"/>
      <c r="E2302" s="75" t="s">
        <v>97</v>
      </c>
      <c r="F2302" s="75" t="s">
        <v>97</v>
      </c>
      <c r="G2302" s="77"/>
      <c r="H2302" s="77"/>
      <c r="I2302" s="80"/>
      <c r="J2302" s="77" t="s">
        <v>97</v>
      </c>
      <c r="K2302" s="79" t="s">
        <v>97</v>
      </c>
      <c r="L2302" s="79"/>
      <c r="M2302" s="80"/>
      <c r="N2302" s="79" t="s">
        <v>97</v>
      </c>
      <c r="O2302" s="81"/>
      <c r="P2302" s="86"/>
      <c r="Q2302" s="82"/>
      <c r="R2302" s="81" t="s">
        <v>97</v>
      </c>
      <c r="S2302" s="63"/>
      <c r="T2302" s="87"/>
      <c r="U2302" s="84" t="s">
        <v>97</v>
      </c>
      <c r="V2302" s="84" t="s">
        <v>97</v>
      </c>
      <c r="W2302" s="85" t="b">
        <v>0</v>
      </c>
      <c r="X2302" s="63"/>
      <c r="Y2302" s="63"/>
      <c r="Z2302" s="63"/>
    </row>
    <row r="2303">
      <c r="A2303" s="75"/>
      <c r="B2303" s="94"/>
      <c r="C2303" s="75"/>
      <c r="D2303" s="76"/>
      <c r="E2303" s="75" t="s">
        <v>97</v>
      </c>
      <c r="F2303" s="75" t="s">
        <v>97</v>
      </c>
      <c r="G2303" s="77"/>
      <c r="H2303" s="77"/>
      <c r="I2303" s="80"/>
      <c r="J2303" s="77" t="s">
        <v>97</v>
      </c>
      <c r="K2303" s="79" t="s">
        <v>97</v>
      </c>
      <c r="L2303" s="79"/>
      <c r="M2303" s="80"/>
      <c r="N2303" s="79" t="s">
        <v>97</v>
      </c>
      <c r="O2303" s="81"/>
      <c r="P2303" s="86"/>
      <c r="Q2303" s="82"/>
      <c r="R2303" s="81" t="s">
        <v>97</v>
      </c>
      <c r="S2303" s="63"/>
      <c r="T2303" s="87"/>
      <c r="U2303" s="84" t="s">
        <v>97</v>
      </c>
      <c r="V2303" s="84" t="s">
        <v>97</v>
      </c>
      <c r="W2303" s="85" t="b">
        <v>0</v>
      </c>
      <c r="X2303" s="63"/>
      <c r="Y2303" s="63"/>
      <c r="Z2303" s="63"/>
    </row>
    <row r="2304">
      <c r="A2304" s="75"/>
      <c r="B2304" s="94"/>
      <c r="C2304" s="75"/>
      <c r="D2304" s="76"/>
      <c r="E2304" s="75" t="s">
        <v>97</v>
      </c>
      <c r="F2304" s="75" t="s">
        <v>97</v>
      </c>
      <c r="G2304" s="77"/>
      <c r="H2304" s="77"/>
      <c r="I2304" s="80"/>
      <c r="J2304" s="77" t="s">
        <v>97</v>
      </c>
      <c r="K2304" s="79" t="s">
        <v>97</v>
      </c>
      <c r="L2304" s="79"/>
      <c r="M2304" s="80"/>
      <c r="N2304" s="79" t="s">
        <v>97</v>
      </c>
      <c r="O2304" s="81"/>
      <c r="P2304" s="86"/>
      <c r="Q2304" s="82"/>
      <c r="R2304" s="81" t="s">
        <v>97</v>
      </c>
      <c r="S2304" s="63"/>
      <c r="T2304" s="87"/>
      <c r="U2304" s="84" t="s">
        <v>97</v>
      </c>
      <c r="V2304" s="84" t="s">
        <v>97</v>
      </c>
      <c r="W2304" s="85" t="b">
        <v>0</v>
      </c>
      <c r="X2304" s="63"/>
      <c r="Y2304" s="63"/>
      <c r="Z2304" s="63"/>
    </row>
    <row r="2305">
      <c r="A2305" s="75"/>
      <c r="B2305" s="94"/>
      <c r="C2305" s="75"/>
      <c r="D2305" s="76"/>
      <c r="E2305" s="75" t="s">
        <v>97</v>
      </c>
      <c r="F2305" s="75" t="s">
        <v>97</v>
      </c>
      <c r="G2305" s="77"/>
      <c r="H2305" s="77"/>
      <c r="I2305" s="80"/>
      <c r="J2305" s="77" t="s">
        <v>97</v>
      </c>
      <c r="K2305" s="79" t="s">
        <v>97</v>
      </c>
      <c r="L2305" s="79"/>
      <c r="M2305" s="80"/>
      <c r="N2305" s="79" t="s">
        <v>97</v>
      </c>
      <c r="O2305" s="81"/>
      <c r="P2305" s="86"/>
      <c r="Q2305" s="82"/>
      <c r="R2305" s="81" t="s">
        <v>97</v>
      </c>
      <c r="S2305" s="63"/>
      <c r="T2305" s="87"/>
      <c r="U2305" s="84" t="s">
        <v>97</v>
      </c>
      <c r="V2305" s="84" t="s">
        <v>97</v>
      </c>
      <c r="W2305" s="85" t="b">
        <v>0</v>
      </c>
      <c r="X2305" s="63"/>
      <c r="Y2305" s="63"/>
      <c r="Z2305" s="63"/>
    </row>
    <row r="2306">
      <c r="A2306" s="75"/>
      <c r="B2306" s="94"/>
      <c r="C2306" s="75"/>
      <c r="D2306" s="76"/>
      <c r="E2306" s="75" t="s">
        <v>97</v>
      </c>
      <c r="F2306" s="75" t="s">
        <v>97</v>
      </c>
      <c r="G2306" s="77"/>
      <c r="H2306" s="77"/>
      <c r="I2306" s="80"/>
      <c r="J2306" s="77" t="s">
        <v>97</v>
      </c>
      <c r="K2306" s="79" t="s">
        <v>97</v>
      </c>
      <c r="L2306" s="79"/>
      <c r="M2306" s="80"/>
      <c r="N2306" s="79" t="s">
        <v>97</v>
      </c>
      <c r="O2306" s="81"/>
      <c r="P2306" s="86"/>
      <c r="Q2306" s="82"/>
      <c r="R2306" s="81" t="s">
        <v>97</v>
      </c>
      <c r="S2306" s="63"/>
      <c r="T2306" s="87"/>
      <c r="U2306" s="84" t="s">
        <v>97</v>
      </c>
      <c r="V2306" s="84" t="s">
        <v>97</v>
      </c>
      <c r="W2306" s="85" t="b">
        <v>0</v>
      </c>
      <c r="X2306" s="63"/>
      <c r="Y2306" s="63"/>
      <c r="Z2306" s="63"/>
    </row>
    <row r="2307">
      <c r="A2307" s="75"/>
      <c r="B2307" s="94"/>
      <c r="C2307" s="75"/>
      <c r="D2307" s="76"/>
      <c r="E2307" s="75" t="s">
        <v>97</v>
      </c>
      <c r="F2307" s="75" t="s">
        <v>97</v>
      </c>
      <c r="G2307" s="77"/>
      <c r="H2307" s="77"/>
      <c r="I2307" s="80"/>
      <c r="J2307" s="77" t="s">
        <v>97</v>
      </c>
      <c r="K2307" s="79" t="s">
        <v>97</v>
      </c>
      <c r="L2307" s="79"/>
      <c r="M2307" s="80"/>
      <c r="N2307" s="79" t="s">
        <v>97</v>
      </c>
      <c r="O2307" s="81"/>
      <c r="P2307" s="86"/>
      <c r="Q2307" s="82"/>
      <c r="R2307" s="81" t="s">
        <v>97</v>
      </c>
      <c r="S2307" s="63"/>
      <c r="T2307" s="87"/>
      <c r="U2307" s="84" t="s">
        <v>97</v>
      </c>
      <c r="V2307" s="84" t="s">
        <v>97</v>
      </c>
      <c r="W2307" s="85" t="b">
        <v>0</v>
      </c>
      <c r="X2307" s="63"/>
      <c r="Y2307" s="63"/>
      <c r="Z2307" s="63"/>
    </row>
    <row r="2308">
      <c r="A2308" s="75"/>
      <c r="B2308" s="94"/>
      <c r="C2308" s="75"/>
      <c r="D2308" s="76"/>
      <c r="E2308" s="75" t="s">
        <v>97</v>
      </c>
      <c r="F2308" s="75" t="s">
        <v>97</v>
      </c>
      <c r="G2308" s="77"/>
      <c r="H2308" s="77"/>
      <c r="I2308" s="80"/>
      <c r="J2308" s="77" t="s">
        <v>97</v>
      </c>
      <c r="K2308" s="79" t="s">
        <v>97</v>
      </c>
      <c r="L2308" s="79"/>
      <c r="M2308" s="80"/>
      <c r="N2308" s="79" t="s">
        <v>97</v>
      </c>
      <c r="O2308" s="81"/>
      <c r="P2308" s="86"/>
      <c r="Q2308" s="82"/>
      <c r="R2308" s="81" t="s">
        <v>97</v>
      </c>
      <c r="S2308" s="63"/>
      <c r="T2308" s="87"/>
      <c r="U2308" s="84" t="s">
        <v>97</v>
      </c>
      <c r="V2308" s="84" t="s">
        <v>97</v>
      </c>
      <c r="W2308" s="85" t="b">
        <v>0</v>
      </c>
      <c r="X2308" s="63"/>
      <c r="Y2308" s="63"/>
      <c r="Z2308" s="63"/>
    </row>
    <row r="2309">
      <c r="A2309" s="75"/>
      <c r="B2309" s="94"/>
      <c r="C2309" s="75"/>
      <c r="D2309" s="76"/>
      <c r="E2309" s="75" t="s">
        <v>97</v>
      </c>
      <c r="F2309" s="75" t="s">
        <v>97</v>
      </c>
      <c r="G2309" s="77"/>
      <c r="H2309" s="77"/>
      <c r="I2309" s="80"/>
      <c r="J2309" s="77" t="s">
        <v>97</v>
      </c>
      <c r="K2309" s="79" t="s">
        <v>97</v>
      </c>
      <c r="L2309" s="79"/>
      <c r="M2309" s="80"/>
      <c r="N2309" s="79" t="s">
        <v>97</v>
      </c>
      <c r="O2309" s="81"/>
      <c r="P2309" s="86"/>
      <c r="Q2309" s="82"/>
      <c r="R2309" s="81" t="s">
        <v>97</v>
      </c>
      <c r="S2309" s="63"/>
      <c r="T2309" s="87"/>
      <c r="U2309" s="84" t="s">
        <v>97</v>
      </c>
      <c r="V2309" s="84" t="s">
        <v>97</v>
      </c>
      <c r="W2309" s="85" t="b">
        <v>0</v>
      </c>
      <c r="X2309" s="63"/>
      <c r="Y2309" s="63"/>
      <c r="Z2309" s="63"/>
    </row>
    <row r="2310">
      <c r="A2310" s="75"/>
      <c r="B2310" s="94"/>
      <c r="C2310" s="75"/>
      <c r="D2310" s="76"/>
      <c r="E2310" s="75" t="s">
        <v>97</v>
      </c>
      <c r="F2310" s="75" t="s">
        <v>97</v>
      </c>
      <c r="G2310" s="77"/>
      <c r="H2310" s="77"/>
      <c r="I2310" s="80"/>
      <c r="J2310" s="77" t="s">
        <v>97</v>
      </c>
      <c r="K2310" s="79" t="s">
        <v>97</v>
      </c>
      <c r="L2310" s="79"/>
      <c r="M2310" s="80"/>
      <c r="N2310" s="79" t="s">
        <v>97</v>
      </c>
      <c r="O2310" s="81"/>
      <c r="P2310" s="86"/>
      <c r="Q2310" s="82"/>
      <c r="R2310" s="81" t="s">
        <v>97</v>
      </c>
      <c r="S2310" s="63"/>
      <c r="T2310" s="87"/>
      <c r="U2310" s="84" t="s">
        <v>97</v>
      </c>
      <c r="V2310" s="84" t="s">
        <v>97</v>
      </c>
      <c r="W2310" s="85" t="b">
        <v>0</v>
      </c>
      <c r="X2310" s="63"/>
      <c r="Y2310" s="63"/>
      <c r="Z2310" s="63"/>
    </row>
    <row r="2311">
      <c r="A2311" s="75"/>
      <c r="B2311" s="94"/>
      <c r="C2311" s="75"/>
      <c r="D2311" s="76"/>
      <c r="E2311" s="75" t="s">
        <v>97</v>
      </c>
      <c r="F2311" s="75" t="s">
        <v>97</v>
      </c>
      <c r="G2311" s="77"/>
      <c r="H2311" s="77"/>
      <c r="I2311" s="80"/>
      <c r="J2311" s="77" t="s">
        <v>97</v>
      </c>
      <c r="K2311" s="79" t="s">
        <v>97</v>
      </c>
      <c r="L2311" s="79"/>
      <c r="M2311" s="80"/>
      <c r="N2311" s="79" t="s">
        <v>97</v>
      </c>
      <c r="O2311" s="81"/>
      <c r="P2311" s="86"/>
      <c r="Q2311" s="82"/>
      <c r="R2311" s="81" t="s">
        <v>97</v>
      </c>
      <c r="S2311" s="63"/>
      <c r="T2311" s="87"/>
      <c r="U2311" s="84" t="s">
        <v>97</v>
      </c>
      <c r="V2311" s="84" t="s">
        <v>97</v>
      </c>
      <c r="W2311" s="85" t="b">
        <v>0</v>
      </c>
      <c r="X2311" s="63"/>
      <c r="Y2311" s="63"/>
      <c r="Z2311" s="63"/>
    </row>
    <row r="2312">
      <c r="A2312" s="75"/>
      <c r="B2312" s="94"/>
      <c r="C2312" s="75"/>
      <c r="D2312" s="76"/>
      <c r="E2312" s="75" t="s">
        <v>97</v>
      </c>
      <c r="F2312" s="75" t="s">
        <v>97</v>
      </c>
      <c r="G2312" s="77"/>
      <c r="H2312" s="77"/>
      <c r="I2312" s="80"/>
      <c r="J2312" s="77" t="s">
        <v>97</v>
      </c>
      <c r="K2312" s="79" t="s">
        <v>97</v>
      </c>
      <c r="L2312" s="79"/>
      <c r="M2312" s="80"/>
      <c r="N2312" s="79" t="s">
        <v>97</v>
      </c>
      <c r="O2312" s="81"/>
      <c r="P2312" s="86"/>
      <c r="Q2312" s="82"/>
      <c r="R2312" s="81" t="s">
        <v>97</v>
      </c>
      <c r="S2312" s="63"/>
      <c r="T2312" s="87"/>
      <c r="U2312" s="84" t="s">
        <v>97</v>
      </c>
      <c r="V2312" s="84" t="s">
        <v>97</v>
      </c>
      <c r="W2312" s="85" t="b">
        <v>0</v>
      </c>
      <c r="X2312" s="63"/>
      <c r="Y2312" s="63"/>
      <c r="Z2312" s="63"/>
    </row>
    <row r="2313">
      <c r="A2313" s="75"/>
      <c r="B2313" s="94"/>
      <c r="C2313" s="75"/>
      <c r="D2313" s="76"/>
      <c r="E2313" s="75" t="s">
        <v>97</v>
      </c>
      <c r="F2313" s="75" t="s">
        <v>97</v>
      </c>
      <c r="G2313" s="77"/>
      <c r="H2313" s="77"/>
      <c r="I2313" s="80"/>
      <c r="J2313" s="77" t="s">
        <v>97</v>
      </c>
      <c r="K2313" s="79" t="s">
        <v>97</v>
      </c>
      <c r="L2313" s="79"/>
      <c r="M2313" s="80"/>
      <c r="N2313" s="79" t="s">
        <v>97</v>
      </c>
      <c r="O2313" s="81"/>
      <c r="P2313" s="86"/>
      <c r="Q2313" s="82"/>
      <c r="R2313" s="81" t="s">
        <v>97</v>
      </c>
      <c r="S2313" s="63"/>
      <c r="T2313" s="87"/>
      <c r="U2313" s="84" t="s">
        <v>97</v>
      </c>
      <c r="V2313" s="84" t="s">
        <v>97</v>
      </c>
      <c r="W2313" s="85" t="b">
        <v>0</v>
      </c>
      <c r="X2313" s="63"/>
      <c r="Y2313" s="63"/>
      <c r="Z2313" s="63"/>
    </row>
    <row r="2314">
      <c r="A2314" s="75"/>
      <c r="B2314" s="94"/>
      <c r="C2314" s="75"/>
      <c r="D2314" s="76"/>
      <c r="E2314" s="75" t="s">
        <v>97</v>
      </c>
      <c r="F2314" s="75" t="s">
        <v>97</v>
      </c>
      <c r="G2314" s="77"/>
      <c r="H2314" s="77"/>
      <c r="I2314" s="80"/>
      <c r="J2314" s="77" t="s">
        <v>97</v>
      </c>
      <c r="K2314" s="79" t="s">
        <v>97</v>
      </c>
      <c r="L2314" s="79"/>
      <c r="M2314" s="80"/>
      <c r="N2314" s="79" t="s">
        <v>97</v>
      </c>
      <c r="O2314" s="81"/>
      <c r="P2314" s="86"/>
      <c r="Q2314" s="82"/>
      <c r="R2314" s="81" t="s">
        <v>97</v>
      </c>
      <c r="S2314" s="63"/>
      <c r="T2314" s="87"/>
      <c r="U2314" s="84" t="s">
        <v>97</v>
      </c>
      <c r="V2314" s="84" t="s">
        <v>97</v>
      </c>
      <c r="W2314" s="85" t="b">
        <v>0</v>
      </c>
      <c r="X2314" s="63"/>
      <c r="Y2314" s="63"/>
      <c r="Z2314" s="63"/>
    </row>
    <row r="2315">
      <c r="A2315" s="75"/>
      <c r="B2315" s="94"/>
      <c r="C2315" s="75"/>
      <c r="D2315" s="76"/>
      <c r="E2315" s="75" t="s">
        <v>97</v>
      </c>
      <c r="F2315" s="75" t="s">
        <v>97</v>
      </c>
      <c r="G2315" s="77"/>
      <c r="H2315" s="77"/>
      <c r="I2315" s="80"/>
      <c r="J2315" s="77" t="s">
        <v>97</v>
      </c>
      <c r="K2315" s="79" t="s">
        <v>97</v>
      </c>
      <c r="L2315" s="79"/>
      <c r="M2315" s="80"/>
      <c r="N2315" s="79" t="s">
        <v>97</v>
      </c>
      <c r="O2315" s="81"/>
      <c r="P2315" s="86"/>
      <c r="Q2315" s="82"/>
      <c r="R2315" s="81" t="s">
        <v>97</v>
      </c>
      <c r="S2315" s="63"/>
      <c r="T2315" s="87"/>
      <c r="U2315" s="84" t="s">
        <v>97</v>
      </c>
      <c r="V2315" s="84" t="s">
        <v>97</v>
      </c>
      <c r="W2315" s="85" t="b">
        <v>0</v>
      </c>
      <c r="X2315" s="63"/>
      <c r="Y2315" s="63"/>
      <c r="Z2315" s="63"/>
    </row>
    <row r="2316">
      <c r="A2316" s="75"/>
      <c r="B2316" s="94"/>
      <c r="C2316" s="75"/>
      <c r="D2316" s="76"/>
      <c r="E2316" s="75" t="s">
        <v>97</v>
      </c>
      <c r="F2316" s="75" t="s">
        <v>97</v>
      </c>
      <c r="G2316" s="77"/>
      <c r="H2316" s="77"/>
      <c r="I2316" s="80"/>
      <c r="J2316" s="77" t="s">
        <v>97</v>
      </c>
      <c r="K2316" s="79" t="s">
        <v>97</v>
      </c>
      <c r="L2316" s="79"/>
      <c r="M2316" s="80"/>
      <c r="N2316" s="79" t="s">
        <v>97</v>
      </c>
      <c r="O2316" s="81"/>
      <c r="P2316" s="86"/>
      <c r="Q2316" s="82"/>
      <c r="R2316" s="81" t="s">
        <v>97</v>
      </c>
      <c r="S2316" s="63"/>
      <c r="T2316" s="87"/>
      <c r="U2316" s="84" t="s">
        <v>97</v>
      </c>
      <c r="V2316" s="84" t="s">
        <v>97</v>
      </c>
      <c r="W2316" s="85" t="b">
        <v>0</v>
      </c>
      <c r="X2316" s="63"/>
      <c r="Y2316" s="63"/>
      <c r="Z2316" s="63"/>
    </row>
    <row r="2317">
      <c r="A2317" s="75"/>
      <c r="B2317" s="94"/>
      <c r="C2317" s="75"/>
      <c r="D2317" s="76"/>
      <c r="E2317" s="75" t="s">
        <v>97</v>
      </c>
      <c r="F2317" s="75" t="s">
        <v>97</v>
      </c>
      <c r="G2317" s="77"/>
      <c r="H2317" s="77"/>
      <c r="I2317" s="80"/>
      <c r="J2317" s="77" t="s">
        <v>97</v>
      </c>
      <c r="K2317" s="79" t="s">
        <v>97</v>
      </c>
      <c r="L2317" s="79"/>
      <c r="M2317" s="80"/>
      <c r="N2317" s="79" t="s">
        <v>97</v>
      </c>
      <c r="O2317" s="81"/>
      <c r="P2317" s="86"/>
      <c r="Q2317" s="82"/>
      <c r="R2317" s="81" t="s">
        <v>97</v>
      </c>
      <c r="S2317" s="63"/>
      <c r="T2317" s="87"/>
      <c r="U2317" s="84" t="s">
        <v>97</v>
      </c>
      <c r="V2317" s="84" t="s">
        <v>97</v>
      </c>
      <c r="W2317" s="85" t="b">
        <v>0</v>
      </c>
      <c r="X2317" s="63"/>
      <c r="Y2317" s="63"/>
      <c r="Z2317" s="63"/>
    </row>
    <row r="2318">
      <c r="A2318" s="75"/>
      <c r="B2318" s="94"/>
      <c r="C2318" s="75"/>
      <c r="D2318" s="76"/>
      <c r="E2318" s="75" t="s">
        <v>97</v>
      </c>
      <c r="F2318" s="75" t="s">
        <v>97</v>
      </c>
      <c r="G2318" s="77"/>
      <c r="H2318" s="77"/>
      <c r="I2318" s="80"/>
      <c r="J2318" s="77" t="s">
        <v>97</v>
      </c>
      <c r="K2318" s="79" t="s">
        <v>97</v>
      </c>
      <c r="L2318" s="79"/>
      <c r="M2318" s="80"/>
      <c r="N2318" s="79" t="s">
        <v>97</v>
      </c>
      <c r="O2318" s="81"/>
      <c r="P2318" s="86"/>
      <c r="Q2318" s="82"/>
      <c r="R2318" s="81" t="s">
        <v>97</v>
      </c>
      <c r="S2318" s="63"/>
      <c r="T2318" s="87"/>
      <c r="U2318" s="84" t="s">
        <v>97</v>
      </c>
      <c r="V2318" s="84" t="s">
        <v>97</v>
      </c>
      <c r="W2318" s="85" t="b">
        <v>0</v>
      </c>
      <c r="X2318" s="63"/>
      <c r="Y2318" s="63"/>
      <c r="Z2318" s="63"/>
    </row>
    <row r="2319">
      <c r="A2319" s="75"/>
      <c r="B2319" s="94"/>
      <c r="C2319" s="75"/>
      <c r="D2319" s="76"/>
      <c r="E2319" s="75" t="s">
        <v>97</v>
      </c>
      <c r="F2319" s="75" t="s">
        <v>97</v>
      </c>
      <c r="G2319" s="77"/>
      <c r="H2319" s="77"/>
      <c r="I2319" s="80"/>
      <c r="J2319" s="77" t="s">
        <v>97</v>
      </c>
      <c r="K2319" s="79" t="s">
        <v>97</v>
      </c>
      <c r="L2319" s="79"/>
      <c r="M2319" s="80"/>
      <c r="N2319" s="79" t="s">
        <v>97</v>
      </c>
      <c r="O2319" s="81"/>
      <c r="P2319" s="86"/>
      <c r="Q2319" s="82"/>
      <c r="R2319" s="81" t="s">
        <v>97</v>
      </c>
      <c r="S2319" s="63"/>
      <c r="T2319" s="87"/>
      <c r="U2319" s="84" t="s">
        <v>97</v>
      </c>
      <c r="V2319" s="84" t="s">
        <v>97</v>
      </c>
      <c r="W2319" s="85" t="b">
        <v>0</v>
      </c>
      <c r="X2319" s="63"/>
      <c r="Y2319" s="63"/>
      <c r="Z2319" s="63"/>
    </row>
    <row r="2320">
      <c r="A2320" s="75"/>
      <c r="B2320" s="94"/>
      <c r="C2320" s="75"/>
      <c r="D2320" s="76"/>
      <c r="E2320" s="75" t="s">
        <v>97</v>
      </c>
      <c r="F2320" s="75" t="s">
        <v>97</v>
      </c>
      <c r="G2320" s="77"/>
      <c r="H2320" s="77"/>
      <c r="I2320" s="80"/>
      <c r="J2320" s="77" t="s">
        <v>97</v>
      </c>
      <c r="K2320" s="79" t="s">
        <v>97</v>
      </c>
      <c r="L2320" s="79"/>
      <c r="M2320" s="80"/>
      <c r="N2320" s="79" t="s">
        <v>97</v>
      </c>
      <c r="O2320" s="81"/>
      <c r="P2320" s="86"/>
      <c r="Q2320" s="82"/>
      <c r="R2320" s="81" t="s">
        <v>97</v>
      </c>
      <c r="S2320" s="63"/>
      <c r="T2320" s="87"/>
      <c r="U2320" s="84" t="s">
        <v>97</v>
      </c>
      <c r="V2320" s="84" t="s">
        <v>97</v>
      </c>
      <c r="W2320" s="85" t="b">
        <v>0</v>
      </c>
      <c r="X2320" s="63"/>
      <c r="Y2320" s="63"/>
      <c r="Z2320" s="63"/>
    </row>
    <row r="2321">
      <c r="A2321" s="75"/>
      <c r="B2321" s="94"/>
      <c r="C2321" s="75"/>
      <c r="D2321" s="76"/>
      <c r="E2321" s="75" t="s">
        <v>97</v>
      </c>
      <c r="F2321" s="75" t="s">
        <v>97</v>
      </c>
      <c r="G2321" s="77"/>
      <c r="H2321" s="77"/>
      <c r="I2321" s="80"/>
      <c r="J2321" s="77" t="s">
        <v>97</v>
      </c>
      <c r="K2321" s="79" t="s">
        <v>97</v>
      </c>
      <c r="L2321" s="79"/>
      <c r="M2321" s="80"/>
      <c r="N2321" s="79" t="s">
        <v>97</v>
      </c>
      <c r="O2321" s="81"/>
      <c r="P2321" s="86"/>
      <c r="Q2321" s="82"/>
      <c r="R2321" s="81" t="s">
        <v>97</v>
      </c>
      <c r="S2321" s="63"/>
      <c r="T2321" s="87"/>
      <c r="U2321" s="84" t="s">
        <v>97</v>
      </c>
      <c r="V2321" s="84" t="s">
        <v>97</v>
      </c>
      <c r="W2321" s="85" t="b">
        <v>0</v>
      </c>
      <c r="X2321" s="63"/>
      <c r="Y2321" s="63"/>
      <c r="Z2321" s="63"/>
    </row>
    <row r="2322">
      <c r="A2322" s="75"/>
      <c r="B2322" s="94"/>
      <c r="C2322" s="75"/>
      <c r="D2322" s="76"/>
      <c r="E2322" s="75" t="s">
        <v>97</v>
      </c>
      <c r="F2322" s="75" t="s">
        <v>97</v>
      </c>
      <c r="G2322" s="77"/>
      <c r="H2322" s="77"/>
      <c r="I2322" s="80"/>
      <c r="J2322" s="77" t="s">
        <v>97</v>
      </c>
      <c r="K2322" s="79" t="s">
        <v>97</v>
      </c>
      <c r="L2322" s="79"/>
      <c r="M2322" s="80"/>
      <c r="N2322" s="79" t="s">
        <v>97</v>
      </c>
      <c r="O2322" s="81"/>
      <c r="P2322" s="86"/>
      <c r="Q2322" s="82"/>
      <c r="R2322" s="81" t="s">
        <v>97</v>
      </c>
      <c r="S2322" s="63"/>
      <c r="T2322" s="87"/>
      <c r="U2322" s="84" t="s">
        <v>97</v>
      </c>
      <c r="V2322" s="84" t="s">
        <v>97</v>
      </c>
      <c r="W2322" s="85" t="b">
        <v>0</v>
      </c>
      <c r="X2322" s="63"/>
      <c r="Y2322" s="63"/>
      <c r="Z2322" s="63"/>
    </row>
    <row r="2323">
      <c r="A2323" s="75"/>
      <c r="B2323" s="94"/>
      <c r="C2323" s="75"/>
      <c r="D2323" s="76"/>
      <c r="E2323" s="75" t="s">
        <v>97</v>
      </c>
      <c r="F2323" s="75" t="s">
        <v>97</v>
      </c>
      <c r="G2323" s="77"/>
      <c r="H2323" s="77"/>
      <c r="I2323" s="80"/>
      <c r="J2323" s="77" t="s">
        <v>97</v>
      </c>
      <c r="K2323" s="79" t="s">
        <v>97</v>
      </c>
      <c r="L2323" s="79"/>
      <c r="M2323" s="80"/>
      <c r="N2323" s="79" t="s">
        <v>97</v>
      </c>
      <c r="O2323" s="81"/>
      <c r="P2323" s="86"/>
      <c r="Q2323" s="82"/>
      <c r="R2323" s="81" t="s">
        <v>97</v>
      </c>
      <c r="S2323" s="63"/>
      <c r="T2323" s="87"/>
      <c r="U2323" s="84" t="s">
        <v>97</v>
      </c>
      <c r="V2323" s="84" t="s">
        <v>97</v>
      </c>
      <c r="W2323" s="85" t="b">
        <v>0</v>
      </c>
      <c r="X2323" s="63"/>
      <c r="Y2323" s="63"/>
      <c r="Z2323" s="63"/>
    </row>
    <row r="2324">
      <c r="A2324" s="75"/>
      <c r="B2324" s="94"/>
      <c r="C2324" s="75"/>
      <c r="D2324" s="76"/>
      <c r="E2324" s="75" t="s">
        <v>97</v>
      </c>
      <c r="F2324" s="75" t="s">
        <v>97</v>
      </c>
      <c r="G2324" s="77"/>
      <c r="H2324" s="77"/>
      <c r="I2324" s="80"/>
      <c r="J2324" s="77" t="s">
        <v>97</v>
      </c>
      <c r="K2324" s="79" t="s">
        <v>97</v>
      </c>
      <c r="L2324" s="79"/>
      <c r="M2324" s="80"/>
      <c r="N2324" s="79" t="s">
        <v>97</v>
      </c>
      <c r="O2324" s="81"/>
      <c r="P2324" s="86"/>
      <c r="Q2324" s="82"/>
      <c r="R2324" s="81" t="s">
        <v>97</v>
      </c>
      <c r="S2324" s="63"/>
      <c r="T2324" s="87"/>
      <c r="U2324" s="84" t="s">
        <v>97</v>
      </c>
      <c r="V2324" s="84" t="s">
        <v>97</v>
      </c>
      <c r="W2324" s="85" t="b">
        <v>0</v>
      </c>
      <c r="X2324" s="63"/>
      <c r="Y2324" s="63"/>
      <c r="Z2324" s="63"/>
    </row>
    <row r="2325">
      <c r="A2325" s="75"/>
      <c r="B2325" s="94"/>
      <c r="C2325" s="75"/>
      <c r="D2325" s="76"/>
      <c r="E2325" s="75" t="s">
        <v>97</v>
      </c>
      <c r="F2325" s="75" t="s">
        <v>97</v>
      </c>
      <c r="G2325" s="77"/>
      <c r="H2325" s="77"/>
      <c r="I2325" s="80"/>
      <c r="J2325" s="77" t="s">
        <v>97</v>
      </c>
      <c r="K2325" s="79" t="s">
        <v>97</v>
      </c>
      <c r="L2325" s="79"/>
      <c r="M2325" s="80"/>
      <c r="N2325" s="79" t="s">
        <v>97</v>
      </c>
      <c r="O2325" s="81"/>
      <c r="P2325" s="86"/>
      <c r="Q2325" s="82"/>
      <c r="R2325" s="81" t="s">
        <v>97</v>
      </c>
      <c r="S2325" s="63"/>
      <c r="T2325" s="87"/>
      <c r="U2325" s="84" t="s">
        <v>97</v>
      </c>
      <c r="V2325" s="84" t="s">
        <v>97</v>
      </c>
      <c r="W2325" s="85" t="b">
        <v>0</v>
      </c>
      <c r="X2325" s="63"/>
      <c r="Y2325" s="63"/>
      <c r="Z2325" s="63"/>
    </row>
    <row r="2326">
      <c r="A2326" s="75"/>
      <c r="B2326" s="94"/>
      <c r="C2326" s="75"/>
      <c r="D2326" s="76"/>
      <c r="E2326" s="75" t="s">
        <v>97</v>
      </c>
      <c r="F2326" s="75" t="s">
        <v>97</v>
      </c>
      <c r="G2326" s="77"/>
      <c r="H2326" s="77"/>
      <c r="I2326" s="80"/>
      <c r="J2326" s="77" t="s">
        <v>97</v>
      </c>
      <c r="K2326" s="79" t="s">
        <v>97</v>
      </c>
      <c r="L2326" s="79"/>
      <c r="M2326" s="80"/>
      <c r="N2326" s="79" t="s">
        <v>97</v>
      </c>
      <c r="O2326" s="81"/>
      <c r="P2326" s="86"/>
      <c r="Q2326" s="82"/>
      <c r="R2326" s="81" t="s">
        <v>97</v>
      </c>
      <c r="S2326" s="63"/>
      <c r="T2326" s="87"/>
      <c r="U2326" s="84" t="s">
        <v>97</v>
      </c>
      <c r="V2326" s="84" t="s">
        <v>97</v>
      </c>
      <c r="W2326" s="85" t="b">
        <v>0</v>
      </c>
      <c r="X2326" s="63"/>
      <c r="Y2326" s="63"/>
      <c r="Z2326" s="63"/>
    </row>
    <row r="2327">
      <c r="A2327" s="75"/>
      <c r="B2327" s="94"/>
      <c r="C2327" s="75"/>
      <c r="D2327" s="76"/>
      <c r="E2327" s="75" t="s">
        <v>97</v>
      </c>
      <c r="F2327" s="75" t="s">
        <v>97</v>
      </c>
      <c r="G2327" s="77"/>
      <c r="H2327" s="77"/>
      <c r="I2327" s="80"/>
      <c r="J2327" s="77" t="s">
        <v>97</v>
      </c>
      <c r="K2327" s="79" t="s">
        <v>97</v>
      </c>
      <c r="L2327" s="79"/>
      <c r="M2327" s="80"/>
      <c r="N2327" s="79" t="s">
        <v>97</v>
      </c>
      <c r="O2327" s="81"/>
      <c r="P2327" s="86"/>
      <c r="Q2327" s="82"/>
      <c r="R2327" s="81" t="s">
        <v>97</v>
      </c>
      <c r="S2327" s="63"/>
      <c r="T2327" s="87"/>
      <c r="U2327" s="84" t="s">
        <v>97</v>
      </c>
      <c r="V2327" s="84" t="s">
        <v>97</v>
      </c>
      <c r="W2327" s="85" t="b">
        <v>0</v>
      </c>
      <c r="X2327" s="63"/>
      <c r="Y2327" s="63"/>
      <c r="Z2327" s="63"/>
    </row>
    <row r="2328">
      <c r="A2328" s="75"/>
      <c r="B2328" s="94"/>
      <c r="C2328" s="75"/>
      <c r="D2328" s="76"/>
      <c r="E2328" s="75" t="s">
        <v>97</v>
      </c>
      <c r="F2328" s="75" t="s">
        <v>97</v>
      </c>
      <c r="G2328" s="77"/>
      <c r="H2328" s="77"/>
      <c r="I2328" s="80"/>
      <c r="J2328" s="77" t="s">
        <v>97</v>
      </c>
      <c r="K2328" s="79" t="s">
        <v>97</v>
      </c>
      <c r="L2328" s="79"/>
      <c r="M2328" s="80"/>
      <c r="N2328" s="79" t="s">
        <v>97</v>
      </c>
      <c r="O2328" s="81"/>
      <c r="P2328" s="86"/>
      <c r="Q2328" s="82"/>
      <c r="R2328" s="81" t="s">
        <v>97</v>
      </c>
      <c r="S2328" s="63"/>
      <c r="T2328" s="87"/>
      <c r="U2328" s="84" t="s">
        <v>97</v>
      </c>
      <c r="V2328" s="84" t="s">
        <v>97</v>
      </c>
      <c r="W2328" s="85" t="b">
        <v>0</v>
      </c>
      <c r="X2328" s="63"/>
      <c r="Y2328" s="63"/>
      <c r="Z2328" s="63"/>
    </row>
    <row r="2329">
      <c r="A2329" s="75"/>
      <c r="B2329" s="94"/>
      <c r="C2329" s="75"/>
      <c r="D2329" s="76"/>
      <c r="E2329" s="75" t="s">
        <v>97</v>
      </c>
      <c r="F2329" s="75" t="s">
        <v>97</v>
      </c>
      <c r="G2329" s="77"/>
      <c r="H2329" s="77"/>
      <c r="I2329" s="80"/>
      <c r="J2329" s="77" t="s">
        <v>97</v>
      </c>
      <c r="K2329" s="79" t="s">
        <v>97</v>
      </c>
      <c r="L2329" s="79"/>
      <c r="M2329" s="80"/>
      <c r="N2329" s="79" t="s">
        <v>97</v>
      </c>
      <c r="O2329" s="81"/>
      <c r="P2329" s="86"/>
      <c r="Q2329" s="82"/>
      <c r="R2329" s="81" t="s">
        <v>97</v>
      </c>
      <c r="S2329" s="63"/>
      <c r="T2329" s="87"/>
      <c r="U2329" s="84" t="s">
        <v>97</v>
      </c>
      <c r="V2329" s="84" t="s">
        <v>97</v>
      </c>
      <c r="W2329" s="85" t="b">
        <v>0</v>
      </c>
      <c r="X2329" s="63"/>
      <c r="Y2329" s="63"/>
      <c r="Z2329" s="63"/>
    </row>
    <row r="2330">
      <c r="A2330" s="75"/>
      <c r="B2330" s="94"/>
      <c r="C2330" s="75"/>
      <c r="D2330" s="76"/>
      <c r="E2330" s="75" t="s">
        <v>97</v>
      </c>
      <c r="F2330" s="75" t="s">
        <v>97</v>
      </c>
      <c r="G2330" s="77"/>
      <c r="H2330" s="77"/>
      <c r="I2330" s="80"/>
      <c r="J2330" s="77" t="s">
        <v>97</v>
      </c>
      <c r="K2330" s="79" t="s">
        <v>97</v>
      </c>
      <c r="L2330" s="79"/>
      <c r="M2330" s="80"/>
      <c r="N2330" s="79" t="s">
        <v>97</v>
      </c>
      <c r="O2330" s="81"/>
      <c r="P2330" s="86"/>
      <c r="Q2330" s="82"/>
      <c r="R2330" s="81" t="s">
        <v>97</v>
      </c>
      <c r="S2330" s="63"/>
      <c r="T2330" s="87"/>
      <c r="U2330" s="84" t="s">
        <v>97</v>
      </c>
      <c r="V2330" s="84" t="s">
        <v>97</v>
      </c>
      <c r="W2330" s="85" t="b">
        <v>0</v>
      </c>
      <c r="X2330" s="63"/>
      <c r="Y2330" s="63"/>
      <c r="Z2330" s="63"/>
    </row>
    <row r="2331">
      <c r="A2331" s="75"/>
      <c r="B2331" s="94"/>
      <c r="C2331" s="75"/>
      <c r="D2331" s="76"/>
      <c r="E2331" s="75" t="s">
        <v>97</v>
      </c>
      <c r="F2331" s="75" t="s">
        <v>97</v>
      </c>
      <c r="G2331" s="77"/>
      <c r="H2331" s="77"/>
      <c r="I2331" s="80"/>
      <c r="J2331" s="77" t="s">
        <v>97</v>
      </c>
      <c r="K2331" s="79" t="s">
        <v>97</v>
      </c>
      <c r="L2331" s="79"/>
      <c r="M2331" s="80"/>
      <c r="N2331" s="79" t="s">
        <v>97</v>
      </c>
      <c r="O2331" s="81"/>
      <c r="P2331" s="86"/>
      <c r="Q2331" s="82"/>
      <c r="R2331" s="81" t="s">
        <v>97</v>
      </c>
      <c r="S2331" s="63"/>
      <c r="T2331" s="87"/>
      <c r="U2331" s="84" t="s">
        <v>97</v>
      </c>
      <c r="V2331" s="84" t="s">
        <v>97</v>
      </c>
      <c r="W2331" s="85" t="b">
        <v>0</v>
      </c>
      <c r="X2331" s="63"/>
      <c r="Y2331" s="63"/>
      <c r="Z2331" s="63"/>
    </row>
    <row r="2332">
      <c r="A2332" s="75"/>
      <c r="B2332" s="94"/>
      <c r="C2332" s="75"/>
      <c r="D2332" s="76"/>
      <c r="E2332" s="75" t="s">
        <v>97</v>
      </c>
      <c r="F2332" s="75" t="s">
        <v>97</v>
      </c>
      <c r="G2332" s="77"/>
      <c r="H2332" s="77"/>
      <c r="I2332" s="80"/>
      <c r="J2332" s="77" t="s">
        <v>97</v>
      </c>
      <c r="K2332" s="79" t="s">
        <v>97</v>
      </c>
      <c r="L2332" s="79"/>
      <c r="M2332" s="80"/>
      <c r="N2332" s="79" t="s">
        <v>97</v>
      </c>
      <c r="O2332" s="81"/>
      <c r="P2332" s="86"/>
      <c r="Q2332" s="82"/>
      <c r="R2332" s="81" t="s">
        <v>97</v>
      </c>
      <c r="S2332" s="63"/>
      <c r="T2332" s="87"/>
      <c r="U2332" s="84" t="s">
        <v>97</v>
      </c>
      <c r="V2332" s="84" t="s">
        <v>97</v>
      </c>
      <c r="W2332" s="85" t="b">
        <v>0</v>
      </c>
      <c r="X2332" s="63"/>
      <c r="Y2332" s="63"/>
      <c r="Z2332" s="63"/>
    </row>
    <row r="2333">
      <c r="A2333" s="75"/>
      <c r="B2333" s="94"/>
      <c r="C2333" s="75"/>
      <c r="D2333" s="76"/>
      <c r="E2333" s="75" t="s">
        <v>97</v>
      </c>
      <c r="F2333" s="75" t="s">
        <v>97</v>
      </c>
      <c r="G2333" s="77"/>
      <c r="H2333" s="77"/>
      <c r="I2333" s="80"/>
      <c r="J2333" s="77" t="s">
        <v>97</v>
      </c>
      <c r="K2333" s="79" t="s">
        <v>97</v>
      </c>
      <c r="L2333" s="79"/>
      <c r="M2333" s="80"/>
      <c r="N2333" s="79" t="s">
        <v>97</v>
      </c>
      <c r="O2333" s="81"/>
      <c r="P2333" s="86"/>
      <c r="Q2333" s="82"/>
      <c r="R2333" s="81" t="s">
        <v>97</v>
      </c>
      <c r="S2333" s="63"/>
      <c r="T2333" s="87"/>
      <c r="U2333" s="84" t="s">
        <v>97</v>
      </c>
      <c r="V2333" s="84" t="s">
        <v>97</v>
      </c>
      <c r="W2333" s="85" t="b">
        <v>0</v>
      </c>
      <c r="X2333" s="63"/>
      <c r="Y2333" s="63"/>
      <c r="Z2333" s="63"/>
    </row>
    <row r="2334">
      <c r="A2334" s="75"/>
      <c r="B2334" s="94"/>
      <c r="C2334" s="75"/>
      <c r="D2334" s="76"/>
      <c r="E2334" s="75" t="s">
        <v>97</v>
      </c>
      <c r="F2334" s="75" t="s">
        <v>97</v>
      </c>
      <c r="G2334" s="77"/>
      <c r="H2334" s="77"/>
      <c r="I2334" s="80"/>
      <c r="J2334" s="77" t="s">
        <v>97</v>
      </c>
      <c r="K2334" s="79" t="s">
        <v>97</v>
      </c>
      <c r="L2334" s="79"/>
      <c r="M2334" s="80"/>
      <c r="N2334" s="79" t="s">
        <v>97</v>
      </c>
      <c r="O2334" s="81"/>
      <c r="P2334" s="86"/>
      <c r="Q2334" s="82"/>
      <c r="R2334" s="81" t="s">
        <v>97</v>
      </c>
      <c r="S2334" s="63"/>
      <c r="T2334" s="87"/>
      <c r="U2334" s="84" t="s">
        <v>97</v>
      </c>
      <c r="V2334" s="84" t="s">
        <v>97</v>
      </c>
      <c r="W2334" s="85" t="b">
        <v>0</v>
      </c>
      <c r="X2334" s="63"/>
      <c r="Y2334" s="63"/>
      <c r="Z2334" s="63"/>
    </row>
    <row r="2335">
      <c r="A2335" s="75"/>
      <c r="B2335" s="94"/>
      <c r="C2335" s="75"/>
      <c r="D2335" s="76"/>
      <c r="E2335" s="75" t="s">
        <v>97</v>
      </c>
      <c r="F2335" s="75" t="s">
        <v>97</v>
      </c>
      <c r="G2335" s="77"/>
      <c r="H2335" s="77"/>
      <c r="I2335" s="80"/>
      <c r="J2335" s="77" t="s">
        <v>97</v>
      </c>
      <c r="K2335" s="79" t="s">
        <v>97</v>
      </c>
      <c r="L2335" s="79"/>
      <c r="M2335" s="80"/>
      <c r="N2335" s="79" t="s">
        <v>97</v>
      </c>
      <c r="O2335" s="81"/>
      <c r="P2335" s="86"/>
      <c r="Q2335" s="82"/>
      <c r="R2335" s="81" t="s">
        <v>97</v>
      </c>
      <c r="S2335" s="63"/>
      <c r="T2335" s="87"/>
      <c r="U2335" s="84" t="s">
        <v>97</v>
      </c>
      <c r="V2335" s="84" t="s">
        <v>97</v>
      </c>
      <c r="W2335" s="85" t="b">
        <v>0</v>
      </c>
      <c r="X2335" s="63"/>
      <c r="Y2335" s="63"/>
      <c r="Z2335" s="63"/>
    </row>
    <row r="2336">
      <c r="A2336" s="75"/>
      <c r="B2336" s="94"/>
      <c r="C2336" s="75"/>
      <c r="D2336" s="76"/>
      <c r="E2336" s="75" t="s">
        <v>97</v>
      </c>
      <c r="F2336" s="75" t="s">
        <v>97</v>
      </c>
      <c r="G2336" s="77"/>
      <c r="H2336" s="77"/>
      <c r="I2336" s="80"/>
      <c r="J2336" s="77" t="s">
        <v>97</v>
      </c>
      <c r="K2336" s="79" t="s">
        <v>97</v>
      </c>
      <c r="L2336" s="79"/>
      <c r="M2336" s="80"/>
      <c r="N2336" s="79" t="s">
        <v>97</v>
      </c>
      <c r="O2336" s="81"/>
      <c r="P2336" s="86"/>
      <c r="Q2336" s="82"/>
      <c r="R2336" s="81" t="s">
        <v>97</v>
      </c>
      <c r="S2336" s="63"/>
      <c r="T2336" s="87"/>
      <c r="U2336" s="84" t="s">
        <v>97</v>
      </c>
      <c r="V2336" s="84" t="s">
        <v>97</v>
      </c>
      <c r="W2336" s="85" t="b">
        <v>0</v>
      </c>
      <c r="X2336" s="63"/>
      <c r="Y2336" s="63"/>
      <c r="Z2336" s="63"/>
    </row>
    <row r="2337">
      <c r="A2337" s="75"/>
      <c r="B2337" s="94"/>
      <c r="C2337" s="75"/>
      <c r="D2337" s="76"/>
      <c r="E2337" s="75" t="s">
        <v>97</v>
      </c>
      <c r="F2337" s="75" t="s">
        <v>97</v>
      </c>
      <c r="G2337" s="77"/>
      <c r="H2337" s="77"/>
      <c r="I2337" s="80"/>
      <c r="J2337" s="77" t="s">
        <v>97</v>
      </c>
      <c r="K2337" s="79" t="s">
        <v>97</v>
      </c>
      <c r="L2337" s="79"/>
      <c r="M2337" s="80"/>
      <c r="N2337" s="79" t="s">
        <v>97</v>
      </c>
      <c r="O2337" s="81"/>
      <c r="P2337" s="86"/>
      <c r="Q2337" s="82"/>
      <c r="R2337" s="81" t="s">
        <v>97</v>
      </c>
      <c r="S2337" s="63"/>
      <c r="T2337" s="87"/>
      <c r="U2337" s="84" t="s">
        <v>97</v>
      </c>
      <c r="V2337" s="84" t="s">
        <v>97</v>
      </c>
      <c r="W2337" s="85" t="b">
        <v>0</v>
      </c>
      <c r="X2337" s="63"/>
      <c r="Y2337" s="63"/>
      <c r="Z2337" s="63"/>
    </row>
    <row r="2338">
      <c r="A2338" s="75"/>
      <c r="B2338" s="94"/>
      <c r="C2338" s="75"/>
      <c r="D2338" s="76"/>
      <c r="E2338" s="75" t="s">
        <v>97</v>
      </c>
      <c r="F2338" s="75" t="s">
        <v>97</v>
      </c>
      <c r="G2338" s="77"/>
      <c r="H2338" s="77"/>
      <c r="I2338" s="80"/>
      <c r="J2338" s="77" t="s">
        <v>97</v>
      </c>
      <c r="K2338" s="79" t="s">
        <v>97</v>
      </c>
      <c r="L2338" s="79"/>
      <c r="M2338" s="80"/>
      <c r="N2338" s="79" t="s">
        <v>97</v>
      </c>
      <c r="O2338" s="81"/>
      <c r="P2338" s="86"/>
      <c r="Q2338" s="82"/>
      <c r="R2338" s="81" t="s">
        <v>97</v>
      </c>
      <c r="S2338" s="63"/>
      <c r="T2338" s="87"/>
      <c r="U2338" s="84" t="s">
        <v>97</v>
      </c>
      <c r="V2338" s="84" t="s">
        <v>97</v>
      </c>
      <c r="W2338" s="85" t="b">
        <v>0</v>
      </c>
      <c r="X2338" s="63"/>
      <c r="Y2338" s="63"/>
      <c r="Z2338" s="63"/>
    </row>
    <row r="2339">
      <c r="A2339" s="75"/>
      <c r="B2339" s="94"/>
      <c r="C2339" s="75"/>
      <c r="D2339" s="76"/>
      <c r="E2339" s="75" t="s">
        <v>97</v>
      </c>
      <c r="F2339" s="75" t="s">
        <v>97</v>
      </c>
      <c r="G2339" s="77"/>
      <c r="H2339" s="77"/>
      <c r="I2339" s="80"/>
      <c r="J2339" s="77" t="s">
        <v>97</v>
      </c>
      <c r="K2339" s="79" t="s">
        <v>97</v>
      </c>
      <c r="L2339" s="79"/>
      <c r="M2339" s="80"/>
      <c r="N2339" s="79" t="s">
        <v>97</v>
      </c>
      <c r="O2339" s="81"/>
      <c r="P2339" s="86"/>
      <c r="Q2339" s="82"/>
      <c r="R2339" s="81" t="s">
        <v>97</v>
      </c>
      <c r="S2339" s="63"/>
      <c r="T2339" s="87"/>
      <c r="U2339" s="84" t="s">
        <v>97</v>
      </c>
      <c r="V2339" s="84" t="s">
        <v>97</v>
      </c>
      <c r="W2339" s="85" t="b">
        <v>0</v>
      </c>
      <c r="X2339" s="63"/>
      <c r="Y2339" s="63"/>
      <c r="Z2339" s="63"/>
    </row>
    <row r="2340">
      <c r="A2340" s="75"/>
      <c r="B2340" s="94"/>
      <c r="C2340" s="75"/>
      <c r="D2340" s="76"/>
      <c r="E2340" s="75" t="s">
        <v>97</v>
      </c>
      <c r="F2340" s="75" t="s">
        <v>97</v>
      </c>
      <c r="G2340" s="77"/>
      <c r="H2340" s="77"/>
      <c r="I2340" s="80"/>
      <c r="J2340" s="77" t="s">
        <v>97</v>
      </c>
      <c r="K2340" s="79" t="s">
        <v>97</v>
      </c>
      <c r="L2340" s="79"/>
      <c r="M2340" s="80"/>
      <c r="N2340" s="79" t="s">
        <v>97</v>
      </c>
      <c r="O2340" s="81"/>
      <c r="P2340" s="86"/>
      <c r="Q2340" s="82"/>
      <c r="R2340" s="81" t="s">
        <v>97</v>
      </c>
      <c r="S2340" s="63"/>
      <c r="T2340" s="87"/>
      <c r="U2340" s="84" t="s">
        <v>97</v>
      </c>
      <c r="V2340" s="84" t="s">
        <v>97</v>
      </c>
      <c r="W2340" s="85" t="b">
        <v>0</v>
      </c>
      <c r="X2340" s="63"/>
      <c r="Y2340" s="63"/>
      <c r="Z2340" s="63"/>
    </row>
    <row r="2341">
      <c r="A2341" s="75"/>
      <c r="B2341" s="94"/>
      <c r="C2341" s="75"/>
      <c r="D2341" s="76"/>
      <c r="E2341" s="75" t="s">
        <v>97</v>
      </c>
      <c r="F2341" s="75" t="s">
        <v>97</v>
      </c>
      <c r="G2341" s="77"/>
      <c r="H2341" s="77"/>
      <c r="I2341" s="80"/>
      <c r="J2341" s="77" t="s">
        <v>97</v>
      </c>
      <c r="K2341" s="79" t="s">
        <v>97</v>
      </c>
      <c r="L2341" s="79"/>
      <c r="M2341" s="80"/>
      <c r="N2341" s="79" t="s">
        <v>97</v>
      </c>
      <c r="O2341" s="81"/>
      <c r="P2341" s="86"/>
      <c r="Q2341" s="82"/>
      <c r="R2341" s="81" t="s">
        <v>97</v>
      </c>
      <c r="S2341" s="63"/>
      <c r="T2341" s="87"/>
      <c r="U2341" s="84" t="s">
        <v>97</v>
      </c>
      <c r="V2341" s="84" t="s">
        <v>97</v>
      </c>
      <c r="W2341" s="85" t="b">
        <v>0</v>
      </c>
      <c r="X2341" s="63"/>
      <c r="Y2341" s="63"/>
      <c r="Z2341" s="63"/>
    </row>
    <row r="2342">
      <c r="A2342" s="75"/>
      <c r="B2342" s="94"/>
      <c r="C2342" s="75"/>
      <c r="D2342" s="76"/>
      <c r="E2342" s="75" t="s">
        <v>97</v>
      </c>
      <c r="F2342" s="75" t="s">
        <v>97</v>
      </c>
      <c r="G2342" s="77"/>
      <c r="H2342" s="77"/>
      <c r="I2342" s="80"/>
      <c r="J2342" s="77" t="s">
        <v>97</v>
      </c>
      <c r="K2342" s="79" t="s">
        <v>97</v>
      </c>
      <c r="L2342" s="79"/>
      <c r="M2342" s="80"/>
      <c r="N2342" s="79" t="s">
        <v>97</v>
      </c>
      <c r="O2342" s="81"/>
      <c r="P2342" s="86"/>
      <c r="Q2342" s="82"/>
      <c r="R2342" s="81" t="s">
        <v>97</v>
      </c>
      <c r="S2342" s="63"/>
      <c r="T2342" s="87"/>
      <c r="U2342" s="84" t="s">
        <v>97</v>
      </c>
      <c r="V2342" s="84" t="s">
        <v>97</v>
      </c>
      <c r="W2342" s="85" t="b">
        <v>0</v>
      </c>
      <c r="X2342" s="63"/>
      <c r="Y2342" s="63"/>
      <c r="Z2342" s="63"/>
    </row>
    <row r="2343">
      <c r="A2343" s="75"/>
      <c r="B2343" s="94"/>
      <c r="C2343" s="75"/>
      <c r="D2343" s="76"/>
      <c r="E2343" s="75" t="s">
        <v>97</v>
      </c>
      <c r="F2343" s="75" t="s">
        <v>97</v>
      </c>
      <c r="G2343" s="77"/>
      <c r="H2343" s="77"/>
      <c r="I2343" s="80"/>
      <c r="J2343" s="77" t="s">
        <v>97</v>
      </c>
      <c r="K2343" s="79" t="s">
        <v>97</v>
      </c>
      <c r="L2343" s="79"/>
      <c r="M2343" s="80"/>
      <c r="N2343" s="79" t="s">
        <v>97</v>
      </c>
      <c r="O2343" s="81"/>
      <c r="P2343" s="86"/>
      <c r="Q2343" s="82"/>
      <c r="R2343" s="81" t="s">
        <v>97</v>
      </c>
      <c r="S2343" s="63"/>
      <c r="T2343" s="87"/>
      <c r="U2343" s="84" t="s">
        <v>97</v>
      </c>
      <c r="V2343" s="84" t="s">
        <v>97</v>
      </c>
      <c r="W2343" s="85" t="b">
        <v>0</v>
      </c>
      <c r="X2343" s="63"/>
      <c r="Y2343" s="63"/>
      <c r="Z2343" s="63"/>
    </row>
    <row r="2344">
      <c r="A2344" s="75"/>
      <c r="B2344" s="94"/>
      <c r="C2344" s="75"/>
      <c r="D2344" s="76"/>
      <c r="E2344" s="75" t="s">
        <v>97</v>
      </c>
      <c r="F2344" s="75" t="s">
        <v>97</v>
      </c>
      <c r="G2344" s="77"/>
      <c r="H2344" s="77"/>
      <c r="I2344" s="80"/>
      <c r="J2344" s="77" t="s">
        <v>97</v>
      </c>
      <c r="K2344" s="79" t="s">
        <v>97</v>
      </c>
      <c r="L2344" s="79"/>
      <c r="M2344" s="80"/>
      <c r="N2344" s="79" t="s">
        <v>97</v>
      </c>
      <c r="O2344" s="81"/>
      <c r="P2344" s="86"/>
      <c r="Q2344" s="82"/>
      <c r="R2344" s="81" t="s">
        <v>97</v>
      </c>
      <c r="S2344" s="63"/>
      <c r="T2344" s="87"/>
      <c r="U2344" s="84" t="s">
        <v>97</v>
      </c>
      <c r="V2344" s="84" t="s">
        <v>97</v>
      </c>
      <c r="W2344" s="85" t="b">
        <v>0</v>
      </c>
      <c r="X2344" s="63"/>
      <c r="Y2344" s="63"/>
      <c r="Z2344" s="63"/>
    </row>
    <row r="2345">
      <c r="A2345" s="75"/>
      <c r="B2345" s="94"/>
      <c r="C2345" s="75"/>
      <c r="D2345" s="76"/>
      <c r="E2345" s="75" t="s">
        <v>97</v>
      </c>
      <c r="F2345" s="75" t="s">
        <v>97</v>
      </c>
      <c r="G2345" s="77"/>
      <c r="H2345" s="77"/>
      <c r="I2345" s="80"/>
      <c r="J2345" s="77" t="s">
        <v>97</v>
      </c>
      <c r="K2345" s="79" t="s">
        <v>97</v>
      </c>
      <c r="L2345" s="79"/>
      <c r="M2345" s="80"/>
      <c r="N2345" s="79" t="s">
        <v>97</v>
      </c>
      <c r="O2345" s="81"/>
      <c r="P2345" s="86"/>
      <c r="Q2345" s="82"/>
      <c r="R2345" s="81" t="s">
        <v>97</v>
      </c>
      <c r="S2345" s="63"/>
      <c r="T2345" s="87"/>
      <c r="U2345" s="84" t="s">
        <v>97</v>
      </c>
      <c r="V2345" s="84" t="s">
        <v>97</v>
      </c>
      <c r="W2345" s="85" t="b">
        <v>0</v>
      </c>
      <c r="X2345" s="63"/>
      <c r="Y2345" s="63"/>
      <c r="Z2345" s="63"/>
    </row>
    <row r="2346">
      <c r="A2346" s="75"/>
      <c r="B2346" s="94"/>
      <c r="C2346" s="75"/>
      <c r="D2346" s="76"/>
      <c r="E2346" s="75" t="s">
        <v>97</v>
      </c>
      <c r="F2346" s="75" t="s">
        <v>97</v>
      </c>
      <c r="G2346" s="77"/>
      <c r="H2346" s="77"/>
      <c r="I2346" s="80"/>
      <c r="J2346" s="77" t="s">
        <v>97</v>
      </c>
      <c r="K2346" s="79" t="s">
        <v>97</v>
      </c>
      <c r="L2346" s="79"/>
      <c r="M2346" s="80"/>
      <c r="N2346" s="79" t="s">
        <v>97</v>
      </c>
      <c r="O2346" s="81"/>
      <c r="P2346" s="86"/>
      <c r="Q2346" s="82"/>
      <c r="R2346" s="81" t="s">
        <v>97</v>
      </c>
      <c r="S2346" s="63"/>
      <c r="T2346" s="87"/>
      <c r="U2346" s="84" t="s">
        <v>97</v>
      </c>
      <c r="V2346" s="84" t="s">
        <v>97</v>
      </c>
      <c r="W2346" s="85" t="b">
        <v>0</v>
      </c>
      <c r="X2346" s="63"/>
      <c r="Y2346" s="63"/>
      <c r="Z2346" s="63"/>
    </row>
    <row r="2347">
      <c r="A2347" s="75"/>
      <c r="B2347" s="94"/>
      <c r="C2347" s="75"/>
      <c r="D2347" s="76"/>
      <c r="E2347" s="75" t="s">
        <v>97</v>
      </c>
      <c r="F2347" s="75" t="s">
        <v>97</v>
      </c>
      <c r="G2347" s="77"/>
      <c r="H2347" s="77"/>
      <c r="I2347" s="80"/>
      <c r="J2347" s="77" t="s">
        <v>97</v>
      </c>
      <c r="K2347" s="79" t="s">
        <v>97</v>
      </c>
      <c r="L2347" s="79"/>
      <c r="M2347" s="80"/>
      <c r="N2347" s="79" t="s">
        <v>97</v>
      </c>
      <c r="O2347" s="81"/>
      <c r="P2347" s="86"/>
      <c r="Q2347" s="82"/>
      <c r="R2347" s="81" t="s">
        <v>97</v>
      </c>
      <c r="S2347" s="63"/>
      <c r="T2347" s="87"/>
      <c r="U2347" s="84" t="s">
        <v>97</v>
      </c>
      <c r="V2347" s="84" t="s">
        <v>97</v>
      </c>
      <c r="W2347" s="85" t="b">
        <v>0</v>
      </c>
      <c r="X2347" s="63"/>
      <c r="Y2347" s="63"/>
      <c r="Z2347" s="63"/>
    </row>
    <row r="2348">
      <c r="A2348" s="75"/>
      <c r="B2348" s="94"/>
      <c r="C2348" s="75"/>
      <c r="D2348" s="76"/>
      <c r="E2348" s="75" t="s">
        <v>97</v>
      </c>
      <c r="F2348" s="75" t="s">
        <v>97</v>
      </c>
      <c r="G2348" s="77"/>
      <c r="H2348" s="77"/>
      <c r="I2348" s="80"/>
      <c r="J2348" s="77" t="s">
        <v>97</v>
      </c>
      <c r="K2348" s="79" t="s">
        <v>97</v>
      </c>
      <c r="L2348" s="79"/>
      <c r="M2348" s="80"/>
      <c r="N2348" s="79" t="s">
        <v>97</v>
      </c>
      <c r="O2348" s="81"/>
      <c r="P2348" s="86"/>
      <c r="Q2348" s="82"/>
      <c r="R2348" s="81" t="s">
        <v>97</v>
      </c>
      <c r="S2348" s="63"/>
      <c r="T2348" s="87"/>
      <c r="U2348" s="84" t="s">
        <v>97</v>
      </c>
      <c r="V2348" s="84" t="s">
        <v>97</v>
      </c>
      <c r="W2348" s="85" t="b">
        <v>0</v>
      </c>
      <c r="X2348" s="63"/>
      <c r="Y2348" s="63"/>
      <c r="Z2348" s="63"/>
    </row>
    <row r="2349">
      <c r="A2349" s="75"/>
      <c r="B2349" s="94"/>
      <c r="C2349" s="75"/>
      <c r="D2349" s="76"/>
      <c r="E2349" s="75" t="s">
        <v>97</v>
      </c>
      <c r="F2349" s="75" t="s">
        <v>97</v>
      </c>
      <c r="G2349" s="77"/>
      <c r="H2349" s="77"/>
      <c r="I2349" s="80"/>
      <c r="J2349" s="77" t="s">
        <v>97</v>
      </c>
      <c r="K2349" s="79" t="s">
        <v>97</v>
      </c>
      <c r="L2349" s="79"/>
      <c r="M2349" s="80"/>
      <c r="N2349" s="79" t="s">
        <v>97</v>
      </c>
      <c r="O2349" s="81"/>
      <c r="P2349" s="86"/>
      <c r="Q2349" s="82"/>
      <c r="R2349" s="81" t="s">
        <v>97</v>
      </c>
      <c r="S2349" s="63"/>
      <c r="T2349" s="87"/>
      <c r="U2349" s="84" t="s">
        <v>97</v>
      </c>
      <c r="V2349" s="84" t="s">
        <v>97</v>
      </c>
      <c r="W2349" s="85" t="b">
        <v>0</v>
      </c>
      <c r="X2349" s="63"/>
      <c r="Y2349" s="63"/>
      <c r="Z2349" s="63"/>
    </row>
    <row r="2350">
      <c r="A2350" s="75"/>
      <c r="B2350" s="94"/>
      <c r="C2350" s="75"/>
      <c r="D2350" s="76"/>
      <c r="E2350" s="75" t="s">
        <v>97</v>
      </c>
      <c r="F2350" s="75" t="s">
        <v>97</v>
      </c>
      <c r="G2350" s="77"/>
      <c r="H2350" s="77"/>
      <c r="I2350" s="80"/>
      <c r="J2350" s="77" t="s">
        <v>97</v>
      </c>
      <c r="K2350" s="79" t="s">
        <v>97</v>
      </c>
      <c r="L2350" s="79"/>
      <c r="M2350" s="80"/>
      <c r="N2350" s="79" t="s">
        <v>97</v>
      </c>
      <c r="O2350" s="81"/>
      <c r="P2350" s="86"/>
      <c r="Q2350" s="82"/>
      <c r="R2350" s="81" t="s">
        <v>97</v>
      </c>
      <c r="S2350" s="63"/>
      <c r="T2350" s="87"/>
      <c r="U2350" s="84" t="s">
        <v>97</v>
      </c>
      <c r="V2350" s="84" t="s">
        <v>97</v>
      </c>
      <c r="W2350" s="85" t="b">
        <v>0</v>
      </c>
      <c r="X2350" s="63"/>
      <c r="Y2350" s="63"/>
      <c r="Z2350" s="63"/>
    </row>
    <row r="2351">
      <c r="A2351" s="75"/>
      <c r="B2351" s="94"/>
      <c r="C2351" s="75"/>
      <c r="D2351" s="76"/>
      <c r="E2351" s="75" t="s">
        <v>97</v>
      </c>
      <c r="F2351" s="75" t="s">
        <v>97</v>
      </c>
      <c r="G2351" s="77"/>
      <c r="H2351" s="77"/>
      <c r="I2351" s="80"/>
      <c r="J2351" s="77" t="s">
        <v>97</v>
      </c>
      <c r="K2351" s="79" t="s">
        <v>97</v>
      </c>
      <c r="L2351" s="79"/>
      <c r="M2351" s="80"/>
      <c r="N2351" s="79" t="s">
        <v>97</v>
      </c>
      <c r="O2351" s="81"/>
      <c r="P2351" s="86"/>
      <c r="Q2351" s="82"/>
      <c r="R2351" s="81" t="s">
        <v>97</v>
      </c>
      <c r="S2351" s="63"/>
      <c r="T2351" s="87"/>
      <c r="U2351" s="84" t="s">
        <v>97</v>
      </c>
      <c r="V2351" s="84" t="s">
        <v>97</v>
      </c>
      <c r="W2351" s="85" t="b">
        <v>0</v>
      </c>
      <c r="X2351" s="63"/>
      <c r="Y2351" s="63"/>
      <c r="Z2351" s="63"/>
    </row>
    <row r="2352">
      <c r="A2352" s="75"/>
      <c r="B2352" s="94"/>
      <c r="C2352" s="75"/>
      <c r="D2352" s="76"/>
      <c r="E2352" s="75" t="s">
        <v>97</v>
      </c>
      <c r="F2352" s="75" t="s">
        <v>97</v>
      </c>
      <c r="G2352" s="77"/>
      <c r="H2352" s="77"/>
      <c r="I2352" s="80"/>
      <c r="J2352" s="77" t="s">
        <v>97</v>
      </c>
      <c r="K2352" s="79" t="s">
        <v>97</v>
      </c>
      <c r="L2352" s="79"/>
      <c r="M2352" s="80"/>
      <c r="N2352" s="79" t="s">
        <v>97</v>
      </c>
      <c r="O2352" s="81"/>
      <c r="P2352" s="86"/>
      <c r="Q2352" s="82"/>
      <c r="R2352" s="81" t="s">
        <v>97</v>
      </c>
      <c r="S2352" s="63"/>
      <c r="T2352" s="87"/>
      <c r="U2352" s="84" t="s">
        <v>97</v>
      </c>
      <c r="V2352" s="84" t="s">
        <v>97</v>
      </c>
      <c r="W2352" s="85" t="b">
        <v>0</v>
      </c>
      <c r="X2352" s="63"/>
      <c r="Y2352" s="63"/>
      <c r="Z2352" s="63"/>
    </row>
    <row r="2353">
      <c r="A2353" s="75"/>
      <c r="B2353" s="94"/>
      <c r="C2353" s="75"/>
      <c r="D2353" s="76"/>
      <c r="E2353" s="75" t="s">
        <v>97</v>
      </c>
      <c r="F2353" s="75" t="s">
        <v>97</v>
      </c>
      <c r="G2353" s="77"/>
      <c r="H2353" s="77"/>
      <c r="I2353" s="80"/>
      <c r="J2353" s="77" t="s">
        <v>97</v>
      </c>
      <c r="K2353" s="79" t="s">
        <v>97</v>
      </c>
      <c r="L2353" s="79"/>
      <c r="M2353" s="80"/>
      <c r="N2353" s="79" t="s">
        <v>97</v>
      </c>
      <c r="O2353" s="81"/>
      <c r="P2353" s="86"/>
      <c r="Q2353" s="82"/>
      <c r="R2353" s="81" t="s">
        <v>97</v>
      </c>
      <c r="S2353" s="63"/>
      <c r="T2353" s="87"/>
      <c r="U2353" s="84" t="s">
        <v>97</v>
      </c>
      <c r="V2353" s="84" t="s">
        <v>97</v>
      </c>
      <c r="W2353" s="85" t="b">
        <v>0</v>
      </c>
      <c r="X2353" s="63"/>
      <c r="Y2353" s="63"/>
      <c r="Z2353" s="63"/>
    </row>
    <row r="2354">
      <c r="A2354" s="75"/>
      <c r="B2354" s="94"/>
      <c r="C2354" s="75"/>
      <c r="D2354" s="76"/>
      <c r="E2354" s="75" t="s">
        <v>97</v>
      </c>
      <c r="F2354" s="75" t="s">
        <v>97</v>
      </c>
      <c r="G2354" s="77"/>
      <c r="H2354" s="77"/>
      <c r="I2354" s="80"/>
      <c r="J2354" s="77" t="s">
        <v>97</v>
      </c>
      <c r="K2354" s="79" t="s">
        <v>97</v>
      </c>
      <c r="L2354" s="79"/>
      <c r="M2354" s="80"/>
      <c r="N2354" s="79" t="s">
        <v>97</v>
      </c>
      <c r="O2354" s="81"/>
      <c r="P2354" s="86"/>
      <c r="Q2354" s="82"/>
      <c r="R2354" s="81" t="s">
        <v>97</v>
      </c>
      <c r="S2354" s="63"/>
      <c r="T2354" s="87"/>
      <c r="U2354" s="84" t="s">
        <v>97</v>
      </c>
      <c r="V2354" s="84" t="s">
        <v>97</v>
      </c>
      <c r="W2354" s="85" t="b">
        <v>0</v>
      </c>
      <c r="X2354" s="63"/>
      <c r="Y2354" s="63"/>
      <c r="Z2354" s="63"/>
    </row>
    <row r="2355">
      <c r="A2355" s="75"/>
      <c r="B2355" s="94"/>
      <c r="C2355" s="75"/>
      <c r="D2355" s="76"/>
      <c r="E2355" s="75" t="s">
        <v>97</v>
      </c>
      <c r="F2355" s="75" t="s">
        <v>97</v>
      </c>
      <c r="G2355" s="77"/>
      <c r="H2355" s="77"/>
      <c r="I2355" s="80"/>
      <c r="J2355" s="77" t="s">
        <v>97</v>
      </c>
      <c r="K2355" s="79" t="s">
        <v>97</v>
      </c>
      <c r="L2355" s="79"/>
      <c r="M2355" s="80"/>
      <c r="N2355" s="79" t="s">
        <v>97</v>
      </c>
      <c r="O2355" s="81"/>
      <c r="P2355" s="86"/>
      <c r="Q2355" s="82"/>
      <c r="R2355" s="81" t="s">
        <v>97</v>
      </c>
      <c r="S2355" s="63"/>
      <c r="T2355" s="87"/>
      <c r="U2355" s="84" t="s">
        <v>97</v>
      </c>
      <c r="V2355" s="84" t="s">
        <v>97</v>
      </c>
      <c r="W2355" s="85" t="b">
        <v>0</v>
      </c>
      <c r="X2355" s="63"/>
      <c r="Y2355" s="63"/>
      <c r="Z2355" s="63"/>
    </row>
    <row r="2356">
      <c r="A2356" s="75"/>
      <c r="B2356" s="94"/>
      <c r="C2356" s="75"/>
      <c r="D2356" s="76"/>
      <c r="E2356" s="75" t="s">
        <v>97</v>
      </c>
      <c r="F2356" s="75" t="s">
        <v>97</v>
      </c>
      <c r="G2356" s="77"/>
      <c r="H2356" s="77"/>
      <c r="I2356" s="80"/>
      <c r="J2356" s="77" t="s">
        <v>97</v>
      </c>
      <c r="K2356" s="79" t="s">
        <v>97</v>
      </c>
      <c r="L2356" s="79"/>
      <c r="M2356" s="80"/>
      <c r="N2356" s="79" t="s">
        <v>97</v>
      </c>
      <c r="O2356" s="81"/>
      <c r="P2356" s="86"/>
      <c r="Q2356" s="82"/>
      <c r="R2356" s="81" t="s">
        <v>97</v>
      </c>
      <c r="S2356" s="63"/>
      <c r="T2356" s="87"/>
      <c r="U2356" s="84" t="s">
        <v>97</v>
      </c>
      <c r="V2356" s="84" t="s">
        <v>97</v>
      </c>
      <c r="W2356" s="85" t="b">
        <v>0</v>
      </c>
      <c r="X2356" s="63"/>
      <c r="Y2356" s="63"/>
      <c r="Z2356" s="63"/>
    </row>
    <row r="2357">
      <c r="A2357" s="75"/>
      <c r="B2357" s="94"/>
      <c r="C2357" s="75"/>
      <c r="D2357" s="76"/>
      <c r="E2357" s="75" t="s">
        <v>97</v>
      </c>
      <c r="F2357" s="75" t="s">
        <v>97</v>
      </c>
      <c r="G2357" s="77"/>
      <c r="H2357" s="77"/>
      <c r="I2357" s="80"/>
      <c r="J2357" s="77" t="s">
        <v>97</v>
      </c>
      <c r="K2357" s="79" t="s">
        <v>97</v>
      </c>
      <c r="L2357" s="79"/>
      <c r="M2357" s="80"/>
      <c r="N2357" s="79" t="s">
        <v>97</v>
      </c>
      <c r="O2357" s="81"/>
      <c r="P2357" s="86"/>
      <c r="Q2357" s="82"/>
      <c r="R2357" s="81" t="s">
        <v>97</v>
      </c>
      <c r="S2357" s="63"/>
      <c r="T2357" s="87"/>
      <c r="U2357" s="84" t="s">
        <v>97</v>
      </c>
      <c r="V2357" s="84" t="s">
        <v>97</v>
      </c>
      <c r="W2357" s="85" t="b">
        <v>0</v>
      </c>
      <c r="X2357" s="63"/>
      <c r="Y2357" s="63"/>
      <c r="Z2357" s="63"/>
    </row>
    <row r="2358">
      <c r="A2358" s="75"/>
      <c r="B2358" s="94"/>
      <c r="C2358" s="75"/>
      <c r="D2358" s="76"/>
      <c r="E2358" s="75" t="s">
        <v>97</v>
      </c>
      <c r="F2358" s="75" t="s">
        <v>97</v>
      </c>
      <c r="G2358" s="77"/>
      <c r="H2358" s="77"/>
      <c r="I2358" s="80"/>
      <c r="J2358" s="77" t="s">
        <v>97</v>
      </c>
      <c r="K2358" s="79" t="s">
        <v>97</v>
      </c>
      <c r="L2358" s="79"/>
      <c r="M2358" s="80"/>
      <c r="N2358" s="79" t="s">
        <v>97</v>
      </c>
      <c r="O2358" s="81"/>
      <c r="P2358" s="86"/>
      <c r="Q2358" s="82"/>
      <c r="R2358" s="81" t="s">
        <v>97</v>
      </c>
      <c r="S2358" s="63"/>
      <c r="T2358" s="87"/>
      <c r="U2358" s="84" t="s">
        <v>97</v>
      </c>
      <c r="V2358" s="84" t="s">
        <v>97</v>
      </c>
      <c r="W2358" s="85" t="b">
        <v>0</v>
      </c>
      <c r="X2358" s="63"/>
      <c r="Y2358" s="63"/>
      <c r="Z2358" s="63"/>
    </row>
    <row r="2359">
      <c r="A2359" s="75"/>
      <c r="B2359" s="94"/>
      <c r="C2359" s="75"/>
      <c r="D2359" s="76"/>
      <c r="E2359" s="75" t="s">
        <v>97</v>
      </c>
      <c r="F2359" s="75" t="s">
        <v>97</v>
      </c>
      <c r="G2359" s="77"/>
      <c r="H2359" s="77"/>
      <c r="I2359" s="80"/>
      <c r="J2359" s="77" t="s">
        <v>97</v>
      </c>
      <c r="K2359" s="79" t="s">
        <v>97</v>
      </c>
      <c r="L2359" s="79"/>
      <c r="M2359" s="80"/>
      <c r="N2359" s="79" t="s">
        <v>97</v>
      </c>
      <c r="O2359" s="81"/>
      <c r="P2359" s="86"/>
      <c r="Q2359" s="82"/>
      <c r="R2359" s="81" t="s">
        <v>97</v>
      </c>
      <c r="S2359" s="63"/>
      <c r="T2359" s="87"/>
      <c r="U2359" s="84" t="s">
        <v>97</v>
      </c>
      <c r="V2359" s="84" t="s">
        <v>97</v>
      </c>
      <c r="W2359" s="85" t="b">
        <v>0</v>
      </c>
      <c r="X2359" s="63"/>
      <c r="Y2359" s="63"/>
      <c r="Z2359" s="63"/>
    </row>
    <row r="2360">
      <c r="A2360" s="75"/>
      <c r="B2360" s="94"/>
      <c r="C2360" s="75"/>
      <c r="D2360" s="76"/>
      <c r="E2360" s="75" t="s">
        <v>97</v>
      </c>
      <c r="F2360" s="75" t="s">
        <v>97</v>
      </c>
      <c r="G2360" s="77"/>
      <c r="H2360" s="77"/>
      <c r="I2360" s="80"/>
      <c r="J2360" s="77" t="s">
        <v>97</v>
      </c>
      <c r="K2360" s="79" t="s">
        <v>97</v>
      </c>
      <c r="L2360" s="79"/>
      <c r="M2360" s="80"/>
      <c r="N2360" s="79" t="s">
        <v>97</v>
      </c>
      <c r="O2360" s="81"/>
      <c r="P2360" s="86"/>
      <c r="Q2360" s="82"/>
      <c r="R2360" s="81" t="s">
        <v>97</v>
      </c>
      <c r="S2360" s="63"/>
      <c r="T2360" s="87"/>
      <c r="U2360" s="84" t="s">
        <v>97</v>
      </c>
      <c r="V2360" s="84" t="s">
        <v>97</v>
      </c>
      <c r="W2360" s="85" t="b">
        <v>0</v>
      </c>
      <c r="X2360" s="63"/>
      <c r="Y2360" s="63"/>
      <c r="Z2360" s="63"/>
    </row>
    <row r="2361">
      <c r="A2361" s="75"/>
      <c r="B2361" s="94"/>
      <c r="C2361" s="75"/>
      <c r="D2361" s="76"/>
      <c r="E2361" s="75" t="s">
        <v>97</v>
      </c>
      <c r="F2361" s="75" t="s">
        <v>97</v>
      </c>
      <c r="G2361" s="77"/>
      <c r="H2361" s="77"/>
      <c r="I2361" s="80"/>
      <c r="J2361" s="77" t="s">
        <v>97</v>
      </c>
      <c r="K2361" s="79" t="s">
        <v>97</v>
      </c>
      <c r="L2361" s="79"/>
      <c r="M2361" s="80"/>
      <c r="N2361" s="79" t="s">
        <v>97</v>
      </c>
      <c r="O2361" s="81"/>
      <c r="P2361" s="86"/>
      <c r="Q2361" s="82"/>
      <c r="R2361" s="81" t="s">
        <v>97</v>
      </c>
      <c r="S2361" s="63"/>
      <c r="T2361" s="87"/>
      <c r="U2361" s="84" t="s">
        <v>97</v>
      </c>
      <c r="V2361" s="84" t="s">
        <v>97</v>
      </c>
      <c r="W2361" s="85" t="b">
        <v>0</v>
      </c>
      <c r="X2361" s="63"/>
      <c r="Y2361" s="63"/>
      <c r="Z2361" s="63"/>
    </row>
    <row r="2362">
      <c r="A2362" s="75"/>
      <c r="B2362" s="94"/>
      <c r="C2362" s="75"/>
      <c r="D2362" s="76"/>
      <c r="E2362" s="75" t="s">
        <v>97</v>
      </c>
      <c r="F2362" s="75" t="s">
        <v>97</v>
      </c>
      <c r="G2362" s="77"/>
      <c r="H2362" s="77"/>
      <c r="I2362" s="80"/>
      <c r="J2362" s="77" t="s">
        <v>97</v>
      </c>
      <c r="K2362" s="79" t="s">
        <v>97</v>
      </c>
      <c r="L2362" s="79"/>
      <c r="M2362" s="80"/>
      <c r="N2362" s="79" t="s">
        <v>97</v>
      </c>
      <c r="O2362" s="81"/>
      <c r="P2362" s="86"/>
      <c r="Q2362" s="82"/>
      <c r="R2362" s="81" t="s">
        <v>97</v>
      </c>
      <c r="S2362" s="63"/>
      <c r="T2362" s="87"/>
      <c r="U2362" s="84" t="s">
        <v>97</v>
      </c>
      <c r="V2362" s="84" t="s">
        <v>97</v>
      </c>
      <c r="W2362" s="85" t="b">
        <v>0</v>
      </c>
      <c r="X2362" s="63"/>
      <c r="Y2362" s="63"/>
      <c r="Z2362" s="63"/>
    </row>
    <row r="2363">
      <c r="A2363" s="75"/>
      <c r="B2363" s="94"/>
      <c r="C2363" s="75"/>
      <c r="D2363" s="76"/>
      <c r="E2363" s="75" t="s">
        <v>97</v>
      </c>
      <c r="F2363" s="75" t="s">
        <v>97</v>
      </c>
      <c r="G2363" s="77"/>
      <c r="H2363" s="77"/>
      <c r="I2363" s="80"/>
      <c r="J2363" s="77" t="s">
        <v>97</v>
      </c>
      <c r="K2363" s="79" t="s">
        <v>97</v>
      </c>
      <c r="L2363" s="79"/>
      <c r="M2363" s="80"/>
      <c r="N2363" s="79" t="s">
        <v>97</v>
      </c>
      <c r="O2363" s="81"/>
      <c r="P2363" s="86"/>
      <c r="Q2363" s="82"/>
      <c r="R2363" s="81" t="s">
        <v>97</v>
      </c>
      <c r="S2363" s="63"/>
      <c r="T2363" s="87"/>
      <c r="U2363" s="84" t="s">
        <v>97</v>
      </c>
      <c r="V2363" s="84" t="s">
        <v>97</v>
      </c>
      <c r="W2363" s="85" t="b">
        <v>0</v>
      </c>
      <c r="X2363" s="63"/>
      <c r="Y2363" s="63"/>
      <c r="Z2363" s="63"/>
    </row>
    <row r="2364">
      <c r="A2364" s="75"/>
      <c r="B2364" s="94"/>
      <c r="C2364" s="75"/>
      <c r="D2364" s="76"/>
      <c r="E2364" s="75" t="s">
        <v>97</v>
      </c>
      <c r="F2364" s="75" t="s">
        <v>97</v>
      </c>
      <c r="G2364" s="77"/>
      <c r="H2364" s="77"/>
      <c r="I2364" s="80"/>
      <c r="J2364" s="77" t="s">
        <v>97</v>
      </c>
      <c r="K2364" s="79" t="s">
        <v>97</v>
      </c>
      <c r="L2364" s="79"/>
      <c r="M2364" s="80"/>
      <c r="N2364" s="79" t="s">
        <v>97</v>
      </c>
      <c r="O2364" s="81"/>
      <c r="P2364" s="86"/>
      <c r="Q2364" s="82"/>
      <c r="R2364" s="81" t="s">
        <v>97</v>
      </c>
      <c r="S2364" s="63"/>
      <c r="T2364" s="87"/>
      <c r="U2364" s="84" t="s">
        <v>97</v>
      </c>
      <c r="V2364" s="84" t="s">
        <v>97</v>
      </c>
      <c r="W2364" s="85" t="b">
        <v>0</v>
      </c>
      <c r="X2364" s="63"/>
      <c r="Y2364" s="63"/>
      <c r="Z2364" s="63"/>
    </row>
    <row r="2365">
      <c r="A2365" s="75"/>
      <c r="B2365" s="94"/>
      <c r="C2365" s="75"/>
      <c r="D2365" s="76"/>
      <c r="E2365" s="75" t="s">
        <v>97</v>
      </c>
      <c r="F2365" s="75" t="s">
        <v>97</v>
      </c>
      <c r="G2365" s="77"/>
      <c r="H2365" s="77"/>
      <c r="I2365" s="80"/>
      <c r="J2365" s="77" t="s">
        <v>97</v>
      </c>
      <c r="K2365" s="79" t="s">
        <v>97</v>
      </c>
      <c r="L2365" s="79"/>
      <c r="M2365" s="80"/>
      <c r="N2365" s="79" t="s">
        <v>97</v>
      </c>
      <c r="O2365" s="81"/>
      <c r="P2365" s="86"/>
      <c r="Q2365" s="82"/>
      <c r="R2365" s="81" t="s">
        <v>97</v>
      </c>
      <c r="S2365" s="63"/>
      <c r="T2365" s="87"/>
      <c r="U2365" s="84" t="s">
        <v>97</v>
      </c>
      <c r="V2365" s="84" t="s">
        <v>97</v>
      </c>
      <c r="W2365" s="85" t="b">
        <v>0</v>
      </c>
      <c r="X2365" s="63"/>
      <c r="Y2365" s="63"/>
      <c r="Z2365" s="63"/>
    </row>
    <row r="2366">
      <c r="A2366" s="75"/>
      <c r="B2366" s="94"/>
      <c r="C2366" s="75"/>
      <c r="D2366" s="76"/>
      <c r="E2366" s="75" t="s">
        <v>97</v>
      </c>
      <c r="F2366" s="75" t="s">
        <v>97</v>
      </c>
      <c r="G2366" s="77"/>
      <c r="H2366" s="77"/>
      <c r="I2366" s="80"/>
      <c r="J2366" s="77" t="s">
        <v>97</v>
      </c>
      <c r="K2366" s="79" t="s">
        <v>97</v>
      </c>
      <c r="L2366" s="79"/>
      <c r="M2366" s="80"/>
      <c r="N2366" s="79" t="s">
        <v>97</v>
      </c>
      <c r="O2366" s="81"/>
      <c r="P2366" s="86"/>
      <c r="Q2366" s="82"/>
      <c r="R2366" s="81" t="s">
        <v>97</v>
      </c>
      <c r="S2366" s="63"/>
      <c r="T2366" s="87"/>
      <c r="U2366" s="84" t="s">
        <v>97</v>
      </c>
      <c r="V2366" s="84" t="s">
        <v>97</v>
      </c>
      <c r="W2366" s="85" t="b">
        <v>0</v>
      </c>
      <c r="X2366" s="63"/>
      <c r="Y2366" s="63"/>
      <c r="Z2366" s="63"/>
    </row>
    <row r="2367">
      <c r="A2367" s="75"/>
      <c r="B2367" s="94"/>
      <c r="C2367" s="75"/>
      <c r="D2367" s="76"/>
      <c r="E2367" s="75" t="s">
        <v>97</v>
      </c>
      <c r="F2367" s="75" t="s">
        <v>97</v>
      </c>
      <c r="G2367" s="77"/>
      <c r="H2367" s="77"/>
      <c r="I2367" s="80"/>
      <c r="J2367" s="77" t="s">
        <v>97</v>
      </c>
      <c r="K2367" s="79" t="s">
        <v>97</v>
      </c>
      <c r="L2367" s="79"/>
      <c r="M2367" s="80"/>
      <c r="N2367" s="79" t="s">
        <v>97</v>
      </c>
      <c r="O2367" s="81"/>
      <c r="P2367" s="86"/>
      <c r="Q2367" s="82"/>
      <c r="R2367" s="81" t="s">
        <v>97</v>
      </c>
      <c r="S2367" s="63"/>
      <c r="T2367" s="87"/>
      <c r="U2367" s="84" t="s">
        <v>97</v>
      </c>
      <c r="V2367" s="84" t="s">
        <v>97</v>
      </c>
      <c r="W2367" s="85" t="b">
        <v>0</v>
      </c>
      <c r="X2367" s="63"/>
      <c r="Y2367" s="63"/>
      <c r="Z2367" s="63"/>
    </row>
    <row r="2368">
      <c r="A2368" s="75"/>
      <c r="B2368" s="94"/>
      <c r="C2368" s="75"/>
      <c r="D2368" s="76"/>
      <c r="E2368" s="75" t="s">
        <v>97</v>
      </c>
      <c r="F2368" s="75" t="s">
        <v>97</v>
      </c>
      <c r="G2368" s="77"/>
      <c r="H2368" s="77"/>
      <c r="I2368" s="80"/>
      <c r="J2368" s="77" t="s">
        <v>97</v>
      </c>
      <c r="K2368" s="79" t="s">
        <v>97</v>
      </c>
      <c r="L2368" s="79"/>
      <c r="M2368" s="80"/>
      <c r="N2368" s="79" t="s">
        <v>97</v>
      </c>
      <c r="O2368" s="81"/>
      <c r="P2368" s="86"/>
      <c r="Q2368" s="82"/>
      <c r="R2368" s="81" t="s">
        <v>97</v>
      </c>
      <c r="S2368" s="63"/>
      <c r="T2368" s="87"/>
      <c r="U2368" s="84" t="s">
        <v>97</v>
      </c>
      <c r="V2368" s="84" t="s">
        <v>97</v>
      </c>
      <c r="W2368" s="85" t="b">
        <v>0</v>
      </c>
      <c r="X2368" s="63"/>
      <c r="Y2368" s="63"/>
      <c r="Z2368" s="63"/>
    </row>
    <row r="2369">
      <c r="A2369" s="75"/>
      <c r="B2369" s="94"/>
      <c r="C2369" s="75"/>
      <c r="D2369" s="76"/>
      <c r="E2369" s="75" t="s">
        <v>97</v>
      </c>
      <c r="F2369" s="75" t="s">
        <v>97</v>
      </c>
      <c r="G2369" s="77"/>
      <c r="H2369" s="77"/>
      <c r="I2369" s="80"/>
      <c r="J2369" s="77" t="s">
        <v>97</v>
      </c>
      <c r="K2369" s="79" t="s">
        <v>97</v>
      </c>
      <c r="L2369" s="79"/>
      <c r="M2369" s="80"/>
      <c r="N2369" s="79" t="s">
        <v>97</v>
      </c>
      <c r="O2369" s="81"/>
      <c r="P2369" s="86"/>
      <c r="Q2369" s="82"/>
      <c r="R2369" s="81" t="s">
        <v>97</v>
      </c>
      <c r="S2369" s="63"/>
      <c r="T2369" s="87"/>
      <c r="U2369" s="84" t="s">
        <v>97</v>
      </c>
      <c r="V2369" s="84" t="s">
        <v>97</v>
      </c>
      <c r="W2369" s="85" t="b">
        <v>0</v>
      </c>
      <c r="X2369" s="63"/>
      <c r="Y2369" s="63"/>
      <c r="Z2369" s="63"/>
    </row>
    <row r="2370">
      <c r="A2370" s="75"/>
      <c r="B2370" s="94"/>
      <c r="C2370" s="75"/>
      <c r="D2370" s="76"/>
      <c r="E2370" s="75" t="s">
        <v>97</v>
      </c>
      <c r="F2370" s="75" t="s">
        <v>97</v>
      </c>
      <c r="G2370" s="77"/>
      <c r="H2370" s="77"/>
      <c r="I2370" s="80"/>
      <c r="J2370" s="77" t="s">
        <v>97</v>
      </c>
      <c r="K2370" s="79" t="s">
        <v>97</v>
      </c>
      <c r="L2370" s="79"/>
      <c r="M2370" s="80"/>
      <c r="N2370" s="79" t="s">
        <v>97</v>
      </c>
      <c r="O2370" s="81"/>
      <c r="P2370" s="86"/>
      <c r="Q2370" s="82"/>
      <c r="R2370" s="81" t="s">
        <v>97</v>
      </c>
      <c r="S2370" s="63"/>
      <c r="T2370" s="87"/>
      <c r="U2370" s="84" t="s">
        <v>97</v>
      </c>
      <c r="V2370" s="84" t="s">
        <v>97</v>
      </c>
      <c r="W2370" s="85" t="b">
        <v>0</v>
      </c>
      <c r="X2370" s="63"/>
      <c r="Y2370" s="63"/>
      <c r="Z2370" s="63"/>
    </row>
    <row r="2371">
      <c r="A2371" s="75"/>
      <c r="B2371" s="94"/>
      <c r="C2371" s="75"/>
      <c r="D2371" s="76"/>
      <c r="E2371" s="75" t="s">
        <v>97</v>
      </c>
      <c r="F2371" s="75" t="s">
        <v>97</v>
      </c>
      <c r="G2371" s="77"/>
      <c r="H2371" s="77"/>
      <c r="I2371" s="80"/>
      <c r="J2371" s="77" t="s">
        <v>97</v>
      </c>
      <c r="K2371" s="79" t="s">
        <v>97</v>
      </c>
      <c r="L2371" s="79"/>
      <c r="M2371" s="80"/>
      <c r="N2371" s="79" t="s">
        <v>97</v>
      </c>
      <c r="O2371" s="81"/>
      <c r="P2371" s="86"/>
      <c r="Q2371" s="82"/>
      <c r="R2371" s="81" t="s">
        <v>97</v>
      </c>
      <c r="S2371" s="63"/>
      <c r="T2371" s="87"/>
      <c r="U2371" s="84" t="s">
        <v>97</v>
      </c>
      <c r="V2371" s="84" t="s">
        <v>97</v>
      </c>
      <c r="W2371" s="85" t="b">
        <v>0</v>
      </c>
      <c r="X2371" s="63"/>
      <c r="Y2371" s="63"/>
      <c r="Z2371" s="63"/>
    </row>
    <row r="2372">
      <c r="A2372" s="75"/>
      <c r="B2372" s="94"/>
      <c r="C2372" s="75"/>
      <c r="D2372" s="76"/>
      <c r="E2372" s="75" t="s">
        <v>97</v>
      </c>
      <c r="F2372" s="75" t="s">
        <v>97</v>
      </c>
      <c r="G2372" s="77"/>
      <c r="H2372" s="77"/>
      <c r="I2372" s="80"/>
      <c r="J2372" s="77" t="s">
        <v>97</v>
      </c>
      <c r="K2372" s="79" t="s">
        <v>97</v>
      </c>
      <c r="L2372" s="79"/>
      <c r="M2372" s="80"/>
      <c r="N2372" s="79" t="s">
        <v>97</v>
      </c>
      <c r="O2372" s="81"/>
      <c r="P2372" s="86"/>
      <c r="Q2372" s="82"/>
      <c r="R2372" s="81" t="s">
        <v>97</v>
      </c>
      <c r="S2372" s="63"/>
      <c r="T2372" s="87"/>
      <c r="U2372" s="84" t="s">
        <v>97</v>
      </c>
      <c r="V2372" s="84" t="s">
        <v>97</v>
      </c>
      <c r="W2372" s="85" t="b">
        <v>0</v>
      </c>
      <c r="X2372" s="63"/>
      <c r="Y2372" s="63"/>
      <c r="Z2372" s="63"/>
    </row>
    <row r="2373">
      <c r="A2373" s="75"/>
      <c r="B2373" s="94"/>
      <c r="C2373" s="75"/>
      <c r="D2373" s="76"/>
      <c r="E2373" s="75" t="s">
        <v>97</v>
      </c>
      <c r="F2373" s="75" t="s">
        <v>97</v>
      </c>
      <c r="G2373" s="77"/>
      <c r="H2373" s="77"/>
      <c r="I2373" s="80"/>
      <c r="J2373" s="77" t="s">
        <v>97</v>
      </c>
      <c r="K2373" s="79" t="s">
        <v>97</v>
      </c>
      <c r="L2373" s="79"/>
      <c r="M2373" s="80"/>
      <c r="N2373" s="79" t="s">
        <v>97</v>
      </c>
      <c r="O2373" s="81"/>
      <c r="P2373" s="86"/>
      <c r="Q2373" s="82"/>
      <c r="R2373" s="81" t="s">
        <v>97</v>
      </c>
      <c r="S2373" s="63"/>
      <c r="T2373" s="87"/>
      <c r="U2373" s="84" t="s">
        <v>97</v>
      </c>
      <c r="V2373" s="84" t="s">
        <v>97</v>
      </c>
      <c r="W2373" s="85" t="b">
        <v>0</v>
      </c>
      <c r="X2373" s="63"/>
      <c r="Y2373" s="63"/>
      <c r="Z2373" s="63"/>
    </row>
    <row r="2374">
      <c r="A2374" s="75"/>
      <c r="B2374" s="94"/>
      <c r="C2374" s="75"/>
      <c r="D2374" s="76"/>
      <c r="E2374" s="75" t="s">
        <v>97</v>
      </c>
      <c r="F2374" s="75" t="s">
        <v>97</v>
      </c>
      <c r="G2374" s="77"/>
      <c r="H2374" s="77"/>
      <c r="I2374" s="80"/>
      <c r="J2374" s="77" t="s">
        <v>97</v>
      </c>
      <c r="K2374" s="79" t="s">
        <v>97</v>
      </c>
      <c r="L2374" s="79"/>
      <c r="M2374" s="80"/>
      <c r="N2374" s="79" t="s">
        <v>97</v>
      </c>
      <c r="O2374" s="81"/>
      <c r="P2374" s="86"/>
      <c r="Q2374" s="82"/>
      <c r="R2374" s="81" t="s">
        <v>97</v>
      </c>
      <c r="S2374" s="63"/>
      <c r="T2374" s="87"/>
      <c r="U2374" s="84" t="s">
        <v>97</v>
      </c>
      <c r="V2374" s="84" t="s">
        <v>97</v>
      </c>
      <c r="W2374" s="85" t="b">
        <v>0</v>
      </c>
      <c r="X2374" s="63"/>
      <c r="Y2374" s="63"/>
      <c r="Z2374" s="63"/>
    </row>
    <row r="2375">
      <c r="A2375" s="75"/>
      <c r="B2375" s="94"/>
      <c r="C2375" s="75"/>
      <c r="D2375" s="76"/>
      <c r="E2375" s="75" t="s">
        <v>97</v>
      </c>
      <c r="F2375" s="75" t="s">
        <v>97</v>
      </c>
      <c r="G2375" s="77"/>
      <c r="H2375" s="77"/>
      <c r="I2375" s="80"/>
      <c r="J2375" s="77" t="s">
        <v>97</v>
      </c>
      <c r="K2375" s="79" t="s">
        <v>97</v>
      </c>
      <c r="L2375" s="79"/>
      <c r="M2375" s="80"/>
      <c r="N2375" s="79" t="s">
        <v>97</v>
      </c>
      <c r="O2375" s="81"/>
      <c r="P2375" s="86"/>
      <c r="Q2375" s="82"/>
      <c r="R2375" s="81" t="s">
        <v>97</v>
      </c>
      <c r="S2375" s="63"/>
      <c r="T2375" s="87"/>
      <c r="U2375" s="84" t="s">
        <v>97</v>
      </c>
      <c r="V2375" s="84" t="s">
        <v>97</v>
      </c>
      <c r="W2375" s="85" t="b">
        <v>0</v>
      </c>
      <c r="X2375" s="63"/>
      <c r="Y2375" s="63"/>
      <c r="Z2375" s="63"/>
    </row>
    <row r="2376">
      <c r="A2376" s="75"/>
      <c r="B2376" s="94"/>
      <c r="C2376" s="75"/>
      <c r="D2376" s="76"/>
      <c r="E2376" s="75" t="s">
        <v>97</v>
      </c>
      <c r="F2376" s="75" t="s">
        <v>97</v>
      </c>
      <c r="G2376" s="77"/>
      <c r="H2376" s="77"/>
      <c r="I2376" s="80"/>
      <c r="J2376" s="77" t="s">
        <v>97</v>
      </c>
      <c r="K2376" s="79" t="s">
        <v>97</v>
      </c>
      <c r="L2376" s="79"/>
      <c r="M2376" s="80"/>
      <c r="N2376" s="79" t="s">
        <v>97</v>
      </c>
      <c r="O2376" s="81"/>
      <c r="P2376" s="86"/>
      <c r="Q2376" s="82"/>
      <c r="R2376" s="81" t="s">
        <v>97</v>
      </c>
      <c r="S2376" s="63"/>
      <c r="T2376" s="87"/>
      <c r="U2376" s="84" t="s">
        <v>97</v>
      </c>
      <c r="V2376" s="84" t="s">
        <v>97</v>
      </c>
      <c r="W2376" s="85" t="b">
        <v>0</v>
      </c>
      <c r="X2376" s="63"/>
      <c r="Y2376" s="63"/>
      <c r="Z2376" s="63"/>
    </row>
    <row r="2377">
      <c r="A2377" s="75"/>
      <c r="B2377" s="94"/>
      <c r="C2377" s="75"/>
      <c r="D2377" s="76"/>
      <c r="E2377" s="75" t="s">
        <v>97</v>
      </c>
      <c r="F2377" s="75" t="s">
        <v>97</v>
      </c>
      <c r="G2377" s="77"/>
      <c r="H2377" s="77"/>
      <c r="I2377" s="80"/>
      <c r="J2377" s="77" t="s">
        <v>97</v>
      </c>
      <c r="K2377" s="79" t="s">
        <v>97</v>
      </c>
      <c r="L2377" s="79"/>
      <c r="M2377" s="80"/>
      <c r="N2377" s="79" t="s">
        <v>97</v>
      </c>
      <c r="O2377" s="81"/>
      <c r="P2377" s="86"/>
      <c r="Q2377" s="82"/>
      <c r="R2377" s="81" t="s">
        <v>97</v>
      </c>
      <c r="S2377" s="63"/>
      <c r="T2377" s="87"/>
      <c r="U2377" s="84" t="s">
        <v>97</v>
      </c>
      <c r="V2377" s="84" t="s">
        <v>97</v>
      </c>
      <c r="W2377" s="85" t="b">
        <v>0</v>
      </c>
      <c r="X2377" s="63"/>
      <c r="Y2377" s="63"/>
      <c r="Z2377" s="63"/>
    </row>
    <row r="2378">
      <c r="A2378" s="75"/>
      <c r="B2378" s="94"/>
      <c r="C2378" s="75"/>
      <c r="D2378" s="76"/>
      <c r="E2378" s="75" t="s">
        <v>97</v>
      </c>
      <c r="F2378" s="75" t="s">
        <v>97</v>
      </c>
      <c r="G2378" s="77"/>
      <c r="H2378" s="77"/>
      <c r="I2378" s="80"/>
      <c r="J2378" s="77" t="s">
        <v>97</v>
      </c>
      <c r="K2378" s="79" t="s">
        <v>97</v>
      </c>
      <c r="L2378" s="79"/>
      <c r="M2378" s="80"/>
      <c r="N2378" s="79" t="s">
        <v>97</v>
      </c>
      <c r="O2378" s="81"/>
      <c r="P2378" s="86"/>
      <c r="Q2378" s="82"/>
      <c r="R2378" s="81" t="s">
        <v>97</v>
      </c>
      <c r="S2378" s="63"/>
      <c r="T2378" s="87"/>
      <c r="U2378" s="84" t="s">
        <v>97</v>
      </c>
      <c r="V2378" s="84" t="s">
        <v>97</v>
      </c>
      <c r="W2378" s="85" t="b">
        <v>0</v>
      </c>
      <c r="X2378" s="63"/>
      <c r="Y2378" s="63"/>
      <c r="Z2378" s="63"/>
    </row>
    <row r="2379">
      <c r="A2379" s="75"/>
      <c r="B2379" s="94"/>
      <c r="C2379" s="75"/>
      <c r="D2379" s="76"/>
      <c r="E2379" s="75" t="s">
        <v>97</v>
      </c>
      <c r="F2379" s="75" t="s">
        <v>97</v>
      </c>
      <c r="G2379" s="77"/>
      <c r="H2379" s="77"/>
      <c r="I2379" s="80"/>
      <c r="J2379" s="77" t="s">
        <v>97</v>
      </c>
      <c r="K2379" s="79" t="s">
        <v>97</v>
      </c>
      <c r="L2379" s="79"/>
      <c r="M2379" s="80"/>
      <c r="N2379" s="79" t="s">
        <v>97</v>
      </c>
      <c r="O2379" s="81"/>
      <c r="P2379" s="86"/>
      <c r="Q2379" s="82"/>
      <c r="R2379" s="81" t="s">
        <v>97</v>
      </c>
      <c r="S2379" s="63"/>
      <c r="T2379" s="87"/>
      <c r="U2379" s="84" t="s">
        <v>97</v>
      </c>
      <c r="V2379" s="84" t="s">
        <v>97</v>
      </c>
      <c r="W2379" s="85" t="b">
        <v>0</v>
      </c>
      <c r="X2379" s="63"/>
      <c r="Y2379" s="63"/>
      <c r="Z2379" s="63"/>
    </row>
    <row r="2380">
      <c r="A2380" s="75"/>
      <c r="B2380" s="94"/>
      <c r="C2380" s="75"/>
      <c r="D2380" s="76"/>
      <c r="E2380" s="75" t="s">
        <v>97</v>
      </c>
      <c r="F2380" s="75" t="s">
        <v>97</v>
      </c>
      <c r="G2380" s="77"/>
      <c r="H2380" s="77"/>
      <c r="I2380" s="80"/>
      <c r="J2380" s="77" t="s">
        <v>97</v>
      </c>
      <c r="K2380" s="79" t="s">
        <v>97</v>
      </c>
      <c r="L2380" s="79"/>
      <c r="M2380" s="80"/>
      <c r="N2380" s="79" t="s">
        <v>97</v>
      </c>
      <c r="O2380" s="81"/>
      <c r="P2380" s="86"/>
      <c r="Q2380" s="82"/>
      <c r="R2380" s="81" t="s">
        <v>97</v>
      </c>
      <c r="S2380" s="63"/>
      <c r="T2380" s="87"/>
      <c r="U2380" s="84" t="s">
        <v>97</v>
      </c>
      <c r="V2380" s="84" t="s">
        <v>97</v>
      </c>
      <c r="W2380" s="85" t="b">
        <v>0</v>
      </c>
      <c r="X2380" s="63"/>
      <c r="Y2380" s="63"/>
      <c r="Z2380" s="63"/>
    </row>
    <row r="2381">
      <c r="A2381" s="75"/>
      <c r="B2381" s="94"/>
      <c r="C2381" s="75"/>
      <c r="D2381" s="76"/>
      <c r="E2381" s="75" t="s">
        <v>97</v>
      </c>
      <c r="F2381" s="75" t="s">
        <v>97</v>
      </c>
      <c r="G2381" s="77"/>
      <c r="H2381" s="77"/>
      <c r="I2381" s="80"/>
      <c r="J2381" s="77" t="s">
        <v>97</v>
      </c>
      <c r="K2381" s="79" t="s">
        <v>97</v>
      </c>
      <c r="L2381" s="79"/>
      <c r="M2381" s="80"/>
      <c r="N2381" s="79" t="s">
        <v>97</v>
      </c>
      <c r="O2381" s="81"/>
      <c r="P2381" s="86"/>
      <c r="Q2381" s="82"/>
      <c r="R2381" s="81" t="s">
        <v>97</v>
      </c>
      <c r="S2381" s="63"/>
      <c r="T2381" s="87"/>
      <c r="U2381" s="84" t="s">
        <v>97</v>
      </c>
      <c r="V2381" s="84" t="s">
        <v>97</v>
      </c>
      <c r="W2381" s="85" t="b">
        <v>0</v>
      </c>
      <c r="X2381" s="63"/>
      <c r="Y2381" s="63"/>
      <c r="Z2381" s="63"/>
    </row>
    <row r="2382">
      <c r="A2382" s="75"/>
      <c r="B2382" s="94"/>
      <c r="C2382" s="75"/>
      <c r="D2382" s="76"/>
      <c r="E2382" s="75" t="s">
        <v>97</v>
      </c>
      <c r="F2382" s="75" t="s">
        <v>97</v>
      </c>
      <c r="G2382" s="77"/>
      <c r="H2382" s="77"/>
      <c r="I2382" s="80"/>
      <c r="J2382" s="77" t="s">
        <v>97</v>
      </c>
      <c r="K2382" s="79" t="s">
        <v>97</v>
      </c>
      <c r="L2382" s="79"/>
      <c r="M2382" s="80"/>
      <c r="N2382" s="79" t="s">
        <v>97</v>
      </c>
      <c r="O2382" s="81"/>
      <c r="P2382" s="86"/>
      <c r="Q2382" s="82"/>
      <c r="R2382" s="81" t="s">
        <v>97</v>
      </c>
      <c r="S2382" s="63"/>
      <c r="T2382" s="87"/>
      <c r="U2382" s="84" t="s">
        <v>97</v>
      </c>
      <c r="V2382" s="84" t="s">
        <v>97</v>
      </c>
      <c r="W2382" s="85" t="b">
        <v>0</v>
      </c>
      <c r="X2382" s="63"/>
      <c r="Y2382" s="63"/>
      <c r="Z2382" s="63"/>
    </row>
    <row r="2383">
      <c r="A2383" s="75"/>
      <c r="B2383" s="94"/>
      <c r="C2383" s="75"/>
      <c r="D2383" s="76"/>
      <c r="E2383" s="75" t="s">
        <v>97</v>
      </c>
      <c r="F2383" s="75" t="s">
        <v>97</v>
      </c>
      <c r="G2383" s="77"/>
      <c r="H2383" s="77"/>
      <c r="I2383" s="80"/>
      <c r="J2383" s="77" t="s">
        <v>97</v>
      </c>
      <c r="K2383" s="79" t="s">
        <v>97</v>
      </c>
      <c r="L2383" s="79"/>
      <c r="M2383" s="80"/>
      <c r="N2383" s="79" t="s">
        <v>97</v>
      </c>
      <c r="O2383" s="81"/>
      <c r="P2383" s="86"/>
      <c r="Q2383" s="82"/>
      <c r="R2383" s="81" t="s">
        <v>97</v>
      </c>
      <c r="S2383" s="63"/>
      <c r="T2383" s="87"/>
      <c r="U2383" s="84" t="s">
        <v>97</v>
      </c>
      <c r="V2383" s="84" t="s">
        <v>97</v>
      </c>
      <c r="W2383" s="85" t="b">
        <v>0</v>
      </c>
      <c r="X2383" s="63"/>
      <c r="Y2383" s="63"/>
      <c r="Z2383" s="63"/>
    </row>
    <row r="2384">
      <c r="A2384" s="75"/>
      <c r="B2384" s="94"/>
      <c r="C2384" s="75"/>
      <c r="D2384" s="76"/>
      <c r="E2384" s="75" t="s">
        <v>97</v>
      </c>
      <c r="F2384" s="75" t="s">
        <v>97</v>
      </c>
      <c r="G2384" s="77"/>
      <c r="H2384" s="77"/>
      <c r="I2384" s="80"/>
      <c r="J2384" s="77" t="s">
        <v>97</v>
      </c>
      <c r="K2384" s="79" t="s">
        <v>97</v>
      </c>
      <c r="L2384" s="79"/>
      <c r="M2384" s="80"/>
      <c r="N2384" s="79" t="s">
        <v>97</v>
      </c>
      <c r="O2384" s="81"/>
      <c r="P2384" s="86"/>
      <c r="Q2384" s="82"/>
      <c r="R2384" s="81" t="s">
        <v>97</v>
      </c>
      <c r="S2384" s="63"/>
      <c r="T2384" s="87"/>
      <c r="U2384" s="84" t="s">
        <v>97</v>
      </c>
      <c r="V2384" s="84" t="s">
        <v>97</v>
      </c>
      <c r="W2384" s="85" t="b">
        <v>0</v>
      </c>
      <c r="X2384" s="63"/>
      <c r="Y2384" s="63"/>
      <c r="Z2384" s="63"/>
    </row>
    <row r="2385">
      <c r="A2385" s="75"/>
      <c r="B2385" s="94"/>
      <c r="C2385" s="75"/>
      <c r="D2385" s="76"/>
      <c r="E2385" s="75" t="s">
        <v>97</v>
      </c>
      <c r="F2385" s="75" t="s">
        <v>97</v>
      </c>
      <c r="G2385" s="77"/>
      <c r="H2385" s="77"/>
      <c r="I2385" s="80"/>
      <c r="J2385" s="77" t="s">
        <v>97</v>
      </c>
      <c r="K2385" s="79" t="s">
        <v>97</v>
      </c>
      <c r="L2385" s="79"/>
      <c r="M2385" s="80"/>
      <c r="N2385" s="79" t="s">
        <v>97</v>
      </c>
      <c r="O2385" s="81"/>
      <c r="P2385" s="86"/>
      <c r="Q2385" s="82"/>
      <c r="R2385" s="81" t="s">
        <v>97</v>
      </c>
      <c r="S2385" s="63"/>
      <c r="T2385" s="87"/>
      <c r="U2385" s="84" t="s">
        <v>97</v>
      </c>
      <c r="V2385" s="84" t="s">
        <v>97</v>
      </c>
      <c r="W2385" s="85" t="b">
        <v>0</v>
      </c>
      <c r="X2385" s="63"/>
      <c r="Y2385" s="63"/>
      <c r="Z2385" s="63"/>
    </row>
    <row r="2386">
      <c r="A2386" s="75"/>
      <c r="B2386" s="94"/>
      <c r="C2386" s="75"/>
      <c r="D2386" s="76"/>
      <c r="E2386" s="75" t="s">
        <v>97</v>
      </c>
      <c r="F2386" s="75" t="s">
        <v>97</v>
      </c>
      <c r="G2386" s="77"/>
      <c r="H2386" s="77"/>
      <c r="I2386" s="80"/>
      <c r="J2386" s="77" t="s">
        <v>97</v>
      </c>
      <c r="K2386" s="79" t="s">
        <v>97</v>
      </c>
      <c r="L2386" s="79"/>
      <c r="M2386" s="80"/>
      <c r="N2386" s="79" t="s">
        <v>97</v>
      </c>
      <c r="O2386" s="81"/>
      <c r="P2386" s="86"/>
      <c r="Q2386" s="82"/>
      <c r="R2386" s="81" t="s">
        <v>97</v>
      </c>
      <c r="S2386" s="63"/>
      <c r="T2386" s="87"/>
      <c r="U2386" s="84" t="s">
        <v>97</v>
      </c>
      <c r="V2386" s="84" t="s">
        <v>97</v>
      </c>
      <c r="W2386" s="85" t="b">
        <v>0</v>
      </c>
      <c r="X2386" s="63"/>
      <c r="Y2386" s="63"/>
      <c r="Z2386" s="63"/>
    </row>
    <row r="2387">
      <c r="A2387" s="75"/>
      <c r="B2387" s="94"/>
      <c r="C2387" s="75"/>
      <c r="D2387" s="76"/>
      <c r="E2387" s="75" t="s">
        <v>97</v>
      </c>
      <c r="F2387" s="75" t="s">
        <v>97</v>
      </c>
      <c r="G2387" s="77"/>
      <c r="H2387" s="77"/>
      <c r="I2387" s="80"/>
      <c r="J2387" s="77" t="s">
        <v>97</v>
      </c>
      <c r="K2387" s="79" t="s">
        <v>97</v>
      </c>
      <c r="L2387" s="79"/>
      <c r="M2387" s="80"/>
      <c r="N2387" s="79" t="s">
        <v>97</v>
      </c>
      <c r="O2387" s="81"/>
      <c r="P2387" s="86"/>
      <c r="Q2387" s="82"/>
      <c r="R2387" s="81" t="s">
        <v>97</v>
      </c>
      <c r="S2387" s="63"/>
      <c r="T2387" s="87"/>
      <c r="U2387" s="84" t="s">
        <v>97</v>
      </c>
      <c r="V2387" s="84" t="s">
        <v>97</v>
      </c>
      <c r="W2387" s="85" t="b">
        <v>0</v>
      </c>
      <c r="X2387" s="63"/>
      <c r="Y2387" s="63"/>
      <c r="Z2387" s="63"/>
    </row>
    <row r="2388">
      <c r="A2388" s="75"/>
      <c r="B2388" s="94"/>
      <c r="C2388" s="75"/>
      <c r="D2388" s="76"/>
      <c r="E2388" s="75" t="s">
        <v>97</v>
      </c>
      <c r="F2388" s="75" t="s">
        <v>97</v>
      </c>
      <c r="G2388" s="77"/>
      <c r="H2388" s="77"/>
      <c r="I2388" s="80"/>
      <c r="J2388" s="77" t="s">
        <v>97</v>
      </c>
      <c r="K2388" s="79" t="s">
        <v>97</v>
      </c>
      <c r="L2388" s="79"/>
      <c r="M2388" s="80"/>
      <c r="N2388" s="79" t="s">
        <v>97</v>
      </c>
      <c r="O2388" s="81"/>
      <c r="P2388" s="86"/>
      <c r="Q2388" s="82"/>
      <c r="R2388" s="81" t="s">
        <v>97</v>
      </c>
      <c r="S2388" s="63"/>
      <c r="T2388" s="87"/>
      <c r="U2388" s="84" t="s">
        <v>97</v>
      </c>
      <c r="V2388" s="84" t="s">
        <v>97</v>
      </c>
      <c r="W2388" s="85" t="b">
        <v>0</v>
      </c>
      <c r="X2388" s="63"/>
      <c r="Y2388" s="63"/>
      <c r="Z2388" s="63"/>
    </row>
    <row r="2389">
      <c r="A2389" s="75"/>
      <c r="B2389" s="94"/>
      <c r="C2389" s="75"/>
      <c r="D2389" s="76"/>
      <c r="E2389" s="75" t="s">
        <v>97</v>
      </c>
      <c r="F2389" s="75" t="s">
        <v>97</v>
      </c>
      <c r="G2389" s="77"/>
      <c r="H2389" s="77"/>
      <c r="I2389" s="80"/>
      <c r="J2389" s="77" t="s">
        <v>97</v>
      </c>
      <c r="K2389" s="79" t="s">
        <v>97</v>
      </c>
      <c r="L2389" s="79"/>
      <c r="M2389" s="80"/>
      <c r="N2389" s="79" t="s">
        <v>97</v>
      </c>
      <c r="O2389" s="81"/>
      <c r="P2389" s="86"/>
      <c r="Q2389" s="82"/>
      <c r="R2389" s="81" t="s">
        <v>97</v>
      </c>
      <c r="S2389" s="63"/>
      <c r="T2389" s="87"/>
      <c r="U2389" s="84" t="s">
        <v>97</v>
      </c>
      <c r="V2389" s="84" t="s">
        <v>97</v>
      </c>
      <c r="W2389" s="85" t="b">
        <v>0</v>
      </c>
      <c r="X2389" s="63"/>
      <c r="Y2389" s="63"/>
      <c r="Z2389" s="63"/>
    </row>
    <row r="2390">
      <c r="A2390" s="75"/>
      <c r="B2390" s="94"/>
      <c r="C2390" s="75"/>
      <c r="D2390" s="76"/>
      <c r="E2390" s="75" t="s">
        <v>97</v>
      </c>
      <c r="F2390" s="75" t="s">
        <v>97</v>
      </c>
      <c r="G2390" s="77"/>
      <c r="H2390" s="77"/>
      <c r="I2390" s="80"/>
      <c r="J2390" s="77" t="s">
        <v>97</v>
      </c>
      <c r="K2390" s="79" t="s">
        <v>97</v>
      </c>
      <c r="L2390" s="79"/>
      <c r="M2390" s="80"/>
      <c r="N2390" s="79" t="s">
        <v>97</v>
      </c>
      <c r="O2390" s="81"/>
      <c r="P2390" s="86"/>
      <c r="Q2390" s="82"/>
      <c r="R2390" s="81" t="s">
        <v>97</v>
      </c>
      <c r="S2390" s="63"/>
      <c r="T2390" s="87"/>
      <c r="U2390" s="84" t="s">
        <v>97</v>
      </c>
      <c r="V2390" s="84" t="s">
        <v>97</v>
      </c>
      <c r="W2390" s="85" t="b">
        <v>0</v>
      </c>
      <c r="X2390" s="63"/>
      <c r="Y2390" s="63"/>
      <c r="Z2390" s="63"/>
    </row>
    <row r="2391">
      <c r="A2391" s="75"/>
      <c r="B2391" s="94"/>
      <c r="C2391" s="75"/>
      <c r="D2391" s="76"/>
      <c r="E2391" s="75" t="s">
        <v>97</v>
      </c>
      <c r="F2391" s="75" t="s">
        <v>97</v>
      </c>
      <c r="G2391" s="77"/>
      <c r="H2391" s="77"/>
      <c r="I2391" s="80"/>
      <c r="J2391" s="77" t="s">
        <v>97</v>
      </c>
      <c r="K2391" s="79" t="s">
        <v>97</v>
      </c>
      <c r="L2391" s="79"/>
      <c r="M2391" s="80"/>
      <c r="N2391" s="79" t="s">
        <v>97</v>
      </c>
      <c r="O2391" s="81"/>
      <c r="P2391" s="86"/>
      <c r="Q2391" s="82"/>
      <c r="R2391" s="81" t="s">
        <v>97</v>
      </c>
      <c r="S2391" s="63"/>
      <c r="T2391" s="87"/>
      <c r="U2391" s="84" t="s">
        <v>97</v>
      </c>
      <c r="V2391" s="84" t="s">
        <v>97</v>
      </c>
      <c r="W2391" s="85" t="b">
        <v>0</v>
      </c>
      <c r="X2391" s="63"/>
      <c r="Y2391" s="63"/>
      <c r="Z2391" s="63"/>
    </row>
    <row r="2392">
      <c r="A2392" s="75"/>
      <c r="B2392" s="94"/>
      <c r="C2392" s="75"/>
      <c r="D2392" s="76"/>
      <c r="E2392" s="75" t="s">
        <v>97</v>
      </c>
      <c r="F2392" s="75" t="s">
        <v>97</v>
      </c>
      <c r="G2392" s="77"/>
      <c r="H2392" s="77"/>
      <c r="I2392" s="80"/>
      <c r="J2392" s="77" t="s">
        <v>97</v>
      </c>
      <c r="K2392" s="79" t="s">
        <v>97</v>
      </c>
      <c r="L2392" s="79"/>
      <c r="M2392" s="80"/>
      <c r="N2392" s="79" t="s">
        <v>97</v>
      </c>
      <c r="O2392" s="81"/>
      <c r="P2392" s="86"/>
      <c r="Q2392" s="82"/>
      <c r="R2392" s="81" t="s">
        <v>97</v>
      </c>
      <c r="S2392" s="63"/>
      <c r="T2392" s="87"/>
      <c r="U2392" s="84" t="s">
        <v>97</v>
      </c>
      <c r="V2392" s="84" t="s">
        <v>97</v>
      </c>
      <c r="W2392" s="85" t="b">
        <v>0</v>
      </c>
      <c r="X2392" s="63"/>
      <c r="Y2392" s="63"/>
      <c r="Z2392" s="63"/>
    </row>
    <row r="2393">
      <c r="A2393" s="75"/>
      <c r="B2393" s="94"/>
      <c r="C2393" s="75"/>
      <c r="D2393" s="76"/>
      <c r="E2393" s="75" t="s">
        <v>97</v>
      </c>
      <c r="F2393" s="75" t="s">
        <v>97</v>
      </c>
      <c r="G2393" s="77"/>
      <c r="H2393" s="77"/>
      <c r="I2393" s="80"/>
      <c r="J2393" s="77" t="s">
        <v>97</v>
      </c>
      <c r="K2393" s="79" t="s">
        <v>97</v>
      </c>
      <c r="L2393" s="79"/>
      <c r="M2393" s="80"/>
      <c r="N2393" s="79" t="s">
        <v>97</v>
      </c>
      <c r="O2393" s="81"/>
      <c r="P2393" s="86"/>
      <c r="Q2393" s="82"/>
      <c r="R2393" s="81" t="s">
        <v>97</v>
      </c>
      <c r="S2393" s="63"/>
      <c r="T2393" s="87"/>
      <c r="U2393" s="84" t="s">
        <v>97</v>
      </c>
      <c r="V2393" s="84" t="s">
        <v>97</v>
      </c>
      <c r="W2393" s="85" t="b">
        <v>0</v>
      </c>
      <c r="X2393" s="63"/>
      <c r="Y2393" s="63"/>
      <c r="Z2393" s="63"/>
    </row>
    <row r="2394">
      <c r="A2394" s="75"/>
      <c r="B2394" s="94"/>
      <c r="C2394" s="75"/>
      <c r="D2394" s="76"/>
      <c r="E2394" s="75" t="s">
        <v>97</v>
      </c>
      <c r="F2394" s="75" t="s">
        <v>97</v>
      </c>
      <c r="G2394" s="77"/>
      <c r="H2394" s="77"/>
      <c r="I2394" s="80"/>
      <c r="J2394" s="77" t="s">
        <v>97</v>
      </c>
      <c r="K2394" s="79" t="s">
        <v>97</v>
      </c>
      <c r="L2394" s="79"/>
      <c r="M2394" s="80"/>
      <c r="N2394" s="79" t="s">
        <v>97</v>
      </c>
      <c r="O2394" s="81"/>
      <c r="P2394" s="86"/>
      <c r="Q2394" s="82"/>
      <c r="R2394" s="81" t="s">
        <v>97</v>
      </c>
      <c r="S2394" s="63"/>
      <c r="T2394" s="87"/>
      <c r="U2394" s="84" t="s">
        <v>97</v>
      </c>
      <c r="V2394" s="84" t="s">
        <v>97</v>
      </c>
      <c r="W2394" s="85" t="b">
        <v>0</v>
      </c>
      <c r="X2394" s="63"/>
      <c r="Y2394" s="63"/>
      <c r="Z2394" s="63"/>
    </row>
    <row r="2395">
      <c r="A2395" s="75"/>
      <c r="B2395" s="94"/>
      <c r="C2395" s="75"/>
      <c r="D2395" s="76"/>
      <c r="E2395" s="75" t="s">
        <v>97</v>
      </c>
      <c r="F2395" s="75" t="s">
        <v>97</v>
      </c>
      <c r="G2395" s="77"/>
      <c r="H2395" s="77"/>
      <c r="I2395" s="80"/>
      <c r="J2395" s="77" t="s">
        <v>97</v>
      </c>
      <c r="K2395" s="79" t="s">
        <v>97</v>
      </c>
      <c r="L2395" s="79"/>
      <c r="M2395" s="80"/>
      <c r="N2395" s="79" t="s">
        <v>97</v>
      </c>
      <c r="O2395" s="81"/>
      <c r="P2395" s="86"/>
      <c r="Q2395" s="82"/>
      <c r="R2395" s="81" t="s">
        <v>97</v>
      </c>
      <c r="S2395" s="63"/>
      <c r="T2395" s="87"/>
      <c r="U2395" s="84" t="s">
        <v>97</v>
      </c>
      <c r="V2395" s="84" t="s">
        <v>97</v>
      </c>
      <c r="W2395" s="85" t="b">
        <v>0</v>
      </c>
      <c r="X2395" s="63"/>
      <c r="Y2395" s="63"/>
      <c r="Z2395" s="63"/>
    </row>
    <row r="2396">
      <c r="A2396" s="75"/>
      <c r="B2396" s="94"/>
      <c r="C2396" s="75"/>
      <c r="D2396" s="76"/>
      <c r="E2396" s="75" t="s">
        <v>97</v>
      </c>
      <c r="F2396" s="75" t="s">
        <v>97</v>
      </c>
      <c r="G2396" s="77"/>
      <c r="H2396" s="77"/>
      <c r="I2396" s="80"/>
      <c r="J2396" s="77" t="s">
        <v>97</v>
      </c>
      <c r="K2396" s="79" t="s">
        <v>97</v>
      </c>
      <c r="L2396" s="79"/>
      <c r="M2396" s="80"/>
      <c r="N2396" s="79" t="s">
        <v>97</v>
      </c>
      <c r="O2396" s="81"/>
      <c r="P2396" s="86"/>
      <c r="Q2396" s="82"/>
      <c r="R2396" s="81" t="s">
        <v>97</v>
      </c>
      <c r="S2396" s="63"/>
      <c r="T2396" s="87"/>
      <c r="U2396" s="84" t="s">
        <v>97</v>
      </c>
      <c r="V2396" s="84" t="s">
        <v>97</v>
      </c>
      <c r="W2396" s="85" t="b">
        <v>0</v>
      </c>
      <c r="X2396" s="63"/>
      <c r="Y2396" s="63"/>
      <c r="Z2396" s="63"/>
    </row>
    <row r="2397">
      <c r="A2397" s="75"/>
      <c r="B2397" s="94"/>
      <c r="C2397" s="75"/>
      <c r="D2397" s="76"/>
      <c r="E2397" s="75" t="s">
        <v>97</v>
      </c>
      <c r="F2397" s="75" t="s">
        <v>97</v>
      </c>
      <c r="G2397" s="77"/>
      <c r="H2397" s="77"/>
      <c r="I2397" s="80"/>
      <c r="J2397" s="77" t="s">
        <v>97</v>
      </c>
      <c r="K2397" s="79" t="s">
        <v>97</v>
      </c>
      <c r="L2397" s="79"/>
      <c r="M2397" s="80"/>
      <c r="N2397" s="79" t="s">
        <v>97</v>
      </c>
      <c r="O2397" s="81"/>
      <c r="P2397" s="86"/>
      <c r="Q2397" s="82"/>
      <c r="R2397" s="81" t="s">
        <v>97</v>
      </c>
      <c r="S2397" s="63"/>
      <c r="T2397" s="87"/>
      <c r="U2397" s="84" t="s">
        <v>97</v>
      </c>
      <c r="V2397" s="84" t="s">
        <v>97</v>
      </c>
      <c r="W2397" s="85" t="b">
        <v>0</v>
      </c>
      <c r="X2397" s="63"/>
      <c r="Y2397" s="63"/>
      <c r="Z2397" s="63"/>
    </row>
    <row r="2398">
      <c r="A2398" s="75"/>
      <c r="B2398" s="94"/>
      <c r="C2398" s="75"/>
      <c r="D2398" s="76"/>
      <c r="E2398" s="75" t="s">
        <v>97</v>
      </c>
      <c r="F2398" s="75" t="s">
        <v>97</v>
      </c>
      <c r="G2398" s="77"/>
      <c r="H2398" s="77"/>
      <c r="I2398" s="80"/>
      <c r="J2398" s="77" t="s">
        <v>97</v>
      </c>
      <c r="K2398" s="79" t="s">
        <v>97</v>
      </c>
      <c r="L2398" s="79"/>
      <c r="M2398" s="80"/>
      <c r="N2398" s="79" t="s">
        <v>97</v>
      </c>
      <c r="O2398" s="81"/>
      <c r="P2398" s="86"/>
      <c r="Q2398" s="82"/>
      <c r="R2398" s="81" t="s">
        <v>97</v>
      </c>
      <c r="S2398" s="63"/>
      <c r="T2398" s="87"/>
      <c r="U2398" s="84" t="s">
        <v>97</v>
      </c>
      <c r="V2398" s="84" t="s">
        <v>97</v>
      </c>
      <c r="W2398" s="85" t="b">
        <v>0</v>
      </c>
      <c r="X2398" s="63"/>
      <c r="Y2398" s="63"/>
      <c r="Z2398" s="63"/>
    </row>
    <row r="2399">
      <c r="A2399" s="75"/>
      <c r="B2399" s="94"/>
      <c r="C2399" s="75"/>
      <c r="D2399" s="76"/>
      <c r="E2399" s="75" t="s">
        <v>97</v>
      </c>
      <c r="F2399" s="75" t="s">
        <v>97</v>
      </c>
      <c r="G2399" s="77"/>
      <c r="H2399" s="77"/>
      <c r="I2399" s="80"/>
      <c r="J2399" s="77" t="s">
        <v>97</v>
      </c>
      <c r="K2399" s="79" t="s">
        <v>97</v>
      </c>
      <c r="L2399" s="79"/>
      <c r="M2399" s="80"/>
      <c r="N2399" s="79" t="s">
        <v>97</v>
      </c>
      <c r="O2399" s="81"/>
      <c r="P2399" s="86"/>
      <c r="Q2399" s="82"/>
      <c r="R2399" s="81" t="s">
        <v>97</v>
      </c>
      <c r="S2399" s="63"/>
      <c r="T2399" s="87"/>
      <c r="U2399" s="84" t="s">
        <v>97</v>
      </c>
      <c r="V2399" s="84" t="s">
        <v>97</v>
      </c>
      <c r="W2399" s="85" t="b">
        <v>0</v>
      </c>
      <c r="X2399" s="63"/>
      <c r="Y2399" s="63"/>
      <c r="Z2399" s="63"/>
    </row>
    <row r="2400">
      <c r="A2400" s="75"/>
      <c r="B2400" s="94"/>
      <c r="C2400" s="75"/>
      <c r="D2400" s="76"/>
      <c r="E2400" s="75" t="s">
        <v>97</v>
      </c>
      <c r="F2400" s="75" t="s">
        <v>97</v>
      </c>
      <c r="G2400" s="77"/>
      <c r="H2400" s="77"/>
      <c r="I2400" s="80"/>
      <c r="J2400" s="77" t="s">
        <v>97</v>
      </c>
      <c r="K2400" s="79" t="s">
        <v>97</v>
      </c>
      <c r="L2400" s="79"/>
      <c r="M2400" s="80"/>
      <c r="N2400" s="79" t="s">
        <v>97</v>
      </c>
      <c r="O2400" s="81"/>
      <c r="P2400" s="86"/>
      <c r="Q2400" s="82"/>
      <c r="R2400" s="81" t="s">
        <v>97</v>
      </c>
      <c r="S2400" s="63"/>
      <c r="T2400" s="87"/>
      <c r="U2400" s="84" t="s">
        <v>97</v>
      </c>
      <c r="V2400" s="84" t="s">
        <v>97</v>
      </c>
      <c r="W2400" s="85" t="b">
        <v>0</v>
      </c>
      <c r="X2400" s="63"/>
      <c r="Y2400" s="63"/>
      <c r="Z2400" s="63"/>
    </row>
    <row r="2401">
      <c r="A2401" s="75"/>
      <c r="B2401" s="94"/>
      <c r="C2401" s="75"/>
      <c r="D2401" s="76"/>
      <c r="E2401" s="75" t="s">
        <v>97</v>
      </c>
      <c r="F2401" s="75" t="s">
        <v>97</v>
      </c>
      <c r="G2401" s="77"/>
      <c r="H2401" s="77"/>
      <c r="I2401" s="80"/>
      <c r="J2401" s="77" t="s">
        <v>97</v>
      </c>
      <c r="K2401" s="79" t="s">
        <v>97</v>
      </c>
      <c r="L2401" s="79"/>
      <c r="M2401" s="80"/>
      <c r="N2401" s="79" t="s">
        <v>97</v>
      </c>
      <c r="O2401" s="81"/>
      <c r="P2401" s="86"/>
      <c r="Q2401" s="82"/>
      <c r="R2401" s="81" t="s">
        <v>97</v>
      </c>
      <c r="S2401" s="63"/>
      <c r="T2401" s="87"/>
      <c r="U2401" s="84" t="s">
        <v>97</v>
      </c>
      <c r="V2401" s="84" t="s">
        <v>97</v>
      </c>
      <c r="W2401" s="85" t="b">
        <v>0</v>
      </c>
      <c r="X2401" s="63"/>
      <c r="Y2401" s="63"/>
      <c r="Z2401" s="63"/>
    </row>
    <row r="2402">
      <c r="A2402" s="75"/>
      <c r="B2402" s="94"/>
      <c r="C2402" s="75"/>
      <c r="D2402" s="76"/>
      <c r="E2402" s="75" t="s">
        <v>97</v>
      </c>
      <c r="F2402" s="75" t="s">
        <v>97</v>
      </c>
      <c r="G2402" s="77"/>
      <c r="H2402" s="77"/>
      <c r="I2402" s="80"/>
      <c r="J2402" s="77" t="s">
        <v>97</v>
      </c>
      <c r="K2402" s="79" t="s">
        <v>97</v>
      </c>
      <c r="L2402" s="79"/>
      <c r="M2402" s="80"/>
      <c r="N2402" s="79" t="s">
        <v>97</v>
      </c>
      <c r="O2402" s="81"/>
      <c r="P2402" s="86"/>
      <c r="Q2402" s="82"/>
      <c r="R2402" s="81" t="s">
        <v>97</v>
      </c>
      <c r="S2402" s="63"/>
      <c r="T2402" s="87"/>
      <c r="U2402" s="84" t="s">
        <v>97</v>
      </c>
      <c r="V2402" s="84" t="s">
        <v>97</v>
      </c>
      <c r="W2402" s="85" t="b">
        <v>0</v>
      </c>
      <c r="X2402" s="63"/>
      <c r="Y2402" s="63"/>
      <c r="Z2402" s="63"/>
    </row>
    <row r="2403">
      <c r="A2403" s="75"/>
      <c r="B2403" s="94"/>
      <c r="C2403" s="75"/>
      <c r="D2403" s="76"/>
      <c r="E2403" s="75" t="s">
        <v>97</v>
      </c>
      <c r="F2403" s="75" t="s">
        <v>97</v>
      </c>
      <c r="G2403" s="77"/>
      <c r="H2403" s="77"/>
      <c r="I2403" s="80"/>
      <c r="J2403" s="77" t="s">
        <v>97</v>
      </c>
      <c r="K2403" s="79" t="s">
        <v>97</v>
      </c>
      <c r="L2403" s="79"/>
      <c r="M2403" s="80"/>
      <c r="N2403" s="79" t="s">
        <v>97</v>
      </c>
      <c r="O2403" s="81"/>
      <c r="P2403" s="86"/>
      <c r="Q2403" s="82"/>
      <c r="R2403" s="81" t="s">
        <v>97</v>
      </c>
      <c r="S2403" s="63"/>
      <c r="T2403" s="87"/>
      <c r="U2403" s="84" t="s">
        <v>97</v>
      </c>
      <c r="V2403" s="84" t="s">
        <v>97</v>
      </c>
      <c r="W2403" s="85" t="b">
        <v>0</v>
      </c>
      <c r="X2403" s="63"/>
      <c r="Y2403" s="63"/>
      <c r="Z2403" s="63"/>
    </row>
    <row r="2404">
      <c r="A2404" s="75"/>
      <c r="B2404" s="94"/>
      <c r="C2404" s="75"/>
      <c r="D2404" s="76"/>
      <c r="E2404" s="75" t="s">
        <v>97</v>
      </c>
      <c r="F2404" s="75" t="s">
        <v>97</v>
      </c>
      <c r="G2404" s="77"/>
      <c r="H2404" s="77"/>
      <c r="I2404" s="80"/>
      <c r="J2404" s="77" t="s">
        <v>97</v>
      </c>
      <c r="K2404" s="79" t="s">
        <v>97</v>
      </c>
      <c r="L2404" s="79"/>
      <c r="M2404" s="80"/>
      <c r="N2404" s="79" t="s">
        <v>97</v>
      </c>
      <c r="O2404" s="81"/>
      <c r="P2404" s="86"/>
      <c r="Q2404" s="82"/>
      <c r="R2404" s="81" t="s">
        <v>97</v>
      </c>
      <c r="S2404" s="63"/>
      <c r="T2404" s="87"/>
      <c r="U2404" s="84" t="s">
        <v>97</v>
      </c>
      <c r="V2404" s="84" t="s">
        <v>97</v>
      </c>
      <c r="W2404" s="85" t="b">
        <v>0</v>
      </c>
      <c r="X2404" s="63"/>
      <c r="Y2404" s="63"/>
      <c r="Z2404" s="63"/>
    </row>
    <row r="2405">
      <c r="A2405" s="75"/>
      <c r="B2405" s="94"/>
      <c r="C2405" s="75"/>
      <c r="D2405" s="76"/>
      <c r="E2405" s="75" t="s">
        <v>97</v>
      </c>
      <c r="F2405" s="75" t="s">
        <v>97</v>
      </c>
      <c r="G2405" s="77"/>
      <c r="H2405" s="77"/>
      <c r="I2405" s="80"/>
      <c r="J2405" s="77" t="s">
        <v>97</v>
      </c>
      <c r="K2405" s="79" t="s">
        <v>97</v>
      </c>
      <c r="L2405" s="79"/>
      <c r="M2405" s="80"/>
      <c r="N2405" s="79" t="s">
        <v>97</v>
      </c>
      <c r="O2405" s="81"/>
      <c r="P2405" s="86"/>
      <c r="Q2405" s="82"/>
      <c r="R2405" s="81" t="s">
        <v>97</v>
      </c>
      <c r="S2405" s="63"/>
      <c r="T2405" s="87"/>
      <c r="U2405" s="84" t="s">
        <v>97</v>
      </c>
      <c r="V2405" s="84" t="s">
        <v>97</v>
      </c>
      <c r="W2405" s="85" t="b">
        <v>0</v>
      </c>
      <c r="X2405" s="63"/>
      <c r="Y2405" s="63"/>
      <c r="Z2405" s="63"/>
    </row>
    <row r="2406">
      <c r="A2406" s="75"/>
      <c r="B2406" s="94"/>
      <c r="C2406" s="75"/>
      <c r="D2406" s="76"/>
      <c r="E2406" s="75" t="s">
        <v>97</v>
      </c>
      <c r="F2406" s="75" t="s">
        <v>97</v>
      </c>
      <c r="G2406" s="77"/>
      <c r="H2406" s="77"/>
      <c r="I2406" s="80"/>
      <c r="J2406" s="77" t="s">
        <v>97</v>
      </c>
      <c r="K2406" s="79" t="s">
        <v>97</v>
      </c>
      <c r="L2406" s="79"/>
      <c r="M2406" s="80"/>
      <c r="N2406" s="79" t="s">
        <v>97</v>
      </c>
      <c r="O2406" s="81"/>
      <c r="P2406" s="86"/>
      <c r="Q2406" s="82"/>
      <c r="R2406" s="81" t="s">
        <v>97</v>
      </c>
      <c r="S2406" s="63"/>
      <c r="T2406" s="87"/>
      <c r="U2406" s="84" t="s">
        <v>97</v>
      </c>
      <c r="V2406" s="84" t="s">
        <v>97</v>
      </c>
      <c r="W2406" s="85" t="b">
        <v>0</v>
      </c>
      <c r="X2406" s="63"/>
      <c r="Y2406" s="63"/>
      <c r="Z2406" s="63"/>
    </row>
    <row r="2407">
      <c r="A2407" s="75"/>
      <c r="B2407" s="94"/>
      <c r="C2407" s="75"/>
      <c r="D2407" s="76"/>
      <c r="E2407" s="75" t="s">
        <v>97</v>
      </c>
      <c r="F2407" s="75" t="s">
        <v>97</v>
      </c>
      <c r="G2407" s="77"/>
      <c r="H2407" s="77"/>
      <c r="I2407" s="80"/>
      <c r="J2407" s="77" t="s">
        <v>97</v>
      </c>
      <c r="K2407" s="79" t="s">
        <v>97</v>
      </c>
      <c r="L2407" s="79"/>
      <c r="M2407" s="80"/>
      <c r="N2407" s="79" t="s">
        <v>97</v>
      </c>
      <c r="O2407" s="81"/>
      <c r="P2407" s="86"/>
      <c r="Q2407" s="82"/>
      <c r="R2407" s="81" t="s">
        <v>97</v>
      </c>
      <c r="S2407" s="63"/>
      <c r="T2407" s="87"/>
      <c r="U2407" s="84" t="s">
        <v>97</v>
      </c>
      <c r="V2407" s="84" t="s">
        <v>97</v>
      </c>
      <c r="W2407" s="85" t="b">
        <v>0</v>
      </c>
      <c r="X2407" s="63"/>
      <c r="Y2407" s="63"/>
      <c r="Z2407" s="63"/>
    </row>
    <row r="2408">
      <c r="A2408" s="75"/>
      <c r="B2408" s="94"/>
      <c r="C2408" s="75"/>
      <c r="D2408" s="76"/>
      <c r="E2408" s="75" t="s">
        <v>97</v>
      </c>
      <c r="F2408" s="75" t="s">
        <v>97</v>
      </c>
      <c r="G2408" s="77"/>
      <c r="H2408" s="77"/>
      <c r="I2408" s="80"/>
      <c r="J2408" s="77" t="s">
        <v>97</v>
      </c>
      <c r="K2408" s="79" t="s">
        <v>97</v>
      </c>
      <c r="L2408" s="79"/>
      <c r="M2408" s="80"/>
      <c r="N2408" s="79" t="s">
        <v>97</v>
      </c>
      <c r="O2408" s="81"/>
      <c r="P2408" s="86"/>
      <c r="Q2408" s="82"/>
      <c r="R2408" s="81" t="s">
        <v>97</v>
      </c>
      <c r="S2408" s="63"/>
      <c r="T2408" s="87"/>
      <c r="U2408" s="84" t="s">
        <v>97</v>
      </c>
      <c r="V2408" s="84" t="s">
        <v>97</v>
      </c>
      <c r="W2408" s="85" t="b">
        <v>0</v>
      </c>
      <c r="X2408" s="63"/>
      <c r="Y2408" s="63"/>
      <c r="Z2408" s="63"/>
    </row>
    <row r="2409">
      <c r="A2409" s="75"/>
      <c r="B2409" s="94"/>
      <c r="C2409" s="75"/>
      <c r="D2409" s="76"/>
      <c r="E2409" s="75" t="s">
        <v>97</v>
      </c>
      <c r="F2409" s="75" t="s">
        <v>97</v>
      </c>
      <c r="G2409" s="77"/>
      <c r="H2409" s="77"/>
      <c r="I2409" s="80"/>
      <c r="J2409" s="77" t="s">
        <v>97</v>
      </c>
      <c r="K2409" s="79" t="s">
        <v>97</v>
      </c>
      <c r="L2409" s="79"/>
      <c r="M2409" s="80"/>
      <c r="N2409" s="79" t="s">
        <v>97</v>
      </c>
      <c r="O2409" s="81"/>
      <c r="P2409" s="86"/>
      <c r="Q2409" s="82"/>
      <c r="R2409" s="81" t="s">
        <v>97</v>
      </c>
      <c r="S2409" s="63"/>
      <c r="T2409" s="87"/>
      <c r="U2409" s="84" t="s">
        <v>97</v>
      </c>
      <c r="V2409" s="84" t="s">
        <v>97</v>
      </c>
      <c r="W2409" s="85" t="b">
        <v>0</v>
      </c>
      <c r="X2409" s="63"/>
      <c r="Y2409" s="63"/>
      <c r="Z2409" s="63"/>
    </row>
    <row r="2410">
      <c r="A2410" s="75"/>
      <c r="B2410" s="94"/>
      <c r="C2410" s="75"/>
      <c r="D2410" s="76"/>
      <c r="E2410" s="75" t="s">
        <v>97</v>
      </c>
      <c r="F2410" s="75" t="s">
        <v>97</v>
      </c>
      <c r="G2410" s="77"/>
      <c r="H2410" s="77"/>
      <c r="I2410" s="80"/>
      <c r="J2410" s="77" t="s">
        <v>97</v>
      </c>
      <c r="K2410" s="79" t="s">
        <v>97</v>
      </c>
      <c r="L2410" s="79"/>
      <c r="M2410" s="80"/>
      <c r="N2410" s="79" t="s">
        <v>97</v>
      </c>
      <c r="O2410" s="81"/>
      <c r="P2410" s="86"/>
      <c r="Q2410" s="82"/>
      <c r="R2410" s="81" t="s">
        <v>97</v>
      </c>
      <c r="S2410" s="63"/>
      <c r="T2410" s="87"/>
      <c r="U2410" s="84" t="s">
        <v>97</v>
      </c>
      <c r="V2410" s="84" t="s">
        <v>97</v>
      </c>
      <c r="W2410" s="85" t="b">
        <v>0</v>
      </c>
      <c r="X2410" s="63"/>
      <c r="Y2410" s="63"/>
      <c r="Z2410" s="63"/>
    </row>
    <row r="2411">
      <c r="A2411" s="75"/>
      <c r="B2411" s="94"/>
      <c r="C2411" s="75"/>
      <c r="D2411" s="76"/>
      <c r="E2411" s="75" t="s">
        <v>97</v>
      </c>
      <c r="F2411" s="75" t="s">
        <v>97</v>
      </c>
      <c r="G2411" s="77"/>
      <c r="H2411" s="77"/>
      <c r="I2411" s="80"/>
      <c r="J2411" s="77" t="s">
        <v>97</v>
      </c>
      <c r="K2411" s="79" t="s">
        <v>97</v>
      </c>
      <c r="L2411" s="79"/>
      <c r="M2411" s="80"/>
      <c r="N2411" s="79" t="s">
        <v>97</v>
      </c>
      <c r="O2411" s="81"/>
      <c r="P2411" s="86"/>
      <c r="Q2411" s="82"/>
      <c r="R2411" s="81" t="s">
        <v>97</v>
      </c>
      <c r="S2411" s="63"/>
      <c r="T2411" s="87"/>
      <c r="U2411" s="84" t="s">
        <v>97</v>
      </c>
      <c r="V2411" s="84" t="s">
        <v>97</v>
      </c>
      <c r="W2411" s="85" t="b">
        <v>0</v>
      </c>
      <c r="X2411" s="63"/>
      <c r="Y2411" s="63"/>
      <c r="Z2411" s="63"/>
    </row>
    <row r="2412">
      <c r="A2412" s="75"/>
      <c r="B2412" s="94"/>
      <c r="C2412" s="75"/>
      <c r="D2412" s="76"/>
      <c r="E2412" s="75" t="s">
        <v>97</v>
      </c>
      <c r="F2412" s="75" t="s">
        <v>97</v>
      </c>
      <c r="G2412" s="77"/>
      <c r="H2412" s="77"/>
      <c r="I2412" s="80"/>
      <c r="J2412" s="77" t="s">
        <v>97</v>
      </c>
      <c r="K2412" s="79" t="s">
        <v>97</v>
      </c>
      <c r="L2412" s="79"/>
      <c r="M2412" s="80"/>
      <c r="N2412" s="79" t="s">
        <v>97</v>
      </c>
      <c r="O2412" s="81"/>
      <c r="P2412" s="86"/>
      <c r="Q2412" s="82"/>
      <c r="R2412" s="81" t="s">
        <v>97</v>
      </c>
      <c r="S2412" s="63"/>
      <c r="T2412" s="87"/>
      <c r="U2412" s="84" t="s">
        <v>97</v>
      </c>
      <c r="V2412" s="84" t="s">
        <v>97</v>
      </c>
      <c r="W2412" s="85" t="b">
        <v>0</v>
      </c>
      <c r="X2412" s="63"/>
      <c r="Y2412" s="63"/>
      <c r="Z2412" s="63"/>
    </row>
    <row r="2413">
      <c r="A2413" s="75"/>
      <c r="B2413" s="94"/>
      <c r="C2413" s="75"/>
      <c r="D2413" s="76"/>
      <c r="E2413" s="75" t="s">
        <v>97</v>
      </c>
      <c r="F2413" s="75" t="s">
        <v>97</v>
      </c>
      <c r="G2413" s="77"/>
      <c r="H2413" s="77"/>
      <c r="I2413" s="80"/>
      <c r="J2413" s="77" t="s">
        <v>97</v>
      </c>
      <c r="K2413" s="79" t="s">
        <v>97</v>
      </c>
      <c r="L2413" s="79"/>
      <c r="M2413" s="80"/>
      <c r="N2413" s="79" t="s">
        <v>97</v>
      </c>
      <c r="O2413" s="81"/>
      <c r="P2413" s="86"/>
      <c r="Q2413" s="82"/>
      <c r="R2413" s="81" t="s">
        <v>97</v>
      </c>
      <c r="S2413" s="63"/>
      <c r="T2413" s="87"/>
      <c r="U2413" s="84" t="s">
        <v>97</v>
      </c>
      <c r="V2413" s="84" t="s">
        <v>97</v>
      </c>
      <c r="W2413" s="85" t="b">
        <v>0</v>
      </c>
      <c r="X2413" s="63"/>
      <c r="Y2413" s="63"/>
      <c r="Z2413" s="63"/>
    </row>
    <row r="2414">
      <c r="A2414" s="75"/>
      <c r="B2414" s="94"/>
      <c r="C2414" s="75"/>
      <c r="D2414" s="76"/>
      <c r="E2414" s="75" t="s">
        <v>97</v>
      </c>
      <c r="F2414" s="75" t="s">
        <v>97</v>
      </c>
      <c r="G2414" s="77"/>
      <c r="H2414" s="77"/>
      <c r="I2414" s="80"/>
      <c r="J2414" s="77" t="s">
        <v>97</v>
      </c>
      <c r="K2414" s="79" t="s">
        <v>97</v>
      </c>
      <c r="L2414" s="79"/>
      <c r="M2414" s="80"/>
      <c r="N2414" s="79" t="s">
        <v>97</v>
      </c>
      <c r="O2414" s="81"/>
      <c r="P2414" s="86"/>
      <c r="Q2414" s="82"/>
      <c r="R2414" s="81" t="s">
        <v>97</v>
      </c>
      <c r="S2414" s="63"/>
      <c r="T2414" s="87"/>
      <c r="U2414" s="84" t="s">
        <v>97</v>
      </c>
      <c r="V2414" s="84" t="s">
        <v>97</v>
      </c>
      <c r="W2414" s="85" t="b">
        <v>0</v>
      </c>
      <c r="X2414" s="63"/>
      <c r="Y2414" s="63"/>
      <c r="Z2414" s="63"/>
    </row>
    <row r="2415">
      <c r="A2415" s="75"/>
      <c r="B2415" s="94"/>
      <c r="C2415" s="75"/>
      <c r="D2415" s="76"/>
      <c r="E2415" s="75" t="s">
        <v>97</v>
      </c>
      <c r="F2415" s="75" t="s">
        <v>97</v>
      </c>
      <c r="G2415" s="77"/>
      <c r="H2415" s="77"/>
      <c r="I2415" s="80"/>
      <c r="J2415" s="77" t="s">
        <v>97</v>
      </c>
      <c r="K2415" s="79" t="s">
        <v>97</v>
      </c>
      <c r="L2415" s="79"/>
      <c r="M2415" s="80"/>
      <c r="N2415" s="79" t="s">
        <v>97</v>
      </c>
      <c r="O2415" s="81"/>
      <c r="P2415" s="86"/>
      <c r="Q2415" s="82"/>
      <c r="R2415" s="81" t="s">
        <v>97</v>
      </c>
      <c r="S2415" s="63"/>
      <c r="T2415" s="87"/>
      <c r="U2415" s="84" t="s">
        <v>97</v>
      </c>
      <c r="V2415" s="84" t="s">
        <v>97</v>
      </c>
      <c r="W2415" s="85" t="b">
        <v>0</v>
      </c>
      <c r="X2415" s="63"/>
      <c r="Y2415" s="63"/>
      <c r="Z2415" s="63"/>
    </row>
    <row r="2416">
      <c r="A2416" s="75"/>
      <c r="B2416" s="94"/>
      <c r="C2416" s="75"/>
      <c r="D2416" s="76"/>
      <c r="E2416" s="75" t="s">
        <v>97</v>
      </c>
      <c r="F2416" s="75" t="s">
        <v>97</v>
      </c>
      <c r="G2416" s="77"/>
      <c r="H2416" s="77"/>
      <c r="I2416" s="80"/>
      <c r="J2416" s="77" t="s">
        <v>97</v>
      </c>
      <c r="K2416" s="79" t="s">
        <v>97</v>
      </c>
      <c r="L2416" s="79"/>
      <c r="M2416" s="80"/>
      <c r="N2416" s="79" t="s">
        <v>97</v>
      </c>
      <c r="O2416" s="81"/>
      <c r="P2416" s="86"/>
      <c r="Q2416" s="82"/>
      <c r="R2416" s="81" t="s">
        <v>97</v>
      </c>
      <c r="S2416" s="63"/>
      <c r="T2416" s="87"/>
      <c r="U2416" s="84" t="s">
        <v>97</v>
      </c>
      <c r="V2416" s="84" t="s">
        <v>97</v>
      </c>
      <c r="W2416" s="85" t="b">
        <v>0</v>
      </c>
      <c r="X2416" s="63"/>
      <c r="Y2416" s="63"/>
      <c r="Z2416" s="63"/>
    </row>
    <row r="2417">
      <c r="A2417" s="75"/>
      <c r="B2417" s="94"/>
      <c r="C2417" s="75"/>
      <c r="D2417" s="76"/>
      <c r="E2417" s="75" t="s">
        <v>97</v>
      </c>
      <c r="F2417" s="75" t="s">
        <v>97</v>
      </c>
      <c r="G2417" s="77"/>
      <c r="H2417" s="77"/>
      <c r="I2417" s="80"/>
      <c r="J2417" s="77" t="s">
        <v>97</v>
      </c>
      <c r="K2417" s="79" t="s">
        <v>97</v>
      </c>
      <c r="L2417" s="79"/>
      <c r="M2417" s="80"/>
      <c r="N2417" s="79" t="s">
        <v>97</v>
      </c>
      <c r="O2417" s="81"/>
      <c r="P2417" s="86"/>
      <c r="Q2417" s="82"/>
      <c r="R2417" s="81" t="s">
        <v>97</v>
      </c>
      <c r="S2417" s="63"/>
      <c r="T2417" s="87"/>
      <c r="U2417" s="84" t="s">
        <v>97</v>
      </c>
      <c r="V2417" s="84" t="s">
        <v>97</v>
      </c>
      <c r="W2417" s="85" t="b">
        <v>0</v>
      </c>
      <c r="X2417" s="63"/>
      <c r="Y2417" s="63"/>
      <c r="Z2417" s="63"/>
    </row>
    <row r="2418">
      <c r="A2418" s="75"/>
      <c r="B2418" s="94"/>
      <c r="C2418" s="75"/>
      <c r="D2418" s="76"/>
      <c r="E2418" s="75" t="s">
        <v>97</v>
      </c>
      <c r="F2418" s="75" t="s">
        <v>97</v>
      </c>
      <c r="G2418" s="77"/>
      <c r="H2418" s="77"/>
      <c r="I2418" s="80"/>
      <c r="J2418" s="77" t="s">
        <v>97</v>
      </c>
      <c r="K2418" s="79" t="s">
        <v>97</v>
      </c>
      <c r="L2418" s="79"/>
      <c r="M2418" s="80"/>
      <c r="N2418" s="79" t="s">
        <v>97</v>
      </c>
      <c r="O2418" s="81"/>
      <c r="P2418" s="86"/>
      <c r="Q2418" s="82"/>
      <c r="R2418" s="81" t="s">
        <v>97</v>
      </c>
      <c r="S2418" s="63"/>
      <c r="T2418" s="87"/>
      <c r="U2418" s="84" t="s">
        <v>97</v>
      </c>
      <c r="V2418" s="84" t="s">
        <v>97</v>
      </c>
      <c r="W2418" s="85" t="b">
        <v>0</v>
      </c>
      <c r="X2418" s="63"/>
      <c r="Y2418" s="63"/>
      <c r="Z2418" s="63"/>
    </row>
    <row r="2419">
      <c r="A2419" s="75"/>
      <c r="B2419" s="94"/>
      <c r="C2419" s="75"/>
      <c r="D2419" s="76"/>
      <c r="E2419" s="75" t="s">
        <v>97</v>
      </c>
      <c r="F2419" s="75" t="s">
        <v>97</v>
      </c>
      <c r="G2419" s="77"/>
      <c r="H2419" s="77"/>
      <c r="I2419" s="80"/>
      <c r="J2419" s="77" t="s">
        <v>97</v>
      </c>
      <c r="K2419" s="79" t="s">
        <v>97</v>
      </c>
      <c r="L2419" s="79"/>
      <c r="M2419" s="80"/>
      <c r="N2419" s="79" t="s">
        <v>97</v>
      </c>
      <c r="O2419" s="81"/>
      <c r="P2419" s="86"/>
      <c r="Q2419" s="82"/>
      <c r="R2419" s="81" t="s">
        <v>97</v>
      </c>
      <c r="S2419" s="63"/>
      <c r="T2419" s="87"/>
      <c r="U2419" s="84" t="s">
        <v>97</v>
      </c>
      <c r="V2419" s="84" t="s">
        <v>97</v>
      </c>
      <c r="W2419" s="85" t="b">
        <v>0</v>
      </c>
      <c r="X2419" s="63"/>
      <c r="Y2419" s="63"/>
      <c r="Z2419" s="63"/>
    </row>
    <row r="2420">
      <c r="A2420" s="75"/>
      <c r="B2420" s="94"/>
      <c r="C2420" s="75"/>
      <c r="D2420" s="76"/>
      <c r="E2420" s="75" t="s">
        <v>97</v>
      </c>
      <c r="F2420" s="75" t="s">
        <v>97</v>
      </c>
      <c r="G2420" s="77"/>
      <c r="H2420" s="77"/>
      <c r="I2420" s="80"/>
      <c r="J2420" s="77" t="s">
        <v>97</v>
      </c>
      <c r="K2420" s="79" t="s">
        <v>97</v>
      </c>
      <c r="L2420" s="79"/>
      <c r="M2420" s="80"/>
      <c r="N2420" s="79" t="s">
        <v>97</v>
      </c>
      <c r="O2420" s="81"/>
      <c r="P2420" s="86"/>
      <c r="Q2420" s="82"/>
      <c r="R2420" s="81" t="s">
        <v>97</v>
      </c>
      <c r="S2420" s="63"/>
      <c r="T2420" s="87"/>
      <c r="U2420" s="84" t="s">
        <v>97</v>
      </c>
      <c r="V2420" s="84" t="s">
        <v>97</v>
      </c>
      <c r="W2420" s="85" t="b">
        <v>0</v>
      </c>
      <c r="X2420" s="63"/>
      <c r="Y2420" s="63"/>
      <c r="Z2420" s="63"/>
    </row>
    <row r="2421">
      <c r="A2421" s="75"/>
      <c r="B2421" s="94"/>
      <c r="C2421" s="75"/>
      <c r="D2421" s="76"/>
      <c r="E2421" s="75" t="s">
        <v>97</v>
      </c>
      <c r="F2421" s="75" t="s">
        <v>97</v>
      </c>
      <c r="G2421" s="77"/>
      <c r="H2421" s="77"/>
      <c r="I2421" s="80"/>
      <c r="J2421" s="77" t="s">
        <v>97</v>
      </c>
      <c r="K2421" s="79" t="s">
        <v>97</v>
      </c>
      <c r="L2421" s="79"/>
      <c r="M2421" s="80"/>
      <c r="N2421" s="79" t="s">
        <v>97</v>
      </c>
      <c r="O2421" s="81"/>
      <c r="P2421" s="86"/>
      <c r="Q2421" s="82"/>
      <c r="R2421" s="81" t="s">
        <v>97</v>
      </c>
      <c r="S2421" s="63"/>
      <c r="T2421" s="87"/>
      <c r="U2421" s="84" t="s">
        <v>97</v>
      </c>
      <c r="V2421" s="84" t="s">
        <v>97</v>
      </c>
      <c r="W2421" s="85" t="b">
        <v>0</v>
      </c>
      <c r="X2421" s="63"/>
      <c r="Y2421" s="63"/>
      <c r="Z2421" s="63"/>
    </row>
    <row r="2422">
      <c r="A2422" s="75"/>
      <c r="B2422" s="94"/>
      <c r="C2422" s="75"/>
      <c r="D2422" s="76"/>
      <c r="E2422" s="75" t="s">
        <v>97</v>
      </c>
      <c r="F2422" s="75" t="s">
        <v>97</v>
      </c>
      <c r="G2422" s="77"/>
      <c r="H2422" s="77"/>
      <c r="I2422" s="80"/>
      <c r="J2422" s="77" t="s">
        <v>97</v>
      </c>
      <c r="K2422" s="79" t="s">
        <v>97</v>
      </c>
      <c r="L2422" s="79"/>
      <c r="M2422" s="80"/>
      <c r="N2422" s="79" t="s">
        <v>97</v>
      </c>
      <c r="O2422" s="81"/>
      <c r="P2422" s="86"/>
      <c r="Q2422" s="82"/>
      <c r="R2422" s="81" t="s">
        <v>97</v>
      </c>
      <c r="S2422" s="63"/>
      <c r="T2422" s="87"/>
      <c r="U2422" s="84" t="s">
        <v>97</v>
      </c>
      <c r="V2422" s="84" t="s">
        <v>97</v>
      </c>
      <c r="W2422" s="85" t="b">
        <v>0</v>
      </c>
      <c r="X2422" s="63"/>
      <c r="Y2422" s="63"/>
      <c r="Z2422" s="63"/>
    </row>
    <row r="2423">
      <c r="A2423" s="75"/>
      <c r="B2423" s="94"/>
      <c r="C2423" s="75"/>
      <c r="D2423" s="76"/>
      <c r="E2423" s="75" t="s">
        <v>97</v>
      </c>
      <c r="F2423" s="75" t="s">
        <v>97</v>
      </c>
      <c r="G2423" s="77"/>
      <c r="H2423" s="77"/>
      <c r="I2423" s="80"/>
      <c r="J2423" s="77" t="s">
        <v>97</v>
      </c>
      <c r="K2423" s="79" t="s">
        <v>97</v>
      </c>
      <c r="L2423" s="79"/>
      <c r="M2423" s="80"/>
      <c r="N2423" s="79" t="s">
        <v>97</v>
      </c>
      <c r="O2423" s="81"/>
      <c r="P2423" s="86"/>
      <c r="Q2423" s="82"/>
      <c r="R2423" s="81" t="s">
        <v>97</v>
      </c>
      <c r="S2423" s="63"/>
      <c r="T2423" s="87"/>
      <c r="U2423" s="84" t="s">
        <v>97</v>
      </c>
      <c r="V2423" s="84" t="s">
        <v>97</v>
      </c>
      <c r="W2423" s="85" t="b">
        <v>0</v>
      </c>
      <c r="X2423" s="63"/>
      <c r="Y2423" s="63"/>
      <c r="Z2423" s="63"/>
    </row>
    <row r="2424">
      <c r="A2424" s="75"/>
      <c r="B2424" s="94"/>
      <c r="C2424" s="75"/>
      <c r="D2424" s="76"/>
      <c r="E2424" s="75" t="s">
        <v>97</v>
      </c>
      <c r="F2424" s="75" t="s">
        <v>97</v>
      </c>
      <c r="G2424" s="77"/>
      <c r="H2424" s="77"/>
      <c r="I2424" s="80"/>
      <c r="J2424" s="77" t="s">
        <v>97</v>
      </c>
      <c r="K2424" s="79" t="s">
        <v>97</v>
      </c>
      <c r="L2424" s="79"/>
      <c r="M2424" s="80"/>
      <c r="N2424" s="79" t="s">
        <v>97</v>
      </c>
      <c r="O2424" s="81"/>
      <c r="P2424" s="86"/>
      <c r="Q2424" s="82"/>
      <c r="R2424" s="81" t="s">
        <v>97</v>
      </c>
      <c r="S2424" s="63"/>
      <c r="T2424" s="87"/>
      <c r="U2424" s="84" t="s">
        <v>97</v>
      </c>
      <c r="V2424" s="84" t="s">
        <v>97</v>
      </c>
      <c r="W2424" s="85" t="b">
        <v>0</v>
      </c>
      <c r="X2424" s="63"/>
      <c r="Y2424" s="63"/>
      <c r="Z2424" s="63"/>
    </row>
    <row r="2425">
      <c r="A2425" s="75"/>
      <c r="B2425" s="94"/>
      <c r="C2425" s="75"/>
      <c r="D2425" s="76"/>
      <c r="E2425" s="75" t="s">
        <v>97</v>
      </c>
      <c r="F2425" s="75" t="s">
        <v>97</v>
      </c>
      <c r="G2425" s="77"/>
      <c r="H2425" s="77"/>
      <c r="I2425" s="80"/>
      <c r="J2425" s="77" t="s">
        <v>97</v>
      </c>
      <c r="K2425" s="79" t="s">
        <v>97</v>
      </c>
      <c r="L2425" s="79"/>
      <c r="M2425" s="80"/>
      <c r="N2425" s="79" t="s">
        <v>97</v>
      </c>
      <c r="O2425" s="81"/>
      <c r="P2425" s="86"/>
      <c r="Q2425" s="82"/>
      <c r="R2425" s="81" t="s">
        <v>97</v>
      </c>
      <c r="S2425" s="63"/>
      <c r="T2425" s="87"/>
      <c r="U2425" s="84" t="s">
        <v>97</v>
      </c>
      <c r="V2425" s="84" t="s">
        <v>97</v>
      </c>
      <c r="W2425" s="85" t="b">
        <v>0</v>
      </c>
      <c r="X2425" s="63"/>
      <c r="Y2425" s="63"/>
      <c r="Z2425" s="63"/>
    </row>
    <row r="2426">
      <c r="A2426" s="75"/>
      <c r="B2426" s="94"/>
      <c r="C2426" s="75"/>
      <c r="D2426" s="76"/>
      <c r="E2426" s="75" t="s">
        <v>97</v>
      </c>
      <c r="F2426" s="75" t="s">
        <v>97</v>
      </c>
      <c r="G2426" s="77"/>
      <c r="H2426" s="77"/>
      <c r="I2426" s="80"/>
      <c r="J2426" s="77" t="s">
        <v>97</v>
      </c>
      <c r="K2426" s="79" t="s">
        <v>97</v>
      </c>
      <c r="L2426" s="79"/>
      <c r="M2426" s="80"/>
      <c r="N2426" s="79" t="s">
        <v>97</v>
      </c>
      <c r="O2426" s="81"/>
      <c r="P2426" s="86"/>
      <c r="Q2426" s="82"/>
      <c r="R2426" s="81" t="s">
        <v>97</v>
      </c>
      <c r="S2426" s="63"/>
      <c r="T2426" s="87"/>
      <c r="U2426" s="84" t="s">
        <v>97</v>
      </c>
      <c r="V2426" s="84" t="s">
        <v>97</v>
      </c>
      <c r="W2426" s="85" t="b">
        <v>0</v>
      </c>
      <c r="X2426" s="63"/>
      <c r="Y2426" s="63"/>
      <c r="Z2426" s="63"/>
    </row>
    <row r="2427">
      <c r="A2427" s="75"/>
      <c r="B2427" s="94"/>
      <c r="C2427" s="75"/>
      <c r="D2427" s="76"/>
      <c r="E2427" s="75" t="s">
        <v>97</v>
      </c>
      <c r="F2427" s="75" t="s">
        <v>97</v>
      </c>
      <c r="G2427" s="77"/>
      <c r="H2427" s="77"/>
      <c r="I2427" s="80"/>
      <c r="J2427" s="77" t="s">
        <v>97</v>
      </c>
      <c r="K2427" s="79" t="s">
        <v>97</v>
      </c>
      <c r="L2427" s="79"/>
      <c r="M2427" s="80"/>
      <c r="N2427" s="79" t="s">
        <v>97</v>
      </c>
      <c r="O2427" s="81"/>
      <c r="P2427" s="86"/>
      <c r="Q2427" s="82"/>
      <c r="R2427" s="81" t="s">
        <v>97</v>
      </c>
      <c r="S2427" s="63"/>
      <c r="T2427" s="87"/>
      <c r="U2427" s="84" t="s">
        <v>97</v>
      </c>
      <c r="V2427" s="84" t="s">
        <v>97</v>
      </c>
      <c r="W2427" s="85" t="b">
        <v>0</v>
      </c>
      <c r="X2427" s="63"/>
      <c r="Y2427" s="63"/>
      <c r="Z2427" s="63"/>
    </row>
    <row r="2428">
      <c r="A2428" s="75"/>
      <c r="B2428" s="94"/>
      <c r="C2428" s="75"/>
      <c r="D2428" s="76"/>
      <c r="E2428" s="75" t="s">
        <v>97</v>
      </c>
      <c r="F2428" s="75" t="s">
        <v>97</v>
      </c>
      <c r="G2428" s="77"/>
      <c r="H2428" s="77"/>
      <c r="I2428" s="80"/>
      <c r="J2428" s="77" t="s">
        <v>97</v>
      </c>
      <c r="K2428" s="79" t="s">
        <v>97</v>
      </c>
      <c r="L2428" s="79"/>
      <c r="M2428" s="80"/>
      <c r="N2428" s="79" t="s">
        <v>97</v>
      </c>
      <c r="O2428" s="81"/>
      <c r="P2428" s="86"/>
      <c r="Q2428" s="82"/>
      <c r="R2428" s="81" t="s">
        <v>97</v>
      </c>
      <c r="S2428" s="63"/>
      <c r="T2428" s="87"/>
      <c r="U2428" s="84" t="s">
        <v>97</v>
      </c>
      <c r="V2428" s="84" t="s">
        <v>97</v>
      </c>
      <c r="W2428" s="85" t="b">
        <v>0</v>
      </c>
      <c r="X2428" s="63"/>
      <c r="Y2428" s="63"/>
      <c r="Z2428" s="63"/>
    </row>
    <row r="2429">
      <c r="A2429" s="75"/>
      <c r="B2429" s="94"/>
      <c r="C2429" s="75"/>
      <c r="D2429" s="76"/>
      <c r="E2429" s="75" t="s">
        <v>97</v>
      </c>
      <c r="F2429" s="75" t="s">
        <v>97</v>
      </c>
      <c r="G2429" s="77"/>
      <c r="H2429" s="77"/>
      <c r="I2429" s="80"/>
      <c r="J2429" s="77" t="s">
        <v>97</v>
      </c>
      <c r="K2429" s="79" t="s">
        <v>97</v>
      </c>
      <c r="L2429" s="79"/>
      <c r="M2429" s="80"/>
      <c r="N2429" s="79" t="s">
        <v>97</v>
      </c>
      <c r="O2429" s="81"/>
      <c r="P2429" s="86"/>
      <c r="Q2429" s="82"/>
      <c r="R2429" s="81" t="s">
        <v>97</v>
      </c>
      <c r="S2429" s="63"/>
      <c r="T2429" s="87"/>
      <c r="U2429" s="84" t="s">
        <v>97</v>
      </c>
      <c r="V2429" s="84" t="s">
        <v>97</v>
      </c>
      <c r="W2429" s="85" t="b">
        <v>0</v>
      </c>
      <c r="X2429" s="63"/>
      <c r="Y2429" s="63"/>
      <c r="Z2429" s="63"/>
    </row>
    <row r="2430">
      <c r="A2430" s="75"/>
      <c r="B2430" s="94"/>
      <c r="C2430" s="75"/>
      <c r="D2430" s="76"/>
      <c r="E2430" s="75" t="s">
        <v>97</v>
      </c>
      <c r="F2430" s="75" t="s">
        <v>97</v>
      </c>
      <c r="G2430" s="77"/>
      <c r="H2430" s="77"/>
      <c r="I2430" s="80"/>
      <c r="J2430" s="77" t="s">
        <v>97</v>
      </c>
      <c r="K2430" s="79" t="s">
        <v>97</v>
      </c>
      <c r="L2430" s="79"/>
      <c r="M2430" s="80"/>
      <c r="N2430" s="79" t="s">
        <v>97</v>
      </c>
      <c r="O2430" s="81"/>
      <c r="P2430" s="86"/>
      <c r="Q2430" s="82"/>
      <c r="R2430" s="81" t="s">
        <v>97</v>
      </c>
      <c r="S2430" s="63"/>
      <c r="T2430" s="87"/>
      <c r="U2430" s="84" t="s">
        <v>97</v>
      </c>
      <c r="V2430" s="84" t="s">
        <v>97</v>
      </c>
      <c r="W2430" s="85" t="b">
        <v>0</v>
      </c>
      <c r="X2430" s="63"/>
      <c r="Y2430" s="63"/>
      <c r="Z2430" s="63"/>
    </row>
    <row r="2431">
      <c r="A2431" s="75"/>
      <c r="B2431" s="94"/>
      <c r="C2431" s="75"/>
      <c r="D2431" s="76"/>
      <c r="E2431" s="75" t="s">
        <v>97</v>
      </c>
      <c r="F2431" s="75" t="s">
        <v>97</v>
      </c>
      <c r="G2431" s="77"/>
      <c r="H2431" s="77"/>
      <c r="I2431" s="80"/>
      <c r="J2431" s="77" t="s">
        <v>97</v>
      </c>
      <c r="K2431" s="79" t="s">
        <v>97</v>
      </c>
      <c r="L2431" s="79"/>
      <c r="M2431" s="80"/>
      <c r="N2431" s="79" t="s">
        <v>97</v>
      </c>
      <c r="O2431" s="81"/>
      <c r="P2431" s="86"/>
      <c r="Q2431" s="82"/>
      <c r="R2431" s="81" t="s">
        <v>97</v>
      </c>
      <c r="S2431" s="63"/>
      <c r="T2431" s="87"/>
      <c r="U2431" s="84" t="s">
        <v>97</v>
      </c>
      <c r="V2431" s="84" t="s">
        <v>97</v>
      </c>
      <c r="W2431" s="85" t="b">
        <v>0</v>
      </c>
      <c r="X2431" s="63"/>
      <c r="Y2431" s="63"/>
      <c r="Z2431" s="63"/>
    </row>
    <row r="2432">
      <c r="A2432" s="75"/>
      <c r="B2432" s="94"/>
      <c r="C2432" s="75"/>
      <c r="D2432" s="76"/>
      <c r="E2432" s="75" t="s">
        <v>97</v>
      </c>
      <c r="F2432" s="75" t="s">
        <v>97</v>
      </c>
      <c r="G2432" s="77"/>
      <c r="H2432" s="77"/>
      <c r="I2432" s="80"/>
      <c r="J2432" s="77" t="s">
        <v>97</v>
      </c>
      <c r="K2432" s="79" t="s">
        <v>97</v>
      </c>
      <c r="L2432" s="79"/>
      <c r="M2432" s="80"/>
      <c r="N2432" s="79" t="s">
        <v>97</v>
      </c>
      <c r="O2432" s="81"/>
      <c r="P2432" s="86"/>
      <c r="Q2432" s="82"/>
      <c r="R2432" s="81" t="s">
        <v>97</v>
      </c>
      <c r="S2432" s="63"/>
      <c r="T2432" s="87"/>
      <c r="U2432" s="84" t="s">
        <v>97</v>
      </c>
      <c r="V2432" s="84" t="s">
        <v>97</v>
      </c>
      <c r="W2432" s="85" t="b">
        <v>0</v>
      </c>
      <c r="X2432" s="63"/>
      <c r="Y2432" s="63"/>
      <c r="Z2432" s="63"/>
    </row>
    <row r="2433">
      <c r="A2433" s="75"/>
      <c r="B2433" s="94"/>
      <c r="C2433" s="75"/>
      <c r="D2433" s="76"/>
      <c r="E2433" s="75" t="s">
        <v>97</v>
      </c>
      <c r="F2433" s="75" t="s">
        <v>97</v>
      </c>
      <c r="G2433" s="77"/>
      <c r="H2433" s="77"/>
      <c r="I2433" s="80"/>
      <c r="J2433" s="77" t="s">
        <v>97</v>
      </c>
      <c r="K2433" s="79" t="s">
        <v>97</v>
      </c>
      <c r="L2433" s="79"/>
      <c r="M2433" s="80"/>
      <c r="N2433" s="79" t="s">
        <v>97</v>
      </c>
      <c r="O2433" s="81"/>
      <c r="P2433" s="86"/>
      <c r="Q2433" s="82"/>
      <c r="R2433" s="81" t="s">
        <v>97</v>
      </c>
      <c r="S2433" s="63"/>
      <c r="T2433" s="87"/>
      <c r="U2433" s="84" t="s">
        <v>97</v>
      </c>
      <c r="V2433" s="84" t="s">
        <v>97</v>
      </c>
      <c r="W2433" s="85" t="b">
        <v>0</v>
      </c>
      <c r="X2433" s="63"/>
      <c r="Y2433" s="63"/>
      <c r="Z2433" s="63"/>
    </row>
    <row r="2434">
      <c r="A2434" s="75"/>
      <c r="B2434" s="94"/>
      <c r="C2434" s="75"/>
      <c r="D2434" s="76"/>
      <c r="E2434" s="75" t="s">
        <v>97</v>
      </c>
      <c r="F2434" s="75" t="s">
        <v>97</v>
      </c>
      <c r="G2434" s="77"/>
      <c r="H2434" s="77"/>
      <c r="I2434" s="80"/>
      <c r="J2434" s="77" t="s">
        <v>97</v>
      </c>
      <c r="K2434" s="79" t="s">
        <v>97</v>
      </c>
      <c r="L2434" s="79"/>
      <c r="M2434" s="80"/>
      <c r="N2434" s="79" t="s">
        <v>97</v>
      </c>
      <c r="O2434" s="81"/>
      <c r="P2434" s="86"/>
      <c r="Q2434" s="82"/>
      <c r="R2434" s="81" t="s">
        <v>97</v>
      </c>
      <c r="S2434" s="63"/>
      <c r="T2434" s="87"/>
      <c r="U2434" s="84" t="s">
        <v>97</v>
      </c>
      <c r="V2434" s="84" t="s">
        <v>97</v>
      </c>
      <c r="W2434" s="85" t="b">
        <v>0</v>
      </c>
      <c r="X2434" s="63"/>
      <c r="Y2434" s="63"/>
      <c r="Z2434" s="63"/>
    </row>
    <row r="2435">
      <c r="A2435" s="75"/>
      <c r="B2435" s="94"/>
      <c r="C2435" s="75"/>
      <c r="D2435" s="76"/>
      <c r="E2435" s="75" t="s">
        <v>97</v>
      </c>
      <c r="F2435" s="75" t="s">
        <v>97</v>
      </c>
      <c r="G2435" s="77"/>
      <c r="H2435" s="77"/>
      <c r="I2435" s="80"/>
      <c r="J2435" s="77" t="s">
        <v>97</v>
      </c>
      <c r="K2435" s="79" t="s">
        <v>97</v>
      </c>
      <c r="L2435" s="79"/>
      <c r="M2435" s="80"/>
      <c r="N2435" s="79" t="s">
        <v>97</v>
      </c>
      <c r="O2435" s="81"/>
      <c r="P2435" s="86"/>
      <c r="Q2435" s="82"/>
      <c r="R2435" s="81" t="s">
        <v>97</v>
      </c>
      <c r="S2435" s="63"/>
      <c r="T2435" s="87"/>
      <c r="U2435" s="84" t="s">
        <v>97</v>
      </c>
      <c r="V2435" s="84" t="s">
        <v>97</v>
      </c>
      <c r="W2435" s="85" t="b">
        <v>0</v>
      </c>
      <c r="X2435" s="63"/>
      <c r="Y2435" s="63"/>
      <c r="Z2435" s="63"/>
    </row>
    <row r="2436">
      <c r="A2436" s="75"/>
      <c r="B2436" s="94"/>
      <c r="C2436" s="75"/>
      <c r="D2436" s="76"/>
      <c r="E2436" s="75" t="s">
        <v>97</v>
      </c>
      <c r="F2436" s="75" t="s">
        <v>97</v>
      </c>
      <c r="G2436" s="77"/>
      <c r="H2436" s="77"/>
      <c r="I2436" s="80"/>
      <c r="J2436" s="77" t="s">
        <v>97</v>
      </c>
      <c r="K2436" s="79" t="s">
        <v>97</v>
      </c>
      <c r="L2436" s="79"/>
      <c r="M2436" s="80"/>
      <c r="N2436" s="79" t="s">
        <v>97</v>
      </c>
      <c r="O2436" s="81"/>
      <c r="P2436" s="86"/>
      <c r="Q2436" s="82"/>
      <c r="R2436" s="81" t="s">
        <v>97</v>
      </c>
      <c r="S2436" s="63"/>
      <c r="T2436" s="87"/>
      <c r="U2436" s="84" t="s">
        <v>97</v>
      </c>
      <c r="V2436" s="84" t="s">
        <v>97</v>
      </c>
      <c r="W2436" s="85" t="b">
        <v>0</v>
      </c>
      <c r="X2436" s="63"/>
      <c r="Y2436" s="63"/>
      <c r="Z2436" s="63"/>
    </row>
    <row r="2437">
      <c r="A2437" s="75"/>
      <c r="B2437" s="94"/>
      <c r="C2437" s="75"/>
      <c r="D2437" s="76"/>
      <c r="E2437" s="75" t="s">
        <v>97</v>
      </c>
      <c r="F2437" s="75" t="s">
        <v>97</v>
      </c>
      <c r="G2437" s="77"/>
      <c r="H2437" s="77"/>
      <c r="I2437" s="80"/>
      <c r="J2437" s="77" t="s">
        <v>97</v>
      </c>
      <c r="K2437" s="79" t="s">
        <v>97</v>
      </c>
      <c r="L2437" s="79"/>
      <c r="M2437" s="80"/>
      <c r="N2437" s="79" t="s">
        <v>97</v>
      </c>
      <c r="O2437" s="81"/>
      <c r="P2437" s="86"/>
      <c r="Q2437" s="82"/>
      <c r="R2437" s="81" t="s">
        <v>97</v>
      </c>
      <c r="S2437" s="63"/>
      <c r="T2437" s="87"/>
      <c r="U2437" s="84" t="s">
        <v>97</v>
      </c>
      <c r="V2437" s="84" t="s">
        <v>97</v>
      </c>
      <c r="W2437" s="85" t="b">
        <v>0</v>
      </c>
      <c r="X2437" s="63"/>
      <c r="Y2437" s="63"/>
      <c r="Z2437" s="63"/>
    </row>
    <row r="2438">
      <c r="A2438" s="75"/>
      <c r="B2438" s="94"/>
      <c r="C2438" s="75"/>
      <c r="D2438" s="76"/>
      <c r="E2438" s="75" t="s">
        <v>97</v>
      </c>
      <c r="F2438" s="75" t="s">
        <v>97</v>
      </c>
      <c r="G2438" s="77"/>
      <c r="H2438" s="77"/>
      <c r="I2438" s="80"/>
      <c r="J2438" s="77" t="s">
        <v>97</v>
      </c>
      <c r="K2438" s="79" t="s">
        <v>97</v>
      </c>
      <c r="L2438" s="79"/>
      <c r="M2438" s="80"/>
      <c r="N2438" s="79" t="s">
        <v>97</v>
      </c>
      <c r="O2438" s="81"/>
      <c r="P2438" s="86"/>
      <c r="Q2438" s="82"/>
      <c r="R2438" s="81" t="s">
        <v>97</v>
      </c>
      <c r="S2438" s="63"/>
      <c r="T2438" s="87"/>
      <c r="U2438" s="84" t="s">
        <v>97</v>
      </c>
      <c r="V2438" s="84" t="s">
        <v>97</v>
      </c>
      <c r="W2438" s="85" t="b">
        <v>0</v>
      </c>
      <c r="X2438" s="63"/>
      <c r="Y2438" s="63"/>
      <c r="Z2438" s="63"/>
    </row>
    <row r="2439">
      <c r="A2439" s="75"/>
      <c r="B2439" s="94"/>
      <c r="C2439" s="75"/>
      <c r="D2439" s="76"/>
      <c r="E2439" s="75" t="s">
        <v>97</v>
      </c>
      <c r="F2439" s="75" t="s">
        <v>97</v>
      </c>
      <c r="G2439" s="77"/>
      <c r="H2439" s="77"/>
      <c r="I2439" s="80"/>
      <c r="J2439" s="77" t="s">
        <v>97</v>
      </c>
      <c r="K2439" s="79" t="s">
        <v>97</v>
      </c>
      <c r="L2439" s="79"/>
      <c r="M2439" s="80"/>
      <c r="N2439" s="79" t="s">
        <v>97</v>
      </c>
      <c r="O2439" s="81"/>
      <c r="P2439" s="86"/>
      <c r="Q2439" s="82"/>
      <c r="R2439" s="81" t="s">
        <v>97</v>
      </c>
      <c r="S2439" s="63"/>
      <c r="T2439" s="87"/>
      <c r="U2439" s="84" t="s">
        <v>97</v>
      </c>
      <c r="V2439" s="84" t="s">
        <v>97</v>
      </c>
      <c r="W2439" s="85" t="b">
        <v>0</v>
      </c>
      <c r="X2439" s="63"/>
      <c r="Y2439" s="63"/>
      <c r="Z2439" s="63"/>
    </row>
    <row r="2440">
      <c r="A2440" s="75"/>
      <c r="B2440" s="94"/>
      <c r="C2440" s="75"/>
      <c r="D2440" s="76"/>
      <c r="E2440" s="75" t="s">
        <v>97</v>
      </c>
      <c r="F2440" s="75" t="s">
        <v>97</v>
      </c>
      <c r="G2440" s="77"/>
      <c r="H2440" s="77"/>
      <c r="I2440" s="80"/>
      <c r="J2440" s="77" t="s">
        <v>97</v>
      </c>
      <c r="K2440" s="79" t="s">
        <v>97</v>
      </c>
      <c r="L2440" s="79"/>
      <c r="M2440" s="80"/>
      <c r="N2440" s="79" t="s">
        <v>97</v>
      </c>
      <c r="O2440" s="81"/>
      <c r="P2440" s="86"/>
      <c r="Q2440" s="82"/>
      <c r="R2440" s="81" t="s">
        <v>97</v>
      </c>
      <c r="S2440" s="63"/>
      <c r="T2440" s="87"/>
      <c r="U2440" s="84" t="s">
        <v>97</v>
      </c>
      <c r="V2440" s="84" t="s">
        <v>97</v>
      </c>
      <c r="W2440" s="85" t="b">
        <v>0</v>
      </c>
      <c r="X2440" s="63"/>
      <c r="Y2440" s="63"/>
      <c r="Z2440" s="63"/>
    </row>
    <row r="2441">
      <c r="A2441" s="75"/>
      <c r="B2441" s="94"/>
      <c r="C2441" s="75"/>
      <c r="D2441" s="76"/>
      <c r="E2441" s="75" t="s">
        <v>97</v>
      </c>
      <c r="F2441" s="75" t="s">
        <v>97</v>
      </c>
      <c r="G2441" s="77"/>
      <c r="H2441" s="77"/>
      <c r="I2441" s="80"/>
      <c r="J2441" s="77" t="s">
        <v>97</v>
      </c>
      <c r="K2441" s="79" t="s">
        <v>97</v>
      </c>
      <c r="L2441" s="79"/>
      <c r="M2441" s="80"/>
      <c r="N2441" s="79" t="s">
        <v>97</v>
      </c>
      <c r="O2441" s="81"/>
      <c r="P2441" s="86"/>
      <c r="Q2441" s="82"/>
      <c r="R2441" s="81" t="s">
        <v>97</v>
      </c>
      <c r="S2441" s="63"/>
      <c r="T2441" s="87"/>
      <c r="U2441" s="84" t="s">
        <v>97</v>
      </c>
      <c r="V2441" s="84" t="s">
        <v>97</v>
      </c>
      <c r="W2441" s="85" t="b">
        <v>0</v>
      </c>
      <c r="X2441" s="63"/>
      <c r="Y2441" s="63"/>
      <c r="Z2441" s="63"/>
    </row>
    <row r="2442">
      <c r="A2442" s="75"/>
      <c r="B2442" s="94"/>
      <c r="C2442" s="75"/>
      <c r="D2442" s="76"/>
      <c r="E2442" s="75" t="s">
        <v>97</v>
      </c>
      <c r="F2442" s="75" t="s">
        <v>97</v>
      </c>
      <c r="G2442" s="77"/>
      <c r="H2442" s="77"/>
      <c r="I2442" s="80"/>
      <c r="J2442" s="77" t="s">
        <v>97</v>
      </c>
      <c r="K2442" s="79" t="s">
        <v>97</v>
      </c>
      <c r="L2442" s="79"/>
      <c r="M2442" s="80"/>
      <c r="N2442" s="79" t="s">
        <v>97</v>
      </c>
      <c r="O2442" s="81"/>
      <c r="P2442" s="86"/>
      <c r="Q2442" s="82"/>
      <c r="R2442" s="81" t="s">
        <v>97</v>
      </c>
      <c r="S2442" s="63"/>
      <c r="T2442" s="87"/>
      <c r="U2442" s="84" t="s">
        <v>97</v>
      </c>
      <c r="V2442" s="84" t="s">
        <v>97</v>
      </c>
      <c r="W2442" s="85" t="b">
        <v>0</v>
      </c>
      <c r="X2442" s="63"/>
      <c r="Y2442" s="63"/>
      <c r="Z2442" s="63"/>
    </row>
    <row r="2443">
      <c r="A2443" s="75"/>
      <c r="B2443" s="94"/>
      <c r="C2443" s="75"/>
      <c r="D2443" s="76"/>
      <c r="E2443" s="75" t="s">
        <v>97</v>
      </c>
      <c r="F2443" s="75" t="s">
        <v>97</v>
      </c>
      <c r="G2443" s="77"/>
      <c r="H2443" s="77"/>
      <c r="I2443" s="80"/>
      <c r="J2443" s="77" t="s">
        <v>97</v>
      </c>
      <c r="K2443" s="79" t="s">
        <v>97</v>
      </c>
      <c r="L2443" s="79"/>
      <c r="M2443" s="80"/>
      <c r="N2443" s="79" t="s">
        <v>97</v>
      </c>
      <c r="O2443" s="81"/>
      <c r="P2443" s="86"/>
      <c r="Q2443" s="82"/>
      <c r="R2443" s="81" t="s">
        <v>97</v>
      </c>
      <c r="S2443" s="63"/>
      <c r="T2443" s="87"/>
      <c r="U2443" s="84" t="s">
        <v>97</v>
      </c>
      <c r="V2443" s="84" t="s">
        <v>97</v>
      </c>
      <c r="W2443" s="85" t="b">
        <v>0</v>
      </c>
      <c r="X2443" s="63"/>
      <c r="Y2443" s="63"/>
      <c r="Z2443" s="63"/>
    </row>
    <row r="2444">
      <c r="A2444" s="75"/>
      <c r="B2444" s="94"/>
      <c r="C2444" s="75"/>
      <c r="D2444" s="76"/>
      <c r="E2444" s="75" t="s">
        <v>97</v>
      </c>
      <c r="F2444" s="75" t="s">
        <v>97</v>
      </c>
      <c r="G2444" s="77"/>
      <c r="H2444" s="77"/>
      <c r="I2444" s="80"/>
      <c r="J2444" s="77" t="s">
        <v>97</v>
      </c>
      <c r="K2444" s="79" t="s">
        <v>97</v>
      </c>
      <c r="L2444" s="79"/>
      <c r="M2444" s="80"/>
      <c r="N2444" s="79" t="s">
        <v>97</v>
      </c>
      <c r="O2444" s="81"/>
      <c r="P2444" s="86"/>
      <c r="Q2444" s="82"/>
      <c r="R2444" s="81" t="s">
        <v>97</v>
      </c>
      <c r="S2444" s="63"/>
      <c r="T2444" s="87"/>
      <c r="U2444" s="84" t="s">
        <v>97</v>
      </c>
      <c r="V2444" s="84" t="s">
        <v>97</v>
      </c>
      <c r="W2444" s="85" t="b">
        <v>0</v>
      </c>
      <c r="X2444" s="63"/>
      <c r="Y2444" s="63"/>
      <c r="Z2444" s="63"/>
    </row>
    <row r="2445">
      <c r="A2445" s="75"/>
      <c r="B2445" s="94"/>
      <c r="C2445" s="75"/>
      <c r="D2445" s="76"/>
      <c r="E2445" s="75" t="s">
        <v>97</v>
      </c>
      <c r="F2445" s="75" t="s">
        <v>97</v>
      </c>
      <c r="G2445" s="77"/>
      <c r="H2445" s="77"/>
      <c r="I2445" s="80"/>
      <c r="J2445" s="77" t="s">
        <v>97</v>
      </c>
      <c r="K2445" s="79" t="s">
        <v>97</v>
      </c>
      <c r="L2445" s="79"/>
      <c r="M2445" s="80"/>
      <c r="N2445" s="79" t="s">
        <v>97</v>
      </c>
      <c r="O2445" s="81"/>
      <c r="P2445" s="86"/>
      <c r="Q2445" s="82"/>
      <c r="R2445" s="81" t="s">
        <v>97</v>
      </c>
      <c r="S2445" s="63"/>
      <c r="T2445" s="87"/>
      <c r="U2445" s="84" t="s">
        <v>97</v>
      </c>
      <c r="V2445" s="84" t="s">
        <v>97</v>
      </c>
      <c r="W2445" s="85" t="b">
        <v>0</v>
      </c>
      <c r="X2445" s="63"/>
      <c r="Y2445" s="63"/>
      <c r="Z2445" s="63"/>
    </row>
    <row r="2446">
      <c r="A2446" s="75"/>
      <c r="B2446" s="94"/>
      <c r="C2446" s="75"/>
      <c r="D2446" s="76"/>
      <c r="E2446" s="75" t="s">
        <v>97</v>
      </c>
      <c r="F2446" s="75" t="s">
        <v>97</v>
      </c>
      <c r="G2446" s="77"/>
      <c r="H2446" s="77"/>
      <c r="I2446" s="80"/>
      <c r="J2446" s="77" t="s">
        <v>97</v>
      </c>
      <c r="K2446" s="79" t="s">
        <v>97</v>
      </c>
      <c r="L2446" s="79"/>
      <c r="M2446" s="80"/>
      <c r="N2446" s="79" t="s">
        <v>97</v>
      </c>
      <c r="O2446" s="81"/>
      <c r="P2446" s="86"/>
      <c r="Q2446" s="82"/>
      <c r="R2446" s="81" t="s">
        <v>97</v>
      </c>
      <c r="S2446" s="63"/>
      <c r="T2446" s="87"/>
      <c r="U2446" s="84" t="s">
        <v>97</v>
      </c>
      <c r="V2446" s="84" t="s">
        <v>97</v>
      </c>
      <c r="W2446" s="85" t="b">
        <v>0</v>
      </c>
      <c r="X2446" s="63"/>
      <c r="Y2446" s="63"/>
      <c r="Z2446" s="63"/>
    </row>
    <row r="2447">
      <c r="A2447" s="75"/>
      <c r="B2447" s="94"/>
      <c r="C2447" s="75"/>
      <c r="D2447" s="76"/>
      <c r="E2447" s="75" t="s">
        <v>97</v>
      </c>
      <c r="F2447" s="75" t="s">
        <v>97</v>
      </c>
      <c r="G2447" s="77"/>
      <c r="H2447" s="77"/>
      <c r="I2447" s="80"/>
      <c r="J2447" s="77" t="s">
        <v>97</v>
      </c>
      <c r="K2447" s="79" t="s">
        <v>97</v>
      </c>
      <c r="L2447" s="79"/>
      <c r="M2447" s="80"/>
      <c r="N2447" s="79" t="s">
        <v>97</v>
      </c>
      <c r="O2447" s="81"/>
      <c r="P2447" s="86"/>
      <c r="Q2447" s="82"/>
      <c r="R2447" s="81" t="s">
        <v>97</v>
      </c>
      <c r="S2447" s="63"/>
      <c r="T2447" s="87"/>
      <c r="U2447" s="84" t="s">
        <v>97</v>
      </c>
      <c r="V2447" s="84" t="s">
        <v>97</v>
      </c>
      <c r="W2447" s="85" t="b">
        <v>0</v>
      </c>
      <c r="X2447" s="63"/>
      <c r="Y2447" s="63"/>
      <c r="Z2447" s="63"/>
    </row>
    <row r="2448">
      <c r="A2448" s="75"/>
      <c r="B2448" s="94"/>
      <c r="C2448" s="75"/>
      <c r="D2448" s="76"/>
      <c r="E2448" s="75" t="s">
        <v>97</v>
      </c>
      <c r="F2448" s="75" t="s">
        <v>97</v>
      </c>
      <c r="G2448" s="77"/>
      <c r="H2448" s="77"/>
      <c r="I2448" s="80"/>
      <c r="J2448" s="77" t="s">
        <v>97</v>
      </c>
      <c r="K2448" s="79" t="s">
        <v>97</v>
      </c>
      <c r="L2448" s="79"/>
      <c r="M2448" s="80"/>
      <c r="N2448" s="79" t="s">
        <v>97</v>
      </c>
      <c r="O2448" s="81"/>
      <c r="P2448" s="86"/>
      <c r="Q2448" s="82"/>
      <c r="R2448" s="81" t="s">
        <v>97</v>
      </c>
      <c r="S2448" s="63"/>
      <c r="T2448" s="87"/>
      <c r="U2448" s="84" t="s">
        <v>97</v>
      </c>
      <c r="V2448" s="84" t="s">
        <v>97</v>
      </c>
      <c r="W2448" s="85" t="b">
        <v>0</v>
      </c>
      <c r="X2448" s="63"/>
      <c r="Y2448" s="63"/>
      <c r="Z2448" s="63"/>
    </row>
    <row r="2449">
      <c r="A2449" s="75"/>
      <c r="B2449" s="94"/>
      <c r="C2449" s="75"/>
      <c r="D2449" s="76"/>
      <c r="E2449" s="75" t="s">
        <v>97</v>
      </c>
      <c r="F2449" s="75" t="s">
        <v>97</v>
      </c>
      <c r="G2449" s="77"/>
      <c r="H2449" s="77"/>
      <c r="I2449" s="80"/>
      <c r="J2449" s="77" t="s">
        <v>97</v>
      </c>
      <c r="K2449" s="79" t="s">
        <v>97</v>
      </c>
      <c r="L2449" s="79"/>
      <c r="M2449" s="80"/>
      <c r="N2449" s="79" t="s">
        <v>97</v>
      </c>
      <c r="O2449" s="81"/>
      <c r="P2449" s="86"/>
      <c r="Q2449" s="82"/>
      <c r="R2449" s="81" t="s">
        <v>97</v>
      </c>
      <c r="S2449" s="63"/>
      <c r="T2449" s="87"/>
      <c r="U2449" s="84" t="s">
        <v>97</v>
      </c>
      <c r="V2449" s="84" t="s">
        <v>97</v>
      </c>
      <c r="W2449" s="85" t="b">
        <v>0</v>
      </c>
      <c r="X2449" s="63"/>
      <c r="Y2449" s="63"/>
      <c r="Z2449" s="63"/>
    </row>
    <row r="2450">
      <c r="A2450" s="75"/>
      <c r="B2450" s="94"/>
      <c r="C2450" s="75"/>
      <c r="D2450" s="76"/>
      <c r="E2450" s="75" t="s">
        <v>97</v>
      </c>
      <c r="F2450" s="75" t="s">
        <v>97</v>
      </c>
      <c r="G2450" s="77"/>
      <c r="H2450" s="77"/>
      <c r="I2450" s="80"/>
      <c r="J2450" s="77" t="s">
        <v>97</v>
      </c>
      <c r="K2450" s="79" t="s">
        <v>97</v>
      </c>
      <c r="L2450" s="79"/>
      <c r="M2450" s="80"/>
      <c r="N2450" s="79" t="s">
        <v>97</v>
      </c>
      <c r="O2450" s="81"/>
      <c r="P2450" s="86"/>
      <c r="Q2450" s="82"/>
      <c r="R2450" s="81" t="s">
        <v>97</v>
      </c>
      <c r="S2450" s="63"/>
      <c r="T2450" s="87"/>
      <c r="U2450" s="84" t="s">
        <v>97</v>
      </c>
      <c r="V2450" s="84" t="s">
        <v>97</v>
      </c>
      <c r="W2450" s="85" t="b">
        <v>0</v>
      </c>
      <c r="X2450" s="63"/>
      <c r="Y2450" s="63"/>
      <c r="Z2450" s="63"/>
    </row>
    <row r="2451">
      <c r="A2451" s="75"/>
      <c r="B2451" s="94"/>
      <c r="C2451" s="75"/>
      <c r="D2451" s="76"/>
      <c r="E2451" s="75" t="s">
        <v>97</v>
      </c>
      <c r="F2451" s="75" t="s">
        <v>97</v>
      </c>
      <c r="G2451" s="77"/>
      <c r="H2451" s="77"/>
      <c r="I2451" s="80"/>
      <c r="J2451" s="77" t="s">
        <v>97</v>
      </c>
      <c r="K2451" s="79" t="s">
        <v>97</v>
      </c>
      <c r="L2451" s="79"/>
      <c r="M2451" s="80"/>
      <c r="N2451" s="79" t="s">
        <v>97</v>
      </c>
      <c r="O2451" s="81"/>
      <c r="P2451" s="86"/>
      <c r="Q2451" s="82"/>
      <c r="R2451" s="81" t="s">
        <v>97</v>
      </c>
      <c r="S2451" s="63"/>
      <c r="T2451" s="87"/>
      <c r="U2451" s="84" t="s">
        <v>97</v>
      </c>
      <c r="V2451" s="84" t="s">
        <v>97</v>
      </c>
      <c r="W2451" s="85" t="b">
        <v>0</v>
      </c>
      <c r="X2451" s="63"/>
      <c r="Y2451" s="63"/>
      <c r="Z2451" s="63"/>
    </row>
    <row r="2452">
      <c r="A2452" s="75"/>
      <c r="B2452" s="94"/>
      <c r="C2452" s="75"/>
      <c r="D2452" s="76"/>
      <c r="E2452" s="75" t="s">
        <v>97</v>
      </c>
      <c r="F2452" s="75" t="s">
        <v>97</v>
      </c>
      <c r="G2452" s="77"/>
      <c r="H2452" s="77"/>
      <c r="I2452" s="80"/>
      <c r="J2452" s="77" t="s">
        <v>97</v>
      </c>
      <c r="K2452" s="79" t="s">
        <v>97</v>
      </c>
      <c r="L2452" s="79"/>
      <c r="M2452" s="80"/>
      <c r="N2452" s="79" t="s">
        <v>97</v>
      </c>
      <c r="O2452" s="81"/>
      <c r="P2452" s="86"/>
      <c r="Q2452" s="82"/>
      <c r="R2452" s="81" t="s">
        <v>97</v>
      </c>
      <c r="S2452" s="63"/>
      <c r="T2452" s="87"/>
      <c r="U2452" s="84" t="s">
        <v>97</v>
      </c>
      <c r="V2452" s="84" t="s">
        <v>97</v>
      </c>
      <c r="W2452" s="85" t="b">
        <v>0</v>
      </c>
      <c r="X2452" s="63"/>
      <c r="Y2452" s="63"/>
      <c r="Z2452" s="63"/>
    </row>
    <row r="2453">
      <c r="A2453" s="75"/>
      <c r="B2453" s="94"/>
      <c r="C2453" s="75"/>
      <c r="D2453" s="76"/>
      <c r="E2453" s="75" t="s">
        <v>97</v>
      </c>
      <c r="F2453" s="75" t="s">
        <v>97</v>
      </c>
      <c r="G2453" s="77"/>
      <c r="H2453" s="77"/>
      <c r="I2453" s="80"/>
      <c r="J2453" s="77" t="s">
        <v>97</v>
      </c>
      <c r="K2453" s="79" t="s">
        <v>97</v>
      </c>
      <c r="L2453" s="79"/>
      <c r="M2453" s="80"/>
      <c r="N2453" s="79" t="s">
        <v>97</v>
      </c>
      <c r="O2453" s="81"/>
      <c r="P2453" s="86"/>
      <c r="Q2453" s="82"/>
      <c r="R2453" s="81" t="s">
        <v>97</v>
      </c>
      <c r="S2453" s="63"/>
      <c r="T2453" s="87"/>
      <c r="U2453" s="84" t="s">
        <v>97</v>
      </c>
      <c r="V2453" s="84" t="s">
        <v>97</v>
      </c>
      <c r="W2453" s="85" t="b">
        <v>0</v>
      </c>
      <c r="X2453" s="63"/>
      <c r="Y2453" s="63"/>
      <c r="Z2453" s="63"/>
    </row>
    <row r="2454">
      <c r="A2454" s="75"/>
      <c r="B2454" s="94"/>
      <c r="C2454" s="75"/>
      <c r="D2454" s="76"/>
      <c r="E2454" s="75" t="s">
        <v>97</v>
      </c>
      <c r="F2454" s="75" t="s">
        <v>97</v>
      </c>
      <c r="G2454" s="77"/>
      <c r="H2454" s="77"/>
      <c r="I2454" s="80"/>
      <c r="J2454" s="77" t="s">
        <v>97</v>
      </c>
      <c r="K2454" s="79" t="s">
        <v>97</v>
      </c>
      <c r="L2454" s="79"/>
      <c r="M2454" s="80"/>
      <c r="N2454" s="79" t="s">
        <v>97</v>
      </c>
      <c r="O2454" s="81"/>
      <c r="P2454" s="86"/>
      <c r="Q2454" s="82"/>
      <c r="R2454" s="81" t="s">
        <v>97</v>
      </c>
      <c r="S2454" s="63"/>
      <c r="T2454" s="87"/>
      <c r="U2454" s="84" t="s">
        <v>97</v>
      </c>
      <c r="V2454" s="84" t="s">
        <v>97</v>
      </c>
      <c r="W2454" s="85" t="b">
        <v>0</v>
      </c>
      <c r="X2454" s="63"/>
      <c r="Y2454" s="63"/>
      <c r="Z2454" s="63"/>
    </row>
    <row r="2455">
      <c r="A2455" s="75"/>
      <c r="B2455" s="94"/>
      <c r="C2455" s="75"/>
      <c r="D2455" s="76"/>
      <c r="E2455" s="75" t="s">
        <v>97</v>
      </c>
      <c r="F2455" s="75" t="s">
        <v>97</v>
      </c>
      <c r="G2455" s="77"/>
      <c r="H2455" s="77"/>
      <c r="I2455" s="80"/>
      <c r="J2455" s="77" t="s">
        <v>97</v>
      </c>
      <c r="K2455" s="79" t="s">
        <v>97</v>
      </c>
      <c r="L2455" s="79"/>
      <c r="M2455" s="80"/>
      <c r="N2455" s="79" t="s">
        <v>97</v>
      </c>
      <c r="O2455" s="81"/>
      <c r="P2455" s="86"/>
      <c r="Q2455" s="82"/>
      <c r="R2455" s="81" t="s">
        <v>97</v>
      </c>
      <c r="S2455" s="63"/>
      <c r="T2455" s="87"/>
      <c r="U2455" s="84" t="s">
        <v>97</v>
      </c>
      <c r="V2455" s="84" t="s">
        <v>97</v>
      </c>
      <c r="W2455" s="85" t="b">
        <v>0</v>
      </c>
      <c r="X2455" s="63"/>
      <c r="Y2455" s="63"/>
      <c r="Z2455" s="63"/>
    </row>
    <row r="2456">
      <c r="A2456" s="75"/>
      <c r="B2456" s="94"/>
      <c r="C2456" s="75"/>
      <c r="D2456" s="76"/>
      <c r="E2456" s="75" t="s">
        <v>97</v>
      </c>
      <c r="F2456" s="75" t="s">
        <v>97</v>
      </c>
      <c r="G2456" s="77"/>
      <c r="H2456" s="77"/>
      <c r="I2456" s="80"/>
      <c r="J2456" s="77" t="s">
        <v>97</v>
      </c>
      <c r="K2456" s="79" t="s">
        <v>97</v>
      </c>
      <c r="L2456" s="79"/>
      <c r="M2456" s="80"/>
      <c r="N2456" s="79" t="s">
        <v>97</v>
      </c>
      <c r="O2456" s="81"/>
      <c r="P2456" s="86"/>
      <c r="Q2456" s="82"/>
      <c r="R2456" s="81" t="s">
        <v>97</v>
      </c>
      <c r="S2456" s="63"/>
      <c r="T2456" s="87"/>
      <c r="U2456" s="84" t="s">
        <v>97</v>
      </c>
      <c r="V2456" s="84" t="s">
        <v>97</v>
      </c>
      <c r="W2456" s="85" t="b">
        <v>0</v>
      </c>
      <c r="X2456" s="63"/>
      <c r="Y2456" s="63"/>
      <c r="Z2456" s="63"/>
    </row>
    <row r="2457">
      <c r="A2457" s="75"/>
      <c r="B2457" s="94"/>
      <c r="C2457" s="75"/>
      <c r="D2457" s="76"/>
      <c r="E2457" s="75" t="s">
        <v>97</v>
      </c>
      <c r="F2457" s="75" t="s">
        <v>97</v>
      </c>
      <c r="G2457" s="77"/>
      <c r="H2457" s="77"/>
      <c r="I2457" s="80"/>
      <c r="J2457" s="77" t="s">
        <v>97</v>
      </c>
      <c r="K2457" s="79" t="s">
        <v>97</v>
      </c>
      <c r="L2457" s="79"/>
      <c r="M2457" s="80"/>
      <c r="N2457" s="79" t="s">
        <v>97</v>
      </c>
      <c r="O2457" s="81"/>
      <c r="P2457" s="86"/>
      <c r="Q2457" s="82"/>
      <c r="R2457" s="81" t="s">
        <v>97</v>
      </c>
      <c r="S2457" s="63"/>
      <c r="T2457" s="87"/>
      <c r="U2457" s="84" t="s">
        <v>97</v>
      </c>
      <c r="V2457" s="84" t="s">
        <v>97</v>
      </c>
      <c r="W2457" s="85" t="b">
        <v>0</v>
      </c>
      <c r="X2457" s="63"/>
      <c r="Y2457" s="63"/>
      <c r="Z2457" s="63"/>
    </row>
    <row r="2458">
      <c r="A2458" s="75"/>
      <c r="B2458" s="94"/>
      <c r="C2458" s="75"/>
      <c r="D2458" s="76"/>
      <c r="E2458" s="75" t="s">
        <v>97</v>
      </c>
      <c r="F2458" s="75" t="s">
        <v>97</v>
      </c>
      <c r="G2458" s="77"/>
      <c r="H2458" s="77"/>
      <c r="I2458" s="80"/>
      <c r="J2458" s="77" t="s">
        <v>97</v>
      </c>
      <c r="K2458" s="79" t="s">
        <v>97</v>
      </c>
      <c r="L2458" s="79"/>
      <c r="M2458" s="80"/>
      <c r="N2458" s="79" t="s">
        <v>97</v>
      </c>
      <c r="O2458" s="81"/>
      <c r="P2458" s="86"/>
      <c r="Q2458" s="82"/>
      <c r="R2458" s="81" t="s">
        <v>97</v>
      </c>
      <c r="S2458" s="63"/>
      <c r="T2458" s="87"/>
      <c r="U2458" s="84" t="s">
        <v>97</v>
      </c>
      <c r="V2458" s="84" t="s">
        <v>97</v>
      </c>
      <c r="W2458" s="85" t="b">
        <v>0</v>
      </c>
      <c r="X2458" s="63"/>
      <c r="Y2458" s="63"/>
      <c r="Z2458" s="63"/>
    </row>
    <row r="2459">
      <c r="A2459" s="75"/>
      <c r="B2459" s="94"/>
      <c r="C2459" s="75"/>
      <c r="D2459" s="76"/>
      <c r="E2459" s="75" t="s">
        <v>97</v>
      </c>
      <c r="F2459" s="75" t="s">
        <v>97</v>
      </c>
      <c r="G2459" s="77"/>
      <c r="H2459" s="77"/>
      <c r="I2459" s="80"/>
      <c r="J2459" s="77" t="s">
        <v>97</v>
      </c>
      <c r="K2459" s="79" t="s">
        <v>97</v>
      </c>
      <c r="L2459" s="79"/>
      <c r="M2459" s="80"/>
      <c r="N2459" s="79" t="s">
        <v>97</v>
      </c>
      <c r="O2459" s="81"/>
      <c r="P2459" s="86"/>
      <c r="Q2459" s="82"/>
      <c r="R2459" s="81" t="s">
        <v>97</v>
      </c>
      <c r="S2459" s="63"/>
      <c r="T2459" s="87"/>
      <c r="U2459" s="84" t="s">
        <v>97</v>
      </c>
      <c r="V2459" s="84" t="s">
        <v>97</v>
      </c>
      <c r="W2459" s="85" t="b">
        <v>0</v>
      </c>
      <c r="X2459" s="63"/>
      <c r="Y2459" s="63"/>
      <c r="Z2459" s="63"/>
    </row>
    <row r="2460">
      <c r="A2460" s="75"/>
      <c r="B2460" s="94"/>
      <c r="C2460" s="75"/>
      <c r="D2460" s="76"/>
      <c r="E2460" s="75" t="s">
        <v>97</v>
      </c>
      <c r="F2460" s="75" t="s">
        <v>97</v>
      </c>
      <c r="G2460" s="77"/>
      <c r="H2460" s="77"/>
      <c r="I2460" s="80"/>
      <c r="J2460" s="77" t="s">
        <v>97</v>
      </c>
      <c r="K2460" s="79" t="s">
        <v>97</v>
      </c>
      <c r="L2460" s="79"/>
      <c r="M2460" s="80"/>
      <c r="N2460" s="79" t="s">
        <v>97</v>
      </c>
      <c r="O2460" s="81"/>
      <c r="P2460" s="86"/>
      <c r="Q2460" s="82"/>
      <c r="R2460" s="81" t="s">
        <v>97</v>
      </c>
      <c r="S2460" s="63"/>
      <c r="T2460" s="87"/>
      <c r="U2460" s="84" t="s">
        <v>97</v>
      </c>
      <c r="V2460" s="84" t="s">
        <v>97</v>
      </c>
      <c r="W2460" s="85" t="b">
        <v>0</v>
      </c>
      <c r="X2460" s="63"/>
      <c r="Y2460" s="63"/>
      <c r="Z2460" s="63"/>
    </row>
    <row r="2461">
      <c r="A2461" s="75"/>
      <c r="B2461" s="94"/>
      <c r="C2461" s="75"/>
      <c r="D2461" s="76"/>
      <c r="E2461" s="75" t="s">
        <v>97</v>
      </c>
      <c r="F2461" s="75" t="s">
        <v>97</v>
      </c>
      <c r="G2461" s="77"/>
      <c r="H2461" s="77"/>
      <c r="I2461" s="80"/>
      <c r="J2461" s="77" t="s">
        <v>97</v>
      </c>
      <c r="K2461" s="79" t="s">
        <v>97</v>
      </c>
      <c r="L2461" s="79"/>
      <c r="M2461" s="80"/>
      <c r="N2461" s="79" t="s">
        <v>97</v>
      </c>
      <c r="O2461" s="81"/>
      <c r="P2461" s="86"/>
      <c r="Q2461" s="82"/>
      <c r="R2461" s="81" t="s">
        <v>97</v>
      </c>
      <c r="S2461" s="63"/>
      <c r="T2461" s="87"/>
      <c r="U2461" s="84" t="s">
        <v>97</v>
      </c>
      <c r="V2461" s="84" t="s">
        <v>97</v>
      </c>
      <c r="W2461" s="85" t="b">
        <v>0</v>
      </c>
      <c r="X2461" s="63"/>
      <c r="Y2461" s="63"/>
      <c r="Z2461" s="63"/>
    </row>
    <row r="2462">
      <c r="A2462" s="75"/>
      <c r="B2462" s="94"/>
      <c r="C2462" s="75"/>
      <c r="D2462" s="76"/>
      <c r="E2462" s="75" t="s">
        <v>97</v>
      </c>
      <c r="F2462" s="75" t="s">
        <v>97</v>
      </c>
      <c r="G2462" s="77"/>
      <c r="H2462" s="77"/>
      <c r="I2462" s="80"/>
      <c r="J2462" s="77" t="s">
        <v>97</v>
      </c>
      <c r="K2462" s="79" t="s">
        <v>97</v>
      </c>
      <c r="L2462" s="79"/>
      <c r="M2462" s="80"/>
      <c r="N2462" s="79" t="s">
        <v>97</v>
      </c>
      <c r="O2462" s="81"/>
      <c r="P2462" s="86"/>
      <c r="Q2462" s="82"/>
      <c r="R2462" s="81" t="s">
        <v>97</v>
      </c>
      <c r="S2462" s="63"/>
      <c r="T2462" s="87"/>
      <c r="U2462" s="84" t="s">
        <v>97</v>
      </c>
      <c r="V2462" s="84" t="s">
        <v>97</v>
      </c>
      <c r="W2462" s="85" t="b">
        <v>0</v>
      </c>
      <c r="X2462" s="63"/>
      <c r="Y2462" s="63"/>
      <c r="Z2462" s="63"/>
    </row>
    <row r="2463">
      <c r="A2463" s="75"/>
      <c r="B2463" s="94"/>
      <c r="C2463" s="75"/>
      <c r="D2463" s="76"/>
      <c r="E2463" s="75" t="s">
        <v>97</v>
      </c>
      <c r="F2463" s="75" t="s">
        <v>97</v>
      </c>
      <c r="G2463" s="77"/>
      <c r="H2463" s="77"/>
      <c r="I2463" s="80"/>
      <c r="J2463" s="77" t="s">
        <v>97</v>
      </c>
      <c r="K2463" s="79" t="s">
        <v>97</v>
      </c>
      <c r="L2463" s="79"/>
      <c r="M2463" s="80"/>
      <c r="N2463" s="79" t="s">
        <v>97</v>
      </c>
      <c r="O2463" s="81"/>
      <c r="P2463" s="86"/>
      <c r="Q2463" s="82"/>
      <c r="R2463" s="81" t="s">
        <v>97</v>
      </c>
      <c r="S2463" s="63"/>
      <c r="T2463" s="87"/>
      <c r="U2463" s="84" t="s">
        <v>97</v>
      </c>
      <c r="V2463" s="84" t="s">
        <v>97</v>
      </c>
      <c r="W2463" s="85" t="b">
        <v>0</v>
      </c>
      <c r="X2463" s="63"/>
      <c r="Y2463" s="63"/>
      <c r="Z2463" s="63"/>
    </row>
    <row r="2464">
      <c r="A2464" s="75"/>
      <c r="B2464" s="94"/>
      <c r="C2464" s="75"/>
      <c r="D2464" s="76"/>
      <c r="E2464" s="75" t="s">
        <v>97</v>
      </c>
      <c r="F2464" s="75" t="s">
        <v>97</v>
      </c>
      <c r="G2464" s="77"/>
      <c r="H2464" s="77"/>
      <c r="I2464" s="80"/>
      <c r="J2464" s="77" t="s">
        <v>97</v>
      </c>
      <c r="K2464" s="79" t="s">
        <v>97</v>
      </c>
      <c r="L2464" s="79"/>
      <c r="M2464" s="80"/>
      <c r="N2464" s="79" t="s">
        <v>97</v>
      </c>
      <c r="O2464" s="81"/>
      <c r="P2464" s="86"/>
      <c r="Q2464" s="82"/>
      <c r="R2464" s="81" t="s">
        <v>97</v>
      </c>
      <c r="S2464" s="63"/>
      <c r="T2464" s="87"/>
      <c r="U2464" s="84" t="s">
        <v>97</v>
      </c>
      <c r="V2464" s="84" t="s">
        <v>97</v>
      </c>
      <c r="W2464" s="85" t="b">
        <v>0</v>
      </c>
      <c r="X2464" s="63"/>
      <c r="Y2464" s="63"/>
      <c r="Z2464" s="63"/>
    </row>
    <row r="2465">
      <c r="A2465" s="75"/>
      <c r="B2465" s="94"/>
      <c r="C2465" s="75"/>
      <c r="D2465" s="76"/>
      <c r="E2465" s="75" t="s">
        <v>97</v>
      </c>
      <c r="F2465" s="75" t="s">
        <v>97</v>
      </c>
      <c r="G2465" s="77"/>
      <c r="H2465" s="77"/>
      <c r="I2465" s="80"/>
      <c r="J2465" s="77" t="s">
        <v>97</v>
      </c>
      <c r="K2465" s="79" t="s">
        <v>97</v>
      </c>
      <c r="L2465" s="79"/>
      <c r="M2465" s="80"/>
      <c r="N2465" s="79" t="s">
        <v>97</v>
      </c>
      <c r="O2465" s="81"/>
      <c r="P2465" s="86"/>
      <c r="Q2465" s="82"/>
      <c r="R2465" s="81" t="s">
        <v>97</v>
      </c>
      <c r="S2465" s="63"/>
      <c r="T2465" s="87"/>
      <c r="U2465" s="84" t="s">
        <v>97</v>
      </c>
      <c r="V2465" s="84" t="s">
        <v>97</v>
      </c>
      <c r="W2465" s="85" t="b">
        <v>0</v>
      </c>
      <c r="X2465" s="63"/>
      <c r="Y2465" s="63"/>
      <c r="Z2465" s="63"/>
    </row>
    <row r="2466">
      <c r="A2466" s="75"/>
      <c r="B2466" s="94"/>
      <c r="C2466" s="75"/>
      <c r="D2466" s="76"/>
      <c r="E2466" s="75" t="s">
        <v>97</v>
      </c>
      <c r="F2466" s="75" t="s">
        <v>97</v>
      </c>
      <c r="G2466" s="77"/>
      <c r="H2466" s="77"/>
      <c r="I2466" s="80"/>
      <c r="J2466" s="77" t="s">
        <v>97</v>
      </c>
      <c r="K2466" s="79" t="s">
        <v>97</v>
      </c>
      <c r="L2466" s="79"/>
      <c r="M2466" s="80"/>
      <c r="N2466" s="79" t="s">
        <v>97</v>
      </c>
      <c r="O2466" s="81"/>
      <c r="P2466" s="86"/>
      <c r="Q2466" s="82"/>
      <c r="R2466" s="81" t="s">
        <v>97</v>
      </c>
      <c r="S2466" s="63"/>
      <c r="T2466" s="87"/>
      <c r="U2466" s="84" t="s">
        <v>97</v>
      </c>
      <c r="V2466" s="84" t="s">
        <v>97</v>
      </c>
      <c r="W2466" s="85" t="b">
        <v>0</v>
      </c>
      <c r="X2466" s="63"/>
      <c r="Y2466" s="63"/>
      <c r="Z2466" s="63"/>
    </row>
    <row r="2467">
      <c r="A2467" s="75"/>
      <c r="B2467" s="94"/>
      <c r="C2467" s="75"/>
      <c r="D2467" s="76"/>
      <c r="E2467" s="75" t="s">
        <v>97</v>
      </c>
      <c r="F2467" s="75" t="s">
        <v>97</v>
      </c>
      <c r="G2467" s="77"/>
      <c r="H2467" s="77"/>
      <c r="I2467" s="80"/>
      <c r="J2467" s="77" t="s">
        <v>97</v>
      </c>
      <c r="K2467" s="79" t="s">
        <v>97</v>
      </c>
      <c r="L2467" s="79"/>
      <c r="M2467" s="80"/>
      <c r="N2467" s="79" t="s">
        <v>97</v>
      </c>
      <c r="O2467" s="81"/>
      <c r="P2467" s="86"/>
      <c r="Q2467" s="82"/>
      <c r="R2467" s="81" t="s">
        <v>97</v>
      </c>
      <c r="S2467" s="63"/>
      <c r="T2467" s="87"/>
      <c r="U2467" s="84" t="s">
        <v>97</v>
      </c>
      <c r="V2467" s="84" t="s">
        <v>97</v>
      </c>
      <c r="W2467" s="85" t="b">
        <v>0</v>
      </c>
      <c r="X2467" s="63"/>
      <c r="Y2467" s="63"/>
      <c r="Z2467" s="63"/>
    </row>
    <row r="2468">
      <c r="A2468" s="75"/>
      <c r="B2468" s="94"/>
      <c r="C2468" s="75"/>
      <c r="D2468" s="76"/>
      <c r="E2468" s="75" t="s">
        <v>97</v>
      </c>
      <c r="F2468" s="75" t="s">
        <v>97</v>
      </c>
      <c r="G2468" s="77"/>
      <c r="H2468" s="77"/>
      <c r="I2468" s="80"/>
      <c r="J2468" s="77" t="s">
        <v>97</v>
      </c>
      <c r="K2468" s="79" t="s">
        <v>97</v>
      </c>
      <c r="L2468" s="79"/>
      <c r="M2468" s="80"/>
      <c r="N2468" s="79" t="s">
        <v>97</v>
      </c>
      <c r="O2468" s="81"/>
      <c r="P2468" s="86"/>
      <c r="Q2468" s="82"/>
      <c r="R2468" s="81" t="s">
        <v>97</v>
      </c>
      <c r="S2468" s="63"/>
      <c r="T2468" s="87"/>
      <c r="U2468" s="84" t="s">
        <v>97</v>
      </c>
      <c r="V2468" s="84" t="s">
        <v>97</v>
      </c>
      <c r="W2468" s="85" t="b">
        <v>0</v>
      </c>
      <c r="X2468" s="63"/>
      <c r="Y2468" s="63"/>
      <c r="Z2468" s="63"/>
    </row>
    <row r="2469">
      <c r="A2469" s="75"/>
      <c r="B2469" s="94"/>
      <c r="C2469" s="75"/>
      <c r="D2469" s="76"/>
      <c r="E2469" s="75" t="s">
        <v>97</v>
      </c>
      <c r="F2469" s="75" t="s">
        <v>97</v>
      </c>
      <c r="G2469" s="77"/>
      <c r="H2469" s="77"/>
      <c r="I2469" s="80"/>
      <c r="J2469" s="77" t="s">
        <v>97</v>
      </c>
      <c r="K2469" s="79" t="s">
        <v>97</v>
      </c>
      <c r="L2469" s="79"/>
      <c r="M2469" s="80"/>
      <c r="N2469" s="79" t="s">
        <v>97</v>
      </c>
      <c r="O2469" s="81"/>
      <c r="P2469" s="86"/>
      <c r="Q2469" s="82"/>
      <c r="R2469" s="81" t="s">
        <v>97</v>
      </c>
      <c r="S2469" s="63"/>
      <c r="T2469" s="87"/>
      <c r="U2469" s="84" t="s">
        <v>97</v>
      </c>
      <c r="V2469" s="84" t="s">
        <v>97</v>
      </c>
      <c r="W2469" s="85" t="b">
        <v>0</v>
      </c>
      <c r="X2469" s="63"/>
      <c r="Y2469" s="63"/>
      <c r="Z2469" s="63"/>
    </row>
    <row r="2470">
      <c r="A2470" s="75"/>
      <c r="B2470" s="94"/>
      <c r="C2470" s="75"/>
      <c r="D2470" s="76"/>
      <c r="E2470" s="75" t="s">
        <v>97</v>
      </c>
      <c r="F2470" s="75" t="s">
        <v>97</v>
      </c>
      <c r="G2470" s="77"/>
      <c r="H2470" s="77"/>
      <c r="I2470" s="80"/>
      <c r="J2470" s="77" t="s">
        <v>97</v>
      </c>
      <c r="K2470" s="79" t="s">
        <v>97</v>
      </c>
      <c r="L2470" s="79"/>
      <c r="M2470" s="80"/>
      <c r="N2470" s="79" t="s">
        <v>97</v>
      </c>
      <c r="O2470" s="81"/>
      <c r="P2470" s="86"/>
      <c r="Q2470" s="82"/>
      <c r="R2470" s="81" t="s">
        <v>97</v>
      </c>
      <c r="S2470" s="63"/>
      <c r="T2470" s="87"/>
      <c r="U2470" s="84" t="s">
        <v>97</v>
      </c>
      <c r="V2470" s="84" t="s">
        <v>97</v>
      </c>
      <c r="W2470" s="85" t="b">
        <v>0</v>
      </c>
      <c r="X2470" s="63"/>
      <c r="Y2470" s="63"/>
      <c r="Z2470" s="63"/>
    </row>
    <row r="2471">
      <c r="A2471" s="75"/>
      <c r="B2471" s="94"/>
      <c r="C2471" s="75"/>
      <c r="D2471" s="76"/>
      <c r="E2471" s="75" t="s">
        <v>97</v>
      </c>
      <c r="F2471" s="75" t="s">
        <v>97</v>
      </c>
      <c r="G2471" s="77"/>
      <c r="H2471" s="77"/>
      <c r="I2471" s="80"/>
      <c r="J2471" s="77" t="s">
        <v>97</v>
      </c>
      <c r="K2471" s="79" t="s">
        <v>97</v>
      </c>
      <c r="L2471" s="79"/>
      <c r="M2471" s="80"/>
      <c r="N2471" s="79" t="s">
        <v>97</v>
      </c>
      <c r="O2471" s="81"/>
      <c r="P2471" s="86"/>
      <c r="Q2471" s="82"/>
      <c r="R2471" s="81" t="s">
        <v>97</v>
      </c>
      <c r="S2471" s="63"/>
      <c r="T2471" s="87"/>
      <c r="U2471" s="84" t="s">
        <v>97</v>
      </c>
      <c r="V2471" s="84" t="s">
        <v>97</v>
      </c>
      <c r="W2471" s="85" t="b">
        <v>0</v>
      </c>
      <c r="X2471" s="63"/>
      <c r="Y2471" s="63"/>
      <c r="Z2471" s="63"/>
    </row>
    <row r="2472">
      <c r="A2472" s="75"/>
      <c r="B2472" s="94"/>
      <c r="C2472" s="75"/>
      <c r="D2472" s="76"/>
      <c r="E2472" s="75" t="s">
        <v>97</v>
      </c>
      <c r="F2472" s="75" t="s">
        <v>97</v>
      </c>
      <c r="G2472" s="77"/>
      <c r="H2472" s="77"/>
      <c r="I2472" s="80"/>
      <c r="J2472" s="77" t="s">
        <v>97</v>
      </c>
      <c r="K2472" s="79" t="s">
        <v>97</v>
      </c>
      <c r="L2472" s="79"/>
      <c r="M2472" s="80"/>
      <c r="N2472" s="79" t="s">
        <v>97</v>
      </c>
      <c r="O2472" s="81"/>
      <c r="P2472" s="86"/>
      <c r="Q2472" s="82"/>
      <c r="R2472" s="81" t="s">
        <v>97</v>
      </c>
      <c r="S2472" s="63"/>
      <c r="T2472" s="87"/>
      <c r="U2472" s="84" t="s">
        <v>97</v>
      </c>
      <c r="V2472" s="84" t="s">
        <v>97</v>
      </c>
      <c r="W2472" s="85" t="b">
        <v>0</v>
      </c>
      <c r="X2472" s="63"/>
      <c r="Y2472" s="63"/>
      <c r="Z2472" s="63"/>
    </row>
    <row r="2473">
      <c r="A2473" s="75"/>
      <c r="B2473" s="94"/>
      <c r="C2473" s="75"/>
      <c r="D2473" s="76"/>
      <c r="E2473" s="75" t="s">
        <v>97</v>
      </c>
      <c r="F2473" s="75" t="s">
        <v>97</v>
      </c>
      <c r="G2473" s="77"/>
      <c r="H2473" s="77"/>
      <c r="I2473" s="80"/>
      <c r="J2473" s="77" t="s">
        <v>97</v>
      </c>
      <c r="K2473" s="79" t="s">
        <v>97</v>
      </c>
      <c r="L2473" s="79"/>
      <c r="M2473" s="80"/>
      <c r="N2473" s="79" t="s">
        <v>97</v>
      </c>
      <c r="O2473" s="81"/>
      <c r="P2473" s="86"/>
      <c r="Q2473" s="82"/>
      <c r="R2473" s="81" t="s">
        <v>97</v>
      </c>
      <c r="S2473" s="63"/>
      <c r="T2473" s="87"/>
      <c r="U2473" s="84" t="s">
        <v>97</v>
      </c>
      <c r="V2473" s="84" t="s">
        <v>97</v>
      </c>
      <c r="W2473" s="85" t="b">
        <v>0</v>
      </c>
      <c r="X2473" s="63"/>
      <c r="Y2473" s="63"/>
      <c r="Z2473" s="63"/>
    </row>
    <row r="2474">
      <c r="A2474" s="75"/>
      <c r="B2474" s="94"/>
      <c r="C2474" s="75"/>
      <c r="D2474" s="76"/>
      <c r="E2474" s="75" t="s">
        <v>97</v>
      </c>
      <c r="F2474" s="75" t="s">
        <v>97</v>
      </c>
      <c r="G2474" s="77"/>
      <c r="H2474" s="77"/>
      <c r="I2474" s="80"/>
      <c r="J2474" s="77" t="s">
        <v>97</v>
      </c>
      <c r="K2474" s="79" t="s">
        <v>97</v>
      </c>
      <c r="L2474" s="79"/>
      <c r="M2474" s="80"/>
      <c r="N2474" s="79" t="s">
        <v>97</v>
      </c>
      <c r="O2474" s="81"/>
      <c r="P2474" s="86"/>
      <c r="Q2474" s="82"/>
      <c r="R2474" s="81" t="s">
        <v>97</v>
      </c>
      <c r="S2474" s="63"/>
      <c r="T2474" s="87"/>
      <c r="U2474" s="84" t="s">
        <v>97</v>
      </c>
      <c r="V2474" s="84" t="s">
        <v>97</v>
      </c>
      <c r="W2474" s="85" t="b">
        <v>0</v>
      </c>
      <c r="X2474" s="63"/>
      <c r="Y2474" s="63"/>
      <c r="Z2474" s="63"/>
    </row>
    <row r="2475">
      <c r="A2475" s="75"/>
      <c r="B2475" s="94"/>
      <c r="C2475" s="75"/>
      <c r="D2475" s="76"/>
      <c r="E2475" s="75" t="s">
        <v>97</v>
      </c>
      <c r="F2475" s="75" t="s">
        <v>97</v>
      </c>
      <c r="G2475" s="77"/>
      <c r="H2475" s="77"/>
      <c r="I2475" s="80"/>
      <c r="J2475" s="77" t="s">
        <v>97</v>
      </c>
      <c r="K2475" s="79" t="s">
        <v>97</v>
      </c>
      <c r="L2475" s="79"/>
      <c r="M2475" s="80"/>
      <c r="N2475" s="79" t="s">
        <v>97</v>
      </c>
      <c r="O2475" s="81"/>
      <c r="P2475" s="86"/>
      <c r="Q2475" s="82"/>
      <c r="R2475" s="81" t="s">
        <v>97</v>
      </c>
      <c r="S2475" s="63"/>
      <c r="T2475" s="87"/>
      <c r="U2475" s="84" t="s">
        <v>97</v>
      </c>
      <c r="V2475" s="84" t="s">
        <v>97</v>
      </c>
      <c r="W2475" s="85" t="b">
        <v>0</v>
      </c>
      <c r="X2475" s="63"/>
      <c r="Y2475" s="63"/>
      <c r="Z2475" s="63"/>
    </row>
    <row r="2476">
      <c r="A2476" s="75"/>
      <c r="B2476" s="94"/>
      <c r="C2476" s="75"/>
      <c r="D2476" s="76"/>
      <c r="E2476" s="75" t="s">
        <v>97</v>
      </c>
      <c r="F2476" s="75" t="s">
        <v>97</v>
      </c>
      <c r="G2476" s="77"/>
      <c r="H2476" s="77"/>
      <c r="I2476" s="80"/>
      <c r="J2476" s="77" t="s">
        <v>97</v>
      </c>
      <c r="K2476" s="79" t="s">
        <v>97</v>
      </c>
      <c r="L2476" s="79"/>
      <c r="M2476" s="80"/>
      <c r="N2476" s="79" t="s">
        <v>97</v>
      </c>
      <c r="O2476" s="81"/>
      <c r="P2476" s="86"/>
      <c r="Q2476" s="82"/>
      <c r="R2476" s="81" t="s">
        <v>97</v>
      </c>
      <c r="S2476" s="63"/>
      <c r="T2476" s="87"/>
      <c r="U2476" s="84" t="s">
        <v>97</v>
      </c>
      <c r="V2476" s="84" t="s">
        <v>97</v>
      </c>
      <c r="W2476" s="85" t="b">
        <v>0</v>
      </c>
      <c r="X2476" s="63"/>
      <c r="Y2476" s="63"/>
      <c r="Z2476" s="63"/>
    </row>
    <row r="2477">
      <c r="A2477" s="75"/>
      <c r="B2477" s="94"/>
      <c r="C2477" s="75"/>
      <c r="D2477" s="76"/>
      <c r="E2477" s="75" t="s">
        <v>97</v>
      </c>
      <c r="F2477" s="75" t="s">
        <v>97</v>
      </c>
      <c r="G2477" s="77"/>
      <c r="H2477" s="77"/>
      <c r="I2477" s="80"/>
      <c r="J2477" s="77" t="s">
        <v>97</v>
      </c>
      <c r="K2477" s="79" t="s">
        <v>97</v>
      </c>
      <c r="L2477" s="79"/>
      <c r="M2477" s="80"/>
      <c r="N2477" s="79" t="s">
        <v>97</v>
      </c>
      <c r="O2477" s="81"/>
      <c r="P2477" s="86"/>
      <c r="Q2477" s="82"/>
      <c r="R2477" s="81" t="s">
        <v>97</v>
      </c>
      <c r="S2477" s="63"/>
      <c r="T2477" s="87"/>
      <c r="U2477" s="84" t="s">
        <v>97</v>
      </c>
      <c r="V2477" s="84" t="s">
        <v>97</v>
      </c>
      <c r="W2477" s="85" t="b">
        <v>0</v>
      </c>
      <c r="X2477" s="63"/>
      <c r="Y2477" s="63"/>
      <c r="Z2477" s="63"/>
    </row>
    <row r="2478">
      <c r="A2478" s="75"/>
      <c r="B2478" s="94"/>
      <c r="C2478" s="75"/>
      <c r="D2478" s="76"/>
      <c r="E2478" s="75" t="s">
        <v>97</v>
      </c>
      <c r="F2478" s="75" t="s">
        <v>97</v>
      </c>
      <c r="G2478" s="77"/>
      <c r="H2478" s="77"/>
      <c r="I2478" s="80"/>
      <c r="J2478" s="77" t="s">
        <v>97</v>
      </c>
      <c r="K2478" s="79" t="s">
        <v>97</v>
      </c>
      <c r="L2478" s="79"/>
      <c r="M2478" s="80"/>
      <c r="N2478" s="79" t="s">
        <v>97</v>
      </c>
      <c r="O2478" s="81"/>
      <c r="P2478" s="86"/>
      <c r="Q2478" s="82"/>
      <c r="R2478" s="81" t="s">
        <v>97</v>
      </c>
      <c r="S2478" s="63"/>
      <c r="T2478" s="87"/>
      <c r="U2478" s="84" t="s">
        <v>97</v>
      </c>
      <c r="V2478" s="84" t="s">
        <v>97</v>
      </c>
      <c r="W2478" s="85" t="b">
        <v>0</v>
      </c>
      <c r="X2478" s="63"/>
      <c r="Y2478" s="63"/>
      <c r="Z2478" s="63"/>
    </row>
    <row r="2479">
      <c r="A2479" s="75"/>
      <c r="B2479" s="94"/>
      <c r="C2479" s="75"/>
      <c r="D2479" s="76"/>
      <c r="E2479" s="75" t="s">
        <v>97</v>
      </c>
      <c r="F2479" s="75" t="s">
        <v>97</v>
      </c>
      <c r="G2479" s="77"/>
      <c r="H2479" s="77"/>
      <c r="I2479" s="80"/>
      <c r="J2479" s="77" t="s">
        <v>97</v>
      </c>
      <c r="K2479" s="79" t="s">
        <v>97</v>
      </c>
      <c r="L2479" s="79"/>
      <c r="M2479" s="80"/>
      <c r="N2479" s="79" t="s">
        <v>97</v>
      </c>
      <c r="O2479" s="81"/>
      <c r="P2479" s="86"/>
      <c r="Q2479" s="82"/>
      <c r="R2479" s="81" t="s">
        <v>97</v>
      </c>
      <c r="S2479" s="63"/>
      <c r="T2479" s="87"/>
      <c r="U2479" s="84" t="s">
        <v>97</v>
      </c>
      <c r="V2479" s="84" t="s">
        <v>97</v>
      </c>
      <c r="W2479" s="85" t="b">
        <v>0</v>
      </c>
      <c r="X2479" s="63"/>
      <c r="Y2479" s="63"/>
      <c r="Z2479" s="63"/>
    </row>
    <row r="2480">
      <c r="A2480" s="75"/>
      <c r="B2480" s="94"/>
      <c r="C2480" s="75"/>
      <c r="D2480" s="76"/>
      <c r="E2480" s="75" t="s">
        <v>97</v>
      </c>
      <c r="F2480" s="75" t="s">
        <v>97</v>
      </c>
      <c r="G2480" s="77"/>
      <c r="H2480" s="77"/>
      <c r="I2480" s="80"/>
      <c r="J2480" s="77" t="s">
        <v>97</v>
      </c>
      <c r="K2480" s="79" t="s">
        <v>97</v>
      </c>
      <c r="L2480" s="79"/>
      <c r="M2480" s="80"/>
      <c r="N2480" s="79" t="s">
        <v>97</v>
      </c>
      <c r="O2480" s="81"/>
      <c r="P2480" s="86"/>
      <c r="Q2480" s="82"/>
      <c r="R2480" s="81" t="s">
        <v>97</v>
      </c>
      <c r="S2480" s="63"/>
      <c r="T2480" s="87"/>
      <c r="U2480" s="84" t="s">
        <v>97</v>
      </c>
      <c r="V2480" s="84" t="s">
        <v>97</v>
      </c>
      <c r="W2480" s="85" t="b">
        <v>0</v>
      </c>
      <c r="X2480" s="63"/>
      <c r="Y2480" s="63"/>
      <c r="Z2480" s="63"/>
    </row>
    <row r="2481">
      <c r="A2481" s="75"/>
      <c r="B2481" s="94"/>
      <c r="C2481" s="75"/>
      <c r="D2481" s="76"/>
      <c r="E2481" s="75" t="s">
        <v>97</v>
      </c>
      <c r="F2481" s="75" t="s">
        <v>97</v>
      </c>
      <c r="G2481" s="77"/>
      <c r="H2481" s="77"/>
      <c r="I2481" s="80"/>
      <c r="J2481" s="77" t="s">
        <v>97</v>
      </c>
      <c r="K2481" s="79" t="s">
        <v>97</v>
      </c>
      <c r="L2481" s="79"/>
      <c r="M2481" s="80"/>
      <c r="N2481" s="79" t="s">
        <v>97</v>
      </c>
      <c r="O2481" s="81"/>
      <c r="P2481" s="86"/>
      <c r="Q2481" s="82"/>
      <c r="R2481" s="81" t="s">
        <v>97</v>
      </c>
      <c r="S2481" s="63"/>
      <c r="T2481" s="87"/>
      <c r="U2481" s="84" t="s">
        <v>97</v>
      </c>
      <c r="V2481" s="84" t="s">
        <v>97</v>
      </c>
      <c r="W2481" s="85" t="b">
        <v>0</v>
      </c>
      <c r="X2481" s="63"/>
      <c r="Y2481" s="63"/>
      <c r="Z2481" s="63"/>
    </row>
    <row r="2482">
      <c r="A2482" s="75"/>
      <c r="B2482" s="94"/>
      <c r="C2482" s="75"/>
      <c r="D2482" s="76"/>
      <c r="E2482" s="75" t="s">
        <v>97</v>
      </c>
      <c r="F2482" s="75" t="s">
        <v>97</v>
      </c>
      <c r="G2482" s="77"/>
      <c r="H2482" s="77"/>
      <c r="I2482" s="80"/>
      <c r="J2482" s="77" t="s">
        <v>97</v>
      </c>
      <c r="K2482" s="79" t="s">
        <v>97</v>
      </c>
      <c r="L2482" s="79"/>
      <c r="M2482" s="80"/>
      <c r="N2482" s="79" t="s">
        <v>97</v>
      </c>
      <c r="O2482" s="81"/>
      <c r="P2482" s="86"/>
      <c r="Q2482" s="82"/>
      <c r="R2482" s="81" t="s">
        <v>97</v>
      </c>
      <c r="S2482" s="63"/>
      <c r="T2482" s="87"/>
      <c r="U2482" s="84" t="s">
        <v>97</v>
      </c>
      <c r="V2482" s="84" t="s">
        <v>97</v>
      </c>
      <c r="W2482" s="85" t="b">
        <v>0</v>
      </c>
      <c r="X2482" s="63"/>
      <c r="Y2482" s="63"/>
      <c r="Z2482" s="63"/>
    </row>
    <row r="2483">
      <c r="A2483" s="75"/>
      <c r="B2483" s="94"/>
      <c r="C2483" s="75"/>
      <c r="D2483" s="76"/>
      <c r="E2483" s="75" t="s">
        <v>97</v>
      </c>
      <c r="F2483" s="75" t="s">
        <v>97</v>
      </c>
      <c r="G2483" s="77"/>
      <c r="H2483" s="77"/>
      <c r="I2483" s="80"/>
      <c r="J2483" s="77" t="s">
        <v>97</v>
      </c>
      <c r="K2483" s="79" t="s">
        <v>97</v>
      </c>
      <c r="L2483" s="79"/>
      <c r="M2483" s="80"/>
      <c r="N2483" s="79" t="s">
        <v>97</v>
      </c>
      <c r="O2483" s="81"/>
      <c r="P2483" s="86"/>
      <c r="Q2483" s="82"/>
      <c r="R2483" s="81" t="s">
        <v>97</v>
      </c>
      <c r="S2483" s="63"/>
      <c r="T2483" s="87"/>
      <c r="U2483" s="84" t="s">
        <v>97</v>
      </c>
      <c r="V2483" s="84" t="s">
        <v>97</v>
      </c>
      <c r="W2483" s="85" t="b">
        <v>0</v>
      </c>
      <c r="X2483" s="63"/>
      <c r="Y2483" s="63"/>
      <c r="Z2483" s="63"/>
    </row>
    <row r="2484">
      <c r="A2484" s="75"/>
      <c r="B2484" s="94"/>
      <c r="C2484" s="75"/>
      <c r="D2484" s="76"/>
      <c r="E2484" s="75" t="s">
        <v>97</v>
      </c>
      <c r="F2484" s="75" t="s">
        <v>97</v>
      </c>
      <c r="G2484" s="77"/>
      <c r="H2484" s="77"/>
      <c r="I2484" s="80"/>
      <c r="J2484" s="77" t="s">
        <v>97</v>
      </c>
      <c r="K2484" s="79" t="s">
        <v>97</v>
      </c>
      <c r="L2484" s="79"/>
      <c r="M2484" s="80"/>
      <c r="N2484" s="79" t="s">
        <v>97</v>
      </c>
      <c r="O2484" s="81"/>
      <c r="P2484" s="86"/>
      <c r="Q2484" s="82"/>
      <c r="R2484" s="81" t="s">
        <v>97</v>
      </c>
      <c r="S2484" s="63"/>
      <c r="T2484" s="87"/>
      <c r="U2484" s="84" t="s">
        <v>97</v>
      </c>
      <c r="V2484" s="84" t="s">
        <v>97</v>
      </c>
      <c r="W2484" s="85" t="b">
        <v>0</v>
      </c>
      <c r="X2484" s="63"/>
      <c r="Y2484" s="63"/>
      <c r="Z2484" s="63"/>
    </row>
    <row r="2485">
      <c r="A2485" s="75"/>
      <c r="B2485" s="94"/>
      <c r="C2485" s="75"/>
      <c r="D2485" s="76"/>
      <c r="E2485" s="75" t="s">
        <v>97</v>
      </c>
      <c r="F2485" s="75" t="s">
        <v>97</v>
      </c>
      <c r="G2485" s="77"/>
      <c r="H2485" s="77"/>
      <c r="I2485" s="80"/>
      <c r="J2485" s="77" t="s">
        <v>97</v>
      </c>
      <c r="K2485" s="79" t="s">
        <v>97</v>
      </c>
      <c r="L2485" s="79"/>
      <c r="M2485" s="80"/>
      <c r="N2485" s="79" t="s">
        <v>97</v>
      </c>
      <c r="O2485" s="81"/>
      <c r="P2485" s="86"/>
      <c r="Q2485" s="82"/>
      <c r="R2485" s="81" t="s">
        <v>97</v>
      </c>
      <c r="S2485" s="63"/>
      <c r="T2485" s="87"/>
      <c r="U2485" s="84" t="s">
        <v>97</v>
      </c>
      <c r="V2485" s="84" t="s">
        <v>97</v>
      </c>
      <c r="W2485" s="85" t="b">
        <v>0</v>
      </c>
      <c r="X2485" s="63"/>
      <c r="Y2485" s="63"/>
      <c r="Z2485" s="63"/>
    </row>
    <row r="2486">
      <c r="A2486" s="75"/>
      <c r="B2486" s="94"/>
      <c r="C2486" s="75"/>
      <c r="D2486" s="76"/>
      <c r="E2486" s="75" t="s">
        <v>97</v>
      </c>
      <c r="F2486" s="75" t="s">
        <v>97</v>
      </c>
      <c r="G2486" s="77"/>
      <c r="H2486" s="77"/>
      <c r="I2486" s="80"/>
      <c r="J2486" s="77" t="s">
        <v>97</v>
      </c>
      <c r="K2486" s="79" t="s">
        <v>97</v>
      </c>
      <c r="L2486" s="79"/>
      <c r="M2486" s="80"/>
      <c r="N2486" s="79" t="s">
        <v>97</v>
      </c>
      <c r="O2486" s="81"/>
      <c r="P2486" s="86"/>
      <c r="Q2486" s="82"/>
      <c r="R2486" s="81" t="s">
        <v>97</v>
      </c>
      <c r="S2486" s="63"/>
      <c r="T2486" s="87"/>
      <c r="U2486" s="84" t="s">
        <v>97</v>
      </c>
      <c r="V2486" s="84" t="s">
        <v>97</v>
      </c>
      <c r="W2486" s="85" t="b">
        <v>0</v>
      </c>
      <c r="X2486" s="63"/>
      <c r="Y2486" s="63"/>
      <c r="Z2486" s="63"/>
    </row>
    <row r="2487">
      <c r="A2487" s="75"/>
      <c r="B2487" s="94"/>
      <c r="C2487" s="75"/>
      <c r="D2487" s="76"/>
      <c r="E2487" s="75" t="s">
        <v>97</v>
      </c>
      <c r="F2487" s="75" t="s">
        <v>97</v>
      </c>
      <c r="G2487" s="77"/>
      <c r="H2487" s="77"/>
      <c r="I2487" s="80"/>
      <c r="J2487" s="77" t="s">
        <v>97</v>
      </c>
      <c r="K2487" s="79" t="s">
        <v>97</v>
      </c>
      <c r="L2487" s="79"/>
      <c r="M2487" s="80"/>
      <c r="N2487" s="79" t="s">
        <v>97</v>
      </c>
      <c r="O2487" s="81"/>
      <c r="P2487" s="86"/>
      <c r="Q2487" s="82"/>
      <c r="R2487" s="81" t="s">
        <v>97</v>
      </c>
      <c r="S2487" s="63"/>
      <c r="T2487" s="87"/>
      <c r="U2487" s="84" t="s">
        <v>97</v>
      </c>
      <c r="V2487" s="84" t="s">
        <v>97</v>
      </c>
      <c r="W2487" s="85" t="b">
        <v>0</v>
      </c>
      <c r="X2487" s="63"/>
      <c r="Y2487" s="63"/>
      <c r="Z2487" s="63"/>
    </row>
    <row r="2488">
      <c r="A2488" s="75"/>
      <c r="B2488" s="94"/>
      <c r="C2488" s="75"/>
      <c r="D2488" s="76"/>
      <c r="E2488" s="75" t="s">
        <v>97</v>
      </c>
      <c r="F2488" s="75" t="s">
        <v>97</v>
      </c>
      <c r="G2488" s="77"/>
      <c r="H2488" s="77"/>
      <c r="I2488" s="80"/>
      <c r="J2488" s="77" t="s">
        <v>97</v>
      </c>
      <c r="K2488" s="79" t="s">
        <v>97</v>
      </c>
      <c r="L2488" s="79"/>
      <c r="M2488" s="80"/>
      <c r="N2488" s="79" t="s">
        <v>97</v>
      </c>
      <c r="O2488" s="81"/>
      <c r="P2488" s="86"/>
      <c r="Q2488" s="82"/>
      <c r="R2488" s="81" t="s">
        <v>97</v>
      </c>
      <c r="S2488" s="63"/>
      <c r="T2488" s="87"/>
      <c r="U2488" s="84" t="s">
        <v>97</v>
      </c>
      <c r="V2488" s="84" t="s">
        <v>97</v>
      </c>
      <c r="W2488" s="85" t="b">
        <v>0</v>
      </c>
      <c r="X2488" s="63"/>
      <c r="Y2488" s="63"/>
      <c r="Z2488" s="63"/>
    </row>
    <row r="2489">
      <c r="A2489" s="75"/>
      <c r="B2489" s="94"/>
      <c r="C2489" s="75"/>
      <c r="D2489" s="76"/>
      <c r="E2489" s="75" t="s">
        <v>97</v>
      </c>
      <c r="F2489" s="75" t="s">
        <v>97</v>
      </c>
      <c r="G2489" s="77"/>
      <c r="H2489" s="77"/>
      <c r="I2489" s="80"/>
      <c r="J2489" s="77" t="s">
        <v>97</v>
      </c>
      <c r="K2489" s="79" t="s">
        <v>97</v>
      </c>
      <c r="L2489" s="79"/>
      <c r="M2489" s="80"/>
      <c r="N2489" s="79" t="s">
        <v>97</v>
      </c>
      <c r="O2489" s="81"/>
      <c r="P2489" s="86"/>
      <c r="Q2489" s="82"/>
      <c r="R2489" s="81" t="s">
        <v>97</v>
      </c>
      <c r="S2489" s="63"/>
      <c r="T2489" s="87"/>
      <c r="U2489" s="84" t="s">
        <v>97</v>
      </c>
      <c r="V2489" s="84" t="s">
        <v>97</v>
      </c>
      <c r="W2489" s="85" t="b">
        <v>0</v>
      </c>
      <c r="X2489" s="63"/>
      <c r="Y2489" s="63"/>
      <c r="Z2489" s="63"/>
    </row>
    <row r="2490">
      <c r="A2490" s="75"/>
      <c r="B2490" s="94"/>
      <c r="C2490" s="75"/>
      <c r="D2490" s="76"/>
      <c r="E2490" s="75" t="s">
        <v>97</v>
      </c>
      <c r="F2490" s="75" t="s">
        <v>97</v>
      </c>
      <c r="G2490" s="77"/>
      <c r="H2490" s="77"/>
      <c r="I2490" s="80"/>
      <c r="J2490" s="77" t="s">
        <v>97</v>
      </c>
      <c r="K2490" s="79" t="s">
        <v>97</v>
      </c>
      <c r="L2490" s="79"/>
      <c r="M2490" s="80"/>
      <c r="N2490" s="79" t="s">
        <v>97</v>
      </c>
      <c r="O2490" s="81"/>
      <c r="P2490" s="86"/>
      <c r="Q2490" s="82"/>
      <c r="R2490" s="81" t="s">
        <v>97</v>
      </c>
      <c r="S2490" s="63"/>
      <c r="T2490" s="87"/>
      <c r="U2490" s="84" t="s">
        <v>97</v>
      </c>
      <c r="V2490" s="84" t="s">
        <v>97</v>
      </c>
      <c r="W2490" s="85" t="b">
        <v>0</v>
      </c>
      <c r="X2490" s="63"/>
      <c r="Y2490" s="63"/>
      <c r="Z2490" s="63"/>
    </row>
    <row r="2491">
      <c r="A2491" s="75"/>
      <c r="B2491" s="94"/>
      <c r="C2491" s="75"/>
      <c r="D2491" s="76"/>
      <c r="E2491" s="75" t="s">
        <v>97</v>
      </c>
      <c r="F2491" s="75" t="s">
        <v>97</v>
      </c>
      <c r="G2491" s="77"/>
      <c r="H2491" s="77"/>
      <c r="I2491" s="80"/>
      <c r="J2491" s="77" t="s">
        <v>97</v>
      </c>
      <c r="K2491" s="79" t="s">
        <v>97</v>
      </c>
      <c r="L2491" s="79"/>
      <c r="M2491" s="80"/>
      <c r="N2491" s="79" t="s">
        <v>97</v>
      </c>
      <c r="O2491" s="81"/>
      <c r="P2491" s="86"/>
      <c r="Q2491" s="82"/>
      <c r="R2491" s="81" t="s">
        <v>97</v>
      </c>
      <c r="S2491" s="63"/>
      <c r="T2491" s="87"/>
      <c r="U2491" s="84" t="s">
        <v>97</v>
      </c>
      <c r="V2491" s="84" t="s">
        <v>97</v>
      </c>
      <c r="W2491" s="85" t="b">
        <v>0</v>
      </c>
      <c r="X2491" s="63"/>
      <c r="Y2491" s="63"/>
      <c r="Z2491" s="63"/>
    </row>
    <row r="2492">
      <c r="A2492" s="75"/>
      <c r="B2492" s="94"/>
      <c r="C2492" s="75"/>
      <c r="D2492" s="76"/>
      <c r="E2492" s="75" t="s">
        <v>97</v>
      </c>
      <c r="F2492" s="75" t="s">
        <v>97</v>
      </c>
      <c r="G2492" s="77"/>
      <c r="H2492" s="77"/>
      <c r="I2492" s="80"/>
      <c r="J2492" s="77" t="s">
        <v>97</v>
      </c>
      <c r="K2492" s="79" t="s">
        <v>97</v>
      </c>
      <c r="L2492" s="79"/>
      <c r="M2492" s="80"/>
      <c r="N2492" s="79" t="s">
        <v>97</v>
      </c>
      <c r="O2492" s="81"/>
      <c r="P2492" s="86"/>
      <c r="Q2492" s="82"/>
      <c r="R2492" s="81" t="s">
        <v>97</v>
      </c>
      <c r="S2492" s="63"/>
      <c r="T2492" s="87"/>
      <c r="U2492" s="84" t="s">
        <v>97</v>
      </c>
      <c r="V2492" s="84" t="s">
        <v>97</v>
      </c>
      <c r="W2492" s="85" t="b">
        <v>0</v>
      </c>
      <c r="X2492" s="63"/>
      <c r="Y2492" s="63"/>
      <c r="Z2492" s="63"/>
    </row>
    <row r="2493">
      <c r="A2493" s="75"/>
      <c r="B2493" s="94"/>
      <c r="C2493" s="75"/>
      <c r="D2493" s="76"/>
      <c r="E2493" s="75" t="s">
        <v>97</v>
      </c>
      <c r="F2493" s="75" t="s">
        <v>97</v>
      </c>
      <c r="G2493" s="77"/>
      <c r="H2493" s="77"/>
      <c r="I2493" s="80"/>
      <c r="J2493" s="77" t="s">
        <v>97</v>
      </c>
      <c r="K2493" s="79" t="s">
        <v>97</v>
      </c>
      <c r="L2493" s="79"/>
      <c r="M2493" s="80"/>
      <c r="N2493" s="79" t="s">
        <v>97</v>
      </c>
      <c r="O2493" s="81"/>
      <c r="P2493" s="86"/>
      <c r="Q2493" s="82"/>
      <c r="R2493" s="81" t="s">
        <v>97</v>
      </c>
      <c r="S2493" s="63"/>
      <c r="T2493" s="87"/>
      <c r="U2493" s="84" t="s">
        <v>97</v>
      </c>
      <c r="V2493" s="84" t="s">
        <v>97</v>
      </c>
      <c r="W2493" s="85" t="b">
        <v>0</v>
      </c>
      <c r="X2493" s="63"/>
      <c r="Y2493" s="63"/>
      <c r="Z2493" s="63"/>
    </row>
    <row r="2494">
      <c r="A2494" s="75"/>
      <c r="B2494" s="94"/>
      <c r="C2494" s="75"/>
      <c r="D2494" s="76"/>
      <c r="E2494" s="75" t="s">
        <v>97</v>
      </c>
      <c r="F2494" s="75" t="s">
        <v>97</v>
      </c>
      <c r="G2494" s="77"/>
      <c r="H2494" s="77"/>
      <c r="I2494" s="80"/>
      <c r="J2494" s="77" t="s">
        <v>97</v>
      </c>
      <c r="K2494" s="79" t="s">
        <v>97</v>
      </c>
      <c r="L2494" s="79"/>
      <c r="M2494" s="80"/>
      <c r="N2494" s="79" t="s">
        <v>97</v>
      </c>
      <c r="O2494" s="81"/>
      <c r="P2494" s="86"/>
      <c r="Q2494" s="82"/>
      <c r="R2494" s="81" t="s">
        <v>97</v>
      </c>
      <c r="S2494" s="63"/>
      <c r="T2494" s="87"/>
      <c r="U2494" s="84" t="s">
        <v>97</v>
      </c>
      <c r="V2494" s="84" t="s">
        <v>97</v>
      </c>
      <c r="W2494" s="85" t="b">
        <v>0</v>
      </c>
      <c r="X2494" s="63"/>
      <c r="Y2494" s="63"/>
      <c r="Z2494" s="63"/>
    </row>
    <row r="2495">
      <c r="A2495" s="75"/>
      <c r="B2495" s="94"/>
      <c r="C2495" s="75"/>
      <c r="D2495" s="76"/>
      <c r="E2495" s="75" t="s">
        <v>97</v>
      </c>
      <c r="F2495" s="75" t="s">
        <v>97</v>
      </c>
      <c r="G2495" s="77"/>
      <c r="H2495" s="77"/>
      <c r="I2495" s="80"/>
      <c r="J2495" s="77" t="s">
        <v>97</v>
      </c>
      <c r="K2495" s="79" t="s">
        <v>97</v>
      </c>
      <c r="L2495" s="79"/>
      <c r="M2495" s="80"/>
      <c r="N2495" s="79" t="s">
        <v>97</v>
      </c>
      <c r="O2495" s="81"/>
      <c r="P2495" s="86"/>
      <c r="Q2495" s="82"/>
      <c r="R2495" s="81" t="s">
        <v>97</v>
      </c>
      <c r="S2495" s="63"/>
      <c r="T2495" s="87"/>
      <c r="U2495" s="84" t="s">
        <v>97</v>
      </c>
      <c r="V2495" s="84" t="s">
        <v>97</v>
      </c>
      <c r="W2495" s="85" t="b">
        <v>0</v>
      </c>
      <c r="X2495" s="63"/>
      <c r="Y2495" s="63"/>
      <c r="Z2495" s="63"/>
    </row>
    <row r="2496">
      <c r="A2496" s="75"/>
      <c r="B2496" s="94"/>
      <c r="C2496" s="75"/>
      <c r="D2496" s="76"/>
      <c r="E2496" s="75" t="s">
        <v>97</v>
      </c>
      <c r="F2496" s="75" t="s">
        <v>97</v>
      </c>
      <c r="G2496" s="77"/>
      <c r="H2496" s="77"/>
      <c r="I2496" s="80"/>
      <c r="J2496" s="77" t="s">
        <v>97</v>
      </c>
      <c r="K2496" s="79" t="s">
        <v>97</v>
      </c>
      <c r="L2496" s="79"/>
      <c r="M2496" s="80"/>
      <c r="N2496" s="79" t="s">
        <v>97</v>
      </c>
      <c r="O2496" s="81"/>
      <c r="P2496" s="86"/>
      <c r="Q2496" s="82"/>
      <c r="R2496" s="81" t="s">
        <v>97</v>
      </c>
      <c r="S2496" s="63"/>
      <c r="T2496" s="87"/>
      <c r="U2496" s="84" t="s">
        <v>97</v>
      </c>
      <c r="V2496" s="84" t="s">
        <v>97</v>
      </c>
      <c r="W2496" s="85" t="b">
        <v>0</v>
      </c>
      <c r="X2496" s="63"/>
      <c r="Y2496" s="63"/>
      <c r="Z2496" s="63"/>
    </row>
    <row r="2497">
      <c r="A2497" s="75"/>
      <c r="B2497" s="94"/>
      <c r="C2497" s="75"/>
      <c r="D2497" s="76"/>
      <c r="E2497" s="75" t="s">
        <v>97</v>
      </c>
      <c r="F2497" s="75" t="s">
        <v>97</v>
      </c>
      <c r="G2497" s="77"/>
      <c r="H2497" s="77"/>
      <c r="I2497" s="80"/>
      <c r="J2497" s="77" t="s">
        <v>97</v>
      </c>
      <c r="K2497" s="79" t="s">
        <v>97</v>
      </c>
      <c r="L2497" s="79"/>
      <c r="M2497" s="80"/>
      <c r="N2497" s="79" t="s">
        <v>97</v>
      </c>
      <c r="O2497" s="81"/>
      <c r="P2497" s="86"/>
      <c r="Q2497" s="82"/>
      <c r="R2497" s="81" t="s">
        <v>97</v>
      </c>
      <c r="S2497" s="63"/>
      <c r="T2497" s="87"/>
      <c r="U2497" s="84" t="s">
        <v>97</v>
      </c>
      <c r="V2497" s="84" t="s">
        <v>97</v>
      </c>
      <c r="W2497" s="85" t="b">
        <v>0</v>
      </c>
      <c r="X2497" s="63"/>
      <c r="Y2497" s="63"/>
      <c r="Z2497" s="63"/>
    </row>
    <row r="2498">
      <c r="A2498" s="75"/>
      <c r="B2498" s="94"/>
      <c r="C2498" s="75"/>
      <c r="D2498" s="76"/>
      <c r="E2498" s="75" t="s">
        <v>97</v>
      </c>
      <c r="F2498" s="75" t="s">
        <v>97</v>
      </c>
      <c r="G2498" s="77"/>
      <c r="H2498" s="77"/>
      <c r="I2498" s="80"/>
      <c r="J2498" s="77" t="s">
        <v>97</v>
      </c>
      <c r="K2498" s="79" t="s">
        <v>97</v>
      </c>
      <c r="L2498" s="79"/>
      <c r="M2498" s="80"/>
      <c r="N2498" s="79" t="s">
        <v>97</v>
      </c>
      <c r="O2498" s="81"/>
      <c r="P2498" s="86"/>
      <c r="Q2498" s="82"/>
      <c r="R2498" s="81" t="s">
        <v>97</v>
      </c>
      <c r="S2498" s="63"/>
      <c r="T2498" s="87"/>
      <c r="U2498" s="84" t="s">
        <v>97</v>
      </c>
      <c r="V2498" s="84" t="s">
        <v>97</v>
      </c>
      <c r="W2498" s="85" t="b">
        <v>0</v>
      </c>
      <c r="X2498" s="63"/>
      <c r="Y2498" s="63"/>
      <c r="Z2498" s="63"/>
    </row>
    <row r="2499">
      <c r="A2499" s="75"/>
      <c r="B2499" s="94"/>
      <c r="C2499" s="75"/>
      <c r="D2499" s="76"/>
      <c r="E2499" s="75" t="s">
        <v>97</v>
      </c>
      <c r="F2499" s="75" t="s">
        <v>97</v>
      </c>
      <c r="G2499" s="77"/>
      <c r="H2499" s="77"/>
      <c r="I2499" s="80"/>
      <c r="J2499" s="77" t="s">
        <v>97</v>
      </c>
      <c r="K2499" s="79" t="s">
        <v>97</v>
      </c>
      <c r="L2499" s="79"/>
      <c r="M2499" s="80"/>
      <c r="N2499" s="79" t="s">
        <v>97</v>
      </c>
      <c r="O2499" s="81"/>
      <c r="P2499" s="86"/>
      <c r="Q2499" s="82"/>
      <c r="R2499" s="81" t="s">
        <v>97</v>
      </c>
      <c r="S2499" s="63"/>
      <c r="T2499" s="87"/>
      <c r="U2499" s="84" t="s">
        <v>97</v>
      </c>
      <c r="V2499" s="84" t="s">
        <v>97</v>
      </c>
      <c r="W2499" s="85" t="b">
        <v>0</v>
      </c>
      <c r="X2499" s="63"/>
      <c r="Y2499" s="63"/>
      <c r="Z2499" s="63"/>
    </row>
    <row r="2500">
      <c r="A2500" s="75"/>
      <c r="B2500" s="94"/>
      <c r="C2500" s="75"/>
      <c r="D2500" s="76"/>
      <c r="E2500" s="75" t="s">
        <v>97</v>
      </c>
      <c r="F2500" s="75" t="s">
        <v>97</v>
      </c>
      <c r="G2500" s="77"/>
      <c r="H2500" s="77"/>
      <c r="I2500" s="80"/>
      <c r="J2500" s="77" t="s">
        <v>97</v>
      </c>
      <c r="K2500" s="79" t="s">
        <v>97</v>
      </c>
      <c r="L2500" s="79"/>
      <c r="M2500" s="80"/>
      <c r="N2500" s="79" t="s">
        <v>97</v>
      </c>
      <c r="O2500" s="81"/>
      <c r="P2500" s="86"/>
      <c r="Q2500" s="82"/>
      <c r="R2500" s="81" t="s">
        <v>97</v>
      </c>
      <c r="S2500" s="63"/>
      <c r="T2500" s="87"/>
      <c r="U2500" s="84" t="s">
        <v>97</v>
      </c>
      <c r="V2500" s="84" t="s">
        <v>97</v>
      </c>
      <c r="W2500" s="85" t="b">
        <v>0</v>
      </c>
      <c r="X2500" s="63"/>
      <c r="Y2500" s="63"/>
      <c r="Z2500" s="63"/>
    </row>
    <row r="2501">
      <c r="A2501" s="75"/>
      <c r="B2501" s="94"/>
      <c r="C2501" s="75"/>
      <c r="D2501" s="76"/>
      <c r="E2501" s="75" t="s">
        <v>97</v>
      </c>
      <c r="F2501" s="75" t="s">
        <v>97</v>
      </c>
      <c r="G2501" s="77"/>
      <c r="H2501" s="77"/>
      <c r="I2501" s="80"/>
      <c r="J2501" s="77" t="s">
        <v>97</v>
      </c>
      <c r="K2501" s="79" t="s">
        <v>97</v>
      </c>
      <c r="L2501" s="79"/>
      <c r="M2501" s="80"/>
      <c r="N2501" s="79" t="s">
        <v>97</v>
      </c>
      <c r="O2501" s="81"/>
      <c r="P2501" s="86"/>
      <c r="Q2501" s="82"/>
      <c r="R2501" s="81" t="s">
        <v>97</v>
      </c>
      <c r="S2501" s="63"/>
      <c r="T2501" s="87"/>
      <c r="U2501" s="84" t="s">
        <v>97</v>
      </c>
      <c r="V2501" s="84" t="s">
        <v>97</v>
      </c>
      <c r="W2501" s="85" t="b">
        <v>0</v>
      </c>
      <c r="X2501" s="63"/>
      <c r="Y2501" s="63"/>
      <c r="Z2501" s="63"/>
    </row>
    <row r="2502">
      <c r="A2502" s="75"/>
      <c r="B2502" s="94"/>
      <c r="C2502" s="75"/>
      <c r="D2502" s="76"/>
      <c r="E2502" s="75" t="s">
        <v>97</v>
      </c>
      <c r="F2502" s="75" t="s">
        <v>97</v>
      </c>
      <c r="G2502" s="77"/>
      <c r="H2502" s="77"/>
      <c r="I2502" s="80"/>
      <c r="J2502" s="77" t="s">
        <v>97</v>
      </c>
      <c r="K2502" s="79" t="s">
        <v>97</v>
      </c>
      <c r="L2502" s="79"/>
      <c r="M2502" s="80"/>
      <c r="N2502" s="79" t="s">
        <v>97</v>
      </c>
      <c r="O2502" s="81"/>
      <c r="P2502" s="86"/>
      <c r="Q2502" s="82"/>
      <c r="R2502" s="81" t="s">
        <v>97</v>
      </c>
      <c r="S2502" s="63"/>
      <c r="T2502" s="87"/>
      <c r="U2502" s="84" t="s">
        <v>97</v>
      </c>
      <c r="V2502" s="84" t="s">
        <v>97</v>
      </c>
      <c r="W2502" s="85" t="b">
        <v>0</v>
      </c>
      <c r="X2502" s="63"/>
      <c r="Y2502" s="63"/>
      <c r="Z2502" s="63"/>
    </row>
    <row r="2503">
      <c r="A2503" s="75"/>
      <c r="B2503" s="94"/>
      <c r="C2503" s="75"/>
      <c r="D2503" s="76"/>
      <c r="E2503" s="75" t="s">
        <v>97</v>
      </c>
      <c r="F2503" s="75" t="s">
        <v>97</v>
      </c>
      <c r="G2503" s="77"/>
      <c r="H2503" s="77"/>
      <c r="I2503" s="80"/>
      <c r="J2503" s="77" t="s">
        <v>97</v>
      </c>
      <c r="K2503" s="79" t="s">
        <v>97</v>
      </c>
      <c r="L2503" s="79"/>
      <c r="M2503" s="80"/>
      <c r="N2503" s="79" t="s">
        <v>97</v>
      </c>
      <c r="O2503" s="81"/>
      <c r="P2503" s="86"/>
      <c r="Q2503" s="82"/>
      <c r="R2503" s="81" t="s">
        <v>97</v>
      </c>
      <c r="S2503" s="63"/>
      <c r="T2503" s="87"/>
      <c r="U2503" s="84" t="s">
        <v>97</v>
      </c>
      <c r="V2503" s="84" t="s">
        <v>97</v>
      </c>
      <c r="W2503" s="85" t="b">
        <v>0</v>
      </c>
      <c r="X2503" s="63"/>
      <c r="Y2503" s="63"/>
      <c r="Z2503" s="63"/>
    </row>
    <row r="2504">
      <c r="A2504" s="75"/>
      <c r="B2504" s="94"/>
      <c r="C2504" s="75"/>
      <c r="D2504" s="76"/>
      <c r="E2504" s="75" t="s">
        <v>97</v>
      </c>
      <c r="F2504" s="75" t="s">
        <v>97</v>
      </c>
      <c r="G2504" s="77"/>
      <c r="H2504" s="77"/>
      <c r="I2504" s="80"/>
      <c r="J2504" s="77" t="s">
        <v>97</v>
      </c>
      <c r="K2504" s="79" t="s">
        <v>97</v>
      </c>
      <c r="L2504" s="79"/>
      <c r="M2504" s="80"/>
      <c r="N2504" s="79" t="s">
        <v>97</v>
      </c>
      <c r="O2504" s="81"/>
      <c r="P2504" s="86"/>
      <c r="Q2504" s="82"/>
      <c r="R2504" s="81" t="s">
        <v>97</v>
      </c>
      <c r="S2504" s="63"/>
      <c r="T2504" s="87"/>
      <c r="U2504" s="84" t="s">
        <v>97</v>
      </c>
      <c r="V2504" s="84" t="s">
        <v>97</v>
      </c>
      <c r="W2504" s="85" t="b">
        <v>0</v>
      </c>
      <c r="X2504" s="63"/>
      <c r="Y2504" s="63"/>
      <c r="Z2504" s="63"/>
    </row>
    <row r="2505">
      <c r="A2505" s="75"/>
      <c r="B2505" s="94"/>
      <c r="C2505" s="75"/>
      <c r="D2505" s="76"/>
      <c r="E2505" s="75" t="s">
        <v>97</v>
      </c>
      <c r="F2505" s="75" t="s">
        <v>97</v>
      </c>
      <c r="G2505" s="77"/>
      <c r="H2505" s="77"/>
      <c r="I2505" s="80"/>
      <c r="J2505" s="77" t="s">
        <v>97</v>
      </c>
      <c r="K2505" s="79" t="s">
        <v>97</v>
      </c>
      <c r="L2505" s="79"/>
      <c r="M2505" s="80"/>
      <c r="N2505" s="79" t="s">
        <v>97</v>
      </c>
      <c r="O2505" s="81"/>
      <c r="P2505" s="86"/>
      <c r="Q2505" s="82"/>
      <c r="R2505" s="81" t="s">
        <v>97</v>
      </c>
      <c r="S2505" s="63"/>
      <c r="T2505" s="87"/>
      <c r="U2505" s="84" t="s">
        <v>97</v>
      </c>
      <c r="V2505" s="84" t="s">
        <v>97</v>
      </c>
      <c r="W2505" s="85" t="b">
        <v>0</v>
      </c>
      <c r="X2505" s="63"/>
      <c r="Y2505" s="63"/>
      <c r="Z2505" s="63"/>
    </row>
    <row r="2506">
      <c r="A2506" s="75"/>
      <c r="B2506" s="94"/>
      <c r="C2506" s="75"/>
      <c r="D2506" s="76"/>
      <c r="E2506" s="75" t="s">
        <v>97</v>
      </c>
      <c r="F2506" s="75" t="s">
        <v>97</v>
      </c>
      <c r="G2506" s="77"/>
      <c r="H2506" s="77"/>
      <c r="I2506" s="80"/>
      <c r="J2506" s="77" t="s">
        <v>97</v>
      </c>
      <c r="K2506" s="79" t="s">
        <v>97</v>
      </c>
      <c r="L2506" s="79"/>
      <c r="M2506" s="80"/>
      <c r="N2506" s="79" t="s">
        <v>97</v>
      </c>
      <c r="O2506" s="81"/>
      <c r="P2506" s="86"/>
      <c r="Q2506" s="82"/>
      <c r="R2506" s="81" t="s">
        <v>97</v>
      </c>
      <c r="S2506" s="63"/>
      <c r="T2506" s="87"/>
      <c r="U2506" s="84" t="s">
        <v>97</v>
      </c>
      <c r="V2506" s="84" t="s">
        <v>97</v>
      </c>
      <c r="W2506" s="85" t="b">
        <v>0</v>
      </c>
      <c r="X2506" s="63"/>
      <c r="Y2506" s="63"/>
      <c r="Z2506" s="63"/>
    </row>
    <row r="2507">
      <c r="A2507" s="75"/>
      <c r="B2507" s="94"/>
      <c r="C2507" s="75"/>
      <c r="D2507" s="76"/>
      <c r="E2507" s="75" t="s">
        <v>97</v>
      </c>
      <c r="F2507" s="75" t="s">
        <v>97</v>
      </c>
      <c r="G2507" s="77"/>
      <c r="H2507" s="77"/>
      <c r="I2507" s="80"/>
      <c r="J2507" s="77" t="s">
        <v>97</v>
      </c>
      <c r="K2507" s="79" t="s">
        <v>97</v>
      </c>
      <c r="L2507" s="79"/>
      <c r="M2507" s="80"/>
      <c r="N2507" s="79" t="s">
        <v>97</v>
      </c>
      <c r="O2507" s="81"/>
      <c r="P2507" s="86"/>
      <c r="Q2507" s="82"/>
      <c r="R2507" s="81" t="s">
        <v>97</v>
      </c>
      <c r="S2507" s="63"/>
      <c r="T2507" s="87"/>
      <c r="U2507" s="84" t="s">
        <v>97</v>
      </c>
      <c r="V2507" s="84" t="s">
        <v>97</v>
      </c>
      <c r="W2507" s="85" t="b">
        <v>0</v>
      </c>
      <c r="X2507" s="63"/>
      <c r="Y2507" s="63"/>
      <c r="Z2507" s="63"/>
    </row>
    <row r="2508">
      <c r="A2508" s="75"/>
      <c r="B2508" s="94"/>
      <c r="C2508" s="75"/>
      <c r="D2508" s="76"/>
      <c r="E2508" s="75" t="s">
        <v>97</v>
      </c>
      <c r="F2508" s="75" t="s">
        <v>97</v>
      </c>
      <c r="G2508" s="77"/>
      <c r="H2508" s="77"/>
      <c r="I2508" s="80"/>
      <c r="J2508" s="77" t="s">
        <v>97</v>
      </c>
      <c r="K2508" s="79" t="s">
        <v>97</v>
      </c>
      <c r="L2508" s="79"/>
      <c r="M2508" s="80"/>
      <c r="N2508" s="79" t="s">
        <v>97</v>
      </c>
      <c r="O2508" s="81"/>
      <c r="P2508" s="86"/>
      <c r="Q2508" s="82"/>
      <c r="R2508" s="81" t="s">
        <v>97</v>
      </c>
      <c r="S2508" s="63"/>
      <c r="T2508" s="87"/>
      <c r="U2508" s="84" t="s">
        <v>97</v>
      </c>
      <c r="V2508" s="84" t="s">
        <v>97</v>
      </c>
      <c r="W2508" s="85" t="b">
        <v>0</v>
      </c>
      <c r="X2508" s="63"/>
      <c r="Y2508" s="63"/>
      <c r="Z2508" s="63"/>
    </row>
    <row r="2509">
      <c r="A2509" s="75"/>
      <c r="B2509" s="94"/>
      <c r="C2509" s="75"/>
      <c r="D2509" s="76"/>
      <c r="E2509" s="75" t="s">
        <v>97</v>
      </c>
      <c r="F2509" s="75" t="s">
        <v>97</v>
      </c>
      <c r="G2509" s="77"/>
      <c r="H2509" s="77"/>
      <c r="I2509" s="80"/>
      <c r="J2509" s="77" t="s">
        <v>97</v>
      </c>
      <c r="K2509" s="79" t="s">
        <v>97</v>
      </c>
      <c r="L2509" s="79"/>
      <c r="M2509" s="80"/>
      <c r="N2509" s="79" t="s">
        <v>97</v>
      </c>
      <c r="O2509" s="81"/>
      <c r="P2509" s="86"/>
      <c r="Q2509" s="82"/>
      <c r="R2509" s="81" t="s">
        <v>97</v>
      </c>
      <c r="S2509" s="63"/>
      <c r="T2509" s="87"/>
      <c r="U2509" s="84" t="s">
        <v>97</v>
      </c>
      <c r="V2509" s="84" t="s">
        <v>97</v>
      </c>
      <c r="W2509" s="85" t="b">
        <v>0</v>
      </c>
      <c r="X2509" s="63"/>
      <c r="Y2509" s="63"/>
      <c r="Z2509" s="63"/>
    </row>
    <row r="2510">
      <c r="A2510" s="75"/>
      <c r="B2510" s="94"/>
      <c r="C2510" s="75"/>
      <c r="D2510" s="76"/>
      <c r="E2510" s="75" t="s">
        <v>97</v>
      </c>
      <c r="F2510" s="75" t="s">
        <v>97</v>
      </c>
      <c r="G2510" s="77"/>
      <c r="H2510" s="77"/>
      <c r="I2510" s="80"/>
      <c r="J2510" s="77" t="s">
        <v>97</v>
      </c>
      <c r="K2510" s="79" t="s">
        <v>97</v>
      </c>
      <c r="L2510" s="79"/>
      <c r="M2510" s="80"/>
      <c r="N2510" s="79" t="s">
        <v>97</v>
      </c>
      <c r="O2510" s="81"/>
      <c r="P2510" s="86"/>
      <c r="Q2510" s="82"/>
      <c r="R2510" s="81" t="s">
        <v>97</v>
      </c>
      <c r="S2510" s="63"/>
      <c r="T2510" s="87"/>
      <c r="U2510" s="84" t="s">
        <v>97</v>
      </c>
      <c r="V2510" s="84" t="s">
        <v>97</v>
      </c>
      <c r="W2510" s="85" t="b">
        <v>0</v>
      </c>
      <c r="X2510" s="63"/>
      <c r="Y2510" s="63"/>
      <c r="Z2510" s="63"/>
    </row>
    <row r="2511">
      <c r="A2511" s="75"/>
      <c r="B2511" s="94"/>
      <c r="C2511" s="75"/>
      <c r="D2511" s="76"/>
      <c r="E2511" s="75" t="s">
        <v>97</v>
      </c>
      <c r="F2511" s="75" t="s">
        <v>97</v>
      </c>
      <c r="G2511" s="77"/>
      <c r="H2511" s="77"/>
      <c r="I2511" s="80"/>
      <c r="J2511" s="77" t="s">
        <v>97</v>
      </c>
      <c r="K2511" s="79" t="s">
        <v>97</v>
      </c>
      <c r="L2511" s="79"/>
      <c r="M2511" s="80"/>
      <c r="N2511" s="79" t="s">
        <v>97</v>
      </c>
      <c r="O2511" s="81"/>
      <c r="P2511" s="86"/>
      <c r="Q2511" s="82"/>
      <c r="R2511" s="81" t="s">
        <v>97</v>
      </c>
      <c r="S2511" s="63"/>
      <c r="T2511" s="87"/>
      <c r="U2511" s="84" t="s">
        <v>97</v>
      </c>
      <c r="V2511" s="84" t="s">
        <v>97</v>
      </c>
      <c r="W2511" s="85" t="b">
        <v>0</v>
      </c>
      <c r="X2511" s="63"/>
      <c r="Y2511" s="63"/>
      <c r="Z2511" s="63"/>
    </row>
    <row r="2512">
      <c r="A2512" s="75"/>
      <c r="B2512" s="94"/>
      <c r="C2512" s="75"/>
      <c r="D2512" s="76"/>
      <c r="E2512" s="75" t="s">
        <v>97</v>
      </c>
      <c r="F2512" s="75" t="s">
        <v>97</v>
      </c>
      <c r="G2512" s="77"/>
      <c r="H2512" s="77"/>
      <c r="I2512" s="80"/>
      <c r="J2512" s="77" t="s">
        <v>97</v>
      </c>
      <c r="K2512" s="79" t="s">
        <v>97</v>
      </c>
      <c r="L2512" s="79"/>
      <c r="M2512" s="80"/>
      <c r="N2512" s="79" t="s">
        <v>97</v>
      </c>
      <c r="O2512" s="81"/>
      <c r="P2512" s="86"/>
      <c r="Q2512" s="82"/>
      <c r="R2512" s="81" t="s">
        <v>97</v>
      </c>
      <c r="S2512" s="63"/>
      <c r="T2512" s="87"/>
      <c r="U2512" s="84" t="s">
        <v>97</v>
      </c>
      <c r="V2512" s="84" t="s">
        <v>97</v>
      </c>
      <c r="W2512" s="85" t="b">
        <v>0</v>
      </c>
      <c r="X2512" s="63"/>
      <c r="Y2512" s="63"/>
      <c r="Z2512" s="63"/>
    </row>
    <row r="2513">
      <c r="A2513" s="75"/>
      <c r="B2513" s="94"/>
      <c r="C2513" s="75"/>
      <c r="D2513" s="76"/>
      <c r="E2513" s="75" t="s">
        <v>97</v>
      </c>
      <c r="F2513" s="75" t="s">
        <v>97</v>
      </c>
      <c r="G2513" s="77"/>
      <c r="H2513" s="77"/>
      <c r="I2513" s="80"/>
      <c r="J2513" s="77" t="s">
        <v>97</v>
      </c>
      <c r="K2513" s="79" t="s">
        <v>97</v>
      </c>
      <c r="L2513" s="79"/>
      <c r="M2513" s="80"/>
      <c r="N2513" s="79" t="s">
        <v>97</v>
      </c>
      <c r="O2513" s="81"/>
      <c r="P2513" s="86"/>
      <c r="Q2513" s="82"/>
      <c r="R2513" s="81" t="s">
        <v>97</v>
      </c>
      <c r="S2513" s="63"/>
      <c r="T2513" s="87"/>
      <c r="U2513" s="84" t="s">
        <v>97</v>
      </c>
      <c r="V2513" s="84" t="s">
        <v>97</v>
      </c>
      <c r="W2513" s="85" t="b">
        <v>0</v>
      </c>
      <c r="X2513" s="63"/>
      <c r="Y2513" s="63"/>
      <c r="Z2513" s="63"/>
    </row>
    <row r="2514">
      <c r="A2514" s="75"/>
      <c r="B2514" s="94"/>
      <c r="C2514" s="75"/>
      <c r="D2514" s="76"/>
      <c r="E2514" s="75" t="s">
        <v>97</v>
      </c>
      <c r="F2514" s="75" t="s">
        <v>97</v>
      </c>
      <c r="G2514" s="77"/>
      <c r="H2514" s="77"/>
      <c r="I2514" s="80"/>
      <c r="J2514" s="77" t="s">
        <v>97</v>
      </c>
      <c r="K2514" s="79" t="s">
        <v>97</v>
      </c>
      <c r="L2514" s="79"/>
      <c r="M2514" s="80"/>
      <c r="N2514" s="79" t="s">
        <v>97</v>
      </c>
      <c r="O2514" s="81"/>
      <c r="P2514" s="86"/>
      <c r="Q2514" s="82"/>
      <c r="R2514" s="81" t="s">
        <v>97</v>
      </c>
      <c r="S2514" s="63"/>
      <c r="T2514" s="87"/>
      <c r="U2514" s="84" t="s">
        <v>97</v>
      </c>
      <c r="V2514" s="84" t="s">
        <v>97</v>
      </c>
      <c r="W2514" s="85" t="b">
        <v>0</v>
      </c>
      <c r="X2514" s="63"/>
      <c r="Y2514" s="63"/>
      <c r="Z2514" s="63"/>
    </row>
    <row r="2515">
      <c r="A2515" s="75"/>
      <c r="B2515" s="94"/>
      <c r="C2515" s="75"/>
      <c r="D2515" s="76"/>
      <c r="E2515" s="75" t="s">
        <v>97</v>
      </c>
      <c r="F2515" s="75" t="s">
        <v>97</v>
      </c>
      <c r="G2515" s="77"/>
      <c r="H2515" s="77"/>
      <c r="I2515" s="80"/>
      <c r="J2515" s="77" t="s">
        <v>97</v>
      </c>
      <c r="K2515" s="79" t="s">
        <v>97</v>
      </c>
      <c r="L2515" s="79"/>
      <c r="M2515" s="80"/>
      <c r="N2515" s="79" t="s">
        <v>97</v>
      </c>
      <c r="O2515" s="81"/>
      <c r="P2515" s="86"/>
      <c r="Q2515" s="82"/>
      <c r="R2515" s="81" t="s">
        <v>97</v>
      </c>
      <c r="S2515" s="63"/>
      <c r="T2515" s="87"/>
      <c r="U2515" s="84" t="s">
        <v>97</v>
      </c>
      <c r="V2515" s="84" t="s">
        <v>97</v>
      </c>
      <c r="W2515" s="85" t="b">
        <v>0</v>
      </c>
      <c r="X2515" s="63"/>
      <c r="Y2515" s="63"/>
      <c r="Z2515" s="63"/>
    </row>
    <row r="2516">
      <c r="A2516" s="75"/>
      <c r="B2516" s="94"/>
      <c r="C2516" s="75"/>
      <c r="D2516" s="76"/>
      <c r="E2516" s="75" t="s">
        <v>97</v>
      </c>
      <c r="F2516" s="75" t="s">
        <v>97</v>
      </c>
      <c r="G2516" s="77"/>
      <c r="H2516" s="77"/>
      <c r="I2516" s="80"/>
      <c r="J2516" s="77" t="s">
        <v>97</v>
      </c>
      <c r="K2516" s="79" t="s">
        <v>97</v>
      </c>
      <c r="L2516" s="79"/>
      <c r="M2516" s="80"/>
      <c r="N2516" s="79" t="s">
        <v>97</v>
      </c>
      <c r="O2516" s="81"/>
      <c r="P2516" s="86"/>
      <c r="Q2516" s="82"/>
      <c r="R2516" s="81" t="s">
        <v>97</v>
      </c>
      <c r="S2516" s="63"/>
      <c r="T2516" s="87"/>
      <c r="U2516" s="84" t="s">
        <v>97</v>
      </c>
      <c r="V2516" s="84" t="s">
        <v>97</v>
      </c>
      <c r="W2516" s="85" t="b">
        <v>0</v>
      </c>
      <c r="X2516" s="63"/>
      <c r="Y2516" s="63"/>
      <c r="Z2516" s="63"/>
    </row>
    <row r="2517">
      <c r="A2517" s="75"/>
      <c r="B2517" s="94"/>
      <c r="C2517" s="75"/>
      <c r="D2517" s="76"/>
      <c r="E2517" s="75" t="s">
        <v>97</v>
      </c>
      <c r="F2517" s="75" t="s">
        <v>97</v>
      </c>
      <c r="G2517" s="77"/>
      <c r="H2517" s="77"/>
      <c r="I2517" s="80"/>
      <c r="J2517" s="77" t="s">
        <v>97</v>
      </c>
      <c r="K2517" s="79" t="s">
        <v>97</v>
      </c>
      <c r="L2517" s="79"/>
      <c r="M2517" s="80"/>
      <c r="N2517" s="79" t="s">
        <v>97</v>
      </c>
      <c r="O2517" s="81"/>
      <c r="P2517" s="86"/>
      <c r="Q2517" s="82"/>
      <c r="R2517" s="81" t="s">
        <v>97</v>
      </c>
      <c r="S2517" s="63"/>
      <c r="T2517" s="87"/>
      <c r="U2517" s="84" t="s">
        <v>97</v>
      </c>
      <c r="V2517" s="84" t="s">
        <v>97</v>
      </c>
      <c r="W2517" s="85" t="b">
        <v>0</v>
      </c>
      <c r="X2517" s="63"/>
      <c r="Y2517" s="63"/>
      <c r="Z2517" s="63"/>
    </row>
    <row r="2518">
      <c r="A2518" s="75"/>
      <c r="B2518" s="94"/>
      <c r="C2518" s="75"/>
      <c r="D2518" s="76"/>
      <c r="E2518" s="75" t="s">
        <v>97</v>
      </c>
      <c r="F2518" s="75" t="s">
        <v>97</v>
      </c>
      <c r="G2518" s="77"/>
      <c r="H2518" s="77"/>
      <c r="I2518" s="80"/>
      <c r="J2518" s="77" t="s">
        <v>97</v>
      </c>
      <c r="K2518" s="79" t="s">
        <v>97</v>
      </c>
      <c r="L2518" s="79"/>
      <c r="M2518" s="80"/>
      <c r="N2518" s="79" t="s">
        <v>97</v>
      </c>
      <c r="O2518" s="81"/>
      <c r="P2518" s="86"/>
      <c r="Q2518" s="82"/>
      <c r="R2518" s="81" t="s">
        <v>97</v>
      </c>
      <c r="S2518" s="63"/>
      <c r="T2518" s="87"/>
      <c r="U2518" s="84" t="s">
        <v>97</v>
      </c>
      <c r="V2518" s="84" t="s">
        <v>97</v>
      </c>
      <c r="W2518" s="85" t="b">
        <v>0</v>
      </c>
      <c r="X2518" s="63"/>
      <c r="Y2518" s="63"/>
      <c r="Z2518" s="63"/>
    </row>
    <row r="2519">
      <c r="A2519" s="75"/>
      <c r="B2519" s="94"/>
      <c r="C2519" s="75"/>
      <c r="D2519" s="76"/>
      <c r="E2519" s="75" t="s">
        <v>97</v>
      </c>
      <c r="F2519" s="75" t="s">
        <v>97</v>
      </c>
      <c r="G2519" s="77"/>
      <c r="H2519" s="77"/>
      <c r="I2519" s="80"/>
      <c r="J2519" s="77" t="s">
        <v>97</v>
      </c>
      <c r="K2519" s="79" t="s">
        <v>97</v>
      </c>
      <c r="L2519" s="79"/>
      <c r="M2519" s="80"/>
      <c r="N2519" s="79" t="s">
        <v>97</v>
      </c>
      <c r="O2519" s="81"/>
      <c r="P2519" s="86"/>
      <c r="Q2519" s="82"/>
      <c r="R2519" s="81" t="s">
        <v>97</v>
      </c>
      <c r="S2519" s="63"/>
      <c r="T2519" s="87"/>
      <c r="U2519" s="84" t="s">
        <v>97</v>
      </c>
      <c r="V2519" s="84" t="s">
        <v>97</v>
      </c>
      <c r="W2519" s="85" t="b">
        <v>0</v>
      </c>
      <c r="X2519" s="63"/>
      <c r="Y2519" s="63"/>
      <c r="Z2519" s="63"/>
    </row>
    <row r="2520">
      <c r="A2520" s="75"/>
      <c r="B2520" s="94"/>
      <c r="C2520" s="75"/>
      <c r="D2520" s="76"/>
      <c r="E2520" s="75" t="s">
        <v>97</v>
      </c>
      <c r="F2520" s="75" t="s">
        <v>97</v>
      </c>
      <c r="G2520" s="77"/>
      <c r="H2520" s="77"/>
      <c r="I2520" s="80"/>
      <c r="J2520" s="77" t="s">
        <v>97</v>
      </c>
      <c r="K2520" s="79" t="s">
        <v>97</v>
      </c>
      <c r="L2520" s="79"/>
      <c r="M2520" s="80"/>
      <c r="N2520" s="79" t="s">
        <v>97</v>
      </c>
      <c r="O2520" s="81"/>
      <c r="P2520" s="86"/>
      <c r="Q2520" s="82"/>
      <c r="R2520" s="81" t="s">
        <v>97</v>
      </c>
      <c r="S2520" s="63"/>
      <c r="T2520" s="87"/>
      <c r="U2520" s="84" t="s">
        <v>97</v>
      </c>
      <c r="V2520" s="84" t="s">
        <v>97</v>
      </c>
      <c r="W2520" s="85" t="b">
        <v>0</v>
      </c>
      <c r="X2520" s="63"/>
      <c r="Y2520" s="63"/>
      <c r="Z2520" s="63"/>
    </row>
    <row r="2521">
      <c r="A2521" s="75"/>
      <c r="B2521" s="94"/>
      <c r="C2521" s="75"/>
      <c r="D2521" s="76"/>
      <c r="E2521" s="75" t="s">
        <v>97</v>
      </c>
      <c r="F2521" s="75" t="s">
        <v>97</v>
      </c>
      <c r="G2521" s="77"/>
      <c r="H2521" s="77"/>
      <c r="I2521" s="80"/>
      <c r="J2521" s="77" t="s">
        <v>97</v>
      </c>
      <c r="K2521" s="79" t="s">
        <v>97</v>
      </c>
      <c r="L2521" s="79"/>
      <c r="M2521" s="80"/>
      <c r="N2521" s="79" t="s">
        <v>97</v>
      </c>
      <c r="O2521" s="81"/>
      <c r="P2521" s="86"/>
      <c r="Q2521" s="82"/>
      <c r="R2521" s="81" t="s">
        <v>97</v>
      </c>
      <c r="S2521" s="63"/>
      <c r="T2521" s="87"/>
      <c r="U2521" s="84" t="s">
        <v>97</v>
      </c>
      <c r="V2521" s="84" t="s">
        <v>97</v>
      </c>
      <c r="W2521" s="85" t="b">
        <v>0</v>
      </c>
      <c r="X2521" s="63"/>
      <c r="Y2521" s="63"/>
      <c r="Z2521" s="63"/>
    </row>
    <row r="2522">
      <c r="A2522" s="75"/>
      <c r="B2522" s="94"/>
      <c r="C2522" s="75"/>
      <c r="D2522" s="76"/>
      <c r="E2522" s="75" t="s">
        <v>97</v>
      </c>
      <c r="F2522" s="75" t="s">
        <v>97</v>
      </c>
      <c r="G2522" s="77"/>
      <c r="H2522" s="77"/>
      <c r="I2522" s="80"/>
      <c r="J2522" s="77" t="s">
        <v>97</v>
      </c>
      <c r="K2522" s="79" t="s">
        <v>97</v>
      </c>
      <c r="L2522" s="79"/>
      <c r="M2522" s="80"/>
      <c r="N2522" s="79" t="s">
        <v>97</v>
      </c>
      <c r="O2522" s="81"/>
      <c r="P2522" s="86"/>
      <c r="Q2522" s="82"/>
      <c r="R2522" s="81" t="s">
        <v>97</v>
      </c>
      <c r="S2522" s="63"/>
      <c r="T2522" s="87"/>
      <c r="U2522" s="84" t="s">
        <v>97</v>
      </c>
      <c r="V2522" s="84" t="s">
        <v>97</v>
      </c>
      <c r="W2522" s="85" t="b">
        <v>0</v>
      </c>
      <c r="X2522" s="63"/>
      <c r="Y2522" s="63"/>
      <c r="Z2522" s="63"/>
    </row>
    <row r="2523">
      <c r="A2523" s="75"/>
      <c r="B2523" s="94"/>
      <c r="C2523" s="75"/>
      <c r="D2523" s="76"/>
      <c r="E2523" s="75" t="s">
        <v>97</v>
      </c>
      <c r="F2523" s="75" t="s">
        <v>97</v>
      </c>
      <c r="G2523" s="77"/>
      <c r="H2523" s="77"/>
      <c r="I2523" s="80"/>
      <c r="J2523" s="77" t="s">
        <v>97</v>
      </c>
      <c r="K2523" s="79" t="s">
        <v>97</v>
      </c>
      <c r="L2523" s="79"/>
      <c r="M2523" s="80"/>
      <c r="N2523" s="79" t="s">
        <v>97</v>
      </c>
      <c r="O2523" s="81"/>
      <c r="P2523" s="86"/>
      <c r="Q2523" s="82"/>
      <c r="R2523" s="81" t="s">
        <v>97</v>
      </c>
      <c r="S2523" s="63"/>
      <c r="T2523" s="87"/>
      <c r="U2523" s="84" t="s">
        <v>97</v>
      </c>
      <c r="V2523" s="84" t="s">
        <v>97</v>
      </c>
      <c r="W2523" s="85" t="b">
        <v>0</v>
      </c>
      <c r="X2523" s="63"/>
      <c r="Y2523" s="63"/>
      <c r="Z2523" s="63"/>
    </row>
    <row r="2524">
      <c r="A2524" s="75"/>
      <c r="B2524" s="94"/>
      <c r="C2524" s="75"/>
      <c r="D2524" s="76"/>
      <c r="E2524" s="75" t="s">
        <v>97</v>
      </c>
      <c r="F2524" s="75" t="s">
        <v>97</v>
      </c>
      <c r="G2524" s="77"/>
      <c r="H2524" s="77"/>
      <c r="I2524" s="80"/>
      <c r="J2524" s="77" t="s">
        <v>97</v>
      </c>
      <c r="K2524" s="79" t="s">
        <v>97</v>
      </c>
      <c r="L2524" s="79"/>
      <c r="M2524" s="80"/>
      <c r="N2524" s="79" t="s">
        <v>97</v>
      </c>
      <c r="O2524" s="81"/>
      <c r="P2524" s="86"/>
      <c r="Q2524" s="82"/>
      <c r="R2524" s="81" t="s">
        <v>97</v>
      </c>
      <c r="S2524" s="63"/>
      <c r="T2524" s="87"/>
      <c r="U2524" s="84" t="s">
        <v>97</v>
      </c>
      <c r="V2524" s="84" t="s">
        <v>97</v>
      </c>
      <c r="W2524" s="85" t="b">
        <v>0</v>
      </c>
      <c r="X2524" s="63"/>
      <c r="Y2524" s="63"/>
      <c r="Z2524" s="63"/>
    </row>
    <row r="2525">
      <c r="A2525" s="75"/>
      <c r="B2525" s="94"/>
      <c r="C2525" s="75"/>
      <c r="D2525" s="76"/>
      <c r="E2525" s="75" t="s">
        <v>97</v>
      </c>
      <c r="F2525" s="75" t="s">
        <v>97</v>
      </c>
      <c r="G2525" s="77"/>
      <c r="H2525" s="77"/>
      <c r="I2525" s="80"/>
      <c r="J2525" s="77" t="s">
        <v>97</v>
      </c>
      <c r="K2525" s="79" t="s">
        <v>97</v>
      </c>
      <c r="L2525" s="79"/>
      <c r="M2525" s="80"/>
      <c r="N2525" s="79" t="s">
        <v>97</v>
      </c>
      <c r="O2525" s="81"/>
      <c r="P2525" s="86"/>
      <c r="Q2525" s="82"/>
      <c r="R2525" s="81" t="s">
        <v>97</v>
      </c>
      <c r="S2525" s="63"/>
      <c r="T2525" s="87"/>
      <c r="U2525" s="84" t="s">
        <v>97</v>
      </c>
      <c r="V2525" s="84" t="s">
        <v>97</v>
      </c>
      <c r="W2525" s="85" t="b">
        <v>0</v>
      </c>
      <c r="X2525" s="63"/>
      <c r="Y2525" s="63"/>
      <c r="Z2525" s="63"/>
    </row>
    <row r="2526">
      <c r="A2526" s="75"/>
      <c r="B2526" s="94"/>
      <c r="C2526" s="75"/>
      <c r="D2526" s="76"/>
      <c r="E2526" s="75" t="s">
        <v>97</v>
      </c>
      <c r="F2526" s="75" t="s">
        <v>97</v>
      </c>
      <c r="G2526" s="77"/>
      <c r="H2526" s="77"/>
      <c r="I2526" s="80"/>
      <c r="J2526" s="77" t="s">
        <v>97</v>
      </c>
      <c r="K2526" s="79" t="s">
        <v>97</v>
      </c>
      <c r="L2526" s="79"/>
      <c r="M2526" s="80"/>
      <c r="N2526" s="79" t="s">
        <v>97</v>
      </c>
      <c r="O2526" s="81"/>
      <c r="P2526" s="86"/>
      <c r="Q2526" s="82"/>
      <c r="R2526" s="81" t="s">
        <v>97</v>
      </c>
      <c r="S2526" s="63"/>
      <c r="T2526" s="87"/>
      <c r="U2526" s="84" t="s">
        <v>97</v>
      </c>
      <c r="V2526" s="84" t="s">
        <v>97</v>
      </c>
      <c r="W2526" s="85" t="b">
        <v>0</v>
      </c>
      <c r="X2526" s="63"/>
      <c r="Y2526" s="63"/>
      <c r="Z2526" s="63"/>
    </row>
    <row r="2527">
      <c r="A2527" s="75"/>
      <c r="B2527" s="94"/>
      <c r="C2527" s="75"/>
      <c r="D2527" s="76"/>
      <c r="E2527" s="75" t="s">
        <v>97</v>
      </c>
      <c r="F2527" s="75" t="s">
        <v>97</v>
      </c>
      <c r="G2527" s="77"/>
      <c r="H2527" s="77"/>
      <c r="I2527" s="80"/>
      <c r="J2527" s="77" t="s">
        <v>97</v>
      </c>
      <c r="K2527" s="79" t="s">
        <v>97</v>
      </c>
      <c r="L2527" s="79"/>
      <c r="M2527" s="80"/>
      <c r="N2527" s="79" t="s">
        <v>97</v>
      </c>
      <c r="O2527" s="81"/>
      <c r="P2527" s="86"/>
      <c r="Q2527" s="82"/>
      <c r="R2527" s="81" t="s">
        <v>97</v>
      </c>
      <c r="S2527" s="63"/>
      <c r="T2527" s="87"/>
      <c r="U2527" s="84" t="s">
        <v>97</v>
      </c>
      <c r="V2527" s="84" t="s">
        <v>97</v>
      </c>
      <c r="W2527" s="85" t="b">
        <v>0</v>
      </c>
      <c r="X2527" s="63"/>
      <c r="Y2527" s="63"/>
      <c r="Z2527" s="63"/>
    </row>
    <row r="2528">
      <c r="A2528" s="75"/>
      <c r="B2528" s="94"/>
      <c r="C2528" s="75"/>
      <c r="D2528" s="76"/>
      <c r="E2528" s="75" t="s">
        <v>97</v>
      </c>
      <c r="F2528" s="75" t="s">
        <v>97</v>
      </c>
      <c r="G2528" s="77"/>
      <c r="H2528" s="77"/>
      <c r="I2528" s="80"/>
      <c r="J2528" s="77" t="s">
        <v>97</v>
      </c>
      <c r="K2528" s="79" t="s">
        <v>97</v>
      </c>
      <c r="L2528" s="79"/>
      <c r="M2528" s="80"/>
      <c r="N2528" s="79" t="s">
        <v>97</v>
      </c>
      <c r="O2528" s="81"/>
      <c r="P2528" s="86"/>
      <c r="Q2528" s="82"/>
      <c r="R2528" s="81" t="s">
        <v>97</v>
      </c>
      <c r="S2528" s="63"/>
      <c r="T2528" s="87"/>
      <c r="U2528" s="84" t="s">
        <v>97</v>
      </c>
      <c r="V2528" s="84" t="s">
        <v>97</v>
      </c>
      <c r="W2528" s="85" t="b">
        <v>0</v>
      </c>
      <c r="X2528" s="63"/>
      <c r="Y2528" s="63"/>
      <c r="Z2528" s="63"/>
    </row>
    <row r="2529">
      <c r="A2529" s="75"/>
      <c r="B2529" s="94"/>
      <c r="C2529" s="75"/>
      <c r="D2529" s="76"/>
      <c r="E2529" s="75" t="s">
        <v>97</v>
      </c>
      <c r="F2529" s="75" t="s">
        <v>97</v>
      </c>
      <c r="G2529" s="77"/>
      <c r="H2529" s="77"/>
      <c r="I2529" s="80"/>
      <c r="J2529" s="77" t="s">
        <v>97</v>
      </c>
      <c r="K2529" s="79" t="s">
        <v>97</v>
      </c>
      <c r="L2529" s="79"/>
      <c r="M2529" s="80"/>
      <c r="N2529" s="79" t="s">
        <v>97</v>
      </c>
      <c r="O2529" s="81"/>
      <c r="P2529" s="86"/>
      <c r="Q2529" s="82"/>
      <c r="R2529" s="81" t="s">
        <v>97</v>
      </c>
      <c r="S2529" s="63"/>
      <c r="T2529" s="87"/>
      <c r="U2529" s="84" t="s">
        <v>97</v>
      </c>
      <c r="V2529" s="84" t="s">
        <v>97</v>
      </c>
      <c r="W2529" s="85" t="b">
        <v>0</v>
      </c>
      <c r="X2529" s="63"/>
      <c r="Y2529" s="63"/>
      <c r="Z2529" s="63"/>
    </row>
    <row r="2530">
      <c r="A2530" s="75"/>
      <c r="B2530" s="94"/>
      <c r="C2530" s="75"/>
      <c r="D2530" s="76"/>
      <c r="E2530" s="75" t="s">
        <v>97</v>
      </c>
      <c r="F2530" s="75" t="s">
        <v>97</v>
      </c>
      <c r="G2530" s="77"/>
      <c r="H2530" s="77"/>
      <c r="I2530" s="80"/>
      <c r="J2530" s="77" t="s">
        <v>97</v>
      </c>
      <c r="K2530" s="79" t="s">
        <v>97</v>
      </c>
      <c r="L2530" s="79"/>
      <c r="M2530" s="80"/>
      <c r="N2530" s="79" t="s">
        <v>97</v>
      </c>
      <c r="O2530" s="81"/>
      <c r="P2530" s="86"/>
      <c r="Q2530" s="82"/>
      <c r="R2530" s="81" t="s">
        <v>97</v>
      </c>
      <c r="S2530" s="63"/>
      <c r="T2530" s="87"/>
      <c r="U2530" s="84" t="s">
        <v>97</v>
      </c>
      <c r="V2530" s="84" t="s">
        <v>97</v>
      </c>
      <c r="W2530" s="85" t="b">
        <v>0</v>
      </c>
      <c r="X2530" s="63"/>
      <c r="Y2530" s="63"/>
      <c r="Z2530" s="63"/>
    </row>
    <row r="2531">
      <c r="A2531" s="75"/>
      <c r="B2531" s="94"/>
      <c r="C2531" s="75"/>
      <c r="D2531" s="76"/>
      <c r="E2531" s="75" t="s">
        <v>97</v>
      </c>
      <c r="F2531" s="75" t="s">
        <v>97</v>
      </c>
      <c r="G2531" s="77"/>
      <c r="H2531" s="77"/>
      <c r="I2531" s="80"/>
      <c r="J2531" s="77" t="s">
        <v>97</v>
      </c>
      <c r="K2531" s="79" t="s">
        <v>97</v>
      </c>
      <c r="L2531" s="79"/>
      <c r="M2531" s="80"/>
      <c r="N2531" s="79" t="s">
        <v>97</v>
      </c>
      <c r="O2531" s="81"/>
      <c r="P2531" s="86"/>
      <c r="Q2531" s="82"/>
      <c r="R2531" s="81" t="s">
        <v>97</v>
      </c>
      <c r="S2531" s="63"/>
      <c r="T2531" s="87"/>
      <c r="U2531" s="84" t="s">
        <v>97</v>
      </c>
      <c r="V2531" s="84" t="s">
        <v>97</v>
      </c>
      <c r="W2531" s="85" t="b">
        <v>0</v>
      </c>
      <c r="X2531" s="63"/>
      <c r="Y2531" s="63"/>
      <c r="Z2531" s="63"/>
    </row>
    <row r="2532">
      <c r="A2532" s="75"/>
      <c r="B2532" s="94"/>
      <c r="C2532" s="75"/>
      <c r="D2532" s="76"/>
      <c r="E2532" s="75" t="s">
        <v>97</v>
      </c>
      <c r="F2532" s="75" t="s">
        <v>97</v>
      </c>
      <c r="G2532" s="77"/>
      <c r="H2532" s="77"/>
      <c r="I2532" s="80"/>
      <c r="J2532" s="77" t="s">
        <v>97</v>
      </c>
      <c r="K2532" s="79" t="s">
        <v>97</v>
      </c>
      <c r="L2532" s="79"/>
      <c r="M2532" s="80"/>
      <c r="N2532" s="79" t="s">
        <v>97</v>
      </c>
      <c r="O2532" s="81"/>
      <c r="P2532" s="86"/>
      <c r="Q2532" s="82"/>
      <c r="R2532" s="81" t="s">
        <v>97</v>
      </c>
      <c r="S2532" s="63"/>
      <c r="T2532" s="87"/>
      <c r="U2532" s="84" t="s">
        <v>97</v>
      </c>
      <c r="V2532" s="84" t="s">
        <v>97</v>
      </c>
      <c r="W2532" s="85" t="b">
        <v>0</v>
      </c>
      <c r="X2532" s="63"/>
      <c r="Y2532" s="63"/>
      <c r="Z2532" s="63"/>
    </row>
    <row r="2533">
      <c r="A2533" s="75"/>
      <c r="B2533" s="94"/>
      <c r="C2533" s="75"/>
      <c r="D2533" s="76"/>
      <c r="E2533" s="75" t="s">
        <v>97</v>
      </c>
      <c r="F2533" s="75" t="s">
        <v>97</v>
      </c>
      <c r="G2533" s="77"/>
      <c r="H2533" s="77"/>
      <c r="I2533" s="80"/>
      <c r="J2533" s="77" t="s">
        <v>97</v>
      </c>
      <c r="K2533" s="79" t="s">
        <v>97</v>
      </c>
      <c r="L2533" s="79"/>
      <c r="M2533" s="80"/>
      <c r="N2533" s="79" t="s">
        <v>97</v>
      </c>
      <c r="O2533" s="81"/>
      <c r="P2533" s="86"/>
      <c r="Q2533" s="82"/>
      <c r="R2533" s="81" t="s">
        <v>97</v>
      </c>
      <c r="S2533" s="63"/>
      <c r="T2533" s="87"/>
      <c r="U2533" s="84" t="s">
        <v>97</v>
      </c>
      <c r="V2533" s="84" t="s">
        <v>97</v>
      </c>
      <c r="W2533" s="85" t="b">
        <v>0</v>
      </c>
      <c r="X2533" s="63"/>
      <c r="Y2533" s="63"/>
      <c r="Z2533" s="63"/>
    </row>
    <row r="2534">
      <c r="A2534" s="75"/>
      <c r="B2534" s="94"/>
      <c r="C2534" s="75"/>
      <c r="D2534" s="76"/>
      <c r="E2534" s="75" t="s">
        <v>97</v>
      </c>
      <c r="F2534" s="75" t="s">
        <v>97</v>
      </c>
      <c r="G2534" s="77"/>
      <c r="H2534" s="77"/>
      <c r="I2534" s="80"/>
      <c r="J2534" s="77" t="s">
        <v>97</v>
      </c>
      <c r="K2534" s="79" t="s">
        <v>97</v>
      </c>
      <c r="L2534" s="79"/>
      <c r="M2534" s="80"/>
      <c r="N2534" s="79" t="s">
        <v>97</v>
      </c>
      <c r="O2534" s="81"/>
      <c r="P2534" s="86"/>
      <c r="Q2534" s="82"/>
      <c r="R2534" s="81" t="s">
        <v>97</v>
      </c>
      <c r="S2534" s="63"/>
      <c r="T2534" s="87"/>
      <c r="U2534" s="84" t="s">
        <v>97</v>
      </c>
      <c r="V2534" s="84" t="s">
        <v>97</v>
      </c>
      <c r="W2534" s="85" t="b">
        <v>0</v>
      </c>
      <c r="X2534" s="63"/>
      <c r="Y2534" s="63"/>
      <c r="Z2534" s="63"/>
    </row>
    <row r="2535">
      <c r="A2535" s="75"/>
      <c r="B2535" s="94"/>
      <c r="C2535" s="75"/>
      <c r="D2535" s="76"/>
      <c r="E2535" s="75" t="s">
        <v>97</v>
      </c>
      <c r="F2535" s="75" t="s">
        <v>97</v>
      </c>
      <c r="G2535" s="77"/>
      <c r="H2535" s="77"/>
      <c r="I2535" s="80"/>
      <c r="J2535" s="77" t="s">
        <v>97</v>
      </c>
      <c r="K2535" s="79" t="s">
        <v>97</v>
      </c>
      <c r="L2535" s="79"/>
      <c r="M2535" s="80"/>
      <c r="N2535" s="79" t="s">
        <v>97</v>
      </c>
      <c r="O2535" s="81"/>
      <c r="P2535" s="86"/>
      <c r="Q2535" s="82"/>
      <c r="R2535" s="81" t="s">
        <v>97</v>
      </c>
      <c r="S2535" s="63"/>
      <c r="T2535" s="87"/>
      <c r="U2535" s="84" t="s">
        <v>97</v>
      </c>
      <c r="V2535" s="84" t="s">
        <v>97</v>
      </c>
      <c r="W2535" s="85" t="b">
        <v>0</v>
      </c>
      <c r="X2535" s="63"/>
      <c r="Y2535" s="63"/>
      <c r="Z2535" s="63"/>
    </row>
    <row r="2536">
      <c r="A2536" s="75"/>
      <c r="B2536" s="94"/>
      <c r="C2536" s="75"/>
      <c r="D2536" s="76"/>
      <c r="E2536" s="75" t="s">
        <v>97</v>
      </c>
      <c r="F2536" s="75" t="s">
        <v>97</v>
      </c>
      <c r="G2536" s="77"/>
      <c r="H2536" s="77"/>
      <c r="I2536" s="80"/>
      <c r="J2536" s="77" t="s">
        <v>97</v>
      </c>
      <c r="K2536" s="79" t="s">
        <v>97</v>
      </c>
      <c r="L2536" s="79"/>
      <c r="M2536" s="80"/>
      <c r="N2536" s="79" t="s">
        <v>97</v>
      </c>
      <c r="O2536" s="81"/>
      <c r="P2536" s="86"/>
      <c r="Q2536" s="82"/>
      <c r="R2536" s="81" t="s">
        <v>97</v>
      </c>
      <c r="S2536" s="63"/>
      <c r="T2536" s="87"/>
      <c r="U2536" s="84" t="s">
        <v>97</v>
      </c>
      <c r="V2536" s="84" t="s">
        <v>97</v>
      </c>
      <c r="W2536" s="85" t="b">
        <v>0</v>
      </c>
      <c r="X2536" s="63"/>
      <c r="Y2536" s="63"/>
      <c r="Z2536" s="63"/>
    </row>
    <row r="2537">
      <c r="A2537" s="75"/>
      <c r="B2537" s="94"/>
      <c r="C2537" s="75"/>
      <c r="D2537" s="76"/>
      <c r="E2537" s="75" t="s">
        <v>97</v>
      </c>
      <c r="F2537" s="75" t="s">
        <v>97</v>
      </c>
      <c r="G2537" s="77"/>
      <c r="H2537" s="77"/>
      <c r="I2537" s="80"/>
      <c r="J2537" s="77" t="s">
        <v>97</v>
      </c>
      <c r="K2537" s="79" t="s">
        <v>97</v>
      </c>
      <c r="L2537" s="79"/>
      <c r="M2537" s="80"/>
      <c r="N2537" s="79" t="s">
        <v>97</v>
      </c>
      <c r="O2537" s="81"/>
      <c r="P2537" s="86"/>
      <c r="Q2537" s="82"/>
      <c r="R2537" s="81" t="s">
        <v>97</v>
      </c>
      <c r="S2537" s="63"/>
      <c r="T2537" s="87"/>
      <c r="U2537" s="84" t="s">
        <v>97</v>
      </c>
      <c r="V2537" s="84" t="s">
        <v>97</v>
      </c>
      <c r="W2537" s="85" t="b">
        <v>0</v>
      </c>
      <c r="X2537" s="63"/>
      <c r="Y2537" s="63"/>
      <c r="Z2537" s="63"/>
    </row>
    <row r="2538">
      <c r="A2538" s="75"/>
      <c r="B2538" s="94"/>
      <c r="C2538" s="75"/>
      <c r="D2538" s="76"/>
      <c r="E2538" s="75" t="s">
        <v>97</v>
      </c>
      <c r="F2538" s="75" t="s">
        <v>97</v>
      </c>
      <c r="G2538" s="77"/>
      <c r="H2538" s="77"/>
      <c r="I2538" s="80"/>
      <c r="J2538" s="77" t="s">
        <v>97</v>
      </c>
      <c r="K2538" s="79" t="s">
        <v>97</v>
      </c>
      <c r="L2538" s="79"/>
      <c r="M2538" s="80"/>
      <c r="N2538" s="79" t="s">
        <v>97</v>
      </c>
      <c r="O2538" s="81"/>
      <c r="P2538" s="86"/>
      <c r="Q2538" s="82"/>
      <c r="R2538" s="81" t="s">
        <v>97</v>
      </c>
      <c r="S2538" s="63"/>
      <c r="T2538" s="87"/>
      <c r="U2538" s="84" t="s">
        <v>97</v>
      </c>
      <c r="V2538" s="84" t="s">
        <v>97</v>
      </c>
      <c r="W2538" s="85" t="b">
        <v>0</v>
      </c>
      <c r="X2538" s="63"/>
      <c r="Y2538" s="63"/>
      <c r="Z2538" s="63"/>
    </row>
    <row r="2539">
      <c r="A2539" s="75"/>
      <c r="B2539" s="94"/>
      <c r="C2539" s="75"/>
      <c r="D2539" s="76"/>
      <c r="E2539" s="75" t="s">
        <v>97</v>
      </c>
      <c r="F2539" s="75" t="s">
        <v>97</v>
      </c>
      <c r="G2539" s="77"/>
      <c r="H2539" s="77"/>
      <c r="I2539" s="80"/>
      <c r="J2539" s="77" t="s">
        <v>97</v>
      </c>
      <c r="K2539" s="79" t="s">
        <v>97</v>
      </c>
      <c r="L2539" s="79"/>
      <c r="M2539" s="80"/>
      <c r="N2539" s="79" t="s">
        <v>97</v>
      </c>
      <c r="O2539" s="81"/>
      <c r="P2539" s="86"/>
      <c r="Q2539" s="82"/>
      <c r="R2539" s="81" t="s">
        <v>97</v>
      </c>
      <c r="S2539" s="63"/>
      <c r="T2539" s="87"/>
      <c r="U2539" s="84" t="s">
        <v>97</v>
      </c>
      <c r="V2539" s="84" t="s">
        <v>97</v>
      </c>
      <c r="W2539" s="85" t="b">
        <v>0</v>
      </c>
      <c r="X2539" s="63"/>
      <c r="Y2539" s="63"/>
      <c r="Z2539" s="63"/>
    </row>
    <row r="2540">
      <c r="A2540" s="75"/>
      <c r="B2540" s="94"/>
      <c r="C2540" s="75"/>
      <c r="D2540" s="76"/>
      <c r="E2540" s="75" t="s">
        <v>97</v>
      </c>
      <c r="F2540" s="75" t="s">
        <v>97</v>
      </c>
      <c r="G2540" s="77"/>
      <c r="H2540" s="77"/>
      <c r="I2540" s="80"/>
      <c r="J2540" s="77" t="s">
        <v>97</v>
      </c>
      <c r="K2540" s="79" t="s">
        <v>97</v>
      </c>
      <c r="L2540" s="79"/>
      <c r="M2540" s="80"/>
      <c r="N2540" s="79" t="s">
        <v>97</v>
      </c>
      <c r="O2540" s="81"/>
      <c r="P2540" s="86"/>
      <c r="Q2540" s="82"/>
      <c r="R2540" s="81" t="s">
        <v>97</v>
      </c>
      <c r="S2540" s="63"/>
      <c r="T2540" s="87"/>
      <c r="U2540" s="84" t="s">
        <v>97</v>
      </c>
      <c r="V2540" s="84" t="s">
        <v>97</v>
      </c>
      <c r="W2540" s="85" t="b">
        <v>0</v>
      </c>
      <c r="X2540" s="63"/>
      <c r="Y2540" s="63"/>
      <c r="Z2540" s="63"/>
    </row>
    <row r="2541">
      <c r="A2541" s="75"/>
      <c r="B2541" s="94"/>
      <c r="C2541" s="75"/>
      <c r="D2541" s="76"/>
      <c r="E2541" s="75" t="s">
        <v>97</v>
      </c>
      <c r="F2541" s="75" t="s">
        <v>97</v>
      </c>
      <c r="G2541" s="77"/>
      <c r="H2541" s="77"/>
      <c r="I2541" s="80"/>
      <c r="J2541" s="77" t="s">
        <v>97</v>
      </c>
      <c r="K2541" s="79" t="s">
        <v>97</v>
      </c>
      <c r="L2541" s="79"/>
      <c r="M2541" s="80"/>
      <c r="N2541" s="79" t="s">
        <v>97</v>
      </c>
      <c r="O2541" s="81"/>
      <c r="P2541" s="86"/>
      <c r="Q2541" s="82"/>
      <c r="R2541" s="81" t="s">
        <v>97</v>
      </c>
      <c r="S2541" s="63"/>
      <c r="T2541" s="87"/>
      <c r="U2541" s="84" t="s">
        <v>97</v>
      </c>
      <c r="V2541" s="84" t="s">
        <v>97</v>
      </c>
      <c r="W2541" s="85" t="b">
        <v>0</v>
      </c>
      <c r="X2541" s="63"/>
      <c r="Y2541" s="63"/>
      <c r="Z2541" s="63"/>
    </row>
    <row r="2542">
      <c r="A2542" s="75"/>
      <c r="B2542" s="94"/>
      <c r="C2542" s="75"/>
      <c r="D2542" s="76"/>
      <c r="E2542" s="75" t="s">
        <v>97</v>
      </c>
      <c r="F2542" s="75" t="s">
        <v>97</v>
      </c>
      <c r="G2542" s="77"/>
      <c r="H2542" s="77"/>
      <c r="I2542" s="80"/>
      <c r="J2542" s="77" t="s">
        <v>97</v>
      </c>
      <c r="K2542" s="79" t="s">
        <v>97</v>
      </c>
      <c r="L2542" s="79"/>
      <c r="M2542" s="80"/>
      <c r="N2542" s="79" t="s">
        <v>97</v>
      </c>
      <c r="O2542" s="81"/>
      <c r="P2542" s="86"/>
      <c r="Q2542" s="82"/>
      <c r="R2542" s="81" t="s">
        <v>97</v>
      </c>
      <c r="S2542" s="63"/>
      <c r="T2542" s="87"/>
      <c r="U2542" s="84" t="s">
        <v>97</v>
      </c>
      <c r="V2542" s="84" t="s">
        <v>97</v>
      </c>
      <c r="W2542" s="85" t="b">
        <v>0</v>
      </c>
      <c r="X2542" s="63"/>
      <c r="Y2542" s="63"/>
      <c r="Z2542" s="63"/>
    </row>
    <row r="2543">
      <c r="A2543" s="75"/>
      <c r="B2543" s="94"/>
      <c r="C2543" s="75"/>
      <c r="D2543" s="76"/>
      <c r="E2543" s="75" t="s">
        <v>97</v>
      </c>
      <c r="F2543" s="75" t="s">
        <v>97</v>
      </c>
      <c r="G2543" s="77"/>
      <c r="H2543" s="77"/>
      <c r="I2543" s="80"/>
      <c r="J2543" s="77" t="s">
        <v>97</v>
      </c>
      <c r="K2543" s="79" t="s">
        <v>97</v>
      </c>
      <c r="L2543" s="79"/>
      <c r="M2543" s="80"/>
      <c r="N2543" s="79" t="s">
        <v>97</v>
      </c>
      <c r="O2543" s="81"/>
      <c r="P2543" s="86"/>
      <c r="Q2543" s="82"/>
      <c r="R2543" s="81" t="s">
        <v>97</v>
      </c>
      <c r="S2543" s="63"/>
      <c r="T2543" s="87"/>
      <c r="U2543" s="84" t="s">
        <v>97</v>
      </c>
      <c r="V2543" s="84" t="s">
        <v>97</v>
      </c>
      <c r="W2543" s="85" t="b">
        <v>0</v>
      </c>
      <c r="X2543" s="63"/>
      <c r="Y2543" s="63"/>
      <c r="Z2543" s="63"/>
    </row>
    <row r="2544">
      <c r="A2544" s="75"/>
      <c r="B2544" s="94"/>
      <c r="C2544" s="75"/>
      <c r="D2544" s="76"/>
      <c r="E2544" s="75" t="s">
        <v>97</v>
      </c>
      <c r="F2544" s="75" t="s">
        <v>97</v>
      </c>
      <c r="G2544" s="77"/>
      <c r="H2544" s="77"/>
      <c r="I2544" s="80"/>
      <c r="J2544" s="77" t="s">
        <v>97</v>
      </c>
      <c r="K2544" s="79" t="s">
        <v>97</v>
      </c>
      <c r="L2544" s="79"/>
      <c r="M2544" s="80"/>
      <c r="N2544" s="79" t="s">
        <v>97</v>
      </c>
      <c r="O2544" s="81"/>
      <c r="P2544" s="86"/>
      <c r="Q2544" s="82"/>
      <c r="R2544" s="81" t="s">
        <v>97</v>
      </c>
      <c r="S2544" s="63"/>
      <c r="T2544" s="87"/>
      <c r="U2544" s="84" t="s">
        <v>97</v>
      </c>
      <c r="V2544" s="84" t="s">
        <v>97</v>
      </c>
      <c r="W2544" s="85" t="b">
        <v>0</v>
      </c>
      <c r="X2544" s="63"/>
      <c r="Y2544" s="63"/>
      <c r="Z2544" s="63"/>
    </row>
    <row r="2545">
      <c r="A2545" s="75"/>
      <c r="B2545" s="94"/>
      <c r="C2545" s="75"/>
      <c r="D2545" s="76"/>
      <c r="E2545" s="75" t="s">
        <v>97</v>
      </c>
      <c r="F2545" s="75" t="s">
        <v>97</v>
      </c>
      <c r="G2545" s="77"/>
      <c r="H2545" s="77"/>
      <c r="I2545" s="80"/>
      <c r="J2545" s="77" t="s">
        <v>97</v>
      </c>
      <c r="K2545" s="79" t="s">
        <v>97</v>
      </c>
      <c r="L2545" s="79"/>
      <c r="M2545" s="80"/>
      <c r="N2545" s="79" t="s">
        <v>97</v>
      </c>
      <c r="O2545" s="81"/>
      <c r="P2545" s="86"/>
      <c r="Q2545" s="82"/>
      <c r="R2545" s="81" t="s">
        <v>97</v>
      </c>
      <c r="S2545" s="63"/>
      <c r="T2545" s="87"/>
      <c r="U2545" s="84" t="s">
        <v>97</v>
      </c>
      <c r="V2545" s="84" t="s">
        <v>97</v>
      </c>
      <c r="W2545" s="85" t="b">
        <v>0</v>
      </c>
      <c r="X2545" s="63"/>
      <c r="Y2545" s="63"/>
      <c r="Z2545" s="63"/>
    </row>
    <row r="2546">
      <c r="A2546" s="75"/>
      <c r="B2546" s="94"/>
      <c r="C2546" s="75"/>
      <c r="D2546" s="76"/>
      <c r="E2546" s="75" t="s">
        <v>97</v>
      </c>
      <c r="F2546" s="75" t="s">
        <v>97</v>
      </c>
      <c r="G2546" s="77"/>
      <c r="H2546" s="77"/>
      <c r="I2546" s="80"/>
      <c r="J2546" s="77" t="s">
        <v>97</v>
      </c>
      <c r="K2546" s="79" t="s">
        <v>97</v>
      </c>
      <c r="L2546" s="79"/>
      <c r="M2546" s="80"/>
      <c r="N2546" s="79" t="s">
        <v>97</v>
      </c>
      <c r="O2546" s="81"/>
      <c r="P2546" s="86"/>
      <c r="Q2546" s="82"/>
      <c r="R2546" s="81" t="s">
        <v>97</v>
      </c>
      <c r="S2546" s="63"/>
      <c r="T2546" s="87"/>
      <c r="U2546" s="84" t="s">
        <v>97</v>
      </c>
      <c r="V2546" s="84" t="s">
        <v>97</v>
      </c>
      <c r="W2546" s="85" t="b">
        <v>0</v>
      </c>
      <c r="X2546" s="63"/>
      <c r="Y2546" s="63"/>
      <c r="Z2546" s="63"/>
    </row>
    <row r="2547">
      <c r="A2547" s="75"/>
      <c r="B2547" s="94"/>
      <c r="C2547" s="75"/>
      <c r="D2547" s="76"/>
      <c r="E2547" s="75" t="s">
        <v>97</v>
      </c>
      <c r="F2547" s="75" t="s">
        <v>97</v>
      </c>
      <c r="G2547" s="77"/>
      <c r="H2547" s="77"/>
      <c r="I2547" s="80"/>
      <c r="J2547" s="77" t="s">
        <v>97</v>
      </c>
      <c r="K2547" s="79" t="s">
        <v>97</v>
      </c>
      <c r="L2547" s="79"/>
      <c r="M2547" s="80"/>
      <c r="N2547" s="79" t="s">
        <v>97</v>
      </c>
      <c r="O2547" s="81"/>
      <c r="P2547" s="86"/>
      <c r="Q2547" s="82"/>
      <c r="R2547" s="81" t="s">
        <v>97</v>
      </c>
      <c r="S2547" s="63"/>
      <c r="T2547" s="87"/>
      <c r="U2547" s="84" t="s">
        <v>97</v>
      </c>
      <c r="V2547" s="84" t="s">
        <v>97</v>
      </c>
      <c r="W2547" s="85" t="b">
        <v>0</v>
      </c>
      <c r="X2547" s="63"/>
      <c r="Y2547" s="63"/>
      <c r="Z2547" s="63"/>
    </row>
    <row r="2548">
      <c r="A2548" s="75"/>
      <c r="B2548" s="94"/>
      <c r="C2548" s="75"/>
      <c r="D2548" s="76"/>
      <c r="E2548" s="75" t="s">
        <v>97</v>
      </c>
      <c r="F2548" s="75" t="s">
        <v>97</v>
      </c>
      <c r="G2548" s="77"/>
      <c r="H2548" s="77"/>
      <c r="I2548" s="80"/>
      <c r="J2548" s="77" t="s">
        <v>97</v>
      </c>
      <c r="K2548" s="79" t="s">
        <v>97</v>
      </c>
      <c r="L2548" s="79"/>
      <c r="M2548" s="80"/>
      <c r="N2548" s="79" t="s">
        <v>97</v>
      </c>
      <c r="O2548" s="81"/>
      <c r="P2548" s="86"/>
      <c r="Q2548" s="82"/>
      <c r="R2548" s="81" t="s">
        <v>97</v>
      </c>
      <c r="S2548" s="63"/>
      <c r="T2548" s="87"/>
      <c r="U2548" s="84" t="s">
        <v>97</v>
      </c>
      <c r="V2548" s="84" t="s">
        <v>97</v>
      </c>
      <c r="W2548" s="85" t="b">
        <v>0</v>
      </c>
      <c r="X2548" s="63"/>
      <c r="Y2548" s="63"/>
      <c r="Z2548" s="63"/>
    </row>
    <row r="2549">
      <c r="A2549" s="75"/>
      <c r="B2549" s="94"/>
      <c r="C2549" s="75"/>
      <c r="D2549" s="76"/>
      <c r="E2549" s="75" t="s">
        <v>97</v>
      </c>
      <c r="F2549" s="75" t="s">
        <v>97</v>
      </c>
      <c r="G2549" s="77"/>
      <c r="H2549" s="77"/>
      <c r="I2549" s="80"/>
      <c r="J2549" s="77" t="s">
        <v>97</v>
      </c>
      <c r="K2549" s="79" t="s">
        <v>97</v>
      </c>
      <c r="L2549" s="79"/>
      <c r="M2549" s="80"/>
      <c r="N2549" s="79" t="s">
        <v>97</v>
      </c>
      <c r="O2549" s="81"/>
      <c r="P2549" s="86"/>
      <c r="Q2549" s="82"/>
      <c r="R2549" s="81" t="s">
        <v>97</v>
      </c>
      <c r="S2549" s="63"/>
      <c r="T2549" s="87"/>
      <c r="U2549" s="84" t="s">
        <v>97</v>
      </c>
      <c r="V2549" s="84" t="s">
        <v>97</v>
      </c>
      <c r="W2549" s="85" t="b">
        <v>0</v>
      </c>
      <c r="X2549" s="63"/>
      <c r="Y2549" s="63"/>
      <c r="Z2549" s="63"/>
    </row>
    <row r="2550">
      <c r="A2550" s="75"/>
      <c r="B2550" s="94"/>
      <c r="C2550" s="75"/>
      <c r="D2550" s="76"/>
      <c r="E2550" s="75" t="s">
        <v>97</v>
      </c>
      <c r="F2550" s="75" t="s">
        <v>97</v>
      </c>
      <c r="G2550" s="77"/>
      <c r="H2550" s="77"/>
      <c r="I2550" s="80"/>
      <c r="J2550" s="77" t="s">
        <v>97</v>
      </c>
      <c r="K2550" s="79" t="s">
        <v>97</v>
      </c>
      <c r="L2550" s="79"/>
      <c r="M2550" s="80"/>
      <c r="N2550" s="79" t="s">
        <v>97</v>
      </c>
      <c r="O2550" s="81"/>
      <c r="P2550" s="86"/>
      <c r="Q2550" s="82"/>
      <c r="R2550" s="81" t="s">
        <v>97</v>
      </c>
      <c r="S2550" s="63"/>
      <c r="T2550" s="87"/>
      <c r="U2550" s="84" t="s">
        <v>97</v>
      </c>
      <c r="V2550" s="84" t="s">
        <v>97</v>
      </c>
      <c r="W2550" s="85" t="b">
        <v>0</v>
      </c>
      <c r="X2550" s="63"/>
      <c r="Y2550" s="63"/>
      <c r="Z2550" s="63"/>
    </row>
    <row r="2551">
      <c r="A2551" s="75"/>
      <c r="B2551" s="94"/>
      <c r="C2551" s="75"/>
      <c r="D2551" s="76"/>
      <c r="E2551" s="75" t="s">
        <v>97</v>
      </c>
      <c r="F2551" s="75" t="s">
        <v>97</v>
      </c>
      <c r="G2551" s="77"/>
      <c r="H2551" s="77"/>
      <c r="I2551" s="80"/>
      <c r="J2551" s="77" t="s">
        <v>97</v>
      </c>
      <c r="K2551" s="79" t="s">
        <v>97</v>
      </c>
      <c r="L2551" s="79"/>
      <c r="M2551" s="80"/>
      <c r="N2551" s="79" t="s">
        <v>97</v>
      </c>
      <c r="O2551" s="81"/>
      <c r="P2551" s="86"/>
      <c r="Q2551" s="82"/>
      <c r="R2551" s="81" t="s">
        <v>97</v>
      </c>
      <c r="S2551" s="63"/>
      <c r="T2551" s="87"/>
      <c r="U2551" s="84" t="s">
        <v>97</v>
      </c>
      <c r="V2551" s="84" t="s">
        <v>97</v>
      </c>
      <c r="W2551" s="85" t="b">
        <v>0</v>
      </c>
      <c r="X2551" s="63"/>
      <c r="Y2551" s="63"/>
      <c r="Z2551" s="63"/>
    </row>
    <row r="2552">
      <c r="A2552" s="75"/>
      <c r="B2552" s="94"/>
      <c r="C2552" s="75"/>
      <c r="D2552" s="76"/>
      <c r="E2552" s="75" t="s">
        <v>97</v>
      </c>
      <c r="F2552" s="75" t="s">
        <v>97</v>
      </c>
      <c r="G2552" s="77"/>
      <c r="H2552" s="77"/>
      <c r="I2552" s="80"/>
      <c r="J2552" s="77" t="s">
        <v>97</v>
      </c>
      <c r="K2552" s="79" t="s">
        <v>97</v>
      </c>
      <c r="L2552" s="79"/>
      <c r="M2552" s="80"/>
      <c r="N2552" s="79" t="s">
        <v>97</v>
      </c>
      <c r="O2552" s="81"/>
      <c r="P2552" s="86"/>
      <c r="Q2552" s="82"/>
      <c r="R2552" s="81" t="s">
        <v>97</v>
      </c>
      <c r="S2552" s="63"/>
      <c r="T2552" s="87"/>
      <c r="U2552" s="84" t="s">
        <v>97</v>
      </c>
      <c r="V2552" s="84" t="s">
        <v>97</v>
      </c>
      <c r="W2552" s="85" t="b">
        <v>0</v>
      </c>
      <c r="X2552" s="63"/>
      <c r="Y2552" s="63"/>
      <c r="Z2552" s="63"/>
    </row>
    <row r="2553">
      <c r="A2553" s="75"/>
      <c r="B2553" s="94"/>
      <c r="C2553" s="75"/>
      <c r="D2553" s="76"/>
      <c r="E2553" s="75" t="s">
        <v>97</v>
      </c>
      <c r="F2553" s="75" t="s">
        <v>97</v>
      </c>
      <c r="G2553" s="77"/>
      <c r="H2553" s="77"/>
      <c r="I2553" s="80"/>
      <c r="J2553" s="77" t="s">
        <v>97</v>
      </c>
      <c r="K2553" s="79" t="s">
        <v>97</v>
      </c>
      <c r="L2553" s="79"/>
      <c r="M2553" s="80"/>
      <c r="N2553" s="79" t="s">
        <v>97</v>
      </c>
      <c r="O2553" s="81"/>
      <c r="P2553" s="86"/>
      <c r="Q2553" s="82"/>
      <c r="R2553" s="81" t="s">
        <v>97</v>
      </c>
      <c r="S2553" s="63"/>
      <c r="T2553" s="87"/>
      <c r="U2553" s="84" t="s">
        <v>97</v>
      </c>
      <c r="V2553" s="84" t="s">
        <v>97</v>
      </c>
      <c r="W2553" s="85" t="b">
        <v>0</v>
      </c>
      <c r="X2553" s="63"/>
      <c r="Y2553" s="63"/>
      <c r="Z2553" s="63"/>
    </row>
    <row r="2554">
      <c r="A2554" s="75"/>
      <c r="B2554" s="94"/>
      <c r="C2554" s="75"/>
      <c r="D2554" s="76"/>
      <c r="E2554" s="75" t="s">
        <v>97</v>
      </c>
      <c r="F2554" s="75" t="s">
        <v>97</v>
      </c>
      <c r="G2554" s="77"/>
      <c r="H2554" s="77"/>
      <c r="I2554" s="80"/>
      <c r="J2554" s="77" t="s">
        <v>97</v>
      </c>
      <c r="K2554" s="79" t="s">
        <v>97</v>
      </c>
      <c r="L2554" s="79"/>
      <c r="M2554" s="80"/>
      <c r="N2554" s="79" t="s">
        <v>97</v>
      </c>
      <c r="O2554" s="81"/>
      <c r="P2554" s="86"/>
      <c r="Q2554" s="82"/>
      <c r="R2554" s="81" t="s">
        <v>97</v>
      </c>
      <c r="S2554" s="63"/>
      <c r="T2554" s="87"/>
      <c r="U2554" s="84" t="s">
        <v>97</v>
      </c>
      <c r="V2554" s="84" t="s">
        <v>97</v>
      </c>
      <c r="W2554" s="85" t="b">
        <v>0</v>
      </c>
      <c r="X2554" s="63"/>
      <c r="Y2554" s="63"/>
      <c r="Z2554" s="63"/>
    </row>
    <row r="2555">
      <c r="A2555" s="75"/>
      <c r="B2555" s="94"/>
      <c r="C2555" s="75"/>
      <c r="D2555" s="76"/>
      <c r="E2555" s="75" t="s">
        <v>97</v>
      </c>
      <c r="F2555" s="75" t="s">
        <v>97</v>
      </c>
      <c r="G2555" s="77"/>
      <c r="H2555" s="77"/>
      <c r="I2555" s="80"/>
      <c r="J2555" s="77" t="s">
        <v>97</v>
      </c>
      <c r="K2555" s="79" t="s">
        <v>97</v>
      </c>
      <c r="L2555" s="79"/>
      <c r="M2555" s="80"/>
      <c r="N2555" s="79" t="s">
        <v>97</v>
      </c>
      <c r="O2555" s="81"/>
      <c r="P2555" s="86"/>
      <c r="Q2555" s="82"/>
      <c r="R2555" s="81" t="s">
        <v>97</v>
      </c>
      <c r="S2555" s="63"/>
      <c r="T2555" s="87"/>
      <c r="U2555" s="84" t="s">
        <v>97</v>
      </c>
      <c r="V2555" s="84" t="s">
        <v>97</v>
      </c>
      <c r="W2555" s="85" t="b">
        <v>0</v>
      </c>
      <c r="X2555" s="63"/>
      <c r="Y2555" s="63"/>
      <c r="Z2555" s="63"/>
    </row>
    <row r="2556">
      <c r="A2556" s="75"/>
      <c r="B2556" s="94"/>
      <c r="C2556" s="75"/>
      <c r="D2556" s="76"/>
      <c r="E2556" s="75" t="s">
        <v>97</v>
      </c>
      <c r="F2556" s="75" t="s">
        <v>97</v>
      </c>
      <c r="G2556" s="77"/>
      <c r="H2556" s="77"/>
      <c r="I2556" s="80"/>
      <c r="J2556" s="77" t="s">
        <v>97</v>
      </c>
      <c r="K2556" s="79" t="s">
        <v>97</v>
      </c>
      <c r="L2556" s="79"/>
      <c r="M2556" s="80"/>
      <c r="N2556" s="79" t="s">
        <v>97</v>
      </c>
      <c r="O2556" s="81"/>
      <c r="P2556" s="86"/>
      <c r="Q2556" s="82"/>
      <c r="R2556" s="81" t="s">
        <v>97</v>
      </c>
      <c r="S2556" s="63"/>
      <c r="T2556" s="87"/>
      <c r="U2556" s="84" t="s">
        <v>97</v>
      </c>
      <c r="V2556" s="84" t="s">
        <v>97</v>
      </c>
      <c r="W2556" s="85" t="b">
        <v>0</v>
      </c>
      <c r="X2556" s="63"/>
      <c r="Y2556" s="63"/>
      <c r="Z2556" s="63"/>
    </row>
    <row r="2557">
      <c r="A2557" s="75"/>
      <c r="B2557" s="94"/>
      <c r="C2557" s="75"/>
      <c r="D2557" s="76"/>
      <c r="E2557" s="75" t="s">
        <v>97</v>
      </c>
      <c r="F2557" s="75" t="s">
        <v>97</v>
      </c>
      <c r="G2557" s="77"/>
      <c r="H2557" s="77"/>
      <c r="I2557" s="80"/>
      <c r="J2557" s="77" t="s">
        <v>97</v>
      </c>
      <c r="K2557" s="79" t="s">
        <v>97</v>
      </c>
      <c r="L2557" s="79"/>
      <c r="M2557" s="80"/>
      <c r="N2557" s="79" t="s">
        <v>97</v>
      </c>
      <c r="O2557" s="81"/>
      <c r="P2557" s="86"/>
      <c r="Q2557" s="82"/>
      <c r="R2557" s="81" t="s">
        <v>97</v>
      </c>
      <c r="S2557" s="63"/>
      <c r="T2557" s="87"/>
      <c r="U2557" s="84" t="s">
        <v>97</v>
      </c>
      <c r="V2557" s="84" t="s">
        <v>97</v>
      </c>
      <c r="W2557" s="85" t="b">
        <v>0</v>
      </c>
      <c r="X2557" s="63"/>
      <c r="Y2557" s="63"/>
      <c r="Z2557" s="63"/>
    </row>
    <row r="2558">
      <c r="A2558" s="75"/>
      <c r="B2558" s="94"/>
      <c r="C2558" s="75"/>
      <c r="D2558" s="76"/>
      <c r="E2558" s="75" t="s">
        <v>97</v>
      </c>
      <c r="F2558" s="75" t="s">
        <v>97</v>
      </c>
      <c r="G2558" s="77"/>
      <c r="H2558" s="77"/>
      <c r="I2558" s="80"/>
      <c r="J2558" s="77" t="s">
        <v>97</v>
      </c>
      <c r="K2558" s="79" t="s">
        <v>97</v>
      </c>
      <c r="L2558" s="79"/>
      <c r="M2558" s="80"/>
      <c r="N2558" s="79" t="s">
        <v>97</v>
      </c>
      <c r="O2558" s="81"/>
      <c r="P2558" s="86"/>
      <c r="Q2558" s="82"/>
      <c r="R2558" s="81" t="s">
        <v>97</v>
      </c>
      <c r="S2558" s="63"/>
      <c r="T2558" s="87"/>
      <c r="U2558" s="84" t="s">
        <v>97</v>
      </c>
      <c r="V2558" s="84" t="s">
        <v>97</v>
      </c>
      <c r="W2558" s="85" t="b">
        <v>0</v>
      </c>
      <c r="X2558" s="63"/>
      <c r="Y2558" s="63"/>
      <c r="Z2558" s="63"/>
    </row>
    <row r="2559">
      <c r="A2559" s="75"/>
      <c r="B2559" s="94"/>
      <c r="C2559" s="75"/>
      <c r="D2559" s="76"/>
      <c r="E2559" s="75" t="s">
        <v>97</v>
      </c>
      <c r="F2559" s="75" t="s">
        <v>97</v>
      </c>
      <c r="G2559" s="77"/>
      <c r="H2559" s="77"/>
      <c r="I2559" s="80"/>
      <c r="J2559" s="77" t="s">
        <v>97</v>
      </c>
      <c r="K2559" s="79" t="s">
        <v>97</v>
      </c>
      <c r="L2559" s="79"/>
      <c r="M2559" s="80"/>
      <c r="N2559" s="79" t="s">
        <v>97</v>
      </c>
      <c r="O2559" s="81"/>
      <c r="P2559" s="86"/>
      <c r="Q2559" s="82"/>
      <c r="R2559" s="81" t="s">
        <v>97</v>
      </c>
      <c r="S2559" s="63"/>
      <c r="T2559" s="87"/>
      <c r="U2559" s="84" t="s">
        <v>97</v>
      </c>
      <c r="V2559" s="84" t="s">
        <v>97</v>
      </c>
      <c r="W2559" s="85" t="b">
        <v>0</v>
      </c>
      <c r="X2559" s="63"/>
      <c r="Y2559" s="63"/>
      <c r="Z2559" s="63"/>
    </row>
    <row r="2560">
      <c r="A2560" s="75"/>
      <c r="B2560" s="94"/>
      <c r="C2560" s="75"/>
      <c r="D2560" s="76"/>
      <c r="E2560" s="75" t="s">
        <v>97</v>
      </c>
      <c r="F2560" s="75" t="s">
        <v>97</v>
      </c>
      <c r="G2560" s="77"/>
      <c r="H2560" s="77"/>
      <c r="I2560" s="80"/>
      <c r="J2560" s="77" t="s">
        <v>97</v>
      </c>
      <c r="K2560" s="79" t="s">
        <v>97</v>
      </c>
      <c r="L2560" s="79"/>
      <c r="M2560" s="80"/>
      <c r="N2560" s="79" t="s">
        <v>97</v>
      </c>
      <c r="O2560" s="81"/>
      <c r="P2560" s="86"/>
      <c r="Q2560" s="82"/>
      <c r="R2560" s="81" t="s">
        <v>97</v>
      </c>
      <c r="S2560" s="63"/>
      <c r="T2560" s="87"/>
      <c r="U2560" s="84" t="s">
        <v>97</v>
      </c>
      <c r="V2560" s="84" t="s">
        <v>97</v>
      </c>
      <c r="W2560" s="85" t="b">
        <v>0</v>
      </c>
      <c r="X2560" s="63"/>
      <c r="Y2560" s="63"/>
      <c r="Z2560" s="63"/>
    </row>
    <row r="2561">
      <c r="A2561" s="75"/>
      <c r="B2561" s="94"/>
      <c r="C2561" s="75"/>
      <c r="D2561" s="76"/>
      <c r="E2561" s="75" t="s">
        <v>97</v>
      </c>
      <c r="F2561" s="75" t="s">
        <v>97</v>
      </c>
      <c r="G2561" s="77"/>
      <c r="H2561" s="77"/>
      <c r="I2561" s="80"/>
      <c r="J2561" s="77" t="s">
        <v>97</v>
      </c>
      <c r="K2561" s="79" t="s">
        <v>97</v>
      </c>
      <c r="L2561" s="79"/>
      <c r="M2561" s="80"/>
      <c r="N2561" s="79" t="s">
        <v>97</v>
      </c>
      <c r="O2561" s="81"/>
      <c r="P2561" s="86"/>
      <c r="Q2561" s="82"/>
      <c r="R2561" s="81" t="s">
        <v>97</v>
      </c>
      <c r="S2561" s="63"/>
      <c r="T2561" s="87"/>
      <c r="U2561" s="84" t="s">
        <v>97</v>
      </c>
      <c r="V2561" s="84" t="s">
        <v>97</v>
      </c>
      <c r="W2561" s="85" t="b">
        <v>0</v>
      </c>
      <c r="X2561" s="63"/>
      <c r="Y2561" s="63"/>
      <c r="Z2561" s="63"/>
    </row>
    <row r="2562">
      <c r="A2562" s="75"/>
      <c r="B2562" s="94"/>
      <c r="C2562" s="75"/>
      <c r="D2562" s="76"/>
      <c r="E2562" s="75" t="s">
        <v>97</v>
      </c>
      <c r="F2562" s="75" t="s">
        <v>97</v>
      </c>
      <c r="G2562" s="77"/>
      <c r="H2562" s="77"/>
      <c r="I2562" s="80"/>
      <c r="J2562" s="77" t="s">
        <v>97</v>
      </c>
      <c r="K2562" s="79" t="s">
        <v>97</v>
      </c>
      <c r="L2562" s="79"/>
      <c r="M2562" s="80"/>
      <c r="N2562" s="79" t="s">
        <v>97</v>
      </c>
      <c r="O2562" s="81"/>
      <c r="P2562" s="86"/>
      <c r="Q2562" s="82"/>
      <c r="R2562" s="81" t="s">
        <v>97</v>
      </c>
      <c r="S2562" s="63"/>
      <c r="T2562" s="87"/>
      <c r="U2562" s="84" t="s">
        <v>97</v>
      </c>
      <c r="V2562" s="84" t="s">
        <v>97</v>
      </c>
      <c r="W2562" s="85" t="b">
        <v>0</v>
      </c>
      <c r="X2562" s="63"/>
      <c r="Y2562" s="63"/>
      <c r="Z2562" s="63"/>
    </row>
    <row r="2563">
      <c r="A2563" s="75"/>
      <c r="B2563" s="94"/>
      <c r="C2563" s="75"/>
      <c r="D2563" s="76"/>
      <c r="E2563" s="75" t="s">
        <v>97</v>
      </c>
      <c r="F2563" s="75" t="s">
        <v>97</v>
      </c>
      <c r="G2563" s="77"/>
      <c r="H2563" s="77"/>
      <c r="I2563" s="80"/>
      <c r="J2563" s="77" t="s">
        <v>97</v>
      </c>
      <c r="K2563" s="79" t="s">
        <v>97</v>
      </c>
      <c r="L2563" s="79"/>
      <c r="M2563" s="80"/>
      <c r="N2563" s="79" t="s">
        <v>97</v>
      </c>
      <c r="O2563" s="81"/>
      <c r="P2563" s="86"/>
      <c r="Q2563" s="82"/>
      <c r="R2563" s="81" t="s">
        <v>97</v>
      </c>
      <c r="S2563" s="63"/>
      <c r="T2563" s="87"/>
      <c r="U2563" s="84" t="s">
        <v>97</v>
      </c>
      <c r="V2563" s="84" t="s">
        <v>97</v>
      </c>
      <c r="W2563" s="85" t="b">
        <v>0</v>
      </c>
      <c r="X2563" s="63"/>
      <c r="Y2563" s="63"/>
      <c r="Z2563" s="63"/>
    </row>
    <row r="2564">
      <c r="A2564" s="75"/>
      <c r="B2564" s="94"/>
      <c r="C2564" s="75"/>
      <c r="D2564" s="76"/>
      <c r="E2564" s="75" t="s">
        <v>97</v>
      </c>
      <c r="F2564" s="75" t="s">
        <v>97</v>
      </c>
      <c r="G2564" s="77"/>
      <c r="H2564" s="77"/>
      <c r="I2564" s="80"/>
      <c r="J2564" s="77" t="s">
        <v>97</v>
      </c>
      <c r="K2564" s="79" t="s">
        <v>97</v>
      </c>
      <c r="L2564" s="79"/>
      <c r="M2564" s="80"/>
      <c r="N2564" s="79" t="s">
        <v>97</v>
      </c>
      <c r="O2564" s="81"/>
      <c r="P2564" s="86"/>
      <c r="Q2564" s="82"/>
      <c r="R2564" s="81" t="s">
        <v>97</v>
      </c>
      <c r="S2564" s="63"/>
      <c r="T2564" s="87"/>
      <c r="U2564" s="84" t="s">
        <v>97</v>
      </c>
      <c r="V2564" s="84" t="s">
        <v>97</v>
      </c>
      <c r="W2564" s="85" t="b">
        <v>0</v>
      </c>
      <c r="X2564" s="63"/>
      <c r="Y2564" s="63"/>
      <c r="Z2564" s="63"/>
    </row>
    <row r="2565">
      <c r="A2565" s="75"/>
      <c r="B2565" s="94"/>
      <c r="C2565" s="75"/>
      <c r="D2565" s="76"/>
      <c r="E2565" s="75" t="s">
        <v>97</v>
      </c>
      <c r="F2565" s="75" t="s">
        <v>97</v>
      </c>
      <c r="G2565" s="77"/>
      <c r="H2565" s="77"/>
      <c r="I2565" s="80"/>
      <c r="J2565" s="77" t="s">
        <v>97</v>
      </c>
      <c r="K2565" s="79" t="s">
        <v>97</v>
      </c>
      <c r="L2565" s="79"/>
      <c r="M2565" s="80"/>
      <c r="N2565" s="79" t="s">
        <v>97</v>
      </c>
      <c r="O2565" s="81"/>
      <c r="P2565" s="86"/>
      <c r="Q2565" s="82"/>
      <c r="R2565" s="81" t="s">
        <v>97</v>
      </c>
      <c r="S2565" s="63"/>
      <c r="T2565" s="87"/>
      <c r="U2565" s="84" t="s">
        <v>97</v>
      </c>
      <c r="V2565" s="84" t="s">
        <v>97</v>
      </c>
      <c r="W2565" s="85" t="b">
        <v>0</v>
      </c>
      <c r="X2565" s="63"/>
      <c r="Y2565" s="63"/>
      <c r="Z2565" s="63"/>
    </row>
    <row r="2566">
      <c r="A2566" s="75"/>
      <c r="B2566" s="94"/>
      <c r="C2566" s="75"/>
      <c r="D2566" s="76"/>
      <c r="E2566" s="75" t="s">
        <v>97</v>
      </c>
      <c r="F2566" s="75" t="s">
        <v>97</v>
      </c>
      <c r="G2566" s="77"/>
      <c r="H2566" s="77"/>
      <c r="I2566" s="80"/>
      <c r="J2566" s="77" t="s">
        <v>97</v>
      </c>
      <c r="K2566" s="79" t="s">
        <v>97</v>
      </c>
      <c r="L2566" s="79"/>
      <c r="M2566" s="80"/>
      <c r="N2566" s="79" t="s">
        <v>97</v>
      </c>
      <c r="O2566" s="81"/>
      <c r="P2566" s="86"/>
      <c r="Q2566" s="82"/>
      <c r="R2566" s="81" t="s">
        <v>97</v>
      </c>
      <c r="S2566" s="63"/>
      <c r="T2566" s="87"/>
      <c r="U2566" s="84" t="s">
        <v>97</v>
      </c>
      <c r="V2566" s="84" t="s">
        <v>97</v>
      </c>
      <c r="W2566" s="85" t="b">
        <v>0</v>
      </c>
      <c r="X2566" s="63"/>
      <c r="Y2566" s="63"/>
      <c r="Z2566" s="63"/>
    </row>
    <row r="2567">
      <c r="A2567" s="75"/>
      <c r="B2567" s="94"/>
      <c r="C2567" s="75"/>
      <c r="D2567" s="76"/>
      <c r="E2567" s="75" t="s">
        <v>97</v>
      </c>
      <c r="F2567" s="75" t="s">
        <v>97</v>
      </c>
      <c r="G2567" s="77"/>
      <c r="H2567" s="77"/>
      <c r="I2567" s="80"/>
      <c r="J2567" s="77" t="s">
        <v>97</v>
      </c>
      <c r="K2567" s="79" t="s">
        <v>97</v>
      </c>
      <c r="L2567" s="79"/>
      <c r="M2567" s="80"/>
      <c r="N2567" s="79" t="s">
        <v>97</v>
      </c>
      <c r="O2567" s="81"/>
      <c r="P2567" s="86"/>
      <c r="Q2567" s="82"/>
      <c r="R2567" s="81" t="s">
        <v>97</v>
      </c>
      <c r="S2567" s="63"/>
      <c r="T2567" s="87"/>
      <c r="U2567" s="84" t="s">
        <v>97</v>
      </c>
      <c r="V2567" s="84" t="s">
        <v>97</v>
      </c>
      <c r="W2567" s="85" t="b">
        <v>0</v>
      </c>
      <c r="X2567" s="63"/>
      <c r="Y2567" s="63"/>
      <c r="Z2567" s="63"/>
    </row>
    <row r="2568">
      <c r="A2568" s="75"/>
      <c r="B2568" s="94"/>
      <c r="C2568" s="75"/>
      <c r="D2568" s="76"/>
      <c r="E2568" s="75" t="s">
        <v>97</v>
      </c>
      <c r="F2568" s="75" t="s">
        <v>97</v>
      </c>
      <c r="G2568" s="77"/>
      <c r="H2568" s="77"/>
      <c r="I2568" s="80"/>
      <c r="J2568" s="77" t="s">
        <v>97</v>
      </c>
      <c r="K2568" s="79" t="s">
        <v>97</v>
      </c>
      <c r="L2568" s="79"/>
      <c r="M2568" s="80"/>
      <c r="N2568" s="79" t="s">
        <v>97</v>
      </c>
      <c r="O2568" s="81"/>
      <c r="P2568" s="86"/>
      <c r="Q2568" s="82"/>
      <c r="R2568" s="81" t="s">
        <v>97</v>
      </c>
      <c r="S2568" s="63"/>
      <c r="T2568" s="87"/>
      <c r="U2568" s="84" t="s">
        <v>97</v>
      </c>
      <c r="V2568" s="84" t="s">
        <v>97</v>
      </c>
      <c r="W2568" s="85" t="b">
        <v>0</v>
      </c>
      <c r="X2568" s="63"/>
      <c r="Y2568" s="63"/>
      <c r="Z2568" s="63"/>
    </row>
    <row r="2569">
      <c r="A2569" s="75"/>
      <c r="B2569" s="94"/>
      <c r="C2569" s="75"/>
      <c r="D2569" s="76"/>
      <c r="E2569" s="75" t="s">
        <v>97</v>
      </c>
      <c r="F2569" s="75" t="s">
        <v>97</v>
      </c>
      <c r="G2569" s="77"/>
      <c r="H2569" s="77"/>
      <c r="I2569" s="80"/>
      <c r="J2569" s="77" t="s">
        <v>97</v>
      </c>
      <c r="K2569" s="79" t="s">
        <v>97</v>
      </c>
      <c r="L2569" s="79"/>
      <c r="M2569" s="80"/>
      <c r="N2569" s="79" t="s">
        <v>97</v>
      </c>
      <c r="O2569" s="81"/>
      <c r="P2569" s="86"/>
      <c r="Q2569" s="82"/>
      <c r="R2569" s="81" t="s">
        <v>97</v>
      </c>
      <c r="S2569" s="63"/>
      <c r="T2569" s="87"/>
      <c r="U2569" s="84" t="s">
        <v>97</v>
      </c>
      <c r="V2569" s="84" t="s">
        <v>97</v>
      </c>
      <c r="W2569" s="85" t="b">
        <v>0</v>
      </c>
      <c r="X2569" s="63"/>
      <c r="Y2569" s="63"/>
      <c r="Z2569" s="63"/>
    </row>
    <row r="2570">
      <c r="A2570" s="75"/>
      <c r="B2570" s="94"/>
      <c r="C2570" s="75"/>
      <c r="D2570" s="76"/>
      <c r="E2570" s="75" t="s">
        <v>97</v>
      </c>
      <c r="F2570" s="75" t="s">
        <v>97</v>
      </c>
      <c r="G2570" s="77"/>
      <c r="H2570" s="77"/>
      <c r="I2570" s="80"/>
      <c r="J2570" s="77" t="s">
        <v>97</v>
      </c>
      <c r="K2570" s="79" t="s">
        <v>97</v>
      </c>
      <c r="L2570" s="79"/>
      <c r="M2570" s="80"/>
      <c r="N2570" s="79" t="s">
        <v>97</v>
      </c>
      <c r="O2570" s="81"/>
      <c r="P2570" s="86"/>
      <c r="Q2570" s="82"/>
      <c r="R2570" s="81" t="s">
        <v>97</v>
      </c>
      <c r="S2570" s="63"/>
      <c r="T2570" s="87"/>
      <c r="U2570" s="84" t="s">
        <v>97</v>
      </c>
      <c r="V2570" s="84" t="s">
        <v>97</v>
      </c>
      <c r="W2570" s="85" t="b">
        <v>0</v>
      </c>
      <c r="X2570" s="63"/>
      <c r="Y2570" s="63"/>
      <c r="Z2570" s="63"/>
    </row>
    <row r="2571">
      <c r="A2571" s="75"/>
      <c r="B2571" s="94"/>
      <c r="C2571" s="75"/>
      <c r="D2571" s="76"/>
      <c r="E2571" s="75" t="s">
        <v>97</v>
      </c>
      <c r="F2571" s="75" t="s">
        <v>97</v>
      </c>
      <c r="G2571" s="77"/>
      <c r="H2571" s="77"/>
      <c r="I2571" s="80"/>
      <c r="J2571" s="77" t="s">
        <v>97</v>
      </c>
      <c r="K2571" s="79" t="s">
        <v>97</v>
      </c>
      <c r="L2571" s="79"/>
      <c r="M2571" s="80"/>
      <c r="N2571" s="79" t="s">
        <v>97</v>
      </c>
      <c r="O2571" s="81"/>
      <c r="P2571" s="86"/>
      <c r="Q2571" s="82"/>
      <c r="R2571" s="81" t="s">
        <v>97</v>
      </c>
      <c r="S2571" s="63"/>
      <c r="T2571" s="87"/>
      <c r="U2571" s="84" t="s">
        <v>97</v>
      </c>
      <c r="V2571" s="84" t="s">
        <v>97</v>
      </c>
      <c r="W2571" s="85" t="b">
        <v>0</v>
      </c>
      <c r="X2571" s="63"/>
      <c r="Y2571" s="63"/>
      <c r="Z2571" s="63"/>
    </row>
    <row r="2572">
      <c r="A2572" s="75"/>
      <c r="B2572" s="94"/>
      <c r="C2572" s="75"/>
      <c r="D2572" s="76"/>
      <c r="E2572" s="75" t="s">
        <v>97</v>
      </c>
      <c r="F2572" s="75" t="s">
        <v>97</v>
      </c>
      <c r="G2572" s="77"/>
      <c r="H2572" s="77"/>
      <c r="I2572" s="80"/>
      <c r="J2572" s="77" t="s">
        <v>97</v>
      </c>
      <c r="K2572" s="79" t="s">
        <v>97</v>
      </c>
      <c r="L2572" s="79"/>
      <c r="M2572" s="80"/>
      <c r="N2572" s="79" t="s">
        <v>97</v>
      </c>
      <c r="O2572" s="81"/>
      <c r="P2572" s="86"/>
      <c r="Q2572" s="82"/>
      <c r="R2572" s="81" t="s">
        <v>97</v>
      </c>
      <c r="S2572" s="63"/>
      <c r="T2572" s="87"/>
      <c r="U2572" s="84" t="s">
        <v>97</v>
      </c>
      <c r="V2572" s="84" t="s">
        <v>97</v>
      </c>
      <c r="W2572" s="85" t="b">
        <v>0</v>
      </c>
      <c r="X2572" s="63"/>
      <c r="Y2572" s="63"/>
      <c r="Z2572" s="63"/>
    </row>
    <row r="2573">
      <c r="A2573" s="75"/>
      <c r="B2573" s="94"/>
      <c r="C2573" s="75"/>
      <c r="D2573" s="76"/>
      <c r="E2573" s="75" t="s">
        <v>97</v>
      </c>
      <c r="F2573" s="75" t="s">
        <v>97</v>
      </c>
      <c r="G2573" s="77"/>
      <c r="H2573" s="77"/>
      <c r="I2573" s="80"/>
      <c r="J2573" s="77" t="s">
        <v>97</v>
      </c>
      <c r="K2573" s="79" t="s">
        <v>97</v>
      </c>
      <c r="L2573" s="79"/>
      <c r="M2573" s="80"/>
      <c r="N2573" s="79" t="s">
        <v>97</v>
      </c>
      <c r="O2573" s="81"/>
      <c r="P2573" s="86"/>
      <c r="Q2573" s="82"/>
      <c r="R2573" s="81" t="s">
        <v>97</v>
      </c>
      <c r="S2573" s="63"/>
      <c r="T2573" s="87"/>
      <c r="U2573" s="84" t="s">
        <v>97</v>
      </c>
      <c r="V2573" s="84" t="s">
        <v>97</v>
      </c>
      <c r="W2573" s="85" t="b">
        <v>0</v>
      </c>
      <c r="X2573" s="63"/>
      <c r="Y2573" s="63"/>
      <c r="Z2573" s="63"/>
    </row>
    <row r="2574">
      <c r="A2574" s="75"/>
      <c r="B2574" s="94"/>
      <c r="C2574" s="75"/>
      <c r="D2574" s="76"/>
      <c r="E2574" s="75" t="s">
        <v>97</v>
      </c>
      <c r="F2574" s="75" t="s">
        <v>97</v>
      </c>
      <c r="G2574" s="77"/>
      <c r="H2574" s="77"/>
      <c r="I2574" s="80"/>
      <c r="J2574" s="77" t="s">
        <v>97</v>
      </c>
      <c r="K2574" s="79" t="s">
        <v>97</v>
      </c>
      <c r="L2574" s="79"/>
      <c r="M2574" s="80"/>
      <c r="N2574" s="79" t="s">
        <v>97</v>
      </c>
      <c r="O2574" s="81"/>
      <c r="P2574" s="86"/>
      <c r="Q2574" s="82"/>
      <c r="R2574" s="81" t="s">
        <v>97</v>
      </c>
      <c r="S2574" s="63"/>
      <c r="T2574" s="87"/>
      <c r="U2574" s="84" t="s">
        <v>97</v>
      </c>
      <c r="V2574" s="84" t="s">
        <v>97</v>
      </c>
      <c r="W2574" s="85" t="b">
        <v>0</v>
      </c>
      <c r="X2574" s="63"/>
      <c r="Y2574" s="63"/>
      <c r="Z2574" s="63"/>
    </row>
    <row r="2575">
      <c r="A2575" s="75"/>
      <c r="B2575" s="94"/>
      <c r="C2575" s="75"/>
      <c r="D2575" s="76"/>
      <c r="E2575" s="75" t="s">
        <v>97</v>
      </c>
      <c r="F2575" s="75" t="s">
        <v>97</v>
      </c>
      <c r="G2575" s="77"/>
      <c r="H2575" s="77"/>
      <c r="I2575" s="80"/>
      <c r="J2575" s="77" t="s">
        <v>97</v>
      </c>
      <c r="K2575" s="79" t="s">
        <v>97</v>
      </c>
      <c r="L2575" s="79"/>
      <c r="M2575" s="80"/>
      <c r="N2575" s="79" t="s">
        <v>97</v>
      </c>
      <c r="O2575" s="81"/>
      <c r="P2575" s="86"/>
      <c r="Q2575" s="82"/>
      <c r="R2575" s="81" t="s">
        <v>97</v>
      </c>
      <c r="S2575" s="63"/>
      <c r="T2575" s="87"/>
      <c r="U2575" s="84" t="s">
        <v>97</v>
      </c>
      <c r="V2575" s="84" t="s">
        <v>97</v>
      </c>
      <c r="W2575" s="85" t="b">
        <v>0</v>
      </c>
      <c r="X2575" s="63"/>
      <c r="Y2575" s="63"/>
      <c r="Z2575" s="63"/>
    </row>
    <row r="2576">
      <c r="A2576" s="75"/>
      <c r="B2576" s="94"/>
      <c r="C2576" s="75"/>
      <c r="D2576" s="76"/>
      <c r="E2576" s="75" t="s">
        <v>97</v>
      </c>
      <c r="F2576" s="75" t="s">
        <v>97</v>
      </c>
      <c r="G2576" s="77"/>
      <c r="H2576" s="77"/>
      <c r="I2576" s="80"/>
      <c r="J2576" s="77" t="s">
        <v>97</v>
      </c>
      <c r="K2576" s="79" t="s">
        <v>97</v>
      </c>
      <c r="L2576" s="79"/>
      <c r="M2576" s="80"/>
      <c r="N2576" s="79" t="s">
        <v>97</v>
      </c>
      <c r="O2576" s="81"/>
      <c r="P2576" s="86"/>
      <c r="Q2576" s="82"/>
      <c r="R2576" s="81" t="s">
        <v>97</v>
      </c>
      <c r="S2576" s="63"/>
      <c r="T2576" s="87"/>
      <c r="U2576" s="84" t="s">
        <v>97</v>
      </c>
      <c r="V2576" s="84" t="s">
        <v>97</v>
      </c>
      <c r="W2576" s="85" t="b">
        <v>0</v>
      </c>
      <c r="X2576" s="63"/>
      <c r="Y2576" s="63"/>
      <c r="Z2576" s="63"/>
    </row>
    <row r="2577">
      <c r="A2577" s="75"/>
      <c r="B2577" s="94"/>
      <c r="C2577" s="75"/>
      <c r="D2577" s="76"/>
      <c r="E2577" s="75" t="s">
        <v>97</v>
      </c>
      <c r="F2577" s="75" t="s">
        <v>97</v>
      </c>
      <c r="G2577" s="77"/>
      <c r="H2577" s="77"/>
      <c r="I2577" s="80"/>
      <c r="J2577" s="77" t="s">
        <v>97</v>
      </c>
      <c r="K2577" s="79" t="s">
        <v>97</v>
      </c>
      <c r="L2577" s="79"/>
      <c r="M2577" s="80"/>
      <c r="N2577" s="79" t="s">
        <v>97</v>
      </c>
      <c r="O2577" s="81"/>
      <c r="P2577" s="86"/>
      <c r="Q2577" s="82"/>
      <c r="R2577" s="81" t="s">
        <v>97</v>
      </c>
      <c r="S2577" s="63"/>
      <c r="T2577" s="87"/>
      <c r="U2577" s="84" t="s">
        <v>97</v>
      </c>
      <c r="V2577" s="84" t="s">
        <v>97</v>
      </c>
      <c r="W2577" s="85" t="b">
        <v>0</v>
      </c>
      <c r="X2577" s="63"/>
      <c r="Y2577" s="63"/>
      <c r="Z2577" s="63"/>
    </row>
    <row r="2578">
      <c r="A2578" s="75"/>
      <c r="B2578" s="94"/>
      <c r="C2578" s="75"/>
      <c r="D2578" s="76"/>
      <c r="E2578" s="75" t="s">
        <v>97</v>
      </c>
      <c r="F2578" s="75" t="s">
        <v>97</v>
      </c>
      <c r="G2578" s="77"/>
      <c r="H2578" s="77"/>
      <c r="I2578" s="80"/>
      <c r="J2578" s="77" t="s">
        <v>97</v>
      </c>
      <c r="K2578" s="79" t="s">
        <v>97</v>
      </c>
      <c r="L2578" s="79"/>
      <c r="M2578" s="80"/>
      <c r="N2578" s="79" t="s">
        <v>97</v>
      </c>
      <c r="O2578" s="81"/>
      <c r="P2578" s="86"/>
      <c r="Q2578" s="82"/>
      <c r="R2578" s="81" t="s">
        <v>97</v>
      </c>
      <c r="S2578" s="63"/>
      <c r="T2578" s="87"/>
      <c r="U2578" s="84" t="s">
        <v>97</v>
      </c>
      <c r="V2578" s="84" t="s">
        <v>97</v>
      </c>
      <c r="W2578" s="85" t="b">
        <v>0</v>
      </c>
      <c r="X2578" s="63"/>
      <c r="Y2578" s="63"/>
      <c r="Z2578" s="63"/>
    </row>
    <row r="2579">
      <c r="A2579" s="75"/>
      <c r="B2579" s="94"/>
      <c r="C2579" s="75"/>
      <c r="D2579" s="76"/>
      <c r="E2579" s="75" t="s">
        <v>97</v>
      </c>
      <c r="F2579" s="75" t="s">
        <v>97</v>
      </c>
      <c r="G2579" s="77"/>
      <c r="H2579" s="77"/>
      <c r="I2579" s="80"/>
      <c r="J2579" s="77" t="s">
        <v>97</v>
      </c>
      <c r="K2579" s="79" t="s">
        <v>97</v>
      </c>
      <c r="L2579" s="79"/>
      <c r="M2579" s="80"/>
      <c r="N2579" s="79" t="s">
        <v>97</v>
      </c>
      <c r="O2579" s="81"/>
      <c r="P2579" s="86"/>
      <c r="Q2579" s="82"/>
      <c r="R2579" s="81" t="s">
        <v>97</v>
      </c>
      <c r="S2579" s="63"/>
      <c r="T2579" s="87"/>
      <c r="U2579" s="84" t="s">
        <v>97</v>
      </c>
      <c r="V2579" s="84" t="s">
        <v>97</v>
      </c>
      <c r="W2579" s="85" t="b">
        <v>0</v>
      </c>
      <c r="X2579" s="63"/>
      <c r="Y2579" s="63"/>
      <c r="Z2579" s="63"/>
    </row>
    <row r="2580">
      <c r="A2580" s="75"/>
      <c r="B2580" s="94"/>
      <c r="C2580" s="75"/>
      <c r="D2580" s="76"/>
      <c r="E2580" s="75" t="s">
        <v>97</v>
      </c>
      <c r="F2580" s="75" t="s">
        <v>97</v>
      </c>
      <c r="G2580" s="77"/>
      <c r="H2580" s="77"/>
      <c r="I2580" s="80"/>
      <c r="J2580" s="77" t="s">
        <v>97</v>
      </c>
      <c r="K2580" s="79" t="s">
        <v>97</v>
      </c>
      <c r="L2580" s="79"/>
      <c r="M2580" s="80"/>
      <c r="N2580" s="79" t="s">
        <v>97</v>
      </c>
      <c r="O2580" s="81"/>
      <c r="P2580" s="86"/>
      <c r="Q2580" s="82"/>
      <c r="R2580" s="81" t="s">
        <v>97</v>
      </c>
      <c r="S2580" s="63"/>
      <c r="T2580" s="87"/>
      <c r="U2580" s="84" t="s">
        <v>97</v>
      </c>
      <c r="V2580" s="84" t="s">
        <v>97</v>
      </c>
      <c r="W2580" s="85" t="b">
        <v>0</v>
      </c>
      <c r="X2580" s="63"/>
      <c r="Y2580" s="63"/>
      <c r="Z2580" s="63"/>
    </row>
    <row r="2581">
      <c r="A2581" s="75"/>
      <c r="B2581" s="94"/>
      <c r="C2581" s="75"/>
      <c r="D2581" s="76"/>
      <c r="E2581" s="75" t="s">
        <v>97</v>
      </c>
      <c r="F2581" s="75" t="s">
        <v>97</v>
      </c>
      <c r="G2581" s="77"/>
      <c r="H2581" s="77"/>
      <c r="I2581" s="80"/>
      <c r="J2581" s="77" t="s">
        <v>97</v>
      </c>
      <c r="K2581" s="79" t="s">
        <v>97</v>
      </c>
      <c r="L2581" s="79"/>
      <c r="M2581" s="80"/>
      <c r="N2581" s="79" t="s">
        <v>97</v>
      </c>
      <c r="O2581" s="81"/>
      <c r="P2581" s="86"/>
      <c r="Q2581" s="82"/>
      <c r="R2581" s="81" t="s">
        <v>97</v>
      </c>
      <c r="S2581" s="63"/>
      <c r="T2581" s="87"/>
      <c r="U2581" s="84" t="s">
        <v>97</v>
      </c>
      <c r="V2581" s="84" t="s">
        <v>97</v>
      </c>
      <c r="W2581" s="85" t="b">
        <v>0</v>
      </c>
      <c r="X2581" s="63"/>
      <c r="Y2581" s="63"/>
      <c r="Z2581" s="63"/>
    </row>
    <row r="2582">
      <c r="A2582" s="75"/>
      <c r="B2582" s="94"/>
      <c r="C2582" s="75"/>
      <c r="D2582" s="76"/>
      <c r="E2582" s="75" t="s">
        <v>97</v>
      </c>
      <c r="F2582" s="75" t="s">
        <v>97</v>
      </c>
      <c r="G2582" s="77"/>
      <c r="H2582" s="77"/>
      <c r="I2582" s="80"/>
      <c r="J2582" s="77" t="s">
        <v>97</v>
      </c>
      <c r="K2582" s="79" t="s">
        <v>97</v>
      </c>
      <c r="L2582" s="79"/>
      <c r="M2582" s="80"/>
      <c r="N2582" s="79" t="s">
        <v>97</v>
      </c>
      <c r="O2582" s="81"/>
      <c r="P2582" s="86"/>
      <c r="Q2582" s="82"/>
      <c r="R2582" s="81" t="s">
        <v>97</v>
      </c>
      <c r="S2582" s="63"/>
      <c r="T2582" s="87"/>
      <c r="U2582" s="84" t="s">
        <v>97</v>
      </c>
      <c r="V2582" s="84" t="s">
        <v>97</v>
      </c>
      <c r="W2582" s="85" t="b">
        <v>0</v>
      </c>
      <c r="X2582" s="63"/>
      <c r="Y2582" s="63"/>
      <c r="Z2582" s="63"/>
    </row>
    <row r="2583">
      <c r="A2583" s="75"/>
      <c r="B2583" s="94"/>
      <c r="C2583" s="75"/>
      <c r="D2583" s="76"/>
      <c r="E2583" s="75" t="s">
        <v>97</v>
      </c>
      <c r="F2583" s="75" t="s">
        <v>97</v>
      </c>
      <c r="G2583" s="77"/>
      <c r="H2583" s="77"/>
      <c r="I2583" s="80"/>
      <c r="J2583" s="77" t="s">
        <v>97</v>
      </c>
      <c r="K2583" s="79" t="s">
        <v>97</v>
      </c>
      <c r="L2583" s="79"/>
      <c r="M2583" s="80"/>
      <c r="N2583" s="79" t="s">
        <v>97</v>
      </c>
      <c r="O2583" s="81"/>
      <c r="P2583" s="86"/>
      <c r="Q2583" s="82"/>
      <c r="R2583" s="81" t="s">
        <v>97</v>
      </c>
      <c r="S2583" s="63"/>
      <c r="T2583" s="87"/>
      <c r="U2583" s="84" t="s">
        <v>97</v>
      </c>
      <c r="V2583" s="84" t="s">
        <v>97</v>
      </c>
      <c r="W2583" s="85" t="b">
        <v>0</v>
      </c>
      <c r="X2583" s="63"/>
      <c r="Y2583" s="63"/>
      <c r="Z2583" s="63"/>
    </row>
    <row r="2584">
      <c r="A2584" s="75"/>
      <c r="B2584" s="94"/>
      <c r="C2584" s="75"/>
      <c r="D2584" s="76"/>
      <c r="E2584" s="75" t="s">
        <v>97</v>
      </c>
      <c r="F2584" s="75" t="s">
        <v>97</v>
      </c>
      <c r="G2584" s="77"/>
      <c r="H2584" s="77"/>
      <c r="I2584" s="80"/>
      <c r="J2584" s="77" t="s">
        <v>97</v>
      </c>
      <c r="K2584" s="79" t="s">
        <v>97</v>
      </c>
      <c r="L2584" s="79"/>
      <c r="M2584" s="80"/>
      <c r="N2584" s="79" t="s">
        <v>97</v>
      </c>
      <c r="O2584" s="81"/>
      <c r="P2584" s="86"/>
      <c r="Q2584" s="82"/>
      <c r="R2584" s="81" t="s">
        <v>97</v>
      </c>
      <c r="S2584" s="63"/>
      <c r="T2584" s="87"/>
      <c r="U2584" s="84" t="s">
        <v>97</v>
      </c>
      <c r="V2584" s="84" t="s">
        <v>97</v>
      </c>
      <c r="W2584" s="85" t="b">
        <v>0</v>
      </c>
      <c r="X2584" s="63"/>
      <c r="Y2584" s="63"/>
      <c r="Z2584" s="63"/>
    </row>
    <row r="2585">
      <c r="A2585" s="75"/>
      <c r="B2585" s="94"/>
      <c r="C2585" s="75"/>
      <c r="D2585" s="76"/>
      <c r="E2585" s="75" t="s">
        <v>97</v>
      </c>
      <c r="F2585" s="75" t="s">
        <v>97</v>
      </c>
      <c r="G2585" s="77"/>
      <c r="H2585" s="77"/>
      <c r="I2585" s="80"/>
      <c r="J2585" s="77" t="s">
        <v>97</v>
      </c>
      <c r="K2585" s="79" t="s">
        <v>97</v>
      </c>
      <c r="L2585" s="79"/>
      <c r="M2585" s="80"/>
      <c r="N2585" s="79" t="s">
        <v>97</v>
      </c>
      <c r="O2585" s="81"/>
      <c r="P2585" s="86"/>
      <c r="Q2585" s="82"/>
      <c r="R2585" s="81" t="s">
        <v>97</v>
      </c>
      <c r="S2585" s="63"/>
      <c r="T2585" s="87"/>
      <c r="U2585" s="84" t="s">
        <v>97</v>
      </c>
      <c r="V2585" s="84" t="s">
        <v>97</v>
      </c>
      <c r="W2585" s="85" t="b">
        <v>0</v>
      </c>
      <c r="X2585" s="63"/>
      <c r="Y2585" s="63"/>
      <c r="Z2585" s="63"/>
    </row>
    <row r="2586">
      <c r="A2586" s="75"/>
      <c r="B2586" s="94"/>
      <c r="C2586" s="75"/>
      <c r="D2586" s="76"/>
      <c r="E2586" s="75" t="s">
        <v>97</v>
      </c>
      <c r="F2586" s="75" t="s">
        <v>97</v>
      </c>
      <c r="G2586" s="77"/>
      <c r="H2586" s="77"/>
      <c r="I2586" s="80"/>
      <c r="J2586" s="77" t="s">
        <v>97</v>
      </c>
      <c r="K2586" s="79" t="s">
        <v>97</v>
      </c>
      <c r="L2586" s="79"/>
      <c r="M2586" s="80"/>
      <c r="N2586" s="79" t="s">
        <v>97</v>
      </c>
      <c r="O2586" s="81"/>
      <c r="P2586" s="86"/>
      <c r="Q2586" s="82"/>
      <c r="R2586" s="81" t="s">
        <v>97</v>
      </c>
      <c r="S2586" s="63"/>
      <c r="T2586" s="87"/>
      <c r="U2586" s="84" t="s">
        <v>97</v>
      </c>
      <c r="V2586" s="84" t="s">
        <v>97</v>
      </c>
      <c r="W2586" s="85" t="b">
        <v>0</v>
      </c>
      <c r="X2586" s="63"/>
      <c r="Y2586" s="63"/>
      <c r="Z2586" s="63"/>
    </row>
    <row r="2587">
      <c r="A2587" s="75"/>
      <c r="B2587" s="94"/>
      <c r="C2587" s="75"/>
      <c r="D2587" s="76"/>
      <c r="E2587" s="75" t="s">
        <v>97</v>
      </c>
      <c r="F2587" s="75" t="s">
        <v>97</v>
      </c>
      <c r="G2587" s="77"/>
      <c r="H2587" s="77"/>
      <c r="I2587" s="80"/>
      <c r="J2587" s="77" t="s">
        <v>97</v>
      </c>
      <c r="K2587" s="79" t="s">
        <v>97</v>
      </c>
      <c r="L2587" s="79"/>
      <c r="M2587" s="80"/>
      <c r="N2587" s="79" t="s">
        <v>97</v>
      </c>
      <c r="O2587" s="81"/>
      <c r="P2587" s="86"/>
      <c r="Q2587" s="82"/>
      <c r="R2587" s="81" t="s">
        <v>97</v>
      </c>
      <c r="S2587" s="63"/>
      <c r="T2587" s="87"/>
      <c r="U2587" s="84" t="s">
        <v>97</v>
      </c>
      <c r="V2587" s="84" t="s">
        <v>97</v>
      </c>
      <c r="W2587" s="85" t="b">
        <v>0</v>
      </c>
      <c r="X2587" s="63"/>
      <c r="Y2587" s="63"/>
      <c r="Z2587" s="63"/>
    </row>
    <row r="2588">
      <c r="A2588" s="75"/>
      <c r="B2588" s="94"/>
      <c r="C2588" s="75"/>
      <c r="D2588" s="76"/>
      <c r="E2588" s="75" t="s">
        <v>97</v>
      </c>
      <c r="F2588" s="75" t="s">
        <v>97</v>
      </c>
      <c r="G2588" s="77"/>
      <c r="H2588" s="77"/>
      <c r="I2588" s="80"/>
      <c r="J2588" s="77" t="s">
        <v>97</v>
      </c>
      <c r="K2588" s="79" t="s">
        <v>97</v>
      </c>
      <c r="L2588" s="79"/>
      <c r="M2588" s="80"/>
      <c r="N2588" s="79" t="s">
        <v>97</v>
      </c>
      <c r="O2588" s="81"/>
      <c r="P2588" s="86"/>
      <c r="Q2588" s="82"/>
      <c r="R2588" s="81" t="s">
        <v>97</v>
      </c>
      <c r="S2588" s="63"/>
      <c r="T2588" s="87"/>
      <c r="U2588" s="84" t="s">
        <v>97</v>
      </c>
      <c r="V2588" s="84" t="s">
        <v>97</v>
      </c>
      <c r="W2588" s="85" t="b">
        <v>0</v>
      </c>
      <c r="X2588" s="63"/>
      <c r="Y2588" s="63"/>
      <c r="Z2588" s="63"/>
    </row>
    <row r="2589">
      <c r="A2589" s="75"/>
      <c r="B2589" s="94"/>
      <c r="C2589" s="75"/>
      <c r="D2589" s="76"/>
      <c r="E2589" s="75" t="s">
        <v>97</v>
      </c>
      <c r="F2589" s="75" t="s">
        <v>97</v>
      </c>
      <c r="G2589" s="77"/>
      <c r="H2589" s="77"/>
      <c r="I2589" s="80"/>
      <c r="J2589" s="77" t="s">
        <v>97</v>
      </c>
      <c r="K2589" s="79" t="s">
        <v>97</v>
      </c>
      <c r="L2589" s="79"/>
      <c r="M2589" s="80"/>
      <c r="N2589" s="79" t="s">
        <v>97</v>
      </c>
      <c r="O2589" s="81"/>
      <c r="P2589" s="86"/>
      <c r="Q2589" s="82"/>
      <c r="R2589" s="81" t="s">
        <v>97</v>
      </c>
      <c r="S2589" s="63"/>
      <c r="T2589" s="87"/>
      <c r="U2589" s="84" t="s">
        <v>97</v>
      </c>
      <c r="V2589" s="84" t="s">
        <v>97</v>
      </c>
      <c r="W2589" s="85" t="b">
        <v>0</v>
      </c>
      <c r="X2589" s="63"/>
      <c r="Y2589" s="63"/>
      <c r="Z2589" s="63"/>
    </row>
    <row r="2590">
      <c r="A2590" s="75"/>
      <c r="B2590" s="94"/>
      <c r="C2590" s="75"/>
      <c r="D2590" s="76"/>
      <c r="E2590" s="75" t="s">
        <v>97</v>
      </c>
      <c r="F2590" s="75" t="s">
        <v>97</v>
      </c>
      <c r="G2590" s="77"/>
      <c r="H2590" s="77"/>
      <c r="I2590" s="80"/>
      <c r="J2590" s="77" t="s">
        <v>97</v>
      </c>
      <c r="K2590" s="79" t="s">
        <v>97</v>
      </c>
      <c r="L2590" s="79"/>
      <c r="M2590" s="80"/>
      <c r="N2590" s="79" t="s">
        <v>97</v>
      </c>
      <c r="O2590" s="81"/>
      <c r="P2590" s="86"/>
      <c r="Q2590" s="82"/>
      <c r="R2590" s="81" t="s">
        <v>97</v>
      </c>
      <c r="S2590" s="63"/>
      <c r="T2590" s="87"/>
      <c r="U2590" s="84" t="s">
        <v>97</v>
      </c>
      <c r="V2590" s="84" t="s">
        <v>97</v>
      </c>
      <c r="W2590" s="85" t="b">
        <v>0</v>
      </c>
      <c r="X2590" s="63"/>
      <c r="Y2590" s="63"/>
      <c r="Z2590" s="63"/>
    </row>
    <row r="2591">
      <c r="A2591" s="75"/>
      <c r="B2591" s="94"/>
      <c r="C2591" s="75"/>
      <c r="D2591" s="76"/>
      <c r="E2591" s="75" t="s">
        <v>97</v>
      </c>
      <c r="F2591" s="75" t="s">
        <v>97</v>
      </c>
      <c r="G2591" s="77"/>
      <c r="H2591" s="77"/>
      <c r="I2591" s="80"/>
      <c r="J2591" s="77" t="s">
        <v>97</v>
      </c>
      <c r="K2591" s="79" t="s">
        <v>97</v>
      </c>
      <c r="L2591" s="79"/>
      <c r="M2591" s="80"/>
      <c r="N2591" s="79" t="s">
        <v>97</v>
      </c>
      <c r="O2591" s="81"/>
      <c r="P2591" s="86"/>
      <c r="Q2591" s="82"/>
      <c r="R2591" s="81" t="s">
        <v>97</v>
      </c>
      <c r="S2591" s="63"/>
      <c r="T2591" s="87"/>
      <c r="U2591" s="84" t="s">
        <v>97</v>
      </c>
      <c r="V2591" s="84" t="s">
        <v>97</v>
      </c>
      <c r="W2591" s="85" t="b">
        <v>0</v>
      </c>
      <c r="X2591" s="63"/>
      <c r="Y2591" s="63"/>
      <c r="Z2591" s="63"/>
    </row>
    <row r="2592">
      <c r="A2592" s="75"/>
      <c r="B2592" s="94"/>
      <c r="C2592" s="75"/>
      <c r="D2592" s="76"/>
      <c r="E2592" s="75" t="s">
        <v>97</v>
      </c>
      <c r="F2592" s="75" t="s">
        <v>97</v>
      </c>
      <c r="G2592" s="77"/>
      <c r="H2592" s="77"/>
      <c r="I2592" s="80"/>
      <c r="J2592" s="77" t="s">
        <v>97</v>
      </c>
      <c r="K2592" s="79" t="s">
        <v>97</v>
      </c>
      <c r="L2592" s="79"/>
      <c r="M2592" s="80"/>
      <c r="N2592" s="79" t="s">
        <v>97</v>
      </c>
      <c r="O2592" s="81"/>
      <c r="P2592" s="86"/>
      <c r="Q2592" s="82"/>
      <c r="R2592" s="81" t="s">
        <v>97</v>
      </c>
      <c r="S2592" s="63"/>
      <c r="T2592" s="87"/>
      <c r="U2592" s="84" t="s">
        <v>97</v>
      </c>
      <c r="V2592" s="84" t="s">
        <v>97</v>
      </c>
      <c r="W2592" s="85" t="b">
        <v>0</v>
      </c>
      <c r="X2592" s="63"/>
      <c r="Y2592" s="63"/>
      <c r="Z2592" s="63"/>
    </row>
    <row r="2593">
      <c r="A2593" s="75"/>
      <c r="B2593" s="94"/>
      <c r="C2593" s="75"/>
      <c r="D2593" s="76"/>
      <c r="E2593" s="75" t="s">
        <v>97</v>
      </c>
      <c r="F2593" s="75" t="s">
        <v>97</v>
      </c>
      <c r="G2593" s="77"/>
      <c r="H2593" s="77"/>
      <c r="I2593" s="80"/>
      <c r="J2593" s="77" t="s">
        <v>97</v>
      </c>
      <c r="K2593" s="79" t="s">
        <v>97</v>
      </c>
      <c r="L2593" s="79"/>
      <c r="M2593" s="80"/>
      <c r="N2593" s="79" t="s">
        <v>97</v>
      </c>
      <c r="O2593" s="81"/>
      <c r="P2593" s="86"/>
      <c r="Q2593" s="82"/>
      <c r="R2593" s="81" t="s">
        <v>97</v>
      </c>
      <c r="S2593" s="63"/>
      <c r="T2593" s="87"/>
      <c r="U2593" s="84" t="s">
        <v>97</v>
      </c>
      <c r="V2593" s="84" t="s">
        <v>97</v>
      </c>
      <c r="W2593" s="85" t="b">
        <v>0</v>
      </c>
      <c r="X2593" s="63"/>
      <c r="Y2593" s="63"/>
      <c r="Z2593" s="63"/>
    </row>
    <row r="2594">
      <c r="A2594" s="75"/>
      <c r="B2594" s="94"/>
      <c r="C2594" s="75"/>
      <c r="D2594" s="76"/>
      <c r="E2594" s="75" t="s">
        <v>97</v>
      </c>
      <c r="F2594" s="75" t="s">
        <v>97</v>
      </c>
      <c r="G2594" s="77"/>
      <c r="H2594" s="77"/>
      <c r="I2594" s="80"/>
      <c r="J2594" s="77" t="s">
        <v>97</v>
      </c>
      <c r="K2594" s="79" t="s">
        <v>97</v>
      </c>
      <c r="L2594" s="79"/>
      <c r="M2594" s="80"/>
      <c r="N2594" s="79" t="s">
        <v>97</v>
      </c>
      <c r="O2594" s="81"/>
      <c r="P2594" s="86"/>
      <c r="Q2594" s="82"/>
      <c r="R2594" s="81" t="s">
        <v>97</v>
      </c>
      <c r="S2594" s="63"/>
      <c r="T2594" s="87"/>
      <c r="U2594" s="84" t="s">
        <v>97</v>
      </c>
      <c r="V2594" s="84" t="s">
        <v>97</v>
      </c>
      <c r="W2594" s="85" t="b">
        <v>0</v>
      </c>
      <c r="X2594" s="63"/>
      <c r="Y2594" s="63"/>
      <c r="Z2594" s="63"/>
    </row>
    <row r="2595">
      <c r="A2595" s="75"/>
      <c r="B2595" s="94"/>
      <c r="C2595" s="75"/>
      <c r="D2595" s="76"/>
      <c r="E2595" s="75" t="s">
        <v>97</v>
      </c>
      <c r="F2595" s="75" t="s">
        <v>97</v>
      </c>
      <c r="G2595" s="77"/>
      <c r="H2595" s="77"/>
      <c r="I2595" s="80"/>
      <c r="J2595" s="77" t="s">
        <v>97</v>
      </c>
      <c r="K2595" s="79" t="s">
        <v>97</v>
      </c>
      <c r="L2595" s="79"/>
      <c r="M2595" s="80"/>
      <c r="N2595" s="79" t="s">
        <v>97</v>
      </c>
      <c r="O2595" s="81"/>
      <c r="P2595" s="86"/>
      <c r="Q2595" s="82"/>
      <c r="R2595" s="81" t="s">
        <v>97</v>
      </c>
      <c r="S2595" s="63"/>
      <c r="T2595" s="87"/>
      <c r="U2595" s="84" t="s">
        <v>97</v>
      </c>
      <c r="V2595" s="84" t="s">
        <v>97</v>
      </c>
      <c r="W2595" s="85" t="b">
        <v>0</v>
      </c>
      <c r="X2595" s="63"/>
      <c r="Y2595" s="63"/>
      <c r="Z2595" s="63"/>
    </row>
    <row r="2596">
      <c r="A2596" s="75"/>
      <c r="B2596" s="94"/>
      <c r="C2596" s="75"/>
      <c r="D2596" s="76"/>
      <c r="E2596" s="75" t="s">
        <v>97</v>
      </c>
      <c r="F2596" s="75" t="s">
        <v>97</v>
      </c>
      <c r="G2596" s="77"/>
      <c r="H2596" s="77"/>
      <c r="I2596" s="80"/>
      <c r="J2596" s="77" t="s">
        <v>97</v>
      </c>
      <c r="K2596" s="79" t="s">
        <v>97</v>
      </c>
      <c r="L2596" s="79"/>
      <c r="M2596" s="80"/>
      <c r="N2596" s="79" t="s">
        <v>97</v>
      </c>
      <c r="O2596" s="81"/>
      <c r="P2596" s="86"/>
      <c r="Q2596" s="82"/>
      <c r="R2596" s="81" t="s">
        <v>97</v>
      </c>
      <c r="S2596" s="63"/>
      <c r="T2596" s="87"/>
      <c r="U2596" s="84" t="s">
        <v>97</v>
      </c>
      <c r="V2596" s="84" t="s">
        <v>97</v>
      </c>
      <c r="W2596" s="85" t="b">
        <v>0</v>
      </c>
      <c r="X2596" s="63"/>
      <c r="Y2596" s="63"/>
      <c r="Z2596" s="63"/>
    </row>
    <row r="2597">
      <c r="A2597" s="75"/>
      <c r="B2597" s="94"/>
      <c r="C2597" s="75"/>
      <c r="D2597" s="76"/>
      <c r="E2597" s="75" t="s">
        <v>97</v>
      </c>
      <c r="F2597" s="75" t="s">
        <v>97</v>
      </c>
      <c r="G2597" s="77"/>
      <c r="H2597" s="77"/>
      <c r="I2597" s="80"/>
      <c r="J2597" s="77" t="s">
        <v>97</v>
      </c>
      <c r="K2597" s="79" t="s">
        <v>97</v>
      </c>
      <c r="L2597" s="79"/>
      <c r="M2597" s="80"/>
      <c r="N2597" s="79" t="s">
        <v>97</v>
      </c>
      <c r="O2597" s="81"/>
      <c r="P2597" s="86"/>
      <c r="Q2597" s="82"/>
      <c r="R2597" s="81" t="s">
        <v>97</v>
      </c>
      <c r="S2597" s="63"/>
      <c r="T2597" s="87"/>
      <c r="U2597" s="84" t="s">
        <v>97</v>
      </c>
      <c r="V2597" s="84" t="s">
        <v>97</v>
      </c>
      <c r="W2597" s="85" t="b">
        <v>0</v>
      </c>
      <c r="X2597" s="63"/>
      <c r="Y2597" s="63"/>
      <c r="Z2597" s="63"/>
    </row>
    <row r="2598">
      <c r="A2598" s="75"/>
      <c r="B2598" s="94"/>
      <c r="C2598" s="75"/>
      <c r="D2598" s="76"/>
      <c r="E2598" s="75" t="s">
        <v>97</v>
      </c>
      <c r="F2598" s="75" t="s">
        <v>97</v>
      </c>
      <c r="G2598" s="77"/>
      <c r="H2598" s="77"/>
      <c r="I2598" s="80"/>
      <c r="J2598" s="77" t="s">
        <v>97</v>
      </c>
      <c r="K2598" s="79" t="s">
        <v>97</v>
      </c>
      <c r="L2598" s="79"/>
      <c r="M2598" s="80"/>
      <c r="N2598" s="79" t="s">
        <v>97</v>
      </c>
      <c r="O2598" s="81"/>
      <c r="P2598" s="86"/>
      <c r="Q2598" s="82"/>
      <c r="R2598" s="81" t="s">
        <v>97</v>
      </c>
      <c r="S2598" s="63"/>
      <c r="T2598" s="87"/>
      <c r="U2598" s="84" t="s">
        <v>97</v>
      </c>
      <c r="V2598" s="84" t="s">
        <v>97</v>
      </c>
      <c r="W2598" s="85" t="b">
        <v>0</v>
      </c>
      <c r="X2598" s="63"/>
      <c r="Y2598" s="63"/>
      <c r="Z2598" s="63"/>
    </row>
    <row r="2599">
      <c r="A2599" s="75"/>
      <c r="B2599" s="94"/>
      <c r="C2599" s="75"/>
      <c r="D2599" s="76"/>
      <c r="E2599" s="75" t="s">
        <v>97</v>
      </c>
      <c r="F2599" s="75" t="s">
        <v>97</v>
      </c>
      <c r="G2599" s="77"/>
      <c r="H2599" s="77"/>
      <c r="I2599" s="80"/>
      <c r="J2599" s="77" t="s">
        <v>97</v>
      </c>
      <c r="K2599" s="79" t="s">
        <v>97</v>
      </c>
      <c r="L2599" s="79"/>
      <c r="M2599" s="80"/>
      <c r="N2599" s="79" t="s">
        <v>97</v>
      </c>
      <c r="O2599" s="81"/>
      <c r="P2599" s="86"/>
      <c r="Q2599" s="82"/>
      <c r="R2599" s="81" t="s">
        <v>97</v>
      </c>
      <c r="S2599" s="63"/>
      <c r="T2599" s="87"/>
      <c r="U2599" s="84" t="s">
        <v>97</v>
      </c>
      <c r="V2599" s="84" t="s">
        <v>97</v>
      </c>
      <c r="W2599" s="85" t="b">
        <v>0</v>
      </c>
      <c r="X2599" s="63"/>
      <c r="Y2599" s="63"/>
      <c r="Z2599" s="63"/>
    </row>
    <row r="2600">
      <c r="A2600" s="75"/>
      <c r="B2600" s="94"/>
      <c r="C2600" s="75"/>
      <c r="D2600" s="76"/>
      <c r="E2600" s="75" t="s">
        <v>97</v>
      </c>
      <c r="F2600" s="75" t="s">
        <v>97</v>
      </c>
      <c r="G2600" s="77"/>
      <c r="H2600" s="77"/>
      <c r="I2600" s="80"/>
      <c r="J2600" s="77" t="s">
        <v>97</v>
      </c>
      <c r="K2600" s="79" t="s">
        <v>97</v>
      </c>
      <c r="L2600" s="79"/>
      <c r="M2600" s="80"/>
      <c r="N2600" s="79" t="s">
        <v>97</v>
      </c>
      <c r="O2600" s="81"/>
      <c r="P2600" s="86"/>
      <c r="Q2600" s="82"/>
      <c r="R2600" s="81" t="s">
        <v>97</v>
      </c>
      <c r="S2600" s="63"/>
      <c r="T2600" s="87"/>
      <c r="U2600" s="84" t="s">
        <v>97</v>
      </c>
      <c r="V2600" s="84" t="s">
        <v>97</v>
      </c>
      <c r="W2600" s="85" t="b">
        <v>0</v>
      </c>
      <c r="X2600" s="63"/>
      <c r="Y2600" s="63"/>
      <c r="Z2600" s="63"/>
    </row>
    <row r="2601">
      <c r="A2601" s="75"/>
      <c r="B2601" s="94"/>
      <c r="C2601" s="75"/>
      <c r="D2601" s="76"/>
      <c r="E2601" s="75" t="s">
        <v>97</v>
      </c>
      <c r="F2601" s="75" t="s">
        <v>97</v>
      </c>
      <c r="G2601" s="77"/>
      <c r="H2601" s="77"/>
      <c r="I2601" s="80"/>
      <c r="J2601" s="77" t="s">
        <v>97</v>
      </c>
      <c r="K2601" s="79" t="s">
        <v>97</v>
      </c>
      <c r="L2601" s="79"/>
      <c r="M2601" s="80"/>
      <c r="N2601" s="79" t="s">
        <v>97</v>
      </c>
      <c r="O2601" s="81"/>
      <c r="P2601" s="86"/>
      <c r="Q2601" s="82"/>
      <c r="R2601" s="81" t="s">
        <v>97</v>
      </c>
      <c r="S2601" s="63"/>
      <c r="T2601" s="87"/>
      <c r="U2601" s="84" t="s">
        <v>97</v>
      </c>
      <c r="V2601" s="84" t="s">
        <v>97</v>
      </c>
      <c r="W2601" s="85" t="b">
        <v>0</v>
      </c>
      <c r="X2601" s="63"/>
      <c r="Y2601" s="63"/>
      <c r="Z2601" s="63"/>
    </row>
    <row r="2602">
      <c r="A2602" s="75"/>
      <c r="B2602" s="94"/>
      <c r="C2602" s="75"/>
      <c r="D2602" s="76"/>
      <c r="E2602" s="75" t="s">
        <v>97</v>
      </c>
      <c r="F2602" s="75" t="s">
        <v>97</v>
      </c>
      <c r="G2602" s="77"/>
      <c r="H2602" s="77"/>
      <c r="I2602" s="80"/>
      <c r="J2602" s="77" t="s">
        <v>97</v>
      </c>
      <c r="K2602" s="79" t="s">
        <v>97</v>
      </c>
      <c r="L2602" s="79"/>
      <c r="M2602" s="80"/>
      <c r="N2602" s="79" t="s">
        <v>97</v>
      </c>
      <c r="O2602" s="81"/>
      <c r="P2602" s="86"/>
      <c r="Q2602" s="82"/>
      <c r="R2602" s="81" t="s">
        <v>97</v>
      </c>
      <c r="S2602" s="63"/>
      <c r="T2602" s="87"/>
      <c r="U2602" s="84" t="s">
        <v>97</v>
      </c>
      <c r="V2602" s="84" t="s">
        <v>97</v>
      </c>
      <c r="W2602" s="85" t="b">
        <v>0</v>
      </c>
      <c r="X2602" s="63"/>
      <c r="Y2602" s="63"/>
      <c r="Z2602" s="63"/>
    </row>
    <row r="2603">
      <c r="A2603" s="75"/>
      <c r="B2603" s="94"/>
      <c r="C2603" s="75"/>
      <c r="D2603" s="76"/>
      <c r="E2603" s="75" t="s">
        <v>97</v>
      </c>
      <c r="F2603" s="75" t="s">
        <v>97</v>
      </c>
      <c r="G2603" s="77"/>
      <c r="H2603" s="77"/>
      <c r="I2603" s="80"/>
      <c r="J2603" s="77" t="s">
        <v>97</v>
      </c>
      <c r="K2603" s="79" t="s">
        <v>97</v>
      </c>
      <c r="L2603" s="79"/>
      <c r="M2603" s="80"/>
      <c r="N2603" s="79" t="s">
        <v>97</v>
      </c>
      <c r="O2603" s="81"/>
      <c r="P2603" s="86"/>
      <c r="Q2603" s="82"/>
      <c r="R2603" s="81" t="s">
        <v>97</v>
      </c>
      <c r="S2603" s="63"/>
      <c r="T2603" s="87"/>
      <c r="U2603" s="84" t="s">
        <v>97</v>
      </c>
      <c r="V2603" s="84" t="s">
        <v>97</v>
      </c>
      <c r="W2603" s="85" t="b">
        <v>0</v>
      </c>
      <c r="X2603" s="63"/>
      <c r="Y2603" s="63"/>
      <c r="Z2603" s="63"/>
    </row>
    <row r="2604">
      <c r="A2604" s="75"/>
      <c r="B2604" s="94"/>
      <c r="C2604" s="75"/>
      <c r="D2604" s="76"/>
      <c r="E2604" s="75" t="s">
        <v>97</v>
      </c>
      <c r="F2604" s="75" t="s">
        <v>97</v>
      </c>
      <c r="G2604" s="77"/>
      <c r="H2604" s="77"/>
      <c r="I2604" s="80"/>
      <c r="J2604" s="77" t="s">
        <v>97</v>
      </c>
      <c r="K2604" s="79" t="s">
        <v>97</v>
      </c>
      <c r="L2604" s="79"/>
      <c r="M2604" s="80"/>
      <c r="N2604" s="79" t="s">
        <v>97</v>
      </c>
      <c r="O2604" s="81"/>
      <c r="P2604" s="86"/>
      <c r="Q2604" s="82"/>
      <c r="R2604" s="81" t="s">
        <v>97</v>
      </c>
      <c r="S2604" s="63"/>
      <c r="T2604" s="87"/>
      <c r="U2604" s="84" t="s">
        <v>97</v>
      </c>
      <c r="V2604" s="84" t="s">
        <v>97</v>
      </c>
      <c r="W2604" s="85" t="b">
        <v>0</v>
      </c>
      <c r="X2604" s="63"/>
      <c r="Y2604" s="63"/>
      <c r="Z2604" s="63"/>
    </row>
    <row r="2605">
      <c r="A2605" s="75"/>
      <c r="B2605" s="94"/>
      <c r="C2605" s="75"/>
      <c r="D2605" s="76"/>
      <c r="E2605" s="75" t="s">
        <v>97</v>
      </c>
      <c r="F2605" s="75" t="s">
        <v>97</v>
      </c>
      <c r="G2605" s="77"/>
      <c r="H2605" s="77"/>
      <c r="I2605" s="80"/>
      <c r="J2605" s="77" t="s">
        <v>97</v>
      </c>
      <c r="K2605" s="79" t="s">
        <v>97</v>
      </c>
      <c r="L2605" s="79"/>
      <c r="M2605" s="80"/>
      <c r="N2605" s="79" t="s">
        <v>97</v>
      </c>
      <c r="O2605" s="81"/>
      <c r="P2605" s="86"/>
      <c r="Q2605" s="82"/>
      <c r="R2605" s="81" t="s">
        <v>97</v>
      </c>
      <c r="S2605" s="63"/>
      <c r="T2605" s="87"/>
      <c r="U2605" s="84" t="s">
        <v>97</v>
      </c>
      <c r="V2605" s="84" t="s">
        <v>97</v>
      </c>
      <c r="W2605" s="85" t="b">
        <v>0</v>
      </c>
      <c r="X2605" s="63"/>
      <c r="Y2605" s="63"/>
      <c r="Z2605" s="63"/>
    </row>
    <row r="2606">
      <c r="A2606" s="75"/>
      <c r="B2606" s="94"/>
      <c r="C2606" s="75"/>
      <c r="D2606" s="76"/>
      <c r="E2606" s="75" t="s">
        <v>97</v>
      </c>
      <c r="F2606" s="75" t="s">
        <v>97</v>
      </c>
      <c r="G2606" s="77"/>
      <c r="H2606" s="77"/>
      <c r="I2606" s="80"/>
      <c r="J2606" s="77" t="s">
        <v>97</v>
      </c>
      <c r="K2606" s="79" t="s">
        <v>97</v>
      </c>
      <c r="L2606" s="79"/>
      <c r="M2606" s="80"/>
      <c r="N2606" s="79" t="s">
        <v>97</v>
      </c>
      <c r="O2606" s="81"/>
      <c r="P2606" s="86"/>
      <c r="Q2606" s="82"/>
      <c r="R2606" s="81" t="s">
        <v>97</v>
      </c>
      <c r="S2606" s="63"/>
      <c r="T2606" s="87"/>
      <c r="U2606" s="84" t="s">
        <v>97</v>
      </c>
      <c r="V2606" s="84" t="s">
        <v>97</v>
      </c>
      <c r="W2606" s="85" t="b">
        <v>0</v>
      </c>
      <c r="X2606" s="63"/>
      <c r="Y2606" s="63"/>
      <c r="Z2606" s="63"/>
    </row>
    <row r="2607">
      <c r="A2607" s="75"/>
      <c r="B2607" s="94"/>
      <c r="C2607" s="75"/>
      <c r="D2607" s="76"/>
      <c r="E2607" s="75" t="s">
        <v>97</v>
      </c>
      <c r="F2607" s="75" t="s">
        <v>97</v>
      </c>
      <c r="G2607" s="77"/>
      <c r="H2607" s="77"/>
      <c r="I2607" s="80"/>
      <c r="J2607" s="77" t="s">
        <v>97</v>
      </c>
      <c r="K2607" s="79" t="s">
        <v>97</v>
      </c>
      <c r="L2607" s="79"/>
      <c r="M2607" s="80"/>
      <c r="N2607" s="79" t="s">
        <v>97</v>
      </c>
      <c r="O2607" s="81"/>
      <c r="P2607" s="86"/>
      <c r="Q2607" s="82"/>
      <c r="R2607" s="81" t="s">
        <v>97</v>
      </c>
      <c r="S2607" s="63"/>
      <c r="T2607" s="87"/>
      <c r="U2607" s="84" t="s">
        <v>97</v>
      </c>
      <c r="V2607" s="84" t="s">
        <v>97</v>
      </c>
      <c r="W2607" s="85" t="b">
        <v>0</v>
      </c>
      <c r="X2607" s="63"/>
      <c r="Y2607" s="63"/>
      <c r="Z2607" s="63"/>
    </row>
    <row r="2608">
      <c r="A2608" s="75"/>
      <c r="B2608" s="94"/>
      <c r="C2608" s="75"/>
      <c r="D2608" s="76"/>
      <c r="E2608" s="75" t="s">
        <v>97</v>
      </c>
      <c r="F2608" s="75" t="s">
        <v>97</v>
      </c>
      <c r="G2608" s="77"/>
      <c r="H2608" s="77"/>
      <c r="I2608" s="80"/>
      <c r="J2608" s="77" t="s">
        <v>97</v>
      </c>
      <c r="K2608" s="79" t="s">
        <v>97</v>
      </c>
      <c r="L2608" s="79"/>
      <c r="M2608" s="80"/>
      <c r="N2608" s="79" t="s">
        <v>97</v>
      </c>
      <c r="O2608" s="81"/>
      <c r="P2608" s="86"/>
      <c r="Q2608" s="82"/>
      <c r="R2608" s="81" t="s">
        <v>97</v>
      </c>
      <c r="S2608" s="63"/>
      <c r="T2608" s="87"/>
      <c r="U2608" s="84" t="s">
        <v>97</v>
      </c>
      <c r="V2608" s="84" t="s">
        <v>97</v>
      </c>
      <c r="W2608" s="85" t="b">
        <v>0</v>
      </c>
      <c r="X2608" s="63"/>
      <c r="Y2608" s="63"/>
      <c r="Z2608" s="63"/>
    </row>
    <row r="2609">
      <c r="A2609" s="75"/>
      <c r="B2609" s="94"/>
      <c r="C2609" s="75"/>
      <c r="D2609" s="76"/>
      <c r="E2609" s="75" t="s">
        <v>97</v>
      </c>
      <c r="F2609" s="75" t="s">
        <v>97</v>
      </c>
      <c r="G2609" s="77"/>
      <c r="H2609" s="77"/>
      <c r="I2609" s="80"/>
      <c r="J2609" s="77" t="s">
        <v>97</v>
      </c>
      <c r="K2609" s="79" t="s">
        <v>97</v>
      </c>
      <c r="L2609" s="79"/>
      <c r="M2609" s="80"/>
      <c r="N2609" s="79" t="s">
        <v>97</v>
      </c>
      <c r="O2609" s="81"/>
      <c r="P2609" s="86"/>
      <c r="Q2609" s="82"/>
      <c r="R2609" s="81" t="s">
        <v>97</v>
      </c>
      <c r="S2609" s="63"/>
      <c r="T2609" s="87"/>
      <c r="U2609" s="84" t="s">
        <v>97</v>
      </c>
      <c r="V2609" s="84" t="s">
        <v>97</v>
      </c>
      <c r="W2609" s="85" t="b">
        <v>0</v>
      </c>
      <c r="X2609" s="63"/>
      <c r="Y2609" s="63"/>
      <c r="Z2609" s="63"/>
    </row>
    <row r="2610">
      <c r="A2610" s="75"/>
      <c r="B2610" s="94"/>
      <c r="C2610" s="75"/>
      <c r="D2610" s="76"/>
      <c r="E2610" s="75" t="s">
        <v>97</v>
      </c>
      <c r="F2610" s="75" t="s">
        <v>97</v>
      </c>
      <c r="G2610" s="77"/>
      <c r="H2610" s="77"/>
      <c r="I2610" s="80"/>
      <c r="J2610" s="77" t="s">
        <v>97</v>
      </c>
      <c r="K2610" s="79" t="s">
        <v>97</v>
      </c>
      <c r="L2610" s="79"/>
      <c r="M2610" s="80"/>
      <c r="N2610" s="79" t="s">
        <v>97</v>
      </c>
      <c r="O2610" s="81"/>
      <c r="P2610" s="86"/>
      <c r="Q2610" s="82"/>
      <c r="R2610" s="81" t="s">
        <v>97</v>
      </c>
      <c r="S2610" s="63"/>
      <c r="T2610" s="87"/>
      <c r="U2610" s="84" t="s">
        <v>97</v>
      </c>
      <c r="V2610" s="84" t="s">
        <v>97</v>
      </c>
      <c r="W2610" s="85" t="b">
        <v>0</v>
      </c>
      <c r="X2610" s="63"/>
      <c r="Y2610" s="63"/>
      <c r="Z2610" s="63"/>
    </row>
    <row r="2611">
      <c r="A2611" s="75"/>
      <c r="B2611" s="94"/>
      <c r="C2611" s="75"/>
      <c r="D2611" s="76"/>
      <c r="E2611" s="75" t="s">
        <v>97</v>
      </c>
      <c r="F2611" s="75" t="s">
        <v>97</v>
      </c>
      <c r="G2611" s="77"/>
      <c r="H2611" s="77"/>
      <c r="I2611" s="80"/>
      <c r="J2611" s="77" t="s">
        <v>97</v>
      </c>
      <c r="K2611" s="79" t="s">
        <v>97</v>
      </c>
      <c r="L2611" s="79"/>
      <c r="M2611" s="80"/>
      <c r="N2611" s="79" t="s">
        <v>97</v>
      </c>
      <c r="O2611" s="81"/>
      <c r="P2611" s="86"/>
      <c r="Q2611" s="82"/>
      <c r="R2611" s="81" t="s">
        <v>97</v>
      </c>
      <c r="S2611" s="63"/>
      <c r="T2611" s="87"/>
      <c r="U2611" s="84" t="s">
        <v>97</v>
      </c>
      <c r="V2611" s="84" t="s">
        <v>97</v>
      </c>
      <c r="W2611" s="85" t="b">
        <v>0</v>
      </c>
      <c r="X2611" s="63"/>
      <c r="Y2611" s="63"/>
      <c r="Z2611" s="63"/>
    </row>
    <row r="2612">
      <c r="A2612" s="75"/>
      <c r="B2612" s="94"/>
      <c r="C2612" s="75"/>
      <c r="D2612" s="76"/>
      <c r="E2612" s="75" t="s">
        <v>97</v>
      </c>
      <c r="F2612" s="75" t="s">
        <v>97</v>
      </c>
      <c r="G2612" s="77"/>
      <c r="H2612" s="77"/>
      <c r="I2612" s="80"/>
      <c r="J2612" s="77" t="s">
        <v>97</v>
      </c>
      <c r="K2612" s="79" t="s">
        <v>97</v>
      </c>
      <c r="L2612" s="79"/>
      <c r="M2612" s="80"/>
      <c r="N2612" s="79" t="s">
        <v>97</v>
      </c>
      <c r="O2612" s="81"/>
      <c r="P2612" s="86"/>
      <c r="Q2612" s="82"/>
      <c r="R2612" s="81" t="s">
        <v>97</v>
      </c>
      <c r="S2612" s="63"/>
      <c r="T2612" s="87"/>
      <c r="U2612" s="84" t="s">
        <v>97</v>
      </c>
      <c r="V2612" s="84" t="s">
        <v>97</v>
      </c>
      <c r="W2612" s="85" t="b">
        <v>0</v>
      </c>
      <c r="X2612" s="63"/>
      <c r="Y2612" s="63"/>
      <c r="Z2612" s="63"/>
    </row>
    <row r="2613">
      <c r="A2613" s="75"/>
      <c r="B2613" s="94"/>
      <c r="C2613" s="75"/>
      <c r="D2613" s="76"/>
      <c r="E2613" s="75" t="s">
        <v>97</v>
      </c>
      <c r="F2613" s="75" t="s">
        <v>97</v>
      </c>
      <c r="G2613" s="77"/>
      <c r="H2613" s="77"/>
      <c r="I2613" s="80"/>
      <c r="J2613" s="77" t="s">
        <v>97</v>
      </c>
      <c r="K2613" s="79" t="s">
        <v>97</v>
      </c>
      <c r="L2613" s="79"/>
      <c r="M2613" s="80"/>
      <c r="N2613" s="79" t="s">
        <v>97</v>
      </c>
      <c r="O2613" s="81"/>
      <c r="P2613" s="86"/>
      <c r="Q2613" s="82"/>
      <c r="R2613" s="81" t="s">
        <v>97</v>
      </c>
      <c r="S2613" s="63"/>
      <c r="T2613" s="87"/>
      <c r="U2613" s="84" t="s">
        <v>97</v>
      </c>
      <c r="V2613" s="84" t="s">
        <v>97</v>
      </c>
      <c r="W2613" s="85" t="b">
        <v>0</v>
      </c>
      <c r="X2613" s="63"/>
      <c r="Y2613" s="63"/>
      <c r="Z2613" s="63"/>
    </row>
    <row r="2614">
      <c r="A2614" s="75"/>
      <c r="B2614" s="94"/>
      <c r="C2614" s="75"/>
      <c r="D2614" s="76"/>
      <c r="E2614" s="75" t="s">
        <v>97</v>
      </c>
      <c r="F2614" s="75" t="s">
        <v>97</v>
      </c>
      <c r="G2614" s="77"/>
      <c r="H2614" s="77"/>
      <c r="I2614" s="80"/>
      <c r="J2614" s="77" t="s">
        <v>97</v>
      </c>
      <c r="K2614" s="79" t="s">
        <v>97</v>
      </c>
      <c r="L2614" s="79"/>
      <c r="M2614" s="80"/>
      <c r="N2614" s="79" t="s">
        <v>97</v>
      </c>
      <c r="O2614" s="81"/>
      <c r="P2614" s="86"/>
      <c r="Q2614" s="82"/>
      <c r="R2614" s="81" t="s">
        <v>97</v>
      </c>
      <c r="S2614" s="63"/>
      <c r="T2614" s="87"/>
      <c r="U2614" s="84" t="s">
        <v>97</v>
      </c>
      <c r="V2614" s="84" t="s">
        <v>97</v>
      </c>
      <c r="W2614" s="85" t="b">
        <v>0</v>
      </c>
      <c r="X2614" s="63"/>
      <c r="Y2614" s="63"/>
      <c r="Z2614" s="63"/>
    </row>
    <row r="2615">
      <c r="A2615" s="75"/>
      <c r="B2615" s="94"/>
      <c r="C2615" s="75"/>
      <c r="D2615" s="76"/>
      <c r="E2615" s="75" t="s">
        <v>97</v>
      </c>
      <c r="F2615" s="75" t="s">
        <v>97</v>
      </c>
      <c r="G2615" s="77"/>
      <c r="H2615" s="77"/>
      <c r="I2615" s="80"/>
      <c r="J2615" s="77" t="s">
        <v>97</v>
      </c>
      <c r="K2615" s="79" t="s">
        <v>97</v>
      </c>
      <c r="L2615" s="79"/>
      <c r="M2615" s="80"/>
      <c r="N2615" s="79" t="s">
        <v>97</v>
      </c>
      <c r="O2615" s="81"/>
      <c r="P2615" s="86"/>
      <c r="Q2615" s="82"/>
      <c r="R2615" s="81" t="s">
        <v>97</v>
      </c>
      <c r="S2615" s="63"/>
      <c r="T2615" s="87"/>
      <c r="U2615" s="84" t="s">
        <v>97</v>
      </c>
      <c r="V2615" s="84" t="s">
        <v>97</v>
      </c>
      <c r="W2615" s="85" t="b">
        <v>0</v>
      </c>
      <c r="X2615" s="63"/>
      <c r="Y2615" s="63"/>
      <c r="Z2615" s="63"/>
    </row>
    <row r="2616">
      <c r="A2616" s="75"/>
      <c r="B2616" s="94"/>
      <c r="C2616" s="75"/>
      <c r="D2616" s="76"/>
      <c r="E2616" s="75" t="s">
        <v>97</v>
      </c>
      <c r="F2616" s="75" t="s">
        <v>97</v>
      </c>
      <c r="G2616" s="77"/>
      <c r="H2616" s="77"/>
      <c r="I2616" s="80"/>
      <c r="J2616" s="77" t="s">
        <v>97</v>
      </c>
      <c r="K2616" s="79" t="s">
        <v>97</v>
      </c>
      <c r="L2616" s="79"/>
      <c r="M2616" s="80"/>
      <c r="N2616" s="79" t="s">
        <v>97</v>
      </c>
      <c r="O2616" s="81"/>
      <c r="P2616" s="86"/>
      <c r="Q2616" s="82"/>
      <c r="R2616" s="81" t="s">
        <v>97</v>
      </c>
      <c r="S2616" s="63"/>
      <c r="T2616" s="87"/>
      <c r="U2616" s="84" t="s">
        <v>97</v>
      </c>
      <c r="V2616" s="84" t="s">
        <v>97</v>
      </c>
      <c r="W2616" s="85" t="b">
        <v>0</v>
      </c>
      <c r="X2616" s="63"/>
      <c r="Y2616" s="63"/>
      <c r="Z2616" s="63"/>
    </row>
    <row r="2617">
      <c r="A2617" s="75"/>
      <c r="B2617" s="94"/>
      <c r="C2617" s="75"/>
      <c r="D2617" s="76"/>
      <c r="E2617" s="75" t="s">
        <v>97</v>
      </c>
      <c r="F2617" s="75" t="s">
        <v>97</v>
      </c>
      <c r="G2617" s="77"/>
      <c r="H2617" s="77"/>
      <c r="I2617" s="80"/>
      <c r="J2617" s="77" t="s">
        <v>97</v>
      </c>
      <c r="K2617" s="79" t="s">
        <v>97</v>
      </c>
      <c r="L2617" s="79"/>
      <c r="M2617" s="80"/>
      <c r="N2617" s="79" t="s">
        <v>97</v>
      </c>
      <c r="O2617" s="81"/>
      <c r="P2617" s="86"/>
      <c r="Q2617" s="82"/>
      <c r="R2617" s="81" t="s">
        <v>97</v>
      </c>
      <c r="S2617" s="63"/>
      <c r="T2617" s="87"/>
      <c r="U2617" s="84" t="s">
        <v>97</v>
      </c>
      <c r="V2617" s="84" t="s">
        <v>97</v>
      </c>
      <c r="W2617" s="85" t="b">
        <v>0</v>
      </c>
      <c r="X2617" s="63"/>
      <c r="Y2617" s="63"/>
      <c r="Z2617" s="63"/>
    </row>
    <row r="2618">
      <c r="A2618" s="75"/>
      <c r="B2618" s="94"/>
      <c r="C2618" s="75"/>
      <c r="D2618" s="76"/>
      <c r="E2618" s="75" t="s">
        <v>97</v>
      </c>
      <c r="F2618" s="75" t="s">
        <v>97</v>
      </c>
      <c r="G2618" s="77"/>
      <c r="H2618" s="77"/>
      <c r="I2618" s="80"/>
      <c r="J2618" s="77" t="s">
        <v>97</v>
      </c>
      <c r="K2618" s="79" t="s">
        <v>97</v>
      </c>
      <c r="L2618" s="79"/>
      <c r="M2618" s="80"/>
      <c r="N2618" s="79" t="s">
        <v>97</v>
      </c>
      <c r="O2618" s="81"/>
      <c r="P2618" s="86"/>
      <c r="Q2618" s="82"/>
      <c r="R2618" s="81" t="s">
        <v>97</v>
      </c>
      <c r="S2618" s="63"/>
      <c r="T2618" s="87"/>
      <c r="U2618" s="84" t="s">
        <v>97</v>
      </c>
      <c r="V2618" s="84" t="s">
        <v>97</v>
      </c>
      <c r="W2618" s="85" t="b">
        <v>0</v>
      </c>
      <c r="X2618" s="63"/>
      <c r="Y2618" s="63"/>
      <c r="Z2618" s="63"/>
    </row>
    <row r="2619">
      <c r="A2619" s="75"/>
      <c r="B2619" s="94"/>
      <c r="C2619" s="75"/>
      <c r="D2619" s="76"/>
      <c r="E2619" s="75" t="s">
        <v>97</v>
      </c>
      <c r="F2619" s="75" t="s">
        <v>97</v>
      </c>
      <c r="G2619" s="77"/>
      <c r="H2619" s="77"/>
      <c r="I2619" s="80"/>
      <c r="J2619" s="77" t="s">
        <v>97</v>
      </c>
      <c r="K2619" s="79" t="s">
        <v>97</v>
      </c>
      <c r="L2619" s="79"/>
      <c r="M2619" s="80"/>
      <c r="N2619" s="79" t="s">
        <v>97</v>
      </c>
      <c r="O2619" s="81"/>
      <c r="P2619" s="86"/>
      <c r="Q2619" s="82"/>
      <c r="R2619" s="81" t="s">
        <v>97</v>
      </c>
      <c r="S2619" s="63"/>
      <c r="T2619" s="87"/>
      <c r="U2619" s="84" t="s">
        <v>97</v>
      </c>
      <c r="V2619" s="84" t="s">
        <v>97</v>
      </c>
      <c r="W2619" s="85" t="b">
        <v>0</v>
      </c>
      <c r="X2619" s="63"/>
      <c r="Y2619" s="63"/>
      <c r="Z2619" s="63"/>
    </row>
    <row r="2620">
      <c r="A2620" s="75"/>
      <c r="B2620" s="94"/>
      <c r="C2620" s="75"/>
      <c r="D2620" s="76"/>
      <c r="E2620" s="75" t="s">
        <v>97</v>
      </c>
      <c r="F2620" s="75" t="s">
        <v>97</v>
      </c>
      <c r="G2620" s="77"/>
      <c r="H2620" s="77"/>
      <c r="I2620" s="80"/>
      <c r="J2620" s="77" t="s">
        <v>97</v>
      </c>
      <c r="K2620" s="79" t="s">
        <v>97</v>
      </c>
      <c r="L2620" s="79"/>
      <c r="M2620" s="80"/>
      <c r="N2620" s="79" t="s">
        <v>97</v>
      </c>
      <c r="O2620" s="81"/>
      <c r="P2620" s="86"/>
      <c r="Q2620" s="82"/>
      <c r="R2620" s="81" t="s">
        <v>97</v>
      </c>
      <c r="S2620" s="63"/>
      <c r="T2620" s="87"/>
      <c r="U2620" s="84" t="s">
        <v>97</v>
      </c>
      <c r="V2620" s="84" t="s">
        <v>97</v>
      </c>
      <c r="W2620" s="85" t="b">
        <v>0</v>
      </c>
      <c r="X2620" s="63"/>
      <c r="Y2620" s="63"/>
      <c r="Z2620" s="63"/>
    </row>
    <row r="2621">
      <c r="A2621" s="75"/>
      <c r="B2621" s="94"/>
      <c r="C2621" s="75"/>
      <c r="D2621" s="76"/>
      <c r="E2621" s="75" t="s">
        <v>97</v>
      </c>
      <c r="F2621" s="75" t="s">
        <v>97</v>
      </c>
      <c r="G2621" s="77"/>
      <c r="H2621" s="77"/>
      <c r="I2621" s="80"/>
      <c r="J2621" s="77" t="s">
        <v>97</v>
      </c>
      <c r="K2621" s="79" t="s">
        <v>97</v>
      </c>
      <c r="L2621" s="79"/>
      <c r="M2621" s="80"/>
      <c r="N2621" s="79" t="s">
        <v>97</v>
      </c>
      <c r="O2621" s="81"/>
      <c r="P2621" s="86"/>
      <c r="Q2621" s="82"/>
      <c r="R2621" s="81" t="s">
        <v>97</v>
      </c>
      <c r="S2621" s="63"/>
      <c r="T2621" s="87"/>
      <c r="U2621" s="84" t="s">
        <v>97</v>
      </c>
      <c r="V2621" s="84" t="s">
        <v>97</v>
      </c>
      <c r="W2621" s="85" t="b">
        <v>0</v>
      </c>
      <c r="X2621" s="63"/>
      <c r="Y2621" s="63"/>
      <c r="Z2621" s="63"/>
    </row>
    <row r="2622">
      <c r="A2622" s="75"/>
      <c r="B2622" s="94"/>
      <c r="C2622" s="75"/>
      <c r="D2622" s="76"/>
      <c r="E2622" s="75" t="s">
        <v>97</v>
      </c>
      <c r="F2622" s="75" t="s">
        <v>97</v>
      </c>
      <c r="G2622" s="77"/>
      <c r="H2622" s="77"/>
      <c r="I2622" s="80"/>
      <c r="J2622" s="77" t="s">
        <v>97</v>
      </c>
      <c r="K2622" s="79" t="s">
        <v>97</v>
      </c>
      <c r="L2622" s="79"/>
      <c r="M2622" s="80"/>
      <c r="N2622" s="79" t="s">
        <v>97</v>
      </c>
      <c r="O2622" s="81"/>
      <c r="P2622" s="86"/>
      <c r="Q2622" s="82"/>
      <c r="R2622" s="81" t="s">
        <v>97</v>
      </c>
      <c r="S2622" s="63"/>
      <c r="T2622" s="87"/>
      <c r="U2622" s="84" t="s">
        <v>97</v>
      </c>
      <c r="V2622" s="84" t="s">
        <v>97</v>
      </c>
      <c r="W2622" s="85" t="b">
        <v>0</v>
      </c>
      <c r="X2622" s="63"/>
      <c r="Y2622" s="63"/>
      <c r="Z2622" s="63"/>
    </row>
    <row r="2623">
      <c r="A2623" s="75"/>
      <c r="B2623" s="94"/>
      <c r="C2623" s="75"/>
      <c r="D2623" s="76"/>
      <c r="E2623" s="75" t="s">
        <v>97</v>
      </c>
      <c r="F2623" s="75" t="s">
        <v>97</v>
      </c>
      <c r="G2623" s="77"/>
      <c r="H2623" s="77"/>
      <c r="I2623" s="80"/>
      <c r="J2623" s="77" t="s">
        <v>97</v>
      </c>
      <c r="K2623" s="79" t="s">
        <v>97</v>
      </c>
      <c r="L2623" s="79"/>
      <c r="M2623" s="80"/>
      <c r="N2623" s="79" t="s">
        <v>97</v>
      </c>
      <c r="O2623" s="81"/>
      <c r="P2623" s="86"/>
      <c r="Q2623" s="82"/>
      <c r="R2623" s="81" t="s">
        <v>97</v>
      </c>
      <c r="S2623" s="63"/>
      <c r="T2623" s="87"/>
      <c r="U2623" s="84" t="s">
        <v>97</v>
      </c>
      <c r="V2623" s="84" t="s">
        <v>97</v>
      </c>
      <c r="W2623" s="85" t="b">
        <v>0</v>
      </c>
      <c r="X2623" s="63"/>
      <c r="Y2623" s="63"/>
      <c r="Z2623" s="63"/>
    </row>
    <row r="2624">
      <c r="A2624" s="75"/>
      <c r="B2624" s="94"/>
      <c r="C2624" s="75"/>
      <c r="D2624" s="76"/>
      <c r="E2624" s="75" t="s">
        <v>97</v>
      </c>
      <c r="F2624" s="75" t="s">
        <v>97</v>
      </c>
      <c r="G2624" s="77"/>
      <c r="H2624" s="77"/>
      <c r="I2624" s="80"/>
      <c r="J2624" s="77" t="s">
        <v>97</v>
      </c>
      <c r="K2624" s="79" t="s">
        <v>97</v>
      </c>
      <c r="L2624" s="79"/>
      <c r="M2624" s="80"/>
      <c r="N2624" s="79" t="s">
        <v>97</v>
      </c>
      <c r="O2624" s="81"/>
      <c r="P2624" s="86"/>
      <c r="Q2624" s="82"/>
      <c r="R2624" s="81" t="s">
        <v>97</v>
      </c>
      <c r="S2624" s="63"/>
      <c r="T2624" s="87"/>
      <c r="U2624" s="84" t="s">
        <v>97</v>
      </c>
      <c r="V2624" s="84" t="s">
        <v>97</v>
      </c>
      <c r="W2624" s="85" t="b">
        <v>0</v>
      </c>
      <c r="X2624" s="63"/>
      <c r="Y2624" s="63"/>
      <c r="Z2624" s="63"/>
    </row>
    <row r="2625">
      <c r="A2625" s="75"/>
      <c r="B2625" s="94"/>
      <c r="C2625" s="75"/>
      <c r="D2625" s="76"/>
      <c r="E2625" s="75" t="s">
        <v>97</v>
      </c>
      <c r="F2625" s="75" t="s">
        <v>97</v>
      </c>
      <c r="G2625" s="77"/>
      <c r="H2625" s="77"/>
      <c r="I2625" s="80"/>
      <c r="J2625" s="77" t="s">
        <v>97</v>
      </c>
      <c r="K2625" s="79" t="s">
        <v>97</v>
      </c>
      <c r="L2625" s="79"/>
      <c r="M2625" s="80"/>
      <c r="N2625" s="79" t="s">
        <v>97</v>
      </c>
      <c r="O2625" s="81"/>
      <c r="P2625" s="86"/>
      <c r="Q2625" s="82"/>
      <c r="R2625" s="81" t="s">
        <v>97</v>
      </c>
      <c r="S2625" s="63"/>
      <c r="T2625" s="87"/>
      <c r="U2625" s="84" t="s">
        <v>97</v>
      </c>
      <c r="V2625" s="84" t="s">
        <v>97</v>
      </c>
      <c r="W2625" s="85" t="b">
        <v>0</v>
      </c>
      <c r="X2625" s="63"/>
      <c r="Y2625" s="63"/>
      <c r="Z2625" s="63"/>
    </row>
    <row r="2626">
      <c r="A2626" s="75"/>
      <c r="B2626" s="94"/>
      <c r="C2626" s="75"/>
      <c r="D2626" s="76"/>
      <c r="E2626" s="75" t="s">
        <v>97</v>
      </c>
      <c r="F2626" s="75" t="s">
        <v>97</v>
      </c>
      <c r="G2626" s="77"/>
      <c r="H2626" s="77"/>
      <c r="I2626" s="80"/>
      <c r="J2626" s="77" t="s">
        <v>97</v>
      </c>
      <c r="K2626" s="79" t="s">
        <v>97</v>
      </c>
      <c r="L2626" s="79"/>
      <c r="M2626" s="80"/>
      <c r="N2626" s="79" t="s">
        <v>97</v>
      </c>
      <c r="O2626" s="81"/>
      <c r="P2626" s="86"/>
      <c r="Q2626" s="82"/>
      <c r="R2626" s="81" t="s">
        <v>97</v>
      </c>
      <c r="S2626" s="63"/>
      <c r="T2626" s="87"/>
      <c r="U2626" s="84" t="s">
        <v>97</v>
      </c>
      <c r="V2626" s="84" t="s">
        <v>97</v>
      </c>
      <c r="W2626" s="85" t="b">
        <v>0</v>
      </c>
      <c r="X2626" s="63"/>
      <c r="Y2626" s="63"/>
      <c r="Z2626" s="63"/>
    </row>
    <row r="2627">
      <c r="A2627" s="75"/>
      <c r="B2627" s="94"/>
      <c r="C2627" s="75"/>
      <c r="D2627" s="76"/>
      <c r="E2627" s="75" t="s">
        <v>97</v>
      </c>
      <c r="F2627" s="75" t="s">
        <v>97</v>
      </c>
      <c r="G2627" s="77"/>
      <c r="H2627" s="77"/>
      <c r="I2627" s="80"/>
      <c r="J2627" s="77" t="s">
        <v>97</v>
      </c>
      <c r="K2627" s="79" t="s">
        <v>97</v>
      </c>
      <c r="L2627" s="79"/>
      <c r="M2627" s="80"/>
      <c r="N2627" s="79" t="s">
        <v>97</v>
      </c>
      <c r="O2627" s="81"/>
      <c r="P2627" s="86"/>
      <c r="Q2627" s="82"/>
      <c r="R2627" s="81" t="s">
        <v>97</v>
      </c>
      <c r="S2627" s="63"/>
      <c r="T2627" s="87"/>
      <c r="U2627" s="84" t="s">
        <v>97</v>
      </c>
      <c r="V2627" s="84" t="s">
        <v>97</v>
      </c>
      <c r="W2627" s="85" t="b">
        <v>0</v>
      </c>
      <c r="X2627" s="63"/>
      <c r="Y2627" s="63"/>
      <c r="Z2627" s="63"/>
    </row>
    <row r="2628">
      <c r="A2628" s="75"/>
      <c r="B2628" s="94"/>
      <c r="C2628" s="75"/>
      <c r="D2628" s="76"/>
      <c r="E2628" s="75" t="s">
        <v>97</v>
      </c>
      <c r="F2628" s="75" t="s">
        <v>97</v>
      </c>
      <c r="G2628" s="77"/>
      <c r="H2628" s="77"/>
      <c r="I2628" s="80"/>
      <c r="J2628" s="77" t="s">
        <v>97</v>
      </c>
      <c r="K2628" s="79" t="s">
        <v>97</v>
      </c>
      <c r="L2628" s="79"/>
      <c r="M2628" s="80"/>
      <c r="N2628" s="79" t="s">
        <v>97</v>
      </c>
      <c r="O2628" s="81"/>
      <c r="P2628" s="86"/>
      <c r="Q2628" s="82"/>
      <c r="R2628" s="81" t="s">
        <v>97</v>
      </c>
      <c r="S2628" s="63"/>
      <c r="T2628" s="87"/>
      <c r="U2628" s="84" t="s">
        <v>97</v>
      </c>
      <c r="V2628" s="84" t="s">
        <v>97</v>
      </c>
      <c r="W2628" s="85" t="b">
        <v>0</v>
      </c>
      <c r="X2628" s="63"/>
      <c r="Y2628" s="63"/>
      <c r="Z2628" s="63"/>
    </row>
    <row r="2629">
      <c r="A2629" s="75"/>
      <c r="B2629" s="94"/>
      <c r="C2629" s="75"/>
      <c r="D2629" s="76"/>
      <c r="E2629" s="75" t="s">
        <v>97</v>
      </c>
      <c r="F2629" s="75" t="s">
        <v>97</v>
      </c>
      <c r="G2629" s="77"/>
      <c r="H2629" s="77"/>
      <c r="I2629" s="80"/>
      <c r="J2629" s="77" t="s">
        <v>97</v>
      </c>
      <c r="K2629" s="79" t="s">
        <v>97</v>
      </c>
      <c r="L2629" s="79"/>
      <c r="M2629" s="80"/>
      <c r="N2629" s="79" t="s">
        <v>97</v>
      </c>
      <c r="O2629" s="81"/>
      <c r="P2629" s="86"/>
      <c r="Q2629" s="82"/>
      <c r="R2629" s="81" t="s">
        <v>97</v>
      </c>
      <c r="S2629" s="63"/>
      <c r="T2629" s="87"/>
      <c r="U2629" s="84" t="s">
        <v>97</v>
      </c>
      <c r="V2629" s="84" t="s">
        <v>97</v>
      </c>
      <c r="W2629" s="85" t="b">
        <v>0</v>
      </c>
      <c r="X2629" s="63"/>
      <c r="Y2629" s="63"/>
      <c r="Z2629" s="63"/>
    </row>
    <row r="2630">
      <c r="A2630" s="75"/>
      <c r="B2630" s="94"/>
      <c r="C2630" s="75"/>
      <c r="D2630" s="76"/>
      <c r="E2630" s="75" t="s">
        <v>97</v>
      </c>
      <c r="F2630" s="75" t="s">
        <v>97</v>
      </c>
      <c r="G2630" s="77"/>
      <c r="H2630" s="77"/>
      <c r="I2630" s="80"/>
      <c r="J2630" s="77" t="s">
        <v>97</v>
      </c>
      <c r="K2630" s="79" t="s">
        <v>97</v>
      </c>
      <c r="L2630" s="79"/>
      <c r="M2630" s="80"/>
      <c r="N2630" s="79" t="s">
        <v>97</v>
      </c>
      <c r="O2630" s="81"/>
      <c r="P2630" s="86"/>
      <c r="Q2630" s="82"/>
      <c r="R2630" s="81" t="s">
        <v>97</v>
      </c>
      <c r="S2630" s="63"/>
      <c r="T2630" s="87"/>
      <c r="U2630" s="84" t="s">
        <v>97</v>
      </c>
      <c r="V2630" s="84" t="s">
        <v>97</v>
      </c>
      <c r="W2630" s="85" t="b">
        <v>0</v>
      </c>
      <c r="X2630" s="63"/>
      <c r="Y2630" s="63"/>
      <c r="Z2630" s="63"/>
    </row>
    <row r="2631">
      <c r="A2631" s="75"/>
      <c r="B2631" s="94"/>
      <c r="C2631" s="75"/>
      <c r="D2631" s="76"/>
      <c r="E2631" s="75" t="s">
        <v>97</v>
      </c>
      <c r="F2631" s="75" t="s">
        <v>97</v>
      </c>
      <c r="G2631" s="77"/>
      <c r="H2631" s="77"/>
      <c r="I2631" s="80"/>
      <c r="J2631" s="77" t="s">
        <v>97</v>
      </c>
      <c r="K2631" s="79" t="s">
        <v>97</v>
      </c>
      <c r="L2631" s="79"/>
      <c r="M2631" s="80"/>
      <c r="N2631" s="79" t="s">
        <v>97</v>
      </c>
      <c r="O2631" s="81"/>
      <c r="P2631" s="86"/>
      <c r="Q2631" s="82"/>
      <c r="R2631" s="81" t="s">
        <v>97</v>
      </c>
      <c r="S2631" s="63"/>
      <c r="T2631" s="87"/>
      <c r="U2631" s="84" t="s">
        <v>97</v>
      </c>
      <c r="V2631" s="84" t="s">
        <v>97</v>
      </c>
      <c r="W2631" s="85" t="b">
        <v>0</v>
      </c>
      <c r="X2631" s="63"/>
      <c r="Y2631" s="63"/>
      <c r="Z2631" s="63"/>
    </row>
    <row r="2632">
      <c r="A2632" s="75"/>
      <c r="B2632" s="94"/>
      <c r="C2632" s="75"/>
      <c r="D2632" s="76"/>
      <c r="E2632" s="75" t="s">
        <v>97</v>
      </c>
      <c r="F2632" s="75" t="s">
        <v>97</v>
      </c>
      <c r="G2632" s="77"/>
      <c r="H2632" s="77"/>
      <c r="I2632" s="80"/>
      <c r="J2632" s="77" t="s">
        <v>97</v>
      </c>
      <c r="K2632" s="79" t="s">
        <v>97</v>
      </c>
      <c r="L2632" s="79"/>
      <c r="M2632" s="80"/>
      <c r="N2632" s="79" t="s">
        <v>97</v>
      </c>
      <c r="O2632" s="81"/>
      <c r="P2632" s="86"/>
      <c r="Q2632" s="82"/>
      <c r="R2632" s="81" t="s">
        <v>97</v>
      </c>
      <c r="S2632" s="63"/>
      <c r="T2632" s="87"/>
      <c r="U2632" s="84" t="s">
        <v>97</v>
      </c>
      <c r="V2632" s="84" t="s">
        <v>97</v>
      </c>
      <c r="W2632" s="85" t="b">
        <v>0</v>
      </c>
      <c r="X2632" s="63"/>
      <c r="Y2632" s="63"/>
      <c r="Z2632" s="63"/>
    </row>
    <row r="2633">
      <c r="A2633" s="75"/>
      <c r="B2633" s="94"/>
      <c r="C2633" s="75"/>
      <c r="D2633" s="76"/>
      <c r="E2633" s="75" t="s">
        <v>97</v>
      </c>
      <c r="F2633" s="75" t="s">
        <v>97</v>
      </c>
      <c r="G2633" s="77"/>
      <c r="H2633" s="77"/>
      <c r="I2633" s="80"/>
      <c r="J2633" s="77" t="s">
        <v>97</v>
      </c>
      <c r="K2633" s="79" t="s">
        <v>97</v>
      </c>
      <c r="L2633" s="79"/>
      <c r="M2633" s="80"/>
      <c r="N2633" s="79" t="s">
        <v>97</v>
      </c>
      <c r="O2633" s="81"/>
      <c r="P2633" s="86"/>
      <c r="Q2633" s="82"/>
      <c r="R2633" s="81" t="s">
        <v>97</v>
      </c>
      <c r="S2633" s="63"/>
      <c r="T2633" s="87"/>
      <c r="U2633" s="84" t="s">
        <v>97</v>
      </c>
      <c r="V2633" s="84" t="s">
        <v>97</v>
      </c>
      <c r="W2633" s="85" t="b">
        <v>0</v>
      </c>
      <c r="X2633" s="63"/>
      <c r="Y2633" s="63"/>
      <c r="Z2633" s="63"/>
    </row>
    <row r="2634">
      <c r="A2634" s="75"/>
      <c r="B2634" s="94"/>
      <c r="C2634" s="75"/>
      <c r="D2634" s="76"/>
      <c r="E2634" s="75" t="s">
        <v>97</v>
      </c>
      <c r="F2634" s="75" t="s">
        <v>97</v>
      </c>
      <c r="G2634" s="77"/>
      <c r="H2634" s="77"/>
      <c r="I2634" s="80"/>
      <c r="J2634" s="77" t="s">
        <v>97</v>
      </c>
      <c r="K2634" s="79" t="s">
        <v>97</v>
      </c>
      <c r="L2634" s="79"/>
      <c r="M2634" s="80"/>
      <c r="N2634" s="79" t="s">
        <v>97</v>
      </c>
      <c r="O2634" s="81"/>
      <c r="P2634" s="86"/>
      <c r="Q2634" s="82"/>
      <c r="R2634" s="81" t="s">
        <v>97</v>
      </c>
      <c r="S2634" s="63"/>
      <c r="T2634" s="87"/>
      <c r="U2634" s="84" t="s">
        <v>97</v>
      </c>
      <c r="V2634" s="84" t="s">
        <v>97</v>
      </c>
      <c r="W2634" s="85" t="b">
        <v>0</v>
      </c>
      <c r="X2634" s="63"/>
      <c r="Y2634" s="63"/>
      <c r="Z2634" s="63"/>
    </row>
    <row r="2635">
      <c r="A2635" s="75"/>
      <c r="B2635" s="94"/>
      <c r="C2635" s="75"/>
      <c r="D2635" s="76"/>
      <c r="E2635" s="75" t="s">
        <v>97</v>
      </c>
      <c r="F2635" s="75" t="s">
        <v>97</v>
      </c>
      <c r="G2635" s="77"/>
      <c r="H2635" s="77"/>
      <c r="I2635" s="80"/>
      <c r="J2635" s="77" t="s">
        <v>97</v>
      </c>
      <c r="K2635" s="79" t="s">
        <v>97</v>
      </c>
      <c r="L2635" s="79"/>
      <c r="M2635" s="80"/>
      <c r="N2635" s="79" t="s">
        <v>97</v>
      </c>
      <c r="O2635" s="81"/>
      <c r="P2635" s="86"/>
      <c r="Q2635" s="82"/>
      <c r="R2635" s="81" t="s">
        <v>97</v>
      </c>
      <c r="S2635" s="63"/>
      <c r="T2635" s="87"/>
      <c r="U2635" s="84" t="s">
        <v>97</v>
      </c>
      <c r="V2635" s="84" t="s">
        <v>97</v>
      </c>
      <c r="W2635" s="85" t="b">
        <v>0</v>
      </c>
      <c r="X2635" s="63"/>
      <c r="Y2635" s="63"/>
      <c r="Z2635" s="63"/>
    </row>
    <row r="2636">
      <c r="A2636" s="75"/>
      <c r="B2636" s="94"/>
      <c r="C2636" s="75"/>
      <c r="D2636" s="76"/>
      <c r="E2636" s="75" t="s">
        <v>97</v>
      </c>
      <c r="F2636" s="75" t="s">
        <v>97</v>
      </c>
      <c r="G2636" s="77"/>
      <c r="H2636" s="77"/>
      <c r="I2636" s="80"/>
      <c r="J2636" s="77" t="s">
        <v>97</v>
      </c>
      <c r="K2636" s="79" t="s">
        <v>97</v>
      </c>
      <c r="L2636" s="79"/>
      <c r="M2636" s="80"/>
      <c r="N2636" s="79" t="s">
        <v>97</v>
      </c>
      <c r="O2636" s="81"/>
      <c r="P2636" s="86"/>
      <c r="Q2636" s="82"/>
      <c r="R2636" s="81" t="s">
        <v>97</v>
      </c>
      <c r="S2636" s="63"/>
      <c r="T2636" s="87"/>
      <c r="U2636" s="84" t="s">
        <v>97</v>
      </c>
      <c r="V2636" s="84" t="s">
        <v>97</v>
      </c>
      <c r="W2636" s="85" t="b">
        <v>0</v>
      </c>
      <c r="X2636" s="63"/>
      <c r="Y2636" s="63"/>
      <c r="Z2636" s="63"/>
    </row>
    <row r="2637">
      <c r="A2637" s="75"/>
      <c r="B2637" s="94"/>
      <c r="C2637" s="75"/>
      <c r="D2637" s="76"/>
      <c r="E2637" s="75" t="s">
        <v>97</v>
      </c>
      <c r="F2637" s="75" t="s">
        <v>97</v>
      </c>
      <c r="G2637" s="77"/>
      <c r="H2637" s="77"/>
      <c r="I2637" s="80"/>
      <c r="J2637" s="77" t="s">
        <v>97</v>
      </c>
      <c r="K2637" s="79" t="s">
        <v>97</v>
      </c>
      <c r="L2637" s="79"/>
      <c r="M2637" s="80"/>
      <c r="N2637" s="79" t="s">
        <v>97</v>
      </c>
      <c r="O2637" s="81"/>
      <c r="P2637" s="86"/>
      <c r="Q2637" s="82"/>
      <c r="R2637" s="81" t="s">
        <v>97</v>
      </c>
      <c r="S2637" s="63"/>
      <c r="T2637" s="87"/>
      <c r="U2637" s="84" t="s">
        <v>97</v>
      </c>
      <c r="V2637" s="84" t="s">
        <v>97</v>
      </c>
      <c r="W2637" s="85" t="b">
        <v>0</v>
      </c>
      <c r="X2637" s="63"/>
      <c r="Y2637" s="63"/>
      <c r="Z2637" s="63"/>
    </row>
    <row r="2638">
      <c r="A2638" s="75"/>
      <c r="B2638" s="94"/>
      <c r="C2638" s="75"/>
      <c r="D2638" s="76"/>
      <c r="E2638" s="75" t="s">
        <v>97</v>
      </c>
      <c r="F2638" s="75" t="s">
        <v>97</v>
      </c>
      <c r="G2638" s="77"/>
      <c r="H2638" s="77"/>
      <c r="I2638" s="80"/>
      <c r="J2638" s="77" t="s">
        <v>97</v>
      </c>
      <c r="K2638" s="79" t="s">
        <v>97</v>
      </c>
      <c r="L2638" s="79"/>
      <c r="M2638" s="80"/>
      <c r="N2638" s="79" t="s">
        <v>97</v>
      </c>
      <c r="O2638" s="81"/>
      <c r="P2638" s="86"/>
      <c r="Q2638" s="82"/>
      <c r="R2638" s="81" t="s">
        <v>97</v>
      </c>
      <c r="S2638" s="63"/>
      <c r="T2638" s="87"/>
      <c r="U2638" s="84" t="s">
        <v>97</v>
      </c>
      <c r="V2638" s="84" t="s">
        <v>97</v>
      </c>
      <c r="W2638" s="85" t="b">
        <v>0</v>
      </c>
      <c r="X2638" s="63"/>
      <c r="Y2638" s="63"/>
      <c r="Z2638" s="63"/>
    </row>
    <row r="2639">
      <c r="A2639" s="75"/>
      <c r="B2639" s="94"/>
      <c r="C2639" s="75"/>
      <c r="D2639" s="76"/>
      <c r="E2639" s="75" t="s">
        <v>97</v>
      </c>
      <c r="F2639" s="75" t="s">
        <v>97</v>
      </c>
      <c r="G2639" s="77"/>
      <c r="H2639" s="77"/>
      <c r="I2639" s="80"/>
      <c r="J2639" s="77" t="s">
        <v>97</v>
      </c>
      <c r="K2639" s="79" t="s">
        <v>97</v>
      </c>
      <c r="L2639" s="79"/>
      <c r="M2639" s="80"/>
      <c r="N2639" s="79" t="s">
        <v>97</v>
      </c>
      <c r="O2639" s="81"/>
      <c r="P2639" s="86"/>
      <c r="Q2639" s="82"/>
      <c r="R2639" s="81" t="s">
        <v>97</v>
      </c>
      <c r="S2639" s="63"/>
      <c r="T2639" s="87"/>
      <c r="U2639" s="84" t="s">
        <v>97</v>
      </c>
      <c r="V2639" s="84" t="s">
        <v>97</v>
      </c>
      <c r="W2639" s="85" t="b">
        <v>0</v>
      </c>
      <c r="X2639" s="63"/>
      <c r="Y2639" s="63"/>
      <c r="Z2639" s="63"/>
    </row>
    <row r="2640">
      <c r="A2640" s="75"/>
      <c r="B2640" s="94"/>
      <c r="C2640" s="75"/>
      <c r="D2640" s="76"/>
      <c r="E2640" s="75" t="s">
        <v>97</v>
      </c>
      <c r="F2640" s="75" t="s">
        <v>97</v>
      </c>
      <c r="G2640" s="77"/>
      <c r="H2640" s="77"/>
      <c r="I2640" s="80"/>
      <c r="J2640" s="77" t="s">
        <v>97</v>
      </c>
      <c r="K2640" s="79" t="s">
        <v>97</v>
      </c>
      <c r="L2640" s="79"/>
      <c r="M2640" s="80"/>
      <c r="N2640" s="79" t="s">
        <v>97</v>
      </c>
      <c r="O2640" s="81"/>
      <c r="P2640" s="86"/>
      <c r="Q2640" s="82"/>
      <c r="R2640" s="81" t="s">
        <v>97</v>
      </c>
      <c r="S2640" s="63"/>
      <c r="T2640" s="87"/>
      <c r="U2640" s="84" t="s">
        <v>97</v>
      </c>
      <c r="V2640" s="84" t="s">
        <v>97</v>
      </c>
      <c r="W2640" s="85" t="b">
        <v>0</v>
      </c>
      <c r="X2640" s="63"/>
      <c r="Y2640" s="63"/>
      <c r="Z2640" s="63"/>
    </row>
    <row r="2641">
      <c r="A2641" s="75"/>
      <c r="B2641" s="94"/>
      <c r="C2641" s="75"/>
      <c r="D2641" s="76"/>
      <c r="E2641" s="75" t="s">
        <v>97</v>
      </c>
      <c r="F2641" s="75" t="s">
        <v>97</v>
      </c>
      <c r="G2641" s="77"/>
      <c r="H2641" s="77"/>
      <c r="I2641" s="80"/>
      <c r="J2641" s="77" t="s">
        <v>97</v>
      </c>
      <c r="K2641" s="79" t="s">
        <v>97</v>
      </c>
      <c r="L2641" s="79"/>
      <c r="M2641" s="80"/>
      <c r="N2641" s="79" t="s">
        <v>97</v>
      </c>
      <c r="O2641" s="81"/>
      <c r="P2641" s="86"/>
      <c r="Q2641" s="82"/>
      <c r="R2641" s="81" t="s">
        <v>97</v>
      </c>
      <c r="S2641" s="63"/>
      <c r="T2641" s="87"/>
      <c r="U2641" s="84" t="s">
        <v>97</v>
      </c>
      <c r="V2641" s="84" t="s">
        <v>97</v>
      </c>
      <c r="W2641" s="85" t="b">
        <v>0</v>
      </c>
      <c r="X2641" s="63"/>
      <c r="Y2641" s="63"/>
      <c r="Z2641" s="63"/>
    </row>
    <row r="2642">
      <c r="A2642" s="75"/>
      <c r="B2642" s="94"/>
      <c r="C2642" s="75"/>
      <c r="D2642" s="76"/>
      <c r="E2642" s="75" t="s">
        <v>97</v>
      </c>
      <c r="F2642" s="75" t="s">
        <v>97</v>
      </c>
      <c r="G2642" s="77"/>
      <c r="H2642" s="77"/>
      <c r="I2642" s="80"/>
      <c r="J2642" s="77" t="s">
        <v>97</v>
      </c>
      <c r="K2642" s="79" t="s">
        <v>97</v>
      </c>
      <c r="L2642" s="79"/>
      <c r="M2642" s="80"/>
      <c r="N2642" s="79" t="s">
        <v>97</v>
      </c>
      <c r="O2642" s="81"/>
      <c r="P2642" s="86"/>
      <c r="Q2642" s="82"/>
      <c r="R2642" s="81" t="s">
        <v>97</v>
      </c>
      <c r="S2642" s="63"/>
      <c r="T2642" s="87"/>
      <c r="U2642" s="84" t="s">
        <v>97</v>
      </c>
      <c r="V2642" s="84" t="s">
        <v>97</v>
      </c>
      <c r="W2642" s="85" t="b">
        <v>0</v>
      </c>
      <c r="X2642" s="63"/>
      <c r="Y2642" s="63"/>
      <c r="Z2642" s="63"/>
    </row>
    <row r="2643">
      <c r="A2643" s="75"/>
      <c r="B2643" s="94"/>
      <c r="C2643" s="75"/>
      <c r="D2643" s="76"/>
      <c r="E2643" s="75" t="s">
        <v>97</v>
      </c>
      <c r="F2643" s="75" t="s">
        <v>97</v>
      </c>
      <c r="G2643" s="77"/>
      <c r="H2643" s="77"/>
      <c r="I2643" s="80"/>
      <c r="J2643" s="77" t="s">
        <v>97</v>
      </c>
      <c r="K2643" s="79" t="s">
        <v>97</v>
      </c>
      <c r="L2643" s="79"/>
      <c r="M2643" s="80"/>
      <c r="N2643" s="79" t="s">
        <v>97</v>
      </c>
      <c r="O2643" s="81"/>
      <c r="P2643" s="86"/>
      <c r="Q2643" s="82"/>
      <c r="R2643" s="81" t="s">
        <v>97</v>
      </c>
      <c r="S2643" s="63"/>
      <c r="T2643" s="87"/>
      <c r="U2643" s="84" t="s">
        <v>97</v>
      </c>
      <c r="V2643" s="84" t="s">
        <v>97</v>
      </c>
      <c r="W2643" s="85" t="b">
        <v>0</v>
      </c>
      <c r="X2643" s="63"/>
      <c r="Y2643" s="63"/>
      <c r="Z2643" s="63"/>
    </row>
    <row r="2644">
      <c r="A2644" s="75"/>
      <c r="B2644" s="94"/>
      <c r="C2644" s="75"/>
      <c r="D2644" s="76"/>
      <c r="E2644" s="75" t="s">
        <v>97</v>
      </c>
      <c r="F2644" s="75" t="s">
        <v>97</v>
      </c>
      <c r="G2644" s="77"/>
      <c r="H2644" s="77"/>
      <c r="I2644" s="80"/>
      <c r="J2644" s="77" t="s">
        <v>97</v>
      </c>
      <c r="K2644" s="79" t="s">
        <v>97</v>
      </c>
      <c r="L2644" s="79"/>
      <c r="M2644" s="80"/>
      <c r="N2644" s="79" t="s">
        <v>97</v>
      </c>
      <c r="O2644" s="81"/>
      <c r="P2644" s="86"/>
      <c r="Q2644" s="82"/>
      <c r="R2644" s="81" t="s">
        <v>97</v>
      </c>
      <c r="S2644" s="63"/>
      <c r="T2644" s="87"/>
      <c r="U2644" s="84" t="s">
        <v>97</v>
      </c>
      <c r="V2644" s="84" t="s">
        <v>97</v>
      </c>
      <c r="W2644" s="85" t="b">
        <v>0</v>
      </c>
      <c r="X2644" s="63"/>
      <c r="Y2644" s="63"/>
      <c r="Z2644" s="63"/>
    </row>
    <row r="2645">
      <c r="A2645" s="75"/>
      <c r="B2645" s="94"/>
      <c r="C2645" s="75"/>
      <c r="D2645" s="76"/>
      <c r="E2645" s="75" t="s">
        <v>97</v>
      </c>
      <c r="F2645" s="75" t="s">
        <v>97</v>
      </c>
      <c r="G2645" s="77"/>
      <c r="H2645" s="77"/>
      <c r="I2645" s="80"/>
      <c r="J2645" s="77" t="s">
        <v>97</v>
      </c>
      <c r="K2645" s="79" t="s">
        <v>97</v>
      </c>
      <c r="L2645" s="79"/>
      <c r="M2645" s="80"/>
      <c r="N2645" s="79" t="s">
        <v>97</v>
      </c>
      <c r="O2645" s="81"/>
      <c r="P2645" s="86"/>
      <c r="Q2645" s="82"/>
      <c r="R2645" s="81" t="s">
        <v>97</v>
      </c>
      <c r="S2645" s="63"/>
      <c r="T2645" s="87"/>
      <c r="U2645" s="84" t="s">
        <v>97</v>
      </c>
      <c r="V2645" s="84" t="s">
        <v>97</v>
      </c>
      <c r="W2645" s="85" t="b">
        <v>0</v>
      </c>
      <c r="X2645" s="63"/>
      <c r="Y2645" s="63"/>
      <c r="Z2645" s="63"/>
    </row>
    <row r="2646">
      <c r="A2646" s="75"/>
      <c r="B2646" s="94"/>
      <c r="C2646" s="75"/>
      <c r="D2646" s="76"/>
      <c r="E2646" s="75" t="s">
        <v>97</v>
      </c>
      <c r="F2646" s="75" t="s">
        <v>97</v>
      </c>
      <c r="G2646" s="77"/>
      <c r="H2646" s="77"/>
      <c r="I2646" s="80"/>
      <c r="J2646" s="77" t="s">
        <v>97</v>
      </c>
      <c r="K2646" s="79" t="s">
        <v>97</v>
      </c>
      <c r="L2646" s="79"/>
      <c r="M2646" s="80"/>
      <c r="N2646" s="79" t="s">
        <v>97</v>
      </c>
      <c r="O2646" s="81"/>
      <c r="P2646" s="86"/>
      <c r="Q2646" s="82"/>
      <c r="R2646" s="81" t="s">
        <v>97</v>
      </c>
      <c r="S2646" s="63"/>
      <c r="T2646" s="87"/>
      <c r="U2646" s="84" t="s">
        <v>97</v>
      </c>
      <c r="V2646" s="84" t="s">
        <v>97</v>
      </c>
      <c r="W2646" s="85" t="b">
        <v>0</v>
      </c>
      <c r="X2646" s="63"/>
      <c r="Y2646" s="63"/>
      <c r="Z2646" s="63"/>
    </row>
    <row r="2647">
      <c r="A2647" s="75"/>
      <c r="B2647" s="94"/>
      <c r="C2647" s="75"/>
      <c r="D2647" s="76"/>
      <c r="E2647" s="75" t="s">
        <v>97</v>
      </c>
      <c r="F2647" s="75" t="s">
        <v>97</v>
      </c>
      <c r="G2647" s="77"/>
      <c r="H2647" s="77"/>
      <c r="I2647" s="80"/>
      <c r="J2647" s="77" t="s">
        <v>97</v>
      </c>
      <c r="K2647" s="79" t="s">
        <v>97</v>
      </c>
      <c r="L2647" s="79"/>
      <c r="M2647" s="80"/>
      <c r="N2647" s="79" t="s">
        <v>97</v>
      </c>
      <c r="O2647" s="81"/>
      <c r="P2647" s="86"/>
      <c r="Q2647" s="82"/>
      <c r="R2647" s="81" t="s">
        <v>97</v>
      </c>
      <c r="S2647" s="63"/>
      <c r="T2647" s="87"/>
      <c r="U2647" s="84" t="s">
        <v>97</v>
      </c>
      <c r="V2647" s="84" t="s">
        <v>97</v>
      </c>
      <c r="W2647" s="85" t="b">
        <v>0</v>
      </c>
      <c r="X2647" s="63"/>
      <c r="Y2647" s="63"/>
      <c r="Z2647" s="63"/>
    </row>
    <row r="2648">
      <c r="A2648" s="75"/>
      <c r="B2648" s="94"/>
      <c r="C2648" s="75"/>
      <c r="D2648" s="76"/>
      <c r="E2648" s="75" t="s">
        <v>97</v>
      </c>
      <c r="F2648" s="75" t="s">
        <v>97</v>
      </c>
      <c r="G2648" s="77"/>
      <c r="H2648" s="77"/>
      <c r="I2648" s="80"/>
      <c r="J2648" s="77" t="s">
        <v>97</v>
      </c>
      <c r="K2648" s="79" t="s">
        <v>97</v>
      </c>
      <c r="L2648" s="79"/>
      <c r="M2648" s="80"/>
      <c r="N2648" s="79" t="s">
        <v>97</v>
      </c>
      <c r="O2648" s="81"/>
      <c r="P2648" s="86"/>
      <c r="Q2648" s="82"/>
      <c r="R2648" s="81" t="s">
        <v>97</v>
      </c>
      <c r="S2648" s="63"/>
      <c r="T2648" s="87"/>
      <c r="U2648" s="84" t="s">
        <v>97</v>
      </c>
      <c r="V2648" s="84" t="s">
        <v>97</v>
      </c>
      <c r="W2648" s="85" t="b">
        <v>0</v>
      </c>
      <c r="X2648" s="63"/>
      <c r="Y2648" s="63"/>
      <c r="Z2648" s="63"/>
    </row>
    <row r="2649">
      <c r="A2649" s="75"/>
      <c r="B2649" s="94"/>
      <c r="C2649" s="75"/>
      <c r="D2649" s="76"/>
      <c r="E2649" s="75" t="s">
        <v>97</v>
      </c>
      <c r="F2649" s="75" t="s">
        <v>97</v>
      </c>
      <c r="G2649" s="77"/>
      <c r="H2649" s="77"/>
      <c r="I2649" s="80"/>
      <c r="J2649" s="77" t="s">
        <v>97</v>
      </c>
      <c r="K2649" s="79" t="s">
        <v>97</v>
      </c>
      <c r="L2649" s="79"/>
      <c r="M2649" s="80"/>
      <c r="N2649" s="79" t="s">
        <v>97</v>
      </c>
      <c r="O2649" s="81"/>
      <c r="P2649" s="86"/>
      <c r="Q2649" s="82"/>
      <c r="R2649" s="81" t="s">
        <v>97</v>
      </c>
      <c r="S2649" s="63"/>
      <c r="T2649" s="87"/>
      <c r="U2649" s="84" t="s">
        <v>97</v>
      </c>
      <c r="V2649" s="84" t="s">
        <v>97</v>
      </c>
      <c r="W2649" s="85" t="b">
        <v>0</v>
      </c>
      <c r="X2649" s="63"/>
      <c r="Y2649" s="63"/>
      <c r="Z2649" s="63"/>
    </row>
    <row r="2650">
      <c r="A2650" s="75"/>
      <c r="B2650" s="94"/>
      <c r="C2650" s="75"/>
      <c r="D2650" s="76"/>
      <c r="E2650" s="75" t="s">
        <v>97</v>
      </c>
      <c r="F2650" s="75" t="s">
        <v>97</v>
      </c>
      <c r="G2650" s="77"/>
      <c r="H2650" s="77"/>
      <c r="I2650" s="80"/>
      <c r="J2650" s="77" t="s">
        <v>97</v>
      </c>
      <c r="K2650" s="79" t="s">
        <v>97</v>
      </c>
      <c r="L2650" s="79"/>
      <c r="M2650" s="80"/>
      <c r="N2650" s="79" t="s">
        <v>97</v>
      </c>
      <c r="O2650" s="81"/>
      <c r="P2650" s="86"/>
      <c r="Q2650" s="82"/>
      <c r="R2650" s="81" t="s">
        <v>97</v>
      </c>
      <c r="S2650" s="63"/>
      <c r="T2650" s="87"/>
      <c r="U2650" s="84" t="s">
        <v>97</v>
      </c>
      <c r="V2650" s="84" t="s">
        <v>97</v>
      </c>
      <c r="W2650" s="85" t="b">
        <v>0</v>
      </c>
      <c r="X2650" s="63"/>
      <c r="Y2650" s="63"/>
      <c r="Z2650" s="63"/>
    </row>
    <row r="2651">
      <c r="A2651" s="75"/>
      <c r="B2651" s="94"/>
      <c r="C2651" s="75"/>
      <c r="D2651" s="76"/>
      <c r="E2651" s="75" t="s">
        <v>97</v>
      </c>
      <c r="F2651" s="75" t="s">
        <v>97</v>
      </c>
      <c r="G2651" s="77"/>
      <c r="H2651" s="77"/>
      <c r="I2651" s="80"/>
      <c r="J2651" s="77" t="s">
        <v>97</v>
      </c>
      <c r="K2651" s="79" t="s">
        <v>97</v>
      </c>
      <c r="L2651" s="79"/>
      <c r="M2651" s="80"/>
      <c r="N2651" s="79" t="s">
        <v>97</v>
      </c>
      <c r="O2651" s="81"/>
      <c r="P2651" s="86"/>
      <c r="Q2651" s="82"/>
      <c r="R2651" s="81" t="s">
        <v>97</v>
      </c>
      <c r="S2651" s="63"/>
      <c r="T2651" s="87"/>
      <c r="U2651" s="84" t="s">
        <v>97</v>
      </c>
      <c r="V2651" s="84" t="s">
        <v>97</v>
      </c>
      <c r="W2651" s="85" t="b">
        <v>0</v>
      </c>
      <c r="X2651" s="63"/>
      <c r="Y2651" s="63"/>
      <c r="Z2651" s="63"/>
    </row>
    <row r="2652">
      <c r="A2652" s="75"/>
      <c r="B2652" s="94"/>
      <c r="C2652" s="75"/>
      <c r="D2652" s="76"/>
      <c r="E2652" s="75" t="s">
        <v>97</v>
      </c>
      <c r="F2652" s="75" t="s">
        <v>97</v>
      </c>
      <c r="G2652" s="77"/>
      <c r="H2652" s="77"/>
      <c r="I2652" s="80"/>
      <c r="J2652" s="77" t="s">
        <v>97</v>
      </c>
      <c r="K2652" s="79" t="s">
        <v>97</v>
      </c>
      <c r="L2652" s="79"/>
      <c r="M2652" s="80"/>
      <c r="N2652" s="79" t="s">
        <v>97</v>
      </c>
      <c r="O2652" s="81"/>
      <c r="P2652" s="86"/>
      <c r="Q2652" s="82"/>
      <c r="R2652" s="81" t="s">
        <v>97</v>
      </c>
      <c r="S2652" s="63"/>
      <c r="T2652" s="87"/>
      <c r="U2652" s="84" t="s">
        <v>97</v>
      </c>
      <c r="V2652" s="84" t="s">
        <v>97</v>
      </c>
      <c r="W2652" s="85" t="b">
        <v>0</v>
      </c>
      <c r="X2652" s="63"/>
      <c r="Y2652" s="63"/>
      <c r="Z2652" s="63"/>
    </row>
    <row r="2653">
      <c r="A2653" s="75"/>
      <c r="B2653" s="94"/>
      <c r="C2653" s="75"/>
      <c r="D2653" s="76"/>
      <c r="E2653" s="75" t="s">
        <v>97</v>
      </c>
      <c r="F2653" s="75" t="s">
        <v>97</v>
      </c>
      <c r="G2653" s="77"/>
      <c r="H2653" s="77"/>
      <c r="I2653" s="80"/>
      <c r="J2653" s="77" t="s">
        <v>97</v>
      </c>
      <c r="K2653" s="79" t="s">
        <v>97</v>
      </c>
      <c r="L2653" s="79"/>
      <c r="M2653" s="80"/>
      <c r="N2653" s="79" t="s">
        <v>97</v>
      </c>
      <c r="O2653" s="81"/>
      <c r="P2653" s="86"/>
      <c r="Q2653" s="82"/>
      <c r="R2653" s="81" t="s">
        <v>97</v>
      </c>
      <c r="S2653" s="63"/>
      <c r="T2653" s="87"/>
      <c r="U2653" s="84" t="s">
        <v>97</v>
      </c>
      <c r="V2653" s="84" t="s">
        <v>97</v>
      </c>
      <c r="W2653" s="85" t="b">
        <v>0</v>
      </c>
      <c r="X2653" s="63"/>
      <c r="Y2653" s="63"/>
      <c r="Z2653" s="63"/>
    </row>
    <row r="2654">
      <c r="A2654" s="75"/>
      <c r="B2654" s="94"/>
      <c r="C2654" s="75"/>
      <c r="D2654" s="76"/>
      <c r="E2654" s="75" t="s">
        <v>97</v>
      </c>
      <c r="F2654" s="75" t="s">
        <v>97</v>
      </c>
      <c r="G2654" s="77"/>
      <c r="H2654" s="77"/>
      <c r="I2654" s="80"/>
      <c r="J2654" s="77" t="s">
        <v>97</v>
      </c>
      <c r="K2654" s="79" t="s">
        <v>97</v>
      </c>
      <c r="L2654" s="79"/>
      <c r="M2654" s="80"/>
      <c r="N2654" s="79" t="s">
        <v>97</v>
      </c>
      <c r="O2654" s="81"/>
      <c r="P2654" s="86"/>
      <c r="Q2654" s="82"/>
      <c r="R2654" s="81" t="s">
        <v>97</v>
      </c>
      <c r="S2654" s="63"/>
      <c r="T2654" s="87"/>
      <c r="U2654" s="84" t="s">
        <v>97</v>
      </c>
      <c r="V2654" s="84" t="s">
        <v>97</v>
      </c>
      <c r="W2654" s="85" t="b">
        <v>0</v>
      </c>
      <c r="X2654" s="63"/>
      <c r="Y2654" s="63"/>
      <c r="Z2654" s="63"/>
    </row>
    <row r="2655">
      <c r="A2655" s="75"/>
      <c r="B2655" s="94"/>
      <c r="C2655" s="75"/>
      <c r="D2655" s="76"/>
      <c r="E2655" s="75" t="s">
        <v>97</v>
      </c>
      <c r="F2655" s="75" t="s">
        <v>97</v>
      </c>
      <c r="G2655" s="77"/>
      <c r="H2655" s="77"/>
      <c r="I2655" s="80"/>
      <c r="J2655" s="77" t="s">
        <v>97</v>
      </c>
      <c r="K2655" s="79" t="s">
        <v>97</v>
      </c>
      <c r="L2655" s="79"/>
      <c r="M2655" s="80"/>
      <c r="N2655" s="79" t="s">
        <v>97</v>
      </c>
      <c r="O2655" s="81"/>
      <c r="P2655" s="86"/>
      <c r="Q2655" s="82"/>
      <c r="R2655" s="81" t="s">
        <v>97</v>
      </c>
      <c r="S2655" s="63"/>
      <c r="T2655" s="87"/>
      <c r="U2655" s="84" t="s">
        <v>97</v>
      </c>
      <c r="V2655" s="84" t="s">
        <v>97</v>
      </c>
      <c r="W2655" s="85" t="b">
        <v>0</v>
      </c>
      <c r="X2655" s="63"/>
      <c r="Y2655" s="63"/>
      <c r="Z2655" s="63"/>
    </row>
    <row r="2656">
      <c r="A2656" s="75"/>
      <c r="B2656" s="94"/>
      <c r="C2656" s="75"/>
      <c r="D2656" s="76"/>
      <c r="E2656" s="75" t="s">
        <v>97</v>
      </c>
      <c r="F2656" s="75" t="s">
        <v>97</v>
      </c>
      <c r="G2656" s="77"/>
      <c r="H2656" s="77"/>
      <c r="I2656" s="80"/>
      <c r="J2656" s="77" t="s">
        <v>97</v>
      </c>
      <c r="K2656" s="79" t="s">
        <v>97</v>
      </c>
      <c r="L2656" s="79"/>
      <c r="M2656" s="80"/>
      <c r="N2656" s="79" t="s">
        <v>97</v>
      </c>
      <c r="O2656" s="81"/>
      <c r="P2656" s="86"/>
      <c r="Q2656" s="82"/>
      <c r="R2656" s="81" t="s">
        <v>97</v>
      </c>
      <c r="S2656" s="63"/>
      <c r="T2656" s="87"/>
      <c r="U2656" s="84" t="s">
        <v>97</v>
      </c>
      <c r="V2656" s="84" t="s">
        <v>97</v>
      </c>
      <c r="W2656" s="85" t="b">
        <v>0</v>
      </c>
      <c r="X2656" s="63"/>
      <c r="Y2656" s="63"/>
      <c r="Z2656" s="63"/>
    </row>
    <row r="2657">
      <c r="A2657" s="75"/>
      <c r="B2657" s="94"/>
      <c r="C2657" s="75"/>
      <c r="D2657" s="76"/>
      <c r="E2657" s="75" t="s">
        <v>97</v>
      </c>
      <c r="F2657" s="75" t="s">
        <v>97</v>
      </c>
      <c r="G2657" s="77"/>
      <c r="H2657" s="77"/>
      <c r="I2657" s="80"/>
      <c r="J2657" s="77" t="s">
        <v>97</v>
      </c>
      <c r="K2657" s="79" t="s">
        <v>97</v>
      </c>
      <c r="L2657" s="79"/>
      <c r="M2657" s="80"/>
      <c r="N2657" s="79" t="s">
        <v>97</v>
      </c>
      <c r="O2657" s="81"/>
      <c r="P2657" s="86"/>
      <c r="Q2657" s="82"/>
      <c r="R2657" s="81" t="s">
        <v>97</v>
      </c>
      <c r="S2657" s="63"/>
      <c r="T2657" s="87"/>
      <c r="U2657" s="84" t="s">
        <v>97</v>
      </c>
      <c r="V2657" s="84" t="s">
        <v>97</v>
      </c>
      <c r="W2657" s="85" t="b">
        <v>0</v>
      </c>
      <c r="X2657" s="63"/>
      <c r="Y2657" s="63"/>
      <c r="Z2657" s="63"/>
    </row>
    <row r="2658">
      <c r="A2658" s="75"/>
      <c r="B2658" s="94"/>
      <c r="C2658" s="75"/>
      <c r="D2658" s="76"/>
      <c r="E2658" s="75" t="s">
        <v>97</v>
      </c>
      <c r="F2658" s="75" t="s">
        <v>97</v>
      </c>
      <c r="G2658" s="77"/>
      <c r="H2658" s="77"/>
      <c r="I2658" s="80"/>
      <c r="J2658" s="77" t="s">
        <v>97</v>
      </c>
      <c r="K2658" s="79" t="s">
        <v>97</v>
      </c>
      <c r="L2658" s="79"/>
      <c r="M2658" s="80"/>
      <c r="N2658" s="79" t="s">
        <v>97</v>
      </c>
      <c r="O2658" s="81"/>
      <c r="P2658" s="86"/>
      <c r="Q2658" s="82"/>
      <c r="R2658" s="81" t="s">
        <v>97</v>
      </c>
      <c r="S2658" s="63"/>
      <c r="T2658" s="87"/>
      <c r="U2658" s="84" t="s">
        <v>97</v>
      </c>
      <c r="V2658" s="84" t="s">
        <v>97</v>
      </c>
      <c r="W2658" s="85" t="b">
        <v>0</v>
      </c>
      <c r="X2658" s="63"/>
      <c r="Y2658" s="63"/>
      <c r="Z2658" s="63"/>
    </row>
    <row r="2659">
      <c r="A2659" s="75"/>
      <c r="B2659" s="94"/>
      <c r="C2659" s="75"/>
      <c r="D2659" s="76"/>
      <c r="E2659" s="75" t="s">
        <v>97</v>
      </c>
      <c r="F2659" s="75" t="s">
        <v>97</v>
      </c>
      <c r="G2659" s="77"/>
      <c r="H2659" s="77"/>
      <c r="I2659" s="80"/>
      <c r="J2659" s="77" t="s">
        <v>97</v>
      </c>
      <c r="K2659" s="79" t="s">
        <v>97</v>
      </c>
      <c r="L2659" s="79"/>
      <c r="M2659" s="80"/>
      <c r="N2659" s="79" t="s">
        <v>97</v>
      </c>
      <c r="O2659" s="81"/>
      <c r="P2659" s="86"/>
      <c r="Q2659" s="82"/>
      <c r="R2659" s="81" t="s">
        <v>97</v>
      </c>
      <c r="S2659" s="63"/>
      <c r="T2659" s="87"/>
      <c r="U2659" s="84" t="s">
        <v>97</v>
      </c>
      <c r="V2659" s="84" t="s">
        <v>97</v>
      </c>
      <c r="W2659" s="85" t="b">
        <v>0</v>
      </c>
      <c r="X2659" s="63"/>
      <c r="Y2659" s="63"/>
      <c r="Z2659" s="63"/>
    </row>
    <row r="2660">
      <c r="A2660" s="75"/>
      <c r="B2660" s="94"/>
      <c r="C2660" s="75"/>
      <c r="D2660" s="76"/>
      <c r="E2660" s="75" t="s">
        <v>97</v>
      </c>
      <c r="F2660" s="75" t="s">
        <v>97</v>
      </c>
      <c r="G2660" s="77"/>
      <c r="H2660" s="77"/>
      <c r="I2660" s="80"/>
      <c r="J2660" s="77" t="s">
        <v>97</v>
      </c>
      <c r="K2660" s="79" t="s">
        <v>97</v>
      </c>
      <c r="L2660" s="79"/>
      <c r="M2660" s="80"/>
      <c r="N2660" s="79" t="s">
        <v>97</v>
      </c>
      <c r="O2660" s="81"/>
      <c r="P2660" s="86"/>
      <c r="Q2660" s="82"/>
      <c r="R2660" s="81" t="s">
        <v>97</v>
      </c>
      <c r="S2660" s="63"/>
      <c r="T2660" s="87"/>
      <c r="U2660" s="84" t="s">
        <v>97</v>
      </c>
      <c r="V2660" s="84" t="s">
        <v>97</v>
      </c>
      <c r="W2660" s="85" t="b">
        <v>0</v>
      </c>
      <c r="X2660" s="63"/>
      <c r="Y2660" s="63"/>
      <c r="Z2660" s="63"/>
    </row>
    <row r="2661">
      <c r="A2661" s="75"/>
      <c r="B2661" s="94"/>
      <c r="C2661" s="75"/>
      <c r="D2661" s="76"/>
      <c r="E2661" s="75" t="s">
        <v>97</v>
      </c>
      <c r="F2661" s="75" t="s">
        <v>97</v>
      </c>
      <c r="G2661" s="77"/>
      <c r="H2661" s="77"/>
      <c r="I2661" s="80"/>
      <c r="J2661" s="77" t="s">
        <v>97</v>
      </c>
      <c r="K2661" s="79" t="s">
        <v>97</v>
      </c>
      <c r="L2661" s="79"/>
      <c r="M2661" s="80"/>
      <c r="N2661" s="79" t="s">
        <v>97</v>
      </c>
      <c r="O2661" s="81"/>
      <c r="P2661" s="86"/>
      <c r="Q2661" s="82"/>
      <c r="R2661" s="81" t="s">
        <v>97</v>
      </c>
      <c r="S2661" s="63"/>
      <c r="T2661" s="87"/>
      <c r="U2661" s="84" t="s">
        <v>97</v>
      </c>
      <c r="V2661" s="84" t="s">
        <v>97</v>
      </c>
      <c r="W2661" s="85" t="b">
        <v>0</v>
      </c>
      <c r="X2661" s="63"/>
      <c r="Y2661" s="63"/>
      <c r="Z2661" s="63"/>
    </row>
    <row r="2662">
      <c r="A2662" s="75"/>
      <c r="B2662" s="94"/>
      <c r="C2662" s="75"/>
      <c r="D2662" s="76"/>
      <c r="E2662" s="75" t="s">
        <v>97</v>
      </c>
      <c r="F2662" s="75" t="s">
        <v>97</v>
      </c>
      <c r="G2662" s="77"/>
      <c r="H2662" s="77"/>
      <c r="I2662" s="80"/>
      <c r="J2662" s="77" t="s">
        <v>97</v>
      </c>
      <c r="K2662" s="79" t="s">
        <v>97</v>
      </c>
      <c r="L2662" s="79"/>
      <c r="M2662" s="80"/>
      <c r="N2662" s="79" t="s">
        <v>97</v>
      </c>
      <c r="O2662" s="81"/>
      <c r="P2662" s="86"/>
      <c r="Q2662" s="82"/>
      <c r="R2662" s="81" t="s">
        <v>97</v>
      </c>
      <c r="S2662" s="63"/>
      <c r="T2662" s="87"/>
      <c r="U2662" s="84" t="s">
        <v>97</v>
      </c>
      <c r="V2662" s="84" t="s">
        <v>97</v>
      </c>
      <c r="W2662" s="85" t="b">
        <v>0</v>
      </c>
      <c r="X2662" s="63"/>
      <c r="Y2662" s="63"/>
      <c r="Z2662" s="63"/>
    </row>
    <row r="2663">
      <c r="A2663" s="75"/>
      <c r="B2663" s="94"/>
      <c r="C2663" s="75"/>
      <c r="D2663" s="76"/>
      <c r="E2663" s="75" t="s">
        <v>97</v>
      </c>
      <c r="F2663" s="75" t="s">
        <v>97</v>
      </c>
      <c r="G2663" s="77"/>
      <c r="H2663" s="77"/>
      <c r="I2663" s="80"/>
      <c r="J2663" s="77" t="s">
        <v>97</v>
      </c>
      <c r="K2663" s="79" t="s">
        <v>97</v>
      </c>
      <c r="L2663" s="79"/>
      <c r="M2663" s="80"/>
      <c r="N2663" s="79" t="s">
        <v>97</v>
      </c>
      <c r="O2663" s="81"/>
      <c r="P2663" s="86"/>
      <c r="Q2663" s="82"/>
      <c r="R2663" s="81" t="s">
        <v>97</v>
      </c>
      <c r="S2663" s="63"/>
      <c r="T2663" s="87"/>
      <c r="U2663" s="84" t="s">
        <v>97</v>
      </c>
      <c r="V2663" s="84" t="s">
        <v>97</v>
      </c>
      <c r="W2663" s="85" t="b">
        <v>0</v>
      </c>
      <c r="X2663" s="63"/>
      <c r="Y2663" s="63"/>
      <c r="Z2663" s="63"/>
    </row>
    <row r="2664">
      <c r="A2664" s="75"/>
      <c r="B2664" s="94"/>
      <c r="C2664" s="75"/>
      <c r="D2664" s="76"/>
      <c r="E2664" s="75" t="s">
        <v>97</v>
      </c>
      <c r="F2664" s="75" t="s">
        <v>97</v>
      </c>
      <c r="G2664" s="77"/>
      <c r="H2664" s="77"/>
      <c r="I2664" s="80"/>
      <c r="J2664" s="77" t="s">
        <v>97</v>
      </c>
      <c r="K2664" s="79" t="s">
        <v>97</v>
      </c>
      <c r="L2664" s="79"/>
      <c r="M2664" s="80"/>
      <c r="N2664" s="79" t="s">
        <v>97</v>
      </c>
      <c r="O2664" s="81"/>
      <c r="P2664" s="86"/>
      <c r="Q2664" s="82"/>
      <c r="R2664" s="81" t="s">
        <v>97</v>
      </c>
      <c r="S2664" s="63"/>
      <c r="T2664" s="87"/>
      <c r="U2664" s="84" t="s">
        <v>97</v>
      </c>
      <c r="V2664" s="84" t="s">
        <v>97</v>
      </c>
      <c r="W2664" s="85" t="b">
        <v>0</v>
      </c>
      <c r="X2664" s="63"/>
      <c r="Y2664" s="63"/>
      <c r="Z2664" s="63"/>
    </row>
    <row r="2665">
      <c r="A2665" s="75"/>
      <c r="B2665" s="94"/>
      <c r="C2665" s="75"/>
      <c r="D2665" s="76"/>
      <c r="E2665" s="75" t="s">
        <v>97</v>
      </c>
      <c r="F2665" s="75" t="s">
        <v>97</v>
      </c>
      <c r="G2665" s="77"/>
      <c r="H2665" s="77"/>
      <c r="I2665" s="80"/>
      <c r="J2665" s="77" t="s">
        <v>97</v>
      </c>
      <c r="K2665" s="79" t="s">
        <v>97</v>
      </c>
      <c r="L2665" s="79"/>
      <c r="M2665" s="80"/>
      <c r="N2665" s="79" t="s">
        <v>97</v>
      </c>
      <c r="O2665" s="81"/>
      <c r="P2665" s="86"/>
      <c r="Q2665" s="82"/>
      <c r="R2665" s="81" t="s">
        <v>97</v>
      </c>
      <c r="S2665" s="63"/>
      <c r="T2665" s="87"/>
      <c r="U2665" s="84" t="s">
        <v>97</v>
      </c>
      <c r="V2665" s="84" t="s">
        <v>97</v>
      </c>
      <c r="W2665" s="85" t="b">
        <v>0</v>
      </c>
      <c r="X2665" s="63"/>
      <c r="Y2665" s="63"/>
      <c r="Z2665" s="63"/>
    </row>
    <row r="2666">
      <c r="A2666" s="75"/>
      <c r="B2666" s="94"/>
      <c r="C2666" s="75"/>
      <c r="D2666" s="76"/>
      <c r="E2666" s="75" t="s">
        <v>97</v>
      </c>
      <c r="F2666" s="75" t="s">
        <v>97</v>
      </c>
      <c r="G2666" s="77"/>
      <c r="H2666" s="77"/>
      <c r="I2666" s="80"/>
      <c r="J2666" s="77" t="s">
        <v>97</v>
      </c>
      <c r="K2666" s="79" t="s">
        <v>97</v>
      </c>
      <c r="L2666" s="79"/>
      <c r="M2666" s="80"/>
      <c r="N2666" s="79" t="s">
        <v>97</v>
      </c>
      <c r="O2666" s="81"/>
      <c r="P2666" s="86"/>
      <c r="Q2666" s="82"/>
      <c r="R2666" s="81" t="s">
        <v>97</v>
      </c>
      <c r="S2666" s="63"/>
      <c r="T2666" s="87"/>
      <c r="U2666" s="84" t="s">
        <v>97</v>
      </c>
      <c r="V2666" s="84" t="s">
        <v>97</v>
      </c>
      <c r="W2666" s="85" t="b">
        <v>0</v>
      </c>
      <c r="X2666" s="63"/>
      <c r="Y2666" s="63"/>
      <c r="Z2666" s="63"/>
    </row>
    <row r="2667">
      <c r="A2667" s="75"/>
      <c r="B2667" s="94"/>
      <c r="C2667" s="75"/>
      <c r="D2667" s="76"/>
      <c r="E2667" s="75" t="s">
        <v>97</v>
      </c>
      <c r="F2667" s="75" t="s">
        <v>97</v>
      </c>
      <c r="G2667" s="77"/>
      <c r="H2667" s="77"/>
      <c r="I2667" s="80"/>
      <c r="J2667" s="77" t="s">
        <v>97</v>
      </c>
      <c r="K2667" s="79" t="s">
        <v>97</v>
      </c>
      <c r="L2667" s="79"/>
      <c r="M2667" s="80"/>
      <c r="N2667" s="79" t="s">
        <v>97</v>
      </c>
      <c r="O2667" s="81"/>
      <c r="P2667" s="86"/>
      <c r="Q2667" s="82"/>
      <c r="R2667" s="81" t="s">
        <v>97</v>
      </c>
      <c r="S2667" s="63"/>
      <c r="T2667" s="87"/>
      <c r="U2667" s="84" t="s">
        <v>97</v>
      </c>
      <c r="V2667" s="84" t="s">
        <v>97</v>
      </c>
      <c r="W2667" s="85" t="b">
        <v>0</v>
      </c>
      <c r="X2667" s="63"/>
      <c r="Y2667" s="63"/>
      <c r="Z2667" s="63"/>
    </row>
    <row r="2668">
      <c r="A2668" s="75"/>
      <c r="B2668" s="94"/>
      <c r="C2668" s="75"/>
      <c r="D2668" s="76"/>
      <c r="E2668" s="75" t="s">
        <v>97</v>
      </c>
      <c r="F2668" s="75" t="s">
        <v>97</v>
      </c>
      <c r="G2668" s="77"/>
      <c r="H2668" s="77"/>
      <c r="I2668" s="80"/>
      <c r="J2668" s="77" t="s">
        <v>97</v>
      </c>
      <c r="K2668" s="79" t="s">
        <v>97</v>
      </c>
      <c r="L2668" s="79"/>
      <c r="M2668" s="80"/>
      <c r="N2668" s="79" t="s">
        <v>97</v>
      </c>
      <c r="O2668" s="81"/>
      <c r="P2668" s="86"/>
      <c r="Q2668" s="82"/>
      <c r="R2668" s="81" t="s">
        <v>97</v>
      </c>
      <c r="S2668" s="63"/>
      <c r="T2668" s="87"/>
      <c r="U2668" s="84" t="s">
        <v>97</v>
      </c>
      <c r="V2668" s="84" t="s">
        <v>97</v>
      </c>
      <c r="W2668" s="85" t="b">
        <v>0</v>
      </c>
      <c r="X2668" s="63"/>
      <c r="Y2668" s="63"/>
      <c r="Z2668" s="63"/>
    </row>
    <row r="2669">
      <c r="A2669" s="75"/>
      <c r="B2669" s="94"/>
      <c r="C2669" s="75"/>
      <c r="D2669" s="76"/>
      <c r="E2669" s="75" t="s">
        <v>97</v>
      </c>
      <c r="F2669" s="75" t="s">
        <v>97</v>
      </c>
      <c r="G2669" s="77"/>
      <c r="H2669" s="77"/>
      <c r="I2669" s="80"/>
      <c r="J2669" s="77" t="s">
        <v>97</v>
      </c>
      <c r="K2669" s="79" t="s">
        <v>97</v>
      </c>
      <c r="L2669" s="79"/>
      <c r="M2669" s="80"/>
      <c r="N2669" s="79" t="s">
        <v>97</v>
      </c>
      <c r="O2669" s="81"/>
      <c r="P2669" s="86"/>
      <c r="Q2669" s="82"/>
      <c r="R2669" s="81" t="s">
        <v>97</v>
      </c>
      <c r="S2669" s="63"/>
      <c r="T2669" s="87"/>
      <c r="U2669" s="84" t="s">
        <v>97</v>
      </c>
      <c r="V2669" s="84" t="s">
        <v>97</v>
      </c>
      <c r="W2669" s="85" t="b">
        <v>0</v>
      </c>
      <c r="X2669" s="63"/>
      <c r="Y2669" s="63"/>
      <c r="Z2669" s="63"/>
    </row>
    <row r="2670">
      <c r="A2670" s="75"/>
      <c r="B2670" s="94"/>
      <c r="C2670" s="75"/>
      <c r="D2670" s="76"/>
      <c r="E2670" s="75" t="s">
        <v>97</v>
      </c>
      <c r="F2670" s="75" t="s">
        <v>97</v>
      </c>
      <c r="G2670" s="77"/>
      <c r="H2670" s="77"/>
      <c r="I2670" s="80"/>
      <c r="J2670" s="77" t="s">
        <v>97</v>
      </c>
      <c r="K2670" s="79" t="s">
        <v>97</v>
      </c>
      <c r="L2670" s="79"/>
      <c r="M2670" s="80"/>
      <c r="N2670" s="79" t="s">
        <v>97</v>
      </c>
      <c r="O2670" s="81"/>
      <c r="P2670" s="86"/>
      <c r="Q2670" s="82"/>
      <c r="R2670" s="81" t="s">
        <v>97</v>
      </c>
      <c r="S2670" s="63"/>
      <c r="T2670" s="87"/>
      <c r="U2670" s="84" t="s">
        <v>97</v>
      </c>
      <c r="V2670" s="84" t="s">
        <v>97</v>
      </c>
      <c r="W2670" s="85" t="b">
        <v>0</v>
      </c>
      <c r="X2670" s="63"/>
      <c r="Y2670" s="63"/>
      <c r="Z2670" s="63"/>
    </row>
    <row r="2671">
      <c r="A2671" s="75"/>
      <c r="B2671" s="94"/>
      <c r="C2671" s="75"/>
      <c r="D2671" s="76"/>
      <c r="E2671" s="75" t="s">
        <v>97</v>
      </c>
      <c r="F2671" s="75" t="s">
        <v>97</v>
      </c>
      <c r="G2671" s="77"/>
      <c r="H2671" s="77"/>
      <c r="I2671" s="80"/>
      <c r="J2671" s="77" t="s">
        <v>97</v>
      </c>
      <c r="K2671" s="79" t="s">
        <v>97</v>
      </c>
      <c r="L2671" s="79"/>
      <c r="M2671" s="80"/>
      <c r="N2671" s="79" t="s">
        <v>97</v>
      </c>
      <c r="O2671" s="81"/>
      <c r="P2671" s="86"/>
      <c r="Q2671" s="82"/>
      <c r="R2671" s="81" t="s">
        <v>97</v>
      </c>
      <c r="S2671" s="63"/>
      <c r="T2671" s="87"/>
      <c r="U2671" s="84" t="s">
        <v>97</v>
      </c>
      <c r="V2671" s="84" t="s">
        <v>97</v>
      </c>
      <c r="W2671" s="85" t="b">
        <v>0</v>
      </c>
      <c r="X2671" s="63"/>
      <c r="Y2671" s="63"/>
      <c r="Z2671" s="63"/>
    </row>
    <row r="2672">
      <c r="A2672" s="75"/>
      <c r="B2672" s="94"/>
      <c r="C2672" s="75"/>
      <c r="D2672" s="76"/>
      <c r="E2672" s="75" t="s">
        <v>97</v>
      </c>
      <c r="F2672" s="75" t="s">
        <v>97</v>
      </c>
      <c r="G2672" s="77"/>
      <c r="H2672" s="77"/>
      <c r="I2672" s="80"/>
      <c r="J2672" s="77" t="s">
        <v>97</v>
      </c>
      <c r="K2672" s="79" t="s">
        <v>97</v>
      </c>
      <c r="L2672" s="79"/>
      <c r="M2672" s="80"/>
      <c r="N2672" s="79" t="s">
        <v>97</v>
      </c>
      <c r="O2672" s="81"/>
      <c r="P2672" s="86"/>
      <c r="Q2672" s="82"/>
      <c r="R2672" s="81" t="s">
        <v>97</v>
      </c>
      <c r="S2672" s="63"/>
      <c r="T2672" s="87"/>
      <c r="U2672" s="84" t="s">
        <v>97</v>
      </c>
      <c r="V2672" s="84" t="s">
        <v>97</v>
      </c>
      <c r="W2672" s="85" t="b">
        <v>0</v>
      </c>
      <c r="X2672" s="63"/>
      <c r="Y2672" s="63"/>
      <c r="Z2672" s="63"/>
    </row>
    <row r="2673">
      <c r="A2673" s="75"/>
      <c r="B2673" s="94"/>
      <c r="C2673" s="75"/>
      <c r="D2673" s="76"/>
      <c r="E2673" s="75" t="s">
        <v>97</v>
      </c>
      <c r="F2673" s="75" t="s">
        <v>97</v>
      </c>
      <c r="G2673" s="77"/>
      <c r="H2673" s="77"/>
      <c r="I2673" s="80"/>
      <c r="J2673" s="77" t="s">
        <v>97</v>
      </c>
      <c r="K2673" s="79" t="s">
        <v>97</v>
      </c>
      <c r="L2673" s="79"/>
      <c r="M2673" s="80"/>
      <c r="N2673" s="79" t="s">
        <v>97</v>
      </c>
      <c r="O2673" s="81"/>
      <c r="P2673" s="86"/>
      <c r="Q2673" s="82"/>
      <c r="R2673" s="81" t="s">
        <v>97</v>
      </c>
      <c r="S2673" s="63"/>
      <c r="T2673" s="87"/>
      <c r="U2673" s="84" t="s">
        <v>97</v>
      </c>
      <c r="V2673" s="84" t="s">
        <v>97</v>
      </c>
      <c r="W2673" s="85" t="b">
        <v>0</v>
      </c>
      <c r="X2673" s="63"/>
      <c r="Y2673" s="63"/>
      <c r="Z2673" s="63"/>
    </row>
    <row r="2674">
      <c r="A2674" s="75"/>
      <c r="B2674" s="94"/>
      <c r="C2674" s="75"/>
      <c r="D2674" s="76"/>
      <c r="E2674" s="75" t="s">
        <v>97</v>
      </c>
      <c r="F2674" s="75" t="s">
        <v>97</v>
      </c>
      <c r="G2674" s="77"/>
      <c r="H2674" s="77"/>
      <c r="I2674" s="80"/>
      <c r="J2674" s="77" t="s">
        <v>97</v>
      </c>
      <c r="K2674" s="79" t="s">
        <v>97</v>
      </c>
      <c r="L2674" s="79"/>
      <c r="M2674" s="80"/>
      <c r="N2674" s="79" t="s">
        <v>97</v>
      </c>
      <c r="O2674" s="81"/>
      <c r="P2674" s="86"/>
      <c r="Q2674" s="82"/>
      <c r="R2674" s="81" t="s">
        <v>97</v>
      </c>
      <c r="S2674" s="63"/>
      <c r="T2674" s="87"/>
      <c r="U2674" s="84" t="s">
        <v>97</v>
      </c>
      <c r="V2674" s="84" t="s">
        <v>97</v>
      </c>
      <c r="W2674" s="85" t="b">
        <v>0</v>
      </c>
      <c r="X2674" s="63"/>
      <c r="Y2674" s="63"/>
      <c r="Z2674" s="63"/>
    </row>
    <row r="2675">
      <c r="A2675" s="75"/>
      <c r="B2675" s="94"/>
      <c r="C2675" s="75"/>
      <c r="D2675" s="76"/>
      <c r="E2675" s="75" t="s">
        <v>97</v>
      </c>
      <c r="F2675" s="75" t="s">
        <v>97</v>
      </c>
      <c r="G2675" s="77"/>
      <c r="H2675" s="77"/>
      <c r="I2675" s="80"/>
      <c r="J2675" s="77" t="s">
        <v>97</v>
      </c>
      <c r="K2675" s="79" t="s">
        <v>97</v>
      </c>
      <c r="L2675" s="79"/>
      <c r="M2675" s="80"/>
      <c r="N2675" s="79" t="s">
        <v>97</v>
      </c>
      <c r="O2675" s="81"/>
      <c r="P2675" s="86"/>
      <c r="Q2675" s="82"/>
      <c r="R2675" s="81" t="s">
        <v>97</v>
      </c>
      <c r="S2675" s="63"/>
      <c r="T2675" s="87"/>
      <c r="U2675" s="84" t="s">
        <v>97</v>
      </c>
      <c r="V2675" s="84" t="s">
        <v>97</v>
      </c>
      <c r="W2675" s="85" t="b">
        <v>0</v>
      </c>
      <c r="X2675" s="63"/>
      <c r="Y2675" s="63"/>
      <c r="Z2675" s="63"/>
    </row>
    <row r="2676">
      <c r="A2676" s="75"/>
      <c r="B2676" s="94"/>
      <c r="C2676" s="75"/>
      <c r="D2676" s="76"/>
      <c r="E2676" s="75" t="s">
        <v>97</v>
      </c>
      <c r="F2676" s="75" t="s">
        <v>97</v>
      </c>
      <c r="G2676" s="77"/>
      <c r="H2676" s="77"/>
      <c r="I2676" s="80"/>
      <c r="J2676" s="77" t="s">
        <v>97</v>
      </c>
      <c r="K2676" s="79" t="s">
        <v>97</v>
      </c>
      <c r="L2676" s="79"/>
      <c r="M2676" s="80"/>
      <c r="N2676" s="79" t="s">
        <v>97</v>
      </c>
      <c r="O2676" s="81"/>
      <c r="P2676" s="86"/>
      <c r="Q2676" s="82"/>
      <c r="R2676" s="81" t="s">
        <v>97</v>
      </c>
      <c r="S2676" s="63"/>
      <c r="T2676" s="87"/>
      <c r="U2676" s="84" t="s">
        <v>97</v>
      </c>
      <c r="V2676" s="84" t="s">
        <v>97</v>
      </c>
      <c r="W2676" s="85" t="b">
        <v>0</v>
      </c>
      <c r="X2676" s="63"/>
      <c r="Y2676" s="63"/>
      <c r="Z2676" s="63"/>
    </row>
    <row r="2677">
      <c r="A2677" s="75"/>
      <c r="B2677" s="94"/>
      <c r="C2677" s="75"/>
      <c r="D2677" s="76"/>
      <c r="E2677" s="75" t="s">
        <v>97</v>
      </c>
      <c r="F2677" s="75" t="s">
        <v>97</v>
      </c>
      <c r="G2677" s="77"/>
      <c r="H2677" s="77"/>
      <c r="I2677" s="80"/>
      <c r="J2677" s="77" t="s">
        <v>97</v>
      </c>
      <c r="K2677" s="79" t="s">
        <v>97</v>
      </c>
      <c r="L2677" s="79"/>
      <c r="M2677" s="80"/>
      <c r="N2677" s="79" t="s">
        <v>97</v>
      </c>
      <c r="O2677" s="81"/>
      <c r="P2677" s="86"/>
      <c r="Q2677" s="82"/>
      <c r="R2677" s="81" t="s">
        <v>97</v>
      </c>
      <c r="S2677" s="63"/>
      <c r="T2677" s="87"/>
      <c r="U2677" s="84" t="s">
        <v>97</v>
      </c>
      <c r="V2677" s="84" t="s">
        <v>97</v>
      </c>
      <c r="W2677" s="85" t="b">
        <v>0</v>
      </c>
      <c r="X2677" s="63"/>
      <c r="Y2677" s="63"/>
      <c r="Z2677" s="63"/>
    </row>
    <row r="2678">
      <c r="A2678" s="75"/>
      <c r="B2678" s="94"/>
      <c r="C2678" s="75"/>
      <c r="D2678" s="76"/>
      <c r="E2678" s="75" t="s">
        <v>97</v>
      </c>
      <c r="F2678" s="75" t="s">
        <v>97</v>
      </c>
      <c r="G2678" s="77"/>
      <c r="H2678" s="77"/>
      <c r="I2678" s="80"/>
      <c r="J2678" s="77" t="s">
        <v>97</v>
      </c>
      <c r="K2678" s="79" t="s">
        <v>97</v>
      </c>
      <c r="L2678" s="79"/>
      <c r="M2678" s="80"/>
      <c r="N2678" s="79" t="s">
        <v>97</v>
      </c>
      <c r="O2678" s="81"/>
      <c r="P2678" s="86"/>
      <c r="Q2678" s="82"/>
      <c r="R2678" s="81" t="s">
        <v>97</v>
      </c>
      <c r="S2678" s="63"/>
      <c r="T2678" s="87"/>
      <c r="U2678" s="84" t="s">
        <v>97</v>
      </c>
      <c r="V2678" s="84" t="s">
        <v>97</v>
      </c>
      <c r="W2678" s="85" t="b">
        <v>0</v>
      </c>
      <c r="X2678" s="63"/>
      <c r="Y2678" s="63"/>
      <c r="Z2678" s="63"/>
    </row>
    <row r="2679">
      <c r="A2679" s="75"/>
      <c r="B2679" s="94"/>
      <c r="C2679" s="75"/>
      <c r="D2679" s="76"/>
      <c r="E2679" s="75" t="s">
        <v>97</v>
      </c>
      <c r="F2679" s="75" t="s">
        <v>97</v>
      </c>
      <c r="G2679" s="77"/>
      <c r="H2679" s="77"/>
      <c r="I2679" s="80"/>
      <c r="J2679" s="77" t="s">
        <v>97</v>
      </c>
      <c r="K2679" s="79" t="s">
        <v>97</v>
      </c>
      <c r="L2679" s="79"/>
      <c r="M2679" s="80"/>
      <c r="N2679" s="79" t="s">
        <v>97</v>
      </c>
      <c r="O2679" s="81"/>
      <c r="P2679" s="86"/>
      <c r="Q2679" s="82"/>
      <c r="R2679" s="81" t="s">
        <v>97</v>
      </c>
      <c r="S2679" s="63"/>
      <c r="T2679" s="87"/>
      <c r="U2679" s="84" t="s">
        <v>97</v>
      </c>
      <c r="V2679" s="84" t="s">
        <v>97</v>
      </c>
      <c r="W2679" s="85" t="b">
        <v>0</v>
      </c>
      <c r="X2679" s="63"/>
      <c r="Y2679" s="63"/>
      <c r="Z2679" s="63"/>
    </row>
    <row r="2680">
      <c r="A2680" s="75"/>
      <c r="B2680" s="94"/>
      <c r="C2680" s="75"/>
      <c r="D2680" s="76"/>
      <c r="E2680" s="75" t="s">
        <v>97</v>
      </c>
      <c r="F2680" s="75" t="s">
        <v>97</v>
      </c>
      <c r="G2680" s="77"/>
      <c r="H2680" s="77"/>
      <c r="I2680" s="80"/>
      <c r="J2680" s="77" t="s">
        <v>97</v>
      </c>
      <c r="K2680" s="79" t="s">
        <v>97</v>
      </c>
      <c r="L2680" s="79"/>
      <c r="M2680" s="80"/>
      <c r="N2680" s="79" t="s">
        <v>97</v>
      </c>
      <c r="O2680" s="81"/>
      <c r="P2680" s="86"/>
      <c r="Q2680" s="82"/>
      <c r="R2680" s="81" t="s">
        <v>97</v>
      </c>
      <c r="S2680" s="63"/>
      <c r="T2680" s="87"/>
      <c r="U2680" s="84" t="s">
        <v>97</v>
      </c>
      <c r="V2680" s="84" t="s">
        <v>97</v>
      </c>
      <c r="W2680" s="85" t="b">
        <v>0</v>
      </c>
      <c r="X2680" s="63"/>
      <c r="Y2680" s="63"/>
      <c r="Z2680" s="63"/>
    </row>
    <row r="2681">
      <c r="A2681" s="75"/>
      <c r="B2681" s="94"/>
      <c r="C2681" s="75"/>
      <c r="D2681" s="76"/>
      <c r="E2681" s="75" t="s">
        <v>97</v>
      </c>
      <c r="F2681" s="75" t="s">
        <v>97</v>
      </c>
      <c r="G2681" s="77"/>
      <c r="H2681" s="77"/>
      <c r="I2681" s="80"/>
      <c r="J2681" s="77" t="s">
        <v>97</v>
      </c>
      <c r="K2681" s="79" t="s">
        <v>97</v>
      </c>
      <c r="L2681" s="79"/>
      <c r="M2681" s="80"/>
      <c r="N2681" s="79" t="s">
        <v>97</v>
      </c>
      <c r="O2681" s="81"/>
      <c r="P2681" s="86"/>
      <c r="Q2681" s="82"/>
      <c r="R2681" s="81" t="s">
        <v>97</v>
      </c>
      <c r="S2681" s="63"/>
      <c r="T2681" s="87"/>
      <c r="U2681" s="84" t="s">
        <v>97</v>
      </c>
      <c r="V2681" s="84" t="s">
        <v>97</v>
      </c>
      <c r="W2681" s="85" t="b">
        <v>0</v>
      </c>
      <c r="X2681" s="63"/>
      <c r="Y2681" s="63"/>
      <c r="Z2681" s="63"/>
    </row>
    <row r="2682">
      <c r="A2682" s="75"/>
      <c r="B2682" s="94"/>
      <c r="C2682" s="75"/>
      <c r="D2682" s="76"/>
      <c r="E2682" s="75" t="s">
        <v>97</v>
      </c>
      <c r="F2682" s="75" t="s">
        <v>97</v>
      </c>
      <c r="G2682" s="77"/>
      <c r="H2682" s="77"/>
      <c r="I2682" s="80"/>
      <c r="J2682" s="77" t="s">
        <v>97</v>
      </c>
      <c r="K2682" s="79" t="s">
        <v>97</v>
      </c>
      <c r="L2682" s="79"/>
      <c r="M2682" s="80"/>
      <c r="N2682" s="79" t="s">
        <v>97</v>
      </c>
      <c r="O2682" s="81"/>
      <c r="P2682" s="86"/>
      <c r="Q2682" s="82"/>
      <c r="R2682" s="81" t="s">
        <v>97</v>
      </c>
      <c r="S2682" s="63"/>
      <c r="T2682" s="87"/>
      <c r="U2682" s="84" t="s">
        <v>97</v>
      </c>
      <c r="V2682" s="84" t="s">
        <v>97</v>
      </c>
      <c r="W2682" s="85" t="b">
        <v>0</v>
      </c>
      <c r="X2682" s="63"/>
      <c r="Y2682" s="63"/>
      <c r="Z2682" s="63"/>
    </row>
    <row r="2683">
      <c r="A2683" s="75"/>
      <c r="B2683" s="94"/>
      <c r="C2683" s="75"/>
      <c r="D2683" s="76"/>
      <c r="E2683" s="75" t="s">
        <v>97</v>
      </c>
      <c r="F2683" s="75" t="s">
        <v>97</v>
      </c>
      <c r="G2683" s="77"/>
      <c r="H2683" s="77"/>
      <c r="I2683" s="80"/>
      <c r="J2683" s="77" t="s">
        <v>97</v>
      </c>
      <c r="K2683" s="79" t="s">
        <v>97</v>
      </c>
      <c r="L2683" s="79"/>
      <c r="M2683" s="80"/>
      <c r="N2683" s="79" t="s">
        <v>97</v>
      </c>
      <c r="O2683" s="81"/>
      <c r="P2683" s="86"/>
      <c r="Q2683" s="82"/>
      <c r="R2683" s="81" t="s">
        <v>97</v>
      </c>
      <c r="S2683" s="63"/>
      <c r="T2683" s="87"/>
      <c r="U2683" s="84" t="s">
        <v>97</v>
      </c>
      <c r="V2683" s="84" t="s">
        <v>97</v>
      </c>
      <c r="W2683" s="85" t="b">
        <v>0</v>
      </c>
      <c r="X2683" s="63"/>
      <c r="Y2683" s="63"/>
      <c r="Z2683" s="63"/>
    </row>
    <row r="2684">
      <c r="A2684" s="75"/>
      <c r="B2684" s="94"/>
      <c r="C2684" s="75"/>
      <c r="D2684" s="76"/>
      <c r="E2684" s="75" t="s">
        <v>97</v>
      </c>
      <c r="F2684" s="75" t="s">
        <v>97</v>
      </c>
      <c r="G2684" s="77"/>
      <c r="H2684" s="77"/>
      <c r="I2684" s="80"/>
      <c r="J2684" s="77" t="s">
        <v>97</v>
      </c>
      <c r="K2684" s="79" t="s">
        <v>97</v>
      </c>
      <c r="L2684" s="79"/>
      <c r="M2684" s="80"/>
      <c r="N2684" s="79" t="s">
        <v>97</v>
      </c>
      <c r="O2684" s="81"/>
      <c r="P2684" s="86"/>
      <c r="Q2684" s="82"/>
      <c r="R2684" s="81" t="s">
        <v>97</v>
      </c>
      <c r="S2684" s="63"/>
      <c r="T2684" s="87"/>
      <c r="U2684" s="84" t="s">
        <v>97</v>
      </c>
      <c r="V2684" s="84" t="s">
        <v>97</v>
      </c>
      <c r="W2684" s="85" t="b">
        <v>0</v>
      </c>
      <c r="X2684" s="63"/>
      <c r="Y2684" s="63"/>
      <c r="Z2684" s="63"/>
    </row>
    <row r="2685">
      <c r="A2685" s="75"/>
      <c r="B2685" s="94"/>
      <c r="C2685" s="75"/>
      <c r="D2685" s="76"/>
      <c r="E2685" s="75" t="s">
        <v>97</v>
      </c>
      <c r="F2685" s="75" t="s">
        <v>97</v>
      </c>
      <c r="G2685" s="77"/>
      <c r="H2685" s="77"/>
      <c r="I2685" s="80"/>
      <c r="J2685" s="77" t="s">
        <v>97</v>
      </c>
      <c r="K2685" s="79" t="s">
        <v>97</v>
      </c>
      <c r="L2685" s="79"/>
      <c r="M2685" s="80"/>
      <c r="N2685" s="79" t="s">
        <v>97</v>
      </c>
      <c r="O2685" s="81"/>
      <c r="P2685" s="86"/>
      <c r="Q2685" s="82"/>
      <c r="R2685" s="81" t="s">
        <v>97</v>
      </c>
      <c r="S2685" s="63"/>
      <c r="T2685" s="87"/>
      <c r="U2685" s="84" t="s">
        <v>97</v>
      </c>
      <c r="V2685" s="84" t="s">
        <v>97</v>
      </c>
      <c r="W2685" s="85" t="b">
        <v>0</v>
      </c>
      <c r="X2685" s="63"/>
      <c r="Y2685" s="63"/>
      <c r="Z2685" s="63"/>
    </row>
    <row r="2686">
      <c r="A2686" s="75"/>
      <c r="B2686" s="94"/>
      <c r="C2686" s="75"/>
      <c r="D2686" s="76"/>
      <c r="E2686" s="75" t="s">
        <v>97</v>
      </c>
      <c r="F2686" s="75" t="s">
        <v>97</v>
      </c>
      <c r="G2686" s="77"/>
      <c r="H2686" s="77"/>
      <c r="I2686" s="80"/>
      <c r="J2686" s="77" t="s">
        <v>97</v>
      </c>
      <c r="K2686" s="79" t="s">
        <v>97</v>
      </c>
      <c r="L2686" s="79"/>
      <c r="M2686" s="80"/>
      <c r="N2686" s="79" t="s">
        <v>97</v>
      </c>
      <c r="O2686" s="81"/>
      <c r="P2686" s="86"/>
      <c r="Q2686" s="82"/>
      <c r="R2686" s="81" t="s">
        <v>97</v>
      </c>
      <c r="S2686" s="63"/>
      <c r="T2686" s="87"/>
      <c r="U2686" s="84" t="s">
        <v>97</v>
      </c>
      <c r="V2686" s="84" t="s">
        <v>97</v>
      </c>
      <c r="W2686" s="85" t="b">
        <v>0</v>
      </c>
      <c r="X2686" s="63"/>
      <c r="Y2686" s="63"/>
      <c r="Z2686" s="63"/>
    </row>
    <row r="2687">
      <c r="A2687" s="75"/>
      <c r="B2687" s="94"/>
      <c r="C2687" s="75"/>
      <c r="D2687" s="76"/>
      <c r="E2687" s="75" t="s">
        <v>97</v>
      </c>
      <c r="F2687" s="75" t="s">
        <v>97</v>
      </c>
      <c r="G2687" s="77"/>
      <c r="H2687" s="77"/>
      <c r="I2687" s="80"/>
      <c r="J2687" s="77" t="s">
        <v>97</v>
      </c>
      <c r="K2687" s="79" t="s">
        <v>97</v>
      </c>
      <c r="L2687" s="79"/>
      <c r="M2687" s="80"/>
      <c r="N2687" s="79" t="s">
        <v>97</v>
      </c>
      <c r="O2687" s="81"/>
      <c r="P2687" s="86"/>
      <c r="Q2687" s="82"/>
      <c r="R2687" s="81" t="s">
        <v>97</v>
      </c>
      <c r="S2687" s="63"/>
      <c r="T2687" s="87"/>
      <c r="U2687" s="84" t="s">
        <v>97</v>
      </c>
      <c r="V2687" s="84" t="s">
        <v>97</v>
      </c>
      <c r="W2687" s="85" t="b">
        <v>0</v>
      </c>
      <c r="X2687" s="63"/>
      <c r="Y2687" s="63"/>
      <c r="Z2687" s="63"/>
    </row>
    <row r="2688">
      <c r="A2688" s="75"/>
      <c r="B2688" s="94"/>
      <c r="C2688" s="75"/>
      <c r="D2688" s="76"/>
      <c r="E2688" s="75" t="s">
        <v>97</v>
      </c>
      <c r="F2688" s="75" t="s">
        <v>97</v>
      </c>
      <c r="G2688" s="77"/>
      <c r="H2688" s="77"/>
      <c r="I2688" s="80"/>
      <c r="J2688" s="77" t="s">
        <v>97</v>
      </c>
      <c r="K2688" s="79" t="s">
        <v>97</v>
      </c>
      <c r="L2688" s="79"/>
      <c r="M2688" s="80"/>
      <c r="N2688" s="79" t="s">
        <v>97</v>
      </c>
      <c r="O2688" s="81"/>
      <c r="P2688" s="86"/>
      <c r="Q2688" s="82"/>
      <c r="R2688" s="81" t="s">
        <v>97</v>
      </c>
      <c r="S2688" s="63"/>
      <c r="T2688" s="87"/>
      <c r="U2688" s="84" t="s">
        <v>97</v>
      </c>
      <c r="V2688" s="84" t="s">
        <v>97</v>
      </c>
      <c r="W2688" s="85" t="b">
        <v>0</v>
      </c>
      <c r="X2688" s="63"/>
      <c r="Y2688" s="63"/>
      <c r="Z2688" s="63"/>
    </row>
    <row r="2689">
      <c r="A2689" s="75"/>
      <c r="B2689" s="94"/>
      <c r="C2689" s="75"/>
      <c r="D2689" s="76"/>
      <c r="E2689" s="75" t="s">
        <v>97</v>
      </c>
      <c r="F2689" s="75" t="s">
        <v>97</v>
      </c>
      <c r="G2689" s="77"/>
      <c r="H2689" s="77"/>
      <c r="I2689" s="80"/>
      <c r="J2689" s="77" t="s">
        <v>97</v>
      </c>
      <c r="K2689" s="79" t="s">
        <v>97</v>
      </c>
      <c r="L2689" s="79"/>
      <c r="M2689" s="80"/>
      <c r="N2689" s="79" t="s">
        <v>97</v>
      </c>
      <c r="O2689" s="81"/>
      <c r="P2689" s="86"/>
      <c r="Q2689" s="82"/>
      <c r="R2689" s="81" t="s">
        <v>97</v>
      </c>
      <c r="S2689" s="63"/>
      <c r="T2689" s="87"/>
      <c r="U2689" s="84" t="s">
        <v>97</v>
      </c>
      <c r="V2689" s="84" t="s">
        <v>97</v>
      </c>
      <c r="W2689" s="85" t="b">
        <v>0</v>
      </c>
      <c r="X2689" s="63"/>
      <c r="Y2689" s="63"/>
      <c r="Z2689" s="63"/>
    </row>
    <row r="2690">
      <c r="A2690" s="75"/>
      <c r="B2690" s="94"/>
      <c r="C2690" s="75"/>
      <c r="D2690" s="76"/>
      <c r="E2690" s="75" t="s">
        <v>97</v>
      </c>
      <c r="F2690" s="75" t="s">
        <v>97</v>
      </c>
      <c r="G2690" s="77"/>
      <c r="H2690" s="77"/>
      <c r="I2690" s="80"/>
      <c r="J2690" s="77" t="s">
        <v>97</v>
      </c>
      <c r="K2690" s="79" t="s">
        <v>97</v>
      </c>
      <c r="L2690" s="79"/>
      <c r="M2690" s="80"/>
      <c r="N2690" s="79" t="s">
        <v>97</v>
      </c>
      <c r="O2690" s="81"/>
      <c r="P2690" s="86"/>
      <c r="Q2690" s="82"/>
      <c r="R2690" s="81" t="s">
        <v>97</v>
      </c>
      <c r="S2690" s="63"/>
      <c r="T2690" s="87"/>
      <c r="U2690" s="84" t="s">
        <v>97</v>
      </c>
      <c r="V2690" s="84" t="s">
        <v>97</v>
      </c>
      <c r="W2690" s="85" t="b">
        <v>0</v>
      </c>
      <c r="X2690" s="63"/>
      <c r="Y2690" s="63"/>
      <c r="Z2690" s="63"/>
    </row>
    <row r="2691">
      <c r="A2691" s="75"/>
      <c r="B2691" s="94"/>
      <c r="C2691" s="75"/>
      <c r="D2691" s="76"/>
      <c r="E2691" s="75" t="s">
        <v>97</v>
      </c>
      <c r="F2691" s="75" t="s">
        <v>97</v>
      </c>
      <c r="G2691" s="77"/>
      <c r="H2691" s="77"/>
      <c r="I2691" s="80"/>
      <c r="J2691" s="77" t="s">
        <v>97</v>
      </c>
      <c r="K2691" s="79" t="s">
        <v>97</v>
      </c>
      <c r="L2691" s="79"/>
      <c r="M2691" s="80"/>
      <c r="N2691" s="79" t="s">
        <v>97</v>
      </c>
      <c r="O2691" s="81"/>
      <c r="P2691" s="86"/>
      <c r="Q2691" s="82"/>
      <c r="R2691" s="81" t="s">
        <v>97</v>
      </c>
      <c r="S2691" s="63"/>
      <c r="T2691" s="87"/>
      <c r="U2691" s="84" t="s">
        <v>97</v>
      </c>
      <c r="V2691" s="84" t="s">
        <v>97</v>
      </c>
      <c r="W2691" s="85" t="b">
        <v>0</v>
      </c>
      <c r="X2691" s="63"/>
      <c r="Y2691" s="63"/>
      <c r="Z2691" s="63"/>
    </row>
    <row r="2692">
      <c r="A2692" s="75"/>
      <c r="B2692" s="94"/>
      <c r="C2692" s="75"/>
      <c r="D2692" s="76"/>
      <c r="E2692" s="75" t="s">
        <v>97</v>
      </c>
      <c r="F2692" s="75" t="s">
        <v>97</v>
      </c>
      <c r="G2692" s="77"/>
      <c r="H2692" s="77"/>
      <c r="I2692" s="80"/>
      <c r="J2692" s="77" t="s">
        <v>97</v>
      </c>
      <c r="K2692" s="79" t="s">
        <v>97</v>
      </c>
      <c r="L2692" s="79"/>
      <c r="M2692" s="80"/>
      <c r="N2692" s="79" t="s">
        <v>97</v>
      </c>
      <c r="O2692" s="81"/>
      <c r="P2692" s="86"/>
      <c r="Q2692" s="82"/>
      <c r="R2692" s="81" t="s">
        <v>97</v>
      </c>
      <c r="S2692" s="63"/>
      <c r="T2692" s="87"/>
      <c r="U2692" s="84" t="s">
        <v>97</v>
      </c>
      <c r="V2692" s="84" t="s">
        <v>97</v>
      </c>
      <c r="W2692" s="85" t="b">
        <v>0</v>
      </c>
      <c r="X2692" s="63"/>
      <c r="Y2692" s="63"/>
      <c r="Z2692" s="63"/>
    </row>
    <row r="2693">
      <c r="A2693" s="75"/>
      <c r="B2693" s="94"/>
      <c r="C2693" s="75"/>
      <c r="D2693" s="76"/>
      <c r="E2693" s="75" t="s">
        <v>97</v>
      </c>
      <c r="F2693" s="75" t="s">
        <v>97</v>
      </c>
      <c r="G2693" s="77"/>
      <c r="H2693" s="77"/>
      <c r="I2693" s="80"/>
      <c r="J2693" s="77" t="s">
        <v>97</v>
      </c>
      <c r="K2693" s="79" t="s">
        <v>97</v>
      </c>
      <c r="L2693" s="79"/>
      <c r="M2693" s="80"/>
      <c r="N2693" s="79" t="s">
        <v>97</v>
      </c>
      <c r="O2693" s="81"/>
      <c r="P2693" s="86"/>
      <c r="Q2693" s="82"/>
      <c r="R2693" s="81" t="s">
        <v>97</v>
      </c>
      <c r="S2693" s="63"/>
      <c r="T2693" s="87"/>
      <c r="U2693" s="84" t="s">
        <v>97</v>
      </c>
      <c r="V2693" s="84" t="s">
        <v>97</v>
      </c>
      <c r="W2693" s="85" t="b">
        <v>0</v>
      </c>
      <c r="X2693" s="63"/>
      <c r="Y2693" s="63"/>
      <c r="Z2693" s="63"/>
    </row>
    <row r="2694">
      <c r="A2694" s="75"/>
      <c r="B2694" s="94"/>
      <c r="C2694" s="75"/>
      <c r="D2694" s="76"/>
      <c r="E2694" s="75" t="s">
        <v>97</v>
      </c>
      <c r="F2694" s="75" t="s">
        <v>97</v>
      </c>
      <c r="G2694" s="77"/>
      <c r="H2694" s="77"/>
      <c r="I2694" s="80"/>
      <c r="J2694" s="77" t="s">
        <v>97</v>
      </c>
      <c r="K2694" s="79" t="s">
        <v>97</v>
      </c>
      <c r="L2694" s="79"/>
      <c r="M2694" s="80"/>
      <c r="N2694" s="79" t="s">
        <v>97</v>
      </c>
      <c r="O2694" s="81"/>
      <c r="P2694" s="86"/>
      <c r="Q2694" s="82"/>
      <c r="R2694" s="81" t="s">
        <v>97</v>
      </c>
      <c r="S2694" s="63"/>
      <c r="T2694" s="87"/>
      <c r="U2694" s="84" t="s">
        <v>97</v>
      </c>
      <c r="V2694" s="84" t="s">
        <v>97</v>
      </c>
      <c r="W2694" s="85" t="b">
        <v>0</v>
      </c>
      <c r="X2694" s="63"/>
      <c r="Y2694" s="63"/>
      <c r="Z2694" s="63"/>
    </row>
    <row r="2695">
      <c r="A2695" s="75"/>
      <c r="B2695" s="94"/>
      <c r="C2695" s="75"/>
      <c r="D2695" s="76"/>
      <c r="E2695" s="75" t="s">
        <v>97</v>
      </c>
      <c r="F2695" s="75" t="s">
        <v>97</v>
      </c>
      <c r="G2695" s="77"/>
      <c r="H2695" s="77"/>
      <c r="I2695" s="80"/>
      <c r="J2695" s="77" t="s">
        <v>97</v>
      </c>
      <c r="K2695" s="79" t="s">
        <v>97</v>
      </c>
      <c r="L2695" s="79"/>
      <c r="M2695" s="80"/>
      <c r="N2695" s="79" t="s">
        <v>97</v>
      </c>
      <c r="O2695" s="81"/>
      <c r="P2695" s="86"/>
      <c r="Q2695" s="82"/>
      <c r="R2695" s="81" t="s">
        <v>97</v>
      </c>
      <c r="S2695" s="63"/>
      <c r="T2695" s="87"/>
      <c r="U2695" s="84" t="s">
        <v>97</v>
      </c>
      <c r="V2695" s="84" t="s">
        <v>97</v>
      </c>
      <c r="W2695" s="85" t="b">
        <v>0</v>
      </c>
      <c r="X2695" s="63"/>
      <c r="Y2695" s="63"/>
      <c r="Z2695" s="63"/>
    </row>
    <row r="2696">
      <c r="A2696" s="75"/>
      <c r="B2696" s="94"/>
      <c r="C2696" s="75"/>
      <c r="D2696" s="76"/>
      <c r="E2696" s="75" t="s">
        <v>97</v>
      </c>
      <c r="F2696" s="75" t="s">
        <v>97</v>
      </c>
      <c r="G2696" s="77"/>
      <c r="H2696" s="77"/>
      <c r="I2696" s="80"/>
      <c r="J2696" s="77" t="s">
        <v>97</v>
      </c>
      <c r="K2696" s="79" t="s">
        <v>97</v>
      </c>
      <c r="L2696" s="79"/>
      <c r="M2696" s="80"/>
      <c r="N2696" s="79" t="s">
        <v>97</v>
      </c>
      <c r="O2696" s="81"/>
      <c r="P2696" s="86"/>
      <c r="Q2696" s="82"/>
      <c r="R2696" s="81" t="s">
        <v>97</v>
      </c>
      <c r="S2696" s="63"/>
      <c r="T2696" s="87"/>
      <c r="U2696" s="84" t="s">
        <v>97</v>
      </c>
      <c r="V2696" s="84" t="s">
        <v>97</v>
      </c>
      <c r="W2696" s="85" t="b">
        <v>0</v>
      </c>
      <c r="X2696" s="63"/>
      <c r="Y2696" s="63"/>
      <c r="Z2696" s="63"/>
    </row>
    <row r="2697">
      <c r="A2697" s="75"/>
      <c r="B2697" s="94"/>
      <c r="C2697" s="75"/>
      <c r="D2697" s="76"/>
      <c r="E2697" s="75" t="s">
        <v>97</v>
      </c>
      <c r="F2697" s="75" t="s">
        <v>97</v>
      </c>
      <c r="G2697" s="77"/>
      <c r="H2697" s="77"/>
      <c r="I2697" s="80"/>
      <c r="J2697" s="77" t="s">
        <v>97</v>
      </c>
      <c r="K2697" s="79" t="s">
        <v>97</v>
      </c>
      <c r="L2697" s="79"/>
      <c r="M2697" s="80"/>
      <c r="N2697" s="79" t="s">
        <v>97</v>
      </c>
      <c r="O2697" s="81"/>
      <c r="P2697" s="86"/>
      <c r="Q2697" s="82"/>
      <c r="R2697" s="81" t="s">
        <v>97</v>
      </c>
      <c r="S2697" s="63"/>
      <c r="T2697" s="87"/>
      <c r="U2697" s="84" t="s">
        <v>97</v>
      </c>
      <c r="V2697" s="84" t="s">
        <v>97</v>
      </c>
      <c r="W2697" s="85" t="b">
        <v>0</v>
      </c>
      <c r="X2697" s="63"/>
      <c r="Y2697" s="63"/>
      <c r="Z2697" s="63"/>
    </row>
    <row r="2698">
      <c r="A2698" s="75"/>
      <c r="B2698" s="94"/>
      <c r="C2698" s="75"/>
      <c r="D2698" s="76"/>
      <c r="E2698" s="75" t="s">
        <v>97</v>
      </c>
      <c r="F2698" s="75" t="s">
        <v>97</v>
      </c>
      <c r="G2698" s="77"/>
      <c r="H2698" s="77"/>
      <c r="I2698" s="80"/>
      <c r="J2698" s="77" t="s">
        <v>97</v>
      </c>
      <c r="K2698" s="79" t="s">
        <v>97</v>
      </c>
      <c r="L2698" s="79"/>
      <c r="M2698" s="80"/>
      <c r="N2698" s="79" t="s">
        <v>97</v>
      </c>
      <c r="O2698" s="81"/>
      <c r="P2698" s="86"/>
      <c r="Q2698" s="82"/>
      <c r="R2698" s="81" t="s">
        <v>97</v>
      </c>
      <c r="S2698" s="63"/>
      <c r="T2698" s="87"/>
      <c r="U2698" s="84" t="s">
        <v>97</v>
      </c>
      <c r="V2698" s="84" t="s">
        <v>97</v>
      </c>
      <c r="W2698" s="85" t="b">
        <v>0</v>
      </c>
      <c r="X2698" s="63"/>
      <c r="Y2698" s="63"/>
      <c r="Z2698" s="63"/>
    </row>
    <row r="2699">
      <c r="A2699" s="75"/>
      <c r="B2699" s="94"/>
      <c r="C2699" s="75"/>
      <c r="D2699" s="76"/>
      <c r="E2699" s="75" t="s">
        <v>97</v>
      </c>
      <c r="F2699" s="75" t="s">
        <v>97</v>
      </c>
      <c r="G2699" s="77"/>
      <c r="H2699" s="77"/>
      <c r="I2699" s="80"/>
      <c r="J2699" s="77" t="s">
        <v>97</v>
      </c>
      <c r="K2699" s="79" t="s">
        <v>97</v>
      </c>
      <c r="L2699" s="79"/>
      <c r="M2699" s="80"/>
      <c r="N2699" s="79" t="s">
        <v>97</v>
      </c>
      <c r="O2699" s="81"/>
      <c r="P2699" s="86"/>
      <c r="Q2699" s="82"/>
      <c r="R2699" s="81" t="s">
        <v>97</v>
      </c>
      <c r="S2699" s="63"/>
      <c r="T2699" s="87"/>
      <c r="U2699" s="84" t="s">
        <v>97</v>
      </c>
      <c r="V2699" s="84" t="s">
        <v>97</v>
      </c>
      <c r="W2699" s="85" t="b">
        <v>0</v>
      </c>
      <c r="X2699" s="63"/>
      <c r="Y2699" s="63"/>
      <c r="Z2699" s="63"/>
    </row>
    <row r="2700">
      <c r="A2700" s="75"/>
      <c r="B2700" s="94"/>
      <c r="C2700" s="75"/>
      <c r="D2700" s="76"/>
      <c r="E2700" s="75" t="s">
        <v>97</v>
      </c>
      <c r="F2700" s="75" t="s">
        <v>97</v>
      </c>
      <c r="G2700" s="77"/>
      <c r="H2700" s="77"/>
      <c r="I2700" s="80"/>
      <c r="J2700" s="77" t="s">
        <v>97</v>
      </c>
      <c r="K2700" s="79" t="s">
        <v>97</v>
      </c>
      <c r="L2700" s="79"/>
      <c r="M2700" s="80"/>
      <c r="N2700" s="79" t="s">
        <v>97</v>
      </c>
      <c r="O2700" s="81"/>
      <c r="P2700" s="86"/>
      <c r="Q2700" s="82"/>
      <c r="R2700" s="81" t="s">
        <v>97</v>
      </c>
      <c r="S2700" s="63"/>
      <c r="T2700" s="87"/>
      <c r="U2700" s="84" t="s">
        <v>97</v>
      </c>
      <c r="V2700" s="84" t="s">
        <v>97</v>
      </c>
      <c r="W2700" s="85" t="b">
        <v>0</v>
      </c>
      <c r="X2700" s="63"/>
      <c r="Y2700" s="63"/>
      <c r="Z2700" s="63"/>
    </row>
    <row r="2701">
      <c r="A2701" s="75"/>
      <c r="B2701" s="94"/>
      <c r="C2701" s="75"/>
      <c r="D2701" s="76"/>
      <c r="E2701" s="75" t="s">
        <v>97</v>
      </c>
      <c r="F2701" s="75" t="s">
        <v>97</v>
      </c>
      <c r="G2701" s="77"/>
      <c r="H2701" s="77"/>
      <c r="I2701" s="80"/>
      <c r="J2701" s="77" t="s">
        <v>97</v>
      </c>
      <c r="K2701" s="79" t="s">
        <v>97</v>
      </c>
      <c r="L2701" s="79"/>
      <c r="M2701" s="80"/>
      <c r="N2701" s="79" t="s">
        <v>97</v>
      </c>
      <c r="O2701" s="81"/>
      <c r="P2701" s="86"/>
      <c r="Q2701" s="82"/>
      <c r="R2701" s="81" t="s">
        <v>97</v>
      </c>
      <c r="S2701" s="63"/>
      <c r="T2701" s="87"/>
      <c r="U2701" s="84" t="s">
        <v>97</v>
      </c>
      <c r="V2701" s="84" t="s">
        <v>97</v>
      </c>
      <c r="W2701" s="85" t="b">
        <v>0</v>
      </c>
      <c r="X2701" s="63"/>
      <c r="Y2701" s="63"/>
      <c r="Z2701" s="63"/>
    </row>
    <row r="2702">
      <c r="A2702" s="75"/>
      <c r="B2702" s="94"/>
      <c r="C2702" s="75"/>
      <c r="D2702" s="76"/>
      <c r="E2702" s="75" t="s">
        <v>97</v>
      </c>
      <c r="F2702" s="75" t="s">
        <v>97</v>
      </c>
      <c r="G2702" s="77"/>
      <c r="H2702" s="77"/>
      <c r="I2702" s="80"/>
      <c r="J2702" s="77" t="s">
        <v>97</v>
      </c>
      <c r="K2702" s="79" t="s">
        <v>97</v>
      </c>
      <c r="L2702" s="79"/>
      <c r="M2702" s="80"/>
      <c r="N2702" s="79" t="s">
        <v>97</v>
      </c>
      <c r="O2702" s="81"/>
      <c r="P2702" s="86"/>
      <c r="Q2702" s="82"/>
      <c r="R2702" s="81" t="s">
        <v>97</v>
      </c>
      <c r="S2702" s="63"/>
      <c r="T2702" s="87"/>
      <c r="U2702" s="84" t="s">
        <v>97</v>
      </c>
      <c r="V2702" s="84" t="s">
        <v>97</v>
      </c>
      <c r="W2702" s="85" t="b">
        <v>0</v>
      </c>
      <c r="X2702" s="63"/>
      <c r="Y2702" s="63"/>
      <c r="Z2702" s="63"/>
    </row>
    <row r="2703">
      <c r="A2703" s="75"/>
      <c r="B2703" s="94"/>
      <c r="C2703" s="75"/>
      <c r="D2703" s="76"/>
      <c r="E2703" s="75" t="s">
        <v>97</v>
      </c>
      <c r="F2703" s="75" t="s">
        <v>97</v>
      </c>
      <c r="G2703" s="77"/>
      <c r="H2703" s="77"/>
      <c r="I2703" s="80"/>
      <c r="J2703" s="77" t="s">
        <v>97</v>
      </c>
      <c r="K2703" s="79" t="s">
        <v>97</v>
      </c>
      <c r="L2703" s="79"/>
      <c r="M2703" s="80"/>
      <c r="N2703" s="79" t="s">
        <v>97</v>
      </c>
      <c r="O2703" s="81"/>
      <c r="P2703" s="86"/>
      <c r="Q2703" s="82"/>
      <c r="R2703" s="81" t="s">
        <v>97</v>
      </c>
      <c r="S2703" s="63"/>
      <c r="T2703" s="87"/>
      <c r="U2703" s="84" t="s">
        <v>97</v>
      </c>
      <c r="V2703" s="84" t="s">
        <v>97</v>
      </c>
      <c r="W2703" s="85" t="b">
        <v>0</v>
      </c>
      <c r="X2703" s="63"/>
      <c r="Y2703" s="63"/>
      <c r="Z2703" s="63"/>
    </row>
    <row r="2704">
      <c r="A2704" s="75"/>
      <c r="B2704" s="94"/>
      <c r="C2704" s="75"/>
      <c r="D2704" s="76"/>
      <c r="E2704" s="75" t="s">
        <v>97</v>
      </c>
      <c r="F2704" s="75" t="s">
        <v>97</v>
      </c>
      <c r="G2704" s="77"/>
      <c r="H2704" s="77"/>
      <c r="I2704" s="80"/>
      <c r="J2704" s="77" t="s">
        <v>97</v>
      </c>
      <c r="K2704" s="79" t="s">
        <v>97</v>
      </c>
      <c r="L2704" s="79"/>
      <c r="M2704" s="80"/>
      <c r="N2704" s="79" t="s">
        <v>97</v>
      </c>
      <c r="O2704" s="81"/>
      <c r="P2704" s="86"/>
      <c r="Q2704" s="82"/>
      <c r="R2704" s="81" t="s">
        <v>97</v>
      </c>
      <c r="S2704" s="63"/>
      <c r="T2704" s="87"/>
      <c r="U2704" s="84" t="s">
        <v>97</v>
      </c>
      <c r="V2704" s="84" t="s">
        <v>97</v>
      </c>
      <c r="W2704" s="85" t="b">
        <v>0</v>
      </c>
      <c r="X2704" s="63"/>
      <c r="Y2704" s="63"/>
      <c r="Z2704" s="63"/>
    </row>
    <row r="2705">
      <c r="A2705" s="75"/>
      <c r="B2705" s="94"/>
      <c r="C2705" s="75"/>
      <c r="D2705" s="76"/>
      <c r="E2705" s="75" t="s">
        <v>97</v>
      </c>
      <c r="F2705" s="75" t="s">
        <v>97</v>
      </c>
      <c r="G2705" s="77"/>
      <c r="H2705" s="77"/>
      <c r="I2705" s="80"/>
      <c r="J2705" s="77" t="s">
        <v>97</v>
      </c>
      <c r="K2705" s="79" t="s">
        <v>97</v>
      </c>
      <c r="L2705" s="79"/>
      <c r="M2705" s="80"/>
      <c r="N2705" s="79" t="s">
        <v>97</v>
      </c>
      <c r="O2705" s="81"/>
      <c r="P2705" s="86"/>
      <c r="Q2705" s="82"/>
      <c r="R2705" s="81" t="s">
        <v>97</v>
      </c>
      <c r="S2705" s="63"/>
      <c r="T2705" s="87"/>
      <c r="U2705" s="84" t="s">
        <v>97</v>
      </c>
      <c r="V2705" s="84" t="s">
        <v>97</v>
      </c>
      <c r="W2705" s="85" t="b">
        <v>0</v>
      </c>
      <c r="X2705" s="63"/>
      <c r="Y2705" s="63"/>
      <c r="Z2705" s="63"/>
    </row>
    <row r="2706">
      <c r="A2706" s="75"/>
      <c r="B2706" s="94"/>
      <c r="C2706" s="75"/>
      <c r="D2706" s="76"/>
      <c r="E2706" s="75" t="s">
        <v>97</v>
      </c>
      <c r="F2706" s="75" t="s">
        <v>97</v>
      </c>
      <c r="G2706" s="77"/>
      <c r="H2706" s="77"/>
      <c r="I2706" s="80"/>
      <c r="J2706" s="77" t="s">
        <v>97</v>
      </c>
      <c r="K2706" s="79" t="s">
        <v>97</v>
      </c>
      <c r="L2706" s="79"/>
      <c r="M2706" s="80"/>
      <c r="N2706" s="79" t="s">
        <v>97</v>
      </c>
      <c r="O2706" s="81"/>
      <c r="P2706" s="86"/>
      <c r="Q2706" s="82"/>
      <c r="R2706" s="81" t="s">
        <v>97</v>
      </c>
      <c r="S2706" s="63"/>
      <c r="T2706" s="87"/>
      <c r="U2706" s="84" t="s">
        <v>97</v>
      </c>
      <c r="V2706" s="84" t="s">
        <v>97</v>
      </c>
      <c r="W2706" s="85" t="b">
        <v>0</v>
      </c>
      <c r="X2706" s="63"/>
      <c r="Y2706" s="63"/>
      <c r="Z2706" s="63"/>
    </row>
    <row r="2707">
      <c r="A2707" s="75"/>
      <c r="B2707" s="94"/>
      <c r="C2707" s="75"/>
      <c r="D2707" s="76"/>
      <c r="E2707" s="75" t="s">
        <v>97</v>
      </c>
      <c r="F2707" s="75" t="s">
        <v>97</v>
      </c>
      <c r="G2707" s="77"/>
      <c r="H2707" s="77"/>
      <c r="I2707" s="80"/>
      <c r="J2707" s="77" t="s">
        <v>97</v>
      </c>
      <c r="K2707" s="79" t="s">
        <v>97</v>
      </c>
      <c r="L2707" s="79"/>
      <c r="M2707" s="80"/>
      <c r="N2707" s="79" t="s">
        <v>97</v>
      </c>
      <c r="O2707" s="81"/>
      <c r="P2707" s="86"/>
      <c r="Q2707" s="82"/>
      <c r="R2707" s="81" t="s">
        <v>97</v>
      </c>
      <c r="S2707" s="63"/>
      <c r="T2707" s="87"/>
      <c r="U2707" s="84" t="s">
        <v>97</v>
      </c>
      <c r="V2707" s="84" t="s">
        <v>97</v>
      </c>
      <c r="W2707" s="85" t="b">
        <v>0</v>
      </c>
      <c r="X2707" s="63"/>
      <c r="Y2707" s="63"/>
      <c r="Z2707" s="63"/>
    </row>
    <row r="2708">
      <c r="A2708" s="75"/>
      <c r="B2708" s="94"/>
      <c r="C2708" s="75"/>
      <c r="D2708" s="76"/>
      <c r="E2708" s="75" t="s">
        <v>97</v>
      </c>
      <c r="F2708" s="75" t="s">
        <v>97</v>
      </c>
      <c r="G2708" s="77"/>
      <c r="H2708" s="77"/>
      <c r="I2708" s="80"/>
      <c r="J2708" s="77" t="s">
        <v>97</v>
      </c>
      <c r="K2708" s="79" t="s">
        <v>97</v>
      </c>
      <c r="L2708" s="79"/>
      <c r="M2708" s="80"/>
      <c r="N2708" s="79" t="s">
        <v>97</v>
      </c>
      <c r="O2708" s="81"/>
      <c r="P2708" s="86"/>
      <c r="Q2708" s="82"/>
      <c r="R2708" s="81" t="s">
        <v>97</v>
      </c>
      <c r="S2708" s="63"/>
      <c r="T2708" s="87"/>
      <c r="U2708" s="84" t="s">
        <v>97</v>
      </c>
      <c r="V2708" s="84" t="s">
        <v>97</v>
      </c>
      <c r="W2708" s="85" t="b">
        <v>0</v>
      </c>
      <c r="X2708" s="63"/>
      <c r="Y2708" s="63"/>
      <c r="Z2708" s="63"/>
    </row>
    <row r="2709">
      <c r="A2709" s="75"/>
      <c r="B2709" s="94"/>
      <c r="C2709" s="75"/>
      <c r="D2709" s="76"/>
      <c r="E2709" s="75" t="s">
        <v>97</v>
      </c>
      <c r="F2709" s="75" t="s">
        <v>97</v>
      </c>
      <c r="G2709" s="77"/>
      <c r="H2709" s="77"/>
      <c r="I2709" s="80"/>
      <c r="J2709" s="77" t="s">
        <v>97</v>
      </c>
      <c r="K2709" s="79" t="s">
        <v>97</v>
      </c>
      <c r="L2709" s="79"/>
      <c r="M2709" s="80"/>
      <c r="N2709" s="79" t="s">
        <v>97</v>
      </c>
      <c r="O2709" s="81"/>
      <c r="P2709" s="86"/>
      <c r="Q2709" s="82"/>
      <c r="R2709" s="81" t="s">
        <v>97</v>
      </c>
      <c r="S2709" s="63"/>
      <c r="T2709" s="87"/>
      <c r="U2709" s="84" t="s">
        <v>97</v>
      </c>
      <c r="V2709" s="84" t="s">
        <v>97</v>
      </c>
      <c r="W2709" s="85" t="b">
        <v>0</v>
      </c>
      <c r="X2709" s="63"/>
      <c r="Y2709" s="63"/>
      <c r="Z2709" s="63"/>
    </row>
    <row r="2710">
      <c r="A2710" s="75"/>
      <c r="B2710" s="94"/>
      <c r="C2710" s="75"/>
      <c r="D2710" s="76"/>
      <c r="E2710" s="75" t="s">
        <v>97</v>
      </c>
      <c r="F2710" s="75" t="s">
        <v>97</v>
      </c>
      <c r="G2710" s="77"/>
      <c r="H2710" s="77"/>
      <c r="I2710" s="80"/>
      <c r="J2710" s="77" t="s">
        <v>97</v>
      </c>
      <c r="K2710" s="79" t="s">
        <v>97</v>
      </c>
      <c r="L2710" s="79"/>
      <c r="M2710" s="80"/>
      <c r="N2710" s="79" t="s">
        <v>97</v>
      </c>
      <c r="O2710" s="81"/>
      <c r="P2710" s="86"/>
      <c r="Q2710" s="82"/>
      <c r="R2710" s="81" t="s">
        <v>97</v>
      </c>
      <c r="S2710" s="63"/>
      <c r="T2710" s="87"/>
      <c r="U2710" s="84" t="s">
        <v>97</v>
      </c>
      <c r="V2710" s="84" t="s">
        <v>97</v>
      </c>
      <c r="W2710" s="85" t="b">
        <v>0</v>
      </c>
      <c r="X2710" s="63"/>
      <c r="Y2710" s="63"/>
      <c r="Z2710" s="63"/>
    </row>
    <row r="2711">
      <c r="A2711" s="75"/>
      <c r="B2711" s="94"/>
      <c r="C2711" s="75"/>
      <c r="D2711" s="76"/>
      <c r="E2711" s="75" t="s">
        <v>97</v>
      </c>
      <c r="F2711" s="75" t="s">
        <v>97</v>
      </c>
      <c r="G2711" s="77"/>
      <c r="H2711" s="77"/>
      <c r="I2711" s="80"/>
      <c r="J2711" s="77" t="s">
        <v>97</v>
      </c>
      <c r="K2711" s="79" t="s">
        <v>97</v>
      </c>
      <c r="L2711" s="79"/>
      <c r="M2711" s="80"/>
      <c r="N2711" s="79" t="s">
        <v>97</v>
      </c>
      <c r="O2711" s="81"/>
      <c r="P2711" s="86"/>
      <c r="Q2711" s="82"/>
      <c r="R2711" s="81" t="s">
        <v>97</v>
      </c>
      <c r="S2711" s="63"/>
      <c r="T2711" s="87"/>
      <c r="U2711" s="84" t="s">
        <v>97</v>
      </c>
      <c r="V2711" s="84" t="s">
        <v>97</v>
      </c>
      <c r="W2711" s="85" t="b">
        <v>0</v>
      </c>
      <c r="X2711" s="63"/>
      <c r="Y2711" s="63"/>
      <c r="Z2711" s="63"/>
    </row>
    <row r="2712">
      <c r="A2712" s="75"/>
      <c r="B2712" s="94"/>
      <c r="C2712" s="75"/>
      <c r="D2712" s="76"/>
      <c r="E2712" s="75" t="s">
        <v>97</v>
      </c>
      <c r="F2712" s="75" t="s">
        <v>97</v>
      </c>
      <c r="G2712" s="77"/>
      <c r="H2712" s="77"/>
      <c r="I2712" s="80"/>
      <c r="J2712" s="77" t="s">
        <v>97</v>
      </c>
      <c r="K2712" s="79" t="s">
        <v>97</v>
      </c>
      <c r="L2712" s="79"/>
      <c r="M2712" s="80"/>
      <c r="N2712" s="79" t="s">
        <v>97</v>
      </c>
      <c r="O2712" s="81"/>
      <c r="P2712" s="86"/>
      <c r="Q2712" s="82"/>
      <c r="R2712" s="81" t="s">
        <v>97</v>
      </c>
      <c r="S2712" s="63"/>
      <c r="T2712" s="87"/>
      <c r="U2712" s="84" t="s">
        <v>97</v>
      </c>
      <c r="V2712" s="84" t="s">
        <v>97</v>
      </c>
      <c r="W2712" s="85" t="b">
        <v>0</v>
      </c>
      <c r="X2712" s="63"/>
      <c r="Y2712" s="63"/>
      <c r="Z2712" s="63"/>
    </row>
    <row r="2713">
      <c r="A2713" s="75"/>
      <c r="B2713" s="94"/>
      <c r="C2713" s="75"/>
      <c r="D2713" s="76"/>
      <c r="E2713" s="75" t="s">
        <v>97</v>
      </c>
      <c r="F2713" s="75" t="s">
        <v>97</v>
      </c>
      <c r="G2713" s="77"/>
      <c r="H2713" s="77"/>
      <c r="I2713" s="80"/>
      <c r="J2713" s="77" t="s">
        <v>97</v>
      </c>
      <c r="K2713" s="79" t="s">
        <v>97</v>
      </c>
      <c r="L2713" s="79"/>
      <c r="M2713" s="80"/>
      <c r="N2713" s="79" t="s">
        <v>97</v>
      </c>
      <c r="O2713" s="81"/>
      <c r="P2713" s="86"/>
      <c r="Q2713" s="82"/>
      <c r="R2713" s="81" t="s">
        <v>97</v>
      </c>
      <c r="S2713" s="63"/>
      <c r="T2713" s="87"/>
      <c r="U2713" s="84" t="s">
        <v>97</v>
      </c>
      <c r="V2713" s="84" t="s">
        <v>97</v>
      </c>
      <c r="W2713" s="85" t="b">
        <v>0</v>
      </c>
      <c r="X2713" s="63"/>
      <c r="Y2713" s="63"/>
      <c r="Z2713" s="63"/>
    </row>
    <row r="2714">
      <c r="A2714" s="75"/>
      <c r="B2714" s="94"/>
      <c r="C2714" s="75"/>
      <c r="D2714" s="76"/>
      <c r="E2714" s="75" t="s">
        <v>97</v>
      </c>
      <c r="F2714" s="75" t="s">
        <v>97</v>
      </c>
      <c r="G2714" s="77"/>
      <c r="H2714" s="77"/>
      <c r="I2714" s="80"/>
      <c r="J2714" s="77" t="s">
        <v>97</v>
      </c>
      <c r="K2714" s="79" t="s">
        <v>97</v>
      </c>
      <c r="L2714" s="79"/>
      <c r="M2714" s="80"/>
      <c r="N2714" s="79" t="s">
        <v>97</v>
      </c>
      <c r="O2714" s="81"/>
      <c r="P2714" s="86"/>
      <c r="Q2714" s="82"/>
      <c r="R2714" s="81" t="s">
        <v>97</v>
      </c>
      <c r="S2714" s="63"/>
      <c r="T2714" s="87"/>
      <c r="U2714" s="84" t="s">
        <v>97</v>
      </c>
      <c r="V2714" s="84" t="s">
        <v>97</v>
      </c>
      <c r="W2714" s="85" t="b">
        <v>0</v>
      </c>
      <c r="X2714" s="63"/>
      <c r="Y2714" s="63"/>
      <c r="Z2714" s="63"/>
    </row>
    <row r="2715">
      <c r="A2715" s="75"/>
      <c r="B2715" s="94"/>
      <c r="C2715" s="75"/>
      <c r="D2715" s="76"/>
      <c r="E2715" s="75" t="s">
        <v>97</v>
      </c>
      <c r="F2715" s="75" t="s">
        <v>97</v>
      </c>
      <c r="G2715" s="77"/>
      <c r="H2715" s="77"/>
      <c r="I2715" s="80"/>
      <c r="J2715" s="77" t="s">
        <v>97</v>
      </c>
      <c r="K2715" s="79" t="s">
        <v>97</v>
      </c>
      <c r="L2715" s="79"/>
      <c r="M2715" s="80"/>
      <c r="N2715" s="79" t="s">
        <v>97</v>
      </c>
      <c r="O2715" s="81"/>
      <c r="P2715" s="86"/>
      <c r="Q2715" s="82"/>
      <c r="R2715" s="81" t="s">
        <v>97</v>
      </c>
      <c r="S2715" s="63"/>
      <c r="T2715" s="87"/>
      <c r="U2715" s="84" t="s">
        <v>97</v>
      </c>
      <c r="V2715" s="84" t="s">
        <v>97</v>
      </c>
      <c r="W2715" s="85" t="b">
        <v>0</v>
      </c>
      <c r="X2715" s="63"/>
      <c r="Y2715" s="63"/>
      <c r="Z2715" s="63"/>
    </row>
    <row r="2716">
      <c r="A2716" s="75"/>
      <c r="B2716" s="94"/>
      <c r="C2716" s="75"/>
      <c r="D2716" s="76"/>
      <c r="E2716" s="75" t="s">
        <v>97</v>
      </c>
      <c r="F2716" s="75" t="s">
        <v>97</v>
      </c>
      <c r="G2716" s="77"/>
      <c r="H2716" s="77"/>
      <c r="I2716" s="80"/>
      <c r="J2716" s="77" t="s">
        <v>97</v>
      </c>
      <c r="K2716" s="79" t="s">
        <v>97</v>
      </c>
      <c r="L2716" s="79"/>
      <c r="M2716" s="80"/>
      <c r="N2716" s="79" t="s">
        <v>97</v>
      </c>
      <c r="O2716" s="81"/>
      <c r="P2716" s="86"/>
      <c r="Q2716" s="82"/>
      <c r="R2716" s="81" t="s">
        <v>97</v>
      </c>
      <c r="S2716" s="63"/>
      <c r="T2716" s="87"/>
      <c r="U2716" s="84" t="s">
        <v>97</v>
      </c>
      <c r="V2716" s="84" t="s">
        <v>97</v>
      </c>
      <c r="W2716" s="85" t="b">
        <v>0</v>
      </c>
      <c r="X2716" s="63"/>
      <c r="Y2716" s="63"/>
      <c r="Z2716" s="63"/>
    </row>
    <row r="2717">
      <c r="A2717" s="75"/>
      <c r="B2717" s="94"/>
      <c r="C2717" s="75"/>
      <c r="D2717" s="76"/>
      <c r="E2717" s="75" t="s">
        <v>97</v>
      </c>
      <c r="F2717" s="75" t="s">
        <v>97</v>
      </c>
      <c r="G2717" s="77"/>
      <c r="H2717" s="77"/>
      <c r="I2717" s="80"/>
      <c r="J2717" s="77" t="s">
        <v>97</v>
      </c>
      <c r="K2717" s="79" t="s">
        <v>97</v>
      </c>
      <c r="L2717" s="79"/>
      <c r="M2717" s="80"/>
      <c r="N2717" s="79" t="s">
        <v>97</v>
      </c>
      <c r="O2717" s="81"/>
      <c r="P2717" s="86"/>
      <c r="Q2717" s="82"/>
      <c r="R2717" s="81" t="s">
        <v>97</v>
      </c>
      <c r="S2717" s="63"/>
      <c r="T2717" s="87"/>
      <c r="U2717" s="84" t="s">
        <v>97</v>
      </c>
      <c r="V2717" s="84" t="s">
        <v>97</v>
      </c>
      <c r="W2717" s="85" t="b">
        <v>0</v>
      </c>
      <c r="X2717" s="63"/>
      <c r="Y2717" s="63"/>
      <c r="Z2717" s="63"/>
    </row>
    <row r="2718">
      <c r="A2718" s="75"/>
      <c r="B2718" s="94"/>
      <c r="C2718" s="75"/>
      <c r="D2718" s="76"/>
      <c r="E2718" s="75" t="s">
        <v>97</v>
      </c>
      <c r="F2718" s="75" t="s">
        <v>97</v>
      </c>
      <c r="G2718" s="77"/>
      <c r="H2718" s="77"/>
      <c r="I2718" s="80"/>
      <c r="J2718" s="77" t="s">
        <v>97</v>
      </c>
      <c r="K2718" s="79" t="s">
        <v>97</v>
      </c>
      <c r="L2718" s="79"/>
      <c r="M2718" s="80"/>
      <c r="N2718" s="79" t="s">
        <v>97</v>
      </c>
      <c r="O2718" s="81"/>
      <c r="P2718" s="86"/>
      <c r="Q2718" s="82"/>
      <c r="R2718" s="81" t="s">
        <v>97</v>
      </c>
      <c r="S2718" s="63"/>
      <c r="T2718" s="87"/>
      <c r="U2718" s="84" t="s">
        <v>97</v>
      </c>
      <c r="V2718" s="84" t="s">
        <v>97</v>
      </c>
      <c r="W2718" s="85" t="b">
        <v>0</v>
      </c>
      <c r="X2718" s="63"/>
      <c r="Y2718" s="63"/>
      <c r="Z2718" s="63"/>
    </row>
    <row r="2719">
      <c r="A2719" s="75"/>
      <c r="B2719" s="94"/>
      <c r="C2719" s="75"/>
      <c r="D2719" s="76"/>
      <c r="E2719" s="75" t="s">
        <v>97</v>
      </c>
      <c r="F2719" s="75" t="s">
        <v>97</v>
      </c>
      <c r="G2719" s="77"/>
      <c r="H2719" s="77"/>
      <c r="I2719" s="80"/>
      <c r="J2719" s="77" t="s">
        <v>97</v>
      </c>
      <c r="K2719" s="79" t="s">
        <v>97</v>
      </c>
      <c r="L2719" s="79"/>
      <c r="M2719" s="80"/>
      <c r="N2719" s="79" t="s">
        <v>97</v>
      </c>
      <c r="O2719" s="81"/>
      <c r="P2719" s="86"/>
      <c r="Q2719" s="82"/>
      <c r="R2719" s="81" t="s">
        <v>97</v>
      </c>
      <c r="S2719" s="63"/>
      <c r="T2719" s="87"/>
      <c r="U2719" s="84" t="s">
        <v>97</v>
      </c>
      <c r="V2719" s="84" t="s">
        <v>97</v>
      </c>
      <c r="W2719" s="85" t="b">
        <v>0</v>
      </c>
      <c r="X2719" s="63"/>
      <c r="Y2719" s="63"/>
      <c r="Z2719" s="63"/>
    </row>
    <row r="2720">
      <c r="A2720" s="75"/>
      <c r="B2720" s="94"/>
      <c r="C2720" s="75"/>
      <c r="D2720" s="76"/>
      <c r="E2720" s="75" t="s">
        <v>97</v>
      </c>
      <c r="F2720" s="75" t="s">
        <v>97</v>
      </c>
      <c r="G2720" s="77"/>
      <c r="H2720" s="77"/>
      <c r="I2720" s="80"/>
      <c r="J2720" s="77" t="s">
        <v>97</v>
      </c>
      <c r="K2720" s="79" t="s">
        <v>97</v>
      </c>
      <c r="L2720" s="79"/>
      <c r="M2720" s="80"/>
      <c r="N2720" s="79" t="s">
        <v>97</v>
      </c>
      <c r="O2720" s="81"/>
      <c r="P2720" s="86"/>
      <c r="Q2720" s="82"/>
      <c r="R2720" s="81" t="s">
        <v>97</v>
      </c>
      <c r="S2720" s="63"/>
      <c r="T2720" s="87"/>
      <c r="U2720" s="84" t="s">
        <v>97</v>
      </c>
      <c r="V2720" s="84" t="s">
        <v>97</v>
      </c>
      <c r="W2720" s="85" t="b">
        <v>0</v>
      </c>
      <c r="X2720" s="63"/>
      <c r="Y2720" s="63"/>
      <c r="Z2720" s="63"/>
    </row>
    <row r="2721">
      <c r="A2721" s="75"/>
      <c r="B2721" s="94"/>
      <c r="C2721" s="75"/>
      <c r="D2721" s="76"/>
      <c r="E2721" s="75" t="s">
        <v>97</v>
      </c>
      <c r="F2721" s="75" t="s">
        <v>97</v>
      </c>
      <c r="G2721" s="77"/>
      <c r="H2721" s="77"/>
      <c r="I2721" s="80"/>
      <c r="J2721" s="77" t="s">
        <v>97</v>
      </c>
      <c r="K2721" s="79" t="s">
        <v>97</v>
      </c>
      <c r="L2721" s="79"/>
      <c r="M2721" s="80"/>
      <c r="N2721" s="79" t="s">
        <v>97</v>
      </c>
      <c r="O2721" s="81"/>
      <c r="P2721" s="86"/>
      <c r="Q2721" s="82"/>
      <c r="R2721" s="81" t="s">
        <v>97</v>
      </c>
      <c r="S2721" s="63"/>
      <c r="T2721" s="87"/>
      <c r="U2721" s="84" t="s">
        <v>97</v>
      </c>
      <c r="V2721" s="84" t="s">
        <v>97</v>
      </c>
      <c r="W2721" s="85" t="b">
        <v>0</v>
      </c>
      <c r="X2721" s="63"/>
      <c r="Y2721" s="63"/>
      <c r="Z2721" s="63"/>
    </row>
    <row r="2722">
      <c r="A2722" s="75"/>
      <c r="B2722" s="94"/>
      <c r="C2722" s="75"/>
      <c r="D2722" s="76"/>
      <c r="E2722" s="75" t="s">
        <v>97</v>
      </c>
      <c r="F2722" s="75" t="s">
        <v>97</v>
      </c>
      <c r="G2722" s="77"/>
      <c r="H2722" s="77"/>
      <c r="I2722" s="80"/>
      <c r="J2722" s="77" t="s">
        <v>97</v>
      </c>
      <c r="K2722" s="79" t="s">
        <v>97</v>
      </c>
      <c r="L2722" s="79"/>
      <c r="M2722" s="80"/>
      <c r="N2722" s="79" t="s">
        <v>97</v>
      </c>
      <c r="O2722" s="81"/>
      <c r="P2722" s="86"/>
      <c r="Q2722" s="82"/>
      <c r="R2722" s="81" t="s">
        <v>97</v>
      </c>
      <c r="S2722" s="63"/>
      <c r="T2722" s="87"/>
      <c r="U2722" s="84" t="s">
        <v>97</v>
      </c>
      <c r="V2722" s="84" t="s">
        <v>97</v>
      </c>
      <c r="W2722" s="85" t="b">
        <v>0</v>
      </c>
      <c r="X2722" s="63"/>
      <c r="Y2722" s="63"/>
      <c r="Z2722" s="63"/>
    </row>
    <row r="2723">
      <c r="A2723" s="75"/>
      <c r="B2723" s="94"/>
      <c r="C2723" s="75"/>
      <c r="D2723" s="76"/>
      <c r="E2723" s="75" t="s">
        <v>97</v>
      </c>
      <c r="F2723" s="75" t="s">
        <v>97</v>
      </c>
      <c r="G2723" s="77"/>
      <c r="H2723" s="77"/>
      <c r="I2723" s="80"/>
      <c r="J2723" s="77" t="s">
        <v>97</v>
      </c>
      <c r="K2723" s="79" t="s">
        <v>97</v>
      </c>
      <c r="L2723" s="79"/>
      <c r="M2723" s="80"/>
      <c r="N2723" s="79" t="s">
        <v>97</v>
      </c>
      <c r="O2723" s="81"/>
      <c r="P2723" s="86"/>
      <c r="Q2723" s="82"/>
      <c r="R2723" s="81" t="s">
        <v>97</v>
      </c>
      <c r="S2723" s="63"/>
      <c r="T2723" s="87"/>
      <c r="U2723" s="84" t="s">
        <v>97</v>
      </c>
      <c r="V2723" s="84" t="s">
        <v>97</v>
      </c>
      <c r="W2723" s="85" t="b">
        <v>0</v>
      </c>
      <c r="X2723" s="63"/>
      <c r="Y2723" s="63"/>
      <c r="Z2723" s="63"/>
    </row>
    <row r="2724">
      <c r="A2724" s="75"/>
      <c r="B2724" s="94"/>
      <c r="C2724" s="75"/>
      <c r="D2724" s="76"/>
      <c r="E2724" s="75" t="s">
        <v>97</v>
      </c>
      <c r="F2724" s="75" t="s">
        <v>97</v>
      </c>
      <c r="G2724" s="77"/>
      <c r="H2724" s="77"/>
      <c r="I2724" s="80"/>
      <c r="J2724" s="77" t="s">
        <v>97</v>
      </c>
      <c r="K2724" s="79" t="s">
        <v>97</v>
      </c>
      <c r="L2724" s="79"/>
      <c r="M2724" s="80"/>
      <c r="N2724" s="79" t="s">
        <v>97</v>
      </c>
      <c r="O2724" s="81"/>
      <c r="P2724" s="86"/>
      <c r="Q2724" s="82"/>
      <c r="R2724" s="81" t="s">
        <v>97</v>
      </c>
      <c r="S2724" s="63"/>
      <c r="T2724" s="87"/>
      <c r="U2724" s="84" t="s">
        <v>97</v>
      </c>
      <c r="V2724" s="84" t="s">
        <v>97</v>
      </c>
      <c r="W2724" s="85" t="b">
        <v>0</v>
      </c>
      <c r="X2724" s="63"/>
      <c r="Y2724" s="63"/>
      <c r="Z2724" s="63"/>
    </row>
    <row r="2725">
      <c r="A2725" s="75"/>
      <c r="B2725" s="94"/>
      <c r="C2725" s="75"/>
      <c r="D2725" s="76"/>
      <c r="E2725" s="75" t="s">
        <v>97</v>
      </c>
      <c r="F2725" s="75" t="s">
        <v>97</v>
      </c>
      <c r="G2725" s="77"/>
      <c r="H2725" s="77"/>
      <c r="I2725" s="80"/>
      <c r="J2725" s="77" t="s">
        <v>97</v>
      </c>
      <c r="K2725" s="79" t="s">
        <v>97</v>
      </c>
      <c r="L2725" s="79"/>
      <c r="M2725" s="80"/>
      <c r="N2725" s="79" t="s">
        <v>97</v>
      </c>
      <c r="O2725" s="81"/>
      <c r="P2725" s="86"/>
      <c r="Q2725" s="82"/>
      <c r="R2725" s="81" t="s">
        <v>97</v>
      </c>
      <c r="S2725" s="63"/>
      <c r="T2725" s="87"/>
      <c r="U2725" s="84" t="s">
        <v>97</v>
      </c>
      <c r="V2725" s="84" t="s">
        <v>97</v>
      </c>
      <c r="W2725" s="85" t="b">
        <v>0</v>
      </c>
      <c r="X2725" s="63"/>
      <c r="Y2725" s="63"/>
      <c r="Z2725" s="63"/>
    </row>
    <row r="2726">
      <c r="A2726" s="75"/>
      <c r="B2726" s="94"/>
      <c r="C2726" s="75"/>
      <c r="D2726" s="76"/>
      <c r="E2726" s="75" t="s">
        <v>97</v>
      </c>
      <c r="F2726" s="75" t="s">
        <v>97</v>
      </c>
      <c r="G2726" s="77"/>
      <c r="H2726" s="77"/>
      <c r="I2726" s="80"/>
      <c r="J2726" s="77" t="s">
        <v>97</v>
      </c>
      <c r="K2726" s="79" t="s">
        <v>97</v>
      </c>
      <c r="L2726" s="79"/>
      <c r="M2726" s="80"/>
      <c r="N2726" s="79" t="s">
        <v>97</v>
      </c>
      <c r="O2726" s="81"/>
      <c r="P2726" s="86"/>
      <c r="Q2726" s="82"/>
      <c r="R2726" s="81" t="s">
        <v>97</v>
      </c>
      <c r="S2726" s="63"/>
      <c r="T2726" s="87"/>
      <c r="U2726" s="84" t="s">
        <v>97</v>
      </c>
      <c r="V2726" s="84" t="s">
        <v>97</v>
      </c>
      <c r="W2726" s="85" t="b">
        <v>0</v>
      </c>
      <c r="X2726" s="63"/>
      <c r="Y2726" s="63"/>
      <c r="Z2726" s="63"/>
    </row>
    <row r="2727">
      <c r="A2727" s="75"/>
      <c r="B2727" s="94"/>
      <c r="C2727" s="75"/>
      <c r="D2727" s="76"/>
      <c r="E2727" s="75" t="s">
        <v>97</v>
      </c>
      <c r="F2727" s="75" t="s">
        <v>97</v>
      </c>
      <c r="G2727" s="77"/>
      <c r="H2727" s="77"/>
      <c r="I2727" s="80"/>
      <c r="J2727" s="77" t="s">
        <v>97</v>
      </c>
      <c r="K2727" s="79" t="s">
        <v>97</v>
      </c>
      <c r="L2727" s="79"/>
      <c r="M2727" s="80"/>
      <c r="N2727" s="79" t="s">
        <v>97</v>
      </c>
      <c r="O2727" s="81"/>
      <c r="P2727" s="86"/>
      <c r="Q2727" s="82"/>
      <c r="R2727" s="81" t="s">
        <v>97</v>
      </c>
      <c r="S2727" s="63"/>
      <c r="T2727" s="87"/>
      <c r="U2727" s="84" t="s">
        <v>97</v>
      </c>
      <c r="V2727" s="84" t="s">
        <v>97</v>
      </c>
      <c r="W2727" s="85" t="b">
        <v>0</v>
      </c>
      <c r="X2727" s="63"/>
      <c r="Y2727" s="63"/>
      <c r="Z2727" s="63"/>
    </row>
    <row r="2728">
      <c r="A2728" s="75"/>
      <c r="B2728" s="94"/>
      <c r="C2728" s="75"/>
      <c r="D2728" s="76"/>
      <c r="E2728" s="75" t="s">
        <v>97</v>
      </c>
      <c r="F2728" s="75" t="s">
        <v>97</v>
      </c>
      <c r="G2728" s="77"/>
      <c r="H2728" s="77"/>
      <c r="I2728" s="80"/>
      <c r="J2728" s="77" t="s">
        <v>97</v>
      </c>
      <c r="K2728" s="79" t="s">
        <v>97</v>
      </c>
      <c r="L2728" s="79"/>
      <c r="M2728" s="80"/>
      <c r="N2728" s="79" t="s">
        <v>97</v>
      </c>
      <c r="O2728" s="81"/>
      <c r="P2728" s="86"/>
      <c r="Q2728" s="82"/>
      <c r="R2728" s="81" t="s">
        <v>97</v>
      </c>
      <c r="S2728" s="63"/>
      <c r="T2728" s="87"/>
      <c r="U2728" s="84" t="s">
        <v>97</v>
      </c>
      <c r="V2728" s="84" t="s">
        <v>97</v>
      </c>
      <c r="W2728" s="85" t="b">
        <v>0</v>
      </c>
      <c r="X2728" s="63"/>
      <c r="Y2728" s="63"/>
      <c r="Z2728" s="63"/>
    </row>
    <row r="2729">
      <c r="A2729" s="75"/>
      <c r="B2729" s="94"/>
      <c r="C2729" s="75"/>
      <c r="D2729" s="76"/>
      <c r="E2729" s="75" t="s">
        <v>97</v>
      </c>
      <c r="F2729" s="75" t="s">
        <v>97</v>
      </c>
      <c r="G2729" s="77"/>
      <c r="H2729" s="77"/>
      <c r="I2729" s="80"/>
      <c r="J2729" s="77" t="s">
        <v>97</v>
      </c>
      <c r="K2729" s="79" t="s">
        <v>97</v>
      </c>
      <c r="L2729" s="79"/>
      <c r="M2729" s="80"/>
      <c r="N2729" s="79" t="s">
        <v>97</v>
      </c>
      <c r="O2729" s="81"/>
      <c r="P2729" s="86"/>
      <c r="Q2729" s="82"/>
      <c r="R2729" s="81" t="s">
        <v>97</v>
      </c>
      <c r="S2729" s="63"/>
      <c r="T2729" s="87"/>
      <c r="U2729" s="84" t="s">
        <v>97</v>
      </c>
      <c r="V2729" s="84" t="s">
        <v>97</v>
      </c>
      <c r="W2729" s="85" t="b">
        <v>0</v>
      </c>
      <c r="X2729" s="63"/>
      <c r="Y2729" s="63"/>
      <c r="Z2729" s="63"/>
    </row>
    <row r="2730">
      <c r="A2730" s="75"/>
      <c r="B2730" s="94"/>
      <c r="C2730" s="75"/>
      <c r="D2730" s="76"/>
      <c r="E2730" s="75" t="s">
        <v>97</v>
      </c>
      <c r="F2730" s="75" t="s">
        <v>97</v>
      </c>
      <c r="G2730" s="77"/>
      <c r="H2730" s="77"/>
      <c r="I2730" s="80"/>
      <c r="J2730" s="77" t="s">
        <v>97</v>
      </c>
      <c r="K2730" s="79" t="s">
        <v>97</v>
      </c>
      <c r="L2730" s="79"/>
      <c r="M2730" s="80"/>
      <c r="N2730" s="79" t="s">
        <v>97</v>
      </c>
      <c r="O2730" s="81"/>
      <c r="P2730" s="86"/>
      <c r="Q2730" s="82"/>
      <c r="R2730" s="81" t="s">
        <v>97</v>
      </c>
      <c r="S2730" s="63"/>
      <c r="T2730" s="87"/>
      <c r="U2730" s="84" t="s">
        <v>97</v>
      </c>
      <c r="V2730" s="84" t="s">
        <v>97</v>
      </c>
      <c r="W2730" s="85" t="b">
        <v>0</v>
      </c>
      <c r="X2730" s="63"/>
      <c r="Y2730" s="63"/>
      <c r="Z2730" s="63"/>
    </row>
    <row r="2731">
      <c r="A2731" s="75"/>
      <c r="B2731" s="94"/>
      <c r="C2731" s="75"/>
      <c r="D2731" s="76"/>
      <c r="E2731" s="75" t="s">
        <v>97</v>
      </c>
      <c r="F2731" s="75" t="s">
        <v>97</v>
      </c>
      <c r="G2731" s="77"/>
      <c r="H2731" s="77"/>
      <c r="I2731" s="80"/>
      <c r="J2731" s="77" t="s">
        <v>97</v>
      </c>
      <c r="K2731" s="79" t="s">
        <v>97</v>
      </c>
      <c r="L2731" s="79"/>
      <c r="M2731" s="80"/>
      <c r="N2731" s="79" t="s">
        <v>97</v>
      </c>
      <c r="O2731" s="81"/>
      <c r="P2731" s="86"/>
      <c r="Q2731" s="82"/>
      <c r="R2731" s="81" t="s">
        <v>97</v>
      </c>
      <c r="S2731" s="63"/>
      <c r="T2731" s="87"/>
      <c r="U2731" s="84" t="s">
        <v>97</v>
      </c>
      <c r="V2731" s="84" t="s">
        <v>97</v>
      </c>
      <c r="W2731" s="85" t="b">
        <v>0</v>
      </c>
      <c r="X2731" s="63"/>
      <c r="Y2731" s="63"/>
      <c r="Z2731" s="63"/>
    </row>
    <row r="2732">
      <c r="A2732" s="75"/>
      <c r="B2732" s="94"/>
      <c r="C2732" s="75"/>
      <c r="D2732" s="76"/>
      <c r="E2732" s="75" t="s">
        <v>97</v>
      </c>
      <c r="F2732" s="75" t="s">
        <v>97</v>
      </c>
      <c r="G2732" s="77"/>
      <c r="H2732" s="77"/>
      <c r="I2732" s="80"/>
      <c r="J2732" s="77" t="s">
        <v>97</v>
      </c>
      <c r="K2732" s="79" t="s">
        <v>97</v>
      </c>
      <c r="L2732" s="79"/>
      <c r="M2732" s="80"/>
      <c r="N2732" s="79" t="s">
        <v>97</v>
      </c>
      <c r="O2732" s="81"/>
      <c r="P2732" s="86"/>
      <c r="Q2732" s="82"/>
      <c r="R2732" s="81" t="s">
        <v>97</v>
      </c>
      <c r="S2732" s="63"/>
      <c r="T2732" s="87"/>
      <c r="U2732" s="84" t="s">
        <v>97</v>
      </c>
      <c r="V2732" s="84" t="s">
        <v>97</v>
      </c>
      <c r="W2732" s="85" t="b">
        <v>0</v>
      </c>
      <c r="X2732" s="63"/>
      <c r="Y2732" s="63"/>
      <c r="Z2732" s="63"/>
    </row>
    <row r="2733">
      <c r="A2733" s="75"/>
      <c r="B2733" s="94"/>
      <c r="C2733" s="75"/>
      <c r="D2733" s="76"/>
      <c r="E2733" s="75" t="s">
        <v>97</v>
      </c>
      <c r="F2733" s="75" t="s">
        <v>97</v>
      </c>
      <c r="G2733" s="77"/>
      <c r="H2733" s="77"/>
      <c r="I2733" s="80"/>
      <c r="J2733" s="77" t="s">
        <v>97</v>
      </c>
      <c r="K2733" s="79" t="s">
        <v>97</v>
      </c>
      <c r="L2733" s="79"/>
      <c r="M2733" s="80"/>
      <c r="N2733" s="79" t="s">
        <v>97</v>
      </c>
      <c r="O2733" s="81"/>
      <c r="P2733" s="86"/>
      <c r="Q2733" s="82"/>
      <c r="R2733" s="81" t="s">
        <v>97</v>
      </c>
      <c r="S2733" s="63"/>
      <c r="T2733" s="87"/>
      <c r="U2733" s="84" t="s">
        <v>97</v>
      </c>
      <c r="V2733" s="84" t="s">
        <v>97</v>
      </c>
      <c r="W2733" s="85" t="b">
        <v>0</v>
      </c>
      <c r="X2733" s="63"/>
      <c r="Y2733" s="63"/>
      <c r="Z2733" s="63"/>
    </row>
    <row r="2734">
      <c r="A2734" s="75"/>
      <c r="B2734" s="94"/>
      <c r="C2734" s="75"/>
      <c r="D2734" s="76"/>
      <c r="E2734" s="75" t="s">
        <v>97</v>
      </c>
      <c r="F2734" s="75" t="s">
        <v>97</v>
      </c>
      <c r="G2734" s="77"/>
      <c r="H2734" s="77"/>
      <c r="I2734" s="80"/>
      <c r="J2734" s="77" t="s">
        <v>97</v>
      </c>
      <c r="K2734" s="79" t="s">
        <v>97</v>
      </c>
      <c r="L2734" s="79"/>
      <c r="M2734" s="80"/>
      <c r="N2734" s="79" t="s">
        <v>97</v>
      </c>
      <c r="O2734" s="81"/>
      <c r="P2734" s="86"/>
      <c r="Q2734" s="82"/>
      <c r="R2734" s="81" t="s">
        <v>97</v>
      </c>
      <c r="S2734" s="63"/>
      <c r="T2734" s="87"/>
      <c r="U2734" s="84" t="s">
        <v>97</v>
      </c>
      <c r="V2734" s="84" t="s">
        <v>97</v>
      </c>
      <c r="W2734" s="85" t="b">
        <v>0</v>
      </c>
      <c r="X2734" s="63"/>
      <c r="Y2734" s="63"/>
      <c r="Z2734" s="63"/>
    </row>
    <row r="2735">
      <c r="A2735" s="75"/>
      <c r="B2735" s="94"/>
      <c r="C2735" s="75"/>
      <c r="D2735" s="76"/>
      <c r="E2735" s="75" t="s">
        <v>97</v>
      </c>
      <c r="F2735" s="75" t="s">
        <v>97</v>
      </c>
      <c r="G2735" s="77"/>
      <c r="H2735" s="77"/>
      <c r="I2735" s="80"/>
      <c r="J2735" s="77" t="s">
        <v>97</v>
      </c>
      <c r="K2735" s="79" t="s">
        <v>97</v>
      </c>
      <c r="L2735" s="79"/>
      <c r="M2735" s="80"/>
      <c r="N2735" s="79" t="s">
        <v>97</v>
      </c>
      <c r="O2735" s="81"/>
      <c r="P2735" s="86"/>
      <c r="Q2735" s="82"/>
      <c r="R2735" s="81" t="s">
        <v>97</v>
      </c>
      <c r="S2735" s="63"/>
      <c r="T2735" s="87"/>
      <c r="U2735" s="84" t="s">
        <v>97</v>
      </c>
      <c r="V2735" s="84" t="s">
        <v>97</v>
      </c>
      <c r="W2735" s="85" t="b">
        <v>0</v>
      </c>
      <c r="X2735" s="63"/>
      <c r="Y2735" s="63"/>
      <c r="Z2735" s="63"/>
    </row>
    <row r="2736">
      <c r="A2736" s="75"/>
      <c r="B2736" s="94"/>
      <c r="C2736" s="75"/>
      <c r="D2736" s="76"/>
      <c r="E2736" s="75" t="s">
        <v>97</v>
      </c>
      <c r="F2736" s="75" t="s">
        <v>97</v>
      </c>
      <c r="G2736" s="77"/>
      <c r="H2736" s="77"/>
      <c r="I2736" s="80"/>
      <c r="J2736" s="77" t="s">
        <v>97</v>
      </c>
      <c r="K2736" s="79" t="s">
        <v>97</v>
      </c>
      <c r="L2736" s="79"/>
      <c r="M2736" s="80"/>
      <c r="N2736" s="79" t="s">
        <v>97</v>
      </c>
      <c r="O2736" s="81"/>
      <c r="P2736" s="86"/>
      <c r="Q2736" s="82"/>
      <c r="R2736" s="81" t="s">
        <v>97</v>
      </c>
      <c r="S2736" s="63"/>
      <c r="T2736" s="87"/>
      <c r="U2736" s="84" t="s">
        <v>97</v>
      </c>
      <c r="V2736" s="84" t="s">
        <v>97</v>
      </c>
      <c r="W2736" s="85" t="b">
        <v>0</v>
      </c>
      <c r="X2736" s="63"/>
      <c r="Y2736" s="63"/>
      <c r="Z2736" s="63"/>
    </row>
    <row r="2737">
      <c r="A2737" s="75"/>
      <c r="B2737" s="94"/>
      <c r="C2737" s="75"/>
      <c r="D2737" s="76"/>
      <c r="E2737" s="75" t="s">
        <v>97</v>
      </c>
      <c r="F2737" s="75" t="s">
        <v>97</v>
      </c>
      <c r="G2737" s="77"/>
      <c r="H2737" s="77"/>
      <c r="I2737" s="80"/>
      <c r="J2737" s="77" t="s">
        <v>97</v>
      </c>
      <c r="K2737" s="79" t="s">
        <v>97</v>
      </c>
      <c r="L2737" s="79"/>
      <c r="M2737" s="80"/>
      <c r="N2737" s="79" t="s">
        <v>97</v>
      </c>
      <c r="O2737" s="81"/>
      <c r="P2737" s="86"/>
      <c r="Q2737" s="82"/>
      <c r="R2737" s="81" t="s">
        <v>97</v>
      </c>
      <c r="S2737" s="63"/>
      <c r="T2737" s="87"/>
      <c r="U2737" s="84" t="s">
        <v>97</v>
      </c>
      <c r="V2737" s="84" t="s">
        <v>97</v>
      </c>
      <c r="W2737" s="85" t="b">
        <v>0</v>
      </c>
      <c r="X2737" s="63"/>
      <c r="Y2737" s="63"/>
      <c r="Z2737" s="63"/>
    </row>
    <row r="2738">
      <c r="A2738" s="75"/>
      <c r="B2738" s="94"/>
      <c r="C2738" s="75"/>
      <c r="D2738" s="76"/>
      <c r="E2738" s="75" t="s">
        <v>97</v>
      </c>
      <c r="F2738" s="75" t="s">
        <v>97</v>
      </c>
      <c r="G2738" s="77"/>
      <c r="H2738" s="77"/>
      <c r="I2738" s="80"/>
      <c r="J2738" s="77" t="s">
        <v>97</v>
      </c>
      <c r="K2738" s="79" t="s">
        <v>97</v>
      </c>
      <c r="L2738" s="79"/>
      <c r="M2738" s="80"/>
      <c r="N2738" s="79" t="s">
        <v>97</v>
      </c>
      <c r="O2738" s="81"/>
      <c r="P2738" s="86"/>
      <c r="Q2738" s="82"/>
      <c r="R2738" s="81" t="s">
        <v>97</v>
      </c>
      <c r="S2738" s="63"/>
      <c r="T2738" s="87"/>
      <c r="U2738" s="84" t="s">
        <v>97</v>
      </c>
      <c r="V2738" s="84" t="s">
        <v>97</v>
      </c>
      <c r="W2738" s="85" t="b">
        <v>0</v>
      </c>
      <c r="X2738" s="63"/>
      <c r="Y2738" s="63"/>
      <c r="Z2738" s="63"/>
    </row>
    <row r="2739">
      <c r="A2739" s="75"/>
      <c r="B2739" s="94"/>
      <c r="C2739" s="75"/>
      <c r="D2739" s="76"/>
      <c r="E2739" s="75" t="s">
        <v>97</v>
      </c>
      <c r="F2739" s="75" t="s">
        <v>97</v>
      </c>
      <c r="G2739" s="77"/>
      <c r="H2739" s="77"/>
      <c r="I2739" s="80"/>
      <c r="J2739" s="77" t="s">
        <v>97</v>
      </c>
      <c r="K2739" s="79" t="s">
        <v>97</v>
      </c>
      <c r="L2739" s="79"/>
      <c r="M2739" s="80"/>
      <c r="N2739" s="79" t="s">
        <v>97</v>
      </c>
      <c r="O2739" s="81"/>
      <c r="P2739" s="86"/>
      <c r="Q2739" s="82"/>
      <c r="R2739" s="81" t="s">
        <v>97</v>
      </c>
      <c r="S2739" s="63"/>
      <c r="T2739" s="87"/>
      <c r="U2739" s="84" t="s">
        <v>97</v>
      </c>
      <c r="V2739" s="84" t="s">
        <v>97</v>
      </c>
      <c r="W2739" s="85" t="b">
        <v>0</v>
      </c>
      <c r="X2739" s="63"/>
      <c r="Y2739" s="63"/>
      <c r="Z2739" s="63"/>
    </row>
    <row r="2740">
      <c r="A2740" s="75"/>
      <c r="B2740" s="94"/>
      <c r="C2740" s="75"/>
      <c r="D2740" s="76"/>
      <c r="E2740" s="75" t="s">
        <v>97</v>
      </c>
      <c r="F2740" s="75" t="s">
        <v>97</v>
      </c>
      <c r="G2740" s="77"/>
      <c r="H2740" s="77"/>
      <c r="I2740" s="80"/>
      <c r="J2740" s="77" t="s">
        <v>97</v>
      </c>
      <c r="K2740" s="79" t="s">
        <v>97</v>
      </c>
      <c r="L2740" s="79"/>
      <c r="M2740" s="80"/>
      <c r="N2740" s="79" t="s">
        <v>97</v>
      </c>
      <c r="O2740" s="81"/>
      <c r="P2740" s="86"/>
      <c r="Q2740" s="82"/>
      <c r="R2740" s="81" t="s">
        <v>97</v>
      </c>
      <c r="S2740" s="63"/>
      <c r="T2740" s="87"/>
      <c r="U2740" s="84" t="s">
        <v>97</v>
      </c>
      <c r="V2740" s="84" t="s">
        <v>97</v>
      </c>
      <c r="W2740" s="85" t="b">
        <v>0</v>
      </c>
      <c r="X2740" s="63"/>
      <c r="Y2740" s="63"/>
      <c r="Z2740" s="63"/>
    </row>
    <row r="2741">
      <c r="A2741" s="75"/>
      <c r="B2741" s="94"/>
      <c r="C2741" s="75"/>
      <c r="D2741" s="76"/>
      <c r="E2741" s="75" t="s">
        <v>97</v>
      </c>
      <c r="F2741" s="75" t="s">
        <v>97</v>
      </c>
      <c r="G2741" s="77"/>
      <c r="H2741" s="77"/>
      <c r="I2741" s="80"/>
      <c r="J2741" s="77" t="s">
        <v>97</v>
      </c>
      <c r="K2741" s="79" t="s">
        <v>97</v>
      </c>
      <c r="L2741" s="79"/>
      <c r="M2741" s="80"/>
      <c r="N2741" s="79" t="s">
        <v>97</v>
      </c>
      <c r="O2741" s="81"/>
      <c r="P2741" s="86"/>
      <c r="Q2741" s="82"/>
      <c r="R2741" s="81" t="s">
        <v>97</v>
      </c>
      <c r="S2741" s="63"/>
      <c r="T2741" s="87"/>
      <c r="U2741" s="84" t="s">
        <v>97</v>
      </c>
      <c r="V2741" s="84" t="s">
        <v>97</v>
      </c>
      <c r="W2741" s="85" t="b">
        <v>0</v>
      </c>
      <c r="X2741" s="63"/>
      <c r="Y2741" s="63"/>
      <c r="Z2741" s="63"/>
    </row>
    <row r="2742">
      <c r="A2742" s="75"/>
      <c r="B2742" s="94"/>
      <c r="C2742" s="75"/>
      <c r="D2742" s="76"/>
      <c r="E2742" s="75" t="s">
        <v>97</v>
      </c>
      <c r="F2742" s="75" t="s">
        <v>97</v>
      </c>
      <c r="G2742" s="77"/>
      <c r="H2742" s="77"/>
      <c r="I2742" s="80"/>
      <c r="J2742" s="77" t="s">
        <v>97</v>
      </c>
      <c r="K2742" s="79" t="s">
        <v>97</v>
      </c>
      <c r="L2742" s="79"/>
      <c r="M2742" s="80"/>
      <c r="N2742" s="79" t="s">
        <v>97</v>
      </c>
      <c r="O2742" s="81"/>
      <c r="P2742" s="86"/>
      <c r="Q2742" s="82"/>
      <c r="R2742" s="81" t="s">
        <v>97</v>
      </c>
      <c r="S2742" s="63"/>
      <c r="T2742" s="87"/>
      <c r="U2742" s="84" t="s">
        <v>97</v>
      </c>
      <c r="V2742" s="84" t="s">
        <v>97</v>
      </c>
      <c r="W2742" s="85" t="b">
        <v>0</v>
      </c>
      <c r="X2742" s="63"/>
      <c r="Y2742" s="63"/>
      <c r="Z2742" s="63"/>
    </row>
    <row r="2743">
      <c r="A2743" s="75"/>
      <c r="B2743" s="94"/>
      <c r="C2743" s="75"/>
      <c r="D2743" s="76"/>
      <c r="E2743" s="75" t="s">
        <v>97</v>
      </c>
      <c r="F2743" s="75" t="s">
        <v>97</v>
      </c>
      <c r="G2743" s="77"/>
      <c r="H2743" s="77"/>
      <c r="I2743" s="80"/>
      <c r="J2743" s="77" t="s">
        <v>97</v>
      </c>
      <c r="K2743" s="79" t="s">
        <v>97</v>
      </c>
      <c r="L2743" s="79"/>
      <c r="M2743" s="80"/>
      <c r="N2743" s="79" t="s">
        <v>97</v>
      </c>
      <c r="O2743" s="81"/>
      <c r="P2743" s="86"/>
      <c r="Q2743" s="82"/>
      <c r="R2743" s="81" t="s">
        <v>97</v>
      </c>
      <c r="S2743" s="63"/>
      <c r="T2743" s="87"/>
      <c r="U2743" s="84" t="s">
        <v>97</v>
      </c>
      <c r="V2743" s="84" t="s">
        <v>97</v>
      </c>
      <c r="W2743" s="85" t="b">
        <v>0</v>
      </c>
      <c r="X2743" s="63"/>
      <c r="Y2743" s="63"/>
      <c r="Z2743" s="63"/>
    </row>
    <row r="2744">
      <c r="A2744" s="75"/>
      <c r="B2744" s="94"/>
      <c r="C2744" s="75"/>
      <c r="D2744" s="76"/>
      <c r="E2744" s="75" t="s">
        <v>97</v>
      </c>
      <c r="F2744" s="75" t="s">
        <v>97</v>
      </c>
      <c r="G2744" s="77"/>
      <c r="H2744" s="77"/>
      <c r="I2744" s="80"/>
      <c r="J2744" s="77" t="s">
        <v>97</v>
      </c>
      <c r="K2744" s="79" t="s">
        <v>97</v>
      </c>
      <c r="L2744" s="79"/>
      <c r="M2744" s="80"/>
      <c r="N2744" s="79" t="s">
        <v>97</v>
      </c>
      <c r="O2744" s="81"/>
      <c r="P2744" s="86"/>
      <c r="Q2744" s="82"/>
      <c r="R2744" s="81" t="s">
        <v>97</v>
      </c>
      <c r="S2744" s="63"/>
      <c r="T2744" s="87"/>
      <c r="U2744" s="84" t="s">
        <v>97</v>
      </c>
      <c r="V2744" s="84" t="s">
        <v>97</v>
      </c>
      <c r="W2744" s="85" t="b">
        <v>0</v>
      </c>
      <c r="X2744" s="63"/>
      <c r="Y2744" s="63"/>
      <c r="Z2744" s="63"/>
    </row>
    <row r="2745">
      <c r="A2745" s="75"/>
      <c r="B2745" s="94"/>
      <c r="C2745" s="75"/>
      <c r="D2745" s="76"/>
      <c r="E2745" s="75" t="s">
        <v>97</v>
      </c>
      <c r="F2745" s="75" t="s">
        <v>97</v>
      </c>
      <c r="G2745" s="77"/>
      <c r="H2745" s="77"/>
      <c r="I2745" s="80"/>
      <c r="J2745" s="77" t="s">
        <v>97</v>
      </c>
      <c r="K2745" s="79" t="s">
        <v>97</v>
      </c>
      <c r="L2745" s="79"/>
      <c r="M2745" s="80"/>
      <c r="N2745" s="79" t="s">
        <v>97</v>
      </c>
      <c r="O2745" s="81"/>
      <c r="P2745" s="86"/>
      <c r="Q2745" s="82"/>
      <c r="R2745" s="81" t="s">
        <v>97</v>
      </c>
      <c r="S2745" s="63"/>
      <c r="T2745" s="87"/>
      <c r="U2745" s="84" t="s">
        <v>97</v>
      </c>
      <c r="V2745" s="84" t="s">
        <v>97</v>
      </c>
      <c r="W2745" s="85" t="b">
        <v>0</v>
      </c>
      <c r="X2745" s="63"/>
      <c r="Y2745" s="63"/>
      <c r="Z2745" s="63"/>
    </row>
    <row r="2746">
      <c r="A2746" s="75"/>
      <c r="B2746" s="94"/>
      <c r="C2746" s="75"/>
      <c r="D2746" s="76"/>
      <c r="E2746" s="75" t="s">
        <v>97</v>
      </c>
      <c r="F2746" s="75" t="s">
        <v>97</v>
      </c>
      <c r="G2746" s="77"/>
      <c r="H2746" s="77"/>
      <c r="I2746" s="80"/>
      <c r="J2746" s="77" t="s">
        <v>97</v>
      </c>
      <c r="K2746" s="79" t="s">
        <v>97</v>
      </c>
      <c r="L2746" s="79"/>
      <c r="M2746" s="80"/>
      <c r="N2746" s="79" t="s">
        <v>97</v>
      </c>
      <c r="O2746" s="81"/>
      <c r="P2746" s="86"/>
      <c r="Q2746" s="82"/>
      <c r="R2746" s="81" t="s">
        <v>97</v>
      </c>
      <c r="S2746" s="63"/>
      <c r="T2746" s="87"/>
      <c r="U2746" s="84" t="s">
        <v>97</v>
      </c>
      <c r="V2746" s="84" t="s">
        <v>97</v>
      </c>
      <c r="W2746" s="85" t="b">
        <v>0</v>
      </c>
      <c r="X2746" s="63"/>
      <c r="Y2746" s="63"/>
      <c r="Z2746" s="63"/>
    </row>
    <row r="2747">
      <c r="A2747" s="75"/>
      <c r="B2747" s="94"/>
      <c r="C2747" s="75"/>
      <c r="D2747" s="76"/>
      <c r="E2747" s="75" t="s">
        <v>97</v>
      </c>
      <c r="F2747" s="75" t="s">
        <v>97</v>
      </c>
      <c r="G2747" s="77"/>
      <c r="H2747" s="77"/>
      <c r="I2747" s="80"/>
      <c r="J2747" s="77" t="s">
        <v>97</v>
      </c>
      <c r="K2747" s="79" t="s">
        <v>97</v>
      </c>
      <c r="L2747" s="79"/>
      <c r="M2747" s="80"/>
      <c r="N2747" s="79" t="s">
        <v>97</v>
      </c>
      <c r="O2747" s="81"/>
      <c r="P2747" s="86"/>
      <c r="Q2747" s="82"/>
      <c r="R2747" s="81" t="s">
        <v>97</v>
      </c>
      <c r="S2747" s="63"/>
      <c r="T2747" s="87"/>
      <c r="U2747" s="84" t="s">
        <v>97</v>
      </c>
      <c r="V2747" s="84" t="s">
        <v>97</v>
      </c>
      <c r="W2747" s="85" t="b">
        <v>0</v>
      </c>
      <c r="X2747" s="63"/>
      <c r="Y2747" s="63"/>
      <c r="Z2747" s="63"/>
    </row>
    <row r="2748">
      <c r="A2748" s="75"/>
      <c r="B2748" s="94"/>
      <c r="C2748" s="75"/>
      <c r="D2748" s="76"/>
      <c r="E2748" s="75" t="s">
        <v>97</v>
      </c>
      <c r="F2748" s="75" t="s">
        <v>97</v>
      </c>
      <c r="G2748" s="77"/>
      <c r="H2748" s="77"/>
      <c r="I2748" s="80"/>
      <c r="J2748" s="77" t="s">
        <v>97</v>
      </c>
      <c r="K2748" s="79" t="s">
        <v>97</v>
      </c>
      <c r="L2748" s="79"/>
      <c r="M2748" s="80"/>
      <c r="N2748" s="79" t="s">
        <v>97</v>
      </c>
      <c r="O2748" s="81"/>
      <c r="P2748" s="86"/>
      <c r="Q2748" s="82"/>
      <c r="R2748" s="81" t="s">
        <v>97</v>
      </c>
      <c r="S2748" s="63"/>
      <c r="T2748" s="87"/>
      <c r="U2748" s="84" t="s">
        <v>97</v>
      </c>
      <c r="V2748" s="84" t="s">
        <v>97</v>
      </c>
      <c r="W2748" s="85" t="b">
        <v>0</v>
      </c>
      <c r="X2748" s="63"/>
      <c r="Y2748" s="63"/>
      <c r="Z2748" s="63"/>
    </row>
    <row r="2749">
      <c r="A2749" s="75"/>
      <c r="B2749" s="94"/>
      <c r="C2749" s="75"/>
      <c r="D2749" s="76"/>
      <c r="E2749" s="75" t="s">
        <v>97</v>
      </c>
      <c r="F2749" s="75" t="s">
        <v>97</v>
      </c>
      <c r="G2749" s="77"/>
      <c r="H2749" s="77"/>
      <c r="I2749" s="80"/>
      <c r="J2749" s="77" t="s">
        <v>97</v>
      </c>
      <c r="K2749" s="79" t="s">
        <v>97</v>
      </c>
      <c r="L2749" s="79"/>
      <c r="M2749" s="80"/>
      <c r="N2749" s="79" t="s">
        <v>97</v>
      </c>
      <c r="O2749" s="81"/>
      <c r="P2749" s="86"/>
      <c r="Q2749" s="82"/>
      <c r="R2749" s="81" t="s">
        <v>97</v>
      </c>
      <c r="S2749" s="63"/>
      <c r="T2749" s="87"/>
      <c r="U2749" s="84" t="s">
        <v>97</v>
      </c>
      <c r="V2749" s="84" t="s">
        <v>97</v>
      </c>
      <c r="W2749" s="85" t="b">
        <v>0</v>
      </c>
      <c r="X2749" s="63"/>
      <c r="Y2749" s="63"/>
      <c r="Z2749" s="63"/>
    </row>
    <row r="2750">
      <c r="A2750" s="75"/>
      <c r="B2750" s="94"/>
      <c r="C2750" s="75"/>
      <c r="D2750" s="76"/>
      <c r="E2750" s="75" t="s">
        <v>97</v>
      </c>
      <c r="F2750" s="75" t="s">
        <v>97</v>
      </c>
      <c r="G2750" s="77"/>
      <c r="H2750" s="77"/>
      <c r="I2750" s="80"/>
      <c r="J2750" s="77" t="s">
        <v>97</v>
      </c>
      <c r="K2750" s="79" t="s">
        <v>97</v>
      </c>
      <c r="L2750" s="79"/>
      <c r="M2750" s="80"/>
      <c r="N2750" s="79" t="s">
        <v>97</v>
      </c>
      <c r="O2750" s="81"/>
      <c r="P2750" s="86"/>
      <c r="Q2750" s="82"/>
      <c r="R2750" s="81" t="s">
        <v>97</v>
      </c>
      <c r="S2750" s="63"/>
      <c r="T2750" s="87"/>
      <c r="U2750" s="84" t="s">
        <v>97</v>
      </c>
      <c r="V2750" s="84" t="s">
        <v>97</v>
      </c>
      <c r="W2750" s="85" t="b">
        <v>0</v>
      </c>
      <c r="X2750" s="63"/>
      <c r="Y2750" s="63"/>
      <c r="Z2750" s="63"/>
    </row>
    <row r="2751">
      <c r="A2751" s="75"/>
      <c r="B2751" s="94"/>
      <c r="C2751" s="75"/>
      <c r="D2751" s="76"/>
      <c r="E2751" s="75" t="s">
        <v>97</v>
      </c>
      <c r="F2751" s="75" t="s">
        <v>97</v>
      </c>
      <c r="G2751" s="77"/>
      <c r="H2751" s="77"/>
      <c r="I2751" s="80"/>
      <c r="J2751" s="77" t="s">
        <v>97</v>
      </c>
      <c r="K2751" s="79" t="s">
        <v>97</v>
      </c>
      <c r="L2751" s="79"/>
      <c r="M2751" s="80"/>
      <c r="N2751" s="79" t="s">
        <v>97</v>
      </c>
      <c r="O2751" s="81"/>
      <c r="P2751" s="86"/>
      <c r="Q2751" s="82"/>
      <c r="R2751" s="81" t="s">
        <v>97</v>
      </c>
      <c r="S2751" s="63"/>
      <c r="T2751" s="87"/>
      <c r="U2751" s="84" t="s">
        <v>97</v>
      </c>
      <c r="V2751" s="84" t="s">
        <v>97</v>
      </c>
      <c r="W2751" s="85" t="b">
        <v>0</v>
      </c>
      <c r="X2751" s="63"/>
      <c r="Y2751" s="63"/>
      <c r="Z2751" s="63"/>
    </row>
    <row r="2752">
      <c r="A2752" s="75"/>
      <c r="B2752" s="94"/>
      <c r="C2752" s="75"/>
      <c r="D2752" s="76"/>
      <c r="E2752" s="75" t="s">
        <v>97</v>
      </c>
      <c r="F2752" s="75" t="s">
        <v>97</v>
      </c>
      <c r="G2752" s="77"/>
      <c r="H2752" s="77"/>
      <c r="I2752" s="80"/>
      <c r="J2752" s="77" t="s">
        <v>97</v>
      </c>
      <c r="K2752" s="79" t="s">
        <v>97</v>
      </c>
      <c r="L2752" s="79"/>
      <c r="M2752" s="80"/>
      <c r="N2752" s="79" t="s">
        <v>97</v>
      </c>
      <c r="O2752" s="81"/>
      <c r="P2752" s="86"/>
      <c r="Q2752" s="82"/>
      <c r="R2752" s="81" t="s">
        <v>97</v>
      </c>
      <c r="S2752" s="63"/>
      <c r="T2752" s="87"/>
      <c r="U2752" s="84" t="s">
        <v>97</v>
      </c>
      <c r="V2752" s="84" t="s">
        <v>97</v>
      </c>
      <c r="W2752" s="85" t="b">
        <v>0</v>
      </c>
      <c r="X2752" s="63"/>
      <c r="Y2752" s="63"/>
      <c r="Z2752" s="63"/>
    </row>
    <row r="2753">
      <c r="A2753" s="75"/>
      <c r="B2753" s="94"/>
      <c r="C2753" s="75"/>
      <c r="D2753" s="76"/>
      <c r="E2753" s="75" t="s">
        <v>97</v>
      </c>
      <c r="F2753" s="75" t="s">
        <v>97</v>
      </c>
      <c r="G2753" s="77"/>
      <c r="H2753" s="77"/>
      <c r="I2753" s="80"/>
      <c r="J2753" s="77" t="s">
        <v>97</v>
      </c>
      <c r="K2753" s="79" t="s">
        <v>97</v>
      </c>
      <c r="L2753" s="79"/>
      <c r="M2753" s="80"/>
      <c r="N2753" s="79" t="s">
        <v>97</v>
      </c>
      <c r="O2753" s="81"/>
      <c r="P2753" s="86"/>
      <c r="Q2753" s="82"/>
      <c r="R2753" s="81" t="s">
        <v>97</v>
      </c>
      <c r="S2753" s="63"/>
      <c r="T2753" s="87"/>
      <c r="U2753" s="84" t="s">
        <v>97</v>
      </c>
      <c r="V2753" s="84" t="s">
        <v>97</v>
      </c>
      <c r="W2753" s="85" t="b">
        <v>0</v>
      </c>
      <c r="X2753" s="63"/>
      <c r="Y2753" s="63"/>
      <c r="Z2753" s="63"/>
    </row>
    <row r="2754">
      <c r="A2754" s="75"/>
      <c r="B2754" s="94"/>
      <c r="C2754" s="75"/>
      <c r="D2754" s="76"/>
      <c r="E2754" s="75" t="s">
        <v>97</v>
      </c>
      <c r="F2754" s="75" t="s">
        <v>97</v>
      </c>
      <c r="G2754" s="77"/>
      <c r="H2754" s="77"/>
      <c r="I2754" s="80"/>
      <c r="J2754" s="77" t="s">
        <v>97</v>
      </c>
      <c r="K2754" s="79" t="s">
        <v>97</v>
      </c>
      <c r="L2754" s="79"/>
      <c r="M2754" s="80"/>
      <c r="N2754" s="79" t="s">
        <v>97</v>
      </c>
      <c r="O2754" s="81"/>
      <c r="P2754" s="86"/>
      <c r="Q2754" s="82"/>
      <c r="R2754" s="81" t="s">
        <v>97</v>
      </c>
      <c r="S2754" s="63"/>
      <c r="T2754" s="87"/>
      <c r="U2754" s="84" t="s">
        <v>97</v>
      </c>
      <c r="V2754" s="84" t="s">
        <v>97</v>
      </c>
      <c r="W2754" s="85" t="b">
        <v>0</v>
      </c>
      <c r="X2754" s="63"/>
      <c r="Y2754" s="63"/>
      <c r="Z2754" s="63"/>
    </row>
    <row r="2755">
      <c r="A2755" s="75"/>
      <c r="B2755" s="94"/>
      <c r="C2755" s="75"/>
      <c r="D2755" s="76"/>
      <c r="E2755" s="75" t="s">
        <v>97</v>
      </c>
      <c r="F2755" s="75" t="s">
        <v>97</v>
      </c>
      <c r="G2755" s="77"/>
      <c r="H2755" s="77"/>
      <c r="I2755" s="80"/>
      <c r="J2755" s="77" t="s">
        <v>97</v>
      </c>
      <c r="K2755" s="79" t="s">
        <v>97</v>
      </c>
      <c r="L2755" s="79"/>
      <c r="M2755" s="80"/>
      <c r="N2755" s="79" t="s">
        <v>97</v>
      </c>
      <c r="O2755" s="81"/>
      <c r="P2755" s="86"/>
      <c r="Q2755" s="82"/>
      <c r="R2755" s="81" t="s">
        <v>97</v>
      </c>
      <c r="S2755" s="63"/>
      <c r="T2755" s="87"/>
      <c r="U2755" s="84" t="s">
        <v>97</v>
      </c>
      <c r="V2755" s="84" t="s">
        <v>97</v>
      </c>
      <c r="W2755" s="85" t="b">
        <v>0</v>
      </c>
      <c r="X2755" s="63"/>
      <c r="Y2755" s="63"/>
      <c r="Z2755" s="63"/>
    </row>
    <row r="2756">
      <c r="A2756" s="75"/>
      <c r="B2756" s="94"/>
      <c r="C2756" s="75"/>
      <c r="D2756" s="76"/>
      <c r="E2756" s="75" t="s">
        <v>97</v>
      </c>
      <c r="F2756" s="75" t="s">
        <v>97</v>
      </c>
      <c r="G2756" s="77"/>
      <c r="H2756" s="77"/>
      <c r="I2756" s="80"/>
      <c r="J2756" s="77" t="s">
        <v>97</v>
      </c>
      <c r="K2756" s="79" t="s">
        <v>97</v>
      </c>
      <c r="L2756" s="79"/>
      <c r="M2756" s="80"/>
      <c r="N2756" s="79" t="s">
        <v>97</v>
      </c>
      <c r="O2756" s="81"/>
      <c r="P2756" s="86"/>
      <c r="Q2756" s="82"/>
      <c r="R2756" s="81" t="s">
        <v>97</v>
      </c>
      <c r="S2756" s="63"/>
      <c r="T2756" s="87"/>
      <c r="U2756" s="84" t="s">
        <v>97</v>
      </c>
      <c r="V2756" s="84" t="s">
        <v>97</v>
      </c>
      <c r="W2756" s="85" t="b">
        <v>0</v>
      </c>
      <c r="X2756" s="63"/>
      <c r="Y2756" s="63"/>
      <c r="Z2756" s="63"/>
    </row>
    <row r="2757">
      <c r="A2757" s="75"/>
      <c r="B2757" s="94"/>
      <c r="C2757" s="75"/>
      <c r="D2757" s="76"/>
      <c r="E2757" s="75" t="s">
        <v>97</v>
      </c>
      <c r="F2757" s="75" t="s">
        <v>97</v>
      </c>
      <c r="G2757" s="77"/>
      <c r="H2757" s="77"/>
      <c r="I2757" s="80"/>
      <c r="J2757" s="77" t="s">
        <v>97</v>
      </c>
      <c r="K2757" s="79" t="s">
        <v>97</v>
      </c>
      <c r="L2757" s="79"/>
      <c r="M2757" s="80"/>
      <c r="N2757" s="79" t="s">
        <v>97</v>
      </c>
      <c r="O2757" s="81"/>
      <c r="P2757" s="86"/>
      <c r="Q2757" s="82"/>
      <c r="R2757" s="81" t="s">
        <v>97</v>
      </c>
      <c r="S2757" s="63"/>
      <c r="T2757" s="87"/>
      <c r="U2757" s="84" t="s">
        <v>97</v>
      </c>
      <c r="V2757" s="84" t="s">
        <v>97</v>
      </c>
      <c r="W2757" s="85" t="b">
        <v>0</v>
      </c>
      <c r="X2757" s="63"/>
      <c r="Y2757" s="63"/>
      <c r="Z2757" s="63"/>
    </row>
    <row r="2758">
      <c r="A2758" s="75"/>
      <c r="B2758" s="94"/>
      <c r="C2758" s="75"/>
      <c r="D2758" s="76"/>
      <c r="E2758" s="75" t="s">
        <v>97</v>
      </c>
      <c r="F2758" s="75" t="s">
        <v>97</v>
      </c>
      <c r="G2758" s="77"/>
      <c r="H2758" s="77"/>
      <c r="I2758" s="80"/>
      <c r="J2758" s="77" t="s">
        <v>97</v>
      </c>
      <c r="K2758" s="79" t="s">
        <v>97</v>
      </c>
      <c r="L2758" s="79"/>
      <c r="M2758" s="80"/>
      <c r="N2758" s="79" t="s">
        <v>97</v>
      </c>
      <c r="O2758" s="81"/>
      <c r="P2758" s="86"/>
      <c r="Q2758" s="82"/>
      <c r="R2758" s="81" t="s">
        <v>97</v>
      </c>
      <c r="S2758" s="63"/>
      <c r="T2758" s="87"/>
      <c r="U2758" s="84" t="s">
        <v>97</v>
      </c>
      <c r="V2758" s="84" t="s">
        <v>97</v>
      </c>
      <c r="W2758" s="85" t="b">
        <v>0</v>
      </c>
      <c r="X2758" s="63"/>
      <c r="Y2758" s="63"/>
      <c r="Z2758" s="63"/>
    </row>
    <row r="2759">
      <c r="A2759" s="75"/>
      <c r="B2759" s="94"/>
      <c r="C2759" s="75"/>
      <c r="D2759" s="76"/>
      <c r="E2759" s="75" t="s">
        <v>97</v>
      </c>
      <c r="F2759" s="75" t="s">
        <v>97</v>
      </c>
      <c r="G2759" s="77"/>
      <c r="H2759" s="77"/>
      <c r="I2759" s="80"/>
      <c r="J2759" s="77" t="s">
        <v>97</v>
      </c>
      <c r="K2759" s="79" t="s">
        <v>97</v>
      </c>
      <c r="L2759" s="79"/>
      <c r="M2759" s="80"/>
      <c r="N2759" s="79" t="s">
        <v>97</v>
      </c>
      <c r="O2759" s="81"/>
      <c r="P2759" s="86"/>
      <c r="Q2759" s="82"/>
      <c r="R2759" s="81" t="s">
        <v>97</v>
      </c>
      <c r="S2759" s="63"/>
      <c r="T2759" s="87"/>
      <c r="U2759" s="84" t="s">
        <v>97</v>
      </c>
      <c r="V2759" s="84" t="s">
        <v>97</v>
      </c>
      <c r="W2759" s="85" t="b">
        <v>0</v>
      </c>
      <c r="X2759" s="63"/>
      <c r="Y2759" s="63"/>
      <c r="Z2759" s="63"/>
    </row>
    <row r="2760">
      <c r="A2760" s="75"/>
      <c r="B2760" s="94"/>
      <c r="C2760" s="75"/>
      <c r="D2760" s="76"/>
      <c r="E2760" s="75" t="s">
        <v>97</v>
      </c>
      <c r="F2760" s="75" t="s">
        <v>97</v>
      </c>
      <c r="G2760" s="77"/>
      <c r="H2760" s="77"/>
      <c r="I2760" s="80"/>
      <c r="J2760" s="77" t="s">
        <v>97</v>
      </c>
      <c r="K2760" s="79" t="s">
        <v>97</v>
      </c>
      <c r="L2760" s="79"/>
      <c r="M2760" s="80"/>
      <c r="N2760" s="79" t="s">
        <v>97</v>
      </c>
      <c r="O2760" s="81"/>
      <c r="P2760" s="86"/>
      <c r="Q2760" s="82"/>
      <c r="R2760" s="81" t="s">
        <v>97</v>
      </c>
      <c r="S2760" s="63"/>
      <c r="T2760" s="87"/>
      <c r="U2760" s="84" t="s">
        <v>97</v>
      </c>
      <c r="V2760" s="84" t="s">
        <v>97</v>
      </c>
      <c r="W2760" s="85" t="b">
        <v>0</v>
      </c>
      <c r="X2760" s="63"/>
      <c r="Y2760" s="63"/>
      <c r="Z2760" s="63"/>
    </row>
    <row r="2761">
      <c r="A2761" s="75"/>
      <c r="B2761" s="94"/>
      <c r="C2761" s="75"/>
      <c r="D2761" s="76"/>
      <c r="E2761" s="75" t="s">
        <v>97</v>
      </c>
      <c r="F2761" s="75" t="s">
        <v>97</v>
      </c>
      <c r="G2761" s="77"/>
      <c r="H2761" s="77"/>
      <c r="I2761" s="80"/>
      <c r="J2761" s="77" t="s">
        <v>97</v>
      </c>
      <c r="K2761" s="79" t="s">
        <v>97</v>
      </c>
      <c r="L2761" s="79"/>
      <c r="M2761" s="80"/>
      <c r="N2761" s="79" t="s">
        <v>97</v>
      </c>
      <c r="O2761" s="81"/>
      <c r="P2761" s="86"/>
      <c r="Q2761" s="82"/>
      <c r="R2761" s="81" t="s">
        <v>97</v>
      </c>
      <c r="S2761" s="63"/>
      <c r="T2761" s="87"/>
      <c r="U2761" s="84" t="s">
        <v>97</v>
      </c>
      <c r="V2761" s="84" t="s">
        <v>97</v>
      </c>
      <c r="W2761" s="85" t="b">
        <v>0</v>
      </c>
      <c r="X2761" s="63"/>
      <c r="Y2761" s="63"/>
      <c r="Z2761" s="63"/>
    </row>
    <row r="2762">
      <c r="A2762" s="75"/>
      <c r="B2762" s="94"/>
      <c r="C2762" s="75"/>
      <c r="D2762" s="76"/>
      <c r="E2762" s="75" t="s">
        <v>97</v>
      </c>
      <c r="F2762" s="75" t="s">
        <v>97</v>
      </c>
      <c r="G2762" s="77"/>
      <c r="H2762" s="77"/>
      <c r="I2762" s="80"/>
      <c r="J2762" s="77" t="s">
        <v>97</v>
      </c>
      <c r="K2762" s="79" t="s">
        <v>97</v>
      </c>
      <c r="L2762" s="79"/>
      <c r="M2762" s="80"/>
      <c r="N2762" s="79" t="s">
        <v>97</v>
      </c>
      <c r="O2762" s="81"/>
      <c r="P2762" s="86"/>
      <c r="Q2762" s="82"/>
      <c r="R2762" s="81" t="s">
        <v>97</v>
      </c>
      <c r="S2762" s="63"/>
      <c r="T2762" s="87"/>
      <c r="U2762" s="84" t="s">
        <v>97</v>
      </c>
      <c r="V2762" s="84" t="s">
        <v>97</v>
      </c>
      <c r="W2762" s="85" t="b">
        <v>0</v>
      </c>
      <c r="X2762" s="63"/>
      <c r="Y2762" s="63"/>
      <c r="Z2762" s="63"/>
    </row>
    <row r="2763">
      <c r="A2763" s="75"/>
      <c r="B2763" s="94"/>
      <c r="C2763" s="75"/>
      <c r="D2763" s="76"/>
      <c r="E2763" s="75" t="s">
        <v>97</v>
      </c>
      <c r="F2763" s="75" t="s">
        <v>97</v>
      </c>
      <c r="G2763" s="77"/>
      <c r="H2763" s="77"/>
      <c r="I2763" s="80"/>
      <c r="J2763" s="77" t="s">
        <v>97</v>
      </c>
      <c r="K2763" s="79" t="s">
        <v>97</v>
      </c>
      <c r="L2763" s="79"/>
      <c r="M2763" s="80"/>
      <c r="N2763" s="79" t="s">
        <v>97</v>
      </c>
      <c r="O2763" s="81"/>
      <c r="P2763" s="86"/>
      <c r="Q2763" s="82"/>
      <c r="R2763" s="81" t="s">
        <v>97</v>
      </c>
      <c r="S2763" s="63"/>
      <c r="T2763" s="87"/>
      <c r="U2763" s="84" t="s">
        <v>97</v>
      </c>
      <c r="V2763" s="84" t="s">
        <v>97</v>
      </c>
      <c r="W2763" s="85" t="b">
        <v>0</v>
      </c>
      <c r="X2763" s="63"/>
      <c r="Y2763" s="63"/>
      <c r="Z2763" s="63"/>
    </row>
    <row r="2764">
      <c r="A2764" s="75"/>
      <c r="B2764" s="94"/>
      <c r="C2764" s="75"/>
      <c r="D2764" s="76"/>
      <c r="E2764" s="75" t="s">
        <v>97</v>
      </c>
      <c r="F2764" s="75" t="s">
        <v>97</v>
      </c>
      <c r="G2764" s="77"/>
      <c r="H2764" s="77"/>
      <c r="I2764" s="80"/>
      <c r="J2764" s="77" t="s">
        <v>97</v>
      </c>
      <c r="K2764" s="79" t="s">
        <v>97</v>
      </c>
      <c r="L2764" s="79"/>
      <c r="M2764" s="80"/>
      <c r="N2764" s="79" t="s">
        <v>97</v>
      </c>
      <c r="O2764" s="81"/>
      <c r="P2764" s="86"/>
      <c r="Q2764" s="82"/>
      <c r="R2764" s="81" t="s">
        <v>97</v>
      </c>
      <c r="S2764" s="63"/>
      <c r="T2764" s="87"/>
      <c r="U2764" s="84" t="s">
        <v>97</v>
      </c>
      <c r="V2764" s="84" t="s">
        <v>97</v>
      </c>
      <c r="W2764" s="85" t="b">
        <v>0</v>
      </c>
      <c r="X2764" s="63"/>
      <c r="Y2764" s="63"/>
      <c r="Z2764" s="63"/>
    </row>
    <row r="2765">
      <c r="A2765" s="75"/>
      <c r="B2765" s="94"/>
      <c r="C2765" s="75"/>
      <c r="D2765" s="76"/>
      <c r="E2765" s="75" t="s">
        <v>97</v>
      </c>
      <c r="F2765" s="75" t="s">
        <v>97</v>
      </c>
      <c r="G2765" s="77"/>
      <c r="H2765" s="77"/>
      <c r="I2765" s="80"/>
      <c r="J2765" s="77" t="s">
        <v>97</v>
      </c>
      <c r="K2765" s="79" t="s">
        <v>97</v>
      </c>
      <c r="L2765" s="79"/>
      <c r="M2765" s="80"/>
      <c r="N2765" s="79" t="s">
        <v>97</v>
      </c>
      <c r="O2765" s="81"/>
      <c r="P2765" s="86"/>
      <c r="Q2765" s="82"/>
      <c r="R2765" s="81" t="s">
        <v>97</v>
      </c>
      <c r="S2765" s="63"/>
      <c r="T2765" s="87"/>
      <c r="U2765" s="84" t="s">
        <v>97</v>
      </c>
      <c r="V2765" s="84" t="s">
        <v>97</v>
      </c>
      <c r="W2765" s="85" t="b">
        <v>0</v>
      </c>
      <c r="X2765" s="63"/>
      <c r="Y2765" s="63"/>
      <c r="Z2765" s="63"/>
    </row>
    <row r="2766">
      <c r="A2766" s="75"/>
      <c r="B2766" s="94"/>
      <c r="C2766" s="75"/>
      <c r="D2766" s="76"/>
      <c r="E2766" s="75" t="s">
        <v>97</v>
      </c>
      <c r="F2766" s="75" t="s">
        <v>97</v>
      </c>
      <c r="G2766" s="77"/>
      <c r="H2766" s="77"/>
      <c r="I2766" s="80"/>
      <c r="J2766" s="77" t="s">
        <v>97</v>
      </c>
      <c r="K2766" s="79" t="s">
        <v>97</v>
      </c>
      <c r="L2766" s="79"/>
      <c r="M2766" s="80"/>
      <c r="N2766" s="79" t="s">
        <v>97</v>
      </c>
      <c r="O2766" s="81"/>
      <c r="P2766" s="86"/>
      <c r="Q2766" s="82"/>
      <c r="R2766" s="81" t="s">
        <v>97</v>
      </c>
      <c r="S2766" s="63"/>
      <c r="T2766" s="87"/>
      <c r="U2766" s="84" t="s">
        <v>97</v>
      </c>
      <c r="V2766" s="84" t="s">
        <v>97</v>
      </c>
      <c r="W2766" s="85" t="b">
        <v>0</v>
      </c>
      <c r="X2766" s="63"/>
      <c r="Y2766" s="63"/>
      <c r="Z2766" s="63"/>
    </row>
    <row r="2767">
      <c r="A2767" s="75"/>
      <c r="B2767" s="94"/>
      <c r="C2767" s="75"/>
      <c r="D2767" s="76"/>
      <c r="E2767" s="75" t="s">
        <v>97</v>
      </c>
      <c r="F2767" s="75" t="s">
        <v>97</v>
      </c>
      <c r="G2767" s="77"/>
      <c r="H2767" s="77"/>
      <c r="I2767" s="80"/>
      <c r="J2767" s="77" t="s">
        <v>97</v>
      </c>
      <c r="K2767" s="79" t="s">
        <v>97</v>
      </c>
      <c r="L2767" s="79"/>
      <c r="M2767" s="80"/>
      <c r="N2767" s="79" t="s">
        <v>97</v>
      </c>
      <c r="O2767" s="81"/>
      <c r="P2767" s="86"/>
      <c r="Q2767" s="82"/>
      <c r="R2767" s="81" t="s">
        <v>97</v>
      </c>
      <c r="S2767" s="63"/>
      <c r="T2767" s="87"/>
      <c r="U2767" s="84" t="s">
        <v>97</v>
      </c>
      <c r="V2767" s="84" t="s">
        <v>97</v>
      </c>
      <c r="W2767" s="85" t="b">
        <v>0</v>
      </c>
      <c r="X2767" s="63"/>
      <c r="Y2767" s="63"/>
      <c r="Z2767" s="63"/>
    </row>
    <row r="2768">
      <c r="A2768" s="75"/>
      <c r="B2768" s="94"/>
      <c r="C2768" s="75"/>
      <c r="D2768" s="76"/>
      <c r="E2768" s="75" t="s">
        <v>97</v>
      </c>
      <c r="F2768" s="75" t="s">
        <v>97</v>
      </c>
      <c r="G2768" s="77"/>
      <c r="H2768" s="77"/>
      <c r="I2768" s="80"/>
      <c r="J2768" s="77" t="s">
        <v>97</v>
      </c>
      <c r="K2768" s="79" t="s">
        <v>97</v>
      </c>
      <c r="L2768" s="79"/>
      <c r="M2768" s="80"/>
      <c r="N2768" s="79" t="s">
        <v>97</v>
      </c>
      <c r="O2768" s="81"/>
      <c r="P2768" s="86"/>
      <c r="Q2768" s="82"/>
      <c r="R2768" s="81" t="s">
        <v>97</v>
      </c>
      <c r="S2768" s="63"/>
      <c r="T2768" s="87"/>
      <c r="U2768" s="84" t="s">
        <v>97</v>
      </c>
      <c r="V2768" s="84" t="s">
        <v>97</v>
      </c>
      <c r="W2768" s="85" t="b">
        <v>0</v>
      </c>
      <c r="X2768" s="63"/>
      <c r="Y2768" s="63"/>
      <c r="Z2768" s="63"/>
    </row>
    <row r="2769">
      <c r="A2769" s="75"/>
      <c r="B2769" s="94"/>
      <c r="C2769" s="75"/>
      <c r="D2769" s="76"/>
      <c r="E2769" s="75" t="s">
        <v>97</v>
      </c>
      <c r="F2769" s="75" t="s">
        <v>97</v>
      </c>
      <c r="G2769" s="77"/>
      <c r="H2769" s="77"/>
      <c r="I2769" s="80"/>
      <c r="J2769" s="77" t="s">
        <v>97</v>
      </c>
      <c r="K2769" s="79" t="s">
        <v>97</v>
      </c>
      <c r="L2769" s="79"/>
      <c r="M2769" s="80"/>
      <c r="N2769" s="79" t="s">
        <v>97</v>
      </c>
      <c r="O2769" s="81"/>
      <c r="P2769" s="86"/>
      <c r="Q2769" s="82"/>
      <c r="R2769" s="81" t="s">
        <v>97</v>
      </c>
      <c r="S2769" s="63"/>
      <c r="T2769" s="87"/>
      <c r="U2769" s="84" t="s">
        <v>97</v>
      </c>
      <c r="V2769" s="84" t="s">
        <v>97</v>
      </c>
      <c r="W2769" s="85" t="b">
        <v>0</v>
      </c>
      <c r="X2769" s="63"/>
      <c r="Y2769" s="63"/>
      <c r="Z2769" s="63"/>
    </row>
    <row r="2770">
      <c r="A2770" s="75"/>
      <c r="B2770" s="94"/>
      <c r="C2770" s="75"/>
      <c r="D2770" s="76"/>
      <c r="E2770" s="75" t="s">
        <v>97</v>
      </c>
      <c r="F2770" s="75" t="s">
        <v>97</v>
      </c>
      <c r="G2770" s="77"/>
      <c r="H2770" s="77"/>
      <c r="I2770" s="80"/>
      <c r="J2770" s="77" t="s">
        <v>97</v>
      </c>
      <c r="K2770" s="79" t="s">
        <v>97</v>
      </c>
      <c r="L2770" s="79"/>
      <c r="M2770" s="80"/>
      <c r="N2770" s="79" t="s">
        <v>97</v>
      </c>
      <c r="O2770" s="81"/>
      <c r="P2770" s="86"/>
      <c r="Q2770" s="82"/>
      <c r="R2770" s="81" t="s">
        <v>97</v>
      </c>
      <c r="S2770" s="63"/>
      <c r="T2770" s="87"/>
      <c r="U2770" s="84" t="s">
        <v>97</v>
      </c>
      <c r="V2770" s="84" t="s">
        <v>97</v>
      </c>
      <c r="W2770" s="85" t="b">
        <v>0</v>
      </c>
      <c r="X2770" s="63"/>
      <c r="Y2770" s="63"/>
      <c r="Z2770" s="63"/>
    </row>
    <row r="2771">
      <c r="A2771" s="75"/>
      <c r="B2771" s="94"/>
      <c r="C2771" s="75"/>
      <c r="D2771" s="76"/>
      <c r="E2771" s="75" t="s">
        <v>97</v>
      </c>
      <c r="F2771" s="75" t="s">
        <v>97</v>
      </c>
      <c r="G2771" s="77"/>
      <c r="H2771" s="77"/>
      <c r="I2771" s="80"/>
      <c r="J2771" s="77" t="s">
        <v>97</v>
      </c>
      <c r="K2771" s="79" t="s">
        <v>97</v>
      </c>
      <c r="L2771" s="79"/>
      <c r="M2771" s="80"/>
      <c r="N2771" s="79" t="s">
        <v>97</v>
      </c>
      <c r="O2771" s="81"/>
      <c r="P2771" s="86"/>
      <c r="Q2771" s="82"/>
      <c r="R2771" s="81" t="s">
        <v>97</v>
      </c>
      <c r="S2771" s="63"/>
      <c r="T2771" s="87"/>
      <c r="U2771" s="84" t="s">
        <v>97</v>
      </c>
      <c r="V2771" s="84" t="s">
        <v>97</v>
      </c>
      <c r="W2771" s="85" t="b">
        <v>0</v>
      </c>
      <c r="X2771" s="63"/>
      <c r="Y2771" s="63"/>
      <c r="Z2771" s="63"/>
    </row>
    <row r="2772">
      <c r="A2772" s="75"/>
      <c r="B2772" s="94"/>
      <c r="C2772" s="75"/>
      <c r="D2772" s="76"/>
      <c r="E2772" s="75" t="s">
        <v>97</v>
      </c>
      <c r="F2772" s="75" t="s">
        <v>97</v>
      </c>
      <c r="G2772" s="77"/>
      <c r="H2772" s="77"/>
      <c r="I2772" s="80"/>
      <c r="J2772" s="77" t="s">
        <v>97</v>
      </c>
      <c r="K2772" s="79" t="s">
        <v>97</v>
      </c>
      <c r="L2772" s="79"/>
      <c r="M2772" s="80"/>
      <c r="N2772" s="79" t="s">
        <v>97</v>
      </c>
      <c r="O2772" s="81"/>
      <c r="P2772" s="86"/>
      <c r="Q2772" s="82"/>
      <c r="R2772" s="81" t="s">
        <v>97</v>
      </c>
      <c r="S2772" s="63"/>
      <c r="T2772" s="87"/>
      <c r="U2772" s="84" t="s">
        <v>97</v>
      </c>
      <c r="V2772" s="84" t="s">
        <v>97</v>
      </c>
      <c r="W2772" s="85" t="b">
        <v>0</v>
      </c>
      <c r="X2772" s="63"/>
      <c r="Y2772" s="63"/>
      <c r="Z2772" s="63"/>
    </row>
    <row r="2773">
      <c r="A2773" s="75"/>
      <c r="B2773" s="94"/>
      <c r="C2773" s="75"/>
      <c r="D2773" s="76"/>
      <c r="E2773" s="75" t="s">
        <v>97</v>
      </c>
      <c r="F2773" s="75" t="s">
        <v>97</v>
      </c>
      <c r="G2773" s="77"/>
      <c r="H2773" s="77"/>
      <c r="I2773" s="80"/>
      <c r="J2773" s="77" t="s">
        <v>97</v>
      </c>
      <c r="K2773" s="79" t="s">
        <v>97</v>
      </c>
      <c r="L2773" s="79"/>
      <c r="M2773" s="80"/>
      <c r="N2773" s="79" t="s">
        <v>97</v>
      </c>
      <c r="O2773" s="81"/>
      <c r="P2773" s="86"/>
      <c r="Q2773" s="82"/>
      <c r="R2773" s="81" t="s">
        <v>97</v>
      </c>
      <c r="S2773" s="63"/>
      <c r="T2773" s="87"/>
      <c r="U2773" s="84" t="s">
        <v>97</v>
      </c>
      <c r="V2773" s="84" t="s">
        <v>97</v>
      </c>
      <c r="W2773" s="85" t="b">
        <v>0</v>
      </c>
      <c r="X2773" s="63"/>
      <c r="Y2773" s="63"/>
      <c r="Z2773" s="63"/>
    </row>
    <row r="2774">
      <c r="A2774" s="75"/>
      <c r="B2774" s="94"/>
      <c r="C2774" s="75"/>
      <c r="D2774" s="76"/>
      <c r="E2774" s="75" t="s">
        <v>97</v>
      </c>
      <c r="F2774" s="75" t="s">
        <v>97</v>
      </c>
      <c r="G2774" s="77"/>
      <c r="H2774" s="77"/>
      <c r="I2774" s="80"/>
      <c r="J2774" s="77" t="s">
        <v>97</v>
      </c>
      <c r="K2774" s="79" t="s">
        <v>97</v>
      </c>
      <c r="L2774" s="79"/>
      <c r="M2774" s="80"/>
      <c r="N2774" s="79" t="s">
        <v>97</v>
      </c>
      <c r="O2774" s="81"/>
      <c r="P2774" s="86"/>
      <c r="Q2774" s="82"/>
      <c r="R2774" s="81" t="s">
        <v>97</v>
      </c>
      <c r="S2774" s="63"/>
      <c r="T2774" s="87"/>
      <c r="U2774" s="84" t="s">
        <v>97</v>
      </c>
      <c r="V2774" s="84" t="s">
        <v>97</v>
      </c>
      <c r="W2774" s="85" t="b">
        <v>0</v>
      </c>
      <c r="X2774" s="63"/>
      <c r="Y2774" s="63"/>
      <c r="Z2774" s="63"/>
    </row>
    <row r="2775">
      <c r="A2775" s="75"/>
      <c r="B2775" s="94"/>
      <c r="C2775" s="75"/>
      <c r="D2775" s="76"/>
      <c r="E2775" s="75" t="s">
        <v>97</v>
      </c>
      <c r="F2775" s="75" t="s">
        <v>97</v>
      </c>
      <c r="G2775" s="77"/>
      <c r="H2775" s="77"/>
      <c r="I2775" s="80"/>
      <c r="J2775" s="77" t="s">
        <v>97</v>
      </c>
      <c r="K2775" s="79" t="s">
        <v>97</v>
      </c>
      <c r="L2775" s="79"/>
      <c r="M2775" s="80"/>
      <c r="N2775" s="79" t="s">
        <v>97</v>
      </c>
      <c r="O2775" s="81"/>
      <c r="P2775" s="86"/>
      <c r="Q2775" s="82"/>
      <c r="R2775" s="81" t="s">
        <v>97</v>
      </c>
      <c r="S2775" s="63"/>
      <c r="T2775" s="87"/>
      <c r="U2775" s="84" t="s">
        <v>97</v>
      </c>
      <c r="V2775" s="84" t="s">
        <v>97</v>
      </c>
      <c r="W2775" s="85" t="b">
        <v>0</v>
      </c>
      <c r="X2775" s="63"/>
      <c r="Y2775" s="63"/>
      <c r="Z2775" s="63"/>
    </row>
    <row r="2776">
      <c r="A2776" s="75"/>
      <c r="B2776" s="94"/>
      <c r="C2776" s="75"/>
      <c r="D2776" s="76"/>
      <c r="E2776" s="75" t="s">
        <v>97</v>
      </c>
      <c r="F2776" s="75" t="s">
        <v>97</v>
      </c>
      <c r="G2776" s="77"/>
      <c r="H2776" s="77"/>
      <c r="I2776" s="80"/>
      <c r="J2776" s="77" t="s">
        <v>97</v>
      </c>
      <c r="K2776" s="79" t="s">
        <v>97</v>
      </c>
      <c r="L2776" s="79"/>
      <c r="M2776" s="80"/>
      <c r="N2776" s="79" t="s">
        <v>97</v>
      </c>
      <c r="O2776" s="81"/>
      <c r="P2776" s="86"/>
      <c r="Q2776" s="82"/>
      <c r="R2776" s="81" t="s">
        <v>97</v>
      </c>
      <c r="S2776" s="63"/>
      <c r="T2776" s="87"/>
      <c r="U2776" s="84" t="s">
        <v>97</v>
      </c>
      <c r="V2776" s="84" t="s">
        <v>97</v>
      </c>
      <c r="W2776" s="85" t="b">
        <v>0</v>
      </c>
      <c r="X2776" s="63"/>
      <c r="Y2776" s="63"/>
      <c r="Z2776" s="63"/>
    </row>
    <row r="2777">
      <c r="A2777" s="75"/>
      <c r="B2777" s="94"/>
      <c r="C2777" s="75"/>
      <c r="D2777" s="76"/>
      <c r="E2777" s="75" t="s">
        <v>97</v>
      </c>
      <c r="F2777" s="75" t="s">
        <v>97</v>
      </c>
      <c r="G2777" s="77"/>
      <c r="H2777" s="77"/>
      <c r="I2777" s="80"/>
      <c r="J2777" s="77" t="s">
        <v>97</v>
      </c>
      <c r="K2777" s="79" t="s">
        <v>97</v>
      </c>
      <c r="L2777" s="79"/>
      <c r="M2777" s="80"/>
      <c r="N2777" s="79" t="s">
        <v>97</v>
      </c>
      <c r="O2777" s="81"/>
      <c r="P2777" s="86"/>
      <c r="Q2777" s="82"/>
      <c r="R2777" s="81" t="s">
        <v>97</v>
      </c>
      <c r="S2777" s="63"/>
      <c r="T2777" s="87"/>
      <c r="U2777" s="84" t="s">
        <v>97</v>
      </c>
      <c r="V2777" s="84" t="s">
        <v>97</v>
      </c>
      <c r="W2777" s="85" t="b">
        <v>0</v>
      </c>
      <c r="X2777" s="63"/>
      <c r="Y2777" s="63"/>
      <c r="Z2777" s="63"/>
    </row>
    <row r="2778">
      <c r="A2778" s="75"/>
      <c r="B2778" s="94"/>
      <c r="C2778" s="75"/>
      <c r="D2778" s="76"/>
      <c r="E2778" s="75" t="s">
        <v>97</v>
      </c>
      <c r="F2778" s="75" t="s">
        <v>97</v>
      </c>
      <c r="G2778" s="77"/>
      <c r="H2778" s="77"/>
      <c r="I2778" s="80"/>
      <c r="J2778" s="77" t="s">
        <v>97</v>
      </c>
      <c r="K2778" s="79" t="s">
        <v>97</v>
      </c>
      <c r="L2778" s="79"/>
      <c r="M2778" s="80"/>
      <c r="N2778" s="79" t="s">
        <v>97</v>
      </c>
      <c r="O2778" s="81"/>
      <c r="P2778" s="86"/>
      <c r="Q2778" s="82"/>
      <c r="R2778" s="81" t="s">
        <v>97</v>
      </c>
      <c r="S2778" s="63"/>
      <c r="T2778" s="87"/>
      <c r="U2778" s="84" t="s">
        <v>97</v>
      </c>
      <c r="V2778" s="84" t="s">
        <v>97</v>
      </c>
      <c r="W2778" s="85" t="b">
        <v>0</v>
      </c>
      <c r="X2778" s="63"/>
      <c r="Y2778" s="63"/>
      <c r="Z2778" s="63"/>
    </row>
    <row r="2779">
      <c r="A2779" s="75"/>
      <c r="B2779" s="94"/>
      <c r="C2779" s="75"/>
      <c r="D2779" s="76"/>
      <c r="E2779" s="75" t="s">
        <v>97</v>
      </c>
      <c r="F2779" s="75" t="s">
        <v>97</v>
      </c>
      <c r="G2779" s="77"/>
      <c r="H2779" s="77"/>
      <c r="I2779" s="80"/>
      <c r="J2779" s="77" t="s">
        <v>97</v>
      </c>
      <c r="K2779" s="79" t="s">
        <v>97</v>
      </c>
      <c r="L2779" s="79"/>
      <c r="M2779" s="80"/>
      <c r="N2779" s="79" t="s">
        <v>97</v>
      </c>
      <c r="O2779" s="81"/>
      <c r="P2779" s="86"/>
      <c r="Q2779" s="82"/>
      <c r="R2779" s="81" t="s">
        <v>97</v>
      </c>
      <c r="S2779" s="63"/>
      <c r="T2779" s="87"/>
      <c r="U2779" s="84" t="s">
        <v>97</v>
      </c>
      <c r="V2779" s="84" t="s">
        <v>97</v>
      </c>
      <c r="W2779" s="85" t="b">
        <v>0</v>
      </c>
      <c r="X2779" s="63"/>
      <c r="Y2779" s="63"/>
      <c r="Z2779" s="63"/>
    </row>
    <row r="2780">
      <c r="A2780" s="75"/>
      <c r="B2780" s="94"/>
      <c r="C2780" s="75"/>
      <c r="D2780" s="76"/>
      <c r="E2780" s="75" t="s">
        <v>97</v>
      </c>
      <c r="F2780" s="75" t="s">
        <v>97</v>
      </c>
      <c r="G2780" s="77"/>
      <c r="H2780" s="77"/>
      <c r="I2780" s="80"/>
      <c r="J2780" s="77" t="s">
        <v>97</v>
      </c>
      <c r="K2780" s="79" t="s">
        <v>97</v>
      </c>
      <c r="L2780" s="79"/>
      <c r="M2780" s="80"/>
      <c r="N2780" s="79" t="s">
        <v>97</v>
      </c>
      <c r="O2780" s="81"/>
      <c r="P2780" s="86"/>
      <c r="Q2780" s="82"/>
      <c r="R2780" s="81" t="s">
        <v>97</v>
      </c>
      <c r="S2780" s="63"/>
      <c r="T2780" s="87"/>
      <c r="U2780" s="84" t="s">
        <v>97</v>
      </c>
      <c r="V2780" s="84" t="s">
        <v>97</v>
      </c>
      <c r="W2780" s="85" t="b">
        <v>0</v>
      </c>
      <c r="X2780" s="63"/>
      <c r="Y2780" s="63"/>
      <c r="Z2780" s="63"/>
    </row>
    <row r="2781">
      <c r="A2781" s="75"/>
      <c r="B2781" s="94"/>
      <c r="C2781" s="75"/>
      <c r="D2781" s="76"/>
      <c r="E2781" s="75" t="s">
        <v>97</v>
      </c>
      <c r="F2781" s="75" t="s">
        <v>97</v>
      </c>
      <c r="G2781" s="77"/>
      <c r="H2781" s="77"/>
      <c r="I2781" s="80"/>
      <c r="J2781" s="77" t="s">
        <v>97</v>
      </c>
      <c r="K2781" s="79" t="s">
        <v>97</v>
      </c>
      <c r="L2781" s="79"/>
      <c r="M2781" s="80"/>
      <c r="N2781" s="79" t="s">
        <v>97</v>
      </c>
      <c r="O2781" s="81"/>
      <c r="P2781" s="86"/>
      <c r="Q2781" s="82"/>
      <c r="R2781" s="81" t="s">
        <v>97</v>
      </c>
      <c r="S2781" s="63"/>
      <c r="T2781" s="87"/>
      <c r="U2781" s="84" t="s">
        <v>97</v>
      </c>
      <c r="V2781" s="84" t="s">
        <v>97</v>
      </c>
      <c r="W2781" s="85" t="b">
        <v>0</v>
      </c>
      <c r="X2781" s="63"/>
      <c r="Y2781" s="63"/>
      <c r="Z2781" s="63"/>
    </row>
    <row r="2782">
      <c r="A2782" s="75"/>
      <c r="B2782" s="94"/>
      <c r="C2782" s="75"/>
      <c r="D2782" s="76"/>
      <c r="E2782" s="75" t="s">
        <v>97</v>
      </c>
      <c r="F2782" s="75" t="s">
        <v>97</v>
      </c>
      <c r="G2782" s="77"/>
      <c r="H2782" s="77"/>
      <c r="I2782" s="80"/>
      <c r="J2782" s="77" t="s">
        <v>97</v>
      </c>
      <c r="K2782" s="79" t="s">
        <v>97</v>
      </c>
      <c r="L2782" s="79"/>
      <c r="M2782" s="80"/>
      <c r="N2782" s="79" t="s">
        <v>97</v>
      </c>
      <c r="O2782" s="81"/>
      <c r="P2782" s="86"/>
      <c r="Q2782" s="82"/>
      <c r="R2782" s="81" t="s">
        <v>97</v>
      </c>
      <c r="S2782" s="63"/>
      <c r="T2782" s="87"/>
      <c r="U2782" s="84" t="s">
        <v>97</v>
      </c>
      <c r="V2782" s="84" t="s">
        <v>97</v>
      </c>
      <c r="W2782" s="85" t="b">
        <v>0</v>
      </c>
      <c r="X2782" s="63"/>
      <c r="Y2782" s="63"/>
      <c r="Z2782" s="63"/>
    </row>
    <row r="2783">
      <c r="A2783" s="75"/>
      <c r="B2783" s="94"/>
      <c r="C2783" s="75"/>
      <c r="D2783" s="76"/>
      <c r="E2783" s="75" t="s">
        <v>97</v>
      </c>
      <c r="F2783" s="75" t="s">
        <v>97</v>
      </c>
      <c r="G2783" s="77"/>
      <c r="H2783" s="77"/>
      <c r="I2783" s="80"/>
      <c r="J2783" s="77" t="s">
        <v>97</v>
      </c>
      <c r="K2783" s="79" t="s">
        <v>97</v>
      </c>
      <c r="L2783" s="79"/>
      <c r="M2783" s="80"/>
      <c r="N2783" s="79" t="s">
        <v>97</v>
      </c>
      <c r="O2783" s="81"/>
      <c r="P2783" s="86"/>
      <c r="Q2783" s="82"/>
      <c r="R2783" s="81" t="s">
        <v>97</v>
      </c>
      <c r="S2783" s="63"/>
      <c r="T2783" s="87"/>
      <c r="U2783" s="84" t="s">
        <v>97</v>
      </c>
      <c r="V2783" s="84" t="s">
        <v>97</v>
      </c>
      <c r="W2783" s="85" t="b">
        <v>0</v>
      </c>
      <c r="X2783" s="63"/>
      <c r="Y2783" s="63"/>
      <c r="Z2783" s="63"/>
    </row>
    <row r="2784">
      <c r="A2784" s="75"/>
      <c r="B2784" s="94"/>
      <c r="C2784" s="75"/>
      <c r="D2784" s="76"/>
      <c r="E2784" s="75" t="s">
        <v>97</v>
      </c>
      <c r="F2784" s="75" t="s">
        <v>97</v>
      </c>
      <c r="G2784" s="77"/>
      <c r="H2784" s="77"/>
      <c r="I2784" s="80"/>
      <c r="J2784" s="77" t="s">
        <v>97</v>
      </c>
      <c r="K2784" s="79" t="s">
        <v>97</v>
      </c>
      <c r="L2784" s="79"/>
      <c r="M2784" s="80"/>
      <c r="N2784" s="79" t="s">
        <v>97</v>
      </c>
      <c r="O2784" s="81"/>
      <c r="P2784" s="86"/>
      <c r="Q2784" s="82"/>
      <c r="R2784" s="81" t="s">
        <v>97</v>
      </c>
      <c r="S2784" s="63"/>
      <c r="T2784" s="87"/>
      <c r="U2784" s="84" t="s">
        <v>97</v>
      </c>
      <c r="V2784" s="84" t="s">
        <v>97</v>
      </c>
      <c r="W2784" s="85" t="b">
        <v>0</v>
      </c>
      <c r="X2784" s="63"/>
      <c r="Y2784" s="63"/>
      <c r="Z2784" s="63"/>
    </row>
    <row r="2785">
      <c r="A2785" s="75"/>
      <c r="B2785" s="94"/>
      <c r="C2785" s="75"/>
      <c r="D2785" s="76"/>
      <c r="E2785" s="75" t="s">
        <v>97</v>
      </c>
      <c r="F2785" s="75" t="s">
        <v>97</v>
      </c>
      <c r="G2785" s="77"/>
      <c r="H2785" s="77"/>
      <c r="I2785" s="80"/>
      <c r="J2785" s="77" t="s">
        <v>97</v>
      </c>
      <c r="K2785" s="79" t="s">
        <v>97</v>
      </c>
      <c r="L2785" s="79"/>
      <c r="M2785" s="80"/>
      <c r="N2785" s="79" t="s">
        <v>97</v>
      </c>
      <c r="O2785" s="81"/>
      <c r="P2785" s="86"/>
      <c r="Q2785" s="82"/>
      <c r="R2785" s="81" t="s">
        <v>97</v>
      </c>
      <c r="S2785" s="63"/>
      <c r="T2785" s="87"/>
      <c r="U2785" s="84" t="s">
        <v>97</v>
      </c>
      <c r="V2785" s="84" t="s">
        <v>97</v>
      </c>
      <c r="W2785" s="85" t="b">
        <v>0</v>
      </c>
      <c r="X2785" s="63"/>
      <c r="Y2785" s="63"/>
      <c r="Z2785" s="63"/>
    </row>
    <row r="2786">
      <c r="A2786" s="75"/>
      <c r="B2786" s="94"/>
      <c r="C2786" s="75"/>
      <c r="D2786" s="76"/>
      <c r="E2786" s="75" t="s">
        <v>97</v>
      </c>
      <c r="F2786" s="75" t="s">
        <v>97</v>
      </c>
      <c r="G2786" s="77"/>
      <c r="H2786" s="77"/>
      <c r="I2786" s="80"/>
      <c r="J2786" s="77" t="s">
        <v>97</v>
      </c>
      <c r="K2786" s="79" t="s">
        <v>97</v>
      </c>
      <c r="L2786" s="79"/>
      <c r="M2786" s="80"/>
      <c r="N2786" s="79" t="s">
        <v>97</v>
      </c>
      <c r="O2786" s="81"/>
      <c r="P2786" s="86"/>
      <c r="Q2786" s="82"/>
      <c r="R2786" s="81" t="s">
        <v>97</v>
      </c>
      <c r="S2786" s="63"/>
      <c r="T2786" s="87"/>
      <c r="U2786" s="84" t="s">
        <v>97</v>
      </c>
      <c r="V2786" s="84" t="s">
        <v>97</v>
      </c>
      <c r="W2786" s="85" t="b">
        <v>0</v>
      </c>
      <c r="X2786" s="63"/>
      <c r="Y2786" s="63"/>
      <c r="Z2786" s="63"/>
    </row>
    <row r="2787">
      <c r="A2787" s="75"/>
      <c r="B2787" s="94"/>
      <c r="C2787" s="75"/>
      <c r="D2787" s="76"/>
      <c r="E2787" s="75" t="s">
        <v>97</v>
      </c>
      <c r="F2787" s="75" t="s">
        <v>97</v>
      </c>
      <c r="G2787" s="77"/>
      <c r="H2787" s="77"/>
      <c r="I2787" s="80"/>
      <c r="J2787" s="77" t="s">
        <v>97</v>
      </c>
      <c r="K2787" s="79" t="s">
        <v>97</v>
      </c>
      <c r="L2787" s="79"/>
      <c r="M2787" s="80"/>
      <c r="N2787" s="79" t="s">
        <v>97</v>
      </c>
      <c r="O2787" s="81"/>
      <c r="P2787" s="86"/>
      <c r="Q2787" s="82"/>
      <c r="R2787" s="81" t="s">
        <v>97</v>
      </c>
      <c r="S2787" s="63"/>
      <c r="T2787" s="87"/>
      <c r="U2787" s="84" t="s">
        <v>97</v>
      </c>
      <c r="V2787" s="84" t="s">
        <v>97</v>
      </c>
      <c r="W2787" s="85" t="b">
        <v>0</v>
      </c>
      <c r="X2787" s="63"/>
      <c r="Y2787" s="63"/>
      <c r="Z2787" s="63"/>
    </row>
    <row r="2788">
      <c r="A2788" s="75"/>
      <c r="B2788" s="94"/>
      <c r="C2788" s="75"/>
      <c r="D2788" s="76"/>
      <c r="E2788" s="75" t="s">
        <v>97</v>
      </c>
      <c r="F2788" s="75" t="s">
        <v>97</v>
      </c>
      <c r="G2788" s="77"/>
      <c r="H2788" s="77"/>
      <c r="I2788" s="80"/>
      <c r="J2788" s="77" t="s">
        <v>97</v>
      </c>
      <c r="K2788" s="79" t="s">
        <v>97</v>
      </c>
      <c r="L2788" s="79"/>
      <c r="M2788" s="80"/>
      <c r="N2788" s="79" t="s">
        <v>97</v>
      </c>
      <c r="O2788" s="81"/>
      <c r="P2788" s="86"/>
      <c r="Q2788" s="82"/>
      <c r="R2788" s="81" t="s">
        <v>97</v>
      </c>
      <c r="S2788" s="63"/>
      <c r="T2788" s="87"/>
      <c r="U2788" s="84" t="s">
        <v>97</v>
      </c>
      <c r="V2788" s="84" t="s">
        <v>97</v>
      </c>
      <c r="W2788" s="85" t="b">
        <v>0</v>
      </c>
      <c r="X2788" s="63"/>
      <c r="Y2788" s="63"/>
      <c r="Z2788" s="63"/>
    </row>
    <row r="2789">
      <c r="A2789" s="75"/>
      <c r="B2789" s="94"/>
      <c r="C2789" s="75"/>
      <c r="D2789" s="76"/>
      <c r="E2789" s="75" t="s">
        <v>97</v>
      </c>
      <c r="F2789" s="75" t="s">
        <v>97</v>
      </c>
      <c r="G2789" s="77"/>
      <c r="H2789" s="77"/>
      <c r="I2789" s="80"/>
      <c r="J2789" s="77" t="s">
        <v>97</v>
      </c>
      <c r="K2789" s="79" t="s">
        <v>97</v>
      </c>
      <c r="L2789" s="79"/>
      <c r="M2789" s="80"/>
      <c r="N2789" s="79" t="s">
        <v>97</v>
      </c>
      <c r="O2789" s="81"/>
      <c r="P2789" s="86"/>
      <c r="Q2789" s="82"/>
      <c r="R2789" s="81" t="s">
        <v>97</v>
      </c>
      <c r="S2789" s="63"/>
      <c r="T2789" s="87"/>
      <c r="U2789" s="84" t="s">
        <v>97</v>
      </c>
      <c r="V2789" s="84" t="s">
        <v>97</v>
      </c>
      <c r="W2789" s="85" t="b">
        <v>0</v>
      </c>
      <c r="X2789" s="63"/>
      <c r="Y2789" s="63"/>
      <c r="Z2789" s="63"/>
    </row>
    <row r="2790">
      <c r="A2790" s="75"/>
      <c r="B2790" s="94"/>
      <c r="C2790" s="75"/>
      <c r="D2790" s="76"/>
      <c r="E2790" s="75" t="s">
        <v>97</v>
      </c>
      <c r="F2790" s="75" t="s">
        <v>97</v>
      </c>
      <c r="G2790" s="77"/>
      <c r="H2790" s="77"/>
      <c r="I2790" s="80"/>
      <c r="J2790" s="77" t="s">
        <v>97</v>
      </c>
      <c r="K2790" s="79" t="s">
        <v>97</v>
      </c>
      <c r="L2790" s="79"/>
      <c r="M2790" s="80"/>
      <c r="N2790" s="79" t="s">
        <v>97</v>
      </c>
      <c r="O2790" s="81"/>
      <c r="P2790" s="86"/>
      <c r="Q2790" s="82"/>
      <c r="R2790" s="81" t="s">
        <v>97</v>
      </c>
      <c r="S2790" s="63"/>
      <c r="T2790" s="87"/>
      <c r="U2790" s="84" t="s">
        <v>97</v>
      </c>
      <c r="V2790" s="84" t="s">
        <v>97</v>
      </c>
      <c r="W2790" s="85" t="b">
        <v>0</v>
      </c>
      <c r="X2790" s="63"/>
      <c r="Y2790" s="63"/>
      <c r="Z2790" s="63"/>
    </row>
    <row r="2791">
      <c r="A2791" s="75"/>
      <c r="B2791" s="94"/>
      <c r="C2791" s="75"/>
      <c r="D2791" s="76"/>
      <c r="E2791" s="75" t="s">
        <v>97</v>
      </c>
      <c r="F2791" s="75" t="s">
        <v>97</v>
      </c>
      <c r="G2791" s="77"/>
      <c r="H2791" s="77"/>
      <c r="I2791" s="80"/>
      <c r="J2791" s="77" t="s">
        <v>97</v>
      </c>
      <c r="K2791" s="79" t="s">
        <v>97</v>
      </c>
      <c r="L2791" s="79"/>
      <c r="M2791" s="80"/>
      <c r="N2791" s="79" t="s">
        <v>97</v>
      </c>
      <c r="O2791" s="81"/>
      <c r="P2791" s="86"/>
      <c r="Q2791" s="82"/>
      <c r="R2791" s="81" t="s">
        <v>97</v>
      </c>
      <c r="S2791" s="63"/>
      <c r="T2791" s="87"/>
      <c r="U2791" s="84" t="s">
        <v>97</v>
      </c>
      <c r="V2791" s="84" t="s">
        <v>97</v>
      </c>
      <c r="W2791" s="85" t="b">
        <v>0</v>
      </c>
      <c r="X2791" s="63"/>
      <c r="Y2791" s="63"/>
      <c r="Z2791" s="63"/>
    </row>
    <row r="2792">
      <c r="A2792" s="75"/>
      <c r="B2792" s="94"/>
      <c r="C2792" s="75"/>
      <c r="D2792" s="76"/>
      <c r="E2792" s="75" t="s">
        <v>97</v>
      </c>
      <c r="F2792" s="75" t="s">
        <v>97</v>
      </c>
      <c r="G2792" s="77"/>
      <c r="H2792" s="77"/>
      <c r="I2792" s="80"/>
      <c r="J2792" s="77" t="s">
        <v>97</v>
      </c>
      <c r="K2792" s="79" t="s">
        <v>97</v>
      </c>
      <c r="L2792" s="79"/>
      <c r="M2792" s="80"/>
      <c r="N2792" s="79" t="s">
        <v>97</v>
      </c>
      <c r="O2792" s="81"/>
      <c r="P2792" s="86"/>
      <c r="Q2792" s="82"/>
      <c r="R2792" s="81" t="s">
        <v>97</v>
      </c>
      <c r="S2792" s="63"/>
      <c r="T2792" s="87"/>
      <c r="U2792" s="84" t="s">
        <v>97</v>
      </c>
      <c r="V2792" s="84" t="s">
        <v>97</v>
      </c>
      <c r="W2792" s="85" t="b">
        <v>0</v>
      </c>
      <c r="X2792" s="63"/>
      <c r="Y2792" s="63"/>
      <c r="Z2792" s="63"/>
    </row>
    <row r="2793">
      <c r="A2793" s="75"/>
      <c r="B2793" s="94"/>
      <c r="C2793" s="75"/>
      <c r="D2793" s="76"/>
      <c r="E2793" s="75" t="s">
        <v>97</v>
      </c>
      <c r="F2793" s="75" t="s">
        <v>97</v>
      </c>
      <c r="G2793" s="77"/>
      <c r="H2793" s="77"/>
      <c r="I2793" s="80"/>
      <c r="J2793" s="77" t="s">
        <v>97</v>
      </c>
      <c r="K2793" s="79" t="s">
        <v>97</v>
      </c>
      <c r="L2793" s="79"/>
      <c r="M2793" s="80"/>
      <c r="N2793" s="79" t="s">
        <v>97</v>
      </c>
      <c r="O2793" s="81"/>
      <c r="P2793" s="86"/>
      <c r="Q2793" s="82"/>
      <c r="R2793" s="81" t="s">
        <v>97</v>
      </c>
      <c r="S2793" s="63"/>
      <c r="T2793" s="87"/>
      <c r="U2793" s="84" t="s">
        <v>97</v>
      </c>
      <c r="V2793" s="84" t="s">
        <v>97</v>
      </c>
      <c r="W2793" s="85" t="b">
        <v>0</v>
      </c>
      <c r="X2793" s="63"/>
      <c r="Y2793" s="63"/>
      <c r="Z2793" s="63"/>
    </row>
    <row r="2794">
      <c r="A2794" s="75"/>
      <c r="B2794" s="94"/>
      <c r="C2794" s="75"/>
      <c r="D2794" s="76"/>
      <c r="E2794" s="75" t="s">
        <v>97</v>
      </c>
      <c r="F2794" s="75" t="s">
        <v>97</v>
      </c>
      <c r="G2794" s="77"/>
      <c r="H2794" s="77"/>
      <c r="I2794" s="80"/>
      <c r="J2794" s="77" t="s">
        <v>97</v>
      </c>
      <c r="K2794" s="79" t="s">
        <v>97</v>
      </c>
      <c r="L2794" s="79"/>
      <c r="M2794" s="80"/>
      <c r="N2794" s="79" t="s">
        <v>97</v>
      </c>
      <c r="O2794" s="81"/>
      <c r="P2794" s="86"/>
      <c r="Q2794" s="82"/>
      <c r="R2794" s="81" t="s">
        <v>97</v>
      </c>
      <c r="S2794" s="63"/>
      <c r="T2794" s="87"/>
      <c r="U2794" s="84" t="s">
        <v>97</v>
      </c>
      <c r="V2794" s="84" t="s">
        <v>97</v>
      </c>
      <c r="W2794" s="85" t="b">
        <v>0</v>
      </c>
      <c r="X2794" s="63"/>
      <c r="Y2794" s="63"/>
      <c r="Z2794" s="63"/>
    </row>
    <row r="2795">
      <c r="A2795" s="75"/>
      <c r="B2795" s="94"/>
      <c r="C2795" s="75"/>
      <c r="D2795" s="76"/>
      <c r="E2795" s="75" t="s">
        <v>97</v>
      </c>
      <c r="F2795" s="75" t="s">
        <v>97</v>
      </c>
      <c r="G2795" s="77"/>
      <c r="H2795" s="77"/>
      <c r="I2795" s="80"/>
      <c r="J2795" s="77" t="s">
        <v>97</v>
      </c>
      <c r="K2795" s="79" t="s">
        <v>97</v>
      </c>
      <c r="L2795" s="79"/>
      <c r="M2795" s="80"/>
      <c r="N2795" s="79" t="s">
        <v>97</v>
      </c>
      <c r="O2795" s="81"/>
      <c r="P2795" s="86"/>
      <c r="Q2795" s="82"/>
      <c r="R2795" s="81" t="s">
        <v>97</v>
      </c>
      <c r="S2795" s="63"/>
      <c r="T2795" s="87"/>
      <c r="U2795" s="84" t="s">
        <v>97</v>
      </c>
      <c r="V2795" s="84" t="s">
        <v>97</v>
      </c>
      <c r="W2795" s="85" t="b">
        <v>0</v>
      </c>
      <c r="X2795" s="63"/>
      <c r="Y2795" s="63"/>
      <c r="Z2795" s="63"/>
    </row>
    <row r="2796">
      <c r="A2796" s="75"/>
      <c r="B2796" s="94"/>
      <c r="C2796" s="75"/>
      <c r="D2796" s="76"/>
      <c r="E2796" s="75" t="s">
        <v>97</v>
      </c>
      <c r="F2796" s="75" t="s">
        <v>97</v>
      </c>
      <c r="G2796" s="77"/>
      <c r="H2796" s="77"/>
      <c r="I2796" s="80"/>
      <c r="J2796" s="77" t="s">
        <v>97</v>
      </c>
      <c r="K2796" s="79" t="s">
        <v>97</v>
      </c>
      <c r="L2796" s="79"/>
      <c r="M2796" s="80"/>
      <c r="N2796" s="79" t="s">
        <v>97</v>
      </c>
      <c r="O2796" s="81"/>
      <c r="P2796" s="86"/>
      <c r="Q2796" s="82"/>
      <c r="R2796" s="81" t="s">
        <v>97</v>
      </c>
      <c r="S2796" s="63"/>
      <c r="T2796" s="87"/>
      <c r="U2796" s="84" t="s">
        <v>97</v>
      </c>
      <c r="V2796" s="84" t="s">
        <v>97</v>
      </c>
      <c r="W2796" s="85" t="b">
        <v>0</v>
      </c>
      <c r="X2796" s="63"/>
      <c r="Y2796" s="63"/>
      <c r="Z2796" s="63"/>
    </row>
    <row r="2797">
      <c r="A2797" s="75"/>
      <c r="B2797" s="94"/>
      <c r="C2797" s="75"/>
      <c r="D2797" s="76"/>
      <c r="E2797" s="75" t="s">
        <v>97</v>
      </c>
      <c r="F2797" s="75" t="s">
        <v>97</v>
      </c>
      <c r="G2797" s="77"/>
      <c r="H2797" s="77"/>
      <c r="I2797" s="80"/>
      <c r="J2797" s="77" t="s">
        <v>97</v>
      </c>
      <c r="K2797" s="79" t="s">
        <v>97</v>
      </c>
      <c r="L2797" s="79"/>
      <c r="M2797" s="80"/>
      <c r="N2797" s="79" t="s">
        <v>97</v>
      </c>
      <c r="O2797" s="81"/>
      <c r="P2797" s="86"/>
      <c r="Q2797" s="82"/>
      <c r="R2797" s="81" t="s">
        <v>97</v>
      </c>
      <c r="S2797" s="63"/>
      <c r="T2797" s="87"/>
      <c r="U2797" s="84" t="s">
        <v>97</v>
      </c>
      <c r="V2797" s="84" t="s">
        <v>97</v>
      </c>
      <c r="W2797" s="85" t="b">
        <v>0</v>
      </c>
      <c r="X2797" s="63"/>
      <c r="Y2797" s="63"/>
      <c r="Z2797" s="63"/>
    </row>
    <row r="2798">
      <c r="A2798" s="75"/>
      <c r="B2798" s="94"/>
      <c r="C2798" s="75"/>
      <c r="D2798" s="76"/>
      <c r="E2798" s="75" t="s">
        <v>97</v>
      </c>
      <c r="F2798" s="75" t="s">
        <v>97</v>
      </c>
      <c r="G2798" s="77"/>
      <c r="H2798" s="77"/>
      <c r="I2798" s="80"/>
      <c r="J2798" s="77" t="s">
        <v>97</v>
      </c>
      <c r="K2798" s="79" t="s">
        <v>97</v>
      </c>
      <c r="L2798" s="79"/>
      <c r="M2798" s="80"/>
      <c r="N2798" s="79" t="s">
        <v>97</v>
      </c>
      <c r="O2798" s="81"/>
      <c r="P2798" s="86"/>
      <c r="Q2798" s="82"/>
      <c r="R2798" s="81" t="s">
        <v>97</v>
      </c>
      <c r="S2798" s="63"/>
      <c r="T2798" s="87"/>
      <c r="U2798" s="84" t="s">
        <v>97</v>
      </c>
      <c r="V2798" s="84" t="s">
        <v>97</v>
      </c>
      <c r="W2798" s="85" t="b">
        <v>0</v>
      </c>
      <c r="X2798" s="63"/>
      <c r="Y2798" s="63"/>
      <c r="Z2798" s="63"/>
    </row>
    <row r="2799">
      <c r="A2799" s="75"/>
      <c r="B2799" s="94"/>
      <c r="C2799" s="75"/>
      <c r="D2799" s="76"/>
      <c r="E2799" s="75" t="s">
        <v>97</v>
      </c>
      <c r="F2799" s="75" t="s">
        <v>97</v>
      </c>
      <c r="G2799" s="77"/>
      <c r="H2799" s="77"/>
      <c r="I2799" s="80"/>
      <c r="J2799" s="77" t="s">
        <v>97</v>
      </c>
      <c r="K2799" s="79" t="s">
        <v>97</v>
      </c>
      <c r="L2799" s="79"/>
      <c r="M2799" s="80"/>
      <c r="N2799" s="79" t="s">
        <v>97</v>
      </c>
      <c r="O2799" s="81"/>
      <c r="P2799" s="86"/>
      <c r="Q2799" s="82"/>
      <c r="R2799" s="81" t="s">
        <v>97</v>
      </c>
      <c r="S2799" s="63"/>
      <c r="T2799" s="87"/>
      <c r="U2799" s="84" t="s">
        <v>97</v>
      </c>
      <c r="V2799" s="84" t="s">
        <v>97</v>
      </c>
      <c r="W2799" s="85" t="b">
        <v>0</v>
      </c>
      <c r="X2799" s="63"/>
      <c r="Y2799" s="63"/>
      <c r="Z2799" s="63"/>
    </row>
    <row r="2800">
      <c r="A2800" s="75"/>
      <c r="B2800" s="94"/>
      <c r="C2800" s="75"/>
      <c r="D2800" s="76"/>
      <c r="E2800" s="75" t="s">
        <v>97</v>
      </c>
      <c r="F2800" s="75" t="s">
        <v>97</v>
      </c>
      <c r="G2800" s="77"/>
      <c r="H2800" s="77"/>
      <c r="I2800" s="80"/>
      <c r="J2800" s="77" t="s">
        <v>97</v>
      </c>
      <c r="K2800" s="79" t="s">
        <v>97</v>
      </c>
      <c r="L2800" s="79"/>
      <c r="M2800" s="80"/>
      <c r="N2800" s="79" t="s">
        <v>97</v>
      </c>
      <c r="O2800" s="81"/>
      <c r="P2800" s="86"/>
      <c r="Q2800" s="82"/>
      <c r="R2800" s="81" t="s">
        <v>97</v>
      </c>
      <c r="S2800" s="63"/>
      <c r="T2800" s="87"/>
      <c r="U2800" s="84" t="s">
        <v>97</v>
      </c>
      <c r="V2800" s="84" t="s">
        <v>97</v>
      </c>
      <c r="W2800" s="85" t="b">
        <v>0</v>
      </c>
      <c r="X2800" s="63"/>
      <c r="Y2800" s="63"/>
      <c r="Z2800" s="63"/>
    </row>
    <row r="2801">
      <c r="A2801" s="75"/>
      <c r="B2801" s="94"/>
      <c r="C2801" s="75"/>
      <c r="D2801" s="76"/>
      <c r="E2801" s="75" t="s">
        <v>97</v>
      </c>
      <c r="F2801" s="75" t="s">
        <v>97</v>
      </c>
      <c r="G2801" s="77"/>
      <c r="H2801" s="77"/>
      <c r="I2801" s="80"/>
      <c r="J2801" s="77" t="s">
        <v>97</v>
      </c>
      <c r="K2801" s="79" t="s">
        <v>97</v>
      </c>
      <c r="L2801" s="79"/>
      <c r="M2801" s="80"/>
      <c r="N2801" s="79" t="s">
        <v>97</v>
      </c>
      <c r="O2801" s="81"/>
      <c r="P2801" s="86"/>
      <c r="Q2801" s="82"/>
      <c r="R2801" s="81" t="s">
        <v>97</v>
      </c>
      <c r="S2801" s="63"/>
      <c r="T2801" s="87"/>
      <c r="U2801" s="84" t="s">
        <v>97</v>
      </c>
      <c r="V2801" s="84" t="s">
        <v>97</v>
      </c>
      <c r="W2801" s="85" t="b">
        <v>0</v>
      </c>
      <c r="X2801" s="63"/>
      <c r="Y2801" s="63"/>
      <c r="Z2801" s="63"/>
    </row>
    <row r="2802">
      <c r="A2802" s="75"/>
      <c r="B2802" s="94"/>
      <c r="C2802" s="75"/>
      <c r="D2802" s="76"/>
      <c r="E2802" s="75" t="s">
        <v>97</v>
      </c>
      <c r="F2802" s="75" t="s">
        <v>97</v>
      </c>
      <c r="G2802" s="77"/>
      <c r="H2802" s="77"/>
      <c r="I2802" s="80"/>
      <c r="J2802" s="77" t="s">
        <v>97</v>
      </c>
      <c r="K2802" s="79" t="s">
        <v>97</v>
      </c>
      <c r="L2802" s="79"/>
      <c r="M2802" s="80"/>
      <c r="N2802" s="79" t="s">
        <v>97</v>
      </c>
      <c r="O2802" s="81"/>
      <c r="P2802" s="86"/>
      <c r="Q2802" s="82"/>
      <c r="R2802" s="81" t="s">
        <v>97</v>
      </c>
      <c r="S2802" s="63"/>
      <c r="T2802" s="87"/>
      <c r="U2802" s="84" t="s">
        <v>97</v>
      </c>
      <c r="V2802" s="84" t="s">
        <v>97</v>
      </c>
      <c r="W2802" s="85" t="b">
        <v>0</v>
      </c>
      <c r="X2802" s="63"/>
      <c r="Y2802" s="63"/>
      <c r="Z2802" s="63"/>
    </row>
    <row r="2803">
      <c r="A2803" s="75"/>
      <c r="B2803" s="94"/>
      <c r="C2803" s="75"/>
      <c r="D2803" s="76"/>
      <c r="E2803" s="75" t="s">
        <v>97</v>
      </c>
      <c r="F2803" s="75" t="s">
        <v>97</v>
      </c>
      <c r="G2803" s="77"/>
      <c r="H2803" s="77"/>
      <c r="I2803" s="80"/>
      <c r="J2803" s="77" t="s">
        <v>97</v>
      </c>
      <c r="K2803" s="79" t="s">
        <v>97</v>
      </c>
      <c r="L2803" s="79"/>
      <c r="M2803" s="80"/>
      <c r="N2803" s="79" t="s">
        <v>97</v>
      </c>
      <c r="O2803" s="81"/>
      <c r="P2803" s="86"/>
      <c r="Q2803" s="82"/>
      <c r="R2803" s="81" t="s">
        <v>97</v>
      </c>
      <c r="S2803" s="63"/>
      <c r="T2803" s="87"/>
      <c r="U2803" s="84" t="s">
        <v>97</v>
      </c>
      <c r="V2803" s="84" t="s">
        <v>97</v>
      </c>
      <c r="W2803" s="85" t="b">
        <v>0</v>
      </c>
      <c r="X2803" s="63"/>
      <c r="Y2803" s="63"/>
      <c r="Z2803" s="63"/>
    </row>
    <row r="2804">
      <c r="A2804" s="75"/>
      <c r="B2804" s="94"/>
      <c r="C2804" s="75"/>
      <c r="D2804" s="76"/>
      <c r="E2804" s="75" t="s">
        <v>97</v>
      </c>
      <c r="F2804" s="75" t="s">
        <v>97</v>
      </c>
      <c r="G2804" s="77"/>
      <c r="H2804" s="77"/>
      <c r="I2804" s="80"/>
      <c r="J2804" s="77" t="s">
        <v>97</v>
      </c>
      <c r="K2804" s="79" t="s">
        <v>97</v>
      </c>
      <c r="L2804" s="79"/>
      <c r="M2804" s="80"/>
      <c r="N2804" s="79" t="s">
        <v>97</v>
      </c>
      <c r="O2804" s="81"/>
      <c r="P2804" s="86"/>
      <c r="Q2804" s="82"/>
      <c r="R2804" s="81" t="s">
        <v>97</v>
      </c>
      <c r="S2804" s="63"/>
      <c r="T2804" s="87"/>
      <c r="U2804" s="84" t="s">
        <v>97</v>
      </c>
      <c r="V2804" s="84" t="s">
        <v>97</v>
      </c>
      <c r="W2804" s="85" t="b">
        <v>0</v>
      </c>
      <c r="X2804" s="63"/>
      <c r="Y2804" s="63"/>
      <c r="Z2804" s="63"/>
    </row>
    <row r="2805">
      <c r="A2805" s="75"/>
      <c r="B2805" s="94"/>
      <c r="C2805" s="75"/>
      <c r="D2805" s="76"/>
      <c r="E2805" s="75" t="s">
        <v>97</v>
      </c>
      <c r="F2805" s="75" t="s">
        <v>97</v>
      </c>
      <c r="G2805" s="77"/>
      <c r="H2805" s="77"/>
      <c r="I2805" s="80"/>
      <c r="J2805" s="77" t="s">
        <v>97</v>
      </c>
      <c r="K2805" s="79" t="s">
        <v>97</v>
      </c>
      <c r="L2805" s="79"/>
      <c r="M2805" s="80"/>
      <c r="N2805" s="79" t="s">
        <v>97</v>
      </c>
      <c r="O2805" s="81"/>
      <c r="P2805" s="86"/>
      <c r="Q2805" s="82"/>
      <c r="R2805" s="81" t="s">
        <v>97</v>
      </c>
      <c r="S2805" s="63"/>
      <c r="T2805" s="87"/>
      <c r="U2805" s="84" t="s">
        <v>97</v>
      </c>
      <c r="V2805" s="84" t="s">
        <v>97</v>
      </c>
      <c r="W2805" s="85" t="b">
        <v>0</v>
      </c>
      <c r="X2805" s="63"/>
      <c r="Y2805" s="63"/>
      <c r="Z2805" s="63"/>
    </row>
    <row r="2806">
      <c r="A2806" s="75"/>
      <c r="B2806" s="94"/>
      <c r="C2806" s="75"/>
      <c r="D2806" s="76"/>
      <c r="E2806" s="75" t="s">
        <v>97</v>
      </c>
      <c r="F2806" s="75" t="s">
        <v>97</v>
      </c>
      <c r="G2806" s="77"/>
      <c r="H2806" s="77"/>
      <c r="I2806" s="80"/>
      <c r="J2806" s="77" t="s">
        <v>97</v>
      </c>
      <c r="K2806" s="79" t="s">
        <v>97</v>
      </c>
      <c r="L2806" s="79"/>
      <c r="M2806" s="80"/>
      <c r="N2806" s="79" t="s">
        <v>97</v>
      </c>
      <c r="O2806" s="81"/>
      <c r="P2806" s="86"/>
      <c r="Q2806" s="82"/>
      <c r="R2806" s="81" t="s">
        <v>97</v>
      </c>
      <c r="S2806" s="63"/>
      <c r="T2806" s="87"/>
      <c r="U2806" s="84" t="s">
        <v>97</v>
      </c>
      <c r="V2806" s="84" t="s">
        <v>97</v>
      </c>
      <c r="W2806" s="85" t="b">
        <v>0</v>
      </c>
      <c r="X2806" s="63"/>
      <c r="Y2806" s="63"/>
      <c r="Z2806" s="63"/>
    </row>
    <row r="2807">
      <c r="A2807" s="75"/>
      <c r="B2807" s="94"/>
      <c r="C2807" s="75"/>
      <c r="D2807" s="76"/>
      <c r="E2807" s="75" t="s">
        <v>97</v>
      </c>
      <c r="F2807" s="75" t="s">
        <v>97</v>
      </c>
      <c r="G2807" s="77"/>
      <c r="H2807" s="77"/>
      <c r="I2807" s="80"/>
      <c r="J2807" s="77" t="s">
        <v>97</v>
      </c>
      <c r="K2807" s="79" t="s">
        <v>97</v>
      </c>
      <c r="L2807" s="79"/>
      <c r="M2807" s="80"/>
      <c r="N2807" s="79" t="s">
        <v>97</v>
      </c>
      <c r="O2807" s="81"/>
      <c r="P2807" s="86"/>
      <c r="Q2807" s="82"/>
      <c r="R2807" s="81" t="s">
        <v>97</v>
      </c>
      <c r="S2807" s="63"/>
      <c r="T2807" s="87"/>
      <c r="U2807" s="84" t="s">
        <v>97</v>
      </c>
      <c r="V2807" s="84" t="s">
        <v>97</v>
      </c>
      <c r="W2807" s="85" t="b">
        <v>0</v>
      </c>
      <c r="X2807" s="63"/>
      <c r="Y2807" s="63"/>
      <c r="Z2807" s="63"/>
    </row>
    <row r="2808">
      <c r="A2808" s="75"/>
      <c r="B2808" s="94"/>
      <c r="C2808" s="75"/>
      <c r="D2808" s="76"/>
      <c r="E2808" s="75" t="s">
        <v>97</v>
      </c>
      <c r="F2808" s="75" t="s">
        <v>97</v>
      </c>
      <c r="G2808" s="77"/>
      <c r="H2808" s="77"/>
      <c r="I2808" s="80"/>
      <c r="J2808" s="77" t="s">
        <v>97</v>
      </c>
      <c r="K2808" s="79" t="s">
        <v>97</v>
      </c>
      <c r="L2808" s="79"/>
      <c r="M2808" s="80"/>
      <c r="N2808" s="79" t="s">
        <v>97</v>
      </c>
      <c r="O2808" s="81"/>
      <c r="P2808" s="86"/>
      <c r="Q2808" s="82"/>
      <c r="R2808" s="81" t="s">
        <v>97</v>
      </c>
      <c r="S2808" s="63"/>
      <c r="T2808" s="87"/>
      <c r="U2808" s="84" t="s">
        <v>97</v>
      </c>
      <c r="V2808" s="84" t="s">
        <v>97</v>
      </c>
      <c r="W2808" s="85" t="b">
        <v>0</v>
      </c>
      <c r="X2808" s="63"/>
      <c r="Y2808" s="63"/>
      <c r="Z2808" s="63"/>
    </row>
    <row r="2809">
      <c r="A2809" s="75"/>
      <c r="B2809" s="94"/>
      <c r="C2809" s="75"/>
      <c r="D2809" s="76"/>
      <c r="E2809" s="75" t="s">
        <v>97</v>
      </c>
      <c r="F2809" s="75" t="s">
        <v>97</v>
      </c>
      <c r="G2809" s="77"/>
      <c r="H2809" s="77"/>
      <c r="I2809" s="80"/>
      <c r="J2809" s="77" t="s">
        <v>97</v>
      </c>
      <c r="K2809" s="79" t="s">
        <v>97</v>
      </c>
      <c r="L2809" s="79"/>
      <c r="M2809" s="80"/>
      <c r="N2809" s="79" t="s">
        <v>97</v>
      </c>
      <c r="O2809" s="81"/>
      <c r="P2809" s="86"/>
      <c r="Q2809" s="82"/>
      <c r="R2809" s="81" t="s">
        <v>97</v>
      </c>
      <c r="S2809" s="63"/>
      <c r="T2809" s="87"/>
      <c r="U2809" s="84" t="s">
        <v>97</v>
      </c>
      <c r="V2809" s="84" t="s">
        <v>97</v>
      </c>
      <c r="W2809" s="85" t="b">
        <v>0</v>
      </c>
      <c r="X2809" s="63"/>
      <c r="Y2809" s="63"/>
      <c r="Z2809" s="63"/>
    </row>
    <row r="2810">
      <c r="A2810" s="75"/>
      <c r="B2810" s="94"/>
      <c r="C2810" s="75"/>
      <c r="D2810" s="76"/>
      <c r="E2810" s="75" t="s">
        <v>97</v>
      </c>
      <c r="F2810" s="75" t="s">
        <v>97</v>
      </c>
      <c r="G2810" s="77"/>
      <c r="H2810" s="77"/>
      <c r="I2810" s="80"/>
      <c r="J2810" s="77" t="s">
        <v>97</v>
      </c>
      <c r="K2810" s="79" t="s">
        <v>97</v>
      </c>
      <c r="L2810" s="79"/>
      <c r="M2810" s="80"/>
      <c r="N2810" s="79" t="s">
        <v>97</v>
      </c>
      <c r="O2810" s="81"/>
      <c r="P2810" s="86"/>
      <c r="Q2810" s="82"/>
      <c r="R2810" s="81" t="s">
        <v>97</v>
      </c>
      <c r="S2810" s="63"/>
      <c r="T2810" s="87"/>
      <c r="U2810" s="84" t="s">
        <v>97</v>
      </c>
      <c r="V2810" s="84" t="s">
        <v>97</v>
      </c>
      <c r="W2810" s="85" t="b">
        <v>0</v>
      </c>
      <c r="X2810" s="63"/>
      <c r="Y2810" s="63"/>
      <c r="Z2810" s="63"/>
    </row>
    <row r="2811">
      <c r="A2811" s="75"/>
      <c r="B2811" s="94"/>
      <c r="C2811" s="75"/>
      <c r="D2811" s="76"/>
      <c r="E2811" s="75" t="s">
        <v>97</v>
      </c>
      <c r="F2811" s="75" t="s">
        <v>97</v>
      </c>
      <c r="G2811" s="77"/>
      <c r="H2811" s="77"/>
      <c r="I2811" s="80"/>
      <c r="J2811" s="77" t="s">
        <v>97</v>
      </c>
      <c r="K2811" s="79" t="s">
        <v>97</v>
      </c>
      <c r="L2811" s="79"/>
      <c r="M2811" s="80"/>
      <c r="N2811" s="79" t="s">
        <v>97</v>
      </c>
      <c r="O2811" s="81"/>
      <c r="P2811" s="86"/>
      <c r="Q2811" s="82"/>
      <c r="R2811" s="81" t="s">
        <v>97</v>
      </c>
      <c r="S2811" s="63"/>
      <c r="T2811" s="87"/>
      <c r="U2811" s="84" t="s">
        <v>97</v>
      </c>
      <c r="V2811" s="84" t="s">
        <v>97</v>
      </c>
      <c r="W2811" s="85" t="b">
        <v>0</v>
      </c>
      <c r="X2811" s="63"/>
      <c r="Y2811" s="63"/>
      <c r="Z2811" s="63"/>
    </row>
    <row r="2812">
      <c r="A2812" s="75"/>
      <c r="B2812" s="94"/>
      <c r="C2812" s="75"/>
      <c r="D2812" s="76"/>
      <c r="E2812" s="75" t="s">
        <v>97</v>
      </c>
      <c r="F2812" s="75" t="s">
        <v>97</v>
      </c>
      <c r="G2812" s="77"/>
      <c r="H2812" s="77"/>
      <c r="I2812" s="80"/>
      <c r="J2812" s="77" t="s">
        <v>97</v>
      </c>
      <c r="K2812" s="79" t="s">
        <v>97</v>
      </c>
      <c r="L2812" s="79"/>
      <c r="M2812" s="80"/>
      <c r="N2812" s="79" t="s">
        <v>97</v>
      </c>
      <c r="O2812" s="81"/>
      <c r="P2812" s="86"/>
      <c r="Q2812" s="82"/>
      <c r="R2812" s="81" t="s">
        <v>97</v>
      </c>
      <c r="S2812" s="63"/>
      <c r="T2812" s="87"/>
      <c r="U2812" s="84" t="s">
        <v>97</v>
      </c>
      <c r="V2812" s="84" t="s">
        <v>97</v>
      </c>
      <c r="W2812" s="85" t="b">
        <v>0</v>
      </c>
      <c r="X2812" s="63"/>
      <c r="Y2812" s="63"/>
      <c r="Z2812" s="63"/>
    </row>
    <row r="2813">
      <c r="A2813" s="75"/>
      <c r="B2813" s="94"/>
      <c r="C2813" s="75"/>
      <c r="D2813" s="76"/>
      <c r="E2813" s="75" t="s">
        <v>97</v>
      </c>
      <c r="F2813" s="75" t="s">
        <v>97</v>
      </c>
      <c r="G2813" s="77"/>
      <c r="H2813" s="77"/>
      <c r="I2813" s="80"/>
      <c r="J2813" s="77" t="s">
        <v>97</v>
      </c>
      <c r="K2813" s="79" t="s">
        <v>97</v>
      </c>
      <c r="L2813" s="79"/>
      <c r="M2813" s="80"/>
      <c r="N2813" s="79" t="s">
        <v>97</v>
      </c>
      <c r="O2813" s="81"/>
      <c r="P2813" s="86"/>
      <c r="Q2813" s="82"/>
      <c r="R2813" s="81" t="s">
        <v>97</v>
      </c>
      <c r="S2813" s="63"/>
      <c r="T2813" s="87"/>
      <c r="U2813" s="84" t="s">
        <v>97</v>
      </c>
      <c r="V2813" s="84" t="s">
        <v>97</v>
      </c>
      <c r="W2813" s="85" t="b">
        <v>0</v>
      </c>
      <c r="X2813" s="63"/>
      <c r="Y2813" s="63"/>
      <c r="Z2813" s="63"/>
    </row>
    <row r="2814">
      <c r="A2814" s="75"/>
      <c r="B2814" s="94"/>
      <c r="C2814" s="75"/>
      <c r="D2814" s="76"/>
      <c r="E2814" s="75" t="s">
        <v>97</v>
      </c>
      <c r="F2814" s="75" t="s">
        <v>97</v>
      </c>
      <c r="G2814" s="77"/>
      <c r="H2814" s="77"/>
      <c r="I2814" s="80"/>
      <c r="J2814" s="77" t="s">
        <v>97</v>
      </c>
      <c r="K2814" s="79" t="s">
        <v>97</v>
      </c>
      <c r="L2814" s="79"/>
      <c r="M2814" s="80"/>
      <c r="N2814" s="79" t="s">
        <v>97</v>
      </c>
      <c r="O2814" s="81"/>
      <c r="P2814" s="86"/>
      <c r="Q2814" s="82"/>
      <c r="R2814" s="81" t="s">
        <v>97</v>
      </c>
      <c r="S2814" s="63"/>
      <c r="T2814" s="87"/>
      <c r="U2814" s="84" t="s">
        <v>97</v>
      </c>
      <c r="V2814" s="84" t="s">
        <v>97</v>
      </c>
      <c r="W2814" s="85" t="b">
        <v>0</v>
      </c>
      <c r="X2814" s="63"/>
      <c r="Y2814" s="63"/>
      <c r="Z2814" s="63"/>
    </row>
    <row r="2815">
      <c r="A2815" s="75"/>
      <c r="B2815" s="94"/>
      <c r="C2815" s="75"/>
      <c r="D2815" s="76"/>
      <c r="E2815" s="75" t="s">
        <v>97</v>
      </c>
      <c r="F2815" s="75" t="s">
        <v>97</v>
      </c>
      <c r="G2815" s="77"/>
      <c r="H2815" s="77"/>
      <c r="I2815" s="80"/>
      <c r="J2815" s="77" t="s">
        <v>97</v>
      </c>
      <c r="K2815" s="79" t="s">
        <v>97</v>
      </c>
      <c r="L2815" s="79"/>
      <c r="M2815" s="80"/>
      <c r="N2815" s="79" t="s">
        <v>97</v>
      </c>
      <c r="O2815" s="81"/>
      <c r="P2815" s="86"/>
      <c r="Q2815" s="82"/>
      <c r="R2815" s="81" t="s">
        <v>97</v>
      </c>
      <c r="S2815" s="63"/>
      <c r="T2815" s="87"/>
      <c r="U2815" s="84" t="s">
        <v>97</v>
      </c>
      <c r="V2815" s="84" t="s">
        <v>97</v>
      </c>
      <c r="W2815" s="85" t="b">
        <v>0</v>
      </c>
      <c r="X2815" s="63"/>
      <c r="Y2815" s="63"/>
      <c r="Z2815" s="63"/>
    </row>
    <row r="2816">
      <c r="A2816" s="75"/>
      <c r="B2816" s="94"/>
      <c r="C2816" s="75"/>
      <c r="D2816" s="76"/>
      <c r="E2816" s="75" t="s">
        <v>97</v>
      </c>
      <c r="F2816" s="75" t="s">
        <v>97</v>
      </c>
      <c r="G2816" s="77"/>
      <c r="H2816" s="77"/>
      <c r="I2816" s="80"/>
      <c r="J2816" s="77" t="s">
        <v>97</v>
      </c>
      <c r="K2816" s="79" t="s">
        <v>97</v>
      </c>
      <c r="L2816" s="79"/>
      <c r="M2816" s="80"/>
      <c r="N2816" s="79" t="s">
        <v>97</v>
      </c>
      <c r="O2816" s="81"/>
      <c r="P2816" s="86"/>
      <c r="Q2816" s="82"/>
      <c r="R2816" s="81" t="s">
        <v>97</v>
      </c>
      <c r="S2816" s="63"/>
      <c r="T2816" s="87"/>
      <c r="U2816" s="84" t="s">
        <v>97</v>
      </c>
      <c r="V2816" s="84" t="s">
        <v>97</v>
      </c>
      <c r="W2816" s="85" t="b">
        <v>0</v>
      </c>
      <c r="X2816" s="63"/>
      <c r="Y2816" s="63"/>
      <c r="Z2816" s="63"/>
    </row>
    <row r="2817">
      <c r="A2817" s="75"/>
      <c r="B2817" s="94"/>
      <c r="C2817" s="75"/>
      <c r="D2817" s="76"/>
      <c r="E2817" s="75" t="s">
        <v>97</v>
      </c>
      <c r="F2817" s="75" t="s">
        <v>97</v>
      </c>
      <c r="G2817" s="77"/>
      <c r="H2817" s="77"/>
      <c r="I2817" s="80"/>
      <c r="J2817" s="77" t="s">
        <v>97</v>
      </c>
      <c r="K2817" s="79" t="s">
        <v>97</v>
      </c>
      <c r="L2817" s="79"/>
      <c r="M2817" s="80"/>
      <c r="N2817" s="79" t="s">
        <v>97</v>
      </c>
      <c r="O2817" s="81"/>
      <c r="P2817" s="86"/>
      <c r="Q2817" s="82"/>
      <c r="R2817" s="81" t="s">
        <v>97</v>
      </c>
      <c r="S2817" s="63"/>
      <c r="T2817" s="87"/>
      <c r="U2817" s="84" t="s">
        <v>97</v>
      </c>
      <c r="V2817" s="84" t="s">
        <v>97</v>
      </c>
      <c r="W2817" s="85" t="b">
        <v>0</v>
      </c>
      <c r="X2817" s="63"/>
      <c r="Y2817" s="63"/>
      <c r="Z2817" s="63"/>
    </row>
    <row r="2818">
      <c r="A2818" s="75"/>
      <c r="B2818" s="94"/>
      <c r="C2818" s="75"/>
      <c r="D2818" s="76"/>
      <c r="E2818" s="75" t="s">
        <v>97</v>
      </c>
      <c r="F2818" s="75" t="s">
        <v>97</v>
      </c>
      <c r="G2818" s="77"/>
      <c r="H2818" s="77"/>
      <c r="I2818" s="80"/>
      <c r="J2818" s="77" t="s">
        <v>97</v>
      </c>
      <c r="K2818" s="79" t="s">
        <v>97</v>
      </c>
      <c r="L2818" s="79"/>
      <c r="M2818" s="80"/>
      <c r="N2818" s="79" t="s">
        <v>97</v>
      </c>
      <c r="O2818" s="81"/>
      <c r="P2818" s="86"/>
      <c r="Q2818" s="82"/>
      <c r="R2818" s="81" t="s">
        <v>97</v>
      </c>
      <c r="S2818" s="63"/>
      <c r="T2818" s="87"/>
      <c r="U2818" s="84" t="s">
        <v>97</v>
      </c>
      <c r="V2818" s="84" t="s">
        <v>97</v>
      </c>
      <c r="W2818" s="85" t="b">
        <v>0</v>
      </c>
      <c r="X2818" s="63"/>
      <c r="Y2818" s="63"/>
      <c r="Z2818" s="63"/>
    </row>
    <row r="2819">
      <c r="A2819" s="75"/>
      <c r="B2819" s="94"/>
      <c r="C2819" s="75"/>
      <c r="D2819" s="76"/>
      <c r="E2819" s="75" t="s">
        <v>97</v>
      </c>
      <c r="F2819" s="75" t="s">
        <v>97</v>
      </c>
      <c r="G2819" s="77"/>
      <c r="H2819" s="77"/>
      <c r="I2819" s="80"/>
      <c r="J2819" s="77" t="s">
        <v>97</v>
      </c>
      <c r="K2819" s="79" t="s">
        <v>97</v>
      </c>
      <c r="L2819" s="79"/>
      <c r="M2819" s="80"/>
      <c r="N2819" s="79" t="s">
        <v>97</v>
      </c>
      <c r="O2819" s="81"/>
      <c r="P2819" s="86"/>
      <c r="Q2819" s="82"/>
      <c r="R2819" s="81" t="s">
        <v>97</v>
      </c>
      <c r="S2819" s="63"/>
      <c r="T2819" s="87"/>
      <c r="U2819" s="84" t="s">
        <v>97</v>
      </c>
      <c r="V2819" s="84" t="s">
        <v>97</v>
      </c>
      <c r="W2819" s="85" t="b">
        <v>0</v>
      </c>
      <c r="X2819" s="63"/>
      <c r="Y2819" s="63"/>
      <c r="Z2819" s="63"/>
    </row>
    <row r="2820">
      <c r="A2820" s="75"/>
      <c r="B2820" s="94"/>
      <c r="C2820" s="75"/>
      <c r="D2820" s="76"/>
      <c r="E2820" s="75" t="s">
        <v>97</v>
      </c>
      <c r="F2820" s="75" t="s">
        <v>97</v>
      </c>
      <c r="G2820" s="77"/>
      <c r="H2820" s="77"/>
      <c r="I2820" s="80"/>
      <c r="J2820" s="77" t="s">
        <v>97</v>
      </c>
      <c r="K2820" s="79" t="s">
        <v>97</v>
      </c>
      <c r="L2820" s="79"/>
      <c r="M2820" s="80"/>
      <c r="N2820" s="79" t="s">
        <v>97</v>
      </c>
      <c r="O2820" s="81"/>
      <c r="P2820" s="86"/>
      <c r="Q2820" s="82"/>
      <c r="R2820" s="81" t="s">
        <v>97</v>
      </c>
      <c r="S2820" s="63"/>
      <c r="T2820" s="87"/>
      <c r="U2820" s="84" t="s">
        <v>97</v>
      </c>
      <c r="V2820" s="84" t="s">
        <v>97</v>
      </c>
      <c r="W2820" s="85" t="b">
        <v>0</v>
      </c>
      <c r="X2820" s="63"/>
      <c r="Y2820" s="63"/>
      <c r="Z2820" s="63"/>
    </row>
    <row r="2821">
      <c r="A2821" s="75"/>
      <c r="B2821" s="94"/>
      <c r="C2821" s="75"/>
      <c r="D2821" s="76"/>
      <c r="E2821" s="75" t="s">
        <v>97</v>
      </c>
      <c r="F2821" s="75" t="s">
        <v>97</v>
      </c>
      <c r="G2821" s="77"/>
      <c r="H2821" s="77"/>
      <c r="I2821" s="80"/>
      <c r="J2821" s="77" t="s">
        <v>97</v>
      </c>
      <c r="K2821" s="79" t="s">
        <v>97</v>
      </c>
      <c r="L2821" s="79"/>
      <c r="M2821" s="80"/>
      <c r="N2821" s="79" t="s">
        <v>97</v>
      </c>
      <c r="O2821" s="81"/>
      <c r="P2821" s="86"/>
      <c r="Q2821" s="82"/>
      <c r="R2821" s="81" t="s">
        <v>97</v>
      </c>
      <c r="S2821" s="63"/>
      <c r="T2821" s="87"/>
      <c r="U2821" s="84" t="s">
        <v>97</v>
      </c>
      <c r="V2821" s="84" t="s">
        <v>97</v>
      </c>
      <c r="W2821" s="85" t="b">
        <v>0</v>
      </c>
      <c r="X2821" s="63"/>
      <c r="Y2821" s="63"/>
      <c r="Z2821" s="63"/>
    </row>
    <row r="2822">
      <c r="A2822" s="75"/>
      <c r="B2822" s="94"/>
      <c r="C2822" s="75"/>
      <c r="D2822" s="76"/>
      <c r="E2822" s="75" t="s">
        <v>97</v>
      </c>
      <c r="F2822" s="75" t="s">
        <v>97</v>
      </c>
      <c r="G2822" s="77"/>
      <c r="H2822" s="77"/>
      <c r="I2822" s="80"/>
      <c r="J2822" s="77" t="s">
        <v>97</v>
      </c>
      <c r="K2822" s="79" t="s">
        <v>97</v>
      </c>
      <c r="L2822" s="79"/>
      <c r="M2822" s="80"/>
      <c r="N2822" s="79" t="s">
        <v>97</v>
      </c>
      <c r="O2822" s="81"/>
      <c r="P2822" s="86"/>
      <c r="Q2822" s="82"/>
      <c r="R2822" s="81" t="s">
        <v>97</v>
      </c>
      <c r="S2822" s="63"/>
      <c r="T2822" s="87"/>
      <c r="U2822" s="84" t="s">
        <v>97</v>
      </c>
      <c r="V2822" s="84" t="s">
        <v>97</v>
      </c>
      <c r="W2822" s="85" t="b">
        <v>0</v>
      </c>
      <c r="X2822" s="63"/>
      <c r="Y2822" s="63"/>
      <c r="Z2822" s="63"/>
    </row>
    <row r="2823">
      <c r="A2823" s="75"/>
      <c r="B2823" s="94"/>
      <c r="C2823" s="75"/>
      <c r="D2823" s="76"/>
      <c r="E2823" s="75" t="s">
        <v>97</v>
      </c>
      <c r="F2823" s="75" t="s">
        <v>97</v>
      </c>
      <c r="G2823" s="77"/>
      <c r="H2823" s="77"/>
      <c r="I2823" s="80"/>
      <c r="J2823" s="77" t="s">
        <v>97</v>
      </c>
      <c r="K2823" s="79" t="s">
        <v>97</v>
      </c>
      <c r="L2823" s="79"/>
      <c r="M2823" s="80"/>
      <c r="N2823" s="79" t="s">
        <v>97</v>
      </c>
      <c r="O2823" s="81"/>
      <c r="P2823" s="86"/>
      <c r="Q2823" s="82"/>
      <c r="R2823" s="81" t="s">
        <v>97</v>
      </c>
      <c r="S2823" s="63"/>
      <c r="T2823" s="87"/>
      <c r="U2823" s="84" t="s">
        <v>97</v>
      </c>
      <c r="V2823" s="84" t="s">
        <v>97</v>
      </c>
      <c r="W2823" s="85" t="b">
        <v>0</v>
      </c>
      <c r="X2823" s="63"/>
      <c r="Y2823" s="63"/>
      <c r="Z2823" s="63"/>
    </row>
    <row r="2824">
      <c r="A2824" s="75"/>
      <c r="B2824" s="94"/>
      <c r="C2824" s="75"/>
      <c r="D2824" s="76"/>
      <c r="E2824" s="75" t="s">
        <v>97</v>
      </c>
      <c r="F2824" s="75" t="s">
        <v>97</v>
      </c>
      <c r="G2824" s="77"/>
      <c r="H2824" s="77"/>
      <c r="I2824" s="80"/>
      <c r="J2824" s="77" t="s">
        <v>97</v>
      </c>
      <c r="K2824" s="79" t="s">
        <v>97</v>
      </c>
      <c r="L2824" s="79"/>
      <c r="M2824" s="80"/>
      <c r="N2824" s="79" t="s">
        <v>97</v>
      </c>
      <c r="O2824" s="81"/>
      <c r="P2824" s="86"/>
      <c r="Q2824" s="82"/>
      <c r="R2824" s="81" t="s">
        <v>97</v>
      </c>
      <c r="S2824" s="63"/>
      <c r="T2824" s="87"/>
      <c r="U2824" s="84" t="s">
        <v>97</v>
      </c>
      <c r="V2824" s="84" t="s">
        <v>97</v>
      </c>
      <c r="W2824" s="85" t="b">
        <v>0</v>
      </c>
      <c r="X2824" s="63"/>
      <c r="Y2824" s="63"/>
      <c r="Z2824" s="63"/>
    </row>
    <row r="2825">
      <c r="A2825" s="75"/>
      <c r="B2825" s="94"/>
      <c r="C2825" s="75"/>
      <c r="D2825" s="76"/>
      <c r="E2825" s="75" t="s">
        <v>97</v>
      </c>
      <c r="F2825" s="75" t="s">
        <v>97</v>
      </c>
      <c r="G2825" s="77"/>
      <c r="H2825" s="77"/>
      <c r="I2825" s="80"/>
      <c r="J2825" s="77" t="s">
        <v>97</v>
      </c>
      <c r="K2825" s="79" t="s">
        <v>97</v>
      </c>
      <c r="L2825" s="79"/>
      <c r="M2825" s="80"/>
      <c r="N2825" s="79" t="s">
        <v>97</v>
      </c>
      <c r="O2825" s="81"/>
      <c r="P2825" s="86"/>
      <c r="Q2825" s="82"/>
      <c r="R2825" s="81" t="s">
        <v>97</v>
      </c>
      <c r="S2825" s="63"/>
      <c r="T2825" s="87"/>
      <c r="U2825" s="84" t="s">
        <v>97</v>
      </c>
      <c r="V2825" s="84" t="s">
        <v>97</v>
      </c>
      <c r="W2825" s="85" t="b">
        <v>0</v>
      </c>
      <c r="X2825" s="63"/>
      <c r="Y2825" s="63"/>
      <c r="Z2825" s="63"/>
    </row>
    <row r="2826">
      <c r="A2826" s="75"/>
      <c r="B2826" s="94"/>
      <c r="C2826" s="75"/>
      <c r="D2826" s="76"/>
      <c r="E2826" s="75" t="s">
        <v>97</v>
      </c>
      <c r="F2826" s="75" t="s">
        <v>97</v>
      </c>
      <c r="G2826" s="77"/>
      <c r="H2826" s="77"/>
      <c r="I2826" s="80"/>
      <c r="J2826" s="77" t="s">
        <v>97</v>
      </c>
      <c r="K2826" s="79" t="s">
        <v>97</v>
      </c>
      <c r="L2826" s="79"/>
      <c r="M2826" s="80"/>
      <c r="N2826" s="79" t="s">
        <v>97</v>
      </c>
      <c r="O2826" s="81"/>
      <c r="P2826" s="86"/>
      <c r="Q2826" s="82"/>
      <c r="R2826" s="81" t="s">
        <v>97</v>
      </c>
      <c r="S2826" s="63"/>
      <c r="T2826" s="87"/>
      <c r="U2826" s="84" t="s">
        <v>97</v>
      </c>
      <c r="V2826" s="84" t="s">
        <v>97</v>
      </c>
      <c r="W2826" s="85" t="b">
        <v>0</v>
      </c>
      <c r="X2826" s="63"/>
      <c r="Y2826" s="63"/>
      <c r="Z2826" s="63"/>
    </row>
    <row r="2827">
      <c r="A2827" s="75"/>
      <c r="B2827" s="94"/>
      <c r="C2827" s="75"/>
      <c r="D2827" s="76"/>
      <c r="E2827" s="75" t="s">
        <v>97</v>
      </c>
      <c r="F2827" s="75" t="s">
        <v>97</v>
      </c>
      <c r="G2827" s="77"/>
      <c r="H2827" s="77"/>
      <c r="I2827" s="80"/>
      <c r="J2827" s="77" t="s">
        <v>97</v>
      </c>
      <c r="K2827" s="79" t="s">
        <v>97</v>
      </c>
      <c r="L2827" s="79"/>
      <c r="M2827" s="80"/>
      <c r="N2827" s="79" t="s">
        <v>97</v>
      </c>
      <c r="O2827" s="81"/>
      <c r="P2827" s="86"/>
      <c r="Q2827" s="82"/>
      <c r="R2827" s="81" t="s">
        <v>97</v>
      </c>
      <c r="S2827" s="63"/>
      <c r="T2827" s="87"/>
      <c r="U2827" s="84" t="s">
        <v>97</v>
      </c>
      <c r="V2827" s="84" t="s">
        <v>97</v>
      </c>
      <c r="W2827" s="85" t="b">
        <v>0</v>
      </c>
      <c r="X2827" s="63"/>
      <c r="Y2827" s="63"/>
      <c r="Z2827" s="63"/>
    </row>
    <row r="2828">
      <c r="A2828" s="75"/>
      <c r="B2828" s="94"/>
      <c r="C2828" s="75"/>
      <c r="D2828" s="76"/>
      <c r="E2828" s="75" t="s">
        <v>97</v>
      </c>
      <c r="F2828" s="75" t="s">
        <v>97</v>
      </c>
      <c r="G2828" s="77"/>
      <c r="H2828" s="77"/>
      <c r="I2828" s="80"/>
      <c r="J2828" s="77" t="s">
        <v>97</v>
      </c>
      <c r="K2828" s="79" t="s">
        <v>97</v>
      </c>
      <c r="L2828" s="79"/>
      <c r="M2828" s="80"/>
      <c r="N2828" s="79" t="s">
        <v>97</v>
      </c>
      <c r="O2828" s="81"/>
      <c r="P2828" s="86"/>
      <c r="Q2828" s="82"/>
      <c r="R2828" s="81" t="s">
        <v>97</v>
      </c>
      <c r="S2828" s="63"/>
      <c r="T2828" s="87"/>
      <c r="U2828" s="84" t="s">
        <v>97</v>
      </c>
      <c r="V2828" s="84" t="s">
        <v>97</v>
      </c>
      <c r="W2828" s="85" t="b">
        <v>0</v>
      </c>
      <c r="X2828" s="63"/>
      <c r="Y2828" s="63"/>
      <c r="Z2828" s="63"/>
    </row>
    <row r="2829">
      <c r="A2829" s="75"/>
      <c r="B2829" s="94"/>
      <c r="C2829" s="75"/>
      <c r="D2829" s="76"/>
      <c r="E2829" s="75" t="s">
        <v>97</v>
      </c>
      <c r="F2829" s="75" t="s">
        <v>97</v>
      </c>
      <c r="G2829" s="77"/>
      <c r="H2829" s="77"/>
      <c r="I2829" s="80"/>
      <c r="J2829" s="77" t="s">
        <v>97</v>
      </c>
      <c r="K2829" s="79" t="s">
        <v>97</v>
      </c>
      <c r="L2829" s="79"/>
      <c r="M2829" s="80"/>
      <c r="N2829" s="79" t="s">
        <v>97</v>
      </c>
      <c r="O2829" s="81"/>
      <c r="P2829" s="86"/>
      <c r="Q2829" s="82"/>
      <c r="R2829" s="81" t="s">
        <v>97</v>
      </c>
      <c r="S2829" s="63"/>
      <c r="T2829" s="87"/>
      <c r="U2829" s="84" t="s">
        <v>97</v>
      </c>
      <c r="V2829" s="84" t="s">
        <v>97</v>
      </c>
      <c r="W2829" s="85" t="b">
        <v>0</v>
      </c>
      <c r="X2829" s="63"/>
      <c r="Y2829" s="63"/>
      <c r="Z2829" s="63"/>
    </row>
    <row r="2830">
      <c r="A2830" s="75"/>
      <c r="B2830" s="94"/>
      <c r="C2830" s="75"/>
      <c r="D2830" s="76"/>
      <c r="E2830" s="75" t="s">
        <v>97</v>
      </c>
      <c r="F2830" s="75" t="s">
        <v>97</v>
      </c>
      <c r="G2830" s="77"/>
      <c r="H2830" s="77"/>
      <c r="I2830" s="80"/>
      <c r="J2830" s="77" t="s">
        <v>97</v>
      </c>
      <c r="K2830" s="79" t="s">
        <v>97</v>
      </c>
      <c r="L2830" s="79"/>
      <c r="M2830" s="80"/>
      <c r="N2830" s="79" t="s">
        <v>97</v>
      </c>
      <c r="O2830" s="81"/>
      <c r="P2830" s="86"/>
      <c r="Q2830" s="82"/>
      <c r="R2830" s="81" t="s">
        <v>97</v>
      </c>
      <c r="S2830" s="63"/>
      <c r="T2830" s="87"/>
      <c r="U2830" s="84" t="s">
        <v>97</v>
      </c>
      <c r="V2830" s="84" t="s">
        <v>97</v>
      </c>
      <c r="W2830" s="85" t="b">
        <v>0</v>
      </c>
      <c r="X2830" s="63"/>
      <c r="Y2830" s="63"/>
      <c r="Z2830" s="63"/>
    </row>
    <row r="2831">
      <c r="A2831" s="75"/>
      <c r="B2831" s="94"/>
      <c r="C2831" s="75"/>
      <c r="D2831" s="76"/>
      <c r="E2831" s="75" t="s">
        <v>97</v>
      </c>
      <c r="F2831" s="75" t="s">
        <v>97</v>
      </c>
      <c r="G2831" s="77"/>
      <c r="H2831" s="77"/>
      <c r="I2831" s="80"/>
      <c r="J2831" s="77" t="s">
        <v>97</v>
      </c>
      <c r="K2831" s="79" t="s">
        <v>97</v>
      </c>
      <c r="L2831" s="79"/>
      <c r="M2831" s="80"/>
      <c r="N2831" s="79" t="s">
        <v>97</v>
      </c>
      <c r="O2831" s="81"/>
      <c r="P2831" s="86"/>
      <c r="Q2831" s="82"/>
      <c r="R2831" s="81" t="s">
        <v>97</v>
      </c>
      <c r="S2831" s="63"/>
      <c r="T2831" s="87"/>
      <c r="U2831" s="84" t="s">
        <v>97</v>
      </c>
      <c r="V2831" s="84" t="s">
        <v>97</v>
      </c>
      <c r="W2831" s="85" t="b">
        <v>0</v>
      </c>
      <c r="X2831" s="63"/>
      <c r="Y2831" s="63"/>
      <c r="Z2831" s="63"/>
    </row>
    <row r="2832">
      <c r="A2832" s="75"/>
      <c r="B2832" s="94"/>
      <c r="C2832" s="75"/>
      <c r="D2832" s="76"/>
      <c r="E2832" s="75" t="s">
        <v>97</v>
      </c>
      <c r="F2832" s="75" t="s">
        <v>97</v>
      </c>
      <c r="G2832" s="77"/>
      <c r="H2832" s="77"/>
      <c r="I2832" s="80"/>
      <c r="J2832" s="77" t="s">
        <v>97</v>
      </c>
      <c r="K2832" s="79" t="s">
        <v>97</v>
      </c>
      <c r="L2832" s="79"/>
      <c r="M2832" s="80"/>
      <c r="N2832" s="79" t="s">
        <v>97</v>
      </c>
      <c r="O2832" s="81"/>
      <c r="P2832" s="86"/>
      <c r="Q2832" s="82"/>
      <c r="R2832" s="81" t="s">
        <v>97</v>
      </c>
      <c r="S2832" s="63"/>
      <c r="T2832" s="87"/>
      <c r="U2832" s="84" t="s">
        <v>97</v>
      </c>
      <c r="V2832" s="84" t="s">
        <v>97</v>
      </c>
      <c r="W2832" s="85" t="b">
        <v>0</v>
      </c>
      <c r="X2832" s="63"/>
      <c r="Y2832" s="63"/>
      <c r="Z2832" s="63"/>
    </row>
    <row r="2833">
      <c r="A2833" s="75"/>
      <c r="B2833" s="94"/>
      <c r="C2833" s="75"/>
      <c r="D2833" s="76"/>
      <c r="E2833" s="75" t="s">
        <v>97</v>
      </c>
      <c r="F2833" s="75" t="s">
        <v>97</v>
      </c>
      <c r="G2833" s="77"/>
      <c r="H2833" s="77"/>
      <c r="I2833" s="80"/>
      <c r="J2833" s="77" t="s">
        <v>97</v>
      </c>
      <c r="K2833" s="79" t="s">
        <v>97</v>
      </c>
      <c r="L2833" s="79"/>
      <c r="M2833" s="80"/>
      <c r="N2833" s="79" t="s">
        <v>97</v>
      </c>
      <c r="O2833" s="81"/>
      <c r="P2833" s="86"/>
      <c r="Q2833" s="82"/>
      <c r="R2833" s="81" t="s">
        <v>97</v>
      </c>
      <c r="S2833" s="63"/>
      <c r="T2833" s="87"/>
      <c r="U2833" s="84" t="s">
        <v>97</v>
      </c>
      <c r="V2833" s="84" t="s">
        <v>97</v>
      </c>
      <c r="W2833" s="85" t="b">
        <v>0</v>
      </c>
      <c r="X2833" s="63"/>
      <c r="Y2833" s="63"/>
      <c r="Z2833" s="63"/>
    </row>
    <row r="2834">
      <c r="A2834" s="75"/>
      <c r="B2834" s="94"/>
      <c r="C2834" s="75"/>
      <c r="D2834" s="76"/>
      <c r="E2834" s="75" t="s">
        <v>97</v>
      </c>
      <c r="F2834" s="75" t="s">
        <v>97</v>
      </c>
      <c r="G2834" s="77"/>
      <c r="H2834" s="77"/>
      <c r="I2834" s="80"/>
      <c r="J2834" s="77" t="s">
        <v>97</v>
      </c>
      <c r="K2834" s="79" t="s">
        <v>97</v>
      </c>
      <c r="L2834" s="79"/>
      <c r="M2834" s="80"/>
      <c r="N2834" s="79" t="s">
        <v>97</v>
      </c>
      <c r="O2834" s="81"/>
      <c r="P2834" s="86"/>
      <c r="Q2834" s="82"/>
      <c r="R2834" s="81" t="s">
        <v>97</v>
      </c>
      <c r="S2834" s="63"/>
      <c r="T2834" s="87"/>
      <c r="U2834" s="84" t="s">
        <v>97</v>
      </c>
      <c r="V2834" s="84" t="s">
        <v>97</v>
      </c>
      <c r="W2834" s="85" t="b">
        <v>0</v>
      </c>
      <c r="X2834" s="63"/>
      <c r="Y2834" s="63"/>
      <c r="Z2834" s="63"/>
    </row>
    <row r="2835">
      <c r="A2835" s="75"/>
      <c r="B2835" s="94"/>
      <c r="C2835" s="75"/>
      <c r="D2835" s="76"/>
      <c r="E2835" s="75" t="s">
        <v>97</v>
      </c>
      <c r="F2835" s="75" t="s">
        <v>97</v>
      </c>
      <c r="G2835" s="77"/>
      <c r="H2835" s="77"/>
      <c r="I2835" s="80"/>
      <c r="J2835" s="77" t="s">
        <v>97</v>
      </c>
      <c r="K2835" s="79" t="s">
        <v>97</v>
      </c>
      <c r="L2835" s="79"/>
      <c r="M2835" s="80"/>
      <c r="N2835" s="79" t="s">
        <v>97</v>
      </c>
      <c r="O2835" s="81"/>
      <c r="P2835" s="86"/>
      <c r="Q2835" s="82"/>
      <c r="R2835" s="81" t="s">
        <v>97</v>
      </c>
      <c r="S2835" s="63"/>
      <c r="T2835" s="87"/>
      <c r="U2835" s="84" t="s">
        <v>97</v>
      </c>
      <c r="V2835" s="84" t="s">
        <v>97</v>
      </c>
      <c r="W2835" s="85" t="b">
        <v>0</v>
      </c>
      <c r="X2835" s="63"/>
      <c r="Y2835" s="63"/>
      <c r="Z2835" s="63"/>
    </row>
    <row r="2836">
      <c r="A2836" s="75"/>
      <c r="B2836" s="94"/>
      <c r="C2836" s="75"/>
      <c r="D2836" s="76"/>
      <c r="E2836" s="75" t="s">
        <v>97</v>
      </c>
      <c r="F2836" s="75" t="s">
        <v>97</v>
      </c>
      <c r="G2836" s="77"/>
      <c r="H2836" s="77"/>
      <c r="I2836" s="80"/>
      <c r="J2836" s="77" t="s">
        <v>97</v>
      </c>
      <c r="K2836" s="79" t="s">
        <v>97</v>
      </c>
      <c r="L2836" s="79"/>
      <c r="M2836" s="80"/>
      <c r="N2836" s="79" t="s">
        <v>97</v>
      </c>
      <c r="O2836" s="81"/>
      <c r="P2836" s="86"/>
      <c r="Q2836" s="82"/>
      <c r="R2836" s="81" t="s">
        <v>97</v>
      </c>
      <c r="S2836" s="63"/>
      <c r="T2836" s="87"/>
      <c r="U2836" s="84" t="s">
        <v>97</v>
      </c>
      <c r="V2836" s="84" t="s">
        <v>97</v>
      </c>
      <c r="W2836" s="85" t="b">
        <v>0</v>
      </c>
      <c r="X2836" s="63"/>
      <c r="Y2836" s="63"/>
      <c r="Z2836" s="63"/>
    </row>
    <row r="2837">
      <c r="A2837" s="75"/>
      <c r="B2837" s="94"/>
      <c r="C2837" s="75"/>
      <c r="D2837" s="76"/>
      <c r="E2837" s="75" t="s">
        <v>97</v>
      </c>
      <c r="F2837" s="75" t="s">
        <v>97</v>
      </c>
      <c r="G2837" s="77"/>
      <c r="H2837" s="77"/>
      <c r="I2837" s="80"/>
      <c r="J2837" s="77" t="s">
        <v>97</v>
      </c>
      <c r="K2837" s="79" t="s">
        <v>97</v>
      </c>
      <c r="L2837" s="79"/>
      <c r="M2837" s="80"/>
      <c r="N2837" s="79" t="s">
        <v>97</v>
      </c>
      <c r="O2837" s="81"/>
      <c r="P2837" s="86"/>
      <c r="Q2837" s="82"/>
      <c r="R2837" s="81" t="s">
        <v>97</v>
      </c>
      <c r="S2837" s="63"/>
      <c r="T2837" s="87"/>
      <c r="U2837" s="84" t="s">
        <v>97</v>
      </c>
      <c r="V2837" s="84" t="s">
        <v>97</v>
      </c>
      <c r="W2837" s="85" t="b">
        <v>0</v>
      </c>
      <c r="X2837" s="63"/>
      <c r="Y2837" s="63"/>
      <c r="Z2837" s="63"/>
    </row>
    <row r="2838">
      <c r="A2838" s="75"/>
      <c r="B2838" s="94"/>
      <c r="C2838" s="75"/>
      <c r="D2838" s="76"/>
      <c r="E2838" s="75" t="s">
        <v>97</v>
      </c>
      <c r="F2838" s="75" t="s">
        <v>97</v>
      </c>
      <c r="G2838" s="77"/>
      <c r="H2838" s="77"/>
      <c r="I2838" s="80"/>
      <c r="J2838" s="77" t="s">
        <v>97</v>
      </c>
      <c r="K2838" s="79" t="s">
        <v>97</v>
      </c>
      <c r="L2838" s="79"/>
      <c r="M2838" s="80"/>
      <c r="N2838" s="79" t="s">
        <v>97</v>
      </c>
      <c r="O2838" s="81"/>
      <c r="P2838" s="86"/>
      <c r="Q2838" s="82"/>
      <c r="R2838" s="81" t="s">
        <v>97</v>
      </c>
      <c r="S2838" s="63"/>
      <c r="T2838" s="87"/>
      <c r="U2838" s="84" t="s">
        <v>97</v>
      </c>
      <c r="V2838" s="84" t="s">
        <v>97</v>
      </c>
      <c r="W2838" s="85" t="b">
        <v>0</v>
      </c>
      <c r="X2838" s="63"/>
      <c r="Y2838" s="63"/>
      <c r="Z2838" s="63"/>
    </row>
    <row r="2839">
      <c r="A2839" s="75"/>
      <c r="B2839" s="94"/>
      <c r="C2839" s="75"/>
      <c r="D2839" s="76"/>
      <c r="E2839" s="75" t="s">
        <v>97</v>
      </c>
      <c r="F2839" s="75" t="s">
        <v>97</v>
      </c>
      <c r="G2839" s="77"/>
      <c r="H2839" s="77"/>
      <c r="I2839" s="80"/>
      <c r="J2839" s="77" t="s">
        <v>97</v>
      </c>
      <c r="K2839" s="79" t="s">
        <v>97</v>
      </c>
      <c r="L2839" s="79"/>
      <c r="M2839" s="80"/>
      <c r="N2839" s="79" t="s">
        <v>97</v>
      </c>
      <c r="O2839" s="81"/>
      <c r="P2839" s="86"/>
      <c r="Q2839" s="82"/>
      <c r="R2839" s="81" t="s">
        <v>97</v>
      </c>
      <c r="S2839" s="63"/>
      <c r="T2839" s="87"/>
      <c r="U2839" s="84" t="s">
        <v>97</v>
      </c>
      <c r="V2839" s="84" t="s">
        <v>97</v>
      </c>
      <c r="W2839" s="85" t="b">
        <v>0</v>
      </c>
      <c r="X2839" s="63"/>
      <c r="Y2839" s="63"/>
      <c r="Z2839" s="63"/>
    </row>
    <row r="2840">
      <c r="A2840" s="75"/>
      <c r="B2840" s="94"/>
      <c r="C2840" s="75"/>
      <c r="D2840" s="76"/>
      <c r="E2840" s="75" t="s">
        <v>97</v>
      </c>
      <c r="F2840" s="75" t="s">
        <v>97</v>
      </c>
      <c r="G2840" s="77"/>
      <c r="H2840" s="77"/>
      <c r="I2840" s="80"/>
      <c r="J2840" s="77" t="s">
        <v>97</v>
      </c>
      <c r="K2840" s="79" t="s">
        <v>97</v>
      </c>
      <c r="L2840" s="79"/>
      <c r="M2840" s="80"/>
      <c r="N2840" s="79" t="s">
        <v>97</v>
      </c>
      <c r="O2840" s="81"/>
      <c r="P2840" s="86"/>
      <c r="Q2840" s="82"/>
      <c r="R2840" s="81" t="s">
        <v>97</v>
      </c>
      <c r="S2840" s="63"/>
      <c r="T2840" s="87"/>
      <c r="U2840" s="84" t="s">
        <v>97</v>
      </c>
      <c r="V2840" s="84" t="s">
        <v>97</v>
      </c>
      <c r="W2840" s="85" t="b">
        <v>0</v>
      </c>
      <c r="X2840" s="63"/>
      <c r="Y2840" s="63"/>
      <c r="Z2840" s="63"/>
    </row>
    <row r="2841">
      <c r="A2841" s="75"/>
      <c r="B2841" s="94"/>
      <c r="C2841" s="75"/>
      <c r="D2841" s="76"/>
      <c r="E2841" s="75" t="s">
        <v>97</v>
      </c>
      <c r="F2841" s="75" t="s">
        <v>97</v>
      </c>
      <c r="G2841" s="77"/>
      <c r="H2841" s="77"/>
      <c r="I2841" s="80"/>
      <c r="J2841" s="77" t="s">
        <v>97</v>
      </c>
      <c r="K2841" s="79" t="s">
        <v>97</v>
      </c>
      <c r="L2841" s="79"/>
      <c r="M2841" s="80"/>
      <c r="N2841" s="79" t="s">
        <v>97</v>
      </c>
      <c r="O2841" s="81"/>
      <c r="P2841" s="86"/>
      <c r="Q2841" s="82"/>
      <c r="R2841" s="81" t="s">
        <v>97</v>
      </c>
      <c r="S2841" s="63"/>
      <c r="T2841" s="87"/>
      <c r="U2841" s="84" t="s">
        <v>97</v>
      </c>
      <c r="V2841" s="84" t="s">
        <v>97</v>
      </c>
      <c r="W2841" s="85" t="b">
        <v>0</v>
      </c>
      <c r="X2841" s="63"/>
      <c r="Y2841" s="63"/>
      <c r="Z2841" s="63"/>
    </row>
    <row r="2842">
      <c r="A2842" s="75"/>
      <c r="B2842" s="94"/>
      <c r="C2842" s="75"/>
      <c r="D2842" s="76"/>
      <c r="E2842" s="75" t="s">
        <v>97</v>
      </c>
      <c r="F2842" s="75" t="s">
        <v>97</v>
      </c>
      <c r="G2842" s="77"/>
      <c r="H2842" s="77"/>
      <c r="I2842" s="80"/>
      <c r="J2842" s="77" t="s">
        <v>97</v>
      </c>
      <c r="K2842" s="79" t="s">
        <v>97</v>
      </c>
      <c r="L2842" s="79"/>
      <c r="M2842" s="80"/>
      <c r="N2842" s="79" t="s">
        <v>97</v>
      </c>
      <c r="O2842" s="81"/>
      <c r="P2842" s="86"/>
      <c r="Q2842" s="82"/>
      <c r="R2842" s="81" t="s">
        <v>97</v>
      </c>
      <c r="S2842" s="63"/>
      <c r="T2842" s="87"/>
      <c r="U2842" s="84" t="s">
        <v>97</v>
      </c>
      <c r="V2842" s="84" t="s">
        <v>97</v>
      </c>
      <c r="W2842" s="85" t="b">
        <v>0</v>
      </c>
      <c r="X2842" s="63"/>
      <c r="Y2842" s="63"/>
      <c r="Z2842" s="63"/>
    </row>
    <row r="2843">
      <c r="A2843" s="75"/>
      <c r="B2843" s="94"/>
      <c r="C2843" s="75"/>
      <c r="D2843" s="76"/>
      <c r="E2843" s="75" t="s">
        <v>97</v>
      </c>
      <c r="F2843" s="75" t="s">
        <v>97</v>
      </c>
      <c r="G2843" s="77"/>
      <c r="H2843" s="77"/>
      <c r="I2843" s="80"/>
      <c r="J2843" s="77" t="s">
        <v>97</v>
      </c>
      <c r="K2843" s="79" t="s">
        <v>97</v>
      </c>
      <c r="L2843" s="79"/>
      <c r="M2843" s="80"/>
      <c r="N2843" s="79" t="s">
        <v>97</v>
      </c>
      <c r="O2843" s="81"/>
      <c r="P2843" s="86"/>
      <c r="Q2843" s="82"/>
      <c r="R2843" s="81" t="s">
        <v>97</v>
      </c>
      <c r="S2843" s="63"/>
      <c r="T2843" s="87"/>
      <c r="U2843" s="84" t="s">
        <v>97</v>
      </c>
      <c r="V2843" s="84" t="s">
        <v>97</v>
      </c>
      <c r="W2843" s="85" t="b">
        <v>0</v>
      </c>
      <c r="X2843" s="63"/>
      <c r="Y2843" s="63"/>
      <c r="Z2843" s="63"/>
    </row>
    <row r="2844">
      <c r="A2844" s="75"/>
      <c r="B2844" s="94"/>
      <c r="C2844" s="75"/>
      <c r="D2844" s="76"/>
      <c r="E2844" s="75" t="s">
        <v>97</v>
      </c>
      <c r="F2844" s="75" t="s">
        <v>97</v>
      </c>
      <c r="G2844" s="77"/>
      <c r="H2844" s="77"/>
      <c r="I2844" s="80"/>
      <c r="J2844" s="77" t="s">
        <v>97</v>
      </c>
      <c r="K2844" s="79" t="s">
        <v>97</v>
      </c>
      <c r="L2844" s="79"/>
      <c r="M2844" s="80"/>
      <c r="N2844" s="79" t="s">
        <v>97</v>
      </c>
      <c r="O2844" s="81"/>
      <c r="P2844" s="86"/>
      <c r="Q2844" s="82"/>
      <c r="R2844" s="81" t="s">
        <v>97</v>
      </c>
      <c r="S2844" s="63"/>
      <c r="T2844" s="87"/>
      <c r="U2844" s="84" t="s">
        <v>97</v>
      </c>
      <c r="V2844" s="84" t="s">
        <v>97</v>
      </c>
      <c r="W2844" s="85" t="b">
        <v>0</v>
      </c>
      <c r="X2844" s="63"/>
      <c r="Y2844" s="63"/>
      <c r="Z2844" s="63"/>
    </row>
    <row r="2845">
      <c r="A2845" s="75"/>
      <c r="B2845" s="94"/>
      <c r="C2845" s="75"/>
      <c r="D2845" s="76"/>
      <c r="E2845" s="75" t="s">
        <v>97</v>
      </c>
      <c r="F2845" s="75" t="s">
        <v>97</v>
      </c>
      <c r="G2845" s="77"/>
      <c r="H2845" s="77"/>
      <c r="I2845" s="80"/>
      <c r="J2845" s="77" t="s">
        <v>97</v>
      </c>
      <c r="K2845" s="79" t="s">
        <v>97</v>
      </c>
      <c r="L2845" s="79"/>
      <c r="M2845" s="80"/>
      <c r="N2845" s="79" t="s">
        <v>97</v>
      </c>
      <c r="O2845" s="81"/>
      <c r="P2845" s="86"/>
      <c r="Q2845" s="82"/>
      <c r="R2845" s="81" t="s">
        <v>97</v>
      </c>
      <c r="S2845" s="63"/>
      <c r="T2845" s="87"/>
      <c r="U2845" s="84" t="s">
        <v>97</v>
      </c>
      <c r="V2845" s="84" t="s">
        <v>97</v>
      </c>
      <c r="W2845" s="85" t="b">
        <v>0</v>
      </c>
      <c r="X2845" s="63"/>
      <c r="Y2845" s="63"/>
      <c r="Z2845" s="63"/>
    </row>
    <row r="2846">
      <c r="A2846" s="75"/>
      <c r="B2846" s="94"/>
      <c r="C2846" s="75"/>
      <c r="D2846" s="76"/>
      <c r="E2846" s="75" t="s">
        <v>97</v>
      </c>
      <c r="F2846" s="75" t="s">
        <v>97</v>
      </c>
      <c r="G2846" s="77"/>
      <c r="H2846" s="77"/>
      <c r="I2846" s="80"/>
      <c r="J2846" s="77" t="s">
        <v>97</v>
      </c>
      <c r="K2846" s="79" t="s">
        <v>97</v>
      </c>
      <c r="L2846" s="79"/>
      <c r="M2846" s="80"/>
      <c r="N2846" s="79" t="s">
        <v>97</v>
      </c>
      <c r="O2846" s="81"/>
      <c r="P2846" s="86"/>
      <c r="Q2846" s="82"/>
      <c r="R2846" s="81" t="s">
        <v>97</v>
      </c>
      <c r="S2846" s="63"/>
      <c r="T2846" s="87"/>
      <c r="U2846" s="84" t="s">
        <v>97</v>
      </c>
      <c r="V2846" s="84" t="s">
        <v>97</v>
      </c>
      <c r="W2846" s="85" t="b">
        <v>0</v>
      </c>
      <c r="X2846" s="63"/>
      <c r="Y2846" s="63"/>
      <c r="Z2846" s="63"/>
    </row>
    <row r="2847">
      <c r="A2847" s="75"/>
      <c r="B2847" s="94"/>
      <c r="C2847" s="75"/>
      <c r="D2847" s="76"/>
      <c r="E2847" s="75" t="s">
        <v>97</v>
      </c>
      <c r="F2847" s="75" t="s">
        <v>97</v>
      </c>
      <c r="G2847" s="77"/>
      <c r="H2847" s="77"/>
      <c r="I2847" s="80"/>
      <c r="J2847" s="77" t="s">
        <v>97</v>
      </c>
      <c r="K2847" s="79" t="s">
        <v>97</v>
      </c>
      <c r="L2847" s="79"/>
      <c r="M2847" s="80"/>
      <c r="N2847" s="79" t="s">
        <v>97</v>
      </c>
      <c r="O2847" s="81"/>
      <c r="P2847" s="86"/>
      <c r="Q2847" s="82"/>
      <c r="R2847" s="81" t="s">
        <v>97</v>
      </c>
      <c r="S2847" s="63"/>
      <c r="T2847" s="87"/>
      <c r="U2847" s="84" t="s">
        <v>97</v>
      </c>
      <c r="V2847" s="84" t="s">
        <v>97</v>
      </c>
      <c r="W2847" s="85" t="b">
        <v>0</v>
      </c>
      <c r="X2847" s="63"/>
      <c r="Y2847" s="63"/>
      <c r="Z2847" s="63"/>
    </row>
    <row r="2848">
      <c r="A2848" s="75"/>
      <c r="B2848" s="94"/>
      <c r="C2848" s="75"/>
      <c r="D2848" s="76"/>
      <c r="E2848" s="75" t="s">
        <v>97</v>
      </c>
      <c r="F2848" s="75" t="s">
        <v>97</v>
      </c>
      <c r="G2848" s="77"/>
      <c r="H2848" s="77"/>
      <c r="I2848" s="80"/>
      <c r="J2848" s="77" t="s">
        <v>97</v>
      </c>
      <c r="K2848" s="79" t="s">
        <v>97</v>
      </c>
      <c r="L2848" s="79"/>
      <c r="M2848" s="80"/>
      <c r="N2848" s="79" t="s">
        <v>97</v>
      </c>
      <c r="O2848" s="81"/>
      <c r="P2848" s="86"/>
      <c r="Q2848" s="82"/>
      <c r="R2848" s="81" t="s">
        <v>97</v>
      </c>
      <c r="S2848" s="63"/>
      <c r="T2848" s="87"/>
      <c r="U2848" s="84" t="s">
        <v>97</v>
      </c>
      <c r="V2848" s="84" t="s">
        <v>97</v>
      </c>
      <c r="W2848" s="85" t="b">
        <v>0</v>
      </c>
      <c r="X2848" s="63"/>
      <c r="Y2848" s="63"/>
      <c r="Z2848" s="63"/>
    </row>
    <row r="2849">
      <c r="A2849" s="75"/>
      <c r="B2849" s="94"/>
      <c r="C2849" s="75"/>
      <c r="D2849" s="76"/>
      <c r="E2849" s="75" t="s">
        <v>97</v>
      </c>
      <c r="F2849" s="75" t="s">
        <v>97</v>
      </c>
      <c r="G2849" s="77"/>
      <c r="H2849" s="77"/>
      <c r="I2849" s="80"/>
      <c r="J2849" s="77" t="s">
        <v>97</v>
      </c>
      <c r="K2849" s="79" t="s">
        <v>97</v>
      </c>
      <c r="L2849" s="79"/>
      <c r="M2849" s="80"/>
      <c r="N2849" s="79" t="s">
        <v>97</v>
      </c>
      <c r="O2849" s="81"/>
      <c r="P2849" s="86"/>
      <c r="Q2849" s="82"/>
      <c r="R2849" s="81" t="s">
        <v>97</v>
      </c>
      <c r="S2849" s="63"/>
      <c r="T2849" s="87"/>
      <c r="U2849" s="84" t="s">
        <v>97</v>
      </c>
      <c r="V2849" s="84" t="s">
        <v>97</v>
      </c>
      <c r="W2849" s="85" t="b">
        <v>0</v>
      </c>
      <c r="X2849" s="63"/>
      <c r="Y2849" s="63"/>
      <c r="Z2849" s="63"/>
    </row>
    <row r="2850">
      <c r="A2850" s="75"/>
      <c r="B2850" s="94"/>
      <c r="C2850" s="75"/>
      <c r="D2850" s="76"/>
      <c r="E2850" s="75" t="s">
        <v>97</v>
      </c>
      <c r="F2850" s="75" t="s">
        <v>97</v>
      </c>
      <c r="G2850" s="77"/>
      <c r="H2850" s="77"/>
      <c r="I2850" s="80"/>
      <c r="J2850" s="77" t="s">
        <v>97</v>
      </c>
      <c r="K2850" s="79" t="s">
        <v>97</v>
      </c>
      <c r="L2850" s="79"/>
      <c r="M2850" s="80"/>
      <c r="N2850" s="79" t="s">
        <v>97</v>
      </c>
      <c r="O2850" s="81"/>
      <c r="P2850" s="86"/>
      <c r="Q2850" s="82"/>
      <c r="R2850" s="81" t="s">
        <v>97</v>
      </c>
      <c r="S2850" s="63"/>
      <c r="T2850" s="87"/>
      <c r="U2850" s="84" t="s">
        <v>97</v>
      </c>
      <c r="V2850" s="84" t="s">
        <v>97</v>
      </c>
      <c r="W2850" s="85" t="b">
        <v>0</v>
      </c>
      <c r="X2850" s="63"/>
      <c r="Y2850" s="63"/>
      <c r="Z2850" s="63"/>
    </row>
    <row r="2851">
      <c r="A2851" s="75"/>
      <c r="B2851" s="94"/>
      <c r="C2851" s="75"/>
      <c r="D2851" s="76"/>
      <c r="E2851" s="75" t="s">
        <v>97</v>
      </c>
      <c r="F2851" s="75" t="s">
        <v>97</v>
      </c>
      <c r="G2851" s="77"/>
      <c r="H2851" s="77"/>
      <c r="I2851" s="80"/>
      <c r="J2851" s="77" t="s">
        <v>97</v>
      </c>
      <c r="K2851" s="79" t="s">
        <v>97</v>
      </c>
      <c r="L2851" s="79"/>
      <c r="M2851" s="80"/>
      <c r="N2851" s="79" t="s">
        <v>97</v>
      </c>
      <c r="O2851" s="81"/>
      <c r="P2851" s="86"/>
      <c r="Q2851" s="82"/>
      <c r="R2851" s="81" t="s">
        <v>97</v>
      </c>
      <c r="S2851" s="63"/>
      <c r="T2851" s="87"/>
      <c r="U2851" s="84" t="s">
        <v>97</v>
      </c>
      <c r="V2851" s="84" t="s">
        <v>97</v>
      </c>
      <c r="W2851" s="85" t="b">
        <v>0</v>
      </c>
      <c r="X2851" s="63"/>
      <c r="Y2851" s="63"/>
      <c r="Z2851" s="63"/>
    </row>
    <row r="2852">
      <c r="A2852" s="75"/>
      <c r="B2852" s="94"/>
      <c r="C2852" s="75"/>
      <c r="D2852" s="76"/>
      <c r="E2852" s="75" t="s">
        <v>97</v>
      </c>
      <c r="F2852" s="75" t="s">
        <v>97</v>
      </c>
      <c r="G2852" s="77"/>
      <c r="H2852" s="77"/>
      <c r="I2852" s="80"/>
      <c r="J2852" s="77" t="s">
        <v>97</v>
      </c>
      <c r="K2852" s="79" t="s">
        <v>97</v>
      </c>
      <c r="L2852" s="79"/>
      <c r="M2852" s="80"/>
      <c r="N2852" s="79" t="s">
        <v>97</v>
      </c>
      <c r="O2852" s="81"/>
      <c r="P2852" s="86"/>
      <c r="Q2852" s="82"/>
      <c r="R2852" s="81" t="s">
        <v>97</v>
      </c>
      <c r="S2852" s="63"/>
      <c r="T2852" s="87"/>
      <c r="U2852" s="84" t="s">
        <v>97</v>
      </c>
      <c r="V2852" s="84" t="s">
        <v>97</v>
      </c>
      <c r="W2852" s="85" t="b">
        <v>0</v>
      </c>
      <c r="X2852" s="63"/>
      <c r="Y2852" s="63"/>
      <c r="Z2852" s="63"/>
    </row>
    <row r="2853">
      <c r="A2853" s="75"/>
      <c r="B2853" s="94"/>
      <c r="C2853" s="75"/>
      <c r="D2853" s="76"/>
      <c r="E2853" s="75" t="s">
        <v>97</v>
      </c>
      <c r="F2853" s="75" t="s">
        <v>97</v>
      </c>
      <c r="G2853" s="77"/>
      <c r="H2853" s="77"/>
      <c r="I2853" s="80"/>
      <c r="J2853" s="77" t="s">
        <v>97</v>
      </c>
      <c r="K2853" s="79" t="s">
        <v>97</v>
      </c>
      <c r="L2853" s="79"/>
      <c r="M2853" s="80"/>
      <c r="N2853" s="79" t="s">
        <v>97</v>
      </c>
      <c r="O2853" s="81"/>
      <c r="P2853" s="86"/>
      <c r="Q2853" s="82"/>
      <c r="R2853" s="81" t="s">
        <v>97</v>
      </c>
      <c r="S2853" s="63"/>
      <c r="T2853" s="87"/>
      <c r="U2853" s="84" t="s">
        <v>97</v>
      </c>
      <c r="V2853" s="84" t="s">
        <v>97</v>
      </c>
      <c r="W2853" s="85" t="b">
        <v>0</v>
      </c>
      <c r="X2853" s="63"/>
      <c r="Y2853" s="63"/>
      <c r="Z2853" s="63"/>
    </row>
    <row r="2854">
      <c r="A2854" s="75"/>
      <c r="B2854" s="94"/>
      <c r="C2854" s="75"/>
      <c r="D2854" s="76"/>
      <c r="E2854" s="75" t="s">
        <v>97</v>
      </c>
      <c r="F2854" s="75" t="s">
        <v>97</v>
      </c>
      <c r="G2854" s="77"/>
      <c r="H2854" s="77"/>
      <c r="I2854" s="80"/>
      <c r="J2854" s="77" t="s">
        <v>97</v>
      </c>
      <c r="K2854" s="79" t="s">
        <v>97</v>
      </c>
      <c r="L2854" s="79"/>
      <c r="M2854" s="80"/>
      <c r="N2854" s="79" t="s">
        <v>97</v>
      </c>
      <c r="O2854" s="81"/>
      <c r="P2854" s="86"/>
      <c r="Q2854" s="82"/>
      <c r="R2854" s="81" t="s">
        <v>97</v>
      </c>
      <c r="S2854" s="63"/>
      <c r="T2854" s="87"/>
      <c r="U2854" s="84" t="s">
        <v>97</v>
      </c>
      <c r="V2854" s="84" t="s">
        <v>97</v>
      </c>
      <c r="W2854" s="85" t="b">
        <v>0</v>
      </c>
      <c r="X2854" s="63"/>
      <c r="Y2854" s="63"/>
      <c r="Z2854" s="63"/>
    </row>
    <row r="2855">
      <c r="A2855" s="75"/>
      <c r="B2855" s="94"/>
      <c r="C2855" s="75"/>
      <c r="D2855" s="76"/>
      <c r="E2855" s="75" t="s">
        <v>97</v>
      </c>
      <c r="F2855" s="75" t="s">
        <v>97</v>
      </c>
      <c r="G2855" s="77"/>
      <c r="H2855" s="77"/>
      <c r="I2855" s="80"/>
      <c r="J2855" s="77" t="s">
        <v>97</v>
      </c>
      <c r="K2855" s="79" t="s">
        <v>97</v>
      </c>
      <c r="L2855" s="79"/>
      <c r="M2855" s="80"/>
      <c r="N2855" s="79" t="s">
        <v>97</v>
      </c>
      <c r="O2855" s="81"/>
      <c r="P2855" s="86"/>
      <c r="Q2855" s="82"/>
      <c r="R2855" s="81" t="s">
        <v>97</v>
      </c>
      <c r="S2855" s="63"/>
      <c r="T2855" s="87"/>
      <c r="U2855" s="84" t="s">
        <v>97</v>
      </c>
      <c r="V2855" s="84" t="s">
        <v>97</v>
      </c>
      <c r="W2855" s="85" t="b">
        <v>0</v>
      </c>
      <c r="X2855" s="63"/>
      <c r="Y2855" s="63"/>
      <c r="Z2855" s="63"/>
    </row>
    <row r="2856">
      <c r="A2856" s="75"/>
      <c r="B2856" s="94"/>
      <c r="C2856" s="75"/>
      <c r="D2856" s="76"/>
      <c r="E2856" s="75" t="s">
        <v>97</v>
      </c>
      <c r="F2856" s="75" t="s">
        <v>97</v>
      </c>
      <c r="G2856" s="77"/>
      <c r="H2856" s="77"/>
      <c r="I2856" s="80"/>
      <c r="J2856" s="77" t="s">
        <v>97</v>
      </c>
      <c r="K2856" s="79" t="s">
        <v>97</v>
      </c>
      <c r="L2856" s="79"/>
      <c r="M2856" s="80"/>
      <c r="N2856" s="79" t="s">
        <v>97</v>
      </c>
      <c r="O2856" s="81"/>
      <c r="P2856" s="86"/>
      <c r="Q2856" s="82"/>
      <c r="R2856" s="81" t="s">
        <v>97</v>
      </c>
      <c r="S2856" s="63"/>
      <c r="T2856" s="87"/>
      <c r="U2856" s="84" t="s">
        <v>97</v>
      </c>
      <c r="V2856" s="84" t="s">
        <v>97</v>
      </c>
      <c r="W2856" s="85" t="b">
        <v>0</v>
      </c>
      <c r="X2856" s="63"/>
      <c r="Y2856" s="63"/>
      <c r="Z2856" s="63"/>
    </row>
    <row r="2857">
      <c r="A2857" s="75"/>
      <c r="B2857" s="94"/>
      <c r="C2857" s="75"/>
      <c r="D2857" s="76"/>
      <c r="E2857" s="75" t="s">
        <v>97</v>
      </c>
      <c r="F2857" s="75" t="s">
        <v>97</v>
      </c>
      <c r="G2857" s="77"/>
      <c r="H2857" s="77"/>
      <c r="I2857" s="80"/>
      <c r="J2857" s="77" t="s">
        <v>97</v>
      </c>
      <c r="K2857" s="79" t="s">
        <v>97</v>
      </c>
      <c r="L2857" s="79"/>
      <c r="M2857" s="80"/>
      <c r="N2857" s="79" t="s">
        <v>97</v>
      </c>
      <c r="O2857" s="81"/>
      <c r="P2857" s="86"/>
      <c r="Q2857" s="82"/>
      <c r="R2857" s="81" t="s">
        <v>97</v>
      </c>
      <c r="S2857" s="63"/>
      <c r="T2857" s="87"/>
      <c r="U2857" s="84" t="s">
        <v>97</v>
      </c>
      <c r="V2857" s="84" t="s">
        <v>97</v>
      </c>
      <c r="W2857" s="85" t="b">
        <v>0</v>
      </c>
      <c r="X2857" s="63"/>
      <c r="Y2857" s="63"/>
      <c r="Z2857" s="63"/>
    </row>
    <row r="2858">
      <c r="A2858" s="75"/>
      <c r="B2858" s="94"/>
      <c r="C2858" s="75"/>
      <c r="D2858" s="76"/>
      <c r="E2858" s="75" t="s">
        <v>97</v>
      </c>
      <c r="F2858" s="75" t="s">
        <v>97</v>
      </c>
      <c r="G2858" s="77"/>
      <c r="H2858" s="77"/>
      <c r="I2858" s="80"/>
      <c r="J2858" s="77" t="s">
        <v>97</v>
      </c>
      <c r="K2858" s="79" t="s">
        <v>97</v>
      </c>
      <c r="L2858" s="79"/>
      <c r="M2858" s="80"/>
      <c r="N2858" s="79" t="s">
        <v>97</v>
      </c>
      <c r="O2858" s="81"/>
      <c r="P2858" s="86"/>
      <c r="Q2858" s="82"/>
      <c r="R2858" s="81" t="s">
        <v>97</v>
      </c>
      <c r="S2858" s="63"/>
      <c r="T2858" s="87"/>
      <c r="U2858" s="84" t="s">
        <v>97</v>
      </c>
      <c r="V2858" s="84" t="s">
        <v>97</v>
      </c>
      <c r="W2858" s="85" t="b">
        <v>0</v>
      </c>
      <c r="X2858" s="63"/>
      <c r="Y2858" s="63"/>
      <c r="Z2858" s="63"/>
    </row>
    <row r="2859">
      <c r="A2859" s="75"/>
      <c r="B2859" s="94"/>
      <c r="C2859" s="75"/>
      <c r="D2859" s="76"/>
      <c r="E2859" s="75" t="s">
        <v>97</v>
      </c>
      <c r="F2859" s="75" t="s">
        <v>97</v>
      </c>
      <c r="G2859" s="77"/>
      <c r="H2859" s="77"/>
      <c r="I2859" s="80"/>
      <c r="J2859" s="77" t="s">
        <v>97</v>
      </c>
      <c r="K2859" s="79" t="s">
        <v>97</v>
      </c>
      <c r="L2859" s="79"/>
      <c r="M2859" s="80"/>
      <c r="N2859" s="79" t="s">
        <v>97</v>
      </c>
      <c r="O2859" s="81"/>
      <c r="P2859" s="86"/>
      <c r="Q2859" s="82"/>
      <c r="R2859" s="81" t="s">
        <v>97</v>
      </c>
      <c r="S2859" s="63"/>
      <c r="T2859" s="87"/>
      <c r="U2859" s="84" t="s">
        <v>97</v>
      </c>
      <c r="V2859" s="84" t="s">
        <v>97</v>
      </c>
      <c r="W2859" s="85" t="b">
        <v>0</v>
      </c>
      <c r="X2859" s="63"/>
      <c r="Y2859" s="63"/>
      <c r="Z2859" s="63"/>
    </row>
    <row r="2860">
      <c r="A2860" s="75"/>
      <c r="B2860" s="94"/>
      <c r="C2860" s="75"/>
      <c r="D2860" s="76"/>
      <c r="E2860" s="75" t="s">
        <v>97</v>
      </c>
      <c r="F2860" s="75" t="s">
        <v>97</v>
      </c>
      <c r="G2860" s="77"/>
      <c r="H2860" s="77"/>
      <c r="I2860" s="80"/>
      <c r="J2860" s="77" t="s">
        <v>97</v>
      </c>
      <c r="K2860" s="79" t="s">
        <v>97</v>
      </c>
      <c r="L2860" s="79"/>
      <c r="M2860" s="80"/>
      <c r="N2860" s="79" t="s">
        <v>97</v>
      </c>
      <c r="O2860" s="81"/>
      <c r="P2860" s="86"/>
      <c r="Q2860" s="82"/>
      <c r="R2860" s="81" t="s">
        <v>97</v>
      </c>
      <c r="S2860" s="63"/>
      <c r="T2860" s="87"/>
      <c r="U2860" s="84" t="s">
        <v>97</v>
      </c>
      <c r="V2860" s="84" t="s">
        <v>97</v>
      </c>
      <c r="W2860" s="85" t="b">
        <v>0</v>
      </c>
      <c r="X2860" s="63"/>
      <c r="Y2860" s="63"/>
      <c r="Z2860" s="63"/>
    </row>
    <row r="2861">
      <c r="A2861" s="75"/>
      <c r="B2861" s="94"/>
      <c r="C2861" s="75"/>
      <c r="D2861" s="76"/>
      <c r="E2861" s="75" t="s">
        <v>97</v>
      </c>
      <c r="F2861" s="75" t="s">
        <v>97</v>
      </c>
      <c r="G2861" s="77"/>
      <c r="H2861" s="77"/>
      <c r="I2861" s="80"/>
      <c r="J2861" s="77" t="s">
        <v>97</v>
      </c>
      <c r="K2861" s="79" t="s">
        <v>97</v>
      </c>
      <c r="L2861" s="79"/>
      <c r="M2861" s="80"/>
      <c r="N2861" s="79" t="s">
        <v>97</v>
      </c>
      <c r="O2861" s="81"/>
      <c r="P2861" s="86"/>
      <c r="Q2861" s="82"/>
      <c r="R2861" s="81" t="s">
        <v>97</v>
      </c>
      <c r="S2861" s="63"/>
      <c r="T2861" s="87"/>
      <c r="U2861" s="84" t="s">
        <v>97</v>
      </c>
      <c r="V2861" s="84" t="s">
        <v>97</v>
      </c>
      <c r="W2861" s="85" t="b">
        <v>0</v>
      </c>
      <c r="X2861" s="63"/>
      <c r="Y2861" s="63"/>
      <c r="Z2861" s="63"/>
    </row>
    <row r="2862">
      <c r="A2862" s="75"/>
      <c r="B2862" s="94"/>
      <c r="C2862" s="75"/>
      <c r="D2862" s="76"/>
      <c r="E2862" s="75" t="s">
        <v>97</v>
      </c>
      <c r="F2862" s="75" t="s">
        <v>97</v>
      </c>
      <c r="G2862" s="77"/>
      <c r="H2862" s="77"/>
      <c r="I2862" s="80"/>
      <c r="J2862" s="77" t="s">
        <v>97</v>
      </c>
      <c r="K2862" s="79" t="s">
        <v>97</v>
      </c>
      <c r="L2862" s="79"/>
      <c r="M2862" s="80"/>
      <c r="N2862" s="79" t="s">
        <v>97</v>
      </c>
      <c r="O2862" s="81"/>
      <c r="P2862" s="86"/>
      <c r="Q2862" s="82"/>
      <c r="R2862" s="81" t="s">
        <v>97</v>
      </c>
      <c r="S2862" s="63"/>
      <c r="T2862" s="87"/>
      <c r="U2862" s="84" t="s">
        <v>97</v>
      </c>
      <c r="V2862" s="84" t="s">
        <v>97</v>
      </c>
      <c r="W2862" s="85" t="b">
        <v>0</v>
      </c>
      <c r="X2862" s="63"/>
      <c r="Y2862" s="63"/>
      <c r="Z2862" s="63"/>
    </row>
    <row r="2863">
      <c r="A2863" s="75"/>
      <c r="B2863" s="94"/>
      <c r="C2863" s="75"/>
      <c r="D2863" s="76"/>
      <c r="E2863" s="75" t="s">
        <v>97</v>
      </c>
      <c r="F2863" s="75" t="s">
        <v>97</v>
      </c>
      <c r="G2863" s="77"/>
      <c r="H2863" s="77"/>
      <c r="I2863" s="80"/>
      <c r="J2863" s="77" t="s">
        <v>97</v>
      </c>
      <c r="K2863" s="79" t="s">
        <v>97</v>
      </c>
      <c r="L2863" s="79"/>
      <c r="M2863" s="80"/>
      <c r="N2863" s="79" t="s">
        <v>97</v>
      </c>
      <c r="O2863" s="81"/>
      <c r="P2863" s="86"/>
      <c r="Q2863" s="82"/>
      <c r="R2863" s="81" t="s">
        <v>97</v>
      </c>
      <c r="S2863" s="63"/>
      <c r="T2863" s="87"/>
      <c r="U2863" s="84" t="s">
        <v>97</v>
      </c>
      <c r="V2863" s="84" t="s">
        <v>97</v>
      </c>
      <c r="W2863" s="85" t="b">
        <v>0</v>
      </c>
      <c r="X2863" s="63"/>
      <c r="Y2863" s="63"/>
      <c r="Z2863" s="63"/>
    </row>
    <row r="2864">
      <c r="A2864" s="75"/>
      <c r="B2864" s="94"/>
      <c r="C2864" s="75"/>
      <c r="D2864" s="76"/>
      <c r="E2864" s="75" t="s">
        <v>97</v>
      </c>
      <c r="F2864" s="75" t="s">
        <v>97</v>
      </c>
      <c r="G2864" s="77"/>
      <c r="H2864" s="77"/>
      <c r="I2864" s="80"/>
      <c r="J2864" s="77" t="s">
        <v>97</v>
      </c>
      <c r="K2864" s="79" t="s">
        <v>97</v>
      </c>
      <c r="L2864" s="79"/>
      <c r="M2864" s="80"/>
      <c r="N2864" s="79" t="s">
        <v>97</v>
      </c>
      <c r="O2864" s="81"/>
      <c r="P2864" s="86"/>
      <c r="Q2864" s="82"/>
      <c r="R2864" s="81" t="s">
        <v>97</v>
      </c>
      <c r="S2864" s="63"/>
      <c r="T2864" s="87"/>
      <c r="U2864" s="84" t="s">
        <v>97</v>
      </c>
      <c r="V2864" s="84" t="s">
        <v>97</v>
      </c>
      <c r="W2864" s="85" t="b">
        <v>0</v>
      </c>
      <c r="X2864" s="63"/>
      <c r="Y2864" s="63"/>
      <c r="Z2864" s="63"/>
    </row>
    <row r="2865">
      <c r="A2865" s="75"/>
      <c r="B2865" s="94"/>
      <c r="C2865" s="75"/>
      <c r="D2865" s="76"/>
      <c r="E2865" s="75" t="s">
        <v>97</v>
      </c>
      <c r="F2865" s="75" t="s">
        <v>97</v>
      </c>
      <c r="G2865" s="77"/>
      <c r="H2865" s="77"/>
      <c r="I2865" s="80"/>
      <c r="J2865" s="77" t="s">
        <v>97</v>
      </c>
      <c r="K2865" s="79" t="s">
        <v>97</v>
      </c>
      <c r="L2865" s="79"/>
      <c r="M2865" s="80"/>
      <c r="N2865" s="79" t="s">
        <v>97</v>
      </c>
      <c r="O2865" s="81"/>
      <c r="P2865" s="86"/>
      <c r="Q2865" s="82"/>
      <c r="R2865" s="81" t="s">
        <v>97</v>
      </c>
      <c r="S2865" s="63"/>
      <c r="T2865" s="87"/>
      <c r="U2865" s="84" t="s">
        <v>97</v>
      </c>
      <c r="V2865" s="84" t="s">
        <v>97</v>
      </c>
      <c r="W2865" s="85" t="b">
        <v>0</v>
      </c>
      <c r="X2865" s="63"/>
      <c r="Y2865" s="63"/>
      <c r="Z2865" s="63"/>
    </row>
    <row r="2866">
      <c r="A2866" s="75"/>
      <c r="B2866" s="94"/>
      <c r="C2866" s="75"/>
      <c r="D2866" s="76"/>
      <c r="E2866" s="75" t="s">
        <v>97</v>
      </c>
      <c r="F2866" s="75" t="s">
        <v>97</v>
      </c>
      <c r="G2866" s="77"/>
      <c r="H2866" s="77"/>
      <c r="I2866" s="80"/>
      <c r="J2866" s="77" t="s">
        <v>97</v>
      </c>
      <c r="K2866" s="79" t="s">
        <v>97</v>
      </c>
      <c r="L2866" s="79"/>
      <c r="M2866" s="80"/>
      <c r="N2866" s="79" t="s">
        <v>97</v>
      </c>
      <c r="O2866" s="81"/>
      <c r="P2866" s="86"/>
      <c r="Q2866" s="82"/>
      <c r="R2866" s="81" t="s">
        <v>97</v>
      </c>
      <c r="S2866" s="63"/>
      <c r="T2866" s="87"/>
      <c r="U2866" s="84" t="s">
        <v>97</v>
      </c>
      <c r="V2866" s="84" t="s">
        <v>97</v>
      </c>
      <c r="W2866" s="85" t="b">
        <v>0</v>
      </c>
      <c r="X2866" s="63"/>
      <c r="Y2866" s="63"/>
      <c r="Z2866" s="63"/>
    </row>
    <row r="2867">
      <c r="A2867" s="75"/>
      <c r="B2867" s="94"/>
      <c r="C2867" s="75"/>
      <c r="D2867" s="76"/>
      <c r="E2867" s="75" t="s">
        <v>97</v>
      </c>
      <c r="F2867" s="75" t="s">
        <v>97</v>
      </c>
      <c r="G2867" s="77"/>
      <c r="H2867" s="77"/>
      <c r="I2867" s="80"/>
      <c r="J2867" s="77" t="s">
        <v>97</v>
      </c>
      <c r="K2867" s="79" t="s">
        <v>97</v>
      </c>
      <c r="L2867" s="79"/>
      <c r="M2867" s="80"/>
      <c r="N2867" s="79" t="s">
        <v>97</v>
      </c>
      <c r="O2867" s="81"/>
      <c r="P2867" s="86"/>
      <c r="Q2867" s="82"/>
      <c r="R2867" s="81" t="s">
        <v>97</v>
      </c>
      <c r="S2867" s="63"/>
      <c r="T2867" s="87"/>
      <c r="U2867" s="84" t="s">
        <v>97</v>
      </c>
      <c r="V2867" s="84" t="s">
        <v>97</v>
      </c>
      <c r="W2867" s="85" t="b">
        <v>0</v>
      </c>
      <c r="X2867" s="63"/>
      <c r="Y2867" s="63"/>
      <c r="Z2867" s="63"/>
    </row>
    <row r="2868">
      <c r="A2868" s="75"/>
      <c r="B2868" s="94"/>
      <c r="C2868" s="75"/>
      <c r="D2868" s="76"/>
      <c r="E2868" s="75" t="s">
        <v>97</v>
      </c>
      <c r="F2868" s="75" t="s">
        <v>97</v>
      </c>
      <c r="G2868" s="77"/>
      <c r="H2868" s="77"/>
      <c r="I2868" s="80"/>
      <c r="J2868" s="77" t="s">
        <v>97</v>
      </c>
      <c r="K2868" s="79" t="s">
        <v>97</v>
      </c>
      <c r="L2868" s="79"/>
      <c r="M2868" s="80"/>
      <c r="N2868" s="79" t="s">
        <v>97</v>
      </c>
      <c r="O2868" s="81"/>
      <c r="P2868" s="86"/>
      <c r="Q2868" s="82"/>
      <c r="R2868" s="81" t="s">
        <v>97</v>
      </c>
      <c r="S2868" s="63"/>
      <c r="T2868" s="87"/>
      <c r="U2868" s="84" t="s">
        <v>97</v>
      </c>
      <c r="V2868" s="84" t="s">
        <v>97</v>
      </c>
      <c r="W2868" s="85" t="b">
        <v>0</v>
      </c>
      <c r="X2868" s="63"/>
      <c r="Y2868" s="63"/>
      <c r="Z2868" s="63"/>
    </row>
    <row r="2869">
      <c r="A2869" s="75"/>
      <c r="B2869" s="94"/>
      <c r="C2869" s="75"/>
      <c r="D2869" s="76"/>
      <c r="E2869" s="75" t="s">
        <v>97</v>
      </c>
      <c r="F2869" s="75" t="s">
        <v>97</v>
      </c>
      <c r="G2869" s="77"/>
      <c r="H2869" s="77"/>
      <c r="I2869" s="80"/>
      <c r="J2869" s="77" t="s">
        <v>97</v>
      </c>
      <c r="K2869" s="79" t="s">
        <v>97</v>
      </c>
      <c r="L2869" s="79"/>
      <c r="M2869" s="80"/>
      <c r="N2869" s="79" t="s">
        <v>97</v>
      </c>
      <c r="O2869" s="81"/>
      <c r="P2869" s="86"/>
      <c r="Q2869" s="82"/>
      <c r="R2869" s="81" t="s">
        <v>97</v>
      </c>
      <c r="S2869" s="63"/>
      <c r="T2869" s="87"/>
      <c r="U2869" s="84" t="s">
        <v>97</v>
      </c>
      <c r="V2869" s="84" t="s">
        <v>97</v>
      </c>
      <c r="W2869" s="85" t="b">
        <v>0</v>
      </c>
      <c r="X2869" s="63"/>
      <c r="Y2869" s="63"/>
      <c r="Z2869" s="63"/>
    </row>
    <row r="2870">
      <c r="A2870" s="75"/>
      <c r="B2870" s="94"/>
      <c r="C2870" s="75"/>
      <c r="D2870" s="76"/>
      <c r="E2870" s="75" t="s">
        <v>97</v>
      </c>
      <c r="F2870" s="75" t="s">
        <v>97</v>
      </c>
      <c r="G2870" s="77"/>
      <c r="H2870" s="77"/>
      <c r="I2870" s="80"/>
      <c r="J2870" s="77" t="s">
        <v>97</v>
      </c>
      <c r="K2870" s="79" t="s">
        <v>97</v>
      </c>
      <c r="L2870" s="79"/>
      <c r="M2870" s="80"/>
      <c r="N2870" s="79" t="s">
        <v>97</v>
      </c>
      <c r="O2870" s="81"/>
      <c r="P2870" s="86"/>
      <c r="Q2870" s="82"/>
      <c r="R2870" s="81" t="s">
        <v>97</v>
      </c>
      <c r="S2870" s="63"/>
      <c r="T2870" s="87"/>
      <c r="U2870" s="84" t="s">
        <v>97</v>
      </c>
      <c r="V2870" s="84" t="s">
        <v>97</v>
      </c>
      <c r="W2870" s="85" t="b">
        <v>0</v>
      </c>
      <c r="X2870" s="63"/>
      <c r="Y2870" s="63"/>
      <c r="Z2870" s="63"/>
    </row>
    <row r="2871">
      <c r="A2871" s="75"/>
      <c r="B2871" s="94"/>
      <c r="C2871" s="75"/>
      <c r="D2871" s="76"/>
      <c r="E2871" s="75" t="s">
        <v>97</v>
      </c>
      <c r="F2871" s="75" t="s">
        <v>97</v>
      </c>
      <c r="G2871" s="77"/>
      <c r="H2871" s="77"/>
      <c r="I2871" s="80"/>
      <c r="J2871" s="77" t="s">
        <v>97</v>
      </c>
      <c r="K2871" s="79" t="s">
        <v>97</v>
      </c>
      <c r="L2871" s="79"/>
      <c r="M2871" s="80"/>
      <c r="N2871" s="79" t="s">
        <v>97</v>
      </c>
      <c r="O2871" s="81"/>
      <c r="P2871" s="86"/>
      <c r="Q2871" s="82"/>
      <c r="R2871" s="81" t="s">
        <v>97</v>
      </c>
      <c r="S2871" s="63"/>
      <c r="T2871" s="87"/>
      <c r="U2871" s="84" t="s">
        <v>97</v>
      </c>
      <c r="V2871" s="84" t="s">
        <v>97</v>
      </c>
      <c r="W2871" s="85" t="b">
        <v>0</v>
      </c>
      <c r="X2871" s="63"/>
      <c r="Y2871" s="63"/>
      <c r="Z2871" s="63"/>
    </row>
    <row r="2872">
      <c r="A2872" s="75"/>
      <c r="B2872" s="94"/>
      <c r="C2872" s="75"/>
      <c r="D2872" s="76"/>
      <c r="E2872" s="75" t="s">
        <v>97</v>
      </c>
      <c r="F2872" s="75" t="s">
        <v>97</v>
      </c>
      <c r="G2872" s="77"/>
      <c r="H2872" s="77"/>
      <c r="I2872" s="80"/>
      <c r="J2872" s="77" t="s">
        <v>97</v>
      </c>
      <c r="K2872" s="79" t="s">
        <v>97</v>
      </c>
      <c r="L2872" s="79"/>
      <c r="M2872" s="80"/>
      <c r="N2872" s="79" t="s">
        <v>97</v>
      </c>
      <c r="O2872" s="81"/>
      <c r="P2872" s="86"/>
      <c r="Q2872" s="82"/>
      <c r="R2872" s="81" t="s">
        <v>97</v>
      </c>
      <c r="S2872" s="63"/>
      <c r="T2872" s="87"/>
      <c r="U2872" s="84" t="s">
        <v>97</v>
      </c>
      <c r="V2872" s="84" t="s">
        <v>97</v>
      </c>
      <c r="W2872" s="85" t="b">
        <v>0</v>
      </c>
      <c r="X2872" s="63"/>
      <c r="Y2872" s="63"/>
      <c r="Z2872" s="63"/>
    </row>
    <row r="2873">
      <c r="A2873" s="75"/>
      <c r="B2873" s="94"/>
      <c r="C2873" s="75"/>
      <c r="D2873" s="76"/>
      <c r="E2873" s="75" t="s">
        <v>97</v>
      </c>
      <c r="F2873" s="75" t="s">
        <v>97</v>
      </c>
      <c r="G2873" s="77"/>
      <c r="H2873" s="77"/>
      <c r="I2873" s="80"/>
      <c r="J2873" s="77" t="s">
        <v>97</v>
      </c>
      <c r="K2873" s="79" t="s">
        <v>97</v>
      </c>
      <c r="L2873" s="79"/>
      <c r="M2873" s="80"/>
      <c r="N2873" s="79" t="s">
        <v>97</v>
      </c>
      <c r="O2873" s="81"/>
      <c r="P2873" s="86"/>
      <c r="Q2873" s="82"/>
      <c r="R2873" s="81" t="s">
        <v>97</v>
      </c>
      <c r="S2873" s="63"/>
      <c r="T2873" s="87"/>
      <c r="U2873" s="84" t="s">
        <v>97</v>
      </c>
      <c r="V2873" s="84" t="s">
        <v>97</v>
      </c>
      <c r="W2873" s="85" t="b">
        <v>0</v>
      </c>
      <c r="X2873" s="63"/>
      <c r="Y2873" s="63"/>
      <c r="Z2873" s="63"/>
    </row>
    <row r="2874">
      <c r="A2874" s="75"/>
      <c r="B2874" s="94"/>
      <c r="C2874" s="75"/>
      <c r="D2874" s="76"/>
      <c r="E2874" s="75" t="s">
        <v>97</v>
      </c>
      <c r="F2874" s="75" t="s">
        <v>97</v>
      </c>
      <c r="G2874" s="77"/>
      <c r="H2874" s="77"/>
      <c r="I2874" s="80"/>
      <c r="J2874" s="77" t="s">
        <v>97</v>
      </c>
      <c r="K2874" s="79" t="s">
        <v>97</v>
      </c>
      <c r="L2874" s="79"/>
      <c r="M2874" s="80"/>
      <c r="N2874" s="79" t="s">
        <v>97</v>
      </c>
      <c r="O2874" s="81"/>
      <c r="P2874" s="86"/>
      <c r="Q2874" s="82"/>
      <c r="R2874" s="81" t="s">
        <v>97</v>
      </c>
      <c r="S2874" s="63"/>
      <c r="T2874" s="87"/>
      <c r="U2874" s="84" t="s">
        <v>97</v>
      </c>
      <c r="V2874" s="84" t="s">
        <v>97</v>
      </c>
      <c r="W2874" s="85" t="b">
        <v>0</v>
      </c>
      <c r="X2874" s="63"/>
      <c r="Y2874" s="63"/>
      <c r="Z2874" s="63"/>
    </row>
    <row r="2875">
      <c r="A2875" s="75"/>
      <c r="B2875" s="94"/>
      <c r="C2875" s="75"/>
      <c r="D2875" s="76"/>
      <c r="E2875" s="75" t="s">
        <v>97</v>
      </c>
      <c r="F2875" s="75" t="s">
        <v>97</v>
      </c>
      <c r="G2875" s="77"/>
      <c r="H2875" s="77"/>
      <c r="I2875" s="80"/>
      <c r="J2875" s="77" t="s">
        <v>97</v>
      </c>
      <c r="K2875" s="79" t="s">
        <v>97</v>
      </c>
      <c r="L2875" s="79"/>
      <c r="M2875" s="80"/>
      <c r="N2875" s="79" t="s">
        <v>97</v>
      </c>
      <c r="O2875" s="81"/>
      <c r="P2875" s="86"/>
      <c r="Q2875" s="82"/>
      <c r="R2875" s="81" t="s">
        <v>97</v>
      </c>
      <c r="S2875" s="63"/>
      <c r="T2875" s="87"/>
      <c r="U2875" s="84" t="s">
        <v>97</v>
      </c>
      <c r="V2875" s="84" t="s">
        <v>97</v>
      </c>
      <c r="W2875" s="85" t="b">
        <v>0</v>
      </c>
      <c r="X2875" s="63"/>
      <c r="Y2875" s="63"/>
      <c r="Z2875" s="63"/>
    </row>
    <row r="2876">
      <c r="A2876" s="75"/>
      <c r="B2876" s="94"/>
      <c r="C2876" s="75"/>
      <c r="D2876" s="76"/>
      <c r="E2876" s="75" t="s">
        <v>97</v>
      </c>
      <c r="F2876" s="75" t="s">
        <v>97</v>
      </c>
      <c r="G2876" s="77"/>
      <c r="H2876" s="77"/>
      <c r="I2876" s="80"/>
      <c r="J2876" s="77" t="s">
        <v>97</v>
      </c>
      <c r="K2876" s="79" t="s">
        <v>97</v>
      </c>
      <c r="L2876" s="79"/>
      <c r="M2876" s="80"/>
      <c r="N2876" s="79" t="s">
        <v>97</v>
      </c>
      <c r="O2876" s="81"/>
      <c r="P2876" s="86"/>
      <c r="Q2876" s="82"/>
      <c r="R2876" s="81" t="s">
        <v>97</v>
      </c>
      <c r="S2876" s="63"/>
      <c r="T2876" s="87"/>
      <c r="U2876" s="84" t="s">
        <v>97</v>
      </c>
      <c r="V2876" s="84" t="s">
        <v>97</v>
      </c>
      <c r="W2876" s="85" t="b">
        <v>0</v>
      </c>
      <c r="X2876" s="63"/>
      <c r="Y2876" s="63"/>
      <c r="Z2876" s="63"/>
    </row>
    <row r="2877">
      <c r="A2877" s="75"/>
      <c r="B2877" s="94"/>
      <c r="C2877" s="75"/>
      <c r="D2877" s="76"/>
      <c r="E2877" s="75" t="s">
        <v>97</v>
      </c>
      <c r="F2877" s="75" t="s">
        <v>97</v>
      </c>
      <c r="G2877" s="77"/>
      <c r="H2877" s="77"/>
      <c r="I2877" s="80"/>
      <c r="J2877" s="77" t="s">
        <v>97</v>
      </c>
      <c r="K2877" s="79" t="s">
        <v>97</v>
      </c>
      <c r="L2877" s="79"/>
      <c r="M2877" s="80"/>
      <c r="N2877" s="79" t="s">
        <v>97</v>
      </c>
      <c r="O2877" s="81"/>
      <c r="P2877" s="86"/>
      <c r="Q2877" s="82"/>
      <c r="R2877" s="81" t="s">
        <v>97</v>
      </c>
      <c r="S2877" s="63"/>
      <c r="T2877" s="87"/>
      <c r="U2877" s="84" t="s">
        <v>97</v>
      </c>
      <c r="V2877" s="84" t="s">
        <v>97</v>
      </c>
      <c r="W2877" s="85" t="b">
        <v>0</v>
      </c>
      <c r="X2877" s="63"/>
      <c r="Y2877" s="63"/>
      <c r="Z2877" s="63"/>
    </row>
    <row r="2878">
      <c r="A2878" s="75"/>
      <c r="B2878" s="94"/>
      <c r="C2878" s="75"/>
      <c r="D2878" s="76"/>
      <c r="E2878" s="75" t="s">
        <v>97</v>
      </c>
      <c r="F2878" s="75" t="s">
        <v>97</v>
      </c>
      <c r="G2878" s="77"/>
      <c r="H2878" s="77"/>
      <c r="I2878" s="80"/>
      <c r="J2878" s="77" t="s">
        <v>97</v>
      </c>
      <c r="K2878" s="79" t="s">
        <v>97</v>
      </c>
      <c r="L2878" s="79"/>
      <c r="M2878" s="80"/>
      <c r="N2878" s="79" t="s">
        <v>97</v>
      </c>
      <c r="O2878" s="81"/>
      <c r="P2878" s="86"/>
      <c r="Q2878" s="82"/>
      <c r="R2878" s="81" t="s">
        <v>97</v>
      </c>
      <c r="S2878" s="63"/>
      <c r="T2878" s="87"/>
      <c r="U2878" s="84" t="s">
        <v>97</v>
      </c>
      <c r="V2878" s="84" t="s">
        <v>97</v>
      </c>
      <c r="W2878" s="85" t="b">
        <v>0</v>
      </c>
      <c r="X2878" s="63"/>
      <c r="Y2878" s="63"/>
      <c r="Z2878" s="63"/>
    </row>
    <row r="2879">
      <c r="A2879" s="75"/>
      <c r="B2879" s="94"/>
      <c r="C2879" s="75"/>
      <c r="D2879" s="76"/>
      <c r="E2879" s="75" t="s">
        <v>97</v>
      </c>
      <c r="F2879" s="75" t="s">
        <v>97</v>
      </c>
      <c r="G2879" s="77"/>
      <c r="H2879" s="77"/>
      <c r="I2879" s="80"/>
      <c r="J2879" s="77" t="s">
        <v>97</v>
      </c>
      <c r="K2879" s="79" t="s">
        <v>97</v>
      </c>
      <c r="L2879" s="79"/>
      <c r="M2879" s="80"/>
      <c r="N2879" s="79" t="s">
        <v>97</v>
      </c>
      <c r="O2879" s="81"/>
      <c r="P2879" s="86"/>
      <c r="Q2879" s="82"/>
      <c r="R2879" s="81" t="s">
        <v>97</v>
      </c>
      <c r="S2879" s="63"/>
      <c r="T2879" s="87"/>
      <c r="U2879" s="84" t="s">
        <v>97</v>
      </c>
      <c r="V2879" s="84" t="s">
        <v>97</v>
      </c>
      <c r="W2879" s="85" t="b">
        <v>0</v>
      </c>
      <c r="X2879" s="63"/>
      <c r="Y2879" s="63"/>
      <c r="Z2879" s="63"/>
    </row>
    <row r="2880">
      <c r="A2880" s="75"/>
      <c r="B2880" s="94"/>
      <c r="C2880" s="75"/>
      <c r="D2880" s="76"/>
      <c r="E2880" s="75" t="s">
        <v>97</v>
      </c>
      <c r="F2880" s="75" t="s">
        <v>97</v>
      </c>
      <c r="G2880" s="77"/>
      <c r="H2880" s="77"/>
      <c r="I2880" s="80"/>
      <c r="J2880" s="77" t="s">
        <v>97</v>
      </c>
      <c r="K2880" s="79" t="s">
        <v>97</v>
      </c>
      <c r="L2880" s="79"/>
      <c r="M2880" s="80"/>
      <c r="N2880" s="79" t="s">
        <v>97</v>
      </c>
      <c r="O2880" s="81"/>
      <c r="P2880" s="86"/>
      <c r="Q2880" s="82"/>
      <c r="R2880" s="81" t="s">
        <v>97</v>
      </c>
      <c r="S2880" s="63"/>
      <c r="T2880" s="87"/>
      <c r="U2880" s="84" t="s">
        <v>97</v>
      </c>
      <c r="V2880" s="84" t="s">
        <v>97</v>
      </c>
      <c r="W2880" s="85" t="b">
        <v>0</v>
      </c>
      <c r="X2880" s="63"/>
      <c r="Y2880" s="63"/>
      <c r="Z2880" s="63"/>
    </row>
    <row r="2881">
      <c r="A2881" s="75"/>
      <c r="B2881" s="94"/>
      <c r="C2881" s="75"/>
      <c r="D2881" s="76"/>
      <c r="E2881" s="75" t="s">
        <v>97</v>
      </c>
      <c r="F2881" s="75" t="s">
        <v>97</v>
      </c>
      <c r="G2881" s="77"/>
      <c r="H2881" s="77"/>
      <c r="I2881" s="80"/>
      <c r="J2881" s="77" t="s">
        <v>97</v>
      </c>
      <c r="K2881" s="79" t="s">
        <v>97</v>
      </c>
      <c r="L2881" s="79"/>
      <c r="M2881" s="80"/>
      <c r="N2881" s="79" t="s">
        <v>97</v>
      </c>
      <c r="O2881" s="81"/>
      <c r="P2881" s="86"/>
      <c r="Q2881" s="82"/>
      <c r="R2881" s="81" t="s">
        <v>97</v>
      </c>
      <c r="S2881" s="63"/>
      <c r="T2881" s="87"/>
      <c r="U2881" s="84" t="s">
        <v>97</v>
      </c>
      <c r="V2881" s="84" t="s">
        <v>97</v>
      </c>
      <c r="W2881" s="85" t="b">
        <v>0</v>
      </c>
      <c r="X2881" s="63"/>
      <c r="Y2881" s="63"/>
      <c r="Z2881" s="63"/>
    </row>
    <row r="2882">
      <c r="A2882" s="75"/>
      <c r="B2882" s="94"/>
      <c r="C2882" s="75"/>
      <c r="D2882" s="76"/>
      <c r="E2882" s="75" t="s">
        <v>97</v>
      </c>
      <c r="F2882" s="75" t="s">
        <v>97</v>
      </c>
      <c r="G2882" s="77"/>
      <c r="H2882" s="77"/>
      <c r="I2882" s="80"/>
      <c r="J2882" s="77" t="s">
        <v>97</v>
      </c>
      <c r="K2882" s="79" t="s">
        <v>97</v>
      </c>
      <c r="L2882" s="79"/>
      <c r="M2882" s="80"/>
      <c r="N2882" s="79" t="s">
        <v>97</v>
      </c>
      <c r="O2882" s="81"/>
      <c r="P2882" s="86"/>
      <c r="Q2882" s="82"/>
      <c r="R2882" s="81" t="s">
        <v>97</v>
      </c>
      <c r="S2882" s="63"/>
      <c r="T2882" s="87"/>
      <c r="U2882" s="84" t="s">
        <v>97</v>
      </c>
      <c r="V2882" s="84" t="s">
        <v>97</v>
      </c>
      <c r="W2882" s="85" t="b">
        <v>0</v>
      </c>
      <c r="X2882" s="63"/>
      <c r="Y2882" s="63"/>
      <c r="Z2882" s="63"/>
    </row>
    <row r="2883">
      <c r="A2883" s="75"/>
      <c r="B2883" s="94"/>
      <c r="C2883" s="75"/>
      <c r="D2883" s="76"/>
      <c r="E2883" s="75" t="s">
        <v>97</v>
      </c>
      <c r="F2883" s="75" t="s">
        <v>97</v>
      </c>
      <c r="G2883" s="77"/>
      <c r="H2883" s="77"/>
      <c r="I2883" s="80"/>
      <c r="J2883" s="77" t="s">
        <v>97</v>
      </c>
      <c r="K2883" s="79" t="s">
        <v>97</v>
      </c>
      <c r="L2883" s="79"/>
      <c r="M2883" s="80"/>
      <c r="N2883" s="79" t="s">
        <v>97</v>
      </c>
      <c r="O2883" s="81"/>
      <c r="P2883" s="86"/>
      <c r="Q2883" s="82"/>
      <c r="R2883" s="81" t="s">
        <v>97</v>
      </c>
      <c r="S2883" s="63"/>
      <c r="T2883" s="87"/>
      <c r="U2883" s="84" t="s">
        <v>97</v>
      </c>
      <c r="V2883" s="84" t="s">
        <v>97</v>
      </c>
      <c r="W2883" s="85" t="b">
        <v>0</v>
      </c>
      <c r="X2883" s="63"/>
      <c r="Y2883" s="63"/>
      <c r="Z2883" s="63"/>
    </row>
    <row r="2884">
      <c r="A2884" s="75"/>
      <c r="B2884" s="94"/>
      <c r="C2884" s="75"/>
      <c r="D2884" s="76"/>
      <c r="E2884" s="75" t="s">
        <v>97</v>
      </c>
      <c r="F2884" s="75" t="s">
        <v>97</v>
      </c>
      <c r="G2884" s="77"/>
      <c r="H2884" s="77"/>
      <c r="I2884" s="80"/>
      <c r="J2884" s="77" t="s">
        <v>97</v>
      </c>
      <c r="K2884" s="79" t="s">
        <v>97</v>
      </c>
      <c r="L2884" s="79"/>
      <c r="M2884" s="80"/>
      <c r="N2884" s="79" t="s">
        <v>97</v>
      </c>
      <c r="O2884" s="81"/>
      <c r="P2884" s="86"/>
      <c r="Q2884" s="82"/>
      <c r="R2884" s="81" t="s">
        <v>97</v>
      </c>
      <c r="S2884" s="63"/>
      <c r="T2884" s="87"/>
      <c r="U2884" s="84" t="s">
        <v>97</v>
      </c>
      <c r="V2884" s="84" t="s">
        <v>97</v>
      </c>
      <c r="W2884" s="85" t="b">
        <v>0</v>
      </c>
      <c r="X2884" s="63"/>
      <c r="Y2884" s="63"/>
      <c r="Z2884" s="63"/>
    </row>
    <row r="2885">
      <c r="A2885" s="75"/>
      <c r="B2885" s="94"/>
      <c r="C2885" s="75"/>
      <c r="D2885" s="76"/>
      <c r="E2885" s="75" t="s">
        <v>97</v>
      </c>
      <c r="F2885" s="75" t="s">
        <v>97</v>
      </c>
      <c r="G2885" s="77"/>
      <c r="H2885" s="77"/>
      <c r="I2885" s="80"/>
      <c r="J2885" s="77" t="s">
        <v>97</v>
      </c>
      <c r="K2885" s="79" t="s">
        <v>97</v>
      </c>
      <c r="L2885" s="79"/>
      <c r="M2885" s="80"/>
      <c r="N2885" s="79" t="s">
        <v>97</v>
      </c>
      <c r="O2885" s="81"/>
      <c r="P2885" s="86"/>
      <c r="Q2885" s="82"/>
      <c r="R2885" s="81" t="s">
        <v>97</v>
      </c>
      <c r="S2885" s="63"/>
      <c r="T2885" s="87"/>
      <c r="U2885" s="84" t="s">
        <v>97</v>
      </c>
      <c r="V2885" s="84" t="s">
        <v>97</v>
      </c>
      <c r="W2885" s="85" t="b">
        <v>0</v>
      </c>
      <c r="X2885" s="63"/>
      <c r="Y2885" s="63"/>
      <c r="Z2885" s="63"/>
    </row>
    <row r="2886">
      <c r="A2886" s="75"/>
      <c r="B2886" s="94"/>
      <c r="C2886" s="75"/>
      <c r="D2886" s="76"/>
      <c r="E2886" s="75" t="s">
        <v>97</v>
      </c>
      <c r="F2886" s="75" t="s">
        <v>97</v>
      </c>
      <c r="G2886" s="77"/>
      <c r="H2886" s="77"/>
      <c r="I2886" s="80"/>
      <c r="J2886" s="77" t="s">
        <v>97</v>
      </c>
      <c r="K2886" s="79" t="s">
        <v>97</v>
      </c>
      <c r="L2886" s="79"/>
      <c r="M2886" s="80"/>
      <c r="N2886" s="79" t="s">
        <v>97</v>
      </c>
      <c r="O2886" s="81"/>
      <c r="P2886" s="86"/>
      <c r="Q2886" s="82"/>
      <c r="R2886" s="81" t="s">
        <v>97</v>
      </c>
      <c r="S2886" s="63"/>
      <c r="T2886" s="87"/>
      <c r="U2886" s="84" t="s">
        <v>97</v>
      </c>
      <c r="V2886" s="84" t="s">
        <v>97</v>
      </c>
      <c r="W2886" s="85" t="b">
        <v>0</v>
      </c>
      <c r="X2886" s="63"/>
      <c r="Y2886" s="63"/>
      <c r="Z2886" s="63"/>
    </row>
    <row r="2887">
      <c r="A2887" s="75"/>
      <c r="B2887" s="94"/>
      <c r="C2887" s="75"/>
      <c r="D2887" s="76"/>
      <c r="E2887" s="75" t="s">
        <v>97</v>
      </c>
      <c r="F2887" s="75" t="s">
        <v>97</v>
      </c>
      <c r="G2887" s="77"/>
      <c r="H2887" s="77"/>
      <c r="I2887" s="80"/>
      <c r="J2887" s="77" t="s">
        <v>97</v>
      </c>
      <c r="K2887" s="79" t="s">
        <v>97</v>
      </c>
      <c r="L2887" s="79"/>
      <c r="M2887" s="80"/>
      <c r="N2887" s="79" t="s">
        <v>97</v>
      </c>
      <c r="O2887" s="81"/>
      <c r="P2887" s="86"/>
      <c r="Q2887" s="82"/>
      <c r="R2887" s="81" t="s">
        <v>97</v>
      </c>
      <c r="S2887" s="63"/>
      <c r="T2887" s="87"/>
      <c r="U2887" s="84" t="s">
        <v>97</v>
      </c>
      <c r="V2887" s="84" t="s">
        <v>97</v>
      </c>
      <c r="W2887" s="85" t="b">
        <v>0</v>
      </c>
      <c r="X2887" s="63"/>
      <c r="Y2887" s="63"/>
      <c r="Z2887" s="63"/>
    </row>
    <row r="2888">
      <c r="A2888" s="75"/>
      <c r="B2888" s="94"/>
      <c r="C2888" s="75"/>
      <c r="D2888" s="76"/>
      <c r="E2888" s="75" t="s">
        <v>97</v>
      </c>
      <c r="F2888" s="75" t="s">
        <v>97</v>
      </c>
      <c r="G2888" s="77"/>
      <c r="H2888" s="77"/>
      <c r="I2888" s="80"/>
      <c r="J2888" s="77" t="s">
        <v>97</v>
      </c>
      <c r="K2888" s="79" t="s">
        <v>97</v>
      </c>
      <c r="L2888" s="79"/>
      <c r="M2888" s="80"/>
      <c r="N2888" s="79" t="s">
        <v>97</v>
      </c>
      <c r="O2888" s="81"/>
      <c r="P2888" s="86"/>
      <c r="Q2888" s="82"/>
      <c r="R2888" s="81" t="s">
        <v>97</v>
      </c>
      <c r="S2888" s="63"/>
      <c r="T2888" s="87"/>
      <c r="U2888" s="84" t="s">
        <v>97</v>
      </c>
      <c r="V2888" s="84" t="s">
        <v>97</v>
      </c>
      <c r="W2888" s="85" t="b">
        <v>0</v>
      </c>
      <c r="X2888" s="63"/>
      <c r="Y2888" s="63"/>
      <c r="Z2888" s="63"/>
    </row>
    <row r="2889">
      <c r="A2889" s="75"/>
      <c r="B2889" s="94"/>
      <c r="C2889" s="75"/>
      <c r="D2889" s="76"/>
      <c r="E2889" s="75" t="s">
        <v>97</v>
      </c>
      <c r="F2889" s="75" t="s">
        <v>97</v>
      </c>
      <c r="G2889" s="77"/>
      <c r="H2889" s="77"/>
      <c r="I2889" s="80"/>
      <c r="J2889" s="77" t="s">
        <v>97</v>
      </c>
      <c r="K2889" s="79" t="s">
        <v>97</v>
      </c>
      <c r="L2889" s="79"/>
      <c r="M2889" s="80"/>
      <c r="N2889" s="79" t="s">
        <v>97</v>
      </c>
      <c r="O2889" s="81"/>
      <c r="P2889" s="86"/>
      <c r="Q2889" s="82"/>
      <c r="R2889" s="81" t="s">
        <v>97</v>
      </c>
      <c r="S2889" s="63"/>
      <c r="T2889" s="87"/>
      <c r="U2889" s="84" t="s">
        <v>97</v>
      </c>
      <c r="V2889" s="84" t="s">
        <v>97</v>
      </c>
      <c r="W2889" s="85" t="b">
        <v>0</v>
      </c>
      <c r="X2889" s="63"/>
      <c r="Y2889" s="63"/>
      <c r="Z2889" s="63"/>
    </row>
    <row r="2890">
      <c r="A2890" s="75"/>
      <c r="B2890" s="94"/>
      <c r="C2890" s="75"/>
      <c r="D2890" s="76"/>
      <c r="E2890" s="75" t="s">
        <v>97</v>
      </c>
      <c r="F2890" s="75" t="s">
        <v>97</v>
      </c>
      <c r="G2890" s="77"/>
      <c r="H2890" s="77"/>
      <c r="I2890" s="80"/>
      <c r="J2890" s="77" t="s">
        <v>97</v>
      </c>
      <c r="K2890" s="79" t="s">
        <v>97</v>
      </c>
      <c r="L2890" s="79"/>
      <c r="M2890" s="80"/>
      <c r="N2890" s="79" t="s">
        <v>97</v>
      </c>
      <c r="O2890" s="81"/>
      <c r="P2890" s="86"/>
      <c r="Q2890" s="82"/>
      <c r="R2890" s="81" t="s">
        <v>97</v>
      </c>
      <c r="S2890" s="63"/>
      <c r="T2890" s="87"/>
      <c r="U2890" s="84" t="s">
        <v>97</v>
      </c>
      <c r="V2890" s="84" t="s">
        <v>97</v>
      </c>
      <c r="W2890" s="85" t="b">
        <v>0</v>
      </c>
      <c r="X2890" s="63"/>
      <c r="Y2890" s="63"/>
      <c r="Z2890" s="63"/>
    </row>
    <row r="2891">
      <c r="A2891" s="75"/>
      <c r="B2891" s="94"/>
      <c r="C2891" s="75"/>
      <c r="D2891" s="76"/>
      <c r="E2891" s="75" t="s">
        <v>97</v>
      </c>
      <c r="F2891" s="75" t="s">
        <v>97</v>
      </c>
      <c r="G2891" s="77"/>
      <c r="H2891" s="77"/>
      <c r="I2891" s="80"/>
      <c r="J2891" s="77" t="s">
        <v>97</v>
      </c>
      <c r="K2891" s="79" t="s">
        <v>97</v>
      </c>
      <c r="L2891" s="79"/>
      <c r="M2891" s="80"/>
      <c r="N2891" s="79" t="s">
        <v>97</v>
      </c>
      <c r="O2891" s="81"/>
      <c r="P2891" s="86"/>
      <c r="Q2891" s="82"/>
      <c r="R2891" s="81" t="s">
        <v>97</v>
      </c>
      <c r="S2891" s="63"/>
      <c r="T2891" s="87"/>
      <c r="U2891" s="84" t="s">
        <v>97</v>
      </c>
      <c r="V2891" s="84" t="s">
        <v>97</v>
      </c>
      <c r="W2891" s="85" t="b">
        <v>0</v>
      </c>
      <c r="X2891" s="63"/>
      <c r="Y2891" s="63"/>
      <c r="Z2891" s="63"/>
    </row>
    <row r="2892">
      <c r="A2892" s="75"/>
      <c r="B2892" s="94"/>
      <c r="C2892" s="75"/>
      <c r="D2892" s="76"/>
      <c r="E2892" s="75" t="s">
        <v>97</v>
      </c>
      <c r="F2892" s="75" t="s">
        <v>97</v>
      </c>
      <c r="G2892" s="77"/>
      <c r="H2892" s="77"/>
      <c r="I2892" s="80"/>
      <c r="J2892" s="77" t="s">
        <v>97</v>
      </c>
      <c r="K2892" s="79" t="s">
        <v>97</v>
      </c>
      <c r="L2892" s="79"/>
      <c r="M2892" s="80"/>
      <c r="N2892" s="79" t="s">
        <v>97</v>
      </c>
      <c r="O2892" s="81"/>
      <c r="P2892" s="86"/>
      <c r="Q2892" s="82"/>
      <c r="R2892" s="81" t="s">
        <v>97</v>
      </c>
      <c r="S2892" s="63"/>
      <c r="T2892" s="87"/>
      <c r="U2892" s="84" t="s">
        <v>97</v>
      </c>
      <c r="V2892" s="84" t="s">
        <v>97</v>
      </c>
      <c r="W2892" s="85" t="b">
        <v>0</v>
      </c>
      <c r="X2892" s="63"/>
      <c r="Y2892" s="63"/>
      <c r="Z2892" s="63"/>
    </row>
    <row r="2893">
      <c r="A2893" s="75"/>
      <c r="B2893" s="94"/>
      <c r="C2893" s="75"/>
      <c r="D2893" s="76"/>
      <c r="E2893" s="75" t="s">
        <v>97</v>
      </c>
      <c r="F2893" s="75" t="s">
        <v>97</v>
      </c>
      <c r="G2893" s="77"/>
      <c r="H2893" s="77"/>
      <c r="I2893" s="80"/>
      <c r="J2893" s="77" t="s">
        <v>97</v>
      </c>
      <c r="K2893" s="79" t="s">
        <v>97</v>
      </c>
      <c r="L2893" s="79"/>
      <c r="M2893" s="80"/>
      <c r="N2893" s="79" t="s">
        <v>97</v>
      </c>
      <c r="O2893" s="81"/>
      <c r="P2893" s="86"/>
      <c r="Q2893" s="82"/>
      <c r="R2893" s="81" t="s">
        <v>97</v>
      </c>
      <c r="S2893" s="63"/>
      <c r="T2893" s="87"/>
      <c r="U2893" s="84" t="s">
        <v>97</v>
      </c>
      <c r="V2893" s="84" t="s">
        <v>97</v>
      </c>
      <c r="W2893" s="85" t="b">
        <v>0</v>
      </c>
      <c r="X2893" s="63"/>
      <c r="Y2893" s="63"/>
      <c r="Z2893" s="63"/>
    </row>
    <row r="2894">
      <c r="A2894" s="75"/>
      <c r="B2894" s="94"/>
      <c r="C2894" s="75"/>
      <c r="D2894" s="76"/>
      <c r="E2894" s="75" t="s">
        <v>97</v>
      </c>
      <c r="F2894" s="75" t="s">
        <v>97</v>
      </c>
      <c r="G2894" s="77"/>
      <c r="H2894" s="77"/>
      <c r="I2894" s="80"/>
      <c r="J2894" s="77" t="s">
        <v>97</v>
      </c>
      <c r="K2894" s="79" t="s">
        <v>97</v>
      </c>
      <c r="L2894" s="79"/>
      <c r="M2894" s="80"/>
      <c r="N2894" s="79" t="s">
        <v>97</v>
      </c>
      <c r="O2894" s="81"/>
      <c r="P2894" s="86"/>
      <c r="Q2894" s="82"/>
      <c r="R2894" s="81" t="s">
        <v>97</v>
      </c>
      <c r="S2894" s="63"/>
      <c r="T2894" s="87"/>
      <c r="U2894" s="84" t="s">
        <v>97</v>
      </c>
      <c r="V2894" s="84" t="s">
        <v>97</v>
      </c>
      <c r="W2894" s="85" t="b">
        <v>0</v>
      </c>
      <c r="X2894" s="63"/>
      <c r="Y2894" s="63"/>
      <c r="Z2894" s="63"/>
    </row>
    <row r="2895">
      <c r="A2895" s="75"/>
      <c r="B2895" s="94"/>
      <c r="C2895" s="75"/>
      <c r="D2895" s="76"/>
      <c r="E2895" s="75" t="s">
        <v>97</v>
      </c>
      <c r="F2895" s="75" t="s">
        <v>97</v>
      </c>
      <c r="G2895" s="77"/>
      <c r="H2895" s="77"/>
      <c r="I2895" s="80"/>
      <c r="J2895" s="77" t="s">
        <v>97</v>
      </c>
      <c r="K2895" s="79" t="s">
        <v>97</v>
      </c>
      <c r="L2895" s="79"/>
      <c r="M2895" s="80"/>
      <c r="N2895" s="79" t="s">
        <v>97</v>
      </c>
      <c r="O2895" s="81"/>
      <c r="P2895" s="86"/>
      <c r="Q2895" s="82"/>
      <c r="R2895" s="81" t="s">
        <v>97</v>
      </c>
      <c r="S2895" s="63"/>
      <c r="T2895" s="87"/>
      <c r="U2895" s="84" t="s">
        <v>97</v>
      </c>
      <c r="V2895" s="84" t="s">
        <v>97</v>
      </c>
      <c r="W2895" s="85" t="b">
        <v>0</v>
      </c>
      <c r="X2895" s="63"/>
      <c r="Y2895" s="63"/>
      <c r="Z2895" s="63"/>
    </row>
    <row r="2896">
      <c r="A2896" s="75"/>
      <c r="B2896" s="94"/>
      <c r="C2896" s="75"/>
      <c r="D2896" s="76"/>
      <c r="E2896" s="75" t="s">
        <v>97</v>
      </c>
      <c r="F2896" s="75" t="s">
        <v>97</v>
      </c>
      <c r="G2896" s="77"/>
      <c r="H2896" s="77"/>
      <c r="I2896" s="80"/>
      <c r="J2896" s="77" t="s">
        <v>97</v>
      </c>
      <c r="K2896" s="79" t="s">
        <v>97</v>
      </c>
      <c r="L2896" s="79"/>
      <c r="M2896" s="80"/>
      <c r="N2896" s="79" t="s">
        <v>97</v>
      </c>
      <c r="O2896" s="81"/>
      <c r="P2896" s="86"/>
      <c r="Q2896" s="82"/>
      <c r="R2896" s="81" t="s">
        <v>97</v>
      </c>
      <c r="S2896" s="63"/>
      <c r="T2896" s="87"/>
      <c r="U2896" s="84" t="s">
        <v>97</v>
      </c>
      <c r="V2896" s="84" t="s">
        <v>97</v>
      </c>
      <c r="W2896" s="85" t="b">
        <v>0</v>
      </c>
      <c r="X2896" s="63"/>
      <c r="Y2896" s="63"/>
      <c r="Z2896" s="63"/>
    </row>
    <row r="2897">
      <c r="A2897" s="75"/>
      <c r="B2897" s="94"/>
      <c r="C2897" s="75"/>
      <c r="D2897" s="76"/>
      <c r="E2897" s="75" t="s">
        <v>97</v>
      </c>
      <c r="F2897" s="75" t="s">
        <v>97</v>
      </c>
      <c r="G2897" s="77"/>
      <c r="H2897" s="77"/>
      <c r="I2897" s="80"/>
      <c r="J2897" s="77" t="s">
        <v>97</v>
      </c>
      <c r="K2897" s="79" t="s">
        <v>97</v>
      </c>
      <c r="L2897" s="79"/>
      <c r="M2897" s="80"/>
      <c r="N2897" s="79" t="s">
        <v>97</v>
      </c>
      <c r="O2897" s="81"/>
      <c r="P2897" s="86"/>
      <c r="Q2897" s="82"/>
      <c r="R2897" s="81" t="s">
        <v>97</v>
      </c>
      <c r="S2897" s="63"/>
      <c r="T2897" s="87"/>
      <c r="U2897" s="84" t="s">
        <v>97</v>
      </c>
      <c r="V2897" s="84" t="s">
        <v>97</v>
      </c>
      <c r="W2897" s="85" t="b">
        <v>0</v>
      </c>
      <c r="X2897" s="63"/>
      <c r="Y2897" s="63"/>
      <c r="Z2897" s="63"/>
    </row>
    <row r="2898">
      <c r="A2898" s="75"/>
      <c r="B2898" s="94"/>
      <c r="C2898" s="75"/>
      <c r="D2898" s="76"/>
      <c r="E2898" s="75" t="s">
        <v>97</v>
      </c>
      <c r="F2898" s="75" t="s">
        <v>97</v>
      </c>
      <c r="G2898" s="77"/>
      <c r="H2898" s="77"/>
      <c r="I2898" s="80"/>
      <c r="J2898" s="77" t="s">
        <v>97</v>
      </c>
      <c r="K2898" s="79" t="s">
        <v>97</v>
      </c>
      <c r="L2898" s="79"/>
      <c r="M2898" s="80"/>
      <c r="N2898" s="79" t="s">
        <v>97</v>
      </c>
      <c r="O2898" s="81"/>
      <c r="P2898" s="86"/>
      <c r="Q2898" s="82"/>
      <c r="R2898" s="81" t="s">
        <v>97</v>
      </c>
      <c r="S2898" s="63"/>
      <c r="T2898" s="87"/>
      <c r="U2898" s="84" t="s">
        <v>97</v>
      </c>
      <c r="V2898" s="84" t="s">
        <v>97</v>
      </c>
      <c r="W2898" s="85" t="b">
        <v>0</v>
      </c>
      <c r="X2898" s="63"/>
      <c r="Y2898" s="63"/>
      <c r="Z2898" s="63"/>
    </row>
    <row r="2899">
      <c r="A2899" s="75"/>
      <c r="B2899" s="94"/>
      <c r="C2899" s="75"/>
      <c r="D2899" s="76"/>
      <c r="E2899" s="75" t="s">
        <v>97</v>
      </c>
      <c r="F2899" s="75" t="s">
        <v>97</v>
      </c>
      <c r="G2899" s="77"/>
      <c r="H2899" s="77"/>
      <c r="I2899" s="80"/>
      <c r="J2899" s="77" t="s">
        <v>97</v>
      </c>
      <c r="K2899" s="79" t="s">
        <v>97</v>
      </c>
      <c r="L2899" s="79"/>
      <c r="M2899" s="80"/>
      <c r="N2899" s="79" t="s">
        <v>97</v>
      </c>
      <c r="O2899" s="81"/>
      <c r="P2899" s="86"/>
      <c r="Q2899" s="82"/>
      <c r="R2899" s="81" t="s">
        <v>97</v>
      </c>
      <c r="S2899" s="63"/>
      <c r="T2899" s="87"/>
      <c r="U2899" s="84" t="s">
        <v>97</v>
      </c>
      <c r="V2899" s="84" t="s">
        <v>97</v>
      </c>
      <c r="W2899" s="85" t="b">
        <v>0</v>
      </c>
      <c r="X2899" s="63"/>
      <c r="Y2899" s="63"/>
      <c r="Z2899" s="63"/>
    </row>
    <row r="2900">
      <c r="A2900" s="75"/>
      <c r="B2900" s="94"/>
      <c r="C2900" s="75"/>
      <c r="D2900" s="76"/>
      <c r="E2900" s="75" t="s">
        <v>97</v>
      </c>
      <c r="F2900" s="75" t="s">
        <v>97</v>
      </c>
      <c r="G2900" s="77"/>
      <c r="H2900" s="77"/>
      <c r="I2900" s="80"/>
      <c r="J2900" s="77" t="s">
        <v>97</v>
      </c>
      <c r="K2900" s="79" t="s">
        <v>97</v>
      </c>
      <c r="L2900" s="79"/>
      <c r="M2900" s="80"/>
      <c r="N2900" s="79" t="s">
        <v>97</v>
      </c>
      <c r="O2900" s="81"/>
      <c r="P2900" s="86"/>
      <c r="Q2900" s="82"/>
      <c r="R2900" s="81" t="s">
        <v>97</v>
      </c>
      <c r="S2900" s="63"/>
      <c r="T2900" s="87"/>
      <c r="U2900" s="84" t="s">
        <v>97</v>
      </c>
      <c r="V2900" s="84" t="s">
        <v>97</v>
      </c>
      <c r="W2900" s="85" t="b">
        <v>0</v>
      </c>
      <c r="X2900" s="63"/>
      <c r="Y2900" s="63"/>
      <c r="Z2900" s="63"/>
    </row>
    <row r="2901">
      <c r="A2901" s="75"/>
      <c r="B2901" s="94"/>
      <c r="C2901" s="75"/>
      <c r="D2901" s="76"/>
      <c r="E2901" s="75" t="s">
        <v>97</v>
      </c>
      <c r="F2901" s="75" t="s">
        <v>97</v>
      </c>
      <c r="G2901" s="77"/>
      <c r="H2901" s="77"/>
      <c r="I2901" s="80"/>
      <c r="J2901" s="77" t="s">
        <v>97</v>
      </c>
      <c r="K2901" s="79" t="s">
        <v>97</v>
      </c>
      <c r="L2901" s="79"/>
      <c r="M2901" s="80"/>
      <c r="N2901" s="79" t="s">
        <v>97</v>
      </c>
      <c r="O2901" s="81"/>
      <c r="P2901" s="86"/>
      <c r="Q2901" s="82"/>
      <c r="R2901" s="81" t="s">
        <v>97</v>
      </c>
      <c r="S2901" s="63"/>
      <c r="T2901" s="87"/>
      <c r="U2901" s="84" t="s">
        <v>97</v>
      </c>
      <c r="V2901" s="84" t="s">
        <v>97</v>
      </c>
      <c r="W2901" s="85" t="b">
        <v>0</v>
      </c>
      <c r="X2901" s="63"/>
      <c r="Y2901" s="63"/>
      <c r="Z2901" s="63"/>
    </row>
    <row r="2902">
      <c r="A2902" s="75"/>
      <c r="B2902" s="94"/>
      <c r="C2902" s="75"/>
      <c r="D2902" s="76"/>
      <c r="E2902" s="75" t="s">
        <v>97</v>
      </c>
      <c r="F2902" s="75" t="s">
        <v>97</v>
      </c>
      <c r="G2902" s="77"/>
      <c r="H2902" s="77"/>
      <c r="I2902" s="80"/>
      <c r="J2902" s="77" t="s">
        <v>97</v>
      </c>
      <c r="K2902" s="79" t="s">
        <v>97</v>
      </c>
      <c r="L2902" s="79"/>
      <c r="M2902" s="80"/>
      <c r="N2902" s="79" t="s">
        <v>97</v>
      </c>
      <c r="O2902" s="81"/>
      <c r="P2902" s="86"/>
      <c r="Q2902" s="82"/>
      <c r="R2902" s="81" t="s">
        <v>97</v>
      </c>
      <c r="S2902" s="63"/>
      <c r="T2902" s="87"/>
      <c r="U2902" s="84" t="s">
        <v>97</v>
      </c>
      <c r="V2902" s="84" t="s">
        <v>97</v>
      </c>
      <c r="W2902" s="85" t="b">
        <v>0</v>
      </c>
      <c r="X2902" s="63"/>
      <c r="Y2902" s="63"/>
      <c r="Z2902" s="63"/>
    </row>
    <row r="2903">
      <c r="A2903" s="75"/>
      <c r="B2903" s="94"/>
      <c r="C2903" s="75"/>
      <c r="D2903" s="76"/>
      <c r="E2903" s="75" t="s">
        <v>97</v>
      </c>
      <c r="F2903" s="75" t="s">
        <v>97</v>
      </c>
      <c r="G2903" s="77"/>
      <c r="H2903" s="77"/>
      <c r="I2903" s="80"/>
      <c r="J2903" s="77" t="s">
        <v>97</v>
      </c>
      <c r="K2903" s="79" t="s">
        <v>97</v>
      </c>
      <c r="L2903" s="79"/>
      <c r="M2903" s="80"/>
      <c r="N2903" s="79" t="s">
        <v>97</v>
      </c>
      <c r="O2903" s="81"/>
      <c r="P2903" s="86"/>
      <c r="Q2903" s="82"/>
      <c r="R2903" s="81" t="s">
        <v>97</v>
      </c>
      <c r="S2903" s="63"/>
      <c r="T2903" s="87"/>
      <c r="U2903" s="84" t="s">
        <v>97</v>
      </c>
      <c r="V2903" s="84" t="s">
        <v>97</v>
      </c>
      <c r="W2903" s="85" t="b">
        <v>0</v>
      </c>
      <c r="X2903" s="63"/>
      <c r="Y2903" s="63"/>
      <c r="Z2903" s="63"/>
    </row>
    <row r="2904">
      <c r="A2904" s="75"/>
      <c r="B2904" s="94"/>
      <c r="C2904" s="75"/>
      <c r="D2904" s="76"/>
      <c r="E2904" s="75" t="s">
        <v>97</v>
      </c>
      <c r="F2904" s="75" t="s">
        <v>97</v>
      </c>
      <c r="G2904" s="77"/>
      <c r="H2904" s="77"/>
      <c r="I2904" s="80"/>
      <c r="J2904" s="77" t="s">
        <v>97</v>
      </c>
      <c r="K2904" s="79" t="s">
        <v>97</v>
      </c>
      <c r="L2904" s="79"/>
      <c r="M2904" s="80"/>
      <c r="N2904" s="79" t="s">
        <v>97</v>
      </c>
      <c r="O2904" s="81"/>
      <c r="P2904" s="86"/>
      <c r="Q2904" s="82"/>
      <c r="R2904" s="81" t="s">
        <v>97</v>
      </c>
      <c r="S2904" s="63"/>
      <c r="T2904" s="87"/>
      <c r="U2904" s="84" t="s">
        <v>97</v>
      </c>
      <c r="V2904" s="84" t="s">
        <v>97</v>
      </c>
      <c r="W2904" s="85" t="b">
        <v>0</v>
      </c>
      <c r="X2904" s="63"/>
      <c r="Y2904" s="63"/>
      <c r="Z2904" s="63"/>
    </row>
    <row r="2905">
      <c r="A2905" s="75"/>
      <c r="B2905" s="94"/>
      <c r="C2905" s="75"/>
      <c r="D2905" s="76"/>
      <c r="E2905" s="75" t="s">
        <v>97</v>
      </c>
      <c r="F2905" s="75" t="s">
        <v>97</v>
      </c>
      <c r="G2905" s="77"/>
      <c r="H2905" s="77"/>
      <c r="I2905" s="80"/>
      <c r="J2905" s="77" t="s">
        <v>97</v>
      </c>
      <c r="K2905" s="79" t="s">
        <v>97</v>
      </c>
      <c r="L2905" s="79"/>
      <c r="M2905" s="80"/>
      <c r="N2905" s="79" t="s">
        <v>97</v>
      </c>
      <c r="O2905" s="81"/>
      <c r="P2905" s="86"/>
      <c r="Q2905" s="82"/>
      <c r="R2905" s="81" t="s">
        <v>97</v>
      </c>
      <c r="S2905" s="63"/>
      <c r="T2905" s="87"/>
      <c r="U2905" s="84" t="s">
        <v>97</v>
      </c>
      <c r="V2905" s="84" t="s">
        <v>97</v>
      </c>
      <c r="W2905" s="85" t="b">
        <v>0</v>
      </c>
      <c r="X2905" s="63"/>
      <c r="Y2905" s="63"/>
      <c r="Z2905" s="63"/>
    </row>
    <row r="2906">
      <c r="A2906" s="75"/>
      <c r="B2906" s="94"/>
      <c r="C2906" s="75"/>
      <c r="D2906" s="76"/>
      <c r="E2906" s="75" t="s">
        <v>97</v>
      </c>
      <c r="F2906" s="75" t="s">
        <v>97</v>
      </c>
      <c r="G2906" s="77"/>
      <c r="H2906" s="77"/>
      <c r="I2906" s="80"/>
      <c r="J2906" s="77" t="s">
        <v>97</v>
      </c>
      <c r="K2906" s="79" t="s">
        <v>97</v>
      </c>
      <c r="L2906" s="79"/>
      <c r="M2906" s="80"/>
      <c r="N2906" s="79" t="s">
        <v>97</v>
      </c>
      <c r="O2906" s="81"/>
      <c r="P2906" s="86"/>
      <c r="Q2906" s="82"/>
      <c r="R2906" s="81" t="s">
        <v>97</v>
      </c>
      <c r="S2906" s="63"/>
      <c r="T2906" s="87"/>
      <c r="U2906" s="84" t="s">
        <v>97</v>
      </c>
      <c r="V2906" s="84" t="s">
        <v>97</v>
      </c>
      <c r="W2906" s="85" t="b">
        <v>0</v>
      </c>
      <c r="X2906" s="63"/>
      <c r="Y2906" s="63"/>
      <c r="Z2906" s="63"/>
    </row>
    <row r="2907">
      <c r="A2907" s="75"/>
      <c r="B2907" s="94"/>
      <c r="C2907" s="75"/>
      <c r="D2907" s="76"/>
      <c r="E2907" s="75" t="s">
        <v>97</v>
      </c>
      <c r="F2907" s="75" t="s">
        <v>97</v>
      </c>
      <c r="G2907" s="77"/>
      <c r="H2907" s="77"/>
      <c r="I2907" s="80"/>
      <c r="J2907" s="77" t="s">
        <v>97</v>
      </c>
      <c r="K2907" s="79" t="s">
        <v>97</v>
      </c>
      <c r="L2907" s="79"/>
      <c r="M2907" s="80"/>
      <c r="N2907" s="79" t="s">
        <v>97</v>
      </c>
      <c r="O2907" s="81"/>
      <c r="P2907" s="86"/>
      <c r="Q2907" s="82"/>
      <c r="R2907" s="81" t="s">
        <v>97</v>
      </c>
      <c r="S2907" s="63"/>
      <c r="T2907" s="87"/>
      <c r="U2907" s="84" t="s">
        <v>97</v>
      </c>
      <c r="V2907" s="84" t="s">
        <v>97</v>
      </c>
      <c r="W2907" s="85" t="b">
        <v>0</v>
      </c>
      <c r="X2907" s="63"/>
      <c r="Y2907" s="63"/>
      <c r="Z2907" s="63"/>
    </row>
    <row r="2908">
      <c r="A2908" s="75"/>
      <c r="B2908" s="94"/>
      <c r="C2908" s="75"/>
      <c r="D2908" s="76"/>
      <c r="E2908" s="75" t="s">
        <v>97</v>
      </c>
      <c r="F2908" s="75" t="s">
        <v>97</v>
      </c>
      <c r="G2908" s="77"/>
      <c r="H2908" s="77"/>
      <c r="I2908" s="80"/>
      <c r="J2908" s="77" t="s">
        <v>97</v>
      </c>
      <c r="K2908" s="79" t="s">
        <v>97</v>
      </c>
      <c r="L2908" s="79"/>
      <c r="M2908" s="80"/>
      <c r="N2908" s="79" t="s">
        <v>97</v>
      </c>
      <c r="O2908" s="81"/>
      <c r="P2908" s="86"/>
      <c r="Q2908" s="82"/>
      <c r="R2908" s="81" t="s">
        <v>97</v>
      </c>
      <c r="S2908" s="63"/>
      <c r="T2908" s="87"/>
      <c r="U2908" s="84" t="s">
        <v>97</v>
      </c>
      <c r="V2908" s="84" t="s">
        <v>97</v>
      </c>
      <c r="W2908" s="85" t="b">
        <v>0</v>
      </c>
      <c r="X2908" s="63"/>
      <c r="Y2908" s="63"/>
      <c r="Z2908" s="63"/>
    </row>
    <row r="2909">
      <c r="A2909" s="75"/>
      <c r="B2909" s="94"/>
      <c r="C2909" s="75"/>
      <c r="D2909" s="76"/>
      <c r="E2909" s="75" t="s">
        <v>97</v>
      </c>
      <c r="F2909" s="75" t="s">
        <v>97</v>
      </c>
      <c r="G2909" s="77"/>
      <c r="H2909" s="77"/>
      <c r="I2909" s="80"/>
      <c r="J2909" s="77" t="s">
        <v>97</v>
      </c>
      <c r="K2909" s="79" t="s">
        <v>97</v>
      </c>
      <c r="L2909" s="79"/>
      <c r="M2909" s="80"/>
      <c r="N2909" s="79" t="s">
        <v>97</v>
      </c>
      <c r="O2909" s="81"/>
      <c r="P2909" s="86"/>
      <c r="Q2909" s="82"/>
      <c r="R2909" s="81" t="s">
        <v>97</v>
      </c>
      <c r="S2909" s="63"/>
      <c r="T2909" s="87"/>
      <c r="U2909" s="84" t="s">
        <v>97</v>
      </c>
      <c r="V2909" s="84" t="s">
        <v>97</v>
      </c>
      <c r="W2909" s="85" t="b">
        <v>0</v>
      </c>
      <c r="X2909" s="63"/>
      <c r="Y2909" s="63"/>
      <c r="Z2909" s="63"/>
    </row>
    <row r="2910">
      <c r="A2910" s="75"/>
      <c r="B2910" s="94"/>
      <c r="C2910" s="75"/>
      <c r="D2910" s="76"/>
      <c r="E2910" s="75" t="s">
        <v>97</v>
      </c>
      <c r="F2910" s="75" t="s">
        <v>97</v>
      </c>
      <c r="G2910" s="77"/>
      <c r="H2910" s="77"/>
      <c r="I2910" s="80"/>
      <c r="J2910" s="77" t="s">
        <v>97</v>
      </c>
      <c r="K2910" s="79" t="s">
        <v>97</v>
      </c>
      <c r="L2910" s="79"/>
      <c r="M2910" s="80"/>
      <c r="N2910" s="79" t="s">
        <v>97</v>
      </c>
      <c r="O2910" s="81"/>
      <c r="P2910" s="86"/>
      <c r="Q2910" s="82"/>
      <c r="R2910" s="81" t="s">
        <v>97</v>
      </c>
      <c r="S2910" s="63"/>
      <c r="T2910" s="87"/>
      <c r="U2910" s="84" t="s">
        <v>97</v>
      </c>
      <c r="V2910" s="84" t="s">
        <v>97</v>
      </c>
      <c r="W2910" s="85" t="b">
        <v>0</v>
      </c>
      <c r="X2910" s="63"/>
      <c r="Y2910" s="63"/>
      <c r="Z2910" s="63"/>
    </row>
    <row r="2911">
      <c r="A2911" s="75"/>
      <c r="B2911" s="94"/>
      <c r="C2911" s="75"/>
      <c r="D2911" s="76"/>
      <c r="E2911" s="75" t="s">
        <v>97</v>
      </c>
      <c r="F2911" s="75" t="s">
        <v>97</v>
      </c>
      <c r="G2911" s="77"/>
      <c r="H2911" s="77"/>
      <c r="I2911" s="80"/>
      <c r="J2911" s="77" t="s">
        <v>97</v>
      </c>
      <c r="K2911" s="79" t="s">
        <v>97</v>
      </c>
      <c r="L2911" s="79"/>
      <c r="M2911" s="80"/>
      <c r="N2911" s="79" t="s">
        <v>97</v>
      </c>
      <c r="O2911" s="81"/>
      <c r="P2911" s="86"/>
      <c r="Q2911" s="82"/>
      <c r="R2911" s="81" t="s">
        <v>97</v>
      </c>
      <c r="S2911" s="63"/>
      <c r="T2911" s="87"/>
      <c r="U2911" s="84" t="s">
        <v>97</v>
      </c>
      <c r="V2911" s="84" t="s">
        <v>97</v>
      </c>
      <c r="W2911" s="85" t="b">
        <v>0</v>
      </c>
      <c r="X2911" s="63"/>
      <c r="Y2911" s="63"/>
      <c r="Z2911" s="63"/>
    </row>
    <row r="2912">
      <c r="A2912" s="75"/>
      <c r="B2912" s="94"/>
      <c r="C2912" s="75"/>
      <c r="D2912" s="76"/>
      <c r="E2912" s="75" t="s">
        <v>97</v>
      </c>
      <c r="F2912" s="75" t="s">
        <v>97</v>
      </c>
      <c r="G2912" s="77"/>
      <c r="H2912" s="77"/>
      <c r="I2912" s="80"/>
      <c r="J2912" s="77" t="s">
        <v>97</v>
      </c>
      <c r="K2912" s="79" t="s">
        <v>97</v>
      </c>
      <c r="L2912" s="79"/>
      <c r="M2912" s="80"/>
      <c r="N2912" s="79" t="s">
        <v>97</v>
      </c>
      <c r="O2912" s="81"/>
      <c r="P2912" s="86"/>
      <c r="Q2912" s="82"/>
      <c r="R2912" s="81" t="s">
        <v>97</v>
      </c>
      <c r="S2912" s="63"/>
      <c r="T2912" s="87"/>
      <c r="U2912" s="84" t="s">
        <v>97</v>
      </c>
      <c r="V2912" s="84" t="s">
        <v>97</v>
      </c>
      <c r="W2912" s="85" t="b">
        <v>0</v>
      </c>
      <c r="X2912" s="63"/>
      <c r="Y2912" s="63"/>
      <c r="Z2912" s="63"/>
    </row>
    <row r="2913">
      <c r="A2913" s="75"/>
      <c r="B2913" s="94"/>
      <c r="C2913" s="75"/>
      <c r="D2913" s="76"/>
      <c r="E2913" s="75" t="s">
        <v>97</v>
      </c>
      <c r="F2913" s="75" t="s">
        <v>97</v>
      </c>
      <c r="G2913" s="77"/>
      <c r="H2913" s="77"/>
      <c r="I2913" s="80"/>
      <c r="J2913" s="77" t="s">
        <v>97</v>
      </c>
      <c r="K2913" s="79" t="s">
        <v>97</v>
      </c>
      <c r="L2913" s="79"/>
      <c r="M2913" s="80"/>
      <c r="N2913" s="79" t="s">
        <v>97</v>
      </c>
      <c r="O2913" s="81"/>
      <c r="P2913" s="86"/>
      <c r="Q2913" s="82"/>
      <c r="R2913" s="81" t="s">
        <v>97</v>
      </c>
      <c r="S2913" s="63"/>
      <c r="T2913" s="87"/>
      <c r="U2913" s="84" t="s">
        <v>97</v>
      </c>
      <c r="V2913" s="84" t="s">
        <v>97</v>
      </c>
      <c r="W2913" s="85" t="b">
        <v>0</v>
      </c>
      <c r="X2913" s="63"/>
      <c r="Y2913" s="63"/>
      <c r="Z2913" s="63"/>
    </row>
    <row r="2914">
      <c r="A2914" s="75"/>
      <c r="B2914" s="94"/>
      <c r="C2914" s="75"/>
      <c r="D2914" s="76"/>
      <c r="E2914" s="75" t="s">
        <v>97</v>
      </c>
      <c r="F2914" s="75" t="s">
        <v>97</v>
      </c>
      <c r="G2914" s="77"/>
      <c r="H2914" s="77"/>
      <c r="I2914" s="80"/>
      <c r="J2914" s="77" t="s">
        <v>97</v>
      </c>
      <c r="K2914" s="79" t="s">
        <v>97</v>
      </c>
      <c r="L2914" s="79"/>
      <c r="M2914" s="80"/>
      <c r="N2914" s="79" t="s">
        <v>97</v>
      </c>
      <c r="O2914" s="81"/>
      <c r="P2914" s="86"/>
      <c r="Q2914" s="82"/>
      <c r="R2914" s="81" t="s">
        <v>97</v>
      </c>
      <c r="S2914" s="63"/>
      <c r="T2914" s="87"/>
      <c r="U2914" s="84" t="s">
        <v>97</v>
      </c>
      <c r="V2914" s="84" t="s">
        <v>97</v>
      </c>
      <c r="W2914" s="85" t="b">
        <v>0</v>
      </c>
      <c r="X2914" s="63"/>
      <c r="Y2914" s="63"/>
      <c r="Z2914" s="63"/>
    </row>
    <row r="2915">
      <c r="A2915" s="75"/>
      <c r="B2915" s="94"/>
      <c r="C2915" s="75"/>
      <c r="D2915" s="76"/>
      <c r="E2915" s="75" t="s">
        <v>97</v>
      </c>
      <c r="F2915" s="75" t="s">
        <v>97</v>
      </c>
      <c r="G2915" s="77"/>
      <c r="H2915" s="77"/>
      <c r="I2915" s="80"/>
      <c r="J2915" s="77" t="s">
        <v>97</v>
      </c>
      <c r="K2915" s="79" t="s">
        <v>97</v>
      </c>
      <c r="L2915" s="79"/>
      <c r="M2915" s="80"/>
      <c r="N2915" s="79" t="s">
        <v>97</v>
      </c>
      <c r="O2915" s="81"/>
      <c r="P2915" s="86"/>
      <c r="Q2915" s="82"/>
      <c r="R2915" s="81" t="s">
        <v>97</v>
      </c>
      <c r="S2915" s="63"/>
      <c r="T2915" s="87"/>
      <c r="U2915" s="84" t="s">
        <v>97</v>
      </c>
      <c r="V2915" s="84" t="s">
        <v>97</v>
      </c>
      <c r="W2915" s="85" t="b">
        <v>0</v>
      </c>
      <c r="X2915" s="63"/>
      <c r="Y2915" s="63"/>
      <c r="Z2915" s="63"/>
    </row>
    <row r="2916">
      <c r="A2916" s="75"/>
      <c r="B2916" s="94"/>
      <c r="C2916" s="75"/>
      <c r="D2916" s="76"/>
      <c r="E2916" s="75" t="s">
        <v>97</v>
      </c>
      <c r="F2916" s="75" t="s">
        <v>97</v>
      </c>
      <c r="G2916" s="77"/>
      <c r="H2916" s="77"/>
      <c r="I2916" s="80"/>
      <c r="J2916" s="77" t="s">
        <v>97</v>
      </c>
      <c r="K2916" s="79" t="s">
        <v>97</v>
      </c>
      <c r="L2916" s="79"/>
      <c r="M2916" s="80"/>
      <c r="N2916" s="79" t="s">
        <v>97</v>
      </c>
      <c r="O2916" s="81"/>
      <c r="P2916" s="86"/>
      <c r="Q2916" s="82"/>
      <c r="R2916" s="81" t="s">
        <v>97</v>
      </c>
      <c r="S2916" s="63"/>
      <c r="T2916" s="87"/>
      <c r="U2916" s="84" t="s">
        <v>97</v>
      </c>
      <c r="V2916" s="84" t="s">
        <v>97</v>
      </c>
      <c r="W2916" s="85" t="b">
        <v>0</v>
      </c>
      <c r="X2916" s="63"/>
      <c r="Y2916" s="63"/>
      <c r="Z2916" s="63"/>
    </row>
    <row r="2917">
      <c r="A2917" s="75"/>
      <c r="B2917" s="94"/>
      <c r="C2917" s="75"/>
      <c r="D2917" s="76"/>
      <c r="E2917" s="75" t="s">
        <v>97</v>
      </c>
      <c r="F2917" s="75" t="s">
        <v>97</v>
      </c>
      <c r="G2917" s="77"/>
      <c r="H2917" s="77"/>
      <c r="I2917" s="80"/>
      <c r="J2917" s="77" t="s">
        <v>97</v>
      </c>
      <c r="K2917" s="79" t="s">
        <v>97</v>
      </c>
      <c r="L2917" s="79"/>
      <c r="M2917" s="80"/>
      <c r="N2917" s="79" t="s">
        <v>97</v>
      </c>
      <c r="O2917" s="81"/>
      <c r="P2917" s="86"/>
      <c r="Q2917" s="82"/>
      <c r="R2917" s="81" t="s">
        <v>97</v>
      </c>
      <c r="S2917" s="63"/>
      <c r="T2917" s="87"/>
      <c r="U2917" s="84" t="s">
        <v>97</v>
      </c>
      <c r="V2917" s="84" t="s">
        <v>97</v>
      </c>
      <c r="W2917" s="85" t="b">
        <v>0</v>
      </c>
      <c r="X2917" s="63"/>
      <c r="Y2917" s="63"/>
      <c r="Z2917" s="63"/>
    </row>
    <row r="2918">
      <c r="A2918" s="75"/>
      <c r="B2918" s="94"/>
      <c r="C2918" s="75"/>
      <c r="D2918" s="76"/>
      <c r="E2918" s="75" t="s">
        <v>97</v>
      </c>
      <c r="F2918" s="75" t="s">
        <v>97</v>
      </c>
      <c r="G2918" s="77"/>
      <c r="H2918" s="77"/>
      <c r="I2918" s="80"/>
      <c r="J2918" s="77" t="s">
        <v>97</v>
      </c>
      <c r="K2918" s="79" t="s">
        <v>97</v>
      </c>
      <c r="L2918" s="79"/>
      <c r="M2918" s="80"/>
      <c r="N2918" s="79" t="s">
        <v>97</v>
      </c>
      <c r="O2918" s="81"/>
      <c r="P2918" s="86"/>
      <c r="Q2918" s="82"/>
      <c r="R2918" s="81" t="s">
        <v>97</v>
      </c>
      <c r="S2918" s="63"/>
      <c r="T2918" s="87"/>
      <c r="U2918" s="84" t="s">
        <v>97</v>
      </c>
      <c r="V2918" s="84" t="s">
        <v>97</v>
      </c>
      <c r="W2918" s="85" t="b">
        <v>0</v>
      </c>
      <c r="X2918" s="63"/>
      <c r="Y2918" s="63"/>
      <c r="Z2918" s="63"/>
    </row>
    <row r="2919">
      <c r="A2919" s="75"/>
      <c r="B2919" s="94"/>
      <c r="C2919" s="75"/>
      <c r="D2919" s="76"/>
      <c r="E2919" s="75" t="s">
        <v>97</v>
      </c>
      <c r="F2919" s="75" t="s">
        <v>97</v>
      </c>
      <c r="G2919" s="77"/>
      <c r="H2919" s="77"/>
      <c r="I2919" s="80"/>
      <c r="J2919" s="77" t="s">
        <v>97</v>
      </c>
      <c r="K2919" s="79" t="s">
        <v>97</v>
      </c>
      <c r="L2919" s="79"/>
      <c r="M2919" s="80"/>
      <c r="N2919" s="79" t="s">
        <v>97</v>
      </c>
      <c r="O2919" s="81"/>
      <c r="P2919" s="86"/>
      <c r="Q2919" s="82"/>
      <c r="R2919" s="81" t="s">
        <v>97</v>
      </c>
      <c r="S2919" s="63"/>
      <c r="T2919" s="87"/>
      <c r="U2919" s="84" t="s">
        <v>97</v>
      </c>
      <c r="V2919" s="84" t="s">
        <v>97</v>
      </c>
      <c r="W2919" s="85" t="b">
        <v>0</v>
      </c>
      <c r="X2919" s="63"/>
      <c r="Y2919" s="63"/>
      <c r="Z2919" s="63"/>
    </row>
    <row r="2920">
      <c r="A2920" s="75"/>
      <c r="B2920" s="94"/>
      <c r="C2920" s="75"/>
      <c r="D2920" s="76"/>
      <c r="E2920" s="75" t="s">
        <v>97</v>
      </c>
      <c r="F2920" s="75" t="s">
        <v>97</v>
      </c>
      <c r="G2920" s="77"/>
      <c r="H2920" s="77"/>
      <c r="I2920" s="80"/>
      <c r="J2920" s="77" t="s">
        <v>97</v>
      </c>
      <c r="K2920" s="79" t="s">
        <v>97</v>
      </c>
      <c r="L2920" s="79"/>
      <c r="M2920" s="80"/>
      <c r="N2920" s="79" t="s">
        <v>97</v>
      </c>
      <c r="O2920" s="81"/>
      <c r="P2920" s="86"/>
      <c r="Q2920" s="82"/>
      <c r="R2920" s="81" t="s">
        <v>97</v>
      </c>
      <c r="S2920" s="63"/>
      <c r="T2920" s="87"/>
      <c r="U2920" s="84" t="s">
        <v>97</v>
      </c>
      <c r="V2920" s="84" t="s">
        <v>97</v>
      </c>
      <c r="W2920" s="85" t="b">
        <v>0</v>
      </c>
      <c r="X2920" s="63"/>
      <c r="Y2920" s="63"/>
      <c r="Z2920" s="63"/>
    </row>
    <row r="2921">
      <c r="A2921" s="75"/>
      <c r="B2921" s="94"/>
      <c r="C2921" s="75"/>
      <c r="D2921" s="76"/>
      <c r="E2921" s="75" t="s">
        <v>97</v>
      </c>
      <c r="F2921" s="75" t="s">
        <v>97</v>
      </c>
      <c r="G2921" s="77"/>
      <c r="H2921" s="77"/>
      <c r="I2921" s="80"/>
      <c r="J2921" s="77" t="s">
        <v>97</v>
      </c>
      <c r="K2921" s="79" t="s">
        <v>97</v>
      </c>
      <c r="L2921" s="79"/>
      <c r="M2921" s="80"/>
      <c r="N2921" s="79" t="s">
        <v>97</v>
      </c>
      <c r="O2921" s="81"/>
      <c r="P2921" s="86"/>
      <c r="Q2921" s="82"/>
      <c r="R2921" s="81" t="s">
        <v>97</v>
      </c>
      <c r="S2921" s="63"/>
      <c r="T2921" s="87"/>
      <c r="U2921" s="84" t="s">
        <v>97</v>
      </c>
      <c r="V2921" s="84" t="s">
        <v>97</v>
      </c>
      <c r="W2921" s="85" t="b">
        <v>0</v>
      </c>
      <c r="X2921" s="63"/>
      <c r="Y2921" s="63"/>
      <c r="Z2921" s="63"/>
    </row>
    <row r="2922">
      <c r="A2922" s="75"/>
      <c r="B2922" s="94"/>
      <c r="C2922" s="75"/>
      <c r="D2922" s="76"/>
      <c r="E2922" s="75" t="s">
        <v>97</v>
      </c>
      <c r="F2922" s="75" t="s">
        <v>97</v>
      </c>
      <c r="G2922" s="77"/>
      <c r="H2922" s="77"/>
      <c r="I2922" s="80"/>
      <c r="J2922" s="77" t="s">
        <v>97</v>
      </c>
      <c r="K2922" s="79" t="s">
        <v>97</v>
      </c>
      <c r="L2922" s="79"/>
      <c r="M2922" s="80"/>
      <c r="N2922" s="79" t="s">
        <v>97</v>
      </c>
      <c r="O2922" s="81"/>
      <c r="P2922" s="86"/>
      <c r="Q2922" s="82"/>
      <c r="R2922" s="81" t="s">
        <v>97</v>
      </c>
      <c r="S2922" s="63"/>
      <c r="T2922" s="87"/>
      <c r="U2922" s="84" t="s">
        <v>97</v>
      </c>
      <c r="V2922" s="84" t="s">
        <v>97</v>
      </c>
      <c r="W2922" s="85" t="b">
        <v>0</v>
      </c>
      <c r="X2922" s="63"/>
      <c r="Y2922" s="63"/>
      <c r="Z2922" s="63"/>
    </row>
    <row r="2923">
      <c r="A2923" s="75"/>
      <c r="B2923" s="94"/>
      <c r="C2923" s="75"/>
      <c r="D2923" s="76"/>
      <c r="E2923" s="75" t="s">
        <v>97</v>
      </c>
      <c r="F2923" s="75" t="s">
        <v>97</v>
      </c>
      <c r="G2923" s="77"/>
      <c r="H2923" s="77"/>
      <c r="I2923" s="80"/>
      <c r="J2923" s="77" t="s">
        <v>97</v>
      </c>
      <c r="K2923" s="79" t="s">
        <v>97</v>
      </c>
      <c r="L2923" s="79"/>
      <c r="M2923" s="80"/>
      <c r="N2923" s="79" t="s">
        <v>97</v>
      </c>
      <c r="O2923" s="81"/>
      <c r="P2923" s="86"/>
      <c r="Q2923" s="82"/>
      <c r="R2923" s="81" t="s">
        <v>97</v>
      </c>
      <c r="S2923" s="63"/>
      <c r="T2923" s="87"/>
      <c r="U2923" s="84" t="s">
        <v>97</v>
      </c>
      <c r="V2923" s="84" t="s">
        <v>97</v>
      </c>
      <c r="W2923" s="85" t="b">
        <v>0</v>
      </c>
      <c r="X2923" s="63"/>
      <c r="Y2923" s="63"/>
      <c r="Z2923" s="63"/>
    </row>
    <row r="2924">
      <c r="A2924" s="75"/>
      <c r="B2924" s="94"/>
      <c r="C2924" s="75"/>
      <c r="D2924" s="76"/>
      <c r="E2924" s="75" t="s">
        <v>97</v>
      </c>
      <c r="F2924" s="75" t="s">
        <v>97</v>
      </c>
      <c r="G2924" s="77"/>
      <c r="H2924" s="77"/>
      <c r="I2924" s="80"/>
      <c r="J2924" s="77" t="s">
        <v>97</v>
      </c>
      <c r="K2924" s="79" t="s">
        <v>97</v>
      </c>
      <c r="L2924" s="79"/>
      <c r="M2924" s="80"/>
      <c r="N2924" s="79" t="s">
        <v>97</v>
      </c>
      <c r="O2924" s="81"/>
      <c r="P2924" s="86"/>
      <c r="Q2924" s="82"/>
      <c r="R2924" s="81" t="s">
        <v>97</v>
      </c>
      <c r="S2924" s="63"/>
      <c r="T2924" s="87"/>
      <c r="U2924" s="84" t="s">
        <v>97</v>
      </c>
      <c r="V2924" s="84" t="s">
        <v>97</v>
      </c>
      <c r="W2924" s="85" t="b">
        <v>0</v>
      </c>
      <c r="X2924" s="63"/>
      <c r="Y2924" s="63"/>
      <c r="Z2924" s="63"/>
    </row>
    <row r="2925">
      <c r="A2925" s="75"/>
      <c r="B2925" s="94"/>
      <c r="C2925" s="75"/>
      <c r="D2925" s="76"/>
      <c r="E2925" s="75" t="s">
        <v>97</v>
      </c>
      <c r="F2925" s="75" t="s">
        <v>97</v>
      </c>
      <c r="G2925" s="77"/>
      <c r="H2925" s="77"/>
      <c r="I2925" s="80"/>
      <c r="J2925" s="77" t="s">
        <v>97</v>
      </c>
      <c r="K2925" s="79" t="s">
        <v>97</v>
      </c>
      <c r="L2925" s="79"/>
      <c r="M2925" s="80"/>
      <c r="N2925" s="79" t="s">
        <v>97</v>
      </c>
      <c r="O2925" s="81"/>
      <c r="P2925" s="86"/>
      <c r="Q2925" s="82"/>
      <c r="R2925" s="81" t="s">
        <v>97</v>
      </c>
      <c r="S2925" s="63"/>
      <c r="T2925" s="87"/>
      <c r="U2925" s="84" t="s">
        <v>97</v>
      </c>
      <c r="V2925" s="84" t="s">
        <v>97</v>
      </c>
      <c r="W2925" s="85" t="b">
        <v>0</v>
      </c>
      <c r="X2925" s="63"/>
      <c r="Y2925" s="63"/>
      <c r="Z2925" s="63"/>
    </row>
    <row r="2926">
      <c r="A2926" s="75"/>
      <c r="B2926" s="94"/>
      <c r="C2926" s="75"/>
      <c r="D2926" s="76"/>
      <c r="E2926" s="75" t="s">
        <v>97</v>
      </c>
      <c r="F2926" s="75" t="s">
        <v>97</v>
      </c>
      <c r="G2926" s="77"/>
      <c r="H2926" s="77"/>
      <c r="I2926" s="80"/>
      <c r="J2926" s="77" t="s">
        <v>97</v>
      </c>
      <c r="K2926" s="79" t="s">
        <v>97</v>
      </c>
      <c r="L2926" s="79"/>
      <c r="M2926" s="80"/>
      <c r="N2926" s="79" t="s">
        <v>97</v>
      </c>
      <c r="O2926" s="81"/>
      <c r="P2926" s="86"/>
      <c r="Q2926" s="82"/>
      <c r="R2926" s="81" t="s">
        <v>97</v>
      </c>
      <c r="S2926" s="63"/>
      <c r="T2926" s="87"/>
      <c r="U2926" s="84" t="s">
        <v>97</v>
      </c>
      <c r="V2926" s="84" t="s">
        <v>97</v>
      </c>
      <c r="W2926" s="85" t="b">
        <v>0</v>
      </c>
      <c r="X2926" s="63"/>
      <c r="Y2926" s="63"/>
      <c r="Z2926" s="63"/>
    </row>
    <row r="2927">
      <c r="A2927" s="75"/>
      <c r="B2927" s="94"/>
      <c r="C2927" s="75"/>
      <c r="D2927" s="76"/>
      <c r="E2927" s="75" t="s">
        <v>97</v>
      </c>
      <c r="F2927" s="75" t="s">
        <v>97</v>
      </c>
      <c r="G2927" s="77"/>
      <c r="H2927" s="77"/>
      <c r="I2927" s="80"/>
      <c r="J2927" s="77" t="s">
        <v>97</v>
      </c>
      <c r="K2927" s="79" t="s">
        <v>97</v>
      </c>
      <c r="L2927" s="79"/>
      <c r="M2927" s="80"/>
      <c r="N2927" s="79" t="s">
        <v>97</v>
      </c>
      <c r="O2927" s="81"/>
      <c r="P2927" s="86"/>
      <c r="Q2927" s="82"/>
      <c r="R2927" s="81" t="s">
        <v>97</v>
      </c>
      <c r="S2927" s="63"/>
      <c r="T2927" s="87"/>
      <c r="U2927" s="84" t="s">
        <v>97</v>
      </c>
      <c r="V2927" s="84" t="s">
        <v>97</v>
      </c>
      <c r="W2927" s="85" t="b">
        <v>0</v>
      </c>
      <c r="X2927" s="63"/>
      <c r="Y2927" s="63"/>
      <c r="Z2927" s="63"/>
    </row>
    <row r="2928">
      <c r="A2928" s="75"/>
      <c r="B2928" s="94"/>
      <c r="C2928" s="75"/>
      <c r="D2928" s="76"/>
      <c r="E2928" s="75" t="s">
        <v>97</v>
      </c>
      <c r="F2928" s="75" t="s">
        <v>97</v>
      </c>
      <c r="G2928" s="77"/>
      <c r="H2928" s="77"/>
      <c r="I2928" s="80"/>
      <c r="J2928" s="77" t="s">
        <v>97</v>
      </c>
      <c r="K2928" s="79" t="s">
        <v>97</v>
      </c>
      <c r="L2928" s="79"/>
      <c r="M2928" s="80"/>
      <c r="N2928" s="79" t="s">
        <v>97</v>
      </c>
      <c r="O2928" s="81"/>
      <c r="P2928" s="86"/>
      <c r="Q2928" s="82"/>
      <c r="R2928" s="81" t="s">
        <v>97</v>
      </c>
      <c r="S2928" s="63"/>
      <c r="T2928" s="87"/>
      <c r="U2928" s="84" t="s">
        <v>97</v>
      </c>
      <c r="V2928" s="84" t="s">
        <v>97</v>
      </c>
      <c r="W2928" s="85" t="b">
        <v>0</v>
      </c>
      <c r="X2928" s="63"/>
      <c r="Y2928" s="63"/>
      <c r="Z2928" s="63"/>
    </row>
    <row r="2929">
      <c r="A2929" s="75"/>
      <c r="B2929" s="94"/>
      <c r="C2929" s="75"/>
      <c r="D2929" s="76"/>
      <c r="E2929" s="75" t="s">
        <v>97</v>
      </c>
      <c r="F2929" s="75" t="s">
        <v>97</v>
      </c>
      <c r="G2929" s="77"/>
      <c r="H2929" s="77"/>
      <c r="I2929" s="80"/>
      <c r="J2929" s="77" t="s">
        <v>97</v>
      </c>
      <c r="K2929" s="79" t="s">
        <v>97</v>
      </c>
      <c r="L2929" s="79"/>
      <c r="M2929" s="80"/>
      <c r="N2929" s="79" t="s">
        <v>97</v>
      </c>
      <c r="O2929" s="81"/>
      <c r="P2929" s="86"/>
      <c r="Q2929" s="82"/>
      <c r="R2929" s="81" t="s">
        <v>97</v>
      </c>
      <c r="S2929" s="63"/>
      <c r="T2929" s="87"/>
      <c r="U2929" s="84" t="s">
        <v>97</v>
      </c>
      <c r="V2929" s="84" t="s">
        <v>97</v>
      </c>
      <c r="W2929" s="85" t="b">
        <v>0</v>
      </c>
      <c r="X2929" s="63"/>
      <c r="Y2929" s="63"/>
      <c r="Z2929" s="63"/>
    </row>
    <row r="2930">
      <c r="A2930" s="75"/>
      <c r="B2930" s="94"/>
      <c r="C2930" s="75"/>
      <c r="D2930" s="76"/>
      <c r="E2930" s="75" t="s">
        <v>97</v>
      </c>
      <c r="F2930" s="75" t="s">
        <v>97</v>
      </c>
      <c r="G2930" s="77"/>
      <c r="H2930" s="77"/>
      <c r="I2930" s="80"/>
      <c r="J2930" s="77" t="s">
        <v>97</v>
      </c>
      <c r="K2930" s="79" t="s">
        <v>97</v>
      </c>
      <c r="L2930" s="79"/>
      <c r="M2930" s="80"/>
      <c r="N2930" s="79" t="s">
        <v>97</v>
      </c>
      <c r="O2930" s="81"/>
      <c r="P2930" s="86"/>
      <c r="Q2930" s="82"/>
      <c r="R2930" s="81" t="s">
        <v>97</v>
      </c>
      <c r="S2930" s="63"/>
      <c r="T2930" s="87"/>
      <c r="U2930" s="84" t="s">
        <v>97</v>
      </c>
      <c r="V2930" s="84" t="s">
        <v>97</v>
      </c>
      <c r="W2930" s="85" t="b">
        <v>0</v>
      </c>
      <c r="X2930" s="63"/>
      <c r="Y2930" s="63"/>
      <c r="Z2930" s="63"/>
    </row>
    <row r="2931">
      <c r="A2931" s="75"/>
      <c r="B2931" s="94"/>
      <c r="C2931" s="75"/>
      <c r="D2931" s="76"/>
      <c r="E2931" s="75" t="s">
        <v>97</v>
      </c>
      <c r="F2931" s="75" t="s">
        <v>97</v>
      </c>
      <c r="G2931" s="77"/>
      <c r="H2931" s="77"/>
      <c r="I2931" s="80"/>
      <c r="J2931" s="77" t="s">
        <v>97</v>
      </c>
      <c r="K2931" s="79" t="s">
        <v>97</v>
      </c>
      <c r="L2931" s="79"/>
      <c r="M2931" s="80"/>
      <c r="N2931" s="79" t="s">
        <v>97</v>
      </c>
      <c r="O2931" s="81"/>
      <c r="P2931" s="86"/>
      <c r="Q2931" s="82"/>
      <c r="R2931" s="81" t="s">
        <v>97</v>
      </c>
      <c r="S2931" s="63"/>
      <c r="T2931" s="87"/>
      <c r="U2931" s="84" t="s">
        <v>97</v>
      </c>
      <c r="V2931" s="84" t="s">
        <v>97</v>
      </c>
      <c r="W2931" s="85" t="b">
        <v>0</v>
      </c>
      <c r="X2931" s="63"/>
      <c r="Y2931" s="63"/>
      <c r="Z2931" s="63"/>
    </row>
    <row r="2932">
      <c r="A2932" s="75"/>
      <c r="B2932" s="94"/>
      <c r="C2932" s="75"/>
      <c r="D2932" s="76"/>
      <c r="E2932" s="75" t="s">
        <v>97</v>
      </c>
      <c r="F2932" s="75" t="s">
        <v>97</v>
      </c>
      <c r="G2932" s="77"/>
      <c r="H2932" s="77"/>
      <c r="I2932" s="80"/>
      <c r="J2932" s="77" t="s">
        <v>97</v>
      </c>
      <c r="K2932" s="79" t="s">
        <v>97</v>
      </c>
      <c r="L2932" s="79"/>
      <c r="M2932" s="80"/>
      <c r="N2932" s="79" t="s">
        <v>97</v>
      </c>
      <c r="O2932" s="81"/>
      <c r="P2932" s="86"/>
      <c r="Q2932" s="82"/>
      <c r="R2932" s="81" t="s">
        <v>97</v>
      </c>
      <c r="S2932" s="63"/>
      <c r="T2932" s="87"/>
      <c r="U2932" s="84" t="s">
        <v>97</v>
      </c>
      <c r="V2932" s="84" t="s">
        <v>97</v>
      </c>
      <c r="W2932" s="85" t="b">
        <v>0</v>
      </c>
      <c r="X2932" s="63"/>
      <c r="Y2932" s="63"/>
      <c r="Z2932" s="63"/>
    </row>
    <row r="2933">
      <c r="A2933" s="75"/>
      <c r="B2933" s="94"/>
      <c r="C2933" s="75"/>
      <c r="D2933" s="76"/>
      <c r="E2933" s="75" t="s">
        <v>97</v>
      </c>
      <c r="F2933" s="75" t="s">
        <v>97</v>
      </c>
      <c r="G2933" s="77"/>
      <c r="H2933" s="77"/>
      <c r="I2933" s="80"/>
      <c r="J2933" s="77" t="s">
        <v>97</v>
      </c>
      <c r="K2933" s="79" t="s">
        <v>97</v>
      </c>
      <c r="L2933" s="79"/>
      <c r="M2933" s="80"/>
      <c r="N2933" s="79" t="s">
        <v>97</v>
      </c>
      <c r="O2933" s="81"/>
      <c r="P2933" s="86"/>
      <c r="Q2933" s="82"/>
      <c r="R2933" s="81" t="s">
        <v>97</v>
      </c>
      <c r="S2933" s="63"/>
      <c r="T2933" s="87"/>
      <c r="U2933" s="84" t="s">
        <v>97</v>
      </c>
      <c r="V2933" s="84" t="s">
        <v>97</v>
      </c>
      <c r="W2933" s="85" t="b">
        <v>0</v>
      </c>
      <c r="X2933" s="63"/>
      <c r="Y2933" s="63"/>
      <c r="Z2933" s="63"/>
    </row>
    <row r="2934">
      <c r="A2934" s="75"/>
      <c r="B2934" s="94"/>
      <c r="C2934" s="75"/>
      <c r="D2934" s="76"/>
      <c r="E2934" s="75" t="s">
        <v>97</v>
      </c>
      <c r="F2934" s="75" t="s">
        <v>97</v>
      </c>
      <c r="G2934" s="77"/>
      <c r="H2934" s="77"/>
      <c r="I2934" s="80"/>
      <c r="J2934" s="77" t="s">
        <v>97</v>
      </c>
      <c r="K2934" s="79" t="s">
        <v>97</v>
      </c>
      <c r="L2934" s="79"/>
      <c r="M2934" s="80"/>
      <c r="N2934" s="79" t="s">
        <v>97</v>
      </c>
      <c r="O2934" s="81"/>
      <c r="P2934" s="86"/>
      <c r="Q2934" s="82"/>
      <c r="R2934" s="81" t="s">
        <v>97</v>
      </c>
      <c r="S2934" s="63"/>
      <c r="T2934" s="87"/>
      <c r="U2934" s="84" t="s">
        <v>97</v>
      </c>
      <c r="V2934" s="84" t="s">
        <v>97</v>
      </c>
      <c r="W2934" s="85" t="b">
        <v>0</v>
      </c>
      <c r="X2934" s="63"/>
      <c r="Y2934" s="63"/>
      <c r="Z2934" s="63"/>
    </row>
    <row r="2935">
      <c r="A2935" s="75"/>
      <c r="B2935" s="94"/>
      <c r="C2935" s="75"/>
      <c r="D2935" s="76"/>
      <c r="E2935" s="75" t="s">
        <v>97</v>
      </c>
      <c r="F2935" s="75" t="s">
        <v>97</v>
      </c>
      <c r="G2935" s="77"/>
      <c r="H2935" s="77"/>
      <c r="I2935" s="80"/>
      <c r="J2935" s="77" t="s">
        <v>97</v>
      </c>
      <c r="K2935" s="79" t="s">
        <v>97</v>
      </c>
      <c r="L2935" s="79"/>
      <c r="M2935" s="80"/>
      <c r="N2935" s="79" t="s">
        <v>97</v>
      </c>
      <c r="O2935" s="81"/>
      <c r="P2935" s="86"/>
      <c r="Q2935" s="82"/>
      <c r="R2935" s="81" t="s">
        <v>97</v>
      </c>
      <c r="S2935" s="63"/>
      <c r="T2935" s="87"/>
      <c r="U2935" s="84" t="s">
        <v>97</v>
      </c>
      <c r="V2935" s="84" t="s">
        <v>97</v>
      </c>
      <c r="W2935" s="85" t="b">
        <v>0</v>
      </c>
      <c r="X2935" s="63"/>
      <c r="Y2935" s="63"/>
      <c r="Z2935" s="63"/>
    </row>
    <row r="2936">
      <c r="A2936" s="75"/>
      <c r="B2936" s="94"/>
      <c r="C2936" s="75"/>
      <c r="D2936" s="76"/>
      <c r="E2936" s="75" t="s">
        <v>97</v>
      </c>
      <c r="F2936" s="75" t="s">
        <v>97</v>
      </c>
      <c r="G2936" s="77"/>
      <c r="H2936" s="77"/>
      <c r="I2936" s="80"/>
      <c r="J2936" s="77" t="s">
        <v>97</v>
      </c>
      <c r="K2936" s="79" t="s">
        <v>97</v>
      </c>
      <c r="L2936" s="79"/>
      <c r="M2936" s="80"/>
      <c r="N2936" s="79" t="s">
        <v>97</v>
      </c>
      <c r="O2936" s="81"/>
      <c r="P2936" s="86"/>
      <c r="Q2936" s="82"/>
      <c r="R2936" s="81" t="s">
        <v>97</v>
      </c>
      <c r="S2936" s="63"/>
      <c r="T2936" s="87"/>
      <c r="U2936" s="84" t="s">
        <v>97</v>
      </c>
      <c r="V2936" s="84" t="s">
        <v>97</v>
      </c>
      <c r="W2936" s="85" t="b">
        <v>0</v>
      </c>
      <c r="X2936" s="63"/>
      <c r="Y2936" s="63"/>
      <c r="Z2936" s="63"/>
    </row>
    <row r="2937">
      <c r="A2937" s="75"/>
      <c r="B2937" s="94"/>
      <c r="C2937" s="75"/>
      <c r="D2937" s="76"/>
      <c r="E2937" s="75" t="s">
        <v>97</v>
      </c>
      <c r="F2937" s="75" t="s">
        <v>97</v>
      </c>
      <c r="G2937" s="77"/>
      <c r="H2937" s="77"/>
      <c r="I2937" s="80"/>
      <c r="J2937" s="77" t="s">
        <v>97</v>
      </c>
      <c r="K2937" s="79" t="s">
        <v>97</v>
      </c>
      <c r="L2937" s="79"/>
      <c r="M2937" s="80"/>
      <c r="N2937" s="79" t="s">
        <v>97</v>
      </c>
      <c r="O2937" s="81"/>
      <c r="P2937" s="86"/>
      <c r="Q2937" s="82"/>
      <c r="R2937" s="81" t="s">
        <v>97</v>
      </c>
      <c r="S2937" s="63"/>
      <c r="T2937" s="87"/>
      <c r="U2937" s="84" t="s">
        <v>97</v>
      </c>
      <c r="V2937" s="84" t="s">
        <v>97</v>
      </c>
      <c r="W2937" s="85" t="b">
        <v>0</v>
      </c>
      <c r="X2937" s="63"/>
      <c r="Y2937" s="63"/>
      <c r="Z2937" s="63"/>
    </row>
    <row r="2938">
      <c r="A2938" s="75"/>
      <c r="B2938" s="94"/>
      <c r="C2938" s="75"/>
      <c r="D2938" s="76"/>
      <c r="E2938" s="75" t="s">
        <v>97</v>
      </c>
      <c r="F2938" s="75" t="s">
        <v>97</v>
      </c>
      <c r="G2938" s="77"/>
      <c r="H2938" s="77"/>
      <c r="I2938" s="80"/>
      <c r="J2938" s="77" t="s">
        <v>97</v>
      </c>
      <c r="K2938" s="79" t="s">
        <v>97</v>
      </c>
      <c r="L2938" s="79"/>
      <c r="M2938" s="80"/>
      <c r="N2938" s="79" t="s">
        <v>97</v>
      </c>
      <c r="O2938" s="81"/>
      <c r="P2938" s="86"/>
      <c r="Q2938" s="82"/>
      <c r="R2938" s="81" t="s">
        <v>97</v>
      </c>
      <c r="S2938" s="63"/>
      <c r="T2938" s="87"/>
      <c r="U2938" s="84" t="s">
        <v>97</v>
      </c>
      <c r="V2938" s="84" t="s">
        <v>97</v>
      </c>
      <c r="W2938" s="85" t="b">
        <v>0</v>
      </c>
      <c r="X2938" s="63"/>
      <c r="Y2938" s="63"/>
      <c r="Z2938" s="63"/>
    </row>
    <row r="2939">
      <c r="A2939" s="75"/>
      <c r="B2939" s="94"/>
      <c r="C2939" s="75"/>
      <c r="D2939" s="76"/>
      <c r="E2939" s="75" t="s">
        <v>97</v>
      </c>
      <c r="F2939" s="75" t="s">
        <v>97</v>
      </c>
      <c r="G2939" s="77"/>
      <c r="H2939" s="77"/>
      <c r="I2939" s="80"/>
      <c r="J2939" s="77" t="s">
        <v>97</v>
      </c>
      <c r="K2939" s="79" t="s">
        <v>97</v>
      </c>
      <c r="L2939" s="79"/>
      <c r="M2939" s="80"/>
      <c r="N2939" s="79" t="s">
        <v>97</v>
      </c>
      <c r="O2939" s="81"/>
      <c r="P2939" s="86"/>
      <c r="Q2939" s="82"/>
      <c r="R2939" s="81" t="s">
        <v>97</v>
      </c>
      <c r="S2939" s="63"/>
      <c r="T2939" s="87"/>
      <c r="U2939" s="84" t="s">
        <v>97</v>
      </c>
      <c r="V2939" s="84" t="s">
        <v>97</v>
      </c>
      <c r="W2939" s="85" t="b">
        <v>0</v>
      </c>
      <c r="X2939" s="63"/>
      <c r="Y2939" s="63"/>
      <c r="Z2939" s="63"/>
    </row>
    <row r="2940">
      <c r="A2940" s="75"/>
      <c r="B2940" s="94"/>
      <c r="C2940" s="75"/>
      <c r="D2940" s="76"/>
      <c r="E2940" s="75" t="s">
        <v>97</v>
      </c>
      <c r="F2940" s="75" t="s">
        <v>97</v>
      </c>
      <c r="G2940" s="77"/>
      <c r="H2940" s="77"/>
      <c r="I2940" s="80"/>
      <c r="J2940" s="77" t="s">
        <v>97</v>
      </c>
      <c r="K2940" s="79" t="s">
        <v>97</v>
      </c>
      <c r="L2940" s="79"/>
      <c r="M2940" s="80"/>
      <c r="N2940" s="79" t="s">
        <v>97</v>
      </c>
      <c r="O2940" s="81"/>
      <c r="P2940" s="86"/>
      <c r="Q2940" s="82"/>
      <c r="R2940" s="81" t="s">
        <v>97</v>
      </c>
      <c r="S2940" s="63"/>
      <c r="T2940" s="87"/>
      <c r="U2940" s="84" t="s">
        <v>97</v>
      </c>
      <c r="V2940" s="84" t="s">
        <v>97</v>
      </c>
      <c r="W2940" s="85" t="b">
        <v>0</v>
      </c>
      <c r="X2940" s="63"/>
      <c r="Y2940" s="63"/>
      <c r="Z2940" s="63"/>
    </row>
    <row r="2941">
      <c r="A2941" s="75"/>
      <c r="B2941" s="94"/>
      <c r="C2941" s="75"/>
      <c r="D2941" s="76"/>
      <c r="E2941" s="75" t="s">
        <v>97</v>
      </c>
      <c r="F2941" s="75" t="s">
        <v>97</v>
      </c>
      <c r="G2941" s="77"/>
      <c r="H2941" s="77"/>
      <c r="I2941" s="80"/>
      <c r="J2941" s="77" t="s">
        <v>97</v>
      </c>
      <c r="K2941" s="79" t="s">
        <v>97</v>
      </c>
      <c r="L2941" s="79"/>
      <c r="M2941" s="80"/>
      <c r="N2941" s="79" t="s">
        <v>97</v>
      </c>
      <c r="O2941" s="81"/>
      <c r="P2941" s="86"/>
      <c r="Q2941" s="82"/>
      <c r="R2941" s="81" t="s">
        <v>97</v>
      </c>
      <c r="S2941" s="63"/>
      <c r="T2941" s="87"/>
      <c r="U2941" s="84" t="s">
        <v>97</v>
      </c>
      <c r="V2941" s="84" t="s">
        <v>97</v>
      </c>
      <c r="W2941" s="85" t="b">
        <v>0</v>
      </c>
      <c r="X2941" s="63"/>
      <c r="Y2941" s="63"/>
      <c r="Z2941" s="63"/>
    </row>
    <row r="2942">
      <c r="A2942" s="75"/>
      <c r="B2942" s="94"/>
      <c r="C2942" s="75"/>
      <c r="D2942" s="76"/>
      <c r="E2942" s="75" t="s">
        <v>97</v>
      </c>
      <c r="F2942" s="75" t="s">
        <v>97</v>
      </c>
      <c r="G2942" s="77"/>
      <c r="H2942" s="77"/>
      <c r="I2942" s="80"/>
      <c r="J2942" s="77" t="s">
        <v>97</v>
      </c>
      <c r="K2942" s="79" t="s">
        <v>97</v>
      </c>
      <c r="L2942" s="79"/>
      <c r="M2942" s="80"/>
      <c r="N2942" s="79" t="s">
        <v>97</v>
      </c>
      <c r="O2942" s="81"/>
      <c r="P2942" s="86"/>
      <c r="Q2942" s="82"/>
      <c r="R2942" s="81" t="s">
        <v>97</v>
      </c>
      <c r="S2942" s="63"/>
      <c r="T2942" s="87"/>
      <c r="U2942" s="84" t="s">
        <v>97</v>
      </c>
      <c r="V2942" s="84" t="s">
        <v>97</v>
      </c>
      <c r="W2942" s="85" t="b">
        <v>0</v>
      </c>
      <c r="X2942" s="63"/>
      <c r="Y2942" s="63"/>
      <c r="Z2942" s="63"/>
    </row>
    <row r="2943">
      <c r="A2943" s="75"/>
      <c r="B2943" s="94"/>
      <c r="C2943" s="75"/>
      <c r="D2943" s="76"/>
      <c r="E2943" s="75" t="s">
        <v>97</v>
      </c>
      <c r="F2943" s="75" t="s">
        <v>97</v>
      </c>
      <c r="G2943" s="77"/>
      <c r="H2943" s="77"/>
      <c r="I2943" s="80"/>
      <c r="J2943" s="77" t="s">
        <v>97</v>
      </c>
      <c r="K2943" s="79" t="s">
        <v>97</v>
      </c>
      <c r="L2943" s="79"/>
      <c r="M2943" s="80"/>
      <c r="N2943" s="79" t="s">
        <v>97</v>
      </c>
      <c r="O2943" s="81"/>
      <c r="P2943" s="86"/>
      <c r="Q2943" s="82"/>
      <c r="R2943" s="81" t="s">
        <v>97</v>
      </c>
      <c r="S2943" s="63"/>
      <c r="T2943" s="87"/>
      <c r="U2943" s="84" t="s">
        <v>97</v>
      </c>
      <c r="V2943" s="84" t="s">
        <v>97</v>
      </c>
      <c r="W2943" s="85" t="b">
        <v>0</v>
      </c>
      <c r="X2943" s="63"/>
      <c r="Y2943" s="63"/>
      <c r="Z2943" s="63"/>
    </row>
    <row r="2944">
      <c r="A2944" s="75"/>
      <c r="B2944" s="94"/>
      <c r="C2944" s="75"/>
      <c r="D2944" s="76"/>
      <c r="E2944" s="75" t="s">
        <v>97</v>
      </c>
      <c r="F2944" s="75" t="s">
        <v>97</v>
      </c>
      <c r="G2944" s="77"/>
      <c r="H2944" s="77"/>
      <c r="I2944" s="80"/>
      <c r="J2944" s="77" t="s">
        <v>97</v>
      </c>
      <c r="K2944" s="79" t="s">
        <v>97</v>
      </c>
      <c r="L2944" s="79"/>
      <c r="M2944" s="80"/>
      <c r="N2944" s="79" t="s">
        <v>97</v>
      </c>
      <c r="O2944" s="81"/>
      <c r="P2944" s="86"/>
      <c r="Q2944" s="82"/>
      <c r="R2944" s="81" t="s">
        <v>97</v>
      </c>
      <c r="S2944" s="63"/>
      <c r="T2944" s="87"/>
      <c r="U2944" s="84" t="s">
        <v>97</v>
      </c>
      <c r="V2944" s="84" t="s">
        <v>97</v>
      </c>
      <c r="W2944" s="85" t="b">
        <v>0</v>
      </c>
      <c r="X2944" s="63"/>
      <c r="Y2944" s="63"/>
      <c r="Z2944" s="63"/>
    </row>
    <row r="2945">
      <c r="A2945" s="75"/>
      <c r="B2945" s="94"/>
      <c r="C2945" s="75"/>
      <c r="D2945" s="76"/>
      <c r="E2945" s="75" t="s">
        <v>97</v>
      </c>
      <c r="F2945" s="75" t="s">
        <v>97</v>
      </c>
      <c r="G2945" s="77"/>
      <c r="H2945" s="77"/>
      <c r="I2945" s="80"/>
      <c r="J2945" s="77" t="s">
        <v>97</v>
      </c>
      <c r="K2945" s="79" t="s">
        <v>97</v>
      </c>
      <c r="L2945" s="79"/>
      <c r="M2945" s="80"/>
      <c r="N2945" s="79" t="s">
        <v>97</v>
      </c>
      <c r="O2945" s="81"/>
      <c r="P2945" s="86"/>
      <c r="Q2945" s="82"/>
      <c r="R2945" s="81" t="s">
        <v>97</v>
      </c>
      <c r="S2945" s="63"/>
      <c r="T2945" s="87"/>
      <c r="U2945" s="84" t="s">
        <v>97</v>
      </c>
      <c r="V2945" s="84" t="s">
        <v>97</v>
      </c>
      <c r="W2945" s="85" t="b">
        <v>0</v>
      </c>
      <c r="X2945" s="63"/>
      <c r="Y2945" s="63"/>
      <c r="Z2945" s="63"/>
    </row>
    <row r="2946">
      <c r="A2946" s="75"/>
      <c r="B2946" s="94"/>
      <c r="C2946" s="75"/>
      <c r="D2946" s="76"/>
      <c r="E2946" s="75" t="s">
        <v>97</v>
      </c>
      <c r="F2946" s="75" t="s">
        <v>97</v>
      </c>
      <c r="G2946" s="77"/>
      <c r="H2946" s="77"/>
      <c r="I2946" s="80"/>
      <c r="J2946" s="77" t="s">
        <v>97</v>
      </c>
      <c r="K2946" s="79" t="s">
        <v>97</v>
      </c>
      <c r="L2946" s="79"/>
      <c r="M2946" s="80"/>
      <c r="N2946" s="79" t="s">
        <v>97</v>
      </c>
      <c r="O2946" s="81"/>
      <c r="P2946" s="86"/>
      <c r="Q2946" s="82"/>
      <c r="R2946" s="81" t="s">
        <v>97</v>
      </c>
      <c r="S2946" s="63"/>
      <c r="T2946" s="87"/>
      <c r="U2946" s="84" t="s">
        <v>97</v>
      </c>
      <c r="V2946" s="84" t="s">
        <v>97</v>
      </c>
      <c r="W2946" s="85" t="b">
        <v>0</v>
      </c>
      <c r="X2946" s="63"/>
      <c r="Y2946" s="63"/>
      <c r="Z2946" s="63"/>
    </row>
    <row r="2947">
      <c r="A2947" s="75"/>
      <c r="B2947" s="94"/>
      <c r="C2947" s="75"/>
      <c r="D2947" s="76"/>
      <c r="E2947" s="75" t="s">
        <v>97</v>
      </c>
      <c r="F2947" s="75" t="s">
        <v>97</v>
      </c>
      <c r="G2947" s="77"/>
      <c r="H2947" s="77"/>
      <c r="I2947" s="80"/>
      <c r="J2947" s="77" t="s">
        <v>97</v>
      </c>
      <c r="K2947" s="79" t="s">
        <v>97</v>
      </c>
      <c r="L2947" s="79"/>
      <c r="M2947" s="80"/>
      <c r="N2947" s="79" t="s">
        <v>97</v>
      </c>
      <c r="O2947" s="81"/>
      <c r="P2947" s="86"/>
      <c r="Q2947" s="82"/>
      <c r="R2947" s="81" t="s">
        <v>97</v>
      </c>
      <c r="S2947" s="63"/>
      <c r="T2947" s="87"/>
      <c r="U2947" s="84" t="s">
        <v>97</v>
      </c>
      <c r="V2947" s="84" t="s">
        <v>97</v>
      </c>
      <c r="W2947" s="85" t="b">
        <v>0</v>
      </c>
      <c r="X2947" s="63"/>
      <c r="Y2947" s="63"/>
      <c r="Z2947" s="63"/>
    </row>
    <row r="2948">
      <c r="A2948" s="75"/>
      <c r="B2948" s="94"/>
      <c r="C2948" s="75"/>
      <c r="D2948" s="76"/>
      <c r="E2948" s="75" t="s">
        <v>97</v>
      </c>
      <c r="F2948" s="75" t="s">
        <v>97</v>
      </c>
      <c r="G2948" s="77"/>
      <c r="H2948" s="77"/>
      <c r="I2948" s="80"/>
      <c r="J2948" s="77" t="s">
        <v>97</v>
      </c>
      <c r="K2948" s="79" t="s">
        <v>97</v>
      </c>
      <c r="L2948" s="79"/>
      <c r="M2948" s="80"/>
      <c r="N2948" s="79" t="s">
        <v>97</v>
      </c>
      <c r="O2948" s="81"/>
      <c r="P2948" s="86"/>
      <c r="Q2948" s="82"/>
      <c r="R2948" s="81" t="s">
        <v>97</v>
      </c>
      <c r="S2948" s="63"/>
      <c r="T2948" s="87"/>
      <c r="U2948" s="84" t="s">
        <v>97</v>
      </c>
      <c r="V2948" s="84" t="s">
        <v>97</v>
      </c>
      <c r="W2948" s="85" t="b">
        <v>0</v>
      </c>
      <c r="X2948" s="63"/>
      <c r="Y2948" s="63"/>
      <c r="Z2948" s="63"/>
    </row>
    <row r="2949">
      <c r="A2949" s="75"/>
      <c r="B2949" s="94"/>
      <c r="C2949" s="75"/>
      <c r="D2949" s="76"/>
      <c r="E2949" s="75" t="s">
        <v>97</v>
      </c>
      <c r="F2949" s="75" t="s">
        <v>97</v>
      </c>
      <c r="G2949" s="77"/>
      <c r="H2949" s="77"/>
      <c r="I2949" s="80"/>
      <c r="J2949" s="77" t="s">
        <v>97</v>
      </c>
      <c r="K2949" s="79" t="s">
        <v>97</v>
      </c>
      <c r="L2949" s="79"/>
      <c r="M2949" s="80"/>
      <c r="N2949" s="79" t="s">
        <v>97</v>
      </c>
      <c r="O2949" s="81"/>
      <c r="P2949" s="86"/>
      <c r="Q2949" s="82"/>
      <c r="R2949" s="81" t="s">
        <v>97</v>
      </c>
      <c r="S2949" s="63"/>
      <c r="T2949" s="87"/>
      <c r="U2949" s="84" t="s">
        <v>97</v>
      </c>
      <c r="V2949" s="84" t="s">
        <v>97</v>
      </c>
      <c r="W2949" s="85" t="b">
        <v>0</v>
      </c>
      <c r="X2949" s="63"/>
      <c r="Y2949" s="63"/>
      <c r="Z2949" s="63"/>
    </row>
    <row r="2950">
      <c r="A2950" s="75"/>
      <c r="B2950" s="94"/>
      <c r="C2950" s="75"/>
      <c r="D2950" s="76"/>
      <c r="E2950" s="75" t="s">
        <v>97</v>
      </c>
      <c r="F2950" s="75" t="s">
        <v>97</v>
      </c>
      <c r="G2950" s="77"/>
      <c r="H2950" s="77"/>
      <c r="I2950" s="80"/>
      <c r="J2950" s="77" t="s">
        <v>97</v>
      </c>
      <c r="K2950" s="79" t="s">
        <v>97</v>
      </c>
      <c r="L2950" s="79"/>
      <c r="M2950" s="80"/>
      <c r="N2950" s="79" t="s">
        <v>97</v>
      </c>
      <c r="O2950" s="81"/>
      <c r="P2950" s="86"/>
      <c r="Q2950" s="82"/>
      <c r="R2950" s="81" t="s">
        <v>97</v>
      </c>
      <c r="S2950" s="63"/>
      <c r="T2950" s="87"/>
      <c r="U2950" s="84" t="s">
        <v>97</v>
      </c>
      <c r="V2950" s="84" t="s">
        <v>97</v>
      </c>
      <c r="W2950" s="85" t="b">
        <v>0</v>
      </c>
      <c r="X2950" s="63"/>
      <c r="Y2950" s="63"/>
      <c r="Z2950" s="63"/>
    </row>
    <row r="2951">
      <c r="A2951" s="75"/>
      <c r="B2951" s="94"/>
      <c r="C2951" s="75"/>
      <c r="D2951" s="76"/>
      <c r="E2951" s="75" t="s">
        <v>97</v>
      </c>
      <c r="F2951" s="75" t="s">
        <v>97</v>
      </c>
      <c r="G2951" s="77"/>
      <c r="H2951" s="77"/>
      <c r="I2951" s="80"/>
      <c r="J2951" s="77" t="s">
        <v>97</v>
      </c>
      <c r="K2951" s="79" t="s">
        <v>97</v>
      </c>
      <c r="L2951" s="79"/>
      <c r="M2951" s="80"/>
      <c r="N2951" s="79" t="s">
        <v>97</v>
      </c>
      <c r="O2951" s="81"/>
      <c r="P2951" s="86"/>
      <c r="Q2951" s="82"/>
      <c r="R2951" s="81" t="s">
        <v>97</v>
      </c>
      <c r="S2951" s="63"/>
      <c r="T2951" s="87"/>
      <c r="U2951" s="84" t="s">
        <v>97</v>
      </c>
      <c r="V2951" s="84" t="s">
        <v>97</v>
      </c>
      <c r="W2951" s="85" t="b">
        <v>0</v>
      </c>
      <c r="X2951" s="63"/>
      <c r="Y2951" s="63"/>
      <c r="Z2951" s="63"/>
    </row>
    <row r="2952">
      <c r="A2952" s="75"/>
      <c r="B2952" s="94"/>
      <c r="C2952" s="75"/>
      <c r="D2952" s="76"/>
      <c r="E2952" s="75" t="s">
        <v>97</v>
      </c>
      <c r="F2952" s="75" t="s">
        <v>97</v>
      </c>
      <c r="G2952" s="77"/>
      <c r="H2952" s="77"/>
      <c r="I2952" s="80"/>
      <c r="J2952" s="77" t="s">
        <v>97</v>
      </c>
      <c r="K2952" s="79" t="s">
        <v>97</v>
      </c>
      <c r="L2952" s="79"/>
      <c r="M2952" s="80"/>
      <c r="N2952" s="79" t="s">
        <v>97</v>
      </c>
      <c r="O2952" s="81"/>
      <c r="P2952" s="86"/>
      <c r="Q2952" s="82"/>
      <c r="R2952" s="81" t="s">
        <v>97</v>
      </c>
      <c r="S2952" s="63"/>
      <c r="T2952" s="87"/>
      <c r="U2952" s="84" t="s">
        <v>97</v>
      </c>
      <c r="V2952" s="84" t="s">
        <v>97</v>
      </c>
      <c r="W2952" s="85" t="b">
        <v>0</v>
      </c>
      <c r="X2952" s="63"/>
      <c r="Y2952" s="63"/>
      <c r="Z2952" s="63"/>
    </row>
    <row r="2953">
      <c r="A2953" s="75"/>
      <c r="B2953" s="94"/>
      <c r="C2953" s="75"/>
      <c r="D2953" s="76"/>
      <c r="E2953" s="75" t="s">
        <v>97</v>
      </c>
      <c r="F2953" s="75" t="s">
        <v>97</v>
      </c>
      <c r="G2953" s="77"/>
      <c r="H2953" s="77"/>
      <c r="I2953" s="80"/>
      <c r="J2953" s="77" t="s">
        <v>97</v>
      </c>
      <c r="K2953" s="79" t="s">
        <v>97</v>
      </c>
      <c r="L2953" s="79"/>
      <c r="M2953" s="80"/>
      <c r="N2953" s="79" t="s">
        <v>97</v>
      </c>
      <c r="O2953" s="81"/>
      <c r="P2953" s="86"/>
      <c r="Q2953" s="82"/>
      <c r="R2953" s="81" t="s">
        <v>97</v>
      </c>
      <c r="S2953" s="63"/>
      <c r="T2953" s="87"/>
      <c r="U2953" s="84" t="s">
        <v>97</v>
      </c>
      <c r="V2953" s="84" t="s">
        <v>97</v>
      </c>
      <c r="W2953" s="85" t="b">
        <v>0</v>
      </c>
      <c r="X2953" s="63"/>
      <c r="Y2953" s="63"/>
      <c r="Z2953" s="63"/>
    </row>
    <row r="2954">
      <c r="A2954" s="75"/>
      <c r="B2954" s="94"/>
      <c r="C2954" s="75"/>
      <c r="D2954" s="76"/>
      <c r="E2954" s="75" t="s">
        <v>97</v>
      </c>
      <c r="F2954" s="75" t="s">
        <v>97</v>
      </c>
      <c r="G2954" s="77"/>
      <c r="H2954" s="77"/>
      <c r="I2954" s="80"/>
      <c r="J2954" s="77" t="s">
        <v>97</v>
      </c>
      <c r="K2954" s="79" t="s">
        <v>97</v>
      </c>
      <c r="L2954" s="79"/>
      <c r="M2954" s="80"/>
      <c r="N2954" s="79" t="s">
        <v>97</v>
      </c>
      <c r="O2954" s="81"/>
      <c r="P2954" s="86"/>
      <c r="Q2954" s="82"/>
      <c r="R2954" s="81" t="s">
        <v>97</v>
      </c>
      <c r="S2954" s="63"/>
      <c r="T2954" s="87"/>
      <c r="U2954" s="84" t="s">
        <v>97</v>
      </c>
      <c r="V2954" s="84" t="s">
        <v>97</v>
      </c>
      <c r="W2954" s="85" t="b">
        <v>0</v>
      </c>
      <c r="X2954" s="63"/>
      <c r="Y2954" s="63"/>
      <c r="Z2954" s="63"/>
    </row>
    <row r="2955">
      <c r="A2955" s="75"/>
      <c r="B2955" s="94"/>
      <c r="C2955" s="75"/>
      <c r="D2955" s="76"/>
      <c r="E2955" s="75" t="s">
        <v>97</v>
      </c>
      <c r="F2955" s="75" t="s">
        <v>97</v>
      </c>
      <c r="G2955" s="77"/>
      <c r="H2955" s="77"/>
      <c r="I2955" s="80"/>
      <c r="J2955" s="77" t="s">
        <v>97</v>
      </c>
      <c r="K2955" s="79" t="s">
        <v>97</v>
      </c>
      <c r="L2955" s="79"/>
      <c r="M2955" s="80"/>
      <c r="N2955" s="79" t="s">
        <v>97</v>
      </c>
      <c r="O2955" s="81"/>
      <c r="P2955" s="86"/>
      <c r="Q2955" s="82"/>
      <c r="R2955" s="81" t="s">
        <v>97</v>
      </c>
      <c r="S2955" s="63"/>
      <c r="T2955" s="87"/>
      <c r="U2955" s="84" t="s">
        <v>97</v>
      </c>
      <c r="V2955" s="84" t="s">
        <v>97</v>
      </c>
      <c r="W2955" s="85" t="b">
        <v>0</v>
      </c>
      <c r="X2955" s="63"/>
      <c r="Y2955" s="63"/>
      <c r="Z2955" s="63"/>
    </row>
    <row r="2956">
      <c r="A2956" s="75"/>
      <c r="B2956" s="94"/>
      <c r="C2956" s="75"/>
      <c r="D2956" s="76"/>
      <c r="E2956" s="75" t="s">
        <v>97</v>
      </c>
      <c r="F2956" s="75" t="s">
        <v>97</v>
      </c>
      <c r="G2956" s="77"/>
      <c r="H2956" s="77"/>
      <c r="I2956" s="80"/>
      <c r="J2956" s="77" t="s">
        <v>97</v>
      </c>
      <c r="K2956" s="79" t="s">
        <v>97</v>
      </c>
      <c r="L2956" s="79"/>
      <c r="M2956" s="80"/>
      <c r="N2956" s="79" t="s">
        <v>97</v>
      </c>
      <c r="O2956" s="81"/>
      <c r="P2956" s="86"/>
      <c r="Q2956" s="82"/>
      <c r="R2956" s="81" t="s">
        <v>97</v>
      </c>
      <c r="S2956" s="63"/>
      <c r="T2956" s="87"/>
      <c r="U2956" s="84" t="s">
        <v>97</v>
      </c>
      <c r="V2956" s="84" t="s">
        <v>97</v>
      </c>
      <c r="W2956" s="85" t="b">
        <v>0</v>
      </c>
      <c r="X2956" s="63"/>
      <c r="Y2956" s="63"/>
      <c r="Z2956" s="63"/>
    </row>
    <row r="2957">
      <c r="A2957" s="75"/>
      <c r="B2957" s="94"/>
      <c r="C2957" s="75"/>
      <c r="D2957" s="76"/>
      <c r="E2957" s="75" t="s">
        <v>97</v>
      </c>
      <c r="F2957" s="75" t="s">
        <v>97</v>
      </c>
      <c r="G2957" s="77"/>
      <c r="H2957" s="77"/>
      <c r="I2957" s="80"/>
      <c r="J2957" s="77" t="s">
        <v>97</v>
      </c>
      <c r="K2957" s="79" t="s">
        <v>97</v>
      </c>
      <c r="L2957" s="79"/>
      <c r="M2957" s="80"/>
      <c r="N2957" s="79" t="s">
        <v>97</v>
      </c>
      <c r="O2957" s="81"/>
      <c r="P2957" s="86"/>
      <c r="Q2957" s="82"/>
      <c r="R2957" s="81" t="s">
        <v>97</v>
      </c>
      <c r="S2957" s="63"/>
      <c r="T2957" s="87"/>
      <c r="U2957" s="84" t="s">
        <v>97</v>
      </c>
      <c r="V2957" s="84" t="s">
        <v>97</v>
      </c>
      <c r="W2957" s="85" t="b">
        <v>0</v>
      </c>
      <c r="X2957" s="63"/>
      <c r="Y2957" s="63"/>
      <c r="Z2957" s="63"/>
    </row>
    <row r="2958">
      <c r="A2958" s="75"/>
      <c r="B2958" s="94"/>
      <c r="C2958" s="75"/>
      <c r="D2958" s="76"/>
      <c r="E2958" s="75" t="s">
        <v>97</v>
      </c>
      <c r="F2958" s="75" t="s">
        <v>97</v>
      </c>
      <c r="G2958" s="77"/>
      <c r="H2958" s="77"/>
      <c r="I2958" s="80"/>
      <c r="J2958" s="77" t="s">
        <v>97</v>
      </c>
      <c r="K2958" s="79" t="s">
        <v>97</v>
      </c>
      <c r="L2958" s="79"/>
      <c r="M2958" s="80"/>
      <c r="N2958" s="79" t="s">
        <v>97</v>
      </c>
      <c r="O2958" s="81"/>
      <c r="P2958" s="86"/>
      <c r="Q2958" s="82"/>
      <c r="R2958" s="81" t="s">
        <v>97</v>
      </c>
      <c r="S2958" s="63"/>
      <c r="T2958" s="87"/>
      <c r="U2958" s="84" t="s">
        <v>97</v>
      </c>
      <c r="V2958" s="84" t="s">
        <v>97</v>
      </c>
      <c r="W2958" s="85" t="b">
        <v>0</v>
      </c>
      <c r="X2958" s="63"/>
      <c r="Y2958" s="63"/>
      <c r="Z2958" s="63"/>
    </row>
    <row r="2959">
      <c r="A2959" s="75"/>
      <c r="B2959" s="94"/>
      <c r="C2959" s="75"/>
      <c r="D2959" s="76"/>
      <c r="E2959" s="75" t="s">
        <v>97</v>
      </c>
      <c r="F2959" s="75" t="s">
        <v>97</v>
      </c>
      <c r="G2959" s="77"/>
      <c r="H2959" s="77"/>
      <c r="I2959" s="80"/>
      <c r="J2959" s="77" t="s">
        <v>97</v>
      </c>
      <c r="K2959" s="79" t="s">
        <v>97</v>
      </c>
      <c r="L2959" s="79"/>
      <c r="M2959" s="80"/>
      <c r="N2959" s="79" t="s">
        <v>97</v>
      </c>
      <c r="O2959" s="81"/>
      <c r="P2959" s="86"/>
      <c r="Q2959" s="82"/>
      <c r="R2959" s="81" t="s">
        <v>97</v>
      </c>
      <c r="S2959" s="63"/>
      <c r="T2959" s="87"/>
      <c r="U2959" s="84" t="s">
        <v>97</v>
      </c>
      <c r="V2959" s="84" t="s">
        <v>97</v>
      </c>
      <c r="W2959" s="85" t="b">
        <v>0</v>
      </c>
      <c r="X2959" s="63"/>
      <c r="Y2959" s="63"/>
      <c r="Z2959" s="63"/>
    </row>
    <row r="2960">
      <c r="A2960" s="75"/>
      <c r="B2960" s="94"/>
      <c r="C2960" s="75"/>
      <c r="D2960" s="76"/>
      <c r="E2960" s="75" t="s">
        <v>97</v>
      </c>
      <c r="F2960" s="75" t="s">
        <v>97</v>
      </c>
      <c r="G2960" s="77"/>
      <c r="H2960" s="77"/>
      <c r="I2960" s="80"/>
      <c r="J2960" s="77" t="s">
        <v>97</v>
      </c>
      <c r="K2960" s="79" t="s">
        <v>97</v>
      </c>
      <c r="L2960" s="79"/>
      <c r="M2960" s="80"/>
      <c r="N2960" s="79" t="s">
        <v>97</v>
      </c>
      <c r="O2960" s="81"/>
      <c r="P2960" s="86"/>
      <c r="Q2960" s="82"/>
      <c r="R2960" s="81" t="s">
        <v>97</v>
      </c>
      <c r="S2960" s="63"/>
      <c r="T2960" s="87"/>
      <c r="U2960" s="84" t="s">
        <v>97</v>
      </c>
      <c r="V2960" s="84" t="s">
        <v>97</v>
      </c>
      <c r="W2960" s="85" t="b">
        <v>0</v>
      </c>
      <c r="X2960" s="63"/>
      <c r="Y2960" s="63"/>
      <c r="Z2960" s="63"/>
    </row>
    <row r="2961">
      <c r="A2961" s="75"/>
      <c r="B2961" s="94"/>
      <c r="C2961" s="75"/>
      <c r="D2961" s="76"/>
      <c r="E2961" s="75" t="s">
        <v>97</v>
      </c>
      <c r="F2961" s="75" t="s">
        <v>97</v>
      </c>
      <c r="G2961" s="77"/>
      <c r="H2961" s="77"/>
      <c r="I2961" s="80"/>
      <c r="J2961" s="77" t="s">
        <v>97</v>
      </c>
      <c r="K2961" s="79" t="s">
        <v>97</v>
      </c>
      <c r="L2961" s="79"/>
      <c r="M2961" s="80"/>
      <c r="N2961" s="79" t="s">
        <v>97</v>
      </c>
      <c r="O2961" s="81"/>
      <c r="P2961" s="86"/>
      <c r="Q2961" s="82"/>
      <c r="R2961" s="81" t="s">
        <v>97</v>
      </c>
      <c r="S2961" s="63"/>
      <c r="T2961" s="87"/>
      <c r="U2961" s="84" t="s">
        <v>97</v>
      </c>
      <c r="V2961" s="84" t="s">
        <v>97</v>
      </c>
      <c r="W2961" s="85" t="b">
        <v>0</v>
      </c>
      <c r="X2961" s="63"/>
      <c r="Y2961" s="63"/>
      <c r="Z2961" s="63"/>
    </row>
    <row r="2962">
      <c r="A2962" s="75"/>
      <c r="B2962" s="94"/>
      <c r="C2962" s="75"/>
      <c r="D2962" s="76"/>
      <c r="E2962" s="75" t="s">
        <v>97</v>
      </c>
      <c r="F2962" s="75" t="s">
        <v>97</v>
      </c>
      <c r="G2962" s="77"/>
      <c r="H2962" s="77"/>
      <c r="I2962" s="80"/>
      <c r="J2962" s="77" t="s">
        <v>97</v>
      </c>
      <c r="K2962" s="79" t="s">
        <v>97</v>
      </c>
      <c r="L2962" s="79"/>
      <c r="M2962" s="80"/>
      <c r="N2962" s="79" t="s">
        <v>97</v>
      </c>
      <c r="O2962" s="81"/>
      <c r="P2962" s="86"/>
      <c r="Q2962" s="82"/>
      <c r="R2962" s="81" t="s">
        <v>97</v>
      </c>
      <c r="S2962" s="63"/>
      <c r="T2962" s="87"/>
      <c r="U2962" s="84" t="s">
        <v>97</v>
      </c>
      <c r="V2962" s="84" t="s">
        <v>97</v>
      </c>
      <c r="W2962" s="85" t="b">
        <v>0</v>
      </c>
      <c r="X2962" s="63"/>
      <c r="Y2962" s="63"/>
      <c r="Z2962" s="63"/>
    </row>
    <row r="2963">
      <c r="A2963" s="75"/>
      <c r="B2963" s="94"/>
      <c r="C2963" s="75"/>
      <c r="D2963" s="76"/>
      <c r="E2963" s="75" t="s">
        <v>97</v>
      </c>
      <c r="F2963" s="75" t="s">
        <v>97</v>
      </c>
      <c r="G2963" s="77"/>
      <c r="H2963" s="77"/>
      <c r="I2963" s="80"/>
      <c r="J2963" s="77" t="s">
        <v>97</v>
      </c>
      <c r="K2963" s="79" t="s">
        <v>97</v>
      </c>
      <c r="L2963" s="79"/>
      <c r="M2963" s="80"/>
      <c r="N2963" s="79" t="s">
        <v>97</v>
      </c>
      <c r="O2963" s="81"/>
      <c r="P2963" s="86"/>
      <c r="Q2963" s="82"/>
      <c r="R2963" s="81" t="s">
        <v>97</v>
      </c>
      <c r="S2963" s="63"/>
      <c r="T2963" s="87"/>
      <c r="U2963" s="84" t="s">
        <v>97</v>
      </c>
      <c r="V2963" s="84" t="s">
        <v>97</v>
      </c>
      <c r="W2963" s="85" t="b">
        <v>0</v>
      </c>
      <c r="X2963" s="63"/>
      <c r="Y2963" s="63"/>
      <c r="Z2963" s="63"/>
    </row>
    <row r="2964">
      <c r="A2964" s="75"/>
      <c r="B2964" s="94"/>
      <c r="C2964" s="75"/>
      <c r="D2964" s="76"/>
      <c r="E2964" s="75" t="s">
        <v>97</v>
      </c>
      <c r="F2964" s="75" t="s">
        <v>97</v>
      </c>
      <c r="G2964" s="77"/>
      <c r="H2964" s="77"/>
      <c r="I2964" s="80"/>
      <c r="J2964" s="77" t="s">
        <v>97</v>
      </c>
      <c r="K2964" s="79" t="s">
        <v>97</v>
      </c>
      <c r="L2964" s="79"/>
      <c r="M2964" s="80"/>
      <c r="N2964" s="79" t="s">
        <v>97</v>
      </c>
      <c r="O2964" s="81"/>
      <c r="P2964" s="86"/>
      <c r="Q2964" s="82"/>
      <c r="R2964" s="81" t="s">
        <v>97</v>
      </c>
      <c r="S2964" s="63"/>
      <c r="T2964" s="87"/>
      <c r="U2964" s="84" t="s">
        <v>97</v>
      </c>
      <c r="V2964" s="84" t="s">
        <v>97</v>
      </c>
      <c r="W2964" s="85" t="b">
        <v>0</v>
      </c>
      <c r="X2964" s="63"/>
      <c r="Y2964" s="63"/>
      <c r="Z2964" s="63"/>
    </row>
    <row r="2965">
      <c r="A2965" s="75"/>
      <c r="B2965" s="94"/>
      <c r="C2965" s="75"/>
      <c r="D2965" s="76"/>
      <c r="E2965" s="75" t="s">
        <v>97</v>
      </c>
      <c r="F2965" s="75" t="s">
        <v>97</v>
      </c>
      <c r="G2965" s="77"/>
      <c r="H2965" s="77"/>
      <c r="I2965" s="80"/>
      <c r="J2965" s="77" t="s">
        <v>97</v>
      </c>
      <c r="K2965" s="79" t="s">
        <v>97</v>
      </c>
      <c r="L2965" s="79"/>
      <c r="M2965" s="80"/>
      <c r="N2965" s="79" t="s">
        <v>97</v>
      </c>
      <c r="O2965" s="81"/>
      <c r="P2965" s="86"/>
      <c r="Q2965" s="82"/>
      <c r="R2965" s="81" t="s">
        <v>97</v>
      </c>
      <c r="S2965" s="63"/>
      <c r="T2965" s="87"/>
      <c r="U2965" s="84" t="s">
        <v>97</v>
      </c>
      <c r="V2965" s="84" t="s">
        <v>97</v>
      </c>
      <c r="W2965" s="85" t="b">
        <v>0</v>
      </c>
      <c r="X2965" s="63"/>
      <c r="Y2965" s="63"/>
      <c r="Z2965" s="63"/>
    </row>
    <row r="2966">
      <c r="A2966" s="75"/>
      <c r="B2966" s="94"/>
      <c r="C2966" s="75"/>
      <c r="D2966" s="76"/>
      <c r="E2966" s="75" t="s">
        <v>97</v>
      </c>
      <c r="F2966" s="75" t="s">
        <v>97</v>
      </c>
      <c r="G2966" s="77"/>
      <c r="H2966" s="77"/>
      <c r="I2966" s="80"/>
      <c r="J2966" s="77" t="s">
        <v>97</v>
      </c>
      <c r="K2966" s="79" t="s">
        <v>97</v>
      </c>
      <c r="L2966" s="79"/>
      <c r="M2966" s="80"/>
      <c r="N2966" s="79" t="s">
        <v>97</v>
      </c>
      <c r="O2966" s="81"/>
      <c r="P2966" s="86"/>
      <c r="Q2966" s="82"/>
      <c r="R2966" s="81" t="s">
        <v>97</v>
      </c>
      <c r="S2966" s="63"/>
      <c r="T2966" s="87"/>
      <c r="U2966" s="84" t="s">
        <v>97</v>
      </c>
      <c r="V2966" s="84" t="s">
        <v>97</v>
      </c>
      <c r="W2966" s="85" t="b">
        <v>0</v>
      </c>
      <c r="X2966" s="63"/>
      <c r="Y2966" s="63"/>
      <c r="Z2966" s="63"/>
    </row>
    <row r="2967">
      <c r="A2967" s="75"/>
      <c r="B2967" s="94"/>
      <c r="C2967" s="75"/>
      <c r="D2967" s="76"/>
      <c r="E2967" s="75" t="s">
        <v>97</v>
      </c>
      <c r="F2967" s="75" t="s">
        <v>97</v>
      </c>
      <c r="G2967" s="77"/>
      <c r="H2967" s="77"/>
      <c r="I2967" s="80"/>
      <c r="J2967" s="77" t="s">
        <v>97</v>
      </c>
      <c r="K2967" s="79" t="s">
        <v>97</v>
      </c>
      <c r="L2967" s="79"/>
      <c r="M2967" s="80"/>
      <c r="N2967" s="79" t="s">
        <v>97</v>
      </c>
      <c r="O2967" s="81"/>
      <c r="P2967" s="86"/>
      <c r="Q2967" s="82"/>
      <c r="R2967" s="81" t="s">
        <v>97</v>
      </c>
      <c r="S2967" s="63"/>
      <c r="T2967" s="87"/>
      <c r="U2967" s="84" t="s">
        <v>97</v>
      </c>
      <c r="V2967" s="84" t="s">
        <v>97</v>
      </c>
      <c r="W2967" s="85" t="b">
        <v>0</v>
      </c>
      <c r="X2967" s="63"/>
      <c r="Y2967" s="63"/>
      <c r="Z2967" s="63"/>
    </row>
    <row r="2968">
      <c r="A2968" s="75"/>
      <c r="B2968" s="94"/>
      <c r="C2968" s="75"/>
      <c r="D2968" s="76"/>
      <c r="E2968" s="75" t="s">
        <v>97</v>
      </c>
      <c r="F2968" s="75" t="s">
        <v>97</v>
      </c>
      <c r="G2968" s="77"/>
      <c r="H2968" s="77"/>
      <c r="I2968" s="80"/>
      <c r="J2968" s="77" t="s">
        <v>97</v>
      </c>
      <c r="K2968" s="79" t="s">
        <v>97</v>
      </c>
      <c r="L2968" s="79"/>
      <c r="M2968" s="80"/>
      <c r="N2968" s="79" t="s">
        <v>97</v>
      </c>
      <c r="O2968" s="81"/>
      <c r="P2968" s="86"/>
      <c r="Q2968" s="82"/>
      <c r="R2968" s="81" t="s">
        <v>97</v>
      </c>
      <c r="S2968" s="63"/>
      <c r="T2968" s="87"/>
      <c r="U2968" s="84" t="s">
        <v>97</v>
      </c>
      <c r="V2968" s="84" t="s">
        <v>97</v>
      </c>
      <c r="W2968" s="85" t="b">
        <v>0</v>
      </c>
      <c r="X2968" s="63"/>
      <c r="Y2968" s="63"/>
      <c r="Z2968" s="63"/>
    </row>
    <row r="2969">
      <c r="A2969" s="75"/>
      <c r="B2969" s="94"/>
      <c r="C2969" s="75"/>
      <c r="D2969" s="76"/>
      <c r="E2969" s="75" t="s">
        <v>97</v>
      </c>
      <c r="F2969" s="75" t="s">
        <v>97</v>
      </c>
      <c r="G2969" s="77"/>
      <c r="H2969" s="77"/>
      <c r="I2969" s="80"/>
      <c r="J2969" s="77" t="s">
        <v>97</v>
      </c>
      <c r="K2969" s="79" t="s">
        <v>97</v>
      </c>
      <c r="L2969" s="79"/>
      <c r="M2969" s="80"/>
      <c r="N2969" s="79" t="s">
        <v>97</v>
      </c>
      <c r="O2969" s="81"/>
      <c r="P2969" s="86"/>
      <c r="Q2969" s="82"/>
      <c r="R2969" s="81" t="s">
        <v>97</v>
      </c>
      <c r="S2969" s="63"/>
      <c r="T2969" s="87"/>
      <c r="U2969" s="84" t="s">
        <v>97</v>
      </c>
      <c r="V2969" s="84" t="s">
        <v>97</v>
      </c>
      <c r="W2969" s="85" t="b">
        <v>0</v>
      </c>
      <c r="X2969" s="63"/>
      <c r="Y2969" s="63"/>
      <c r="Z2969" s="63"/>
    </row>
    <row r="2970">
      <c r="A2970" s="75"/>
      <c r="B2970" s="94"/>
      <c r="C2970" s="75"/>
      <c r="D2970" s="76"/>
      <c r="E2970" s="75" t="s">
        <v>97</v>
      </c>
      <c r="F2970" s="75" t="s">
        <v>97</v>
      </c>
      <c r="G2970" s="77"/>
      <c r="H2970" s="77"/>
      <c r="I2970" s="80"/>
      <c r="J2970" s="77" t="s">
        <v>97</v>
      </c>
      <c r="K2970" s="79" t="s">
        <v>97</v>
      </c>
      <c r="L2970" s="79"/>
      <c r="M2970" s="80"/>
      <c r="N2970" s="79" t="s">
        <v>97</v>
      </c>
      <c r="O2970" s="81"/>
      <c r="P2970" s="86"/>
      <c r="Q2970" s="82"/>
      <c r="R2970" s="81" t="s">
        <v>97</v>
      </c>
      <c r="S2970" s="63"/>
      <c r="T2970" s="87"/>
      <c r="U2970" s="84" t="s">
        <v>97</v>
      </c>
      <c r="V2970" s="84" t="s">
        <v>97</v>
      </c>
      <c r="W2970" s="85" t="b">
        <v>0</v>
      </c>
      <c r="X2970" s="63"/>
      <c r="Y2970" s="63"/>
      <c r="Z2970" s="63"/>
    </row>
    <row r="2971">
      <c r="A2971" s="75"/>
      <c r="B2971" s="94"/>
      <c r="C2971" s="75"/>
      <c r="D2971" s="76"/>
      <c r="E2971" s="75" t="s">
        <v>97</v>
      </c>
      <c r="F2971" s="75" t="s">
        <v>97</v>
      </c>
      <c r="G2971" s="77"/>
      <c r="H2971" s="77"/>
      <c r="I2971" s="80"/>
      <c r="J2971" s="77" t="s">
        <v>97</v>
      </c>
      <c r="K2971" s="79" t="s">
        <v>97</v>
      </c>
      <c r="L2971" s="79"/>
      <c r="M2971" s="80"/>
      <c r="N2971" s="79" t="s">
        <v>97</v>
      </c>
      <c r="O2971" s="81"/>
      <c r="P2971" s="86"/>
      <c r="Q2971" s="82"/>
      <c r="R2971" s="81" t="s">
        <v>97</v>
      </c>
      <c r="S2971" s="63"/>
      <c r="T2971" s="87"/>
      <c r="U2971" s="84" t="s">
        <v>97</v>
      </c>
      <c r="V2971" s="84" t="s">
        <v>97</v>
      </c>
      <c r="W2971" s="85" t="b">
        <v>0</v>
      </c>
      <c r="X2971" s="63"/>
      <c r="Y2971" s="63"/>
      <c r="Z2971" s="63"/>
    </row>
    <row r="2972">
      <c r="A2972" s="75"/>
      <c r="B2972" s="94"/>
      <c r="C2972" s="75"/>
      <c r="D2972" s="76"/>
      <c r="E2972" s="75" t="s">
        <v>97</v>
      </c>
      <c r="F2972" s="75" t="s">
        <v>97</v>
      </c>
      <c r="G2972" s="77"/>
      <c r="H2972" s="77"/>
      <c r="I2972" s="80"/>
      <c r="J2972" s="77" t="s">
        <v>97</v>
      </c>
      <c r="K2972" s="79" t="s">
        <v>97</v>
      </c>
      <c r="L2972" s="79"/>
      <c r="M2972" s="80"/>
      <c r="N2972" s="79" t="s">
        <v>97</v>
      </c>
      <c r="O2972" s="81"/>
      <c r="P2972" s="86"/>
      <c r="Q2972" s="82"/>
      <c r="R2972" s="81" t="s">
        <v>97</v>
      </c>
      <c r="S2972" s="63"/>
      <c r="T2972" s="87"/>
      <c r="U2972" s="84" t="s">
        <v>97</v>
      </c>
      <c r="V2972" s="84" t="s">
        <v>97</v>
      </c>
      <c r="W2972" s="85" t="b">
        <v>0</v>
      </c>
      <c r="X2972" s="63"/>
      <c r="Y2972" s="63"/>
      <c r="Z2972" s="63"/>
    </row>
    <row r="2973">
      <c r="A2973" s="75"/>
      <c r="B2973" s="94"/>
      <c r="C2973" s="75"/>
      <c r="D2973" s="76"/>
      <c r="E2973" s="75" t="s">
        <v>97</v>
      </c>
      <c r="F2973" s="75" t="s">
        <v>97</v>
      </c>
      <c r="G2973" s="77"/>
      <c r="H2973" s="77"/>
      <c r="I2973" s="80"/>
      <c r="J2973" s="77" t="s">
        <v>97</v>
      </c>
      <c r="K2973" s="79" t="s">
        <v>97</v>
      </c>
      <c r="L2973" s="79"/>
      <c r="M2973" s="80"/>
      <c r="N2973" s="79" t="s">
        <v>97</v>
      </c>
      <c r="O2973" s="81"/>
      <c r="P2973" s="86"/>
      <c r="Q2973" s="82"/>
      <c r="R2973" s="81" t="s">
        <v>97</v>
      </c>
      <c r="S2973" s="63"/>
      <c r="T2973" s="87"/>
      <c r="U2973" s="84" t="s">
        <v>97</v>
      </c>
      <c r="V2973" s="84" t="s">
        <v>97</v>
      </c>
      <c r="W2973" s="85" t="b">
        <v>0</v>
      </c>
      <c r="X2973" s="63"/>
      <c r="Y2973" s="63"/>
      <c r="Z2973" s="63"/>
    </row>
    <row r="2974">
      <c r="A2974" s="75"/>
      <c r="B2974" s="94"/>
      <c r="C2974" s="75"/>
      <c r="D2974" s="76"/>
      <c r="E2974" s="75" t="s">
        <v>97</v>
      </c>
      <c r="F2974" s="75" t="s">
        <v>97</v>
      </c>
      <c r="G2974" s="77"/>
      <c r="H2974" s="77"/>
      <c r="I2974" s="80"/>
      <c r="J2974" s="77" t="s">
        <v>97</v>
      </c>
      <c r="K2974" s="79" t="s">
        <v>97</v>
      </c>
      <c r="L2974" s="79"/>
      <c r="M2974" s="80"/>
      <c r="N2974" s="79" t="s">
        <v>97</v>
      </c>
      <c r="O2974" s="81"/>
      <c r="P2974" s="86"/>
      <c r="Q2974" s="82"/>
      <c r="R2974" s="81" t="s">
        <v>97</v>
      </c>
      <c r="S2974" s="63"/>
      <c r="T2974" s="87"/>
      <c r="U2974" s="84" t="s">
        <v>97</v>
      </c>
      <c r="V2974" s="84" t="s">
        <v>97</v>
      </c>
      <c r="W2974" s="85" t="b">
        <v>0</v>
      </c>
      <c r="X2974" s="63"/>
      <c r="Y2974" s="63"/>
      <c r="Z2974" s="63"/>
    </row>
    <row r="2975">
      <c r="A2975" s="75"/>
      <c r="B2975" s="94"/>
      <c r="C2975" s="75"/>
      <c r="D2975" s="76"/>
      <c r="E2975" s="75" t="s">
        <v>97</v>
      </c>
      <c r="F2975" s="75" t="s">
        <v>97</v>
      </c>
      <c r="G2975" s="77"/>
      <c r="H2975" s="77"/>
      <c r="I2975" s="80"/>
      <c r="J2975" s="77" t="s">
        <v>97</v>
      </c>
      <c r="K2975" s="79" t="s">
        <v>97</v>
      </c>
      <c r="L2975" s="79"/>
      <c r="M2975" s="80"/>
      <c r="N2975" s="79" t="s">
        <v>97</v>
      </c>
      <c r="O2975" s="81"/>
      <c r="P2975" s="86"/>
      <c r="Q2975" s="82"/>
      <c r="R2975" s="81" t="s">
        <v>97</v>
      </c>
      <c r="S2975" s="63"/>
      <c r="T2975" s="87"/>
      <c r="U2975" s="84" t="s">
        <v>97</v>
      </c>
      <c r="V2975" s="84" t="s">
        <v>97</v>
      </c>
      <c r="W2975" s="85" t="b">
        <v>0</v>
      </c>
      <c r="X2975" s="63"/>
      <c r="Y2975" s="63"/>
      <c r="Z2975" s="63"/>
    </row>
    <row r="2976">
      <c r="A2976" s="75"/>
      <c r="B2976" s="94"/>
      <c r="C2976" s="75"/>
      <c r="D2976" s="76"/>
      <c r="E2976" s="75" t="s">
        <v>97</v>
      </c>
      <c r="F2976" s="75" t="s">
        <v>97</v>
      </c>
      <c r="G2976" s="77"/>
      <c r="H2976" s="77"/>
      <c r="I2976" s="80"/>
      <c r="J2976" s="77" t="s">
        <v>97</v>
      </c>
      <c r="K2976" s="79" t="s">
        <v>97</v>
      </c>
      <c r="L2976" s="79"/>
      <c r="M2976" s="80"/>
      <c r="N2976" s="79" t="s">
        <v>97</v>
      </c>
      <c r="O2976" s="81"/>
      <c r="P2976" s="86"/>
      <c r="Q2976" s="82"/>
      <c r="R2976" s="81" t="s">
        <v>97</v>
      </c>
      <c r="S2976" s="63"/>
      <c r="T2976" s="87"/>
      <c r="U2976" s="84" t="s">
        <v>97</v>
      </c>
      <c r="V2976" s="84" t="s">
        <v>97</v>
      </c>
      <c r="W2976" s="85" t="b">
        <v>0</v>
      </c>
      <c r="X2976" s="63"/>
      <c r="Y2976" s="63"/>
      <c r="Z2976" s="63"/>
    </row>
    <row r="2977">
      <c r="A2977" s="75"/>
      <c r="B2977" s="94"/>
      <c r="C2977" s="75"/>
      <c r="D2977" s="76"/>
      <c r="E2977" s="75" t="s">
        <v>97</v>
      </c>
      <c r="F2977" s="75" t="s">
        <v>97</v>
      </c>
      <c r="G2977" s="77"/>
      <c r="H2977" s="77"/>
      <c r="I2977" s="80"/>
      <c r="J2977" s="77" t="s">
        <v>97</v>
      </c>
      <c r="K2977" s="79" t="s">
        <v>97</v>
      </c>
      <c r="L2977" s="79"/>
      <c r="M2977" s="80"/>
      <c r="N2977" s="79" t="s">
        <v>97</v>
      </c>
      <c r="O2977" s="81"/>
      <c r="P2977" s="86"/>
      <c r="Q2977" s="82"/>
      <c r="R2977" s="81" t="s">
        <v>97</v>
      </c>
      <c r="S2977" s="63"/>
      <c r="T2977" s="87"/>
      <c r="U2977" s="84" t="s">
        <v>97</v>
      </c>
      <c r="V2977" s="84" t="s">
        <v>97</v>
      </c>
      <c r="W2977" s="85" t="b">
        <v>0</v>
      </c>
      <c r="X2977" s="63"/>
      <c r="Y2977" s="63"/>
      <c r="Z2977" s="63"/>
    </row>
    <row r="2978">
      <c r="A2978" s="75"/>
      <c r="B2978" s="94"/>
      <c r="C2978" s="75"/>
      <c r="D2978" s="76"/>
      <c r="E2978" s="75" t="s">
        <v>97</v>
      </c>
      <c r="F2978" s="75" t="s">
        <v>97</v>
      </c>
      <c r="G2978" s="77"/>
      <c r="H2978" s="77"/>
      <c r="I2978" s="80"/>
      <c r="J2978" s="77" t="s">
        <v>97</v>
      </c>
      <c r="K2978" s="79" t="s">
        <v>97</v>
      </c>
      <c r="L2978" s="79"/>
      <c r="M2978" s="80"/>
      <c r="N2978" s="79" t="s">
        <v>97</v>
      </c>
      <c r="O2978" s="81"/>
      <c r="P2978" s="86"/>
      <c r="Q2978" s="82"/>
      <c r="R2978" s="81" t="s">
        <v>97</v>
      </c>
      <c r="S2978" s="63"/>
      <c r="T2978" s="87"/>
      <c r="U2978" s="84" t="s">
        <v>97</v>
      </c>
      <c r="V2978" s="84" t="s">
        <v>97</v>
      </c>
      <c r="W2978" s="85" t="b">
        <v>0</v>
      </c>
      <c r="X2978" s="63"/>
      <c r="Y2978" s="63"/>
      <c r="Z2978" s="63"/>
    </row>
    <row r="2979">
      <c r="A2979" s="75"/>
      <c r="B2979" s="94"/>
      <c r="C2979" s="75"/>
      <c r="D2979" s="76"/>
      <c r="E2979" s="75" t="s">
        <v>97</v>
      </c>
      <c r="F2979" s="75" t="s">
        <v>97</v>
      </c>
      <c r="G2979" s="77"/>
      <c r="H2979" s="77"/>
      <c r="I2979" s="80"/>
      <c r="J2979" s="77" t="s">
        <v>97</v>
      </c>
      <c r="K2979" s="79" t="s">
        <v>97</v>
      </c>
      <c r="L2979" s="79"/>
      <c r="M2979" s="80"/>
      <c r="N2979" s="79" t="s">
        <v>97</v>
      </c>
      <c r="O2979" s="81"/>
      <c r="P2979" s="86"/>
      <c r="Q2979" s="82"/>
      <c r="R2979" s="81" t="s">
        <v>97</v>
      </c>
      <c r="S2979" s="63"/>
      <c r="T2979" s="87"/>
      <c r="U2979" s="84" t="s">
        <v>97</v>
      </c>
      <c r="V2979" s="84" t="s">
        <v>97</v>
      </c>
      <c r="W2979" s="85" t="b">
        <v>0</v>
      </c>
      <c r="X2979" s="63"/>
      <c r="Y2979" s="63"/>
      <c r="Z2979" s="63"/>
    </row>
    <row r="2980">
      <c r="A2980" s="75"/>
      <c r="B2980" s="94"/>
      <c r="C2980" s="75"/>
      <c r="D2980" s="76"/>
      <c r="E2980" s="75" t="s">
        <v>97</v>
      </c>
      <c r="F2980" s="75" t="s">
        <v>97</v>
      </c>
      <c r="G2980" s="77"/>
      <c r="H2980" s="77"/>
      <c r="I2980" s="80"/>
      <c r="J2980" s="77" t="s">
        <v>97</v>
      </c>
      <c r="K2980" s="79" t="s">
        <v>97</v>
      </c>
      <c r="L2980" s="79"/>
      <c r="M2980" s="80"/>
      <c r="N2980" s="79" t="s">
        <v>97</v>
      </c>
      <c r="O2980" s="81"/>
      <c r="P2980" s="86"/>
      <c r="Q2980" s="82"/>
      <c r="R2980" s="81" t="s">
        <v>97</v>
      </c>
      <c r="S2980" s="63"/>
      <c r="T2980" s="87"/>
      <c r="U2980" s="84" t="s">
        <v>97</v>
      </c>
      <c r="V2980" s="84" t="s">
        <v>97</v>
      </c>
      <c r="W2980" s="85" t="b">
        <v>0</v>
      </c>
      <c r="X2980" s="63"/>
      <c r="Y2980" s="63"/>
      <c r="Z2980" s="63"/>
    </row>
    <row r="2981">
      <c r="A2981" s="75"/>
      <c r="B2981" s="94"/>
      <c r="C2981" s="75"/>
      <c r="D2981" s="76"/>
      <c r="E2981" s="75" t="s">
        <v>97</v>
      </c>
      <c r="F2981" s="75" t="s">
        <v>97</v>
      </c>
      <c r="G2981" s="77"/>
      <c r="H2981" s="77"/>
      <c r="I2981" s="80"/>
      <c r="J2981" s="77" t="s">
        <v>97</v>
      </c>
      <c r="K2981" s="79" t="s">
        <v>97</v>
      </c>
      <c r="L2981" s="79"/>
      <c r="M2981" s="80"/>
      <c r="N2981" s="79" t="s">
        <v>97</v>
      </c>
      <c r="O2981" s="81"/>
      <c r="P2981" s="86"/>
      <c r="Q2981" s="82"/>
      <c r="R2981" s="81" t="s">
        <v>97</v>
      </c>
      <c r="S2981" s="63"/>
      <c r="T2981" s="87"/>
      <c r="U2981" s="84" t="s">
        <v>97</v>
      </c>
      <c r="V2981" s="84" t="s">
        <v>97</v>
      </c>
      <c r="W2981" s="85" t="b">
        <v>0</v>
      </c>
      <c r="X2981" s="63"/>
      <c r="Y2981" s="63"/>
      <c r="Z2981" s="63"/>
    </row>
    <row r="2982">
      <c r="A2982" s="75"/>
      <c r="B2982" s="94"/>
      <c r="C2982" s="75"/>
      <c r="D2982" s="76"/>
      <c r="E2982" s="75" t="s">
        <v>97</v>
      </c>
      <c r="F2982" s="75" t="s">
        <v>97</v>
      </c>
      <c r="G2982" s="77"/>
      <c r="H2982" s="77"/>
      <c r="I2982" s="80"/>
      <c r="J2982" s="77" t="s">
        <v>97</v>
      </c>
      <c r="K2982" s="79" t="s">
        <v>97</v>
      </c>
      <c r="L2982" s="79"/>
      <c r="M2982" s="80"/>
      <c r="N2982" s="79" t="s">
        <v>97</v>
      </c>
      <c r="O2982" s="81"/>
      <c r="P2982" s="86"/>
      <c r="Q2982" s="82"/>
      <c r="R2982" s="81" t="s">
        <v>97</v>
      </c>
      <c r="S2982" s="63"/>
      <c r="T2982" s="87"/>
      <c r="U2982" s="84" t="s">
        <v>97</v>
      </c>
      <c r="V2982" s="84" t="s">
        <v>97</v>
      </c>
      <c r="W2982" s="85" t="b">
        <v>0</v>
      </c>
      <c r="X2982" s="63"/>
      <c r="Y2982" s="63"/>
      <c r="Z2982" s="63"/>
    </row>
    <row r="2983">
      <c r="A2983" s="75"/>
      <c r="B2983" s="94"/>
      <c r="C2983" s="75"/>
      <c r="D2983" s="76"/>
      <c r="E2983" s="75" t="s">
        <v>97</v>
      </c>
      <c r="F2983" s="75" t="s">
        <v>97</v>
      </c>
      <c r="G2983" s="77"/>
      <c r="H2983" s="77"/>
      <c r="I2983" s="80"/>
      <c r="J2983" s="77" t="s">
        <v>97</v>
      </c>
      <c r="K2983" s="79" t="s">
        <v>97</v>
      </c>
      <c r="L2983" s="79"/>
      <c r="M2983" s="80"/>
      <c r="N2983" s="79" t="s">
        <v>97</v>
      </c>
      <c r="O2983" s="81"/>
      <c r="P2983" s="86"/>
      <c r="Q2983" s="82"/>
      <c r="R2983" s="81" t="s">
        <v>97</v>
      </c>
      <c r="S2983" s="63"/>
      <c r="T2983" s="87"/>
      <c r="U2983" s="84" t="s">
        <v>97</v>
      </c>
      <c r="V2983" s="84" t="s">
        <v>97</v>
      </c>
      <c r="W2983" s="85" t="b">
        <v>0</v>
      </c>
      <c r="X2983" s="63"/>
      <c r="Y2983" s="63"/>
      <c r="Z2983" s="63"/>
    </row>
    <row r="2984">
      <c r="A2984" s="75"/>
      <c r="B2984" s="94"/>
      <c r="C2984" s="75"/>
      <c r="D2984" s="76"/>
      <c r="E2984" s="75" t="s">
        <v>97</v>
      </c>
      <c r="F2984" s="75" t="s">
        <v>97</v>
      </c>
      <c r="G2984" s="77"/>
      <c r="H2984" s="77"/>
      <c r="I2984" s="80"/>
      <c r="J2984" s="77" t="s">
        <v>97</v>
      </c>
      <c r="K2984" s="79" t="s">
        <v>97</v>
      </c>
      <c r="L2984" s="79"/>
      <c r="M2984" s="80"/>
      <c r="N2984" s="79" t="s">
        <v>97</v>
      </c>
      <c r="O2984" s="81"/>
      <c r="P2984" s="86"/>
      <c r="Q2984" s="82"/>
      <c r="R2984" s="81" t="s">
        <v>97</v>
      </c>
      <c r="S2984" s="63"/>
      <c r="T2984" s="87"/>
      <c r="U2984" s="84" t="s">
        <v>97</v>
      </c>
      <c r="V2984" s="84" t="s">
        <v>97</v>
      </c>
      <c r="W2984" s="85" t="b">
        <v>0</v>
      </c>
      <c r="X2984" s="63"/>
      <c r="Y2984" s="63"/>
      <c r="Z2984" s="63"/>
    </row>
    <row r="2985">
      <c r="A2985" s="75"/>
      <c r="B2985" s="94"/>
      <c r="C2985" s="75"/>
      <c r="D2985" s="76"/>
      <c r="E2985" s="75" t="s">
        <v>97</v>
      </c>
      <c r="F2985" s="75" t="s">
        <v>97</v>
      </c>
      <c r="G2985" s="77"/>
      <c r="H2985" s="77"/>
      <c r="I2985" s="80"/>
      <c r="J2985" s="77" t="s">
        <v>97</v>
      </c>
      <c r="K2985" s="79" t="s">
        <v>97</v>
      </c>
      <c r="L2985" s="79"/>
      <c r="M2985" s="80"/>
      <c r="N2985" s="79" t="s">
        <v>97</v>
      </c>
      <c r="O2985" s="81"/>
      <c r="P2985" s="86"/>
      <c r="Q2985" s="82"/>
      <c r="R2985" s="81" t="s">
        <v>97</v>
      </c>
      <c r="S2985" s="63"/>
      <c r="T2985" s="87"/>
      <c r="U2985" s="84" t="s">
        <v>97</v>
      </c>
      <c r="V2985" s="84" t="s">
        <v>97</v>
      </c>
      <c r="W2985" s="85" t="b">
        <v>0</v>
      </c>
      <c r="X2985" s="63"/>
      <c r="Y2985" s="63"/>
      <c r="Z2985" s="63"/>
    </row>
    <row r="2986">
      <c r="A2986" s="75"/>
      <c r="B2986" s="94"/>
      <c r="C2986" s="75"/>
      <c r="D2986" s="76"/>
      <c r="E2986" s="75" t="s">
        <v>97</v>
      </c>
      <c r="F2986" s="75" t="s">
        <v>97</v>
      </c>
      <c r="G2986" s="77"/>
      <c r="H2986" s="77"/>
      <c r="I2986" s="80"/>
      <c r="J2986" s="77" t="s">
        <v>97</v>
      </c>
      <c r="K2986" s="79" t="s">
        <v>97</v>
      </c>
      <c r="L2986" s="79"/>
      <c r="M2986" s="80"/>
      <c r="N2986" s="79" t="s">
        <v>97</v>
      </c>
      <c r="O2986" s="81"/>
      <c r="P2986" s="86"/>
      <c r="Q2986" s="82"/>
      <c r="R2986" s="81" t="s">
        <v>97</v>
      </c>
      <c r="S2986" s="63"/>
      <c r="T2986" s="87"/>
      <c r="U2986" s="84" t="s">
        <v>97</v>
      </c>
      <c r="V2986" s="84" t="s">
        <v>97</v>
      </c>
      <c r="W2986" s="85" t="b">
        <v>0</v>
      </c>
      <c r="X2986" s="63"/>
      <c r="Y2986" s="63"/>
      <c r="Z2986" s="63"/>
    </row>
    <row r="2987">
      <c r="A2987" s="75"/>
      <c r="B2987" s="94"/>
      <c r="C2987" s="75"/>
      <c r="D2987" s="76"/>
      <c r="E2987" s="75" t="s">
        <v>97</v>
      </c>
      <c r="F2987" s="75" t="s">
        <v>97</v>
      </c>
      <c r="G2987" s="77"/>
      <c r="H2987" s="77"/>
      <c r="I2987" s="80"/>
      <c r="J2987" s="77" t="s">
        <v>97</v>
      </c>
      <c r="K2987" s="79" t="s">
        <v>97</v>
      </c>
      <c r="L2987" s="79"/>
      <c r="M2987" s="80"/>
      <c r="N2987" s="79" t="s">
        <v>97</v>
      </c>
      <c r="O2987" s="81"/>
      <c r="P2987" s="86"/>
      <c r="Q2987" s="82"/>
      <c r="R2987" s="81" t="s">
        <v>97</v>
      </c>
      <c r="S2987" s="63"/>
      <c r="T2987" s="87"/>
      <c r="U2987" s="84" t="s">
        <v>97</v>
      </c>
      <c r="V2987" s="84" t="s">
        <v>97</v>
      </c>
      <c r="W2987" s="85" t="b">
        <v>0</v>
      </c>
      <c r="X2987" s="63"/>
      <c r="Y2987" s="63"/>
      <c r="Z2987" s="63"/>
    </row>
    <row r="2988">
      <c r="A2988" s="75"/>
      <c r="B2988" s="94"/>
      <c r="C2988" s="75"/>
      <c r="D2988" s="76"/>
      <c r="E2988" s="75" t="s">
        <v>97</v>
      </c>
      <c r="F2988" s="75" t="s">
        <v>97</v>
      </c>
      <c r="G2988" s="77"/>
      <c r="H2988" s="77"/>
      <c r="I2988" s="80"/>
      <c r="J2988" s="77" t="s">
        <v>97</v>
      </c>
      <c r="K2988" s="79" t="s">
        <v>97</v>
      </c>
      <c r="L2988" s="79"/>
      <c r="M2988" s="80"/>
      <c r="N2988" s="79" t="s">
        <v>97</v>
      </c>
      <c r="O2988" s="81"/>
      <c r="P2988" s="86"/>
      <c r="Q2988" s="82"/>
      <c r="R2988" s="81" t="s">
        <v>97</v>
      </c>
      <c r="S2988" s="63"/>
      <c r="T2988" s="87"/>
      <c r="U2988" s="84" t="s">
        <v>97</v>
      </c>
      <c r="V2988" s="84" t="s">
        <v>97</v>
      </c>
      <c r="W2988" s="85" t="b">
        <v>0</v>
      </c>
      <c r="X2988" s="63"/>
      <c r="Y2988" s="63"/>
      <c r="Z2988" s="63"/>
    </row>
    <row r="2989">
      <c r="A2989" s="75"/>
      <c r="B2989" s="94"/>
      <c r="C2989" s="75"/>
      <c r="D2989" s="76"/>
      <c r="E2989" s="75" t="s">
        <v>97</v>
      </c>
      <c r="F2989" s="75" t="s">
        <v>97</v>
      </c>
      <c r="G2989" s="77"/>
      <c r="H2989" s="77"/>
      <c r="I2989" s="80"/>
      <c r="J2989" s="77" t="s">
        <v>97</v>
      </c>
      <c r="K2989" s="79" t="s">
        <v>97</v>
      </c>
      <c r="L2989" s="79"/>
      <c r="M2989" s="80"/>
      <c r="N2989" s="79" t="s">
        <v>97</v>
      </c>
      <c r="O2989" s="81"/>
      <c r="P2989" s="86"/>
      <c r="Q2989" s="82"/>
      <c r="R2989" s="81" t="s">
        <v>97</v>
      </c>
      <c r="S2989" s="63"/>
      <c r="T2989" s="87"/>
      <c r="U2989" s="84" t="s">
        <v>97</v>
      </c>
      <c r="V2989" s="84" t="s">
        <v>97</v>
      </c>
      <c r="W2989" s="85" t="b">
        <v>0</v>
      </c>
      <c r="X2989" s="63"/>
      <c r="Y2989" s="63"/>
      <c r="Z2989" s="63"/>
    </row>
    <row r="2990">
      <c r="A2990" s="75"/>
      <c r="B2990" s="94"/>
      <c r="C2990" s="75"/>
      <c r="D2990" s="76"/>
      <c r="E2990" s="75" t="s">
        <v>97</v>
      </c>
      <c r="F2990" s="75" t="s">
        <v>97</v>
      </c>
      <c r="G2990" s="77"/>
      <c r="H2990" s="77"/>
      <c r="I2990" s="80"/>
      <c r="J2990" s="77" t="s">
        <v>97</v>
      </c>
      <c r="K2990" s="79" t="s">
        <v>97</v>
      </c>
      <c r="L2990" s="79"/>
      <c r="M2990" s="80"/>
      <c r="N2990" s="79" t="s">
        <v>97</v>
      </c>
      <c r="O2990" s="81"/>
      <c r="P2990" s="86"/>
      <c r="Q2990" s="82"/>
      <c r="R2990" s="81" t="s">
        <v>97</v>
      </c>
      <c r="S2990" s="63"/>
      <c r="T2990" s="87"/>
      <c r="U2990" s="84" t="s">
        <v>97</v>
      </c>
      <c r="V2990" s="84" t="s">
        <v>97</v>
      </c>
      <c r="W2990" s="85" t="b">
        <v>0</v>
      </c>
      <c r="X2990" s="63"/>
      <c r="Y2990" s="63"/>
      <c r="Z2990" s="63"/>
    </row>
    <row r="2991">
      <c r="A2991" s="75"/>
      <c r="B2991" s="94"/>
      <c r="C2991" s="75"/>
      <c r="D2991" s="76"/>
      <c r="E2991" s="75" t="s">
        <v>97</v>
      </c>
      <c r="F2991" s="75" t="s">
        <v>97</v>
      </c>
      <c r="G2991" s="77"/>
      <c r="H2991" s="77"/>
      <c r="I2991" s="80"/>
      <c r="J2991" s="77" t="s">
        <v>97</v>
      </c>
      <c r="K2991" s="79" t="s">
        <v>97</v>
      </c>
      <c r="L2991" s="79"/>
      <c r="M2991" s="80"/>
      <c r="N2991" s="79" t="s">
        <v>97</v>
      </c>
      <c r="O2991" s="81"/>
      <c r="P2991" s="86"/>
      <c r="Q2991" s="82"/>
      <c r="R2991" s="81" t="s">
        <v>97</v>
      </c>
      <c r="S2991" s="63"/>
      <c r="T2991" s="87"/>
      <c r="U2991" s="84" t="s">
        <v>97</v>
      </c>
      <c r="V2991" s="84" t="s">
        <v>97</v>
      </c>
      <c r="W2991" s="85" t="b">
        <v>0</v>
      </c>
      <c r="X2991" s="63"/>
      <c r="Y2991" s="63"/>
      <c r="Z2991" s="63"/>
    </row>
    <row r="2992">
      <c r="A2992" s="75"/>
      <c r="B2992" s="94"/>
      <c r="C2992" s="75"/>
      <c r="D2992" s="76"/>
      <c r="E2992" s="75" t="s">
        <v>97</v>
      </c>
      <c r="F2992" s="75" t="s">
        <v>97</v>
      </c>
      <c r="G2992" s="77"/>
      <c r="H2992" s="77"/>
      <c r="I2992" s="80"/>
      <c r="J2992" s="77" t="s">
        <v>97</v>
      </c>
      <c r="K2992" s="79" t="s">
        <v>97</v>
      </c>
      <c r="L2992" s="79"/>
      <c r="M2992" s="80"/>
      <c r="N2992" s="79" t="s">
        <v>97</v>
      </c>
      <c r="O2992" s="81"/>
      <c r="P2992" s="86"/>
      <c r="Q2992" s="82"/>
      <c r="R2992" s="81" t="s">
        <v>97</v>
      </c>
      <c r="S2992" s="63"/>
      <c r="T2992" s="87"/>
      <c r="U2992" s="84" t="s">
        <v>97</v>
      </c>
      <c r="V2992" s="84" t="s">
        <v>97</v>
      </c>
      <c r="W2992" s="85" t="b">
        <v>0</v>
      </c>
      <c r="X2992" s="63"/>
      <c r="Y2992" s="63"/>
      <c r="Z2992" s="63"/>
    </row>
    <row r="2993">
      <c r="A2993" s="75"/>
      <c r="B2993" s="94"/>
      <c r="C2993" s="75"/>
      <c r="D2993" s="76"/>
      <c r="E2993" s="75" t="s">
        <v>97</v>
      </c>
      <c r="F2993" s="75" t="s">
        <v>97</v>
      </c>
      <c r="G2993" s="77"/>
      <c r="H2993" s="77"/>
      <c r="I2993" s="80"/>
      <c r="J2993" s="77" t="s">
        <v>97</v>
      </c>
      <c r="K2993" s="79" t="s">
        <v>97</v>
      </c>
      <c r="L2993" s="79"/>
      <c r="M2993" s="80"/>
      <c r="N2993" s="79" t="s">
        <v>97</v>
      </c>
      <c r="O2993" s="81"/>
      <c r="P2993" s="86"/>
      <c r="Q2993" s="82"/>
      <c r="R2993" s="81" t="s">
        <v>97</v>
      </c>
      <c r="S2993" s="63"/>
      <c r="T2993" s="87"/>
      <c r="U2993" s="84" t="s">
        <v>97</v>
      </c>
      <c r="V2993" s="84" t="s">
        <v>97</v>
      </c>
      <c r="W2993" s="85" t="b">
        <v>0</v>
      </c>
      <c r="X2993" s="63"/>
      <c r="Y2993" s="63"/>
      <c r="Z2993" s="63"/>
    </row>
    <row r="2994">
      <c r="A2994" s="75"/>
      <c r="B2994" s="94"/>
      <c r="C2994" s="75"/>
      <c r="D2994" s="76"/>
      <c r="E2994" s="75" t="s">
        <v>97</v>
      </c>
      <c r="F2994" s="75" t="s">
        <v>97</v>
      </c>
      <c r="G2994" s="77"/>
      <c r="H2994" s="77"/>
      <c r="I2994" s="80"/>
      <c r="J2994" s="77" t="s">
        <v>97</v>
      </c>
      <c r="K2994" s="79" t="s">
        <v>97</v>
      </c>
      <c r="L2994" s="79"/>
      <c r="M2994" s="80"/>
      <c r="N2994" s="79" t="s">
        <v>97</v>
      </c>
      <c r="O2994" s="81"/>
      <c r="P2994" s="86"/>
      <c r="Q2994" s="82"/>
      <c r="R2994" s="81" t="s">
        <v>97</v>
      </c>
      <c r="S2994" s="63"/>
      <c r="T2994" s="87"/>
      <c r="U2994" s="84" t="s">
        <v>97</v>
      </c>
      <c r="V2994" s="84" t="s">
        <v>97</v>
      </c>
      <c r="W2994" s="85" t="b">
        <v>0</v>
      </c>
      <c r="X2994" s="63"/>
      <c r="Y2994" s="63"/>
      <c r="Z2994" s="63"/>
    </row>
    <row r="2995">
      <c r="A2995" s="75"/>
      <c r="B2995" s="94"/>
      <c r="C2995" s="75"/>
      <c r="D2995" s="76"/>
      <c r="E2995" s="75" t="s">
        <v>97</v>
      </c>
      <c r="F2995" s="75" t="s">
        <v>97</v>
      </c>
      <c r="G2995" s="77"/>
      <c r="H2995" s="77"/>
      <c r="I2995" s="80"/>
      <c r="J2995" s="77" t="s">
        <v>97</v>
      </c>
      <c r="K2995" s="79" t="s">
        <v>97</v>
      </c>
      <c r="L2995" s="79"/>
      <c r="M2995" s="80"/>
      <c r="N2995" s="79" t="s">
        <v>97</v>
      </c>
      <c r="O2995" s="81"/>
      <c r="P2995" s="86"/>
      <c r="Q2995" s="82"/>
      <c r="R2995" s="81" t="s">
        <v>97</v>
      </c>
      <c r="S2995" s="63"/>
      <c r="T2995" s="87"/>
      <c r="U2995" s="84" t="s">
        <v>97</v>
      </c>
      <c r="V2995" s="84" t="s">
        <v>97</v>
      </c>
      <c r="W2995" s="85" t="b">
        <v>0</v>
      </c>
      <c r="X2995" s="63"/>
      <c r="Y2995" s="63"/>
      <c r="Z2995" s="63"/>
    </row>
    <row r="2996">
      <c r="A2996" s="75"/>
      <c r="B2996" s="94"/>
      <c r="C2996" s="75"/>
      <c r="D2996" s="76"/>
      <c r="E2996" s="75" t="s">
        <v>97</v>
      </c>
      <c r="F2996" s="75" t="s">
        <v>97</v>
      </c>
      <c r="G2996" s="77"/>
      <c r="H2996" s="77"/>
      <c r="I2996" s="80"/>
      <c r="J2996" s="77" t="s">
        <v>97</v>
      </c>
      <c r="K2996" s="79" t="s">
        <v>97</v>
      </c>
      <c r="L2996" s="79"/>
      <c r="M2996" s="80"/>
      <c r="N2996" s="79" t="s">
        <v>97</v>
      </c>
      <c r="O2996" s="81"/>
      <c r="P2996" s="86"/>
      <c r="Q2996" s="82"/>
      <c r="R2996" s="81" t="s">
        <v>97</v>
      </c>
      <c r="S2996" s="63"/>
      <c r="T2996" s="87"/>
      <c r="U2996" s="84" t="s">
        <v>97</v>
      </c>
      <c r="V2996" s="84" t="s">
        <v>97</v>
      </c>
      <c r="W2996" s="85" t="b">
        <v>0</v>
      </c>
      <c r="X2996" s="63"/>
      <c r="Y2996" s="63"/>
      <c r="Z2996" s="63"/>
    </row>
    <row r="2997">
      <c r="A2997" s="75"/>
      <c r="B2997" s="94"/>
      <c r="C2997" s="75"/>
      <c r="D2997" s="76"/>
      <c r="E2997" s="75" t="s">
        <v>97</v>
      </c>
      <c r="F2997" s="75" t="s">
        <v>97</v>
      </c>
      <c r="G2997" s="77"/>
      <c r="H2997" s="77"/>
      <c r="I2997" s="80"/>
      <c r="J2997" s="77" t="s">
        <v>97</v>
      </c>
      <c r="K2997" s="79" t="s">
        <v>97</v>
      </c>
      <c r="L2997" s="79"/>
      <c r="M2997" s="80"/>
      <c r="N2997" s="79" t="s">
        <v>97</v>
      </c>
      <c r="O2997" s="81"/>
      <c r="P2997" s="86"/>
      <c r="Q2997" s="82"/>
      <c r="R2997" s="81" t="s">
        <v>97</v>
      </c>
      <c r="S2997" s="63"/>
      <c r="T2997" s="87"/>
      <c r="U2997" s="84" t="s">
        <v>97</v>
      </c>
      <c r="V2997" s="84" t="s">
        <v>97</v>
      </c>
      <c r="W2997" s="85" t="b">
        <v>0</v>
      </c>
      <c r="X2997" s="63"/>
      <c r="Y2997" s="63"/>
      <c r="Z2997" s="63"/>
    </row>
    <row r="2998">
      <c r="A2998" s="75"/>
      <c r="B2998" s="94"/>
      <c r="C2998" s="75"/>
      <c r="D2998" s="76"/>
      <c r="E2998" s="75" t="s">
        <v>97</v>
      </c>
      <c r="F2998" s="75" t="s">
        <v>97</v>
      </c>
      <c r="G2998" s="77"/>
      <c r="H2998" s="77"/>
      <c r="I2998" s="80"/>
      <c r="J2998" s="77" t="s">
        <v>97</v>
      </c>
      <c r="K2998" s="79" t="s">
        <v>97</v>
      </c>
      <c r="L2998" s="79"/>
      <c r="M2998" s="80"/>
      <c r="N2998" s="79" t="s">
        <v>97</v>
      </c>
      <c r="O2998" s="81"/>
      <c r="P2998" s="86"/>
      <c r="Q2998" s="82"/>
      <c r="R2998" s="81" t="s">
        <v>97</v>
      </c>
      <c r="S2998" s="63"/>
      <c r="T2998" s="87"/>
      <c r="U2998" s="84" t="s">
        <v>97</v>
      </c>
      <c r="V2998" s="84" t="s">
        <v>97</v>
      </c>
      <c r="W2998" s="85" t="b">
        <v>0</v>
      </c>
      <c r="X2998" s="63"/>
      <c r="Y2998" s="63"/>
      <c r="Z2998" s="63"/>
    </row>
    <row r="2999">
      <c r="A2999" s="75"/>
      <c r="B2999" s="94"/>
      <c r="C2999" s="75"/>
      <c r="D2999" s="76"/>
      <c r="E2999" s="75" t="s">
        <v>97</v>
      </c>
      <c r="F2999" s="75" t="s">
        <v>97</v>
      </c>
      <c r="G2999" s="77"/>
      <c r="H2999" s="77"/>
      <c r="I2999" s="80"/>
      <c r="J2999" s="77" t="s">
        <v>97</v>
      </c>
      <c r="K2999" s="79" t="s">
        <v>97</v>
      </c>
      <c r="L2999" s="79"/>
      <c r="M2999" s="80"/>
      <c r="N2999" s="79" t="s">
        <v>97</v>
      </c>
      <c r="O2999" s="81"/>
      <c r="P2999" s="86"/>
      <c r="Q2999" s="82"/>
      <c r="R2999" s="81" t="s">
        <v>97</v>
      </c>
      <c r="S2999" s="63"/>
      <c r="T2999" s="87"/>
      <c r="U2999" s="84" t="s">
        <v>97</v>
      </c>
      <c r="V2999" s="84" t="s">
        <v>97</v>
      </c>
      <c r="W2999" s="85" t="b">
        <v>0</v>
      </c>
      <c r="X2999" s="63"/>
      <c r="Y2999" s="63"/>
      <c r="Z2999" s="63"/>
    </row>
    <row r="3000">
      <c r="A3000" s="75"/>
      <c r="B3000" s="94"/>
      <c r="C3000" s="75"/>
      <c r="D3000" s="76"/>
      <c r="E3000" s="75" t="s">
        <v>97</v>
      </c>
      <c r="F3000" s="75" t="s">
        <v>97</v>
      </c>
      <c r="G3000" s="77"/>
      <c r="H3000" s="77"/>
      <c r="I3000" s="80"/>
      <c r="J3000" s="77" t="s">
        <v>97</v>
      </c>
      <c r="K3000" s="79" t="s">
        <v>97</v>
      </c>
      <c r="L3000" s="79"/>
      <c r="M3000" s="80"/>
      <c r="N3000" s="79" t="s">
        <v>97</v>
      </c>
      <c r="O3000" s="81"/>
      <c r="P3000" s="86"/>
      <c r="Q3000" s="82"/>
      <c r="R3000" s="81" t="s">
        <v>97</v>
      </c>
      <c r="S3000" s="63"/>
      <c r="T3000" s="87"/>
      <c r="U3000" s="84" t="s">
        <v>97</v>
      </c>
      <c r="V3000" s="84" t="s">
        <v>97</v>
      </c>
      <c r="W3000" s="85" t="b">
        <v>0</v>
      </c>
      <c r="X3000" s="63"/>
      <c r="Y3000" s="63"/>
      <c r="Z3000" s="63"/>
    </row>
    <row r="3001">
      <c r="A3001" s="75"/>
      <c r="B3001" s="94"/>
      <c r="C3001" s="75"/>
      <c r="D3001" s="76"/>
      <c r="E3001" s="75" t="s">
        <v>97</v>
      </c>
      <c r="F3001" s="75" t="s">
        <v>97</v>
      </c>
      <c r="G3001" s="77"/>
      <c r="H3001" s="77"/>
      <c r="I3001" s="80"/>
      <c r="J3001" s="77" t="s">
        <v>97</v>
      </c>
      <c r="K3001" s="79" t="s">
        <v>97</v>
      </c>
      <c r="L3001" s="79"/>
      <c r="M3001" s="80"/>
      <c r="N3001" s="79" t="s">
        <v>97</v>
      </c>
      <c r="O3001" s="81"/>
      <c r="P3001" s="86"/>
      <c r="Q3001" s="82"/>
      <c r="R3001" s="81" t="s">
        <v>97</v>
      </c>
      <c r="S3001" s="63"/>
      <c r="T3001" s="87"/>
      <c r="U3001" s="84" t="s">
        <v>97</v>
      </c>
      <c r="V3001" s="84" t="s">
        <v>97</v>
      </c>
      <c r="W3001" s="85" t="b">
        <v>0</v>
      </c>
      <c r="X3001" s="63"/>
      <c r="Y3001" s="63"/>
      <c r="Z3001" s="63"/>
    </row>
    <row r="3002">
      <c r="A3002" s="75"/>
      <c r="B3002" s="94"/>
      <c r="C3002" s="75"/>
      <c r="D3002" s="76"/>
      <c r="E3002" s="75" t="s">
        <v>97</v>
      </c>
      <c r="F3002" s="75" t="s">
        <v>97</v>
      </c>
      <c r="G3002" s="77"/>
      <c r="H3002" s="77"/>
      <c r="I3002" s="80"/>
      <c r="J3002" s="77" t="s">
        <v>97</v>
      </c>
      <c r="K3002" s="79" t="s">
        <v>97</v>
      </c>
      <c r="L3002" s="79"/>
      <c r="M3002" s="80"/>
      <c r="N3002" s="79" t="s">
        <v>97</v>
      </c>
      <c r="O3002" s="81"/>
      <c r="P3002" s="86"/>
      <c r="Q3002" s="82"/>
      <c r="R3002" s="81" t="s">
        <v>97</v>
      </c>
      <c r="S3002" s="63"/>
      <c r="T3002" s="87"/>
      <c r="U3002" s="84" t="s">
        <v>97</v>
      </c>
      <c r="V3002" s="84" t="s">
        <v>97</v>
      </c>
      <c r="W3002" s="85" t="b">
        <v>0</v>
      </c>
      <c r="X3002" s="63"/>
      <c r="Y3002" s="63"/>
      <c r="Z3002" s="63"/>
    </row>
    <row r="3003">
      <c r="A3003" s="75"/>
      <c r="B3003" s="94"/>
      <c r="C3003" s="75"/>
      <c r="D3003" s="76"/>
      <c r="E3003" s="75" t="s">
        <v>97</v>
      </c>
      <c r="F3003" s="75" t="s">
        <v>97</v>
      </c>
      <c r="G3003" s="77"/>
      <c r="H3003" s="77"/>
      <c r="I3003" s="80"/>
      <c r="J3003" s="77" t="s">
        <v>97</v>
      </c>
      <c r="K3003" s="79" t="s">
        <v>97</v>
      </c>
      <c r="L3003" s="79"/>
      <c r="M3003" s="80"/>
      <c r="N3003" s="79" t="s">
        <v>97</v>
      </c>
      <c r="O3003" s="81"/>
      <c r="P3003" s="86"/>
      <c r="Q3003" s="82"/>
      <c r="R3003" s="81" t="s">
        <v>97</v>
      </c>
      <c r="S3003" s="63"/>
      <c r="T3003" s="87"/>
      <c r="U3003" s="84" t="s">
        <v>97</v>
      </c>
      <c r="V3003" s="84" t="s">
        <v>97</v>
      </c>
      <c r="W3003" s="85" t="b">
        <v>0</v>
      </c>
      <c r="X3003" s="63"/>
      <c r="Y3003" s="63"/>
      <c r="Z3003" s="63"/>
    </row>
    <row r="3004">
      <c r="A3004" s="75"/>
      <c r="B3004" s="94"/>
      <c r="C3004" s="75"/>
      <c r="D3004" s="76"/>
      <c r="E3004" s="75" t="s">
        <v>97</v>
      </c>
      <c r="F3004" s="75" t="s">
        <v>97</v>
      </c>
      <c r="G3004" s="77"/>
      <c r="H3004" s="77"/>
      <c r="I3004" s="80"/>
      <c r="J3004" s="77" t="s">
        <v>97</v>
      </c>
      <c r="K3004" s="79" t="s">
        <v>97</v>
      </c>
      <c r="L3004" s="79"/>
      <c r="M3004" s="80"/>
      <c r="N3004" s="79" t="s">
        <v>97</v>
      </c>
      <c r="O3004" s="81"/>
      <c r="P3004" s="86"/>
      <c r="Q3004" s="82"/>
      <c r="R3004" s="81" t="s">
        <v>97</v>
      </c>
      <c r="S3004" s="63"/>
      <c r="T3004" s="87"/>
      <c r="U3004" s="84" t="s">
        <v>97</v>
      </c>
      <c r="V3004" s="84" t="s">
        <v>97</v>
      </c>
      <c r="W3004" s="85" t="b">
        <v>0</v>
      </c>
      <c r="X3004" s="63"/>
      <c r="Y3004" s="63"/>
      <c r="Z3004" s="63"/>
    </row>
    <row r="3005">
      <c r="A3005" s="75"/>
      <c r="B3005" s="94"/>
      <c r="C3005" s="75"/>
      <c r="D3005" s="76"/>
      <c r="E3005" s="75" t="s">
        <v>97</v>
      </c>
      <c r="F3005" s="75" t="s">
        <v>97</v>
      </c>
      <c r="G3005" s="77"/>
      <c r="H3005" s="77"/>
      <c r="I3005" s="80"/>
      <c r="J3005" s="77" t="s">
        <v>97</v>
      </c>
      <c r="K3005" s="79" t="s">
        <v>97</v>
      </c>
      <c r="L3005" s="79"/>
      <c r="M3005" s="80"/>
      <c r="N3005" s="79" t="s">
        <v>97</v>
      </c>
      <c r="O3005" s="81"/>
      <c r="P3005" s="86"/>
      <c r="Q3005" s="82"/>
      <c r="R3005" s="81" t="s">
        <v>97</v>
      </c>
      <c r="S3005" s="63"/>
      <c r="T3005" s="87"/>
      <c r="U3005" s="84" t="s">
        <v>97</v>
      </c>
      <c r="V3005" s="84" t="s">
        <v>97</v>
      </c>
      <c r="W3005" s="85" t="b">
        <v>0</v>
      </c>
      <c r="X3005" s="63"/>
      <c r="Y3005" s="63"/>
      <c r="Z3005" s="63"/>
    </row>
    <row r="3006">
      <c r="A3006" s="75"/>
      <c r="B3006" s="94"/>
      <c r="C3006" s="75"/>
      <c r="D3006" s="76"/>
      <c r="E3006" s="75" t="s">
        <v>97</v>
      </c>
      <c r="F3006" s="75" t="s">
        <v>97</v>
      </c>
      <c r="G3006" s="77"/>
      <c r="H3006" s="77"/>
      <c r="I3006" s="80"/>
      <c r="J3006" s="77" t="s">
        <v>97</v>
      </c>
      <c r="K3006" s="79" t="s">
        <v>97</v>
      </c>
      <c r="L3006" s="79"/>
      <c r="M3006" s="80"/>
      <c r="N3006" s="79" t="s">
        <v>97</v>
      </c>
      <c r="O3006" s="81"/>
      <c r="P3006" s="86"/>
      <c r="Q3006" s="82"/>
      <c r="R3006" s="81" t="s">
        <v>97</v>
      </c>
      <c r="S3006" s="63"/>
      <c r="T3006" s="87"/>
      <c r="U3006" s="84" t="s">
        <v>97</v>
      </c>
      <c r="V3006" s="84" t="s">
        <v>97</v>
      </c>
      <c r="W3006" s="85" t="b">
        <v>0</v>
      </c>
      <c r="X3006" s="63"/>
      <c r="Y3006" s="63"/>
      <c r="Z3006" s="63"/>
    </row>
    <row r="3007">
      <c r="A3007" s="75"/>
      <c r="B3007" s="94"/>
      <c r="C3007" s="75"/>
      <c r="D3007" s="76"/>
      <c r="E3007" s="75" t="s">
        <v>97</v>
      </c>
      <c r="F3007" s="75" t="s">
        <v>97</v>
      </c>
      <c r="G3007" s="77"/>
      <c r="H3007" s="77"/>
      <c r="I3007" s="80"/>
      <c r="J3007" s="77" t="s">
        <v>97</v>
      </c>
      <c r="K3007" s="79" t="s">
        <v>97</v>
      </c>
      <c r="L3007" s="79"/>
      <c r="M3007" s="80"/>
      <c r="N3007" s="79" t="s">
        <v>97</v>
      </c>
      <c r="O3007" s="81"/>
      <c r="P3007" s="86"/>
      <c r="Q3007" s="82"/>
      <c r="R3007" s="81" t="s">
        <v>97</v>
      </c>
      <c r="S3007" s="63"/>
      <c r="T3007" s="87"/>
      <c r="U3007" s="84" t="s">
        <v>97</v>
      </c>
      <c r="V3007" s="84" t="s">
        <v>97</v>
      </c>
      <c r="W3007" s="85" t="b">
        <v>0</v>
      </c>
      <c r="X3007" s="63"/>
      <c r="Y3007" s="63"/>
      <c r="Z3007" s="63"/>
    </row>
    <row r="3008">
      <c r="A3008" s="75"/>
      <c r="B3008" s="94"/>
      <c r="C3008" s="75"/>
      <c r="D3008" s="76"/>
      <c r="E3008" s="75" t="s">
        <v>97</v>
      </c>
      <c r="F3008" s="75" t="s">
        <v>97</v>
      </c>
      <c r="G3008" s="77"/>
      <c r="H3008" s="77"/>
      <c r="I3008" s="80"/>
      <c r="J3008" s="77" t="s">
        <v>97</v>
      </c>
      <c r="K3008" s="79" t="s">
        <v>97</v>
      </c>
      <c r="L3008" s="79"/>
      <c r="M3008" s="80"/>
      <c r="N3008" s="79" t="s">
        <v>97</v>
      </c>
      <c r="O3008" s="81"/>
      <c r="P3008" s="86"/>
      <c r="Q3008" s="82"/>
      <c r="R3008" s="81" t="s">
        <v>97</v>
      </c>
      <c r="S3008" s="63"/>
      <c r="T3008" s="87"/>
      <c r="U3008" s="84" t="s">
        <v>97</v>
      </c>
      <c r="V3008" s="84" t="s">
        <v>97</v>
      </c>
      <c r="W3008" s="85" t="b">
        <v>0</v>
      </c>
      <c r="X3008" s="63"/>
      <c r="Y3008" s="63"/>
      <c r="Z3008" s="63"/>
    </row>
    <row r="3009">
      <c r="A3009" s="75"/>
      <c r="B3009" s="94"/>
      <c r="C3009" s="75"/>
      <c r="D3009" s="76"/>
      <c r="E3009" s="75" t="s">
        <v>97</v>
      </c>
      <c r="F3009" s="75" t="s">
        <v>97</v>
      </c>
      <c r="G3009" s="77"/>
      <c r="H3009" s="77"/>
      <c r="I3009" s="80"/>
      <c r="J3009" s="77" t="s">
        <v>97</v>
      </c>
      <c r="K3009" s="79" t="s">
        <v>97</v>
      </c>
      <c r="L3009" s="79"/>
      <c r="M3009" s="80"/>
      <c r="N3009" s="79" t="s">
        <v>97</v>
      </c>
      <c r="O3009" s="81"/>
      <c r="P3009" s="86"/>
      <c r="Q3009" s="82"/>
      <c r="R3009" s="81" t="s">
        <v>97</v>
      </c>
      <c r="S3009" s="63"/>
      <c r="T3009" s="87"/>
      <c r="U3009" s="84" t="s">
        <v>97</v>
      </c>
      <c r="V3009" s="84" t="s">
        <v>97</v>
      </c>
      <c r="W3009" s="85" t="b">
        <v>0</v>
      </c>
      <c r="X3009" s="63"/>
      <c r="Y3009" s="63"/>
      <c r="Z3009" s="63"/>
    </row>
    <row r="3010">
      <c r="A3010" s="75"/>
      <c r="B3010" s="94"/>
      <c r="C3010" s="75"/>
      <c r="D3010" s="76"/>
      <c r="E3010" s="75" t="s">
        <v>97</v>
      </c>
      <c r="F3010" s="75" t="s">
        <v>97</v>
      </c>
      <c r="G3010" s="77"/>
      <c r="H3010" s="77"/>
      <c r="I3010" s="80"/>
      <c r="J3010" s="77" t="s">
        <v>97</v>
      </c>
      <c r="K3010" s="79" t="s">
        <v>97</v>
      </c>
      <c r="L3010" s="79"/>
      <c r="M3010" s="80"/>
      <c r="N3010" s="79" t="s">
        <v>97</v>
      </c>
      <c r="O3010" s="81"/>
      <c r="P3010" s="86"/>
      <c r="Q3010" s="82"/>
      <c r="R3010" s="81" t="s">
        <v>97</v>
      </c>
      <c r="S3010" s="63"/>
      <c r="T3010" s="87"/>
      <c r="U3010" s="84" t="s">
        <v>97</v>
      </c>
      <c r="V3010" s="84" t="s">
        <v>97</v>
      </c>
      <c r="W3010" s="85" t="b">
        <v>0</v>
      </c>
      <c r="X3010" s="63"/>
      <c r="Y3010" s="63"/>
      <c r="Z3010" s="63"/>
    </row>
    <row r="3011">
      <c r="A3011" s="75"/>
      <c r="B3011" s="94"/>
      <c r="C3011" s="75"/>
      <c r="D3011" s="76"/>
      <c r="E3011" s="75" t="s">
        <v>97</v>
      </c>
      <c r="F3011" s="75" t="s">
        <v>97</v>
      </c>
      <c r="G3011" s="77"/>
      <c r="H3011" s="77"/>
      <c r="I3011" s="80"/>
      <c r="J3011" s="77" t="s">
        <v>97</v>
      </c>
      <c r="K3011" s="79" t="s">
        <v>97</v>
      </c>
      <c r="L3011" s="79"/>
      <c r="M3011" s="80"/>
      <c r="N3011" s="79" t="s">
        <v>97</v>
      </c>
      <c r="O3011" s="81"/>
      <c r="P3011" s="86"/>
      <c r="Q3011" s="82"/>
      <c r="R3011" s="81" t="s">
        <v>97</v>
      </c>
      <c r="S3011" s="63"/>
      <c r="T3011" s="87"/>
      <c r="U3011" s="84" t="s">
        <v>97</v>
      </c>
      <c r="V3011" s="84" t="s">
        <v>97</v>
      </c>
      <c r="W3011" s="85" t="b">
        <v>0</v>
      </c>
      <c r="X3011" s="63"/>
      <c r="Y3011" s="63"/>
      <c r="Z3011" s="63"/>
    </row>
    <row r="3012">
      <c r="A3012" s="75"/>
      <c r="B3012" s="94"/>
      <c r="C3012" s="75"/>
      <c r="D3012" s="76"/>
      <c r="E3012" s="75" t="s">
        <v>97</v>
      </c>
      <c r="F3012" s="75" t="s">
        <v>97</v>
      </c>
      <c r="G3012" s="77"/>
      <c r="H3012" s="77"/>
      <c r="I3012" s="80"/>
      <c r="J3012" s="77" t="s">
        <v>97</v>
      </c>
      <c r="K3012" s="79" t="s">
        <v>97</v>
      </c>
      <c r="L3012" s="79"/>
      <c r="M3012" s="80"/>
      <c r="N3012" s="79" t="s">
        <v>97</v>
      </c>
      <c r="O3012" s="81"/>
      <c r="P3012" s="86"/>
      <c r="Q3012" s="82"/>
      <c r="R3012" s="81" t="s">
        <v>97</v>
      </c>
      <c r="S3012" s="63"/>
      <c r="T3012" s="87"/>
      <c r="U3012" s="84" t="s">
        <v>97</v>
      </c>
      <c r="V3012" s="84" t="s">
        <v>97</v>
      </c>
      <c r="W3012" s="85" t="b">
        <v>0</v>
      </c>
      <c r="X3012" s="63"/>
      <c r="Y3012" s="63"/>
      <c r="Z3012" s="63"/>
    </row>
    <row r="3013">
      <c r="A3013" s="75"/>
      <c r="B3013" s="94"/>
      <c r="C3013" s="75"/>
      <c r="D3013" s="76"/>
      <c r="E3013" s="75" t="s">
        <v>97</v>
      </c>
      <c r="F3013" s="75" t="s">
        <v>97</v>
      </c>
      <c r="G3013" s="77"/>
      <c r="H3013" s="77"/>
      <c r="I3013" s="80"/>
      <c r="J3013" s="77" t="s">
        <v>97</v>
      </c>
      <c r="K3013" s="79" t="s">
        <v>97</v>
      </c>
      <c r="L3013" s="79"/>
      <c r="M3013" s="80"/>
      <c r="N3013" s="79" t="s">
        <v>97</v>
      </c>
      <c r="O3013" s="81"/>
      <c r="P3013" s="86"/>
      <c r="Q3013" s="82"/>
      <c r="R3013" s="81" t="s">
        <v>97</v>
      </c>
      <c r="S3013" s="63"/>
      <c r="T3013" s="87"/>
      <c r="U3013" s="84" t="s">
        <v>97</v>
      </c>
      <c r="V3013" s="84" t="s">
        <v>97</v>
      </c>
      <c r="W3013" s="85" t="b">
        <v>0</v>
      </c>
      <c r="X3013" s="63"/>
      <c r="Y3013" s="63"/>
      <c r="Z3013" s="63"/>
    </row>
    <row r="3014">
      <c r="A3014" s="75"/>
      <c r="B3014" s="94"/>
      <c r="C3014" s="75"/>
      <c r="D3014" s="76"/>
      <c r="E3014" s="75" t="s">
        <v>97</v>
      </c>
      <c r="F3014" s="75" t="s">
        <v>97</v>
      </c>
      <c r="G3014" s="77"/>
      <c r="H3014" s="77"/>
      <c r="I3014" s="80"/>
      <c r="J3014" s="77" t="s">
        <v>97</v>
      </c>
      <c r="K3014" s="79" t="s">
        <v>97</v>
      </c>
      <c r="L3014" s="79"/>
      <c r="M3014" s="80"/>
      <c r="N3014" s="79" t="s">
        <v>97</v>
      </c>
      <c r="O3014" s="81"/>
      <c r="P3014" s="86"/>
      <c r="Q3014" s="82"/>
      <c r="R3014" s="81" t="s">
        <v>97</v>
      </c>
      <c r="S3014" s="63"/>
      <c r="T3014" s="87"/>
      <c r="U3014" s="84" t="s">
        <v>97</v>
      </c>
      <c r="V3014" s="84" t="s">
        <v>97</v>
      </c>
      <c r="W3014" s="85" t="b">
        <v>0</v>
      </c>
      <c r="X3014" s="63"/>
      <c r="Y3014" s="63"/>
      <c r="Z3014" s="63"/>
    </row>
    <row r="3015">
      <c r="A3015" s="75"/>
      <c r="B3015" s="94"/>
      <c r="C3015" s="75"/>
      <c r="D3015" s="76"/>
      <c r="E3015" s="75" t="s">
        <v>97</v>
      </c>
      <c r="F3015" s="75" t="s">
        <v>97</v>
      </c>
      <c r="G3015" s="77"/>
      <c r="H3015" s="77"/>
      <c r="I3015" s="80"/>
      <c r="J3015" s="77" t="s">
        <v>97</v>
      </c>
      <c r="K3015" s="79" t="s">
        <v>97</v>
      </c>
      <c r="L3015" s="79"/>
      <c r="M3015" s="80"/>
      <c r="N3015" s="79" t="s">
        <v>97</v>
      </c>
      <c r="O3015" s="81"/>
      <c r="P3015" s="86"/>
      <c r="Q3015" s="82"/>
      <c r="R3015" s="81" t="s">
        <v>97</v>
      </c>
      <c r="S3015" s="63"/>
      <c r="T3015" s="87"/>
      <c r="U3015" s="84" t="s">
        <v>97</v>
      </c>
      <c r="V3015" s="84" t="s">
        <v>97</v>
      </c>
      <c r="W3015" s="85" t="b">
        <v>0</v>
      </c>
      <c r="X3015" s="63"/>
      <c r="Y3015" s="63"/>
      <c r="Z3015" s="63"/>
    </row>
    <row r="3016">
      <c r="A3016" s="75"/>
      <c r="B3016" s="94"/>
      <c r="C3016" s="75"/>
      <c r="D3016" s="76"/>
      <c r="E3016" s="75" t="s">
        <v>97</v>
      </c>
      <c r="F3016" s="75" t="s">
        <v>97</v>
      </c>
      <c r="G3016" s="77"/>
      <c r="H3016" s="77"/>
      <c r="I3016" s="80"/>
      <c r="J3016" s="77" t="s">
        <v>97</v>
      </c>
      <c r="K3016" s="79" t="s">
        <v>97</v>
      </c>
      <c r="L3016" s="79"/>
      <c r="M3016" s="80"/>
      <c r="N3016" s="79" t="s">
        <v>97</v>
      </c>
      <c r="O3016" s="81"/>
      <c r="P3016" s="86"/>
      <c r="Q3016" s="82"/>
      <c r="R3016" s="81" t="s">
        <v>97</v>
      </c>
      <c r="S3016" s="63"/>
      <c r="T3016" s="87"/>
      <c r="U3016" s="84" t="s">
        <v>97</v>
      </c>
      <c r="V3016" s="84" t="s">
        <v>97</v>
      </c>
      <c r="W3016" s="85" t="b">
        <v>0</v>
      </c>
      <c r="X3016" s="63"/>
      <c r="Y3016" s="63"/>
      <c r="Z3016" s="63"/>
    </row>
    <row r="3017">
      <c r="A3017" s="75"/>
      <c r="B3017" s="94"/>
      <c r="C3017" s="75"/>
      <c r="D3017" s="76"/>
      <c r="E3017" s="75" t="s">
        <v>97</v>
      </c>
      <c r="F3017" s="75" t="s">
        <v>97</v>
      </c>
      <c r="G3017" s="77"/>
      <c r="H3017" s="77"/>
      <c r="I3017" s="80"/>
      <c r="J3017" s="77" t="s">
        <v>97</v>
      </c>
      <c r="K3017" s="79" t="s">
        <v>97</v>
      </c>
      <c r="L3017" s="79"/>
      <c r="M3017" s="80"/>
      <c r="N3017" s="79" t="s">
        <v>97</v>
      </c>
      <c r="O3017" s="81"/>
      <c r="P3017" s="86"/>
      <c r="Q3017" s="82"/>
      <c r="R3017" s="81" t="s">
        <v>97</v>
      </c>
      <c r="S3017" s="63"/>
      <c r="T3017" s="87"/>
      <c r="U3017" s="84" t="s">
        <v>97</v>
      </c>
      <c r="V3017" s="84" t="s">
        <v>97</v>
      </c>
      <c r="W3017" s="85" t="b">
        <v>0</v>
      </c>
      <c r="X3017" s="63"/>
      <c r="Y3017" s="63"/>
      <c r="Z3017" s="63"/>
    </row>
    <row r="3018">
      <c r="A3018" s="75"/>
      <c r="B3018" s="94"/>
      <c r="C3018" s="75"/>
      <c r="D3018" s="76"/>
      <c r="E3018" s="75" t="s">
        <v>97</v>
      </c>
      <c r="F3018" s="75" t="s">
        <v>97</v>
      </c>
      <c r="G3018" s="77"/>
      <c r="H3018" s="77"/>
      <c r="I3018" s="80"/>
      <c r="J3018" s="77" t="s">
        <v>97</v>
      </c>
      <c r="K3018" s="79" t="s">
        <v>97</v>
      </c>
      <c r="L3018" s="79"/>
      <c r="M3018" s="80"/>
      <c r="N3018" s="79" t="s">
        <v>97</v>
      </c>
      <c r="O3018" s="81"/>
      <c r="P3018" s="86"/>
      <c r="Q3018" s="82"/>
      <c r="R3018" s="81" t="s">
        <v>97</v>
      </c>
      <c r="S3018" s="63"/>
      <c r="T3018" s="87"/>
      <c r="U3018" s="84" t="s">
        <v>97</v>
      </c>
      <c r="V3018" s="84" t="s">
        <v>97</v>
      </c>
      <c r="W3018" s="85" t="b">
        <v>0</v>
      </c>
      <c r="X3018" s="63"/>
      <c r="Y3018" s="63"/>
      <c r="Z3018" s="63"/>
    </row>
    <row r="3019">
      <c r="A3019" s="75"/>
      <c r="B3019" s="94"/>
      <c r="C3019" s="75"/>
      <c r="D3019" s="76"/>
      <c r="E3019" s="75" t="s">
        <v>97</v>
      </c>
      <c r="F3019" s="75" t="s">
        <v>97</v>
      </c>
      <c r="G3019" s="77"/>
      <c r="H3019" s="77"/>
      <c r="I3019" s="80"/>
      <c r="J3019" s="77" t="s">
        <v>97</v>
      </c>
      <c r="K3019" s="79" t="s">
        <v>97</v>
      </c>
      <c r="L3019" s="79"/>
      <c r="M3019" s="80"/>
      <c r="N3019" s="79" t="s">
        <v>97</v>
      </c>
      <c r="O3019" s="81"/>
      <c r="P3019" s="86"/>
      <c r="Q3019" s="82"/>
      <c r="R3019" s="81" t="s">
        <v>97</v>
      </c>
      <c r="S3019" s="63"/>
      <c r="T3019" s="87"/>
      <c r="U3019" s="84" t="s">
        <v>97</v>
      </c>
      <c r="V3019" s="84" t="s">
        <v>97</v>
      </c>
      <c r="W3019" s="85" t="b">
        <v>0</v>
      </c>
      <c r="X3019" s="63"/>
      <c r="Y3019" s="63"/>
      <c r="Z3019" s="63"/>
    </row>
    <row r="3020">
      <c r="A3020" s="75"/>
      <c r="B3020" s="94"/>
      <c r="C3020" s="75"/>
      <c r="D3020" s="76"/>
      <c r="E3020" s="75" t="s">
        <v>97</v>
      </c>
      <c r="F3020" s="75" t="s">
        <v>97</v>
      </c>
      <c r="G3020" s="77"/>
      <c r="H3020" s="77"/>
      <c r="I3020" s="80"/>
      <c r="J3020" s="77" t="s">
        <v>97</v>
      </c>
      <c r="K3020" s="79" t="s">
        <v>97</v>
      </c>
      <c r="L3020" s="79"/>
      <c r="M3020" s="80"/>
      <c r="N3020" s="79" t="s">
        <v>97</v>
      </c>
      <c r="O3020" s="81"/>
      <c r="P3020" s="86"/>
      <c r="Q3020" s="82"/>
      <c r="R3020" s="81" t="s">
        <v>97</v>
      </c>
      <c r="S3020" s="63"/>
      <c r="T3020" s="87"/>
      <c r="U3020" s="84" t="s">
        <v>97</v>
      </c>
      <c r="V3020" s="84" t="s">
        <v>97</v>
      </c>
      <c r="W3020" s="85" t="b">
        <v>0</v>
      </c>
      <c r="X3020" s="63"/>
      <c r="Y3020" s="63"/>
      <c r="Z3020" s="63"/>
    </row>
    <row r="3021">
      <c r="A3021" s="75"/>
      <c r="B3021" s="94"/>
      <c r="C3021" s="75"/>
      <c r="D3021" s="76"/>
      <c r="E3021" s="75" t="s">
        <v>97</v>
      </c>
      <c r="F3021" s="75" t="s">
        <v>97</v>
      </c>
      <c r="G3021" s="77"/>
      <c r="H3021" s="77"/>
      <c r="I3021" s="80"/>
      <c r="J3021" s="77" t="s">
        <v>97</v>
      </c>
      <c r="K3021" s="79" t="s">
        <v>97</v>
      </c>
      <c r="L3021" s="79"/>
      <c r="M3021" s="80"/>
      <c r="N3021" s="79" t="s">
        <v>97</v>
      </c>
      <c r="O3021" s="81"/>
      <c r="P3021" s="86"/>
      <c r="Q3021" s="82"/>
      <c r="R3021" s="81" t="s">
        <v>97</v>
      </c>
      <c r="S3021" s="63"/>
      <c r="T3021" s="87"/>
      <c r="U3021" s="84" t="s">
        <v>97</v>
      </c>
      <c r="V3021" s="84" t="s">
        <v>97</v>
      </c>
      <c r="W3021" s="85" t="b">
        <v>0</v>
      </c>
      <c r="X3021" s="63"/>
      <c r="Y3021" s="63"/>
      <c r="Z3021" s="63"/>
    </row>
    <row r="3022">
      <c r="A3022" s="75"/>
      <c r="B3022" s="94"/>
      <c r="C3022" s="75"/>
      <c r="D3022" s="76"/>
      <c r="E3022" s="75" t="s">
        <v>97</v>
      </c>
      <c r="F3022" s="75" t="s">
        <v>97</v>
      </c>
      <c r="G3022" s="77"/>
      <c r="H3022" s="77"/>
      <c r="I3022" s="80"/>
      <c r="J3022" s="77" t="s">
        <v>97</v>
      </c>
      <c r="K3022" s="79" t="s">
        <v>97</v>
      </c>
      <c r="L3022" s="79"/>
      <c r="M3022" s="80"/>
      <c r="N3022" s="79" t="s">
        <v>97</v>
      </c>
      <c r="O3022" s="81"/>
      <c r="P3022" s="86"/>
      <c r="Q3022" s="82"/>
      <c r="R3022" s="81" t="s">
        <v>97</v>
      </c>
      <c r="S3022" s="63"/>
      <c r="T3022" s="87"/>
      <c r="U3022" s="84" t="s">
        <v>97</v>
      </c>
      <c r="V3022" s="84" t="s">
        <v>97</v>
      </c>
      <c r="W3022" s="85" t="b">
        <v>0</v>
      </c>
      <c r="X3022" s="63"/>
      <c r="Y3022" s="63"/>
      <c r="Z3022" s="63"/>
    </row>
    <row r="3023">
      <c r="A3023" s="75"/>
      <c r="B3023" s="94"/>
      <c r="C3023" s="75"/>
      <c r="D3023" s="76"/>
      <c r="E3023" s="75" t="s">
        <v>97</v>
      </c>
      <c r="F3023" s="75" t="s">
        <v>97</v>
      </c>
      <c r="G3023" s="77"/>
      <c r="H3023" s="77"/>
      <c r="I3023" s="80"/>
      <c r="J3023" s="77" t="s">
        <v>97</v>
      </c>
      <c r="K3023" s="79" t="s">
        <v>97</v>
      </c>
      <c r="L3023" s="79"/>
      <c r="M3023" s="80"/>
      <c r="N3023" s="79" t="s">
        <v>97</v>
      </c>
      <c r="O3023" s="81"/>
      <c r="P3023" s="86"/>
      <c r="Q3023" s="82"/>
      <c r="R3023" s="81" t="s">
        <v>97</v>
      </c>
      <c r="S3023" s="63"/>
      <c r="T3023" s="87"/>
      <c r="U3023" s="84" t="s">
        <v>97</v>
      </c>
      <c r="V3023" s="84" t="s">
        <v>97</v>
      </c>
      <c r="W3023" s="85" t="b">
        <v>0</v>
      </c>
      <c r="X3023" s="63"/>
      <c r="Y3023" s="63"/>
      <c r="Z3023" s="63"/>
    </row>
    <row r="3024">
      <c r="A3024" s="75"/>
      <c r="B3024" s="94"/>
      <c r="C3024" s="75"/>
      <c r="D3024" s="76"/>
      <c r="E3024" s="75" t="s">
        <v>97</v>
      </c>
      <c r="F3024" s="75" t="s">
        <v>97</v>
      </c>
      <c r="G3024" s="77"/>
      <c r="H3024" s="77"/>
      <c r="I3024" s="80"/>
      <c r="J3024" s="77" t="s">
        <v>97</v>
      </c>
      <c r="K3024" s="79" t="s">
        <v>97</v>
      </c>
      <c r="L3024" s="79"/>
      <c r="M3024" s="80"/>
      <c r="N3024" s="79" t="s">
        <v>97</v>
      </c>
      <c r="O3024" s="81"/>
      <c r="P3024" s="86"/>
      <c r="Q3024" s="82"/>
      <c r="R3024" s="81" t="s">
        <v>97</v>
      </c>
      <c r="S3024" s="63"/>
      <c r="T3024" s="87"/>
      <c r="U3024" s="84" t="s">
        <v>97</v>
      </c>
      <c r="V3024" s="84" t="s">
        <v>97</v>
      </c>
      <c r="W3024" s="85" t="b">
        <v>0</v>
      </c>
      <c r="X3024" s="63"/>
      <c r="Y3024" s="63"/>
      <c r="Z3024" s="63"/>
    </row>
    <row r="3025">
      <c r="A3025" s="75"/>
      <c r="B3025" s="94"/>
      <c r="C3025" s="75"/>
      <c r="D3025" s="76"/>
      <c r="E3025" s="75" t="s">
        <v>97</v>
      </c>
      <c r="F3025" s="75" t="s">
        <v>97</v>
      </c>
      <c r="G3025" s="77"/>
      <c r="H3025" s="77"/>
      <c r="I3025" s="80"/>
      <c r="J3025" s="77" t="s">
        <v>97</v>
      </c>
      <c r="K3025" s="79" t="s">
        <v>97</v>
      </c>
      <c r="L3025" s="79"/>
      <c r="M3025" s="80"/>
      <c r="N3025" s="79" t="s">
        <v>97</v>
      </c>
      <c r="O3025" s="81"/>
      <c r="P3025" s="86"/>
      <c r="Q3025" s="82"/>
      <c r="R3025" s="81" t="s">
        <v>97</v>
      </c>
      <c r="S3025" s="63"/>
      <c r="T3025" s="87"/>
      <c r="U3025" s="84" t="s">
        <v>97</v>
      </c>
      <c r="V3025" s="84" t="s">
        <v>97</v>
      </c>
      <c r="W3025" s="85" t="b">
        <v>0</v>
      </c>
      <c r="X3025" s="63"/>
      <c r="Y3025" s="63"/>
      <c r="Z3025" s="63"/>
    </row>
    <row r="3026">
      <c r="A3026" s="75"/>
      <c r="B3026" s="94"/>
      <c r="C3026" s="75"/>
      <c r="D3026" s="76"/>
      <c r="E3026" s="75" t="s">
        <v>97</v>
      </c>
      <c r="F3026" s="75" t="s">
        <v>97</v>
      </c>
      <c r="G3026" s="77"/>
      <c r="H3026" s="77"/>
      <c r="I3026" s="80"/>
      <c r="J3026" s="77" t="s">
        <v>97</v>
      </c>
      <c r="K3026" s="79" t="s">
        <v>97</v>
      </c>
      <c r="L3026" s="79"/>
      <c r="M3026" s="80"/>
      <c r="N3026" s="79" t="s">
        <v>97</v>
      </c>
      <c r="O3026" s="81"/>
      <c r="P3026" s="86"/>
      <c r="Q3026" s="82"/>
      <c r="R3026" s="81" t="s">
        <v>97</v>
      </c>
      <c r="S3026" s="63"/>
      <c r="T3026" s="87"/>
      <c r="U3026" s="84" t="s">
        <v>97</v>
      </c>
      <c r="V3026" s="84" t="s">
        <v>97</v>
      </c>
      <c r="W3026" s="85" t="b">
        <v>0</v>
      </c>
      <c r="X3026" s="63"/>
      <c r="Y3026" s="63"/>
      <c r="Z3026" s="63"/>
    </row>
    <row r="3027">
      <c r="A3027" s="75"/>
      <c r="B3027" s="94"/>
      <c r="C3027" s="75"/>
      <c r="D3027" s="76"/>
      <c r="E3027" s="75" t="s">
        <v>97</v>
      </c>
      <c r="F3027" s="75" t="s">
        <v>97</v>
      </c>
      <c r="G3027" s="77"/>
      <c r="H3027" s="77"/>
      <c r="I3027" s="80"/>
      <c r="J3027" s="77" t="s">
        <v>97</v>
      </c>
      <c r="K3027" s="79" t="s">
        <v>97</v>
      </c>
      <c r="L3027" s="79"/>
      <c r="M3027" s="80"/>
      <c r="N3027" s="79" t="s">
        <v>97</v>
      </c>
      <c r="O3027" s="81"/>
      <c r="P3027" s="86"/>
      <c r="Q3027" s="82"/>
      <c r="R3027" s="81" t="s">
        <v>97</v>
      </c>
      <c r="S3027" s="63"/>
      <c r="T3027" s="87"/>
      <c r="U3027" s="84" t="s">
        <v>97</v>
      </c>
      <c r="V3027" s="84" t="s">
        <v>97</v>
      </c>
      <c r="W3027" s="85" t="b">
        <v>0</v>
      </c>
      <c r="X3027" s="63"/>
      <c r="Y3027" s="63"/>
      <c r="Z3027" s="63"/>
    </row>
    <row r="3028">
      <c r="A3028" s="75"/>
      <c r="B3028" s="94"/>
      <c r="C3028" s="75"/>
      <c r="D3028" s="76"/>
      <c r="E3028" s="75" t="s">
        <v>97</v>
      </c>
      <c r="F3028" s="75" t="s">
        <v>97</v>
      </c>
      <c r="G3028" s="77"/>
      <c r="H3028" s="77"/>
      <c r="I3028" s="80"/>
      <c r="J3028" s="77" t="s">
        <v>97</v>
      </c>
      <c r="K3028" s="79" t="s">
        <v>97</v>
      </c>
      <c r="L3028" s="79"/>
      <c r="M3028" s="80"/>
      <c r="N3028" s="79" t="s">
        <v>97</v>
      </c>
      <c r="O3028" s="81"/>
      <c r="P3028" s="86"/>
      <c r="Q3028" s="82"/>
      <c r="R3028" s="81" t="s">
        <v>97</v>
      </c>
      <c r="S3028" s="63"/>
      <c r="T3028" s="87"/>
      <c r="U3028" s="84" t="s">
        <v>97</v>
      </c>
      <c r="V3028" s="84" t="s">
        <v>97</v>
      </c>
      <c r="W3028" s="85" t="b">
        <v>0</v>
      </c>
      <c r="X3028" s="63"/>
      <c r="Y3028" s="63"/>
      <c r="Z3028" s="63"/>
    </row>
    <row r="3029">
      <c r="A3029" s="75"/>
      <c r="B3029" s="94"/>
      <c r="C3029" s="75"/>
      <c r="D3029" s="76"/>
      <c r="E3029" s="75" t="s">
        <v>97</v>
      </c>
      <c r="F3029" s="75" t="s">
        <v>97</v>
      </c>
      <c r="G3029" s="77"/>
      <c r="H3029" s="77"/>
      <c r="I3029" s="80"/>
      <c r="J3029" s="77" t="s">
        <v>97</v>
      </c>
      <c r="K3029" s="79" t="s">
        <v>97</v>
      </c>
      <c r="L3029" s="79"/>
      <c r="M3029" s="80"/>
      <c r="N3029" s="79" t="s">
        <v>97</v>
      </c>
      <c r="O3029" s="81"/>
      <c r="P3029" s="86"/>
      <c r="Q3029" s="82"/>
      <c r="R3029" s="81" t="s">
        <v>97</v>
      </c>
      <c r="S3029" s="63"/>
      <c r="T3029" s="87"/>
      <c r="U3029" s="84" t="s">
        <v>97</v>
      </c>
      <c r="V3029" s="84" t="s">
        <v>97</v>
      </c>
      <c r="W3029" s="85" t="b">
        <v>0</v>
      </c>
      <c r="X3029" s="63"/>
      <c r="Y3029" s="63"/>
      <c r="Z3029" s="63"/>
    </row>
    <row r="3030">
      <c r="A3030" s="75"/>
      <c r="B3030" s="94"/>
      <c r="C3030" s="75"/>
      <c r="D3030" s="76"/>
      <c r="E3030" s="75" t="s">
        <v>97</v>
      </c>
      <c r="F3030" s="75" t="s">
        <v>97</v>
      </c>
      <c r="G3030" s="77"/>
      <c r="H3030" s="77"/>
      <c r="I3030" s="80"/>
      <c r="J3030" s="77" t="s">
        <v>97</v>
      </c>
      <c r="K3030" s="79" t="s">
        <v>97</v>
      </c>
      <c r="L3030" s="79"/>
      <c r="M3030" s="80"/>
      <c r="N3030" s="79" t="s">
        <v>97</v>
      </c>
      <c r="O3030" s="81"/>
      <c r="P3030" s="86"/>
      <c r="Q3030" s="82"/>
      <c r="R3030" s="81" t="s">
        <v>97</v>
      </c>
      <c r="S3030" s="63"/>
      <c r="T3030" s="87"/>
      <c r="U3030" s="84" t="s">
        <v>97</v>
      </c>
      <c r="V3030" s="84" t="s">
        <v>97</v>
      </c>
      <c r="W3030" s="85" t="b">
        <v>0</v>
      </c>
      <c r="X3030" s="63"/>
      <c r="Y3030" s="63"/>
      <c r="Z3030" s="63"/>
    </row>
    <row r="3031">
      <c r="A3031" s="75"/>
      <c r="B3031" s="94"/>
      <c r="C3031" s="75"/>
      <c r="D3031" s="76"/>
      <c r="E3031" s="75" t="s">
        <v>97</v>
      </c>
      <c r="F3031" s="75" t="s">
        <v>97</v>
      </c>
      <c r="G3031" s="77"/>
      <c r="H3031" s="77"/>
      <c r="I3031" s="80"/>
      <c r="J3031" s="77" t="s">
        <v>97</v>
      </c>
      <c r="K3031" s="79" t="s">
        <v>97</v>
      </c>
      <c r="L3031" s="79"/>
      <c r="M3031" s="80"/>
      <c r="N3031" s="79" t="s">
        <v>97</v>
      </c>
      <c r="O3031" s="81"/>
      <c r="P3031" s="86"/>
      <c r="Q3031" s="82"/>
      <c r="R3031" s="81" t="s">
        <v>97</v>
      </c>
      <c r="S3031" s="63"/>
      <c r="T3031" s="87"/>
      <c r="U3031" s="84" t="s">
        <v>97</v>
      </c>
      <c r="V3031" s="84" t="s">
        <v>97</v>
      </c>
      <c r="W3031" s="85" t="b">
        <v>0</v>
      </c>
      <c r="X3031" s="63"/>
      <c r="Y3031" s="63"/>
      <c r="Z3031" s="63"/>
    </row>
    <row r="3032">
      <c r="A3032" s="75"/>
      <c r="B3032" s="94"/>
      <c r="C3032" s="75"/>
      <c r="D3032" s="76"/>
      <c r="E3032" s="75" t="s">
        <v>97</v>
      </c>
      <c r="F3032" s="75" t="s">
        <v>97</v>
      </c>
      <c r="G3032" s="77"/>
      <c r="H3032" s="77"/>
      <c r="I3032" s="80"/>
      <c r="J3032" s="77" t="s">
        <v>97</v>
      </c>
      <c r="K3032" s="79" t="s">
        <v>97</v>
      </c>
      <c r="L3032" s="79"/>
      <c r="M3032" s="80"/>
      <c r="N3032" s="79" t="s">
        <v>97</v>
      </c>
      <c r="O3032" s="81"/>
      <c r="P3032" s="86"/>
      <c r="Q3032" s="82"/>
      <c r="R3032" s="81" t="s">
        <v>97</v>
      </c>
      <c r="S3032" s="63"/>
      <c r="T3032" s="87"/>
      <c r="U3032" s="84" t="s">
        <v>97</v>
      </c>
      <c r="V3032" s="84" t="s">
        <v>97</v>
      </c>
      <c r="W3032" s="85" t="b">
        <v>0</v>
      </c>
      <c r="X3032" s="63"/>
      <c r="Y3032" s="63"/>
      <c r="Z3032" s="63"/>
    </row>
    <row r="3033">
      <c r="A3033" s="75"/>
      <c r="B3033" s="94"/>
      <c r="C3033" s="75"/>
      <c r="D3033" s="76"/>
      <c r="E3033" s="75" t="s">
        <v>97</v>
      </c>
      <c r="F3033" s="75" t="s">
        <v>97</v>
      </c>
      <c r="G3033" s="77"/>
      <c r="H3033" s="77"/>
      <c r="I3033" s="80"/>
      <c r="J3033" s="77" t="s">
        <v>97</v>
      </c>
      <c r="K3033" s="79" t="s">
        <v>97</v>
      </c>
      <c r="L3033" s="79"/>
      <c r="M3033" s="80"/>
      <c r="N3033" s="79" t="s">
        <v>97</v>
      </c>
      <c r="O3033" s="81"/>
      <c r="P3033" s="86"/>
      <c r="Q3033" s="82"/>
      <c r="R3033" s="81" t="s">
        <v>97</v>
      </c>
      <c r="S3033" s="63"/>
      <c r="T3033" s="87"/>
      <c r="U3033" s="84" t="s">
        <v>97</v>
      </c>
      <c r="V3033" s="84" t="s">
        <v>97</v>
      </c>
      <c r="W3033" s="85" t="b">
        <v>0</v>
      </c>
      <c r="X3033" s="63"/>
      <c r="Y3033" s="63"/>
      <c r="Z3033" s="63"/>
    </row>
    <row r="3034">
      <c r="A3034" s="75"/>
      <c r="B3034" s="94"/>
      <c r="C3034" s="75"/>
      <c r="D3034" s="76"/>
      <c r="E3034" s="75" t="s">
        <v>97</v>
      </c>
      <c r="F3034" s="75" t="s">
        <v>97</v>
      </c>
      <c r="G3034" s="77"/>
      <c r="H3034" s="77"/>
      <c r="I3034" s="80"/>
      <c r="J3034" s="77" t="s">
        <v>97</v>
      </c>
      <c r="K3034" s="79" t="s">
        <v>97</v>
      </c>
      <c r="L3034" s="79"/>
      <c r="M3034" s="80"/>
      <c r="N3034" s="79" t="s">
        <v>97</v>
      </c>
      <c r="O3034" s="81"/>
      <c r="P3034" s="86"/>
      <c r="Q3034" s="82"/>
      <c r="R3034" s="81" t="s">
        <v>97</v>
      </c>
      <c r="S3034" s="63"/>
      <c r="T3034" s="87"/>
      <c r="U3034" s="84" t="s">
        <v>97</v>
      </c>
      <c r="V3034" s="84" t="s">
        <v>97</v>
      </c>
      <c r="W3034" s="85" t="b">
        <v>0</v>
      </c>
      <c r="X3034" s="63"/>
      <c r="Y3034" s="63"/>
      <c r="Z3034" s="63"/>
    </row>
    <row r="3035">
      <c r="A3035" s="75"/>
      <c r="B3035" s="94"/>
      <c r="C3035" s="75"/>
      <c r="D3035" s="76"/>
      <c r="E3035" s="75" t="s">
        <v>97</v>
      </c>
      <c r="F3035" s="75" t="s">
        <v>97</v>
      </c>
      <c r="G3035" s="77"/>
      <c r="H3035" s="77"/>
      <c r="I3035" s="80"/>
      <c r="J3035" s="77" t="s">
        <v>97</v>
      </c>
      <c r="K3035" s="79" t="s">
        <v>97</v>
      </c>
      <c r="L3035" s="79"/>
      <c r="M3035" s="80"/>
      <c r="N3035" s="79" t="s">
        <v>97</v>
      </c>
      <c r="O3035" s="81"/>
      <c r="P3035" s="86"/>
      <c r="Q3035" s="82"/>
      <c r="R3035" s="81" t="s">
        <v>97</v>
      </c>
      <c r="S3035" s="63"/>
      <c r="T3035" s="87"/>
      <c r="U3035" s="84" t="s">
        <v>97</v>
      </c>
      <c r="V3035" s="84" t="s">
        <v>97</v>
      </c>
      <c r="W3035" s="85" t="b">
        <v>0</v>
      </c>
      <c r="X3035" s="63"/>
      <c r="Y3035" s="63"/>
      <c r="Z3035" s="63"/>
    </row>
    <row r="3036">
      <c r="A3036" s="75"/>
      <c r="B3036" s="94"/>
      <c r="C3036" s="75"/>
      <c r="D3036" s="76"/>
      <c r="E3036" s="75" t="s">
        <v>97</v>
      </c>
      <c r="F3036" s="75" t="s">
        <v>97</v>
      </c>
      <c r="G3036" s="77"/>
      <c r="H3036" s="77"/>
      <c r="I3036" s="80"/>
      <c r="J3036" s="77" t="s">
        <v>97</v>
      </c>
      <c r="K3036" s="79" t="s">
        <v>97</v>
      </c>
      <c r="L3036" s="79"/>
      <c r="M3036" s="80"/>
      <c r="N3036" s="79" t="s">
        <v>97</v>
      </c>
      <c r="O3036" s="81"/>
      <c r="P3036" s="86"/>
      <c r="Q3036" s="82"/>
      <c r="R3036" s="81" t="s">
        <v>97</v>
      </c>
      <c r="S3036" s="63"/>
      <c r="T3036" s="87"/>
      <c r="U3036" s="84" t="s">
        <v>97</v>
      </c>
      <c r="V3036" s="84" t="s">
        <v>97</v>
      </c>
      <c r="W3036" s="85" t="b">
        <v>0</v>
      </c>
      <c r="X3036" s="63"/>
      <c r="Y3036" s="63"/>
      <c r="Z3036" s="63"/>
    </row>
    <row r="3037">
      <c r="A3037" s="75"/>
      <c r="B3037" s="94"/>
      <c r="C3037" s="75"/>
      <c r="D3037" s="76"/>
      <c r="E3037" s="75" t="s">
        <v>97</v>
      </c>
      <c r="F3037" s="75" t="s">
        <v>97</v>
      </c>
      <c r="G3037" s="77"/>
      <c r="H3037" s="77"/>
      <c r="I3037" s="80"/>
      <c r="J3037" s="77" t="s">
        <v>97</v>
      </c>
      <c r="K3037" s="79" t="s">
        <v>97</v>
      </c>
      <c r="L3037" s="79"/>
      <c r="M3037" s="80"/>
      <c r="N3037" s="79" t="s">
        <v>97</v>
      </c>
      <c r="O3037" s="81"/>
      <c r="P3037" s="86"/>
      <c r="Q3037" s="82"/>
      <c r="R3037" s="81" t="s">
        <v>97</v>
      </c>
      <c r="S3037" s="63"/>
      <c r="T3037" s="87"/>
      <c r="U3037" s="84" t="s">
        <v>97</v>
      </c>
      <c r="V3037" s="84" t="s">
        <v>97</v>
      </c>
      <c r="W3037" s="85" t="b">
        <v>0</v>
      </c>
      <c r="X3037" s="63"/>
      <c r="Y3037" s="63"/>
      <c r="Z3037" s="63"/>
    </row>
    <row r="3038">
      <c r="A3038" s="75"/>
      <c r="B3038" s="94"/>
      <c r="C3038" s="75"/>
      <c r="D3038" s="76"/>
      <c r="E3038" s="75" t="s">
        <v>97</v>
      </c>
      <c r="F3038" s="75" t="s">
        <v>97</v>
      </c>
      <c r="G3038" s="77"/>
      <c r="H3038" s="77"/>
      <c r="I3038" s="80"/>
      <c r="J3038" s="77" t="s">
        <v>97</v>
      </c>
      <c r="K3038" s="79" t="s">
        <v>97</v>
      </c>
      <c r="L3038" s="79"/>
      <c r="M3038" s="80"/>
      <c r="N3038" s="79" t="s">
        <v>97</v>
      </c>
      <c r="O3038" s="81"/>
      <c r="P3038" s="86"/>
      <c r="Q3038" s="82"/>
      <c r="R3038" s="81" t="s">
        <v>97</v>
      </c>
      <c r="S3038" s="63"/>
      <c r="T3038" s="87"/>
      <c r="U3038" s="84" t="s">
        <v>97</v>
      </c>
      <c r="V3038" s="84" t="s">
        <v>97</v>
      </c>
      <c r="W3038" s="85" t="b">
        <v>0</v>
      </c>
      <c r="X3038" s="63"/>
      <c r="Y3038" s="63"/>
      <c r="Z3038" s="63"/>
    </row>
    <row r="3039">
      <c r="A3039" s="75"/>
      <c r="B3039" s="94"/>
      <c r="C3039" s="75"/>
      <c r="D3039" s="76"/>
      <c r="E3039" s="75" t="s">
        <v>97</v>
      </c>
      <c r="F3039" s="75" t="s">
        <v>97</v>
      </c>
      <c r="G3039" s="77"/>
      <c r="H3039" s="77"/>
      <c r="I3039" s="80"/>
      <c r="J3039" s="77" t="s">
        <v>97</v>
      </c>
      <c r="K3039" s="79" t="s">
        <v>97</v>
      </c>
      <c r="L3039" s="79"/>
      <c r="M3039" s="80"/>
      <c r="N3039" s="79" t="s">
        <v>97</v>
      </c>
      <c r="O3039" s="81"/>
      <c r="P3039" s="86"/>
      <c r="Q3039" s="82"/>
      <c r="R3039" s="81" t="s">
        <v>97</v>
      </c>
      <c r="S3039" s="63"/>
      <c r="T3039" s="87"/>
      <c r="U3039" s="84" t="s">
        <v>97</v>
      </c>
      <c r="V3039" s="84" t="s">
        <v>97</v>
      </c>
      <c r="W3039" s="85" t="b">
        <v>0</v>
      </c>
      <c r="X3039" s="63"/>
      <c r="Y3039" s="63"/>
      <c r="Z3039" s="63"/>
    </row>
    <row r="3040">
      <c r="A3040" s="75"/>
      <c r="B3040" s="94"/>
      <c r="C3040" s="75"/>
      <c r="D3040" s="76"/>
      <c r="E3040" s="75" t="s">
        <v>97</v>
      </c>
      <c r="F3040" s="75" t="s">
        <v>97</v>
      </c>
      <c r="G3040" s="77"/>
      <c r="H3040" s="77"/>
      <c r="I3040" s="80"/>
      <c r="J3040" s="77" t="s">
        <v>97</v>
      </c>
      <c r="K3040" s="79" t="s">
        <v>97</v>
      </c>
      <c r="L3040" s="79"/>
      <c r="M3040" s="80"/>
      <c r="N3040" s="79" t="s">
        <v>97</v>
      </c>
      <c r="O3040" s="81"/>
      <c r="P3040" s="86"/>
      <c r="Q3040" s="82"/>
      <c r="R3040" s="81" t="s">
        <v>97</v>
      </c>
      <c r="S3040" s="63"/>
      <c r="T3040" s="87"/>
      <c r="U3040" s="84" t="s">
        <v>97</v>
      </c>
      <c r="V3040" s="84" t="s">
        <v>97</v>
      </c>
      <c r="W3040" s="85" t="b">
        <v>0</v>
      </c>
      <c r="X3040" s="63"/>
      <c r="Y3040" s="63"/>
      <c r="Z3040" s="63"/>
    </row>
    <row r="3041">
      <c r="A3041" s="75"/>
      <c r="B3041" s="94"/>
      <c r="C3041" s="75"/>
      <c r="D3041" s="76"/>
      <c r="E3041" s="75" t="s">
        <v>97</v>
      </c>
      <c r="F3041" s="75" t="s">
        <v>97</v>
      </c>
      <c r="G3041" s="77"/>
      <c r="H3041" s="77"/>
      <c r="I3041" s="80"/>
      <c r="J3041" s="77" t="s">
        <v>97</v>
      </c>
      <c r="K3041" s="79" t="s">
        <v>97</v>
      </c>
      <c r="L3041" s="79"/>
      <c r="M3041" s="80"/>
      <c r="N3041" s="79" t="s">
        <v>97</v>
      </c>
      <c r="O3041" s="81"/>
      <c r="P3041" s="86"/>
      <c r="Q3041" s="82"/>
      <c r="R3041" s="81" t="s">
        <v>97</v>
      </c>
      <c r="S3041" s="63"/>
      <c r="T3041" s="87"/>
      <c r="U3041" s="84" t="s">
        <v>97</v>
      </c>
      <c r="V3041" s="84" t="s">
        <v>97</v>
      </c>
      <c r="W3041" s="85" t="b">
        <v>0</v>
      </c>
      <c r="X3041" s="63"/>
      <c r="Y3041" s="63"/>
      <c r="Z3041" s="63"/>
    </row>
    <row r="3042">
      <c r="A3042" s="75"/>
      <c r="B3042" s="94"/>
      <c r="C3042" s="75"/>
      <c r="D3042" s="76"/>
      <c r="E3042" s="75" t="s">
        <v>97</v>
      </c>
      <c r="F3042" s="75" t="s">
        <v>97</v>
      </c>
      <c r="G3042" s="77"/>
      <c r="H3042" s="77"/>
      <c r="I3042" s="80"/>
      <c r="J3042" s="77" t="s">
        <v>97</v>
      </c>
      <c r="K3042" s="79" t="s">
        <v>97</v>
      </c>
      <c r="L3042" s="79"/>
      <c r="M3042" s="80"/>
      <c r="N3042" s="79" t="s">
        <v>97</v>
      </c>
      <c r="O3042" s="81"/>
      <c r="P3042" s="86"/>
      <c r="Q3042" s="82"/>
      <c r="R3042" s="81" t="s">
        <v>97</v>
      </c>
      <c r="S3042" s="63"/>
      <c r="T3042" s="87"/>
      <c r="U3042" s="84" t="s">
        <v>97</v>
      </c>
      <c r="V3042" s="84" t="s">
        <v>97</v>
      </c>
      <c r="W3042" s="85" t="b">
        <v>0</v>
      </c>
      <c r="X3042" s="63"/>
      <c r="Y3042" s="63"/>
      <c r="Z3042" s="63"/>
    </row>
    <row r="3043">
      <c r="A3043" s="75"/>
      <c r="B3043" s="94"/>
      <c r="C3043" s="75"/>
      <c r="D3043" s="76"/>
      <c r="E3043" s="75" t="s">
        <v>97</v>
      </c>
      <c r="F3043" s="75" t="s">
        <v>97</v>
      </c>
      <c r="G3043" s="77"/>
      <c r="H3043" s="77"/>
      <c r="I3043" s="80"/>
      <c r="J3043" s="77" t="s">
        <v>97</v>
      </c>
      <c r="K3043" s="79" t="s">
        <v>97</v>
      </c>
      <c r="L3043" s="79"/>
      <c r="M3043" s="80"/>
      <c r="N3043" s="79" t="s">
        <v>97</v>
      </c>
      <c r="O3043" s="81"/>
      <c r="P3043" s="86"/>
      <c r="Q3043" s="82"/>
      <c r="R3043" s="81" t="s">
        <v>97</v>
      </c>
      <c r="S3043" s="63"/>
      <c r="T3043" s="87"/>
      <c r="U3043" s="84" t="s">
        <v>97</v>
      </c>
      <c r="V3043" s="84" t="s">
        <v>97</v>
      </c>
      <c r="W3043" s="85" t="b">
        <v>0</v>
      </c>
      <c r="X3043" s="63"/>
      <c r="Y3043" s="63"/>
      <c r="Z3043" s="63"/>
    </row>
    <row r="3044">
      <c r="A3044" s="75"/>
      <c r="B3044" s="94"/>
      <c r="C3044" s="75"/>
      <c r="D3044" s="76"/>
      <c r="E3044" s="75" t="s">
        <v>97</v>
      </c>
      <c r="F3044" s="75" t="s">
        <v>97</v>
      </c>
      <c r="G3044" s="77"/>
      <c r="H3044" s="77"/>
      <c r="I3044" s="80"/>
      <c r="J3044" s="77" t="s">
        <v>97</v>
      </c>
      <c r="K3044" s="79" t="s">
        <v>97</v>
      </c>
      <c r="L3044" s="79"/>
      <c r="M3044" s="80"/>
      <c r="N3044" s="79" t="s">
        <v>97</v>
      </c>
      <c r="O3044" s="81"/>
      <c r="P3044" s="86"/>
      <c r="Q3044" s="82"/>
      <c r="R3044" s="81" t="s">
        <v>97</v>
      </c>
      <c r="S3044" s="63"/>
      <c r="T3044" s="87"/>
      <c r="U3044" s="84" t="s">
        <v>97</v>
      </c>
      <c r="V3044" s="84" t="s">
        <v>97</v>
      </c>
      <c r="W3044" s="85" t="b">
        <v>0</v>
      </c>
      <c r="X3044" s="63"/>
      <c r="Y3044" s="63"/>
      <c r="Z3044" s="63"/>
    </row>
    <row r="3045">
      <c r="A3045" s="75"/>
      <c r="B3045" s="94"/>
      <c r="C3045" s="75"/>
      <c r="D3045" s="76"/>
      <c r="E3045" s="75" t="s">
        <v>97</v>
      </c>
      <c r="F3045" s="75" t="s">
        <v>97</v>
      </c>
      <c r="G3045" s="77"/>
      <c r="H3045" s="77"/>
      <c r="I3045" s="80"/>
      <c r="J3045" s="77" t="s">
        <v>97</v>
      </c>
      <c r="K3045" s="79" t="s">
        <v>97</v>
      </c>
      <c r="L3045" s="79"/>
      <c r="M3045" s="80"/>
      <c r="N3045" s="79" t="s">
        <v>97</v>
      </c>
      <c r="O3045" s="81"/>
      <c r="P3045" s="86"/>
      <c r="Q3045" s="82"/>
      <c r="R3045" s="81" t="s">
        <v>97</v>
      </c>
      <c r="S3045" s="63"/>
      <c r="T3045" s="87"/>
      <c r="U3045" s="84" t="s">
        <v>97</v>
      </c>
      <c r="V3045" s="84" t="s">
        <v>97</v>
      </c>
      <c r="W3045" s="85" t="b">
        <v>0</v>
      </c>
      <c r="X3045" s="63"/>
      <c r="Y3045" s="63"/>
      <c r="Z3045" s="63"/>
    </row>
    <row r="3046">
      <c r="A3046" s="75"/>
      <c r="B3046" s="94"/>
      <c r="C3046" s="75"/>
      <c r="D3046" s="76"/>
      <c r="E3046" s="75" t="s">
        <v>97</v>
      </c>
      <c r="F3046" s="75" t="s">
        <v>97</v>
      </c>
      <c r="G3046" s="77"/>
      <c r="H3046" s="77"/>
      <c r="I3046" s="80"/>
      <c r="J3046" s="77" t="s">
        <v>97</v>
      </c>
      <c r="K3046" s="79" t="s">
        <v>97</v>
      </c>
      <c r="L3046" s="79"/>
      <c r="M3046" s="80"/>
      <c r="N3046" s="79" t="s">
        <v>97</v>
      </c>
      <c r="O3046" s="81"/>
      <c r="P3046" s="86"/>
      <c r="Q3046" s="82"/>
      <c r="R3046" s="81" t="s">
        <v>97</v>
      </c>
      <c r="S3046" s="63"/>
      <c r="T3046" s="87"/>
      <c r="U3046" s="84" t="s">
        <v>97</v>
      </c>
      <c r="V3046" s="84" t="s">
        <v>97</v>
      </c>
      <c r="W3046" s="85" t="b">
        <v>0</v>
      </c>
      <c r="X3046" s="63"/>
      <c r="Y3046" s="63"/>
      <c r="Z3046" s="63"/>
    </row>
    <row r="3047">
      <c r="A3047" s="75"/>
      <c r="B3047" s="94"/>
      <c r="C3047" s="75"/>
      <c r="D3047" s="76"/>
      <c r="E3047" s="75" t="s">
        <v>97</v>
      </c>
      <c r="F3047" s="75" t="s">
        <v>97</v>
      </c>
      <c r="G3047" s="77"/>
      <c r="H3047" s="77"/>
      <c r="I3047" s="80"/>
      <c r="J3047" s="77" t="s">
        <v>97</v>
      </c>
      <c r="K3047" s="79" t="s">
        <v>97</v>
      </c>
      <c r="L3047" s="79"/>
      <c r="M3047" s="80"/>
      <c r="N3047" s="79" t="s">
        <v>97</v>
      </c>
      <c r="O3047" s="81"/>
      <c r="P3047" s="86"/>
      <c r="Q3047" s="82"/>
      <c r="R3047" s="81" t="s">
        <v>97</v>
      </c>
      <c r="S3047" s="63"/>
      <c r="T3047" s="87"/>
      <c r="U3047" s="84" t="s">
        <v>97</v>
      </c>
      <c r="V3047" s="84" t="s">
        <v>97</v>
      </c>
      <c r="W3047" s="85" t="b">
        <v>0</v>
      </c>
      <c r="X3047" s="63"/>
      <c r="Y3047" s="63"/>
      <c r="Z3047" s="63"/>
    </row>
    <row r="3048">
      <c r="A3048" s="75"/>
      <c r="B3048" s="94"/>
      <c r="C3048" s="75"/>
      <c r="D3048" s="76"/>
      <c r="E3048" s="75" t="s">
        <v>97</v>
      </c>
      <c r="F3048" s="75" t="s">
        <v>97</v>
      </c>
      <c r="G3048" s="77"/>
      <c r="H3048" s="77"/>
      <c r="I3048" s="80"/>
      <c r="J3048" s="77" t="s">
        <v>97</v>
      </c>
      <c r="K3048" s="79" t="s">
        <v>97</v>
      </c>
      <c r="L3048" s="79"/>
      <c r="M3048" s="80"/>
      <c r="N3048" s="79" t="s">
        <v>97</v>
      </c>
      <c r="O3048" s="81"/>
      <c r="P3048" s="86"/>
      <c r="Q3048" s="82"/>
      <c r="R3048" s="81" t="s">
        <v>97</v>
      </c>
      <c r="S3048" s="63"/>
      <c r="T3048" s="87"/>
      <c r="U3048" s="84" t="s">
        <v>97</v>
      </c>
      <c r="V3048" s="84" t="s">
        <v>97</v>
      </c>
      <c r="W3048" s="85" t="b">
        <v>0</v>
      </c>
      <c r="X3048" s="63"/>
      <c r="Y3048" s="63"/>
      <c r="Z3048" s="63"/>
    </row>
    <row r="3049">
      <c r="A3049" s="75"/>
      <c r="B3049" s="94"/>
      <c r="C3049" s="75"/>
      <c r="D3049" s="76"/>
      <c r="E3049" s="75" t="s">
        <v>97</v>
      </c>
      <c r="F3049" s="75" t="s">
        <v>97</v>
      </c>
      <c r="G3049" s="77"/>
      <c r="H3049" s="77"/>
      <c r="I3049" s="80"/>
      <c r="J3049" s="77" t="s">
        <v>97</v>
      </c>
      <c r="K3049" s="79" t="s">
        <v>97</v>
      </c>
      <c r="L3049" s="79"/>
      <c r="M3049" s="80"/>
      <c r="N3049" s="79" t="s">
        <v>97</v>
      </c>
      <c r="O3049" s="81"/>
      <c r="P3049" s="86"/>
      <c r="Q3049" s="82"/>
      <c r="R3049" s="81" t="s">
        <v>97</v>
      </c>
      <c r="S3049" s="63"/>
      <c r="T3049" s="87"/>
      <c r="U3049" s="84" t="s">
        <v>97</v>
      </c>
      <c r="V3049" s="84" t="s">
        <v>97</v>
      </c>
      <c r="W3049" s="85" t="b">
        <v>0</v>
      </c>
      <c r="X3049" s="63"/>
      <c r="Y3049" s="63"/>
      <c r="Z3049" s="63"/>
    </row>
    <row r="3050">
      <c r="A3050" s="75"/>
      <c r="B3050" s="94"/>
      <c r="C3050" s="75"/>
      <c r="D3050" s="76"/>
      <c r="E3050" s="75" t="s">
        <v>97</v>
      </c>
      <c r="F3050" s="75" t="s">
        <v>97</v>
      </c>
      <c r="G3050" s="77"/>
      <c r="H3050" s="77"/>
      <c r="I3050" s="80"/>
      <c r="J3050" s="77" t="s">
        <v>97</v>
      </c>
      <c r="K3050" s="79" t="s">
        <v>97</v>
      </c>
      <c r="L3050" s="79"/>
      <c r="M3050" s="80"/>
      <c r="N3050" s="79" t="s">
        <v>97</v>
      </c>
      <c r="O3050" s="81"/>
      <c r="P3050" s="86"/>
      <c r="Q3050" s="82"/>
      <c r="R3050" s="81" t="s">
        <v>97</v>
      </c>
      <c r="S3050" s="63"/>
      <c r="T3050" s="87"/>
      <c r="U3050" s="84" t="s">
        <v>97</v>
      </c>
      <c r="V3050" s="84" t="s">
        <v>97</v>
      </c>
      <c r="W3050" s="85" t="b">
        <v>0</v>
      </c>
      <c r="X3050" s="63"/>
      <c r="Y3050" s="63"/>
      <c r="Z3050" s="63"/>
    </row>
    <row r="3051">
      <c r="A3051" s="75"/>
      <c r="B3051" s="94"/>
      <c r="C3051" s="75"/>
      <c r="D3051" s="76"/>
      <c r="E3051" s="75" t="s">
        <v>97</v>
      </c>
      <c r="F3051" s="75" t="s">
        <v>97</v>
      </c>
      <c r="G3051" s="77"/>
      <c r="H3051" s="77"/>
      <c r="I3051" s="80"/>
      <c r="J3051" s="77" t="s">
        <v>97</v>
      </c>
      <c r="K3051" s="79" t="s">
        <v>97</v>
      </c>
      <c r="L3051" s="79"/>
      <c r="M3051" s="80"/>
      <c r="N3051" s="79" t="s">
        <v>97</v>
      </c>
      <c r="O3051" s="81"/>
      <c r="P3051" s="86"/>
      <c r="Q3051" s="82"/>
      <c r="R3051" s="81" t="s">
        <v>97</v>
      </c>
      <c r="S3051" s="63"/>
      <c r="T3051" s="87"/>
      <c r="U3051" s="84" t="s">
        <v>97</v>
      </c>
      <c r="V3051" s="84" t="s">
        <v>97</v>
      </c>
      <c r="W3051" s="85" t="b">
        <v>0</v>
      </c>
      <c r="X3051" s="63"/>
      <c r="Y3051" s="63"/>
      <c r="Z3051" s="63"/>
    </row>
    <row r="3052">
      <c r="A3052" s="75"/>
      <c r="B3052" s="94"/>
      <c r="C3052" s="75"/>
      <c r="D3052" s="76"/>
      <c r="E3052" s="75" t="s">
        <v>97</v>
      </c>
      <c r="F3052" s="75" t="s">
        <v>97</v>
      </c>
      <c r="G3052" s="77"/>
      <c r="H3052" s="77"/>
      <c r="I3052" s="80"/>
      <c r="J3052" s="77" t="s">
        <v>97</v>
      </c>
      <c r="K3052" s="79" t="s">
        <v>97</v>
      </c>
      <c r="L3052" s="79"/>
      <c r="M3052" s="80"/>
      <c r="N3052" s="79" t="s">
        <v>97</v>
      </c>
      <c r="O3052" s="81"/>
      <c r="P3052" s="86"/>
      <c r="Q3052" s="82"/>
      <c r="R3052" s="81" t="s">
        <v>97</v>
      </c>
      <c r="S3052" s="63"/>
      <c r="T3052" s="87"/>
      <c r="U3052" s="84" t="s">
        <v>97</v>
      </c>
      <c r="V3052" s="84" t="s">
        <v>97</v>
      </c>
      <c r="W3052" s="85" t="b">
        <v>0</v>
      </c>
      <c r="X3052" s="63"/>
      <c r="Y3052" s="63"/>
      <c r="Z3052" s="63"/>
    </row>
    <row r="3053">
      <c r="A3053" s="75"/>
      <c r="B3053" s="94"/>
      <c r="C3053" s="75"/>
      <c r="D3053" s="76"/>
      <c r="E3053" s="75" t="s">
        <v>97</v>
      </c>
      <c r="F3053" s="75" t="s">
        <v>97</v>
      </c>
      <c r="G3053" s="77"/>
      <c r="H3053" s="77"/>
      <c r="I3053" s="80"/>
      <c r="J3053" s="77" t="s">
        <v>97</v>
      </c>
      <c r="K3053" s="79" t="s">
        <v>97</v>
      </c>
      <c r="L3053" s="79"/>
      <c r="M3053" s="80"/>
      <c r="N3053" s="79" t="s">
        <v>97</v>
      </c>
      <c r="O3053" s="81"/>
      <c r="P3053" s="86"/>
      <c r="Q3053" s="82"/>
      <c r="R3053" s="81" t="s">
        <v>97</v>
      </c>
      <c r="S3053" s="63"/>
      <c r="T3053" s="87"/>
      <c r="U3053" s="84" t="s">
        <v>97</v>
      </c>
      <c r="V3053" s="84" t="s">
        <v>97</v>
      </c>
      <c r="W3053" s="85" t="b">
        <v>0</v>
      </c>
      <c r="X3053" s="63"/>
      <c r="Y3053" s="63"/>
      <c r="Z3053" s="63"/>
    </row>
    <row r="3054">
      <c r="A3054" s="75"/>
      <c r="B3054" s="94"/>
      <c r="C3054" s="75"/>
      <c r="D3054" s="76"/>
      <c r="E3054" s="75" t="s">
        <v>97</v>
      </c>
      <c r="F3054" s="75" t="s">
        <v>97</v>
      </c>
      <c r="G3054" s="77"/>
      <c r="H3054" s="77"/>
      <c r="I3054" s="80"/>
      <c r="J3054" s="77" t="s">
        <v>97</v>
      </c>
      <c r="K3054" s="79" t="s">
        <v>97</v>
      </c>
      <c r="L3054" s="79"/>
      <c r="M3054" s="80"/>
      <c r="N3054" s="79" t="s">
        <v>97</v>
      </c>
      <c r="O3054" s="81"/>
      <c r="P3054" s="86"/>
      <c r="Q3054" s="82"/>
      <c r="R3054" s="81" t="s">
        <v>97</v>
      </c>
      <c r="S3054" s="63"/>
      <c r="T3054" s="87"/>
      <c r="U3054" s="84" t="s">
        <v>97</v>
      </c>
      <c r="V3054" s="84" t="s">
        <v>97</v>
      </c>
      <c r="W3054" s="85" t="b">
        <v>0</v>
      </c>
      <c r="X3054" s="63"/>
      <c r="Y3054" s="63"/>
      <c r="Z3054" s="63"/>
    </row>
    <row r="3055">
      <c r="A3055" s="75"/>
      <c r="B3055" s="94"/>
      <c r="C3055" s="75"/>
      <c r="D3055" s="76"/>
      <c r="E3055" s="75" t="s">
        <v>97</v>
      </c>
      <c r="F3055" s="75" t="s">
        <v>97</v>
      </c>
      <c r="G3055" s="77"/>
      <c r="H3055" s="77"/>
      <c r="I3055" s="80"/>
      <c r="J3055" s="77" t="s">
        <v>97</v>
      </c>
      <c r="K3055" s="79" t="s">
        <v>97</v>
      </c>
      <c r="L3055" s="79"/>
      <c r="M3055" s="80"/>
      <c r="N3055" s="79" t="s">
        <v>97</v>
      </c>
      <c r="O3055" s="81"/>
      <c r="P3055" s="86"/>
      <c r="Q3055" s="82"/>
      <c r="R3055" s="81" t="s">
        <v>97</v>
      </c>
      <c r="S3055" s="63"/>
      <c r="T3055" s="87"/>
      <c r="U3055" s="84" t="s">
        <v>97</v>
      </c>
      <c r="V3055" s="84" t="s">
        <v>97</v>
      </c>
      <c r="W3055" s="85" t="b">
        <v>0</v>
      </c>
      <c r="X3055" s="63"/>
      <c r="Y3055" s="63"/>
      <c r="Z3055" s="63"/>
    </row>
    <row r="3056">
      <c r="A3056" s="75"/>
      <c r="B3056" s="94"/>
      <c r="C3056" s="75"/>
      <c r="D3056" s="76"/>
      <c r="E3056" s="75" t="s">
        <v>97</v>
      </c>
      <c r="F3056" s="75" t="s">
        <v>97</v>
      </c>
      <c r="G3056" s="77"/>
      <c r="H3056" s="77"/>
      <c r="I3056" s="80"/>
      <c r="J3056" s="77" t="s">
        <v>97</v>
      </c>
      <c r="K3056" s="79" t="s">
        <v>97</v>
      </c>
      <c r="L3056" s="79"/>
      <c r="M3056" s="80"/>
      <c r="N3056" s="79" t="s">
        <v>97</v>
      </c>
      <c r="O3056" s="81"/>
      <c r="P3056" s="86"/>
      <c r="Q3056" s="82"/>
      <c r="R3056" s="81" t="s">
        <v>97</v>
      </c>
      <c r="S3056" s="63"/>
      <c r="T3056" s="87"/>
      <c r="U3056" s="84" t="s">
        <v>97</v>
      </c>
      <c r="V3056" s="84" t="s">
        <v>97</v>
      </c>
      <c r="W3056" s="85" t="b">
        <v>0</v>
      </c>
      <c r="X3056" s="63"/>
      <c r="Y3056" s="63"/>
      <c r="Z3056" s="63"/>
    </row>
    <row r="3057">
      <c r="A3057" s="75"/>
      <c r="B3057" s="94"/>
      <c r="C3057" s="75"/>
      <c r="D3057" s="76"/>
      <c r="E3057" s="75" t="s">
        <v>97</v>
      </c>
      <c r="F3057" s="75" t="s">
        <v>97</v>
      </c>
      <c r="G3057" s="77"/>
      <c r="H3057" s="77"/>
      <c r="I3057" s="80"/>
      <c r="J3057" s="77" t="s">
        <v>97</v>
      </c>
      <c r="K3057" s="79" t="s">
        <v>97</v>
      </c>
      <c r="L3057" s="79"/>
      <c r="M3057" s="80"/>
      <c r="N3057" s="79" t="s">
        <v>97</v>
      </c>
      <c r="O3057" s="81"/>
      <c r="P3057" s="86"/>
      <c r="Q3057" s="82"/>
      <c r="R3057" s="81" t="s">
        <v>97</v>
      </c>
      <c r="S3057" s="63"/>
      <c r="T3057" s="87"/>
      <c r="U3057" s="84" t="s">
        <v>97</v>
      </c>
      <c r="V3057" s="84" t="s">
        <v>97</v>
      </c>
      <c r="W3057" s="85" t="b">
        <v>0</v>
      </c>
      <c r="X3057" s="63"/>
      <c r="Y3057" s="63"/>
      <c r="Z3057" s="63"/>
    </row>
    <row r="3058">
      <c r="A3058" s="75"/>
      <c r="B3058" s="94"/>
      <c r="C3058" s="75"/>
      <c r="D3058" s="76"/>
      <c r="E3058" s="75" t="s">
        <v>97</v>
      </c>
      <c r="F3058" s="75" t="s">
        <v>97</v>
      </c>
      <c r="G3058" s="77"/>
      <c r="H3058" s="77"/>
      <c r="I3058" s="80"/>
      <c r="J3058" s="77" t="s">
        <v>97</v>
      </c>
      <c r="K3058" s="79" t="s">
        <v>97</v>
      </c>
      <c r="L3058" s="79"/>
      <c r="M3058" s="80"/>
      <c r="N3058" s="79" t="s">
        <v>97</v>
      </c>
      <c r="O3058" s="81"/>
      <c r="P3058" s="86"/>
      <c r="Q3058" s="82"/>
      <c r="R3058" s="81" t="s">
        <v>97</v>
      </c>
      <c r="S3058" s="63"/>
      <c r="T3058" s="87"/>
      <c r="U3058" s="84" t="s">
        <v>97</v>
      </c>
      <c r="V3058" s="84" t="s">
        <v>97</v>
      </c>
      <c r="W3058" s="85" t="b">
        <v>0</v>
      </c>
      <c r="X3058" s="63"/>
      <c r="Y3058" s="63"/>
      <c r="Z3058" s="63"/>
    </row>
    <row r="3059">
      <c r="A3059" s="75"/>
      <c r="B3059" s="94"/>
      <c r="C3059" s="75"/>
      <c r="D3059" s="76"/>
      <c r="E3059" s="75" t="s">
        <v>97</v>
      </c>
      <c r="F3059" s="75" t="s">
        <v>97</v>
      </c>
      <c r="G3059" s="77"/>
      <c r="H3059" s="77"/>
      <c r="I3059" s="80"/>
      <c r="J3059" s="77" t="s">
        <v>97</v>
      </c>
      <c r="K3059" s="79" t="s">
        <v>97</v>
      </c>
      <c r="L3059" s="79"/>
      <c r="M3059" s="80"/>
      <c r="N3059" s="79" t="s">
        <v>97</v>
      </c>
      <c r="O3059" s="81"/>
      <c r="P3059" s="86"/>
      <c r="Q3059" s="82"/>
      <c r="R3059" s="81" t="s">
        <v>97</v>
      </c>
      <c r="S3059" s="63"/>
      <c r="T3059" s="87"/>
      <c r="U3059" s="84" t="s">
        <v>97</v>
      </c>
      <c r="V3059" s="84" t="s">
        <v>97</v>
      </c>
      <c r="W3059" s="85" t="b">
        <v>0</v>
      </c>
      <c r="X3059" s="63"/>
      <c r="Y3059" s="63"/>
      <c r="Z3059" s="63"/>
    </row>
    <row r="3060">
      <c r="A3060" s="75"/>
      <c r="B3060" s="94"/>
      <c r="C3060" s="75"/>
      <c r="D3060" s="76"/>
      <c r="E3060" s="75" t="s">
        <v>97</v>
      </c>
      <c r="F3060" s="75" t="s">
        <v>97</v>
      </c>
      <c r="G3060" s="77"/>
      <c r="H3060" s="77"/>
      <c r="I3060" s="80"/>
      <c r="J3060" s="77" t="s">
        <v>97</v>
      </c>
      <c r="K3060" s="79" t="s">
        <v>97</v>
      </c>
      <c r="L3060" s="79"/>
      <c r="M3060" s="80"/>
      <c r="N3060" s="79" t="s">
        <v>97</v>
      </c>
      <c r="O3060" s="81"/>
      <c r="P3060" s="86"/>
      <c r="Q3060" s="82"/>
      <c r="R3060" s="81" t="s">
        <v>97</v>
      </c>
      <c r="S3060" s="63"/>
      <c r="T3060" s="87"/>
      <c r="U3060" s="84" t="s">
        <v>97</v>
      </c>
      <c r="V3060" s="84" t="s">
        <v>97</v>
      </c>
      <c r="W3060" s="85" t="b">
        <v>0</v>
      </c>
      <c r="X3060" s="63"/>
      <c r="Y3060" s="63"/>
      <c r="Z3060" s="63"/>
    </row>
    <row r="3061">
      <c r="A3061" s="75"/>
      <c r="B3061" s="94"/>
      <c r="C3061" s="75"/>
      <c r="D3061" s="76"/>
      <c r="E3061" s="75" t="s">
        <v>97</v>
      </c>
      <c r="F3061" s="75" t="s">
        <v>97</v>
      </c>
      <c r="G3061" s="77"/>
      <c r="H3061" s="77"/>
      <c r="I3061" s="80"/>
      <c r="J3061" s="77" t="s">
        <v>97</v>
      </c>
      <c r="K3061" s="79" t="s">
        <v>97</v>
      </c>
      <c r="L3061" s="79"/>
      <c r="M3061" s="80"/>
      <c r="N3061" s="79" t="s">
        <v>97</v>
      </c>
      <c r="O3061" s="81"/>
      <c r="P3061" s="86"/>
      <c r="Q3061" s="82"/>
      <c r="R3061" s="81" t="s">
        <v>97</v>
      </c>
      <c r="S3061" s="63"/>
      <c r="T3061" s="87"/>
      <c r="U3061" s="84" t="s">
        <v>97</v>
      </c>
      <c r="V3061" s="84" t="s">
        <v>97</v>
      </c>
      <c r="W3061" s="85" t="b">
        <v>0</v>
      </c>
      <c r="X3061" s="63"/>
      <c r="Y3061" s="63"/>
      <c r="Z3061" s="63"/>
    </row>
    <row r="3062">
      <c r="A3062" s="75"/>
      <c r="B3062" s="94"/>
      <c r="C3062" s="75"/>
      <c r="D3062" s="76"/>
      <c r="E3062" s="75" t="s">
        <v>97</v>
      </c>
      <c r="F3062" s="75" t="s">
        <v>97</v>
      </c>
      <c r="G3062" s="77"/>
      <c r="H3062" s="77"/>
      <c r="I3062" s="80"/>
      <c r="J3062" s="77" t="s">
        <v>97</v>
      </c>
      <c r="K3062" s="79" t="s">
        <v>97</v>
      </c>
      <c r="L3062" s="79"/>
      <c r="M3062" s="80"/>
      <c r="N3062" s="79" t="s">
        <v>97</v>
      </c>
      <c r="O3062" s="81"/>
      <c r="P3062" s="86"/>
      <c r="Q3062" s="82"/>
      <c r="R3062" s="81" t="s">
        <v>97</v>
      </c>
      <c r="S3062" s="63"/>
      <c r="T3062" s="87"/>
      <c r="U3062" s="84" t="s">
        <v>97</v>
      </c>
      <c r="V3062" s="84" t="s">
        <v>97</v>
      </c>
      <c r="W3062" s="85" t="b">
        <v>0</v>
      </c>
      <c r="X3062" s="63"/>
      <c r="Y3062" s="63"/>
      <c r="Z3062" s="63"/>
    </row>
    <row r="3063">
      <c r="A3063" s="75"/>
      <c r="B3063" s="94"/>
      <c r="C3063" s="75"/>
      <c r="D3063" s="76"/>
      <c r="E3063" s="75" t="s">
        <v>97</v>
      </c>
      <c r="F3063" s="75" t="s">
        <v>97</v>
      </c>
      <c r="G3063" s="77"/>
      <c r="H3063" s="77"/>
      <c r="I3063" s="80"/>
      <c r="J3063" s="77" t="s">
        <v>97</v>
      </c>
      <c r="K3063" s="79" t="s">
        <v>97</v>
      </c>
      <c r="L3063" s="79"/>
      <c r="M3063" s="80"/>
      <c r="N3063" s="79" t="s">
        <v>97</v>
      </c>
      <c r="O3063" s="81"/>
      <c r="P3063" s="86"/>
      <c r="Q3063" s="82"/>
      <c r="R3063" s="81" t="s">
        <v>97</v>
      </c>
      <c r="S3063" s="63"/>
      <c r="T3063" s="87"/>
      <c r="U3063" s="84" t="s">
        <v>97</v>
      </c>
      <c r="V3063" s="84" t="s">
        <v>97</v>
      </c>
      <c r="W3063" s="85" t="b">
        <v>0</v>
      </c>
      <c r="X3063" s="63"/>
      <c r="Y3063" s="63"/>
      <c r="Z3063" s="63"/>
    </row>
    <row r="3064">
      <c r="A3064" s="75"/>
      <c r="B3064" s="94"/>
      <c r="C3064" s="75"/>
      <c r="D3064" s="76"/>
      <c r="E3064" s="75" t="s">
        <v>97</v>
      </c>
      <c r="F3064" s="75" t="s">
        <v>97</v>
      </c>
      <c r="G3064" s="77"/>
      <c r="H3064" s="77"/>
      <c r="I3064" s="80"/>
      <c r="J3064" s="77" t="s">
        <v>97</v>
      </c>
      <c r="K3064" s="79" t="s">
        <v>97</v>
      </c>
      <c r="L3064" s="79"/>
      <c r="M3064" s="80"/>
      <c r="N3064" s="79" t="s">
        <v>97</v>
      </c>
      <c r="O3064" s="81"/>
      <c r="P3064" s="86"/>
      <c r="Q3064" s="82"/>
      <c r="R3064" s="81" t="s">
        <v>97</v>
      </c>
      <c r="S3064" s="63"/>
      <c r="T3064" s="87"/>
      <c r="U3064" s="84" t="s">
        <v>97</v>
      </c>
      <c r="V3064" s="84" t="s">
        <v>97</v>
      </c>
      <c r="W3064" s="85" t="b">
        <v>0</v>
      </c>
      <c r="X3064" s="63"/>
      <c r="Y3064" s="63"/>
      <c r="Z3064" s="63"/>
    </row>
    <row r="3065">
      <c r="A3065" s="75"/>
      <c r="B3065" s="94"/>
      <c r="C3065" s="75"/>
      <c r="D3065" s="76"/>
      <c r="E3065" s="75" t="s">
        <v>97</v>
      </c>
      <c r="F3065" s="75" t="s">
        <v>97</v>
      </c>
      <c r="G3065" s="77"/>
      <c r="H3065" s="77"/>
      <c r="I3065" s="80"/>
      <c r="J3065" s="77" t="s">
        <v>97</v>
      </c>
      <c r="K3065" s="79" t="s">
        <v>97</v>
      </c>
      <c r="L3065" s="79"/>
      <c r="M3065" s="80"/>
      <c r="N3065" s="79" t="s">
        <v>97</v>
      </c>
      <c r="O3065" s="81"/>
      <c r="P3065" s="86"/>
      <c r="Q3065" s="82"/>
      <c r="R3065" s="81" t="s">
        <v>97</v>
      </c>
      <c r="S3065" s="63"/>
      <c r="T3065" s="87"/>
      <c r="U3065" s="84" t="s">
        <v>97</v>
      </c>
      <c r="V3065" s="84" t="s">
        <v>97</v>
      </c>
      <c r="W3065" s="85" t="b">
        <v>0</v>
      </c>
      <c r="X3065" s="63"/>
      <c r="Y3065" s="63"/>
      <c r="Z3065" s="63"/>
    </row>
    <row r="3066">
      <c r="A3066" s="75"/>
      <c r="B3066" s="94"/>
      <c r="C3066" s="75"/>
      <c r="D3066" s="76"/>
      <c r="E3066" s="75" t="s">
        <v>97</v>
      </c>
      <c r="F3066" s="75" t="s">
        <v>97</v>
      </c>
      <c r="G3066" s="77"/>
      <c r="H3066" s="77"/>
      <c r="I3066" s="80"/>
      <c r="J3066" s="77" t="s">
        <v>97</v>
      </c>
      <c r="K3066" s="79" t="s">
        <v>97</v>
      </c>
      <c r="L3066" s="79"/>
      <c r="M3066" s="80"/>
      <c r="N3066" s="79" t="s">
        <v>97</v>
      </c>
      <c r="O3066" s="81"/>
      <c r="P3066" s="86"/>
      <c r="Q3066" s="82"/>
      <c r="R3066" s="81" t="s">
        <v>97</v>
      </c>
      <c r="S3066" s="63"/>
      <c r="T3066" s="87"/>
      <c r="U3066" s="84" t="s">
        <v>97</v>
      </c>
      <c r="V3066" s="84" t="s">
        <v>97</v>
      </c>
      <c r="W3066" s="85" t="b">
        <v>0</v>
      </c>
      <c r="X3066" s="63"/>
      <c r="Y3066" s="63"/>
      <c r="Z3066" s="63"/>
    </row>
    <row r="3067">
      <c r="A3067" s="75"/>
      <c r="B3067" s="94"/>
      <c r="C3067" s="75"/>
      <c r="D3067" s="76"/>
      <c r="E3067" s="75" t="s">
        <v>97</v>
      </c>
      <c r="F3067" s="75" t="s">
        <v>97</v>
      </c>
      <c r="G3067" s="77"/>
      <c r="H3067" s="77"/>
      <c r="I3067" s="80"/>
      <c r="J3067" s="77" t="s">
        <v>97</v>
      </c>
      <c r="K3067" s="79" t="s">
        <v>97</v>
      </c>
      <c r="L3067" s="79"/>
      <c r="M3067" s="80"/>
      <c r="N3067" s="79" t="s">
        <v>97</v>
      </c>
      <c r="O3067" s="81"/>
      <c r="P3067" s="86"/>
      <c r="Q3067" s="82"/>
      <c r="R3067" s="81" t="s">
        <v>97</v>
      </c>
      <c r="S3067" s="63"/>
      <c r="T3067" s="87"/>
      <c r="U3067" s="84" t="s">
        <v>97</v>
      </c>
      <c r="V3067" s="84" t="s">
        <v>97</v>
      </c>
      <c r="W3067" s="85" t="b">
        <v>0</v>
      </c>
      <c r="X3067" s="63"/>
      <c r="Y3067" s="63"/>
      <c r="Z3067" s="63"/>
    </row>
    <row r="3068">
      <c r="A3068" s="75"/>
      <c r="B3068" s="94"/>
      <c r="C3068" s="75"/>
      <c r="D3068" s="76"/>
      <c r="E3068" s="75" t="s">
        <v>97</v>
      </c>
      <c r="F3068" s="75" t="s">
        <v>97</v>
      </c>
      <c r="G3068" s="77"/>
      <c r="H3068" s="77"/>
      <c r="I3068" s="80"/>
      <c r="J3068" s="77" t="s">
        <v>97</v>
      </c>
      <c r="K3068" s="79" t="s">
        <v>97</v>
      </c>
      <c r="L3068" s="79"/>
      <c r="M3068" s="80"/>
      <c r="N3068" s="79" t="s">
        <v>97</v>
      </c>
      <c r="O3068" s="81"/>
      <c r="P3068" s="86"/>
      <c r="Q3068" s="82"/>
      <c r="R3068" s="81" t="s">
        <v>97</v>
      </c>
      <c r="S3068" s="63"/>
      <c r="T3068" s="87"/>
      <c r="U3068" s="84" t="s">
        <v>97</v>
      </c>
      <c r="V3068" s="84" t="s">
        <v>97</v>
      </c>
      <c r="W3068" s="85" t="b">
        <v>0</v>
      </c>
      <c r="X3068" s="63"/>
      <c r="Y3068" s="63"/>
      <c r="Z3068" s="63"/>
    </row>
    <row r="3069">
      <c r="A3069" s="75"/>
      <c r="B3069" s="94"/>
      <c r="C3069" s="75"/>
      <c r="D3069" s="76"/>
      <c r="E3069" s="75" t="s">
        <v>97</v>
      </c>
      <c r="F3069" s="75" t="s">
        <v>97</v>
      </c>
      <c r="G3069" s="77"/>
      <c r="H3069" s="77"/>
      <c r="I3069" s="80"/>
      <c r="J3069" s="77" t="s">
        <v>97</v>
      </c>
      <c r="K3069" s="79" t="s">
        <v>97</v>
      </c>
      <c r="L3069" s="79"/>
      <c r="M3069" s="80"/>
      <c r="N3069" s="79" t="s">
        <v>97</v>
      </c>
      <c r="O3069" s="81"/>
      <c r="P3069" s="86"/>
      <c r="Q3069" s="82"/>
      <c r="R3069" s="81" t="s">
        <v>97</v>
      </c>
      <c r="S3069" s="63"/>
      <c r="T3069" s="87"/>
      <c r="U3069" s="84" t="s">
        <v>97</v>
      </c>
      <c r="V3069" s="84" t="s">
        <v>97</v>
      </c>
      <c r="W3069" s="85" t="b">
        <v>0</v>
      </c>
      <c r="X3069" s="63"/>
      <c r="Y3069" s="63"/>
      <c r="Z3069" s="63"/>
    </row>
    <row r="3070">
      <c r="A3070" s="75"/>
      <c r="B3070" s="94"/>
      <c r="C3070" s="75"/>
      <c r="D3070" s="76"/>
      <c r="E3070" s="75" t="s">
        <v>97</v>
      </c>
      <c r="F3070" s="75" t="s">
        <v>97</v>
      </c>
      <c r="G3070" s="77"/>
      <c r="H3070" s="77"/>
      <c r="I3070" s="80"/>
      <c r="J3070" s="77" t="s">
        <v>97</v>
      </c>
      <c r="K3070" s="79" t="s">
        <v>97</v>
      </c>
      <c r="L3070" s="79"/>
      <c r="M3070" s="80"/>
      <c r="N3070" s="79" t="s">
        <v>97</v>
      </c>
      <c r="O3070" s="81"/>
      <c r="P3070" s="86"/>
      <c r="Q3070" s="82"/>
      <c r="R3070" s="81" t="s">
        <v>97</v>
      </c>
      <c r="S3070" s="63"/>
      <c r="T3070" s="87"/>
      <c r="U3070" s="84" t="s">
        <v>97</v>
      </c>
      <c r="V3070" s="84" t="s">
        <v>97</v>
      </c>
      <c r="W3070" s="85" t="b">
        <v>0</v>
      </c>
      <c r="X3070" s="63"/>
      <c r="Y3070" s="63"/>
      <c r="Z3070" s="63"/>
    </row>
    <row r="3071">
      <c r="A3071" s="75"/>
      <c r="B3071" s="94"/>
      <c r="C3071" s="75"/>
      <c r="D3071" s="76"/>
      <c r="E3071" s="75" t="s">
        <v>97</v>
      </c>
      <c r="F3071" s="75" t="s">
        <v>97</v>
      </c>
      <c r="G3071" s="77"/>
      <c r="H3071" s="77"/>
      <c r="I3071" s="80"/>
      <c r="J3071" s="77" t="s">
        <v>97</v>
      </c>
      <c r="K3071" s="79" t="s">
        <v>97</v>
      </c>
      <c r="L3071" s="79"/>
      <c r="M3071" s="80"/>
      <c r="N3071" s="79" t="s">
        <v>97</v>
      </c>
      <c r="O3071" s="81"/>
      <c r="P3071" s="86"/>
      <c r="Q3071" s="82"/>
      <c r="R3071" s="81" t="s">
        <v>97</v>
      </c>
      <c r="S3071" s="63"/>
      <c r="T3071" s="87"/>
      <c r="U3071" s="84" t="s">
        <v>97</v>
      </c>
      <c r="V3071" s="84" t="s">
        <v>97</v>
      </c>
      <c r="W3071" s="85" t="b">
        <v>0</v>
      </c>
      <c r="X3071" s="63"/>
      <c r="Y3071" s="63"/>
      <c r="Z3071" s="63"/>
    </row>
    <row r="3072">
      <c r="A3072" s="75"/>
      <c r="B3072" s="94"/>
      <c r="C3072" s="75"/>
      <c r="D3072" s="76"/>
      <c r="E3072" s="75" t="s">
        <v>97</v>
      </c>
      <c r="F3072" s="75" t="s">
        <v>97</v>
      </c>
      <c r="G3072" s="77"/>
      <c r="H3072" s="77"/>
      <c r="I3072" s="80"/>
      <c r="J3072" s="77" t="s">
        <v>97</v>
      </c>
      <c r="K3072" s="79" t="s">
        <v>97</v>
      </c>
      <c r="L3072" s="79"/>
      <c r="M3072" s="80"/>
      <c r="N3072" s="79" t="s">
        <v>97</v>
      </c>
      <c r="O3072" s="81"/>
      <c r="P3072" s="86"/>
      <c r="Q3072" s="82"/>
      <c r="R3072" s="81" t="s">
        <v>97</v>
      </c>
      <c r="S3072" s="63"/>
      <c r="T3072" s="87"/>
      <c r="U3072" s="84" t="s">
        <v>97</v>
      </c>
      <c r="V3072" s="84" t="s">
        <v>97</v>
      </c>
      <c r="W3072" s="85" t="b">
        <v>0</v>
      </c>
      <c r="X3072" s="63"/>
      <c r="Y3072" s="63"/>
      <c r="Z3072" s="63"/>
    </row>
    <row r="3073">
      <c r="A3073" s="75"/>
      <c r="B3073" s="94"/>
      <c r="C3073" s="75"/>
      <c r="D3073" s="76"/>
      <c r="E3073" s="75" t="s">
        <v>97</v>
      </c>
      <c r="F3073" s="75" t="s">
        <v>97</v>
      </c>
      <c r="G3073" s="77"/>
      <c r="H3073" s="77"/>
      <c r="I3073" s="80"/>
      <c r="J3073" s="77" t="s">
        <v>97</v>
      </c>
      <c r="K3073" s="79" t="s">
        <v>97</v>
      </c>
      <c r="L3073" s="79"/>
      <c r="M3073" s="80"/>
      <c r="N3073" s="79" t="s">
        <v>97</v>
      </c>
      <c r="O3073" s="81"/>
      <c r="P3073" s="86"/>
      <c r="Q3073" s="82"/>
      <c r="R3073" s="81" t="s">
        <v>97</v>
      </c>
      <c r="S3073" s="63"/>
      <c r="T3073" s="87"/>
      <c r="U3073" s="84" t="s">
        <v>97</v>
      </c>
      <c r="V3073" s="84" t="s">
        <v>97</v>
      </c>
      <c r="W3073" s="85" t="b">
        <v>0</v>
      </c>
      <c r="X3073" s="63"/>
      <c r="Y3073" s="63"/>
      <c r="Z3073" s="63"/>
    </row>
    <row r="3074">
      <c r="A3074" s="75"/>
      <c r="B3074" s="94"/>
      <c r="C3074" s="75"/>
      <c r="D3074" s="76"/>
      <c r="E3074" s="75" t="s">
        <v>97</v>
      </c>
      <c r="F3074" s="75" t="s">
        <v>97</v>
      </c>
      <c r="G3074" s="77"/>
      <c r="H3074" s="77"/>
      <c r="I3074" s="80"/>
      <c r="J3074" s="77" t="s">
        <v>97</v>
      </c>
      <c r="K3074" s="79" t="s">
        <v>97</v>
      </c>
      <c r="L3074" s="79"/>
      <c r="M3074" s="80"/>
      <c r="N3074" s="79" t="s">
        <v>97</v>
      </c>
      <c r="O3074" s="81"/>
      <c r="P3074" s="86"/>
      <c r="Q3074" s="82"/>
      <c r="R3074" s="81" t="s">
        <v>97</v>
      </c>
      <c r="S3074" s="63"/>
      <c r="T3074" s="87"/>
      <c r="U3074" s="84" t="s">
        <v>97</v>
      </c>
      <c r="V3074" s="84" t="s">
        <v>97</v>
      </c>
      <c r="W3074" s="85" t="b">
        <v>0</v>
      </c>
      <c r="X3074" s="63"/>
      <c r="Y3074" s="63"/>
      <c r="Z3074" s="63"/>
    </row>
    <row r="3075">
      <c r="A3075" s="75"/>
      <c r="B3075" s="94"/>
      <c r="C3075" s="75"/>
      <c r="D3075" s="76"/>
      <c r="E3075" s="75" t="s">
        <v>97</v>
      </c>
      <c r="F3075" s="75" t="s">
        <v>97</v>
      </c>
      <c r="G3075" s="77"/>
      <c r="H3075" s="77"/>
      <c r="I3075" s="80"/>
      <c r="J3075" s="77" t="s">
        <v>97</v>
      </c>
      <c r="K3075" s="79" t="s">
        <v>97</v>
      </c>
      <c r="L3075" s="79"/>
      <c r="M3075" s="80"/>
      <c r="N3075" s="79" t="s">
        <v>97</v>
      </c>
      <c r="O3075" s="81"/>
      <c r="P3075" s="86"/>
      <c r="Q3075" s="82"/>
      <c r="R3075" s="81" t="s">
        <v>97</v>
      </c>
      <c r="S3075" s="63"/>
      <c r="T3075" s="87"/>
      <c r="U3075" s="84" t="s">
        <v>97</v>
      </c>
      <c r="V3075" s="84" t="s">
        <v>97</v>
      </c>
      <c r="W3075" s="85" t="b">
        <v>0</v>
      </c>
      <c r="X3075" s="63"/>
      <c r="Y3075" s="63"/>
      <c r="Z3075" s="63"/>
    </row>
    <row r="3076">
      <c r="A3076" s="75"/>
      <c r="B3076" s="94"/>
      <c r="C3076" s="75"/>
      <c r="D3076" s="76"/>
      <c r="E3076" s="75" t="s">
        <v>97</v>
      </c>
      <c r="F3076" s="75" t="s">
        <v>97</v>
      </c>
      <c r="G3076" s="77"/>
      <c r="H3076" s="77"/>
      <c r="I3076" s="80"/>
      <c r="J3076" s="77" t="s">
        <v>97</v>
      </c>
      <c r="K3076" s="79" t="s">
        <v>97</v>
      </c>
      <c r="L3076" s="79"/>
      <c r="M3076" s="80"/>
      <c r="N3076" s="79" t="s">
        <v>97</v>
      </c>
      <c r="O3076" s="81"/>
      <c r="P3076" s="86"/>
      <c r="Q3076" s="82"/>
      <c r="R3076" s="81" t="s">
        <v>97</v>
      </c>
      <c r="S3076" s="63"/>
      <c r="T3076" s="87"/>
      <c r="U3076" s="84" t="s">
        <v>97</v>
      </c>
      <c r="V3076" s="84" t="s">
        <v>97</v>
      </c>
      <c r="W3076" s="85" t="b">
        <v>0</v>
      </c>
      <c r="X3076" s="63"/>
      <c r="Y3076" s="63"/>
      <c r="Z3076" s="63"/>
    </row>
    <row r="3077">
      <c r="A3077" s="75"/>
      <c r="B3077" s="94"/>
      <c r="C3077" s="75"/>
      <c r="D3077" s="76"/>
      <c r="E3077" s="75" t="s">
        <v>97</v>
      </c>
      <c r="F3077" s="75" t="s">
        <v>97</v>
      </c>
      <c r="G3077" s="77"/>
      <c r="H3077" s="77"/>
      <c r="I3077" s="80"/>
      <c r="J3077" s="77" t="s">
        <v>97</v>
      </c>
      <c r="K3077" s="79" t="s">
        <v>97</v>
      </c>
      <c r="L3077" s="79"/>
      <c r="M3077" s="80"/>
      <c r="N3077" s="79" t="s">
        <v>97</v>
      </c>
      <c r="O3077" s="81"/>
      <c r="P3077" s="86"/>
      <c r="Q3077" s="82"/>
      <c r="R3077" s="81" t="s">
        <v>97</v>
      </c>
      <c r="S3077" s="63"/>
      <c r="T3077" s="87"/>
      <c r="U3077" s="84" t="s">
        <v>97</v>
      </c>
      <c r="V3077" s="84" t="s">
        <v>97</v>
      </c>
      <c r="W3077" s="85" t="b">
        <v>0</v>
      </c>
      <c r="X3077" s="63"/>
      <c r="Y3077" s="63"/>
      <c r="Z3077" s="63"/>
    </row>
    <row r="3078">
      <c r="A3078" s="75"/>
      <c r="B3078" s="94"/>
      <c r="C3078" s="75"/>
      <c r="D3078" s="76"/>
      <c r="E3078" s="75" t="s">
        <v>97</v>
      </c>
      <c r="F3078" s="75" t="s">
        <v>97</v>
      </c>
      <c r="G3078" s="77"/>
      <c r="H3078" s="77"/>
      <c r="I3078" s="80"/>
      <c r="J3078" s="77" t="s">
        <v>97</v>
      </c>
      <c r="K3078" s="79" t="s">
        <v>97</v>
      </c>
      <c r="L3078" s="79"/>
      <c r="M3078" s="80"/>
      <c r="N3078" s="79" t="s">
        <v>97</v>
      </c>
      <c r="O3078" s="81"/>
      <c r="P3078" s="86"/>
      <c r="Q3078" s="82"/>
      <c r="R3078" s="81" t="s">
        <v>97</v>
      </c>
      <c r="S3078" s="63"/>
      <c r="T3078" s="87"/>
      <c r="U3078" s="84" t="s">
        <v>97</v>
      </c>
      <c r="V3078" s="84" t="s">
        <v>97</v>
      </c>
      <c r="W3078" s="85" t="b">
        <v>0</v>
      </c>
      <c r="X3078" s="63"/>
      <c r="Y3078" s="63"/>
      <c r="Z3078" s="63"/>
    </row>
    <row r="3079">
      <c r="A3079" s="75"/>
      <c r="B3079" s="94"/>
      <c r="C3079" s="75"/>
      <c r="D3079" s="76"/>
      <c r="E3079" s="75" t="s">
        <v>97</v>
      </c>
      <c r="F3079" s="75" t="s">
        <v>97</v>
      </c>
      <c r="G3079" s="77"/>
      <c r="H3079" s="77"/>
      <c r="I3079" s="80"/>
      <c r="J3079" s="77" t="s">
        <v>97</v>
      </c>
      <c r="K3079" s="79" t="s">
        <v>97</v>
      </c>
      <c r="L3079" s="79"/>
      <c r="M3079" s="80"/>
      <c r="N3079" s="79" t="s">
        <v>97</v>
      </c>
      <c r="O3079" s="81"/>
      <c r="P3079" s="86"/>
      <c r="Q3079" s="82"/>
      <c r="R3079" s="81" t="s">
        <v>97</v>
      </c>
      <c r="S3079" s="63"/>
      <c r="T3079" s="87"/>
      <c r="U3079" s="84" t="s">
        <v>97</v>
      </c>
      <c r="V3079" s="84" t="s">
        <v>97</v>
      </c>
      <c r="W3079" s="85" t="b">
        <v>0</v>
      </c>
      <c r="X3079" s="63"/>
      <c r="Y3079" s="63"/>
      <c r="Z3079" s="63"/>
    </row>
    <row r="3080">
      <c r="A3080" s="75"/>
      <c r="B3080" s="94"/>
      <c r="C3080" s="75"/>
      <c r="D3080" s="76"/>
      <c r="E3080" s="75" t="s">
        <v>97</v>
      </c>
      <c r="F3080" s="75" t="s">
        <v>97</v>
      </c>
      <c r="G3080" s="77"/>
      <c r="H3080" s="77"/>
      <c r="I3080" s="80"/>
      <c r="J3080" s="77" t="s">
        <v>97</v>
      </c>
      <c r="K3080" s="79" t="s">
        <v>97</v>
      </c>
      <c r="L3080" s="79"/>
      <c r="M3080" s="80"/>
      <c r="N3080" s="79" t="s">
        <v>97</v>
      </c>
      <c r="O3080" s="81"/>
      <c r="P3080" s="86"/>
      <c r="Q3080" s="82"/>
      <c r="R3080" s="81" t="s">
        <v>97</v>
      </c>
      <c r="S3080" s="63"/>
      <c r="T3080" s="87"/>
      <c r="U3080" s="84" t="s">
        <v>97</v>
      </c>
      <c r="V3080" s="84" t="s">
        <v>97</v>
      </c>
      <c r="W3080" s="85" t="b">
        <v>0</v>
      </c>
      <c r="X3080" s="63"/>
      <c r="Y3080" s="63"/>
      <c r="Z3080" s="63"/>
    </row>
    <row r="3081">
      <c r="A3081" s="75"/>
      <c r="B3081" s="94"/>
      <c r="C3081" s="75"/>
      <c r="D3081" s="76"/>
      <c r="E3081" s="75" t="s">
        <v>97</v>
      </c>
      <c r="F3081" s="75" t="s">
        <v>97</v>
      </c>
      <c r="G3081" s="77"/>
      <c r="H3081" s="77"/>
      <c r="I3081" s="80"/>
      <c r="J3081" s="77" t="s">
        <v>97</v>
      </c>
      <c r="K3081" s="79" t="s">
        <v>97</v>
      </c>
      <c r="L3081" s="79"/>
      <c r="M3081" s="80"/>
      <c r="N3081" s="79" t="s">
        <v>97</v>
      </c>
      <c r="O3081" s="81"/>
      <c r="P3081" s="86"/>
      <c r="Q3081" s="82"/>
      <c r="R3081" s="81" t="s">
        <v>97</v>
      </c>
      <c r="S3081" s="63"/>
      <c r="T3081" s="87"/>
      <c r="U3081" s="84" t="s">
        <v>97</v>
      </c>
      <c r="V3081" s="84" t="s">
        <v>97</v>
      </c>
      <c r="W3081" s="85" t="b">
        <v>0</v>
      </c>
      <c r="X3081" s="63"/>
      <c r="Y3081" s="63"/>
      <c r="Z3081" s="63"/>
    </row>
    <row r="3082">
      <c r="A3082" s="75"/>
      <c r="B3082" s="94"/>
      <c r="C3082" s="75"/>
      <c r="D3082" s="76"/>
      <c r="E3082" s="75" t="s">
        <v>97</v>
      </c>
      <c r="F3082" s="75" t="s">
        <v>97</v>
      </c>
      <c r="G3082" s="77"/>
      <c r="H3082" s="77"/>
      <c r="I3082" s="80"/>
      <c r="J3082" s="77" t="s">
        <v>97</v>
      </c>
      <c r="K3082" s="79" t="s">
        <v>97</v>
      </c>
      <c r="L3082" s="79"/>
      <c r="M3082" s="80"/>
      <c r="N3082" s="79" t="s">
        <v>97</v>
      </c>
      <c r="O3082" s="81"/>
      <c r="P3082" s="86"/>
      <c r="Q3082" s="82"/>
      <c r="R3082" s="81" t="s">
        <v>97</v>
      </c>
      <c r="S3082" s="63"/>
      <c r="T3082" s="87"/>
      <c r="U3082" s="84" t="s">
        <v>97</v>
      </c>
      <c r="V3082" s="84" t="s">
        <v>97</v>
      </c>
      <c r="W3082" s="85" t="b">
        <v>0</v>
      </c>
      <c r="X3082" s="63"/>
      <c r="Y3082" s="63"/>
      <c r="Z3082" s="63"/>
    </row>
    <row r="3083">
      <c r="A3083" s="75"/>
      <c r="B3083" s="94"/>
      <c r="C3083" s="75"/>
      <c r="D3083" s="76"/>
      <c r="E3083" s="75" t="s">
        <v>97</v>
      </c>
      <c r="F3083" s="75" t="s">
        <v>97</v>
      </c>
      <c r="G3083" s="77"/>
      <c r="H3083" s="77"/>
      <c r="I3083" s="80"/>
      <c r="J3083" s="77" t="s">
        <v>97</v>
      </c>
      <c r="K3083" s="79" t="s">
        <v>97</v>
      </c>
      <c r="L3083" s="79"/>
      <c r="M3083" s="80"/>
      <c r="N3083" s="79" t="s">
        <v>97</v>
      </c>
      <c r="O3083" s="81"/>
      <c r="P3083" s="86"/>
      <c r="Q3083" s="82"/>
      <c r="R3083" s="81" t="s">
        <v>97</v>
      </c>
      <c r="S3083" s="63"/>
      <c r="T3083" s="87"/>
      <c r="U3083" s="84" t="s">
        <v>97</v>
      </c>
      <c r="V3083" s="84" t="s">
        <v>97</v>
      </c>
      <c r="W3083" s="85" t="b">
        <v>0</v>
      </c>
      <c r="X3083" s="63"/>
      <c r="Y3083" s="63"/>
      <c r="Z3083" s="63"/>
    </row>
    <row r="3084">
      <c r="A3084" s="75"/>
      <c r="B3084" s="94"/>
      <c r="C3084" s="75"/>
      <c r="D3084" s="76"/>
      <c r="E3084" s="75" t="s">
        <v>97</v>
      </c>
      <c r="F3084" s="75" t="s">
        <v>97</v>
      </c>
      <c r="G3084" s="77"/>
      <c r="H3084" s="77"/>
      <c r="I3084" s="80"/>
      <c r="J3084" s="77" t="s">
        <v>97</v>
      </c>
      <c r="K3084" s="79" t="s">
        <v>97</v>
      </c>
      <c r="L3084" s="79"/>
      <c r="M3084" s="80"/>
      <c r="N3084" s="79" t="s">
        <v>97</v>
      </c>
      <c r="O3084" s="81"/>
      <c r="P3084" s="86"/>
      <c r="Q3084" s="82"/>
      <c r="R3084" s="81" t="s">
        <v>97</v>
      </c>
      <c r="S3084" s="63"/>
      <c r="T3084" s="87"/>
      <c r="U3084" s="84" t="s">
        <v>97</v>
      </c>
      <c r="V3084" s="84" t="s">
        <v>97</v>
      </c>
      <c r="W3084" s="85" t="b">
        <v>0</v>
      </c>
      <c r="X3084" s="63"/>
      <c r="Y3084" s="63"/>
      <c r="Z3084" s="63"/>
    </row>
    <row r="3085">
      <c r="A3085" s="75"/>
      <c r="B3085" s="94"/>
      <c r="C3085" s="75"/>
      <c r="D3085" s="76"/>
      <c r="E3085" s="75" t="s">
        <v>97</v>
      </c>
      <c r="F3085" s="75" t="s">
        <v>97</v>
      </c>
      <c r="G3085" s="77"/>
      <c r="H3085" s="77"/>
      <c r="I3085" s="80"/>
      <c r="J3085" s="77" t="s">
        <v>97</v>
      </c>
      <c r="K3085" s="79" t="s">
        <v>97</v>
      </c>
      <c r="L3085" s="79"/>
      <c r="M3085" s="80"/>
      <c r="N3085" s="79" t="s">
        <v>97</v>
      </c>
      <c r="O3085" s="81"/>
      <c r="P3085" s="86"/>
      <c r="Q3085" s="82"/>
      <c r="R3085" s="81" t="s">
        <v>97</v>
      </c>
      <c r="S3085" s="63"/>
      <c r="T3085" s="87"/>
      <c r="U3085" s="84" t="s">
        <v>97</v>
      </c>
      <c r="V3085" s="84" t="s">
        <v>97</v>
      </c>
      <c r="W3085" s="85" t="b">
        <v>0</v>
      </c>
      <c r="X3085" s="63"/>
      <c r="Y3085" s="63"/>
      <c r="Z3085" s="63"/>
    </row>
    <row r="3086">
      <c r="A3086" s="75"/>
      <c r="B3086" s="94"/>
      <c r="C3086" s="75"/>
      <c r="D3086" s="76"/>
      <c r="E3086" s="75" t="s">
        <v>97</v>
      </c>
      <c r="F3086" s="75" t="s">
        <v>97</v>
      </c>
      <c r="G3086" s="77"/>
      <c r="H3086" s="77"/>
      <c r="I3086" s="80"/>
      <c r="J3086" s="77" t="s">
        <v>97</v>
      </c>
      <c r="K3086" s="79" t="s">
        <v>97</v>
      </c>
      <c r="L3086" s="79"/>
      <c r="M3086" s="80"/>
      <c r="N3086" s="79" t="s">
        <v>97</v>
      </c>
      <c r="O3086" s="81"/>
      <c r="P3086" s="86"/>
      <c r="Q3086" s="82"/>
      <c r="R3086" s="81" t="s">
        <v>97</v>
      </c>
      <c r="S3086" s="63"/>
      <c r="T3086" s="87"/>
      <c r="U3086" s="84" t="s">
        <v>97</v>
      </c>
      <c r="V3086" s="84" t="s">
        <v>97</v>
      </c>
      <c r="W3086" s="85" t="b">
        <v>0</v>
      </c>
      <c r="X3086" s="63"/>
      <c r="Y3086" s="63"/>
      <c r="Z3086" s="63"/>
    </row>
    <row r="3087">
      <c r="A3087" s="75"/>
      <c r="B3087" s="94"/>
      <c r="C3087" s="75"/>
      <c r="D3087" s="76"/>
      <c r="E3087" s="75" t="s">
        <v>97</v>
      </c>
      <c r="F3087" s="75" t="s">
        <v>97</v>
      </c>
      <c r="G3087" s="77"/>
      <c r="H3087" s="77"/>
      <c r="I3087" s="80"/>
      <c r="J3087" s="77" t="s">
        <v>97</v>
      </c>
      <c r="K3087" s="79" t="s">
        <v>97</v>
      </c>
      <c r="L3087" s="79"/>
      <c r="M3087" s="80"/>
      <c r="N3087" s="79" t="s">
        <v>97</v>
      </c>
      <c r="O3087" s="81"/>
      <c r="P3087" s="86"/>
      <c r="Q3087" s="82"/>
      <c r="R3087" s="81" t="s">
        <v>97</v>
      </c>
      <c r="S3087" s="63"/>
      <c r="T3087" s="87"/>
      <c r="U3087" s="84" t="s">
        <v>97</v>
      </c>
      <c r="V3087" s="84" t="s">
        <v>97</v>
      </c>
      <c r="W3087" s="85" t="b">
        <v>0</v>
      </c>
      <c r="X3087" s="63"/>
      <c r="Y3087" s="63"/>
      <c r="Z3087" s="63"/>
    </row>
    <row r="3088">
      <c r="A3088" s="75"/>
      <c r="B3088" s="94"/>
      <c r="C3088" s="75"/>
      <c r="D3088" s="76"/>
      <c r="E3088" s="75" t="s">
        <v>97</v>
      </c>
      <c r="F3088" s="75" t="s">
        <v>97</v>
      </c>
      <c r="G3088" s="77"/>
      <c r="H3088" s="77"/>
      <c r="I3088" s="80"/>
      <c r="J3088" s="77" t="s">
        <v>97</v>
      </c>
      <c r="K3088" s="79" t="s">
        <v>97</v>
      </c>
      <c r="L3088" s="79"/>
      <c r="M3088" s="80"/>
      <c r="N3088" s="79" t="s">
        <v>97</v>
      </c>
      <c r="O3088" s="81"/>
      <c r="P3088" s="86"/>
      <c r="Q3088" s="82"/>
      <c r="R3088" s="81" t="s">
        <v>97</v>
      </c>
      <c r="S3088" s="63"/>
      <c r="T3088" s="87"/>
      <c r="U3088" s="84" t="s">
        <v>97</v>
      </c>
      <c r="V3088" s="84" t="s">
        <v>97</v>
      </c>
      <c r="W3088" s="85" t="b">
        <v>0</v>
      </c>
      <c r="X3088" s="63"/>
      <c r="Y3088" s="63"/>
      <c r="Z3088" s="63"/>
    </row>
    <row r="3089">
      <c r="A3089" s="75"/>
      <c r="B3089" s="94"/>
      <c r="C3089" s="75"/>
      <c r="D3089" s="76"/>
      <c r="E3089" s="75" t="s">
        <v>97</v>
      </c>
      <c r="F3089" s="75" t="s">
        <v>97</v>
      </c>
      <c r="G3089" s="77"/>
      <c r="H3089" s="77"/>
      <c r="I3089" s="80"/>
      <c r="J3089" s="77" t="s">
        <v>97</v>
      </c>
      <c r="K3089" s="79" t="s">
        <v>97</v>
      </c>
      <c r="L3089" s="79"/>
      <c r="M3089" s="80"/>
      <c r="N3089" s="79" t="s">
        <v>97</v>
      </c>
      <c r="O3089" s="81"/>
      <c r="P3089" s="86"/>
      <c r="Q3089" s="82"/>
      <c r="R3089" s="81" t="s">
        <v>97</v>
      </c>
      <c r="S3089" s="63"/>
      <c r="T3089" s="87"/>
      <c r="U3089" s="84" t="s">
        <v>97</v>
      </c>
      <c r="V3089" s="84" t="s">
        <v>97</v>
      </c>
      <c r="W3089" s="85" t="b">
        <v>0</v>
      </c>
      <c r="X3089" s="63"/>
      <c r="Y3089" s="63"/>
      <c r="Z3089" s="63"/>
    </row>
    <row r="3090">
      <c r="A3090" s="75"/>
      <c r="B3090" s="94"/>
      <c r="C3090" s="75"/>
      <c r="D3090" s="76"/>
      <c r="E3090" s="75" t="s">
        <v>97</v>
      </c>
      <c r="F3090" s="75" t="s">
        <v>97</v>
      </c>
      <c r="G3090" s="77"/>
      <c r="H3090" s="77"/>
      <c r="I3090" s="80"/>
      <c r="J3090" s="77" t="s">
        <v>97</v>
      </c>
      <c r="K3090" s="79" t="s">
        <v>97</v>
      </c>
      <c r="L3090" s="79"/>
      <c r="M3090" s="80"/>
      <c r="N3090" s="79" t="s">
        <v>97</v>
      </c>
      <c r="O3090" s="81"/>
      <c r="P3090" s="86"/>
      <c r="Q3090" s="82"/>
      <c r="R3090" s="81" t="s">
        <v>97</v>
      </c>
      <c r="S3090" s="63"/>
      <c r="T3090" s="87"/>
      <c r="U3090" s="84" t="s">
        <v>97</v>
      </c>
      <c r="V3090" s="84" t="s">
        <v>97</v>
      </c>
      <c r="W3090" s="85" t="b">
        <v>0</v>
      </c>
      <c r="X3090" s="63"/>
      <c r="Y3090" s="63"/>
      <c r="Z3090" s="63"/>
    </row>
    <row r="3091">
      <c r="A3091" s="75"/>
      <c r="B3091" s="94"/>
      <c r="C3091" s="75"/>
      <c r="D3091" s="76"/>
      <c r="E3091" s="75" t="s">
        <v>97</v>
      </c>
      <c r="F3091" s="75" t="s">
        <v>97</v>
      </c>
      <c r="G3091" s="77"/>
      <c r="H3091" s="77"/>
      <c r="I3091" s="80"/>
      <c r="J3091" s="77" t="s">
        <v>97</v>
      </c>
      <c r="K3091" s="79" t="s">
        <v>97</v>
      </c>
      <c r="L3091" s="79"/>
      <c r="M3091" s="80"/>
      <c r="N3091" s="79" t="s">
        <v>97</v>
      </c>
      <c r="O3091" s="81"/>
      <c r="P3091" s="86"/>
      <c r="Q3091" s="82"/>
      <c r="R3091" s="81" t="s">
        <v>97</v>
      </c>
      <c r="S3091" s="63"/>
      <c r="T3091" s="87"/>
      <c r="U3091" s="84" t="s">
        <v>97</v>
      </c>
      <c r="V3091" s="84" t="s">
        <v>97</v>
      </c>
      <c r="W3091" s="85" t="b">
        <v>0</v>
      </c>
      <c r="X3091" s="63"/>
      <c r="Y3091" s="63"/>
      <c r="Z3091" s="63"/>
    </row>
    <row r="3092">
      <c r="A3092" s="75"/>
      <c r="B3092" s="94"/>
      <c r="C3092" s="75"/>
      <c r="D3092" s="76"/>
      <c r="E3092" s="75" t="s">
        <v>97</v>
      </c>
      <c r="F3092" s="75" t="s">
        <v>97</v>
      </c>
      <c r="G3092" s="77"/>
      <c r="H3092" s="77"/>
      <c r="I3092" s="80"/>
      <c r="J3092" s="77" t="s">
        <v>97</v>
      </c>
      <c r="K3092" s="79" t="s">
        <v>97</v>
      </c>
      <c r="L3092" s="79"/>
      <c r="M3092" s="80"/>
      <c r="N3092" s="79" t="s">
        <v>97</v>
      </c>
      <c r="O3092" s="81"/>
      <c r="P3092" s="86"/>
      <c r="Q3092" s="82"/>
      <c r="R3092" s="81" t="s">
        <v>97</v>
      </c>
      <c r="S3092" s="63"/>
      <c r="T3092" s="87"/>
      <c r="U3092" s="84" t="s">
        <v>97</v>
      </c>
      <c r="V3092" s="84" t="s">
        <v>97</v>
      </c>
      <c r="W3092" s="85" t="b">
        <v>0</v>
      </c>
      <c r="X3092" s="63"/>
      <c r="Y3092" s="63"/>
      <c r="Z3092" s="63"/>
    </row>
    <row r="3093">
      <c r="A3093" s="75"/>
      <c r="B3093" s="94"/>
      <c r="C3093" s="75"/>
      <c r="D3093" s="76"/>
      <c r="E3093" s="75" t="s">
        <v>97</v>
      </c>
      <c r="F3093" s="75" t="s">
        <v>97</v>
      </c>
      <c r="G3093" s="77"/>
      <c r="H3093" s="77"/>
      <c r="I3093" s="80"/>
      <c r="J3093" s="77" t="s">
        <v>97</v>
      </c>
      <c r="K3093" s="79" t="s">
        <v>97</v>
      </c>
      <c r="L3093" s="79"/>
      <c r="M3093" s="80"/>
      <c r="N3093" s="79" t="s">
        <v>97</v>
      </c>
      <c r="O3093" s="81"/>
      <c r="P3093" s="86"/>
      <c r="Q3093" s="82"/>
      <c r="R3093" s="81" t="s">
        <v>97</v>
      </c>
      <c r="S3093" s="63"/>
      <c r="T3093" s="87"/>
      <c r="U3093" s="84" t="s">
        <v>97</v>
      </c>
      <c r="V3093" s="84" t="s">
        <v>97</v>
      </c>
      <c r="W3093" s="85" t="b">
        <v>0</v>
      </c>
      <c r="X3093" s="63"/>
      <c r="Y3093" s="63"/>
      <c r="Z3093" s="63"/>
    </row>
    <row r="3094">
      <c r="A3094" s="75"/>
      <c r="B3094" s="94"/>
      <c r="C3094" s="75"/>
      <c r="D3094" s="76"/>
      <c r="E3094" s="75" t="s">
        <v>97</v>
      </c>
      <c r="F3094" s="75" t="s">
        <v>97</v>
      </c>
      <c r="G3094" s="77"/>
      <c r="H3094" s="77"/>
      <c r="I3094" s="80"/>
      <c r="J3094" s="77" t="s">
        <v>97</v>
      </c>
      <c r="K3094" s="79" t="s">
        <v>97</v>
      </c>
      <c r="L3094" s="79"/>
      <c r="M3094" s="80"/>
      <c r="N3094" s="79" t="s">
        <v>97</v>
      </c>
      <c r="O3094" s="81"/>
      <c r="P3094" s="86"/>
      <c r="Q3094" s="82"/>
      <c r="R3094" s="81" t="s">
        <v>97</v>
      </c>
      <c r="S3094" s="63"/>
      <c r="T3094" s="87"/>
      <c r="U3094" s="84" t="s">
        <v>97</v>
      </c>
      <c r="V3094" s="84" t="s">
        <v>97</v>
      </c>
      <c r="W3094" s="85" t="b">
        <v>0</v>
      </c>
      <c r="X3094" s="63"/>
      <c r="Y3094" s="63"/>
      <c r="Z3094" s="63"/>
    </row>
    <row r="3095">
      <c r="A3095" s="75"/>
      <c r="B3095" s="94"/>
      <c r="C3095" s="75"/>
      <c r="D3095" s="76"/>
      <c r="E3095" s="75" t="s">
        <v>97</v>
      </c>
      <c r="F3095" s="75" t="s">
        <v>97</v>
      </c>
      <c r="G3095" s="77"/>
      <c r="H3095" s="77"/>
      <c r="I3095" s="80"/>
      <c r="J3095" s="77" t="s">
        <v>97</v>
      </c>
      <c r="K3095" s="79" t="s">
        <v>97</v>
      </c>
      <c r="L3095" s="79"/>
      <c r="M3095" s="80"/>
      <c r="N3095" s="79" t="s">
        <v>97</v>
      </c>
      <c r="O3095" s="81"/>
      <c r="P3095" s="86"/>
      <c r="Q3095" s="82"/>
      <c r="R3095" s="81" t="s">
        <v>97</v>
      </c>
      <c r="S3095" s="63"/>
      <c r="T3095" s="87"/>
      <c r="U3095" s="84" t="s">
        <v>97</v>
      </c>
      <c r="V3095" s="84" t="s">
        <v>97</v>
      </c>
      <c r="W3095" s="85" t="b">
        <v>0</v>
      </c>
      <c r="X3095" s="63"/>
      <c r="Y3095" s="63"/>
      <c r="Z3095" s="63"/>
    </row>
    <row r="3096">
      <c r="A3096" s="75"/>
      <c r="B3096" s="94"/>
      <c r="C3096" s="75"/>
      <c r="D3096" s="76"/>
      <c r="E3096" s="75" t="s">
        <v>97</v>
      </c>
      <c r="F3096" s="75" t="s">
        <v>97</v>
      </c>
      <c r="G3096" s="77"/>
      <c r="H3096" s="77"/>
      <c r="I3096" s="80"/>
      <c r="J3096" s="77" t="s">
        <v>97</v>
      </c>
      <c r="K3096" s="79" t="s">
        <v>97</v>
      </c>
      <c r="L3096" s="79"/>
      <c r="M3096" s="80"/>
      <c r="N3096" s="79" t="s">
        <v>97</v>
      </c>
      <c r="O3096" s="81"/>
      <c r="P3096" s="86"/>
      <c r="Q3096" s="82"/>
      <c r="R3096" s="81" t="s">
        <v>97</v>
      </c>
      <c r="S3096" s="63"/>
      <c r="T3096" s="87"/>
      <c r="U3096" s="84" t="s">
        <v>97</v>
      </c>
      <c r="V3096" s="84" t="s">
        <v>97</v>
      </c>
      <c r="W3096" s="85" t="b">
        <v>0</v>
      </c>
      <c r="X3096" s="63"/>
      <c r="Y3096" s="63"/>
      <c r="Z3096" s="63"/>
    </row>
    <row r="3097">
      <c r="A3097" s="75"/>
      <c r="B3097" s="94"/>
      <c r="C3097" s="75"/>
      <c r="D3097" s="76"/>
      <c r="E3097" s="75" t="s">
        <v>97</v>
      </c>
      <c r="F3097" s="75" t="s">
        <v>97</v>
      </c>
      <c r="G3097" s="77"/>
      <c r="H3097" s="77"/>
      <c r="I3097" s="80"/>
      <c r="J3097" s="77" t="s">
        <v>97</v>
      </c>
      <c r="K3097" s="79" t="s">
        <v>97</v>
      </c>
      <c r="L3097" s="79"/>
      <c r="M3097" s="80"/>
      <c r="N3097" s="79" t="s">
        <v>97</v>
      </c>
      <c r="O3097" s="81"/>
      <c r="P3097" s="86"/>
      <c r="Q3097" s="82"/>
      <c r="R3097" s="81" t="s">
        <v>97</v>
      </c>
      <c r="S3097" s="63"/>
      <c r="T3097" s="87"/>
      <c r="U3097" s="84" t="s">
        <v>97</v>
      </c>
      <c r="V3097" s="84" t="s">
        <v>97</v>
      </c>
      <c r="W3097" s="85" t="b">
        <v>0</v>
      </c>
      <c r="X3097" s="63"/>
      <c r="Y3097" s="63"/>
      <c r="Z3097" s="63"/>
    </row>
    <row r="3098">
      <c r="A3098" s="75"/>
      <c r="B3098" s="94"/>
      <c r="C3098" s="75"/>
      <c r="D3098" s="76"/>
      <c r="E3098" s="75" t="s">
        <v>97</v>
      </c>
      <c r="F3098" s="75" t="s">
        <v>97</v>
      </c>
      <c r="G3098" s="77"/>
      <c r="H3098" s="77"/>
      <c r="I3098" s="80"/>
      <c r="J3098" s="77" t="s">
        <v>97</v>
      </c>
      <c r="K3098" s="79" t="s">
        <v>97</v>
      </c>
      <c r="L3098" s="79"/>
      <c r="M3098" s="80"/>
      <c r="N3098" s="79" t="s">
        <v>97</v>
      </c>
      <c r="O3098" s="81"/>
      <c r="P3098" s="86"/>
      <c r="Q3098" s="82"/>
      <c r="R3098" s="81" t="s">
        <v>97</v>
      </c>
      <c r="S3098" s="63"/>
      <c r="T3098" s="87"/>
      <c r="U3098" s="84" t="s">
        <v>97</v>
      </c>
      <c r="V3098" s="84" t="s">
        <v>97</v>
      </c>
      <c r="W3098" s="85" t="b">
        <v>0</v>
      </c>
      <c r="X3098" s="63"/>
      <c r="Y3098" s="63"/>
      <c r="Z3098" s="63"/>
    </row>
    <row r="3099">
      <c r="A3099" s="75"/>
      <c r="B3099" s="94"/>
      <c r="C3099" s="75"/>
      <c r="D3099" s="76"/>
      <c r="E3099" s="75" t="s">
        <v>97</v>
      </c>
      <c r="F3099" s="75" t="s">
        <v>97</v>
      </c>
      <c r="G3099" s="77"/>
      <c r="H3099" s="77"/>
      <c r="I3099" s="80"/>
      <c r="J3099" s="77" t="s">
        <v>97</v>
      </c>
      <c r="K3099" s="79" t="s">
        <v>97</v>
      </c>
      <c r="L3099" s="79"/>
      <c r="M3099" s="80"/>
      <c r="N3099" s="79" t="s">
        <v>97</v>
      </c>
      <c r="O3099" s="81"/>
      <c r="P3099" s="86"/>
      <c r="Q3099" s="82"/>
      <c r="R3099" s="81" t="s">
        <v>97</v>
      </c>
      <c r="S3099" s="63"/>
      <c r="T3099" s="87"/>
      <c r="U3099" s="84" t="s">
        <v>97</v>
      </c>
      <c r="V3099" s="84" t="s">
        <v>97</v>
      </c>
      <c r="W3099" s="85" t="b">
        <v>0</v>
      </c>
      <c r="X3099" s="63"/>
      <c r="Y3099" s="63"/>
      <c r="Z3099" s="63"/>
    </row>
    <row r="3100">
      <c r="A3100" s="75"/>
      <c r="B3100" s="94"/>
      <c r="C3100" s="75"/>
      <c r="D3100" s="76"/>
      <c r="E3100" s="75" t="s">
        <v>97</v>
      </c>
      <c r="F3100" s="75" t="s">
        <v>97</v>
      </c>
      <c r="G3100" s="77"/>
      <c r="H3100" s="77"/>
      <c r="I3100" s="80"/>
      <c r="J3100" s="77" t="s">
        <v>97</v>
      </c>
      <c r="K3100" s="79" t="s">
        <v>97</v>
      </c>
      <c r="L3100" s="79"/>
      <c r="M3100" s="80"/>
      <c r="N3100" s="79" t="s">
        <v>97</v>
      </c>
      <c r="O3100" s="81"/>
      <c r="P3100" s="86"/>
      <c r="Q3100" s="82"/>
      <c r="R3100" s="81" t="s">
        <v>97</v>
      </c>
      <c r="S3100" s="63"/>
      <c r="T3100" s="87"/>
      <c r="U3100" s="84" t="s">
        <v>97</v>
      </c>
      <c r="V3100" s="84" t="s">
        <v>97</v>
      </c>
      <c r="W3100" s="85" t="b">
        <v>0</v>
      </c>
      <c r="X3100" s="63"/>
      <c r="Y3100" s="63"/>
      <c r="Z3100" s="63"/>
    </row>
    <row r="3101">
      <c r="A3101" s="75"/>
      <c r="B3101" s="94"/>
      <c r="C3101" s="75"/>
      <c r="D3101" s="76"/>
      <c r="E3101" s="75" t="s">
        <v>97</v>
      </c>
      <c r="F3101" s="75" t="s">
        <v>97</v>
      </c>
      <c r="G3101" s="77"/>
      <c r="H3101" s="77"/>
      <c r="I3101" s="80"/>
      <c r="J3101" s="77" t="s">
        <v>97</v>
      </c>
      <c r="K3101" s="79" t="s">
        <v>97</v>
      </c>
      <c r="L3101" s="79"/>
      <c r="M3101" s="80"/>
      <c r="N3101" s="79" t="s">
        <v>97</v>
      </c>
      <c r="O3101" s="81"/>
      <c r="P3101" s="86"/>
      <c r="Q3101" s="82"/>
      <c r="R3101" s="81" t="s">
        <v>97</v>
      </c>
      <c r="S3101" s="63"/>
      <c r="T3101" s="87"/>
      <c r="U3101" s="84" t="s">
        <v>97</v>
      </c>
      <c r="V3101" s="84" t="s">
        <v>97</v>
      </c>
      <c r="W3101" s="85" t="b">
        <v>0</v>
      </c>
      <c r="X3101" s="63"/>
      <c r="Y3101" s="63"/>
      <c r="Z3101" s="63"/>
    </row>
    <row r="3102">
      <c r="A3102" s="75"/>
      <c r="B3102" s="94"/>
      <c r="C3102" s="75"/>
      <c r="D3102" s="76"/>
      <c r="E3102" s="75" t="s">
        <v>97</v>
      </c>
      <c r="F3102" s="75" t="s">
        <v>97</v>
      </c>
      <c r="G3102" s="77"/>
      <c r="H3102" s="77"/>
      <c r="I3102" s="80"/>
      <c r="J3102" s="77" t="s">
        <v>97</v>
      </c>
      <c r="K3102" s="79" t="s">
        <v>97</v>
      </c>
      <c r="L3102" s="79"/>
      <c r="M3102" s="80"/>
      <c r="N3102" s="79" t="s">
        <v>97</v>
      </c>
      <c r="O3102" s="81"/>
      <c r="P3102" s="86"/>
      <c r="Q3102" s="82"/>
      <c r="R3102" s="81" t="s">
        <v>97</v>
      </c>
      <c r="S3102" s="63"/>
      <c r="T3102" s="87"/>
      <c r="U3102" s="84" t="s">
        <v>97</v>
      </c>
      <c r="V3102" s="84" t="s">
        <v>97</v>
      </c>
      <c r="W3102" s="85" t="b">
        <v>0</v>
      </c>
      <c r="X3102" s="63"/>
      <c r="Y3102" s="63"/>
      <c r="Z3102" s="63"/>
    </row>
    <row r="3103">
      <c r="A3103" s="75"/>
      <c r="B3103" s="94"/>
      <c r="C3103" s="75"/>
      <c r="D3103" s="76"/>
      <c r="E3103" s="75" t="s">
        <v>97</v>
      </c>
      <c r="F3103" s="75" t="s">
        <v>97</v>
      </c>
      <c r="G3103" s="77"/>
      <c r="H3103" s="77"/>
      <c r="I3103" s="80"/>
      <c r="J3103" s="77" t="s">
        <v>97</v>
      </c>
      <c r="K3103" s="79" t="s">
        <v>97</v>
      </c>
      <c r="L3103" s="79"/>
      <c r="M3103" s="80"/>
      <c r="N3103" s="79" t="s">
        <v>97</v>
      </c>
      <c r="O3103" s="81"/>
      <c r="P3103" s="86"/>
      <c r="Q3103" s="82"/>
      <c r="R3103" s="81" t="s">
        <v>97</v>
      </c>
      <c r="S3103" s="63"/>
      <c r="T3103" s="87"/>
      <c r="U3103" s="84" t="s">
        <v>97</v>
      </c>
      <c r="V3103" s="84" t="s">
        <v>97</v>
      </c>
      <c r="W3103" s="85" t="b">
        <v>0</v>
      </c>
      <c r="X3103" s="63"/>
      <c r="Y3103" s="63"/>
      <c r="Z3103" s="63"/>
    </row>
    <row r="3104">
      <c r="A3104" s="75"/>
      <c r="B3104" s="94"/>
      <c r="C3104" s="75"/>
      <c r="D3104" s="76"/>
      <c r="E3104" s="75" t="s">
        <v>97</v>
      </c>
      <c r="F3104" s="75" t="s">
        <v>97</v>
      </c>
      <c r="G3104" s="77"/>
      <c r="H3104" s="77"/>
      <c r="I3104" s="80"/>
      <c r="J3104" s="77" t="s">
        <v>97</v>
      </c>
      <c r="K3104" s="79" t="s">
        <v>97</v>
      </c>
      <c r="L3104" s="79"/>
      <c r="M3104" s="80"/>
      <c r="N3104" s="79" t="s">
        <v>97</v>
      </c>
      <c r="O3104" s="81"/>
      <c r="P3104" s="86"/>
      <c r="Q3104" s="82"/>
      <c r="R3104" s="81" t="s">
        <v>97</v>
      </c>
      <c r="S3104" s="63"/>
      <c r="T3104" s="87"/>
      <c r="U3104" s="84" t="s">
        <v>97</v>
      </c>
      <c r="V3104" s="84" t="s">
        <v>97</v>
      </c>
      <c r="W3104" s="85" t="b">
        <v>0</v>
      </c>
      <c r="X3104" s="63"/>
      <c r="Y3104" s="63"/>
      <c r="Z3104" s="63"/>
    </row>
    <row r="3105">
      <c r="A3105" s="75"/>
      <c r="B3105" s="94"/>
      <c r="C3105" s="75"/>
      <c r="D3105" s="76"/>
      <c r="E3105" s="75" t="s">
        <v>97</v>
      </c>
      <c r="F3105" s="75" t="s">
        <v>97</v>
      </c>
      <c r="G3105" s="77"/>
      <c r="H3105" s="77"/>
      <c r="I3105" s="80"/>
      <c r="J3105" s="77" t="s">
        <v>97</v>
      </c>
      <c r="K3105" s="79" t="s">
        <v>97</v>
      </c>
      <c r="L3105" s="79"/>
      <c r="M3105" s="80"/>
      <c r="N3105" s="79" t="s">
        <v>97</v>
      </c>
      <c r="O3105" s="81"/>
      <c r="P3105" s="86"/>
      <c r="Q3105" s="82"/>
      <c r="R3105" s="81" t="s">
        <v>97</v>
      </c>
      <c r="S3105" s="63"/>
      <c r="T3105" s="87"/>
      <c r="U3105" s="84" t="s">
        <v>97</v>
      </c>
      <c r="V3105" s="84" t="s">
        <v>97</v>
      </c>
      <c r="W3105" s="85" t="b">
        <v>0</v>
      </c>
      <c r="X3105" s="63"/>
      <c r="Y3105" s="63"/>
      <c r="Z3105" s="63"/>
    </row>
    <row r="3106">
      <c r="A3106" s="75"/>
      <c r="B3106" s="94"/>
      <c r="C3106" s="75"/>
      <c r="D3106" s="76"/>
      <c r="E3106" s="75" t="s">
        <v>97</v>
      </c>
      <c r="F3106" s="75" t="s">
        <v>97</v>
      </c>
      <c r="G3106" s="77"/>
      <c r="H3106" s="77"/>
      <c r="I3106" s="80"/>
      <c r="J3106" s="77" t="s">
        <v>97</v>
      </c>
      <c r="K3106" s="79" t="s">
        <v>97</v>
      </c>
      <c r="L3106" s="79"/>
      <c r="M3106" s="80"/>
      <c r="N3106" s="79" t="s">
        <v>97</v>
      </c>
      <c r="O3106" s="81"/>
      <c r="P3106" s="86"/>
      <c r="Q3106" s="82"/>
      <c r="R3106" s="81" t="s">
        <v>97</v>
      </c>
      <c r="S3106" s="63"/>
      <c r="T3106" s="87"/>
      <c r="U3106" s="84" t="s">
        <v>97</v>
      </c>
      <c r="V3106" s="84" t="s">
        <v>97</v>
      </c>
      <c r="W3106" s="85" t="b">
        <v>0</v>
      </c>
      <c r="X3106" s="63"/>
      <c r="Y3106" s="63"/>
      <c r="Z3106" s="63"/>
    </row>
    <row r="3107">
      <c r="A3107" s="75"/>
      <c r="B3107" s="94"/>
      <c r="C3107" s="75"/>
      <c r="D3107" s="76"/>
      <c r="E3107" s="75" t="s">
        <v>97</v>
      </c>
      <c r="F3107" s="75" t="s">
        <v>97</v>
      </c>
      <c r="G3107" s="77"/>
      <c r="H3107" s="77"/>
      <c r="I3107" s="80"/>
      <c r="J3107" s="77" t="s">
        <v>97</v>
      </c>
      <c r="K3107" s="79" t="s">
        <v>97</v>
      </c>
      <c r="L3107" s="79"/>
      <c r="M3107" s="80"/>
      <c r="N3107" s="79" t="s">
        <v>97</v>
      </c>
      <c r="O3107" s="81"/>
      <c r="P3107" s="86"/>
      <c r="Q3107" s="82"/>
      <c r="R3107" s="81" t="s">
        <v>97</v>
      </c>
      <c r="S3107" s="63"/>
      <c r="T3107" s="87"/>
      <c r="U3107" s="84" t="s">
        <v>97</v>
      </c>
      <c r="V3107" s="84" t="s">
        <v>97</v>
      </c>
      <c r="W3107" s="85" t="b">
        <v>0</v>
      </c>
      <c r="X3107" s="63"/>
      <c r="Y3107" s="63"/>
      <c r="Z3107" s="63"/>
    </row>
    <row r="3108">
      <c r="A3108" s="75"/>
      <c r="B3108" s="94"/>
      <c r="C3108" s="75"/>
      <c r="D3108" s="76"/>
      <c r="E3108" s="75" t="s">
        <v>97</v>
      </c>
      <c r="F3108" s="75" t="s">
        <v>97</v>
      </c>
      <c r="G3108" s="77"/>
      <c r="H3108" s="77"/>
      <c r="I3108" s="80"/>
      <c r="J3108" s="77" t="s">
        <v>97</v>
      </c>
      <c r="K3108" s="79" t="s">
        <v>97</v>
      </c>
      <c r="L3108" s="79"/>
      <c r="M3108" s="80"/>
      <c r="N3108" s="79" t="s">
        <v>97</v>
      </c>
      <c r="O3108" s="81"/>
      <c r="P3108" s="86"/>
      <c r="Q3108" s="82"/>
      <c r="R3108" s="81" t="s">
        <v>97</v>
      </c>
      <c r="S3108" s="63"/>
      <c r="T3108" s="87"/>
      <c r="U3108" s="84" t="s">
        <v>97</v>
      </c>
      <c r="V3108" s="84" t="s">
        <v>97</v>
      </c>
      <c r="W3108" s="85" t="b">
        <v>0</v>
      </c>
      <c r="X3108" s="63"/>
      <c r="Y3108" s="63"/>
      <c r="Z3108" s="63"/>
    </row>
    <row r="3109">
      <c r="A3109" s="75"/>
      <c r="B3109" s="94"/>
      <c r="C3109" s="75"/>
      <c r="D3109" s="76"/>
      <c r="E3109" s="75" t="s">
        <v>97</v>
      </c>
      <c r="F3109" s="75" t="s">
        <v>97</v>
      </c>
      <c r="G3109" s="77"/>
      <c r="H3109" s="77"/>
      <c r="I3109" s="80"/>
      <c r="J3109" s="77" t="s">
        <v>97</v>
      </c>
      <c r="K3109" s="79" t="s">
        <v>97</v>
      </c>
      <c r="L3109" s="79"/>
      <c r="M3109" s="80"/>
      <c r="N3109" s="79" t="s">
        <v>97</v>
      </c>
      <c r="O3109" s="81"/>
      <c r="P3109" s="86"/>
      <c r="Q3109" s="82"/>
      <c r="R3109" s="81" t="s">
        <v>97</v>
      </c>
      <c r="S3109" s="63"/>
      <c r="T3109" s="87"/>
      <c r="U3109" s="84" t="s">
        <v>97</v>
      </c>
      <c r="V3109" s="84" t="s">
        <v>97</v>
      </c>
      <c r="W3109" s="85" t="b">
        <v>0</v>
      </c>
      <c r="X3109" s="63"/>
      <c r="Y3109" s="63"/>
      <c r="Z3109" s="63"/>
    </row>
    <row r="3110">
      <c r="A3110" s="75"/>
      <c r="B3110" s="94"/>
      <c r="C3110" s="75"/>
      <c r="D3110" s="76"/>
      <c r="E3110" s="75" t="s">
        <v>97</v>
      </c>
      <c r="F3110" s="75" t="s">
        <v>97</v>
      </c>
      <c r="G3110" s="77"/>
      <c r="H3110" s="77"/>
      <c r="I3110" s="80"/>
      <c r="J3110" s="77" t="s">
        <v>97</v>
      </c>
      <c r="K3110" s="79" t="s">
        <v>97</v>
      </c>
      <c r="L3110" s="79"/>
      <c r="M3110" s="80"/>
      <c r="N3110" s="79" t="s">
        <v>97</v>
      </c>
      <c r="O3110" s="81"/>
      <c r="P3110" s="86"/>
      <c r="Q3110" s="82"/>
      <c r="R3110" s="81" t="s">
        <v>97</v>
      </c>
      <c r="S3110" s="63"/>
      <c r="T3110" s="87"/>
      <c r="U3110" s="84" t="s">
        <v>97</v>
      </c>
      <c r="V3110" s="84" t="s">
        <v>97</v>
      </c>
      <c r="W3110" s="85" t="b">
        <v>0</v>
      </c>
      <c r="X3110" s="63"/>
      <c r="Y3110" s="63"/>
      <c r="Z3110" s="63"/>
    </row>
    <row r="3111">
      <c r="A3111" s="75"/>
      <c r="B3111" s="94"/>
      <c r="C3111" s="75"/>
      <c r="D3111" s="76"/>
      <c r="E3111" s="75" t="s">
        <v>97</v>
      </c>
      <c r="F3111" s="75" t="s">
        <v>97</v>
      </c>
      <c r="G3111" s="77"/>
      <c r="H3111" s="77"/>
      <c r="I3111" s="80"/>
      <c r="J3111" s="77" t="s">
        <v>97</v>
      </c>
      <c r="K3111" s="79" t="s">
        <v>97</v>
      </c>
      <c r="L3111" s="79"/>
      <c r="M3111" s="80"/>
      <c r="N3111" s="79" t="s">
        <v>97</v>
      </c>
      <c r="O3111" s="81"/>
      <c r="P3111" s="86"/>
      <c r="Q3111" s="82"/>
      <c r="R3111" s="81" t="s">
        <v>97</v>
      </c>
      <c r="S3111" s="63"/>
      <c r="T3111" s="87"/>
      <c r="U3111" s="84" t="s">
        <v>97</v>
      </c>
      <c r="V3111" s="84" t="s">
        <v>97</v>
      </c>
      <c r="W3111" s="85" t="b">
        <v>0</v>
      </c>
      <c r="X3111" s="63"/>
      <c r="Y3111" s="63"/>
      <c r="Z3111" s="63"/>
    </row>
    <row r="3112">
      <c r="A3112" s="75"/>
      <c r="B3112" s="94"/>
      <c r="C3112" s="75"/>
      <c r="D3112" s="76"/>
      <c r="E3112" s="75" t="s">
        <v>97</v>
      </c>
      <c r="F3112" s="75" t="s">
        <v>97</v>
      </c>
      <c r="G3112" s="77"/>
      <c r="H3112" s="77"/>
      <c r="I3112" s="80"/>
      <c r="J3112" s="77" t="s">
        <v>97</v>
      </c>
      <c r="K3112" s="79" t="s">
        <v>97</v>
      </c>
      <c r="L3112" s="79"/>
      <c r="M3112" s="80"/>
      <c r="N3112" s="79" t="s">
        <v>97</v>
      </c>
      <c r="O3112" s="81"/>
      <c r="P3112" s="86"/>
      <c r="Q3112" s="82"/>
      <c r="R3112" s="81" t="s">
        <v>97</v>
      </c>
      <c r="S3112" s="63"/>
      <c r="T3112" s="87"/>
      <c r="U3112" s="84" t="s">
        <v>97</v>
      </c>
      <c r="V3112" s="84" t="s">
        <v>97</v>
      </c>
      <c r="W3112" s="85" t="b">
        <v>0</v>
      </c>
      <c r="X3112" s="63"/>
      <c r="Y3112" s="63"/>
      <c r="Z3112" s="63"/>
    </row>
    <row r="3113">
      <c r="A3113" s="75"/>
      <c r="B3113" s="94"/>
      <c r="C3113" s="75"/>
      <c r="D3113" s="76"/>
      <c r="E3113" s="75" t="s">
        <v>97</v>
      </c>
      <c r="F3113" s="75" t="s">
        <v>97</v>
      </c>
      <c r="G3113" s="77"/>
      <c r="H3113" s="77"/>
      <c r="I3113" s="80"/>
      <c r="J3113" s="77" t="s">
        <v>97</v>
      </c>
      <c r="K3113" s="79" t="s">
        <v>97</v>
      </c>
      <c r="L3113" s="79"/>
      <c r="M3113" s="80"/>
      <c r="N3113" s="79" t="s">
        <v>97</v>
      </c>
      <c r="O3113" s="81"/>
      <c r="P3113" s="86"/>
      <c r="Q3113" s="82"/>
      <c r="R3113" s="81" t="s">
        <v>97</v>
      </c>
      <c r="S3113" s="63"/>
      <c r="T3113" s="87"/>
      <c r="U3113" s="84" t="s">
        <v>97</v>
      </c>
      <c r="V3113" s="84" t="s">
        <v>97</v>
      </c>
      <c r="W3113" s="85" t="b">
        <v>0</v>
      </c>
      <c r="X3113" s="63"/>
      <c r="Y3113" s="63"/>
      <c r="Z3113" s="63"/>
    </row>
    <row r="3114">
      <c r="A3114" s="75"/>
      <c r="B3114" s="94"/>
      <c r="C3114" s="75"/>
      <c r="D3114" s="76"/>
      <c r="E3114" s="75" t="s">
        <v>97</v>
      </c>
      <c r="F3114" s="75" t="s">
        <v>97</v>
      </c>
      <c r="G3114" s="77"/>
      <c r="H3114" s="77"/>
      <c r="I3114" s="80"/>
      <c r="J3114" s="77" t="s">
        <v>97</v>
      </c>
      <c r="K3114" s="79" t="s">
        <v>97</v>
      </c>
      <c r="L3114" s="79"/>
      <c r="M3114" s="80"/>
      <c r="N3114" s="79" t="s">
        <v>97</v>
      </c>
      <c r="O3114" s="81"/>
      <c r="P3114" s="86"/>
      <c r="Q3114" s="82"/>
      <c r="R3114" s="81" t="s">
        <v>97</v>
      </c>
      <c r="S3114" s="63"/>
      <c r="T3114" s="87"/>
      <c r="U3114" s="84" t="s">
        <v>97</v>
      </c>
      <c r="V3114" s="84" t="s">
        <v>97</v>
      </c>
      <c r="W3114" s="85" t="b">
        <v>0</v>
      </c>
      <c r="X3114" s="63"/>
      <c r="Y3114" s="63"/>
      <c r="Z3114" s="63"/>
    </row>
    <row r="3115">
      <c r="A3115" s="75"/>
      <c r="B3115" s="94"/>
      <c r="C3115" s="75"/>
      <c r="D3115" s="76"/>
      <c r="E3115" s="75" t="s">
        <v>97</v>
      </c>
      <c r="F3115" s="75" t="s">
        <v>97</v>
      </c>
      <c r="G3115" s="77"/>
      <c r="H3115" s="77"/>
      <c r="I3115" s="80"/>
      <c r="J3115" s="77" t="s">
        <v>97</v>
      </c>
      <c r="K3115" s="79" t="s">
        <v>97</v>
      </c>
      <c r="L3115" s="79"/>
      <c r="M3115" s="80"/>
      <c r="N3115" s="79" t="s">
        <v>97</v>
      </c>
      <c r="O3115" s="81"/>
      <c r="P3115" s="86"/>
      <c r="Q3115" s="82"/>
      <c r="R3115" s="81" t="s">
        <v>97</v>
      </c>
      <c r="S3115" s="63"/>
      <c r="T3115" s="87"/>
      <c r="U3115" s="84" t="s">
        <v>97</v>
      </c>
      <c r="V3115" s="84" t="s">
        <v>97</v>
      </c>
      <c r="W3115" s="85" t="b">
        <v>0</v>
      </c>
      <c r="X3115" s="63"/>
      <c r="Y3115" s="63"/>
      <c r="Z3115" s="63"/>
    </row>
    <row r="3116">
      <c r="A3116" s="75"/>
      <c r="B3116" s="94"/>
      <c r="C3116" s="75"/>
      <c r="D3116" s="76"/>
      <c r="E3116" s="75" t="s">
        <v>97</v>
      </c>
      <c r="F3116" s="75" t="s">
        <v>97</v>
      </c>
      <c r="G3116" s="77"/>
      <c r="H3116" s="77"/>
      <c r="I3116" s="80"/>
      <c r="J3116" s="77" t="s">
        <v>97</v>
      </c>
      <c r="K3116" s="79" t="s">
        <v>97</v>
      </c>
      <c r="L3116" s="79"/>
      <c r="M3116" s="80"/>
      <c r="N3116" s="79" t="s">
        <v>97</v>
      </c>
      <c r="O3116" s="81"/>
      <c r="P3116" s="86"/>
      <c r="Q3116" s="82"/>
      <c r="R3116" s="81" t="s">
        <v>97</v>
      </c>
      <c r="S3116" s="63"/>
      <c r="T3116" s="87"/>
      <c r="U3116" s="84" t="s">
        <v>97</v>
      </c>
      <c r="V3116" s="84" t="s">
        <v>97</v>
      </c>
      <c r="W3116" s="85" t="b">
        <v>0</v>
      </c>
      <c r="X3116" s="63"/>
      <c r="Y3116" s="63"/>
      <c r="Z3116" s="63"/>
    </row>
    <row r="3117">
      <c r="A3117" s="75"/>
      <c r="B3117" s="94"/>
      <c r="C3117" s="75"/>
      <c r="D3117" s="76"/>
      <c r="E3117" s="75" t="s">
        <v>97</v>
      </c>
      <c r="F3117" s="75" t="s">
        <v>97</v>
      </c>
      <c r="G3117" s="77"/>
      <c r="H3117" s="77"/>
      <c r="I3117" s="80"/>
      <c r="J3117" s="77" t="s">
        <v>97</v>
      </c>
      <c r="K3117" s="79" t="s">
        <v>97</v>
      </c>
      <c r="L3117" s="79"/>
      <c r="M3117" s="80"/>
      <c r="N3117" s="79" t="s">
        <v>97</v>
      </c>
      <c r="O3117" s="81"/>
      <c r="P3117" s="86"/>
      <c r="Q3117" s="82"/>
      <c r="R3117" s="81" t="s">
        <v>97</v>
      </c>
      <c r="S3117" s="63"/>
      <c r="T3117" s="87"/>
      <c r="U3117" s="84" t="s">
        <v>97</v>
      </c>
      <c r="V3117" s="84" t="s">
        <v>97</v>
      </c>
      <c r="W3117" s="85" t="b">
        <v>0</v>
      </c>
      <c r="X3117" s="63"/>
      <c r="Y3117" s="63"/>
      <c r="Z3117" s="63"/>
    </row>
    <row r="3118">
      <c r="A3118" s="75"/>
      <c r="B3118" s="94"/>
      <c r="C3118" s="75"/>
      <c r="D3118" s="76"/>
      <c r="E3118" s="75" t="s">
        <v>97</v>
      </c>
      <c r="F3118" s="75" t="s">
        <v>97</v>
      </c>
      <c r="G3118" s="77"/>
      <c r="H3118" s="77"/>
      <c r="I3118" s="80"/>
      <c r="J3118" s="77" t="s">
        <v>97</v>
      </c>
      <c r="K3118" s="79" t="s">
        <v>97</v>
      </c>
      <c r="L3118" s="79"/>
      <c r="M3118" s="80"/>
      <c r="N3118" s="79" t="s">
        <v>97</v>
      </c>
      <c r="O3118" s="81"/>
      <c r="P3118" s="86"/>
      <c r="Q3118" s="82"/>
      <c r="R3118" s="81" t="s">
        <v>97</v>
      </c>
      <c r="S3118" s="63"/>
      <c r="T3118" s="87"/>
      <c r="U3118" s="84" t="s">
        <v>97</v>
      </c>
      <c r="V3118" s="84" t="s">
        <v>97</v>
      </c>
      <c r="W3118" s="85" t="b">
        <v>0</v>
      </c>
      <c r="X3118" s="63"/>
      <c r="Y3118" s="63"/>
      <c r="Z3118" s="63"/>
    </row>
    <row r="3119">
      <c r="A3119" s="75"/>
      <c r="B3119" s="94"/>
      <c r="C3119" s="75"/>
      <c r="D3119" s="76"/>
      <c r="E3119" s="75" t="s">
        <v>97</v>
      </c>
      <c r="F3119" s="75" t="s">
        <v>97</v>
      </c>
      <c r="G3119" s="77"/>
      <c r="H3119" s="77"/>
      <c r="I3119" s="80"/>
      <c r="J3119" s="77" t="s">
        <v>97</v>
      </c>
      <c r="K3119" s="79" t="s">
        <v>97</v>
      </c>
      <c r="L3119" s="79"/>
      <c r="M3119" s="80"/>
      <c r="N3119" s="79" t="s">
        <v>97</v>
      </c>
      <c r="O3119" s="81"/>
      <c r="P3119" s="86"/>
      <c r="Q3119" s="82"/>
      <c r="R3119" s="81" t="s">
        <v>97</v>
      </c>
      <c r="S3119" s="63"/>
      <c r="T3119" s="87"/>
      <c r="U3119" s="84" t="s">
        <v>97</v>
      </c>
      <c r="V3119" s="84" t="s">
        <v>97</v>
      </c>
      <c r="W3119" s="85" t="b">
        <v>0</v>
      </c>
      <c r="X3119" s="63"/>
      <c r="Y3119" s="63"/>
      <c r="Z3119" s="63"/>
    </row>
    <row r="3120">
      <c r="A3120" s="75"/>
      <c r="B3120" s="94"/>
      <c r="C3120" s="75"/>
      <c r="D3120" s="76"/>
      <c r="E3120" s="75" t="s">
        <v>97</v>
      </c>
      <c r="F3120" s="75" t="s">
        <v>97</v>
      </c>
      <c r="G3120" s="77"/>
      <c r="H3120" s="77"/>
      <c r="I3120" s="80"/>
      <c r="J3120" s="77" t="s">
        <v>97</v>
      </c>
      <c r="K3120" s="79" t="s">
        <v>97</v>
      </c>
      <c r="L3120" s="79"/>
      <c r="M3120" s="80"/>
      <c r="N3120" s="79" t="s">
        <v>97</v>
      </c>
      <c r="O3120" s="81"/>
      <c r="P3120" s="86"/>
      <c r="Q3120" s="82"/>
      <c r="R3120" s="81" t="s">
        <v>97</v>
      </c>
      <c r="S3120" s="63"/>
      <c r="T3120" s="87"/>
      <c r="U3120" s="84" t="s">
        <v>97</v>
      </c>
      <c r="V3120" s="84" t="s">
        <v>97</v>
      </c>
      <c r="W3120" s="85" t="b">
        <v>0</v>
      </c>
      <c r="X3120" s="63"/>
      <c r="Y3120" s="63"/>
      <c r="Z3120" s="63"/>
    </row>
    <row r="3121">
      <c r="A3121" s="75"/>
      <c r="B3121" s="94"/>
      <c r="C3121" s="75"/>
      <c r="D3121" s="76"/>
      <c r="E3121" s="75" t="s">
        <v>97</v>
      </c>
      <c r="F3121" s="75" t="s">
        <v>97</v>
      </c>
      <c r="G3121" s="77"/>
      <c r="H3121" s="77"/>
      <c r="I3121" s="80"/>
      <c r="J3121" s="77" t="s">
        <v>97</v>
      </c>
      <c r="K3121" s="79" t="s">
        <v>97</v>
      </c>
      <c r="L3121" s="79"/>
      <c r="M3121" s="80"/>
      <c r="N3121" s="79" t="s">
        <v>97</v>
      </c>
      <c r="O3121" s="81"/>
      <c r="P3121" s="86"/>
      <c r="Q3121" s="82"/>
      <c r="R3121" s="81" t="s">
        <v>97</v>
      </c>
      <c r="S3121" s="63"/>
      <c r="T3121" s="87"/>
      <c r="U3121" s="84" t="s">
        <v>97</v>
      </c>
      <c r="V3121" s="84" t="s">
        <v>97</v>
      </c>
      <c r="W3121" s="85" t="b">
        <v>0</v>
      </c>
      <c r="X3121" s="63"/>
      <c r="Y3121" s="63"/>
      <c r="Z3121" s="63"/>
    </row>
    <row r="3122">
      <c r="A3122" s="75"/>
      <c r="B3122" s="94"/>
      <c r="C3122" s="75"/>
      <c r="D3122" s="76"/>
      <c r="E3122" s="75" t="s">
        <v>97</v>
      </c>
      <c r="F3122" s="75" t="s">
        <v>97</v>
      </c>
      <c r="G3122" s="77"/>
      <c r="H3122" s="77"/>
      <c r="I3122" s="80"/>
      <c r="J3122" s="77" t="s">
        <v>97</v>
      </c>
      <c r="K3122" s="79" t="s">
        <v>97</v>
      </c>
      <c r="L3122" s="79"/>
      <c r="M3122" s="80"/>
      <c r="N3122" s="79" t="s">
        <v>97</v>
      </c>
      <c r="O3122" s="81"/>
      <c r="P3122" s="86"/>
      <c r="Q3122" s="82"/>
      <c r="R3122" s="81" t="s">
        <v>97</v>
      </c>
      <c r="S3122" s="63"/>
      <c r="T3122" s="87"/>
      <c r="U3122" s="84" t="s">
        <v>97</v>
      </c>
      <c r="V3122" s="84" t="s">
        <v>97</v>
      </c>
      <c r="W3122" s="85" t="b">
        <v>0</v>
      </c>
      <c r="X3122" s="63"/>
      <c r="Y3122" s="63"/>
      <c r="Z3122" s="63"/>
    </row>
    <row r="3123">
      <c r="A3123" s="75"/>
      <c r="B3123" s="94"/>
      <c r="C3123" s="75"/>
      <c r="D3123" s="76"/>
      <c r="E3123" s="75" t="s">
        <v>97</v>
      </c>
      <c r="F3123" s="75" t="s">
        <v>97</v>
      </c>
      <c r="G3123" s="77"/>
      <c r="H3123" s="77"/>
      <c r="I3123" s="80"/>
      <c r="J3123" s="77" t="s">
        <v>97</v>
      </c>
      <c r="K3123" s="79" t="s">
        <v>97</v>
      </c>
      <c r="L3123" s="79"/>
      <c r="M3123" s="80"/>
      <c r="N3123" s="79" t="s">
        <v>97</v>
      </c>
      <c r="O3123" s="81"/>
      <c r="P3123" s="86"/>
      <c r="Q3123" s="82"/>
      <c r="R3123" s="81" t="s">
        <v>97</v>
      </c>
      <c r="S3123" s="63"/>
      <c r="T3123" s="87"/>
      <c r="U3123" s="84" t="s">
        <v>97</v>
      </c>
      <c r="V3123" s="84" t="s">
        <v>97</v>
      </c>
      <c r="W3123" s="85" t="b">
        <v>0</v>
      </c>
      <c r="X3123" s="63"/>
      <c r="Y3123" s="63"/>
      <c r="Z3123" s="63"/>
    </row>
    <row r="3124">
      <c r="A3124" s="75"/>
      <c r="B3124" s="94"/>
      <c r="C3124" s="75"/>
      <c r="D3124" s="76"/>
      <c r="E3124" s="75" t="s">
        <v>97</v>
      </c>
      <c r="F3124" s="75" t="s">
        <v>97</v>
      </c>
      <c r="G3124" s="77"/>
      <c r="H3124" s="77"/>
      <c r="I3124" s="80"/>
      <c r="J3124" s="77" t="s">
        <v>97</v>
      </c>
      <c r="K3124" s="79" t="s">
        <v>97</v>
      </c>
      <c r="L3124" s="79"/>
      <c r="M3124" s="80"/>
      <c r="N3124" s="79" t="s">
        <v>97</v>
      </c>
      <c r="O3124" s="81"/>
      <c r="P3124" s="86"/>
      <c r="Q3124" s="82"/>
      <c r="R3124" s="81" t="s">
        <v>97</v>
      </c>
      <c r="S3124" s="63"/>
      <c r="T3124" s="87"/>
      <c r="U3124" s="84" t="s">
        <v>97</v>
      </c>
      <c r="V3124" s="84" t="s">
        <v>97</v>
      </c>
      <c r="W3124" s="85" t="b">
        <v>0</v>
      </c>
      <c r="X3124" s="63"/>
      <c r="Y3124" s="63"/>
      <c r="Z3124" s="63"/>
    </row>
    <row r="3125">
      <c r="A3125" s="75"/>
      <c r="B3125" s="94"/>
      <c r="C3125" s="75"/>
      <c r="D3125" s="76"/>
      <c r="E3125" s="75" t="s">
        <v>97</v>
      </c>
      <c r="F3125" s="75" t="s">
        <v>97</v>
      </c>
      <c r="G3125" s="77"/>
      <c r="H3125" s="77"/>
      <c r="I3125" s="80"/>
      <c r="J3125" s="77" t="s">
        <v>97</v>
      </c>
      <c r="K3125" s="79" t="s">
        <v>97</v>
      </c>
      <c r="L3125" s="79"/>
      <c r="M3125" s="80"/>
      <c r="N3125" s="79" t="s">
        <v>97</v>
      </c>
      <c r="O3125" s="81"/>
      <c r="P3125" s="86"/>
      <c r="Q3125" s="82"/>
      <c r="R3125" s="81" t="s">
        <v>97</v>
      </c>
      <c r="S3125" s="63"/>
      <c r="T3125" s="87"/>
      <c r="U3125" s="84" t="s">
        <v>97</v>
      </c>
      <c r="V3125" s="84" t="s">
        <v>97</v>
      </c>
      <c r="W3125" s="85" t="b">
        <v>0</v>
      </c>
      <c r="X3125" s="63"/>
      <c r="Y3125" s="63"/>
      <c r="Z3125" s="63"/>
    </row>
    <row r="3126">
      <c r="A3126" s="75"/>
      <c r="B3126" s="94"/>
      <c r="C3126" s="75"/>
      <c r="D3126" s="76"/>
      <c r="E3126" s="75" t="s">
        <v>97</v>
      </c>
      <c r="F3126" s="75" t="s">
        <v>97</v>
      </c>
      <c r="G3126" s="77"/>
      <c r="H3126" s="77"/>
      <c r="I3126" s="80"/>
      <c r="J3126" s="77" t="s">
        <v>97</v>
      </c>
      <c r="K3126" s="79" t="s">
        <v>97</v>
      </c>
      <c r="L3126" s="79"/>
      <c r="M3126" s="80"/>
      <c r="N3126" s="79" t="s">
        <v>97</v>
      </c>
      <c r="O3126" s="81"/>
      <c r="P3126" s="86"/>
      <c r="Q3126" s="82"/>
      <c r="R3126" s="81" t="s">
        <v>97</v>
      </c>
      <c r="S3126" s="63"/>
      <c r="T3126" s="87"/>
      <c r="U3126" s="84" t="s">
        <v>97</v>
      </c>
      <c r="V3126" s="84" t="s">
        <v>97</v>
      </c>
      <c r="W3126" s="85" t="b">
        <v>0</v>
      </c>
      <c r="X3126" s="63"/>
      <c r="Y3126" s="63"/>
      <c r="Z3126" s="63"/>
    </row>
    <row r="3127">
      <c r="A3127" s="75"/>
      <c r="B3127" s="94"/>
      <c r="C3127" s="75"/>
      <c r="D3127" s="76"/>
      <c r="E3127" s="75" t="s">
        <v>97</v>
      </c>
      <c r="F3127" s="75" t="s">
        <v>97</v>
      </c>
      <c r="G3127" s="77"/>
      <c r="H3127" s="77"/>
      <c r="I3127" s="80"/>
      <c r="J3127" s="77" t="s">
        <v>97</v>
      </c>
      <c r="K3127" s="79" t="s">
        <v>97</v>
      </c>
      <c r="L3127" s="79"/>
      <c r="M3127" s="80"/>
      <c r="N3127" s="79" t="s">
        <v>97</v>
      </c>
      <c r="O3127" s="81"/>
      <c r="P3127" s="86"/>
      <c r="Q3127" s="82"/>
      <c r="R3127" s="81" t="s">
        <v>97</v>
      </c>
      <c r="S3127" s="63"/>
      <c r="T3127" s="87"/>
      <c r="U3127" s="84" t="s">
        <v>97</v>
      </c>
      <c r="V3127" s="84" t="s">
        <v>97</v>
      </c>
      <c r="W3127" s="85" t="b">
        <v>0</v>
      </c>
      <c r="X3127" s="63"/>
      <c r="Y3127" s="63"/>
      <c r="Z3127" s="63"/>
    </row>
    <row r="3128">
      <c r="A3128" s="75"/>
      <c r="B3128" s="94"/>
      <c r="C3128" s="75"/>
      <c r="D3128" s="76"/>
      <c r="E3128" s="75" t="s">
        <v>97</v>
      </c>
      <c r="F3128" s="75" t="s">
        <v>97</v>
      </c>
      <c r="G3128" s="77"/>
      <c r="H3128" s="77"/>
      <c r="I3128" s="80"/>
      <c r="J3128" s="77" t="s">
        <v>97</v>
      </c>
      <c r="K3128" s="79" t="s">
        <v>97</v>
      </c>
      <c r="L3128" s="79"/>
      <c r="M3128" s="80"/>
      <c r="N3128" s="79" t="s">
        <v>97</v>
      </c>
      <c r="O3128" s="81"/>
      <c r="P3128" s="86"/>
      <c r="Q3128" s="82"/>
      <c r="R3128" s="81" t="s">
        <v>97</v>
      </c>
      <c r="S3128" s="63"/>
      <c r="T3128" s="87"/>
      <c r="U3128" s="84" t="s">
        <v>97</v>
      </c>
      <c r="V3128" s="84" t="s">
        <v>97</v>
      </c>
      <c r="W3128" s="85" t="b">
        <v>0</v>
      </c>
      <c r="X3128" s="63"/>
      <c r="Y3128" s="63"/>
      <c r="Z3128" s="63"/>
    </row>
    <row r="3129">
      <c r="A3129" s="75"/>
      <c r="B3129" s="94"/>
      <c r="C3129" s="75"/>
      <c r="D3129" s="76"/>
      <c r="E3129" s="75" t="s">
        <v>97</v>
      </c>
      <c r="F3129" s="75" t="s">
        <v>97</v>
      </c>
      <c r="G3129" s="77"/>
      <c r="H3129" s="77"/>
      <c r="I3129" s="80"/>
      <c r="J3129" s="77" t="s">
        <v>97</v>
      </c>
      <c r="K3129" s="79" t="s">
        <v>97</v>
      </c>
      <c r="L3129" s="79"/>
      <c r="M3129" s="80"/>
      <c r="N3129" s="79" t="s">
        <v>97</v>
      </c>
      <c r="O3129" s="81"/>
      <c r="P3129" s="86"/>
      <c r="Q3129" s="82"/>
      <c r="R3129" s="81" t="s">
        <v>97</v>
      </c>
      <c r="S3129" s="63"/>
      <c r="T3129" s="87"/>
      <c r="U3129" s="84" t="s">
        <v>97</v>
      </c>
      <c r="V3129" s="84" t="s">
        <v>97</v>
      </c>
      <c r="W3129" s="85" t="b">
        <v>0</v>
      </c>
      <c r="X3129" s="63"/>
      <c r="Y3129" s="63"/>
      <c r="Z3129" s="63"/>
    </row>
    <row r="3130">
      <c r="A3130" s="75"/>
      <c r="B3130" s="94"/>
      <c r="C3130" s="75"/>
      <c r="D3130" s="76"/>
      <c r="E3130" s="75" t="s">
        <v>97</v>
      </c>
      <c r="F3130" s="75" t="s">
        <v>97</v>
      </c>
      <c r="G3130" s="77"/>
      <c r="H3130" s="77"/>
      <c r="I3130" s="80"/>
      <c r="J3130" s="77" t="s">
        <v>97</v>
      </c>
      <c r="K3130" s="79" t="s">
        <v>97</v>
      </c>
      <c r="L3130" s="79"/>
      <c r="M3130" s="80"/>
      <c r="N3130" s="79" t="s">
        <v>97</v>
      </c>
      <c r="O3130" s="81"/>
      <c r="P3130" s="86"/>
      <c r="Q3130" s="82"/>
      <c r="R3130" s="81" t="s">
        <v>97</v>
      </c>
      <c r="S3130" s="63"/>
      <c r="T3130" s="87"/>
      <c r="U3130" s="84" t="s">
        <v>97</v>
      </c>
      <c r="V3130" s="84" t="s">
        <v>97</v>
      </c>
      <c r="W3130" s="85" t="b">
        <v>0</v>
      </c>
      <c r="X3130" s="63"/>
      <c r="Y3130" s="63"/>
      <c r="Z3130" s="63"/>
    </row>
    <row r="3131">
      <c r="A3131" s="75"/>
      <c r="B3131" s="94"/>
      <c r="C3131" s="75"/>
      <c r="D3131" s="76"/>
      <c r="E3131" s="75" t="s">
        <v>97</v>
      </c>
      <c r="F3131" s="75" t="s">
        <v>97</v>
      </c>
      <c r="G3131" s="77"/>
      <c r="H3131" s="77"/>
      <c r="I3131" s="80"/>
      <c r="J3131" s="77" t="s">
        <v>97</v>
      </c>
      <c r="K3131" s="79" t="s">
        <v>97</v>
      </c>
      <c r="L3131" s="79"/>
      <c r="M3131" s="80"/>
      <c r="N3131" s="79" t="s">
        <v>97</v>
      </c>
      <c r="O3131" s="81"/>
      <c r="P3131" s="86"/>
      <c r="Q3131" s="82"/>
      <c r="R3131" s="81" t="s">
        <v>97</v>
      </c>
      <c r="S3131" s="63"/>
      <c r="T3131" s="87"/>
      <c r="U3131" s="84" t="s">
        <v>97</v>
      </c>
      <c r="V3131" s="84" t="s">
        <v>97</v>
      </c>
      <c r="W3131" s="85" t="b">
        <v>0</v>
      </c>
      <c r="X3131" s="63"/>
      <c r="Y3131" s="63"/>
      <c r="Z3131" s="63"/>
    </row>
    <row r="3132">
      <c r="A3132" s="75"/>
      <c r="B3132" s="94"/>
      <c r="C3132" s="75"/>
      <c r="D3132" s="76"/>
      <c r="E3132" s="75" t="s">
        <v>97</v>
      </c>
      <c r="F3132" s="75" t="s">
        <v>97</v>
      </c>
      <c r="G3132" s="77"/>
      <c r="H3132" s="77"/>
      <c r="I3132" s="80"/>
      <c r="J3132" s="77" t="s">
        <v>97</v>
      </c>
      <c r="K3132" s="79" t="s">
        <v>97</v>
      </c>
      <c r="L3132" s="79"/>
      <c r="M3132" s="80"/>
      <c r="N3132" s="79" t="s">
        <v>97</v>
      </c>
      <c r="O3132" s="81"/>
      <c r="P3132" s="86"/>
      <c r="Q3132" s="82"/>
      <c r="R3132" s="81" t="s">
        <v>97</v>
      </c>
      <c r="S3132" s="63"/>
      <c r="T3132" s="87"/>
      <c r="U3132" s="84" t="s">
        <v>97</v>
      </c>
      <c r="V3132" s="84" t="s">
        <v>97</v>
      </c>
      <c r="W3132" s="85" t="b">
        <v>0</v>
      </c>
      <c r="X3132" s="63"/>
      <c r="Y3132" s="63"/>
      <c r="Z3132" s="63"/>
    </row>
    <row r="3133">
      <c r="A3133" s="75"/>
      <c r="B3133" s="94"/>
      <c r="C3133" s="75"/>
      <c r="D3133" s="76"/>
      <c r="E3133" s="75" t="s">
        <v>97</v>
      </c>
      <c r="F3133" s="75" t="s">
        <v>97</v>
      </c>
      <c r="G3133" s="77"/>
      <c r="H3133" s="77"/>
      <c r="I3133" s="80"/>
      <c r="J3133" s="77" t="s">
        <v>97</v>
      </c>
      <c r="K3133" s="79" t="s">
        <v>97</v>
      </c>
      <c r="L3133" s="79"/>
      <c r="M3133" s="80"/>
      <c r="N3133" s="79" t="s">
        <v>97</v>
      </c>
      <c r="O3133" s="81"/>
      <c r="P3133" s="86"/>
      <c r="Q3133" s="82"/>
      <c r="R3133" s="81" t="s">
        <v>97</v>
      </c>
      <c r="S3133" s="63"/>
      <c r="T3133" s="87"/>
      <c r="U3133" s="84" t="s">
        <v>97</v>
      </c>
      <c r="V3133" s="84" t="s">
        <v>97</v>
      </c>
      <c r="W3133" s="85" t="b">
        <v>0</v>
      </c>
      <c r="X3133" s="63"/>
      <c r="Y3133" s="63"/>
      <c r="Z3133" s="63"/>
    </row>
    <row r="3134">
      <c r="A3134" s="75"/>
      <c r="B3134" s="94"/>
      <c r="C3134" s="75"/>
      <c r="D3134" s="76"/>
      <c r="E3134" s="75" t="s">
        <v>97</v>
      </c>
      <c r="F3134" s="75" t="s">
        <v>97</v>
      </c>
      <c r="G3134" s="77"/>
      <c r="H3134" s="77"/>
      <c r="I3134" s="80"/>
      <c r="J3134" s="77" t="s">
        <v>97</v>
      </c>
      <c r="K3134" s="79" t="s">
        <v>97</v>
      </c>
      <c r="L3134" s="79"/>
      <c r="M3134" s="80"/>
      <c r="N3134" s="79" t="s">
        <v>97</v>
      </c>
      <c r="O3134" s="81"/>
      <c r="P3134" s="86"/>
      <c r="Q3134" s="82"/>
      <c r="R3134" s="81" t="s">
        <v>97</v>
      </c>
      <c r="S3134" s="63"/>
      <c r="T3134" s="87"/>
      <c r="U3134" s="84" t="s">
        <v>97</v>
      </c>
      <c r="V3134" s="84" t="s">
        <v>97</v>
      </c>
      <c r="W3134" s="85" t="b">
        <v>0</v>
      </c>
      <c r="X3134" s="63"/>
      <c r="Y3134" s="63"/>
      <c r="Z3134" s="63"/>
    </row>
    <row r="3135">
      <c r="A3135" s="75"/>
      <c r="B3135" s="94"/>
      <c r="C3135" s="75"/>
      <c r="D3135" s="76"/>
      <c r="E3135" s="75" t="s">
        <v>97</v>
      </c>
      <c r="F3135" s="75" t="s">
        <v>97</v>
      </c>
      <c r="G3135" s="77"/>
      <c r="H3135" s="77"/>
      <c r="I3135" s="80"/>
      <c r="J3135" s="77" t="s">
        <v>97</v>
      </c>
      <c r="K3135" s="79" t="s">
        <v>97</v>
      </c>
      <c r="L3135" s="79"/>
      <c r="M3135" s="80"/>
      <c r="N3135" s="79" t="s">
        <v>97</v>
      </c>
      <c r="O3135" s="81"/>
      <c r="P3135" s="86"/>
      <c r="Q3135" s="82"/>
      <c r="R3135" s="81" t="s">
        <v>97</v>
      </c>
      <c r="S3135" s="63"/>
      <c r="T3135" s="87"/>
      <c r="U3135" s="84" t="s">
        <v>97</v>
      </c>
      <c r="V3135" s="84" t="s">
        <v>97</v>
      </c>
      <c r="W3135" s="85" t="b">
        <v>0</v>
      </c>
      <c r="X3135" s="63"/>
      <c r="Y3135" s="63"/>
      <c r="Z3135" s="63"/>
    </row>
    <row r="3136">
      <c r="A3136" s="75"/>
      <c r="B3136" s="94"/>
      <c r="C3136" s="75"/>
      <c r="D3136" s="76"/>
      <c r="E3136" s="75" t="s">
        <v>97</v>
      </c>
      <c r="F3136" s="75" t="s">
        <v>97</v>
      </c>
      <c r="G3136" s="77"/>
      <c r="H3136" s="77"/>
      <c r="I3136" s="80"/>
      <c r="J3136" s="77" t="s">
        <v>97</v>
      </c>
      <c r="K3136" s="79" t="s">
        <v>97</v>
      </c>
      <c r="L3136" s="79"/>
      <c r="M3136" s="80"/>
      <c r="N3136" s="79" t="s">
        <v>97</v>
      </c>
      <c r="O3136" s="81"/>
      <c r="P3136" s="86"/>
      <c r="Q3136" s="82"/>
      <c r="R3136" s="81" t="s">
        <v>97</v>
      </c>
      <c r="S3136" s="63"/>
      <c r="T3136" s="87"/>
      <c r="U3136" s="84" t="s">
        <v>97</v>
      </c>
      <c r="V3136" s="84" t="s">
        <v>97</v>
      </c>
      <c r="W3136" s="85" t="b">
        <v>0</v>
      </c>
      <c r="X3136" s="63"/>
      <c r="Y3136" s="63"/>
      <c r="Z3136" s="63"/>
    </row>
    <row r="3137">
      <c r="A3137" s="75"/>
      <c r="B3137" s="94"/>
      <c r="C3137" s="75"/>
      <c r="D3137" s="76"/>
      <c r="E3137" s="75" t="s">
        <v>97</v>
      </c>
      <c r="F3137" s="75" t="s">
        <v>97</v>
      </c>
      <c r="G3137" s="77"/>
      <c r="H3137" s="77"/>
      <c r="I3137" s="80"/>
      <c r="J3137" s="77" t="s">
        <v>97</v>
      </c>
      <c r="K3137" s="79" t="s">
        <v>97</v>
      </c>
      <c r="L3137" s="79"/>
      <c r="M3137" s="80"/>
      <c r="N3137" s="79" t="s">
        <v>97</v>
      </c>
      <c r="O3137" s="81"/>
      <c r="P3137" s="86"/>
      <c r="Q3137" s="82"/>
      <c r="R3137" s="81" t="s">
        <v>97</v>
      </c>
      <c r="S3137" s="63"/>
      <c r="T3137" s="87"/>
      <c r="U3137" s="84" t="s">
        <v>97</v>
      </c>
      <c r="V3137" s="84" t="s">
        <v>97</v>
      </c>
      <c r="W3137" s="85" t="b">
        <v>0</v>
      </c>
      <c r="X3137" s="63"/>
      <c r="Y3137" s="63"/>
      <c r="Z3137" s="63"/>
    </row>
    <row r="3138">
      <c r="A3138" s="75"/>
      <c r="B3138" s="94"/>
      <c r="C3138" s="75"/>
      <c r="D3138" s="76"/>
      <c r="E3138" s="75" t="s">
        <v>97</v>
      </c>
      <c r="F3138" s="75" t="s">
        <v>97</v>
      </c>
      <c r="G3138" s="77"/>
      <c r="H3138" s="77"/>
      <c r="I3138" s="80"/>
      <c r="J3138" s="77" t="s">
        <v>97</v>
      </c>
      <c r="K3138" s="79" t="s">
        <v>97</v>
      </c>
      <c r="L3138" s="79"/>
      <c r="M3138" s="80"/>
      <c r="N3138" s="79" t="s">
        <v>97</v>
      </c>
      <c r="O3138" s="81"/>
      <c r="P3138" s="86"/>
      <c r="Q3138" s="82"/>
      <c r="R3138" s="81" t="s">
        <v>97</v>
      </c>
      <c r="S3138" s="63"/>
      <c r="T3138" s="87"/>
      <c r="U3138" s="84" t="s">
        <v>97</v>
      </c>
      <c r="V3138" s="84" t="s">
        <v>97</v>
      </c>
      <c r="W3138" s="85" t="b">
        <v>0</v>
      </c>
      <c r="X3138" s="63"/>
      <c r="Y3138" s="63"/>
      <c r="Z3138" s="63"/>
    </row>
    <row r="3139">
      <c r="A3139" s="75"/>
      <c r="B3139" s="94"/>
      <c r="C3139" s="75"/>
      <c r="D3139" s="76"/>
      <c r="E3139" s="75" t="s">
        <v>97</v>
      </c>
      <c r="F3139" s="75" t="s">
        <v>97</v>
      </c>
      <c r="G3139" s="77"/>
      <c r="H3139" s="77"/>
      <c r="I3139" s="80"/>
      <c r="J3139" s="77" t="s">
        <v>97</v>
      </c>
      <c r="K3139" s="79" t="s">
        <v>97</v>
      </c>
      <c r="L3139" s="79"/>
      <c r="M3139" s="80"/>
      <c r="N3139" s="79" t="s">
        <v>97</v>
      </c>
      <c r="O3139" s="81"/>
      <c r="P3139" s="86"/>
      <c r="Q3139" s="82"/>
      <c r="R3139" s="81" t="s">
        <v>97</v>
      </c>
      <c r="S3139" s="63"/>
      <c r="T3139" s="87"/>
      <c r="U3139" s="84" t="s">
        <v>97</v>
      </c>
      <c r="V3139" s="84" t="s">
        <v>97</v>
      </c>
      <c r="W3139" s="85" t="b">
        <v>0</v>
      </c>
      <c r="X3139" s="63"/>
      <c r="Y3139" s="63"/>
      <c r="Z3139" s="63"/>
    </row>
    <row r="3140">
      <c r="A3140" s="75"/>
      <c r="B3140" s="94"/>
      <c r="C3140" s="75"/>
      <c r="D3140" s="76"/>
      <c r="E3140" s="75" t="s">
        <v>97</v>
      </c>
      <c r="F3140" s="75" t="s">
        <v>97</v>
      </c>
      <c r="G3140" s="77"/>
      <c r="H3140" s="77"/>
      <c r="I3140" s="80"/>
      <c r="J3140" s="77" t="s">
        <v>97</v>
      </c>
      <c r="K3140" s="79" t="s">
        <v>97</v>
      </c>
      <c r="L3140" s="79"/>
      <c r="M3140" s="80"/>
      <c r="N3140" s="79" t="s">
        <v>97</v>
      </c>
      <c r="O3140" s="81"/>
      <c r="P3140" s="86"/>
      <c r="Q3140" s="82"/>
      <c r="R3140" s="81" t="s">
        <v>97</v>
      </c>
      <c r="S3140" s="63"/>
      <c r="T3140" s="87"/>
      <c r="U3140" s="84" t="s">
        <v>97</v>
      </c>
      <c r="V3140" s="84" t="s">
        <v>97</v>
      </c>
      <c r="W3140" s="85" t="b">
        <v>0</v>
      </c>
      <c r="X3140" s="63"/>
      <c r="Y3140" s="63"/>
      <c r="Z3140" s="63"/>
    </row>
    <row r="3141">
      <c r="A3141" s="75"/>
      <c r="B3141" s="94"/>
      <c r="C3141" s="75"/>
      <c r="D3141" s="76"/>
      <c r="E3141" s="75" t="s">
        <v>97</v>
      </c>
      <c r="F3141" s="75" t="s">
        <v>97</v>
      </c>
      <c r="G3141" s="77"/>
      <c r="H3141" s="77"/>
      <c r="I3141" s="80"/>
      <c r="J3141" s="77" t="s">
        <v>97</v>
      </c>
      <c r="K3141" s="79" t="s">
        <v>97</v>
      </c>
      <c r="L3141" s="79"/>
      <c r="M3141" s="80"/>
      <c r="N3141" s="79" t="s">
        <v>97</v>
      </c>
      <c r="O3141" s="81"/>
      <c r="P3141" s="86"/>
      <c r="Q3141" s="82"/>
      <c r="R3141" s="81" t="s">
        <v>97</v>
      </c>
      <c r="S3141" s="63"/>
      <c r="T3141" s="87"/>
      <c r="U3141" s="84" t="s">
        <v>97</v>
      </c>
      <c r="V3141" s="84" t="s">
        <v>97</v>
      </c>
      <c r="W3141" s="85" t="b">
        <v>0</v>
      </c>
      <c r="X3141" s="63"/>
      <c r="Y3141" s="63"/>
      <c r="Z3141" s="63"/>
    </row>
    <row r="3142">
      <c r="A3142" s="75"/>
      <c r="B3142" s="94"/>
      <c r="C3142" s="75"/>
      <c r="D3142" s="76"/>
      <c r="E3142" s="75" t="s">
        <v>97</v>
      </c>
      <c r="F3142" s="75" t="s">
        <v>97</v>
      </c>
      <c r="G3142" s="77"/>
      <c r="H3142" s="77"/>
      <c r="I3142" s="80"/>
      <c r="J3142" s="77" t="s">
        <v>97</v>
      </c>
      <c r="K3142" s="79" t="s">
        <v>97</v>
      </c>
      <c r="L3142" s="79"/>
      <c r="M3142" s="80"/>
      <c r="N3142" s="79" t="s">
        <v>97</v>
      </c>
      <c r="O3142" s="81"/>
      <c r="P3142" s="86"/>
      <c r="Q3142" s="82"/>
      <c r="R3142" s="81" t="s">
        <v>97</v>
      </c>
      <c r="S3142" s="63"/>
      <c r="T3142" s="87"/>
      <c r="U3142" s="84" t="s">
        <v>97</v>
      </c>
      <c r="V3142" s="84" t="s">
        <v>97</v>
      </c>
      <c r="W3142" s="85" t="b">
        <v>0</v>
      </c>
      <c r="X3142" s="63"/>
      <c r="Y3142" s="63"/>
      <c r="Z3142" s="63"/>
    </row>
    <row r="3143">
      <c r="A3143" s="75"/>
      <c r="B3143" s="94"/>
      <c r="C3143" s="75"/>
      <c r="D3143" s="76"/>
      <c r="E3143" s="75" t="s">
        <v>97</v>
      </c>
      <c r="F3143" s="75" t="s">
        <v>97</v>
      </c>
      <c r="G3143" s="77"/>
      <c r="H3143" s="77"/>
      <c r="I3143" s="80"/>
      <c r="J3143" s="77" t="s">
        <v>97</v>
      </c>
      <c r="K3143" s="79" t="s">
        <v>97</v>
      </c>
      <c r="L3143" s="79"/>
      <c r="M3143" s="80"/>
      <c r="N3143" s="79" t="s">
        <v>97</v>
      </c>
      <c r="O3143" s="81"/>
      <c r="P3143" s="86"/>
      <c r="Q3143" s="82"/>
      <c r="R3143" s="81" t="s">
        <v>97</v>
      </c>
      <c r="S3143" s="63"/>
      <c r="T3143" s="87"/>
      <c r="U3143" s="84" t="s">
        <v>97</v>
      </c>
      <c r="V3143" s="84" t="s">
        <v>97</v>
      </c>
      <c r="W3143" s="85" t="b">
        <v>0</v>
      </c>
      <c r="X3143" s="63"/>
      <c r="Y3143" s="63"/>
      <c r="Z3143" s="63"/>
    </row>
    <row r="3144">
      <c r="A3144" s="75"/>
      <c r="B3144" s="94"/>
      <c r="C3144" s="75"/>
      <c r="D3144" s="76"/>
      <c r="E3144" s="75" t="s">
        <v>97</v>
      </c>
      <c r="F3144" s="75" t="s">
        <v>97</v>
      </c>
      <c r="G3144" s="77"/>
      <c r="H3144" s="77"/>
      <c r="I3144" s="80"/>
      <c r="J3144" s="77" t="s">
        <v>97</v>
      </c>
      <c r="K3144" s="79" t="s">
        <v>97</v>
      </c>
      <c r="L3144" s="79"/>
      <c r="M3144" s="80"/>
      <c r="N3144" s="79" t="s">
        <v>97</v>
      </c>
      <c r="O3144" s="81"/>
      <c r="P3144" s="86"/>
      <c r="Q3144" s="82"/>
      <c r="R3144" s="81" t="s">
        <v>97</v>
      </c>
      <c r="S3144" s="63"/>
      <c r="T3144" s="87"/>
      <c r="U3144" s="84" t="s">
        <v>97</v>
      </c>
      <c r="V3144" s="84" t="s">
        <v>97</v>
      </c>
      <c r="W3144" s="85" t="b">
        <v>0</v>
      </c>
      <c r="X3144" s="63"/>
      <c r="Y3144" s="63"/>
      <c r="Z3144" s="63"/>
    </row>
    <row r="3145">
      <c r="A3145" s="75"/>
      <c r="B3145" s="94"/>
      <c r="C3145" s="75"/>
      <c r="D3145" s="76"/>
      <c r="E3145" s="75" t="s">
        <v>97</v>
      </c>
      <c r="F3145" s="75" t="s">
        <v>97</v>
      </c>
      <c r="G3145" s="77"/>
      <c r="H3145" s="77"/>
      <c r="I3145" s="80"/>
      <c r="J3145" s="77" t="s">
        <v>97</v>
      </c>
      <c r="K3145" s="79" t="s">
        <v>97</v>
      </c>
      <c r="L3145" s="79"/>
      <c r="M3145" s="80"/>
      <c r="N3145" s="79" t="s">
        <v>97</v>
      </c>
      <c r="O3145" s="81"/>
      <c r="P3145" s="86"/>
      <c r="Q3145" s="82"/>
      <c r="R3145" s="81" t="s">
        <v>97</v>
      </c>
      <c r="S3145" s="63"/>
      <c r="T3145" s="87"/>
      <c r="U3145" s="84" t="s">
        <v>97</v>
      </c>
      <c r="V3145" s="84" t="s">
        <v>97</v>
      </c>
      <c r="W3145" s="85" t="b">
        <v>0</v>
      </c>
      <c r="X3145" s="63"/>
      <c r="Y3145" s="63"/>
      <c r="Z3145" s="63"/>
    </row>
    <row r="3146">
      <c r="A3146" s="75"/>
      <c r="B3146" s="94"/>
      <c r="C3146" s="75"/>
      <c r="D3146" s="76"/>
      <c r="E3146" s="75" t="s">
        <v>97</v>
      </c>
      <c r="F3146" s="75" t="s">
        <v>97</v>
      </c>
      <c r="G3146" s="77"/>
      <c r="H3146" s="77"/>
      <c r="I3146" s="80"/>
      <c r="J3146" s="77" t="s">
        <v>97</v>
      </c>
      <c r="K3146" s="79" t="s">
        <v>97</v>
      </c>
      <c r="L3146" s="79"/>
      <c r="M3146" s="80"/>
      <c r="N3146" s="79" t="s">
        <v>97</v>
      </c>
      <c r="O3146" s="81"/>
      <c r="P3146" s="86"/>
      <c r="Q3146" s="82"/>
      <c r="R3146" s="81" t="s">
        <v>97</v>
      </c>
      <c r="S3146" s="63"/>
      <c r="T3146" s="87"/>
      <c r="U3146" s="84" t="s">
        <v>97</v>
      </c>
      <c r="V3146" s="84" t="s">
        <v>97</v>
      </c>
      <c r="W3146" s="85" t="b">
        <v>0</v>
      </c>
      <c r="X3146" s="63"/>
      <c r="Y3146" s="63"/>
      <c r="Z3146" s="63"/>
    </row>
    <row r="3147">
      <c r="A3147" s="75"/>
      <c r="B3147" s="94"/>
      <c r="C3147" s="75"/>
      <c r="D3147" s="76"/>
      <c r="E3147" s="75" t="s">
        <v>97</v>
      </c>
      <c r="F3147" s="75" t="s">
        <v>97</v>
      </c>
      <c r="G3147" s="77"/>
      <c r="H3147" s="77"/>
      <c r="I3147" s="80"/>
      <c r="J3147" s="77" t="s">
        <v>97</v>
      </c>
      <c r="K3147" s="79" t="s">
        <v>97</v>
      </c>
      <c r="L3147" s="79"/>
      <c r="M3147" s="80"/>
      <c r="N3147" s="79" t="s">
        <v>97</v>
      </c>
      <c r="O3147" s="81"/>
      <c r="P3147" s="86"/>
      <c r="Q3147" s="82"/>
      <c r="R3147" s="81" t="s">
        <v>97</v>
      </c>
      <c r="S3147" s="63"/>
      <c r="T3147" s="87"/>
      <c r="U3147" s="84" t="s">
        <v>97</v>
      </c>
      <c r="V3147" s="84" t="s">
        <v>97</v>
      </c>
      <c r="W3147" s="85" t="b">
        <v>0</v>
      </c>
      <c r="X3147" s="63"/>
      <c r="Y3147" s="63"/>
      <c r="Z3147" s="63"/>
    </row>
    <row r="3148">
      <c r="A3148" s="75"/>
      <c r="B3148" s="94"/>
      <c r="C3148" s="75"/>
      <c r="D3148" s="76"/>
      <c r="E3148" s="75" t="s">
        <v>97</v>
      </c>
      <c r="F3148" s="75" t="s">
        <v>97</v>
      </c>
      <c r="G3148" s="77"/>
      <c r="H3148" s="77"/>
      <c r="I3148" s="80"/>
      <c r="J3148" s="77" t="s">
        <v>97</v>
      </c>
      <c r="K3148" s="79" t="s">
        <v>97</v>
      </c>
      <c r="L3148" s="79"/>
      <c r="M3148" s="80"/>
      <c r="N3148" s="79" t="s">
        <v>97</v>
      </c>
      <c r="O3148" s="81"/>
      <c r="P3148" s="86"/>
      <c r="Q3148" s="82"/>
      <c r="R3148" s="81" t="s">
        <v>97</v>
      </c>
      <c r="S3148" s="63"/>
      <c r="T3148" s="87"/>
      <c r="U3148" s="84" t="s">
        <v>97</v>
      </c>
      <c r="V3148" s="84" t="s">
        <v>97</v>
      </c>
      <c r="W3148" s="85" t="b">
        <v>0</v>
      </c>
      <c r="X3148" s="63"/>
      <c r="Y3148" s="63"/>
      <c r="Z3148" s="63"/>
    </row>
    <row r="3149">
      <c r="A3149" s="75"/>
      <c r="B3149" s="94"/>
      <c r="C3149" s="75"/>
      <c r="D3149" s="76"/>
      <c r="E3149" s="75" t="s">
        <v>97</v>
      </c>
      <c r="F3149" s="75" t="s">
        <v>97</v>
      </c>
      <c r="G3149" s="77"/>
      <c r="H3149" s="77"/>
      <c r="I3149" s="80"/>
      <c r="J3149" s="77" t="s">
        <v>97</v>
      </c>
      <c r="K3149" s="79" t="s">
        <v>97</v>
      </c>
      <c r="L3149" s="79"/>
      <c r="M3149" s="80"/>
      <c r="N3149" s="79" t="s">
        <v>97</v>
      </c>
      <c r="O3149" s="81"/>
      <c r="P3149" s="86"/>
      <c r="Q3149" s="82"/>
      <c r="R3149" s="81" t="s">
        <v>97</v>
      </c>
      <c r="S3149" s="63"/>
      <c r="T3149" s="87"/>
      <c r="U3149" s="84" t="s">
        <v>97</v>
      </c>
      <c r="V3149" s="84" t="s">
        <v>97</v>
      </c>
      <c r="W3149" s="85" t="b">
        <v>0</v>
      </c>
      <c r="X3149" s="63"/>
      <c r="Y3149" s="63"/>
      <c r="Z3149" s="63"/>
    </row>
    <row r="3150">
      <c r="A3150" s="75"/>
      <c r="B3150" s="94"/>
      <c r="C3150" s="75"/>
      <c r="D3150" s="76"/>
      <c r="E3150" s="75" t="s">
        <v>97</v>
      </c>
      <c r="F3150" s="75" t="s">
        <v>97</v>
      </c>
      <c r="G3150" s="77"/>
      <c r="H3150" s="77"/>
      <c r="I3150" s="80"/>
      <c r="J3150" s="77" t="s">
        <v>97</v>
      </c>
      <c r="K3150" s="79" t="s">
        <v>97</v>
      </c>
      <c r="L3150" s="79"/>
      <c r="M3150" s="80"/>
      <c r="N3150" s="79" t="s">
        <v>97</v>
      </c>
      <c r="O3150" s="81"/>
      <c r="P3150" s="86"/>
      <c r="Q3150" s="82"/>
      <c r="R3150" s="81" t="s">
        <v>97</v>
      </c>
      <c r="S3150" s="63"/>
      <c r="T3150" s="87"/>
      <c r="U3150" s="84" t="s">
        <v>97</v>
      </c>
      <c r="V3150" s="84" t="s">
        <v>97</v>
      </c>
      <c r="W3150" s="85" t="b">
        <v>0</v>
      </c>
      <c r="X3150" s="63"/>
      <c r="Y3150" s="63"/>
      <c r="Z3150" s="63"/>
    </row>
    <row r="3151">
      <c r="A3151" s="75"/>
      <c r="B3151" s="94"/>
      <c r="C3151" s="75"/>
      <c r="D3151" s="76"/>
      <c r="E3151" s="75" t="s">
        <v>97</v>
      </c>
      <c r="F3151" s="75" t="s">
        <v>97</v>
      </c>
      <c r="G3151" s="77"/>
      <c r="H3151" s="77"/>
      <c r="I3151" s="80"/>
      <c r="J3151" s="77" t="s">
        <v>97</v>
      </c>
      <c r="K3151" s="79" t="s">
        <v>97</v>
      </c>
      <c r="L3151" s="79"/>
      <c r="M3151" s="80"/>
      <c r="N3151" s="79" t="s">
        <v>97</v>
      </c>
      <c r="O3151" s="81"/>
      <c r="P3151" s="86"/>
      <c r="Q3151" s="82"/>
      <c r="R3151" s="81" t="s">
        <v>97</v>
      </c>
      <c r="S3151" s="63"/>
      <c r="T3151" s="87"/>
      <c r="U3151" s="84" t="s">
        <v>97</v>
      </c>
      <c r="V3151" s="84" t="s">
        <v>97</v>
      </c>
      <c r="W3151" s="85" t="b">
        <v>0</v>
      </c>
      <c r="X3151" s="63"/>
      <c r="Y3151" s="63"/>
      <c r="Z3151" s="63"/>
    </row>
    <row r="3152">
      <c r="A3152" s="75"/>
      <c r="B3152" s="94"/>
      <c r="C3152" s="75"/>
      <c r="D3152" s="76"/>
      <c r="E3152" s="75" t="s">
        <v>97</v>
      </c>
      <c r="F3152" s="75" t="s">
        <v>97</v>
      </c>
      <c r="G3152" s="77"/>
      <c r="H3152" s="77"/>
      <c r="I3152" s="80"/>
      <c r="J3152" s="77" t="s">
        <v>97</v>
      </c>
      <c r="K3152" s="79" t="s">
        <v>97</v>
      </c>
      <c r="L3152" s="79"/>
      <c r="M3152" s="80"/>
      <c r="N3152" s="79" t="s">
        <v>97</v>
      </c>
      <c r="O3152" s="81"/>
      <c r="P3152" s="86"/>
      <c r="Q3152" s="82"/>
      <c r="R3152" s="81" t="s">
        <v>97</v>
      </c>
      <c r="S3152" s="63"/>
      <c r="T3152" s="87"/>
      <c r="U3152" s="84" t="s">
        <v>97</v>
      </c>
      <c r="V3152" s="84" t="s">
        <v>97</v>
      </c>
      <c r="W3152" s="85" t="b">
        <v>0</v>
      </c>
      <c r="X3152" s="63"/>
      <c r="Y3152" s="63"/>
      <c r="Z3152" s="63"/>
    </row>
    <row r="3153">
      <c r="A3153" s="75"/>
      <c r="B3153" s="94"/>
      <c r="C3153" s="75"/>
      <c r="D3153" s="76"/>
      <c r="E3153" s="75" t="s">
        <v>97</v>
      </c>
      <c r="F3153" s="75" t="s">
        <v>97</v>
      </c>
      <c r="G3153" s="77"/>
      <c r="H3153" s="77"/>
      <c r="I3153" s="80"/>
      <c r="J3153" s="77" t="s">
        <v>97</v>
      </c>
      <c r="K3153" s="79" t="s">
        <v>97</v>
      </c>
      <c r="L3153" s="79"/>
      <c r="M3153" s="80"/>
      <c r="N3153" s="79" t="s">
        <v>97</v>
      </c>
      <c r="O3153" s="81"/>
      <c r="P3153" s="86"/>
      <c r="Q3153" s="82"/>
      <c r="R3153" s="81" t="s">
        <v>97</v>
      </c>
      <c r="S3153" s="63"/>
      <c r="T3153" s="87"/>
      <c r="U3153" s="84" t="s">
        <v>97</v>
      </c>
      <c r="V3153" s="84" t="s">
        <v>97</v>
      </c>
      <c r="W3153" s="85" t="b">
        <v>0</v>
      </c>
      <c r="X3153" s="63"/>
      <c r="Y3153" s="63"/>
      <c r="Z3153" s="63"/>
    </row>
    <row r="3154">
      <c r="A3154" s="75"/>
      <c r="B3154" s="94"/>
      <c r="C3154" s="75"/>
      <c r="D3154" s="76"/>
      <c r="E3154" s="75" t="s">
        <v>97</v>
      </c>
      <c r="F3154" s="75" t="s">
        <v>97</v>
      </c>
      <c r="G3154" s="77"/>
      <c r="H3154" s="77"/>
      <c r="I3154" s="80"/>
      <c r="J3154" s="77" t="s">
        <v>97</v>
      </c>
      <c r="K3154" s="79" t="s">
        <v>97</v>
      </c>
      <c r="L3154" s="79"/>
      <c r="M3154" s="80"/>
      <c r="N3154" s="79" t="s">
        <v>97</v>
      </c>
      <c r="O3154" s="81"/>
      <c r="P3154" s="86"/>
      <c r="Q3154" s="82"/>
      <c r="R3154" s="81" t="s">
        <v>97</v>
      </c>
      <c r="S3154" s="63"/>
      <c r="T3154" s="87"/>
      <c r="U3154" s="84" t="s">
        <v>97</v>
      </c>
      <c r="V3154" s="84" t="s">
        <v>97</v>
      </c>
      <c r="W3154" s="85" t="b">
        <v>0</v>
      </c>
      <c r="X3154" s="63"/>
      <c r="Y3154" s="63"/>
      <c r="Z3154" s="63"/>
    </row>
    <row r="3155">
      <c r="A3155" s="75"/>
      <c r="B3155" s="94"/>
      <c r="C3155" s="75"/>
      <c r="D3155" s="76"/>
      <c r="E3155" s="75" t="s">
        <v>97</v>
      </c>
      <c r="F3155" s="75" t="s">
        <v>97</v>
      </c>
      <c r="G3155" s="77"/>
      <c r="H3155" s="77"/>
      <c r="I3155" s="80"/>
      <c r="J3155" s="77" t="s">
        <v>97</v>
      </c>
      <c r="K3155" s="79" t="s">
        <v>97</v>
      </c>
      <c r="L3155" s="79"/>
      <c r="M3155" s="80"/>
      <c r="N3155" s="79" t="s">
        <v>97</v>
      </c>
      <c r="O3155" s="81"/>
      <c r="P3155" s="86"/>
      <c r="Q3155" s="82"/>
      <c r="R3155" s="81" t="s">
        <v>97</v>
      </c>
      <c r="S3155" s="63"/>
      <c r="T3155" s="87"/>
      <c r="U3155" s="84" t="s">
        <v>97</v>
      </c>
      <c r="V3155" s="84" t="s">
        <v>97</v>
      </c>
      <c r="W3155" s="85" t="b">
        <v>0</v>
      </c>
      <c r="X3155" s="63"/>
      <c r="Y3155" s="63"/>
      <c r="Z3155" s="63"/>
    </row>
    <row r="3156">
      <c r="A3156" s="75"/>
      <c r="B3156" s="94"/>
      <c r="C3156" s="75"/>
      <c r="D3156" s="76"/>
      <c r="E3156" s="75" t="s">
        <v>97</v>
      </c>
      <c r="F3156" s="75" t="s">
        <v>97</v>
      </c>
      <c r="G3156" s="77"/>
      <c r="H3156" s="77"/>
      <c r="I3156" s="80"/>
      <c r="J3156" s="77" t="s">
        <v>97</v>
      </c>
      <c r="K3156" s="79" t="s">
        <v>97</v>
      </c>
      <c r="L3156" s="79"/>
      <c r="M3156" s="80"/>
      <c r="N3156" s="79" t="s">
        <v>97</v>
      </c>
      <c r="O3156" s="81"/>
      <c r="P3156" s="86"/>
      <c r="Q3156" s="82"/>
      <c r="R3156" s="81" t="s">
        <v>97</v>
      </c>
      <c r="S3156" s="63"/>
      <c r="T3156" s="87"/>
      <c r="U3156" s="84" t="s">
        <v>97</v>
      </c>
      <c r="V3156" s="84" t="s">
        <v>97</v>
      </c>
      <c r="W3156" s="85" t="b">
        <v>0</v>
      </c>
      <c r="X3156" s="63"/>
      <c r="Y3156" s="63"/>
      <c r="Z3156" s="63"/>
    </row>
    <row r="3157">
      <c r="A3157" s="75"/>
      <c r="B3157" s="94"/>
      <c r="C3157" s="75"/>
      <c r="D3157" s="76"/>
      <c r="E3157" s="75" t="s">
        <v>97</v>
      </c>
      <c r="F3157" s="75" t="s">
        <v>97</v>
      </c>
      <c r="G3157" s="77"/>
      <c r="H3157" s="77"/>
      <c r="I3157" s="80"/>
      <c r="J3157" s="77" t="s">
        <v>97</v>
      </c>
      <c r="K3157" s="79" t="s">
        <v>97</v>
      </c>
      <c r="L3157" s="79"/>
      <c r="M3157" s="80"/>
      <c r="N3157" s="79" t="s">
        <v>97</v>
      </c>
      <c r="O3157" s="81"/>
      <c r="P3157" s="86"/>
      <c r="Q3157" s="82"/>
      <c r="R3157" s="81" t="s">
        <v>97</v>
      </c>
      <c r="S3157" s="63"/>
      <c r="T3157" s="87"/>
      <c r="U3157" s="84" t="s">
        <v>97</v>
      </c>
      <c r="V3157" s="84" t="s">
        <v>97</v>
      </c>
      <c r="W3157" s="85" t="b">
        <v>0</v>
      </c>
      <c r="X3157" s="63"/>
      <c r="Y3157" s="63"/>
      <c r="Z3157" s="63"/>
    </row>
    <row r="3158">
      <c r="A3158" s="75"/>
      <c r="B3158" s="94"/>
      <c r="C3158" s="75"/>
      <c r="D3158" s="76"/>
      <c r="E3158" s="75" t="s">
        <v>97</v>
      </c>
      <c r="F3158" s="75" t="s">
        <v>97</v>
      </c>
      <c r="G3158" s="77"/>
      <c r="H3158" s="77"/>
      <c r="I3158" s="80"/>
      <c r="J3158" s="77" t="s">
        <v>97</v>
      </c>
      <c r="K3158" s="79" t="s">
        <v>97</v>
      </c>
      <c r="L3158" s="79"/>
      <c r="M3158" s="80"/>
      <c r="N3158" s="79" t="s">
        <v>97</v>
      </c>
      <c r="O3158" s="81"/>
      <c r="P3158" s="86"/>
      <c r="Q3158" s="82"/>
      <c r="R3158" s="81" t="s">
        <v>97</v>
      </c>
      <c r="S3158" s="63"/>
      <c r="T3158" s="87"/>
      <c r="U3158" s="84" t="s">
        <v>97</v>
      </c>
      <c r="V3158" s="84" t="s">
        <v>97</v>
      </c>
      <c r="W3158" s="85" t="b">
        <v>0</v>
      </c>
      <c r="X3158" s="63"/>
      <c r="Y3158" s="63"/>
      <c r="Z3158" s="63"/>
    </row>
    <row r="3159">
      <c r="A3159" s="75"/>
      <c r="B3159" s="94"/>
      <c r="C3159" s="75"/>
      <c r="D3159" s="76"/>
      <c r="E3159" s="75" t="s">
        <v>97</v>
      </c>
      <c r="F3159" s="75" t="s">
        <v>97</v>
      </c>
      <c r="G3159" s="77"/>
      <c r="H3159" s="77"/>
      <c r="I3159" s="80"/>
      <c r="J3159" s="77" t="s">
        <v>97</v>
      </c>
      <c r="K3159" s="79" t="s">
        <v>97</v>
      </c>
      <c r="L3159" s="79"/>
      <c r="M3159" s="80"/>
      <c r="N3159" s="79" t="s">
        <v>97</v>
      </c>
      <c r="O3159" s="81"/>
      <c r="P3159" s="86"/>
      <c r="Q3159" s="82"/>
      <c r="R3159" s="81" t="s">
        <v>97</v>
      </c>
      <c r="S3159" s="63"/>
      <c r="T3159" s="87"/>
      <c r="U3159" s="84" t="s">
        <v>97</v>
      </c>
      <c r="V3159" s="84" t="s">
        <v>97</v>
      </c>
      <c r="W3159" s="85" t="b">
        <v>0</v>
      </c>
      <c r="X3159" s="63"/>
      <c r="Y3159" s="63"/>
      <c r="Z3159" s="63"/>
    </row>
    <row r="3160">
      <c r="A3160" s="75"/>
      <c r="B3160" s="94"/>
      <c r="C3160" s="75"/>
      <c r="D3160" s="76"/>
      <c r="E3160" s="75" t="s">
        <v>97</v>
      </c>
      <c r="F3160" s="75" t="s">
        <v>97</v>
      </c>
      <c r="G3160" s="77"/>
      <c r="H3160" s="77"/>
      <c r="I3160" s="80"/>
      <c r="J3160" s="77" t="s">
        <v>97</v>
      </c>
      <c r="K3160" s="79" t="s">
        <v>97</v>
      </c>
      <c r="L3160" s="79"/>
      <c r="M3160" s="80"/>
      <c r="N3160" s="79" t="s">
        <v>97</v>
      </c>
      <c r="O3160" s="81"/>
      <c r="P3160" s="86"/>
      <c r="Q3160" s="82"/>
      <c r="R3160" s="81" t="s">
        <v>97</v>
      </c>
      <c r="S3160" s="63"/>
      <c r="T3160" s="87"/>
      <c r="U3160" s="84" t="s">
        <v>97</v>
      </c>
      <c r="V3160" s="84" t="s">
        <v>97</v>
      </c>
      <c r="W3160" s="85" t="b">
        <v>0</v>
      </c>
      <c r="X3160" s="63"/>
      <c r="Y3160" s="63"/>
      <c r="Z3160" s="63"/>
    </row>
    <row r="3161">
      <c r="A3161" s="75"/>
      <c r="B3161" s="94"/>
      <c r="C3161" s="75"/>
      <c r="D3161" s="76"/>
      <c r="E3161" s="75" t="s">
        <v>97</v>
      </c>
      <c r="F3161" s="75" t="s">
        <v>97</v>
      </c>
      <c r="G3161" s="77"/>
      <c r="H3161" s="77"/>
      <c r="I3161" s="80"/>
      <c r="J3161" s="77" t="s">
        <v>97</v>
      </c>
      <c r="K3161" s="79" t="s">
        <v>97</v>
      </c>
      <c r="L3161" s="79"/>
      <c r="M3161" s="80"/>
      <c r="N3161" s="79" t="s">
        <v>97</v>
      </c>
      <c r="O3161" s="81"/>
      <c r="P3161" s="86"/>
      <c r="Q3161" s="82"/>
      <c r="R3161" s="81" t="s">
        <v>97</v>
      </c>
      <c r="S3161" s="63"/>
      <c r="T3161" s="87"/>
      <c r="U3161" s="84" t="s">
        <v>97</v>
      </c>
      <c r="V3161" s="84" t="s">
        <v>97</v>
      </c>
      <c r="W3161" s="85" t="b">
        <v>0</v>
      </c>
      <c r="X3161" s="63"/>
      <c r="Y3161" s="63"/>
      <c r="Z3161" s="63"/>
    </row>
    <row r="3162">
      <c r="A3162" s="75"/>
      <c r="B3162" s="94"/>
      <c r="C3162" s="75"/>
      <c r="D3162" s="76"/>
      <c r="E3162" s="75" t="s">
        <v>97</v>
      </c>
      <c r="F3162" s="75" t="s">
        <v>97</v>
      </c>
      <c r="G3162" s="77"/>
      <c r="H3162" s="77"/>
      <c r="I3162" s="80"/>
      <c r="J3162" s="77" t="s">
        <v>97</v>
      </c>
      <c r="K3162" s="79" t="s">
        <v>97</v>
      </c>
      <c r="L3162" s="79"/>
      <c r="M3162" s="80"/>
      <c r="N3162" s="79" t="s">
        <v>97</v>
      </c>
      <c r="O3162" s="81"/>
      <c r="P3162" s="86"/>
      <c r="Q3162" s="82"/>
      <c r="R3162" s="81" t="s">
        <v>97</v>
      </c>
      <c r="S3162" s="63"/>
      <c r="T3162" s="87"/>
      <c r="U3162" s="84" t="s">
        <v>97</v>
      </c>
      <c r="V3162" s="84" t="s">
        <v>97</v>
      </c>
      <c r="W3162" s="85" t="b">
        <v>0</v>
      </c>
      <c r="X3162" s="63"/>
      <c r="Y3162" s="63"/>
      <c r="Z3162" s="63"/>
    </row>
    <row r="3163">
      <c r="A3163" s="75"/>
      <c r="B3163" s="94"/>
      <c r="C3163" s="75"/>
      <c r="D3163" s="76"/>
      <c r="E3163" s="75" t="s">
        <v>97</v>
      </c>
      <c r="F3163" s="75" t="s">
        <v>97</v>
      </c>
      <c r="G3163" s="77"/>
      <c r="H3163" s="77"/>
      <c r="I3163" s="80"/>
      <c r="J3163" s="77" t="s">
        <v>97</v>
      </c>
      <c r="K3163" s="79" t="s">
        <v>97</v>
      </c>
      <c r="L3163" s="79"/>
      <c r="M3163" s="80"/>
      <c r="N3163" s="79" t="s">
        <v>97</v>
      </c>
      <c r="O3163" s="81"/>
      <c r="P3163" s="86"/>
      <c r="Q3163" s="82"/>
      <c r="R3163" s="81" t="s">
        <v>97</v>
      </c>
      <c r="S3163" s="63"/>
      <c r="T3163" s="87"/>
      <c r="U3163" s="84" t="s">
        <v>97</v>
      </c>
      <c r="V3163" s="84" t="s">
        <v>97</v>
      </c>
      <c r="W3163" s="85" t="b">
        <v>0</v>
      </c>
      <c r="X3163" s="63"/>
      <c r="Y3163" s="63"/>
      <c r="Z3163" s="63"/>
    </row>
    <row r="3164">
      <c r="A3164" s="75"/>
      <c r="B3164" s="94"/>
      <c r="C3164" s="75"/>
      <c r="D3164" s="76"/>
      <c r="E3164" s="75" t="s">
        <v>97</v>
      </c>
      <c r="F3164" s="75" t="s">
        <v>97</v>
      </c>
      <c r="G3164" s="77"/>
      <c r="H3164" s="77"/>
      <c r="I3164" s="80"/>
      <c r="J3164" s="77" t="s">
        <v>97</v>
      </c>
      <c r="K3164" s="79" t="s">
        <v>97</v>
      </c>
      <c r="L3164" s="79"/>
      <c r="M3164" s="80"/>
      <c r="N3164" s="79" t="s">
        <v>97</v>
      </c>
      <c r="O3164" s="81"/>
      <c r="P3164" s="86"/>
      <c r="Q3164" s="82"/>
      <c r="R3164" s="81" t="s">
        <v>97</v>
      </c>
      <c r="S3164" s="63"/>
      <c r="T3164" s="87"/>
      <c r="U3164" s="84" t="s">
        <v>97</v>
      </c>
      <c r="V3164" s="84" t="s">
        <v>97</v>
      </c>
      <c r="W3164" s="85" t="b">
        <v>0</v>
      </c>
      <c r="X3164" s="63"/>
      <c r="Y3164" s="63"/>
      <c r="Z3164" s="63"/>
    </row>
    <row r="3165">
      <c r="A3165" s="75"/>
      <c r="B3165" s="94"/>
      <c r="C3165" s="75"/>
      <c r="D3165" s="76"/>
      <c r="E3165" s="75" t="s">
        <v>97</v>
      </c>
      <c r="F3165" s="75" t="s">
        <v>97</v>
      </c>
      <c r="G3165" s="77"/>
      <c r="H3165" s="77"/>
      <c r="I3165" s="80"/>
      <c r="J3165" s="77" t="s">
        <v>97</v>
      </c>
      <c r="K3165" s="79" t="s">
        <v>97</v>
      </c>
      <c r="L3165" s="79"/>
      <c r="M3165" s="80"/>
      <c r="N3165" s="79" t="s">
        <v>97</v>
      </c>
      <c r="O3165" s="81"/>
      <c r="P3165" s="86"/>
      <c r="Q3165" s="82"/>
      <c r="R3165" s="81" t="s">
        <v>97</v>
      </c>
      <c r="S3165" s="63"/>
      <c r="T3165" s="87"/>
      <c r="U3165" s="84" t="s">
        <v>97</v>
      </c>
      <c r="V3165" s="84" t="s">
        <v>97</v>
      </c>
      <c r="W3165" s="85" t="b">
        <v>0</v>
      </c>
      <c r="X3165" s="63"/>
      <c r="Y3165" s="63"/>
      <c r="Z3165" s="63"/>
    </row>
    <row r="3166">
      <c r="A3166" s="75"/>
      <c r="B3166" s="94"/>
      <c r="C3166" s="75"/>
      <c r="D3166" s="76"/>
      <c r="E3166" s="75" t="s">
        <v>97</v>
      </c>
      <c r="F3166" s="75" t="s">
        <v>97</v>
      </c>
      <c r="G3166" s="77"/>
      <c r="H3166" s="77"/>
      <c r="I3166" s="80"/>
      <c r="J3166" s="77" t="s">
        <v>97</v>
      </c>
      <c r="K3166" s="79" t="s">
        <v>97</v>
      </c>
      <c r="L3166" s="79"/>
      <c r="M3166" s="80"/>
      <c r="N3166" s="79" t="s">
        <v>97</v>
      </c>
      <c r="O3166" s="81"/>
      <c r="P3166" s="86"/>
      <c r="Q3166" s="82"/>
      <c r="R3166" s="81" t="s">
        <v>97</v>
      </c>
      <c r="S3166" s="63"/>
      <c r="T3166" s="87"/>
      <c r="U3166" s="84" t="s">
        <v>97</v>
      </c>
      <c r="V3166" s="84" t="s">
        <v>97</v>
      </c>
      <c r="W3166" s="85" t="b">
        <v>0</v>
      </c>
      <c r="X3166" s="63"/>
      <c r="Y3166" s="63"/>
      <c r="Z3166" s="63"/>
    </row>
    <row r="3167">
      <c r="A3167" s="75"/>
      <c r="B3167" s="94"/>
      <c r="C3167" s="75"/>
      <c r="D3167" s="76"/>
      <c r="E3167" s="75" t="s">
        <v>97</v>
      </c>
      <c r="F3167" s="75" t="s">
        <v>97</v>
      </c>
      <c r="G3167" s="77"/>
      <c r="H3167" s="77"/>
      <c r="I3167" s="80"/>
      <c r="J3167" s="77" t="s">
        <v>97</v>
      </c>
      <c r="K3167" s="79" t="s">
        <v>97</v>
      </c>
      <c r="L3167" s="79"/>
      <c r="M3167" s="80"/>
      <c r="N3167" s="79" t="s">
        <v>97</v>
      </c>
      <c r="O3167" s="81"/>
      <c r="P3167" s="86"/>
      <c r="Q3167" s="82"/>
      <c r="R3167" s="81" t="s">
        <v>97</v>
      </c>
      <c r="S3167" s="63"/>
      <c r="T3167" s="87"/>
      <c r="U3167" s="84" t="s">
        <v>97</v>
      </c>
      <c r="V3167" s="84" t="s">
        <v>97</v>
      </c>
      <c r="W3167" s="85" t="b">
        <v>0</v>
      </c>
      <c r="X3167" s="63"/>
      <c r="Y3167" s="63"/>
      <c r="Z3167" s="63"/>
    </row>
    <row r="3168">
      <c r="A3168" s="75"/>
      <c r="B3168" s="94"/>
      <c r="C3168" s="75"/>
      <c r="D3168" s="76"/>
      <c r="E3168" s="75" t="s">
        <v>97</v>
      </c>
      <c r="F3168" s="75" t="s">
        <v>97</v>
      </c>
      <c r="G3168" s="77"/>
      <c r="H3168" s="77"/>
      <c r="I3168" s="80"/>
      <c r="J3168" s="77" t="s">
        <v>97</v>
      </c>
      <c r="K3168" s="79" t="s">
        <v>97</v>
      </c>
      <c r="L3168" s="79"/>
      <c r="M3168" s="80"/>
      <c r="N3168" s="79" t="s">
        <v>97</v>
      </c>
      <c r="O3168" s="81"/>
      <c r="P3168" s="86"/>
      <c r="Q3168" s="82"/>
      <c r="R3168" s="81" t="s">
        <v>97</v>
      </c>
      <c r="S3168" s="63"/>
      <c r="T3168" s="87"/>
      <c r="U3168" s="84" t="s">
        <v>97</v>
      </c>
      <c r="V3168" s="84" t="s">
        <v>97</v>
      </c>
      <c r="W3168" s="85" t="b">
        <v>0</v>
      </c>
      <c r="X3168" s="63"/>
      <c r="Y3168" s="63"/>
      <c r="Z3168" s="63"/>
    </row>
    <row r="3169">
      <c r="A3169" s="75"/>
      <c r="B3169" s="94"/>
      <c r="C3169" s="75"/>
      <c r="D3169" s="76"/>
      <c r="E3169" s="75" t="s">
        <v>97</v>
      </c>
      <c r="F3169" s="75" t="s">
        <v>97</v>
      </c>
      <c r="G3169" s="77"/>
      <c r="H3169" s="77"/>
      <c r="I3169" s="80"/>
      <c r="J3169" s="77" t="s">
        <v>97</v>
      </c>
      <c r="K3169" s="79" t="s">
        <v>97</v>
      </c>
      <c r="L3169" s="79"/>
      <c r="M3169" s="80"/>
      <c r="N3169" s="79" t="s">
        <v>97</v>
      </c>
      <c r="O3169" s="81"/>
      <c r="P3169" s="86"/>
      <c r="Q3169" s="82"/>
      <c r="R3169" s="81" t="s">
        <v>97</v>
      </c>
      <c r="S3169" s="63"/>
      <c r="T3169" s="87"/>
      <c r="U3169" s="84" t="s">
        <v>97</v>
      </c>
      <c r="V3169" s="84" t="s">
        <v>97</v>
      </c>
      <c r="W3169" s="85" t="b">
        <v>0</v>
      </c>
      <c r="X3169" s="63"/>
      <c r="Y3169" s="63"/>
      <c r="Z3169" s="63"/>
    </row>
    <row r="3170">
      <c r="A3170" s="75"/>
      <c r="B3170" s="94"/>
      <c r="C3170" s="75"/>
      <c r="D3170" s="76"/>
      <c r="E3170" s="75" t="s">
        <v>97</v>
      </c>
      <c r="F3170" s="75" t="s">
        <v>97</v>
      </c>
      <c r="G3170" s="77"/>
      <c r="H3170" s="77"/>
      <c r="I3170" s="80"/>
      <c r="J3170" s="77" t="s">
        <v>97</v>
      </c>
      <c r="K3170" s="79" t="s">
        <v>97</v>
      </c>
      <c r="L3170" s="79"/>
      <c r="M3170" s="80"/>
      <c r="N3170" s="79" t="s">
        <v>97</v>
      </c>
      <c r="O3170" s="81"/>
      <c r="P3170" s="86"/>
      <c r="Q3170" s="82"/>
      <c r="R3170" s="81" t="s">
        <v>97</v>
      </c>
      <c r="S3170" s="63"/>
      <c r="T3170" s="87"/>
      <c r="U3170" s="84" t="s">
        <v>97</v>
      </c>
      <c r="V3170" s="84" t="s">
        <v>97</v>
      </c>
      <c r="W3170" s="85" t="b">
        <v>0</v>
      </c>
      <c r="X3170" s="63"/>
      <c r="Y3170" s="63"/>
      <c r="Z3170" s="63"/>
    </row>
    <row r="3171">
      <c r="A3171" s="75"/>
      <c r="B3171" s="94"/>
      <c r="C3171" s="75"/>
      <c r="D3171" s="76"/>
      <c r="E3171" s="75" t="s">
        <v>97</v>
      </c>
      <c r="F3171" s="75" t="s">
        <v>97</v>
      </c>
      <c r="G3171" s="77"/>
      <c r="H3171" s="77"/>
      <c r="I3171" s="80"/>
      <c r="J3171" s="77" t="s">
        <v>97</v>
      </c>
      <c r="K3171" s="79" t="s">
        <v>97</v>
      </c>
      <c r="L3171" s="79"/>
      <c r="M3171" s="80"/>
      <c r="N3171" s="79" t="s">
        <v>97</v>
      </c>
      <c r="O3171" s="81"/>
      <c r="P3171" s="86"/>
      <c r="Q3171" s="82"/>
      <c r="R3171" s="81" t="s">
        <v>97</v>
      </c>
      <c r="S3171" s="63"/>
      <c r="T3171" s="87"/>
      <c r="U3171" s="84" t="s">
        <v>97</v>
      </c>
      <c r="V3171" s="84" t="s">
        <v>97</v>
      </c>
      <c r="W3171" s="85" t="b">
        <v>0</v>
      </c>
      <c r="X3171" s="63"/>
      <c r="Y3171" s="63"/>
      <c r="Z3171" s="63"/>
    </row>
    <row r="3172">
      <c r="A3172" s="75"/>
      <c r="B3172" s="94"/>
      <c r="C3172" s="75"/>
      <c r="D3172" s="76"/>
      <c r="E3172" s="75" t="s">
        <v>97</v>
      </c>
      <c r="F3172" s="75" t="s">
        <v>97</v>
      </c>
      <c r="G3172" s="77"/>
      <c r="H3172" s="77"/>
      <c r="I3172" s="80"/>
      <c r="J3172" s="77" t="s">
        <v>97</v>
      </c>
      <c r="K3172" s="79" t="s">
        <v>97</v>
      </c>
      <c r="L3172" s="79"/>
      <c r="M3172" s="80"/>
      <c r="N3172" s="79" t="s">
        <v>97</v>
      </c>
      <c r="O3172" s="81"/>
      <c r="P3172" s="86"/>
      <c r="Q3172" s="82"/>
      <c r="R3172" s="81" t="s">
        <v>97</v>
      </c>
      <c r="S3172" s="63"/>
      <c r="T3172" s="87"/>
      <c r="U3172" s="84" t="s">
        <v>97</v>
      </c>
      <c r="V3172" s="84" t="s">
        <v>97</v>
      </c>
      <c r="W3172" s="85" t="b">
        <v>0</v>
      </c>
      <c r="X3172" s="63"/>
      <c r="Y3172" s="63"/>
      <c r="Z3172" s="63"/>
    </row>
    <row r="3173">
      <c r="A3173" s="75"/>
      <c r="B3173" s="94"/>
      <c r="C3173" s="75"/>
      <c r="D3173" s="76"/>
      <c r="E3173" s="75" t="s">
        <v>97</v>
      </c>
      <c r="F3173" s="75" t="s">
        <v>97</v>
      </c>
      <c r="G3173" s="77"/>
      <c r="H3173" s="77"/>
      <c r="I3173" s="80"/>
      <c r="J3173" s="77" t="s">
        <v>97</v>
      </c>
      <c r="K3173" s="79" t="s">
        <v>97</v>
      </c>
      <c r="L3173" s="79"/>
      <c r="M3173" s="80"/>
      <c r="N3173" s="79" t="s">
        <v>97</v>
      </c>
      <c r="O3173" s="81"/>
      <c r="P3173" s="86"/>
      <c r="Q3173" s="82"/>
      <c r="R3173" s="81" t="s">
        <v>97</v>
      </c>
      <c r="S3173" s="63"/>
      <c r="T3173" s="87"/>
      <c r="U3173" s="84" t="s">
        <v>97</v>
      </c>
      <c r="V3173" s="84" t="s">
        <v>97</v>
      </c>
      <c r="W3173" s="85" t="b">
        <v>0</v>
      </c>
      <c r="X3173" s="63"/>
      <c r="Y3173" s="63"/>
      <c r="Z3173" s="63"/>
    </row>
    <row r="3174">
      <c r="A3174" s="75"/>
      <c r="B3174" s="94"/>
      <c r="C3174" s="75"/>
      <c r="D3174" s="76"/>
      <c r="E3174" s="75" t="s">
        <v>97</v>
      </c>
      <c r="F3174" s="75" t="s">
        <v>97</v>
      </c>
      <c r="G3174" s="77"/>
      <c r="H3174" s="77"/>
      <c r="I3174" s="80"/>
      <c r="J3174" s="77" t="s">
        <v>97</v>
      </c>
      <c r="K3174" s="79" t="s">
        <v>97</v>
      </c>
      <c r="L3174" s="79"/>
      <c r="M3174" s="80"/>
      <c r="N3174" s="79" t="s">
        <v>97</v>
      </c>
      <c r="O3174" s="81"/>
      <c r="P3174" s="86"/>
      <c r="Q3174" s="82"/>
      <c r="R3174" s="81" t="s">
        <v>97</v>
      </c>
      <c r="S3174" s="63"/>
      <c r="T3174" s="87"/>
      <c r="U3174" s="84" t="s">
        <v>97</v>
      </c>
      <c r="V3174" s="84" t="s">
        <v>97</v>
      </c>
      <c r="W3174" s="85" t="b">
        <v>0</v>
      </c>
      <c r="X3174" s="63"/>
      <c r="Y3174" s="63"/>
      <c r="Z3174" s="63"/>
    </row>
    <row r="3175">
      <c r="A3175" s="75"/>
      <c r="B3175" s="94"/>
      <c r="C3175" s="75"/>
      <c r="D3175" s="76"/>
      <c r="E3175" s="75" t="s">
        <v>97</v>
      </c>
      <c r="F3175" s="75" t="s">
        <v>97</v>
      </c>
      <c r="G3175" s="77"/>
      <c r="H3175" s="77"/>
      <c r="I3175" s="80"/>
      <c r="J3175" s="77" t="s">
        <v>97</v>
      </c>
      <c r="K3175" s="79" t="s">
        <v>97</v>
      </c>
      <c r="L3175" s="79"/>
      <c r="M3175" s="80"/>
      <c r="N3175" s="79" t="s">
        <v>97</v>
      </c>
      <c r="O3175" s="81"/>
      <c r="P3175" s="86"/>
      <c r="Q3175" s="82"/>
      <c r="R3175" s="81" t="s">
        <v>97</v>
      </c>
      <c r="S3175" s="63"/>
      <c r="T3175" s="87"/>
      <c r="U3175" s="84" t="s">
        <v>97</v>
      </c>
      <c r="V3175" s="84" t="s">
        <v>97</v>
      </c>
      <c r="W3175" s="85" t="b">
        <v>0</v>
      </c>
      <c r="X3175" s="63"/>
      <c r="Y3175" s="63"/>
      <c r="Z3175" s="63"/>
    </row>
    <row r="3176">
      <c r="A3176" s="75"/>
      <c r="B3176" s="94"/>
      <c r="C3176" s="75"/>
      <c r="D3176" s="76"/>
      <c r="E3176" s="75" t="s">
        <v>97</v>
      </c>
      <c r="F3176" s="75" t="s">
        <v>97</v>
      </c>
      <c r="G3176" s="77"/>
      <c r="H3176" s="77"/>
      <c r="I3176" s="80"/>
      <c r="J3176" s="77" t="s">
        <v>97</v>
      </c>
      <c r="K3176" s="79" t="s">
        <v>97</v>
      </c>
      <c r="L3176" s="79"/>
      <c r="M3176" s="80"/>
      <c r="N3176" s="79" t="s">
        <v>97</v>
      </c>
      <c r="O3176" s="81"/>
      <c r="P3176" s="86"/>
      <c r="Q3176" s="82"/>
      <c r="R3176" s="81" t="s">
        <v>97</v>
      </c>
      <c r="S3176" s="63"/>
      <c r="T3176" s="87"/>
      <c r="U3176" s="84" t="s">
        <v>97</v>
      </c>
      <c r="V3176" s="84" t="s">
        <v>97</v>
      </c>
      <c r="W3176" s="85" t="b">
        <v>0</v>
      </c>
      <c r="X3176" s="63"/>
      <c r="Y3176" s="63"/>
      <c r="Z3176" s="63"/>
    </row>
    <row r="3177">
      <c r="A3177" s="75"/>
      <c r="B3177" s="94"/>
      <c r="C3177" s="75"/>
      <c r="D3177" s="76"/>
      <c r="E3177" s="75" t="s">
        <v>97</v>
      </c>
      <c r="F3177" s="75" t="s">
        <v>97</v>
      </c>
      <c r="G3177" s="77"/>
      <c r="H3177" s="77"/>
      <c r="I3177" s="80"/>
      <c r="J3177" s="77" t="s">
        <v>97</v>
      </c>
      <c r="K3177" s="79" t="s">
        <v>97</v>
      </c>
      <c r="L3177" s="79"/>
      <c r="M3177" s="80"/>
      <c r="N3177" s="79" t="s">
        <v>97</v>
      </c>
      <c r="O3177" s="81"/>
      <c r="P3177" s="86"/>
      <c r="Q3177" s="82"/>
      <c r="R3177" s="81" t="s">
        <v>97</v>
      </c>
      <c r="S3177" s="63"/>
      <c r="T3177" s="87"/>
      <c r="U3177" s="84" t="s">
        <v>97</v>
      </c>
      <c r="V3177" s="84" t="s">
        <v>97</v>
      </c>
      <c r="W3177" s="85" t="b">
        <v>0</v>
      </c>
      <c r="X3177" s="63"/>
      <c r="Y3177" s="63"/>
      <c r="Z3177" s="63"/>
    </row>
    <row r="3178">
      <c r="A3178" s="75"/>
      <c r="B3178" s="94"/>
      <c r="C3178" s="75"/>
      <c r="D3178" s="76"/>
      <c r="E3178" s="75" t="s">
        <v>97</v>
      </c>
      <c r="F3178" s="75" t="s">
        <v>97</v>
      </c>
      <c r="G3178" s="77"/>
      <c r="H3178" s="77"/>
      <c r="I3178" s="80"/>
      <c r="J3178" s="77" t="s">
        <v>97</v>
      </c>
      <c r="K3178" s="79" t="s">
        <v>97</v>
      </c>
      <c r="L3178" s="79"/>
      <c r="M3178" s="80"/>
      <c r="N3178" s="79" t="s">
        <v>97</v>
      </c>
      <c r="O3178" s="81"/>
      <c r="P3178" s="86"/>
      <c r="Q3178" s="82"/>
      <c r="R3178" s="81" t="s">
        <v>97</v>
      </c>
      <c r="S3178" s="63"/>
      <c r="T3178" s="87"/>
      <c r="U3178" s="84" t="s">
        <v>97</v>
      </c>
      <c r="V3178" s="84" t="s">
        <v>97</v>
      </c>
      <c r="W3178" s="85" t="b">
        <v>0</v>
      </c>
      <c r="X3178" s="63"/>
      <c r="Y3178" s="63"/>
      <c r="Z3178" s="63"/>
    </row>
    <row r="3179">
      <c r="A3179" s="75"/>
      <c r="B3179" s="94"/>
      <c r="C3179" s="75"/>
      <c r="D3179" s="76"/>
      <c r="E3179" s="75" t="s">
        <v>97</v>
      </c>
      <c r="F3179" s="75" t="s">
        <v>97</v>
      </c>
      <c r="G3179" s="77"/>
      <c r="H3179" s="77"/>
      <c r="I3179" s="80"/>
      <c r="J3179" s="77" t="s">
        <v>97</v>
      </c>
      <c r="K3179" s="79" t="s">
        <v>97</v>
      </c>
      <c r="L3179" s="79"/>
      <c r="M3179" s="80"/>
      <c r="N3179" s="79" t="s">
        <v>97</v>
      </c>
      <c r="O3179" s="81"/>
      <c r="P3179" s="86"/>
      <c r="Q3179" s="82"/>
      <c r="R3179" s="81" t="s">
        <v>97</v>
      </c>
      <c r="S3179" s="63"/>
      <c r="T3179" s="87"/>
      <c r="U3179" s="84" t="s">
        <v>97</v>
      </c>
      <c r="V3179" s="84" t="s">
        <v>97</v>
      </c>
      <c r="W3179" s="85" t="b">
        <v>0</v>
      </c>
      <c r="X3179" s="63"/>
      <c r="Y3179" s="63"/>
      <c r="Z3179" s="63"/>
    </row>
    <row r="3180">
      <c r="A3180" s="75"/>
      <c r="B3180" s="94"/>
      <c r="C3180" s="75"/>
      <c r="D3180" s="76"/>
      <c r="E3180" s="75" t="s">
        <v>97</v>
      </c>
      <c r="F3180" s="75" t="s">
        <v>97</v>
      </c>
      <c r="G3180" s="77"/>
      <c r="H3180" s="77"/>
      <c r="I3180" s="80"/>
      <c r="J3180" s="77" t="s">
        <v>97</v>
      </c>
      <c r="K3180" s="79" t="s">
        <v>97</v>
      </c>
      <c r="L3180" s="79"/>
      <c r="M3180" s="80"/>
      <c r="N3180" s="79" t="s">
        <v>97</v>
      </c>
      <c r="O3180" s="81"/>
      <c r="P3180" s="86"/>
      <c r="Q3180" s="82"/>
      <c r="R3180" s="81" t="s">
        <v>97</v>
      </c>
      <c r="S3180" s="63"/>
      <c r="T3180" s="87"/>
      <c r="U3180" s="84" t="s">
        <v>97</v>
      </c>
      <c r="V3180" s="84" t="s">
        <v>97</v>
      </c>
      <c r="W3180" s="85" t="b">
        <v>0</v>
      </c>
      <c r="X3180" s="63"/>
      <c r="Y3180" s="63"/>
      <c r="Z3180" s="63"/>
    </row>
    <row r="3181">
      <c r="A3181" s="75"/>
      <c r="B3181" s="94"/>
      <c r="C3181" s="75"/>
      <c r="D3181" s="76"/>
      <c r="E3181" s="75" t="s">
        <v>97</v>
      </c>
      <c r="F3181" s="75" t="s">
        <v>97</v>
      </c>
      <c r="G3181" s="77"/>
      <c r="H3181" s="77"/>
      <c r="I3181" s="80"/>
      <c r="J3181" s="77" t="s">
        <v>97</v>
      </c>
      <c r="K3181" s="79" t="s">
        <v>97</v>
      </c>
      <c r="L3181" s="79"/>
      <c r="M3181" s="80"/>
      <c r="N3181" s="79" t="s">
        <v>97</v>
      </c>
      <c r="O3181" s="81"/>
      <c r="P3181" s="86"/>
      <c r="Q3181" s="82"/>
      <c r="R3181" s="81" t="s">
        <v>97</v>
      </c>
      <c r="S3181" s="63"/>
      <c r="T3181" s="87"/>
      <c r="U3181" s="84" t="s">
        <v>97</v>
      </c>
      <c r="V3181" s="84" t="s">
        <v>97</v>
      </c>
      <c r="W3181" s="85" t="b">
        <v>0</v>
      </c>
      <c r="X3181" s="63"/>
      <c r="Y3181" s="63"/>
      <c r="Z3181" s="63"/>
    </row>
    <row r="3182">
      <c r="A3182" s="75"/>
      <c r="B3182" s="94"/>
      <c r="C3182" s="75"/>
      <c r="D3182" s="76"/>
      <c r="E3182" s="75" t="s">
        <v>97</v>
      </c>
      <c r="F3182" s="75" t="s">
        <v>97</v>
      </c>
      <c r="G3182" s="77"/>
      <c r="H3182" s="77"/>
      <c r="I3182" s="80"/>
      <c r="J3182" s="77" t="s">
        <v>97</v>
      </c>
      <c r="K3182" s="79" t="s">
        <v>97</v>
      </c>
      <c r="L3182" s="79"/>
      <c r="M3182" s="80"/>
      <c r="N3182" s="79" t="s">
        <v>97</v>
      </c>
      <c r="O3182" s="81"/>
      <c r="P3182" s="86"/>
      <c r="Q3182" s="82"/>
      <c r="R3182" s="81" t="s">
        <v>97</v>
      </c>
      <c r="S3182" s="63"/>
      <c r="T3182" s="87"/>
      <c r="U3182" s="84" t="s">
        <v>97</v>
      </c>
      <c r="V3182" s="84" t="s">
        <v>97</v>
      </c>
      <c r="W3182" s="85" t="b">
        <v>0</v>
      </c>
      <c r="X3182" s="63"/>
      <c r="Y3182" s="63"/>
      <c r="Z3182" s="63"/>
    </row>
    <row r="3183">
      <c r="A3183" s="75"/>
      <c r="B3183" s="94"/>
      <c r="C3183" s="75"/>
      <c r="D3183" s="76"/>
      <c r="E3183" s="75" t="s">
        <v>97</v>
      </c>
      <c r="F3183" s="75" t="s">
        <v>97</v>
      </c>
      <c r="G3183" s="77"/>
      <c r="H3183" s="77"/>
      <c r="I3183" s="80"/>
      <c r="J3183" s="77" t="s">
        <v>97</v>
      </c>
      <c r="K3183" s="79" t="s">
        <v>97</v>
      </c>
      <c r="L3183" s="79"/>
      <c r="M3183" s="80"/>
      <c r="N3183" s="79" t="s">
        <v>97</v>
      </c>
      <c r="O3183" s="81"/>
      <c r="P3183" s="86"/>
      <c r="Q3183" s="82"/>
      <c r="R3183" s="81" t="s">
        <v>97</v>
      </c>
      <c r="S3183" s="63"/>
      <c r="T3183" s="87"/>
      <c r="U3183" s="84" t="s">
        <v>97</v>
      </c>
      <c r="V3183" s="84" t="s">
        <v>97</v>
      </c>
      <c r="W3183" s="85" t="b">
        <v>0</v>
      </c>
      <c r="X3183" s="63"/>
      <c r="Y3183" s="63"/>
      <c r="Z3183" s="63"/>
    </row>
    <row r="3184">
      <c r="A3184" s="75"/>
      <c r="B3184" s="94"/>
      <c r="C3184" s="75"/>
      <c r="D3184" s="76"/>
      <c r="E3184" s="75" t="s">
        <v>97</v>
      </c>
      <c r="F3184" s="75" t="s">
        <v>97</v>
      </c>
      <c r="G3184" s="77"/>
      <c r="H3184" s="77"/>
      <c r="I3184" s="80"/>
      <c r="J3184" s="77" t="s">
        <v>97</v>
      </c>
      <c r="K3184" s="79" t="s">
        <v>97</v>
      </c>
      <c r="L3184" s="79"/>
      <c r="M3184" s="80"/>
      <c r="N3184" s="79" t="s">
        <v>97</v>
      </c>
      <c r="O3184" s="81"/>
      <c r="P3184" s="86"/>
      <c r="Q3184" s="82"/>
      <c r="R3184" s="81" t="s">
        <v>97</v>
      </c>
      <c r="S3184" s="63"/>
      <c r="T3184" s="87"/>
      <c r="U3184" s="84" t="s">
        <v>97</v>
      </c>
      <c r="V3184" s="84" t="s">
        <v>97</v>
      </c>
      <c r="W3184" s="85" t="b">
        <v>0</v>
      </c>
      <c r="X3184" s="63"/>
      <c r="Y3184" s="63"/>
      <c r="Z3184" s="63"/>
    </row>
    <row r="3185">
      <c r="A3185" s="75"/>
      <c r="B3185" s="94"/>
      <c r="C3185" s="75"/>
      <c r="D3185" s="76"/>
      <c r="E3185" s="75" t="s">
        <v>97</v>
      </c>
      <c r="F3185" s="75" t="s">
        <v>97</v>
      </c>
      <c r="G3185" s="77"/>
      <c r="H3185" s="77"/>
      <c r="I3185" s="80"/>
      <c r="J3185" s="77" t="s">
        <v>97</v>
      </c>
      <c r="K3185" s="79" t="s">
        <v>97</v>
      </c>
      <c r="L3185" s="79"/>
      <c r="M3185" s="80"/>
      <c r="N3185" s="79" t="s">
        <v>97</v>
      </c>
      <c r="O3185" s="81"/>
      <c r="P3185" s="86"/>
      <c r="Q3185" s="82"/>
      <c r="R3185" s="81" t="s">
        <v>97</v>
      </c>
      <c r="S3185" s="63"/>
      <c r="T3185" s="87"/>
      <c r="U3185" s="84" t="s">
        <v>97</v>
      </c>
      <c r="V3185" s="84" t="s">
        <v>97</v>
      </c>
      <c r="W3185" s="85" t="b">
        <v>0</v>
      </c>
      <c r="X3185" s="63"/>
      <c r="Y3185" s="63"/>
      <c r="Z3185" s="63"/>
    </row>
    <row r="3186">
      <c r="A3186" s="75"/>
      <c r="B3186" s="94"/>
      <c r="C3186" s="75"/>
      <c r="D3186" s="76"/>
      <c r="E3186" s="75" t="s">
        <v>97</v>
      </c>
      <c r="F3186" s="75" t="s">
        <v>97</v>
      </c>
      <c r="G3186" s="77"/>
      <c r="H3186" s="77"/>
      <c r="I3186" s="80"/>
      <c r="J3186" s="77" t="s">
        <v>97</v>
      </c>
      <c r="K3186" s="79" t="s">
        <v>97</v>
      </c>
      <c r="L3186" s="79"/>
      <c r="M3186" s="80"/>
      <c r="N3186" s="79" t="s">
        <v>97</v>
      </c>
      <c r="O3186" s="81"/>
      <c r="P3186" s="86"/>
      <c r="Q3186" s="82"/>
      <c r="R3186" s="81" t="s">
        <v>97</v>
      </c>
      <c r="S3186" s="63"/>
      <c r="T3186" s="87"/>
      <c r="U3186" s="84" t="s">
        <v>97</v>
      </c>
      <c r="V3186" s="84" t="s">
        <v>97</v>
      </c>
      <c r="W3186" s="85" t="b">
        <v>0</v>
      </c>
      <c r="X3186" s="63"/>
      <c r="Y3186" s="63"/>
      <c r="Z3186" s="63"/>
    </row>
    <row r="3187">
      <c r="A3187" s="75"/>
      <c r="B3187" s="94"/>
      <c r="C3187" s="75"/>
      <c r="D3187" s="76"/>
      <c r="E3187" s="75" t="s">
        <v>97</v>
      </c>
      <c r="F3187" s="75" t="s">
        <v>97</v>
      </c>
      <c r="G3187" s="77"/>
      <c r="H3187" s="77"/>
      <c r="I3187" s="80"/>
      <c r="J3187" s="77" t="s">
        <v>97</v>
      </c>
      <c r="K3187" s="79" t="s">
        <v>97</v>
      </c>
      <c r="L3187" s="79"/>
      <c r="M3187" s="80"/>
      <c r="N3187" s="79" t="s">
        <v>97</v>
      </c>
      <c r="O3187" s="81"/>
      <c r="P3187" s="86"/>
      <c r="Q3187" s="82"/>
      <c r="R3187" s="81" t="s">
        <v>97</v>
      </c>
      <c r="S3187" s="63"/>
      <c r="T3187" s="87"/>
      <c r="U3187" s="84" t="s">
        <v>97</v>
      </c>
      <c r="V3187" s="84" t="s">
        <v>97</v>
      </c>
      <c r="W3187" s="85" t="b">
        <v>0</v>
      </c>
      <c r="X3187" s="63"/>
      <c r="Y3187" s="63"/>
      <c r="Z3187" s="63"/>
    </row>
    <row r="3188">
      <c r="A3188" s="75"/>
      <c r="B3188" s="94"/>
      <c r="C3188" s="75"/>
      <c r="D3188" s="76"/>
      <c r="E3188" s="75" t="s">
        <v>97</v>
      </c>
      <c r="F3188" s="75" t="s">
        <v>97</v>
      </c>
      <c r="G3188" s="77"/>
      <c r="H3188" s="77"/>
      <c r="I3188" s="80"/>
      <c r="J3188" s="77" t="s">
        <v>97</v>
      </c>
      <c r="K3188" s="79" t="s">
        <v>97</v>
      </c>
      <c r="L3188" s="79"/>
      <c r="M3188" s="80"/>
      <c r="N3188" s="79" t="s">
        <v>97</v>
      </c>
      <c r="O3188" s="81"/>
      <c r="P3188" s="86"/>
      <c r="Q3188" s="82"/>
      <c r="R3188" s="81" t="s">
        <v>97</v>
      </c>
      <c r="S3188" s="63"/>
      <c r="T3188" s="87"/>
      <c r="U3188" s="84" t="s">
        <v>97</v>
      </c>
      <c r="V3188" s="84" t="s">
        <v>97</v>
      </c>
      <c r="W3188" s="85" t="b">
        <v>0</v>
      </c>
      <c r="X3188" s="63"/>
      <c r="Y3188" s="63"/>
      <c r="Z3188" s="63"/>
    </row>
    <row r="3189">
      <c r="A3189" s="75"/>
      <c r="B3189" s="94"/>
      <c r="C3189" s="75"/>
      <c r="D3189" s="76"/>
      <c r="E3189" s="75" t="s">
        <v>97</v>
      </c>
      <c r="F3189" s="75" t="s">
        <v>97</v>
      </c>
      <c r="G3189" s="77"/>
      <c r="H3189" s="77"/>
      <c r="I3189" s="80"/>
      <c r="J3189" s="77" t="s">
        <v>97</v>
      </c>
      <c r="K3189" s="79" t="s">
        <v>97</v>
      </c>
      <c r="L3189" s="79"/>
      <c r="M3189" s="80"/>
      <c r="N3189" s="79" t="s">
        <v>97</v>
      </c>
      <c r="O3189" s="81"/>
      <c r="P3189" s="86"/>
      <c r="Q3189" s="82"/>
      <c r="R3189" s="81" t="s">
        <v>97</v>
      </c>
      <c r="S3189" s="63"/>
      <c r="T3189" s="87"/>
      <c r="U3189" s="84" t="s">
        <v>97</v>
      </c>
      <c r="V3189" s="84" t="s">
        <v>97</v>
      </c>
      <c r="W3189" s="85" t="b">
        <v>0</v>
      </c>
      <c r="X3189" s="63"/>
      <c r="Y3189" s="63"/>
      <c r="Z3189" s="63"/>
    </row>
    <row r="3190">
      <c r="A3190" s="75"/>
      <c r="B3190" s="94"/>
      <c r="C3190" s="75"/>
      <c r="D3190" s="76"/>
      <c r="E3190" s="75" t="s">
        <v>97</v>
      </c>
      <c r="F3190" s="75" t="s">
        <v>97</v>
      </c>
      <c r="G3190" s="77"/>
      <c r="H3190" s="77"/>
      <c r="I3190" s="80"/>
      <c r="J3190" s="77" t="s">
        <v>97</v>
      </c>
      <c r="K3190" s="79" t="s">
        <v>97</v>
      </c>
      <c r="L3190" s="79"/>
      <c r="M3190" s="80"/>
      <c r="N3190" s="79" t="s">
        <v>97</v>
      </c>
      <c r="O3190" s="81"/>
      <c r="P3190" s="86"/>
      <c r="Q3190" s="82"/>
      <c r="R3190" s="81" t="s">
        <v>97</v>
      </c>
      <c r="S3190" s="63"/>
      <c r="T3190" s="87"/>
      <c r="U3190" s="84" t="s">
        <v>97</v>
      </c>
      <c r="V3190" s="84" t="s">
        <v>97</v>
      </c>
      <c r="W3190" s="85" t="b">
        <v>0</v>
      </c>
      <c r="X3190" s="63"/>
      <c r="Y3190" s="63"/>
      <c r="Z3190" s="63"/>
    </row>
    <row r="3191">
      <c r="A3191" s="75"/>
      <c r="B3191" s="94"/>
      <c r="C3191" s="75"/>
      <c r="D3191" s="76"/>
      <c r="E3191" s="75" t="s">
        <v>97</v>
      </c>
      <c r="F3191" s="75" t="s">
        <v>97</v>
      </c>
      <c r="G3191" s="77"/>
      <c r="H3191" s="77"/>
      <c r="I3191" s="80"/>
      <c r="J3191" s="77" t="s">
        <v>97</v>
      </c>
      <c r="K3191" s="79" t="s">
        <v>97</v>
      </c>
      <c r="L3191" s="79"/>
      <c r="M3191" s="80"/>
      <c r="N3191" s="79" t="s">
        <v>97</v>
      </c>
      <c r="O3191" s="81"/>
      <c r="P3191" s="86"/>
      <c r="Q3191" s="82"/>
      <c r="R3191" s="81" t="s">
        <v>97</v>
      </c>
      <c r="S3191" s="63"/>
      <c r="T3191" s="87"/>
      <c r="U3191" s="84" t="s">
        <v>97</v>
      </c>
      <c r="V3191" s="84" t="s">
        <v>97</v>
      </c>
      <c r="W3191" s="85" t="b">
        <v>0</v>
      </c>
      <c r="X3191" s="63"/>
      <c r="Y3191" s="63"/>
      <c r="Z3191" s="63"/>
    </row>
    <row r="3192">
      <c r="A3192" s="75"/>
      <c r="B3192" s="94"/>
      <c r="C3192" s="75"/>
      <c r="D3192" s="76"/>
      <c r="E3192" s="75" t="s">
        <v>97</v>
      </c>
      <c r="F3192" s="75" t="s">
        <v>97</v>
      </c>
      <c r="G3192" s="77"/>
      <c r="H3192" s="77"/>
      <c r="I3192" s="80"/>
      <c r="J3192" s="77" t="s">
        <v>97</v>
      </c>
      <c r="K3192" s="79" t="s">
        <v>97</v>
      </c>
      <c r="L3192" s="79"/>
      <c r="M3192" s="80"/>
      <c r="N3192" s="79" t="s">
        <v>97</v>
      </c>
      <c r="O3192" s="81"/>
      <c r="P3192" s="86"/>
      <c r="Q3192" s="82"/>
      <c r="R3192" s="81" t="s">
        <v>97</v>
      </c>
      <c r="S3192" s="63"/>
      <c r="T3192" s="87"/>
      <c r="U3192" s="84" t="s">
        <v>97</v>
      </c>
      <c r="V3192" s="84" t="s">
        <v>97</v>
      </c>
      <c r="W3192" s="85" t="b">
        <v>0</v>
      </c>
      <c r="X3192" s="63"/>
      <c r="Y3192" s="63"/>
      <c r="Z3192" s="63"/>
    </row>
    <row r="3193">
      <c r="A3193" s="75"/>
      <c r="B3193" s="94"/>
      <c r="C3193" s="75"/>
      <c r="D3193" s="76"/>
      <c r="E3193" s="75" t="s">
        <v>97</v>
      </c>
      <c r="F3193" s="75" t="s">
        <v>97</v>
      </c>
      <c r="G3193" s="77"/>
      <c r="H3193" s="77"/>
      <c r="I3193" s="80"/>
      <c r="J3193" s="77" t="s">
        <v>97</v>
      </c>
      <c r="K3193" s="79" t="s">
        <v>97</v>
      </c>
      <c r="L3193" s="79"/>
      <c r="M3193" s="80"/>
      <c r="N3193" s="79" t="s">
        <v>97</v>
      </c>
      <c r="O3193" s="81"/>
      <c r="P3193" s="86"/>
      <c r="Q3193" s="82"/>
      <c r="R3193" s="81" t="s">
        <v>97</v>
      </c>
      <c r="S3193" s="63"/>
      <c r="T3193" s="87"/>
      <c r="U3193" s="84" t="s">
        <v>97</v>
      </c>
      <c r="V3193" s="84" t="s">
        <v>97</v>
      </c>
      <c r="W3193" s="85" t="b">
        <v>0</v>
      </c>
      <c r="X3193" s="63"/>
      <c r="Y3193" s="63"/>
      <c r="Z3193" s="63"/>
    </row>
    <row r="3194">
      <c r="A3194" s="75"/>
      <c r="B3194" s="94"/>
      <c r="C3194" s="75"/>
      <c r="D3194" s="76"/>
      <c r="E3194" s="75" t="s">
        <v>97</v>
      </c>
      <c r="F3194" s="75" t="s">
        <v>97</v>
      </c>
      <c r="G3194" s="77"/>
      <c r="H3194" s="77"/>
      <c r="I3194" s="80"/>
      <c r="J3194" s="77" t="s">
        <v>97</v>
      </c>
      <c r="K3194" s="79" t="s">
        <v>97</v>
      </c>
      <c r="L3194" s="79"/>
      <c r="M3194" s="80"/>
      <c r="N3194" s="79" t="s">
        <v>97</v>
      </c>
      <c r="O3194" s="81"/>
      <c r="P3194" s="86"/>
      <c r="Q3194" s="82"/>
      <c r="R3194" s="81" t="s">
        <v>97</v>
      </c>
      <c r="S3194" s="63"/>
      <c r="T3194" s="87"/>
      <c r="U3194" s="84" t="s">
        <v>97</v>
      </c>
      <c r="V3194" s="84" t="s">
        <v>97</v>
      </c>
      <c r="W3194" s="85" t="b">
        <v>0</v>
      </c>
      <c r="X3194" s="63"/>
      <c r="Y3194" s="63"/>
      <c r="Z3194" s="63"/>
    </row>
    <row r="3195">
      <c r="A3195" s="75"/>
      <c r="B3195" s="94"/>
      <c r="C3195" s="75"/>
      <c r="D3195" s="76"/>
      <c r="E3195" s="75" t="s">
        <v>97</v>
      </c>
      <c r="F3195" s="75" t="s">
        <v>97</v>
      </c>
      <c r="G3195" s="77"/>
      <c r="H3195" s="77"/>
      <c r="I3195" s="80"/>
      <c r="J3195" s="77" t="s">
        <v>97</v>
      </c>
      <c r="K3195" s="79" t="s">
        <v>97</v>
      </c>
      <c r="L3195" s="79"/>
      <c r="M3195" s="80"/>
      <c r="N3195" s="79" t="s">
        <v>97</v>
      </c>
      <c r="O3195" s="81"/>
      <c r="P3195" s="86"/>
      <c r="Q3195" s="82"/>
      <c r="R3195" s="81" t="s">
        <v>97</v>
      </c>
      <c r="S3195" s="63"/>
      <c r="T3195" s="87"/>
      <c r="U3195" s="84" t="s">
        <v>97</v>
      </c>
      <c r="V3195" s="84" t="s">
        <v>97</v>
      </c>
      <c r="W3195" s="85" t="b">
        <v>0</v>
      </c>
      <c r="X3195" s="63"/>
      <c r="Y3195" s="63"/>
      <c r="Z3195" s="63"/>
    </row>
    <row r="3196">
      <c r="A3196" s="75"/>
      <c r="B3196" s="94"/>
      <c r="C3196" s="75"/>
      <c r="D3196" s="76"/>
      <c r="E3196" s="75" t="s">
        <v>97</v>
      </c>
      <c r="F3196" s="75" t="s">
        <v>97</v>
      </c>
      <c r="G3196" s="77"/>
      <c r="H3196" s="77"/>
      <c r="I3196" s="80"/>
      <c r="J3196" s="77" t="s">
        <v>97</v>
      </c>
      <c r="K3196" s="79" t="s">
        <v>97</v>
      </c>
      <c r="L3196" s="79"/>
      <c r="M3196" s="80"/>
      <c r="N3196" s="79" t="s">
        <v>97</v>
      </c>
      <c r="O3196" s="81"/>
      <c r="P3196" s="86"/>
      <c r="Q3196" s="82"/>
      <c r="R3196" s="81" t="s">
        <v>97</v>
      </c>
      <c r="S3196" s="63"/>
      <c r="T3196" s="87"/>
      <c r="U3196" s="84" t="s">
        <v>97</v>
      </c>
      <c r="V3196" s="84" t="s">
        <v>97</v>
      </c>
      <c r="W3196" s="85" t="b">
        <v>0</v>
      </c>
      <c r="X3196" s="63"/>
      <c r="Y3196" s="63"/>
      <c r="Z3196" s="63"/>
    </row>
    <row r="3197">
      <c r="A3197" s="75"/>
      <c r="B3197" s="94"/>
      <c r="C3197" s="75"/>
      <c r="D3197" s="76"/>
      <c r="E3197" s="75" t="s">
        <v>97</v>
      </c>
      <c r="F3197" s="75" t="s">
        <v>97</v>
      </c>
      <c r="G3197" s="77"/>
      <c r="H3197" s="77"/>
      <c r="I3197" s="80"/>
      <c r="J3197" s="77" t="s">
        <v>97</v>
      </c>
      <c r="K3197" s="79" t="s">
        <v>97</v>
      </c>
      <c r="L3197" s="79"/>
      <c r="M3197" s="80"/>
      <c r="N3197" s="79" t="s">
        <v>97</v>
      </c>
      <c r="O3197" s="81"/>
      <c r="P3197" s="86"/>
      <c r="Q3197" s="82"/>
      <c r="R3197" s="81" t="s">
        <v>97</v>
      </c>
      <c r="S3197" s="63"/>
      <c r="T3197" s="87"/>
      <c r="U3197" s="84" t="s">
        <v>97</v>
      </c>
      <c r="V3197" s="84" t="s">
        <v>97</v>
      </c>
      <c r="W3197" s="85" t="b">
        <v>0</v>
      </c>
      <c r="X3197" s="63"/>
      <c r="Y3197" s="63"/>
      <c r="Z3197" s="63"/>
    </row>
    <row r="3198">
      <c r="A3198" s="75"/>
      <c r="B3198" s="94"/>
      <c r="C3198" s="75"/>
      <c r="D3198" s="76"/>
      <c r="E3198" s="75" t="s">
        <v>97</v>
      </c>
      <c r="F3198" s="75" t="s">
        <v>97</v>
      </c>
      <c r="G3198" s="77"/>
      <c r="H3198" s="77"/>
      <c r="I3198" s="80"/>
      <c r="J3198" s="77" t="s">
        <v>97</v>
      </c>
      <c r="K3198" s="79" t="s">
        <v>97</v>
      </c>
      <c r="L3198" s="79"/>
      <c r="M3198" s="80"/>
      <c r="N3198" s="79" t="s">
        <v>97</v>
      </c>
      <c r="O3198" s="81"/>
      <c r="P3198" s="86"/>
      <c r="Q3198" s="82"/>
      <c r="R3198" s="81" t="s">
        <v>97</v>
      </c>
      <c r="S3198" s="63"/>
      <c r="T3198" s="87"/>
      <c r="U3198" s="84" t="s">
        <v>97</v>
      </c>
      <c r="V3198" s="84" t="s">
        <v>97</v>
      </c>
      <c r="W3198" s="85" t="b">
        <v>0</v>
      </c>
      <c r="X3198" s="63"/>
      <c r="Y3198" s="63"/>
      <c r="Z3198" s="63"/>
    </row>
    <row r="3199">
      <c r="A3199" s="75"/>
      <c r="B3199" s="94"/>
      <c r="C3199" s="75"/>
      <c r="D3199" s="76"/>
      <c r="E3199" s="75" t="s">
        <v>97</v>
      </c>
      <c r="F3199" s="75" t="s">
        <v>97</v>
      </c>
      <c r="G3199" s="77"/>
      <c r="H3199" s="77"/>
      <c r="I3199" s="80"/>
      <c r="J3199" s="77" t="s">
        <v>97</v>
      </c>
      <c r="K3199" s="79" t="s">
        <v>97</v>
      </c>
      <c r="L3199" s="79"/>
      <c r="M3199" s="80"/>
      <c r="N3199" s="79" t="s">
        <v>97</v>
      </c>
      <c r="O3199" s="81"/>
      <c r="P3199" s="86"/>
      <c r="Q3199" s="82"/>
      <c r="R3199" s="81" t="s">
        <v>97</v>
      </c>
      <c r="S3199" s="63"/>
      <c r="T3199" s="87"/>
      <c r="U3199" s="84" t="s">
        <v>97</v>
      </c>
      <c r="V3199" s="84" t="s">
        <v>97</v>
      </c>
      <c r="W3199" s="85" t="b">
        <v>0</v>
      </c>
      <c r="X3199" s="63"/>
      <c r="Y3199" s="63"/>
      <c r="Z3199" s="63"/>
    </row>
    <row r="3200">
      <c r="A3200" s="75"/>
      <c r="B3200" s="94"/>
      <c r="C3200" s="75"/>
      <c r="D3200" s="76"/>
      <c r="E3200" s="75" t="s">
        <v>97</v>
      </c>
      <c r="F3200" s="75" t="s">
        <v>97</v>
      </c>
      <c r="G3200" s="77"/>
      <c r="H3200" s="77"/>
      <c r="I3200" s="80"/>
      <c r="J3200" s="77" t="s">
        <v>97</v>
      </c>
      <c r="K3200" s="79" t="s">
        <v>97</v>
      </c>
      <c r="L3200" s="79"/>
      <c r="M3200" s="80"/>
      <c r="N3200" s="79" t="s">
        <v>97</v>
      </c>
      <c r="O3200" s="81"/>
      <c r="P3200" s="86"/>
      <c r="Q3200" s="82"/>
      <c r="R3200" s="81" t="s">
        <v>97</v>
      </c>
      <c r="S3200" s="63"/>
      <c r="T3200" s="87"/>
      <c r="U3200" s="84" t="s">
        <v>97</v>
      </c>
      <c r="V3200" s="84" t="s">
        <v>97</v>
      </c>
      <c r="W3200" s="85" t="b">
        <v>0</v>
      </c>
      <c r="X3200" s="63"/>
      <c r="Y3200" s="63"/>
      <c r="Z3200" s="63"/>
    </row>
    <row r="3201">
      <c r="A3201" s="75"/>
      <c r="B3201" s="94"/>
      <c r="C3201" s="75"/>
      <c r="D3201" s="76"/>
      <c r="E3201" s="75" t="s">
        <v>97</v>
      </c>
      <c r="F3201" s="75" t="s">
        <v>97</v>
      </c>
      <c r="G3201" s="77"/>
      <c r="H3201" s="77"/>
      <c r="I3201" s="80"/>
      <c r="J3201" s="77" t="s">
        <v>97</v>
      </c>
      <c r="K3201" s="79" t="s">
        <v>97</v>
      </c>
      <c r="L3201" s="79"/>
      <c r="M3201" s="80"/>
      <c r="N3201" s="79" t="s">
        <v>97</v>
      </c>
      <c r="O3201" s="81"/>
      <c r="P3201" s="86"/>
      <c r="Q3201" s="82"/>
      <c r="R3201" s="81" t="s">
        <v>97</v>
      </c>
      <c r="S3201" s="63"/>
      <c r="T3201" s="87"/>
      <c r="U3201" s="84" t="s">
        <v>97</v>
      </c>
      <c r="V3201" s="84" t="s">
        <v>97</v>
      </c>
      <c r="W3201" s="85" t="b">
        <v>0</v>
      </c>
      <c r="X3201" s="63"/>
      <c r="Y3201" s="63"/>
      <c r="Z3201" s="63"/>
    </row>
    <row r="3202">
      <c r="A3202" s="75"/>
      <c r="B3202" s="94"/>
      <c r="C3202" s="75"/>
      <c r="D3202" s="76"/>
      <c r="E3202" s="75" t="s">
        <v>97</v>
      </c>
      <c r="F3202" s="75" t="s">
        <v>97</v>
      </c>
      <c r="G3202" s="77"/>
      <c r="H3202" s="77"/>
      <c r="I3202" s="80"/>
      <c r="J3202" s="77" t="s">
        <v>97</v>
      </c>
      <c r="K3202" s="79" t="s">
        <v>97</v>
      </c>
      <c r="L3202" s="79"/>
      <c r="M3202" s="80"/>
      <c r="N3202" s="79" t="s">
        <v>97</v>
      </c>
      <c r="O3202" s="81"/>
      <c r="P3202" s="86"/>
      <c r="Q3202" s="82"/>
      <c r="R3202" s="81" t="s">
        <v>97</v>
      </c>
      <c r="S3202" s="63"/>
      <c r="T3202" s="87"/>
      <c r="U3202" s="84" t="s">
        <v>97</v>
      </c>
      <c r="V3202" s="84" t="s">
        <v>97</v>
      </c>
      <c r="W3202" s="85" t="b">
        <v>0</v>
      </c>
      <c r="X3202" s="63"/>
      <c r="Y3202" s="63"/>
      <c r="Z3202" s="63"/>
    </row>
    <row r="3203">
      <c r="A3203" s="75"/>
      <c r="B3203" s="94"/>
      <c r="C3203" s="75"/>
      <c r="D3203" s="76"/>
      <c r="E3203" s="75" t="s">
        <v>97</v>
      </c>
      <c r="F3203" s="75" t="s">
        <v>97</v>
      </c>
      <c r="G3203" s="77"/>
      <c r="H3203" s="77"/>
      <c r="I3203" s="80"/>
      <c r="J3203" s="77" t="s">
        <v>97</v>
      </c>
      <c r="K3203" s="79" t="s">
        <v>97</v>
      </c>
      <c r="L3203" s="79"/>
      <c r="M3203" s="80"/>
      <c r="N3203" s="79" t="s">
        <v>97</v>
      </c>
      <c r="O3203" s="81"/>
      <c r="P3203" s="86"/>
      <c r="Q3203" s="82"/>
      <c r="R3203" s="81" t="s">
        <v>97</v>
      </c>
      <c r="S3203" s="63"/>
      <c r="T3203" s="87"/>
      <c r="U3203" s="84" t="s">
        <v>97</v>
      </c>
      <c r="V3203" s="84" t="s">
        <v>97</v>
      </c>
      <c r="W3203" s="85" t="b">
        <v>0</v>
      </c>
      <c r="X3203" s="63"/>
      <c r="Y3203" s="63"/>
      <c r="Z3203" s="63"/>
    </row>
    <row r="3204">
      <c r="A3204" s="75"/>
      <c r="B3204" s="94"/>
      <c r="C3204" s="75"/>
      <c r="D3204" s="76"/>
      <c r="E3204" s="75" t="s">
        <v>97</v>
      </c>
      <c r="F3204" s="75" t="s">
        <v>97</v>
      </c>
      <c r="G3204" s="77"/>
      <c r="H3204" s="77"/>
      <c r="I3204" s="80"/>
      <c r="J3204" s="77" t="s">
        <v>97</v>
      </c>
      <c r="K3204" s="79" t="s">
        <v>97</v>
      </c>
      <c r="L3204" s="79"/>
      <c r="M3204" s="80"/>
      <c r="N3204" s="79" t="s">
        <v>97</v>
      </c>
      <c r="O3204" s="81"/>
      <c r="P3204" s="86"/>
      <c r="Q3204" s="82"/>
      <c r="R3204" s="81" t="s">
        <v>97</v>
      </c>
      <c r="S3204" s="63"/>
      <c r="T3204" s="87"/>
      <c r="U3204" s="84" t="s">
        <v>97</v>
      </c>
      <c r="V3204" s="84" t="s">
        <v>97</v>
      </c>
      <c r="W3204" s="85" t="b">
        <v>0</v>
      </c>
      <c r="X3204" s="63"/>
      <c r="Y3204" s="63"/>
      <c r="Z3204" s="63"/>
    </row>
    <row r="3205">
      <c r="A3205" s="75"/>
      <c r="B3205" s="94"/>
      <c r="C3205" s="75"/>
      <c r="D3205" s="76"/>
      <c r="E3205" s="75" t="s">
        <v>97</v>
      </c>
      <c r="F3205" s="75" t="s">
        <v>97</v>
      </c>
      <c r="G3205" s="77"/>
      <c r="H3205" s="77"/>
      <c r="I3205" s="80"/>
      <c r="J3205" s="77" t="s">
        <v>97</v>
      </c>
      <c r="K3205" s="79" t="s">
        <v>97</v>
      </c>
      <c r="L3205" s="79"/>
      <c r="M3205" s="80"/>
      <c r="N3205" s="79" t="s">
        <v>97</v>
      </c>
      <c r="O3205" s="81"/>
      <c r="P3205" s="86"/>
      <c r="Q3205" s="82"/>
      <c r="R3205" s="81" t="s">
        <v>97</v>
      </c>
      <c r="S3205" s="63"/>
      <c r="T3205" s="87"/>
      <c r="U3205" s="84" t="s">
        <v>97</v>
      </c>
      <c r="V3205" s="84" t="s">
        <v>97</v>
      </c>
      <c r="W3205" s="85" t="b">
        <v>0</v>
      </c>
      <c r="X3205" s="63"/>
      <c r="Y3205" s="63"/>
      <c r="Z3205" s="63"/>
    </row>
    <row r="3206">
      <c r="A3206" s="75"/>
      <c r="B3206" s="94"/>
      <c r="C3206" s="75"/>
      <c r="D3206" s="76"/>
      <c r="E3206" s="75" t="s">
        <v>97</v>
      </c>
      <c r="F3206" s="75" t="s">
        <v>97</v>
      </c>
      <c r="G3206" s="77"/>
      <c r="H3206" s="77"/>
      <c r="I3206" s="80"/>
      <c r="J3206" s="77" t="s">
        <v>97</v>
      </c>
      <c r="K3206" s="79" t="s">
        <v>97</v>
      </c>
      <c r="L3206" s="79"/>
      <c r="M3206" s="80"/>
      <c r="N3206" s="79" t="s">
        <v>97</v>
      </c>
      <c r="O3206" s="81"/>
      <c r="P3206" s="86"/>
      <c r="Q3206" s="82"/>
      <c r="R3206" s="81" t="s">
        <v>97</v>
      </c>
      <c r="S3206" s="63"/>
      <c r="T3206" s="87"/>
      <c r="U3206" s="84" t="s">
        <v>97</v>
      </c>
      <c r="V3206" s="84" t="s">
        <v>97</v>
      </c>
      <c r="W3206" s="85" t="b">
        <v>0</v>
      </c>
      <c r="X3206" s="63"/>
      <c r="Y3206" s="63"/>
      <c r="Z3206" s="63"/>
    </row>
    <row r="3207">
      <c r="A3207" s="75"/>
      <c r="B3207" s="94"/>
      <c r="C3207" s="75"/>
      <c r="D3207" s="76"/>
      <c r="E3207" s="75" t="s">
        <v>97</v>
      </c>
      <c r="F3207" s="75" t="s">
        <v>97</v>
      </c>
      <c r="G3207" s="77"/>
      <c r="H3207" s="77"/>
      <c r="I3207" s="80"/>
      <c r="J3207" s="77" t="s">
        <v>97</v>
      </c>
      <c r="K3207" s="79" t="s">
        <v>97</v>
      </c>
      <c r="L3207" s="79"/>
      <c r="M3207" s="80"/>
      <c r="N3207" s="79" t="s">
        <v>97</v>
      </c>
      <c r="O3207" s="81"/>
      <c r="P3207" s="86"/>
      <c r="Q3207" s="82"/>
      <c r="R3207" s="81" t="s">
        <v>97</v>
      </c>
      <c r="S3207" s="63"/>
      <c r="T3207" s="87"/>
      <c r="U3207" s="84" t="s">
        <v>97</v>
      </c>
      <c r="V3207" s="84" t="s">
        <v>97</v>
      </c>
      <c r="W3207" s="85" t="b">
        <v>0</v>
      </c>
      <c r="X3207" s="63"/>
      <c r="Y3207" s="63"/>
      <c r="Z3207" s="63"/>
    </row>
    <row r="3208">
      <c r="A3208" s="75"/>
      <c r="B3208" s="94"/>
      <c r="C3208" s="75"/>
      <c r="D3208" s="76"/>
      <c r="E3208" s="75" t="s">
        <v>97</v>
      </c>
      <c r="F3208" s="75" t="s">
        <v>97</v>
      </c>
      <c r="G3208" s="77"/>
      <c r="H3208" s="77"/>
      <c r="I3208" s="80"/>
      <c r="J3208" s="77" t="s">
        <v>97</v>
      </c>
      <c r="K3208" s="79" t="s">
        <v>97</v>
      </c>
      <c r="L3208" s="79"/>
      <c r="M3208" s="80"/>
      <c r="N3208" s="79" t="s">
        <v>97</v>
      </c>
      <c r="O3208" s="81"/>
      <c r="P3208" s="86"/>
      <c r="Q3208" s="82"/>
      <c r="R3208" s="81" t="s">
        <v>97</v>
      </c>
      <c r="S3208" s="63"/>
      <c r="T3208" s="87"/>
      <c r="U3208" s="84" t="s">
        <v>97</v>
      </c>
      <c r="V3208" s="84" t="s">
        <v>97</v>
      </c>
      <c r="W3208" s="85" t="b">
        <v>0</v>
      </c>
      <c r="X3208" s="63"/>
      <c r="Y3208" s="63"/>
      <c r="Z3208" s="63"/>
    </row>
    <row r="3209">
      <c r="A3209" s="75"/>
      <c r="B3209" s="94"/>
      <c r="C3209" s="75"/>
      <c r="D3209" s="76"/>
      <c r="E3209" s="75" t="s">
        <v>97</v>
      </c>
      <c r="F3209" s="75" t="s">
        <v>97</v>
      </c>
      <c r="G3209" s="77"/>
      <c r="H3209" s="77"/>
      <c r="I3209" s="80"/>
      <c r="J3209" s="77" t="s">
        <v>97</v>
      </c>
      <c r="K3209" s="79" t="s">
        <v>97</v>
      </c>
      <c r="L3209" s="79"/>
      <c r="M3209" s="80"/>
      <c r="N3209" s="79" t="s">
        <v>97</v>
      </c>
      <c r="O3209" s="81"/>
      <c r="P3209" s="86"/>
      <c r="Q3209" s="82"/>
      <c r="R3209" s="81" t="s">
        <v>97</v>
      </c>
      <c r="S3209" s="63"/>
      <c r="T3209" s="87"/>
      <c r="U3209" s="84" t="s">
        <v>97</v>
      </c>
      <c r="V3209" s="84" t="s">
        <v>97</v>
      </c>
      <c r="W3209" s="85" t="b">
        <v>0</v>
      </c>
      <c r="X3209" s="63"/>
      <c r="Y3209" s="63"/>
      <c r="Z3209" s="63"/>
    </row>
    <row r="3210">
      <c r="A3210" s="75"/>
      <c r="B3210" s="94"/>
      <c r="C3210" s="75"/>
      <c r="D3210" s="76"/>
      <c r="E3210" s="75" t="s">
        <v>97</v>
      </c>
      <c r="F3210" s="75" t="s">
        <v>97</v>
      </c>
      <c r="G3210" s="77"/>
      <c r="H3210" s="77"/>
      <c r="I3210" s="80"/>
      <c r="J3210" s="77" t="s">
        <v>97</v>
      </c>
      <c r="K3210" s="79" t="s">
        <v>97</v>
      </c>
      <c r="L3210" s="79"/>
      <c r="M3210" s="80"/>
      <c r="N3210" s="79" t="s">
        <v>97</v>
      </c>
      <c r="O3210" s="81"/>
      <c r="P3210" s="86"/>
      <c r="Q3210" s="82"/>
      <c r="R3210" s="81" t="s">
        <v>97</v>
      </c>
      <c r="S3210" s="63"/>
      <c r="T3210" s="87"/>
      <c r="U3210" s="84" t="s">
        <v>97</v>
      </c>
      <c r="V3210" s="84" t="s">
        <v>97</v>
      </c>
      <c r="W3210" s="85" t="b">
        <v>0</v>
      </c>
      <c r="X3210" s="63"/>
      <c r="Y3210" s="63"/>
      <c r="Z3210" s="63"/>
    </row>
    <row r="3211">
      <c r="A3211" s="75"/>
      <c r="B3211" s="94"/>
      <c r="C3211" s="75"/>
      <c r="D3211" s="76"/>
      <c r="E3211" s="75" t="s">
        <v>97</v>
      </c>
      <c r="F3211" s="75" t="s">
        <v>97</v>
      </c>
      <c r="G3211" s="77"/>
      <c r="H3211" s="77"/>
      <c r="I3211" s="80"/>
      <c r="J3211" s="77" t="s">
        <v>97</v>
      </c>
      <c r="K3211" s="79" t="s">
        <v>97</v>
      </c>
      <c r="L3211" s="79"/>
      <c r="M3211" s="80"/>
      <c r="N3211" s="79" t="s">
        <v>97</v>
      </c>
      <c r="O3211" s="81"/>
      <c r="P3211" s="86"/>
      <c r="Q3211" s="82"/>
      <c r="R3211" s="81" t="s">
        <v>97</v>
      </c>
      <c r="S3211" s="63"/>
      <c r="T3211" s="87"/>
      <c r="U3211" s="84" t="s">
        <v>97</v>
      </c>
      <c r="V3211" s="84" t="s">
        <v>97</v>
      </c>
      <c r="W3211" s="85" t="b">
        <v>0</v>
      </c>
      <c r="X3211" s="63"/>
      <c r="Y3211" s="63"/>
      <c r="Z3211" s="63"/>
    </row>
    <row r="3212">
      <c r="A3212" s="75"/>
      <c r="B3212" s="94"/>
      <c r="C3212" s="75"/>
      <c r="D3212" s="76"/>
      <c r="E3212" s="75" t="s">
        <v>97</v>
      </c>
      <c r="F3212" s="75" t="s">
        <v>97</v>
      </c>
      <c r="G3212" s="77"/>
      <c r="H3212" s="77"/>
      <c r="I3212" s="80"/>
      <c r="J3212" s="77" t="s">
        <v>97</v>
      </c>
      <c r="K3212" s="79" t="s">
        <v>97</v>
      </c>
      <c r="L3212" s="79"/>
      <c r="M3212" s="80"/>
      <c r="N3212" s="79" t="s">
        <v>97</v>
      </c>
      <c r="O3212" s="81"/>
      <c r="P3212" s="86"/>
      <c r="Q3212" s="82"/>
      <c r="R3212" s="81" t="s">
        <v>97</v>
      </c>
      <c r="S3212" s="63"/>
      <c r="T3212" s="87"/>
      <c r="U3212" s="84" t="s">
        <v>97</v>
      </c>
      <c r="V3212" s="84" t="s">
        <v>97</v>
      </c>
      <c r="W3212" s="85" t="b">
        <v>0</v>
      </c>
      <c r="X3212" s="63"/>
      <c r="Y3212" s="63"/>
      <c r="Z3212" s="63"/>
    </row>
    <row r="3213">
      <c r="A3213" s="75"/>
      <c r="B3213" s="94"/>
      <c r="C3213" s="75"/>
      <c r="D3213" s="76"/>
      <c r="E3213" s="75" t="s">
        <v>97</v>
      </c>
      <c r="F3213" s="75" t="s">
        <v>97</v>
      </c>
      <c r="G3213" s="77"/>
      <c r="H3213" s="77"/>
      <c r="I3213" s="80"/>
      <c r="J3213" s="77" t="s">
        <v>97</v>
      </c>
      <c r="K3213" s="79" t="s">
        <v>97</v>
      </c>
      <c r="L3213" s="79"/>
      <c r="M3213" s="80"/>
      <c r="N3213" s="79" t="s">
        <v>97</v>
      </c>
      <c r="O3213" s="81"/>
      <c r="P3213" s="86"/>
      <c r="Q3213" s="82"/>
      <c r="R3213" s="81" t="s">
        <v>97</v>
      </c>
      <c r="S3213" s="63"/>
      <c r="T3213" s="87"/>
      <c r="U3213" s="84" t="s">
        <v>97</v>
      </c>
      <c r="V3213" s="84" t="s">
        <v>97</v>
      </c>
      <c r="W3213" s="85" t="b">
        <v>0</v>
      </c>
      <c r="X3213" s="63"/>
      <c r="Y3213" s="63"/>
      <c r="Z3213" s="63"/>
    </row>
    <row r="3214">
      <c r="A3214" s="75"/>
      <c r="B3214" s="94"/>
      <c r="C3214" s="75"/>
      <c r="D3214" s="76"/>
      <c r="E3214" s="75" t="s">
        <v>97</v>
      </c>
      <c r="F3214" s="75" t="s">
        <v>97</v>
      </c>
      <c r="G3214" s="77"/>
      <c r="H3214" s="77"/>
      <c r="I3214" s="80"/>
      <c r="J3214" s="77" t="s">
        <v>97</v>
      </c>
      <c r="K3214" s="79" t="s">
        <v>97</v>
      </c>
      <c r="L3214" s="79"/>
      <c r="M3214" s="80"/>
      <c r="N3214" s="79" t="s">
        <v>97</v>
      </c>
      <c r="O3214" s="81"/>
      <c r="P3214" s="86"/>
      <c r="Q3214" s="82"/>
      <c r="R3214" s="81" t="s">
        <v>97</v>
      </c>
      <c r="S3214" s="63"/>
      <c r="T3214" s="87"/>
      <c r="U3214" s="84" t="s">
        <v>97</v>
      </c>
      <c r="V3214" s="84" t="s">
        <v>97</v>
      </c>
      <c r="W3214" s="85" t="b">
        <v>0</v>
      </c>
      <c r="X3214" s="63"/>
      <c r="Y3214" s="63"/>
      <c r="Z3214" s="63"/>
    </row>
    <row r="3215">
      <c r="A3215" s="75"/>
      <c r="B3215" s="94"/>
      <c r="C3215" s="75"/>
      <c r="D3215" s="76"/>
      <c r="E3215" s="75" t="s">
        <v>97</v>
      </c>
      <c r="F3215" s="75" t="s">
        <v>97</v>
      </c>
      <c r="G3215" s="77"/>
      <c r="H3215" s="77"/>
      <c r="I3215" s="80"/>
      <c r="J3215" s="77" t="s">
        <v>97</v>
      </c>
      <c r="K3215" s="79" t="s">
        <v>97</v>
      </c>
      <c r="L3215" s="79"/>
      <c r="M3215" s="80"/>
      <c r="N3215" s="79" t="s">
        <v>97</v>
      </c>
      <c r="O3215" s="81"/>
      <c r="P3215" s="86"/>
      <c r="Q3215" s="82"/>
      <c r="R3215" s="81" t="s">
        <v>97</v>
      </c>
      <c r="S3215" s="63"/>
      <c r="T3215" s="87"/>
      <c r="U3215" s="84" t="s">
        <v>97</v>
      </c>
      <c r="V3215" s="84" t="s">
        <v>97</v>
      </c>
      <c r="W3215" s="85" t="b">
        <v>0</v>
      </c>
      <c r="X3215" s="63"/>
      <c r="Y3215" s="63"/>
      <c r="Z3215" s="63"/>
    </row>
    <row r="3216">
      <c r="A3216" s="75"/>
      <c r="B3216" s="94"/>
      <c r="C3216" s="75"/>
      <c r="D3216" s="76"/>
      <c r="E3216" s="75" t="s">
        <v>97</v>
      </c>
      <c r="F3216" s="75" t="s">
        <v>97</v>
      </c>
      <c r="G3216" s="77"/>
      <c r="H3216" s="77"/>
      <c r="I3216" s="80"/>
      <c r="J3216" s="77" t="s">
        <v>97</v>
      </c>
      <c r="K3216" s="79" t="s">
        <v>97</v>
      </c>
      <c r="L3216" s="79"/>
      <c r="M3216" s="80"/>
      <c r="N3216" s="79" t="s">
        <v>97</v>
      </c>
      <c r="O3216" s="81"/>
      <c r="P3216" s="86"/>
      <c r="Q3216" s="82"/>
      <c r="R3216" s="81" t="s">
        <v>97</v>
      </c>
      <c r="S3216" s="63"/>
      <c r="T3216" s="87"/>
      <c r="U3216" s="84" t="s">
        <v>97</v>
      </c>
      <c r="V3216" s="84" t="s">
        <v>97</v>
      </c>
      <c r="W3216" s="85" t="b">
        <v>0</v>
      </c>
      <c r="X3216" s="63"/>
      <c r="Y3216" s="63"/>
      <c r="Z3216" s="63"/>
    </row>
    <row r="3217">
      <c r="A3217" s="75"/>
      <c r="B3217" s="94"/>
      <c r="C3217" s="75"/>
      <c r="D3217" s="76"/>
      <c r="E3217" s="75" t="s">
        <v>97</v>
      </c>
      <c r="F3217" s="75" t="s">
        <v>97</v>
      </c>
      <c r="G3217" s="77"/>
      <c r="H3217" s="77"/>
      <c r="I3217" s="80"/>
      <c r="J3217" s="77" t="s">
        <v>97</v>
      </c>
      <c r="K3217" s="79" t="s">
        <v>97</v>
      </c>
      <c r="L3217" s="79"/>
      <c r="M3217" s="80"/>
      <c r="N3217" s="79" t="s">
        <v>97</v>
      </c>
      <c r="O3217" s="81"/>
      <c r="P3217" s="86"/>
      <c r="Q3217" s="82"/>
      <c r="R3217" s="81" t="s">
        <v>97</v>
      </c>
      <c r="S3217" s="63"/>
      <c r="T3217" s="87"/>
      <c r="U3217" s="84" t="s">
        <v>97</v>
      </c>
      <c r="V3217" s="84" t="s">
        <v>97</v>
      </c>
      <c r="W3217" s="85" t="b">
        <v>0</v>
      </c>
      <c r="X3217" s="63"/>
      <c r="Y3217" s="63"/>
      <c r="Z3217" s="63"/>
    </row>
    <row r="3218">
      <c r="A3218" s="75"/>
      <c r="B3218" s="94"/>
      <c r="C3218" s="75"/>
      <c r="D3218" s="76"/>
      <c r="E3218" s="75" t="s">
        <v>97</v>
      </c>
      <c r="F3218" s="75" t="s">
        <v>97</v>
      </c>
      <c r="G3218" s="77"/>
      <c r="H3218" s="77"/>
      <c r="I3218" s="80"/>
      <c r="J3218" s="77" t="s">
        <v>97</v>
      </c>
      <c r="K3218" s="79" t="s">
        <v>97</v>
      </c>
      <c r="L3218" s="79"/>
      <c r="M3218" s="80"/>
      <c r="N3218" s="79" t="s">
        <v>97</v>
      </c>
      <c r="O3218" s="81"/>
      <c r="P3218" s="86"/>
      <c r="Q3218" s="82"/>
      <c r="R3218" s="81" t="s">
        <v>97</v>
      </c>
      <c r="S3218" s="63"/>
      <c r="T3218" s="87"/>
      <c r="U3218" s="84" t="s">
        <v>97</v>
      </c>
      <c r="V3218" s="84" t="s">
        <v>97</v>
      </c>
      <c r="W3218" s="85" t="b">
        <v>0</v>
      </c>
      <c r="X3218" s="63"/>
      <c r="Y3218" s="63"/>
      <c r="Z3218" s="63"/>
    </row>
    <row r="3219">
      <c r="A3219" s="75"/>
      <c r="B3219" s="94"/>
      <c r="C3219" s="75"/>
      <c r="D3219" s="76"/>
      <c r="E3219" s="75" t="s">
        <v>97</v>
      </c>
      <c r="F3219" s="75" t="s">
        <v>97</v>
      </c>
      <c r="G3219" s="77"/>
      <c r="H3219" s="77"/>
      <c r="I3219" s="80"/>
      <c r="J3219" s="77" t="s">
        <v>97</v>
      </c>
      <c r="K3219" s="79" t="s">
        <v>97</v>
      </c>
      <c r="L3219" s="79"/>
      <c r="M3219" s="80"/>
      <c r="N3219" s="79" t="s">
        <v>97</v>
      </c>
      <c r="O3219" s="81"/>
      <c r="P3219" s="86"/>
      <c r="Q3219" s="82"/>
      <c r="R3219" s="81" t="s">
        <v>97</v>
      </c>
      <c r="S3219" s="63"/>
      <c r="T3219" s="87"/>
      <c r="U3219" s="84" t="s">
        <v>97</v>
      </c>
      <c r="V3219" s="84" t="s">
        <v>97</v>
      </c>
      <c r="W3219" s="85" t="b">
        <v>0</v>
      </c>
      <c r="X3219" s="63"/>
      <c r="Y3219" s="63"/>
      <c r="Z3219" s="63"/>
    </row>
    <row r="3220">
      <c r="A3220" s="75"/>
      <c r="B3220" s="94"/>
      <c r="C3220" s="75"/>
      <c r="D3220" s="76"/>
      <c r="E3220" s="75" t="s">
        <v>97</v>
      </c>
      <c r="F3220" s="75" t="s">
        <v>97</v>
      </c>
      <c r="G3220" s="77"/>
      <c r="H3220" s="77"/>
      <c r="I3220" s="80"/>
      <c r="J3220" s="77" t="s">
        <v>97</v>
      </c>
      <c r="K3220" s="79" t="s">
        <v>97</v>
      </c>
      <c r="L3220" s="79"/>
      <c r="M3220" s="80"/>
      <c r="N3220" s="79" t="s">
        <v>97</v>
      </c>
      <c r="O3220" s="81"/>
      <c r="P3220" s="86"/>
      <c r="Q3220" s="82"/>
      <c r="R3220" s="81" t="s">
        <v>97</v>
      </c>
      <c r="S3220" s="63"/>
      <c r="T3220" s="87"/>
      <c r="U3220" s="84" t="s">
        <v>97</v>
      </c>
      <c r="V3220" s="84" t="s">
        <v>97</v>
      </c>
      <c r="W3220" s="85" t="b">
        <v>0</v>
      </c>
      <c r="X3220" s="63"/>
      <c r="Y3220" s="63"/>
      <c r="Z3220" s="63"/>
    </row>
    <row r="3221">
      <c r="A3221" s="75"/>
      <c r="B3221" s="94"/>
      <c r="C3221" s="75"/>
      <c r="D3221" s="76"/>
      <c r="E3221" s="75" t="s">
        <v>97</v>
      </c>
      <c r="F3221" s="75" t="s">
        <v>97</v>
      </c>
      <c r="G3221" s="77"/>
      <c r="H3221" s="77"/>
      <c r="I3221" s="80"/>
      <c r="J3221" s="77" t="s">
        <v>97</v>
      </c>
      <c r="K3221" s="79" t="s">
        <v>97</v>
      </c>
      <c r="L3221" s="79"/>
      <c r="M3221" s="80"/>
      <c r="N3221" s="79" t="s">
        <v>97</v>
      </c>
      <c r="O3221" s="81"/>
      <c r="P3221" s="86"/>
      <c r="Q3221" s="82"/>
      <c r="R3221" s="81" t="s">
        <v>97</v>
      </c>
      <c r="S3221" s="63"/>
      <c r="T3221" s="87"/>
      <c r="U3221" s="84" t="s">
        <v>97</v>
      </c>
      <c r="V3221" s="84" t="s">
        <v>97</v>
      </c>
      <c r="W3221" s="85" t="b">
        <v>0</v>
      </c>
      <c r="X3221" s="63"/>
      <c r="Y3221" s="63"/>
      <c r="Z3221" s="63"/>
    </row>
    <row r="3222">
      <c r="A3222" s="75"/>
      <c r="B3222" s="94"/>
      <c r="C3222" s="75"/>
      <c r="D3222" s="76"/>
      <c r="E3222" s="75" t="s">
        <v>97</v>
      </c>
      <c r="F3222" s="75" t="s">
        <v>97</v>
      </c>
      <c r="G3222" s="77"/>
      <c r="H3222" s="77"/>
      <c r="I3222" s="80"/>
      <c r="J3222" s="77" t="s">
        <v>97</v>
      </c>
      <c r="K3222" s="79" t="s">
        <v>97</v>
      </c>
      <c r="L3222" s="79"/>
      <c r="M3222" s="80"/>
      <c r="N3222" s="79" t="s">
        <v>97</v>
      </c>
      <c r="O3222" s="81"/>
      <c r="P3222" s="86"/>
      <c r="Q3222" s="82"/>
      <c r="R3222" s="81" t="s">
        <v>97</v>
      </c>
      <c r="S3222" s="63"/>
      <c r="T3222" s="87"/>
      <c r="U3222" s="84" t="s">
        <v>97</v>
      </c>
      <c r="V3222" s="84" t="s">
        <v>97</v>
      </c>
      <c r="W3222" s="85" t="b">
        <v>0</v>
      </c>
      <c r="X3222" s="63"/>
      <c r="Y3222" s="63"/>
      <c r="Z3222" s="63"/>
    </row>
    <row r="3223">
      <c r="A3223" s="75"/>
      <c r="B3223" s="94"/>
      <c r="C3223" s="75"/>
      <c r="D3223" s="76"/>
      <c r="E3223" s="75" t="s">
        <v>97</v>
      </c>
      <c r="F3223" s="75" t="s">
        <v>97</v>
      </c>
      <c r="G3223" s="77"/>
      <c r="H3223" s="77"/>
      <c r="I3223" s="80"/>
      <c r="J3223" s="77" t="s">
        <v>97</v>
      </c>
      <c r="K3223" s="79" t="s">
        <v>97</v>
      </c>
      <c r="L3223" s="79"/>
      <c r="M3223" s="80"/>
      <c r="N3223" s="79" t="s">
        <v>97</v>
      </c>
      <c r="O3223" s="81"/>
      <c r="P3223" s="86"/>
      <c r="Q3223" s="82"/>
      <c r="R3223" s="81" t="s">
        <v>97</v>
      </c>
      <c r="S3223" s="63"/>
      <c r="T3223" s="87"/>
      <c r="U3223" s="84" t="s">
        <v>97</v>
      </c>
      <c r="V3223" s="84" t="s">
        <v>97</v>
      </c>
      <c r="W3223" s="85" t="b">
        <v>0</v>
      </c>
      <c r="X3223" s="63"/>
      <c r="Y3223" s="63"/>
      <c r="Z3223" s="63"/>
    </row>
    <row r="3224">
      <c r="A3224" s="75"/>
      <c r="B3224" s="94"/>
      <c r="C3224" s="75"/>
      <c r="D3224" s="76"/>
      <c r="E3224" s="75" t="s">
        <v>97</v>
      </c>
      <c r="F3224" s="75" t="s">
        <v>97</v>
      </c>
      <c r="G3224" s="77"/>
      <c r="H3224" s="77"/>
      <c r="I3224" s="80"/>
      <c r="J3224" s="77" t="s">
        <v>97</v>
      </c>
      <c r="K3224" s="79" t="s">
        <v>97</v>
      </c>
      <c r="L3224" s="79"/>
      <c r="M3224" s="80"/>
      <c r="N3224" s="79" t="s">
        <v>97</v>
      </c>
      <c r="O3224" s="81"/>
      <c r="P3224" s="86"/>
      <c r="Q3224" s="82"/>
      <c r="R3224" s="81" t="s">
        <v>97</v>
      </c>
      <c r="S3224" s="63"/>
      <c r="T3224" s="87"/>
      <c r="U3224" s="84" t="s">
        <v>97</v>
      </c>
      <c r="V3224" s="84" t="s">
        <v>97</v>
      </c>
      <c r="W3224" s="85" t="b">
        <v>0</v>
      </c>
      <c r="X3224" s="63"/>
      <c r="Y3224" s="63"/>
      <c r="Z3224" s="63"/>
    </row>
    <row r="3225">
      <c r="A3225" s="75"/>
      <c r="B3225" s="94"/>
      <c r="C3225" s="75"/>
      <c r="D3225" s="76"/>
      <c r="E3225" s="75" t="s">
        <v>97</v>
      </c>
      <c r="F3225" s="75" t="s">
        <v>97</v>
      </c>
      <c r="G3225" s="77"/>
      <c r="H3225" s="77"/>
      <c r="I3225" s="80"/>
      <c r="J3225" s="77" t="s">
        <v>97</v>
      </c>
      <c r="K3225" s="79" t="s">
        <v>97</v>
      </c>
      <c r="L3225" s="79"/>
      <c r="M3225" s="80"/>
      <c r="N3225" s="79" t="s">
        <v>97</v>
      </c>
      <c r="O3225" s="81"/>
      <c r="P3225" s="86"/>
      <c r="Q3225" s="82"/>
      <c r="R3225" s="81" t="s">
        <v>97</v>
      </c>
      <c r="S3225" s="63"/>
      <c r="T3225" s="87"/>
      <c r="U3225" s="84" t="s">
        <v>97</v>
      </c>
      <c r="V3225" s="84" t="s">
        <v>97</v>
      </c>
      <c r="W3225" s="85" t="b">
        <v>0</v>
      </c>
      <c r="X3225" s="63"/>
      <c r="Y3225" s="63"/>
      <c r="Z3225" s="63"/>
    </row>
    <row r="3226">
      <c r="A3226" s="75"/>
      <c r="B3226" s="94"/>
      <c r="C3226" s="75"/>
      <c r="D3226" s="76"/>
      <c r="E3226" s="75" t="s">
        <v>97</v>
      </c>
      <c r="F3226" s="75" t="s">
        <v>97</v>
      </c>
      <c r="G3226" s="77"/>
      <c r="H3226" s="77"/>
      <c r="I3226" s="80"/>
      <c r="J3226" s="77" t="s">
        <v>97</v>
      </c>
      <c r="K3226" s="79" t="s">
        <v>97</v>
      </c>
      <c r="L3226" s="79"/>
      <c r="M3226" s="80"/>
      <c r="N3226" s="79" t="s">
        <v>97</v>
      </c>
      <c r="O3226" s="81"/>
      <c r="P3226" s="86"/>
      <c r="Q3226" s="82"/>
      <c r="R3226" s="81" t="s">
        <v>97</v>
      </c>
      <c r="S3226" s="63"/>
      <c r="T3226" s="87"/>
      <c r="U3226" s="84" t="s">
        <v>97</v>
      </c>
      <c r="V3226" s="84" t="s">
        <v>97</v>
      </c>
      <c r="W3226" s="85" t="b">
        <v>0</v>
      </c>
      <c r="X3226" s="63"/>
      <c r="Y3226" s="63"/>
      <c r="Z3226" s="63"/>
    </row>
    <row r="3227">
      <c r="A3227" s="75"/>
      <c r="B3227" s="94"/>
      <c r="C3227" s="75"/>
      <c r="D3227" s="76"/>
      <c r="E3227" s="75" t="s">
        <v>97</v>
      </c>
      <c r="F3227" s="75" t="s">
        <v>97</v>
      </c>
      <c r="G3227" s="77"/>
      <c r="H3227" s="77"/>
      <c r="I3227" s="80"/>
      <c r="J3227" s="77" t="s">
        <v>97</v>
      </c>
      <c r="K3227" s="79" t="s">
        <v>97</v>
      </c>
      <c r="L3227" s="79"/>
      <c r="M3227" s="80"/>
      <c r="N3227" s="79" t="s">
        <v>97</v>
      </c>
      <c r="O3227" s="81"/>
      <c r="P3227" s="86"/>
      <c r="Q3227" s="82"/>
      <c r="R3227" s="81" t="s">
        <v>97</v>
      </c>
      <c r="S3227" s="63"/>
      <c r="T3227" s="87"/>
      <c r="U3227" s="84" t="s">
        <v>97</v>
      </c>
      <c r="V3227" s="84" t="s">
        <v>97</v>
      </c>
      <c r="W3227" s="85" t="b">
        <v>0</v>
      </c>
      <c r="X3227" s="63"/>
      <c r="Y3227" s="63"/>
      <c r="Z3227" s="63"/>
    </row>
    <row r="3228">
      <c r="A3228" s="75"/>
      <c r="B3228" s="94"/>
      <c r="C3228" s="75"/>
      <c r="D3228" s="76"/>
      <c r="E3228" s="75" t="s">
        <v>97</v>
      </c>
      <c r="F3228" s="75" t="s">
        <v>97</v>
      </c>
      <c r="G3228" s="77"/>
      <c r="H3228" s="77"/>
      <c r="I3228" s="80"/>
      <c r="J3228" s="77" t="s">
        <v>97</v>
      </c>
      <c r="K3228" s="79" t="s">
        <v>97</v>
      </c>
      <c r="L3228" s="79"/>
      <c r="M3228" s="80"/>
      <c r="N3228" s="79" t="s">
        <v>97</v>
      </c>
      <c r="O3228" s="81"/>
      <c r="P3228" s="86"/>
      <c r="Q3228" s="82"/>
      <c r="R3228" s="81" t="s">
        <v>97</v>
      </c>
      <c r="S3228" s="63"/>
      <c r="T3228" s="87"/>
      <c r="U3228" s="84" t="s">
        <v>97</v>
      </c>
      <c r="V3228" s="84" t="s">
        <v>97</v>
      </c>
      <c r="W3228" s="85" t="b">
        <v>0</v>
      </c>
      <c r="X3228" s="63"/>
      <c r="Y3228" s="63"/>
      <c r="Z3228" s="63"/>
    </row>
    <row r="3229">
      <c r="A3229" s="75"/>
      <c r="B3229" s="94"/>
      <c r="C3229" s="75"/>
      <c r="D3229" s="76"/>
      <c r="E3229" s="75" t="s">
        <v>97</v>
      </c>
      <c r="F3229" s="75" t="s">
        <v>97</v>
      </c>
      <c r="G3229" s="77"/>
      <c r="H3229" s="77"/>
      <c r="I3229" s="80"/>
      <c r="J3229" s="77" t="s">
        <v>97</v>
      </c>
      <c r="K3229" s="79" t="s">
        <v>97</v>
      </c>
      <c r="L3229" s="79"/>
      <c r="M3229" s="80"/>
      <c r="N3229" s="79" t="s">
        <v>97</v>
      </c>
      <c r="O3229" s="81"/>
      <c r="P3229" s="86"/>
      <c r="Q3229" s="82"/>
      <c r="R3229" s="81" t="s">
        <v>97</v>
      </c>
      <c r="S3229" s="63"/>
      <c r="T3229" s="87"/>
      <c r="U3229" s="84" t="s">
        <v>97</v>
      </c>
      <c r="V3229" s="84" t="s">
        <v>97</v>
      </c>
      <c r="W3229" s="85" t="b">
        <v>0</v>
      </c>
      <c r="X3229" s="63"/>
      <c r="Y3229" s="63"/>
      <c r="Z3229" s="63"/>
    </row>
    <row r="3230">
      <c r="A3230" s="75"/>
      <c r="B3230" s="94"/>
      <c r="C3230" s="75"/>
      <c r="D3230" s="76"/>
      <c r="E3230" s="75" t="s">
        <v>97</v>
      </c>
      <c r="F3230" s="75" t="s">
        <v>97</v>
      </c>
      <c r="G3230" s="77"/>
      <c r="H3230" s="77"/>
      <c r="I3230" s="80"/>
      <c r="J3230" s="77" t="s">
        <v>97</v>
      </c>
      <c r="K3230" s="79" t="s">
        <v>97</v>
      </c>
      <c r="L3230" s="79"/>
      <c r="M3230" s="80"/>
      <c r="N3230" s="79" t="s">
        <v>97</v>
      </c>
      <c r="O3230" s="81"/>
      <c r="P3230" s="86"/>
      <c r="Q3230" s="82"/>
      <c r="R3230" s="81" t="s">
        <v>97</v>
      </c>
      <c r="S3230" s="63"/>
      <c r="T3230" s="87"/>
      <c r="U3230" s="84" t="s">
        <v>97</v>
      </c>
      <c r="V3230" s="84" t="s">
        <v>97</v>
      </c>
      <c r="W3230" s="85" t="b">
        <v>0</v>
      </c>
      <c r="X3230" s="63"/>
      <c r="Y3230" s="63"/>
      <c r="Z3230" s="63"/>
    </row>
    <row r="3231">
      <c r="A3231" s="75"/>
      <c r="B3231" s="94"/>
      <c r="C3231" s="75"/>
      <c r="D3231" s="76"/>
      <c r="E3231" s="75" t="s">
        <v>97</v>
      </c>
      <c r="F3231" s="75" t="s">
        <v>97</v>
      </c>
      <c r="G3231" s="77"/>
      <c r="H3231" s="77"/>
      <c r="I3231" s="80"/>
      <c r="J3231" s="77" t="s">
        <v>97</v>
      </c>
      <c r="K3231" s="79" t="s">
        <v>97</v>
      </c>
      <c r="L3231" s="79"/>
      <c r="M3231" s="80"/>
      <c r="N3231" s="79" t="s">
        <v>97</v>
      </c>
      <c r="O3231" s="81"/>
      <c r="P3231" s="86"/>
      <c r="Q3231" s="82"/>
      <c r="R3231" s="81" t="s">
        <v>97</v>
      </c>
      <c r="S3231" s="63"/>
      <c r="T3231" s="87"/>
      <c r="U3231" s="84" t="s">
        <v>97</v>
      </c>
      <c r="V3231" s="84" t="s">
        <v>97</v>
      </c>
      <c r="W3231" s="85" t="b">
        <v>0</v>
      </c>
      <c r="X3231" s="63"/>
      <c r="Y3231" s="63"/>
      <c r="Z3231" s="63"/>
    </row>
    <row r="3232">
      <c r="A3232" s="75"/>
      <c r="B3232" s="94"/>
      <c r="C3232" s="75"/>
      <c r="D3232" s="76"/>
      <c r="E3232" s="75" t="s">
        <v>97</v>
      </c>
      <c r="F3232" s="75" t="s">
        <v>97</v>
      </c>
      <c r="G3232" s="77"/>
      <c r="H3232" s="77"/>
      <c r="I3232" s="80"/>
      <c r="J3232" s="77" t="s">
        <v>97</v>
      </c>
      <c r="K3232" s="79" t="s">
        <v>97</v>
      </c>
      <c r="L3232" s="79"/>
      <c r="M3232" s="80"/>
      <c r="N3232" s="79" t="s">
        <v>97</v>
      </c>
      <c r="O3232" s="81"/>
      <c r="P3232" s="86"/>
      <c r="Q3232" s="82"/>
      <c r="R3232" s="81" t="s">
        <v>97</v>
      </c>
      <c r="S3232" s="63"/>
      <c r="T3232" s="87"/>
      <c r="U3232" s="84" t="s">
        <v>97</v>
      </c>
      <c r="V3232" s="84" t="s">
        <v>97</v>
      </c>
      <c r="W3232" s="85" t="b">
        <v>0</v>
      </c>
      <c r="X3232" s="63"/>
      <c r="Y3232" s="63"/>
      <c r="Z3232" s="63"/>
    </row>
    <row r="3233">
      <c r="A3233" s="75"/>
      <c r="B3233" s="94"/>
      <c r="C3233" s="75"/>
      <c r="D3233" s="76"/>
      <c r="E3233" s="75" t="s">
        <v>97</v>
      </c>
      <c r="F3233" s="75" t="s">
        <v>97</v>
      </c>
      <c r="G3233" s="77"/>
      <c r="H3233" s="77"/>
      <c r="I3233" s="80"/>
      <c r="J3233" s="77" t="s">
        <v>97</v>
      </c>
      <c r="K3233" s="79" t="s">
        <v>97</v>
      </c>
      <c r="L3233" s="79"/>
      <c r="M3233" s="80"/>
      <c r="N3233" s="79" t="s">
        <v>97</v>
      </c>
      <c r="O3233" s="81"/>
      <c r="P3233" s="86"/>
      <c r="Q3233" s="82"/>
      <c r="R3233" s="81" t="s">
        <v>97</v>
      </c>
      <c r="S3233" s="63"/>
      <c r="T3233" s="87"/>
      <c r="U3233" s="84" t="s">
        <v>97</v>
      </c>
      <c r="V3233" s="84" t="s">
        <v>97</v>
      </c>
      <c r="W3233" s="85" t="b">
        <v>0</v>
      </c>
      <c r="X3233" s="63"/>
      <c r="Y3233" s="63"/>
      <c r="Z3233" s="63"/>
    </row>
    <row r="3234">
      <c r="A3234" s="75"/>
      <c r="B3234" s="94"/>
      <c r="C3234" s="75"/>
      <c r="D3234" s="76"/>
      <c r="E3234" s="75" t="s">
        <v>97</v>
      </c>
      <c r="F3234" s="75" t="s">
        <v>97</v>
      </c>
      <c r="G3234" s="77"/>
      <c r="H3234" s="77"/>
      <c r="I3234" s="80"/>
      <c r="J3234" s="77" t="s">
        <v>97</v>
      </c>
      <c r="K3234" s="79" t="s">
        <v>97</v>
      </c>
      <c r="L3234" s="79"/>
      <c r="M3234" s="80"/>
      <c r="N3234" s="79" t="s">
        <v>97</v>
      </c>
      <c r="O3234" s="81"/>
      <c r="P3234" s="86"/>
      <c r="Q3234" s="82"/>
      <c r="R3234" s="81" t="s">
        <v>97</v>
      </c>
      <c r="S3234" s="63"/>
      <c r="T3234" s="87"/>
      <c r="U3234" s="84" t="s">
        <v>97</v>
      </c>
      <c r="V3234" s="84" t="s">
        <v>97</v>
      </c>
      <c r="W3234" s="85" t="b">
        <v>0</v>
      </c>
      <c r="X3234" s="63"/>
      <c r="Y3234" s="63"/>
      <c r="Z3234" s="63"/>
    </row>
    <row r="3235">
      <c r="A3235" s="75"/>
      <c r="B3235" s="94"/>
      <c r="C3235" s="75"/>
      <c r="D3235" s="76"/>
      <c r="E3235" s="75" t="s">
        <v>97</v>
      </c>
      <c r="F3235" s="75" t="s">
        <v>97</v>
      </c>
      <c r="G3235" s="77"/>
      <c r="H3235" s="77"/>
      <c r="I3235" s="80"/>
      <c r="J3235" s="77" t="s">
        <v>97</v>
      </c>
      <c r="K3235" s="79" t="s">
        <v>97</v>
      </c>
      <c r="L3235" s="79"/>
      <c r="M3235" s="80"/>
      <c r="N3235" s="79" t="s">
        <v>97</v>
      </c>
      <c r="O3235" s="81"/>
      <c r="P3235" s="86"/>
      <c r="Q3235" s="82"/>
      <c r="R3235" s="81" t="s">
        <v>97</v>
      </c>
      <c r="S3235" s="63"/>
      <c r="T3235" s="87"/>
      <c r="U3235" s="84" t="s">
        <v>97</v>
      </c>
      <c r="V3235" s="84" t="s">
        <v>97</v>
      </c>
      <c r="W3235" s="85" t="b">
        <v>0</v>
      </c>
      <c r="X3235" s="63"/>
      <c r="Y3235" s="63"/>
      <c r="Z3235" s="63"/>
    </row>
    <row r="3236">
      <c r="A3236" s="75"/>
      <c r="B3236" s="94"/>
      <c r="C3236" s="75"/>
      <c r="D3236" s="76"/>
      <c r="E3236" s="75" t="s">
        <v>97</v>
      </c>
      <c r="F3236" s="75" t="s">
        <v>97</v>
      </c>
      <c r="G3236" s="77"/>
      <c r="H3236" s="77"/>
      <c r="I3236" s="80"/>
      <c r="J3236" s="77" t="s">
        <v>97</v>
      </c>
      <c r="K3236" s="79" t="s">
        <v>97</v>
      </c>
      <c r="L3236" s="79"/>
      <c r="M3236" s="80"/>
      <c r="N3236" s="79" t="s">
        <v>97</v>
      </c>
      <c r="O3236" s="81"/>
      <c r="P3236" s="86"/>
      <c r="Q3236" s="82"/>
      <c r="R3236" s="81" t="s">
        <v>97</v>
      </c>
      <c r="S3236" s="63"/>
      <c r="T3236" s="87"/>
      <c r="U3236" s="84" t="s">
        <v>97</v>
      </c>
      <c r="V3236" s="84" t="s">
        <v>97</v>
      </c>
      <c r="W3236" s="85" t="b">
        <v>0</v>
      </c>
      <c r="X3236" s="63"/>
      <c r="Y3236" s="63"/>
      <c r="Z3236" s="63"/>
    </row>
    <row r="3237">
      <c r="A3237" s="75"/>
      <c r="B3237" s="94"/>
      <c r="C3237" s="75"/>
      <c r="D3237" s="76"/>
      <c r="E3237" s="75" t="s">
        <v>97</v>
      </c>
      <c r="F3237" s="75" t="s">
        <v>97</v>
      </c>
      <c r="G3237" s="77"/>
      <c r="H3237" s="77"/>
      <c r="I3237" s="80"/>
      <c r="J3237" s="77" t="s">
        <v>97</v>
      </c>
      <c r="K3237" s="79" t="s">
        <v>97</v>
      </c>
      <c r="L3237" s="79"/>
      <c r="M3237" s="80"/>
      <c r="N3237" s="79" t="s">
        <v>97</v>
      </c>
      <c r="O3237" s="81"/>
      <c r="P3237" s="86"/>
      <c r="Q3237" s="82"/>
      <c r="R3237" s="81" t="s">
        <v>97</v>
      </c>
      <c r="S3237" s="63"/>
      <c r="T3237" s="87"/>
      <c r="U3237" s="84" t="s">
        <v>97</v>
      </c>
      <c r="V3237" s="84" t="s">
        <v>97</v>
      </c>
      <c r="W3237" s="85" t="b">
        <v>0</v>
      </c>
      <c r="X3237" s="63"/>
      <c r="Y3237" s="63"/>
      <c r="Z3237" s="63"/>
    </row>
    <row r="3238">
      <c r="A3238" s="75"/>
      <c r="B3238" s="94"/>
      <c r="C3238" s="75"/>
      <c r="D3238" s="76"/>
      <c r="E3238" s="75" t="s">
        <v>97</v>
      </c>
      <c r="F3238" s="75" t="s">
        <v>97</v>
      </c>
      <c r="G3238" s="77"/>
      <c r="H3238" s="77"/>
      <c r="I3238" s="80"/>
      <c r="J3238" s="77" t="s">
        <v>97</v>
      </c>
      <c r="K3238" s="79" t="s">
        <v>97</v>
      </c>
      <c r="L3238" s="79"/>
      <c r="M3238" s="80"/>
      <c r="N3238" s="79" t="s">
        <v>97</v>
      </c>
      <c r="O3238" s="81"/>
      <c r="P3238" s="86"/>
      <c r="Q3238" s="82"/>
      <c r="R3238" s="81" t="s">
        <v>97</v>
      </c>
      <c r="S3238" s="63"/>
      <c r="T3238" s="87"/>
      <c r="U3238" s="84" t="s">
        <v>97</v>
      </c>
      <c r="V3238" s="84" t="s">
        <v>97</v>
      </c>
      <c r="W3238" s="85" t="b">
        <v>0</v>
      </c>
      <c r="X3238" s="63"/>
      <c r="Y3238" s="63"/>
      <c r="Z3238" s="63"/>
    </row>
    <row r="3239">
      <c r="A3239" s="75"/>
      <c r="B3239" s="94"/>
      <c r="C3239" s="75"/>
      <c r="D3239" s="76"/>
      <c r="E3239" s="75" t="s">
        <v>97</v>
      </c>
      <c r="F3239" s="75" t="s">
        <v>97</v>
      </c>
      <c r="G3239" s="77"/>
      <c r="H3239" s="77"/>
      <c r="I3239" s="80"/>
      <c r="J3239" s="77" t="s">
        <v>97</v>
      </c>
      <c r="K3239" s="79" t="s">
        <v>97</v>
      </c>
      <c r="L3239" s="79"/>
      <c r="M3239" s="80"/>
      <c r="N3239" s="79" t="s">
        <v>97</v>
      </c>
      <c r="O3239" s="81"/>
      <c r="P3239" s="86"/>
      <c r="Q3239" s="82"/>
      <c r="R3239" s="81" t="s">
        <v>97</v>
      </c>
      <c r="S3239" s="63"/>
      <c r="T3239" s="87"/>
      <c r="U3239" s="84" t="s">
        <v>97</v>
      </c>
      <c r="V3239" s="84" t="s">
        <v>97</v>
      </c>
      <c r="W3239" s="85" t="b">
        <v>0</v>
      </c>
      <c r="X3239" s="63"/>
      <c r="Y3239" s="63"/>
      <c r="Z3239" s="63"/>
    </row>
    <row r="3240">
      <c r="A3240" s="75"/>
      <c r="B3240" s="94"/>
      <c r="C3240" s="75"/>
      <c r="D3240" s="76"/>
      <c r="E3240" s="75" t="s">
        <v>97</v>
      </c>
      <c r="F3240" s="75" t="s">
        <v>97</v>
      </c>
      <c r="G3240" s="77"/>
      <c r="H3240" s="77"/>
      <c r="I3240" s="80"/>
      <c r="J3240" s="77" t="s">
        <v>97</v>
      </c>
      <c r="K3240" s="79" t="s">
        <v>97</v>
      </c>
      <c r="L3240" s="79"/>
      <c r="M3240" s="80"/>
      <c r="N3240" s="79" t="s">
        <v>97</v>
      </c>
      <c r="O3240" s="81"/>
      <c r="P3240" s="86"/>
      <c r="Q3240" s="82"/>
      <c r="R3240" s="81" t="s">
        <v>97</v>
      </c>
      <c r="S3240" s="63"/>
      <c r="T3240" s="87"/>
      <c r="U3240" s="84" t="s">
        <v>97</v>
      </c>
      <c r="V3240" s="84" t="s">
        <v>97</v>
      </c>
      <c r="W3240" s="85" t="b">
        <v>0</v>
      </c>
      <c r="X3240" s="63"/>
      <c r="Y3240" s="63"/>
      <c r="Z3240" s="63"/>
    </row>
    <row r="3241">
      <c r="A3241" s="75"/>
      <c r="B3241" s="94"/>
      <c r="C3241" s="75"/>
      <c r="D3241" s="76"/>
      <c r="E3241" s="75" t="s">
        <v>97</v>
      </c>
      <c r="F3241" s="75" t="s">
        <v>97</v>
      </c>
      <c r="G3241" s="77"/>
      <c r="H3241" s="77"/>
      <c r="I3241" s="80"/>
      <c r="J3241" s="77" t="s">
        <v>97</v>
      </c>
      <c r="K3241" s="79" t="s">
        <v>97</v>
      </c>
      <c r="L3241" s="79"/>
      <c r="M3241" s="80"/>
      <c r="N3241" s="79" t="s">
        <v>97</v>
      </c>
      <c r="O3241" s="81"/>
      <c r="P3241" s="86"/>
      <c r="Q3241" s="82"/>
      <c r="R3241" s="81" t="s">
        <v>97</v>
      </c>
      <c r="S3241" s="63"/>
      <c r="T3241" s="87"/>
      <c r="U3241" s="84" t="s">
        <v>97</v>
      </c>
      <c r="V3241" s="84" t="s">
        <v>97</v>
      </c>
      <c r="W3241" s="85" t="b">
        <v>0</v>
      </c>
      <c r="X3241" s="63"/>
      <c r="Y3241" s="63"/>
      <c r="Z3241" s="63"/>
    </row>
    <row r="3242">
      <c r="A3242" s="75"/>
      <c r="B3242" s="94"/>
      <c r="C3242" s="75"/>
      <c r="D3242" s="76"/>
      <c r="E3242" s="75" t="s">
        <v>97</v>
      </c>
      <c r="F3242" s="75" t="s">
        <v>97</v>
      </c>
      <c r="G3242" s="77"/>
      <c r="H3242" s="77"/>
      <c r="I3242" s="80"/>
      <c r="J3242" s="77" t="s">
        <v>97</v>
      </c>
      <c r="K3242" s="79" t="s">
        <v>97</v>
      </c>
      <c r="L3242" s="79"/>
      <c r="M3242" s="80"/>
      <c r="N3242" s="79" t="s">
        <v>97</v>
      </c>
      <c r="O3242" s="81"/>
      <c r="P3242" s="86"/>
      <c r="Q3242" s="82"/>
      <c r="R3242" s="81" t="s">
        <v>97</v>
      </c>
      <c r="S3242" s="63"/>
      <c r="T3242" s="87"/>
      <c r="U3242" s="84" t="s">
        <v>97</v>
      </c>
      <c r="V3242" s="84" t="s">
        <v>97</v>
      </c>
      <c r="W3242" s="85" t="b">
        <v>0</v>
      </c>
      <c r="X3242" s="63"/>
      <c r="Y3242" s="63"/>
      <c r="Z3242" s="63"/>
    </row>
    <row r="3243">
      <c r="A3243" s="75"/>
      <c r="B3243" s="94"/>
      <c r="C3243" s="75"/>
      <c r="D3243" s="76"/>
      <c r="E3243" s="75" t="s">
        <v>97</v>
      </c>
      <c r="F3243" s="75" t="s">
        <v>97</v>
      </c>
      <c r="G3243" s="77"/>
      <c r="H3243" s="77"/>
      <c r="I3243" s="80"/>
      <c r="J3243" s="77" t="s">
        <v>97</v>
      </c>
      <c r="K3243" s="79" t="s">
        <v>97</v>
      </c>
      <c r="L3243" s="79"/>
      <c r="M3243" s="80"/>
      <c r="N3243" s="79" t="s">
        <v>97</v>
      </c>
      <c r="O3243" s="81"/>
      <c r="P3243" s="86"/>
      <c r="Q3243" s="82"/>
      <c r="R3243" s="81" t="s">
        <v>97</v>
      </c>
      <c r="S3243" s="63"/>
      <c r="T3243" s="87"/>
      <c r="U3243" s="84" t="s">
        <v>97</v>
      </c>
      <c r="V3243" s="84" t="s">
        <v>97</v>
      </c>
      <c r="W3243" s="85" t="b">
        <v>0</v>
      </c>
      <c r="X3243" s="63"/>
      <c r="Y3243" s="63"/>
      <c r="Z3243" s="63"/>
    </row>
    <row r="3244">
      <c r="A3244" s="75"/>
      <c r="B3244" s="94"/>
      <c r="C3244" s="75"/>
      <c r="D3244" s="76"/>
      <c r="E3244" s="75" t="s">
        <v>97</v>
      </c>
      <c r="F3244" s="75" t="s">
        <v>97</v>
      </c>
      <c r="G3244" s="77"/>
      <c r="H3244" s="77"/>
      <c r="I3244" s="80"/>
      <c r="J3244" s="77" t="s">
        <v>97</v>
      </c>
      <c r="K3244" s="79" t="s">
        <v>97</v>
      </c>
      <c r="L3244" s="79"/>
      <c r="M3244" s="80"/>
      <c r="N3244" s="79" t="s">
        <v>97</v>
      </c>
      <c r="O3244" s="81"/>
      <c r="P3244" s="86"/>
      <c r="Q3244" s="82"/>
      <c r="R3244" s="81" t="s">
        <v>97</v>
      </c>
      <c r="S3244" s="63"/>
      <c r="T3244" s="87"/>
      <c r="U3244" s="84" t="s">
        <v>97</v>
      </c>
      <c r="V3244" s="84" t="s">
        <v>97</v>
      </c>
      <c r="W3244" s="85" t="b">
        <v>0</v>
      </c>
      <c r="X3244" s="63"/>
      <c r="Y3244" s="63"/>
      <c r="Z3244" s="63"/>
    </row>
    <row r="3245">
      <c r="A3245" s="75"/>
      <c r="B3245" s="94"/>
      <c r="C3245" s="75"/>
      <c r="D3245" s="76"/>
      <c r="E3245" s="75" t="s">
        <v>97</v>
      </c>
      <c r="F3245" s="75" t="s">
        <v>97</v>
      </c>
      <c r="G3245" s="77"/>
      <c r="H3245" s="77"/>
      <c r="I3245" s="80"/>
      <c r="J3245" s="77" t="s">
        <v>97</v>
      </c>
      <c r="K3245" s="79" t="s">
        <v>97</v>
      </c>
      <c r="L3245" s="79"/>
      <c r="M3245" s="80"/>
      <c r="N3245" s="79" t="s">
        <v>97</v>
      </c>
      <c r="O3245" s="81"/>
      <c r="P3245" s="86"/>
      <c r="Q3245" s="82"/>
      <c r="R3245" s="81" t="s">
        <v>97</v>
      </c>
      <c r="S3245" s="63"/>
      <c r="T3245" s="87"/>
      <c r="U3245" s="84" t="s">
        <v>97</v>
      </c>
      <c r="V3245" s="84" t="s">
        <v>97</v>
      </c>
      <c r="W3245" s="85" t="b">
        <v>0</v>
      </c>
      <c r="X3245" s="63"/>
      <c r="Y3245" s="63"/>
      <c r="Z3245" s="63"/>
    </row>
    <row r="3246">
      <c r="A3246" s="75"/>
      <c r="B3246" s="94"/>
      <c r="C3246" s="75"/>
      <c r="D3246" s="76"/>
      <c r="E3246" s="75" t="s">
        <v>97</v>
      </c>
      <c r="F3246" s="75" t="s">
        <v>97</v>
      </c>
      <c r="G3246" s="77"/>
      <c r="H3246" s="77"/>
      <c r="I3246" s="80"/>
      <c r="J3246" s="77" t="s">
        <v>97</v>
      </c>
      <c r="K3246" s="79" t="s">
        <v>97</v>
      </c>
      <c r="L3246" s="79"/>
      <c r="M3246" s="80"/>
      <c r="N3246" s="79" t="s">
        <v>97</v>
      </c>
      <c r="O3246" s="81"/>
      <c r="P3246" s="86"/>
      <c r="Q3246" s="82"/>
      <c r="R3246" s="81" t="s">
        <v>97</v>
      </c>
      <c r="S3246" s="63"/>
      <c r="T3246" s="87"/>
      <c r="U3246" s="84" t="s">
        <v>97</v>
      </c>
      <c r="V3246" s="84" t="s">
        <v>97</v>
      </c>
      <c r="W3246" s="85" t="b">
        <v>0</v>
      </c>
      <c r="X3246" s="63"/>
      <c r="Y3246" s="63"/>
      <c r="Z3246" s="63"/>
    </row>
    <row r="3247">
      <c r="A3247" s="75"/>
      <c r="B3247" s="94"/>
      <c r="C3247" s="75"/>
      <c r="D3247" s="76"/>
      <c r="E3247" s="75" t="s">
        <v>97</v>
      </c>
      <c r="F3247" s="75" t="s">
        <v>97</v>
      </c>
      <c r="G3247" s="77"/>
      <c r="H3247" s="77"/>
      <c r="I3247" s="80"/>
      <c r="J3247" s="77" t="s">
        <v>97</v>
      </c>
      <c r="K3247" s="79" t="s">
        <v>97</v>
      </c>
      <c r="L3247" s="79"/>
      <c r="M3247" s="80"/>
      <c r="N3247" s="79" t="s">
        <v>97</v>
      </c>
      <c r="O3247" s="81"/>
      <c r="P3247" s="86"/>
      <c r="Q3247" s="82"/>
      <c r="R3247" s="81" t="s">
        <v>97</v>
      </c>
      <c r="S3247" s="63"/>
      <c r="T3247" s="87"/>
      <c r="U3247" s="84" t="s">
        <v>97</v>
      </c>
      <c r="V3247" s="84" t="s">
        <v>97</v>
      </c>
      <c r="W3247" s="85" t="b">
        <v>0</v>
      </c>
      <c r="X3247" s="63"/>
      <c r="Y3247" s="63"/>
      <c r="Z3247" s="63"/>
    </row>
    <row r="3248">
      <c r="A3248" s="75"/>
      <c r="B3248" s="94"/>
      <c r="C3248" s="75"/>
      <c r="D3248" s="76"/>
      <c r="E3248" s="75" t="s">
        <v>97</v>
      </c>
      <c r="F3248" s="75" t="s">
        <v>97</v>
      </c>
      <c r="G3248" s="77"/>
      <c r="H3248" s="77"/>
      <c r="I3248" s="80"/>
      <c r="J3248" s="77" t="s">
        <v>97</v>
      </c>
      <c r="K3248" s="79" t="s">
        <v>97</v>
      </c>
      <c r="L3248" s="79"/>
      <c r="M3248" s="80"/>
      <c r="N3248" s="79" t="s">
        <v>97</v>
      </c>
      <c r="O3248" s="81"/>
      <c r="P3248" s="86"/>
      <c r="Q3248" s="82"/>
      <c r="R3248" s="81" t="s">
        <v>97</v>
      </c>
      <c r="S3248" s="63"/>
      <c r="T3248" s="87"/>
      <c r="U3248" s="84" t="s">
        <v>97</v>
      </c>
      <c r="V3248" s="84" t="s">
        <v>97</v>
      </c>
      <c r="W3248" s="85" t="b">
        <v>0</v>
      </c>
      <c r="X3248" s="63"/>
      <c r="Y3248" s="63"/>
      <c r="Z3248" s="63"/>
    </row>
    <row r="3249">
      <c r="A3249" s="75"/>
      <c r="B3249" s="94"/>
      <c r="C3249" s="75"/>
      <c r="D3249" s="76"/>
      <c r="E3249" s="75" t="s">
        <v>97</v>
      </c>
      <c r="F3249" s="75" t="s">
        <v>97</v>
      </c>
      <c r="G3249" s="77"/>
      <c r="H3249" s="77"/>
      <c r="I3249" s="80"/>
      <c r="J3249" s="77" t="s">
        <v>97</v>
      </c>
      <c r="K3249" s="79" t="s">
        <v>97</v>
      </c>
      <c r="L3249" s="79"/>
      <c r="M3249" s="80"/>
      <c r="N3249" s="79" t="s">
        <v>97</v>
      </c>
      <c r="O3249" s="81"/>
      <c r="P3249" s="86"/>
      <c r="Q3249" s="82"/>
      <c r="R3249" s="81" t="s">
        <v>97</v>
      </c>
      <c r="S3249" s="63"/>
      <c r="T3249" s="87"/>
      <c r="U3249" s="84" t="s">
        <v>97</v>
      </c>
      <c r="V3249" s="84" t="s">
        <v>97</v>
      </c>
      <c r="W3249" s="85" t="b">
        <v>0</v>
      </c>
      <c r="X3249" s="63"/>
      <c r="Y3249" s="63"/>
      <c r="Z3249" s="63"/>
    </row>
    <row r="3250">
      <c r="A3250" s="75"/>
      <c r="B3250" s="94"/>
      <c r="C3250" s="75"/>
      <c r="D3250" s="76"/>
      <c r="E3250" s="75" t="s">
        <v>97</v>
      </c>
      <c r="F3250" s="75" t="s">
        <v>97</v>
      </c>
      <c r="G3250" s="77"/>
      <c r="H3250" s="77"/>
      <c r="I3250" s="80"/>
      <c r="J3250" s="77" t="s">
        <v>97</v>
      </c>
      <c r="K3250" s="79" t="s">
        <v>97</v>
      </c>
      <c r="L3250" s="79"/>
      <c r="M3250" s="80"/>
      <c r="N3250" s="79" t="s">
        <v>97</v>
      </c>
      <c r="O3250" s="81"/>
      <c r="P3250" s="86"/>
      <c r="Q3250" s="82"/>
      <c r="R3250" s="81" t="s">
        <v>97</v>
      </c>
      <c r="S3250" s="63"/>
      <c r="T3250" s="87"/>
      <c r="U3250" s="84" t="s">
        <v>97</v>
      </c>
      <c r="V3250" s="84" t="s">
        <v>97</v>
      </c>
      <c r="W3250" s="85" t="b">
        <v>0</v>
      </c>
      <c r="X3250" s="63"/>
      <c r="Y3250" s="63"/>
      <c r="Z3250" s="63"/>
    </row>
    <row r="3251">
      <c r="A3251" s="75"/>
      <c r="B3251" s="94"/>
      <c r="C3251" s="75"/>
      <c r="D3251" s="76"/>
      <c r="E3251" s="75" t="s">
        <v>97</v>
      </c>
      <c r="F3251" s="75" t="s">
        <v>97</v>
      </c>
      <c r="G3251" s="77"/>
      <c r="H3251" s="77"/>
      <c r="I3251" s="80"/>
      <c r="J3251" s="77" t="s">
        <v>97</v>
      </c>
      <c r="K3251" s="79" t="s">
        <v>97</v>
      </c>
      <c r="L3251" s="79"/>
      <c r="M3251" s="80"/>
      <c r="N3251" s="79" t="s">
        <v>97</v>
      </c>
      <c r="O3251" s="81"/>
      <c r="P3251" s="86"/>
      <c r="Q3251" s="82"/>
      <c r="R3251" s="81" t="s">
        <v>97</v>
      </c>
      <c r="S3251" s="63"/>
      <c r="T3251" s="87"/>
      <c r="U3251" s="84" t="s">
        <v>97</v>
      </c>
      <c r="V3251" s="84" t="s">
        <v>97</v>
      </c>
      <c r="W3251" s="85" t="b">
        <v>0</v>
      </c>
      <c r="X3251" s="63"/>
      <c r="Y3251" s="63"/>
      <c r="Z3251" s="63"/>
    </row>
    <row r="3252">
      <c r="A3252" s="75"/>
      <c r="B3252" s="94"/>
      <c r="C3252" s="75"/>
      <c r="D3252" s="76"/>
      <c r="E3252" s="75" t="s">
        <v>97</v>
      </c>
      <c r="F3252" s="75" t="s">
        <v>97</v>
      </c>
      <c r="G3252" s="77"/>
      <c r="H3252" s="77"/>
      <c r="I3252" s="80"/>
      <c r="J3252" s="77" t="s">
        <v>97</v>
      </c>
      <c r="K3252" s="79" t="s">
        <v>97</v>
      </c>
      <c r="L3252" s="79"/>
      <c r="M3252" s="80"/>
      <c r="N3252" s="79" t="s">
        <v>97</v>
      </c>
      <c r="O3252" s="81"/>
      <c r="P3252" s="86"/>
      <c r="Q3252" s="82"/>
      <c r="R3252" s="81" t="s">
        <v>97</v>
      </c>
      <c r="S3252" s="63"/>
      <c r="T3252" s="87"/>
      <c r="U3252" s="84" t="s">
        <v>97</v>
      </c>
      <c r="V3252" s="84" t="s">
        <v>97</v>
      </c>
      <c r="W3252" s="85" t="b">
        <v>0</v>
      </c>
      <c r="X3252" s="63"/>
      <c r="Y3252" s="63"/>
      <c r="Z3252" s="63"/>
    </row>
    <row r="3253">
      <c r="A3253" s="75"/>
      <c r="B3253" s="94"/>
      <c r="C3253" s="75"/>
      <c r="D3253" s="76"/>
      <c r="E3253" s="75" t="s">
        <v>97</v>
      </c>
      <c r="F3253" s="75" t="s">
        <v>97</v>
      </c>
      <c r="G3253" s="77"/>
      <c r="H3253" s="77"/>
      <c r="I3253" s="80"/>
      <c r="J3253" s="77" t="s">
        <v>97</v>
      </c>
      <c r="K3253" s="79" t="s">
        <v>97</v>
      </c>
      <c r="L3253" s="79"/>
      <c r="M3253" s="80"/>
      <c r="N3253" s="79" t="s">
        <v>97</v>
      </c>
      <c r="O3253" s="81"/>
      <c r="P3253" s="86"/>
      <c r="Q3253" s="82"/>
      <c r="R3253" s="81" t="s">
        <v>97</v>
      </c>
      <c r="S3253" s="63"/>
      <c r="T3253" s="87"/>
      <c r="U3253" s="84" t="s">
        <v>97</v>
      </c>
      <c r="V3253" s="84" t="s">
        <v>97</v>
      </c>
      <c r="W3253" s="85" t="b">
        <v>0</v>
      </c>
      <c r="X3253" s="63"/>
      <c r="Y3253" s="63"/>
      <c r="Z3253" s="63"/>
    </row>
    <row r="3254">
      <c r="A3254" s="75"/>
      <c r="B3254" s="94"/>
      <c r="C3254" s="75"/>
      <c r="D3254" s="76"/>
      <c r="E3254" s="75" t="s">
        <v>97</v>
      </c>
      <c r="F3254" s="75" t="s">
        <v>97</v>
      </c>
      <c r="G3254" s="77"/>
      <c r="H3254" s="77"/>
      <c r="I3254" s="80"/>
      <c r="J3254" s="77" t="s">
        <v>97</v>
      </c>
      <c r="K3254" s="79" t="s">
        <v>97</v>
      </c>
      <c r="L3254" s="79"/>
      <c r="M3254" s="80"/>
      <c r="N3254" s="79" t="s">
        <v>97</v>
      </c>
      <c r="O3254" s="81"/>
      <c r="P3254" s="86"/>
      <c r="Q3254" s="82"/>
      <c r="R3254" s="81" t="s">
        <v>97</v>
      </c>
      <c r="S3254" s="63"/>
      <c r="T3254" s="87"/>
      <c r="U3254" s="84" t="s">
        <v>97</v>
      </c>
      <c r="V3254" s="84" t="s">
        <v>97</v>
      </c>
      <c r="W3254" s="85" t="b">
        <v>0</v>
      </c>
      <c r="X3254" s="63"/>
      <c r="Y3254" s="63"/>
      <c r="Z3254" s="63"/>
    </row>
    <row r="3255">
      <c r="A3255" s="75"/>
      <c r="B3255" s="94"/>
      <c r="C3255" s="75"/>
      <c r="D3255" s="76"/>
      <c r="E3255" s="75" t="s">
        <v>97</v>
      </c>
      <c r="F3255" s="75" t="s">
        <v>97</v>
      </c>
      <c r="G3255" s="77"/>
      <c r="H3255" s="77"/>
      <c r="I3255" s="80"/>
      <c r="J3255" s="77" t="s">
        <v>97</v>
      </c>
      <c r="K3255" s="79" t="s">
        <v>97</v>
      </c>
      <c r="L3255" s="79"/>
      <c r="M3255" s="80"/>
      <c r="N3255" s="79" t="s">
        <v>97</v>
      </c>
      <c r="O3255" s="81"/>
      <c r="P3255" s="86"/>
      <c r="Q3255" s="82"/>
      <c r="R3255" s="81" t="s">
        <v>97</v>
      </c>
      <c r="S3255" s="63"/>
      <c r="T3255" s="87"/>
      <c r="U3255" s="84" t="s">
        <v>97</v>
      </c>
      <c r="V3255" s="84" t="s">
        <v>97</v>
      </c>
      <c r="W3255" s="85" t="b">
        <v>0</v>
      </c>
      <c r="X3255" s="63"/>
      <c r="Y3255" s="63"/>
      <c r="Z3255" s="63"/>
    </row>
    <row r="3256">
      <c r="A3256" s="75"/>
      <c r="B3256" s="94"/>
      <c r="C3256" s="75"/>
      <c r="D3256" s="76"/>
      <c r="E3256" s="75" t="s">
        <v>97</v>
      </c>
      <c r="F3256" s="75" t="s">
        <v>97</v>
      </c>
      <c r="G3256" s="77"/>
      <c r="H3256" s="77"/>
      <c r="I3256" s="80"/>
      <c r="J3256" s="77" t="s">
        <v>97</v>
      </c>
      <c r="K3256" s="79" t="s">
        <v>97</v>
      </c>
      <c r="L3256" s="79"/>
      <c r="M3256" s="80"/>
      <c r="N3256" s="79" t="s">
        <v>97</v>
      </c>
      <c r="O3256" s="81"/>
      <c r="P3256" s="86"/>
      <c r="Q3256" s="82"/>
      <c r="R3256" s="81" t="s">
        <v>97</v>
      </c>
      <c r="S3256" s="63"/>
      <c r="T3256" s="87"/>
      <c r="U3256" s="84" t="s">
        <v>97</v>
      </c>
      <c r="V3256" s="84" t="s">
        <v>97</v>
      </c>
      <c r="W3256" s="85" t="b">
        <v>0</v>
      </c>
      <c r="X3256" s="63"/>
      <c r="Y3256" s="63"/>
      <c r="Z3256" s="63"/>
    </row>
    <row r="3257">
      <c r="A3257" s="75"/>
      <c r="B3257" s="94"/>
      <c r="C3257" s="75"/>
      <c r="D3257" s="76"/>
      <c r="E3257" s="75" t="s">
        <v>97</v>
      </c>
      <c r="F3257" s="75" t="s">
        <v>97</v>
      </c>
      <c r="G3257" s="77"/>
      <c r="H3257" s="77"/>
      <c r="I3257" s="80"/>
      <c r="J3257" s="77" t="s">
        <v>97</v>
      </c>
      <c r="K3257" s="79" t="s">
        <v>97</v>
      </c>
      <c r="L3257" s="79"/>
      <c r="M3257" s="80"/>
      <c r="N3257" s="79" t="s">
        <v>97</v>
      </c>
      <c r="O3257" s="81"/>
      <c r="P3257" s="86"/>
      <c r="Q3257" s="82"/>
      <c r="R3257" s="81" t="s">
        <v>97</v>
      </c>
      <c r="S3257" s="63"/>
      <c r="T3257" s="87"/>
      <c r="U3257" s="84" t="s">
        <v>97</v>
      </c>
      <c r="V3257" s="84" t="s">
        <v>97</v>
      </c>
      <c r="W3257" s="85" t="b">
        <v>0</v>
      </c>
      <c r="X3257" s="63"/>
      <c r="Y3257" s="63"/>
      <c r="Z3257" s="63"/>
    </row>
    <row r="3258">
      <c r="A3258" s="75"/>
      <c r="B3258" s="94"/>
      <c r="C3258" s="75"/>
      <c r="D3258" s="76"/>
      <c r="E3258" s="75" t="s">
        <v>97</v>
      </c>
      <c r="F3258" s="75" t="s">
        <v>97</v>
      </c>
      <c r="G3258" s="77"/>
      <c r="H3258" s="77"/>
      <c r="I3258" s="80"/>
      <c r="J3258" s="77" t="s">
        <v>97</v>
      </c>
      <c r="K3258" s="79" t="s">
        <v>97</v>
      </c>
      <c r="L3258" s="79"/>
      <c r="M3258" s="80"/>
      <c r="N3258" s="79" t="s">
        <v>97</v>
      </c>
      <c r="O3258" s="81"/>
      <c r="P3258" s="86"/>
      <c r="Q3258" s="82"/>
      <c r="R3258" s="81" t="s">
        <v>97</v>
      </c>
      <c r="S3258" s="63"/>
      <c r="T3258" s="87"/>
      <c r="U3258" s="84" t="s">
        <v>97</v>
      </c>
      <c r="V3258" s="84" t="s">
        <v>97</v>
      </c>
      <c r="W3258" s="85" t="b">
        <v>0</v>
      </c>
      <c r="X3258" s="63"/>
      <c r="Y3258" s="63"/>
      <c r="Z3258" s="63"/>
    </row>
    <row r="3259">
      <c r="A3259" s="75"/>
      <c r="B3259" s="94"/>
      <c r="C3259" s="75"/>
      <c r="D3259" s="76"/>
      <c r="E3259" s="75" t="s">
        <v>97</v>
      </c>
      <c r="F3259" s="75" t="s">
        <v>97</v>
      </c>
      <c r="G3259" s="77"/>
      <c r="H3259" s="77"/>
      <c r="I3259" s="80"/>
      <c r="J3259" s="77" t="s">
        <v>97</v>
      </c>
      <c r="K3259" s="79" t="s">
        <v>97</v>
      </c>
      <c r="L3259" s="79"/>
      <c r="M3259" s="80"/>
      <c r="N3259" s="79" t="s">
        <v>97</v>
      </c>
      <c r="O3259" s="81"/>
      <c r="P3259" s="86"/>
      <c r="Q3259" s="82"/>
      <c r="R3259" s="81" t="s">
        <v>97</v>
      </c>
      <c r="S3259" s="63"/>
      <c r="T3259" s="87"/>
      <c r="U3259" s="84" t="s">
        <v>97</v>
      </c>
      <c r="V3259" s="84" t="s">
        <v>97</v>
      </c>
      <c r="W3259" s="85" t="b">
        <v>0</v>
      </c>
      <c r="X3259" s="63"/>
      <c r="Y3259" s="63"/>
      <c r="Z3259" s="63"/>
    </row>
    <row r="3260">
      <c r="A3260" s="75"/>
      <c r="B3260" s="94"/>
      <c r="C3260" s="75"/>
      <c r="D3260" s="76"/>
      <c r="E3260" s="75" t="s">
        <v>97</v>
      </c>
      <c r="F3260" s="75" t="s">
        <v>97</v>
      </c>
      <c r="G3260" s="77"/>
      <c r="H3260" s="77"/>
      <c r="I3260" s="80"/>
      <c r="J3260" s="77" t="s">
        <v>97</v>
      </c>
      <c r="K3260" s="79" t="s">
        <v>97</v>
      </c>
      <c r="L3260" s="79"/>
      <c r="M3260" s="80"/>
      <c r="N3260" s="79" t="s">
        <v>97</v>
      </c>
      <c r="O3260" s="81"/>
      <c r="P3260" s="86"/>
      <c r="Q3260" s="82"/>
      <c r="R3260" s="81" t="s">
        <v>97</v>
      </c>
      <c r="S3260" s="63"/>
      <c r="T3260" s="87"/>
      <c r="U3260" s="84" t="s">
        <v>97</v>
      </c>
      <c r="V3260" s="84" t="s">
        <v>97</v>
      </c>
      <c r="W3260" s="85" t="b">
        <v>0</v>
      </c>
      <c r="X3260" s="63"/>
      <c r="Y3260" s="63"/>
      <c r="Z3260" s="63"/>
    </row>
    <row r="3261">
      <c r="A3261" s="75"/>
      <c r="B3261" s="94"/>
      <c r="C3261" s="75"/>
      <c r="D3261" s="76"/>
      <c r="E3261" s="75" t="s">
        <v>97</v>
      </c>
      <c r="F3261" s="75" t="s">
        <v>97</v>
      </c>
      <c r="G3261" s="77"/>
      <c r="H3261" s="77"/>
      <c r="I3261" s="80"/>
      <c r="J3261" s="77" t="s">
        <v>97</v>
      </c>
      <c r="K3261" s="79" t="s">
        <v>97</v>
      </c>
      <c r="L3261" s="79"/>
      <c r="M3261" s="80"/>
      <c r="N3261" s="79" t="s">
        <v>97</v>
      </c>
      <c r="O3261" s="81"/>
      <c r="P3261" s="86"/>
      <c r="Q3261" s="82"/>
      <c r="R3261" s="81" t="s">
        <v>97</v>
      </c>
      <c r="S3261" s="63"/>
      <c r="T3261" s="87"/>
      <c r="U3261" s="84" t="s">
        <v>97</v>
      </c>
      <c r="V3261" s="84" t="s">
        <v>97</v>
      </c>
      <c r="W3261" s="85" t="b">
        <v>0</v>
      </c>
      <c r="X3261" s="63"/>
      <c r="Y3261" s="63"/>
      <c r="Z3261" s="63"/>
    </row>
    <row r="3262">
      <c r="A3262" s="75"/>
      <c r="B3262" s="94"/>
      <c r="C3262" s="75"/>
      <c r="D3262" s="76"/>
      <c r="E3262" s="75" t="s">
        <v>97</v>
      </c>
      <c r="F3262" s="75" t="s">
        <v>97</v>
      </c>
      <c r="G3262" s="77"/>
      <c r="H3262" s="77"/>
      <c r="I3262" s="80"/>
      <c r="J3262" s="77" t="s">
        <v>97</v>
      </c>
      <c r="K3262" s="79" t="s">
        <v>97</v>
      </c>
      <c r="L3262" s="79"/>
      <c r="M3262" s="80"/>
      <c r="N3262" s="79" t="s">
        <v>97</v>
      </c>
      <c r="O3262" s="81"/>
      <c r="P3262" s="86"/>
      <c r="Q3262" s="82"/>
      <c r="R3262" s="81" t="s">
        <v>97</v>
      </c>
      <c r="S3262" s="63"/>
      <c r="T3262" s="87"/>
      <c r="U3262" s="84" t="s">
        <v>97</v>
      </c>
      <c r="V3262" s="84" t="s">
        <v>97</v>
      </c>
      <c r="W3262" s="85" t="b">
        <v>0</v>
      </c>
      <c r="X3262" s="63"/>
      <c r="Y3262" s="63"/>
      <c r="Z3262" s="63"/>
    </row>
    <row r="3263">
      <c r="A3263" s="75"/>
      <c r="B3263" s="94"/>
      <c r="C3263" s="75"/>
      <c r="D3263" s="76"/>
      <c r="E3263" s="75" t="s">
        <v>97</v>
      </c>
      <c r="F3263" s="75" t="s">
        <v>97</v>
      </c>
      <c r="G3263" s="77"/>
      <c r="H3263" s="77"/>
      <c r="I3263" s="80"/>
      <c r="J3263" s="77" t="s">
        <v>97</v>
      </c>
      <c r="K3263" s="79" t="s">
        <v>97</v>
      </c>
      <c r="L3263" s="79"/>
      <c r="M3263" s="80"/>
      <c r="N3263" s="79" t="s">
        <v>97</v>
      </c>
      <c r="O3263" s="81"/>
      <c r="P3263" s="86"/>
      <c r="Q3263" s="82"/>
      <c r="R3263" s="81" t="s">
        <v>97</v>
      </c>
      <c r="S3263" s="63"/>
      <c r="T3263" s="87"/>
      <c r="U3263" s="84" t="s">
        <v>97</v>
      </c>
      <c r="V3263" s="84" t="s">
        <v>97</v>
      </c>
      <c r="W3263" s="85" t="b">
        <v>0</v>
      </c>
      <c r="X3263" s="63"/>
      <c r="Y3263" s="63"/>
      <c r="Z3263" s="63"/>
    </row>
    <row r="3264">
      <c r="A3264" s="75"/>
      <c r="B3264" s="94"/>
      <c r="C3264" s="75"/>
      <c r="D3264" s="76"/>
      <c r="E3264" s="75" t="s">
        <v>97</v>
      </c>
      <c r="F3264" s="75" t="s">
        <v>97</v>
      </c>
      <c r="G3264" s="77"/>
      <c r="H3264" s="77"/>
      <c r="I3264" s="80"/>
      <c r="J3264" s="77" t="s">
        <v>97</v>
      </c>
      <c r="K3264" s="79" t="s">
        <v>97</v>
      </c>
      <c r="L3264" s="79"/>
      <c r="M3264" s="80"/>
      <c r="N3264" s="79" t="s">
        <v>97</v>
      </c>
      <c r="O3264" s="81"/>
      <c r="P3264" s="86"/>
      <c r="Q3264" s="82"/>
      <c r="R3264" s="81" t="s">
        <v>97</v>
      </c>
      <c r="S3264" s="63"/>
      <c r="T3264" s="87"/>
      <c r="U3264" s="84" t="s">
        <v>97</v>
      </c>
      <c r="V3264" s="84" t="s">
        <v>97</v>
      </c>
      <c r="W3264" s="85" t="b">
        <v>0</v>
      </c>
      <c r="X3264" s="63"/>
      <c r="Y3264" s="63"/>
      <c r="Z3264" s="63"/>
    </row>
    <row r="3265">
      <c r="A3265" s="75"/>
      <c r="B3265" s="94"/>
      <c r="C3265" s="75"/>
      <c r="D3265" s="76"/>
      <c r="E3265" s="75" t="s">
        <v>97</v>
      </c>
      <c r="F3265" s="75" t="s">
        <v>97</v>
      </c>
      <c r="G3265" s="77"/>
      <c r="H3265" s="77"/>
      <c r="I3265" s="80"/>
      <c r="J3265" s="77" t="s">
        <v>97</v>
      </c>
      <c r="K3265" s="79" t="s">
        <v>97</v>
      </c>
      <c r="L3265" s="79"/>
      <c r="M3265" s="80"/>
      <c r="N3265" s="79" t="s">
        <v>97</v>
      </c>
      <c r="O3265" s="81"/>
      <c r="P3265" s="86"/>
      <c r="Q3265" s="82"/>
      <c r="R3265" s="81" t="s">
        <v>97</v>
      </c>
      <c r="S3265" s="63"/>
      <c r="T3265" s="87"/>
      <c r="U3265" s="84" t="s">
        <v>97</v>
      </c>
      <c r="V3265" s="84" t="s">
        <v>97</v>
      </c>
      <c r="W3265" s="85" t="b">
        <v>0</v>
      </c>
      <c r="X3265" s="63"/>
      <c r="Y3265" s="63"/>
      <c r="Z3265" s="63"/>
    </row>
    <row r="3266">
      <c r="A3266" s="75"/>
      <c r="B3266" s="94"/>
      <c r="C3266" s="75"/>
      <c r="D3266" s="76"/>
      <c r="E3266" s="75" t="s">
        <v>97</v>
      </c>
      <c r="F3266" s="75" t="s">
        <v>97</v>
      </c>
      <c r="G3266" s="77"/>
      <c r="H3266" s="77"/>
      <c r="I3266" s="80"/>
      <c r="J3266" s="77" t="s">
        <v>97</v>
      </c>
      <c r="K3266" s="79" t="s">
        <v>97</v>
      </c>
      <c r="L3266" s="79"/>
      <c r="M3266" s="80"/>
      <c r="N3266" s="79" t="s">
        <v>97</v>
      </c>
      <c r="O3266" s="81"/>
      <c r="P3266" s="86"/>
      <c r="Q3266" s="82"/>
      <c r="R3266" s="81" t="s">
        <v>97</v>
      </c>
      <c r="S3266" s="63"/>
      <c r="T3266" s="87"/>
      <c r="U3266" s="84" t="s">
        <v>97</v>
      </c>
      <c r="V3266" s="84" t="s">
        <v>97</v>
      </c>
      <c r="W3266" s="85" t="b">
        <v>0</v>
      </c>
      <c r="X3266" s="63"/>
      <c r="Y3266" s="63"/>
      <c r="Z3266" s="63"/>
    </row>
    <row r="3267">
      <c r="A3267" s="75"/>
      <c r="B3267" s="94"/>
      <c r="C3267" s="75"/>
      <c r="D3267" s="76"/>
      <c r="E3267" s="75" t="s">
        <v>97</v>
      </c>
      <c r="F3267" s="75" t="s">
        <v>97</v>
      </c>
      <c r="G3267" s="77"/>
      <c r="H3267" s="77"/>
      <c r="I3267" s="80"/>
      <c r="J3267" s="77" t="s">
        <v>97</v>
      </c>
      <c r="K3267" s="79" t="s">
        <v>97</v>
      </c>
      <c r="L3267" s="79"/>
      <c r="M3267" s="80"/>
      <c r="N3267" s="79" t="s">
        <v>97</v>
      </c>
      <c r="O3267" s="81"/>
      <c r="P3267" s="86"/>
      <c r="Q3267" s="82"/>
      <c r="R3267" s="81" t="s">
        <v>97</v>
      </c>
      <c r="S3267" s="63"/>
      <c r="T3267" s="87"/>
      <c r="U3267" s="84" t="s">
        <v>97</v>
      </c>
      <c r="V3267" s="84" t="s">
        <v>97</v>
      </c>
      <c r="W3267" s="85" t="b">
        <v>0</v>
      </c>
      <c r="X3267" s="63"/>
      <c r="Y3267" s="63"/>
      <c r="Z3267" s="63"/>
    </row>
    <row r="3268">
      <c r="A3268" s="75"/>
      <c r="B3268" s="94"/>
      <c r="C3268" s="75"/>
      <c r="D3268" s="76"/>
      <c r="E3268" s="75" t="s">
        <v>97</v>
      </c>
      <c r="F3268" s="75" t="s">
        <v>97</v>
      </c>
      <c r="G3268" s="77"/>
      <c r="H3268" s="77"/>
      <c r="I3268" s="80"/>
      <c r="J3268" s="77" t="s">
        <v>97</v>
      </c>
      <c r="K3268" s="79" t="s">
        <v>97</v>
      </c>
      <c r="L3268" s="79"/>
      <c r="M3268" s="80"/>
      <c r="N3268" s="79" t="s">
        <v>97</v>
      </c>
      <c r="O3268" s="81"/>
      <c r="P3268" s="86"/>
      <c r="Q3268" s="82"/>
      <c r="R3268" s="81" t="s">
        <v>97</v>
      </c>
      <c r="S3268" s="63"/>
      <c r="T3268" s="87"/>
      <c r="U3268" s="84" t="s">
        <v>97</v>
      </c>
      <c r="V3268" s="84" t="s">
        <v>97</v>
      </c>
      <c r="W3268" s="85" t="b">
        <v>0</v>
      </c>
      <c r="X3268" s="63"/>
      <c r="Y3268" s="63"/>
      <c r="Z3268" s="63"/>
    </row>
    <row r="3269">
      <c r="A3269" s="75"/>
      <c r="B3269" s="94"/>
      <c r="C3269" s="75"/>
      <c r="D3269" s="76"/>
      <c r="E3269" s="75" t="s">
        <v>97</v>
      </c>
      <c r="F3269" s="75" t="s">
        <v>97</v>
      </c>
      <c r="G3269" s="77"/>
      <c r="H3269" s="77"/>
      <c r="I3269" s="80"/>
      <c r="J3269" s="77" t="s">
        <v>97</v>
      </c>
      <c r="K3269" s="79" t="s">
        <v>97</v>
      </c>
      <c r="L3269" s="79"/>
      <c r="M3269" s="80"/>
      <c r="N3269" s="79" t="s">
        <v>97</v>
      </c>
      <c r="O3269" s="81"/>
      <c r="P3269" s="86"/>
      <c r="Q3269" s="82"/>
      <c r="R3269" s="81" t="s">
        <v>97</v>
      </c>
      <c r="S3269" s="63"/>
      <c r="T3269" s="87"/>
      <c r="U3269" s="84" t="s">
        <v>97</v>
      </c>
      <c r="V3269" s="84" t="s">
        <v>97</v>
      </c>
      <c r="W3269" s="85" t="b">
        <v>0</v>
      </c>
      <c r="X3269" s="63"/>
      <c r="Y3269" s="63"/>
      <c r="Z3269" s="63"/>
    </row>
    <row r="3270">
      <c r="A3270" s="75"/>
      <c r="B3270" s="94"/>
      <c r="C3270" s="75"/>
      <c r="D3270" s="76"/>
      <c r="E3270" s="75" t="s">
        <v>97</v>
      </c>
      <c r="F3270" s="75" t="s">
        <v>97</v>
      </c>
      <c r="G3270" s="77"/>
      <c r="H3270" s="77"/>
      <c r="I3270" s="80"/>
      <c r="J3270" s="77" t="s">
        <v>97</v>
      </c>
      <c r="K3270" s="79" t="s">
        <v>97</v>
      </c>
      <c r="L3270" s="79"/>
      <c r="M3270" s="80"/>
      <c r="N3270" s="79" t="s">
        <v>97</v>
      </c>
      <c r="O3270" s="81"/>
      <c r="P3270" s="86"/>
      <c r="Q3270" s="82"/>
      <c r="R3270" s="81" t="s">
        <v>97</v>
      </c>
      <c r="S3270" s="63"/>
      <c r="T3270" s="87"/>
      <c r="U3270" s="84" t="s">
        <v>97</v>
      </c>
      <c r="V3270" s="84" t="s">
        <v>97</v>
      </c>
      <c r="W3270" s="85" t="b">
        <v>0</v>
      </c>
      <c r="X3270" s="63"/>
      <c r="Y3270" s="63"/>
      <c r="Z3270" s="63"/>
    </row>
    <row r="3271">
      <c r="A3271" s="75"/>
      <c r="B3271" s="94"/>
      <c r="C3271" s="75"/>
      <c r="D3271" s="76"/>
      <c r="E3271" s="75" t="s">
        <v>97</v>
      </c>
      <c r="F3271" s="75" t="s">
        <v>97</v>
      </c>
      <c r="G3271" s="77"/>
      <c r="H3271" s="77"/>
      <c r="I3271" s="80"/>
      <c r="J3271" s="77" t="s">
        <v>97</v>
      </c>
      <c r="K3271" s="79" t="s">
        <v>97</v>
      </c>
      <c r="L3271" s="79"/>
      <c r="M3271" s="80"/>
      <c r="N3271" s="79" t="s">
        <v>97</v>
      </c>
      <c r="O3271" s="81"/>
      <c r="P3271" s="86"/>
      <c r="Q3271" s="82"/>
      <c r="R3271" s="81" t="s">
        <v>97</v>
      </c>
      <c r="S3271" s="63"/>
      <c r="T3271" s="87"/>
      <c r="U3271" s="84" t="s">
        <v>97</v>
      </c>
      <c r="V3271" s="84" t="s">
        <v>97</v>
      </c>
      <c r="W3271" s="85" t="b">
        <v>0</v>
      </c>
      <c r="X3271" s="63"/>
      <c r="Y3271" s="63"/>
      <c r="Z3271" s="63"/>
    </row>
    <row r="3272">
      <c r="A3272" s="75"/>
      <c r="B3272" s="94"/>
      <c r="C3272" s="75"/>
      <c r="D3272" s="76"/>
      <c r="E3272" s="75" t="s">
        <v>97</v>
      </c>
      <c r="F3272" s="75" t="s">
        <v>97</v>
      </c>
      <c r="G3272" s="77"/>
      <c r="H3272" s="77"/>
      <c r="I3272" s="80"/>
      <c r="J3272" s="77" t="s">
        <v>97</v>
      </c>
      <c r="K3272" s="79" t="s">
        <v>97</v>
      </c>
      <c r="L3272" s="79"/>
      <c r="M3272" s="80"/>
      <c r="N3272" s="79" t="s">
        <v>97</v>
      </c>
      <c r="O3272" s="81"/>
      <c r="P3272" s="86"/>
      <c r="Q3272" s="82"/>
      <c r="R3272" s="81" t="s">
        <v>97</v>
      </c>
      <c r="S3272" s="63"/>
      <c r="T3272" s="87"/>
      <c r="U3272" s="84" t="s">
        <v>97</v>
      </c>
      <c r="V3272" s="84" t="s">
        <v>97</v>
      </c>
      <c r="W3272" s="85" t="b">
        <v>0</v>
      </c>
      <c r="X3272" s="63"/>
      <c r="Y3272" s="63"/>
      <c r="Z3272" s="63"/>
    </row>
    <row r="3273">
      <c r="A3273" s="75"/>
      <c r="B3273" s="94"/>
      <c r="C3273" s="75"/>
      <c r="D3273" s="76"/>
      <c r="E3273" s="75" t="s">
        <v>97</v>
      </c>
      <c r="F3273" s="75" t="s">
        <v>97</v>
      </c>
      <c r="G3273" s="77"/>
      <c r="H3273" s="77"/>
      <c r="I3273" s="80"/>
      <c r="J3273" s="77" t="s">
        <v>97</v>
      </c>
      <c r="K3273" s="79" t="s">
        <v>97</v>
      </c>
      <c r="L3273" s="79"/>
      <c r="M3273" s="80"/>
      <c r="N3273" s="79" t="s">
        <v>97</v>
      </c>
      <c r="O3273" s="81"/>
      <c r="P3273" s="86"/>
      <c r="Q3273" s="82"/>
      <c r="R3273" s="81" t="s">
        <v>97</v>
      </c>
      <c r="S3273" s="63"/>
      <c r="T3273" s="87"/>
      <c r="U3273" s="84" t="s">
        <v>97</v>
      </c>
      <c r="V3273" s="84" t="s">
        <v>97</v>
      </c>
      <c r="W3273" s="85" t="b">
        <v>0</v>
      </c>
      <c r="X3273" s="63"/>
      <c r="Y3273" s="63"/>
      <c r="Z3273" s="63"/>
    </row>
    <row r="3274">
      <c r="A3274" s="75"/>
      <c r="B3274" s="94"/>
      <c r="C3274" s="75"/>
      <c r="D3274" s="76"/>
      <c r="E3274" s="75" t="s">
        <v>97</v>
      </c>
      <c r="F3274" s="75" t="s">
        <v>97</v>
      </c>
      <c r="G3274" s="77"/>
      <c r="H3274" s="77"/>
      <c r="I3274" s="80"/>
      <c r="J3274" s="77" t="s">
        <v>97</v>
      </c>
      <c r="K3274" s="79" t="s">
        <v>97</v>
      </c>
      <c r="L3274" s="79"/>
      <c r="M3274" s="80"/>
      <c r="N3274" s="79" t="s">
        <v>97</v>
      </c>
      <c r="O3274" s="81"/>
      <c r="P3274" s="86"/>
      <c r="Q3274" s="82"/>
      <c r="R3274" s="81" t="s">
        <v>97</v>
      </c>
      <c r="S3274" s="63"/>
      <c r="T3274" s="87"/>
      <c r="U3274" s="84" t="s">
        <v>97</v>
      </c>
      <c r="V3274" s="84" t="s">
        <v>97</v>
      </c>
      <c r="W3274" s="85" t="b">
        <v>0</v>
      </c>
      <c r="X3274" s="63"/>
      <c r="Y3274" s="63"/>
      <c r="Z3274" s="63"/>
    </row>
    <row r="3275">
      <c r="A3275" s="75"/>
      <c r="B3275" s="94"/>
      <c r="C3275" s="75"/>
      <c r="D3275" s="76"/>
      <c r="E3275" s="75" t="s">
        <v>97</v>
      </c>
      <c r="F3275" s="75" t="s">
        <v>97</v>
      </c>
      <c r="G3275" s="77"/>
      <c r="H3275" s="77"/>
      <c r="I3275" s="80"/>
      <c r="J3275" s="77" t="s">
        <v>97</v>
      </c>
      <c r="K3275" s="79" t="s">
        <v>97</v>
      </c>
      <c r="L3275" s="79"/>
      <c r="M3275" s="80"/>
      <c r="N3275" s="79" t="s">
        <v>97</v>
      </c>
      <c r="O3275" s="81"/>
      <c r="P3275" s="86"/>
      <c r="Q3275" s="82"/>
      <c r="R3275" s="81" t="s">
        <v>97</v>
      </c>
      <c r="S3275" s="63"/>
      <c r="T3275" s="87"/>
      <c r="U3275" s="84" t="s">
        <v>97</v>
      </c>
      <c r="V3275" s="84" t="s">
        <v>97</v>
      </c>
      <c r="W3275" s="85" t="b">
        <v>0</v>
      </c>
      <c r="X3275" s="63"/>
      <c r="Y3275" s="63"/>
      <c r="Z3275" s="63"/>
    </row>
    <row r="3276">
      <c r="A3276" s="75"/>
      <c r="B3276" s="94"/>
      <c r="C3276" s="75"/>
      <c r="D3276" s="76"/>
      <c r="E3276" s="75" t="s">
        <v>97</v>
      </c>
      <c r="F3276" s="75" t="s">
        <v>97</v>
      </c>
      <c r="G3276" s="77"/>
      <c r="H3276" s="77"/>
      <c r="I3276" s="80"/>
      <c r="J3276" s="77" t="s">
        <v>97</v>
      </c>
      <c r="K3276" s="79" t="s">
        <v>97</v>
      </c>
      <c r="L3276" s="79"/>
      <c r="M3276" s="80"/>
      <c r="N3276" s="79" t="s">
        <v>97</v>
      </c>
      <c r="O3276" s="81"/>
      <c r="P3276" s="86"/>
      <c r="Q3276" s="82"/>
      <c r="R3276" s="81" t="s">
        <v>97</v>
      </c>
      <c r="S3276" s="63"/>
      <c r="T3276" s="87"/>
      <c r="U3276" s="84" t="s">
        <v>97</v>
      </c>
      <c r="V3276" s="84" t="s">
        <v>97</v>
      </c>
      <c r="W3276" s="85" t="b">
        <v>0</v>
      </c>
      <c r="X3276" s="63"/>
      <c r="Y3276" s="63"/>
      <c r="Z3276" s="63"/>
    </row>
    <row r="3277">
      <c r="A3277" s="75"/>
      <c r="B3277" s="94"/>
      <c r="C3277" s="75"/>
      <c r="D3277" s="76"/>
      <c r="E3277" s="75" t="s">
        <v>97</v>
      </c>
      <c r="F3277" s="75" t="s">
        <v>97</v>
      </c>
      <c r="G3277" s="77"/>
      <c r="H3277" s="77"/>
      <c r="I3277" s="80"/>
      <c r="J3277" s="77" t="s">
        <v>97</v>
      </c>
      <c r="K3277" s="79" t="s">
        <v>97</v>
      </c>
      <c r="L3277" s="79"/>
      <c r="M3277" s="80"/>
      <c r="N3277" s="79" t="s">
        <v>97</v>
      </c>
      <c r="O3277" s="81"/>
      <c r="P3277" s="86"/>
      <c r="Q3277" s="82"/>
      <c r="R3277" s="81" t="s">
        <v>97</v>
      </c>
      <c r="S3277" s="63"/>
      <c r="T3277" s="87"/>
      <c r="U3277" s="84" t="s">
        <v>97</v>
      </c>
      <c r="V3277" s="84" t="s">
        <v>97</v>
      </c>
      <c r="W3277" s="85" t="b">
        <v>0</v>
      </c>
      <c r="X3277" s="63"/>
      <c r="Y3277" s="63"/>
      <c r="Z3277" s="63"/>
    </row>
    <row r="3278">
      <c r="A3278" s="75"/>
      <c r="B3278" s="94"/>
      <c r="C3278" s="75"/>
      <c r="D3278" s="76"/>
      <c r="E3278" s="75" t="s">
        <v>97</v>
      </c>
      <c r="F3278" s="75" t="s">
        <v>97</v>
      </c>
      <c r="G3278" s="77"/>
      <c r="H3278" s="77"/>
      <c r="I3278" s="80"/>
      <c r="J3278" s="77" t="s">
        <v>97</v>
      </c>
      <c r="K3278" s="79" t="s">
        <v>97</v>
      </c>
      <c r="L3278" s="79"/>
      <c r="M3278" s="80"/>
      <c r="N3278" s="79" t="s">
        <v>97</v>
      </c>
      <c r="O3278" s="81"/>
      <c r="P3278" s="86"/>
      <c r="Q3278" s="82"/>
      <c r="R3278" s="81" t="s">
        <v>97</v>
      </c>
      <c r="S3278" s="63"/>
      <c r="T3278" s="87"/>
      <c r="U3278" s="84" t="s">
        <v>97</v>
      </c>
      <c r="V3278" s="84" t="s">
        <v>97</v>
      </c>
      <c r="W3278" s="85" t="b">
        <v>0</v>
      </c>
      <c r="X3278" s="63"/>
      <c r="Y3278" s="63"/>
      <c r="Z3278" s="63"/>
    </row>
    <row r="3279">
      <c r="A3279" s="75"/>
      <c r="B3279" s="94"/>
      <c r="C3279" s="75"/>
      <c r="D3279" s="76"/>
      <c r="E3279" s="75" t="s">
        <v>97</v>
      </c>
      <c r="F3279" s="75" t="s">
        <v>97</v>
      </c>
      <c r="G3279" s="77"/>
      <c r="H3279" s="77"/>
      <c r="I3279" s="80"/>
      <c r="J3279" s="77" t="s">
        <v>97</v>
      </c>
      <c r="K3279" s="79" t="s">
        <v>97</v>
      </c>
      <c r="L3279" s="79"/>
      <c r="M3279" s="80"/>
      <c r="N3279" s="79" t="s">
        <v>97</v>
      </c>
      <c r="O3279" s="81"/>
      <c r="P3279" s="86"/>
      <c r="Q3279" s="82"/>
      <c r="R3279" s="81" t="s">
        <v>97</v>
      </c>
      <c r="S3279" s="63"/>
      <c r="T3279" s="87"/>
      <c r="U3279" s="84" t="s">
        <v>97</v>
      </c>
      <c r="V3279" s="84" t="s">
        <v>97</v>
      </c>
      <c r="W3279" s="85" t="b">
        <v>0</v>
      </c>
      <c r="X3279" s="63"/>
      <c r="Y3279" s="63"/>
      <c r="Z3279" s="63"/>
    </row>
    <row r="3280">
      <c r="A3280" s="75"/>
      <c r="B3280" s="94"/>
      <c r="C3280" s="75"/>
      <c r="D3280" s="76"/>
      <c r="E3280" s="75" t="s">
        <v>97</v>
      </c>
      <c r="F3280" s="75" t="s">
        <v>97</v>
      </c>
      <c r="G3280" s="77"/>
      <c r="H3280" s="77"/>
      <c r="I3280" s="80"/>
      <c r="J3280" s="77" t="s">
        <v>97</v>
      </c>
      <c r="K3280" s="79" t="s">
        <v>97</v>
      </c>
      <c r="L3280" s="79"/>
      <c r="M3280" s="80"/>
      <c r="N3280" s="79" t="s">
        <v>97</v>
      </c>
      <c r="O3280" s="81"/>
      <c r="P3280" s="86"/>
      <c r="Q3280" s="82"/>
      <c r="R3280" s="81" t="s">
        <v>97</v>
      </c>
      <c r="S3280" s="63"/>
      <c r="T3280" s="87"/>
      <c r="U3280" s="84" t="s">
        <v>97</v>
      </c>
      <c r="V3280" s="84" t="s">
        <v>97</v>
      </c>
      <c r="W3280" s="85" t="b">
        <v>0</v>
      </c>
      <c r="X3280" s="63"/>
      <c r="Y3280" s="63"/>
      <c r="Z3280" s="63"/>
    </row>
    <row r="3281">
      <c r="A3281" s="75"/>
      <c r="B3281" s="94"/>
      <c r="C3281" s="75"/>
      <c r="D3281" s="76"/>
      <c r="E3281" s="75" t="s">
        <v>97</v>
      </c>
      <c r="F3281" s="75" t="s">
        <v>97</v>
      </c>
      <c r="G3281" s="77"/>
      <c r="H3281" s="77"/>
      <c r="I3281" s="80"/>
      <c r="J3281" s="77" t="s">
        <v>97</v>
      </c>
      <c r="K3281" s="79" t="s">
        <v>97</v>
      </c>
      <c r="L3281" s="79"/>
      <c r="M3281" s="80"/>
      <c r="N3281" s="79" t="s">
        <v>97</v>
      </c>
      <c r="O3281" s="81"/>
      <c r="P3281" s="86"/>
      <c r="Q3281" s="82"/>
      <c r="R3281" s="81" t="s">
        <v>97</v>
      </c>
      <c r="S3281" s="63"/>
      <c r="T3281" s="87"/>
      <c r="U3281" s="84" t="s">
        <v>97</v>
      </c>
      <c r="V3281" s="84" t="s">
        <v>97</v>
      </c>
      <c r="W3281" s="85" t="b">
        <v>0</v>
      </c>
      <c r="X3281" s="63"/>
      <c r="Y3281" s="63"/>
      <c r="Z3281" s="63"/>
    </row>
    <row r="3282">
      <c r="A3282" s="75"/>
      <c r="B3282" s="94"/>
      <c r="C3282" s="75"/>
      <c r="D3282" s="76"/>
      <c r="E3282" s="75" t="s">
        <v>97</v>
      </c>
      <c r="F3282" s="75" t="s">
        <v>97</v>
      </c>
      <c r="G3282" s="77"/>
      <c r="H3282" s="77"/>
      <c r="I3282" s="80"/>
      <c r="J3282" s="77" t="s">
        <v>97</v>
      </c>
      <c r="K3282" s="79" t="s">
        <v>97</v>
      </c>
      <c r="L3282" s="79"/>
      <c r="M3282" s="80"/>
      <c r="N3282" s="79" t="s">
        <v>97</v>
      </c>
      <c r="O3282" s="81"/>
      <c r="P3282" s="86"/>
      <c r="Q3282" s="82"/>
      <c r="R3282" s="81" t="s">
        <v>97</v>
      </c>
      <c r="S3282" s="63"/>
      <c r="T3282" s="87"/>
      <c r="U3282" s="84" t="s">
        <v>97</v>
      </c>
      <c r="V3282" s="84" t="s">
        <v>97</v>
      </c>
      <c r="W3282" s="85" t="b">
        <v>0</v>
      </c>
      <c r="X3282" s="63"/>
      <c r="Y3282" s="63"/>
      <c r="Z3282" s="63"/>
    </row>
    <row r="3283">
      <c r="A3283" s="75"/>
      <c r="B3283" s="94"/>
      <c r="C3283" s="75"/>
      <c r="D3283" s="76"/>
      <c r="E3283" s="75" t="s">
        <v>97</v>
      </c>
      <c r="F3283" s="75" t="s">
        <v>97</v>
      </c>
      <c r="G3283" s="77"/>
      <c r="H3283" s="77"/>
      <c r="I3283" s="80"/>
      <c r="J3283" s="77" t="s">
        <v>97</v>
      </c>
      <c r="K3283" s="79" t="s">
        <v>97</v>
      </c>
      <c r="L3283" s="79"/>
      <c r="M3283" s="80"/>
      <c r="N3283" s="79" t="s">
        <v>97</v>
      </c>
      <c r="O3283" s="81"/>
      <c r="P3283" s="86"/>
      <c r="Q3283" s="82"/>
      <c r="R3283" s="81" t="s">
        <v>97</v>
      </c>
      <c r="S3283" s="63"/>
      <c r="T3283" s="87"/>
      <c r="U3283" s="84" t="s">
        <v>97</v>
      </c>
      <c r="V3283" s="84" t="s">
        <v>97</v>
      </c>
      <c r="W3283" s="85" t="b">
        <v>0</v>
      </c>
      <c r="X3283" s="63"/>
      <c r="Y3283" s="63"/>
      <c r="Z3283" s="63"/>
    </row>
    <row r="3284">
      <c r="A3284" s="75"/>
      <c r="B3284" s="94"/>
      <c r="C3284" s="75"/>
      <c r="D3284" s="76"/>
      <c r="E3284" s="75" t="s">
        <v>97</v>
      </c>
      <c r="F3284" s="75" t="s">
        <v>97</v>
      </c>
      <c r="G3284" s="77"/>
      <c r="H3284" s="77"/>
      <c r="I3284" s="80"/>
      <c r="J3284" s="77" t="s">
        <v>97</v>
      </c>
      <c r="K3284" s="79" t="s">
        <v>97</v>
      </c>
      <c r="L3284" s="79"/>
      <c r="M3284" s="80"/>
      <c r="N3284" s="79" t="s">
        <v>97</v>
      </c>
      <c r="O3284" s="81"/>
      <c r="P3284" s="86"/>
      <c r="Q3284" s="82"/>
      <c r="R3284" s="81" t="s">
        <v>97</v>
      </c>
      <c r="S3284" s="63"/>
      <c r="T3284" s="87"/>
      <c r="U3284" s="84" t="s">
        <v>97</v>
      </c>
      <c r="V3284" s="84" t="s">
        <v>97</v>
      </c>
      <c r="W3284" s="85" t="b">
        <v>0</v>
      </c>
      <c r="X3284" s="63"/>
      <c r="Y3284" s="63"/>
      <c r="Z3284" s="63"/>
    </row>
    <row r="3285">
      <c r="A3285" s="75"/>
      <c r="B3285" s="94"/>
      <c r="C3285" s="75"/>
      <c r="D3285" s="76"/>
      <c r="E3285" s="75" t="s">
        <v>97</v>
      </c>
      <c r="F3285" s="75" t="s">
        <v>97</v>
      </c>
      <c r="G3285" s="77"/>
      <c r="H3285" s="77"/>
      <c r="I3285" s="80"/>
      <c r="J3285" s="77" t="s">
        <v>97</v>
      </c>
      <c r="K3285" s="79" t="s">
        <v>97</v>
      </c>
      <c r="L3285" s="79"/>
      <c r="M3285" s="80"/>
      <c r="N3285" s="79" t="s">
        <v>97</v>
      </c>
      <c r="O3285" s="81"/>
      <c r="P3285" s="86"/>
      <c r="Q3285" s="82"/>
      <c r="R3285" s="81" t="s">
        <v>97</v>
      </c>
      <c r="S3285" s="63"/>
      <c r="T3285" s="87"/>
      <c r="U3285" s="84" t="s">
        <v>97</v>
      </c>
      <c r="V3285" s="84" t="s">
        <v>97</v>
      </c>
      <c r="W3285" s="85" t="b">
        <v>0</v>
      </c>
      <c r="X3285" s="63"/>
      <c r="Y3285" s="63"/>
      <c r="Z3285" s="63"/>
    </row>
    <row r="3286">
      <c r="A3286" s="75"/>
      <c r="B3286" s="94"/>
      <c r="C3286" s="75"/>
      <c r="D3286" s="76"/>
      <c r="E3286" s="75" t="s">
        <v>97</v>
      </c>
      <c r="F3286" s="75" t="s">
        <v>97</v>
      </c>
      <c r="G3286" s="77"/>
      <c r="H3286" s="77"/>
      <c r="I3286" s="80"/>
      <c r="J3286" s="77" t="s">
        <v>97</v>
      </c>
      <c r="K3286" s="79" t="s">
        <v>97</v>
      </c>
      <c r="L3286" s="79"/>
      <c r="M3286" s="80"/>
      <c r="N3286" s="79" t="s">
        <v>97</v>
      </c>
      <c r="O3286" s="81"/>
      <c r="P3286" s="86"/>
      <c r="Q3286" s="82"/>
      <c r="R3286" s="81" t="s">
        <v>97</v>
      </c>
      <c r="S3286" s="63"/>
      <c r="T3286" s="87"/>
      <c r="U3286" s="84" t="s">
        <v>97</v>
      </c>
      <c r="V3286" s="84" t="s">
        <v>97</v>
      </c>
      <c r="W3286" s="85" t="b">
        <v>0</v>
      </c>
      <c r="X3286" s="63"/>
      <c r="Y3286" s="63"/>
      <c r="Z3286" s="63"/>
    </row>
    <row r="3287">
      <c r="A3287" s="75"/>
      <c r="B3287" s="94"/>
      <c r="C3287" s="75"/>
      <c r="D3287" s="76"/>
      <c r="E3287" s="75" t="s">
        <v>97</v>
      </c>
      <c r="F3287" s="75" t="s">
        <v>97</v>
      </c>
      <c r="G3287" s="77"/>
      <c r="H3287" s="77"/>
      <c r="I3287" s="80"/>
      <c r="J3287" s="77" t="s">
        <v>97</v>
      </c>
      <c r="K3287" s="79" t="s">
        <v>97</v>
      </c>
      <c r="L3287" s="79"/>
      <c r="M3287" s="80"/>
      <c r="N3287" s="79" t="s">
        <v>97</v>
      </c>
      <c r="O3287" s="81"/>
      <c r="P3287" s="86"/>
      <c r="Q3287" s="82"/>
      <c r="R3287" s="81" t="s">
        <v>97</v>
      </c>
      <c r="S3287" s="63"/>
      <c r="T3287" s="87"/>
      <c r="U3287" s="84" t="s">
        <v>97</v>
      </c>
      <c r="V3287" s="84" t="s">
        <v>97</v>
      </c>
      <c r="W3287" s="85" t="b">
        <v>0</v>
      </c>
      <c r="X3287" s="63"/>
      <c r="Y3287" s="63"/>
      <c r="Z3287" s="63"/>
    </row>
    <row r="3288">
      <c r="A3288" s="75"/>
      <c r="B3288" s="94"/>
      <c r="C3288" s="75"/>
      <c r="D3288" s="76"/>
      <c r="E3288" s="75" t="s">
        <v>97</v>
      </c>
      <c r="F3288" s="75" t="s">
        <v>97</v>
      </c>
      <c r="G3288" s="77"/>
      <c r="H3288" s="77"/>
      <c r="I3288" s="80"/>
      <c r="J3288" s="77" t="s">
        <v>97</v>
      </c>
      <c r="K3288" s="79" t="s">
        <v>97</v>
      </c>
      <c r="L3288" s="79"/>
      <c r="M3288" s="80"/>
      <c r="N3288" s="79" t="s">
        <v>97</v>
      </c>
      <c r="O3288" s="81"/>
      <c r="P3288" s="86"/>
      <c r="Q3288" s="82"/>
      <c r="R3288" s="81" t="s">
        <v>97</v>
      </c>
      <c r="S3288" s="63"/>
      <c r="T3288" s="87"/>
      <c r="U3288" s="84" t="s">
        <v>97</v>
      </c>
      <c r="V3288" s="84" t="s">
        <v>97</v>
      </c>
      <c r="W3288" s="85" t="b">
        <v>0</v>
      </c>
      <c r="X3288" s="63"/>
      <c r="Y3288" s="63"/>
      <c r="Z3288" s="63"/>
    </row>
    <row r="3289">
      <c r="A3289" s="75"/>
      <c r="B3289" s="94"/>
      <c r="C3289" s="75"/>
      <c r="D3289" s="76"/>
      <c r="E3289" s="75" t="s">
        <v>97</v>
      </c>
      <c r="F3289" s="75" t="s">
        <v>97</v>
      </c>
      <c r="G3289" s="77"/>
      <c r="H3289" s="77"/>
      <c r="I3289" s="80"/>
      <c r="J3289" s="77" t="s">
        <v>97</v>
      </c>
      <c r="K3289" s="79" t="s">
        <v>97</v>
      </c>
      <c r="L3289" s="79"/>
      <c r="M3289" s="80"/>
      <c r="N3289" s="79" t="s">
        <v>97</v>
      </c>
      <c r="O3289" s="81"/>
      <c r="P3289" s="86"/>
      <c r="Q3289" s="82"/>
      <c r="R3289" s="81" t="s">
        <v>97</v>
      </c>
      <c r="S3289" s="63"/>
      <c r="T3289" s="87"/>
      <c r="U3289" s="84" t="s">
        <v>97</v>
      </c>
      <c r="V3289" s="84" t="s">
        <v>97</v>
      </c>
      <c r="W3289" s="85" t="b">
        <v>0</v>
      </c>
      <c r="X3289" s="63"/>
      <c r="Y3289" s="63"/>
      <c r="Z3289" s="63"/>
    </row>
    <row r="3290">
      <c r="A3290" s="75"/>
      <c r="B3290" s="94"/>
      <c r="C3290" s="75"/>
      <c r="D3290" s="76"/>
      <c r="E3290" s="75" t="s">
        <v>97</v>
      </c>
      <c r="F3290" s="75" t="s">
        <v>97</v>
      </c>
      <c r="G3290" s="77"/>
      <c r="H3290" s="77"/>
      <c r="I3290" s="80"/>
      <c r="J3290" s="77" t="s">
        <v>97</v>
      </c>
      <c r="K3290" s="79" t="s">
        <v>97</v>
      </c>
      <c r="L3290" s="79"/>
      <c r="M3290" s="80"/>
      <c r="N3290" s="79" t="s">
        <v>97</v>
      </c>
      <c r="O3290" s="81"/>
      <c r="P3290" s="86"/>
      <c r="Q3290" s="82"/>
      <c r="R3290" s="81" t="s">
        <v>97</v>
      </c>
      <c r="S3290" s="63"/>
      <c r="T3290" s="87"/>
      <c r="U3290" s="84" t="s">
        <v>97</v>
      </c>
      <c r="V3290" s="84" t="s">
        <v>97</v>
      </c>
      <c r="W3290" s="85" t="b">
        <v>0</v>
      </c>
      <c r="X3290" s="63"/>
      <c r="Y3290" s="63"/>
      <c r="Z3290" s="63"/>
    </row>
    <row r="3291">
      <c r="A3291" s="75"/>
      <c r="B3291" s="94"/>
      <c r="C3291" s="75"/>
      <c r="D3291" s="76"/>
      <c r="E3291" s="75" t="s">
        <v>97</v>
      </c>
      <c r="F3291" s="75" t="s">
        <v>97</v>
      </c>
      <c r="G3291" s="77"/>
      <c r="H3291" s="77"/>
      <c r="I3291" s="80"/>
      <c r="J3291" s="77" t="s">
        <v>97</v>
      </c>
      <c r="K3291" s="79" t="s">
        <v>97</v>
      </c>
      <c r="L3291" s="79"/>
      <c r="M3291" s="80"/>
      <c r="N3291" s="79" t="s">
        <v>97</v>
      </c>
      <c r="O3291" s="81"/>
      <c r="P3291" s="86"/>
      <c r="Q3291" s="82"/>
      <c r="R3291" s="81" t="s">
        <v>97</v>
      </c>
      <c r="S3291" s="63"/>
      <c r="T3291" s="87"/>
      <c r="U3291" s="84" t="s">
        <v>97</v>
      </c>
      <c r="V3291" s="84" t="s">
        <v>97</v>
      </c>
      <c r="W3291" s="85" t="b">
        <v>0</v>
      </c>
      <c r="X3291" s="63"/>
      <c r="Y3291" s="63"/>
      <c r="Z3291" s="63"/>
    </row>
    <row r="3292">
      <c r="A3292" s="75"/>
      <c r="B3292" s="94"/>
      <c r="C3292" s="75"/>
      <c r="D3292" s="76"/>
      <c r="E3292" s="75" t="s">
        <v>97</v>
      </c>
      <c r="F3292" s="75" t="s">
        <v>97</v>
      </c>
      <c r="G3292" s="77"/>
      <c r="H3292" s="77"/>
      <c r="I3292" s="80"/>
      <c r="J3292" s="77" t="s">
        <v>97</v>
      </c>
      <c r="K3292" s="79" t="s">
        <v>97</v>
      </c>
      <c r="L3292" s="79"/>
      <c r="M3292" s="80"/>
      <c r="N3292" s="79" t="s">
        <v>97</v>
      </c>
      <c r="O3292" s="81"/>
      <c r="P3292" s="86"/>
      <c r="Q3292" s="82"/>
      <c r="R3292" s="81" t="s">
        <v>97</v>
      </c>
      <c r="S3292" s="63"/>
      <c r="T3292" s="87"/>
      <c r="U3292" s="84" t="s">
        <v>97</v>
      </c>
      <c r="V3292" s="84" t="s">
        <v>97</v>
      </c>
      <c r="W3292" s="85" t="b">
        <v>0</v>
      </c>
      <c r="X3292" s="63"/>
      <c r="Y3292" s="63"/>
      <c r="Z3292" s="63"/>
    </row>
    <row r="3293">
      <c r="A3293" s="75"/>
      <c r="B3293" s="94"/>
      <c r="C3293" s="75"/>
      <c r="D3293" s="76"/>
      <c r="E3293" s="75" t="s">
        <v>97</v>
      </c>
      <c r="F3293" s="75" t="s">
        <v>97</v>
      </c>
      <c r="G3293" s="77"/>
      <c r="H3293" s="77"/>
      <c r="I3293" s="80"/>
      <c r="J3293" s="77" t="s">
        <v>97</v>
      </c>
      <c r="K3293" s="79" t="s">
        <v>97</v>
      </c>
      <c r="L3293" s="79"/>
      <c r="M3293" s="80"/>
      <c r="N3293" s="79" t="s">
        <v>97</v>
      </c>
      <c r="O3293" s="81"/>
      <c r="P3293" s="86"/>
      <c r="Q3293" s="82"/>
      <c r="R3293" s="81" t="s">
        <v>97</v>
      </c>
      <c r="S3293" s="63"/>
      <c r="T3293" s="87"/>
      <c r="U3293" s="84" t="s">
        <v>97</v>
      </c>
      <c r="V3293" s="84" t="s">
        <v>97</v>
      </c>
      <c r="W3293" s="85" t="b">
        <v>0</v>
      </c>
      <c r="X3293" s="63"/>
      <c r="Y3293" s="63"/>
      <c r="Z3293" s="63"/>
    </row>
    <row r="3294">
      <c r="A3294" s="75"/>
      <c r="B3294" s="94"/>
      <c r="C3294" s="75"/>
      <c r="D3294" s="76"/>
      <c r="E3294" s="75" t="s">
        <v>97</v>
      </c>
      <c r="F3294" s="75" t="s">
        <v>97</v>
      </c>
      <c r="G3294" s="77"/>
      <c r="H3294" s="77"/>
      <c r="I3294" s="80"/>
      <c r="J3294" s="77" t="s">
        <v>97</v>
      </c>
      <c r="K3294" s="79" t="s">
        <v>97</v>
      </c>
      <c r="L3294" s="79"/>
      <c r="M3294" s="80"/>
      <c r="N3294" s="79" t="s">
        <v>97</v>
      </c>
      <c r="O3294" s="81"/>
      <c r="P3294" s="86"/>
      <c r="Q3294" s="82"/>
      <c r="R3294" s="81" t="s">
        <v>97</v>
      </c>
      <c r="S3294" s="63"/>
      <c r="T3294" s="87"/>
      <c r="U3294" s="84" t="s">
        <v>97</v>
      </c>
      <c r="V3294" s="84" t="s">
        <v>97</v>
      </c>
      <c r="W3294" s="85" t="b">
        <v>0</v>
      </c>
      <c r="X3294" s="63"/>
      <c r="Y3294" s="63"/>
      <c r="Z3294" s="63"/>
    </row>
    <row r="3295">
      <c r="A3295" s="75"/>
      <c r="B3295" s="94"/>
      <c r="C3295" s="75"/>
      <c r="D3295" s="76"/>
      <c r="E3295" s="75" t="s">
        <v>97</v>
      </c>
      <c r="F3295" s="75" t="s">
        <v>97</v>
      </c>
      <c r="G3295" s="77"/>
      <c r="H3295" s="77"/>
      <c r="I3295" s="80"/>
      <c r="J3295" s="77" t="s">
        <v>97</v>
      </c>
      <c r="K3295" s="79" t="s">
        <v>97</v>
      </c>
      <c r="L3295" s="79"/>
      <c r="M3295" s="80"/>
      <c r="N3295" s="79" t="s">
        <v>97</v>
      </c>
      <c r="O3295" s="81"/>
      <c r="P3295" s="86"/>
      <c r="Q3295" s="82"/>
      <c r="R3295" s="81" t="s">
        <v>97</v>
      </c>
      <c r="S3295" s="63"/>
      <c r="T3295" s="87"/>
      <c r="U3295" s="84" t="s">
        <v>97</v>
      </c>
      <c r="V3295" s="84" t="s">
        <v>97</v>
      </c>
      <c r="W3295" s="85" t="b">
        <v>0</v>
      </c>
      <c r="X3295" s="63"/>
      <c r="Y3295" s="63"/>
      <c r="Z3295" s="63"/>
    </row>
    <row r="3296">
      <c r="A3296" s="75"/>
      <c r="B3296" s="94"/>
      <c r="C3296" s="75"/>
      <c r="D3296" s="76"/>
      <c r="E3296" s="75" t="s">
        <v>97</v>
      </c>
      <c r="F3296" s="75" t="s">
        <v>97</v>
      </c>
      <c r="G3296" s="77"/>
      <c r="H3296" s="77"/>
      <c r="I3296" s="80"/>
      <c r="J3296" s="77" t="s">
        <v>97</v>
      </c>
      <c r="K3296" s="79" t="s">
        <v>97</v>
      </c>
      <c r="L3296" s="79"/>
      <c r="M3296" s="80"/>
      <c r="N3296" s="79" t="s">
        <v>97</v>
      </c>
      <c r="O3296" s="81"/>
      <c r="P3296" s="86"/>
      <c r="Q3296" s="82"/>
      <c r="R3296" s="81" t="s">
        <v>97</v>
      </c>
      <c r="S3296" s="63"/>
      <c r="T3296" s="87"/>
      <c r="U3296" s="84" t="s">
        <v>97</v>
      </c>
      <c r="V3296" s="84" t="s">
        <v>97</v>
      </c>
      <c r="W3296" s="85" t="b">
        <v>0</v>
      </c>
      <c r="X3296" s="63"/>
      <c r="Y3296" s="63"/>
      <c r="Z3296" s="63"/>
    </row>
    <row r="3297">
      <c r="A3297" s="75"/>
      <c r="B3297" s="94"/>
      <c r="C3297" s="75"/>
      <c r="D3297" s="76"/>
      <c r="E3297" s="75" t="s">
        <v>97</v>
      </c>
      <c r="F3297" s="75" t="s">
        <v>97</v>
      </c>
      <c r="G3297" s="77"/>
      <c r="H3297" s="77"/>
      <c r="I3297" s="80"/>
      <c r="J3297" s="77" t="s">
        <v>97</v>
      </c>
      <c r="K3297" s="79" t="s">
        <v>97</v>
      </c>
      <c r="L3297" s="79"/>
      <c r="M3297" s="80"/>
      <c r="N3297" s="79" t="s">
        <v>97</v>
      </c>
      <c r="O3297" s="81"/>
      <c r="P3297" s="86"/>
      <c r="Q3297" s="82"/>
      <c r="R3297" s="81" t="s">
        <v>97</v>
      </c>
      <c r="S3297" s="63"/>
      <c r="T3297" s="87"/>
      <c r="U3297" s="84" t="s">
        <v>97</v>
      </c>
      <c r="V3297" s="84" t="s">
        <v>97</v>
      </c>
      <c r="W3297" s="85" t="b">
        <v>0</v>
      </c>
      <c r="X3297" s="63"/>
      <c r="Y3297" s="63"/>
      <c r="Z3297" s="63"/>
    </row>
    <row r="3298">
      <c r="A3298" s="75"/>
      <c r="B3298" s="94"/>
      <c r="C3298" s="75"/>
      <c r="D3298" s="76"/>
      <c r="E3298" s="75" t="s">
        <v>97</v>
      </c>
      <c r="F3298" s="75" t="s">
        <v>97</v>
      </c>
      <c r="G3298" s="77"/>
      <c r="H3298" s="77"/>
      <c r="I3298" s="80"/>
      <c r="J3298" s="77" t="s">
        <v>97</v>
      </c>
      <c r="K3298" s="79" t="s">
        <v>97</v>
      </c>
      <c r="L3298" s="79"/>
      <c r="M3298" s="80"/>
      <c r="N3298" s="79" t="s">
        <v>97</v>
      </c>
      <c r="O3298" s="81"/>
      <c r="P3298" s="86"/>
      <c r="Q3298" s="82"/>
      <c r="R3298" s="81" t="s">
        <v>97</v>
      </c>
      <c r="S3298" s="63"/>
      <c r="T3298" s="87"/>
      <c r="U3298" s="84" t="s">
        <v>97</v>
      </c>
      <c r="V3298" s="84" t="s">
        <v>97</v>
      </c>
      <c r="W3298" s="85" t="b">
        <v>0</v>
      </c>
      <c r="X3298" s="63"/>
      <c r="Y3298" s="63"/>
      <c r="Z3298" s="63"/>
    </row>
    <row r="3299">
      <c r="A3299" s="75"/>
      <c r="B3299" s="94"/>
      <c r="C3299" s="75"/>
      <c r="D3299" s="76"/>
      <c r="E3299" s="75" t="s">
        <v>97</v>
      </c>
      <c r="F3299" s="75" t="s">
        <v>97</v>
      </c>
      <c r="G3299" s="77"/>
      <c r="H3299" s="77"/>
      <c r="I3299" s="80"/>
      <c r="J3299" s="77" t="s">
        <v>97</v>
      </c>
      <c r="K3299" s="79" t="s">
        <v>97</v>
      </c>
      <c r="L3299" s="79"/>
      <c r="M3299" s="80"/>
      <c r="N3299" s="79" t="s">
        <v>97</v>
      </c>
      <c r="O3299" s="81"/>
      <c r="P3299" s="86"/>
      <c r="Q3299" s="82"/>
      <c r="R3299" s="81" t="s">
        <v>97</v>
      </c>
      <c r="S3299" s="63"/>
      <c r="T3299" s="87"/>
      <c r="U3299" s="84" t="s">
        <v>97</v>
      </c>
      <c r="V3299" s="84" t="s">
        <v>97</v>
      </c>
      <c r="W3299" s="85" t="b">
        <v>0</v>
      </c>
      <c r="X3299" s="63"/>
      <c r="Y3299" s="63"/>
      <c r="Z3299" s="63"/>
    </row>
    <row r="3300">
      <c r="A3300" s="75"/>
      <c r="B3300" s="94"/>
      <c r="C3300" s="75"/>
      <c r="D3300" s="76"/>
      <c r="E3300" s="75" t="s">
        <v>97</v>
      </c>
      <c r="F3300" s="75" t="s">
        <v>97</v>
      </c>
      <c r="G3300" s="77"/>
      <c r="H3300" s="77"/>
      <c r="I3300" s="80"/>
      <c r="J3300" s="77" t="s">
        <v>97</v>
      </c>
      <c r="K3300" s="79" t="s">
        <v>97</v>
      </c>
      <c r="L3300" s="79"/>
      <c r="M3300" s="80"/>
      <c r="N3300" s="79" t="s">
        <v>97</v>
      </c>
      <c r="O3300" s="81"/>
      <c r="P3300" s="86"/>
      <c r="Q3300" s="82"/>
      <c r="R3300" s="81" t="s">
        <v>97</v>
      </c>
      <c r="S3300" s="63"/>
      <c r="T3300" s="87"/>
      <c r="U3300" s="84" t="s">
        <v>97</v>
      </c>
      <c r="V3300" s="84" t="s">
        <v>97</v>
      </c>
      <c r="W3300" s="85" t="b">
        <v>0</v>
      </c>
      <c r="X3300" s="63"/>
      <c r="Y3300" s="63"/>
      <c r="Z3300" s="63"/>
    </row>
    <row r="3301">
      <c r="A3301" s="75"/>
      <c r="B3301" s="94"/>
      <c r="C3301" s="75"/>
      <c r="D3301" s="76"/>
      <c r="E3301" s="75" t="s">
        <v>97</v>
      </c>
      <c r="F3301" s="75" t="s">
        <v>97</v>
      </c>
      <c r="G3301" s="77"/>
      <c r="H3301" s="77"/>
      <c r="I3301" s="80"/>
      <c r="J3301" s="77" t="s">
        <v>97</v>
      </c>
      <c r="K3301" s="79" t="s">
        <v>97</v>
      </c>
      <c r="L3301" s="79"/>
      <c r="M3301" s="80"/>
      <c r="N3301" s="79" t="s">
        <v>97</v>
      </c>
      <c r="O3301" s="81"/>
      <c r="P3301" s="86"/>
      <c r="Q3301" s="82"/>
      <c r="R3301" s="81" t="s">
        <v>97</v>
      </c>
      <c r="S3301" s="63"/>
      <c r="T3301" s="87"/>
      <c r="U3301" s="84" t="s">
        <v>97</v>
      </c>
      <c r="V3301" s="84" t="s">
        <v>97</v>
      </c>
      <c r="W3301" s="85" t="b">
        <v>0</v>
      </c>
      <c r="X3301" s="63"/>
      <c r="Y3301" s="63"/>
      <c r="Z3301" s="63"/>
    </row>
    <row r="3302">
      <c r="A3302" s="75"/>
      <c r="B3302" s="94"/>
      <c r="C3302" s="75"/>
      <c r="D3302" s="76"/>
      <c r="E3302" s="75" t="s">
        <v>97</v>
      </c>
      <c r="F3302" s="75" t="s">
        <v>97</v>
      </c>
      <c r="G3302" s="77"/>
      <c r="H3302" s="77"/>
      <c r="I3302" s="80"/>
      <c r="J3302" s="77" t="s">
        <v>97</v>
      </c>
      <c r="K3302" s="79" t="s">
        <v>97</v>
      </c>
      <c r="L3302" s="79"/>
      <c r="M3302" s="80"/>
      <c r="N3302" s="79" t="s">
        <v>97</v>
      </c>
      <c r="O3302" s="81"/>
      <c r="P3302" s="86"/>
      <c r="Q3302" s="82"/>
      <c r="R3302" s="81" t="s">
        <v>97</v>
      </c>
      <c r="S3302" s="63"/>
      <c r="T3302" s="87"/>
      <c r="U3302" s="84" t="s">
        <v>97</v>
      </c>
      <c r="V3302" s="84" t="s">
        <v>97</v>
      </c>
      <c r="W3302" s="85" t="b">
        <v>0</v>
      </c>
      <c r="X3302" s="63"/>
      <c r="Y3302" s="63"/>
      <c r="Z3302" s="63"/>
    </row>
    <row r="3303">
      <c r="A3303" s="75"/>
      <c r="B3303" s="94"/>
      <c r="C3303" s="75"/>
      <c r="D3303" s="76"/>
      <c r="E3303" s="75" t="s">
        <v>97</v>
      </c>
      <c r="F3303" s="75" t="s">
        <v>97</v>
      </c>
      <c r="G3303" s="77"/>
      <c r="H3303" s="77"/>
      <c r="I3303" s="80"/>
      <c r="J3303" s="77" t="s">
        <v>97</v>
      </c>
      <c r="K3303" s="79" t="s">
        <v>97</v>
      </c>
      <c r="L3303" s="79"/>
      <c r="M3303" s="80"/>
      <c r="N3303" s="79" t="s">
        <v>97</v>
      </c>
      <c r="O3303" s="81"/>
      <c r="P3303" s="86"/>
      <c r="Q3303" s="82"/>
      <c r="R3303" s="81" t="s">
        <v>97</v>
      </c>
      <c r="S3303" s="63"/>
      <c r="T3303" s="87"/>
      <c r="U3303" s="84" t="s">
        <v>97</v>
      </c>
      <c r="V3303" s="84" t="s">
        <v>97</v>
      </c>
      <c r="W3303" s="85" t="b">
        <v>0</v>
      </c>
      <c r="X3303" s="63"/>
      <c r="Y3303" s="63"/>
      <c r="Z3303" s="63"/>
    </row>
    <row r="3304">
      <c r="A3304" s="75"/>
      <c r="B3304" s="94"/>
      <c r="C3304" s="75"/>
      <c r="D3304" s="76"/>
      <c r="E3304" s="75" t="s">
        <v>97</v>
      </c>
      <c r="F3304" s="75" t="s">
        <v>97</v>
      </c>
      <c r="G3304" s="77"/>
      <c r="H3304" s="77"/>
      <c r="I3304" s="80"/>
      <c r="J3304" s="77" t="s">
        <v>97</v>
      </c>
      <c r="K3304" s="79" t="s">
        <v>97</v>
      </c>
      <c r="L3304" s="79"/>
      <c r="M3304" s="80"/>
      <c r="N3304" s="79" t="s">
        <v>97</v>
      </c>
      <c r="O3304" s="81"/>
      <c r="P3304" s="86"/>
      <c r="Q3304" s="82"/>
      <c r="R3304" s="81" t="s">
        <v>97</v>
      </c>
      <c r="S3304" s="63"/>
      <c r="T3304" s="87"/>
      <c r="U3304" s="84" t="s">
        <v>97</v>
      </c>
      <c r="V3304" s="84" t="s">
        <v>97</v>
      </c>
      <c r="W3304" s="85" t="b">
        <v>0</v>
      </c>
      <c r="X3304" s="63"/>
      <c r="Y3304" s="63"/>
      <c r="Z3304" s="63"/>
    </row>
    <row r="3305">
      <c r="A3305" s="75"/>
      <c r="B3305" s="94"/>
      <c r="C3305" s="75"/>
      <c r="D3305" s="76"/>
      <c r="E3305" s="75" t="s">
        <v>97</v>
      </c>
      <c r="F3305" s="75" t="s">
        <v>97</v>
      </c>
      <c r="G3305" s="77"/>
      <c r="H3305" s="77"/>
      <c r="I3305" s="80"/>
      <c r="J3305" s="77" t="s">
        <v>97</v>
      </c>
      <c r="K3305" s="79" t="s">
        <v>97</v>
      </c>
      <c r="L3305" s="79"/>
      <c r="M3305" s="80"/>
      <c r="N3305" s="79" t="s">
        <v>97</v>
      </c>
      <c r="O3305" s="81"/>
      <c r="P3305" s="86"/>
      <c r="Q3305" s="82"/>
      <c r="R3305" s="81" t="s">
        <v>97</v>
      </c>
      <c r="S3305" s="63"/>
      <c r="T3305" s="87"/>
      <c r="U3305" s="84" t="s">
        <v>97</v>
      </c>
      <c r="V3305" s="84" t="s">
        <v>97</v>
      </c>
      <c r="W3305" s="85" t="b">
        <v>0</v>
      </c>
      <c r="X3305" s="63"/>
      <c r="Y3305" s="63"/>
      <c r="Z3305" s="63"/>
    </row>
    <row r="3306">
      <c r="A3306" s="75"/>
      <c r="B3306" s="94"/>
      <c r="C3306" s="75"/>
      <c r="D3306" s="76"/>
      <c r="E3306" s="75" t="s">
        <v>97</v>
      </c>
      <c r="F3306" s="75" t="s">
        <v>97</v>
      </c>
      <c r="G3306" s="77"/>
      <c r="H3306" s="77"/>
      <c r="I3306" s="80"/>
      <c r="J3306" s="77" t="s">
        <v>97</v>
      </c>
      <c r="K3306" s="79" t="s">
        <v>97</v>
      </c>
      <c r="L3306" s="79"/>
      <c r="M3306" s="80"/>
      <c r="N3306" s="79" t="s">
        <v>97</v>
      </c>
      <c r="O3306" s="81"/>
      <c r="P3306" s="86"/>
      <c r="Q3306" s="82"/>
      <c r="R3306" s="81" t="s">
        <v>97</v>
      </c>
      <c r="S3306" s="63"/>
      <c r="T3306" s="87"/>
      <c r="U3306" s="84" t="s">
        <v>97</v>
      </c>
      <c r="V3306" s="84" t="s">
        <v>97</v>
      </c>
      <c r="W3306" s="85" t="b">
        <v>0</v>
      </c>
      <c r="X3306" s="63"/>
      <c r="Y3306" s="63"/>
      <c r="Z3306" s="63"/>
    </row>
    <row r="3307">
      <c r="A3307" s="75"/>
      <c r="B3307" s="94"/>
      <c r="C3307" s="75"/>
      <c r="D3307" s="76"/>
      <c r="E3307" s="75" t="s">
        <v>97</v>
      </c>
      <c r="F3307" s="75" t="s">
        <v>97</v>
      </c>
      <c r="G3307" s="77"/>
      <c r="H3307" s="77"/>
      <c r="I3307" s="80"/>
      <c r="J3307" s="77" t="s">
        <v>97</v>
      </c>
      <c r="K3307" s="79" t="s">
        <v>97</v>
      </c>
      <c r="L3307" s="79"/>
      <c r="M3307" s="80"/>
      <c r="N3307" s="79" t="s">
        <v>97</v>
      </c>
      <c r="O3307" s="81"/>
      <c r="P3307" s="86"/>
      <c r="Q3307" s="82"/>
      <c r="R3307" s="81" t="s">
        <v>97</v>
      </c>
      <c r="S3307" s="63"/>
      <c r="T3307" s="87"/>
      <c r="U3307" s="84" t="s">
        <v>97</v>
      </c>
      <c r="V3307" s="84" t="s">
        <v>97</v>
      </c>
      <c r="W3307" s="85" t="b">
        <v>0</v>
      </c>
      <c r="X3307" s="63"/>
      <c r="Y3307" s="63"/>
      <c r="Z3307" s="63"/>
    </row>
    <row r="3308">
      <c r="A3308" s="75"/>
      <c r="B3308" s="94"/>
      <c r="C3308" s="75"/>
      <c r="D3308" s="76"/>
      <c r="E3308" s="75" t="s">
        <v>97</v>
      </c>
      <c r="F3308" s="75" t="s">
        <v>97</v>
      </c>
      <c r="G3308" s="77"/>
      <c r="H3308" s="77"/>
      <c r="I3308" s="80"/>
      <c r="J3308" s="77" t="s">
        <v>97</v>
      </c>
      <c r="K3308" s="79" t="s">
        <v>97</v>
      </c>
      <c r="L3308" s="79"/>
      <c r="M3308" s="80"/>
      <c r="N3308" s="79" t="s">
        <v>97</v>
      </c>
      <c r="O3308" s="81"/>
      <c r="P3308" s="86"/>
      <c r="Q3308" s="82"/>
      <c r="R3308" s="81" t="s">
        <v>97</v>
      </c>
      <c r="S3308" s="63"/>
      <c r="T3308" s="87"/>
      <c r="U3308" s="84" t="s">
        <v>97</v>
      </c>
      <c r="V3308" s="84" t="s">
        <v>97</v>
      </c>
      <c r="W3308" s="85" t="b">
        <v>0</v>
      </c>
      <c r="X3308" s="63"/>
      <c r="Y3308" s="63"/>
      <c r="Z3308" s="63"/>
    </row>
    <row r="3309">
      <c r="A3309" s="75"/>
      <c r="B3309" s="94"/>
      <c r="C3309" s="75"/>
      <c r="D3309" s="76"/>
      <c r="E3309" s="75" t="s">
        <v>97</v>
      </c>
      <c r="F3309" s="75" t="s">
        <v>97</v>
      </c>
      <c r="G3309" s="77"/>
      <c r="H3309" s="77"/>
      <c r="I3309" s="80"/>
      <c r="J3309" s="77" t="s">
        <v>97</v>
      </c>
      <c r="K3309" s="79" t="s">
        <v>97</v>
      </c>
      <c r="L3309" s="79"/>
      <c r="M3309" s="80"/>
      <c r="N3309" s="79" t="s">
        <v>97</v>
      </c>
      <c r="O3309" s="81"/>
      <c r="P3309" s="86"/>
      <c r="Q3309" s="82"/>
      <c r="R3309" s="81" t="s">
        <v>97</v>
      </c>
      <c r="S3309" s="63"/>
      <c r="T3309" s="87"/>
      <c r="U3309" s="84" t="s">
        <v>97</v>
      </c>
      <c r="V3309" s="84" t="s">
        <v>97</v>
      </c>
      <c r="W3309" s="85" t="b">
        <v>0</v>
      </c>
      <c r="X3309" s="63"/>
      <c r="Y3309" s="63"/>
      <c r="Z3309" s="63"/>
    </row>
    <row r="3310">
      <c r="A3310" s="75"/>
      <c r="B3310" s="94"/>
      <c r="C3310" s="75"/>
      <c r="D3310" s="76"/>
      <c r="E3310" s="75" t="s">
        <v>97</v>
      </c>
      <c r="F3310" s="75" t="s">
        <v>97</v>
      </c>
      <c r="G3310" s="77"/>
      <c r="H3310" s="77"/>
      <c r="I3310" s="80"/>
      <c r="J3310" s="77" t="s">
        <v>97</v>
      </c>
      <c r="K3310" s="79" t="s">
        <v>97</v>
      </c>
      <c r="L3310" s="79"/>
      <c r="M3310" s="80"/>
      <c r="N3310" s="79" t="s">
        <v>97</v>
      </c>
      <c r="O3310" s="81"/>
      <c r="P3310" s="86"/>
      <c r="Q3310" s="82"/>
      <c r="R3310" s="81" t="s">
        <v>97</v>
      </c>
      <c r="S3310" s="63"/>
      <c r="T3310" s="87"/>
      <c r="U3310" s="84" t="s">
        <v>97</v>
      </c>
      <c r="V3310" s="84" t="s">
        <v>97</v>
      </c>
      <c r="W3310" s="85" t="b">
        <v>0</v>
      </c>
      <c r="X3310" s="63"/>
      <c r="Y3310" s="63"/>
      <c r="Z3310" s="63"/>
    </row>
    <row r="3311">
      <c r="A3311" s="75"/>
      <c r="B3311" s="94"/>
      <c r="C3311" s="75"/>
      <c r="D3311" s="76"/>
      <c r="E3311" s="75" t="s">
        <v>97</v>
      </c>
      <c r="F3311" s="75" t="s">
        <v>97</v>
      </c>
      <c r="G3311" s="77"/>
      <c r="H3311" s="77"/>
      <c r="I3311" s="80"/>
      <c r="J3311" s="77" t="s">
        <v>97</v>
      </c>
      <c r="K3311" s="79" t="s">
        <v>97</v>
      </c>
      <c r="L3311" s="79"/>
      <c r="M3311" s="80"/>
      <c r="N3311" s="79" t="s">
        <v>97</v>
      </c>
      <c r="O3311" s="81"/>
      <c r="P3311" s="86"/>
      <c r="Q3311" s="82"/>
      <c r="R3311" s="81" t="s">
        <v>97</v>
      </c>
      <c r="S3311" s="63"/>
      <c r="T3311" s="87"/>
      <c r="U3311" s="84" t="s">
        <v>97</v>
      </c>
      <c r="V3311" s="84" t="s">
        <v>97</v>
      </c>
      <c r="W3311" s="85" t="b">
        <v>0</v>
      </c>
      <c r="X3311" s="63"/>
      <c r="Y3311" s="63"/>
      <c r="Z3311" s="63"/>
    </row>
    <row r="3312">
      <c r="A3312" s="75"/>
      <c r="B3312" s="94"/>
      <c r="C3312" s="75"/>
      <c r="D3312" s="76"/>
      <c r="E3312" s="75" t="s">
        <v>97</v>
      </c>
      <c r="F3312" s="75" t="s">
        <v>97</v>
      </c>
      <c r="G3312" s="77"/>
      <c r="H3312" s="77"/>
      <c r="I3312" s="80"/>
      <c r="J3312" s="77" t="s">
        <v>97</v>
      </c>
      <c r="K3312" s="79" t="s">
        <v>97</v>
      </c>
      <c r="L3312" s="79"/>
      <c r="M3312" s="80"/>
      <c r="N3312" s="79" t="s">
        <v>97</v>
      </c>
      <c r="O3312" s="81"/>
      <c r="P3312" s="86"/>
      <c r="Q3312" s="82"/>
      <c r="R3312" s="81" t="s">
        <v>97</v>
      </c>
      <c r="S3312" s="63"/>
      <c r="T3312" s="87"/>
      <c r="U3312" s="84" t="s">
        <v>97</v>
      </c>
      <c r="V3312" s="84" t="s">
        <v>97</v>
      </c>
      <c r="W3312" s="85" t="b">
        <v>0</v>
      </c>
      <c r="X3312" s="63"/>
      <c r="Y3312" s="63"/>
      <c r="Z3312" s="63"/>
    </row>
    <row r="3313">
      <c r="A3313" s="75"/>
      <c r="B3313" s="94"/>
      <c r="C3313" s="75"/>
      <c r="D3313" s="76"/>
      <c r="E3313" s="75" t="s">
        <v>97</v>
      </c>
      <c r="F3313" s="75" t="s">
        <v>97</v>
      </c>
      <c r="G3313" s="77"/>
      <c r="H3313" s="77"/>
      <c r="I3313" s="80"/>
      <c r="J3313" s="77" t="s">
        <v>97</v>
      </c>
      <c r="K3313" s="79" t="s">
        <v>97</v>
      </c>
      <c r="L3313" s="79"/>
      <c r="M3313" s="80"/>
      <c r="N3313" s="79" t="s">
        <v>97</v>
      </c>
      <c r="O3313" s="81"/>
      <c r="P3313" s="86"/>
      <c r="Q3313" s="82"/>
      <c r="R3313" s="81" t="s">
        <v>97</v>
      </c>
      <c r="S3313" s="63"/>
      <c r="T3313" s="87"/>
      <c r="U3313" s="84" t="s">
        <v>97</v>
      </c>
      <c r="V3313" s="84" t="s">
        <v>97</v>
      </c>
      <c r="W3313" s="85" t="b">
        <v>0</v>
      </c>
      <c r="X3313" s="63"/>
      <c r="Y3313" s="63"/>
      <c r="Z3313" s="63"/>
    </row>
    <row r="3314">
      <c r="A3314" s="75"/>
      <c r="B3314" s="94"/>
      <c r="C3314" s="75"/>
      <c r="D3314" s="76"/>
      <c r="E3314" s="75" t="s">
        <v>97</v>
      </c>
      <c r="F3314" s="75" t="s">
        <v>97</v>
      </c>
      <c r="G3314" s="77"/>
      <c r="H3314" s="77"/>
      <c r="I3314" s="80"/>
      <c r="J3314" s="77" t="s">
        <v>97</v>
      </c>
      <c r="K3314" s="79" t="s">
        <v>97</v>
      </c>
      <c r="L3314" s="79"/>
      <c r="M3314" s="80"/>
      <c r="N3314" s="79" t="s">
        <v>97</v>
      </c>
      <c r="O3314" s="81"/>
      <c r="P3314" s="86"/>
      <c r="Q3314" s="82"/>
      <c r="R3314" s="81" t="s">
        <v>97</v>
      </c>
      <c r="S3314" s="63"/>
      <c r="T3314" s="87"/>
      <c r="U3314" s="84" t="s">
        <v>97</v>
      </c>
      <c r="V3314" s="84" t="s">
        <v>97</v>
      </c>
      <c r="W3314" s="85" t="b">
        <v>0</v>
      </c>
      <c r="X3314" s="63"/>
      <c r="Y3314" s="63"/>
      <c r="Z3314" s="63"/>
    </row>
    <row r="3315">
      <c r="A3315" s="75"/>
      <c r="B3315" s="94"/>
      <c r="C3315" s="75"/>
      <c r="D3315" s="76"/>
      <c r="E3315" s="75" t="s">
        <v>97</v>
      </c>
      <c r="F3315" s="75" t="s">
        <v>97</v>
      </c>
      <c r="G3315" s="77"/>
      <c r="H3315" s="77"/>
      <c r="I3315" s="80"/>
      <c r="J3315" s="77" t="s">
        <v>97</v>
      </c>
      <c r="K3315" s="79" t="s">
        <v>97</v>
      </c>
      <c r="L3315" s="79"/>
      <c r="M3315" s="80"/>
      <c r="N3315" s="79" t="s">
        <v>97</v>
      </c>
      <c r="O3315" s="81"/>
      <c r="P3315" s="86"/>
      <c r="Q3315" s="82"/>
      <c r="R3315" s="81" t="s">
        <v>97</v>
      </c>
      <c r="S3315" s="63"/>
      <c r="T3315" s="87"/>
      <c r="U3315" s="84" t="s">
        <v>97</v>
      </c>
      <c r="V3315" s="84" t="s">
        <v>97</v>
      </c>
      <c r="W3315" s="85" t="b">
        <v>0</v>
      </c>
      <c r="X3315" s="63"/>
      <c r="Y3315" s="63"/>
      <c r="Z3315" s="63"/>
    </row>
    <row r="3316">
      <c r="A3316" s="75"/>
      <c r="B3316" s="94"/>
      <c r="C3316" s="75"/>
      <c r="D3316" s="76"/>
      <c r="E3316" s="75" t="s">
        <v>97</v>
      </c>
      <c r="F3316" s="75" t="s">
        <v>97</v>
      </c>
      <c r="G3316" s="77"/>
      <c r="H3316" s="77"/>
      <c r="I3316" s="80"/>
      <c r="J3316" s="77" t="s">
        <v>97</v>
      </c>
      <c r="K3316" s="79" t="s">
        <v>97</v>
      </c>
      <c r="L3316" s="79"/>
      <c r="M3316" s="80"/>
      <c r="N3316" s="79" t="s">
        <v>97</v>
      </c>
      <c r="O3316" s="81"/>
      <c r="P3316" s="86"/>
      <c r="Q3316" s="82"/>
      <c r="R3316" s="81" t="s">
        <v>97</v>
      </c>
      <c r="S3316" s="63"/>
      <c r="T3316" s="87"/>
      <c r="U3316" s="84" t="s">
        <v>97</v>
      </c>
      <c r="V3316" s="84" t="s">
        <v>97</v>
      </c>
      <c r="W3316" s="85" t="b">
        <v>0</v>
      </c>
      <c r="X3316" s="63"/>
      <c r="Y3316" s="63"/>
      <c r="Z3316" s="63"/>
    </row>
    <row r="3317">
      <c r="A3317" s="75"/>
      <c r="B3317" s="94"/>
      <c r="C3317" s="75"/>
      <c r="D3317" s="76"/>
      <c r="E3317" s="75" t="s">
        <v>97</v>
      </c>
      <c r="F3317" s="75" t="s">
        <v>97</v>
      </c>
      <c r="G3317" s="77"/>
      <c r="H3317" s="77"/>
      <c r="I3317" s="80"/>
      <c r="J3317" s="77" t="s">
        <v>97</v>
      </c>
      <c r="K3317" s="79" t="s">
        <v>97</v>
      </c>
      <c r="L3317" s="79"/>
      <c r="M3317" s="80"/>
      <c r="N3317" s="79" t="s">
        <v>97</v>
      </c>
      <c r="O3317" s="81"/>
      <c r="P3317" s="86"/>
      <c r="Q3317" s="82"/>
      <c r="R3317" s="81" t="s">
        <v>97</v>
      </c>
      <c r="S3317" s="63"/>
      <c r="T3317" s="87"/>
      <c r="U3317" s="84" t="s">
        <v>97</v>
      </c>
      <c r="V3317" s="84" t="s">
        <v>97</v>
      </c>
      <c r="W3317" s="85" t="b">
        <v>0</v>
      </c>
      <c r="X3317" s="63"/>
      <c r="Y3317" s="63"/>
      <c r="Z3317" s="63"/>
    </row>
    <row r="3318">
      <c r="A3318" s="75"/>
      <c r="B3318" s="94"/>
      <c r="C3318" s="75"/>
      <c r="D3318" s="76"/>
      <c r="E3318" s="75" t="s">
        <v>97</v>
      </c>
      <c r="F3318" s="75" t="s">
        <v>97</v>
      </c>
      <c r="G3318" s="77"/>
      <c r="H3318" s="77"/>
      <c r="I3318" s="80"/>
      <c r="J3318" s="77" t="s">
        <v>97</v>
      </c>
      <c r="K3318" s="79" t="s">
        <v>97</v>
      </c>
      <c r="L3318" s="79"/>
      <c r="M3318" s="80"/>
      <c r="N3318" s="79" t="s">
        <v>97</v>
      </c>
      <c r="O3318" s="81"/>
      <c r="P3318" s="86"/>
      <c r="Q3318" s="82"/>
      <c r="R3318" s="81" t="s">
        <v>97</v>
      </c>
      <c r="S3318" s="63"/>
      <c r="T3318" s="87"/>
      <c r="U3318" s="84" t="s">
        <v>97</v>
      </c>
      <c r="V3318" s="84" t="s">
        <v>97</v>
      </c>
      <c r="W3318" s="85" t="b">
        <v>0</v>
      </c>
      <c r="X3318" s="63"/>
      <c r="Y3318" s="63"/>
      <c r="Z3318" s="63"/>
    </row>
    <row r="3319">
      <c r="A3319" s="75"/>
      <c r="B3319" s="94"/>
      <c r="C3319" s="75"/>
      <c r="D3319" s="76"/>
      <c r="E3319" s="75" t="s">
        <v>97</v>
      </c>
      <c r="F3319" s="75" t="s">
        <v>97</v>
      </c>
      <c r="G3319" s="77"/>
      <c r="H3319" s="77"/>
      <c r="I3319" s="80"/>
      <c r="J3319" s="77" t="s">
        <v>97</v>
      </c>
      <c r="K3319" s="79" t="s">
        <v>97</v>
      </c>
      <c r="L3319" s="79"/>
      <c r="M3319" s="80"/>
      <c r="N3319" s="79" t="s">
        <v>97</v>
      </c>
      <c r="O3319" s="81"/>
      <c r="P3319" s="86"/>
      <c r="Q3319" s="82"/>
      <c r="R3319" s="81" t="s">
        <v>97</v>
      </c>
      <c r="S3319" s="63"/>
      <c r="T3319" s="87"/>
      <c r="U3319" s="84" t="s">
        <v>97</v>
      </c>
      <c r="V3319" s="84" t="s">
        <v>97</v>
      </c>
      <c r="W3319" s="85" t="b">
        <v>0</v>
      </c>
      <c r="X3319" s="63"/>
      <c r="Y3319" s="63"/>
      <c r="Z3319" s="63"/>
    </row>
    <row r="3320">
      <c r="A3320" s="75"/>
      <c r="B3320" s="94"/>
      <c r="C3320" s="75"/>
      <c r="D3320" s="76"/>
      <c r="E3320" s="75" t="s">
        <v>97</v>
      </c>
      <c r="F3320" s="75" t="s">
        <v>97</v>
      </c>
      <c r="G3320" s="77"/>
      <c r="H3320" s="77"/>
      <c r="I3320" s="80"/>
      <c r="J3320" s="77" t="s">
        <v>97</v>
      </c>
      <c r="K3320" s="79" t="s">
        <v>97</v>
      </c>
      <c r="L3320" s="79"/>
      <c r="M3320" s="80"/>
      <c r="N3320" s="79" t="s">
        <v>97</v>
      </c>
      <c r="O3320" s="81"/>
      <c r="P3320" s="86"/>
      <c r="Q3320" s="82"/>
      <c r="R3320" s="81" t="s">
        <v>97</v>
      </c>
      <c r="S3320" s="63"/>
      <c r="T3320" s="87"/>
      <c r="U3320" s="84" t="s">
        <v>97</v>
      </c>
      <c r="V3320" s="84" t="s">
        <v>97</v>
      </c>
      <c r="W3320" s="85" t="b">
        <v>0</v>
      </c>
      <c r="X3320" s="63"/>
      <c r="Y3320" s="63"/>
      <c r="Z3320" s="63"/>
    </row>
    <row r="3321">
      <c r="A3321" s="75"/>
      <c r="B3321" s="94"/>
      <c r="C3321" s="75"/>
      <c r="D3321" s="76"/>
      <c r="E3321" s="75" t="s">
        <v>97</v>
      </c>
      <c r="F3321" s="75" t="s">
        <v>97</v>
      </c>
      <c r="G3321" s="77"/>
      <c r="H3321" s="77"/>
      <c r="I3321" s="80"/>
      <c r="J3321" s="77" t="s">
        <v>97</v>
      </c>
      <c r="K3321" s="79" t="s">
        <v>97</v>
      </c>
      <c r="L3321" s="79"/>
      <c r="M3321" s="80"/>
      <c r="N3321" s="79" t="s">
        <v>97</v>
      </c>
      <c r="O3321" s="81"/>
      <c r="P3321" s="86"/>
      <c r="Q3321" s="82"/>
      <c r="R3321" s="81" t="s">
        <v>97</v>
      </c>
      <c r="S3321" s="63"/>
      <c r="T3321" s="87"/>
      <c r="U3321" s="84" t="s">
        <v>97</v>
      </c>
      <c r="V3321" s="84" t="s">
        <v>97</v>
      </c>
      <c r="W3321" s="85" t="b">
        <v>0</v>
      </c>
      <c r="X3321" s="63"/>
      <c r="Y3321" s="63"/>
      <c r="Z3321" s="63"/>
    </row>
    <row r="3322">
      <c r="A3322" s="75"/>
      <c r="B3322" s="94"/>
      <c r="C3322" s="75"/>
      <c r="D3322" s="76"/>
      <c r="E3322" s="75" t="s">
        <v>97</v>
      </c>
      <c r="F3322" s="75" t="s">
        <v>97</v>
      </c>
      <c r="G3322" s="77"/>
      <c r="H3322" s="77"/>
      <c r="I3322" s="80"/>
      <c r="J3322" s="77" t="s">
        <v>97</v>
      </c>
      <c r="K3322" s="79" t="s">
        <v>97</v>
      </c>
      <c r="L3322" s="79"/>
      <c r="M3322" s="80"/>
      <c r="N3322" s="79" t="s">
        <v>97</v>
      </c>
      <c r="O3322" s="81"/>
      <c r="P3322" s="86"/>
      <c r="Q3322" s="82"/>
      <c r="R3322" s="81" t="s">
        <v>97</v>
      </c>
      <c r="S3322" s="63"/>
      <c r="T3322" s="87"/>
      <c r="U3322" s="84" t="s">
        <v>97</v>
      </c>
      <c r="V3322" s="84" t="s">
        <v>97</v>
      </c>
      <c r="W3322" s="85" t="b">
        <v>0</v>
      </c>
      <c r="X3322" s="63"/>
      <c r="Y3322" s="63"/>
      <c r="Z3322" s="63"/>
    </row>
    <row r="3323">
      <c r="A3323" s="75"/>
      <c r="B3323" s="94"/>
      <c r="C3323" s="75"/>
      <c r="D3323" s="76"/>
      <c r="E3323" s="75" t="s">
        <v>97</v>
      </c>
      <c r="F3323" s="75" t="s">
        <v>97</v>
      </c>
      <c r="G3323" s="77"/>
      <c r="H3323" s="77"/>
      <c r="I3323" s="80"/>
      <c r="J3323" s="77" t="s">
        <v>97</v>
      </c>
      <c r="K3323" s="79" t="s">
        <v>97</v>
      </c>
      <c r="L3323" s="79"/>
      <c r="M3323" s="80"/>
      <c r="N3323" s="79" t="s">
        <v>97</v>
      </c>
      <c r="O3323" s="81"/>
      <c r="P3323" s="86"/>
      <c r="Q3323" s="82"/>
      <c r="R3323" s="81" t="s">
        <v>97</v>
      </c>
      <c r="S3323" s="63"/>
      <c r="T3323" s="87"/>
      <c r="U3323" s="84" t="s">
        <v>97</v>
      </c>
      <c r="V3323" s="84" t="s">
        <v>97</v>
      </c>
      <c r="W3323" s="85" t="b">
        <v>0</v>
      </c>
      <c r="X3323" s="63"/>
      <c r="Y3323" s="63"/>
      <c r="Z3323" s="63"/>
    </row>
    <row r="3324">
      <c r="A3324" s="75"/>
      <c r="B3324" s="94"/>
      <c r="C3324" s="75"/>
      <c r="D3324" s="76"/>
      <c r="E3324" s="75" t="s">
        <v>97</v>
      </c>
      <c r="F3324" s="75" t="s">
        <v>97</v>
      </c>
      <c r="G3324" s="77"/>
      <c r="H3324" s="77"/>
      <c r="I3324" s="80"/>
      <c r="J3324" s="77" t="s">
        <v>97</v>
      </c>
      <c r="K3324" s="79" t="s">
        <v>97</v>
      </c>
      <c r="L3324" s="79"/>
      <c r="M3324" s="80"/>
      <c r="N3324" s="79" t="s">
        <v>97</v>
      </c>
      <c r="O3324" s="81"/>
      <c r="P3324" s="86"/>
      <c r="Q3324" s="82"/>
      <c r="R3324" s="81" t="s">
        <v>97</v>
      </c>
      <c r="S3324" s="63"/>
      <c r="T3324" s="87"/>
      <c r="U3324" s="84" t="s">
        <v>97</v>
      </c>
      <c r="V3324" s="84" t="s">
        <v>97</v>
      </c>
      <c r="W3324" s="85" t="b">
        <v>0</v>
      </c>
      <c r="X3324" s="63"/>
      <c r="Y3324" s="63"/>
      <c r="Z3324" s="63"/>
    </row>
    <row r="3325">
      <c r="A3325" s="75"/>
      <c r="B3325" s="94"/>
      <c r="C3325" s="75"/>
      <c r="D3325" s="76"/>
      <c r="E3325" s="75" t="s">
        <v>97</v>
      </c>
      <c r="F3325" s="75" t="s">
        <v>97</v>
      </c>
      <c r="G3325" s="77"/>
      <c r="H3325" s="77"/>
      <c r="I3325" s="80"/>
      <c r="J3325" s="77" t="s">
        <v>97</v>
      </c>
      <c r="K3325" s="79" t="s">
        <v>97</v>
      </c>
      <c r="L3325" s="79"/>
      <c r="M3325" s="80"/>
      <c r="N3325" s="79" t="s">
        <v>97</v>
      </c>
      <c r="O3325" s="81"/>
      <c r="P3325" s="86"/>
      <c r="Q3325" s="82"/>
      <c r="R3325" s="81" t="s">
        <v>97</v>
      </c>
      <c r="S3325" s="63"/>
      <c r="T3325" s="87"/>
      <c r="U3325" s="84" t="s">
        <v>97</v>
      </c>
      <c r="V3325" s="84" t="s">
        <v>97</v>
      </c>
      <c r="W3325" s="85" t="b">
        <v>0</v>
      </c>
      <c r="X3325" s="63"/>
      <c r="Y3325" s="63"/>
      <c r="Z3325" s="63"/>
    </row>
    <row r="3326">
      <c r="A3326" s="75"/>
      <c r="B3326" s="94"/>
      <c r="C3326" s="75"/>
      <c r="D3326" s="76"/>
      <c r="E3326" s="75" t="s">
        <v>97</v>
      </c>
      <c r="F3326" s="75" t="s">
        <v>97</v>
      </c>
      <c r="G3326" s="77"/>
      <c r="H3326" s="77"/>
      <c r="I3326" s="80"/>
      <c r="J3326" s="77" t="s">
        <v>97</v>
      </c>
      <c r="K3326" s="79" t="s">
        <v>97</v>
      </c>
      <c r="L3326" s="79"/>
      <c r="M3326" s="80"/>
      <c r="N3326" s="79" t="s">
        <v>97</v>
      </c>
      <c r="O3326" s="81"/>
      <c r="P3326" s="86"/>
      <c r="Q3326" s="82"/>
      <c r="R3326" s="81" t="s">
        <v>97</v>
      </c>
      <c r="S3326" s="63"/>
      <c r="T3326" s="87"/>
      <c r="U3326" s="84" t="s">
        <v>97</v>
      </c>
      <c r="V3326" s="84" t="s">
        <v>97</v>
      </c>
      <c r="W3326" s="85" t="b">
        <v>0</v>
      </c>
      <c r="X3326" s="63"/>
      <c r="Y3326" s="63"/>
      <c r="Z3326" s="63"/>
    </row>
    <row r="3327">
      <c r="A3327" s="75"/>
      <c r="B3327" s="94"/>
      <c r="C3327" s="75"/>
      <c r="D3327" s="76"/>
      <c r="E3327" s="75" t="s">
        <v>97</v>
      </c>
      <c r="F3327" s="75" t="s">
        <v>97</v>
      </c>
      <c r="G3327" s="77"/>
      <c r="H3327" s="77"/>
      <c r="I3327" s="80"/>
      <c r="J3327" s="77" t="s">
        <v>97</v>
      </c>
      <c r="K3327" s="79" t="s">
        <v>97</v>
      </c>
      <c r="L3327" s="79"/>
      <c r="M3327" s="80"/>
      <c r="N3327" s="79" t="s">
        <v>97</v>
      </c>
      <c r="O3327" s="81"/>
      <c r="P3327" s="86"/>
      <c r="Q3327" s="82"/>
      <c r="R3327" s="81" t="s">
        <v>97</v>
      </c>
      <c r="S3327" s="63"/>
      <c r="T3327" s="87"/>
      <c r="U3327" s="84" t="s">
        <v>97</v>
      </c>
      <c r="V3327" s="84" t="s">
        <v>97</v>
      </c>
      <c r="W3327" s="85" t="b">
        <v>0</v>
      </c>
      <c r="X3327" s="63"/>
      <c r="Y3327" s="63"/>
      <c r="Z3327" s="63"/>
    </row>
    <row r="3328">
      <c r="A3328" s="75"/>
      <c r="B3328" s="94"/>
      <c r="C3328" s="75"/>
      <c r="D3328" s="76"/>
      <c r="E3328" s="75" t="s">
        <v>97</v>
      </c>
      <c r="F3328" s="75" t="s">
        <v>97</v>
      </c>
      <c r="G3328" s="77"/>
      <c r="H3328" s="77"/>
      <c r="I3328" s="80"/>
      <c r="J3328" s="77" t="s">
        <v>97</v>
      </c>
      <c r="K3328" s="79" t="s">
        <v>97</v>
      </c>
      <c r="L3328" s="79"/>
      <c r="M3328" s="80"/>
      <c r="N3328" s="79" t="s">
        <v>97</v>
      </c>
      <c r="O3328" s="81"/>
      <c r="P3328" s="86"/>
      <c r="Q3328" s="82"/>
      <c r="R3328" s="81" t="s">
        <v>97</v>
      </c>
      <c r="S3328" s="63"/>
      <c r="T3328" s="87"/>
      <c r="U3328" s="84" t="s">
        <v>97</v>
      </c>
      <c r="V3328" s="84" t="s">
        <v>97</v>
      </c>
      <c r="W3328" s="85" t="b">
        <v>0</v>
      </c>
      <c r="X3328" s="63"/>
      <c r="Y3328" s="63"/>
      <c r="Z3328" s="63"/>
    </row>
    <row r="3329">
      <c r="A3329" s="75"/>
      <c r="B3329" s="94"/>
      <c r="C3329" s="75"/>
      <c r="D3329" s="76"/>
      <c r="E3329" s="75" t="s">
        <v>97</v>
      </c>
      <c r="F3329" s="75" t="s">
        <v>97</v>
      </c>
      <c r="G3329" s="77"/>
      <c r="H3329" s="77"/>
      <c r="I3329" s="80"/>
      <c r="J3329" s="77" t="s">
        <v>97</v>
      </c>
      <c r="K3329" s="79" t="s">
        <v>97</v>
      </c>
      <c r="L3329" s="79"/>
      <c r="M3329" s="80"/>
      <c r="N3329" s="79" t="s">
        <v>97</v>
      </c>
      <c r="O3329" s="81"/>
      <c r="P3329" s="86"/>
      <c r="Q3329" s="82"/>
      <c r="R3329" s="81" t="s">
        <v>97</v>
      </c>
      <c r="S3329" s="63"/>
      <c r="T3329" s="87"/>
      <c r="U3329" s="84" t="s">
        <v>97</v>
      </c>
      <c r="V3329" s="84" t="s">
        <v>97</v>
      </c>
      <c r="W3329" s="85" t="b">
        <v>0</v>
      </c>
      <c r="X3329" s="63"/>
      <c r="Y3329" s="63"/>
      <c r="Z3329" s="63"/>
    </row>
    <row r="3330">
      <c r="A3330" s="75"/>
      <c r="B3330" s="94"/>
      <c r="C3330" s="75"/>
      <c r="D3330" s="76"/>
      <c r="E3330" s="75" t="s">
        <v>97</v>
      </c>
      <c r="F3330" s="75" t="s">
        <v>97</v>
      </c>
      <c r="G3330" s="77"/>
      <c r="H3330" s="77"/>
      <c r="I3330" s="80"/>
      <c r="J3330" s="77" t="s">
        <v>97</v>
      </c>
      <c r="K3330" s="79" t="s">
        <v>97</v>
      </c>
      <c r="L3330" s="79"/>
      <c r="M3330" s="80"/>
      <c r="N3330" s="79" t="s">
        <v>97</v>
      </c>
      <c r="O3330" s="81"/>
      <c r="P3330" s="86"/>
      <c r="Q3330" s="82"/>
      <c r="R3330" s="81" t="s">
        <v>97</v>
      </c>
      <c r="S3330" s="63"/>
      <c r="T3330" s="87"/>
      <c r="U3330" s="84" t="s">
        <v>97</v>
      </c>
      <c r="V3330" s="84" t="s">
        <v>97</v>
      </c>
      <c r="W3330" s="85" t="b">
        <v>0</v>
      </c>
      <c r="X3330" s="63"/>
      <c r="Y3330" s="63"/>
      <c r="Z3330" s="63"/>
    </row>
    <row r="3331">
      <c r="A3331" s="75"/>
      <c r="B3331" s="94"/>
      <c r="C3331" s="75"/>
      <c r="D3331" s="76"/>
      <c r="E3331" s="75" t="s">
        <v>97</v>
      </c>
      <c r="F3331" s="75" t="s">
        <v>97</v>
      </c>
      <c r="G3331" s="77"/>
      <c r="H3331" s="77"/>
      <c r="I3331" s="80"/>
      <c r="J3331" s="77" t="s">
        <v>97</v>
      </c>
      <c r="K3331" s="79" t="s">
        <v>97</v>
      </c>
      <c r="L3331" s="79"/>
      <c r="M3331" s="80"/>
      <c r="N3331" s="79" t="s">
        <v>97</v>
      </c>
      <c r="O3331" s="81"/>
      <c r="P3331" s="86"/>
      <c r="Q3331" s="82"/>
      <c r="R3331" s="81" t="s">
        <v>97</v>
      </c>
      <c r="S3331" s="63"/>
      <c r="T3331" s="87"/>
      <c r="U3331" s="84" t="s">
        <v>97</v>
      </c>
      <c r="V3331" s="84" t="s">
        <v>97</v>
      </c>
      <c r="W3331" s="85" t="b">
        <v>0</v>
      </c>
      <c r="X3331" s="63"/>
      <c r="Y3331" s="63"/>
      <c r="Z3331" s="63"/>
    </row>
    <row r="3332">
      <c r="A3332" s="75"/>
      <c r="B3332" s="94"/>
      <c r="C3332" s="75"/>
      <c r="D3332" s="76"/>
      <c r="E3332" s="75" t="s">
        <v>97</v>
      </c>
      <c r="F3332" s="75" t="s">
        <v>97</v>
      </c>
      <c r="G3332" s="77"/>
      <c r="H3332" s="77"/>
      <c r="I3332" s="80"/>
      <c r="J3332" s="77" t="s">
        <v>97</v>
      </c>
      <c r="K3332" s="79" t="s">
        <v>97</v>
      </c>
      <c r="L3332" s="79"/>
      <c r="M3332" s="80"/>
      <c r="N3332" s="79" t="s">
        <v>97</v>
      </c>
      <c r="O3332" s="81"/>
      <c r="P3332" s="86"/>
      <c r="Q3332" s="82"/>
      <c r="R3332" s="81" t="s">
        <v>97</v>
      </c>
      <c r="S3332" s="63"/>
      <c r="T3332" s="87"/>
      <c r="U3332" s="84" t="s">
        <v>97</v>
      </c>
      <c r="V3332" s="84" t="s">
        <v>97</v>
      </c>
      <c r="W3332" s="85" t="b">
        <v>0</v>
      </c>
      <c r="X3332" s="63"/>
      <c r="Y3332" s="63"/>
      <c r="Z3332" s="63"/>
    </row>
    <row r="3333">
      <c r="A3333" s="75"/>
      <c r="B3333" s="94"/>
      <c r="C3333" s="75"/>
      <c r="D3333" s="76"/>
      <c r="E3333" s="75" t="s">
        <v>97</v>
      </c>
      <c r="F3333" s="75" t="s">
        <v>97</v>
      </c>
      <c r="G3333" s="77"/>
      <c r="H3333" s="77"/>
      <c r="I3333" s="80"/>
      <c r="J3333" s="77" t="s">
        <v>97</v>
      </c>
      <c r="K3333" s="79" t="s">
        <v>97</v>
      </c>
      <c r="L3333" s="79"/>
      <c r="M3333" s="80"/>
      <c r="N3333" s="79" t="s">
        <v>97</v>
      </c>
      <c r="O3333" s="81"/>
      <c r="P3333" s="86"/>
      <c r="Q3333" s="82"/>
      <c r="R3333" s="81" t="s">
        <v>97</v>
      </c>
      <c r="S3333" s="63"/>
      <c r="T3333" s="87"/>
      <c r="U3333" s="84" t="s">
        <v>97</v>
      </c>
      <c r="V3333" s="84" t="s">
        <v>97</v>
      </c>
      <c r="W3333" s="85" t="b">
        <v>0</v>
      </c>
      <c r="X3333" s="63"/>
      <c r="Y3333" s="63"/>
      <c r="Z3333" s="63"/>
    </row>
    <row r="3334">
      <c r="A3334" s="75"/>
      <c r="B3334" s="94"/>
      <c r="C3334" s="75"/>
      <c r="D3334" s="76"/>
      <c r="E3334" s="75" t="s">
        <v>97</v>
      </c>
      <c r="F3334" s="75" t="s">
        <v>97</v>
      </c>
      <c r="G3334" s="77"/>
      <c r="H3334" s="77"/>
      <c r="I3334" s="80"/>
      <c r="J3334" s="77" t="s">
        <v>97</v>
      </c>
      <c r="K3334" s="79" t="s">
        <v>97</v>
      </c>
      <c r="L3334" s="79"/>
      <c r="M3334" s="80"/>
      <c r="N3334" s="79" t="s">
        <v>97</v>
      </c>
      <c r="O3334" s="81"/>
      <c r="P3334" s="86"/>
      <c r="Q3334" s="82"/>
      <c r="R3334" s="81" t="s">
        <v>97</v>
      </c>
      <c r="S3334" s="63"/>
      <c r="T3334" s="87"/>
      <c r="U3334" s="84" t="s">
        <v>97</v>
      </c>
      <c r="V3334" s="84" t="s">
        <v>97</v>
      </c>
      <c r="W3334" s="85" t="b">
        <v>0</v>
      </c>
      <c r="X3334" s="63"/>
      <c r="Y3334" s="63"/>
      <c r="Z3334" s="63"/>
    </row>
    <row r="3335">
      <c r="A3335" s="75"/>
      <c r="B3335" s="94"/>
      <c r="C3335" s="75"/>
      <c r="D3335" s="76"/>
      <c r="E3335" s="75" t="s">
        <v>97</v>
      </c>
      <c r="F3335" s="75" t="s">
        <v>97</v>
      </c>
      <c r="G3335" s="77"/>
      <c r="H3335" s="77"/>
      <c r="I3335" s="80"/>
      <c r="J3335" s="77" t="s">
        <v>97</v>
      </c>
      <c r="K3335" s="79" t="s">
        <v>97</v>
      </c>
      <c r="L3335" s="79"/>
      <c r="M3335" s="80"/>
      <c r="N3335" s="79" t="s">
        <v>97</v>
      </c>
      <c r="O3335" s="81"/>
      <c r="P3335" s="86"/>
      <c r="Q3335" s="82"/>
      <c r="R3335" s="81" t="s">
        <v>97</v>
      </c>
      <c r="S3335" s="63"/>
      <c r="T3335" s="87"/>
      <c r="U3335" s="84" t="s">
        <v>97</v>
      </c>
      <c r="V3335" s="84" t="s">
        <v>97</v>
      </c>
      <c r="W3335" s="85" t="b">
        <v>0</v>
      </c>
      <c r="X3335" s="63"/>
      <c r="Y3335" s="63"/>
      <c r="Z3335" s="63"/>
    </row>
    <row r="3336">
      <c r="A3336" s="75"/>
      <c r="B3336" s="94"/>
      <c r="C3336" s="75"/>
      <c r="D3336" s="76"/>
      <c r="E3336" s="75" t="s">
        <v>97</v>
      </c>
      <c r="F3336" s="75" t="s">
        <v>97</v>
      </c>
      <c r="G3336" s="77"/>
      <c r="H3336" s="77"/>
      <c r="I3336" s="80"/>
      <c r="J3336" s="77" t="s">
        <v>97</v>
      </c>
      <c r="K3336" s="79" t="s">
        <v>97</v>
      </c>
      <c r="L3336" s="79"/>
      <c r="M3336" s="80"/>
      <c r="N3336" s="79" t="s">
        <v>97</v>
      </c>
      <c r="O3336" s="81"/>
      <c r="P3336" s="86"/>
      <c r="Q3336" s="82"/>
      <c r="R3336" s="81" t="s">
        <v>97</v>
      </c>
      <c r="S3336" s="63"/>
      <c r="T3336" s="87"/>
      <c r="U3336" s="84" t="s">
        <v>97</v>
      </c>
      <c r="V3336" s="84" t="s">
        <v>97</v>
      </c>
      <c r="W3336" s="85" t="b">
        <v>0</v>
      </c>
      <c r="X3336" s="63"/>
      <c r="Y3336" s="63"/>
      <c r="Z3336" s="63"/>
    </row>
    <row r="3337">
      <c r="A3337" s="75"/>
      <c r="B3337" s="94"/>
      <c r="C3337" s="75"/>
      <c r="D3337" s="76"/>
      <c r="E3337" s="75" t="s">
        <v>97</v>
      </c>
      <c r="F3337" s="75" t="s">
        <v>97</v>
      </c>
      <c r="G3337" s="77"/>
      <c r="H3337" s="77"/>
      <c r="I3337" s="80"/>
      <c r="J3337" s="77" t="s">
        <v>97</v>
      </c>
      <c r="K3337" s="79" t="s">
        <v>97</v>
      </c>
      <c r="L3337" s="79"/>
      <c r="M3337" s="80"/>
      <c r="N3337" s="79" t="s">
        <v>97</v>
      </c>
      <c r="O3337" s="81"/>
      <c r="P3337" s="86"/>
      <c r="Q3337" s="82"/>
      <c r="R3337" s="81" t="s">
        <v>97</v>
      </c>
      <c r="S3337" s="63"/>
      <c r="T3337" s="87"/>
      <c r="U3337" s="84" t="s">
        <v>97</v>
      </c>
      <c r="V3337" s="84" t="s">
        <v>97</v>
      </c>
      <c r="W3337" s="85" t="b">
        <v>0</v>
      </c>
      <c r="X3337" s="63"/>
      <c r="Y3337" s="63"/>
      <c r="Z3337" s="63"/>
    </row>
    <row r="3338">
      <c r="A3338" s="75"/>
      <c r="B3338" s="94"/>
      <c r="C3338" s="75"/>
      <c r="D3338" s="76"/>
      <c r="E3338" s="75" t="s">
        <v>97</v>
      </c>
      <c r="F3338" s="75" t="s">
        <v>97</v>
      </c>
      <c r="G3338" s="77"/>
      <c r="H3338" s="77"/>
      <c r="I3338" s="80"/>
      <c r="J3338" s="77" t="s">
        <v>97</v>
      </c>
      <c r="K3338" s="79" t="s">
        <v>97</v>
      </c>
      <c r="L3338" s="79"/>
      <c r="M3338" s="80"/>
      <c r="N3338" s="79" t="s">
        <v>97</v>
      </c>
      <c r="O3338" s="81"/>
      <c r="P3338" s="86"/>
      <c r="Q3338" s="82"/>
      <c r="R3338" s="81" t="s">
        <v>97</v>
      </c>
      <c r="S3338" s="63"/>
      <c r="T3338" s="87"/>
      <c r="U3338" s="84" t="s">
        <v>97</v>
      </c>
      <c r="V3338" s="84" t="s">
        <v>97</v>
      </c>
      <c r="W3338" s="85" t="b">
        <v>0</v>
      </c>
      <c r="X3338" s="63"/>
      <c r="Y3338" s="63"/>
      <c r="Z3338" s="63"/>
    </row>
    <row r="3339">
      <c r="A3339" s="75"/>
      <c r="B3339" s="94"/>
      <c r="C3339" s="75"/>
      <c r="D3339" s="76"/>
      <c r="E3339" s="75" t="s">
        <v>97</v>
      </c>
      <c r="F3339" s="75" t="s">
        <v>97</v>
      </c>
      <c r="G3339" s="77"/>
      <c r="H3339" s="77"/>
      <c r="I3339" s="80"/>
      <c r="J3339" s="77" t="s">
        <v>97</v>
      </c>
      <c r="K3339" s="79" t="s">
        <v>97</v>
      </c>
      <c r="L3339" s="79"/>
      <c r="M3339" s="80"/>
      <c r="N3339" s="79" t="s">
        <v>97</v>
      </c>
      <c r="O3339" s="81"/>
      <c r="P3339" s="86"/>
      <c r="Q3339" s="82"/>
      <c r="R3339" s="81" t="s">
        <v>97</v>
      </c>
      <c r="S3339" s="63"/>
      <c r="T3339" s="87"/>
      <c r="U3339" s="84" t="s">
        <v>97</v>
      </c>
      <c r="V3339" s="84" t="s">
        <v>97</v>
      </c>
      <c r="W3339" s="85" t="b">
        <v>0</v>
      </c>
      <c r="X3339" s="63"/>
      <c r="Y3339" s="63"/>
      <c r="Z3339" s="63"/>
    </row>
    <row r="3340">
      <c r="A3340" s="75"/>
      <c r="B3340" s="94"/>
      <c r="C3340" s="75"/>
      <c r="D3340" s="76"/>
      <c r="E3340" s="75" t="s">
        <v>97</v>
      </c>
      <c r="F3340" s="75" t="s">
        <v>97</v>
      </c>
      <c r="G3340" s="77"/>
      <c r="H3340" s="77"/>
      <c r="I3340" s="80"/>
      <c r="J3340" s="77" t="s">
        <v>97</v>
      </c>
      <c r="K3340" s="79" t="s">
        <v>97</v>
      </c>
      <c r="L3340" s="79"/>
      <c r="M3340" s="80"/>
      <c r="N3340" s="79" t="s">
        <v>97</v>
      </c>
      <c r="O3340" s="81"/>
      <c r="P3340" s="86"/>
      <c r="Q3340" s="82"/>
      <c r="R3340" s="81" t="s">
        <v>97</v>
      </c>
      <c r="S3340" s="63"/>
      <c r="T3340" s="87"/>
      <c r="U3340" s="84" t="s">
        <v>97</v>
      </c>
      <c r="V3340" s="84" t="s">
        <v>97</v>
      </c>
      <c r="W3340" s="85" t="b">
        <v>0</v>
      </c>
      <c r="X3340" s="63"/>
      <c r="Y3340" s="63"/>
      <c r="Z3340" s="63"/>
    </row>
    <row r="3341">
      <c r="A3341" s="75"/>
      <c r="B3341" s="94"/>
      <c r="C3341" s="75"/>
      <c r="D3341" s="76"/>
      <c r="E3341" s="75" t="s">
        <v>97</v>
      </c>
      <c r="F3341" s="75" t="s">
        <v>97</v>
      </c>
      <c r="G3341" s="77"/>
      <c r="H3341" s="77"/>
      <c r="I3341" s="80"/>
      <c r="J3341" s="77" t="s">
        <v>97</v>
      </c>
      <c r="K3341" s="79" t="s">
        <v>97</v>
      </c>
      <c r="L3341" s="79"/>
      <c r="M3341" s="80"/>
      <c r="N3341" s="79" t="s">
        <v>97</v>
      </c>
      <c r="O3341" s="81"/>
      <c r="P3341" s="86"/>
      <c r="Q3341" s="82"/>
      <c r="R3341" s="81" t="s">
        <v>97</v>
      </c>
      <c r="S3341" s="63"/>
      <c r="T3341" s="87"/>
      <c r="U3341" s="84" t="s">
        <v>97</v>
      </c>
      <c r="V3341" s="84" t="s">
        <v>97</v>
      </c>
      <c r="W3341" s="85" t="b">
        <v>0</v>
      </c>
      <c r="X3341" s="63"/>
      <c r="Y3341" s="63"/>
      <c r="Z3341" s="63"/>
    </row>
    <row r="3342">
      <c r="A3342" s="75"/>
      <c r="B3342" s="94"/>
      <c r="C3342" s="75"/>
      <c r="D3342" s="76"/>
      <c r="E3342" s="75" t="s">
        <v>97</v>
      </c>
      <c r="F3342" s="75" t="s">
        <v>97</v>
      </c>
      <c r="G3342" s="77"/>
      <c r="H3342" s="77"/>
      <c r="I3342" s="80"/>
      <c r="J3342" s="77" t="s">
        <v>97</v>
      </c>
      <c r="K3342" s="79" t="s">
        <v>97</v>
      </c>
      <c r="L3342" s="79"/>
      <c r="M3342" s="80"/>
      <c r="N3342" s="79" t="s">
        <v>97</v>
      </c>
      <c r="O3342" s="81"/>
      <c r="P3342" s="86"/>
      <c r="Q3342" s="82"/>
      <c r="R3342" s="81" t="s">
        <v>97</v>
      </c>
      <c r="S3342" s="63"/>
      <c r="T3342" s="87"/>
      <c r="U3342" s="84" t="s">
        <v>97</v>
      </c>
      <c r="V3342" s="84" t="s">
        <v>97</v>
      </c>
      <c r="W3342" s="85" t="b">
        <v>0</v>
      </c>
      <c r="X3342" s="63"/>
      <c r="Y3342" s="63"/>
      <c r="Z3342" s="63"/>
    </row>
    <row r="3343">
      <c r="A3343" s="75"/>
      <c r="B3343" s="94"/>
      <c r="C3343" s="75"/>
      <c r="D3343" s="76"/>
      <c r="E3343" s="75" t="s">
        <v>97</v>
      </c>
      <c r="F3343" s="75" t="s">
        <v>97</v>
      </c>
      <c r="G3343" s="77"/>
      <c r="H3343" s="77"/>
      <c r="I3343" s="80"/>
      <c r="J3343" s="77" t="s">
        <v>97</v>
      </c>
      <c r="K3343" s="79" t="s">
        <v>97</v>
      </c>
      <c r="L3343" s="79"/>
      <c r="M3343" s="80"/>
      <c r="N3343" s="79" t="s">
        <v>97</v>
      </c>
      <c r="O3343" s="81"/>
      <c r="P3343" s="86"/>
      <c r="Q3343" s="82"/>
      <c r="R3343" s="81" t="s">
        <v>97</v>
      </c>
      <c r="S3343" s="63"/>
      <c r="T3343" s="87"/>
      <c r="U3343" s="84" t="s">
        <v>97</v>
      </c>
      <c r="V3343" s="84" t="s">
        <v>97</v>
      </c>
      <c r="W3343" s="85" t="b">
        <v>0</v>
      </c>
      <c r="X3343" s="63"/>
      <c r="Y3343" s="63"/>
      <c r="Z3343" s="63"/>
    </row>
    <row r="3344">
      <c r="A3344" s="75"/>
      <c r="B3344" s="94"/>
      <c r="C3344" s="75"/>
      <c r="D3344" s="76"/>
      <c r="E3344" s="75" t="s">
        <v>97</v>
      </c>
      <c r="F3344" s="75" t="s">
        <v>97</v>
      </c>
      <c r="G3344" s="77"/>
      <c r="H3344" s="77"/>
      <c r="I3344" s="80"/>
      <c r="J3344" s="77" t="s">
        <v>97</v>
      </c>
      <c r="K3344" s="79" t="s">
        <v>97</v>
      </c>
      <c r="L3344" s="79"/>
      <c r="M3344" s="80"/>
      <c r="N3344" s="79" t="s">
        <v>97</v>
      </c>
      <c r="O3344" s="81"/>
      <c r="P3344" s="86"/>
      <c r="Q3344" s="82"/>
      <c r="R3344" s="81" t="s">
        <v>97</v>
      </c>
      <c r="S3344" s="63"/>
      <c r="T3344" s="87"/>
      <c r="U3344" s="84" t="s">
        <v>97</v>
      </c>
      <c r="V3344" s="84" t="s">
        <v>97</v>
      </c>
      <c r="W3344" s="85" t="b">
        <v>0</v>
      </c>
      <c r="X3344" s="63"/>
      <c r="Y3344" s="63"/>
      <c r="Z3344" s="63"/>
    </row>
    <row r="3345">
      <c r="A3345" s="75"/>
      <c r="B3345" s="94"/>
      <c r="C3345" s="75"/>
      <c r="D3345" s="76"/>
      <c r="E3345" s="75" t="s">
        <v>97</v>
      </c>
      <c r="F3345" s="75" t="s">
        <v>97</v>
      </c>
      <c r="G3345" s="77"/>
      <c r="H3345" s="77"/>
      <c r="I3345" s="80"/>
      <c r="J3345" s="77" t="s">
        <v>97</v>
      </c>
      <c r="K3345" s="79" t="s">
        <v>97</v>
      </c>
      <c r="L3345" s="79"/>
      <c r="M3345" s="80"/>
      <c r="N3345" s="79" t="s">
        <v>97</v>
      </c>
      <c r="O3345" s="81"/>
      <c r="P3345" s="86"/>
      <c r="Q3345" s="82"/>
      <c r="R3345" s="81" t="s">
        <v>97</v>
      </c>
      <c r="S3345" s="63"/>
      <c r="T3345" s="87"/>
      <c r="U3345" s="84" t="s">
        <v>97</v>
      </c>
      <c r="V3345" s="84" t="s">
        <v>97</v>
      </c>
      <c r="W3345" s="85" t="b">
        <v>0</v>
      </c>
      <c r="X3345" s="63"/>
      <c r="Y3345" s="63"/>
      <c r="Z3345" s="63"/>
    </row>
    <row r="3346">
      <c r="A3346" s="75"/>
      <c r="B3346" s="94"/>
      <c r="C3346" s="75"/>
      <c r="D3346" s="76"/>
      <c r="E3346" s="75" t="s">
        <v>97</v>
      </c>
      <c r="F3346" s="75" t="s">
        <v>97</v>
      </c>
      <c r="G3346" s="77"/>
      <c r="H3346" s="77"/>
      <c r="I3346" s="80"/>
      <c r="J3346" s="77" t="s">
        <v>97</v>
      </c>
      <c r="K3346" s="79" t="s">
        <v>97</v>
      </c>
      <c r="L3346" s="79"/>
      <c r="M3346" s="80"/>
      <c r="N3346" s="79" t="s">
        <v>97</v>
      </c>
      <c r="O3346" s="81"/>
      <c r="P3346" s="86"/>
      <c r="Q3346" s="82"/>
      <c r="R3346" s="81" t="s">
        <v>97</v>
      </c>
      <c r="S3346" s="63"/>
      <c r="T3346" s="87"/>
      <c r="U3346" s="84" t="s">
        <v>97</v>
      </c>
      <c r="V3346" s="84" t="s">
        <v>97</v>
      </c>
      <c r="W3346" s="85" t="b">
        <v>0</v>
      </c>
      <c r="X3346" s="63"/>
      <c r="Y3346" s="63"/>
      <c r="Z3346" s="63"/>
    </row>
    <row r="3347">
      <c r="A3347" s="75"/>
      <c r="B3347" s="94"/>
      <c r="C3347" s="75"/>
      <c r="D3347" s="76"/>
      <c r="E3347" s="75" t="s">
        <v>97</v>
      </c>
      <c r="F3347" s="75" t="s">
        <v>97</v>
      </c>
      <c r="G3347" s="77"/>
      <c r="H3347" s="77"/>
      <c r="I3347" s="80"/>
      <c r="J3347" s="77" t="s">
        <v>97</v>
      </c>
      <c r="K3347" s="79" t="s">
        <v>97</v>
      </c>
      <c r="L3347" s="79"/>
      <c r="M3347" s="80"/>
      <c r="N3347" s="79" t="s">
        <v>97</v>
      </c>
      <c r="O3347" s="81"/>
      <c r="P3347" s="86"/>
      <c r="Q3347" s="82"/>
      <c r="R3347" s="81" t="s">
        <v>97</v>
      </c>
      <c r="S3347" s="63"/>
      <c r="T3347" s="87"/>
      <c r="U3347" s="84" t="s">
        <v>97</v>
      </c>
      <c r="V3347" s="84" t="s">
        <v>97</v>
      </c>
      <c r="W3347" s="85" t="b">
        <v>0</v>
      </c>
      <c r="X3347" s="63"/>
      <c r="Y3347" s="63"/>
      <c r="Z3347" s="63"/>
    </row>
    <row r="3348">
      <c r="A3348" s="75"/>
      <c r="B3348" s="94"/>
      <c r="C3348" s="75"/>
      <c r="D3348" s="76"/>
      <c r="E3348" s="75" t="s">
        <v>97</v>
      </c>
      <c r="F3348" s="75" t="s">
        <v>97</v>
      </c>
      <c r="G3348" s="77"/>
      <c r="H3348" s="77"/>
      <c r="I3348" s="80"/>
      <c r="J3348" s="77" t="s">
        <v>97</v>
      </c>
      <c r="K3348" s="79" t="s">
        <v>97</v>
      </c>
      <c r="L3348" s="79"/>
      <c r="M3348" s="80"/>
      <c r="N3348" s="79" t="s">
        <v>97</v>
      </c>
      <c r="O3348" s="81"/>
      <c r="P3348" s="86"/>
      <c r="Q3348" s="82"/>
      <c r="R3348" s="81" t="s">
        <v>97</v>
      </c>
      <c r="S3348" s="63"/>
      <c r="T3348" s="87"/>
      <c r="U3348" s="84" t="s">
        <v>97</v>
      </c>
      <c r="V3348" s="84" t="s">
        <v>97</v>
      </c>
      <c r="W3348" s="85" t="b">
        <v>0</v>
      </c>
      <c r="X3348" s="63"/>
      <c r="Y3348" s="63"/>
      <c r="Z3348" s="63"/>
    </row>
    <row r="3349">
      <c r="A3349" s="75"/>
      <c r="B3349" s="94"/>
      <c r="C3349" s="75"/>
      <c r="D3349" s="76"/>
      <c r="E3349" s="75" t="s">
        <v>97</v>
      </c>
      <c r="F3349" s="75" t="s">
        <v>97</v>
      </c>
      <c r="G3349" s="77"/>
      <c r="H3349" s="77"/>
      <c r="I3349" s="80"/>
      <c r="J3349" s="77" t="s">
        <v>97</v>
      </c>
      <c r="K3349" s="79" t="s">
        <v>97</v>
      </c>
      <c r="L3349" s="79"/>
      <c r="M3349" s="80"/>
      <c r="N3349" s="79" t="s">
        <v>97</v>
      </c>
      <c r="O3349" s="81"/>
      <c r="P3349" s="86"/>
      <c r="Q3349" s="82"/>
      <c r="R3349" s="81" t="s">
        <v>97</v>
      </c>
      <c r="S3349" s="63"/>
      <c r="T3349" s="87"/>
      <c r="U3349" s="84" t="s">
        <v>97</v>
      </c>
      <c r="V3349" s="84" t="s">
        <v>97</v>
      </c>
      <c r="W3349" s="85" t="b">
        <v>0</v>
      </c>
      <c r="X3349" s="63"/>
      <c r="Y3349" s="63"/>
      <c r="Z3349" s="63"/>
    </row>
    <row r="3350">
      <c r="A3350" s="75"/>
      <c r="B3350" s="94"/>
      <c r="C3350" s="75"/>
      <c r="D3350" s="76"/>
      <c r="E3350" s="75" t="s">
        <v>97</v>
      </c>
      <c r="F3350" s="75" t="s">
        <v>97</v>
      </c>
      <c r="G3350" s="77"/>
      <c r="H3350" s="77"/>
      <c r="I3350" s="80"/>
      <c r="J3350" s="77" t="s">
        <v>97</v>
      </c>
      <c r="K3350" s="79" t="s">
        <v>97</v>
      </c>
      <c r="L3350" s="79"/>
      <c r="M3350" s="80"/>
      <c r="N3350" s="79" t="s">
        <v>97</v>
      </c>
      <c r="O3350" s="81"/>
      <c r="P3350" s="86"/>
      <c r="Q3350" s="82"/>
      <c r="R3350" s="81" t="s">
        <v>97</v>
      </c>
      <c r="S3350" s="63"/>
      <c r="T3350" s="87"/>
      <c r="U3350" s="84" t="s">
        <v>97</v>
      </c>
      <c r="V3350" s="84" t="s">
        <v>97</v>
      </c>
      <c r="W3350" s="85" t="b">
        <v>0</v>
      </c>
      <c r="X3350" s="63"/>
      <c r="Y3350" s="63"/>
      <c r="Z3350" s="63"/>
    </row>
    <row r="3351">
      <c r="A3351" s="75"/>
      <c r="B3351" s="94"/>
      <c r="C3351" s="75"/>
      <c r="D3351" s="76"/>
      <c r="E3351" s="75" t="s">
        <v>97</v>
      </c>
      <c r="F3351" s="75" t="s">
        <v>97</v>
      </c>
      <c r="G3351" s="77"/>
      <c r="H3351" s="77"/>
      <c r="I3351" s="80"/>
      <c r="J3351" s="77" t="s">
        <v>97</v>
      </c>
      <c r="K3351" s="79" t="s">
        <v>97</v>
      </c>
      <c r="L3351" s="79"/>
      <c r="M3351" s="80"/>
      <c r="N3351" s="79" t="s">
        <v>97</v>
      </c>
      <c r="O3351" s="81"/>
      <c r="P3351" s="86"/>
      <c r="Q3351" s="82"/>
      <c r="R3351" s="81" t="s">
        <v>97</v>
      </c>
      <c r="S3351" s="63"/>
      <c r="T3351" s="87"/>
      <c r="U3351" s="84" t="s">
        <v>97</v>
      </c>
      <c r="V3351" s="84" t="s">
        <v>97</v>
      </c>
      <c r="W3351" s="85" t="b">
        <v>0</v>
      </c>
      <c r="X3351" s="63"/>
      <c r="Y3351" s="63"/>
      <c r="Z3351" s="63"/>
    </row>
    <row r="3352">
      <c r="A3352" s="75"/>
      <c r="B3352" s="94"/>
      <c r="C3352" s="75"/>
      <c r="D3352" s="76"/>
      <c r="E3352" s="75" t="s">
        <v>97</v>
      </c>
      <c r="F3352" s="75" t="s">
        <v>97</v>
      </c>
      <c r="G3352" s="77"/>
      <c r="H3352" s="77"/>
      <c r="I3352" s="80"/>
      <c r="J3352" s="77" t="s">
        <v>97</v>
      </c>
      <c r="K3352" s="79" t="s">
        <v>97</v>
      </c>
      <c r="L3352" s="79"/>
      <c r="M3352" s="80"/>
      <c r="N3352" s="79" t="s">
        <v>97</v>
      </c>
      <c r="O3352" s="81"/>
      <c r="P3352" s="86"/>
      <c r="Q3352" s="82"/>
      <c r="R3352" s="81" t="s">
        <v>97</v>
      </c>
      <c r="S3352" s="63"/>
      <c r="T3352" s="87"/>
      <c r="U3352" s="84" t="s">
        <v>97</v>
      </c>
      <c r="V3352" s="84" t="s">
        <v>97</v>
      </c>
      <c r="W3352" s="85" t="b">
        <v>0</v>
      </c>
      <c r="X3352" s="63"/>
      <c r="Y3352" s="63"/>
      <c r="Z3352" s="63"/>
    </row>
    <row r="3353">
      <c r="A3353" s="75"/>
      <c r="B3353" s="94"/>
      <c r="C3353" s="75"/>
      <c r="D3353" s="76"/>
      <c r="E3353" s="75" t="s">
        <v>97</v>
      </c>
      <c r="F3353" s="75" t="s">
        <v>97</v>
      </c>
      <c r="G3353" s="77"/>
      <c r="H3353" s="77"/>
      <c r="I3353" s="80"/>
      <c r="J3353" s="77" t="s">
        <v>97</v>
      </c>
      <c r="K3353" s="79" t="s">
        <v>97</v>
      </c>
      <c r="L3353" s="79"/>
      <c r="M3353" s="80"/>
      <c r="N3353" s="79" t="s">
        <v>97</v>
      </c>
      <c r="O3353" s="81"/>
      <c r="P3353" s="86"/>
      <c r="Q3353" s="82"/>
      <c r="R3353" s="81" t="s">
        <v>97</v>
      </c>
      <c r="S3353" s="63"/>
      <c r="T3353" s="87"/>
      <c r="U3353" s="84" t="s">
        <v>97</v>
      </c>
      <c r="V3353" s="84" t="s">
        <v>97</v>
      </c>
      <c r="W3353" s="85" t="b">
        <v>0</v>
      </c>
      <c r="X3353" s="63"/>
      <c r="Y3353" s="63"/>
      <c r="Z3353" s="63"/>
    </row>
    <row r="3354">
      <c r="A3354" s="75"/>
      <c r="B3354" s="94"/>
      <c r="C3354" s="75"/>
      <c r="D3354" s="76"/>
      <c r="E3354" s="75" t="s">
        <v>97</v>
      </c>
      <c r="F3354" s="75" t="s">
        <v>97</v>
      </c>
      <c r="G3354" s="77"/>
      <c r="H3354" s="77"/>
      <c r="I3354" s="80"/>
      <c r="J3354" s="77" t="s">
        <v>97</v>
      </c>
      <c r="K3354" s="79" t="s">
        <v>97</v>
      </c>
      <c r="L3354" s="79"/>
      <c r="M3354" s="80"/>
      <c r="N3354" s="79" t="s">
        <v>97</v>
      </c>
      <c r="O3354" s="81"/>
      <c r="P3354" s="86"/>
      <c r="Q3354" s="82"/>
      <c r="R3354" s="81" t="s">
        <v>97</v>
      </c>
      <c r="S3354" s="63"/>
      <c r="T3354" s="87"/>
      <c r="U3354" s="84" t="s">
        <v>97</v>
      </c>
      <c r="V3354" s="84" t="s">
        <v>97</v>
      </c>
      <c r="W3354" s="85" t="b">
        <v>0</v>
      </c>
      <c r="X3354" s="63"/>
      <c r="Y3354" s="63"/>
      <c r="Z3354" s="63"/>
    </row>
    <row r="3355">
      <c r="A3355" s="75"/>
      <c r="B3355" s="94"/>
      <c r="C3355" s="75"/>
      <c r="D3355" s="76"/>
      <c r="E3355" s="75" t="s">
        <v>97</v>
      </c>
      <c r="F3355" s="75" t="s">
        <v>97</v>
      </c>
      <c r="G3355" s="77"/>
      <c r="H3355" s="77"/>
      <c r="I3355" s="80"/>
      <c r="J3355" s="77" t="s">
        <v>97</v>
      </c>
      <c r="K3355" s="79" t="s">
        <v>97</v>
      </c>
      <c r="L3355" s="79"/>
      <c r="M3355" s="80"/>
      <c r="N3355" s="79" t="s">
        <v>97</v>
      </c>
      <c r="O3355" s="81"/>
      <c r="P3355" s="86"/>
      <c r="Q3355" s="82"/>
      <c r="R3355" s="81" t="s">
        <v>97</v>
      </c>
      <c r="S3355" s="63"/>
      <c r="T3355" s="87"/>
      <c r="U3355" s="84" t="s">
        <v>97</v>
      </c>
      <c r="V3355" s="84" t="s">
        <v>97</v>
      </c>
      <c r="W3355" s="85" t="b">
        <v>0</v>
      </c>
      <c r="X3355" s="63"/>
      <c r="Y3355" s="63"/>
      <c r="Z3355" s="63"/>
    </row>
    <row r="3356">
      <c r="A3356" s="75"/>
      <c r="B3356" s="94"/>
      <c r="C3356" s="75"/>
      <c r="D3356" s="76"/>
      <c r="E3356" s="75" t="s">
        <v>97</v>
      </c>
      <c r="F3356" s="75" t="s">
        <v>97</v>
      </c>
      <c r="G3356" s="77"/>
      <c r="H3356" s="77"/>
      <c r="I3356" s="80"/>
      <c r="J3356" s="77" t="s">
        <v>97</v>
      </c>
      <c r="K3356" s="79" t="s">
        <v>97</v>
      </c>
      <c r="L3356" s="79"/>
      <c r="M3356" s="80"/>
      <c r="N3356" s="79" t="s">
        <v>97</v>
      </c>
      <c r="O3356" s="81"/>
      <c r="P3356" s="86"/>
      <c r="Q3356" s="82"/>
      <c r="R3356" s="81" t="s">
        <v>97</v>
      </c>
      <c r="S3356" s="63"/>
      <c r="T3356" s="87"/>
      <c r="U3356" s="84" t="s">
        <v>97</v>
      </c>
      <c r="V3356" s="84" t="s">
        <v>97</v>
      </c>
      <c r="W3356" s="85" t="b">
        <v>0</v>
      </c>
      <c r="X3356" s="63"/>
      <c r="Y3356" s="63"/>
      <c r="Z3356" s="63"/>
    </row>
    <row r="3357">
      <c r="A3357" s="75"/>
      <c r="B3357" s="94"/>
      <c r="C3357" s="75"/>
      <c r="D3357" s="76"/>
      <c r="E3357" s="75" t="s">
        <v>97</v>
      </c>
      <c r="F3357" s="75" t="s">
        <v>97</v>
      </c>
      <c r="G3357" s="77"/>
      <c r="H3357" s="77"/>
      <c r="I3357" s="80"/>
      <c r="J3357" s="77" t="s">
        <v>97</v>
      </c>
      <c r="K3357" s="79" t="s">
        <v>97</v>
      </c>
      <c r="L3357" s="79"/>
      <c r="M3357" s="80"/>
      <c r="N3357" s="79" t="s">
        <v>97</v>
      </c>
      <c r="O3357" s="81"/>
      <c r="P3357" s="86"/>
      <c r="Q3357" s="82"/>
      <c r="R3357" s="81" t="s">
        <v>97</v>
      </c>
      <c r="S3357" s="63"/>
      <c r="T3357" s="87"/>
      <c r="U3357" s="84" t="s">
        <v>97</v>
      </c>
      <c r="V3357" s="84" t="s">
        <v>97</v>
      </c>
      <c r="W3357" s="85" t="b">
        <v>0</v>
      </c>
      <c r="X3357" s="63"/>
      <c r="Y3357" s="63"/>
      <c r="Z3357" s="63"/>
    </row>
    <row r="3358">
      <c r="A3358" s="75"/>
      <c r="B3358" s="94"/>
      <c r="C3358" s="75"/>
      <c r="D3358" s="76"/>
      <c r="E3358" s="75" t="s">
        <v>97</v>
      </c>
      <c r="F3358" s="75" t="s">
        <v>97</v>
      </c>
      <c r="G3358" s="77"/>
      <c r="H3358" s="77"/>
      <c r="I3358" s="80"/>
      <c r="J3358" s="77" t="s">
        <v>97</v>
      </c>
      <c r="K3358" s="79" t="s">
        <v>97</v>
      </c>
      <c r="L3358" s="79"/>
      <c r="M3358" s="80"/>
      <c r="N3358" s="79" t="s">
        <v>97</v>
      </c>
      <c r="O3358" s="81"/>
      <c r="P3358" s="86"/>
      <c r="Q3358" s="82"/>
      <c r="R3358" s="81" t="s">
        <v>97</v>
      </c>
      <c r="S3358" s="63"/>
      <c r="T3358" s="87"/>
      <c r="U3358" s="84" t="s">
        <v>97</v>
      </c>
      <c r="V3358" s="84" t="s">
        <v>97</v>
      </c>
      <c r="W3358" s="85" t="b">
        <v>0</v>
      </c>
      <c r="X3358" s="63"/>
      <c r="Y3358" s="63"/>
      <c r="Z3358" s="63"/>
    </row>
    <row r="3359">
      <c r="A3359" s="75"/>
      <c r="B3359" s="94"/>
      <c r="C3359" s="75"/>
      <c r="D3359" s="76"/>
      <c r="E3359" s="75" t="s">
        <v>97</v>
      </c>
      <c r="F3359" s="75" t="s">
        <v>97</v>
      </c>
      <c r="G3359" s="77"/>
      <c r="H3359" s="77"/>
      <c r="I3359" s="80"/>
      <c r="J3359" s="77" t="s">
        <v>97</v>
      </c>
      <c r="K3359" s="79" t="s">
        <v>97</v>
      </c>
      <c r="L3359" s="79"/>
      <c r="M3359" s="80"/>
      <c r="N3359" s="79" t="s">
        <v>97</v>
      </c>
      <c r="O3359" s="81"/>
      <c r="P3359" s="86"/>
      <c r="Q3359" s="82"/>
      <c r="R3359" s="81" t="s">
        <v>97</v>
      </c>
      <c r="S3359" s="63"/>
      <c r="T3359" s="87"/>
      <c r="U3359" s="84" t="s">
        <v>97</v>
      </c>
      <c r="V3359" s="84" t="s">
        <v>97</v>
      </c>
      <c r="W3359" s="85" t="b">
        <v>0</v>
      </c>
      <c r="X3359" s="63"/>
      <c r="Y3359" s="63"/>
      <c r="Z3359" s="63"/>
    </row>
    <row r="3360">
      <c r="A3360" s="75"/>
      <c r="B3360" s="94"/>
      <c r="C3360" s="75"/>
      <c r="D3360" s="76"/>
      <c r="E3360" s="75" t="s">
        <v>97</v>
      </c>
      <c r="F3360" s="75" t="s">
        <v>97</v>
      </c>
      <c r="G3360" s="77"/>
      <c r="H3360" s="77"/>
      <c r="I3360" s="80"/>
      <c r="J3360" s="77" t="s">
        <v>97</v>
      </c>
      <c r="K3360" s="79" t="s">
        <v>97</v>
      </c>
      <c r="L3360" s="79"/>
      <c r="M3360" s="80"/>
      <c r="N3360" s="79" t="s">
        <v>97</v>
      </c>
      <c r="O3360" s="81"/>
      <c r="P3360" s="86"/>
      <c r="Q3360" s="82"/>
      <c r="R3360" s="81" t="s">
        <v>97</v>
      </c>
      <c r="S3360" s="63"/>
      <c r="T3360" s="87"/>
      <c r="U3360" s="84" t="s">
        <v>97</v>
      </c>
      <c r="V3360" s="84" t="s">
        <v>97</v>
      </c>
      <c r="W3360" s="85" t="b">
        <v>0</v>
      </c>
      <c r="X3360" s="63"/>
      <c r="Y3360" s="63"/>
      <c r="Z3360" s="63"/>
    </row>
    <row r="3361">
      <c r="A3361" s="75"/>
      <c r="B3361" s="94"/>
      <c r="C3361" s="75"/>
      <c r="D3361" s="76"/>
      <c r="E3361" s="75" t="s">
        <v>97</v>
      </c>
      <c r="F3361" s="75" t="s">
        <v>97</v>
      </c>
      <c r="G3361" s="77"/>
      <c r="H3361" s="77"/>
      <c r="I3361" s="80"/>
      <c r="J3361" s="77" t="s">
        <v>97</v>
      </c>
      <c r="K3361" s="79" t="s">
        <v>97</v>
      </c>
      <c r="L3361" s="79"/>
      <c r="M3361" s="80"/>
      <c r="N3361" s="79" t="s">
        <v>97</v>
      </c>
      <c r="O3361" s="81"/>
      <c r="P3361" s="86"/>
      <c r="Q3361" s="82"/>
      <c r="R3361" s="81" t="s">
        <v>97</v>
      </c>
      <c r="S3361" s="63"/>
      <c r="T3361" s="87"/>
      <c r="U3361" s="84" t="s">
        <v>97</v>
      </c>
      <c r="V3361" s="84" t="s">
        <v>97</v>
      </c>
      <c r="W3361" s="85" t="b">
        <v>0</v>
      </c>
      <c r="X3361" s="63"/>
      <c r="Y3361" s="63"/>
      <c r="Z3361" s="63"/>
    </row>
    <row r="3362">
      <c r="A3362" s="75"/>
      <c r="B3362" s="94"/>
      <c r="C3362" s="75"/>
      <c r="D3362" s="76"/>
      <c r="E3362" s="75" t="s">
        <v>97</v>
      </c>
      <c r="F3362" s="75" t="s">
        <v>97</v>
      </c>
      <c r="G3362" s="77"/>
      <c r="H3362" s="77"/>
      <c r="I3362" s="80"/>
      <c r="J3362" s="77" t="s">
        <v>97</v>
      </c>
      <c r="K3362" s="79" t="s">
        <v>97</v>
      </c>
      <c r="L3362" s="79"/>
      <c r="M3362" s="80"/>
      <c r="N3362" s="79" t="s">
        <v>97</v>
      </c>
      <c r="O3362" s="81"/>
      <c r="P3362" s="86"/>
      <c r="Q3362" s="82"/>
      <c r="R3362" s="81" t="s">
        <v>97</v>
      </c>
      <c r="S3362" s="63"/>
      <c r="T3362" s="87"/>
      <c r="U3362" s="84" t="s">
        <v>97</v>
      </c>
      <c r="V3362" s="84" t="s">
        <v>97</v>
      </c>
      <c r="W3362" s="85" t="b">
        <v>0</v>
      </c>
      <c r="X3362" s="63"/>
      <c r="Y3362" s="63"/>
      <c r="Z3362" s="63"/>
    </row>
    <row r="3363">
      <c r="A3363" s="75"/>
      <c r="B3363" s="94"/>
      <c r="C3363" s="75"/>
      <c r="D3363" s="76"/>
      <c r="E3363" s="75" t="s">
        <v>97</v>
      </c>
      <c r="F3363" s="75" t="s">
        <v>97</v>
      </c>
      <c r="G3363" s="77"/>
      <c r="H3363" s="77"/>
      <c r="I3363" s="80"/>
      <c r="J3363" s="77" t="s">
        <v>97</v>
      </c>
      <c r="K3363" s="79" t="s">
        <v>97</v>
      </c>
      <c r="L3363" s="79"/>
      <c r="M3363" s="80"/>
      <c r="N3363" s="79" t="s">
        <v>97</v>
      </c>
      <c r="O3363" s="81"/>
      <c r="P3363" s="86"/>
      <c r="Q3363" s="82"/>
      <c r="R3363" s="81" t="s">
        <v>97</v>
      </c>
      <c r="S3363" s="63"/>
      <c r="T3363" s="87"/>
      <c r="U3363" s="84" t="s">
        <v>97</v>
      </c>
      <c r="V3363" s="84" t="s">
        <v>97</v>
      </c>
      <c r="W3363" s="85" t="b">
        <v>0</v>
      </c>
      <c r="X3363" s="63"/>
      <c r="Y3363" s="63"/>
      <c r="Z3363" s="63"/>
    </row>
    <row r="3364">
      <c r="A3364" s="75"/>
      <c r="B3364" s="94"/>
      <c r="C3364" s="75"/>
      <c r="D3364" s="76"/>
      <c r="E3364" s="75" t="s">
        <v>97</v>
      </c>
      <c r="F3364" s="75" t="s">
        <v>97</v>
      </c>
      <c r="G3364" s="77"/>
      <c r="H3364" s="77"/>
      <c r="I3364" s="80"/>
      <c r="J3364" s="77" t="s">
        <v>97</v>
      </c>
      <c r="K3364" s="79" t="s">
        <v>97</v>
      </c>
      <c r="L3364" s="79"/>
      <c r="M3364" s="80"/>
      <c r="N3364" s="79" t="s">
        <v>97</v>
      </c>
      <c r="O3364" s="81"/>
      <c r="P3364" s="86"/>
      <c r="Q3364" s="82"/>
      <c r="R3364" s="81" t="s">
        <v>97</v>
      </c>
      <c r="S3364" s="63"/>
      <c r="T3364" s="87"/>
      <c r="U3364" s="84" t="s">
        <v>97</v>
      </c>
      <c r="V3364" s="84" t="s">
        <v>97</v>
      </c>
      <c r="W3364" s="85" t="b">
        <v>0</v>
      </c>
      <c r="X3364" s="63"/>
      <c r="Y3364" s="63"/>
      <c r="Z3364" s="63"/>
    </row>
    <row r="3365">
      <c r="A3365" s="75"/>
      <c r="B3365" s="94"/>
      <c r="C3365" s="75"/>
      <c r="D3365" s="76"/>
      <c r="E3365" s="75" t="s">
        <v>97</v>
      </c>
      <c r="F3365" s="75" t="s">
        <v>97</v>
      </c>
      <c r="G3365" s="77"/>
      <c r="H3365" s="77"/>
      <c r="I3365" s="80"/>
      <c r="J3365" s="77" t="s">
        <v>97</v>
      </c>
      <c r="K3365" s="79" t="s">
        <v>97</v>
      </c>
      <c r="L3365" s="79"/>
      <c r="M3365" s="80"/>
      <c r="N3365" s="79" t="s">
        <v>97</v>
      </c>
      <c r="O3365" s="81"/>
      <c r="P3365" s="86"/>
      <c r="Q3365" s="82"/>
      <c r="R3365" s="81" t="s">
        <v>97</v>
      </c>
      <c r="S3365" s="63"/>
      <c r="T3365" s="87"/>
      <c r="U3365" s="84" t="s">
        <v>97</v>
      </c>
      <c r="V3365" s="84" t="s">
        <v>97</v>
      </c>
      <c r="W3365" s="85" t="b">
        <v>0</v>
      </c>
      <c r="X3365" s="63"/>
      <c r="Y3365" s="63"/>
      <c r="Z3365" s="63"/>
    </row>
    <row r="3366">
      <c r="A3366" s="75"/>
      <c r="B3366" s="94"/>
      <c r="C3366" s="75"/>
      <c r="D3366" s="76"/>
      <c r="E3366" s="75" t="s">
        <v>97</v>
      </c>
      <c r="F3366" s="75" t="s">
        <v>97</v>
      </c>
      <c r="G3366" s="77"/>
      <c r="H3366" s="77"/>
      <c r="I3366" s="80"/>
      <c r="J3366" s="77" t="s">
        <v>97</v>
      </c>
      <c r="K3366" s="79" t="s">
        <v>97</v>
      </c>
      <c r="L3366" s="79"/>
      <c r="M3366" s="80"/>
      <c r="N3366" s="79" t="s">
        <v>97</v>
      </c>
      <c r="O3366" s="81"/>
      <c r="P3366" s="86"/>
      <c r="Q3366" s="82"/>
      <c r="R3366" s="81" t="s">
        <v>97</v>
      </c>
      <c r="S3366" s="63"/>
      <c r="T3366" s="87"/>
      <c r="U3366" s="84" t="s">
        <v>97</v>
      </c>
      <c r="V3366" s="84" t="s">
        <v>97</v>
      </c>
      <c r="W3366" s="85" t="b">
        <v>0</v>
      </c>
      <c r="X3366" s="63"/>
      <c r="Y3366" s="63"/>
      <c r="Z3366" s="63"/>
    </row>
    <row r="3367">
      <c r="A3367" s="75"/>
      <c r="B3367" s="94"/>
      <c r="C3367" s="75"/>
      <c r="D3367" s="76"/>
      <c r="E3367" s="75" t="s">
        <v>97</v>
      </c>
      <c r="F3367" s="75" t="s">
        <v>97</v>
      </c>
      <c r="G3367" s="77"/>
      <c r="H3367" s="77"/>
      <c r="I3367" s="80"/>
      <c r="J3367" s="77" t="s">
        <v>97</v>
      </c>
      <c r="K3367" s="79" t="s">
        <v>97</v>
      </c>
      <c r="L3367" s="79"/>
      <c r="M3367" s="80"/>
      <c r="N3367" s="79" t="s">
        <v>97</v>
      </c>
      <c r="O3367" s="81"/>
      <c r="P3367" s="86"/>
      <c r="Q3367" s="82"/>
      <c r="R3367" s="81" t="s">
        <v>97</v>
      </c>
      <c r="S3367" s="63"/>
      <c r="T3367" s="87"/>
      <c r="U3367" s="84" t="s">
        <v>97</v>
      </c>
      <c r="V3367" s="84" t="s">
        <v>97</v>
      </c>
      <c r="W3367" s="85" t="b">
        <v>0</v>
      </c>
      <c r="X3367" s="63"/>
      <c r="Y3367" s="63"/>
      <c r="Z3367" s="63"/>
    </row>
    <row r="3368">
      <c r="A3368" s="75"/>
      <c r="B3368" s="94"/>
      <c r="C3368" s="75"/>
      <c r="D3368" s="76"/>
      <c r="E3368" s="75" t="s">
        <v>97</v>
      </c>
      <c r="F3368" s="75" t="s">
        <v>97</v>
      </c>
      <c r="G3368" s="77"/>
      <c r="H3368" s="77"/>
      <c r="I3368" s="80"/>
      <c r="J3368" s="77" t="s">
        <v>97</v>
      </c>
      <c r="K3368" s="79" t="s">
        <v>97</v>
      </c>
      <c r="L3368" s="79"/>
      <c r="M3368" s="80"/>
      <c r="N3368" s="79" t="s">
        <v>97</v>
      </c>
      <c r="O3368" s="81"/>
      <c r="P3368" s="86"/>
      <c r="Q3368" s="82"/>
      <c r="R3368" s="81" t="s">
        <v>97</v>
      </c>
      <c r="S3368" s="63"/>
      <c r="T3368" s="87"/>
      <c r="U3368" s="84" t="s">
        <v>97</v>
      </c>
      <c r="V3368" s="84" t="s">
        <v>97</v>
      </c>
      <c r="W3368" s="85" t="b">
        <v>0</v>
      </c>
      <c r="X3368" s="63"/>
      <c r="Y3368" s="63"/>
      <c r="Z3368" s="63"/>
    </row>
    <row r="3369">
      <c r="A3369" s="75"/>
      <c r="B3369" s="94"/>
      <c r="C3369" s="75"/>
      <c r="D3369" s="76"/>
      <c r="E3369" s="75" t="s">
        <v>97</v>
      </c>
      <c r="F3369" s="75" t="s">
        <v>97</v>
      </c>
      <c r="G3369" s="77"/>
      <c r="H3369" s="77"/>
      <c r="I3369" s="80"/>
      <c r="J3369" s="77" t="s">
        <v>97</v>
      </c>
      <c r="K3369" s="79" t="s">
        <v>97</v>
      </c>
      <c r="L3369" s="79"/>
      <c r="M3369" s="80"/>
      <c r="N3369" s="79" t="s">
        <v>97</v>
      </c>
      <c r="O3369" s="81"/>
      <c r="P3369" s="86"/>
      <c r="Q3369" s="82"/>
      <c r="R3369" s="81" t="s">
        <v>97</v>
      </c>
      <c r="S3369" s="63"/>
      <c r="T3369" s="87"/>
      <c r="U3369" s="84" t="s">
        <v>97</v>
      </c>
      <c r="V3369" s="84" t="s">
        <v>97</v>
      </c>
      <c r="W3369" s="85" t="b">
        <v>0</v>
      </c>
      <c r="X3369" s="63"/>
      <c r="Y3369" s="63"/>
      <c r="Z3369" s="63"/>
    </row>
    <row r="3370">
      <c r="A3370" s="75"/>
      <c r="B3370" s="94"/>
      <c r="C3370" s="75"/>
      <c r="D3370" s="76"/>
      <c r="E3370" s="75" t="s">
        <v>97</v>
      </c>
      <c r="F3370" s="75" t="s">
        <v>97</v>
      </c>
      <c r="G3370" s="77"/>
      <c r="H3370" s="77"/>
      <c r="I3370" s="80"/>
      <c r="J3370" s="77" t="s">
        <v>97</v>
      </c>
      <c r="K3370" s="79" t="s">
        <v>97</v>
      </c>
      <c r="L3370" s="79"/>
      <c r="M3370" s="80"/>
      <c r="N3370" s="79" t="s">
        <v>97</v>
      </c>
      <c r="O3370" s="81"/>
      <c r="P3370" s="86"/>
      <c r="Q3370" s="82"/>
      <c r="R3370" s="81" t="s">
        <v>97</v>
      </c>
      <c r="S3370" s="63"/>
      <c r="T3370" s="87"/>
      <c r="U3370" s="84" t="s">
        <v>97</v>
      </c>
      <c r="V3370" s="84" t="s">
        <v>97</v>
      </c>
      <c r="W3370" s="85" t="b">
        <v>0</v>
      </c>
      <c r="X3370" s="63"/>
      <c r="Y3370" s="63"/>
      <c r="Z3370" s="63"/>
    </row>
    <row r="3371">
      <c r="A3371" s="75"/>
      <c r="B3371" s="94"/>
      <c r="C3371" s="75"/>
      <c r="D3371" s="76"/>
      <c r="E3371" s="75" t="s">
        <v>97</v>
      </c>
      <c r="F3371" s="75" t="s">
        <v>97</v>
      </c>
      <c r="G3371" s="77"/>
      <c r="H3371" s="77"/>
      <c r="I3371" s="80"/>
      <c r="J3371" s="77" t="s">
        <v>97</v>
      </c>
      <c r="K3371" s="79" t="s">
        <v>97</v>
      </c>
      <c r="L3371" s="79"/>
      <c r="M3371" s="80"/>
      <c r="N3371" s="79" t="s">
        <v>97</v>
      </c>
      <c r="O3371" s="81"/>
      <c r="P3371" s="86"/>
      <c r="Q3371" s="82"/>
      <c r="R3371" s="81" t="s">
        <v>97</v>
      </c>
      <c r="S3371" s="63"/>
      <c r="T3371" s="87"/>
      <c r="U3371" s="84" t="s">
        <v>97</v>
      </c>
      <c r="V3371" s="84" t="s">
        <v>97</v>
      </c>
      <c r="W3371" s="85" t="b">
        <v>0</v>
      </c>
      <c r="X3371" s="63"/>
      <c r="Y3371" s="63"/>
      <c r="Z3371" s="63"/>
    </row>
    <row r="3372">
      <c r="A3372" s="75"/>
      <c r="B3372" s="94"/>
      <c r="C3372" s="75"/>
      <c r="D3372" s="76"/>
      <c r="E3372" s="75" t="s">
        <v>97</v>
      </c>
      <c r="F3372" s="75" t="s">
        <v>97</v>
      </c>
      <c r="G3372" s="77"/>
      <c r="H3372" s="77"/>
      <c r="I3372" s="80"/>
      <c r="J3372" s="77" t="s">
        <v>97</v>
      </c>
      <c r="K3372" s="79" t="s">
        <v>97</v>
      </c>
      <c r="L3372" s="79"/>
      <c r="M3372" s="80"/>
      <c r="N3372" s="79" t="s">
        <v>97</v>
      </c>
      <c r="O3372" s="81"/>
      <c r="P3372" s="86"/>
      <c r="Q3372" s="82"/>
      <c r="R3372" s="81" t="s">
        <v>97</v>
      </c>
      <c r="S3372" s="63"/>
      <c r="T3372" s="87"/>
      <c r="U3372" s="84" t="s">
        <v>97</v>
      </c>
      <c r="V3372" s="84" t="s">
        <v>97</v>
      </c>
      <c r="W3372" s="85" t="b">
        <v>0</v>
      </c>
      <c r="X3372" s="63"/>
      <c r="Y3372" s="63"/>
      <c r="Z3372" s="63"/>
    </row>
    <row r="3373">
      <c r="A3373" s="75"/>
      <c r="B3373" s="94"/>
      <c r="C3373" s="75"/>
      <c r="D3373" s="76"/>
      <c r="E3373" s="75" t="s">
        <v>97</v>
      </c>
      <c r="F3373" s="75" t="s">
        <v>97</v>
      </c>
      <c r="G3373" s="77"/>
      <c r="H3373" s="77"/>
      <c r="I3373" s="80"/>
      <c r="J3373" s="77" t="s">
        <v>97</v>
      </c>
      <c r="K3373" s="79" t="s">
        <v>97</v>
      </c>
      <c r="L3373" s="79"/>
      <c r="M3373" s="80"/>
      <c r="N3373" s="79" t="s">
        <v>97</v>
      </c>
      <c r="O3373" s="81"/>
      <c r="P3373" s="86"/>
      <c r="Q3373" s="82"/>
      <c r="R3373" s="81" t="s">
        <v>97</v>
      </c>
      <c r="S3373" s="63"/>
      <c r="T3373" s="87"/>
      <c r="U3373" s="84" t="s">
        <v>97</v>
      </c>
      <c r="V3373" s="84" t="s">
        <v>97</v>
      </c>
      <c r="W3373" s="85" t="b">
        <v>0</v>
      </c>
      <c r="X3373" s="63"/>
      <c r="Y3373" s="63"/>
      <c r="Z3373" s="63"/>
    </row>
    <row r="3374">
      <c r="A3374" s="75"/>
      <c r="B3374" s="94"/>
      <c r="C3374" s="75"/>
      <c r="D3374" s="76"/>
      <c r="E3374" s="75" t="s">
        <v>97</v>
      </c>
      <c r="F3374" s="75" t="s">
        <v>97</v>
      </c>
      <c r="G3374" s="77"/>
      <c r="H3374" s="77"/>
      <c r="I3374" s="80"/>
      <c r="J3374" s="77" t="s">
        <v>97</v>
      </c>
      <c r="K3374" s="79" t="s">
        <v>97</v>
      </c>
      <c r="L3374" s="79"/>
      <c r="M3374" s="80"/>
      <c r="N3374" s="79" t="s">
        <v>97</v>
      </c>
      <c r="O3374" s="81"/>
      <c r="P3374" s="86"/>
      <c r="Q3374" s="82"/>
      <c r="R3374" s="81" t="s">
        <v>97</v>
      </c>
      <c r="S3374" s="63"/>
      <c r="T3374" s="87"/>
      <c r="U3374" s="84" t="s">
        <v>97</v>
      </c>
      <c r="V3374" s="84" t="s">
        <v>97</v>
      </c>
      <c r="W3374" s="85" t="b">
        <v>0</v>
      </c>
      <c r="X3374" s="63"/>
      <c r="Y3374" s="63"/>
      <c r="Z3374" s="63"/>
    </row>
    <row r="3375">
      <c r="A3375" s="75"/>
      <c r="B3375" s="94"/>
      <c r="C3375" s="75"/>
      <c r="D3375" s="76"/>
      <c r="E3375" s="75" t="s">
        <v>97</v>
      </c>
      <c r="F3375" s="75" t="s">
        <v>97</v>
      </c>
      <c r="G3375" s="77"/>
      <c r="H3375" s="77"/>
      <c r="I3375" s="80"/>
      <c r="J3375" s="77" t="s">
        <v>97</v>
      </c>
      <c r="K3375" s="79" t="s">
        <v>97</v>
      </c>
      <c r="L3375" s="79"/>
      <c r="M3375" s="80"/>
      <c r="N3375" s="79" t="s">
        <v>97</v>
      </c>
      <c r="O3375" s="81"/>
      <c r="P3375" s="86"/>
      <c r="Q3375" s="82"/>
      <c r="R3375" s="81" t="s">
        <v>97</v>
      </c>
      <c r="S3375" s="63"/>
      <c r="T3375" s="87"/>
      <c r="U3375" s="84" t="s">
        <v>97</v>
      </c>
      <c r="V3375" s="84" t="s">
        <v>97</v>
      </c>
      <c r="W3375" s="85" t="b">
        <v>0</v>
      </c>
      <c r="X3375" s="63"/>
      <c r="Y3375" s="63"/>
      <c r="Z3375" s="63"/>
    </row>
    <row r="3376">
      <c r="A3376" s="75"/>
      <c r="B3376" s="94"/>
      <c r="C3376" s="75"/>
      <c r="D3376" s="76"/>
      <c r="E3376" s="75" t="s">
        <v>97</v>
      </c>
      <c r="F3376" s="75" t="s">
        <v>97</v>
      </c>
      <c r="G3376" s="77"/>
      <c r="H3376" s="77"/>
      <c r="I3376" s="80"/>
      <c r="J3376" s="77" t="s">
        <v>97</v>
      </c>
      <c r="K3376" s="79" t="s">
        <v>97</v>
      </c>
      <c r="L3376" s="79"/>
      <c r="M3376" s="80"/>
      <c r="N3376" s="79" t="s">
        <v>97</v>
      </c>
      <c r="O3376" s="81"/>
      <c r="P3376" s="86"/>
      <c r="Q3376" s="82"/>
      <c r="R3376" s="81" t="s">
        <v>97</v>
      </c>
      <c r="S3376" s="63"/>
      <c r="T3376" s="87"/>
      <c r="U3376" s="84" t="s">
        <v>97</v>
      </c>
      <c r="V3376" s="84" t="s">
        <v>97</v>
      </c>
      <c r="W3376" s="85" t="b">
        <v>0</v>
      </c>
      <c r="X3376" s="63"/>
      <c r="Y3376" s="63"/>
      <c r="Z3376" s="63"/>
    </row>
    <row r="3377">
      <c r="A3377" s="75"/>
      <c r="B3377" s="94"/>
      <c r="C3377" s="75"/>
      <c r="D3377" s="76"/>
      <c r="E3377" s="75" t="s">
        <v>97</v>
      </c>
      <c r="F3377" s="75" t="s">
        <v>97</v>
      </c>
      <c r="G3377" s="77"/>
      <c r="H3377" s="77"/>
      <c r="I3377" s="80"/>
      <c r="J3377" s="77" t="s">
        <v>97</v>
      </c>
      <c r="K3377" s="79" t="s">
        <v>97</v>
      </c>
      <c r="L3377" s="79"/>
      <c r="M3377" s="80"/>
      <c r="N3377" s="79" t="s">
        <v>97</v>
      </c>
      <c r="O3377" s="81"/>
      <c r="P3377" s="86"/>
      <c r="Q3377" s="82"/>
      <c r="R3377" s="81" t="s">
        <v>97</v>
      </c>
      <c r="S3377" s="63"/>
      <c r="T3377" s="87"/>
      <c r="U3377" s="84" t="s">
        <v>97</v>
      </c>
      <c r="V3377" s="84" t="s">
        <v>97</v>
      </c>
      <c r="W3377" s="85" t="b">
        <v>0</v>
      </c>
      <c r="X3377" s="63"/>
      <c r="Y3377" s="63"/>
      <c r="Z3377" s="63"/>
    </row>
    <row r="3378">
      <c r="A3378" s="75"/>
      <c r="B3378" s="94"/>
      <c r="C3378" s="75"/>
      <c r="D3378" s="76"/>
      <c r="E3378" s="75" t="s">
        <v>97</v>
      </c>
      <c r="F3378" s="75" t="s">
        <v>97</v>
      </c>
      <c r="G3378" s="77"/>
      <c r="H3378" s="77"/>
      <c r="I3378" s="80"/>
      <c r="J3378" s="77" t="s">
        <v>97</v>
      </c>
      <c r="K3378" s="79" t="s">
        <v>97</v>
      </c>
      <c r="L3378" s="79"/>
      <c r="M3378" s="80"/>
      <c r="N3378" s="79" t="s">
        <v>97</v>
      </c>
      <c r="O3378" s="81"/>
      <c r="P3378" s="86"/>
      <c r="Q3378" s="82"/>
      <c r="R3378" s="81" t="s">
        <v>97</v>
      </c>
      <c r="S3378" s="63"/>
      <c r="T3378" s="87"/>
      <c r="U3378" s="84" t="s">
        <v>97</v>
      </c>
      <c r="V3378" s="84" t="s">
        <v>97</v>
      </c>
      <c r="W3378" s="85" t="b">
        <v>0</v>
      </c>
      <c r="X3378" s="63"/>
      <c r="Y3378" s="63"/>
      <c r="Z3378" s="63"/>
    </row>
    <row r="3379">
      <c r="A3379" s="75"/>
      <c r="B3379" s="94"/>
      <c r="C3379" s="75"/>
      <c r="D3379" s="76"/>
      <c r="E3379" s="75" t="s">
        <v>97</v>
      </c>
      <c r="F3379" s="75" t="s">
        <v>97</v>
      </c>
      <c r="G3379" s="77"/>
      <c r="H3379" s="77"/>
      <c r="I3379" s="80"/>
      <c r="J3379" s="77" t="s">
        <v>97</v>
      </c>
      <c r="K3379" s="79" t="s">
        <v>97</v>
      </c>
      <c r="L3379" s="79"/>
      <c r="M3379" s="80"/>
      <c r="N3379" s="79" t="s">
        <v>97</v>
      </c>
      <c r="O3379" s="81"/>
      <c r="P3379" s="86"/>
      <c r="Q3379" s="82"/>
      <c r="R3379" s="81" t="s">
        <v>97</v>
      </c>
      <c r="S3379" s="63"/>
      <c r="T3379" s="87"/>
      <c r="U3379" s="84" t="s">
        <v>97</v>
      </c>
      <c r="V3379" s="84" t="s">
        <v>97</v>
      </c>
      <c r="W3379" s="85" t="b">
        <v>0</v>
      </c>
      <c r="X3379" s="63"/>
      <c r="Y3379" s="63"/>
      <c r="Z3379" s="63"/>
    </row>
    <row r="3380">
      <c r="A3380" s="75"/>
      <c r="B3380" s="94"/>
      <c r="C3380" s="75"/>
      <c r="D3380" s="76"/>
      <c r="E3380" s="75" t="s">
        <v>97</v>
      </c>
      <c r="F3380" s="75" t="s">
        <v>97</v>
      </c>
      <c r="G3380" s="77"/>
      <c r="H3380" s="77"/>
      <c r="I3380" s="80"/>
      <c r="J3380" s="77" t="s">
        <v>97</v>
      </c>
      <c r="K3380" s="79" t="s">
        <v>97</v>
      </c>
      <c r="L3380" s="79"/>
      <c r="M3380" s="80"/>
      <c r="N3380" s="79" t="s">
        <v>97</v>
      </c>
      <c r="O3380" s="81"/>
      <c r="P3380" s="86"/>
      <c r="Q3380" s="82"/>
      <c r="R3380" s="81" t="s">
        <v>97</v>
      </c>
      <c r="S3380" s="63"/>
      <c r="T3380" s="87"/>
      <c r="U3380" s="84" t="s">
        <v>97</v>
      </c>
      <c r="V3380" s="84" t="s">
        <v>97</v>
      </c>
      <c r="W3380" s="85" t="b">
        <v>0</v>
      </c>
      <c r="X3380" s="63"/>
      <c r="Y3380" s="63"/>
      <c r="Z3380" s="63"/>
    </row>
    <row r="3381">
      <c r="A3381" s="75"/>
      <c r="B3381" s="94"/>
      <c r="C3381" s="75"/>
      <c r="D3381" s="76"/>
      <c r="E3381" s="75" t="s">
        <v>97</v>
      </c>
      <c r="F3381" s="75" t="s">
        <v>97</v>
      </c>
      <c r="G3381" s="77"/>
      <c r="H3381" s="77"/>
      <c r="I3381" s="80"/>
      <c r="J3381" s="77" t="s">
        <v>97</v>
      </c>
      <c r="K3381" s="79" t="s">
        <v>97</v>
      </c>
      <c r="L3381" s="79"/>
      <c r="M3381" s="80"/>
      <c r="N3381" s="79" t="s">
        <v>97</v>
      </c>
      <c r="O3381" s="81"/>
      <c r="P3381" s="86"/>
      <c r="Q3381" s="82"/>
      <c r="R3381" s="81" t="s">
        <v>97</v>
      </c>
      <c r="S3381" s="63"/>
      <c r="T3381" s="87"/>
      <c r="U3381" s="84" t="s">
        <v>97</v>
      </c>
      <c r="V3381" s="84" t="s">
        <v>97</v>
      </c>
      <c r="W3381" s="85" t="b">
        <v>0</v>
      </c>
      <c r="X3381" s="63"/>
      <c r="Y3381" s="63"/>
      <c r="Z3381" s="63"/>
    </row>
    <row r="3382">
      <c r="A3382" s="75"/>
      <c r="B3382" s="94"/>
      <c r="C3382" s="75"/>
      <c r="D3382" s="76"/>
      <c r="E3382" s="75" t="s">
        <v>97</v>
      </c>
      <c r="F3382" s="75" t="s">
        <v>97</v>
      </c>
      <c r="G3382" s="77"/>
      <c r="H3382" s="77"/>
      <c r="I3382" s="80"/>
      <c r="J3382" s="77" t="s">
        <v>97</v>
      </c>
      <c r="K3382" s="79" t="s">
        <v>97</v>
      </c>
      <c r="L3382" s="79"/>
      <c r="M3382" s="80"/>
      <c r="N3382" s="79" t="s">
        <v>97</v>
      </c>
      <c r="O3382" s="81"/>
      <c r="P3382" s="86"/>
      <c r="Q3382" s="82"/>
      <c r="R3382" s="81" t="s">
        <v>97</v>
      </c>
      <c r="S3382" s="63"/>
      <c r="T3382" s="87"/>
      <c r="U3382" s="84" t="s">
        <v>97</v>
      </c>
      <c r="V3382" s="84" t="s">
        <v>97</v>
      </c>
      <c r="W3382" s="85" t="b">
        <v>0</v>
      </c>
      <c r="X3382" s="63"/>
      <c r="Y3382" s="63"/>
      <c r="Z3382" s="63"/>
    </row>
    <row r="3383">
      <c r="A3383" s="75"/>
      <c r="B3383" s="94"/>
      <c r="C3383" s="75"/>
      <c r="D3383" s="76"/>
      <c r="E3383" s="75" t="s">
        <v>97</v>
      </c>
      <c r="F3383" s="75" t="s">
        <v>97</v>
      </c>
      <c r="G3383" s="77"/>
      <c r="H3383" s="77"/>
      <c r="I3383" s="80"/>
      <c r="J3383" s="77" t="s">
        <v>97</v>
      </c>
      <c r="K3383" s="79" t="s">
        <v>97</v>
      </c>
      <c r="L3383" s="79"/>
      <c r="M3383" s="80"/>
      <c r="N3383" s="79" t="s">
        <v>97</v>
      </c>
      <c r="O3383" s="81"/>
      <c r="P3383" s="86"/>
      <c r="Q3383" s="82"/>
      <c r="R3383" s="81" t="s">
        <v>97</v>
      </c>
      <c r="S3383" s="63"/>
      <c r="T3383" s="87"/>
      <c r="U3383" s="84" t="s">
        <v>97</v>
      </c>
      <c r="V3383" s="84" t="s">
        <v>97</v>
      </c>
      <c r="W3383" s="85" t="b">
        <v>0</v>
      </c>
      <c r="X3383" s="63"/>
      <c r="Y3383" s="63"/>
      <c r="Z3383" s="63"/>
    </row>
    <row r="3384">
      <c r="A3384" s="75"/>
      <c r="B3384" s="94"/>
      <c r="C3384" s="75"/>
      <c r="D3384" s="76"/>
      <c r="E3384" s="75" t="s">
        <v>97</v>
      </c>
      <c r="F3384" s="75" t="s">
        <v>97</v>
      </c>
      <c r="G3384" s="77"/>
      <c r="H3384" s="77"/>
      <c r="I3384" s="80"/>
      <c r="J3384" s="77" t="s">
        <v>97</v>
      </c>
      <c r="K3384" s="79" t="s">
        <v>97</v>
      </c>
      <c r="L3384" s="79"/>
      <c r="M3384" s="80"/>
      <c r="N3384" s="79" t="s">
        <v>97</v>
      </c>
      <c r="O3384" s="81"/>
      <c r="P3384" s="86"/>
      <c r="Q3384" s="82"/>
      <c r="R3384" s="81" t="s">
        <v>97</v>
      </c>
      <c r="S3384" s="63"/>
      <c r="T3384" s="87"/>
      <c r="U3384" s="84" t="s">
        <v>97</v>
      </c>
      <c r="V3384" s="84" t="s">
        <v>97</v>
      </c>
      <c r="W3384" s="85" t="b">
        <v>0</v>
      </c>
      <c r="X3384" s="63"/>
      <c r="Y3384" s="63"/>
      <c r="Z3384" s="63"/>
    </row>
    <row r="3385">
      <c r="A3385" s="75"/>
      <c r="B3385" s="94"/>
      <c r="C3385" s="75"/>
      <c r="D3385" s="76"/>
      <c r="E3385" s="75" t="s">
        <v>97</v>
      </c>
      <c r="F3385" s="75" t="s">
        <v>97</v>
      </c>
      <c r="G3385" s="77"/>
      <c r="H3385" s="77"/>
      <c r="I3385" s="80"/>
      <c r="J3385" s="77" t="s">
        <v>97</v>
      </c>
      <c r="K3385" s="79" t="s">
        <v>97</v>
      </c>
      <c r="L3385" s="79"/>
      <c r="M3385" s="80"/>
      <c r="N3385" s="79" t="s">
        <v>97</v>
      </c>
      <c r="O3385" s="81"/>
      <c r="P3385" s="86"/>
      <c r="Q3385" s="82"/>
      <c r="R3385" s="81" t="s">
        <v>97</v>
      </c>
      <c r="S3385" s="63"/>
      <c r="T3385" s="87"/>
      <c r="U3385" s="84" t="s">
        <v>97</v>
      </c>
      <c r="V3385" s="84" t="s">
        <v>97</v>
      </c>
      <c r="W3385" s="85" t="b">
        <v>0</v>
      </c>
      <c r="X3385" s="63"/>
      <c r="Y3385" s="63"/>
      <c r="Z3385" s="63"/>
    </row>
    <row r="3386">
      <c r="A3386" s="75"/>
      <c r="B3386" s="94"/>
      <c r="C3386" s="75"/>
      <c r="D3386" s="76"/>
      <c r="E3386" s="75" t="s">
        <v>97</v>
      </c>
      <c r="F3386" s="75" t="s">
        <v>97</v>
      </c>
      <c r="G3386" s="77"/>
      <c r="H3386" s="77"/>
      <c r="I3386" s="80"/>
      <c r="J3386" s="77" t="s">
        <v>97</v>
      </c>
      <c r="K3386" s="79" t="s">
        <v>97</v>
      </c>
      <c r="L3386" s="79"/>
      <c r="M3386" s="80"/>
      <c r="N3386" s="79" t="s">
        <v>97</v>
      </c>
      <c r="O3386" s="81"/>
      <c r="P3386" s="86"/>
      <c r="Q3386" s="82"/>
      <c r="R3386" s="81" t="s">
        <v>97</v>
      </c>
      <c r="S3386" s="63"/>
      <c r="T3386" s="87"/>
      <c r="U3386" s="84" t="s">
        <v>97</v>
      </c>
      <c r="V3386" s="84" t="s">
        <v>97</v>
      </c>
      <c r="W3386" s="85" t="b">
        <v>0</v>
      </c>
      <c r="X3386" s="63"/>
      <c r="Y3386" s="63"/>
      <c r="Z3386" s="63"/>
    </row>
    <row r="3387">
      <c r="A3387" s="75"/>
      <c r="B3387" s="94"/>
      <c r="C3387" s="75"/>
      <c r="D3387" s="76"/>
      <c r="E3387" s="75" t="s">
        <v>97</v>
      </c>
      <c r="F3387" s="75" t="s">
        <v>97</v>
      </c>
      <c r="G3387" s="77"/>
      <c r="H3387" s="77"/>
      <c r="I3387" s="80"/>
      <c r="J3387" s="77" t="s">
        <v>97</v>
      </c>
      <c r="K3387" s="79" t="s">
        <v>97</v>
      </c>
      <c r="L3387" s="79"/>
      <c r="M3387" s="80"/>
      <c r="N3387" s="79" t="s">
        <v>97</v>
      </c>
      <c r="O3387" s="81"/>
      <c r="P3387" s="86"/>
      <c r="Q3387" s="82"/>
      <c r="R3387" s="81" t="s">
        <v>97</v>
      </c>
      <c r="S3387" s="63"/>
      <c r="T3387" s="87"/>
      <c r="U3387" s="84" t="s">
        <v>97</v>
      </c>
      <c r="V3387" s="84" t="s">
        <v>97</v>
      </c>
      <c r="W3387" s="85" t="b">
        <v>0</v>
      </c>
      <c r="X3387" s="63"/>
      <c r="Y3387" s="63"/>
      <c r="Z3387" s="63"/>
    </row>
    <row r="3388">
      <c r="A3388" s="75"/>
      <c r="B3388" s="94"/>
      <c r="C3388" s="75"/>
      <c r="D3388" s="76"/>
      <c r="E3388" s="75" t="s">
        <v>97</v>
      </c>
      <c r="F3388" s="75" t="s">
        <v>97</v>
      </c>
      <c r="G3388" s="77"/>
      <c r="H3388" s="77"/>
      <c r="I3388" s="80"/>
      <c r="J3388" s="77" t="s">
        <v>97</v>
      </c>
      <c r="K3388" s="79" t="s">
        <v>97</v>
      </c>
      <c r="L3388" s="79"/>
      <c r="M3388" s="80"/>
      <c r="N3388" s="79" t="s">
        <v>97</v>
      </c>
      <c r="O3388" s="81"/>
      <c r="P3388" s="86"/>
      <c r="Q3388" s="82"/>
      <c r="R3388" s="81" t="s">
        <v>97</v>
      </c>
      <c r="S3388" s="63"/>
      <c r="T3388" s="87"/>
      <c r="U3388" s="84" t="s">
        <v>97</v>
      </c>
      <c r="V3388" s="84" t="s">
        <v>97</v>
      </c>
      <c r="W3388" s="85" t="b">
        <v>0</v>
      </c>
      <c r="X3388" s="63"/>
      <c r="Y3388" s="63"/>
      <c r="Z3388" s="63"/>
    </row>
    <row r="3389">
      <c r="A3389" s="75"/>
      <c r="B3389" s="94"/>
      <c r="C3389" s="75"/>
      <c r="D3389" s="76"/>
      <c r="E3389" s="75" t="s">
        <v>97</v>
      </c>
      <c r="F3389" s="75" t="s">
        <v>97</v>
      </c>
      <c r="G3389" s="77"/>
      <c r="H3389" s="77"/>
      <c r="I3389" s="80"/>
      <c r="J3389" s="77" t="s">
        <v>97</v>
      </c>
      <c r="K3389" s="79" t="s">
        <v>97</v>
      </c>
      <c r="L3389" s="79"/>
      <c r="M3389" s="80"/>
      <c r="N3389" s="79" t="s">
        <v>97</v>
      </c>
      <c r="O3389" s="81"/>
      <c r="P3389" s="86"/>
      <c r="Q3389" s="82"/>
      <c r="R3389" s="81" t="s">
        <v>97</v>
      </c>
      <c r="S3389" s="63"/>
      <c r="T3389" s="87"/>
      <c r="U3389" s="84" t="s">
        <v>97</v>
      </c>
      <c r="V3389" s="84" t="s">
        <v>97</v>
      </c>
      <c r="W3389" s="85" t="b">
        <v>0</v>
      </c>
      <c r="X3389" s="63"/>
      <c r="Y3389" s="63"/>
      <c r="Z3389" s="63"/>
    </row>
    <row r="3390">
      <c r="A3390" s="75"/>
      <c r="B3390" s="94"/>
      <c r="C3390" s="75"/>
      <c r="D3390" s="76"/>
      <c r="E3390" s="75" t="s">
        <v>97</v>
      </c>
      <c r="F3390" s="75" t="s">
        <v>97</v>
      </c>
      <c r="G3390" s="77"/>
      <c r="H3390" s="77"/>
      <c r="I3390" s="80"/>
      <c r="J3390" s="77" t="s">
        <v>97</v>
      </c>
      <c r="K3390" s="79" t="s">
        <v>97</v>
      </c>
      <c r="L3390" s="79"/>
      <c r="M3390" s="80"/>
      <c r="N3390" s="79" t="s">
        <v>97</v>
      </c>
      <c r="O3390" s="81"/>
      <c r="P3390" s="86"/>
      <c r="Q3390" s="82"/>
      <c r="R3390" s="81" t="s">
        <v>97</v>
      </c>
      <c r="S3390" s="63"/>
      <c r="T3390" s="87"/>
      <c r="U3390" s="84" t="s">
        <v>97</v>
      </c>
      <c r="V3390" s="84" t="s">
        <v>97</v>
      </c>
      <c r="W3390" s="85" t="b">
        <v>0</v>
      </c>
      <c r="X3390" s="63"/>
      <c r="Y3390" s="63"/>
      <c r="Z3390" s="63"/>
    </row>
    <row r="3391">
      <c r="A3391" s="75"/>
      <c r="B3391" s="94"/>
      <c r="C3391" s="75"/>
      <c r="D3391" s="76"/>
      <c r="E3391" s="75" t="s">
        <v>97</v>
      </c>
      <c r="F3391" s="75" t="s">
        <v>97</v>
      </c>
      <c r="G3391" s="77"/>
      <c r="H3391" s="77"/>
      <c r="I3391" s="80"/>
      <c r="J3391" s="77" t="s">
        <v>97</v>
      </c>
      <c r="K3391" s="79" t="s">
        <v>97</v>
      </c>
      <c r="L3391" s="79"/>
      <c r="M3391" s="80"/>
      <c r="N3391" s="79" t="s">
        <v>97</v>
      </c>
      <c r="O3391" s="81"/>
      <c r="P3391" s="86"/>
      <c r="Q3391" s="82"/>
      <c r="R3391" s="81" t="s">
        <v>97</v>
      </c>
      <c r="S3391" s="63"/>
      <c r="T3391" s="87"/>
      <c r="U3391" s="84" t="s">
        <v>97</v>
      </c>
      <c r="V3391" s="84" t="s">
        <v>97</v>
      </c>
      <c r="W3391" s="85" t="b">
        <v>0</v>
      </c>
      <c r="X3391" s="63"/>
      <c r="Y3391" s="63"/>
      <c r="Z3391" s="63"/>
    </row>
    <row r="3392">
      <c r="A3392" s="75"/>
      <c r="B3392" s="94"/>
      <c r="C3392" s="75"/>
      <c r="D3392" s="76"/>
      <c r="E3392" s="75" t="s">
        <v>97</v>
      </c>
      <c r="F3392" s="75" t="s">
        <v>97</v>
      </c>
      <c r="G3392" s="77"/>
      <c r="H3392" s="77"/>
      <c r="I3392" s="80"/>
      <c r="J3392" s="77" t="s">
        <v>97</v>
      </c>
      <c r="K3392" s="79" t="s">
        <v>97</v>
      </c>
      <c r="L3392" s="79"/>
      <c r="M3392" s="80"/>
      <c r="N3392" s="79" t="s">
        <v>97</v>
      </c>
      <c r="O3392" s="81"/>
      <c r="P3392" s="86"/>
      <c r="Q3392" s="82"/>
      <c r="R3392" s="81" t="s">
        <v>97</v>
      </c>
      <c r="S3392" s="63"/>
      <c r="T3392" s="87"/>
      <c r="U3392" s="84" t="s">
        <v>97</v>
      </c>
      <c r="V3392" s="84" t="s">
        <v>97</v>
      </c>
      <c r="W3392" s="85" t="b">
        <v>0</v>
      </c>
      <c r="X3392" s="63"/>
      <c r="Y3392" s="63"/>
      <c r="Z3392" s="63"/>
    </row>
    <row r="3393">
      <c r="A3393" s="75"/>
      <c r="B3393" s="94"/>
      <c r="C3393" s="75"/>
      <c r="D3393" s="76"/>
      <c r="E3393" s="75" t="s">
        <v>97</v>
      </c>
      <c r="F3393" s="75" t="s">
        <v>97</v>
      </c>
      <c r="G3393" s="77"/>
      <c r="H3393" s="77"/>
      <c r="I3393" s="80"/>
      <c r="J3393" s="77" t="s">
        <v>97</v>
      </c>
      <c r="K3393" s="79" t="s">
        <v>97</v>
      </c>
      <c r="L3393" s="79"/>
      <c r="M3393" s="80"/>
      <c r="N3393" s="79" t="s">
        <v>97</v>
      </c>
      <c r="O3393" s="81"/>
      <c r="P3393" s="86"/>
      <c r="Q3393" s="82"/>
      <c r="R3393" s="81" t="s">
        <v>97</v>
      </c>
      <c r="S3393" s="63"/>
      <c r="T3393" s="87"/>
      <c r="U3393" s="84" t="s">
        <v>97</v>
      </c>
      <c r="V3393" s="84" t="s">
        <v>97</v>
      </c>
      <c r="W3393" s="85" t="b">
        <v>0</v>
      </c>
      <c r="X3393" s="63"/>
      <c r="Y3393" s="63"/>
      <c r="Z3393" s="63"/>
    </row>
    <row r="3394">
      <c r="A3394" s="75"/>
      <c r="B3394" s="94"/>
      <c r="C3394" s="75"/>
      <c r="D3394" s="76"/>
      <c r="E3394" s="75" t="s">
        <v>97</v>
      </c>
      <c r="F3394" s="75" t="s">
        <v>97</v>
      </c>
      <c r="G3394" s="77"/>
      <c r="H3394" s="77"/>
      <c r="I3394" s="80"/>
      <c r="J3394" s="77" t="s">
        <v>97</v>
      </c>
      <c r="K3394" s="79" t="s">
        <v>97</v>
      </c>
      <c r="L3394" s="79"/>
      <c r="M3394" s="80"/>
      <c r="N3394" s="79" t="s">
        <v>97</v>
      </c>
      <c r="O3394" s="81"/>
      <c r="P3394" s="86"/>
      <c r="Q3394" s="82"/>
      <c r="R3394" s="81" t="s">
        <v>97</v>
      </c>
      <c r="S3394" s="63"/>
      <c r="T3394" s="87"/>
      <c r="U3394" s="84" t="s">
        <v>97</v>
      </c>
      <c r="V3394" s="84" t="s">
        <v>97</v>
      </c>
      <c r="W3394" s="85" t="b">
        <v>0</v>
      </c>
      <c r="X3394" s="63"/>
      <c r="Y3394" s="63"/>
      <c r="Z3394" s="63"/>
    </row>
    <row r="3395">
      <c r="A3395" s="75"/>
      <c r="B3395" s="94"/>
      <c r="C3395" s="75"/>
      <c r="D3395" s="76"/>
      <c r="E3395" s="75" t="s">
        <v>97</v>
      </c>
      <c r="F3395" s="75" t="s">
        <v>97</v>
      </c>
      <c r="G3395" s="77"/>
      <c r="H3395" s="77"/>
      <c r="I3395" s="80"/>
      <c r="J3395" s="77" t="s">
        <v>97</v>
      </c>
      <c r="K3395" s="79" t="s">
        <v>97</v>
      </c>
      <c r="L3395" s="79"/>
      <c r="M3395" s="80"/>
      <c r="N3395" s="79" t="s">
        <v>97</v>
      </c>
      <c r="O3395" s="81"/>
      <c r="P3395" s="86"/>
      <c r="Q3395" s="82"/>
      <c r="R3395" s="81" t="s">
        <v>97</v>
      </c>
      <c r="S3395" s="63"/>
      <c r="T3395" s="87"/>
      <c r="U3395" s="84" t="s">
        <v>97</v>
      </c>
      <c r="V3395" s="84" t="s">
        <v>97</v>
      </c>
      <c r="W3395" s="85" t="b">
        <v>0</v>
      </c>
      <c r="X3395" s="63"/>
      <c r="Y3395" s="63"/>
      <c r="Z3395" s="63"/>
    </row>
    <row r="3396">
      <c r="A3396" s="75"/>
      <c r="B3396" s="94"/>
      <c r="C3396" s="75"/>
      <c r="D3396" s="76"/>
      <c r="E3396" s="75" t="s">
        <v>97</v>
      </c>
      <c r="F3396" s="75" t="s">
        <v>97</v>
      </c>
      <c r="G3396" s="77"/>
      <c r="H3396" s="77"/>
      <c r="I3396" s="80"/>
      <c r="J3396" s="77" t="s">
        <v>97</v>
      </c>
      <c r="K3396" s="79" t="s">
        <v>97</v>
      </c>
      <c r="L3396" s="79"/>
      <c r="M3396" s="80"/>
      <c r="N3396" s="79" t="s">
        <v>97</v>
      </c>
      <c r="O3396" s="81"/>
      <c r="P3396" s="86"/>
      <c r="Q3396" s="82"/>
      <c r="R3396" s="81" t="s">
        <v>97</v>
      </c>
      <c r="S3396" s="63"/>
      <c r="T3396" s="87"/>
      <c r="U3396" s="84" t="s">
        <v>97</v>
      </c>
      <c r="V3396" s="84" t="s">
        <v>97</v>
      </c>
      <c r="W3396" s="85" t="b">
        <v>0</v>
      </c>
      <c r="X3396" s="63"/>
      <c r="Y3396" s="63"/>
      <c r="Z3396" s="63"/>
    </row>
    <row r="3397">
      <c r="A3397" s="75"/>
      <c r="B3397" s="94"/>
      <c r="C3397" s="75"/>
      <c r="D3397" s="76"/>
      <c r="E3397" s="75" t="s">
        <v>97</v>
      </c>
      <c r="F3397" s="75" t="s">
        <v>97</v>
      </c>
      <c r="G3397" s="77"/>
      <c r="H3397" s="77"/>
      <c r="I3397" s="80"/>
      <c r="J3397" s="77" t="s">
        <v>97</v>
      </c>
      <c r="K3397" s="79" t="s">
        <v>97</v>
      </c>
      <c r="L3397" s="79"/>
      <c r="M3397" s="80"/>
      <c r="N3397" s="79" t="s">
        <v>97</v>
      </c>
      <c r="O3397" s="81"/>
      <c r="P3397" s="86"/>
      <c r="Q3397" s="82"/>
      <c r="R3397" s="81" t="s">
        <v>97</v>
      </c>
      <c r="S3397" s="63"/>
      <c r="T3397" s="87"/>
      <c r="U3397" s="84" t="s">
        <v>97</v>
      </c>
      <c r="V3397" s="84" t="s">
        <v>97</v>
      </c>
      <c r="W3397" s="85" t="b">
        <v>0</v>
      </c>
      <c r="X3397" s="63"/>
      <c r="Y3397" s="63"/>
      <c r="Z3397" s="63"/>
    </row>
    <row r="3398">
      <c r="A3398" s="75"/>
      <c r="B3398" s="94"/>
      <c r="C3398" s="75"/>
      <c r="D3398" s="76"/>
      <c r="E3398" s="75" t="s">
        <v>97</v>
      </c>
      <c r="F3398" s="75" t="s">
        <v>97</v>
      </c>
      <c r="G3398" s="77"/>
      <c r="H3398" s="77"/>
      <c r="I3398" s="80"/>
      <c r="J3398" s="77" t="s">
        <v>97</v>
      </c>
      <c r="K3398" s="79" t="s">
        <v>97</v>
      </c>
      <c r="L3398" s="79"/>
      <c r="M3398" s="80"/>
      <c r="N3398" s="79" t="s">
        <v>97</v>
      </c>
      <c r="O3398" s="81"/>
      <c r="P3398" s="86"/>
      <c r="Q3398" s="82"/>
      <c r="R3398" s="81" t="s">
        <v>97</v>
      </c>
      <c r="S3398" s="63"/>
      <c r="T3398" s="87"/>
      <c r="U3398" s="84" t="s">
        <v>97</v>
      </c>
      <c r="V3398" s="84" t="s">
        <v>97</v>
      </c>
      <c r="W3398" s="85" t="b">
        <v>0</v>
      </c>
      <c r="X3398" s="63"/>
      <c r="Y3398" s="63"/>
      <c r="Z3398" s="63"/>
    </row>
    <row r="3399">
      <c r="A3399" s="75"/>
      <c r="B3399" s="94"/>
      <c r="C3399" s="75"/>
      <c r="D3399" s="76"/>
      <c r="E3399" s="75" t="s">
        <v>97</v>
      </c>
      <c r="F3399" s="75" t="s">
        <v>97</v>
      </c>
      <c r="G3399" s="77"/>
      <c r="H3399" s="77"/>
      <c r="I3399" s="80"/>
      <c r="J3399" s="77" t="s">
        <v>97</v>
      </c>
      <c r="K3399" s="79" t="s">
        <v>97</v>
      </c>
      <c r="L3399" s="79"/>
      <c r="M3399" s="80"/>
      <c r="N3399" s="79" t="s">
        <v>97</v>
      </c>
      <c r="O3399" s="81"/>
      <c r="P3399" s="86"/>
      <c r="Q3399" s="82"/>
      <c r="R3399" s="81" t="s">
        <v>97</v>
      </c>
      <c r="S3399" s="63"/>
      <c r="T3399" s="87"/>
      <c r="U3399" s="84" t="s">
        <v>97</v>
      </c>
      <c r="V3399" s="84" t="s">
        <v>97</v>
      </c>
      <c r="W3399" s="85" t="b">
        <v>0</v>
      </c>
      <c r="X3399" s="63"/>
      <c r="Y3399" s="63"/>
      <c r="Z3399" s="63"/>
    </row>
    <row r="3400">
      <c r="A3400" s="75"/>
      <c r="B3400" s="94"/>
      <c r="C3400" s="75"/>
      <c r="D3400" s="76"/>
      <c r="E3400" s="75" t="s">
        <v>97</v>
      </c>
      <c r="F3400" s="75" t="s">
        <v>97</v>
      </c>
      <c r="G3400" s="77"/>
      <c r="H3400" s="77"/>
      <c r="I3400" s="80"/>
      <c r="J3400" s="77" t="s">
        <v>97</v>
      </c>
      <c r="K3400" s="79" t="s">
        <v>97</v>
      </c>
      <c r="L3400" s="79"/>
      <c r="M3400" s="80"/>
      <c r="N3400" s="79" t="s">
        <v>97</v>
      </c>
      <c r="O3400" s="81"/>
      <c r="P3400" s="86"/>
      <c r="Q3400" s="82"/>
      <c r="R3400" s="81" t="s">
        <v>97</v>
      </c>
      <c r="S3400" s="63"/>
      <c r="T3400" s="87"/>
      <c r="U3400" s="84" t="s">
        <v>97</v>
      </c>
      <c r="V3400" s="84" t="s">
        <v>97</v>
      </c>
      <c r="W3400" s="85" t="b">
        <v>0</v>
      </c>
      <c r="X3400" s="63"/>
      <c r="Y3400" s="63"/>
      <c r="Z3400" s="63"/>
    </row>
    <row r="3401">
      <c r="A3401" s="75"/>
      <c r="B3401" s="94"/>
      <c r="C3401" s="75"/>
      <c r="D3401" s="76"/>
      <c r="E3401" s="75" t="s">
        <v>97</v>
      </c>
      <c r="F3401" s="75" t="s">
        <v>97</v>
      </c>
      <c r="G3401" s="77"/>
      <c r="H3401" s="77"/>
      <c r="I3401" s="80"/>
      <c r="J3401" s="77" t="s">
        <v>97</v>
      </c>
      <c r="K3401" s="79" t="s">
        <v>97</v>
      </c>
      <c r="L3401" s="79"/>
      <c r="M3401" s="80"/>
      <c r="N3401" s="79" t="s">
        <v>97</v>
      </c>
      <c r="O3401" s="81"/>
      <c r="P3401" s="86"/>
      <c r="Q3401" s="82"/>
      <c r="R3401" s="81" t="s">
        <v>97</v>
      </c>
      <c r="S3401" s="63"/>
      <c r="T3401" s="87"/>
      <c r="U3401" s="84" t="s">
        <v>97</v>
      </c>
      <c r="V3401" s="84" t="s">
        <v>97</v>
      </c>
      <c r="W3401" s="85" t="b">
        <v>0</v>
      </c>
      <c r="X3401" s="63"/>
      <c r="Y3401" s="63"/>
      <c r="Z3401" s="63"/>
    </row>
    <row r="3402">
      <c r="A3402" s="75"/>
      <c r="B3402" s="94"/>
      <c r="C3402" s="75"/>
      <c r="D3402" s="76"/>
      <c r="E3402" s="75" t="s">
        <v>97</v>
      </c>
      <c r="F3402" s="75" t="s">
        <v>97</v>
      </c>
      <c r="G3402" s="77"/>
      <c r="H3402" s="77"/>
      <c r="I3402" s="80"/>
      <c r="J3402" s="77" t="s">
        <v>97</v>
      </c>
      <c r="K3402" s="79" t="s">
        <v>97</v>
      </c>
      <c r="L3402" s="79"/>
      <c r="M3402" s="80"/>
      <c r="N3402" s="79" t="s">
        <v>97</v>
      </c>
      <c r="O3402" s="81"/>
      <c r="P3402" s="86"/>
      <c r="Q3402" s="82"/>
      <c r="R3402" s="81" t="s">
        <v>97</v>
      </c>
      <c r="S3402" s="63"/>
      <c r="T3402" s="87"/>
      <c r="U3402" s="84" t="s">
        <v>97</v>
      </c>
      <c r="V3402" s="84" t="s">
        <v>97</v>
      </c>
      <c r="W3402" s="85" t="b">
        <v>0</v>
      </c>
      <c r="X3402" s="63"/>
      <c r="Y3402" s="63"/>
      <c r="Z3402" s="63"/>
    </row>
    <row r="3403">
      <c r="A3403" s="75"/>
      <c r="B3403" s="94"/>
      <c r="C3403" s="75"/>
      <c r="D3403" s="76"/>
      <c r="E3403" s="75" t="s">
        <v>97</v>
      </c>
      <c r="F3403" s="75" t="s">
        <v>97</v>
      </c>
      <c r="G3403" s="77"/>
      <c r="H3403" s="77"/>
      <c r="I3403" s="80"/>
      <c r="J3403" s="77" t="s">
        <v>97</v>
      </c>
      <c r="K3403" s="79" t="s">
        <v>97</v>
      </c>
      <c r="L3403" s="79"/>
      <c r="M3403" s="80"/>
      <c r="N3403" s="79" t="s">
        <v>97</v>
      </c>
      <c r="O3403" s="81"/>
      <c r="P3403" s="86"/>
      <c r="Q3403" s="82"/>
      <c r="R3403" s="81" t="s">
        <v>97</v>
      </c>
      <c r="S3403" s="63"/>
      <c r="T3403" s="87"/>
      <c r="U3403" s="84" t="s">
        <v>97</v>
      </c>
      <c r="V3403" s="84" t="s">
        <v>97</v>
      </c>
      <c r="W3403" s="85" t="b">
        <v>0</v>
      </c>
      <c r="X3403" s="63"/>
      <c r="Y3403" s="63"/>
      <c r="Z3403" s="63"/>
    </row>
    <row r="3404">
      <c r="A3404" s="75"/>
      <c r="B3404" s="94"/>
      <c r="C3404" s="75"/>
      <c r="D3404" s="76"/>
      <c r="E3404" s="75" t="s">
        <v>97</v>
      </c>
      <c r="F3404" s="75" t="s">
        <v>97</v>
      </c>
      <c r="G3404" s="77"/>
      <c r="H3404" s="77"/>
      <c r="I3404" s="80"/>
      <c r="J3404" s="77" t="s">
        <v>97</v>
      </c>
      <c r="K3404" s="79" t="s">
        <v>97</v>
      </c>
      <c r="L3404" s="79"/>
      <c r="M3404" s="80"/>
      <c r="N3404" s="79" t="s">
        <v>97</v>
      </c>
      <c r="O3404" s="81"/>
      <c r="P3404" s="86"/>
      <c r="Q3404" s="82"/>
      <c r="R3404" s="81" t="s">
        <v>97</v>
      </c>
      <c r="S3404" s="63"/>
      <c r="T3404" s="87"/>
      <c r="U3404" s="84" t="s">
        <v>97</v>
      </c>
      <c r="V3404" s="84" t="s">
        <v>97</v>
      </c>
      <c r="W3404" s="85" t="b">
        <v>0</v>
      </c>
      <c r="X3404" s="63"/>
      <c r="Y3404" s="63"/>
      <c r="Z3404" s="63"/>
    </row>
    <row r="3405">
      <c r="A3405" s="75"/>
      <c r="B3405" s="94"/>
      <c r="C3405" s="75"/>
      <c r="D3405" s="76"/>
      <c r="E3405" s="75" t="s">
        <v>97</v>
      </c>
      <c r="F3405" s="75" t="s">
        <v>97</v>
      </c>
      <c r="G3405" s="77"/>
      <c r="H3405" s="77"/>
      <c r="I3405" s="80"/>
      <c r="J3405" s="77" t="s">
        <v>97</v>
      </c>
      <c r="K3405" s="79" t="s">
        <v>97</v>
      </c>
      <c r="L3405" s="79"/>
      <c r="M3405" s="80"/>
      <c r="N3405" s="79" t="s">
        <v>97</v>
      </c>
      <c r="O3405" s="81"/>
      <c r="P3405" s="86"/>
      <c r="Q3405" s="82"/>
      <c r="R3405" s="81" t="s">
        <v>97</v>
      </c>
      <c r="S3405" s="63"/>
      <c r="T3405" s="87"/>
      <c r="U3405" s="84" t="s">
        <v>97</v>
      </c>
      <c r="V3405" s="84" t="s">
        <v>97</v>
      </c>
      <c r="W3405" s="85" t="b">
        <v>0</v>
      </c>
      <c r="X3405" s="63"/>
      <c r="Y3405" s="63"/>
      <c r="Z3405" s="63"/>
    </row>
    <row r="3406">
      <c r="A3406" s="75"/>
      <c r="B3406" s="94"/>
      <c r="C3406" s="75"/>
      <c r="D3406" s="76"/>
      <c r="E3406" s="75" t="s">
        <v>97</v>
      </c>
      <c r="F3406" s="75" t="s">
        <v>97</v>
      </c>
      <c r="G3406" s="77"/>
      <c r="H3406" s="77"/>
      <c r="I3406" s="80"/>
      <c r="J3406" s="77" t="s">
        <v>97</v>
      </c>
      <c r="K3406" s="79" t="s">
        <v>97</v>
      </c>
      <c r="L3406" s="79"/>
      <c r="M3406" s="80"/>
      <c r="N3406" s="79" t="s">
        <v>97</v>
      </c>
      <c r="O3406" s="81"/>
      <c r="P3406" s="86"/>
      <c r="Q3406" s="82"/>
      <c r="R3406" s="81" t="s">
        <v>97</v>
      </c>
      <c r="S3406" s="63"/>
      <c r="T3406" s="87"/>
      <c r="U3406" s="84" t="s">
        <v>97</v>
      </c>
      <c r="V3406" s="84" t="s">
        <v>97</v>
      </c>
      <c r="W3406" s="85" t="b">
        <v>0</v>
      </c>
      <c r="X3406" s="63"/>
      <c r="Y3406" s="63"/>
      <c r="Z3406" s="63"/>
    </row>
    <row r="3407">
      <c r="A3407" s="75"/>
      <c r="B3407" s="94"/>
      <c r="C3407" s="75"/>
      <c r="D3407" s="76"/>
      <c r="E3407" s="75" t="s">
        <v>97</v>
      </c>
      <c r="F3407" s="75" t="s">
        <v>97</v>
      </c>
      <c r="G3407" s="77"/>
      <c r="H3407" s="77"/>
      <c r="I3407" s="80"/>
      <c r="J3407" s="77" t="s">
        <v>97</v>
      </c>
      <c r="K3407" s="79" t="s">
        <v>97</v>
      </c>
      <c r="L3407" s="79"/>
      <c r="M3407" s="80"/>
      <c r="N3407" s="79" t="s">
        <v>97</v>
      </c>
      <c r="O3407" s="81"/>
      <c r="P3407" s="86"/>
      <c r="Q3407" s="82"/>
      <c r="R3407" s="81" t="s">
        <v>97</v>
      </c>
      <c r="S3407" s="63"/>
      <c r="T3407" s="87"/>
      <c r="U3407" s="84" t="s">
        <v>97</v>
      </c>
      <c r="V3407" s="84" t="s">
        <v>97</v>
      </c>
      <c r="W3407" s="85" t="b">
        <v>0</v>
      </c>
      <c r="X3407" s="63"/>
      <c r="Y3407" s="63"/>
      <c r="Z3407" s="63"/>
    </row>
    <row r="3408">
      <c r="A3408" s="75"/>
      <c r="B3408" s="94"/>
      <c r="C3408" s="75"/>
      <c r="D3408" s="76"/>
      <c r="E3408" s="75" t="s">
        <v>97</v>
      </c>
      <c r="F3408" s="75" t="s">
        <v>97</v>
      </c>
      <c r="G3408" s="77"/>
      <c r="H3408" s="77"/>
      <c r="I3408" s="80"/>
      <c r="J3408" s="77" t="s">
        <v>97</v>
      </c>
      <c r="K3408" s="79" t="s">
        <v>97</v>
      </c>
      <c r="L3408" s="79"/>
      <c r="M3408" s="80"/>
      <c r="N3408" s="79" t="s">
        <v>97</v>
      </c>
      <c r="O3408" s="81"/>
      <c r="P3408" s="86"/>
      <c r="Q3408" s="82"/>
      <c r="R3408" s="81" t="s">
        <v>97</v>
      </c>
      <c r="S3408" s="63"/>
      <c r="T3408" s="87"/>
      <c r="U3408" s="84" t="s">
        <v>97</v>
      </c>
      <c r="V3408" s="84" t="s">
        <v>97</v>
      </c>
      <c r="W3408" s="85" t="b">
        <v>0</v>
      </c>
      <c r="X3408" s="63"/>
      <c r="Y3408" s="63"/>
      <c r="Z3408" s="63"/>
    </row>
    <row r="3409">
      <c r="A3409" s="75"/>
      <c r="B3409" s="94"/>
      <c r="C3409" s="75"/>
      <c r="D3409" s="76"/>
      <c r="E3409" s="75" t="s">
        <v>97</v>
      </c>
      <c r="F3409" s="75" t="s">
        <v>97</v>
      </c>
      <c r="G3409" s="77"/>
      <c r="H3409" s="77"/>
      <c r="I3409" s="80"/>
      <c r="J3409" s="77" t="s">
        <v>97</v>
      </c>
      <c r="K3409" s="79" t="s">
        <v>97</v>
      </c>
      <c r="L3409" s="79"/>
      <c r="M3409" s="80"/>
      <c r="N3409" s="79" t="s">
        <v>97</v>
      </c>
      <c r="O3409" s="81"/>
      <c r="P3409" s="86"/>
      <c r="Q3409" s="82"/>
      <c r="R3409" s="81" t="s">
        <v>97</v>
      </c>
      <c r="S3409" s="63"/>
      <c r="T3409" s="87"/>
      <c r="U3409" s="84" t="s">
        <v>97</v>
      </c>
      <c r="V3409" s="84" t="s">
        <v>97</v>
      </c>
      <c r="W3409" s="85" t="b">
        <v>0</v>
      </c>
      <c r="X3409" s="63"/>
      <c r="Y3409" s="63"/>
      <c r="Z3409" s="63"/>
    </row>
    <row r="3410">
      <c r="A3410" s="75"/>
      <c r="B3410" s="94"/>
      <c r="C3410" s="75"/>
      <c r="D3410" s="76"/>
      <c r="E3410" s="75" t="s">
        <v>97</v>
      </c>
      <c r="F3410" s="75" t="s">
        <v>97</v>
      </c>
      <c r="G3410" s="77"/>
      <c r="H3410" s="77"/>
      <c r="I3410" s="80"/>
      <c r="J3410" s="77" t="s">
        <v>97</v>
      </c>
      <c r="K3410" s="79" t="s">
        <v>97</v>
      </c>
      <c r="L3410" s="79"/>
      <c r="M3410" s="80"/>
      <c r="N3410" s="79" t="s">
        <v>97</v>
      </c>
      <c r="O3410" s="81"/>
      <c r="P3410" s="86"/>
      <c r="Q3410" s="82"/>
      <c r="R3410" s="81" t="s">
        <v>97</v>
      </c>
      <c r="S3410" s="63"/>
      <c r="T3410" s="87"/>
      <c r="U3410" s="84" t="s">
        <v>97</v>
      </c>
      <c r="V3410" s="84" t="s">
        <v>97</v>
      </c>
      <c r="W3410" s="85" t="b">
        <v>0</v>
      </c>
      <c r="X3410" s="63"/>
      <c r="Y3410" s="63"/>
      <c r="Z3410" s="63"/>
    </row>
    <row r="3411">
      <c r="A3411" s="75"/>
      <c r="B3411" s="94"/>
      <c r="C3411" s="75"/>
      <c r="D3411" s="76"/>
      <c r="E3411" s="75" t="s">
        <v>97</v>
      </c>
      <c r="F3411" s="75" t="s">
        <v>97</v>
      </c>
      <c r="G3411" s="77"/>
      <c r="H3411" s="77"/>
      <c r="I3411" s="80"/>
      <c r="J3411" s="77" t="s">
        <v>97</v>
      </c>
      <c r="K3411" s="79" t="s">
        <v>97</v>
      </c>
      <c r="L3411" s="79"/>
      <c r="M3411" s="80"/>
      <c r="N3411" s="79" t="s">
        <v>97</v>
      </c>
      <c r="O3411" s="81"/>
      <c r="P3411" s="86"/>
      <c r="Q3411" s="82"/>
      <c r="R3411" s="81" t="s">
        <v>97</v>
      </c>
      <c r="S3411" s="63"/>
      <c r="T3411" s="87"/>
      <c r="U3411" s="84" t="s">
        <v>97</v>
      </c>
      <c r="V3411" s="84" t="s">
        <v>97</v>
      </c>
      <c r="W3411" s="85" t="b">
        <v>0</v>
      </c>
      <c r="X3411" s="63"/>
      <c r="Y3411" s="63"/>
      <c r="Z3411" s="63"/>
    </row>
    <row r="3412">
      <c r="A3412" s="75"/>
      <c r="B3412" s="94"/>
      <c r="C3412" s="75"/>
      <c r="D3412" s="76"/>
      <c r="E3412" s="75" t="s">
        <v>97</v>
      </c>
      <c r="F3412" s="75" t="s">
        <v>97</v>
      </c>
      <c r="G3412" s="77"/>
      <c r="H3412" s="77"/>
      <c r="I3412" s="80"/>
      <c r="J3412" s="77" t="s">
        <v>97</v>
      </c>
      <c r="K3412" s="79" t="s">
        <v>97</v>
      </c>
      <c r="L3412" s="79"/>
      <c r="M3412" s="80"/>
      <c r="N3412" s="79" t="s">
        <v>97</v>
      </c>
      <c r="O3412" s="81"/>
      <c r="P3412" s="86"/>
      <c r="Q3412" s="82"/>
      <c r="R3412" s="81" t="s">
        <v>97</v>
      </c>
      <c r="S3412" s="63"/>
      <c r="T3412" s="87"/>
      <c r="U3412" s="84" t="s">
        <v>97</v>
      </c>
      <c r="V3412" s="84" t="s">
        <v>97</v>
      </c>
      <c r="W3412" s="85" t="b">
        <v>0</v>
      </c>
      <c r="X3412" s="63"/>
      <c r="Y3412" s="63"/>
      <c r="Z3412" s="63"/>
    </row>
    <row r="3413">
      <c r="A3413" s="75"/>
      <c r="B3413" s="94"/>
      <c r="C3413" s="75"/>
      <c r="D3413" s="76"/>
      <c r="E3413" s="75" t="s">
        <v>97</v>
      </c>
      <c r="F3413" s="75" t="s">
        <v>97</v>
      </c>
      <c r="G3413" s="77"/>
      <c r="H3413" s="77"/>
      <c r="I3413" s="80"/>
      <c r="J3413" s="77" t="s">
        <v>97</v>
      </c>
      <c r="K3413" s="79" t="s">
        <v>97</v>
      </c>
      <c r="L3413" s="79"/>
      <c r="M3413" s="80"/>
      <c r="N3413" s="79" t="s">
        <v>97</v>
      </c>
      <c r="O3413" s="81"/>
      <c r="P3413" s="86"/>
      <c r="Q3413" s="82"/>
      <c r="R3413" s="81" t="s">
        <v>97</v>
      </c>
      <c r="S3413" s="63"/>
      <c r="T3413" s="87"/>
      <c r="U3413" s="84" t="s">
        <v>97</v>
      </c>
      <c r="V3413" s="84" t="s">
        <v>97</v>
      </c>
      <c r="W3413" s="85" t="b">
        <v>0</v>
      </c>
      <c r="X3413" s="63"/>
      <c r="Y3413" s="63"/>
      <c r="Z3413" s="63"/>
    </row>
    <row r="3414">
      <c r="A3414" s="75"/>
      <c r="B3414" s="94"/>
      <c r="C3414" s="75"/>
      <c r="D3414" s="76"/>
      <c r="E3414" s="75" t="s">
        <v>97</v>
      </c>
      <c r="F3414" s="75" t="s">
        <v>97</v>
      </c>
      <c r="G3414" s="77"/>
      <c r="H3414" s="77"/>
      <c r="I3414" s="80"/>
      <c r="J3414" s="77" t="s">
        <v>97</v>
      </c>
      <c r="K3414" s="79" t="s">
        <v>97</v>
      </c>
      <c r="L3414" s="79"/>
      <c r="M3414" s="80"/>
      <c r="N3414" s="79" t="s">
        <v>97</v>
      </c>
      <c r="O3414" s="81"/>
      <c r="P3414" s="86"/>
      <c r="Q3414" s="82"/>
      <c r="R3414" s="81" t="s">
        <v>97</v>
      </c>
      <c r="S3414" s="63"/>
      <c r="T3414" s="87"/>
      <c r="U3414" s="84" t="s">
        <v>97</v>
      </c>
      <c r="V3414" s="84" t="s">
        <v>97</v>
      </c>
      <c r="W3414" s="85" t="b">
        <v>0</v>
      </c>
      <c r="X3414" s="63"/>
      <c r="Y3414" s="63"/>
      <c r="Z3414" s="63"/>
    </row>
    <row r="3415">
      <c r="A3415" s="75"/>
      <c r="B3415" s="94"/>
      <c r="C3415" s="75"/>
      <c r="D3415" s="76"/>
      <c r="E3415" s="75" t="s">
        <v>97</v>
      </c>
      <c r="F3415" s="75" t="s">
        <v>97</v>
      </c>
      <c r="G3415" s="77"/>
      <c r="H3415" s="77"/>
      <c r="I3415" s="80"/>
      <c r="J3415" s="77" t="s">
        <v>97</v>
      </c>
      <c r="K3415" s="79" t="s">
        <v>97</v>
      </c>
      <c r="L3415" s="79"/>
      <c r="M3415" s="80"/>
      <c r="N3415" s="79" t="s">
        <v>97</v>
      </c>
      <c r="O3415" s="81"/>
      <c r="P3415" s="86"/>
      <c r="Q3415" s="82"/>
      <c r="R3415" s="81" t="s">
        <v>97</v>
      </c>
      <c r="S3415" s="63"/>
      <c r="T3415" s="87"/>
      <c r="U3415" s="84" t="s">
        <v>97</v>
      </c>
      <c r="V3415" s="84" t="s">
        <v>97</v>
      </c>
      <c r="W3415" s="85" t="b">
        <v>0</v>
      </c>
      <c r="X3415" s="63"/>
      <c r="Y3415" s="63"/>
      <c r="Z3415" s="63"/>
    </row>
    <row r="3416">
      <c r="A3416" s="75"/>
      <c r="B3416" s="94"/>
      <c r="C3416" s="75"/>
      <c r="D3416" s="76"/>
      <c r="E3416" s="75" t="s">
        <v>97</v>
      </c>
      <c r="F3416" s="75" t="s">
        <v>97</v>
      </c>
      <c r="G3416" s="77"/>
      <c r="H3416" s="77"/>
      <c r="I3416" s="80"/>
      <c r="J3416" s="77" t="s">
        <v>97</v>
      </c>
      <c r="K3416" s="79" t="s">
        <v>97</v>
      </c>
      <c r="L3416" s="79"/>
      <c r="M3416" s="80"/>
      <c r="N3416" s="79" t="s">
        <v>97</v>
      </c>
      <c r="O3416" s="81"/>
      <c r="P3416" s="86"/>
      <c r="Q3416" s="82"/>
      <c r="R3416" s="81" t="s">
        <v>97</v>
      </c>
      <c r="S3416" s="63"/>
      <c r="T3416" s="87"/>
      <c r="U3416" s="84" t="s">
        <v>97</v>
      </c>
      <c r="V3416" s="84" t="s">
        <v>97</v>
      </c>
      <c r="W3416" s="85" t="b">
        <v>0</v>
      </c>
      <c r="X3416" s="63"/>
      <c r="Y3416" s="63"/>
      <c r="Z3416" s="63"/>
    </row>
    <row r="3417">
      <c r="A3417" s="75"/>
      <c r="B3417" s="94"/>
      <c r="C3417" s="75"/>
      <c r="D3417" s="76"/>
      <c r="E3417" s="75" t="s">
        <v>97</v>
      </c>
      <c r="F3417" s="75" t="s">
        <v>97</v>
      </c>
      <c r="G3417" s="77"/>
      <c r="H3417" s="77"/>
      <c r="I3417" s="80"/>
      <c r="J3417" s="77" t="s">
        <v>97</v>
      </c>
      <c r="K3417" s="79" t="s">
        <v>97</v>
      </c>
      <c r="L3417" s="79"/>
      <c r="M3417" s="80"/>
      <c r="N3417" s="79" t="s">
        <v>97</v>
      </c>
      <c r="O3417" s="81"/>
      <c r="P3417" s="86"/>
      <c r="Q3417" s="82"/>
      <c r="R3417" s="81" t="s">
        <v>97</v>
      </c>
      <c r="S3417" s="63"/>
      <c r="T3417" s="87"/>
      <c r="U3417" s="84" t="s">
        <v>97</v>
      </c>
      <c r="V3417" s="84" t="s">
        <v>97</v>
      </c>
      <c r="W3417" s="85" t="b">
        <v>0</v>
      </c>
      <c r="X3417" s="63"/>
      <c r="Y3417" s="63"/>
      <c r="Z3417" s="63"/>
    </row>
    <row r="3418">
      <c r="A3418" s="75"/>
      <c r="B3418" s="94"/>
      <c r="C3418" s="75"/>
      <c r="D3418" s="76"/>
      <c r="E3418" s="75" t="s">
        <v>97</v>
      </c>
      <c r="F3418" s="75" t="s">
        <v>97</v>
      </c>
      <c r="G3418" s="77"/>
      <c r="H3418" s="77"/>
      <c r="I3418" s="80"/>
      <c r="J3418" s="77" t="s">
        <v>97</v>
      </c>
      <c r="K3418" s="79" t="s">
        <v>97</v>
      </c>
      <c r="L3418" s="79"/>
      <c r="M3418" s="80"/>
      <c r="N3418" s="79" t="s">
        <v>97</v>
      </c>
      <c r="O3418" s="81"/>
      <c r="P3418" s="86"/>
      <c r="Q3418" s="82"/>
      <c r="R3418" s="81" t="s">
        <v>97</v>
      </c>
      <c r="S3418" s="63"/>
      <c r="T3418" s="87"/>
      <c r="U3418" s="84" t="s">
        <v>97</v>
      </c>
      <c r="V3418" s="84" t="s">
        <v>97</v>
      </c>
      <c r="W3418" s="85" t="b">
        <v>0</v>
      </c>
      <c r="X3418" s="63"/>
      <c r="Y3418" s="63"/>
      <c r="Z3418" s="63"/>
    </row>
    <row r="3419">
      <c r="A3419" s="75"/>
      <c r="B3419" s="94"/>
      <c r="C3419" s="75"/>
      <c r="D3419" s="76"/>
      <c r="E3419" s="75" t="s">
        <v>97</v>
      </c>
      <c r="F3419" s="75" t="s">
        <v>97</v>
      </c>
      <c r="G3419" s="77"/>
      <c r="H3419" s="77"/>
      <c r="I3419" s="80"/>
      <c r="J3419" s="77" t="s">
        <v>97</v>
      </c>
      <c r="K3419" s="79" t="s">
        <v>97</v>
      </c>
      <c r="L3419" s="79"/>
      <c r="M3419" s="80"/>
      <c r="N3419" s="79" t="s">
        <v>97</v>
      </c>
      <c r="O3419" s="81"/>
      <c r="P3419" s="86"/>
      <c r="Q3419" s="82"/>
      <c r="R3419" s="81" t="s">
        <v>97</v>
      </c>
      <c r="S3419" s="63"/>
      <c r="T3419" s="87"/>
      <c r="U3419" s="84" t="s">
        <v>97</v>
      </c>
      <c r="V3419" s="84" t="s">
        <v>97</v>
      </c>
      <c r="W3419" s="85" t="b">
        <v>0</v>
      </c>
      <c r="X3419" s="63"/>
      <c r="Y3419" s="63"/>
      <c r="Z3419" s="63"/>
    </row>
    <row r="3420">
      <c r="A3420" s="75"/>
      <c r="B3420" s="94"/>
      <c r="C3420" s="75"/>
      <c r="D3420" s="76"/>
      <c r="E3420" s="75" t="s">
        <v>97</v>
      </c>
      <c r="F3420" s="75" t="s">
        <v>97</v>
      </c>
      <c r="G3420" s="77"/>
      <c r="H3420" s="77"/>
      <c r="I3420" s="80"/>
      <c r="J3420" s="77" t="s">
        <v>97</v>
      </c>
      <c r="K3420" s="79" t="s">
        <v>97</v>
      </c>
      <c r="L3420" s="79"/>
      <c r="M3420" s="80"/>
      <c r="N3420" s="79" t="s">
        <v>97</v>
      </c>
      <c r="O3420" s="81"/>
      <c r="P3420" s="86"/>
      <c r="Q3420" s="82"/>
      <c r="R3420" s="81" t="s">
        <v>97</v>
      </c>
      <c r="S3420" s="63"/>
      <c r="T3420" s="87"/>
      <c r="U3420" s="84" t="s">
        <v>97</v>
      </c>
      <c r="V3420" s="84" t="s">
        <v>97</v>
      </c>
      <c r="W3420" s="85" t="b">
        <v>0</v>
      </c>
      <c r="X3420" s="63"/>
      <c r="Y3420" s="63"/>
      <c r="Z3420" s="63"/>
    </row>
    <row r="3421">
      <c r="A3421" s="75"/>
      <c r="B3421" s="94"/>
      <c r="C3421" s="75"/>
      <c r="D3421" s="76"/>
      <c r="E3421" s="75" t="s">
        <v>97</v>
      </c>
      <c r="F3421" s="75" t="s">
        <v>97</v>
      </c>
      <c r="G3421" s="77"/>
      <c r="H3421" s="77"/>
      <c r="I3421" s="80"/>
      <c r="J3421" s="77" t="s">
        <v>97</v>
      </c>
      <c r="K3421" s="79" t="s">
        <v>97</v>
      </c>
      <c r="L3421" s="79"/>
      <c r="M3421" s="80"/>
      <c r="N3421" s="79" t="s">
        <v>97</v>
      </c>
      <c r="O3421" s="81"/>
      <c r="P3421" s="86"/>
      <c r="Q3421" s="82"/>
      <c r="R3421" s="81" t="s">
        <v>97</v>
      </c>
      <c r="S3421" s="63"/>
      <c r="T3421" s="87"/>
      <c r="U3421" s="84" t="s">
        <v>97</v>
      </c>
      <c r="V3421" s="84" t="s">
        <v>97</v>
      </c>
      <c r="W3421" s="85" t="b">
        <v>0</v>
      </c>
      <c r="X3421" s="63"/>
      <c r="Y3421" s="63"/>
      <c r="Z3421" s="63"/>
    </row>
    <row r="3422">
      <c r="A3422" s="75"/>
      <c r="B3422" s="94"/>
      <c r="C3422" s="75"/>
      <c r="D3422" s="76"/>
      <c r="E3422" s="75" t="s">
        <v>97</v>
      </c>
      <c r="F3422" s="75" t="s">
        <v>97</v>
      </c>
      <c r="G3422" s="77"/>
      <c r="H3422" s="77"/>
      <c r="I3422" s="80"/>
      <c r="J3422" s="77" t="s">
        <v>97</v>
      </c>
      <c r="K3422" s="79" t="s">
        <v>97</v>
      </c>
      <c r="L3422" s="79"/>
      <c r="M3422" s="80"/>
      <c r="N3422" s="79" t="s">
        <v>97</v>
      </c>
      <c r="O3422" s="81"/>
      <c r="P3422" s="86"/>
      <c r="Q3422" s="82"/>
      <c r="R3422" s="81" t="s">
        <v>97</v>
      </c>
      <c r="S3422" s="63"/>
      <c r="T3422" s="87"/>
      <c r="U3422" s="84" t="s">
        <v>97</v>
      </c>
      <c r="V3422" s="84" t="s">
        <v>97</v>
      </c>
      <c r="W3422" s="85" t="b">
        <v>0</v>
      </c>
      <c r="X3422" s="63"/>
      <c r="Y3422" s="63"/>
      <c r="Z3422" s="63"/>
    </row>
    <row r="3423">
      <c r="A3423" s="75"/>
      <c r="B3423" s="94"/>
      <c r="C3423" s="75"/>
      <c r="D3423" s="76"/>
      <c r="E3423" s="75" t="s">
        <v>97</v>
      </c>
      <c r="F3423" s="75" t="s">
        <v>97</v>
      </c>
      <c r="G3423" s="77"/>
      <c r="H3423" s="77"/>
      <c r="I3423" s="80"/>
      <c r="J3423" s="77" t="s">
        <v>97</v>
      </c>
      <c r="K3423" s="79" t="s">
        <v>97</v>
      </c>
      <c r="L3423" s="79"/>
      <c r="M3423" s="80"/>
      <c r="N3423" s="79" t="s">
        <v>97</v>
      </c>
      <c r="O3423" s="81"/>
      <c r="P3423" s="86"/>
      <c r="Q3423" s="82"/>
      <c r="R3423" s="81" t="s">
        <v>97</v>
      </c>
      <c r="S3423" s="63"/>
      <c r="T3423" s="87"/>
      <c r="U3423" s="84" t="s">
        <v>97</v>
      </c>
      <c r="V3423" s="84" t="s">
        <v>97</v>
      </c>
      <c r="W3423" s="85" t="b">
        <v>0</v>
      </c>
      <c r="X3423" s="63"/>
      <c r="Y3423" s="63"/>
      <c r="Z3423" s="63"/>
    </row>
    <row r="3424">
      <c r="A3424" s="75"/>
      <c r="B3424" s="94"/>
      <c r="C3424" s="75"/>
      <c r="D3424" s="76"/>
      <c r="E3424" s="75" t="s">
        <v>97</v>
      </c>
      <c r="F3424" s="75" t="s">
        <v>97</v>
      </c>
      <c r="G3424" s="77"/>
      <c r="H3424" s="77"/>
      <c r="I3424" s="80"/>
      <c r="J3424" s="77" t="s">
        <v>97</v>
      </c>
      <c r="K3424" s="79" t="s">
        <v>97</v>
      </c>
      <c r="L3424" s="79"/>
      <c r="M3424" s="80"/>
      <c r="N3424" s="79" t="s">
        <v>97</v>
      </c>
      <c r="O3424" s="81"/>
      <c r="P3424" s="86"/>
      <c r="Q3424" s="82"/>
      <c r="R3424" s="81" t="s">
        <v>97</v>
      </c>
      <c r="S3424" s="63"/>
      <c r="T3424" s="87"/>
      <c r="U3424" s="84" t="s">
        <v>97</v>
      </c>
      <c r="V3424" s="84" t="s">
        <v>97</v>
      </c>
      <c r="W3424" s="85" t="b">
        <v>0</v>
      </c>
      <c r="X3424" s="63"/>
      <c r="Y3424" s="63"/>
      <c r="Z3424" s="63"/>
    </row>
    <row r="3425">
      <c r="A3425" s="75"/>
      <c r="B3425" s="94"/>
      <c r="C3425" s="75"/>
      <c r="D3425" s="76"/>
      <c r="E3425" s="75" t="s">
        <v>97</v>
      </c>
      <c r="F3425" s="75" t="s">
        <v>97</v>
      </c>
      <c r="G3425" s="77"/>
      <c r="H3425" s="77"/>
      <c r="I3425" s="80"/>
      <c r="J3425" s="77" t="s">
        <v>97</v>
      </c>
      <c r="K3425" s="79" t="s">
        <v>97</v>
      </c>
      <c r="L3425" s="79"/>
      <c r="M3425" s="80"/>
      <c r="N3425" s="79" t="s">
        <v>97</v>
      </c>
      <c r="O3425" s="81"/>
      <c r="P3425" s="86"/>
      <c r="Q3425" s="82"/>
      <c r="R3425" s="81" t="s">
        <v>97</v>
      </c>
      <c r="S3425" s="63"/>
      <c r="T3425" s="87"/>
      <c r="U3425" s="84" t="s">
        <v>97</v>
      </c>
      <c r="V3425" s="84" t="s">
        <v>97</v>
      </c>
      <c r="W3425" s="85" t="b">
        <v>0</v>
      </c>
      <c r="X3425" s="63"/>
      <c r="Y3425" s="63"/>
      <c r="Z3425" s="63"/>
    </row>
    <row r="3426">
      <c r="A3426" s="75"/>
      <c r="B3426" s="94"/>
      <c r="C3426" s="75"/>
      <c r="D3426" s="76"/>
      <c r="E3426" s="75" t="s">
        <v>97</v>
      </c>
      <c r="F3426" s="75" t="s">
        <v>97</v>
      </c>
      <c r="G3426" s="77"/>
      <c r="H3426" s="77"/>
      <c r="I3426" s="80"/>
      <c r="J3426" s="77" t="s">
        <v>97</v>
      </c>
      <c r="K3426" s="79" t="s">
        <v>97</v>
      </c>
      <c r="L3426" s="79"/>
      <c r="M3426" s="80"/>
      <c r="N3426" s="79" t="s">
        <v>97</v>
      </c>
      <c r="O3426" s="81"/>
      <c r="P3426" s="86"/>
      <c r="Q3426" s="82"/>
      <c r="R3426" s="81" t="s">
        <v>97</v>
      </c>
      <c r="S3426" s="63"/>
      <c r="T3426" s="87"/>
      <c r="U3426" s="84" t="s">
        <v>97</v>
      </c>
      <c r="V3426" s="84" t="s">
        <v>97</v>
      </c>
      <c r="W3426" s="85" t="b">
        <v>0</v>
      </c>
      <c r="X3426" s="63"/>
      <c r="Y3426" s="63"/>
      <c r="Z3426" s="63"/>
    </row>
    <row r="3427">
      <c r="A3427" s="75"/>
      <c r="B3427" s="94"/>
      <c r="C3427" s="75"/>
      <c r="D3427" s="76"/>
      <c r="E3427" s="75" t="s">
        <v>97</v>
      </c>
      <c r="F3427" s="75" t="s">
        <v>97</v>
      </c>
      <c r="G3427" s="77"/>
      <c r="H3427" s="77"/>
      <c r="I3427" s="80"/>
      <c r="J3427" s="77" t="s">
        <v>97</v>
      </c>
      <c r="K3427" s="79" t="s">
        <v>97</v>
      </c>
      <c r="L3427" s="79"/>
      <c r="M3427" s="80"/>
      <c r="N3427" s="79" t="s">
        <v>97</v>
      </c>
      <c r="O3427" s="81"/>
      <c r="P3427" s="86"/>
      <c r="Q3427" s="82"/>
      <c r="R3427" s="81" t="s">
        <v>97</v>
      </c>
      <c r="S3427" s="63"/>
      <c r="T3427" s="87"/>
      <c r="U3427" s="84" t="s">
        <v>97</v>
      </c>
      <c r="V3427" s="84" t="s">
        <v>97</v>
      </c>
      <c r="W3427" s="85" t="b">
        <v>0</v>
      </c>
      <c r="X3427" s="63"/>
      <c r="Y3427" s="63"/>
      <c r="Z3427" s="63"/>
    </row>
    <row r="3428">
      <c r="A3428" s="75"/>
      <c r="B3428" s="94"/>
      <c r="C3428" s="75"/>
      <c r="D3428" s="76"/>
      <c r="E3428" s="75" t="s">
        <v>97</v>
      </c>
      <c r="F3428" s="75" t="s">
        <v>97</v>
      </c>
      <c r="G3428" s="77"/>
      <c r="H3428" s="77"/>
      <c r="I3428" s="80"/>
      <c r="J3428" s="77" t="s">
        <v>97</v>
      </c>
      <c r="K3428" s="79" t="s">
        <v>97</v>
      </c>
      <c r="L3428" s="79"/>
      <c r="M3428" s="80"/>
      <c r="N3428" s="79" t="s">
        <v>97</v>
      </c>
      <c r="O3428" s="81"/>
      <c r="P3428" s="86"/>
      <c r="Q3428" s="82"/>
      <c r="R3428" s="81" t="s">
        <v>97</v>
      </c>
      <c r="S3428" s="63"/>
      <c r="T3428" s="87"/>
      <c r="U3428" s="84" t="s">
        <v>97</v>
      </c>
      <c r="V3428" s="84" t="s">
        <v>97</v>
      </c>
      <c r="W3428" s="85" t="b">
        <v>0</v>
      </c>
      <c r="X3428" s="63"/>
      <c r="Y3428" s="63"/>
      <c r="Z3428" s="63"/>
    </row>
    <row r="3429">
      <c r="A3429" s="75"/>
      <c r="B3429" s="94"/>
      <c r="C3429" s="75"/>
      <c r="D3429" s="76"/>
      <c r="E3429" s="75" t="s">
        <v>97</v>
      </c>
      <c r="F3429" s="75" t="s">
        <v>97</v>
      </c>
      <c r="G3429" s="77"/>
      <c r="H3429" s="77"/>
      <c r="I3429" s="80"/>
      <c r="J3429" s="77" t="s">
        <v>97</v>
      </c>
      <c r="K3429" s="79" t="s">
        <v>97</v>
      </c>
      <c r="L3429" s="79"/>
      <c r="M3429" s="80"/>
      <c r="N3429" s="79" t="s">
        <v>97</v>
      </c>
      <c r="O3429" s="81"/>
      <c r="P3429" s="86"/>
      <c r="Q3429" s="82"/>
      <c r="R3429" s="81" t="s">
        <v>97</v>
      </c>
      <c r="S3429" s="63"/>
      <c r="T3429" s="87"/>
      <c r="U3429" s="84" t="s">
        <v>97</v>
      </c>
      <c r="V3429" s="84" t="s">
        <v>97</v>
      </c>
      <c r="W3429" s="85" t="b">
        <v>0</v>
      </c>
      <c r="X3429" s="63"/>
      <c r="Y3429" s="63"/>
      <c r="Z3429" s="63"/>
    </row>
    <row r="3430">
      <c r="A3430" s="75"/>
      <c r="B3430" s="94"/>
      <c r="C3430" s="75"/>
      <c r="D3430" s="76"/>
      <c r="E3430" s="75" t="s">
        <v>97</v>
      </c>
      <c r="F3430" s="75" t="s">
        <v>97</v>
      </c>
      <c r="G3430" s="77"/>
      <c r="H3430" s="77"/>
      <c r="I3430" s="80"/>
      <c r="J3430" s="77" t="s">
        <v>97</v>
      </c>
      <c r="K3430" s="79" t="s">
        <v>97</v>
      </c>
      <c r="L3430" s="79"/>
      <c r="M3430" s="80"/>
      <c r="N3430" s="79" t="s">
        <v>97</v>
      </c>
      <c r="O3430" s="81"/>
      <c r="P3430" s="86"/>
      <c r="Q3430" s="82"/>
      <c r="R3430" s="81" t="s">
        <v>97</v>
      </c>
      <c r="S3430" s="63"/>
      <c r="T3430" s="87"/>
      <c r="U3430" s="84" t="s">
        <v>97</v>
      </c>
      <c r="V3430" s="84" t="s">
        <v>97</v>
      </c>
      <c r="W3430" s="85" t="b">
        <v>0</v>
      </c>
      <c r="X3430" s="63"/>
      <c r="Y3430" s="63"/>
      <c r="Z3430" s="63"/>
    </row>
    <row r="3431">
      <c r="A3431" s="75"/>
      <c r="B3431" s="94"/>
      <c r="C3431" s="75"/>
      <c r="D3431" s="76"/>
      <c r="E3431" s="75" t="s">
        <v>97</v>
      </c>
      <c r="F3431" s="75" t="s">
        <v>97</v>
      </c>
      <c r="G3431" s="77"/>
      <c r="H3431" s="77"/>
      <c r="I3431" s="80"/>
      <c r="J3431" s="77" t="s">
        <v>97</v>
      </c>
      <c r="K3431" s="79" t="s">
        <v>97</v>
      </c>
      <c r="L3431" s="79"/>
      <c r="M3431" s="80"/>
      <c r="N3431" s="79" t="s">
        <v>97</v>
      </c>
      <c r="O3431" s="81"/>
      <c r="P3431" s="86"/>
      <c r="Q3431" s="82"/>
      <c r="R3431" s="81" t="s">
        <v>97</v>
      </c>
      <c r="S3431" s="63"/>
      <c r="T3431" s="87"/>
      <c r="U3431" s="84" t="s">
        <v>97</v>
      </c>
      <c r="V3431" s="84" t="s">
        <v>97</v>
      </c>
      <c r="W3431" s="85" t="b">
        <v>0</v>
      </c>
      <c r="X3431" s="63"/>
      <c r="Y3431" s="63"/>
      <c r="Z3431" s="63"/>
    </row>
    <row r="3432">
      <c r="A3432" s="75"/>
      <c r="B3432" s="94"/>
      <c r="C3432" s="75"/>
      <c r="D3432" s="76"/>
      <c r="E3432" s="75" t="s">
        <v>97</v>
      </c>
      <c r="F3432" s="75" t="s">
        <v>97</v>
      </c>
      <c r="G3432" s="77"/>
      <c r="H3432" s="77"/>
      <c r="I3432" s="80"/>
      <c r="J3432" s="77" t="s">
        <v>97</v>
      </c>
      <c r="K3432" s="79" t="s">
        <v>97</v>
      </c>
      <c r="L3432" s="79"/>
      <c r="M3432" s="80"/>
      <c r="N3432" s="79" t="s">
        <v>97</v>
      </c>
      <c r="O3432" s="81"/>
      <c r="P3432" s="86"/>
      <c r="Q3432" s="82"/>
      <c r="R3432" s="81" t="s">
        <v>97</v>
      </c>
      <c r="S3432" s="63"/>
      <c r="T3432" s="87"/>
      <c r="U3432" s="84" t="s">
        <v>97</v>
      </c>
      <c r="V3432" s="84" t="s">
        <v>97</v>
      </c>
      <c r="W3432" s="85" t="b">
        <v>0</v>
      </c>
      <c r="X3432" s="63"/>
      <c r="Y3432" s="63"/>
      <c r="Z3432" s="63"/>
    </row>
    <row r="3433">
      <c r="A3433" s="75"/>
      <c r="B3433" s="94"/>
      <c r="C3433" s="75"/>
      <c r="D3433" s="76"/>
      <c r="E3433" s="75" t="s">
        <v>97</v>
      </c>
      <c r="F3433" s="75" t="s">
        <v>97</v>
      </c>
      <c r="G3433" s="77"/>
      <c r="H3433" s="77"/>
      <c r="I3433" s="80"/>
      <c r="J3433" s="77" t="s">
        <v>97</v>
      </c>
      <c r="K3433" s="79" t="s">
        <v>97</v>
      </c>
      <c r="L3433" s="79"/>
      <c r="M3433" s="80"/>
      <c r="N3433" s="79" t="s">
        <v>97</v>
      </c>
      <c r="O3433" s="81"/>
      <c r="P3433" s="86"/>
      <c r="Q3433" s="82"/>
      <c r="R3433" s="81" t="s">
        <v>97</v>
      </c>
      <c r="S3433" s="63"/>
      <c r="T3433" s="87"/>
      <c r="U3433" s="84" t="s">
        <v>97</v>
      </c>
      <c r="V3433" s="84" t="s">
        <v>97</v>
      </c>
      <c r="W3433" s="85" t="b">
        <v>0</v>
      </c>
      <c r="X3433" s="63"/>
      <c r="Y3433" s="63"/>
      <c r="Z3433" s="63"/>
    </row>
    <row r="3434">
      <c r="A3434" s="75"/>
      <c r="B3434" s="94"/>
      <c r="C3434" s="75"/>
      <c r="D3434" s="76"/>
      <c r="E3434" s="75" t="s">
        <v>97</v>
      </c>
      <c r="F3434" s="75" t="s">
        <v>97</v>
      </c>
      <c r="G3434" s="77"/>
      <c r="H3434" s="77"/>
      <c r="I3434" s="80"/>
      <c r="J3434" s="77" t="s">
        <v>97</v>
      </c>
      <c r="K3434" s="79" t="s">
        <v>97</v>
      </c>
      <c r="L3434" s="79"/>
      <c r="M3434" s="80"/>
      <c r="N3434" s="79" t="s">
        <v>97</v>
      </c>
      <c r="O3434" s="81"/>
      <c r="P3434" s="86"/>
      <c r="Q3434" s="82"/>
      <c r="R3434" s="81" t="s">
        <v>97</v>
      </c>
      <c r="S3434" s="63"/>
      <c r="T3434" s="87"/>
      <c r="U3434" s="84" t="s">
        <v>97</v>
      </c>
      <c r="V3434" s="84" t="s">
        <v>97</v>
      </c>
      <c r="W3434" s="85" t="b">
        <v>0</v>
      </c>
      <c r="X3434" s="63"/>
      <c r="Y3434" s="63"/>
      <c r="Z3434" s="63"/>
    </row>
    <row r="3435">
      <c r="A3435" s="75"/>
      <c r="B3435" s="94"/>
      <c r="C3435" s="75"/>
      <c r="D3435" s="76"/>
      <c r="E3435" s="75" t="s">
        <v>97</v>
      </c>
      <c r="F3435" s="75" t="s">
        <v>97</v>
      </c>
      <c r="G3435" s="77"/>
      <c r="H3435" s="77"/>
      <c r="I3435" s="80"/>
      <c r="J3435" s="77" t="s">
        <v>97</v>
      </c>
      <c r="K3435" s="79" t="s">
        <v>97</v>
      </c>
      <c r="L3435" s="79"/>
      <c r="M3435" s="80"/>
      <c r="N3435" s="79" t="s">
        <v>97</v>
      </c>
      <c r="O3435" s="81"/>
      <c r="P3435" s="86"/>
      <c r="Q3435" s="82"/>
      <c r="R3435" s="81" t="s">
        <v>97</v>
      </c>
      <c r="S3435" s="63"/>
      <c r="T3435" s="87"/>
      <c r="U3435" s="84" t="s">
        <v>97</v>
      </c>
      <c r="V3435" s="84" t="s">
        <v>97</v>
      </c>
      <c r="W3435" s="85" t="b">
        <v>0</v>
      </c>
      <c r="X3435" s="63"/>
      <c r="Y3435" s="63"/>
      <c r="Z3435" s="63"/>
    </row>
    <row r="3436">
      <c r="A3436" s="75"/>
      <c r="B3436" s="94"/>
      <c r="C3436" s="75"/>
      <c r="D3436" s="76"/>
      <c r="E3436" s="75" t="s">
        <v>97</v>
      </c>
      <c r="F3436" s="75" t="s">
        <v>97</v>
      </c>
      <c r="G3436" s="77"/>
      <c r="H3436" s="77"/>
      <c r="I3436" s="80"/>
      <c r="J3436" s="77" t="s">
        <v>97</v>
      </c>
      <c r="K3436" s="79" t="s">
        <v>97</v>
      </c>
      <c r="L3436" s="79"/>
      <c r="M3436" s="80"/>
      <c r="N3436" s="79" t="s">
        <v>97</v>
      </c>
      <c r="O3436" s="81"/>
      <c r="P3436" s="86"/>
      <c r="Q3436" s="82"/>
      <c r="R3436" s="81" t="s">
        <v>97</v>
      </c>
      <c r="S3436" s="63"/>
      <c r="T3436" s="87"/>
      <c r="U3436" s="84" t="s">
        <v>97</v>
      </c>
      <c r="V3436" s="84" t="s">
        <v>97</v>
      </c>
      <c r="W3436" s="85" t="b">
        <v>0</v>
      </c>
      <c r="X3436" s="63"/>
      <c r="Y3436" s="63"/>
      <c r="Z3436" s="63"/>
    </row>
    <row r="3437">
      <c r="A3437" s="75"/>
      <c r="B3437" s="94"/>
      <c r="C3437" s="75"/>
      <c r="D3437" s="76"/>
      <c r="E3437" s="75" t="s">
        <v>97</v>
      </c>
      <c r="F3437" s="75" t="s">
        <v>97</v>
      </c>
      <c r="G3437" s="77"/>
      <c r="H3437" s="77"/>
      <c r="I3437" s="80"/>
      <c r="J3437" s="77" t="s">
        <v>97</v>
      </c>
      <c r="K3437" s="79" t="s">
        <v>97</v>
      </c>
      <c r="L3437" s="79"/>
      <c r="M3437" s="80"/>
      <c r="N3437" s="79" t="s">
        <v>97</v>
      </c>
      <c r="O3437" s="81"/>
      <c r="P3437" s="86"/>
      <c r="Q3437" s="82"/>
      <c r="R3437" s="81" t="s">
        <v>97</v>
      </c>
      <c r="S3437" s="63"/>
      <c r="T3437" s="87"/>
      <c r="U3437" s="84" t="s">
        <v>97</v>
      </c>
      <c r="V3437" s="84" t="s">
        <v>97</v>
      </c>
      <c r="W3437" s="85" t="b">
        <v>0</v>
      </c>
      <c r="X3437" s="63"/>
      <c r="Y3437" s="63"/>
      <c r="Z3437" s="63"/>
    </row>
    <row r="3438">
      <c r="A3438" s="75"/>
      <c r="B3438" s="94"/>
      <c r="C3438" s="75"/>
      <c r="D3438" s="76"/>
      <c r="E3438" s="75" t="s">
        <v>97</v>
      </c>
      <c r="F3438" s="75" t="s">
        <v>97</v>
      </c>
      <c r="G3438" s="77"/>
      <c r="H3438" s="77"/>
      <c r="I3438" s="80"/>
      <c r="J3438" s="77" t="s">
        <v>97</v>
      </c>
      <c r="K3438" s="79" t="s">
        <v>97</v>
      </c>
      <c r="L3438" s="79"/>
      <c r="M3438" s="80"/>
      <c r="N3438" s="79" t="s">
        <v>97</v>
      </c>
      <c r="O3438" s="81"/>
      <c r="P3438" s="86"/>
      <c r="Q3438" s="82"/>
      <c r="R3438" s="81" t="s">
        <v>97</v>
      </c>
      <c r="S3438" s="63"/>
      <c r="T3438" s="87"/>
      <c r="U3438" s="84" t="s">
        <v>97</v>
      </c>
      <c r="V3438" s="84" t="s">
        <v>97</v>
      </c>
      <c r="W3438" s="85" t="b">
        <v>0</v>
      </c>
      <c r="X3438" s="63"/>
      <c r="Y3438" s="63"/>
      <c r="Z3438" s="63"/>
    </row>
    <row r="3439">
      <c r="A3439" s="75"/>
      <c r="B3439" s="94"/>
      <c r="C3439" s="75"/>
      <c r="D3439" s="76"/>
      <c r="E3439" s="75" t="s">
        <v>97</v>
      </c>
      <c r="F3439" s="75" t="s">
        <v>97</v>
      </c>
      <c r="G3439" s="77"/>
      <c r="H3439" s="77"/>
      <c r="I3439" s="80"/>
      <c r="J3439" s="77" t="s">
        <v>97</v>
      </c>
      <c r="K3439" s="79" t="s">
        <v>97</v>
      </c>
      <c r="L3439" s="79"/>
      <c r="M3439" s="80"/>
      <c r="N3439" s="79" t="s">
        <v>97</v>
      </c>
      <c r="O3439" s="81"/>
      <c r="P3439" s="86"/>
      <c r="Q3439" s="82"/>
      <c r="R3439" s="81" t="s">
        <v>97</v>
      </c>
      <c r="S3439" s="63"/>
      <c r="T3439" s="87"/>
      <c r="U3439" s="84" t="s">
        <v>97</v>
      </c>
      <c r="V3439" s="84" t="s">
        <v>97</v>
      </c>
      <c r="W3439" s="85" t="b">
        <v>0</v>
      </c>
      <c r="X3439" s="63"/>
      <c r="Y3439" s="63"/>
      <c r="Z3439" s="63"/>
    </row>
    <row r="3440">
      <c r="A3440" s="75"/>
      <c r="B3440" s="94"/>
      <c r="C3440" s="75"/>
      <c r="D3440" s="76"/>
      <c r="E3440" s="75" t="s">
        <v>97</v>
      </c>
      <c r="F3440" s="75" t="s">
        <v>97</v>
      </c>
      <c r="G3440" s="77"/>
      <c r="H3440" s="77"/>
      <c r="I3440" s="80"/>
      <c r="J3440" s="77" t="s">
        <v>97</v>
      </c>
      <c r="K3440" s="79" t="s">
        <v>97</v>
      </c>
      <c r="L3440" s="79"/>
      <c r="M3440" s="80"/>
      <c r="N3440" s="79" t="s">
        <v>97</v>
      </c>
      <c r="O3440" s="81"/>
      <c r="P3440" s="86"/>
      <c r="Q3440" s="82"/>
      <c r="R3440" s="81" t="s">
        <v>97</v>
      </c>
      <c r="S3440" s="63"/>
      <c r="T3440" s="87"/>
      <c r="U3440" s="84" t="s">
        <v>97</v>
      </c>
      <c r="V3440" s="84" t="s">
        <v>97</v>
      </c>
      <c r="W3440" s="85" t="b">
        <v>0</v>
      </c>
      <c r="X3440" s="63"/>
      <c r="Y3440" s="63"/>
      <c r="Z3440" s="63"/>
    </row>
    <row r="3441">
      <c r="A3441" s="75"/>
      <c r="B3441" s="94"/>
      <c r="C3441" s="75"/>
      <c r="D3441" s="76"/>
      <c r="E3441" s="75" t="s">
        <v>97</v>
      </c>
      <c r="F3441" s="75" t="s">
        <v>97</v>
      </c>
      <c r="G3441" s="77"/>
      <c r="H3441" s="77"/>
      <c r="I3441" s="80"/>
      <c r="J3441" s="77" t="s">
        <v>97</v>
      </c>
      <c r="K3441" s="79" t="s">
        <v>97</v>
      </c>
      <c r="L3441" s="79"/>
      <c r="M3441" s="80"/>
      <c r="N3441" s="79" t="s">
        <v>97</v>
      </c>
      <c r="O3441" s="81"/>
      <c r="P3441" s="86"/>
      <c r="Q3441" s="82"/>
      <c r="R3441" s="81" t="s">
        <v>97</v>
      </c>
      <c r="S3441" s="63"/>
      <c r="T3441" s="87"/>
      <c r="U3441" s="84" t="s">
        <v>97</v>
      </c>
      <c r="V3441" s="84" t="s">
        <v>97</v>
      </c>
      <c r="W3441" s="85" t="b">
        <v>0</v>
      </c>
      <c r="X3441" s="63"/>
      <c r="Y3441" s="63"/>
      <c r="Z3441" s="63"/>
    </row>
    <row r="3442">
      <c r="A3442" s="75"/>
      <c r="B3442" s="94"/>
      <c r="C3442" s="75"/>
      <c r="D3442" s="76"/>
      <c r="E3442" s="75" t="s">
        <v>97</v>
      </c>
      <c r="F3442" s="75" t="s">
        <v>97</v>
      </c>
      <c r="G3442" s="77"/>
      <c r="H3442" s="77"/>
      <c r="I3442" s="80"/>
      <c r="J3442" s="77" t="s">
        <v>97</v>
      </c>
      <c r="K3442" s="79" t="s">
        <v>97</v>
      </c>
      <c r="L3442" s="79"/>
      <c r="M3442" s="80"/>
      <c r="N3442" s="79" t="s">
        <v>97</v>
      </c>
      <c r="O3442" s="81"/>
      <c r="P3442" s="86"/>
      <c r="Q3442" s="82"/>
      <c r="R3442" s="81" t="s">
        <v>97</v>
      </c>
      <c r="S3442" s="63"/>
      <c r="T3442" s="87"/>
      <c r="U3442" s="84" t="s">
        <v>97</v>
      </c>
      <c r="V3442" s="84" t="s">
        <v>97</v>
      </c>
      <c r="W3442" s="85" t="b">
        <v>0</v>
      </c>
      <c r="X3442" s="63"/>
      <c r="Y3442" s="63"/>
      <c r="Z3442" s="63"/>
    </row>
    <row r="3443">
      <c r="A3443" s="75"/>
      <c r="B3443" s="94"/>
      <c r="C3443" s="75"/>
      <c r="D3443" s="76"/>
      <c r="E3443" s="75" t="s">
        <v>97</v>
      </c>
      <c r="F3443" s="75" t="s">
        <v>97</v>
      </c>
      <c r="G3443" s="77"/>
      <c r="H3443" s="77"/>
      <c r="I3443" s="80"/>
      <c r="J3443" s="77" t="s">
        <v>97</v>
      </c>
      <c r="K3443" s="79" t="s">
        <v>97</v>
      </c>
      <c r="L3443" s="79"/>
      <c r="M3443" s="80"/>
      <c r="N3443" s="79" t="s">
        <v>97</v>
      </c>
      <c r="O3443" s="81"/>
      <c r="P3443" s="86"/>
      <c r="Q3443" s="82"/>
      <c r="R3443" s="81" t="s">
        <v>97</v>
      </c>
      <c r="S3443" s="63"/>
      <c r="T3443" s="87"/>
      <c r="U3443" s="84" t="s">
        <v>97</v>
      </c>
      <c r="V3443" s="84" t="s">
        <v>97</v>
      </c>
      <c r="W3443" s="85" t="b">
        <v>0</v>
      </c>
      <c r="X3443" s="63"/>
      <c r="Y3443" s="63"/>
      <c r="Z3443" s="63"/>
    </row>
    <row r="3444">
      <c r="A3444" s="75"/>
      <c r="B3444" s="94"/>
      <c r="C3444" s="75"/>
      <c r="D3444" s="76"/>
      <c r="E3444" s="75" t="s">
        <v>97</v>
      </c>
      <c r="F3444" s="75" t="s">
        <v>97</v>
      </c>
      <c r="G3444" s="77"/>
      <c r="H3444" s="77"/>
      <c r="I3444" s="80"/>
      <c r="J3444" s="77" t="s">
        <v>97</v>
      </c>
      <c r="K3444" s="79" t="s">
        <v>97</v>
      </c>
      <c r="L3444" s="79"/>
      <c r="M3444" s="80"/>
      <c r="N3444" s="79" t="s">
        <v>97</v>
      </c>
      <c r="O3444" s="81"/>
      <c r="P3444" s="86"/>
      <c r="Q3444" s="82"/>
      <c r="R3444" s="81" t="s">
        <v>97</v>
      </c>
      <c r="S3444" s="63"/>
      <c r="T3444" s="87"/>
      <c r="U3444" s="84" t="s">
        <v>97</v>
      </c>
      <c r="V3444" s="84" t="s">
        <v>97</v>
      </c>
      <c r="W3444" s="85" t="b">
        <v>0</v>
      </c>
      <c r="X3444" s="63"/>
      <c r="Y3444" s="63"/>
      <c r="Z3444" s="63"/>
    </row>
    <row r="3445">
      <c r="A3445" s="75"/>
      <c r="B3445" s="94"/>
      <c r="C3445" s="75"/>
      <c r="D3445" s="76"/>
      <c r="E3445" s="75" t="s">
        <v>97</v>
      </c>
      <c r="F3445" s="75" t="s">
        <v>97</v>
      </c>
      <c r="G3445" s="77"/>
      <c r="H3445" s="77"/>
      <c r="I3445" s="80"/>
      <c r="J3445" s="77" t="s">
        <v>97</v>
      </c>
      <c r="K3445" s="79" t="s">
        <v>97</v>
      </c>
      <c r="L3445" s="79"/>
      <c r="M3445" s="80"/>
      <c r="N3445" s="79" t="s">
        <v>97</v>
      </c>
      <c r="O3445" s="81"/>
      <c r="P3445" s="86"/>
      <c r="Q3445" s="82"/>
      <c r="R3445" s="81" t="s">
        <v>97</v>
      </c>
      <c r="S3445" s="63"/>
      <c r="T3445" s="87"/>
      <c r="U3445" s="84" t="s">
        <v>97</v>
      </c>
      <c r="V3445" s="84" t="s">
        <v>97</v>
      </c>
      <c r="W3445" s="85" t="b">
        <v>0</v>
      </c>
      <c r="X3445" s="63"/>
      <c r="Y3445" s="63"/>
      <c r="Z3445" s="63"/>
    </row>
    <row r="3446">
      <c r="A3446" s="75"/>
      <c r="B3446" s="94"/>
      <c r="C3446" s="75"/>
      <c r="D3446" s="76"/>
      <c r="E3446" s="75" t="s">
        <v>97</v>
      </c>
      <c r="F3446" s="75" t="s">
        <v>97</v>
      </c>
      <c r="G3446" s="77"/>
      <c r="H3446" s="77"/>
      <c r="I3446" s="80"/>
      <c r="J3446" s="77" t="s">
        <v>97</v>
      </c>
      <c r="K3446" s="79" t="s">
        <v>97</v>
      </c>
      <c r="L3446" s="79"/>
      <c r="M3446" s="80"/>
      <c r="N3446" s="79" t="s">
        <v>97</v>
      </c>
      <c r="O3446" s="81"/>
      <c r="P3446" s="86"/>
      <c r="Q3446" s="82"/>
      <c r="R3446" s="81" t="s">
        <v>97</v>
      </c>
      <c r="S3446" s="63"/>
      <c r="T3446" s="87"/>
      <c r="U3446" s="84" t="s">
        <v>97</v>
      </c>
      <c r="V3446" s="84" t="s">
        <v>97</v>
      </c>
      <c r="W3446" s="85" t="b">
        <v>0</v>
      </c>
      <c r="X3446" s="63"/>
      <c r="Y3446" s="63"/>
      <c r="Z3446" s="63"/>
    </row>
    <row r="3447">
      <c r="A3447" s="75"/>
      <c r="B3447" s="94"/>
      <c r="C3447" s="75"/>
      <c r="D3447" s="76"/>
      <c r="E3447" s="75" t="s">
        <v>97</v>
      </c>
      <c r="F3447" s="75" t="s">
        <v>97</v>
      </c>
      <c r="G3447" s="77"/>
      <c r="H3447" s="77"/>
      <c r="I3447" s="80"/>
      <c r="J3447" s="77" t="s">
        <v>97</v>
      </c>
      <c r="K3447" s="79" t="s">
        <v>97</v>
      </c>
      <c r="L3447" s="79"/>
      <c r="M3447" s="80"/>
      <c r="N3447" s="79" t="s">
        <v>97</v>
      </c>
      <c r="O3447" s="81"/>
      <c r="P3447" s="86"/>
      <c r="Q3447" s="82"/>
      <c r="R3447" s="81" t="s">
        <v>97</v>
      </c>
      <c r="S3447" s="63"/>
      <c r="T3447" s="87"/>
      <c r="U3447" s="84" t="s">
        <v>97</v>
      </c>
      <c r="V3447" s="84" t="s">
        <v>97</v>
      </c>
      <c r="W3447" s="85" t="b">
        <v>0</v>
      </c>
      <c r="X3447" s="63"/>
      <c r="Y3447" s="63"/>
      <c r="Z3447" s="63"/>
    </row>
    <row r="3448">
      <c r="A3448" s="75"/>
      <c r="B3448" s="94"/>
      <c r="C3448" s="75"/>
      <c r="D3448" s="76"/>
      <c r="E3448" s="75" t="s">
        <v>97</v>
      </c>
      <c r="F3448" s="75" t="s">
        <v>97</v>
      </c>
      <c r="G3448" s="77"/>
      <c r="H3448" s="77"/>
      <c r="I3448" s="80"/>
      <c r="J3448" s="77" t="s">
        <v>97</v>
      </c>
      <c r="K3448" s="79" t="s">
        <v>97</v>
      </c>
      <c r="L3448" s="79"/>
      <c r="M3448" s="80"/>
      <c r="N3448" s="79" t="s">
        <v>97</v>
      </c>
      <c r="O3448" s="81"/>
      <c r="P3448" s="86"/>
      <c r="Q3448" s="82"/>
      <c r="R3448" s="81" t="s">
        <v>97</v>
      </c>
      <c r="S3448" s="63"/>
      <c r="T3448" s="87"/>
      <c r="U3448" s="84" t="s">
        <v>97</v>
      </c>
      <c r="V3448" s="84" t="s">
        <v>97</v>
      </c>
      <c r="W3448" s="85" t="b">
        <v>0</v>
      </c>
      <c r="X3448" s="63"/>
      <c r="Y3448" s="63"/>
      <c r="Z3448" s="63"/>
    </row>
    <row r="3449">
      <c r="A3449" s="75"/>
      <c r="B3449" s="94"/>
      <c r="C3449" s="75"/>
      <c r="D3449" s="76"/>
      <c r="E3449" s="75" t="s">
        <v>97</v>
      </c>
      <c r="F3449" s="75" t="s">
        <v>97</v>
      </c>
      <c r="G3449" s="77"/>
      <c r="H3449" s="77"/>
      <c r="I3449" s="80"/>
      <c r="J3449" s="77" t="s">
        <v>97</v>
      </c>
      <c r="K3449" s="79" t="s">
        <v>97</v>
      </c>
      <c r="L3449" s="79"/>
      <c r="M3449" s="80"/>
      <c r="N3449" s="79" t="s">
        <v>97</v>
      </c>
      <c r="O3449" s="81"/>
      <c r="P3449" s="86"/>
      <c r="Q3449" s="82"/>
      <c r="R3449" s="81" t="s">
        <v>97</v>
      </c>
      <c r="S3449" s="63"/>
      <c r="T3449" s="87"/>
      <c r="U3449" s="84" t="s">
        <v>97</v>
      </c>
      <c r="V3449" s="84" t="s">
        <v>97</v>
      </c>
      <c r="W3449" s="85" t="b">
        <v>0</v>
      </c>
      <c r="X3449" s="63"/>
      <c r="Y3449" s="63"/>
      <c r="Z3449" s="63"/>
    </row>
    <row r="3450">
      <c r="A3450" s="75"/>
      <c r="B3450" s="94"/>
      <c r="C3450" s="75"/>
      <c r="D3450" s="76"/>
      <c r="E3450" s="75" t="s">
        <v>97</v>
      </c>
      <c r="F3450" s="75" t="s">
        <v>97</v>
      </c>
      <c r="G3450" s="77"/>
      <c r="H3450" s="77"/>
      <c r="I3450" s="80"/>
      <c r="J3450" s="77" t="s">
        <v>97</v>
      </c>
      <c r="K3450" s="79" t="s">
        <v>97</v>
      </c>
      <c r="L3450" s="79"/>
      <c r="M3450" s="80"/>
      <c r="N3450" s="79" t="s">
        <v>97</v>
      </c>
      <c r="O3450" s="81"/>
      <c r="P3450" s="86"/>
      <c r="Q3450" s="82"/>
      <c r="R3450" s="81" t="s">
        <v>97</v>
      </c>
      <c r="S3450" s="63"/>
      <c r="T3450" s="87"/>
      <c r="U3450" s="84" t="s">
        <v>97</v>
      </c>
      <c r="V3450" s="84" t="s">
        <v>97</v>
      </c>
      <c r="W3450" s="85" t="b">
        <v>0</v>
      </c>
      <c r="X3450" s="63"/>
      <c r="Y3450" s="63"/>
      <c r="Z3450" s="63"/>
    </row>
    <row r="3451">
      <c r="A3451" s="75"/>
      <c r="B3451" s="94"/>
      <c r="C3451" s="75"/>
      <c r="D3451" s="76"/>
      <c r="E3451" s="75" t="s">
        <v>97</v>
      </c>
      <c r="F3451" s="75" t="s">
        <v>97</v>
      </c>
      <c r="G3451" s="77"/>
      <c r="H3451" s="77"/>
      <c r="I3451" s="80"/>
      <c r="J3451" s="77" t="s">
        <v>97</v>
      </c>
      <c r="K3451" s="79" t="s">
        <v>97</v>
      </c>
      <c r="L3451" s="79"/>
      <c r="M3451" s="80"/>
      <c r="N3451" s="79" t="s">
        <v>97</v>
      </c>
      <c r="O3451" s="81"/>
      <c r="P3451" s="86"/>
      <c r="Q3451" s="82"/>
      <c r="R3451" s="81" t="s">
        <v>97</v>
      </c>
      <c r="S3451" s="63"/>
      <c r="T3451" s="87"/>
      <c r="U3451" s="84" t="s">
        <v>97</v>
      </c>
      <c r="V3451" s="84" t="s">
        <v>97</v>
      </c>
      <c r="W3451" s="85" t="b">
        <v>0</v>
      </c>
      <c r="X3451" s="63"/>
      <c r="Y3451" s="63"/>
      <c r="Z3451" s="63"/>
    </row>
    <row r="3452">
      <c r="A3452" s="75"/>
      <c r="B3452" s="94"/>
      <c r="C3452" s="75"/>
      <c r="D3452" s="76"/>
      <c r="E3452" s="75" t="s">
        <v>97</v>
      </c>
      <c r="F3452" s="75" t="s">
        <v>97</v>
      </c>
      <c r="G3452" s="77"/>
      <c r="H3452" s="77"/>
      <c r="I3452" s="80"/>
      <c r="J3452" s="77" t="s">
        <v>97</v>
      </c>
      <c r="K3452" s="79" t="s">
        <v>97</v>
      </c>
      <c r="L3452" s="79"/>
      <c r="M3452" s="80"/>
      <c r="N3452" s="79" t="s">
        <v>97</v>
      </c>
      <c r="O3452" s="81"/>
      <c r="P3452" s="86"/>
      <c r="Q3452" s="82"/>
      <c r="R3452" s="81" t="s">
        <v>97</v>
      </c>
      <c r="S3452" s="63"/>
      <c r="T3452" s="87"/>
      <c r="U3452" s="84" t="s">
        <v>97</v>
      </c>
      <c r="V3452" s="84" t="s">
        <v>97</v>
      </c>
      <c r="W3452" s="85" t="b">
        <v>0</v>
      </c>
      <c r="X3452" s="63"/>
      <c r="Y3452" s="63"/>
      <c r="Z3452" s="63"/>
    </row>
    <row r="3453">
      <c r="A3453" s="75"/>
      <c r="B3453" s="94"/>
      <c r="C3453" s="75"/>
      <c r="D3453" s="76"/>
      <c r="E3453" s="75" t="s">
        <v>97</v>
      </c>
      <c r="F3453" s="75" t="s">
        <v>97</v>
      </c>
      <c r="G3453" s="77"/>
      <c r="H3453" s="77"/>
      <c r="I3453" s="80"/>
      <c r="J3453" s="77" t="s">
        <v>97</v>
      </c>
      <c r="K3453" s="79" t="s">
        <v>97</v>
      </c>
      <c r="L3453" s="79"/>
      <c r="M3453" s="80"/>
      <c r="N3453" s="79" t="s">
        <v>97</v>
      </c>
      <c r="O3453" s="81"/>
      <c r="P3453" s="86"/>
      <c r="Q3453" s="82"/>
      <c r="R3453" s="81" t="s">
        <v>97</v>
      </c>
      <c r="S3453" s="63"/>
      <c r="T3453" s="87"/>
      <c r="U3453" s="84" t="s">
        <v>97</v>
      </c>
      <c r="V3453" s="84" t="s">
        <v>97</v>
      </c>
      <c r="W3453" s="85" t="b">
        <v>0</v>
      </c>
      <c r="X3453" s="63"/>
      <c r="Y3453" s="63"/>
      <c r="Z3453" s="63"/>
    </row>
    <row r="3454">
      <c r="A3454" s="75"/>
      <c r="B3454" s="94"/>
      <c r="C3454" s="75"/>
      <c r="D3454" s="76"/>
      <c r="E3454" s="75" t="s">
        <v>97</v>
      </c>
      <c r="F3454" s="75" t="s">
        <v>97</v>
      </c>
      <c r="G3454" s="77"/>
      <c r="H3454" s="77"/>
      <c r="I3454" s="80"/>
      <c r="J3454" s="77" t="s">
        <v>97</v>
      </c>
      <c r="K3454" s="79" t="s">
        <v>97</v>
      </c>
      <c r="L3454" s="79"/>
      <c r="M3454" s="80"/>
      <c r="N3454" s="79" t="s">
        <v>97</v>
      </c>
      <c r="O3454" s="81"/>
      <c r="P3454" s="86"/>
      <c r="Q3454" s="82"/>
      <c r="R3454" s="81" t="s">
        <v>97</v>
      </c>
      <c r="S3454" s="63"/>
      <c r="T3454" s="87"/>
      <c r="U3454" s="84" t="s">
        <v>97</v>
      </c>
      <c r="V3454" s="84" t="s">
        <v>97</v>
      </c>
      <c r="W3454" s="85" t="b">
        <v>0</v>
      </c>
      <c r="X3454" s="63"/>
      <c r="Y3454" s="63"/>
      <c r="Z3454" s="63"/>
    </row>
    <row r="3455">
      <c r="A3455" s="75"/>
      <c r="B3455" s="94"/>
      <c r="C3455" s="75"/>
      <c r="D3455" s="76"/>
      <c r="E3455" s="75" t="s">
        <v>97</v>
      </c>
      <c r="F3455" s="75" t="s">
        <v>97</v>
      </c>
      <c r="G3455" s="77"/>
      <c r="H3455" s="77"/>
      <c r="I3455" s="80"/>
      <c r="J3455" s="77" t="s">
        <v>97</v>
      </c>
      <c r="K3455" s="79" t="s">
        <v>97</v>
      </c>
      <c r="L3455" s="79"/>
      <c r="M3455" s="80"/>
      <c r="N3455" s="79" t="s">
        <v>97</v>
      </c>
      <c r="O3455" s="81"/>
      <c r="P3455" s="86"/>
      <c r="Q3455" s="82"/>
      <c r="R3455" s="81" t="s">
        <v>97</v>
      </c>
      <c r="S3455" s="63"/>
      <c r="T3455" s="87"/>
      <c r="U3455" s="84" t="s">
        <v>97</v>
      </c>
      <c r="V3455" s="84" t="s">
        <v>97</v>
      </c>
      <c r="W3455" s="85" t="b">
        <v>0</v>
      </c>
      <c r="X3455" s="63"/>
      <c r="Y3455" s="63"/>
      <c r="Z3455" s="63"/>
    </row>
    <row r="3456">
      <c r="A3456" s="75"/>
      <c r="B3456" s="94"/>
      <c r="C3456" s="75"/>
      <c r="D3456" s="76"/>
      <c r="E3456" s="75" t="s">
        <v>97</v>
      </c>
      <c r="F3456" s="75" t="s">
        <v>97</v>
      </c>
      <c r="G3456" s="77"/>
      <c r="H3456" s="77"/>
      <c r="I3456" s="80"/>
      <c r="J3456" s="77" t="s">
        <v>97</v>
      </c>
      <c r="K3456" s="79" t="s">
        <v>97</v>
      </c>
      <c r="L3456" s="79"/>
      <c r="M3456" s="80"/>
      <c r="N3456" s="79" t="s">
        <v>97</v>
      </c>
      <c r="O3456" s="81"/>
      <c r="P3456" s="86"/>
      <c r="Q3456" s="82"/>
      <c r="R3456" s="81" t="s">
        <v>97</v>
      </c>
      <c r="S3456" s="63"/>
      <c r="T3456" s="87"/>
      <c r="U3456" s="84" t="s">
        <v>97</v>
      </c>
      <c r="V3456" s="84" t="s">
        <v>97</v>
      </c>
      <c r="W3456" s="85" t="b">
        <v>0</v>
      </c>
      <c r="X3456" s="63"/>
      <c r="Y3456" s="63"/>
      <c r="Z3456" s="63"/>
    </row>
    <row r="3457">
      <c r="A3457" s="75"/>
      <c r="B3457" s="94"/>
      <c r="C3457" s="75"/>
      <c r="D3457" s="76"/>
      <c r="E3457" s="75" t="s">
        <v>97</v>
      </c>
      <c r="F3457" s="75" t="s">
        <v>97</v>
      </c>
      <c r="G3457" s="77"/>
      <c r="H3457" s="77"/>
      <c r="I3457" s="80"/>
      <c r="J3457" s="77" t="s">
        <v>97</v>
      </c>
      <c r="K3457" s="79" t="s">
        <v>97</v>
      </c>
      <c r="L3457" s="79"/>
      <c r="M3457" s="80"/>
      <c r="N3457" s="79" t="s">
        <v>97</v>
      </c>
      <c r="O3457" s="81"/>
      <c r="P3457" s="86"/>
      <c r="Q3457" s="82"/>
      <c r="R3457" s="81" t="s">
        <v>97</v>
      </c>
      <c r="S3457" s="63"/>
      <c r="T3457" s="87"/>
      <c r="U3457" s="84" t="s">
        <v>97</v>
      </c>
      <c r="V3457" s="84" t="s">
        <v>97</v>
      </c>
      <c r="W3457" s="85" t="b">
        <v>0</v>
      </c>
      <c r="X3457" s="63"/>
      <c r="Y3457" s="63"/>
      <c r="Z3457" s="63"/>
    </row>
    <row r="3458">
      <c r="A3458" s="75"/>
      <c r="B3458" s="94"/>
      <c r="C3458" s="75"/>
      <c r="D3458" s="76"/>
      <c r="E3458" s="75" t="s">
        <v>97</v>
      </c>
      <c r="F3458" s="75" t="s">
        <v>97</v>
      </c>
      <c r="G3458" s="77"/>
      <c r="H3458" s="77"/>
      <c r="I3458" s="80"/>
      <c r="J3458" s="77" t="s">
        <v>97</v>
      </c>
      <c r="K3458" s="79" t="s">
        <v>97</v>
      </c>
      <c r="L3458" s="79"/>
      <c r="M3458" s="80"/>
      <c r="N3458" s="79" t="s">
        <v>97</v>
      </c>
      <c r="O3458" s="81"/>
      <c r="P3458" s="86"/>
      <c r="Q3458" s="82"/>
      <c r="R3458" s="81" t="s">
        <v>97</v>
      </c>
      <c r="S3458" s="63"/>
      <c r="T3458" s="87"/>
      <c r="U3458" s="84" t="s">
        <v>97</v>
      </c>
      <c r="V3458" s="84" t="s">
        <v>97</v>
      </c>
      <c r="W3458" s="85" t="b">
        <v>0</v>
      </c>
      <c r="X3458" s="63"/>
      <c r="Y3458" s="63"/>
      <c r="Z3458" s="63"/>
    </row>
    <row r="3459">
      <c r="A3459" s="75"/>
      <c r="B3459" s="94"/>
      <c r="C3459" s="75"/>
      <c r="D3459" s="76"/>
      <c r="E3459" s="75" t="s">
        <v>97</v>
      </c>
      <c r="F3459" s="75" t="s">
        <v>97</v>
      </c>
      <c r="G3459" s="77"/>
      <c r="H3459" s="77"/>
      <c r="I3459" s="80"/>
      <c r="J3459" s="77" t="s">
        <v>97</v>
      </c>
      <c r="K3459" s="79" t="s">
        <v>97</v>
      </c>
      <c r="L3459" s="79"/>
      <c r="M3459" s="80"/>
      <c r="N3459" s="79" t="s">
        <v>97</v>
      </c>
      <c r="O3459" s="81"/>
      <c r="P3459" s="86"/>
      <c r="Q3459" s="82"/>
      <c r="R3459" s="81" t="s">
        <v>97</v>
      </c>
      <c r="S3459" s="63"/>
      <c r="T3459" s="87"/>
      <c r="U3459" s="84" t="s">
        <v>97</v>
      </c>
      <c r="V3459" s="84" t="s">
        <v>97</v>
      </c>
      <c r="W3459" s="85" t="b">
        <v>0</v>
      </c>
      <c r="X3459" s="63"/>
      <c r="Y3459" s="63"/>
      <c r="Z3459" s="63"/>
    </row>
    <row r="3460">
      <c r="A3460" s="75"/>
      <c r="B3460" s="94"/>
      <c r="C3460" s="75"/>
      <c r="D3460" s="76"/>
      <c r="E3460" s="75" t="s">
        <v>97</v>
      </c>
      <c r="F3460" s="75" t="s">
        <v>97</v>
      </c>
      <c r="G3460" s="77"/>
      <c r="H3460" s="77"/>
      <c r="I3460" s="80"/>
      <c r="J3460" s="77" t="s">
        <v>97</v>
      </c>
      <c r="K3460" s="79" t="s">
        <v>97</v>
      </c>
      <c r="L3460" s="79"/>
      <c r="M3460" s="80"/>
      <c r="N3460" s="79" t="s">
        <v>97</v>
      </c>
      <c r="O3460" s="81"/>
      <c r="P3460" s="86"/>
      <c r="Q3460" s="82"/>
      <c r="R3460" s="81" t="s">
        <v>97</v>
      </c>
      <c r="S3460" s="63"/>
      <c r="T3460" s="87"/>
      <c r="U3460" s="84" t="s">
        <v>97</v>
      </c>
      <c r="V3460" s="84" t="s">
        <v>97</v>
      </c>
      <c r="W3460" s="85" t="b">
        <v>0</v>
      </c>
      <c r="X3460" s="63"/>
      <c r="Y3460" s="63"/>
      <c r="Z3460" s="63"/>
    </row>
    <row r="3461">
      <c r="A3461" s="75"/>
      <c r="B3461" s="94"/>
      <c r="C3461" s="75"/>
      <c r="D3461" s="76"/>
      <c r="E3461" s="75" t="s">
        <v>97</v>
      </c>
      <c r="F3461" s="75" t="s">
        <v>97</v>
      </c>
      <c r="G3461" s="77"/>
      <c r="H3461" s="77"/>
      <c r="I3461" s="80"/>
      <c r="J3461" s="77" t="s">
        <v>97</v>
      </c>
      <c r="K3461" s="79" t="s">
        <v>97</v>
      </c>
      <c r="L3461" s="79"/>
      <c r="M3461" s="80"/>
      <c r="N3461" s="79" t="s">
        <v>97</v>
      </c>
      <c r="O3461" s="81"/>
      <c r="P3461" s="86"/>
      <c r="Q3461" s="82"/>
      <c r="R3461" s="81" t="s">
        <v>97</v>
      </c>
      <c r="S3461" s="63"/>
      <c r="T3461" s="87"/>
      <c r="U3461" s="84" t="s">
        <v>97</v>
      </c>
      <c r="V3461" s="84" t="s">
        <v>97</v>
      </c>
      <c r="W3461" s="85" t="b">
        <v>0</v>
      </c>
      <c r="X3461" s="63"/>
      <c r="Y3461" s="63"/>
      <c r="Z3461" s="63"/>
    </row>
    <row r="3462">
      <c r="A3462" s="75"/>
      <c r="B3462" s="94"/>
      <c r="C3462" s="75"/>
      <c r="D3462" s="76"/>
      <c r="E3462" s="75" t="s">
        <v>97</v>
      </c>
      <c r="F3462" s="75" t="s">
        <v>97</v>
      </c>
      <c r="G3462" s="77"/>
      <c r="H3462" s="77"/>
      <c r="I3462" s="80"/>
      <c r="J3462" s="77" t="s">
        <v>97</v>
      </c>
      <c r="K3462" s="79" t="s">
        <v>97</v>
      </c>
      <c r="L3462" s="79"/>
      <c r="M3462" s="80"/>
      <c r="N3462" s="79" t="s">
        <v>97</v>
      </c>
      <c r="O3462" s="81"/>
      <c r="P3462" s="86"/>
      <c r="Q3462" s="82"/>
      <c r="R3462" s="81" t="s">
        <v>97</v>
      </c>
      <c r="S3462" s="63"/>
      <c r="T3462" s="87"/>
      <c r="U3462" s="84" t="s">
        <v>97</v>
      </c>
      <c r="V3462" s="84" t="s">
        <v>97</v>
      </c>
      <c r="W3462" s="85" t="b">
        <v>0</v>
      </c>
      <c r="X3462" s="63"/>
      <c r="Y3462" s="63"/>
      <c r="Z3462" s="63"/>
    </row>
    <row r="3463">
      <c r="A3463" s="75"/>
      <c r="B3463" s="94"/>
      <c r="C3463" s="75"/>
      <c r="D3463" s="76"/>
      <c r="E3463" s="75" t="s">
        <v>97</v>
      </c>
      <c r="F3463" s="75" t="s">
        <v>97</v>
      </c>
      <c r="G3463" s="77"/>
      <c r="H3463" s="77"/>
      <c r="I3463" s="80"/>
      <c r="J3463" s="77" t="s">
        <v>97</v>
      </c>
      <c r="K3463" s="79" t="s">
        <v>97</v>
      </c>
      <c r="L3463" s="79"/>
      <c r="M3463" s="80"/>
      <c r="N3463" s="79" t="s">
        <v>97</v>
      </c>
      <c r="O3463" s="81"/>
      <c r="P3463" s="86"/>
      <c r="Q3463" s="82"/>
      <c r="R3463" s="81" t="s">
        <v>97</v>
      </c>
      <c r="S3463" s="63"/>
      <c r="T3463" s="87"/>
      <c r="U3463" s="84" t="s">
        <v>97</v>
      </c>
      <c r="V3463" s="84" t="s">
        <v>97</v>
      </c>
      <c r="W3463" s="85" t="b">
        <v>0</v>
      </c>
      <c r="X3463" s="63"/>
      <c r="Y3463" s="63"/>
      <c r="Z3463" s="63"/>
    </row>
    <row r="3464">
      <c r="A3464" s="75"/>
      <c r="B3464" s="94"/>
      <c r="C3464" s="75"/>
      <c r="D3464" s="76"/>
      <c r="E3464" s="75" t="s">
        <v>97</v>
      </c>
      <c r="F3464" s="75" t="s">
        <v>97</v>
      </c>
      <c r="G3464" s="77"/>
      <c r="H3464" s="77"/>
      <c r="I3464" s="80"/>
      <c r="J3464" s="77" t="s">
        <v>97</v>
      </c>
      <c r="K3464" s="79" t="s">
        <v>97</v>
      </c>
      <c r="L3464" s="79"/>
      <c r="M3464" s="80"/>
      <c r="N3464" s="79" t="s">
        <v>97</v>
      </c>
      <c r="O3464" s="81"/>
      <c r="P3464" s="86"/>
      <c r="Q3464" s="82"/>
      <c r="R3464" s="81" t="s">
        <v>97</v>
      </c>
      <c r="S3464" s="63"/>
      <c r="T3464" s="87"/>
      <c r="U3464" s="84" t="s">
        <v>97</v>
      </c>
      <c r="V3464" s="84" t="s">
        <v>97</v>
      </c>
      <c r="W3464" s="85" t="b">
        <v>0</v>
      </c>
      <c r="X3464" s="63"/>
      <c r="Y3464" s="63"/>
      <c r="Z3464" s="63"/>
    </row>
    <row r="3465">
      <c r="A3465" s="75"/>
      <c r="B3465" s="94"/>
      <c r="C3465" s="75"/>
      <c r="D3465" s="76"/>
      <c r="E3465" s="75" t="s">
        <v>97</v>
      </c>
      <c r="F3465" s="75" t="s">
        <v>97</v>
      </c>
      <c r="G3465" s="77"/>
      <c r="H3465" s="77"/>
      <c r="I3465" s="80"/>
      <c r="J3465" s="77" t="s">
        <v>97</v>
      </c>
      <c r="K3465" s="79" t="s">
        <v>97</v>
      </c>
      <c r="L3465" s="79"/>
      <c r="M3465" s="80"/>
      <c r="N3465" s="79" t="s">
        <v>97</v>
      </c>
      <c r="O3465" s="81"/>
      <c r="P3465" s="86"/>
      <c r="Q3465" s="82"/>
      <c r="R3465" s="81" t="s">
        <v>97</v>
      </c>
      <c r="S3465" s="63"/>
      <c r="T3465" s="87"/>
      <c r="U3465" s="84" t="s">
        <v>97</v>
      </c>
      <c r="V3465" s="84" t="s">
        <v>97</v>
      </c>
      <c r="W3465" s="85" t="b">
        <v>0</v>
      </c>
      <c r="X3465" s="63"/>
      <c r="Y3465" s="63"/>
      <c r="Z3465" s="63"/>
    </row>
    <row r="3466">
      <c r="A3466" s="75"/>
      <c r="B3466" s="94"/>
      <c r="C3466" s="75"/>
      <c r="D3466" s="76"/>
      <c r="E3466" s="75" t="s">
        <v>97</v>
      </c>
      <c r="F3466" s="75" t="s">
        <v>97</v>
      </c>
      <c r="G3466" s="77"/>
      <c r="H3466" s="77"/>
      <c r="I3466" s="80"/>
      <c r="J3466" s="77" t="s">
        <v>97</v>
      </c>
      <c r="K3466" s="79" t="s">
        <v>97</v>
      </c>
      <c r="L3466" s="79"/>
      <c r="M3466" s="80"/>
      <c r="N3466" s="79" t="s">
        <v>97</v>
      </c>
      <c r="O3466" s="81"/>
      <c r="P3466" s="86"/>
      <c r="Q3466" s="82"/>
      <c r="R3466" s="81" t="s">
        <v>97</v>
      </c>
      <c r="S3466" s="63"/>
      <c r="T3466" s="87"/>
      <c r="U3466" s="84" t="s">
        <v>97</v>
      </c>
      <c r="V3466" s="84" t="s">
        <v>97</v>
      </c>
      <c r="W3466" s="85" t="b">
        <v>0</v>
      </c>
      <c r="X3466" s="63"/>
      <c r="Y3466" s="63"/>
      <c r="Z3466" s="63"/>
    </row>
    <row r="3467">
      <c r="A3467" s="75"/>
      <c r="B3467" s="94"/>
      <c r="C3467" s="75"/>
      <c r="D3467" s="76"/>
      <c r="E3467" s="75" t="s">
        <v>97</v>
      </c>
      <c r="F3467" s="75" t="s">
        <v>97</v>
      </c>
      <c r="G3467" s="77"/>
      <c r="H3467" s="77"/>
      <c r="I3467" s="80"/>
      <c r="J3467" s="77" t="s">
        <v>97</v>
      </c>
      <c r="K3467" s="79" t="s">
        <v>97</v>
      </c>
      <c r="L3467" s="79"/>
      <c r="M3467" s="80"/>
      <c r="N3467" s="79" t="s">
        <v>97</v>
      </c>
      <c r="O3467" s="81"/>
      <c r="P3467" s="86"/>
      <c r="Q3467" s="82"/>
      <c r="R3467" s="81" t="s">
        <v>97</v>
      </c>
      <c r="S3467" s="63"/>
      <c r="T3467" s="87"/>
      <c r="U3467" s="84" t="s">
        <v>97</v>
      </c>
      <c r="V3467" s="84" t="s">
        <v>97</v>
      </c>
      <c r="W3467" s="85" t="b">
        <v>0</v>
      </c>
      <c r="X3467" s="63"/>
      <c r="Y3467" s="63"/>
      <c r="Z3467" s="63"/>
    </row>
    <row r="3468">
      <c r="A3468" s="75"/>
      <c r="B3468" s="94"/>
      <c r="C3468" s="75"/>
      <c r="D3468" s="76"/>
      <c r="E3468" s="75" t="s">
        <v>97</v>
      </c>
      <c r="F3468" s="75" t="s">
        <v>97</v>
      </c>
      <c r="G3468" s="77"/>
      <c r="H3468" s="77"/>
      <c r="I3468" s="80"/>
      <c r="J3468" s="77" t="s">
        <v>97</v>
      </c>
      <c r="K3468" s="79" t="s">
        <v>97</v>
      </c>
      <c r="L3468" s="79"/>
      <c r="M3468" s="80"/>
      <c r="N3468" s="79" t="s">
        <v>97</v>
      </c>
      <c r="O3468" s="81"/>
      <c r="P3468" s="86"/>
      <c r="Q3468" s="82"/>
      <c r="R3468" s="81" t="s">
        <v>97</v>
      </c>
      <c r="S3468" s="63"/>
      <c r="T3468" s="87"/>
      <c r="U3468" s="84" t="s">
        <v>97</v>
      </c>
      <c r="V3468" s="84" t="s">
        <v>97</v>
      </c>
      <c r="W3468" s="85" t="b">
        <v>0</v>
      </c>
      <c r="X3468" s="63"/>
      <c r="Y3468" s="63"/>
      <c r="Z3468" s="63"/>
    </row>
    <row r="3469">
      <c r="A3469" s="75"/>
      <c r="B3469" s="94"/>
      <c r="C3469" s="75"/>
      <c r="D3469" s="76"/>
      <c r="E3469" s="75" t="s">
        <v>97</v>
      </c>
      <c r="F3469" s="75" t="s">
        <v>97</v>
      </c>
      <c r="G3469" s="77"/>
      <c r="H3469" s="77"/>
      <c r="I3469" s="80"/>
      <c r="J3469" s="77" t="s">
        <v>97</v>
      </c>
      <c r="K3469" s="79" t="s">
        <v>97</v>
      </c>
      <c r="L3469" s="79"/>
      <c r="M3469" s="80"/>
      <c r="N3469" s="79" t="s">
        <v>97</v>
      </c>
      <c r="O3469" s="81"/>
      <c r="P3469" s="86"/>
      <c r="Q3469" s="82"/>
      <c r="R3469" s="81" t="s">
        <v>97</v>
      </c>
      <c r="S3469" s="63"/>
      <c r="T3469" s="87"/>
      <c r="U3469" s="84" t="s">
        <v>97</v>
      </c>
      <c r="V3469" s="84" t="s">
        <v>97</v>
      </c>
      <c r="W3469" s="85" t="b">
        <v>0</v>
      </c>
      <c r="X3469" s="63"/>
      <c r="Y3469" s="63"/>
      <c r="Z3469" s="63"/>
    </row>
    <row r="3470">
      <c r="A3470" s="75"/>
      <c r="B3470" s="94"/>
      <c r="C3470" s="75"/>
      <c r="D3470" s="76"/>
      <c r="E3470" s="75" t="s">
        <v>97</v>
      </c>
      <c r="F3470" s="75" t="s">
        <v>97</v>
      </c>
      <c r="G3470" s="77"/>
      <c r="H3470" s="77"/>
      <c r="I3470" s="80"/>
      <c r="J3470" s="77" t="s">
        <v>97</v>
      </c>
      <c r="K3470" s="79" t="s">
        <v>97</v>
      </c>
      <c r="L3470" s="79"/>
      <c r="M3470" s="80"/>
      <c r="N3470" s="79" t="s">
        <v>97</v>
      </c>
      <c r="O3470" s="81"/>
      <c r="P3470" s="86"/>
      <c r="Q3470" s="82"/>
      <c r="R3470" s="81" t="s">
        <v>97</v>
      </c>
      <c r="S3470" s="63"/>
      <c r="T3470" s="87"/>
      <c r="U3470" s="84" t="s">
        <v>97</v>
      </c>
      <c r="V3470" s="84" t="s">
        <v>97</v>
      </c>
      <c r="W3470" s="85" t="b">
        <v>0</v>
      </c>
      <c r="X3470" s="63"/>
      <c r="Y3470" s="63"/>
      <c r="Z3470" s="63"/>
    </row>
    <row r="3471">
      <c r="A3471" s="75"/>
      <c r="B3471" s="94"/>
      <c r="C3471" s="75"/>
      <c r="D3471" s="76"/>
      <c r="E3471" s="75" t="s">
        <v>97</v>
      </c>
      <c r="F3471" s="75" t="s">
        <v>97</v>
      </c>
      <c r="G3471" s="77"/>
      <c r="H3471" s="77"/>
      <c r="I3471" s="80"/>
      <c r="J3471" s="77" t="s">
        <v>97</v>
      </c>
      <c r="K3471" s="79" t="s">
        <v>97</v>
      </c>
      <c r="L3471" s="79"/>
      <c r="M3471" s="80"/>
      <c r="N3471" s="79" t="s">
        <v>97</v>
      </c>
      <c r="O3471" s="81"/>
      <c r="P3471" s="86"/>
      <c r="Q3471" s="82"/>
      <c r="R3471" s="81" t="s">
        <v>97</v>
      </c>
      <c r="S3471" s="63"/>
      <c r="T3471" s="87"/>
      <c r="U3471" s="84" t="s">
        <v>97</v>
      </c>
      <c r="V3471" s="84" t="s">
        <v>97</v>
      </c>
      <c r="W3471" s="85" t="b">
        <v>0</v>
      </c>
      <c r="X3471" s="63"/>
      <c r="Y3471" s="63"/>
      <c r="Z3471" s="63"/>
    </row>
    <row r="3472">
      <c r="A3472" s="75"/>
      <c r="B3472" s="94"/>
      <c r="C3472" s="75"/>
      <c r="D3472" s="76"/>
      <c r="E3472" s="75" t="s">
        <v>97</v>
      </c>
      <c r="F3472" s="75" t="s">
        <v>97</v>
      </c>
      <c r="G3472" s="77"/>
      <c r="H3472" s="77"/>
      <c r="I3472" s="80"/>
      <c r="J3472" s="77" t="s">
        <v>97</v>
      </c>
      <c r="K3472" s="79" t="s">
        <v>97</v>
      </c>
      <c r="L3472" s="79"/>
      <c r="M3472" s="80"/>
      <c r="N3472" s="79" t="s">
        <v>97</v>
      </c>
      <c r="O3472" s="81"/>
      <c r="P3472" s="86"/>
      <c r="Q3472" s="82"/>
      <c r="R3472" s="81" t="s">
        <v>97</v>
      </c>
      <c r="S3472" s="63"/>
      <c r="T3472" s="87"/>
      <c r="U3472" s="84" t="s">
        <v>97</v>
      </c>
      <c r="V3472" s="84" t="s">
        <v>97</v>
      </c>
      <c r="W3472" s="85" t="b">
        <v>0</v>
      </c>
      <c r="X3472" s="63"/>
      <c r="Y3472" s="63"/>
      <c r="Z3472" s="63"/>
    </row>
    <row r="3473">
      <c r="A3473" s="75"/>
      <c r="B3473" s="94"/>
      <c r="C3473" s="75"/>
      <c r="D3473" s="76"/>
      <c r="E3473" s="75" t="s">
        <v>97</v>
      </c>
      <c r="F3473" s="75" t="s">
        <v>97</v>
      </c>
      <c r="G3473" s="77"/>
      <c r="H3473" s="77"/>
      <c r="I3473" s="80"/>
      <c r="J3473" s="77" t="s">
        <v>97</v>
      </c>
      <c r="K3473" s="79" t="s">
        <v>97</v>
      </c>
      <c r="L3473" s="79"/>
      <c r="M3473" s="80"/>
      <c r="N3473" s="79" t="s">
        <v>97</v>
      </c>
      <c r="O3473" s="81"/>
      <c r="P3473" s="86"/>
      <c r="Q3473" s="82"/>
      <c r="R3473" s="81" t="s">
        <v>97</v>
      </c>
      <c r="S3473" s="63"/>
      <c r="T3473" s="87"/>
      <c r="U3473" s="84" t="s">
        <v>97</v>
      </c>
      <c r="V3473" s="84" t="s">
        <v>97</v>
      </c>
      <c r="W3473" s="85" t="b">
        <v>0</v>
      </c>
      <c r="X3473" s="63"/>
      <c r="Y3473" s="63"/>
      <c r="Z3473" s="63"/>
    </row>
    <row r="3474">
      <c r="A3474" s="75"/>
      <c r="B3474" s="94"/>
      <c r="C3474" s="75"/>
      <c r="D3474" s="76"/>
      <c r="E3474" s="75" t="s">
        <v>97</v>
      </c>
      <c r="F3474" s="75" t="s">
        <v>97</v>
      </c>
      <c r="G3474" s="77"/>
      <c r="H3474" s="77"/>
      <c r="I3474" s="80"/>
      <c r="J3474" s="77" t="s">
        <v>97</v>
      </c>
      <c r="K3474" s="79" t="s">
        <v>97</v>
      </c>
      <c r="L3474" s="79"/>
      <c r="M3474" s="80"/>
      <c r="N3474" s="79" t="s">
        <v>97</v>
      </c>
      <c r="O3474" s="81"/>
      <c r="P3474" s="86"/>
      <c r="Q3474" s="82"/>
      <c r="R3474" s="81" t="s">
        <v>97</v>
      </c>
      <c r="S3474" s="63"/>
      <c r="T3474" s="87"/>
      <c r="U3474" s="84" t="s">
        <v>97</v>
      </c>
      <c r="V3474" s="84" t="s">
        <v>97</v>
      </c>
      <c r="W3474" s="85" t="b">
        <v>0</v>
      </c>
      <c r="X3474" s="63"/>
      <c r="Y3474" s="63"/>
      <c r="Z3474" s="63"/>
    </row>
    <row r="3475">
      <c r="A3475" s="75"/>
      <c r="B3475" s="94"/>
      <c r="C3475" s="75"/>
      <c r="D3475" s="76"/>
      <c r="E3475" s="75" t="s">
        <v>97</v>
      </c>
      <c r="F3475" s="75" t="s">
        <v>97</v>
      </c>
      <c r="G3475" s="77"/>
      <c r="H3475" s="77"/>
      <c r="I3475" s="80"/>
      <c r="J3475" s="77" t="s">
        <v>97</v>
      </c>
      <c r="K3475" s="79" t="s">
        <v>97</v>
      </c>
      <c r="L3475" s="79"/>
      <c r="M3475" s="80"/>
      <c r="N3475" s="79" t="s">
        <v>97</v>
      </c>
      <c r="O3475" s="81"/>
      <c r="P3475" s="86"/>
      <c r="Q3475" s="82"/>
      <c r="R3475" s="81" t="s">
        <v>97</v>
      </c>
      <c r="S3475" s="63"/>
      <c r="T3475" s="87"/>
      <c r="U3475" s="84" t="s">
        <v>97</v>
      </c>
      <c r="V3475" s="84" t="s">
        <v>97</v>
      </c>
      <c r="W3475" s="85" t="b">
        <v>0</v>
      </c>
      <c r="X3475" s="63"/>
      <c r="Y3475" s="63"/>
      <c r="Z3475" s="63"/>
    </row>
    <row r="3476">
      <c r="A3476" s="75"/>
      <c r="B3476" s="94"/>
      <c r="C3476" s="75"/>
      <c r="D3476" s="76"/>
      <c r="E3476" s="75" t="s">
        <v>97</v>
      </c>
      <c r="F3476" s="75" t="s">
        <v>97</v>
      </c>
      <c r="G3476" s="77"/>
      <c r="H3476" s="77"/>
      <c r="I3476" s="80"/>
      <c r="J3476" s="77" t="s">
        <v>97</v>
      </c>
      <c r="K3476" s="79" t="s">
        <v>97</v>
      </c>
      <c r="L3476" s="79"/>
      <c r="M3476" s="80"/>
      <c r="N3476" s="79" t="s">
        <v>97</v>
      </c>
      <c r="O3476" s="81"/>
      <c r="P3476" s="86"/>
      <c r="Q3476" s="82"/>
      <c r="R3476" s="81" t="s">
        <v>97</v>
      </c>
      <c r="S3476" s="63"/>
      <c r="T3476" s="87"/>
      <c r="U3476" s="84" t="s">
        <v>97</v>
      </c>
      <c r="V3476" s="84" t="s">
        <v>97</v>
      </c>
      <c r="W3476" s="85" t="b">
        <v>0</v>
      </c>
      <c r="X3476" s="63"/>
      <c r="Y3476" s="63"/>
      <c r="Z3476" s="63"/>
    </row>
    <row r="3477">
      <c r="A3477" s="75"/>
      <c r="B3477" s="94"/>
      <c r="C3477" s="75"/>
      <c r="D3477" s="76"/>
      <c r="E3477" s="75" t="s">
        <v>97</v>
      </c>
      <c r="F3477" s="75" t="s">
        <v>97</v>
      </c>
      <c r="G3477" s="77"/>
      <c r="H3477" s="77"/>
      <c r="I3477" s="80"/>
      <c r="J3477" s="77" t="s">
        <v>97</v>
      </c>
      <c r="K3477" s="79" t="s">
        <v>97</v>
      </c>
      <c r="L3477" s="79"/>
      <c r="M3477" s="80"/>
      <c r="N3477" s="79" t="s">
        <v>97</v>
      </c>
      <c r="O3477" s="81"/>
      <c r="P3477" s="86"/>
      <c r="Q3477" s="82"/>
      <c r="R3477" s="81" t="s">
        <v>97</v>
      </c>
      <c r="S3477" s="63"/>
      <c r="T3477" s="87"/>
      <c r="U3477" s="84" t="s">
        <v>97</v>
      </c>
      <c r="V3477" s="84" t="s">
        <v>97</v>
      </c>
      <c r="W3477" s="85" t="b">
        <v>0</v>
      </c>
      <c r="X3477" s="63"/>
      <c r="Y3477" s="63"/>
      <c r="Z3477" s="63"/>
    </row>
    <row r="3478">
      <c r="A3478" s="75"/>
      <c r="B3478" s="94"/>
      <c r="C3478" s="75"/>
      <c r="D3478" s="76"/>
      <c r="E3478" s="75" t="s">
        <v>97</v>
      </c>
      <c r="F3478" s="75" t="s">
        <v>97</v>
      </c>
      <c r="G3478" s="77"/>
      <c r="H3478" s="77"/>
      <c r="I3478" s="80"/>
      <c r="J3478" s="77" t="s">
        <v>97</v>
      </c>
      <c r="K3478" s="79" t="s">
        <v>97</v>
      </c>
      <c r="L3478" s="79"/>
      <c r="M3478" s="80"/>
      <c r="N3478" s="79" t="s">
        <v>97</v>
      </c>
      <c r="O3478" s="81"/>
      <c r="P3478" s="86"/>
      <c r="Q3478" s="82"/>
      <c r="R3478" s="81" t="s">
        <v>97</v>
      </c>
      <c r="S3478" s="63"/>
      <c r="T3478" s="87"/>
      <c r="U3478" s="84" t="s">
        <v>97</v>
      </c>
      <c r="V3478" s="84" t="s">
        <v>97</v>
      </c>
      <c r="W3478" s="85" t="b">
        <v>0</v>
      </c>
      <c r="X3478" s="63"/>
      <c r="Y3478" s="63"/>
      <c r="Z3478" s="63"/>
    </row>
    <row r="3479">
      <c r="A3479" s="75"/>
      <c r="B3479" s="94"/>
      <c r="C3479" s="75"/>
      <c r="D3479" s="76"/>
      <c r="E3479" s="75" t="s">
        <v>97</v>
      </c>
      <c r="F3479" s="75" t="s">
        <v>97</v>
      </c>
      <c r="G3479" s="77"/>
      <c r="H3479" s="77"/>
      <c r="I3479" s="80"/>
      <c r="J3479" s="77" t="s">
        <v>97</v>
      </c>
      <c r="K3479" s="79" t="s">
        <v>97</v>
      </c>
      <c r="L3479" s="79"/>
      <c r="M3479" s="80"/>
      <c r="N3479" s="79" t="s">
        <v>97</v>
      </c>
      <c r="O3479" s="81"/>
      <c r="P3479" s="86"/>
      <c r="Q3479" s="82"/>
      <c r="R3479" s="81" t="s">
        <v>97</v>
      </c>
      <c r="S3479" s="63"/>
      <c r="T3479" s="87"/>
      <c r="U3479" s="84" t="s">
        <v>97</v>
      </c>
      <c r="V3479" s="84" t="s">
        <v>97</v>
      </c>
      <c r="W3479" s="85" t="b">
        <v>0</v>
      </c>
      <c r="X3479" s="63"/>
      <c r="Y3479" s="63"/>
      <c r="Z3479" s="63"/>
    </row>
    <row r="3480">
      <c r="A3480" s="75"/>
      <c r="B3480" s="94"/>
      <c r="C3480" s="75"/>
      <c r="D3480" s="76"/>
      <c r="E3480" s="75" t="s">
        <v>97</v>
      </c>
      <c r="F3480" s="75" t="s">
        <v>97</v>
      </c>
      <c r="G3480" s="77"/>
      <c r="H3480" s="77"/>
      <c r="I3480" s="80"/>
      <c r="J3480" s="77" t="s">
        <v>97</v>
      </c>
      <c r="K3480" s="79" t="s">
        <v>97</v>
      </c>
      <c r="L3480" s="79"/>
      <c r="M3480" s="80"/>
      <c r="N3480" s="79" t="s">
        <v>97</v>
      </c>
      <c r="O3480" s="81"/>
      <c r="P3480" s="86"/>
      <c r="Q3480" s="82"/>
      <c r="R3480" s="81" t="s">
        <v>97</v>
      </c>
      <c r="S3480" s="63"/>
      <c r="T3480" s="87"/>
      <c r="U3480" s="84" t="s">
        <v>97</v>
      </c>
      <c r="V3480" s="84" t="s">
        <v>97</v>
      </c>
      <c r="W3480" s="85" t="b">
        <v>0</v>
      </c>
      <c r="X3480" s="63"/>
      <c r="Y3480" s="63"/>
      <c r="Z3480" s="63"/>
    </row>
    <row r="3481">
      <c r="A3481" s="75"/>
      <c r="B3481" s="94"/>
      <c r="C3481" s="75"/>
      <c r="D3481" s="76"/>
      <c r="E3481" s="75" t="s">
        <v>97</v>
      </c>
      <c r="F3481" s="75" t="s">
        <v>97</v>
      </c>
      <c r="G3481" s="77"/>
      <c r="H3481" s="77"/>
      <c r="I3481" s="80"/>
      <c r="J3481" s="77" t="s">
        <v>97</v>
      </c>
      <c r="K3481" s="79" t="s">
        <v>97</v>
      </c>
      <c r="L3481" s="79"/>
      <c r="M3481" s="80"/>
      <c r="N3481" s="79" t="s">
        <v>97</v>
      </c>
      <c r="O3481" s="81"/>
      <c r="P3481" s="86"/>
      <c r="Q3481" s="82"/>
      <c r="R3481" s="81" t="s">
        <v>97</v>
      </c>
      <c r="S3481" s="63"/>
      <c r="T3481" s="87"/>
      <c r="U3481" s="84" t="s">
        <v>97</v>
      </c>
      <c r="V3481" s="84" t="s">
        <v>97</v>
      </c>
      <c r="W3481" s="85" t="b">
        <v>0</v>
      </c>
      <c r="X3481" s="63"/>
      <c r="Y3481" s="63"/>
      <c r="Z3481" s="63"/>
    </row>
    <row r="3482">
      <c r="A3482" s="75"/>
      <c r="B3482" s="94"/>
      <c r="C3482" s="75"/>
      <c r="D3482" s="76"/>
      <c r="E3482" s="75" t="s">
        <v>97</v>
      </c>
      <c r="F3482" s="75" t="s">
        <v>97</v>
      </c>
      <c r="G3482" s="77"/>
      <c r="H3482" s="77"/>
      <c r="I3482" s="80"/>
      <c r="J3482" s="77" t="s">
        <v>97</v>
      </c>
      <c r="K3482" s="79" t="s">
        <v>97</v>
      </c>
      <c r="L3482" s="79"/>
      <c r="M3482" s="80"/>
      <c r="N3482" s="79" t="s">
        <v>97</v>
      </c>
      <c r="O3482" s="81"/>
      <c r="P3482" s="86"/>
      <c r="Q3482" s="82"/>
      <c r="R3482" s="81" t="s">
        <v>97</v>
      </c>
      <c r="S3482" s="63"/>
      <c r="T3482" s="87"/>
      <c r="U3482" s="84" t="s">
        <v>97</v>
      </c>
      <c r="V3482" s="84" t="s">
        <v>97</v>
      </c>
      <c r="W3482" s="85" t="b">
        <v>0</v>
      </c>
      <c r="X3482" s="63"/>
      <c r="Y3482" s="63"/>
      <c r="Z3482" s="63"/>
    </row>
    <row r="3483">
      <c r="A3483" s="75"/>
      <c r="B3483" s="94"/>
      <c r="C3483" s="75"/>
      <c r="D3483" s="76"/>
      <c r="E3483" s="75" t="s">
        <v>97</v>
      </c>
      <c r="F3483" s="75" t="s">
        <v>97</v>
      </c>
      <c r="G3483" s="77"/>
      <c r="H3483" s="77"/>
      <c r="I3483" s="80"/>
      <c r="J3483" s="77" t="s">
        <v>97</v>
      </c>
      <c r="K3483" s="79" t="s">
        <v>97</v>
      </c>
      <c r="L3483" s="79"/>
      <c r="M3483" s="80"/>
      <c r="N3483" s="79" t="s">
        <v>97</v>
      </c>
      <c r="O3483" s="81"/>
      <c r="P3483" s="86"/>
      <c r="Q3483" s="82"/>
      <c r="R3483" s="81" t="s">
        <v>97</v>
      </c>
      <c r="S3483" s="63"/>
      <c r="T3483" s="87"/>
      <c r="U3483" s="84" t="s">
        <v>97</v>
      </c>
      <c r="V3483" s="84" t="s">
        <v>97</v>
      </c>
      <c r="W3483" s="85" t="b">
        <v>0</v>
      </c>
      <c r="X3483" s="63"/>
      <c r="Y3483" s="63"/>
      <c r="Z3483" s="63"/>
    </row>
    <row r="3484">
      <c r="A3484" s="75"/>
      <c r="B3484" s="94"/>
      <c r="C3484" s="75"/>
      <c r="D3484" s="76"/>
      <c r="E3484" s="75" t="s">
        <v>97</v>
      </c>
      <c r="F3484" s="75" t="s">
        <v>97</v>
      </c>
      <c r="G3484" s="77"/>
      <c r="H3484" s="77"/>
      <c r="I3484" s="80"/>
      <c r="J3484" s="77" t="s">
        <v>97</v>
      </c>
      <c r="K3484" s="79" t="s">
        <v>97</v>
      </c>
      <c r="L3484" s="79"/>
      <c r="M3484" s="80"/>
      <c r="N3484" s="79" t="s">
        <v>97</v>
      </c>
      <c r="O3484" s="81"/>
      <c r="P3484" s="86"/>
      <c r="Q3484" s="82"/>
      <c r="R3484" s="81" t="s">
        <v>97</v>
      </c>
      <c r="S3484" s="63"/>
      <c r="T3484" s="87"/>
      <c r="U3484" s="84" t="s">
        <v>97</v>
      </c>
      <c r="V3484" s="84" t="s">
        <v>97</v>
      </c>
      <c r="W3484" s="85" t="b">
        <v>0</v>
      </c>
      <c r="X3484" s="63"/>
      <c r="Y3484" s="63"/>
      <c r="Z3484" s="63"/>
    </row>
    <row r="3485">
      <c r="A3485" s="75"/>
      <c r="B3485" s="94"/>
      <c r="C3485" s="75"/>
      <c r="D3485" s="76"/>
      <c r="E3485" s="75" t="s">
        <v>97</v>
      </c>
      <c r="F3485" s="75" t="s">
        <v>97</v>
      </c>
      <c r="G3485" s="77"/>
      <c r="H3485" s="77"/>
      <c r="I3485" s="80"/>
      <c r="J3485" s="77" t="s">
        <v>97</v>
      </c>
      <c r="K3485" s="79" t="s">
        <v>97</v>
      </c>
      <c r="L3485" s="79"/>
      <c r="M3485" s="80"/>
      <c r="N3485" s="79" t="s">
        <v>97</v>
      </c>
      <c r="O3485" s="81"/>
      <c r="P3485" s="86"/>
      <c r="Q3485" s="82"/>
      <c r="R3485" s="81" t="s">
        <v>97</v>
      </c>
      <c r="S3485" s="63"/>
      <c r="T3485" s="87"/>
      <c r="U3485" s="84" t="s">
        <v>97</v>
      </c>
      <c r="V3485" s="84" t="s">
        <v>97</v>
      </c>
      <c r="W3485" s="85" t="b">
        <v>0</v>
      </c>
      <c r="X3485" s="63"/>
      <c r="Y3485" s="63"/>
      <c r="Z3485" s="63"/>
    </row>
    <row r="3486">
      <c r="A3486" s="75"/>
      <c r="B3486" s="94"/>
      <c r="C3486" s="75"/>
      <c r="D3486" s="76"/>
      <c r="E3486" s="75" t="s">
        <v>97</v>
      </c>
      <c r="F3486" s="75" t="s">
        <v>97</v>
      </c>
      <c r="G3486" s="77"/>
      <c r="H3486" s="77"/>
      <c r="I3486" s="80"/>
      <c r="J3486" s="77" t="s">
        <v>97</v>
      </c>
      <c r="K3486" s="79" t="s">
        <v>97</v>
      </c>
      <c r="L3486" s="79"/>
      <c r="M3486" s="80"/>
      <c r="N3486" s="79" t="s">
        <v>97</v>
      </c>
      <c r="O3486" s="81"/>
      <c r="P3486" s="86"/>
      <c r="Q3486" s="82"/>
      <c r="R3486" s="81" t="s">
        <v>97</v>
      </c>
      <c r="S3486" s="63"/>
      <c r="T3486" s="87"/>
      <c r="U3486" s="84" t="s">
        <v>97</v>
      </c>
      <c r="V3486" s="84" t="s">
        <v>97</v>
      </c>
      <c r="W3486" s="85" t="b">
        <v>0</v>
      </c>
      <c r="X3486" s="63"/>
      <c r="Y3486" s="63"/>
      <c r="Z3486" s="63"/>
    </row>
    <row r="3487">
      <c r="A3487" s="75"/>
      <c r="B3487" s="94"/>
      <c r="C3487" s="75"/>
      <c r="D3487" s="76"/>
      <c r="E3487" s="75" t="s">
        <v>97</v>
      </c>
      <c r="F3487" s="75" t="s">
        <v>97</v>
      </c>
      <c r="G3487" s="77"/>
      <c r="H3487" s="77"/>
      <c r="I3487" s="80"/>
      <c r="J3487" s="77" t="s">
        <v>97</v>
      </c>
      <c r="K3487" s="79" t="s">
        <v>97</v>
      </c>
      <c r="L3487" s="79"/>
      <c r="M3487" s="80"/>
      <c r="N3487" s="79" t="s">
        <v>97</v>
      </c>
      <c r="O3487" s="81"/>
      <c r="P3487" s="86"/>
      <c r="Q3487" s="82"/>
      <c r="R3487" s="81" t="s">
        <v>97</v>
      </c>
      <c r="S3487" s="63"/>
      <c r="T3487" s="87"/>
      <c r="U3487" s="84" t="s">
        <v>97</v>
      </c>
      <c r="V3487" s="84" t="s">
        <v>97</v>
      </c>
      <c r="W3487" s="85" t="b">
        <v>0</v>
      </c>
      <c r="X3487" s="63"/>
      <c r="Y3487" s="63"/>
      <c r="Z3487" s="63"/>
    </row>
    <row r="3488">
      <c r="A3488" s="75"/>
      <c r="B3488" s="94"/>
      <c r="C3488" s="75"/>
      <c r="D3488" s="76"/>
      <c r="E3488" s="75" t="s">
        <v>97</v>
      </c>
      <c r="F3488" s="75" t="s">
        <v>97</v>
      </c>
      <c r="G3488" s="77"/>
      <c r="H3488" s="77"/>
      <c r="I3488" s="80"/>
      <c r="J3488" s="77" t="s">
        <v>97</v>
      </c>
      <c r="K3488" s="79" t="s">
        <v>97</v>
      </c>
      <c r="L3488" s="79"/>
      <c r="M3488" s="80"/>
      <c r="N3488" s="79" t="s">
        <v>97</v>
      </c>
      <c r="O3488" s="81"/>
      <c r="P3488" s="86"/>
      <c r="Q3488" s="82"/>
      <c r="R3488" s="81" t="s">
        <v>97</v>
      </c>
      <c r="S3488" s="63"/>
      <c r="T3488" s="87"/>
      <c r="U3488" s="84" t="s">
        <v>97</v>
      </c>
      <c r="V3488" s="84" t="s">
        <v>97</v>
      </c>
      <c r="W3488" s="85" t="b">
        <v>0</v>
      </c>
      <c r="X3488" s="63"/>
      <c r="Y3488" s="63"/>
      <c r="Z3488" s="63"/>
    </row>
    <row r="3489">
      <c r="A3489" s="75"/>
      <c r="B3489" s="94"/>
      <c r="C3489" s="75"/>
      <c r="D3489" s="76"/>
      <c r="E3489" s="75" t="s">
        <v>97</v>
      </c>
      <c r="F3489" s="75" t="s">
        <v>97</v>
      </c>
      <c r="G3489" s="77"/>
      <c r="H3489" s="77"/>
      <c r="I3489" s="80"/>
      <c r="J3489" s="77" t="s">
        <v>97</v>
      </c>
      <c r="K3489" s="79" t="s">
        <v>97</v>
      </c>
      <c r="L3489" s="79"/>
      <c r="M3489" s="80"/>
      <c r="N3489" s="79" t="s">
        <v>97</v>
      </c>
      <c r="O3489" s="81"/>
      <c r="P3489" s="86"/>
      <c r="Q3489" s="82"/>
      <c r="R3489" s="81" t="s">
        <v>97</v>
      </c>
      <c r="S3489" s="63"/>
      <c r="T3489" s="87"/>
      <c r="U3489" s="84" t="s">
        <v>97</v>
      </c>
      <c r="V3489" s="84" t="s">
        <v>97</v>
      </c>
      <c r="W3489" s="85" t="b">
        <v>0</v>
      </c>
      <c r="X3489" s="63"/>
      <c r="Y3489" s="63"/>
      <c r="Z3489" s="63"/>
    </row>
    <row r="3490">
      <c r="A3490" s="75"/>
      <c r="B3490" s="94"/>
      <c r="C3490" s="75"/>
      <c r="D3490" s="76"/>
      <c r="E3490" s="75" t="s">
        <v>97</v>
      </c>
      <c r="F3490" s="75" t="s">
        <v>97</v>
      </c>
      <c r="G3490" s="77"/>
      <c r="H3490" s="77"/>
      <c r="I3490" s="80"/>
      <c r="J3490" s="77" t="s">
        <v>97</v>
      </c>
      <c r="K3490" s="79" t="s">
        <v>97</v>
      </c>
      <c r="L3490" s="79"/>
      <c r="M3490" s="80"/>
      <c r="N3490" s="79" t="s">
        <v>97</v>
      </c>
      <c r="O3490" s="81"/>
      <c r="P3490" s="86"/>
      <c r="Q3490" s="82"/>
      <c r="R3490" s="81" t="s">
        <v>97</v>
      </c>
      <c r="S3490" s="63"/>
      <c r="T3490" s="87"/>
      <c r="U3490" s="84" t="s">
        <v>97</v>
      </c>
      <c r="V3490" s="84" t="s">
        <v>97</v>
      </c>
      <c r="W3490" s="85" t="b">
        <v>0</v>
      </c>
      <c r="X3490" s="63"/>
      <c r="Y3490" s="63"/>
      <c r="Z3490" s="63"/>
    </row>
    <row r="3491">
      <c r="A3491" s="75"/>
      <c r="B3491" s="94"/>
      <c r="C3491" s="75"/>
      <c r="D3491" s="76"/>
      <c r="E3491" s="75" t="s">
        <v>97</v>
      </c>
      <c r="F3491" s="75" t="s">
        <v>97</v>
      </c>
      <c r="G3491" s="77"/>
      <c r="H3491" s="77"/>
      <c r="I3491" s="80"/>
      <c r="J3491" s="77" t="s">
        <v>97</v>
      </c>
      <c r="K3491" s="79" t="s">
        <v>97</v>
      </c>
      <c r="L3491" s="79"/>
      <c r="M3491" s="80"/>
      <c r="N3491" s="79" t="s">
        <v>97</v>
      </c>
      <c r="O3491" s="81"/>
      <c r="P3491" s="86"/>
      <c r="Q3491" s="82"/>
      <c r="R3491" s="81" t="s">
        <v>97</v>
      </c>
      <c r="S3491" s="63"/>
      <c r="T3491" s="87"/>
      <c r="U3491" s="84" t="s">
        <v>97</v>
      </c>
      <c r="V3491" s="84" t="s">
        <v>97</v>
      </c>
      <c r="W3491" s="85" t="b">
        <v>0</v>
      </c>
      <c r="X3491" s="63"/>
      <c r="Y3491" s="63"/>
      <c r="Z3491" s="63"/>
    </row>
    <row r="3492">
      <c r="A3492" s="75"/>
      <c r="B3492" s="94"/>
      <c r="C3492" s="75"/>
      <c r="D3492" s="76"/>
      <c r="E3492" s="75" t="s">
        <v>97</v>
      </c>
      <c r="F3492" s="75" t="s">
        <v>97</v>
      </c>
      <c r="G3492" s="77"/>
      <c r="H3492" s="77"/>
      <c r="I3492" s="80"/>
      <c r="J3492" s="77" t="s">
        <v>97</v>
      </c>
      <c r="K3492" s="79" t="s">
        <v>97</v>
      </c>
      <c r="L3492" s="79"/>
      <c r="M3492" s="80"/>
      <c r="N3492" s="79" t="s">
        <v>97</v>
      </c>
      <c r="O3492" s="81"/>
      <c r="P3492" s="86"/>
      <c r="Q3492" s="82"/>
      <c r="R3492" s="81" t="s">
        <v>97</v>
      </c>
      <c r="S3492" s="63"/>
      <c r="T3492" s="87"/>
      <c r="U3492" s="84" t="s">
        <v>97</v>
      </c>
      <c r="V3492" s="84" t="s">
        <v>97</v>
      </c>
      <c r="W3492" s="85" t="b">
        <v>0</v>
      </c>
      <c r="X3492" s="63"/>
      <c r="Y3492" s="63"/>
      <c r="Z3492" s="63"/>
    </row>
    <row r="3493">
      <c r="A3493" s="75"/>
      <c r="B3493" s="94"/>
      <c r="C3493" s="75"/>
      <c r="D3493" s="76"/>
      <c r="E3493" s="75" t="s">
        <v>97</v>
      </c>
      <c r="F3493" s="75" t="s">
        <v>97</v>
      </c>
      <c r="G3493" s="77"/>
      <c r="H3493" s="77"/>
      <c r="I3493" s="80"/>
      <c r="J3493" s="77" t="s">
        <v>97</v>
      </c>
      <c r="K3493" s="79" t="s">
        <v>97</v>
      </c>
      <c r="L3493" s="79"/>
      <c r="M3493" s="80"/>
      <c r="N3493" s="79" t="s">
        <v>97</v>
      </c>
      <c r="O3493" s="81"/>
      <c r="P3493" s="86"/>
      <c r="Q3493" s="82"/>
      <c r="R3493" s="81" t="s">
        <v>97</v>
      </c>
      <c r="S3493" s="63"/>
      <c r="T3493" s="87"/>
      <c r="U3493" s="84" t="s">
        <v>97</v>
      </c>
      <c r="V3493" s="84" t="s">
        <v>97</v>
      </c>
      <c r="W3493" s="85" t="b">
        <v>0</v>
      </c>
      <c r="X3493" s="63"/>
      <c r="Y3493" s="63"/>
      <c r="Z3493" s="63"/>
    </row>
    <row r="3494">
      <c r="A3494" s="75"/>
      <c r="B3494" s="94"/>
      <c r="C3494" s="75"/>
      <c r="D3494" s="76"/>
      <c r="E3494" s="75" t="s">
        <v>97</v>
      </c>
      <c r="F3494" s="75" t="s">
        <v>97</v>
      </c>
      <c r="G3494" s="77"/>
      <c r="H3494" s="77"/>
      <c r="I3494" s="80"/>
      <c r="J3494" s="77" t="s">
        <v>97</v>
      </c>
      <c r="K3494" s="79" t="s">
        <v>97</v>
      </c>
      <c r="L3494" s="79"/>
      <c r="M3494" s="80"/>
      <c r="N3494" s="79" t="s">
        <v>97</v>
      </c>
      <c r="O3494" s="81"/>
      <c r="P3494" s="86"/>
      <c r="Q3494" s="82"/>
      <c r="R3494" s="81" t="s">
        <v>97</v>
      </c>
      <c r="S3494" s="63"/>
      <c r="T3494" s="87"/>
      <c r="U3494" s="84" t="s">
        <v>97</v>
      </c>
      <c r="V3494" s="84" t="s">
        <v>97</v>
      </c>
      <c r="W3494" s="85" t="b">
        <v>0</v>
      </c>
      <c r="X3494" s="63"/>
      <c r="Y3494" s="63"/>
      <c r="Z3494" s="63"/>
    </row>
    <row r="3495">
      <c r="A3495" s="75"/>
      <c r="B3495" s="94"/>
      <c r="C3495" s="75"/>
      <c r="D3495" s="76"/>
      <c r="E3495" s="75" t="s">
        <v>97</v>
      </c>
      <c r="F3495" s="75" t="s">
        <v>97</v>
      </c>
      <c r="G3495" s="77"/>
      <c r="H3495" s="77"/>
      <c r="I3495" s="80"/>
      <c r="J3495" s="77" t="s">
        <v>97</v>
      </c>
      <c r="K3495" s="79" t="s">
        <v>97</v>
      </c>
      <c r="L3495" s="79"/>
      <c r="M3495" s="80"/>
      <c r="N3495" s="79" t="s">
        <v>97</v>
      </c>
      <c r="O3495" s="81"/>
      <c r="P3495" s="86"/>
      <c r="Q3495" s="82"/>
      <c r="R3495" s="81" t="s">
        <v>97</v>
      </c>
      <c r="S3495" s="63"/>
      <c r="T3495" s="87"/>
      <c r="U3495" s="84" t="s">
        <v>97</v>
      </c>
      <c r="V3495" s="84" t="s">
        <v>97</v>
      </c>
      <c r="W3495" s="85" t="b">
        <v>0</v>
      </c>
      <c r="X3495" s="63"/>
      <c r="Y3495" s="63"/>
      <c r="Z3495" s="63"/>
    </row>
    <row r="3496">
      <c r="A3496" s="75"/>
      <c r="B3496" s="94"/>
      <c r="C3496" s="75"/>
      <c r="D3496" s="76"/>
      <c r="E3496" s="75" t="s">
        <v>97</v>
      </c>
      <c r="F3496" s="75" t="s">
        <v>97</v>
      </c>
      <c r="G3496" s="77"/>
      <c r="H3496" s="77"/>
      <c r="I3496" s="80"/>
      <c r="J3496" s="77" t="s">
        <v>97</v>
      </c>
      <c r="K3496" s="79" t="s">
        <v>97</v>
      </c>
      <c r="L3496" s="79"/>
      <c r="M3496" s="80"/>
      <c r="N3496" s="79" t="s">
        <v>97</v>
      </c>
      <c r="O3496" s="81"/>
      <c r="P3496" s="86"/>
      <c r="Q3496" s="82"/>
      <c r="R3496" s="81" t="s">
        <v>97</v>
      </c>
      <c r="S3496" s="63"/>
      <c r="T3496" s="87"/>
      <c r="U3496" s="84" t="s">
        <v>97</v>
      </c>
      <c r="V3496" s="84" t="s">
        <v>97</v>
      </c>
      <c r="W3496" s="85" t="b">
        <v>0</v>
      </c>
      <c r="X3496" s="63"/>
      <c r="Y3496" s="63"/>
      <c r="Z3496" s="63"/>
    </row>
    <row r="3497">
      <c r="A3497" s="75"/>
      <c r="B3497" s="94"/>
      <c r="C3497" s="75"/>
      <c r="D3497" s="76"/>
      <c r="E3497" s="75" t="s">
        <v>97</v>
      </c>
      <c r="F3497" s="75" t="s">
        <v>97</v>
      </c>
      <c r="G3497" s="77"/>
      <c r="H3497" s="77"/>
      <c r="I3497" s="80"/>
      <c r="J3497" s="77" t="s">
        <v>97</v>
      </c>
      <c r="K3497" s="79" t="s">
        <v>97</v>
      </c>
      <c r="L3497" s="79"/>
      <c r="M3497" s="80"/>
      <c r="N3497" s="79" t="s">
        <v>97</v>
      </c>
      <c r="O3497" s="81"/>
      <c r="P3497" s="86"/>
      <c r="Q3497" s="82"/>
      <c r="R3497" s="81" t="s">
        <v>97</v>
      </c>
      <c r="S3497" s="63"/>
      <c r="T3497" s="87"/>
      <c r="U3497" s="84" t="s">
        <v>97</v>
      </c>
      <c r="V3497" s="84" t="s">
        <v>97</v>
      </c>
      <c r="W3497" s="85" t="b">
        <v>0</v>
      </c>
      <c r="X3497" s="63"/>
      <c r="Y3497" s="63"/>
      <c r="Z3497" s="63"/>
    </row>
    <row r="3498">
      <c r="A3498" s="75"/>
      <c r="B3498" s="94"/>
      <c r="C3498" s="75"/>
      <c r="D3498" s="76"/>
      <c r="E3498" s="75" t="s">
        <v>97</v>
      </c>
      <c r="F3498" s="75" t="s">
        <v>97</v>
      </c>
      <c r="G3498" s="77"/>
      <c r="H3498" s="77"/>
      <c r="I3498" s="80"/>
      <c r="J3498" s="77" t="s">
        <v>97</v>
      </c>
      <c r="K3498" s="79" t="s">
        <v>97</v>
      </c>
      <c r="L3498" s="79"/>
      <c r="M3498" s="80"/>
      <c r="N3498" s="79" t="s">
        <v>97</v>
      </c>
      <c r="O3498" s="81"/>
      <c r="P3498" s="86"/>
      <c r="Q3498" s="82"/>
      <c r="R3498" s="81" t="s">
        <v>97</v>
      </c>
      <c r="S3498" s="63"/>
      <c r="T3498" s="87"/>
      <c r="U3498" s="84" t="s">
        <v>97</v>
      </c>
      <c r="V3498" s="84" t="s">
        <v>97</v>
      </c>
      <c r="W3498" s="85" t="b">
        <v>0</v>
      </c>
      <c r="X3498" s="63"/>
      <c r="Y3498" s="63"/>
      <c r="Z3498" s="63"/>
    </row>
    <row r="3499">
      <c r="A3499" s="75"/>
      <c r="B3499" s="94"/>
      <c r="C3499" s="75"/>
      <c r="D3499" s="76"/>
      <c r="E3499" s="75" t="s">
        <v>97</v>
      </c>
      <c r="F3499" s="75" t="s">
        <v>97</v>
      </c>
      <c r="G3499" s="77"/>
      <c r="H3499" s="77"/>
      <c r="I3499" s="80"/>
      <c r="J3499" s="77" t="s">
        <v>97</v>
      </c>
      <c r="K3499" s="79" t="s">
        <v>97</v>
      </c>
      <c r="L3499" s="79"/>
      <c r="M3499" s="80"/>
      <c r="N3499" s="79" t="s">
        <v>97</v>
      </c>
      <c r="O3499" s="81"/>
      <c r="P3499" s="86"/>
      <c r="Q3499" s="82"/>
      <c r="R3499" s="81" t="s">
        <v>97</v>
      </c>
      <c r="S3499" s="63"/>
      <c r="T3499" s="87"/>
      <c r="U3499" s="84" t="s">
        <v>97</v>
      </c>
      <c r="V3499" s="84" t="s">
        <v>97</v>
      </c>
      <c r="W3499" s="85" t="b">
        <v>0</v>
      </c>
      <c r="X3499" s="63"/>
      <c r="Y3499" s="63"/>
      <c r="Z3499" s="63"/>
    </row>
    <row r="3500">
      <c r="A3500" s="75"/>
      <c r="B3500" s="94"/>
      <c r="C3500" s="75"/>
      <c r="D3500" s="76"/>
      <c r="E3500" s="75" t="s">
        <v>97</v>
      </c>
      <c r="F3500" s="75" t="s">
        <v>97</v>
      </c>
      <c r="G3500" s="77"/>
      <c r="H3500" s="77"/>
      <c r="I3500" s="80"/>
      <c r="J3500" s="77" t="s">
        <v>97</v>
      </c>
      <c r="K3500" s="79" t="s">
        <v>97</v>
      </c>
      <c r="L3500" s="79"/>
      <c r="M3500" s="80"/>
      <c r="N3500" s="79" t="s">
        <v>97</v>
      </c>
      <c r="O3500" s="81"/>
      <c r="P3500" s="86"/>
      <c r="Q3500" s="82"/>
      <c r="R3500" s="81" t="s">
        <v>97</v>
      </c>
      <c r="S3500" s="63"/>
      <c r="T3500" s="87"/>
      <c r="U3500" s="84" t="s">
        <v>97</v>
      </c>
      <c r="V3500" s="84" t="s">
        <v>97</v>
      </c>
      <c r="W3500" s="85" t="b">
        <v>0</v>
      </c>
      <c r="X3500" s="63"/>
      <c r="Y3500" s="63"/>
      <c r="Z3500" s="63"/>
    </row>
    <row r="3501">
      <c r="A3501" s="75"/>
      <c r="B3501" s="94"/>
      <c r="C3501" s="75"/>
      <c r="D3501" s="76"/>
      <c r="E3501" s="75" t="s">
        <v>97</v>
      </c>
      <c r="F3501" s="75" t="s">
        <v>97</v>
      </c>
      <c r="G3501" s="77"/>
      <c r="H3501" s="77"/>
      <c r="I3501" s="80"/>
      <c r="J3501" s="77" t="s">
        <v>97</v>
      </c>
      <c r="K3501" s="79" t="s">
        <v>97</v>
      </c>
      <c r="L3501" s="79"/>
      <c r="M3501" s="80"/>
      <c r="N3501" s="79" t="s">
        <v>97</v>
      </c>
      <c r="O3501" s="81"/>
      <c r="P3501" s="86"/>
      <c r="Q3501" s="82"/>
      <c r="R3501" s="81" t="s">
        <v>97</v>
      </c>
      <c r="S3501" s="63"/>
      <c r="T3501" s="87"/>
      <c r="U3501" s="84" t="s">
        <v>97</v>
      </c>
      <c r="V3501" s="84" t="s">
        <v>97</v>
      </c>
      <c r="W3501" s="85" t="b">
        <v>0</v>
      </c>
      <c r="X3501" s="63"/>
      <c r="Y3501" s="63"/>
      <c r="Z3501" s="63"/>
    </row>
    <row r="3502">
      <c r="A3502" s="75"/>
      <c r="B3502" s="94"/>
      <c r="C3502" s="75"/>
      <c r="D3502" s="76"/>
      <c r="E3502" s="75" t="s">
        <v>97</v>
      </c>
      <c r="F3502" s="75" t="s">
        <v>97</v>
      </c>
      <c r="G3502" s="77"/>
      <c r="H3502" s="77"/>
      <c r="I3502" s="80"/>
      <c r="J3502" s="77" t="s">
        <v>97</v>
      </c>
      <c r="K3502" s="79" t="s">
        <v>97</v>
      </c>
      <c r="L3502" s="79"/>
      <c r="M3502" s="80"/>
      <c r="N3502" s="79" t="s">
        <v>97</v>
      </c>
      <c r="O3502" s="81"/>
      <c r="P3502" s="86"/>
      <c r="Q3502" s="82"/>
      <c r="R3502" s="81" t="s">
        <v>97</v>
      </c>
      <c r="S3502" s="63"/>
      <c r="T3502" s="87"/>
      <c r="U3502" s="84" t="s">
        <v>97</v>
      </c>
      <c r="V3502" s="84" t="s">
        <v>97</v>
      </c>
      <c r="W3502" s="85" t="b">
        <v>0</v>
      </c>
      <c r="X3502" s="63"/>
      <c r="Y3502" s="63"/>
      <c r="Z3502" s="63"/>
    </row>
    <row r="3503">
      <c r="A3503" s="75"/>
      <c r="B3503" s="94"/>
      <c r="C3503" s="75"/>
      <c r="D3503" s="76"/>
      <c r="E3503" s="75" t="s">
        <v>97</v>
      </c>
      <c r="F3503" s="75" t="s">
        <v>97</v>
      </c>
      <c r="G3503" s="77"/>
      <c r="H3503" s="77"/>
      <c r="I3503" s="80"/>
      <c r="J3503" s="77" t="s">
        <v>97</v>
      </c>
      <c r="K3503" s="79" t="s">
        <v>97</v>
      </c>
      <c r="L3503" s="79"/>
      <c r="M3503" s="80"/>
      <c r="N3503" s="79" t="s">
        <v>97</v>
      </c>
      <c r="O3503" s="81"/>
      <c r="P3503" s="86"/>
      <c r="Q3503" s="82"/>
      <c r="R3503" s="81" t="s">
        <v>97</v>
      </c>
      <c r="S3503" s="63"/>
      <c r="T3503" s="87"/>
      <c r="U3503" s="84" t="s">
        <v>97</v>
      </c>
      <c r="V3503" s="84" t="s">
        <v>97</v>
      </c>
      <c r="W3503" s="85" t="b">
        <v>0</v>
      </c>
      <c r="X3503" s="63"/>
      <c r="Y3503" s="63"/>
      <c r="Z3503" s="63"/>
    </row>
    <row r="3504">
      <c r="A3504" s="75"/>
      <c r="B3504" s="94"/>
      <c r="C3504" s="75"/>
      <c r="D3504" s="76"/>
      <c r="E3504" s="75" t="s">
        <v>97</v>
      </c>
      <c r="F3504" s="75" t="s">
        <v>97</v>
      </c>
      <c r="G3504" s="77"/>
      <c r="H3504" s="77"/>
      <c r="I3504" s="80"/>
      <c r="J3504" s="77" t="s">
        <v>97</v>
      </c>
      <c r="K3504" s="79" t="s">
        <v>97</v>
      </c>
      <c r="L3504" s="79"/>
      <c r="M3504" s="80"/>
      <c r="N3504" s="79" t="s">
        <v>97</v>
      </c>
      <c r="O3504" s="81"/>
      <c r="P3504" s="86"/>
      <c r="Q3504" s="82"/>
      <c r="R3504" s="81" t="s">
        <v>97</v>
      </c>
      <c r="S3504" s="63"/>
      <c r="T3504" s="87"/>
      <c r="U3504" s="84" t="s">
        <v>97</v>
      </c>
      <c r="V3504" s="84" t="s">
        <v>97</v>
      </c>
      <c r="W3504" s="85" t="b">
        <v>0</v>
      </c>
      <c r="X3504" s="63"/>
      <c r="Y3504" s="63"/>
      <c r="Z3504" s="63"/>
    </row>
    <row r="3505">
      <c r="A3505" s="75"/>
      <c r="B3505" s="94"/>
      <c r="C3505" s="75"/>
      <c r="D3505" s="76"/>
      <c r="E3505" s="75" t="s">
        <v>97</v>
      </c>
      <c r="F3505" s="75" t="s">
        <v>97</v>
      </c>
      <c r="G3505" s="77"/>
      <c r="H3505" s="77"/>
      <c r="I3505" s="80"/>
      <c r="J3505" s="77" t="s">
        <v>97</v>
      </c>
      <c r="K3505" s="79" t="s">
        <v>97</v>
      </c>
      <c r="L3505" s="79"/>
      <c r="M3505" s="80"/>
      <c r="N3505" s="79" t="s">
        <v>97</v>
      </c>
      <c r="O3505" s="81"/>
      <c r="P3505" s="86"/>
      <c r="Q3505" s="82"/>
      <c r="R3505" s="81" t="s">
        <v>97</v>
      </c>
      <c r="S3505" s="63"/>
      <c r="T3505" s="87"/>
      <c r="U3505" s="84" t="s">
        <v>97</v>
      </c>
      <c r="V3505" s="84" t="s">
        <v>97</v>
      </c>
      <c r="W3505" s="85" t="b">
        <v>0</v>
      </c>
      <c r="X3505" s="63"/>
      <c r="Y3505" s="63"/>
      <c r="Z3505" s="63"/>
    </row>
    <row r="3506">
      <c r="A3506" s="75"/>
      <c r="B3506" s="94"/>
      <c r="C3506" s="75"/>
      <c r="D3506" s="76"/>
      <c r="E3506" s="75" t="s">
        <v>97</v>
      </c>
      <c r="F3506" s="75" t="s">
        <v>97</v>
      </c>
      <c r="G3506" s="77"/>
      <c r="H3506" s="77"/>
      <c r="I3506" s="80"/>
      <c r="J3506" s="77" t="s">
        <v>97</v>
      </c>
      <c r="K3506" s="79" t="s">
        <v>97</v>
      </c>
      <c r="L3506" s="79"/>
      <c r="M3506" s="80"/>
      <c r="N3506" s="79" t="s">
        <v>97</v>
      </c>
      <c r="O3506" s="81"/>
      <c r="P3506" s="86"/>
      <c r="Q3506" s="82"/>
      <c r="R3506" s="81" t="s">
        <v>97</v>
      </c>
      <c r="S3506" s="63"/>
      <c r="T3506" s="87"/>
      <c r="U3506" s="84" t="s">
        <v>97</v>
      </c>
      <c r="V3506" s="84" t="s">
        <v>97</v>
      </c>
      <c r="W3506" s="85" t="b">
        <v>0</v>
      </c>
      <c r="X3506" s="63"/>
      <c r="Y3506" s="63"/>
      <c r="Z3506" s="63"/>
    </row>
    <row r="3507">
      <c r="A3507" s="75"/>
      <c r="B3507" s="94"/>
      <c r="C3507" s="75"/>
      <c r="D3507" s="76"/>
      <c r="E3507" s="75" t="s">
        <v>97</v>
      </c>
      <c r="F3507" s="75" t="s">
        <v>97</v>
      </c>
      <c r="G3507" s="77"/>
      <c r="H3507" s="77"/>
      <c r="I3507" s="80"/>
      <c r="J3507" s="77" t="s">
        <v>97</v>
      </c>
      <c r="K3507" s="79" t="s">
        <v>97</v>
      </c>
      <c r="L3507" s="79"/>
      <c r="M3507" s="80"/>
      <c r="N3507" s="79" t="s">
        <v>97</v>
      </c>
      <c r="O3507" s="81"/>
      <c r="P3507" s="86"/>
      <c r="Q3507" s="82"/>
      <c r="R3507" s="81" t="s">
        <v>97</v>
      </c>
      <c r="S3507" s="63"/>
      <c r="T3507" s="87"/>
      <c r="U3507" s="84" t="s">
        <v>97</v>
      </c>
      <c r="V3507" s="84" t="s">
        <v>97</v>
      </c>
      <c r="W3507" s="85" t="b">
        <v>0</v>
      </c>
      <c r="X3507" s="63"/>
      <c r="Y3507" s="63"/>
      <c r="Z3507" s="63"/>
    </row>
    <row r="3508">
      <c r="A3508" s="75"/>
      <c r="B3508" s="94"/>
      <c r="C3508" s="75"/>
      <c r="D3508" s="76"/>
      <c r="E3508" s="75" t="s">
        <v>97</v>
      </c>
      <c r="F3508" s="75" t="s">
        <v>97</v>
      </c>
      <c r="G3508" s="77"/>
      <c r="H3508" s="77"/>
      <c r="I3508" s="80"/>
      <c r="J3508" s="77" t="s">
        <v>97</v>
      </c>
      <c r="K3508" s="79" t="s">
        <v>97</v>
      </c>
      <c r="L3508" s="79"/>
      <c r="M3508" s="80"/>
      <c r="N3508" s="79" t="s">
        <v>97</v>
      </c>
      <c r="O3508" s="81"/>
      <c r="P3508" s="86"/>
      <c r="Q3508" s="82"/>
      <c r="R3508" s="81" t="s">
        <v>97</v>
      </c>
      <c r="S3508" s="63"/>
      <c r="T3508" s="87"/>
      <c r="U3508" s="84" t="s">
        <v>97</v>
      </c>
      <c r="V3508" s="84" t="s">
        <v>97</v>
      </c>
      <c r="W3508" s="85" t="b">
        <v>0</v>
      </c>
      <c r="X3508" s="63"/>
      <c r="Y3508" s="63"/>
      <c r="Z3508" s="63"/>
    </row>
    <row r="3509">
      <c r="A3509" s="75"/>
      <c r="B3509" s="94"/>
      <c r="C3509" s="75"/>
      <c r="D3509" s="76"/>
      <c r="E3509" s="75" t="s">
        <v>97</v>
      </c>
      <c r="F3509" s="75" t="s">
        <v>97</v>
      </c>
      <c r="G3509" s="77"/>
      <c r="H3509" s="77"/>
      <c r="I3509" s="80"/>
      <c r="J3509" s="77" t="s">
        <v>97</v>
      </c>
      <c r="K3509" s="79" t="s">
        <v>97</v>
      </c>
      <c r="L3509" s="79"/>
      <c r="M3509" s="80"/>
      <c r="N3509" s="79" t="s">
        <v>97</v>
      </c>
      <c r="O3509" s="81"/>
      <c r="P3509" s="86"/>
      <c r="Q3509" s="82"/>
      <c r="R3509" s="81" t="s">
        <v>97</v>
      </c>
      <c r="S3509" s="63"/>
      <c r="T3509" s="87"/>
      <c r="U3509" s="84" t="s">
        <v>97</v>
      </c>
      <c r="V3509" s="84" t="s">
        <v>97</v>
      </c>
      <c r="W3509" s="85" t="b">
        <v>0</v>
      </c>
      <c r="X3509" s="63"/>
      <c r="Y3509" s="63"/>
      <c r="Z3509" s="63"/>
    </row>
    <row r="3510">
      <c r="A3510" s="75"/>
      <c r="B3510" s="94"/>
      <c r="C3510" s="75"/>
      <c r="D3510" s="76"/>
      <c r="E3510" s="75" t="s">
        <v>97</v>
      </c>
      <c r="F3510" s="75" t="s">
        <v>97</v>
      </c>
      <c r="G3510" s="77"/>
      <c r="H3510" s="77"/>
      <c r="I3510" s="80"/>
      <c r="J3510" s="77" t="s">
        <v>97</v>
      </c>
      <c r="K3510" s="79" t="s">
        <v>97</v>
      </c>
      <c r="L3510" s="79"/>
      <c r="M3510" s="80"/>
      <c r="N3510" s="79" t="s">
        <v>97</v>
      </c>
      <c r="O3510" s="81"/>
      <c r="P3510" s="86"/>
      <c r="Q3510" s="82"/>
      <c r="R3510" s="81" t="s">
        <v>97</v>
      </c>
      <c r="S3510" s="63"/>
      <c r="T3510" s="87"/>
      <c r="U3510" s="84" t="s">
        <v>97</v>
      </c>
      <c r="V3510" s="84" t="s">
        <v>97</v>
      </c>
      <c r="W3510" s="85" t="b">
        <v>0</v>
      </c>
      <c r="X3510" s="63"/>
      <c r="Y3510" s="63"/>
      <c r="Z3510" s="63"/>
    </row>
    <row r="3511">
      <c r="A3511" s="75"/>
      <c r="B3511" s="94"/>
      <c r="C3511" s="75"/>
      <c r="D3511" s="76"/>
      <c r="E3511" s="75" t="s">
        <v>97</v>
      </c>
      <c r="F3511" s="75" t="s">
        <v>97</v>
      </c>
      <c r="G3511" s="77"/>
      <c r="H3511" s="77"/>
      <c r="I3511" s="80"/>
      <c r="J3511" s="77" t="s">
        <v>97</v>
      </c>
      <c r="K3511" s="79" t="s">
        <v>97</v>
      </c>
      <c r="L3511" s="79"/>
      <c r="M3511" s="80"/>
      <c r="N3511" s="79" t="s">
        <v>97</v>
      </c>
      <c r="O3511" s="81"/>
      <c r="P3511" s="86"/>
      <c r="Q3511" s="82"/>
      <c r="R3511" s="81" t="s">
        <v>97</v>
      </c>
      <c r="S3511" s="63"/>
      <c r="T3511" s="87"/>
      <c r="U3511" s="84" t="s">
        <v>97</v>
      </c>
      <c r="V3511" s="84" t="s">
        <v>97</v>
      </c>
      <c r="W3511" s="85" t="b">
        <v>0</v>
      </c>
      <c r="X3511" s="63"/>
      <c r="Y3511" s="63"/>
      <c r="Z3511" s="63"/>
    </row>
    <row r="3512">
      <c r="A3512" s="75"/>
      <c r="B3512" s="94"/>
      <c r="C3512" s="75"/>
      <c r="D3512" s="76"/>
      <c r="E3512" s="75" t="s">
        <v>97</v>
      </c>
      <c r="F3512" s="75" t="s">
        <v>97</v>
      </c>
      <c r="G3512" s="77"/>
      <c r="H3512" s="77"/>
      <c r="I3512" s="80"/>
      <c r="J3512" s="77" t="s">
        <v>97</v>
      </c>
      <c r="K3512" s="79" t="s">
        <v>97</v>
      </c>
      <c r="L3512" s="79"/>
      <c r="M3512" s="80"/>
      <c r="N3512" s="79" t="s">
        <v>97</v>
      </c>
      <c r="O3512" s="81"/>
      <c r="P3512" s="86"/>
      <c r="Q3512" s="82"/>
      <c r="R3512" s="81" t="s">
        <v>97</v>
      </c>
      <c r="S3512" s="63"/>
      <c r="T3512" s="87"/>
      <c r="U3512" s="84" t="s">
        <v>97</v>
      </c>
      <c r="V3512" s="84" t="s">
        <v>97</v>
      </c>
      <c r="W3512" s="85" t="b">
        <v>0</v>
      </c>
      <c r="X3512" s="63"/>
      <c r="Y3512" s="63"/>
      <c r="Z3512" s="63"/>
    </row>
    <row r="3513">
      <c r="A3513" s="75"/>
      <c r="B3513" s="94"/>
      <c r="C3513" s="75"/>
      <c r="D3513" s="76"/>
      <c r="E3513" s="75" t="s">
        <v>97</v>
      </c>
      <c r="F3513" s="75" t="s">
        <v>97</v>
      </c>
      <c r="G3513" s="77"/>
      <c r="H3513" s="77"/>
      <c r="I3513" s="80"/>
      <c r="J3513" s="77" t="s">
        <v>97</v>
      </c>
      <c r="K3513" s="79" t="s">
        <v>97</v>
      </c>
      <c r="L3513" s="79"/>
      <c r="M3513" s="80"/>
      <c r="N3513" s="79" t="s">
        <v>97</v>
      </c>
      <c r="O3513" s="81"/>
      <c r="P3513" s="86"/>
      <c r="Q3513" s="82"/>
      <c r="R3513" s="81" t="s">
        <v>97</v>
      </c>
      <c r="S3513" s="63"/>
      <c r="T3513" s="87"/>
      <c r="U3513" s="84" t="s">
        <v>97</v>
      </c>
      <c r="V3513" s="84" t="s">
        <v>97</v>
      </c>
      <c r="W3513" s="85" t="b">
        <v>0</v>
      </c>
      <c r="X3513" s="63"/>
      <c r="Y3513" s="63"/>
      <c r="Z3513" s="63"/>
    </row>
    <row r="3514">
      <c r="A3514" s="75"/>
      <c r="B3514" s="94"/>
      <c r="C3514" s="75"/>
      <c r="D3514" s="76"/>
      <c r="E3514" s="75" t="s">
        <v>97</v>
      </c>
      <c r="F3514" s="75" t="s">
        <v>97</v>
      </c>
      <c r="G3514" s="77"/>
      <c r="H3514" s="77"/>
      <c r="I3514" s="80"/>
      <c r="J3514" s="77" t="s">
        <v>97</v>
      </c>
      <c r="K3514" s="79" t="s">
        <v>97</v>
      </c>
      <c r="L3514" s="79"/>
      <c r="M3514" s="80"/>
      <c r="N3514" s="79" t="s">
        <v>97</v>
      </c>
      <c r="O3514" s="81"/>
      <c r="P3514" s="86"/>
      <c r="Q3514" s="82"/>
      <c r="R3514" s="81" t="s">
        <v>97</v>
      </c>
      <c r="S3514" s="63"/>
      <c r="T3514" s="87"/>
      <c r="U3514" s="84" t="s">
        <v>97</v>
      </c>
      <c r="V3514" s="84" t="s">
        <v>97</v>
      </c>
      <c r="W3514" s="85" t="b">
        <v>0</v>
      </c>
      <c r="X3514" s="63"/>
      <c r="Y3514" s="63"/>
      <c r="Z3514" s="63"/>
    </row>
    <row r="3515">
      <c r="A3515" s="75"/>
      <c r="B3515" s="94"/>
      <c r="C3515" s="75"/>
      <c r="D3515" s="76"/>
      <c r="E3515" s="75" t="s">
        <v>97</v>
      </c>
      <c r="F3515" s="75" t="s">
        <v>97</v>
      </c>
      <c r="G3515" s="77"/>
      <c r="H3515" s="77"/>
      <c r="I3515" s="80"/>
      <c r="J3515" s="77" t="s">
        <v>97</v>
      </c>
      <c r="K3515" s="79" t="s">
        <v>97</v>
      </c>
      <c r="L3515" s="79"/>
      <c r="M3515" s="80"/>
      <c r="N3515" s="79" t="s">
        <v>97</v>
      </c>
      <c r="O3515" s="81"/>
      <c r="P3515" s="86"/>
      <c r="Q3515" s="82"/>
      <c r="R3515" s="81" t="s">
        <v>97</v>
      </c>
      <c r="S3515" s="63"/>
      <c r="T3515" s="87"/>
      <c r="U3515" s="84" t="s">
        <v>97</v>
      </c>
      <c r="V3515" s="84" t="s">
        <v>97</v>
      </c>
      <c r="W3515" s="85" t="b">
        <v>0</v>
      </c>
      <c r="X3515" s="63"/>
      <c r="Y3515" s="63"/>
      <c r="Z3515" s="63"/>
    </row>
    <row r="3516">
      <c r="A3516" s="75"/>
      <c r="B3516" s="94"/>
      <c r="C3516" s="75"/>
      <c r="D3516" s="76"/>
      <c r="E3516" s="75" t="s">
        <v>97</v>
      </c>
      <c r="F3516" s="75" t="s">
        <v>97</v>
      </c>
      <c r="G3516" s="77"/>
      <c r="H3516" s="77"/>
      <c r="I3516" s="80"/>
      <c r="J3516" s="77" t="s">
        <v>97</v>
      </c>
      <c r="K3516" s="79" t="s">
        <v>97</v>
      </c>
      <c r="L3516" s="79"/>
      <c r="M3516" s="80"/>
      <c r="N3516" s="79" t="s">
        <v>97</v>
      </c>
      <c r="O3516" s="81"/>
      <c r="P3516" s="86"/>
      <c r="Q3516" s="82"/>
      <c r="R3516" s="81" t="s">
        <v>97</v>
      </c>
      <c r="S3516" s="63"/>
      <c r="T3516" s="87"/>
      <c r="U3516" s="84" t="s">
        <v>97</v>
      </c>
      <c r="V3516" s="84" t="s">
        <v>97</v>
      </c>
      <c r="W3516" s="85" t="b">
        <v>0</v>
      </c>
      <c r="X3516" s="63"/>
      <c r="Y3516" s="63"/>
      <c r="Z3516" s="63"/>
    </row>
    <row r="3517">
      <c r="A3517" s="75"/>
      <c r="B3517" s="94"/>
      <c r="C3517" s="75"/>
      <c r="D3517" s="76"/>
      <c r="E3517" s="75" t="s">
        <v>97</v>
      </c>
      <c r="F3517" s="75" t="s">
        <v>97</v>
      </c>
      <c r="G3517" s="77"/>
      <c r="H3517" s="77"/>
      <c r="I3517" s="80"/>
      <c r="J3517" s="77" t="s">
        <v>97</v>
      </c>
      <c r="K3517" s="79" t="s">
        <v>97</v>
      </c>
      <c r="L3517" s="79"/>
      <c r="M3517" s="80"/>
      <c r="N3517" s="79" t="s">
        <v>97</v>
      </c>
      <c r="O3517" s="81"/>
      <c r="P3517" s="86"/>
      <c r="Q3517" s="82"/>
      <c r="R3517" s="81" t="s">
        <v>97</v>
      </c>
      <c r="S3517" s="63"/>
      <c r="T3517" s="87"/>
      <c r="U3517" s="84" t="s">
        <v>97</v>
      </c>
      <c r="V3517" s="84" t="s">
        <v>97</v>
      </c>
      <c r="W3517" s="85" t="b">
        <v>0</v>
      </c>
      <c r="X3517" s="63"/>
      <c r="Y3517" s="63"/>
      <c r="Z3517" s="63"/>
    </row>
    <row r="3518">
      <c r="A3518" s="75"/>
      <c r="B3518" s="94"/>
      <c r="C3518" s="75"/>
      <c r="D3518" s="76"/>
      <c r="E3518" s="75" t="s">
        <v>97</v>
      </c>
      <c r="F3518" s="75" t="s">
        <v>97</v>
      </c>
      <c r="G3518" s="77"/>
      <c r="H3518" s="77"/>
      <c r="I3518" s="80"/>
      <c r="J3518" s="77" t="s">
        <v>97</v>
      </c>
      <c r="K3518" s="79" t="s">
        <v>97</v>
      </c>
      <c r="L3518" s="79"/>
      <c r="M3518" s="80"/>
      <c r="N3518" s="79" t="s">
        <v>97</v>
      </c>
      <c r="O3518" s="81"/>
      <c r="P3518" s="86"/>
      <c r="Q3518" s="82"/>
      <c r="R3518" s="81" t="s">
        <v>97</v>
      </c>
      <c r="S3518" s="63"/>
      <c r="T3518" s="87"/>
      <c r="U3518" s="84" t="s">
        <v>97</v>
      </c>
      <c r="V3518" s="84" t="s">
        <v>97</v>
      </c>
      <c r="W3518" s="85" t="b">
        <v>0</v>
      </c>
      <c r="X3518" s="63"/>
      <c r="Y3518" s="63"/>
      <c r="Z3518" s="63"/>
    </row>
    <row r="3519">
      <c r="A3519" s="75"/>
      <c r="B3519" s="94"/>
      <c r="C3519" s="75"/>
      <c r="D3519" s="76"/>
      <c r="E3519" s="75" t="s">
        <v>97</v>
      </c>
      <c r="F3519" s="75" t="s">
        <v>97</v>
      </c>
      <c r="G3519" s="77"/>
      <c r="H3519" s="77"/>
      <c r="I3519" s="80"/>
      <c r="J3519" s="77" t="s">
        <v>97</v>
      </c>
      <c r="K3519" s="79" t="s">
        <v>97</v>
      </c>
      <c r="L3519" s="79"/>
      <c r="M3519" s="80"/>
      <c r="N3519" s="79" t="s">
        <v>97</v>
      </c>
      <c r="O3519" s="81"/>
      <c r="P3519" s="86"/>
      <c r="Q3519" s="82"/>
      <c r="R3519" s="81" t="s">
        <v>97</v>
      </c>
      <c r="S3519" s="63"/>
      <c r="T3519" s="87"/>
      <c r="U3519" s="84" t="s">
        <v>97</v>
      </c>
      <c r="V3519" s="84" t="s">
        <v>97</v>
      </c>
      <c r="W3519" s="85" t="b">
        <v>0</v>
      </c>
      <c r="X3519" s="63"/>
      <c r="Y3519" s="63"/>
      <c r="Z3519" s="63"/>
    </row>
    <row r="3520">
      <c r="A3520" s="75"/>
      <c r="B3520" s="94"/>
      <c r="C3520" s="75"/>
      <c r="D3520" s="76"/>
      <c r="E3520" s="75" t="s">
        <v>97</v>
      </c>
      <c r="F3520" s="75" t="s">
        <v>97</v>
      </c>
      <c r="G3520" s="77"/>
      <c r="H3520" s="77"/>
      <c r="I3520" s="80"/>
      <c r="J3520" s="77" t="s">
        <v>97</v>
      </c>
      <c r="K3520" s="79" t="s">
        <v>97</v>
      </c>
      <c r="L3520" s="79"/>
      <c r="M3520" s="80"/>
      <c r="N3520" s="79" t="s">
        <v>97</v>
      </c>
      <c r="O3520" s="81"/>
      <c r="P3520" s="86"/>
      <c r="Q3520" s="82"/>
      <c r="R3520" s="81" t="s">
        <v>97</v>
      </c>
      <c r="S3520" s="63"/>
      <c r="T3520" s="87"/>
      <c r="U3520" s="84" t="s">
        <v>97</v>
      </c>
      <c r="V3520" s="84" t="s">
        <v>97</v>
      </c>
      <c r="W3520" s="85" t="b">
        <v>0</v>
      </c>
      <c r="X3520" s="63"/>
      <c r="Y3520" s="63"/>
      <c r="Z3520" s="63"/>
    </row>
    <row r="3521">
      <c r="A3521" s="75"/>
      <c r="B3521" s="94"/>
      <c r="C3521" s="75"/>
      <c r="D3521" s="76"/>
      <c r="E3521" s="75" t="s">
        <v>97</v>
      </c>
      <c r="F3521" s="75" t="s">
        <v>97</v>
      </c>
      <c r="G3521" s="77"/>
      <c r="H3521" s="77"/>
      <c r="I3521" s="80"/>
      <c r="J3521" s="77" t="s">
        <v>97</v>
      </c>
      <c r="K3521" s="79" t="s">
        <v>97</v>
      </c>
      <c r="L3521" s="79"/>
      <c r="M3521" s="80"/>
      <c r="N3521" s="79" t="s">
        <v>97</v>
      </c>
      <c r="O3521" s="81"/>
      <c r="P3521" s="86"/>
      <c r="Q3521" s="82"/>
      <c r="R3521" s="81" t="s">
        <v>97</v>
      </c>
      <c r="S3521" s="63"/>
      <c r="T3521" s="87"/>
      <c r="U3521" s="84" t="s">
        <v>97</v>
      </c>
      <c r="V3521" s="84" t="s">
        <v>97</v>
      </c>
      <c r="W3521" s="85" t="b">
        <v>0</v>
      </c>
      <c r="X3521" s="63"/>
      <c r="Y3521" s="63"/>
      <c r="Z3521" s="63"/>
    </row>
    <row r="3522">
      <c r="A3522" s="75"/>
      <c r="B3522" s="94"/>
      <c r="C3522" s="75"/>
      <c r="D3522" s="76"/>
      <c r="E3522" s="75" t="s">
        <v>97</v>
      </c>
      <c r="F3522" s="75" t="s">
        <v>97</v>
      </c>
      <c r="G3522" s="77"/>
      <c r="H3522" s="77"/>
      <c r="I3522" s="80"/>
      <c r="J3522" s="77" t="s">
        <v>97</v>
      </c>
      <c r="K3522" s="79" t="s">
        <v>97</v>
      </c>
      <c r="L3522" s="79"/>
      <c r="M3522" s="80"/>
      <c r="N3522" s="79" t="s">
        <v>97</v>
      </c>
      <c r="O3522" s="81"/>
      <c r="P3522" s="86"/>
      <c r="Q3522" s="82"/>
      <c r="R3522" s="81" t="s">
        <v>97</v>
      </c>
      <c r="S3522" s="63"/>
      <c r="T3522" s="87"/>
      <c r="U3522" s="84" t="s">
        <v>97</v>
      </c>
      <c r="V3522" s="84" t="s">
        <v>97</v>
      </c>
      <c r="W3522" s="85" t="b">
        <v>0</v>
      </c>
      <c r="X3522" s="63"/>
      <c r="Y3522" s="63"/>
      <c r="Z3522" s="63"/>
    </row>
    <row r="3523">
      <c r="A3523" s="75"/>
      <c r="B3523" s="94"/>
      <c r="C3523" s="75"/>
      <c r="D3523" s="76"/>
      <c r="E3523" s="75" t="s">
        <v>97</v>
      </c>
      <c r="F3523" s="75" t="s">
        <v>97</v>
      </c>
      <c r="G3523" s="77"/>
      <c r="H3523" s="77"/>
      <c r="I3523" s="80"/>
      <c r="J3523" s="77" t="s">
        <v>97</v>
      </c>
      <c r="K3523" s="79" t="s">
        <v>97</v>
      </c>
      <c r="L3523" s="79"/>
      <c r="M3523" s="80"/>
      <c r="N3523" s="79" t="s">
        <v>97</v>
      </c>
      <c r="O3523" s="81"/>
      <c r="P3523" s="86"/>
      <c r="Q3523" s="82"/>
      <c r="R3523" s="81" t="s">
        <v>97</v>
      </c>
      <c r="S3523" s="63"/>
      <c r="T3523" s="87"/>
      <c r="U3523" s="84" t="s">
        <v>97</v>
      </c>
      <c r="V3523" s="84" t="s">
        <v>97</v>
      </c>
      <c r="W3523" s="85" t="b">
        <v>0</v>
      </c>
      <c r="X3523" s="63"/>
      <c r="Y3523" s="63"/>
      <c r="Z3523" s="63"/>
    </row>
    <row r="3524">
      <c r="A3524" s="75"/>
      <c r="B3524" s="94"/>
      <c r="C3524" s="75"/>
      <c r="D3524" s="76"/>
      <c r="E3524" s="75" t="s">
        <v>97</v>
      </c>
      <c r="F3524" s="75" t="s">
        <v>97</v>
      </c>
      <c r="G3524" s="77"/>
      <c r="H3524" s="77"/>
      <c r="I3524" s="80"/>
      <c r="J3524" s="77" t="s">
        <v>97</v>
      </c>
      <c r="K3524" s="79" t="s">
        <v>97</v>
      </c>
      <c r="L3524" s="79"/>
      <c r="M3524" s="80"/>
      <c r="N3524" s="79" t="s">
        <v>97</v>
      </c>
      <c r="O3524" s="81"/>
      <c r="P3524" s="86"/>
      <c r="Q3524" s="82"/>
      <c r="R3524" s="81" t="s">
        <v>97</v>
      </c>
      <c r="S3524" s="63"/>
      <c r="T3524" s="87"/>
      <c r="U3524" s="84" t="s">
        <v>97</v>
      </c>
      <c r="V3524" s="84" t="s">
        <v>97</v>
      </c>
      <c r="W3524" s="85" t="b">
        <v>0</v>
      </c>
      <c r="X3524" s="63"/>
      <c r="Y3524" s="63"/>
      <c r="Z3524" s="63"/>
    </row>
    <row r="3525">
      <c r="A3525" s="75"/>
      <c r="B3525" s="94"/>
      <c r="C3525" s="75"/>
      <c r="D3525" s="76"/>
      <c r="E3525" s="75" t="s">
        <v>97</v>
      </c>
      <c r="F3525" s="75" t="s">
        <v>97</v>
      </c>
      <c r="G3525" s="77"/>
      <c r="H3525" s="77"/>
      <c r="I3525" s="80"/>
      <c r="J3525" s="77" t="s">
        <v>97</v>
      </c>
      <c r="K3525" s="79" t="s">
        <v>97</v>
      </c>
      <c r="L3525" s="79"/>
      <c r="M3525" s="80"/>
      <c r="N3525" s="79" t="s">
        <v>97</v>
      </c>
      <c r="O3525" s="81"/>
      <c r="P3525" s="86"/>
      <c r="Q3525" s="82"/>
      <c r="R3525" s="81" t="s">
        <v>97</v>
      </c>
      <c r="S3525" s="63"/>
      <c r="T3525" s="87"/>
      <c r="U3525" s="84" t="s">
        <v>97</v>
      </c>
      <c r="V3525" s="84" t="s">
        <v>97</v>
      </c>
      <c r="W3525" s="85" t="b">
        <v>0</v>
      </c>
      <c r="X3525" s="63"/>
      <c r="Y3525" s="63"/>
      <c r="Z3525" s="63"/>
    </row>
    <row r="3526">
      <c r="A3526" s="75"/>
      <c r="B3526" s="94"/>
      <c r="C3526" s="75"/>
      <c r="D3526" s="76"/>
      <c r="E3526" s="75" t="s">
        <v>97</v>
      </c>
      <c r="F3526" s="75" t="s">
        <v>97</v>
      </c>
      <c r="G3526" s="77"/>
      <c r="H3526" s="77"/>
      <c r="I3526" s="80"/>
      <c r="J3526" s="77" t="s">
        <v>97</v>
      </c>
      <c r="K3526" s="79" t="s">
        <v>97</v>
      </c>
      <c r="L3526" s="79"/>
      <c r="M3526" s="80"/>
      <c r="N3526" s="79" t="s">
        <v>97</v>
      </c>
      <c r="O3526" s="81"/>
      <c r="P3526" s="86"/>
      <c r="Q3526" s="82"/>
      <c r="R3526" s="81" t="s">
        <v>97</v>
      </c>
      <c r="S3526" s="63"/>
      <c r="T3526" s="87"/>
      <c r="U3526" s="84" t="s">
        <v>97</v>
      </c>
      <c r="V3526" s="84" t="s">
        <v>97</v>
      </c>
      <c r="W3526" s="85" t="b">
        <v>0</v>
      </c>
      <c r="X3526" s="63"/>
      <c r="Y3526" s="63"/>
      <c r="Z3526" s="63"/>
    </row>
    <row r="3527">
      <c r="A3527" s="75"/>
      <c r="B3527" s="94"/>
      <c r="C3527" s="75"/>
      <c r="D3527" s="76"/>
      <c r="E3527" s="75" t="s">
        <v>97</v>
      </c>
      <c r="F3527" s="75" t="s">
        <v>97</v>
      </c>
      <c r="G3527" s="77"/>
      <c r="H3527" s="77"/>
      <c r="I3527" s="80"/>
      <c r="J3527" s="77" t="s">
        <v>97</v>
      </c>
      <c r="K3527" s="79" t="s">
        <v>97</v>
      </c>
      <c r="L3527" s="79"/>
      <c r="M3527" s="80"/>
      <c r="N3527" s="79" t="s">
        <v>97</v>
      </c>
      <c r="O3527" s="81"/>
      <c r="P3527" s="86"/>
      <c r="Q3527" s="82"/>
      <c r="R3527" s="81" t="s">
        <v>97</v>
      </c>
      <c r="S3527" s="63"/>
      <c r="T3527" s="87"/>
      <c r="U3527" s="84" t="s">
        <v>97</v>
      </c>
      <c r="V3527" s="84" t="s">
        <v>97</v>
      </c>
      <c r="W3527" s="85" t="b">
        <v>0</v>
      </c>
      <c r="X3527" s="63"/>
      <c r="Y3527" s="63"/>
      <c r="Z3527" s="63"/>
    </row>
    <row r="3528">
      <c r="A3528" s="75"/>
      <c r="B3528" s="94"/>
      <c r="C3528" s="75"/>
      <c r="D3528" s="76"/>
      <c r="E3528" s="75" t="s">
        <v>97</v>
      </c>
      <c r="F3528" s="75" t="s">
        <v>97</v>
      </c>
      <c r="G3528" s="77"/>
      <c r="H3528" s="77"/>
      <c r="I3528" s="80"/>
      <c r="J3528" s="77" t="s">
        <v>97</v>
      </c>
      <c r="K3528" s="79" t="s">
        <v>97</v>
      </c>
      <c r="L3528" s="79"/>
      <c r="M3528" s="80"/>
      <c r="N3528" s="79" t="s">
        <v>97</v>
      </c>
      <c r="O3528" s="81"/>
      <c r="P3528" s="86"/>
      <c r="Q3528" s="82"/>
      <c r="R3528" s="81" t="s">
        <v>97</v>
      </c>
      <c r="S3528" s="63"/>
      <c r="T3528" s="87"/>
      <c r="U3528" s="84" t="s">
        <v>97</v>
      </c>
      <c r="V3528" s="84" t="s">
        <v>97</v>
      </c>
      <c r="W3528" s="85" t="b">
        <v>0</v>
      </c>
      <c r="X3528" s="63"/>
      <c r="Y3528" s="63"/>
      <c r="Z3528" s="63"/>
    </row>
    <row r="3529">
      <c r="A3529" s="75"/>
      <c r="B3529" s="94"/>
      <c r="C3529" s="75"/>
      <c r="D3529" s="76"/>
      <c r="E3529" s="75" t="s">
        <v>97</v>
      </c>
      <c r="F3529" s="75" t="s">
        <v>97</v>
      </c>
      <c r="G3529" s="77"/>
      <c r="H3529" s="77"/>
      <c r="I3529" s="80"/>
      <c r="J3529" s="77" t="s">
        <v>97</v>
      </c>
      <c r="K3529" s="79" t="s">
        <v>97</v>
      </c>
      <c r="L3529" s="79"/>
      <c r="M3529" s="80"/>
      <c r="N3529" s="79" t="s">
        <v>97</v>
      </c>
      <c r="O3529" s="81"/>
      <c r="P3529" s="86"/>
      <c r="Q3529" s="82"/>
      <c r="R3529" s="81" t="s">
        <v>97</v>
      </c>
      <c r="S3529" s="63"/>
      <c r="T3529" s="87"/>
      <c r="U3529" s="84" t="s">
        <v>97</v>
      </c>
      <c r="V3529" s="84" t="s">
        <v>97</v>
      </c>
      <c r="W3529" s="85" t="b">
        <v>0</v>
      </c>
      <c r="X3529" s="63"/>
      <c r="Y3529" s="63"/>
      <c r="Z3529" s="63"/>
    </row>
    <row r="3530">
      <c r="A3530" s="75"/>
      <c r="B3530" s="94"/>
      <c r="C3530" s="75"/>
      <c r="D3530" s="76"/>
      <c r="E3530" s="75" t="s">
        <v>97</v>
      </c>
      <c r="F3530" s="75" t="s">
        <v>97</v>
      </c>
      <c r="G3530" s="77"/>
      <c r="H3530" s="77"/>
      <c r="I3530" s="80"/>
      <c r="J3530" s="77" t="s">
        <v>97</v>
      </c>
      <c r="K3530" s="79" t="s">
        <v>97</v>
      </c>
      <c r="L3530" s="79"/>
      <c r="M3530" s="80"/>
      <c r="N3530" s="79" t="s">
        <v>97</v>
      </c>
      <c r="O3530" s="81"/>
      <c r="P3530" s="86"/>
      <c r="Q3530" s="82"/>
      <c r="R3530" s="81" t="s">
        <v>97</v>
      </c>
      <c r="S3530" s="63"/>
      <c r="T3530" s="87"/>
      <c r="U3530" s="84" t="s">
        <v>97</v>
      </c>
      <c r="V3530" s="84" t="s">
        <v>97</v>
      </c>
      <c r="W3530" s="85" t="b">
        <v>0</v>
      </c>
      <c r="X3530" s="63"/>
      <c r="Y3530" s="63"/>
      <c r="Z3530" s="63"/>
    </row>
    <row r="3531">
      <c r="A3531" s="75"/>
      <c r="B3531" s="94"/>
      <c r="C3531" s="75"/>
      <c r="D3531" s="76"/>
      <c r="E3531" s="75" t="s">
        <v>97</v>
      </c>
      <c r="F3531" s="75" t="s">
        <v>97</v>
      </c>
      <c r="G3531" s="77"/>
      <c r="H3531" s="77"/>
      <c r="I3531" s="80"/>
      <c r="J3531" s="77" t="s">
        <v>97</v>
      </c>
      <c r="K3531" s="79" t="s">
        <v>97</v>
      </c>
      <c r="L3531" s="79"/>
      <c r="M3531" s="80"/>
      <c r="N3531" s="79" t="s">
        <v>97</v>
      </c>
      <c r="O3531" s="81"/>
      <c r="P3531" s="86"/>
      <c r="Q3531" s="82"/>
      <c r="R3531" s="81" t="s">
        <v>97</v>
      </c>
      <c r="S3531" s="63"/>
      <c r="T3531" s="87"/>
      <c r="U3531" s="84" t="s">
        <v>97</v>
      </c>
      <c r="V3531" s="84" t="s">
        <v>97</v>
      </c>
      <c r="W3531" s="85" t="b">
        <v>0</v>
      </c>
      <c r="X3531" s="63"/>
      <c r="Y3531" s="63"/>
      <c r="Z3531" s="63"/>
    </row>
    <row r="3532">
      <c r="A3532" s="75"/>
      <c r="B3532" s="94"/>
      <c r="C3532" s="75"/>
      <c r="D3532" s="76"/>
      <c r="E3532" s="75" t="s">
        <v>97</v>
      </c>
      <c r="F3532" s="75" t="s">
        <v>97</v>
      </c>
      <c r="G3532" s="77"/>
      <c r="H3532" s="77"/>
      <c r="I3532" s="80"/>
      <c r="J3532" s="77" t="s">
        <v>97</v>
      </c>
      <c r="K3532" s="79" t="s">
        <v>97</v>
      </c>
      <c r="L3532" s="79"/>
      <c r="M3532" s="80"/>
      <c r="N3532" s="79" t="s">
        <v>97</v>
      </c>
      <c r="O3532" s="81"/>
      <c r="P3532" s="86"/>
      <c r="Q3532" s="82"/>
      <c r="R3532" s="81" t="s">
        <v>97</v>
      </c>
      <c r="S3532" s="63"/>
      <c r="T3532" s="87"/>
      <c r="U3532" s="84" t="s">
        <v>97</v>
      </c>
      <c r="V3532" s="84" t="s">
        <v>97</v>
      </c>
      <c r="W3532" s="85" t="b">
        <v>0</v>
      </c>
      <c r="X3532" s="63"/>
      <c r="Y3532" s="63"/>
      <c r="Z3532" s="63"/>
    </row>
    <row r="3533">
      <c r="A3533" s="75"/>
      <c r="B3533" s="94"/>
      <c r="C3533" s="75"/>
      <c r="D3533" s="76"/>
      <c r="E3533" s="75" t="s">
        <v>97</v>
      </c>
      <c r="F3533" s="75" t="s">
        <v>97</v>
      </c>
      <c r="G3533" s="77"/>
      <c r="H3533" s="77"/>
      <c r="I3533" s="80"/>
      <c r="J3533" s="77" t="s">
        <v>97</v>
      </c>
      <c r="K3533" s="79" t="s">
        <v>97</v>
      </c>
      <c r="L3533" s="79"/>
      <c r="M3533" s="80"/>
      <c r="N3533" s="79" t="s">
        <v>97</v>
      </c>
      <c r="O3533" s="81"/>
      <c r="P3533" s="86"/>
      <c r="Q3533" s="82"/>
      <c r="R3533" s="81" t="s">
        <v>97</v>
      </c>
      <c r="S3533" s="63"/>
      <c r="T3533" s="87"/>
      <c r="U3533" s="84" t="s">
        <v>97</v>
      </c>
      <c r="V3533" s="84" t="s">
        <v>97</v>
      </c>
      <c r="W3533" s="85" t="b">
        <v>0</v>
      </c>
      <c r="X3533" s="63"/>
      <c r="Y3533" s="63"/>
      <c r="Z3533" s="63"/>
    </row>
    <row r="3534">
      <c r="A3534" s="75"/>
      <c r="B3534" s="94"/>
      <c r="C3534" s="75"/>
      <c r="D3534" s="76"/>
      <c r="E3534" s="75" t="s">
        <v>97</v>
      </c>
      <c r="F3534" s="75" t="s">
        <v>97</v>
      </c>
      <c r="G3534" s="77"/>
      <c r="H3534" s="77"/>
      <c r="I3534" s="80"/>
      <c r="J3534" s="77" t="s">
        <v>97</v>
      </c>
      <c r="K3534" s="79" t="s">
        <v>97</v>
      </c>
      <c r="L3534" s="79"/>
      <c r="M3534" s="80"/>
      <c r="N3534" s="79" t="s">
        <v>97</v>
      </c>
      <c r="O3534" s="81"/>
      <c r="P3534" s="86"/>
      <c r="Q3534" s="82"/>
      <c r="R3534" s="81" t="s">
        <v>97</v>
      </c>
      <c r="S3534" s="63"/>
      <c r="T3534" s="87"/>
      <c r="U3534" s="84" t="s">
        <v>97</v>
      </c>
      <c r="V3534" s="84" t="s">
        <v>97</v>
      </c>
      <c r="W3534" s="85" t="b">
        <v>0</v>
      </c>
      <c r="X3534" s="63"/>
      <c r="Y3534" s="63"/>
      <c r="Z3534" s="63"/>
    </row>
    <row r="3535">
      <c r="A3535" s="75"/>
      <c r="B3535" s="94"/>
      <c r="C3535" s="75"/>
      <c r="D3535" s="76"/>
      <c r="E3535" s="75" t="s">
        <v>97</v>
      </c>
      <c r="F3535" s="75" t="s">
        <v>97</v>
      </c>
      <c r="G3535" s="77"/>
      <c r="H3535" s="77"/>
      <c r="I3535" s="80"/>
      <c r="J3535" s="77" t="s">
        <v>97</v>
      </c>
      <c r="K3535" s="79" t="s">
        <v>97</v>
      </c>
      <c r="L3535" s="79"/>
      <c r="M3535" s="80"/>
      <c r="N3535" s="79" t="s">
        <v>97</v>
      </c>
      <c r="O3535" s="81"/>
      <c r="P3535" s="86"/>
      <c r="Q3535" s="82"/>
      <c r="R3535" s="81" t="s">
        <v>97</v>
      </c>
      <c r="S3535" s="63"/>
      <c r="T3535" s="87"/>
      <c r="U3535" s="84" t="s">
        <v>97</v>
      </c>
      <c r="V3535" s="84" t="s">
        <v>97</v>
      </c>
      <c r="W3535" s="85" t="b">
        <v>0</v>
      </c>
      <c r="X3535" s="63"/>
      <c r="Y3535" s="63"/>
      <c r="Z3535" s="63"/>
    </row>
    <row r="3536">
      <c r="A3536" s="75"/>
      <c r="B3536" s="94"/>
      <c r="C3536" s="75"/>
      <c r="D3536" s="76"/>
      <c r="E3536" s="75" t="s">
        <v>97</v>
      </c>
      <c r="F3536" s="75" t="s">
        <v>97</v>
      </c>
      <c r="G3536" s="77"/>
      <c r="H3536" s="77"/>
      <c r="I3536" s="80"/>
      <c r="J3536" s="77" t="s">
        <v>97</v>
      </c>
      <c r="K3536" s="79" t="s">
        <v>97</v>
      </c>
      <c r="L3536" s="79"/>
      <c r="M3536" s="80"/>
      <c r="N3536" s="79" t="s">
        <v>97</v>
      </c>
      <c r="O3536" s="81"/>
      <c r="P3536" s="86"/>
      <c r="Q3536" s="82"/>
      <c r="R3536" s="81" t="s">
        <v>97</v>
      </c>
      <c r="S3536" s="63"/>
      <c r="T3536" s="87"/>
      <c r="U3536" s="84" t="s">
        <v>97</v>
      </c>
      <c r="V3536" s="84" t="s">
        <v>97</v>
      </c>
      <c r="W3536" s="85" t="b">
        <v>0</v>
      </c>
      <c r="X3536" s="63"/>
      <c r="Y3536" s="63"/>
      <c r="Z3536" s="63"/>
    </row>
    <row r="3537">
      <c r="A3537" s="75"/>
      <c r="B3537" s="94"/>
      <c r="C3537" s="75"/>
      <c r="D3537" s="76"/>
      <c r="E3537" s="75" t="s">
        <v>97</v>
      </c>
      <c r="F3537" s="75" t="s">
        <v>97</v>
      </c>
      <c r="G3537" s="77"/>
      <c r="H3537" s="77"/>
      <c r="I3537" s="80"/>
      <c r="J3537" s="77" t="s">
        <v>97</v>
      </c>
      <c r="K3537" s="79" t="s">
        <v>97</v>
      </c>
      <c r="L3537" s="79"/>
      <c r="M3537" s="80"/>
      <c r="N3537" s="79" t="s">
        <v>97</v>
      </c>
      <c r="O3537" s="81"/>
      <c r="P3537" s="86"/>
      <c r="Q3537" s="82"/>
      <c r="R3537" s="81" t="s">
        <v>97</v>
      </c>
      <c r="S3537" s="63"/>
      <c r="T3537" s="87"/>
      <c r="U3537" s="84" t="s">
        <v>97</v>
      </c>
      <c r="V3537" s="84" t="s">
        <v>97</v>
      </c>
      <c r="W3537" s="85" t="b">
        <v>0</v>
      </c>
      <c r="X3537" s="63"/>
      <c r="Y3537" s="63"/>
      <c r="Z3537" s="63"/>
    </row>
    <row r="3538">
      <c r="A3538" s="75"/>
      <c r="B3538" s="94"/>
      <c r="C3538" s="75"/>
      <c r="D3538" s="76"/>
      <c r="E3538" s="75" t="s">
        <v>97</v>
      </c>
      <c r="F3538" s="75" t="s">
        <v>97</v>
      </c>
      <c r="G3538" s="77"/>
      <c r="H3538" s="77"/>
      <c r="I3538" s="80"/>
      <c r="J3538" s="77" t="s">
        <v>97</v>
      </c>
      <c r="K3538" s="79" t="s">
        <v>97</v>
      </c>
      <c r="L3538" s="79"/>
      <c r="M3538" s="80"/>
      <c r="N3538" s="79" t="s">
        <v>97</v>
      </c>
      <c r="O3538" s="81"/>
      <c r="P3538" s="86"/>
      <c r="Q3538" s="82"/>
      <c r="R3538" s="81" t="s">
        <v>97</v>
      </c>
      <c r="S3538" s="63"/>
      <c r="T3538" s="87"/>
      <c r="U3538" s="84" t="s">
        <v>97</v>
      </c>
      <c r="V3538" s="84" t="s">
        <v>97</v>
      </c>
      <c r="W3538" s="85" t="b">
        <v>0</v>
      </c>
      <c r="X3538" s="63"/>
      <c r="Y3538" s="63"/>
      <c r="Z3538" s="63"/>
    </row>
    <row r="3539">
      <c r="A3539" s="75"/>
      <c r="B3539" s="94"/>
      <c r="C3539" s="75"/>
      <c r="D3539" s="76"/>
      <c r="E3539" s="75" t="s">
        <v>97</v>
      </c>
      <c r="F3539" s="75" t="s">
        <v>97</v>
      </c>
      <c r="G3539" s="77"/>
      <c r="H3539" s="77"/>
      <c r="I3539" s="80"/>
      <c r="J3539" s="77" t="s">
        <v>97</v>
      </c>
      <c r="K3539" s="79" t="s">
        <v>97</v>
      </c>
      <c r="L3539" s="79"/>
      <c r="M3539" s="80"/>
      <c r="N3539" s="79" t="s">
        <v>97</v>
      </c>
      <c r="O3539" s="81"/>
      <c r="P3539" s="86"/>
      <c r="Q3539" s="82"/>
      <c r="R3539" s="81" t="s">
        <v>97</v>
      </c>
      <c r="S3539" s="63"/>
      <c r="T3539" s="87"/>
      <c r="U3539" s="84" t="s">
        <v>97</v>
      </c>
      <c r="V3539" s="84" t="s">
        <v>97</v>
      </c>
      <c r="W3539" s="85" t="b">
        <v>0</v>
      </c>
      <c r="X3539" s="63"/>
      <c r="Y3539" s="63"/>
      <c r="Z3539" s="63"/>
    </row>
    <row r="3540">
      <c r="A3540" s="75"/>
      <c r="B3540" s="94"/>
      <c r="C3540" s="75"/>
      <c r="D3540" s="76"/>
      <c r="E3540" s="75" t="s">
        <v>97</v>
      </c>
      <c r="F3540" s="75" t="s">
        <v>97</v>
      </c>
      <c r="G3540" s="77"/>
      <c r="H3540" s="77"/>
      <c r="I3540" s="80"/>
      <c r="J3540" s="77" t="s">
        <v>97</v>
      </c>
      <c r="K3540" s="79" t="s">
        <v>97</v>
      </c>
      <c r="L3540" s="79"/>
      <c r="M3540" s="80"/>
      <c r="N3540" s="79" t="s">
        <v>97</v>
      </c>
      <c r="O3540" s="81"/>
      <c r="P3540" s="86"/>
      <c r="Q3540" s="82"/>
      <c r="R3540" s="81" t="s">
        <v>97</v>
      </c>
      <c r="S3540" s="63"/>
      <c r="T3540" s="87"/>
      <c r="U3540" s="84" t="s">
        <v>97</v>
      </c>
      <c r="V3540" s="84" t="s">
        <v>97</v>
      </c>
      <c r="W3540" s="85" t="b">
        <v>0</v>
      </c>
      <c r="X3540" s="63"/>
      <c r="Y3540" s="63"/>
      <c r="Z3540" s="63"/>
    </row>
    <row r="3541">
      <c r="A3541" s="75"/>
      <c r="B3541" s="94"/>
      <c r="C3541" s="75"/>
      <c r="D3541" s="76"/>
      <c r="E3541" s="75" t="s">
        <v>97</v>
      </c>
      <c r="F3541" s="75" t="s">
        <v>97</v>
      </c>
      <c r="G3541" s="77"/>
      <c r="H3541" s="77"/>
      <c r="I3541" s="80"/>
      <c r="J3541" s="77" t="s">
        <v>97</v>
      </c>
      <c r="K3541" s="79" t="s">
        <v>97</v>
      </c>
      <c r="L3541" s="79"/>
      <c r="M3541" s="80"/>
      <c r="N3541" s="79" t="s">
        <v>97</v>
      </c>
      <c r="O3541" s="81"/>
      <c r="P3541" s="86"/>
      <c r="Q3541" s="82"/>
      <c r="R3541" s="81" t="s">
        <v>97</v>
      </c>
      <c r="S3541" s="63"/>
      <c r="T3541" s="87"/>
      <c r="U3541" s="84" t="s">
        <v>97</v>
      </c>
      <c r="V3541" s="84" t="s">
        <v>97</v>
      </c>
      <c r="W3541" s="85" t="b">
        <v>0</v>
      </c>
      <c r="X3541" s="63"/>
      <c r="Y3541" s="63"/>
      <c r="Z3541" s="63"/>
    </row>
    <row r="3542">
      <c r="A3542" s="75"/>
      <c r="B3542" s="94"/>
      <c r="C3542" s="75"/>
      <c r="D3542" s="76"/>
      <c r="E3542" s="75" t="s">
        <v>97</v>
      </c>
      <c r="F3542" s="75" t="s">
        <v>97</v>
      </c>
      <c r="G3542" s="77"/>
      <c r="H3542" s="77"/>
      <c r="I3542" s="80"/>
      <c r="J3542" s="77" t="s">
        <v>97</v>
      </c>
      <c r="K3542" s="79" t="s">
        <v>97</v>
      </c>
      <c r="L3542" s="79"/>
      <c r="M3542" s="80"/>
      <c r="N3542" s="79" t="s">
        <v>97</v>
      </c>
      <c r="O3542" s="81"/>
      <c r="P3542" s="86"/>
      <c r="Q3542" s="82"/>
      <c r="R3542" s="81" t="s">
        <v>97</v>
      </c>
      <c r="S3542" s="63"/>
      <c r="T3542" s="87"/>
      <c r="U3542" s="84" t="s">
        <v>97</v>
      </c>
      <c r="V3542" s="84" t="s">
        <v>97</v>
      </c>
      <c r="W3542" s="85" t="b">
        <v>0</v>
      </c>
      <c r="X3542" s="63"/>
      <c r="Y3542" s="63"/>
      <c r="Z3542" s="63"/>
    </row>
    <row r="3543">
      <c r="A3543" s="75"/>
      <c r="B3543" s="94"/>
      <c r="C3543" s="75"/>
      <c r="D3543" s="76"/>
      <c r="E3543" s="75" t="s">
        <v>97</v>
      </c>
      <c r="F3543" s="75" t="s">
        <v>97</v>
      </c>
      <c r="G3543" s="77"/>
      <c r="H3543" s="77"/>
      <c r="I3543" s="80"/>
      <c r="J3543" s="77" t="s">
        <v>97</v>
      </c>
      <c r="K3543" s="79" t="s">
        <v>97</v>
      </c>
      <c r="L3543" s="79"/>
      <c r="M3543" s="80"/>
      <c r="N3543" s="79" t="s">
        <v>97</v>
      </c>
      <c r="O3543" s="81"/>
      <c r="P3543" s="86"/>
      <c r="Q3543" s="82"/>
      <c r="R3543" s="81" t="s">
        <v>97</v>
      </c>
      <c r="S3543" s="63"/>
      <c r="T3543" s="87"/>
      <c r="U3543" s="84" t="s">
        <v>97</v>
      </c>
      <c r="V3543" s="84" t="s">
        <v>97</v>
      </c>
      <c r="W3543" s="85" t="b">
        <v>0</v>
      </c>
      <c r="X3543" s="63"/>
      <c r="Y3543" s="63"/>
      <c r="Z3543" s="63"/>
    </row>
    <row r="3544">
      <c r="A3544" s="75"/>
      <c r="B3544" s="94"/>
      <c r="C3544" s="75"/>
      <c r="D3544" s="76"/>
      <c r="E3544" s="75" t="s">
        <v>97</v>
      </c>
      <c r="F3544" s="75" t="s">
        <v>97</v>
      </c>
      <c r="G3544" s="77"/>
      <c r="H3544" s="77"/>
      <c r="I3544" s="80"/>
      <c r="J3544" s="77" t="s">
        <v>97</v>
      </c>
      <c r="K3544" s="79" t="s">
        <v>97</v>
      </c>
      <c r="L3544" s="79"/>
      <c r="M3544" s="80"/>
      <c r="N3544" s="79" t="s">
        <v>97</v>
      </c>
      <c r="O3544" s="81"/>
      <c r="P3544" s="86"/>
      <c r="Q3544" s="82"/>
      <c r="R3544" s="81" t="s">
        <v>97</v>
      </c>
      <c r="S3544" s="63"/>
      <c r="T3544" s="87"/>
      <c r="U3544" s="84" t="s">
        <v>97</v>
      </c>
      <c r="V3544" s="84" t="s">
        <v>97</v>
      </c>
      <c r="W3544" s="85" t="b">
        <v>0</v>
      </c>
      <c r="X3544" s="63"/>
      <c r="Y3544" s="63"/>
      <c r="Z3544" s="63"/>
    </row>
    <row r="3545">
      <c r="A3545" s="75"/>
      <c r="B3545" s="94"/>
      <c r="C3545" s="75"/>
      <c r="D3545" s="76"/>
      <c r="E3545" s="75" t="s">
        <v>97</v>
      </c>
      <c r="F3545" s="75" t="s">
        <v>97</v>
      </c>
      <c r="G3545" s="77"/>
      <c r="H3545" s="77"/>
      <c r="I3545" s="80"/>
      <c r="J3545" s="77" t="s">
        <v>97</v>
      </c>
      <c r="K3545" s="79" t="s">
        <v>97</v>
      </c>
      <c r="L3545" s="79"/>
      <c r="M3545" s="80"/>
      <c r="N3545" s="79" t="s">
        <v>97</v>
      </c>
      <c r="O3545" s="81"/>
      <c r="P3545" s="86"/>
      <c r="Q3545" s="82"/>
      <c r="R3545" s="81" t="s">
        <v>97</v>
      </c>
      <c r="S3545" s="63"/>
      <c r="T3545" s="87"/>
      <c r="U3545" s="84" t="s">
        <v>97</v>
      </c>
      <c r="V3545" s="84" t="s">
        <v>97</v>
      </c>
      <c r="W3545" s="85" t="b">
        <v>0</v>
      </c>
      <c r="X3545" s="63"/>
      <c r="Y3545" s="63"/>
      <c r="Z3545" s="63"/>
    </row>
    <row r="3546">
      <c r="A3546" s="75"/>
      <c r="B3546" s="94"/>
      <c r="C3546" s="75"/>
      <c r="D3546" s="76"/>
      <c r="E3546" s="75" t="s">
        <v>97</v>
      </c>
      <c r="F3546" s="75" t="s">
        <v>97</v>
      </c>
      <c r="G3546" s="77"/>
      <c r="H3546" s="77"/>
      <c r="I3546" s="80"/>
      <c r="J3546" s="77" t="s">
        <v>97</v>
      </c>
      <c r="K3546" s="79" t="s">
        <v>97</v>
      </c>
      <c r="L3546" s="79"/>
      <c r="M3546" s="80"/>
      <c r="N3546" s="79" t="s">
        <v>97</v>
      </c>
      <c r="O3546" s="81"/>
      <c r="P3546" s="86"/>
      <c r="Q3546" s="82"/>
      <c r="R3546" s="81" t="s">
        <v>97</v>
      </c>
      <c r="S3546" s="63"/>
      <c r="T3546" s="87"/>
      <c r="U3546" s="84" t="s">
        <v>97</v>
      </c>
      <c r="V3546" s="84" t="s">
        <v>97</v>
      </c>
      <c r="W3546" s="85" t="b">
        <v>0</v>
      </c>
      <c r="X3546" s="63"/>
      <c r="Y3546" s="63"/>
      <c r="Z3546" s="63"/>
    </row>
    <row r="3547">
      <c r="A3547" s="75"/>
      <c r="B3547" s="94"/>
      <c r="C3547" s="75"/>
      <c r="D3547" s="76"/>
      <c r="E3547" s="75" t="s">
        <v>97</v>
      </c>
      <c r="F3547" s="75" t="s">
        <v>97</v>
      </c>
      <c r="G3547" s="77"/>
      <c r="H3547" s="77"/>
      <c r="I3547" s="80"/>
      <c r="J3547" s="77" t="s">
        <v>97</v>
      </c>
      <c r="K3547" s="79" t="s">
        <v>97</v>
      </c>
      <c r="L3547" s="79"/>
      <c r="M3547" s="80"/>
      <c r="N3547" s="79" t="s">
        <v>97</v>
      </c>
      <c r="O3547" s="81"/>
      <c r="P3547" s="86"/>
      <c r="Q3547" s="82"/>
      <c r="R3547" s="81" t="s">
        <v>97</v>
      </c>
      <c r="S3547" s="63"/>
      <c r="T3547" s="87"/>
      <c r="U3547" s="84" t="s">
        <v>97</v>
      </c>
      <c r="V3547" s="84" t="s">
        <v>97</v>
      </c>
      <c r="W3547" s="85" t="b">
        <v>0</v>
      </c>
      <c r="X3547" s="63"/>
      <c r="Y3547" s="63"/>
      <c r="Z3547" s="63"/>
    </row>
    <row r="3548">
      <c r="A3548" s="75"/>
      <c r="B3548" s="94"/>
      <c r="C3548" s="75"/>
      <c r="D3548" s="76"/>
      <c r="E3548" s="75" t="s">
        <v>97</v>
      </c>
      <c r="F3548" s="75" t="s">
        <v>97</v>
      </c>
      <c r="G3548" s="77"/>
      <c r="H3548" s="77"/>
      <c r="I3548" s="80"/>
      <c r="J3548" s="77" t="s">
        <v>97</v>
      </c>
      <c r="K3548" s="79" t="s">
        <v>97</v>
      </c>
      <c r="L3548" s="79"/>
      <c r="M3548" s="80"/>
      <c r="N3548" s="79" t="s">
        <v>97</v>
      </c>
      <c r="O3548" s="81"/>
      <c r="P3548" s="86"/>
      <c r="Q3548" s="82"/>
      <c r="R3548" s="81" t="s">
        <v>97</v>
      </c>
      <c r="S3548" s="63"/>
      <c r="T3548" s="87"/>
      <c r="U3548" s="84" t="s">
        <v>97</v>
      </c>
      <c r="V3548" s="84" t="s">
        <v>97</v>
      </c>
      <c r="W3548" s="85" t="b">
        <v>0</v>
      </c>
      <c r="X3548" s="63"/>
      <c r="Y3548" s="63"/>
      <c r="Z3548" s="63"/>
    </row>
    <row r="3549">
      <c r="A3549" s="75"/>
      <c r="B3549" s="94"/>
      <c r="C3549" s="75"/>
      <c r="D3549" s="76"/>
      <c r="E3549" s="75" t="s">
        <v>97</v>
      </c>
      <c r="F3549" s="75" t="s">
        <v>97</v>
      </c>
      <c r="G3549" s="77"/>
      <c r="H3549" s="77"/>
      <c r="I3549" s="80"/>
      <c r="J3549" s="77" t="s">
        <v>97</v>
      </c>
      <c r="K3549" s="79" t="s">
        <v>97</v>
      </c>
      <c r="L3549" s="79"/>
      <c r="M3549" s="80"/>
      <c r="N3549" s="79" t="s">
        <v>97</v>
      </c>
      <c r="O3549" s="81"/>
      <c r="P3549" s="86"/>
      <c r="Q3549" s="82"/>
      <c r="R3549" s="81" t="s">
        <v>97</v>
      </c>
      <c r="S3549" s="63"/>
      <c r="T3549" s="87"/>
      <c r="U3549" s="84" t="s">
        <v>97</v>
      </c>
      <c r="V3549" s="84" t="s">
        <v>97</v>
      </c>
      <c r="W3549" s="85" t="b">
        <v>0</v>
      </c>
      <c r="X3549" s="63"/>
      <c r="Y3549" s="63"/>
      <c r="Z3549" s="63"/>
    </row>
    <row r="3550">
      <c r="A3550" s="75"/>
      <c r="B3550" s="94"/>
      <c r="C3550" s="75"/>
      <c r="D3550" s="76"/>
      <c r="E3550" s="75" t="s">
        <v>97</v>
      </c>
      <c r="F3550" s="75" t="s">
        <v>97</v>
      </c>
      <c r="G3550" s="77"/>
      <c r="H3550" s="77"/>
      <c r="I3550" s="80"/>
      <c r="J3550" s="77" t="s">
        <v>97</v>
      </c>
      <c r="K3550" s="79" t="s">
        <v>97</v>
      </c>
      <c r="L3550" s="79"/>
      <c r="M3550" s="80"/>
      <c r="N3550" s="79" t="s">
        <v>97</v>
      </c>
      <c r="O3550" s="81"/>
      <c r="P3550" s="86"/>
      <c r="Q3550" s="82"/>
      <c r="R3550" s="81" t="s">
        <v>97</v>
      </c>
      <c r="S3550" s="63"/>
      <c r="T3550" s="87"/>
      <c r="U3550" s="84" t="s">
        <v>97</v>
      </c>
      <c r="V3550" s="84" t="s">
        <v>97</v>
      </c>
      <c r="W3550" s="85" t="b">
        <v>0</v>
      </c>
      <c r="X3550" s="63"/>
      <c r="Y3550" s="63"/>
      <c r="Z3550" s="63"/>
    </row>
    <row r="3551">
      <c r="A3551" s="75"/>
      <c r="B3551" s="94"/>
      <c r="C3551" s="75"/>
      <c r="D3551" s="76"/>
      <c r="E3551" s="75" t="s">
        <v>97</v>
      </c>
      <c r="F3551" s="75" t="s">
        <v>97</v>
      </c>
      <c r="G3551" s="77"/>
      <c r="H3551" s="77"/>
      <c r="I3551" s="80"/>
      <c r="J3551" s="77" t="s">
        <v>97</v>
      </c>
      <c r="K3551" s="79" t="s">
        <v>97</v>
      </c>
      <c r="L3551" s="79"/>
      <c r="M3551" s="80"/>
      <c r="N3551" s="79" t="s">
        <v>97</v>
      </c>
      <c r="O3551" s="81"/>
      <c r="P3551" s="86"/>
      <c r="Q3551" s="82"/>
      <c r="R3551" s="81" t="s">
        <v>97</v>
      </c>
      <c r="S3551" s="63"/>
      <c r="T3551" s="87"/>
      <c r="U3551" s="84" t="s">
        <v>97</v>
      </c>
      <c r="V3551" s="84" t="s">
        <v>97</v>
      </c>
      <c r="W3551" s="85" t="b">
        <v>0</v>
      </c>
      <c r="X3551" s="63"/>
      <c r="Y3551" s="63"/>
      <c r="Z3551" s="63"/>
    </row>
    <row r="3552">
      <c r="A3552" s="75"/>
      <c r="B3552" s="94"/>
      <c r="C3552" s="75"/>
      <c r="D3552" s="76"/>
      <c r="E3552" s="75" t="s">
        <v>97</v>
      </c>
      <c r="F3552" s="75" t="s">
        <v>97</v>
      </c>
      <c r="G3552" s="77"/>
      <c r="H3552" s="77"/>
      <c r="I3552" s="80"/>
      <c r="J3552" s="77" t="s">
        <v>97</v>
      </c>
      <c r="K3552" s="79" t="s">
        <v>97</v>
      </c>
      <c r="L3552" s="79"/>
      <c r="M3552" s="80"/>
      <c r="N3552" s="79" t="s">
        <v>97</v>
      </c>
      <c r="O3552" s="81"/>
      <c r="P3552" s="86"/>
      <c r="Q3552" s="82"/>
      <c r="R3552" s="81" t="s">
        <v>97</v>
      </c>
      <c r="S3552" s="63"/>
      <c r="T3552" s="87"/>
      <c r="U3552" s="84" t="s">
        <v>97</v>
      </c>
      <c r="V3552" s="84" t="s">
        <v>97</v>
      </c>
      <c r="W3552" s="85" t="b">
        <v>0</v>
      </c>
      <c r="X3552" s="63"/>
      <c r="Y3552" s="63"/>
      <c r="Z3552" s="63"/>
    </row>
    <row r="3553">
      <c r="A3553" s="75"/>
      <c r="B3553" s="94"/>
      <c r="C3553" s="75"/>
      <c r="D3553" s="76"/>
      <c r="E3553" s="75" t="s">
        <v>97</v>
      </c>
      <c r="F3553" s="75" t="s">
        <v>97</v>
      </c>
      <c r="G3553" s="77"/>
      <c r="H3553" s="77"/>
      <c r="I3553" s="80"/>
      <c r="J3553" s="77" t="s">
        <v>97</v>
      </c>
      <c r="K3553" s="79" t="s">
        <v>97</v>
      </c>
      <c r="L3553" s="79"/>
      <c r="M3553" s="80"/>
      <c r="N3553" s="79" t="s">
        <v>97</v>
      </c>
      <c r="O3553" s="81"/>
      <c r="P3553" s="86"/>
      <c r="Q3553" s="82"/>
      <c r="R3553" s="81" t="s">
        <v>97</v>
      </c>
      <c r="S3553" s="63"/>
      <c r="T3553" s="87"/>
      <c r="U3553" s="84" t="s">
        <v>97</v>
      </c>
      <c r="V3553" s="84" t="s">
        <v>97</v>
      </c>
      <c r="W3553" s="85" t="b">
        <v>0</v>
      </c>
      <c r="X3553" s="63"/>
      <c r="Y3553" s="63"/>
      <c r="Z3553" s="63"/>
    </row>
    <row r="3554">
      <c r="A3554" s="75"/>
      <c r="B3554" s="94"/>
      <c r="C3554" s="75"/>
      <c r="D3554" s="76"/>
      <c r="E3554" s="75" t="s">
        <v>97</v>
      </c>
      <c r="F3554" s="75" t="s">
        <v>97</v>
      </c>
      <c r="G3554" s="77"/>
      <c r="H3554" s="77"/>
      <c r="I3554" s="80"/>
      <c r="J3554" s="77" t="s">
        <v>97</v>
      </c>
      <c r="K3554" s="79" t="s">
        <v>97</v>
      </c>
      <c r="L3554" s="79"/>
      <c r="M3554" s="80"/>
      <c r="N3554" s="79" t="s">
        <v>97</v>
      </c>
      <c r="O3554" s="81"/>
      <c r="P3554" s="86"/>
      <c r="Q3554" s="82"/>
      <c r="R3554" s="81" t="s">
        <v>97</v>
      </c>
      <c r="S3554" s="63"/>
      <c r="T3554" s="87"/>
      <c r="U3554" s="84" t="s">
        <v>97</v>
      </c>
      <c r="V3554" s="84" t="s">
        <v>97</v>
      </c>
      <c r="W3554" s="85" t="b">
        <v>0</v>
      </c>
      <c r="X3554" s="63"/>
      <c r="Y3554" s="63"/>
      <c r="Z3554" s="63"/>
    </row>
    <row r="3555">
      <c r="A3555" s="75"/>
      <c r="B3555" s="94"/>
      <c r="C3555" s="75"/>
      <c r="D3555" s="76"/>
      <c r="E3555" s="75" t="s">
        <v>97</v>
      </c>
      <c r="F3555" s="75" t="s">
        <v>97</v>
      </c>
      <c r="G3555" s="77"/>
      <c r="H3555" s="77"/>
      <c r="I3555" s="80"/>
      <c r="J3555" s="77" t="s">
        <v>97</v>
      </c>
      <c r="K3555" s="79" t="s">
        <v>97</v>
      </c>
      <c r="L3555" s="79"/>
      <c r="M3555" s="80"/>
      <c r="N3555" s="79" t="s">
        <v>97</v>
      </c>
      <c r="O3555" s="81"/>
      <c r="P3555" s="86"/>
      <c r="Q3555" s="82"/>
      <c r="R3555" s="81" t="s">
        <v>97</v>
      </c>
      <c r="S3555" s="63"/>
      <c r="T3555" s="87"/>
      <c r="U3555" s="84" t="s">
        <v>97</v>
      </c>
      <c r="V3555" s="84" t="s">
        <v>97</v>
      </c>
      <c r="W3555" s="85" t="b">
        <v>0</v>
      </c>
      <c r="X3555" s="63"/>
      <c r="Y3555" s="63"/>
      <c r="Z3555" s="63"/>
    </row>
    <row r="3556">
      <c r="A3556" s="75"/>
      <c r="B3556" s="94"/>
      <c r="C3556" s="75"/>
      <c r="D3556" s="76"/>
      <c r="E3556" s="75" t="s">
        <v>97</v>
      </c>
      <c r="F3556" s="75" t="s">
        <v>97</v>
      </c>
      <c r="G3556" s="77"/>
      <c r="H3556" s="77"/>
      <c r="I3556" s="80"/>
      <c r="J3556" s="77" t="s">
        <v>97</v>
      </c>
      <c r="K3556" s="79" t="s">
        <v>97</v>
      </c>
      <c r="L3556" s="79"/>
      <c r="M3556" s="80"/>
      <c r="N3556" s="79" t="s">
        <v>97</v>
      </c>
      <c r="O3556" s="81"/>
      <c r="P3556" s="86"/>
      <c r="Q3556" s="82"/>
      <c r="R3556" s="81" t="s">
        <v>97</v>
      </c>
      <c r="S3556" s="63"/>
      <c r="T3556" s="87"/>
      <c r="U3556" s="84" t="s">
        <v>97</v>
      </c>
      <c r="V3556" s="84" t="s">
        <v>97</v>
      </c>
      <c r="W3556" s="85" t="b">
        <v>0</v>
      </c>
      <c r="X3556" s="63"/>
      <c r="Y3556" s="63"/>
      <c r="Z3556" s="63"/>
    </row>
    <row r="3557">
      <c r="A3557" s="75"/>
      <c r="B3557" s="94"/>
      <c r="C3557" s="75"/>
      <c r="D3557" s="76"/>
      <c r="E3557" s="75" t="s">
        <v>97</v>
      </c>
      <c r="F3557" s="75" t="s">
        <v>97</v>
      </c>
      <c r="G3557" s="77"/>
      <c r="H3557" s="77"/>
      <c r="I3557" s="80"/>
      <c r="J3557" s="77" t="s">
        <v>97</v>
      </c>
      <c r="K3557" s="79" t="s">
        <v>97</v>
      </c>
      <c r="L3557" s="79"/>
      <c r="M3557" s="80"/>
      <c r="N3557" s="79" t="s">
        <v>97</v>
      </c>
      <c r="O3557" s="81"/>
      <c r="P3557" s="86"/>
      <c r="Q3557" s="82"/>
      <c r="R3557" s="81" t="s">
        <v>97</v>
      </c>
      <c r="S3557" s="63"/>
      <c r="T3557" s="87"/>
      <c r="U3557" s="84" t="s">
        <v>97</v>
      </c>
      <c r="V3557" s="84" t="s">
        <v>97</v>
      </c>
      <c r="W3557" s="85" t="b">
        <v>0</v>
      </c>
      <c r="X3557" s="63"/>
      <c r="Y3557" s="63"/>
      <c r="Z3557" s="63"/>
    </row>
    <row r="3558">
      <c r="A3558" s="75"/>
      <c r="B3558" s="94"/>
      <c r="C3558" s="75"/>
      <c r="D3558" s="76"/>
      <c r="E3558" s="75" t="s">
        <v>97</v>
      </c>
      <c r="F3558" s="75" t="s">
        <v>97</v>
      </c>
      <c r="G3558" s="77"/>
      <c r="H3558" s="77"/>
      <c r="I3558" s="80"/>
      <c r="J3558" s="77" t="s">
        <v>97</v>
      </c>
      <c r="K3558" s="79" t="s">
        <v>97</v>
      </c>
      <c r="L3558" s="79"/>
      <c r="M3558" s="80"/>
      <c r="N3558" s="79" t="s">
        <v>97</v>
      </c>
      <c r="O3558" s="81"/>
      <c r="P3558" s="86"/>
      <c r="Q3558" s="82"/>
      <c r="R3558" s="81" t="s">
        <v>97</v>
      </c>
      <c r="S3558" s="63"/>
      <c r="T3558" s="87"/>
      <c r="U3558" s="84" t="s">
        <v>97</v>
      </c>
      <c r="V3558" s="84" t="s">
        <v>97</v>
      </c>
      <c r="W3558" s="85" t="b">
        <v>0</v>
      </c>
      <c r="X3558" s="63"/>
      <c r="Y3558" s="63"/>
      <c r="Z3558" s="63"/>
    </row>
    <row r="3559">
      <c r="A3559" s="75"/>
      <c r="B3559" s="94"/>
      <c r="C3559" s="75"/>
      <c r="D3559" s="76"/>
      <c r="E3559" s="75" t="s">
        <v>97</v>
      </c>
      <c r="F3559" s="75" t="s">
        <v>97</v>
      </c>
      <c r="G3559" s="77"/>
      <c r="H3559" s="77"/>
      <c r="I3559" s="80"/>
      <c r="J3559" s="77" t="s">
        <v>97</v>
      </c>
      <c r="K3559" s="79" t="s">
        <v>97</v>
      </c>
      <c r="L3559" s="79"/>
      <c r="M3559" s="80"/>
      <c r="N3559" s="79" t="s">
        <v>97</v>
      </c>
      <c r="O3559" s="81"/>
      <c r="P3559" s="86"/>
      <c r="Q3559" s="82"/>
      <c r="R3559" s="81" t="s">
        <v>97</v>
      </c>
      <c r="S3559" s="63"/>
      <c r="T3559" s="87"/>
      <c r="U3559" s="84" t="s">
        <v>97</v>
      </c>
      <c r="V3559" s="84" t="s">
        <v>97</v>
      </c>
      <c r="W3559" s="85" t="b">
        <v>0</v>
      </c>
      <c r="X3559" s="63"/>
      <c r="Y3559" s="63"/>
      <c r="Z3559" s="63"/>
    </row>
    <row r="3560">
      <c r="A3560" s="75"/>
      <c r="B3560" s="94"/>
      <c r="C3560" s="75"/>
      <c r="D3560" s="76"/>
      <c r="E3560" s="75" t="s">
        <v>97</v>
      </c>
      <c r="F3560" s="75" t="s">
        <v>97</v>
      </c>
      <c r="G3560" s="77"/>
      <c r="H3560" s="77"/>
      <c r="I3560" s="80"/>
      <c r="J3560" s="77" t="s">
        <v>97</v>
      </c>
      <c r="K3560" s="79" t="s">
        <v>97</v>
      </c>
      <c r="L3560" s="79"/>
      <c r="M3560" s="80"/>
      <c r="N3560" s="79" t="s">
        <v>97</v>
      </c>
      <c r="O3560" s="81"/>
      <c r="P3560" s="86"/>
      <c r="Q3560" s="82"/>
      <c r="R3560" s="81" t="s">
        <v>97</v>
      </c>
      <c r="S3560" s="63"/>
      <c r="T3560" s="87"/>
      <c r="U3560" s="84" t="s">
        <v>97</v>
      </c>
      <c r="V3560" s="84" t="s">
        <v>97</v>
      </c>
      <c r="W3560" s="85" t="b">
        <v>0</v>
      </c>
      <c r="X3560" s="63"/>
      <c r="Y3560" s="63"/>
      <c r="Z3560" s="63"/>
    </row>
    <row r="3561">
      <c r="A3561" s="75"/>
      <c r="B3561" s="94"/>
      <c r="C3561" s="75"/>
      <c r="D3561" s="76"/>
      <c r="E3561" s="75" t="s">
        <v>97</v>
      </c>
      <c r="F3561" s="75" t="s">
        <v>97</v>
      </c>
      <c r="G3561" s="77"/>
      <c r="H3561" s="77"/>
      <c r="I3561" s="80"/>
      <c r="J3561" s="77" t="s">
        <v>97</v>
      </c>
      <c r="K3561" s="79" t="s">
        <v>97</v>
      </c>
      <c r="L3561" s="79"/>
      <c r="M3561" s="80"/>
      <c r="N3561" s="79" t="s">
        <v>97</v>
      </c>
      <c r="O3561" s="81"/>
      <c r="P3561" s="86"/>
      <c r="Q3561" s="82"/>
      <c r="R3561" s="81" t="s">
        <v>97</v>
      </c>
      <c r="S3561" s="63"/>
      <c r="T3561" s="87"/>
      <c r="U3561" s="84" t="s">
        <v>97</v>
      </c>
      <c r="V3561" s="84" t="s">
        <v>97</v>
      </c>
      <c r="W3561" s="85" t="b">
        <v>0</v>
      </c>
      <c r="X3561" s="63"/>
      <c r="Y3561" s="63"/>
      <c r="Z3561" s="63"/>
    </row>
    <row r="3562">
      <c r="A3562" s="75"/>
      <c r="B3562" s="94"/>
      <c r="C3562" s="75"/>
      <c r="D3562" s="76"/>
      <c r="E3562" s="75" t="s">
        <v>97</v>
      </c>
      <c r="F3562" s="75" t="s">
        <v>97</v>
      </c>
      <c r="G3562" s="77"/>
      <c r="H3562" s="77"/>
      <c r="I3562" s="80"/>
      <c r="J3562" s="77" t="s">
        <v>97</v>
      </c>
      <c r="K3562" s="79" t="s">
        <v>97</v>
      </c>
      <c r="L3562" s="79"/>
      <c r="M3562" s="80"/>
      <c r="N3562" s="79" t="s">
        <v>97</v>
      </c>
      <c r="O3562" s="81"/>
      <c r="P3562" s="86"/>
      <c r="Q3562" s="82"/>
      <c r="R3562" s="81" t="s">
        <v>97</v>
      </c>
      <c r="S3562" s="63"/>
      <c r="T3562" s="87"/>
      <c r="U3562" s="84" t="s">
        <v>97</v>
      </c>
      <c r="V3562" s="84" t="s">
        <v>97</v>
      </c>
      <c r="W3562" s="85" t="b">
        <v>0</v>
      </c>
      <c r="X3562" s="63"/>
      <c r="Y3562" s="63"/>
      <c r="Z3562" s="63"/>
    </row>
    <row r="3563">
      <c r="A3563" s="75"/>
      <c r="B3563" s="94"/>
      <c r="C3563" s="75"/>
      <c r="D3563" s="76"/>
      <c r="E3563" s="75" t="s">
        <v>97</v>
      </c>
      <c r="F3563" s="75" t="s">
        <v>97</v>
      </c>
      <c r="G3563" s="77"/>
      <c r="H3563" s="77"/>
      <c r="I3563" s="80"/>
      <c r="J3563" s="77" t="s">
        <v>97</v>
      </c>
      <c r="K3563" s="79" t="s">
        <v>97</v>
      </c>
      <c r="L3563" s="79"/>
      <c r="M3563" s="80"/>
      <c r="N3563" s="79" t="s">
        <v>97</v>
      </c>
      <c r="O3563" s="81"/>
      <c r="P3563" s="86"/>
      <c r="Q3563" s="82"/>
      <c r="R3563" s="81" t="s">
        <v>97</v>
      </c>
      <c r="S3563" s="63"/>
      <c r="T3563" s="87"/>
      <c r="U3563" s="84" t="s">
        <v>97</v>
      </c>
      <c r="V3563" s="84" t="s">
        <v>97</v>
      </c>
      <c r="W3563" s="85" t="b">
        <v>0</v>
      </c>
      <c r="X3563" s="63"/>
      <c r="Y3563" s="63"/>
      <c r="Z3563" s="63"/>
    </row>
    <row r="3564">
      <c r="A3564" s="75"/>
      <c r="B3564" s="94"/>
      <c r="C3564" s="75"/>
      <c r="D3564" s="76"/>
      <c r="E3564" s="75" t="s">
        <v>97</v>
      </c>
      <c r="F3564" s="75" t="s">
        <v>97</v>
      </c>
      <c r="G3564" s="77"/>
      <c r="H3564" s="77"/>
      <c r="I3564" s="80"/>
      <c r="J3564" s="77" t="s">
        <v>97</v>
      </c>
      <c r="K3564" s="79" t="s">
        <v>97</v>
      </c>
      <c r="L3564" s="79"/>
      <c r="M3564" s="80"/>
      <c r="N3564" s="79" t="s">
        <v>97</v>
      </c>
      <c r="O3564" s="81"/>
      <c r="P3564" s="86"/>
      <c r="Q3564" s="82"/>
      <c r="R3564" s="81" t="s">
        <v>97</v>
      </c>
      <c r="S3564" s="63"/>
      <c r="T3564" s="87"/>
      <c r="U3564" s="84" t="s">
        <v>97</v>
      </c>
      <c r="V3564" s="84" t="s">
        <v>97</v>
      </c>
      <c r="W3564" s="85" t="b">
        <v>0</v>
      </c>
      <c r="X3564" s="63"/>
      <c r="Y3564" s="63"/>
      <c r="Z3564" s="63"/>
    </row>
    <row r="3565">
      <c r="A3565" s="75"/>
      <c r="B3565" s="94"/>
      <c r="C3565" s="75"/>
      <c r="D3565" s="76"/>
      <c r="E3565" s="75" t="s">
        <v>97</v>
      </c>
      <c r="F3565" s="75" t="s">
        <v>97</v>
      </c>
      <c r="G3565" s="77"/>
      <c r="H3565" s="77"/>
      <c r="I3565" s="80"/>
      <c r="J3565" s="77" t="s">
        <v>97</v>
      </c>
      <c r="K3565" s="79" t="s">
        <v>97</v>
      </c>
      <c r="L3565" s="79"/>
      <c r="M3565" s="80"/>
      <c r="N3565" s="79" t="s">
        <v>97</v>
      </c>
      <c r="O3565" s="81"/>
      <c r="P3565" s="86"/>
      <c r="Q3565" s="82"/>
      <c r="R3565" s="81" t="s">
        <v>97</v>
      </c>
      <c r="S3565" s="63"/>
      <c r="T3565" s="87"/>
      <c r="U3565" s="84" t="s">
        <v>97</v>
      </c>
      <c r="V3565" s="84" t="s">
        <v>97</v>
      </c>
      <c r="W3565" s="85" t="b">
        <v>0</v>
      </c>
      <c r="X3565" s="63"/>
      <c r="Y3565" s="63"/>
      <c r="Z3565" s="63"/>
    </row>
    <row r="3566">
      <c r="A3566" s="75"/>
      <c r="B3566" s="94"/>
      <c r="C3566" s="75"/>
      <c r="D3566" s="76"/>
      <c r="E3566" s="75" t="s">
        <v>97</v>
      </c>
      <c r="F3566" s="75" t="s">
        <v>97</v>
      </c>
      <c r="G3566" s="77"/>
      <c r="H3566" s="77"/>
      <c r="I3566" s="80"/>
      <c r="J3566" s="77" t="s">
        <v>97</v>
      </c>
      <c r="K3566" s="79" t="s">
        <v>97</v>
      </c>
      <c r="L3566" s="79"/>
      <c r="M3566" s="80"/>
      <c r="N3566" s="79" t="s">
        <v>97</v>
      </c>
      <c r="O3566" s="81"/>
      <c r="P3566" s="86"/>
      <c r="Q3566" s="82"/>
      <c r="R3566" s="81" t="s">
        <v>97</v>
      </c>
      <c r="S3566" s="63"/>
      <c r="T3566" s="87"/>
      <c r="U3566" s="84" t="s">
        <v>97</v>
      </c>
      <c r="V3566" s="84" t="s">
        <v>97</v>
      </c>
      <c r="W3566" s="85" t="b">
        <v>0</v>
      </c>
      <c r="X3566" s="63"/>
      <c r="Y3566" s="63"/>
      <c r="Z3566" s="63"/>
    </row>
    <row r="3567">
      <c r="A3567" s="75"/>
      <c r="B3567" s="94"/>
      <c r="C3567" s="75"/>
      <c r="D3567" s="76"/>
      <c r="E3567" s="75" t="s">
        <v>97</v>
      </c>
      <c r="F3567" s="75" t="s">
        <v>97</v>
      </c>
      <c r="G3567" s="77"/>
      <c r="H3567" s="77"/>
      <c r="I3567" s="80"/>
      <c r="J3567" s="77" t="s">
        <v>97</v>
      </c>
      <c r="K3567" s="79" t="s">
        <v>97</v>
      </c>
      <c r="L3567" s="79"/>
      <c r="M3567" s="80"/>
      <c r="N3567" s="79" t="s">
        <v>97</v>
      </c>
      <c r="O3567" s="81"/>
      <c r="P3567" s="86"/>
      <c r="Q3567" s="82"/>
      <c r="R3567" s="81" t="s">
        <v>97</v>
      </c>
      <c r="S3567" s="63"/>
      <c r="T3567" s="87"/>
      <c r="U3567" s="84" t="s">
        <v>97</v>
      </c>
      <c r="V3567" s="84" t="s">
        <v>97</v>
      </c>
      <c r="W3567" s="85" t="b">
        <v>0</v>
      </c>
      <c r="X3567" s="63"/>
      <c r="Y3567" s="63"/>
      <c r="Z3567" s="63"/>
    </row>
    <row r="3568">
      <c r="A3568" s="75"/>
      <c r="B3568" s="94"/>
      <c r="C3568" s="75"/>
      <c r="D3568" s="76"/>
      <c r="E3568" s="75" t="s">
        <v>97</v>
      </c>
      <c r="F3568" s="75" t="s">
        <v>97</v>
      </c>
      <c r="G3568" s="77"/>
      <c r="H3568" s="77"/>
      <c r="I3568" s="80"/>
      <c r="J3568" s="77" t="s">
        <v>97</v>
      </c>
      <c r="K3568" s="79" t="s">
        <v>97</v>
      </c>
      <c r="L3568" s="79"/>
      <c r="M3568" s="80"/>
      <c r="N3568" s="79" t="s">
        <v>97</v>
      </c>
      <c r="O3568" s="81"/>
      <c r="P3568" s="86"/>
      <c r="Q3568" s="82"/>
      <c r="R3568" s="81" t="s">
        <v>97</v>
      </c>
      <c r="S3568" s="63"/>
      <c r="T3568" s="87"/>
      <c r="U3568" s="84" t="s">
        <v>97</v>
      </c>
      <c r="V3568" s="84" t="s">
        <v>97</v>
      </c>
      <c r="W3568" s="85" t="b">
        <v>0</v>
      </c>
      <c r="X3568" s="63"/>
      <c r="Y3568" s="63"/>
      <c r="Z3568" s="63"/>
    </row>
    <row r="3569">
      <c r="A3569" s="75"/>
      <c r="B3569" s="94"/>
      <c r="C3569" s="75"/>
      <c r="D3569" s="76"/>
      <c r="E3569" s="75" t="s">
        <v>97</v>
      </c>
      <c r="F3569" s="75" t="s">
        <v>97</v>
      </c>
      <c r="G3569" s="77"/>
      <c r="H3569" s="77"/>
      <c r="I3569" s="80"/>
      <c r="J3569" s="77" t="s">
        <v>97</v>
      </c>
      <c r="K3569" s="79" t="s">
        <v>97</v>
      </c>
      <c r="L3569" s="79"/>
      <c r="M3569" s="80"/>
      <c r="N3569" s="79" t="s">
        <v>97</v>
      </c>
      <c r="O3569" s="81"/>
      <c r="P3569" s="86"/>
      <c r="Q3569" s="82"/>
      <c r="R3569" s="81" t="s">
        <v>97</v>
      </c>
      <c r="S3569" s="63"/>
      <c r="T3569" s="87"/>
      <c r="U3569" s="84" t="s">
        <v>97</v>
      </c>
      <c r="V3569" s="84" t="s">
        <v>97</v>
      </c>
      <c r="W3569" s="85" t="b">
        <v>0</v>
      </c>
      <c r="X3569" s="63"/>
      <c r="Y3569" s="63"/>
      <c r="Z3569" s="63"/>
    </row>
    <row r="3570">
      <c r="A3570" s="75"/>
      <c r="B3570" s="94"/>
      <c r="C3570" s="75"/>
      <c r="D3570" s="76"/>
      <c r="E3570" s="75" t="s">
        <v>97</v>
      </c>
      <c r="F3570" s="75" t="s">
        <v>97</v>
      </c>
      <c r="G3570" s="77"/>
      <c r="H3570" s="77"/>
      <c r="I3570" s="80"/>
      <c r="J3570" s="77" t="s">
        <v>97</v>
      </c>
      <c r="K3570" s="79" t="s">
        <v>97</v>
      </c>
      <c r="L3570" s="79"/>
      <c r="M3570" s="80"/>
      <c r="N3570" s="79" t="s">
        <v>97</v>
      </c>
      <c r="O3570" s="81"/>
      <c r="P3570" s="86"/>
      <c r="Q3570" s="82"/>
      <c r="R3570" s="81" t="s">
        <v>97</v>
      </c>
      <c r="S3570" s="63"/>
      <c r="T3570" s="87"/>
      <c r="U3570" s="84" t="s">
        <v>97</v>
      </c>
      <c r="V3570" s="84" t="s">
        <v>97</v>
      </c>
      <c r="W3570" s="85" t="b">
        <v>0</v>
      </c>
      <c r="X3570" s="63"/>
      <c r="Y3570" s="63"/>
      <c r="Z3570" s="63"/>
    </row>
    <row r="3571">
      <c r="A3571" s="75"/>
      <c r="B3571" s="94"/>
      <c r="C3571" s="75"/>
      <c r="D3571" s="76"/>
      <c r="E3571" s="75" t="s">
        <v>97</v>
      </c>
      <c r="F3571" s="75" t="s">
        <v>97</v>
      </c>
      <c r="G3571" s="77"/>
      <c r="H3571" s="77"/>
      <c r="I3571" s="80"/>
      <c r="J3571" s="77" t="s">
        <v>97</v>
      </c>
      <c r="K3571" s="79" t="s">
        <v>97</v>
      </c>
      <c r="L3571" s="79"/>
      <c r="M3571" s="80"/>
      <c r="N3571" s="79" t="s">
        <v>97</v>
      </c>
      <c r="O3571" s="81"/>
      <c r="P3571" s="86"/>
      <c r="Q3571" s="82"/>
      <c r="R3571" s="81" t="s">
        <v>97</v>
      </c>
      <c r="S3571" s="63"/>
      <c r="T3571" s="87"/>
      <c r="U3571" s="84" t="s">
        <v>97</v>
      </c>
      <c r="V3571" s="84" t="s">
        <v>97</v>
      </c>
      <c r="W3571" s="85" t="b">
        <v>0</v>
      </c>
      <c r="X3571" s="63"/>
      <c r="Y3571" s="63"/>
      <c r="Z3571" s="63"/>
    </row>
    <row r="3572">
      <c r="A3572" s="75"/>
      <c r="B3572" s="94"/>
      <c r="C3572" s="75"/>
      <c r="D3572" s="76"/>
      <c r="E3572" s="75" t="s">
        <v>97</v>
      </c>
      <c r="F3572" s="75" t="s">
        <v>97</v>
      </c>
      <c r="G3572" s="77"/>
      <c r="H3572" s="77"/>
      <c r="I3572" s="80"/>
      <c r="J3572" s="77" t="s">
        <v>97</v>
      </c>
      <c r="K3572" s="79" t="s">
        <v>97</v>
      </c>
      <c r="L3572" s="79"/>
      <c r="M3572" s="80"/>
      <c r="N3572" s="79" t="s">
        <v>97</v>
      </c>
      <c r="O3572" s="81"/>
      <c r="P3572" s="86"/>
      <c r="Q3572" s="82"/>
      <c r="R3572" s="81" t="s">
        <v>97</v>
      </c>
      <c r="S3572" s="63"/>
      <c r="T3572" s="87"/>
      <c r="U3572" s="84" t="s">
        <v>97</v>
      </c>
      <c r="V3572" s="84" t="s">
        <v>97</v>
      </c>
      <c r="W3572" s="85" t="b">
        <v>0</v>
      </c>
      <c r="X3572" s="63"/>
      <c r="Y3572" s="63"/>
      <c r="Z3572" s="63"/>
    </row>
    <row r="3573">
      <c r="A3573" s="75"/>
      <c r="B3573" s="94"/>
      <c r="C3573" s="75"/>
      <c r="D3573" s="76"/>
      <c r="E3573" s="75" t="s">
        <v>97</v>
      </c>
      <c r="F3573" s="75" t="s">
        <v>97</v>
      </c>
      <c r="G3573" s="77"/>
      <c r="H3573" s="77"/>
      <c r="I3573" s="80"/>
      <c r="J3573" s="77" t="s">
        <v>97</v>
      </c>
      <c r="K3573" s="79" t="s">
        <v>97</v>
      </c>
      <c r="L3573" s="79"/>
      <c r="M3573" s="80"/>
      <c r="N3573" s="79" t="s">
        <v>97</v>
      </c>
      <c r="O3573" s="81"/>
      <c r="P3573" s="86"/>
      <c r="Q3573" s="82"/>
      <c r="R3573" s="81" t="s">
        <v>97</v>
      </c>
      <c r="S3573" s="63"/>
      <c r="T3573" s="87"/>
      <c r="U3573" s="84" t="s">
        <v>97</v>
      </c>
      <c r="V3573" s="84" t="s">
        <v>97</v>
      </c>
      <c r="W3573" s="85" t="b">
        <v>0</v>
      </c>
      <c r="X3573" s="63"/>
      <c r="Y3573" s="63"/>
      <c r="Z3573" s="63"/>
    </row>
    <row r="3574">
      <c r="A3574" s="75"/>
      <c r="B3574" s="94"/>
      <c r="C3574" s="75"/>
      <c r="D3574" s="76"/>
      <c r="E3574" s="75" t="s">
        <v>97</v>
      </c>
      <c r="F3574" s="75" t="s">
        <v>97</v>
      </c>
      <c r="G3574" s="77"/>
      <c r="H3574" s="77"/>
      <c r="I3574" s="80"/>
      <c r="J3574" s="77" t="s">
        <v>97</v>
      </c>
      <c r="K3574" s="79" t="s">
        <v>97</v>
      </c>
      <c r="L3574" s="79"/>
      <c r="M3574" s="80"/>
      <c r="N3574" s="79" t="s">
        <v>97</v>
      </c>
      <c r="O3574" s="81"/>
      <c r="P3574" s="86"/>
      <c r="Q3574" s="82"/>
      <c r="R3574" s="81" t="s">
        <v>97</v>
      </c>
      <c r="S3574" s="63"/>
      <c r="T3574" s="87"/>
      <c r="U3574" s="84" t="s">
        <v>97</v>
      </c>
      <c r="V3574" s="84" t="s">
        <v>97</v>
      </c>
      <c r="W3574" s="85" t="b">
        <v>0</v>
      </c>
      <c r="X3574" s="63"/>
      <c r="Y3574" s="63"/>
      <c r="Z3574" s="63"/>
    </row>
    <row r="3575">
      <c r="A3575" s="75"/>
      <c r="B3575" s="94"/>
      <c r="C3575" s="75"/>
      <c r="D3575" s="76"/>
      <c r="E3575" s="75" t="s">
        <v>97</v>
      </c>
      <c r="F3575" s="75" t="s">
        <v>97</v>
      </c>
      <c r="G3575" s="77"/>
      <c r="H3575" s="77"/>
      <c r="I3575" s="80"/>
      <c r="J3575" s="77" t="s">
        <v>97</v>
      </c>
      <c r="K3575" s="79" t="s">
        <v>97</v>
      </c>
      <c r="L3575" s="79"/>
      <c r="M3575" s="80"/>
      <c r="N3575" s="79" t="s">
        <v>97</v>
      </c>
      <c r="O3575" s="81"/>
      <c r="P3575" s="86"/>
      <c r="Q3575" s="82"/>
      <c r="R3575" s="81" t="s">
        <v>97</v>
      </c>
      <c r="S3575" s="63"/>
      <c r="T3575" s="87"/>
      <c r="U3575" s="84" t="s">
        <v>97</v>
      </c>
      <c r="V3575" s="84" t="s">
        <v>97</v>
      </c>
      <c r="W3575" s="85" t="b">
        <v>0</v>
      </c>
      <c r="X3575" s="63"/>
      <c r="Y3575" s="63"/>
      <c r="Z3575" s="63"/>
    </row>
    <row r="3576">
      <c r="A3576" s="75"/>
      <c r="B3576" s="94"/>
      <c r="C3576" s="75"/>
      <c r="D3576" s="76"/>
      <c r="E3576" s="75" t="s">
        <v>97</v>
      </c>
      <c r="F3576" s="75" t="s">
        <v>97</v>
      </c>
      <c r="G3576" s="77"/>
      <c r="H3576" s="77"/>
      <c r="I3576" s="80"/>
      <c r="J3576" s="77" t="s">
        <v>97</v>
      </c>
      <c r="K3576" s="79" t="s">
        <v>97</v>
      </c>
      <c r="L3576" s="79"/>
      <c r="M3576" s="80"/>
      <c r="N3576" s="79" t="s">
        <v>97</v>
      </c>
      <c r="O3576" s="81"/>
      <c r="P3576" s="86"/>
      <c r="Q3576" s="82"/>
      <c r="R3576" s="81" t="s">
        <v>97</v>
      </c>
      <c r="S3576" s="63"/>
      <c r="T3576" s="87"/>
      <c r="U3576" s="84" t="s">
        <v>97</v>
      </c>
      <c r="V3576" s="84" t="s">
        <v>97</v>
      </c>
      <c r="W3576" s="85" t="b">
        <v>0</v>
      </c>
      <c r="X3576" s="63"/>
      <c r="Y3576" s="63"/>
      <c r="Z3576" s="63"/>
    </row>
    <row r="3577">
      <c r="A3577" s="75"/>
      <c r="B3577" s="94"/>
      <c r="C3577" s="75"/>
      <c r="D3577" s="76"/>
      <c r="E3577" s="75" t="s">
        <v>97</v>
      </c>
      <c r="F3577" s="75" t="s">
        <v>97</v>
      </c>
      <c r="G3577" s="77"/>
      <c r="H3577" s="77"/>
      <c r="I3577" s="80"/>
      <c r="J3577" s="77" t="s">
        <v>97</v>
      </c>
      <c r="K3577" s="79" t="s">
        <v>97</v>
      </c>
      <c r="L3577" s="79"/>
      <c r="M3577" s="80"/>
      <c r="N3577" s="79" t="s">
        <v>97</v>
      </c>
      <c r="O3577" s="81"/>
      <c r="P3577" s="86"/>
      <c r="Q3577" s="82"/>
      <c r="R3577" s="81" t="s">
        <v>97</v>
      </c>
      <c r="S3577" s="63"/>
      <c r="T3577" s="87"/>
      <c r="U3577" s="84" t="s">
        <v>97</v>
      </c>
      <c r="V3577" s="84" t="s">
        <v>97</v>
      </c>
      <c r="W3577" s="85" t="b">
        <v>0</v>
      </c>
      <c r="X3577" s="63"/>
      <c r="Y3577" s="63"/>
      <c r="Z3577" s="63"/>
    </row>
    <row r="3578">
      <c r="A3578" s="75"/>
      <c r="B3578" s="94"/>
      <c r="C3578" s="75"/>
      <c r="D3578" s="76"/>
      <c r="E3578" s="75" t="s">
        <v>97</v>
      </c>
      <c r="F3578" s="75" t="s">
        <v>97</v>
      </c>
      <c r="G3578" s="77"/>
      <c r="H3578" s="77"/>
      <c r="I3578" s="80"/>
      <c r="J3578" s="77" t="s">
        <v>97</v>
      </c>
      <c r="K3578" s="79" t="s">
        <v>97</v>
      </c>
      <c r="L3578" s="79"/>
      <c r="M3578" s="80"/>
      <c r="N3578" s="79" t="s">
        <v>97</v>
      </c>
      <c r="O3578" s="81"/>
      <c r="P3578" s="86"/>
      <c r="Q3578" s="82"/>
      <c r="R3578" s="81" t="s">
        <v>97</v>
      </c>
      <c r="S3578" s="63"/>
      <c r="T3578" s="87"/>
      <c r="U3578" s="84" t="s">
        <v>97</v>
      </c>
      <c r="V3578" s="84" t="s">
        <v>97</v>
      </c>
      <c r="W3578" s="85" t="b">
        <v>0</v>
      </c>
      <c r="X3578" s="63"/>
      <c r="Y3578" s="63"/>
      <c r="Z3578" s="63"/>
    </row>
    <row r="3579">
      <c r="A3579" s="75"/>
      <c r="B3579" s="94"/>
      <c r="C3579" s="75"/>
      <c r="D3579" s="76"/>
      <c r="E3579" s="75" t="s">
        <v>97</v>
      </c>
      <c r="F3579" s="75" t="s">
        <v>97</v>
      </c>
      <c r="G3579" s="77"/>
      <c r="H3579" s="77"/>
      <c r="I3579" s="80"/>
      <c r="J3579" s="77" t="s">
        <v>97</v>
      </c>
      <c r="K3579" s="79" t="s">
        <v>97</v>
      </c>
      <c r="L3579" s="79"/>
      <c r="M3579" s="80"/>
      <c r="N3579" s="79" t="s">
        <v>97</v>
      </c>
      <c r="O3579" s="81"/>
      <c r="P3579" s="86"/>
      <c r="Q3579" s="82"/>
      <c r="R3579" s="81" t="s">
        <v>97</v>
      </c>
      <c r="S3579" s="63"/>
      <c r="T3579" s="87"/>
      <c r="U3579" s="84" t="s">
        <v>97</v>
      </c>
      <c r="V3579" s="84" t="s">
        <v>97</v>
      </c>
      <c r="W3579" s="85" t="b">
        <v>0</v>
      </c>
      <c r="X3579" s="63"/>
      <c r="Y3579" s="63"/>
      <c r="Z3579" s="63"/>
    </row>
    <row r="3580">
      <c r="A3580" s="75"/>
      <c r="B3580" s="94"/>
      <c r="C3580" s="75"/>
      <c r="D3580" s="76"/>
      <c r="E3580" s="75" t="s">
        <v>97</v>
      </c>
      <c r="F3580" s="75" t="s">
        <v>97</v>
      </c>
      <c r="G3580" s="77"/>
      <c r="H3580" s="77"/>
      <c r="I3580" s="80"/>
      <c r="J3580" s="77" t="s">
        <v>97</v>
      </c>
      <c r="K3580" s="79" t="s">
        <v>97</v>
      </c>
      <c r="L3580" s="79"/>
      <c r="M3580" s="80"/>
      <c r="N3580" s="79" t="s">
        <v>97</v>
      </c>
      <c r="O3580" s="81"/>
      <c r="P3580" s="86"/>
      <c r="Q3580" s="82"/>
      <c r="R3580" s="81" t="s">
        <v>97</v>
      </c>
      <c r="S3580" s="63"/>
      <c r="T3580" s="87"/>
      <c r="U3580" s="84" t="s">
        <v>97</v>
      </c>
      <c r="V3580" s="84" t="s">
        <v>97</v>
      </c>
      <c r="W3580" s="85" t="b">
        <v>0</v>
      </c>
      <c r="X3580" s="63"/>
      <c r="Y3580" s="63"/>
      <c r="Z3580" s="63"/>
    </row>
    <row r="3581">
      <c r="A3581" s="75"/>
      <c r="B3581" s="94"/>
      <c r="C3581" s="75"/>
      <c r="D3581" s="76"/>
      <c r="E3581" s="75" t="s">
        <v>97</v>
      </c>
      <c r="F3581" s="75" t="s">
        <v>97</v>
      </c>
      <c r="G3581" s="77"/>
      <c r="H3581" s="77"/>
      <c r="I3581" s="80"/>
      <c r="J3581" s="77" t="s">
        <v>97</v>
      </c>
      <c r="K3581" s="79" t="s">
        <v>97</v>
      </c>
      <c r="L3581" s="79"/>
      <c r="M3581" s="80"/>
      <c r="N3581" s="79" t="s">
        <v>97</v>
      </c>
      <c r="O3581" s="81"/>
      <c r="P3581" s="86"/>
      <c r="Q3581" s="82"/>
      <c r="R3581" s="81" t="s">
        <v>97</v>
      </c>
      <c r="S3581" s="63"/>
      <c r="T3581" s="87"/>
      <c r="U3581" s="84" t="s">
        <v>97</v>
      </c>
      <c r="V3581" s="84" t="s">
        <v>97</v>
      </c>
      <c r="W3581" s="85" t="b">
        <v>0</v>
      </c>
      <c r="X3581" s="63"/>
      <c r="Y3581" s="63"/>
      <c r="Z3581" s="63"/>
    </row>
    <row r="3582">
      <c r="A3582" s="75"/>
      <c r="B3582" s="94"/>
      <c r="C3582" s="75"/>
      <c r="D3582" s="76"/>
      <c r="E3582" s="75" t="s">
        <v>97</v>
      </c>
      <c r="F3582" s="75" t="s">
        <v>97</v>
      </c>
      <c r="G3582" s="77"/>
      <c r="H3582" s="77"/>
      <c r="I3582" s="80"/>
      <c r="J3582" s="77" t="s">
        <v>97</v>
      </c>
      <c r="K3582" s="79" t="s">
        <v>97</v>
      </c>
      <c r="L3582" s="79"/>
      <c r="M3582" s="80"/>
      <c r="N3582" s="79" t="s">
        <v>97</v>
      </c>
      <c r="O3582" s="81"/>
      <c r="P3582" s="86"/>
      <c r="Q3582" s="82"/>
      <c r="R3582" s="81" t="s">
        <v>97</v>
      </c>
      <c r="S3582" s="63"/>
      <c r="T3582" s="87"/>
      <c r="U3582" s="84" t="s">
        <v>97</v>
      </c>
      <c r="V3582" s="84" t="s">
        <v>97</v>
      </c>
      <c r="W3582" s="85" t="b">
        <v>0</v>
      </c>
      <c r="X3582" s="63"/>
      <c r="Y3582" s="63"/>
      <c r="Z3582" s="63"/>
    </row>
    <row r="3583">
      <c r="A3583" s="75"/>
      <c r="B3583" s="94"/>
      <c r="C3583" s="75"/>
      <c r="D3583" s="76"/>
      <c r="E3583" s="75" t="s">
        <v>97</v>
      </c>
      <c r="F3583" s="75" t="s">
        <v>97</v>
      </c>
      <c r="G3583" s="77"/>
      <c r="H3583" s="77"/>
      <c r="I3583" s="80"/>
      <c r="J3583" s="77" t="s">
        <v>97</v>
      </c>
      <c r="K3583" s="79" t="s">
        <v>97</v>
      </c>
      <c r="L3583" s="79"/>
      <c r="M3583" s="80"/>
      <c r="N3583" s="79" t="s">
        <v>97</v>
      </c>
      <c r="O3583" s="81"/>
      <c r="P3583" s="86"/>
      <c r="Q3583" s="82"/>
      <c r="R3583" s="81" t="s">
        <v>97</v>
      </c>
      <c r="S3583" s="63"/>
      <c r="T3583" s="87"/>
      <c r="U3583" s="84" t="s">
        <v>97</v>
      </c>
      <c r="V3583" s="84" t="s">
        <v>97</v>
      </c>
      <c r="W3583" s="85" t="b">
        <v>0</v>
      </c>
      <c r="X3583" s="63"/>
      <c r="Y3583" s="63"/>
      <c r="Z3583" s="63"/>
    </row>
    <row r="3584">
      <c r="A3584" s="75"/>
      <c r="B3584" s="94"/>
      <c r="C3584" s="75"/>
      <c r="D3584" s="76"/>
      <c r="E3584" s="75" t="s">
        <v>97</v>
      </c>
      <c r="F3584" s="75" t="s">
        <v>97</v>
      </c>
      <c r="G3584" s="77"/>
      <c r="H3584" s="77"/>
      <c r="I3584" s="80"/>
      <c r="J3584" s="77" t="s">
        <v>97</v>
      </c>
      <c r="K3584" s="79" t="s">
        <v>97</v>
      </c>
      <c r="L3584" s="79"/>
      <c r="M3584" s="80"/>
      <c r="N3584" s="79" t="s">
        <v>97</v>
      </c>
      <c r="O3584" s="81"/>
      <c r="P3584" s="86"/>
      <c r="Q3584" s="82"/>
      <c r="R3584" s="81" t="s">
        <v>97</v>
      </c>
      <c r="S3584" s="63"/>
      <c r="T3584" s="87"/>
      <c r="U3584" s="84" t="s">
        <v>97</v>
      </c>
      <c r="V3584" s="84" t="s">
        <v>97</v>
      </c>
      <c r="W3584" s="85" t="b">
        <v>0</v>
      </c>
      <c r="X3584" s="63"/>
      <c r="Y3584" s="63"/>
      <c r="Z3584" s="63"/>
    </row>
    <row r="3585">
      <c r="A3585" s="75"/>
      <c r="B3585" s="94"/>
      <c r="C3585" s="75"/>
      <c r="D3585" s="76"/>
      <c r="E3585" s="75" t="s">
        <v>97</v>
      </c>
      <c r="F3585" s="75" t="s">
        <v>97</v>
      </c>
      <c r="G3585" s="77"/>
      <c r="H3585" s="77"/>
      <c r="I3585" s="80"/>
      <c r="J3585" s="77" t="s">
        <v>97</v>
      </c>
      <c r="K3585" s="79" t="s">
        <v>97</v>
      </c>
      <c r="L3585" s="79"/>
      <c r="M3585" s="80"/>
      <c r="N3585" s="79" t="s">
        <v>97</v>
      </c>
      <c r="O3585" s="81"/>
      <c r="P3585" s="86"/>
      <c r="Q3585" s="82"/>
      <c r="R3585" s="81" t="s">
        <v>97</v>
      </c>
      <c r="S3585" s="63"/>
      <c r="T3585" s="87"/>
      <c r="U3585" s="84" t="s">
        <v>97</v>
      </c>
      <c r="V3585" s="84" t="s">
        <v>97</v>
      </c>
      <c r="W3585" s="85" t="b">
        <v>0</v>
      </c>
      <c r="X3585" s="63"/>
      <c r="Y3585" s="63"/>
      <c r="Z3585" s="63"/>
    </row>
    <row r="3586">
      <c r="A3586" s="75"/>
      <c r="B3586" s="94"/>
      <c r="C3586" s="75"/>
      <c r="D3586" s="76"/>
      <c r="E3586" s="75" t="s">
        <v>97</v>
      </c>
      <c r="F3586" s="75" t="s">
        <v>97</v>
      </c>
      <c r="G3586" s="77"/>
      <c r="H3586" s="77"/>
      <c r="I3586" s="80"/>
      <c r="J3586" s="77" t="s">
        <v>97</v>
      </c>
      <c r="K3586" s="79" t="s">
        <v>97</v>
      </c>
      <c r="L3586" s="79"/>
      <c r="M3586" s="80"/>
      <c r="N3586" s="79" t="s">
        <v>97</v>
      </c>
      <c r="O3586" s="81"/>
      <c r="P3586" s="86"/>
      <c r="Q3586" s="82"/>
      <c r="R3586" s="81" t="s">
        <v>97</v>
      </c>
      <c r="S3586" s="63"/>
      <c r="T3586" s="87"/>
      <c r="U3586" s="84" t="s">
        <v>97</v>
      </c>
      <c r="V3586" s="84" t="s">
        <v>97</v>
      </c>
      <c r="W3586" s="85" t="b">
        <v>0</v>
      </c>
      <c r="X3586" s="63"/>
      <c r="Y3586" s="63"/>
      <c r="Z3586" s="63"/>
    </row>
    <row r="3587">
      <c r="A3587" s="75"/>
      <c r="B3587" s="94"/>
      <c r="C3587" s="75"/>
      <c r="D3587" s="76"/>
      <c r="E3587" s="75" t="s">
        <v>97</v>
      </c>
      <c r="F3587" s="75" t="s">
        <v>97</v>
      </c>
      <c r="G3587" s="77"/>
      <c r="H3587" s="77"/>
      <c r="I3587" s="80"/>
      <c r="J3587" s="77" t="s">
        <v>97</v>
      </c>
      <c r="K3587" s="79" t="s">
        <v>97</v>
      </c>
      <c r="L3587" s="79"/>
      <c r="M3587" s="80"/>
      <c r="N3587" s="79" t="s">
        <v>97</v>
      </c>
      <c r="O3587" s="81"/>
      <c r="P3587" s="86"/>
      <c r="Q3587" s="82"/>
      <c r="R3587" s="81" t="s">
        <v>97</v>
      </c>
      <c r="S3587" s="63"/>
      <c r="T3587" s="87"/>
      <c r="U3587" s="84" t="s">
        <v>97</v>
      </c>
      <c r="V3587" s="84" t="s">
        <v>97</v>
      </c>
      <c r="W3587" s="85" t="b">
        <v>0</v>
      </c>
      <c r="X3587" s="63"/>
      <c r="Y3587" s="63"/>
      <c r="Z3587" s="63"/>
    </row>
    <row r="3588">
      <c r="A3588" s="75"/>
      <c r="B3588" s="94"/>
      <c r="C3588" s="75"/>
      <c r="D3588" s="76"/>
      <c r="E3588" s="75" t="s">
        <v>97</v>
      </c>
      <c r="F3588" s="75" t="s">
        <v>97</v>
      </c>
      <c r="G3588" s="77"/>
      <c r="H3588" s="77"/>
      <c r="I3588" s="80"/>
      <c r="J3588" s="77" t="s">
        <v>97</v>
      </c>
      <c r="K3588" s="79" t="s">
        <v>97</v>
      </c>
      <c r="L3588" s="79"/>
      <c r="M3588" s="80"/>
      <c r="N3588" s="79" t="s">
        <v>97</v>
      </c>
      <c r="O3588" s="81"/>
      <c r="P3588" s="86"/>
      <c r="Q3588" s="82"/>
      <c r="R3588" s="81" t="s">
        <v>97</v>
      </c>
      <c r="S3588" s="63"/>
      <c r="T3588" s="87"/>
      <c r="U3588" s="84" t="s">
        <v>97</v>
      </c>
      <c r="V3588" s="84" t="s">
        <v>97</v>
      </c>
      <c r="W3588" s="85" t="b">
        <v>0</v>
      </c>
      <c r="X3588" s="63"/>
      <c r="Y3588" s="63"/>
      <c r="Z3588" s="63"/>
    </row>
    <row r="3589">
      <c r="A3589" s="75"/>
      <c r="B3589" s="94"/>
      <c r="C3589" s="75"/>
      <c r="D3589" s="76"/>
      <c r="E3589" s="75" t="s">
        <v>97</v>
      </c>
      <c r="F3589" s="75" t="s">
        <v>97</v>
      </c>
      <c r="G3589" s="77"/>
      <c r="H3589" s="77"/>
      <c r="I3589" s="80"/>
      <c r="J3589" s="77" t="s">
        <v>97</v>
      </c>
      <c r="K3589" s="79" t="s">
        <v>97</v>
      </c>
      <c r="L3589" s="79"/>
      <c r="M3589" s="80"/>
      <c r="N3589" s="79" t="s">
        <v>97</v>
      </c>
      <c r="O3589" s="81"/>
      <c r="P3589" s="86"/>
      <c r="Q3589" s="82"/>
      <c r="R3589" s="81" t="s">
        <v>97</v>
      </c>
      <c r="S3589" s="63"/>
      <c r="T3589" s="87"/>
      <c r="U3589" s="84" t="s">
        <v>97</v>
      </c>
      <c r="V3589" s="84" t="s">
        <v>97</v>
      </c>
      <c r="W3589" s="85" t="b">
        <v>0</v>
      </c>
      <c r="X3589" s="63"/>
      <c r="Y3589" s="63"/>
      <c r="Z3589" s="63"/>
    </row>
    <row r="3590">
      <c r="A3590" s="75"/>
      <c r="B3590" s="94"/>
      <c r="C3590" s="75"/>
      <c r="D3590" s="76"/>
      <c r="E3590" s="75" t="s">
        <v>97</v>
      </c>
      <c r="F3590" s="75" t="s">
        <v>97</v>
      </c>
      <c r="G3590" s="77"/>
      <c r="H3590" s="77"/>
      <c r="I3590" s="80"/>
      <c r="J3590" s="77" t="s">
        <v>97</v>
      </c>
      <c r="K3590" s="79" t="s">
        <v>97</v>
      </c>
      <c r="L3590" s="79"/>
      <c r="M3590" s="80"/>
      <c r="N3590" s="79" t="s">
        <v>97</v>
      </c>
      <c r="O3590" s="81"/>
      <c r="P3590" s="86"/>
      <c r="Q3590" s="82"/>
      <c r="R3590" s="81" t="s">
        <v>97</v>
      </c>
      <c r="S3590" s="63"/>
      <c r="T3590" s="87"/>
      <c r="U3590" s="84" t="s">
        <v>97</v>
      </c>
      <c r="V3590" s="84" t="s">
        <v>97</v>
      </c>
      <c r="W3590" s="85" t="b">
        <v>0</v>
      </c>
      <c r="X3590" s="63"/>
      <c r="Y3590" s="63"/>
      <c r="Z3590" s="63"/>
    </row>
    <row r="3591">
      <c r="A3591" s="75"/>
      <c r="B3591" s="94"/>
      <c r="C3591" s="75"/>
      <c r="D3591" s="76"/>
      <c r="E3591" s="75" t="s">
        <v>97</v>
      </c>
      <c r="F3591" s="75" t="s">
        <v>97</v>
      </c>
      <c r="G3591" s="77"/>
      <c r="H3591" s="77"/>
      <c r="I3591" s="80"/>
      <c r="J3591" s="77" t="s">
        <v>97</v>
      </c>
      <c r="K3591" s="79" t="s">
        <v>97</v>
      </c>
      <c r="L3591" s="79"/>
      <c r="M3591" s="80"/>
      <c r="N3591" s="79" t="s">
        <v>97</v>
      </c>
      <c r="O3591" s="81"/>
      <c r="P3591" s="86"/>
      <c r="Q3591" s="82"/>
      <c r="R3591" s="81" t="s">
        <v>97</v>
      </c>
      <c r="S3591" s="63"/>
      <c r="T3591" s="87"/>
      <c r="U3591" s="84" t="s">
        <v>97</v>
      </c>
      <c r="V3591" s="84" t="s">
        <v>97</v>
      </c>
      <c r="W3591" s="85" t="b">
        <v>0</v>
      </c>
      <c r="X3591" s="63"/>
      <c r="Y3591" s="63"/>
      <c r="Z3591" s="63"/>
    </row>
    <row r="3592">
      <c r="A3592" s="75"/>
      <c r="B3592" s="94"/>
      <c r="C3592" s="75"/>
      <c r="D3592" s="76"/>
      <c r="E3592" s="75" t="s">
        <v>97</v>
      </c>
      <c r="F3592" s="75" t="s">
        <v>97</v>
      </c>
      <c r="G3592" s="77"/>
      <c r="H3592" s="77"/>
      <c r="I3592" s="80"/>
      <c r="J3592" s="77" t="s">
        <v>97</v>
      </c>
      <c r="K3592" s="79" t="s">
        <v>97</v>
      </c>
      <c r="L3592" s="79"/>
      <c r="M3592" s="80"/>
      <c r="N3592" s="79" t="s">
        <v>97</v>
      </c>
      <c r="O3592" s="81"/>
      <c r="P3592" s="86"/>
      <c r="Q3592" s="82"/>
      <c r="R3592" s="81" t="s">
        <v>97</v>
      </c>
      <c r="S3592" s="63"/>
      <c r="T3592" s="87"/>
      <c r="U3592" s="84" t="s">
        <v>97</v>
      </c>
      <c r="V3592" s="84" t="s">
        <v>97</v>
      </c>
      <c r="W3592" s="85" t="b">
        <v>0</v>
      </c>
      <c r="X3592" s="63"/>
      <c r="Y3592" s="63"/>
      <c r="Z3592" s="63"/>
    </row>
    <row r="3593">
      <c r="A3593" s="75"/>
      <c r="B3593" s="94"/>
      <c r="C3593" s="75"/>
      <c r="D3593" s="76"/>
      <c r="E3593" s="75" t="s">
        <v>97</v>
      </c>
      <c r="F3593" s="75" t="s">
        <v>97</v>
      </c>
      <c r="G3593" s="77"/>
      <c r="H3593" s="77"/>
      <c r="I3593" s="80"/>
      <c r="J3593" s="77" t="s">
        <v>97</v>
      </c>
      <c r="K3593" s="79" t="s">
        <v>97</v>
      </c>
      <c r="L3593" s="79"/>
      <c r="M3593" s="80"/>
      <c r="N3593" s="79" t="s">
        <v>97</v>
      </c>
      <c r="O3593" s="81"/>
      <c r="P3593" s="86"/>
      <c r="Q3593" s="82"/>
      <c r="R3593" s="81" t="s">
        <v>97</v>
      </c>
      <c r="S3593" s="63"/>
      <c r="T3593" s="87"/>
      <c r="U3593" s="84" t="s">
        <v>97</v>
      </c>
      <c r="V3593" s="84" t="s">
        <v>97</v>
      </c>
      <c r="W3593" s="85" t="b">
        <v>0</v>
      </c>
      <c r="X3593" s="63"/>
      <c r="Y3593" s="63"/>
      <c r="Z3593" s="63"/>
    </row>
    <row r="3594">
      <c r="A3594" s="75"/>
      <c r="B3594" s="94"/>
      <c r="C3594" s="75"/>
      <c r="D3594" s="76"/>
      <c r="E3594" s="75" t="s">
        <v>97</v>
      </c>
      <c r="F3594" s="75" t="s">
        <v>97</v>
      </c>
      <c r="G3594" s="77"/>
      <c r="H3594" s="77"/>
      <c r="I3594" s="80"/>
      <c r="J3594" s="77" t="s">
        <v>97</v>
      </c>
      <c r="K3594" s="79" t="s">
        <v>97</v>
      </c>
      <c r="L3594" s="79"/>
      <c r="M3594" s="80"/>
      <c r="N3594" s="79" t="s">
        <v>97</v>
      </c>
      <c r="O3594" s="81"/>
      <c r="P3594" s="86"/>
      <c r="Q3594" s="82"/>
      <c r="R3594" s="81" t="s">
        <v>97</v>
      </c>
      <c r="S3594" s="63"/>
      <c r="T3594" s="87"/>
      <c r="U3594" s="84" t="s">
        <v>97</v>
      </c>
      <c r="V3594" s="84" t="s">
        <v>97</v>
      </c>
      <c r="W3594" s="85" t="b">
        <v>0</v>
      </c>
      <c r="X3594" s="63"/>
      <c r="Y3594" s="63"/>
      <c r="Z3594" s="63"/>
    </row>
    <row r="3595">
      <c r="A3595" s="75"/>
      <c r="B3595" s="94"/>
      <c r="C3595" s="75"/>
      <c r="D3595" s="76"/>
      <c r="E3595" s="75" t="s">
        <v>97</v>
      </c>
      <c r="F3595" s="75" t="s">
        <v>97</v>
      </c>
      <c r="G3595" s="77"/>
      <c r="H3595" s="77"/>
      <c r="I3595" s="80"/>
      <c r="J3595" s="77" t="s">
        <v>97</v>
      </c>
      <c r="K3595" s="79" t="s">
        <v>97</v>
      </c>
      <c r="L3595" s="79"/>
      <c r="M3595" s="80"/>
      <c r="N3595" s="79" t="s">
        <v>97</v>
      </c>
      <c r="O3595" s="81"/>
      <c r="P3595" s="86"/>
      <c r="Q3595" s="82"/>
      <c r="R3595" s="81" t="s">
        <v>97</v>
      </c>
      <c r="S3595" s="63"/>
      <c r="T3595" s="87"/>
      <c r="U3595" s="84" t="s">
        <v>97</v>
      </c>
      <c r="V3595" s="84" t="s">
        <v>97</v>
      </c>
      <c r="W3595" s="85" t="b">
        <v>0</v>
      </c>
      <c r="X3595" s="63"/>
      <c r="Y3595" s="63"/>
      <c r="Z3595" s="63"/>
    </row>
    <row r="3596">
      <c r="A3596" s="75"/>
      <c r="B3596" s="94"/>
      <c r="C3596" s="75"/>
      <c r="D3596" s="76"/>
      <c r="E3596" s="75" t="s">
        <v>97</v>
      </c>
      <c r="F3596" s="75" t="s">
        <v>97</v>
      </c>
      <c r="G3596" s="77"/>
      <c r="H3596" s="77"/>
      <c r="I3596" s="80"/>
      <c r="J3596" s="77" t="s">
        <v>97</v>
      </c>
      <c r="K3596" s="79" t="s">
        <v>97</v>
      </c>
      <c r="L3596" s="79"/>
      <c r="M3596" s="80"/>
      <c r="N3596" s="79" t="s">
        <v>97</v>
      </c>
      <c r="O3596" s="81"/>
      <c r="P3596" s="86"/>
      <c r="Q3596" s="82"/>
      <c r="R3596" s="81" t="s">
        <v>97</v>
      </c>
      <c r="S3596" s="63"/>
      <c r="T3596" s="87"/>
      <c r="U3596" s="84" t="s">
        <v>97</v>
      </c>
      <c r="V3596" s="84" t="s">
        <v>97</v>
      </c>
      <c r="W3596" s="85" t="b">
        <v>0</v>
      </c>
      <c r="X3596" s="63"/>
      <c r="Y3596" s="63"/>
      <c r="Z3596" s="63"/>
    </row>
    <row r="3597">
      <c r="A3597" s="75"/>
      <c r="B3597" s="94"/>
      <c r="C3597" s="75"/>
      <c r="D3597" s="76"/>
      <c r="E3597" s="75" t="s">
        <v>97</v>
      </c>
      <c r="F3597" s="75" t="s">
        <v>97</v>
      </c>
      <c r="G3597" s="77"/>
      <c r="H3597" s="77"/>
      <c r="I3597" s="80"/>
      <c r="J3597" s="77" t="s">
        <v>97</v>
      </c>
      <c r="K3597" s="79" t="s">
        <v>97</v>
      </c>
      <c r="L3597" s="79"/>
      <c r="M3597" s="80"/>
      <c r="N3597" s="79" t="s">
        <v>97</v>
      </c>
      <c r="O3597" s="81"/>
      <c r="P3597" s="86"/>
      <c r="Q3597" s="82"/>
      <c r="R3597" s="81" t="s">
        <v>97</v>
      </c>
      <c r="S3597" s="63"/>
      <c r="T3597" s="87"/>
      <c r="U3597" s="84" t="s">
        <v>97</v>
      </c>
      <c r="V3597" s="84" t="s">
        <v>97</v>
      </c>
      <c r="W3597" s="85" t="b">
        <v>0</v>
      </c>
      <c r="X3597" s="63"/>
      <c r="Y3597" s="63"/>
      <c r="Z3597" s="63"/>
    </row>
    <row r="3598">
      <c r="A3598" s="75"/>
      <c r="B3598" s="94"/>
      <c r="C3598" s="75"/>
      <c r="D3598" s="76"/>
      <c r="E3598" s="75" t="s">
        <v>97</v>
      </c>
      <c r="F3598" s="75" t="s">
        <v>97</v>
      </c>
      <c r="G3598" s="77"/>
      <c r="H3598" s="77"/>
      <c r="I3598" s="80"/>
      <c r="J3598" s="77" t="s">
        <v>97</v>
      </c>
      <c r="K3598" s="79" t="s">
        <v>97</v>
      </c>
      <c r="L3598" s="79"/>
      <c r="M3598" s="80"/>
      <c r="N3598" s="79" t="s">
        <v>97</v>
      </c>
      <c r="O3598" s="81"/>
      <c r="P3598" s="86"/>
      <c r="Q3598" s="82"/>
      <c r="R3598" s="81" t="s">
        <v>97</v>
      </c>
      <c r="S3598" s="63"/>
      <c r="T3598" s="87"/>
      <c r="U3598" s="84" t="s">
        <v>97</v>
      </c>
      <c r="V3598" s="84" t="s">
        <v>97</v>
      </c>
      <c r="W3598" s="85" t="b">
        <v>0</v>
      </c>
      <c r="X3598" s="63"/>
      <c r="Y3598" s="63"/>
      <c r="Z3598" s="63"/>
    </row>
    <row r="3599">
      <c r="A3599" s="75"/>
      <c r="B3599" s="94"/>
      <c r="C3599" s="75"/>
      <c r="D3599" s="76"/>
      <c r="E3599" s="75" t="s">
        <v>97</v>
      </c>
      <c r="F3599" s="75" t="s">
        <v>97</v>
      </c>
      <c r="G3599" s="77"/>
      <c r="H3599" s="77"/>
      <c r="I3599" s="80"/>
      <c r="J3599" s="77" t="s">
        <v>97</v>
      </c>
      <c r="K3599" s="79" t="s">
        <v>97</v>
      </c>
      <c r="L3599" s="79"/>
      <c r="M3599" s="80"/>
      <c r="N3599" s="79" t="s">
        <v>97</v>
      </c>
      <c r="O3599" s="81"/>
      <c r="P3599" s="86"/>
      <c r="Q3599" s="82"/>
      <c r="R3599" s="81" t="s">
        <v>97</v>
      </c>
      <c r="S3599" s="63"/>
      <c r="T3599" s="87"/>
      <c r="U3599" s="84" t="s">
        <v>97</v>
      </c>
      <c r="V3599" s="84" t="s">
        <v>97</v>
      </c>
      <c r="W3599" s="85" t="b">
        <v>0</v>
      </c>
      <c r="X3599" s="63"/>
      <c r="Y3599" s="63"/>
      <c r="Z3599" s="63"/>
    </row>
    <row r="3600">
      <c r="A3600" s="75"/>
      <c r="B3600" s="94"/>
      <c r="C3600" s="75"/>
      <c r="D3600" s="76"/>
      <c r="E3600" s="75" t="s">
        <v>97</v>
      </c>
      <c r="F3600" s="75" t="s">
        <v>97</v>
      </c>
      <c r="G3600" s="77"/>
      <c r="H3600" s="77"/>
      <c r="I3600" s="80"/>
      <c r="J3600" s="77" t="s">
        <v>97</v>
      </c>
      <c r="K3600" s="79" t="s">
        <v>97</v>
      </c>
      <c r="L3600" s="79"/>
      <c r="M3600" s="80"/>
      <c r="N3600" s="79" t="s">
        <v>97</v>
      </c>
      <c r="O3600" s="81"/>
      <c r="P3600" s="86"/>
      <c r="Q3600" s="82"/>
      <c r="R3600" s="81" t="s">
        <v>97</v>
      </c>
      <c r="S3600" s="63"/>
      <c r="T3600" s="87"/>
      <c r="U3600" s="84" t="s">
        <v>97</v>
      </c>
      <c r="V3600" s="84" t="s">
        <v>97</v>
      </c>
      <c r="W3600" s="85" t="b">
        <v>0</v>
      </c>
      <c r="X3600" s="63"/>
      <c r="Y3600" s="63"/>
      <c r="Z3600" s="63"/>
    </row>
    <row r="3601">
      <c r="A3601" s="75"/>
      <c r="B3601" s="94"/>
      <c r="C3601" s="75"/>
      <c r="D3601" s="76"/>
      <c r="E3601" s="75" t="s">
        <v>97</v>
      </c>
      <c r="F3601" s="75" t="s">
        <v>97</v>
      </c>
      <c r="G3601" s="77"/>
      <c r="H3601" s="77"/>
      <c r="I3601" s="80"/>
      <c r="J3601" s="77" t="s">
        <v>97</v>
      </c>
      <c r="K3601" s="79" t="s">
        <v>97</v>
      </c>
      <c r="L3601" s="79"/>
      <c r="M3601" s="80"/>
      <c r="N3601" s="79" t="s">
        <v>97</v>
      </c>
      <c r="O3601" s="81"/>
      <c r="P3601" s="86"/>
      <c r="Q3601" s="82"/>
      <c r="R3601" s="81" t="s">
        <v>97</v>
      </c>
      <c r="S3601" s="63"/>
      <c r="T3601" s="87"/>
      <c r="U3601" s="84" t="s">
        <v>97</v>
      </c>
      <c r="V3601" s="84" t="s">
        <v>97</v>
      </c>
      <c r="W3601" s="85" t="b">
        <v>0</v>
      </c>
      <c r="X3601" s="63"/>
      <c r="Y3601" s="63"/>
      <c r="Z3601" s="63"/>
    </row>
    <row r="3602">
      <c r="A3602" s="75"/>
      <c r="B3602" s="94"/>
      <c r="C3602" s="75"/>
      <c r="D3602" s="76"/>
      <c r="E3602" s="75" t="s">
        <v>97</v>
      </c>
      <c r="F3602" s="75" t="s">
        <v>97</v>
      </c>
      <c r="G3602" s="77"/>
      <c r="H3602" s="77"/>
      <c r="I3602" s="80"/>
      <c r="J3602" s="77" t="s">
        <v>97</v>
      </c>
      <c r="K3602" s="79" t="s">
        <v>97</v>
      </c>
      <c r="L3602" s="79"/>
      <c r="M3602" s="80"/>
      <c r="N3602" s="79" t="s">
        <v>97</v>
      </c>
      <c r="O3602" s="81"/>
      <c r="P3602" s="86"/>
      <c r="Q3602" s="82"/>
      <c r="R3602" s="81" t="s">
        <v>97</v>
      </c>
      <c r="S3602" s="63"/>
      <c r="T3602" s="87"/>
      <c r="U3602" s="84" t="s">
        <v>97</v>
      </c>
      <c r="V3602" s="84" t="s">
        <v>97</v>
      </c>
      <c r="W3602" s="85" t="b">
        <v>0</v>
      </c>
      <c r="X3602" s="63"/>
      <c r="Y3602" s="63"/>
      <c r="Z3602" s="63"/>
    </row>
    <row r="3603">
      <c r="A3603" s="75"/>
      <c r="B3603" s="94"/>
      <c r="C3603" s="75"/>
      <c r="D3603" s="76"/>
      <c r="E3603" s="75" t="s">
        <v>97</v>
      </c>
      <c r="F3603" s="75" t="s">
        <v>97</v>
      </c>
      <c r="G3603" s="77"/>
      <c r="H3603" s="77"/>
      <c r="I3603" s="80"/>
      <c r="J3603" s="77" t="s">
        <v>97</v>
      </c>
      <c r="K3603" s="79" t="s">
        <v>97</v>
      </c>
      <c r="L3603" s="79"/>
      <c r="M3603" s="80"/>
      <c r="N3603" s="79" t="s">
        <v>97</v>
      </c>
      <c r="O3603" s="81"/>
      <c r="P3603" s="86"/>
      <c r="Q3603" s="82"/>
      <c r="R3603" s="81" t="s">
        <v>97</v>
      </c>
      <c r="S3603" s="63"/>
      <c r="T3603" s="87"/>
      <c r="U3603" s="84" t="s">
        <v>97</v>
      </c>
      <c r="V3603" s="84" t="s">
        <v>97</v>
      </c>
      <c r="W3603" s="85" t="b">
        <v>0</v>
      </c>
      <c r="X3603" s="63"/>
      <c r="Y3603" s="63"/>
      <c r="Z3603" s="63"/>
    </row>
    <row r="3604">
      <c r="A3604" s="75"/>
      <c r="B3604" s="94"/>
      <c r="C3604" s="75"/>
      <c r="D3604" s="76"/>
      <c r="E3604" s="75" t="s">
        <v>97</v>
      </c>
      <c r="F3604" s="75" t="s">
        <v>97</v>
      </c>
      <c r="G3604" s="77"/>
      <c r="H3604" s="77"/>
      <c r="I3604" s="80"/>
      <c r="J3604" s="77" t="s">
        <v>97</v>
      </c>
      <c r="K3604" s="79" t="s">
        <v>97</v>
      </c>
      <c r="L3604" s="79"/>
      <c r="M3604" s="80"/>
      <c r="N3604" s="79" t="s">
        <v>97</v>
      </c>
      <c r="O3604" s="81"/>
      <c r="P3604" s="86"/>
      <c r="Q3604" s="82"/>
      <c r="R3604" s="81" t="s">
        <v>97</v>
      </c>
      <c r="S3604" s="63"/>
      <c r="T3604" s="87"/>
      <c r="U3604" s="84" t="s">
        <v>97</v>
      </c>
      <c r="V3604" s="84" t="s">
        <v>97</v>
      </c>
      <c r="W3604" s="85" t="b">
        <v>0</v>
      </c>
      <c r="X3604" s="63"/>
      <c r="Y3604" s="63"/>
      <c r="Z3604" s="63"/>
    </row>
    <row r="3605">
      <c r="A3605" s="75"/>
      <c r="B3605" s="94"/>
      <c r="C3605" s="75"/>
      <c r="D3605" s="76"/>
      <c r="E3605" s="75" t="s">
        <v>97</v>
      </c>
      <c r="F3605" s="75" t="s">
        <v>97</v>
      </c>
      <c r="G3605" s="77"/>
      <c r="H3605" s="77"/>
      <c r="I3605" s="80"/>
      <c r="J3605" s="77" t="s">
        <v>97</v>
      </c>
      <c r="K3605" s="79" t="s">
        <v>97</v>
      </c>
      <c r="L3605" s="79"/>
      <c r="M3605" s="80"/>
      <c r="N3605" s="79" t="s">
        <v>97</v>
      </c>
      <c r="O3605" s="81"/>
      <c r="P3605" s="86"/>
      <c r="Q3605" s="82"/>
      <c r="R3605" s="81" t="s">
        <v>97</v>
      </c>
      <c r="S3605" s="63"/>
      <c r="T3605" s="87"/>
      <c r="U3605" s="84" t="s">
        <v>97</v>
      </c>
      <c r="V3605" s="84" t="s">
        <v>97</v>
      </c>
      <c r="W3605" s="85" t="b">
        <v>0</v>
      </c>
      <c r="X3605" s="63"/>
      <c r="Y3605" s="63"/>
      <c r="Z3605" s="63"/>
    </row>
    <row r="3606">
      <c r="A3606" s="75"/>
      <c r="B3606" s="94"/>
      <c r="C3606" s="75"/>
      <c r="D3606" s="76"/>
      <c r="E3606" s="75" t="s">
        <v>97</v>
      </c>
      <c r="F3606" s="75" t="s">
        <v>97</v>
      </c>
      <c r="G3606" s="77"/>
      <c r="H3606" s="77"/>
      <c r="I3606" s="80"/>
      <c r="J3606" s="77" t="s">
        <v>97</v>
      </c>
      <c r="K3606" s="79" t="s">
        <v>97</v>
      </c>
      <c r="L3606" s="79"/>
      <c r="M3606" s="80"/>
      <c r="N3606" s="79" t="s">
        <v>97</v>
      </c>
      <c r="O3606" s="81"/>
      <c r="P3606" s="86"/>
      <c r="Q3606" s="82"/>
      <c r="R3606" s="81" t="s">
        <v>97</v>
      </c>
      <c r="S3606" s="63"/>
      <c r="T3606" s="87"/>
      <c r="U3606" s="84" t="s">
        <v>97</v>
      </c>
      <c r="V3606" s="84" t="s">
        <v>97</v>
      </c>
      <c r="W3606" s="85" t="b">
        <v>0</v>
      </c>
      <c r="X3606" s="63"/>
      <c r="Y3606" s="63"/>
      <c r="Z3606" s="63"/>
    </row>
    <row r="3607">
      <c r="A3607" s="75"/>
      <c r="B3607" s="94"/>
      <c r="C3607" s="75"/>
      <c r="D3607" s="76"/>
      <c r="E3607" s="75" t="s">
        <v>97</v>
      </c>
      <c r="F3607" s="75" t="s">
        <v>97</v>
      </c>
      <c r="G3607" s="77"/>
      <c r="H3607" s="77"/>
      <c r="I3607" s="80"/>
      <c r="J3607" s="77" t="s">
        <v>97</v>
      </c>
      <c r="K3607" s="79" t="s">
        <v>97</v>
      </c>
      <c r="L3607" s="79"/>
      <c r="M3607" s="80"/>
      <c r="N3607" s="79" t="s">
        <v>97</v>
      </c>
      <c r="O3607" s="81"/>
      <c r="P3607" s="86"/>
      <c r="Q3607" s="82"/>
      <c r="R3607" s="81" t="s">
        <v>97</v>
      </c>
      <c r="S3607" s="63"/>
      <c r="T3607" s="87"/>
      <c r="U3607" s="84" t="s">
        <v>97</v>
      </c>
      <c r="V3607" s="84" t="s">
        <v>97</v>
      </c>
      <c r="W3607" s="85" t="b">
        <v>0</v>
      </c>
      <c r="X3607" s="63"/>
      <c r="Y3607" s="63"/>
      <c r="Z3607" s="63"/>
    </row>
    <row r="3608">
      <c r="A3608" s="75"/>
      <c r="B3608" s="94"/>
      <c r="C3608" s="75"/>
      <c r="D3608" s="76"/>
      <c r="E3608" s="75" t="s">
        <v>97</v>
      </c>
      <c r="F3608" s="75" t="s">
        <v>97</v>
      </c>
      <c r="G3608" s="77"/>
      <c r="H3608" s="77"/>
      <c r="I3608" s="80"/>
      <c r="J3608" s="77" t="s">
        <v>97</v>
      </c>
      <c r="K3608" s="79" t="s">
        <v>97</v>
      </c>
      <c r="L3608" s="79"/>
      <c r="M3608" s="80"/>
      <c r="N3608" s="79" t="s">
        <v>97</v>
      </c>
      <c r="O3608" s="81"/>
      <c r="P3608" s="86"/>
      <c r="Q3608" s="82"/>
      <c r="R3608" s="81" t="s">
        <v>97</v>
      </c>
      <c r="S3608" s="63"/>
      <c r="T3608" s="87"/>
      <c r="U3608" s="84" t="s">
        <v>97</v>
      </c>
      <c r="V3608" s="84" t="s">
        <v>97</v>
      </c>
      <c r="W3608" s="85" t="b">
        <v>0</v>
      </c>
      <c r="X3608" s="63"/>
      <c r="Y3608" s="63"/>
      <c r="Z3608" s="63"/>
    </row>
    <row r="3609">
      <c r="A3609" s="75"/>
      <c r="B3609" s="94"/>
      <c r="C3609" s="75"/>
      <c r="D3609" s="76"/>
      <c r="E3609" s="75" t="s">
        <v>97</v>
      </c>
      <c r="F3609" s="75" t="s">
        <v>97</v>
      </c>
      <c r="G3609" s="77"/>
      <c r="H3609" s="77"/>
      <c r="I3609" s="80"/>
      <c r="J3609" s="77" t="s">
        <v>97</v>
      </c>
      <c r="K3609" s="79" t="s">
        <v>97</v>
      </c>
      <c r="L3609" s="79"/>
      <c r="M3609" s="80"/>
      <c r="N3609" s="79" t="s">
        <v>97</v>
      </c>
      <c r="O3609" s="81"/>
      <c r="P3609" s="86"/>
      <c r="Q3609" s="82"/>
      <c r="R3609" s="81" t="s">
        <v>97</v>
      </c>
      <c r="S3609" s="63"/>
      <c r="T3609" s="87"/>
      <c r="U3609" s="84" t="s">
        <v>97</v>
      </c>
      <c r="V3609" s="84" t="s">
        <v>97</v>
      </c>
      <c r="W3609" s="85" t="b">
        <v>0</v>
      </c>
      <c r="X3609" s="63"/>
      <c r="Y3609" s="63"/>
      <c r="Z3609" s="63"/>
    </row>
    <row r="3610">
      <c r="A3610" s="75"/>
      <c r="B3610" s="94"/>
      <c r="C3610" s="75"/>
      <c r="D3610" s="76"/>
      <c r="E3610" s="75" t="s">
        <v>97</v>
      </c>
      <c r="F3610" s="75" t="s">
        <v>97</v>
      </c>
      <c r="G3610" s="77"/>
      <c r="H3610" s="77"/>
      <c r="I3610" s="80"/>
      <c r="J3610" s="77" t="s">
        <v>97</v>
      </c>
      <c r="K3610" s="79" t="s">
        <v>97</v>
      </c>
      <c r="L3610" s="79"/>
      <c r="M3610" s="80"/>
      <c r="N3610" s="79" t="s">
        <v>97</v>
      </c>
      <c r="O3610" s="81"/>
      <c r="P3610" s="86"/>
      <c r="Q3610" s="82"/>
      <c r="R3610" s="81" t="s">
        <v>97</v>
      </c>
      <c r="S3610" s="63"/>
      <c r="T3610" s="87"/>
      <c r="U3610" s="84" t="s">
        <v>97</v>
      </c>
      <c r="V3610" s="84" t="s">
        <v>97</v>
      </c>
      <c r="W3610" s="85" t="b">
        <v>0</v>
      </c>
      <c r="X3610" s="63"/>
      <c r="Y3610" s="63"/>
      <c r="Z3610" s="63"/>
    </row>
    <row r="3611">
      <c r="A3611" s="75"/>
      <c r="B3611" s="94"/>
      <c r="C3611" s="75"/>
      <c r="D3611" s="76"/>
      <c r="E3611" s="75" t="s">
        <v>97</v>
      </c>
      <c r="F3611" s="75" t="s">
        <v>97</v>
      </c>
      <c r="G3611" s="77"/>
      <c r="H3611" s="77"/>
      <c r="I3611" s="80"/>
      <c r="J3611" s="77" t="s">
        <v>97</v>
      </c>
      <c r="K3611" s="79" t="s">
        <v>97</v>
      </c>
      <c r="L3611" s="79"/>
      <c r="M3611" s="80"/>
      <c r="N3611" s="79" t="s">
        <v>97</v>
      </c>
      <c r="O3611" s="81"/>
      <c r="P3611" s="86"/>
      <c r="Q3611" s="82"/>
      <c r="R3611" s="81" t="s">
        <v>97</v>
      </c>
      <c r="S3611" s="63"/>
      <c r="T3611" s="87"/>
      <c r="U3611" s="84" t="s">
        <v>97</v>
      </c>
      <c r="V3611" s="84" t="s">
        <v>97</v>
      </c>
      <c r="W3611" s="85" t="b">
        <v>0</v>
      </c>
      <c r="X3611" s="63"/>
      <c r="Y3611" s="63"/>
      <c r="Z3611" s="63"/>
    </row>
    <row r="3612">
      <c r="A3612" s="75"/>
      <c r="B3612" s="94"/>
      <c r="C3612" s="75"/>
      <c r="D3612" s="76"/>
      <c r="E3612" s="75" t="s">
        <v>97</v>
      </c>
      <c r="F3612" s="75" t="s">
        <v>97</v>
      </c>
      <c r="G3612" s="77"/>
      <c r="H3612" s="77"/>
      <c r="I3612" s="80"/>
      <c r="J3612" s="77" t="s">
        <v>97</v>
      </c>
      <c r="K3612" s="79" t="s">
        <v>97</v>
      </c>
      <c r="L3612" s="79"/>
      <c r="M3612" s="80"/>
      <c r="N3612" s="79" t="s">
        <v>97</v>
      </c>
      <c r="O3612" s="81"/>
      <c r="P3612" s="86"/>
      <c r="Q3612" s="82"/>
      <c r="R3612" s="81" t="s">
        <v>97</v>
      </c>
      <c r="S3612" s="63"/>
      <c r="T3612" s="87"/>
      <c r="U3612" s="84" t="s">
        <v>97</v>
      </c>
      <c r="V3612" s="84" t="s">
        <v>97</v>
      </c>
      <c r="W3612" s="85" t="b">
        <v>0</v>
      </c>
      <c r="X3612" s="63"/>
      <c r="Y3612" s="63"/>
      <c r="Z3612" s="63"/>
    </row>
    <row r="3613">
      <c r="A3613" s="75"/>
      <c r="B3613" s="94"/>
      <c r="C3613" s="75"/>
      <c r="D3613" s="76"/>
      <c r="E3613" s="75" t="s">
        <v>97</v>
      </c>
      <c r="F3613" s="75" t="s">
        <v>97</v>
      </c>
      <c r="G3613" s="77"/>
      <c r="H3613" s="77"/>
      <c r="I3613" s="80"/>
      <c r="J3613" s="77" t="s">
        <v>97</v>
      </c>
      <c r="K3613" s="79" t="s">
        <v>97</v>
      </c>
      <c r="L3613" s="79"/>
      <c r="M3613" s="80"/>
      <c r="N3613" s="79" t="s">
        <v>97</v>
      </c>
      <c r="O3613" s="81"/>
      <c r="P3613" s="86"/>
      <c r="Q3613" s="82"/>
      <c r="R3613" s="81" t="s">
        <v>97</v>
      </c>
      <c r="S3613" s="63"/>
      <c r="T3613" s="87"/>
      <c r="U3613" s="84" t="s">
        <v>97</v>
      </c>
      <c r="V3613" s="84" t="s">
        <v>97</v>
      </c>
      <c r="W3613" s="85" t="b">
        <v>0</v>
      </c>
      <c r="X3613" s="63"/>
      <c r="Y3613" s="63"/>
      <c r="Z3613" s="63"/>
    </row>
    <row r="3614">
      <c r="A3614" s="75"/>
      <c r="B3614" s="94"/>
      <c r="C3614" s="75"/>
      <c r="D3614" s="76"/>
      <c r="E3614" s="75" t="s">
        <v>97</v>
      </c>
      <c r="F3614" s="75" t="s">
        <v>97</v>
      </c>
      <c r="G3614" s="77"/>
      <c r="H3614" s="77"/>
      <c r="I3614" s="80"/>
      <c r="J3614" s="77" t="s">
        <v>97</v>
      </c>
      <c r="K3614" s="79" t="s">
        <v>97</v>
      </c>
      <c r="L3614" s="79"/>
      <c r="M3614" s="80"/>
      <c r="N3614" s="79" t="s">
        <v>97</v>
      </c>
      <c r="O3614" s="81"/>
      <c r="P3614" s="86"/>
      <c r="Q3614" s="82"/>
      <c r="R3614" s="81" t="s">
        <v>97</v>
      </c>
      <c r="S3614" s="63"/>
      <c r="T3614" s="87"/>
      <c r="U3614" s="84" t="s">
        <v>97</v>
      </c>
      <c r="V3614" s="84" t="s">
        <v>97</v>
      </c>
      <c r="W3614" s="85" t="b">
        <v>0</v>
      </c>
      <c r="X3614" s="63"/>
      <c r="Y3614" s="63"/>
      <c r="Z3614" s="63"/>
    </row>
    <row r="3615">
      <c r="A3615" s="75"/>
      <c r="B3615" s="94"/>
      <c r="C3615" s="75"/>
      <c r="D3615" s="76"/>
      <c r="E3615" s="75" t="s">
        <v>97</v>
      </c>
      <c r="F3615" s="75" t="s">
        <v>97</v>
      </c>
      <c r="G3615" s="77"/>
      <c r="H3615" s="77"/>
      <c r="I3615" s="80"/>
      <c r="J3615" s="77" t="s">
        <v>97</v>
      </c>
      <c r="K3615" s="79" t="s">
        <v>97</v>
      </c>
      <c r="L3615" s="79"/>
      <c r="M3615" s="80"/>
      <c r="N3615" s="79" t="s">
        <v>97</v>
      </c>
      <c r="O3615" s="81"/>
      <c r="P3615" s="86"/>
      <c r="Q3615" s="82"/>
      <c r="R3615" s="81" t="s">
        <v>97</v>
      </c>
      <c r="S3615" s="63"/>
      <c r="T3615" s="87"/>
      <c r="U3615" s="84" t="s">
        <v>97</v>
      </c>
      <c r="V3615" s="84" t="s">
        <v>97</v>
      </c>
      <c r="W3615" s="85" t="b">
        <v>0</v>
      </c>
      <c r="X3615" s="63"/>
      <c r="Y3615" s="63"/>
      <c r="Z3615" s="63"/>
    </row>
    <row r="3616">
      <c r="A3616" s="75"/>
      <c r="B3616" s="94"/>
      <c r="C3616" s="75"/>
      <c r="D3616" s="76"/>
      <c r="E3616" s="75" t="s">
        <v>97</v>
      </c>
      <c r="F3616" s="75" t="s">
        <v>97</v>
      </c>
      <c r="G3616" s="77"/>
      <c r="H3616" s="77"/>
      <c r="I3616" s="80"/>
      <c r="J3616" s="77" t="s">
        <v>97</v>
      </c>
      <c r="K3616" s="79" t="s">
        <v>97</v>
      </c>
      <c r="L3616" s="79"/>
      <c r="M3616" s="80"/>
      <c r="N3616" s="79" t="s">
        <v>97</v>
      </c>
      <c r="O3616" s="81"/>
      <c r="P3616" s="86"/>
      <c r="Q3616" s="82"/>
      <c r="R3616" s="81" t="s">
        <v>97</v>
      </c>
      <c r="S3616" s="63"/>
      <c r="T3616" s="87"/>
      <c r="U3616" s="84" t="s">
        <v>97</v>
      </c>
      <c r="V3616" s="84" t="s">
        <v>97</v>
      </c>
      <c r="W3616" s="85" t="b">
        <v>0</v>
      </c>
      <c r="X3616" s="63"/>
      <c r="Y3616" s="63"/>
      <c r="Z3616" s="63"/>
    </row>
    <row r="3617">
      <c r="A3617" s="75"/>
      <c r="B3617" s="94"/>
      <c r="C3617" s="75"/>
      <c r="D3617" s="76"/>
      <c r="E3617" s="75" t="s">
        <v>97</v>
      </c>
      <c r="F3617" s="75" t="s">
        <v>97</v>
      </c>
      <c r="G3617" s="77"/>
      <c r="H3617" s="77"/>
      <c r="I3617" s="80"/>
      <c r="J3617" s="77" t="s">
        <v>97</v>
      </c>
      <c r="K3617" s="79" t="s">
        <v>97</v>
      </c>
      <c r="L3617" s="79"/>
      <c r="M3617" s="80"/>
      <c r="N3617" s="79" t="s">
        <v>97</v>
      </c>
      <c r="O3617" s="81"/>
      <c r="P3617" s="86"/>
      <c r="Q3617" s="82"/>
      <c r="R3617" s="81" t="s">
        <v>97</v>
      </c>
      <c r="S3617" s="63"/>
      <c r="T3617" s="87"/>
      <c r="U3617" s="84" t="s">
        <v>97</v>
      </c>
      <c r="V3617" s="84" t="s">
        <v>97</v>
      </c>
      <c r="W3617" s="85" t="b">
        <v>0</v>
      </c>
      <c r="X3617" s="63"/>
      <c r="Y3617" s="63"/>
      <c r="Z3617" s="63"/>
    </row>
    <row r="3618">
      <c r="A3618" s="75"/>
      <c r="B3618" s="94"/>
      <c r="C3618" s="75"/>
      <c r="D3618" s="76"/>
      <c r="E3618" s="75" t="s">
        <v>97</v>
      </c>
      <c r="F3618" s="75" t="s">
        <v>97</v>
      </c>
      <c r="G3618" s="77"/>
      <c r="H3618" s="77"/>
      <c r="I3618" s="80"/>
      <c r="J3618" s="77" t="s">
        <v>97</v>
      </c>
      <c r="K3618" s="79" t="s">
        <v>97</v>
      </c>
      <c r="L3618" s="79"/>
      <c r="M3618" s="80"/>
      <c r="N3618" s="79" t="s">
        <v>97</v>
      </c>
      <c r="O3618" s="81"/>
      <c r="P3618" s="86"/>
      <c r="Q3618" s="82"/>
      <c r="R3618" s="81" t="s">
        <v>97</v>
      </c>
      <c r="S3618" s="63"/>
      <c r="T3618" s="87"/>
      <c r="U3618" s="84" t="s">
        <v>97</v>
      </c>
      <c r="V3618" s="84" t="s">
        <v>97</v>
      </c>
      <c r="W3618" s="85" t="b">
        <v>0</v>
      </c>
      <c r="X3618" s="63"/>
      <c r="Y3618" s="63"/>
      <c r="Z3618" s="63"/>
    </row>
    <row r="3619">
      <c r="A3619" s="75"/>
      <c r="B3619" s="94"/>
      <c r="C3619" s="75"/>
      <c r="D3619" s="76"/>
      <c r="E3619" s="75" t="s">
        <v>97</v>
      </c>
      <c r="F3619" s="75" t="s">
        <v>97</v>
      </c>
      <c r="G3619" s="77"/>
      <c r="H3619" s="77"/>
      <c r="I3619" s="80"/>
      <c r="J3619" s="77" t="s">
        <v>97</v>
      </c>
      <c r="K3619" s="79" t="s">
        <v>97</v>
      </c>
      <c r="L3619" s="79"/>
      <c r="M3619" s="80"/>
      <c r="N3619" s="79" t="s">
        <v>97</v>
      </c>
      <c r="O3619" s="81"/>
      <c r="P3619" s="86"/>
      <c r="Q3619" s="82"/>
      <c r="R3619" s="81" t="s">
        <v>97</v>
      </c>
      <c r="S3619" s="63"/>
      <c r="T3619" s="87"/>
      <c r="U3619" s="84" t="s">
        <v>97</v>
      </c>
      <c r="V3619" s="84" t="s">
        <v>97</v>
      </c>
      <c r="W3619" s="85" t="b">
        <v>0</v>
      </c>
      <c r="X3619" s="63"/>
      <c r="Y3619" s="63"/>
      <c r="Z3619" s="63"/>
    </row>
    <row r="3620">
      <c r="A3620" s="75"/>
      <c r="B3620" s="94"/>
      <c r="C3620" s="75"/>
      <c r="D3620" s="76"/>
      <c r="E3620" s="75" t="s">
        <v>97</v>
      </c>
      <c r="F3620" s="75" t="s">
        <v>97</v>
      </c>
      <c r="G3620" s="77"/>
      <c r="H3620" s="77"/>
      <c r="I3620" s="80"/>
      <c r="J3620" s="77" t="s">
        <v>97</v>
      </c>
      <c r="K3620" s="79" t="s">
        <v>97</v>
      </c>
      <c r="L3620" s="79"/>
      <c r="M3620" s="80"/>
      <c r="N3620" s="79" t="s">
        <v>97</v>
      </c>
      <c r="O3620" s="81"/>
      <c r="P3620" s="86"/>
      <c r="Q3620" s="82"/>
      <c r="R3620" s="81" t="s">
        <v>97</v>
      </c>
      <c r="S3620" s="63"/>
      <c r="T3620" s="87"/>
      <c r="U3620" s="84" t="s">
        <v>97</v>
      </c>
      <c r="V3620" s="84" t="s">
        <v>97</v>
      </c>
      <c r="W3620" s="85" t="b">
        <v>0</v>
      </c>
      <c r="X3620" s="63"/>
      <c r="Y3620" s="63"/>
      <c r="Z3620" s="63"/>
    </row>
    <row r="3621">
      <c r="A3621" s="75"/>
      <c r="B3621" s="94"/>
      <c r="C3621" s="75"/>
      <c r="D3621" s="76"/>
      <c r="E3621" s="75" t="s">
        <v>97</v>
      </c>
      <c r="F3621" s="75" t="s">
        <v>97</v>
      </c>
      <c r="G3621" s="77"/>
      <c r="H3621" s="77"/>
      <c r="I3621" s="80"/>
      <c r="J3621" s="77" t="s">
        <v>97</v>
      </c>
      <c r="K3621" s="79" t="s">
        <v>97</v>
      </c>
      <c r="L3621" s="79"/>
      <c r="M3621" s="80"/>
      <c r="N3621" s="79" t="s">
        <v>97</v>
      </c>
      <c r="O3621" s="81"/>
      <c r="P3621" s="86"/>
      <c r="Q3621" s="82"/>
      <c r="R3621" s="81" t="s">
        <v>97</v>
      </c>
      <c r="S3621" s="63"/>
      <c r="T3621" s="87"/>
      <c r="U3621" s="84" t="s">
        <v>97</v>
      </c>
      <c r="V3621" s="84" t="s">
        <v>97</v>
      </c>
      <c r="W3621" s="85" t="b">
        <v>0</v>
      </c>
      <c r="X3621" s="63"/>
      <c r="Y3621" s="63"/>
      <c r="Z3621" s="63"/>
    </row>
    <row r="3622">
      <c r="A3622" s="75"/>
      <c r="B3622" s="94"/>
      <c r="C3622" s="75"/>
      <c r="D3622" s="76"/>
      <c r="E3622" s="75" t="s">
        <v>97</v>
      </c>
      <c r="F3622" s="75" t="s">
        <v>97</v>
      </c>
      <c r="G3622" s="77"/>
      <c r="H3622" s="77"/>
      <c r="I3622" s="80"/>
      <c r="J3622" s="77" t="s">
        <v>97</v>
      </c>
      <c r="K3622" s="79" t="s">
        <v>97</v>
      </c>
      <c r="L3622" s="79"/>
      <c r="M3622" s="80"/>
      <c r="N3622" s="79" t="s">
        <v>97</v>
      </c>
      <c r="O3622" s="81"/>
      <c r="P3622" s="86"/>
      <c r="Q3622" s="82"/>
      <c r="R3622" s="81" t="s">
        <v>97</v>
      </c>
      <c r="S3622" s="63"/>
      <c r="T3622" s="87"/>
      <c r="U3622" s="84" t="s">
        <v>97</v>
      </c>
      <c r="V3622" s="84" t="s">
        <v>97</v>
      </c>
      <c r="W3622" s="85" t="b">
        <v>0</v>
      </c>
      <c r="X3622" s="63"/>
      <c r="Y3622" s="63"/>
      <c r="Z3622" s="63"/>
    </row>
    <row r="3623">
      <c r="A3623" s="75"/>
      <c r="B3623" s="94"/>
      <c r="C3623" s="75"/>
      <c r="D3623" s="76"/>
      <c r="E3623" s="75" t="s">
        <v>97</v>
      </c>
      <c r="F3623" s="75" t="s">
        <v>97</v>
      </c>
      <c r="G3623" s="77"/>
      <c r="H3623" s="77"/>
      <c r="I3623" s="80"/>
      <c r="J3623" s="77" t="s">
        <v>97</v>
      </c>
      <c r="K3623" s="79" t="s">
        <v>97</v>
      </c>
      <c r="L3623" s="79"/>
      <c r="M3623" s="80"/>
      <c r="N3623" s="79" t="s">
        <v>97</v>
      </c>
      <c r="O3623" s="81"/>
      <c r="P3623" s="86"/>
      <c r="Q3623" s="82"/>
      <c r="R3623" s="81" t="s">
        <v>97</v>
      </c>
      <c r="S3623" s="63"/>
      <c r="T3623" s="87"/>
      <c r="U3623" s="84" t="s">
        <v>97</v>
      </c>
      <c r="V3623" s="84" t="s">
        <v>97</v>
      </c>
      <c r="W3623" s="85" t="b">
        <v>0</v>
      </c>
      <c r="X3623" s="63"/>
      <c r="Y3623" s="63"/>
      <c r="Z3623" s="63"/>
    </row>
    <row r="3624">
      <c r="A3624" s="75"/>
      <c r="B3624" s="94"/>
      <c r="C3624" s="75"/>
      <c r="D3624" s="76"/>
      <c r="E3624" s="75" t="s">
        <v>97</v>
      </c>
      <c r="F3624" s="75" t="s">
        <v>97</v>
      </c>
      <c r="G3624" s="77"/>
      <c r="H3624" s="77"/>
      <c r="I3624" s="80"/>
      <c r="J3624" s="77" t="s">
        <v>97</v>
      </c>
      <c r="K3624" s="79" t="s">
        <v>97</v>
      </c>
      <c r="L3624" s="79"/>
      <c r="M3624" s="80"/>
      <c r="N3624" s="79" t="s">
        <v>97</v>
      </c>
      <c r="O3624" s="81"/>
      <c r="P3624" s="86"/>
      <c r="Q3624" s="82"/>
      <c r="R3624" s="81" t="s">
        <v>97</v>
      </c>
      <c r="S3624" s="63"/>
      <c r="T3624" s="87"/>
      <c r="U3624" s="84" t="s">
        <v>97</v>
      </c>
      <c r="V3624" s="84" t="s">
        <v>97</v>
      </c>
      <c r="W3624" s="85" t="b">
        <v>0</v>
      </c>
      <c r="X3624" s="63"/>
      <c r="Y3624" s="63"/>
      <c r="Z3624" s="63"/>
    </row>
    <row r="3625">
      <c r="A3625" s="75"/>
      <c r="B3625" s="94"/>
      <c r="C3625" s="75"/>
      <c r="D3625" s="76"/>
      <c r="E3625" s="75" t="s">
        <v>97</v>
      </c>
      <c r="F3625" s="75" t="s">
        <v>97</v>
      </c>
      <c r="G3625" s="77"/>
      <c r="H3625" s="77"/>
      <c r="I3625" s="80"/>
      <c r="J3625" s="77" t="s">
        <v>97</v>
      </c>
      <c r="K3625" s="79" t="s">
        <v>97</v>
      </c>
      <c r="L3625" s="79"/>
      <c r="M3625" s="80"/>
      <c r="N3625" s="79" t="s">
        <v>97</v>
      </c>
      <c r="O3625" s="81"/>
      <c r="P3625" s="86"/>
      <c r="Q3625" s="82"/>
      <c r="R3625" s="81" t="s">
        <v>97</v>
      </c>
      <c r="S3625" s="63"/>
      <c r="T3625" s="87"/>
      <c r="U3625" s="84" t="s">
        <v>97</v>
      </c>
      <c r="V3625" s="84" t="s">
        <v>97</v>
      </c>
      <c r="W3625" s="85" t="b">
        <v>0</v>
      </c>
      <c r="X3625" s="63"/>
      <c r="Y3625" s="63"/>
      <c r="Z3625" s="63"/>
    </row>
    <row r="3626">
      <c r="A3626" s="75"/>
      <c r="B3626" s="94"/>
      <c r="C3626" s="75"/>
      <c r="D3626" s="76"/>
      <c r="E3626" s="75" t="s">
        <v>97</v>
      </c>
      <c r="F3626" s="75" t="s">
        <v>97</v>
      </c>
      <c r="G3626" s="77"/>
      <c r="H3626" s="77"/>
      <c r="I3626" s="80"/>
      <c r="J3626" s="77" t="s">
        <v>97</v>
      </c>
      <c r="K3626" s="79" t="s">
        <v>97</v>
      </c>
      <c r="L3626" s="79"/>
      <c r="M3626" s="80"/>
      <c r="N3626" s="79" t="s">
        <v>97</v>
      </c>
      <c r="O3626" s="81"/>
      <c r="P3626" s="86"/>
      <c r="Q3626" s="82"/>
      <c r="R3626" s="81" t="s">
        <v>97</v>
      </c>
      <c r="S3626" s="63"/>
      <c r="T3626" s="87"/>
      <c r="U3626" s="84" t="s">
        <v>97</v>
      </c>
      <c r="V3626" s="84" t="s">
        <v>97</v>
      </c>
      <c r="W3626" s="85" t="b">
        <v>0</v>
      </c>
      <c r="X3626" s="63"/>
      <c r="Y3626" s="63"/>
      <c r="Z3626" s="63"/>
    </row>
    <row r="3627">
      <c r="A3627" s="75"/>
      <c r="B3627" s="94"/>
      <c r="C3627" s="75"/>
      <c r="D3627" s="76"/>
      <c r="E3627" s="75" t="s">
        <v>97</v>
      </c>
      <c r="F3627" s="75" t="s">
        <v>97</v>
      </c>
      <c r="G3627" s="77"/>
      <c r="H3627" s="77"/>
      <c r="I3627" s="80"/>
      <c r="J3627" s="77" t="s">
        <v>97</v>
      </c>
      <c r="K3627" s="79" t="s">
        <v>97</v>
      </c>
      <c r="L3627" s="79"/>
      <c r="M3627" s="80"/>
      <c r="N3627" s="79" t="s">
        <v>97</v>
      </c>
      <c r="O3627" s="81"/>
      <c r="P3627" s="86"/>
      <c r="Q3627" s="82"/>
      <c r="R3627" s="81" t="s">
        <v>97</v>
      </c>
      <c r="S3627" s="63"/>
      <c r="T3627" s="87"/>
      <c r="U3627" s="84" t="s">
        <v>97</v>
      </c>
      <c r="V3627" s="84" t="s">
        <v>97</v>
      </c>
      <c r="W3627" s="85" t="b">
        <v>0</v>
      </c>
      <c r="X3627" s="63"/>
      <c r="Y3627" s="63"/>
      <c r="Z3627" s="63"/>
    </row>
    <row r="3628">
      <c r="A3628" s="75"/>
      <c r="B3628" s="94"/>
      <c r="C3628" s="75"/>
      <c r="D3628" s="76"/>
      <c r="E3628" s="75" t="s">
        <v>97</v>
      </c>
      <c r="F3628" s="75" t="s">
        <v>97</v>
      </c>
      <c r="G3628" s="77"/>
      <c r="H3628" s="77"/>
      <c r="I3628" s="80"/>
      <c r="J3628" s="77" t="s">
        <v>97</v>
      </c>
      <c r="K3628" s="79" t="s">
        <v>97</v>
      </c>
      <c r="L3628" s="79"/>
      <c r="M3628" s="80"/>
      <c r="N3628" s="79" t="s">
        <v>97</v>
      </c>
      <c r="O3628" s="81"/>
      <c r="P3628" s="86"/>
      <c r="Q3628" s="82"/>
      <c r="R3628" s="81" t="s">
        <v>97</v>
      </c>
      <c r="S3628" s="63"/>
      <c r="T3628" s="87"/>
      <c r="U3628" s="84" t="s">
        <v>97</v>
      </c>
      <c r="V3628" s="84" t="s">
        <v>97</v>
      </c>
      <c r="W3628" s="85" t="b">
        <v>0</v>
      </c>
      <c r="X3628" s="63"/>
      <c r="Y3628" s="63"/>
      <c r="Z3628" s="63"/>
    </row>
    <row r="3629">
      <c r="A3629" s="75"/>
      <c r="B3629" s="94"/>
      <c r="C3629" s="75"/>
      <c r="D3629" s="76"/>
      <c r="E3629" s="75" t="s">
        <v>97</v>
      </c>
      <c r="F3629" s="75" t="s">
        <v>97</v>
      </c>
      <c r="G3629" s="77"/>
      <c r="H3629" s="77"/>
      <c r="I3629" s="80"/>
      <c r="J3629" s="77" t="s">
        <v>97</v>
      </c>
      <c r="K3629" s="79" t="s">
        <v>97</v>
      </c>
      <c r="L3629" s="79"/>
      <c r="M3629" s="80"/>
      <c r="N3629" s="79" t="s">
        <v>97</v>
      </c>
      <c r="O3629" s="81"/>
      <c r="P3629" s="86"/>
      <c r="Q3629" s="82"/>
      <c r="R3629" s="81" t="s">
        <v>97</v>
      </c>
      <c r="S3629" s="63"/>
      <c r="T3629" s="87"/>
      <c r="U3629" s="84" t="s">
        <v>97</v>
      </c>
      <c r="V3629" s="84" t="s">
        <v>97</v>
      </c>
      <c r="W3629" s="85" t="b">
        <v>0</v>
      </c>
      <c r="X3629" s="63"/>
      <c r="Y3629" s="63"/>
      <c r="Z3629" s="63"/>
    </row>
    <row r="3630">
      <c r="A3630" s="75"/>
      <c r="B3630" s="94"/>
      <c r="C3630" s="75"/>
      <c r="D3630" s="76"/>
      <c r="E3630" s="75" t="s">
        <v>97</v>
      </c>
      <c r="F3630" s="75" t="s">
        <v>97</v>
      </c>
      <c r="G3630" s="77"/>
      <c r="H3630" s="77"/>
      <c r="I3630" s="80"/>
      <c r="J3630" s="77" t="s">
        <v>97</v>
      </c>
      <c r="K3630" s="79" t="s">
        <v>97</v>
      </c>
      <c r="L3630" s="79"/>
      <c r="M3630" s="80"/>
      <c r="N3630" s="79" t="s">
        <v>97</v>
      </c>
      <c r="O3630" s="81"/>
      <c r="P3630" s="86"/>
      <c r="Q3630" s="82"/>
      <c r="R3630" s="81" t="s">
        <v>97</v>
      </c>
      <c r="S3630" s="63"/>
      <c r="T3630" s="87"/>
      <c r="U3630" s="84" t="s">
        <v>97</v>
      </c>
      <c r="V3630" s="84" t="s">
        <v>97</v>
      </c>
      <c r="W3630" s="85" t="b">
        <v>0</v>
      </c>
      <c r="X3630" s="63"/>
      <c r="Y3630" s="63"/>
      <c r="Z3630" s="63"/>
    </row>
    <row r="3631">
      <c r="A3631" s="75"/>
      <c r="B3631" s="94"/>
      <c r="C3631" s="75"/>
      <c r="D3631" s="76"/>
      <c r="E3631" s="75" t="s">
        <v>97</v>
      </c>
      <c r="F3631" s="75" t="s">
        <v>97</v>
      </c>
      <c r="G3631" s="77"/>
      <c r="H3631" s="77"/>
      <c r="I3631" s="80"/>
      <c r="J3631" s="77" t="s">
        <v>97</v>
      </c>
      <c r="K3631" s="79" t="s">
        <v>97</v>
      </c>
      <c r="L3631" s="79"/>
      <c r="M3631" s="80"/>
      <c r="N3631" s="79" t="s">
        <v>97</v>
      </c>
      <c r="O3631" s="81"/>
      <c r="P3631" s="86"/>
      <c r="Q3631" s="82"/>
      <c r="R3631" s="81" t="s">
        <v>97</v>
      </c>
      <c r="S3631" s="63"/>
      <c r="T3631" s="87"/>
      <c r="U3631" s="84" t="s">
        <v>97</v>
      </c>
      <c r="V3631" s="84" t="s">
        <v>97</v>
      </c>
      <c r="W3631" s="85" t="b">
        <v>0</v>
      </c>
      <c r="X3631" s="63"/>
      <c r="Y3631" s="63"/>
      <c r="Z3631" s="63"/>
    </row>
    <row r="3632">
      <c r="A3632" s="75"/>
      <c r="B3632" s="94"/>
      <c r="C3632" s="75"/>
      <c r="D3632" s="76"/>
      <c r="E3632" s="75" t="s">
        <v>97</v>
      </c>
      <c r="F3632" s="75" t="s">
        <v>97</v>
      </c>
      <c r="G3632" s="77"/>
      <c r="H3632" s="77"/>
      <c r="I3632" s="80"/>
      <c r="J3632" s="77" t="s">
        <v>97</v>
      </c>
      <c r="K3632" s="79" t="s">
        <v>97</v>
      </c>
      <c r="L3632" s="79"/>
      <c r="M3632" s="80"/>
      <c r="N3632" s="79" t="s">
        <v>97</v>
      </c>
      <c r="O3632" s="81"/>
      <c r="P3632" s="86"/>
      <c r="Q3632" s="82"/>
      <c r="R3632" s="81" t="s">
        <v>97</v>
      </c>
      <c r="S3632" s="63"/>
      <c r="T3632" s="87"/>
      <c r="U3632" s="84" t="s">
        <v>97</v>
      </c>
      <c r="V3632" s="84" t="s">
        <v>97</v>
      </c>
      <c r="W3632" s="85" t="b">
        <v>0</v>
      </c>
      <c r="X3632" s="63"/>
      <c r="Y3632" s="63"/>
      <c r="Z3632" s="63"/>
    </row>
    <row r="3633">
      <c r="A3633" s="75"/>
      <c r="B3633" s="94"/>
      <c r="C3633" s="75"/>
      <c r="D3633" s="76"/>
      <c r="E3633" s="75" t="s">
        <v>97</v>
      </c>
      <c r="F3633" s="75" t="s">
        <v>97</v>
      </c>
      <c r="G3633" s="77"/>
      <c r="H3633" s="77"/>
      <c r="I3633" s="80"/>
      <c r="J3633" s="77" t="s">
        <v>97</v>
      </c>
      <c r="K3633" s="79" t="s">
        <v>97</v>
      </c>
      <c r="L3633" s="79"/>
      <c r="M3633" s="80"/>
      <c r="N3633" s="79" t="s">
        <v>97</v>
      </c>
      <c r="O3633" s="81"/>
      <c r="P3633" s="86"/>
      <c r="Q3633" s="82"/>
      <c r="R3633" s="81" t="s">
        <v>97</v>
      </c>
      <c r="S3633" s="63"/>
      <c r="T3633" s="87"/>
      <c r="U3633" s="84" t="s">
        <v>97</v>
      </c>
      <c r="V3633" s="84" t="s">
        <v>97</v>
      </c>
      <c r="W3633" s="85" t="b">
        <v>0</v>
      </c>
      <c r="X3633" s="63"/>
      <c r="Y3633" s="63"/>
      <c r="Z3633" s="63"/>
    </row>
    <row r="3634">
      <c r="A3634" s="75"/>
      <c r="B3634" s="94"/>
      <c r="C3634" s="75"/>
      <c r="D3634" s="76"/>
      <c r="E3634" s="75" t="s">
        <v>97</v>
      </c>
      <c r="F3634" s="75" t="s">
        <v>97</v>
      </c>
      <c r="G3634" s="77"/>
      <c r="H3634" s="77"/>
      <c r="I3634" s="80"/>
      <c r="J3634" s="77" t="s">
        <v>97</v>
      </c>
      <c r="K3634" s="79" t="s">
        <v>97</v>
      </c>
      <c r="L3634" s="79"/>
      <c r="M3634" s="80"/>
      <c r="N3634" s="79" t="s">
        <v>97</v>
      </c>
      <c r="O3634" s="81"/>
      <c r="P3634" s="86"/>
      <c r="Q3634" s="82"/>
      <c r="R3634" s="81" t="s">
        <v>97</v>
      </c>
      <c r="S3634" s="63"/>
      <c r="T3634" s="87"/>
      <c r="U3634" s="84" t="s">
        <v>97</v>
      </c>
      <c r="V3634" s="84" t="s">
        <v>97</v>
      </c>
      <c r="W3634" s="85" t="b">
        <v>0</v>
      </c>
      <c r="X3634" s="63"/>
      <c r="Y3634" s="63"/>
      <c r="Z3634" s="63"/>
    </row>
    <row r="3635">
      <c r="A3635" s="75"/>
      <c r="B3635" s="94"/>
      <c r="C3635" s="75"/>
      <c r="D3635" s="76"/>
      <c r="E3635" s="75" t="s">
        <v>97</v>
      </c>
      <c r="F3635" s="75" t="s">
        <v>97</v>
      </c>
      <c r="G3635" s="77"/>
      <c r="H3635" s="77"/>
      <c r="I3635" s="80"/>
      <c r="J3635" s="77" t="s">
        <v>97</v>
      </c>
      <c r="K3635" s="79" t="s">
        <v>97</v>
      </c>
      <c r="L3635" s="79"/>
      <c r="M3635" s="80"/>
      <c r="N3635" s="79" t="s">
        <v>97</v>
      </c>
      <c r="O3635" s="81"/>
      <c r="P3635" s="86"/>
      <c r="Q3635" s="82"/>
      <c r="R3635" s="81" t="s">
        <v>97</v>
      </c>
      <c r="S3635" s="63"/>
      <c r="T3635" s="87"/>
      <c r="U3635" s="84" t="s">
        <v>97</v>
      </c>
      <c r="V3635" s="84" t="s">
        <v>97</v>
      </c>
      <c r="W3635" s="85" t="b">
        <v>0</v>
      </c>
      <c r="X3635" s="63"/>
      <c r="Y3635" s="63"/>
      <c r="Z3635" s="63"/>
    </row>
    <row r="3636">
      <c r="A3636" s="75"/>
      <c r="B3636" s="94"/>
      <c r="C3636" s="75"/>
      <c r="D3636" s="76"/>
      <c r="E3636" s="75" t="s">
        <v>97</v>
      </c>
      <c r="F3636" s="75" t="s">
        <v>97</v>
      </c>
      <c r="G3636" s="77"/>
      <c r="H3636" s="77"/>
      <c r="I3636" s="80"/>
      <c r="J3636" s="77" t="s">
        <v>97</v>
      </c>
      <c r="K3636" s="79" t="s">
        <v>97</v>
      </c>
      <c r="L3636" s="79"/>
      <c r="M3636" s="80"/>
      <c r="N3636" s="79" t="s">
        <v>97</v>
      </c>
      <c r="O3636" s="81"/>
      <c r="P3636" s="86"/>
      <c r="Q3636" s="82"/>
      <c r="R3636" s="81" t="s">
        <v>97</v>
      </c>
      <c r="S3636" s="63"/>
      <c r="T3636" s="87"/>
      <c r="U3636" s="84" t="s">
        <v>97</v>
      </c>
      <c r="V3636" s="84" t="s">
        <v>97</v>
      </c>
      <c r="W3636" s="85" t="b">
        <v>0</v>
      </c>
      <c r="X3636" s="63"/>
      <c r="Y3636" s="63"/>
      <c r="Z3636" s="63"/>
    </row>
    <row r="3637">
      <c r="A3637" s="75"/>
      <c r="B3637" s="94"/>
      <c r="C3637" s="75"/>
      <c r="D3637" s="76"/>
      <c r="E3637" s="75" t="s">
        <v>97</v>
      </c>
      <c r="F3637" s="75" t="s">
        <v>97</v>
      </c>
      <c r="G3637" s="77"/>
      <c r="H3637" s="77"/>
      <c r="I3637" s="80"/>
      <c r="J3637" s="77" t="s">
        <v>97</v>
      </c>
      <c r="K3637" s="79" t="s">
        <v>97</v>
      </c>
      <c r="L3637" s="79"/>
      <c r="M3637" s="80"/>
      <c r="N3637" s="79" t="s">
        <v>97</v>
      </c>
      <c r="O3637" s="81"/>
      <c r="P3637" s="86"/>
      <c r="Q3637" s="82"/>
      <c r="R3637" s="81" t="s">
        <v>97</v>
      </c>
      <c r="S3637" s="63"/>
      <c r="T3637" s="87"/>
      <c r="U3637" s="84" t="s">
        <v>97</v>
      </c>
      <c r="V3637" s="84" t="s">
        <v>97</v>
      </c>
      <c r="W3637" s="85" t="b">
        <v>0</v>
      </c>
      <c r="X3637" s="63"/>
      <c r="Y3637" s="63"/>
      <c r="Z3637" s="63"/>
    </row>
    <row r="3638">
      <c r="A3638" s="75"/>
      <c r="B3638" s="94"/>
      <c r="C3638" s="75"/>
      <c r="D3638" s="76"/>
      <c r="E3638" s="75" t="s">
        <v>97</v>
      </c>
      <c r="F3638" s="75" t="s">
        <v>97</v>
      </c>
      <c r="G3638" s="77"/>
      <c r="H3638" s="77"/>
      <c r="I3638" s="80"/>
      <c r="J3638" s="77" t="s">
        <v>97</v>
      </c>
      <c r="K3638" s="79" t="s">
        <v>97</v>
      </c>
      <c r="L3638" s="79"/>
      <c r="M3638" s="80"/>
      <c r="N3638" s="79" t="s">
        <v>97</v>
      </c>
      <c r="O3638" s="81"/>
      <c r="P3638" s="86"/>
      <c r="Q3638" s="82"/>
      <c r="R3638" s="81" t="s">
        <v>97</v>
      </c>
      <c r="S3638" s="63"/>
      <c r="T3638" s="87"/>
      <c r="U3638" s="84" t="s">
        <v>97</v>
      </c>
      <c r="V3638" s="84" t="s">
        <v>97</v>
      </c>
      <c r="W3638" s="85" t="b">
        <v>0</v>
      </c>
      <c r="X3638" s="63"/>
      <c r="Y3638" s="63"/>
      <c r="Z3638" s="63"/>
    </row>
    <row r="3639">
      <c r="A3639" s="75"/>
      <c r="B3639" s="94"/>
      <c r="C3639" s="75"/>
      <c r="D3639" s="76"/>
      <c r="E3639" s="75" t="s">
        <v>97</v>
      </c>
      <c r="F3639" s="75" t="s">
        <v>97</v>
      </c>
      <c r="G3639" s="77"/>
      <c r="H3639" s="77"/>
      <c r="I3639" s="80"/>
      <c r="J3639" s="77" t="s">
        <v>97</v>
      </c>
      <c r="K3639" s="79" t="s">
        <v>97</v>
      </c>
      <c r="L3639" s="79"/>
      <c r="M3639" s="80"/>
      <c r="N3639" s="79" t="s">
        <v>97</v>
      </c>
      <c r="O3639" s="81"/>
      <c r="P3639" s="86"/>
      <c r="Q3639" s="82"/>
      <c r="R3639" s="81" t="s">
        <v>97</v>
      </c>
      <c r="S3639" s="63"/>
      <c r="T3639" s="87"/>
      <c r="U3639" s="84" t="s">
        <v>97</v>
      </c>
      <c r="V3639" s="84" t="s">
        <v>97</v>
      </c>
      <c r="W3639" s="85" t="b">
        <v>0</v>
      </c>
      <c r="X3639" s="63"/>
      <c r="Y3639" s="63"/>
      <c r="Z3639" s="63"/>
    </row>
    <row r="3640">
      <c r="A3640" s="75"/>
      <c r="B3640" s="94"/>
      <c r="C3640" s="75"/>
      <c r="D3640" s="76"/>
      <c r="E3640" s="75" t="s">
        <v>97</v>
      </c>
      <c r="F3640" s="75" t="s">
        <v>97</v>
      </c>
      <c r="G3640" s="77"/>
      <c r="H3640" s="77"/>
      <c r="I3640" s="80"/>
      <c r="J3640" s="77" t="s">
        <v>97</v>
      </c>
      <c r="K3640" s="79" t="s">
        <v>97</v>
      </c>
      <c r="L3640" s="79"/>
      <c r="M3640" s="80"/>
      <c r="N3640" s="79" t="s">
        <v>97</v>
      </c>
      <c r="O3640" s="81"/>
      <c r="P3640" s="86"/>
      <c r="Q3640" s="82"/>
      <c r="R3640" s="81" t="s">
        <v>97</v>
      </c>
      <c r="S3640" s="63"/>
      <c r="T3640" s="87"/>
      <c r="U3640" s="84" t="s">
        <v>97</v>
      </c>
      <c r="V3640" s="84" t="s">
        <v>97</v>
      </c>
      <c r="W3640" s="85" t="b">
        <v>0</v>
      </c>
      <c r="X3640" s="63"/>
      <c r="Y3640" s="63"/>
      <c r="Z3640" s="63"/>
    </row>
    <row r="3641">
      <c r="A3641" s="75"/>
      <c r="B3641" s="94"/>
      <c r="C3641" s="75"/>
      <c r="D3641" s="76"/>
      <c r="E3641" s="75" t="s">
        <v>97</v>
      </c>
      <c r="F3641" s="75" t="s">
        <v>97</v>
      </c>
      <c r="G3641" s="77"/>
      <c r="H3641" s="77"/>
      <c r="I3641" s="80"/>
      <c r="J3641" s="77" t="s">
        <v>97</v>
      </c>
      <c r="K3641" s="79" t="s">
        <v>97</v>
      </c>
      <c r="L3641" s="79"/>
      <c r="M3641" s="80"/>
      <c r="N3641" s="79" t="s">
        <v>97</v>
      </c>
      <c r="O3641" s="81"/>
      <c r="P3641" s="86"/>
      <c r="Q3641" s="82"/>
      <c r="R3641" s="81" t="s">
        <v>97</v>
      </c>
      <c r="S3641" s="63"/>
      <c r="T3641" s="87"/>
      <c r="U3641" s="84" t="s">
        <v>97</v>
      </c>
      <c r="V3641" s="84" t="s">
        <v>97</v>
      </c>
      <c r="W3641" s="85" t="b">
        <v>0</v>
      </c>
      <c r="X3641" s="63"/>
      <c r="Y3641" s="63"/>
      <c r="Z3641" s="63"/>
    </row>
    <row r="3642">
      <c r="A3642" s="75"/>
      <c r="B3642" s="94"/>
      <c r="C3642" s="75"/>
      <c r="D3642" s="76"/>
      <c r="E3642" s="75" t="s">
        <v>97</v>
      </c>
      <c r="F3642" s="75" t="s">
        <v>97</v>
      </c>
      <c r="G3642" s="77"/>
      <c r="H3642" s="77"/>
      <c r="I3642" s="80"/>
      <c r="J3642" s="77" t="s">
        <v>97</v>
      </c>
      <c r="K3642" s="79" t="s">
        <v>97</v>
      </c>
      <c r="L3642" s="79"/>
      <c r="M3642" s="80"/>
      <c r="N3642" s="79" t="s">
        <v>97</v>
      </c>
      <c r="O3642" s="81"/>
      <c r="P3642" s="86"/>
      <c r="Q3642" s="82"/>
      <c r="R3642" s="81" t="s">
        <v>97</v>
      </c>
      <c r="S3642" s="63"/>
      <c r="T3642" s="87"/>
      <c r="U3642" s="84" t="s">
        <v>97</v>
      </c>
      <c r="V3642" s="84" t="s">
        <v>97</v>
      </c>
      <c r="W3642" s="85" t="b">
        <v>0</v>
      </c>
      <c r="X3642" s="63"/>
      <c r="Y3642" s="63"/>
      <c r="Z3642" s="63"/>
    </row>
    <row r="3643">
      <c r="A3643" s="75"/>
      <c r="B3643" s="94"/>
      <c r="C3643" s="75"/>
      <c r="D3643" s="76"/>
      <c r="E3643" s="75" t="s">
        <v>97</v>
      </c>
      <c r="F3643" s="75" t="s">
        <v>97</v>
      </c>
      <c r="G3643" s="77"/>
      <c r="H3643" s="77"/>
      <c r="I3643" s="80"/>
      <c r="J3643" s="77" t="s">
        <v>97</v>
      </c>
      <c r="K3643" s="79" t="s">
        <v>97</v>
      </c>
      <c r="L3643" s="79"/>
      <c r="M3643" s="80"/>
      <c r="N3643" s="79" t="s">
        <v>97</v>
      </c>
      <c r="O3643" s="81"/>
      <c r="P3643" s="86"/>
      <c r="Q3643" s="82"/>
      <c r="R3643" s="81" t="s">
        <v>97</v>
      </c>
      <c r="S3643" s="63"/>
      <c r="T3643" s="87"/>
      <c r="U3643" s="84" t="s">
        <v>97</v>
      </c>
      <c r="V3643" s="84" t="s">
        <v>97</v>
      </c>
      <c r="W3643" s="85" t="b">
        <v>0</v>
      </c>
      <c r="X3643" s="63"/>
      <c r="Y3643" s="63"/>
      <c r="Z3643" s="63"/>
    </row>
    <row r="3644">
      <c r="A3644" s="75"/>
      <c r="B3644" s="94"/>
      <c r="C3644" s="75"/>
      <c r="D3644" s="76"/>
      <c r="E3644" s="75" t="s">
        <v>97</v>
      </c>
      <c r="F3644" s="75" t="s">
        <v>97</v>
      </c>
      <c r="G3644" s="77"/>
      <c r="H3644" s="77"/>
      <c r="I3644" s="80"/>
      <c r="J3644" s="77" t="s">
        <v>97</v>
      </c>
      <c r="K3644" s="79" t="s">
        <v>97</v>
      </c>
      <c r="L3644" s="79"/>
      <c r="M3644" s="80"/>
      <c r="N3644" s="79" t="s">
        <v>97</v>
      </c>
      <c r="O3644" s="81"/>
      <c r="P3644" s="86"/>
      <c r="Q3644" s="82"/>
      <c r="R3644" s="81" t="s">
        <v>97</v>
      </c>
      <c r="S3644" s="63"/>
      <c r="T3644" s="87"/>
      <c r="U3644" s="84" t="s">
        <v>97</v>
      </c>
      <c r="V3644" s="84" t="s">
        <v>97</v>
      </c>
      <c r="W3644" s="85" t="b">
        <v>0</v>
      </c>
      <c r="X3644" s="63"/>
      <c r="Y3644" s="63"/>
      <c r="Z3644" s="63"/>
    </row>
    <row r="3645">
      <c r="A3645" s="75"/>
      <c r="B3645" s="94"/>
      <c r="C3645" s="75"/>
      <c r="D3645" s="76"/>
      <c r="E3645" s="75" t="s">
        <v>97</v>
      </c>
      <c r="F3645" s="75" t="s">
        <v>97</v>
      </c>
      <c r="G3645" s="77"/>
      <c r="H3645" s="77"/>
      <c r="I3645" s="80"/>
      <c r="J3645" s="77" t="s">
        <v>97</v>
      </c>
      <c r="K3645" s="79" t="s">
        <v>97</v>
      </c>
      <c r="L3645" s="79"/>
      <c r="M3645" s="80"/>
      <c r="N3645" s="79" t="s">
        <v>97</v>
      </c>
      <c r="O3645" s="81"/>
      <c r="P3645" s="86"/>
      <c r="Q3645" s="82"/>
      <c r="R3645" s="81" t="s">
        <v>97</v>
      </c>
      <c r="S3645" s="63"/>
      <c r="T3645" s="87"/>
      <c r="U3645" s="84" t="s">
        <v>97</v>
      </c>
      <c r="V3645" s="84" t="s">
        <v>97</v>
      </c>
      <c r="W3645" s="85" t="b">
        <v>0</v>
      </c>
      <c r="X3645" s="63"/>
      <c r="Y3645" s="63"/>
      <c r="Z3645" s="63"/>
    </row>
    <row r="3646">
      <c r="A3646" s="75"/>
      <c r="B3646" s="94"/>
      <c r="C3646" s="75"/>
      <c r="D3646" s="76"/>
      <c r="E3646" s="75" t="s">
        <v>97</v>
      </c>
      <c r="F3646" s="75" t="s">
        <v>97</v>
      </c>
      <c r="G3646" s="77"/>
      <c r="H3646" s="77"/>
      <c r="I3646" s="80"/>
      <c r="J3646" s="77" t="s">
        <v>97</v>
      </c>
      <c r="K3646" s="79" t="s">
        <v>97</v>
      </c>
      <c r="L3646" s="79"/>
      <c r="M3646" s="80"/>
      <c r="N3646" s="79" t="s">
        <v>97</v>
      </c>
      <c r="O3646" s="81"/>
      <c r="P3646" s="86"/>
      <c r="Q3646" s="82"/>
      <c r="R3646" s="81" t="s">
        <v>97</v>
      </c>
      <c r="S3646" s="63"/>
      <c r="T3646" s="87"/>
      <c r="U3646" s="84" t="s">
        <v>97</v>
      </c>
      <c r="V3646" s="84" t="s">
        <v>97</v>
      </c>
      <c r="W3646" s="85" t="b">
        <v>0</v>
      </c>
      <c r="X3646" s="63"/>
      <c r="Y3646" s="63"/>
      <c r="Z3646" s="63"/>
    </row>
    <row r="3647">
      <c r="A3647" s="75"/>
      <c r="B3647" s="94"/>
      <c r="C3647" s="75"/>
      <c r="D3647" s="76"/>
      <c r="E3647" s="75" t="s">
        <v>97</v>
      </c>
      <c r="F3647" s="75" t="s">
        <v>97</v>
      </c>
      <c r="G3647" s="77"/>
      <c r="H3647" s="77"/>
      <c r="I3647" s="80"/>
      <c r="J3647" s="77" t="s">
        <v>97</v>
      </c>
      <c r="K3647" s="79" t="s">
        <v>97</v>
      </c>
      <c r="L3647" s="79"/>
      <c r="M3647" s="80"/>
      <c r="N3647" s="79" t="s">
        <v>97</v>
      </c>
      <c r="O3647" s="81"/>
      <c r="P3647" s="86"/>
      <c r="Q3647" s="82"/>
      <c r="R3647" s="81" t="s">
        <v>97</v>
      </c>
      <c r="S3647" s="63"/>
      <c r="T3647" s="87"/>
      <c r="U3647" s="84" t="s">
        <v>97</v>
      </c>
      <c r="V3647" s="84" t="s">
        <v>97</v>
      </c>
      <c r="W3647" s="85" t="b">
        <v>0</v>
      </c>
      <c r="X3647" s="63"/>
      <c r="Y3647" s="63"/>
      <c r="Z3647" s="63"/>
    </row>
    <row r="3648">
      <c r="A3648" s="75"/>
      <c r="B3648" s="94"/>
      <c r="C3648" s="75"/>
      <c r="D3648" s="76"/>
      <c r="E3648" s="75" t="s">
        <v>97</v>
      </c>
      <c r="F3648" s="75" t="s">
        <v>97</v>
      </c>
      <c r="G3648" s="77"/>
      <c r="H3648" s="77"/>
      <c r="I3648" s="80"/>
      <c r="J3648" s="77" t="s">
        <v>97</v>
      </c>
      <c r="K3648" s="79" t="s">
        <v>97</v>
      </c>
      <c r="L3648" s="79"/>
      <c r="M3648" s="80"/>
      <c r="N3648" s="79" t="s">
        <v>97</v>
      </c>
      <c r="O3648" s="81"/>
      <c r="P3648" s="86"/>
      <c r="Q3648" s="82"/>
      <c r="R3648" s="81" t="s">
        <v>97</v>
      </c>
      <c r="S3648" s="63"/>
      <c r="T3648" s="87"/>
      <c r="U3648" s="84" t="s">
        <v>97</v>
      </c>
      <c r="V3648" s="84" t="s">
        <v>97</v>
      </c>
      <c r="W3648" s="85" t="b">
        <v>0</v>
      </c>
      <c r="X3648" s="63"/>
      <c r="Y3648" s="63"/>
      <c r="Z3648" s="63"/>
    </row>
    <row r="3649">
      <c r="A3649" s="75"/>
      <c r="B3649" s="94"/>
      <c r="C3649" s="75"/>
      <c r="D3649" s="76"/>
      <c r="E3649" s="75" t="s">
        <v>97</v>
      </c>
      <c r="F3649" s="75" t="s">
        <v>97</v>
      </c>
      <c r="G3649" s="77"/>
      <c r="H3649" s="77"/>
      <c r="I3649" s="80"/>
      <c r="J3649" s="77" t="s">
        <v>97</v>
      </c>
      <c r="K3649" s="79" t="s">
        <v>97</v>
      </c>
      <c r="L3649" s="79"/>
      <c r="M3649" s="80"/>
      <c r="N3649" s="79" t="s">
        <v>97</v>
      </c>
      <c r="O3649" s="81"/>
      <c r="P3649" s="86"/>
      <c r="Q3649" s="82"/>
      <c r="R3649" s="81" t="s">
        <v>97</v>
      </c>
      <c r="S3649" s="63"/>
      <c r="T3649" s="87"/>
      <c r="U3649" s="84" t="s">
        <v>97</v>
      </c>
      <c r="V3649" s="84" t="s">
        <v>97</v>
      </c>
      <c r="W3649" s="85" t="b">
        <v>0</v>
      </c>
      <c r="X3649" s="63"/>
      <c r="Y3649" s="63"/>
      <c r="Z3649" s="63"/>
    </row>
    <row r="3650">
      <c r="A3650" s="75"/>
      <c r="B3650" s="94"/>
      <c r="C3650" s="75"/>
      <c r="D3650" s="76"/>
      <c r="E3650" s="75" t="s">
        <v>97</v>
      </c>
      <c r="F3650" s="75" t="s">
        <v>97</v>
      </c>
      <c r="G3650" s="77"/>
      <c r="H3650" s="77"/>
      <c r="I3650" s="80"/>
      <c r="J3650" s="77" t="s">
        <v>97</v>
      </c>
      <c r="K3650" s="79" t="s">
        <v>97</v>
      </c>
      <c r="L3650" s="79"/>
      <c r="M3650" s="80"/>
      <c r="N3650" s="79" t="s">
        <v>97</v>
      </c>
      <c r="O3650" s="81"/>
      <c r="P3650" s="86"/>
      <c r="Q3650" s="82"/>
      <c r="R3650" s="81" t="s">
        <v>97</v>
      </c>
      <c r="S3650" s="63"/>
      <c r="T3650" s="87"/>
      <c r="U3650" s="84" t="s">
        <v>97</v>
      </c>
      <c r="V3650" s="84" t="s">
        <v>97</v>
      </c>
      <c r="W3650" s="85" t="b">
        <v>0</v>
      </c>
      <c r="X3650" s="63"/>
      <c r="Y3650" s="63"/>
      <c r="Z3650" s="63"/>
    </row>
    <row r="3651">
      <c r="A3651" s="75"/>
      <c r="B3651" s="94"/>
      <c r="C3651" s="75"/>
      <c r="D3651" s="76"/>
      <c r="E3651" s="75" t="s">
        <v>97</v>
      </c>
      <c r="F3651" s="75" t="s">
        <v>97</v>
      </c>
      <c r="G3651" s="77"/>
      <c r="H3651" s="77"/>
      <c r="I3651" s="80"/>
      <c r="J3651" s="77" t="s">
        <v>97</v>
      </c>
      <c r="K3651" s="79" t="s">
        <v>97</v>
      </c>
      <c r="L3651" s="79"/>
      <c r="M3651" s="80"/>
      <c r="N3651" s="79" t="s">
        <v>97</v>
      </c>
      <c r="O3651" s="81"/>
      <c r="P3651" s="86"/>
      <c r="Q3651" s="82"/>
      <c r="R3651" s="81" t="s">
        <v>97</v>
      </c>
      <c r="S3651" s="63"/>
      <c r="T3651" s="87"/>
      <c r="U3651" s="84" t="s">
        <v>97</v>
      </c>
      <c r="V3651" s="84" t="s">
        <v>97</v>
      </c>
      <c r="W3651" s="85" t="b">
        <v>0</v>
      </c>
      <c r="X3651" s="63"/>
      <c r="Y3651" s="63"/>
      <c r="Z3651" s="63"/>
    </row>
    <row r="3652">
      <c r="A3652" s="75"/>
      <c r="B3652" s="94"/>
      <c r="C3652" s="75"/>
      <c r="D3652" s="76"/>
      <c r="E3652" s="75" t="s">
        <v>97</v>
      </c>
      <c r="F3652" s="75" t="s">
        <v>97</v>
      </c>
      <c r="G3652" s="77"/>
      <c r="H3652" s="77"/>
      <c r="I3652" s="80"/>
      <c r="J3652" s="77" t="s">
        <v>97</v>
      </c>
      <c r="K3652" s="79" t="s">
        <v>97</v>
      </c>
      <c r="L3652" s="79"/>
      <c r="M3652" s="80"/>
      <c r="N3652" s="79" t="s">
        <v>97</v>
      </c>
      <c r="O3652" s="81"/>
      <c r="P3652" s="86"/>
      <c r="Q3652" s="82"/>
      <c r="R3652" s="81" t="s">
        <v>97</v>
      </c>
      <c r="S3652" s="63"/>
      <c r="T3652" s="87"/>
      <c r="U3652" s="84" t="s">
        <v>97</v>
      </c>
      <c r="V3652" s="84" t="s">
        <v>97</v>
      </c>
      <c r="W3652" s="85" t="b">
        <v>0</v>
      </c>
      <c r="X3652" s="63"/>
      <c r="Y3652" s="63"/>
      <c r="Z3652" s="63"/>
    </row>
    <row r="3653">
      <c r="A3653" s="75"/>
      <c r="B3653" s="94"/>
      <c r="C3653" s="75"/>
      <c r="D3653" s="76"/>
      <c r="E3653" s="75" t="s">
        <v>97</v>
      </c>
      <c r="F3653" s="75" t="s">
        <v>97</v>
      </c>
      <c r="G3653" s="77"/>
      <c r="H3653" s="77"/>
      <c r="I3653" s="80"/>
      <c r="J3653" s="77" t="s">
        <v>97</v>
      </c>
      <c r="K3653" s="79" t="s">
        <v>97</v>
      </c>
      <c r="L3653" s="79"/>
      <c r="M3653" s="80"/>
      <c r="N3653" s="79" t="s">
        <v>97</v>
      </c>
      <c r="O3653" s="81"/>
      <c r="P3653" s="86"/>
      <c r="Q3653" s="82"/>
      <c r="R3653" s="81" t="s">
        <v>97</v>
      </c>
      <c r="S3653" s="63"/>
      <c r="T3653" s="87"/>
      <c r="U3653" s="84" t="s">
        <v>97</v>
      </c>
      <c r="V3653" s="84" t="s">
        <v>97</v>
      </c>
      <c r="W3653" s="85" t="b">
        <v>0</v>
      </c>
      <c r="X3653" s="63"/>
      <c r="Y3653" s="63"/>
      <c r="Z3653" s="63"/>
    </row>
    <row r="3654">
      <c r="A3654" s="75"/>
      <c r="B3654" s="94"/>
      <c r="C3654" s="75"/>
      <c r="D3654" s="76"/>
      <c r="E3654" s="75" t="s">
        <v>97</v>
      </c>
      <c r="F3654" s="75" t="s">
        <v>97</v>
      </c>
      <c r="G3654" s="77"/>
      <c r="H3654" s="77"/>
      <c r="I3654" s="80"/>
      <c r="J3654" s="77" t="s">
        <v>97</v>
      </c>
      <c r="K3654" s="79" t="s">
        <v>97</v>
      </c>
      <c r="L3654" s="79"/>
      <c r="M3654" s="80"/>
      <c r="N3654" s="79" t="s">
        <v>97</v>
      </c>
      <c r="O3654" s="81"/>
      <c r="P3654" s="86"/>
      <c r="Q3654" s="82"/>
      <c r="R3654" s="81" t="s">
        <v>97</v>
      </c>
      <c r="S3654" s="63"/>
      <c r="T3654" s="87"/>
      <c r="U3654" s="84" t="s">
        <v>97</v>
      </c>
      <c r="V3654" s="84" t="s">
        <v>97</v>
      </c>
      <c r="W3654" s="85" t="b">
        <v>0</v>
      </c>
      <c r="X3654" s="63"/>
      <c r="Y3654" s="63"/>
      <c r="Z3654" s="63"/>
    </row>
    <row r="3655">
      <c r="A3655" s="75"/>
      <c r="B3655" s="94"/>
      <c r="C3655" s="75"/>
      <c r="D3655" s="76"/>
      <c r="E3655" s="75" t="s">
        <v>97</v>
      </c>
      <c r="F3655" s="75" t="s">
        <v>97</v>
      </c>
      <c r="G3655" s="77"/>
      <c r="H3655" s="77"/>
      <c r="I3655" s="80"/>
      <c r="J3655" s="77" t="s">
        <v>97</v>
      </c>
      <c r="K3655" s="79" t="s">
        <v>97</v>
      </c>
      <c r="L3655" s="79"/>
      <c r="M3655" s="80"/>
      <c r="N3655" s="79" t="s">
        <v>97</v>
      </c>
      <c r="O3655" s="81"/>
      <c r="P3655" s="86"/>
      <c r="Q3655" s="82"/>
      <c r="R3655" s="81" t="s">
        <v>97</v>
      </c>
      <c r="S3655" s="63"/>
      <c r="T3655" s="87"/>
      <c r="U3655" s="84" t="s">
        <v>97</v>
      </c>
      <c r="V3655" s="84" t="s">
        <v>97</v>
      </c>
      <c r="W3655" s="85" t="b">
        <v>0</v>
      </c>
      <c r="X3655" s="63"/>
      <c r="Y3655" s="63"/>
      <c r="Z3655" s="63"/>
    </row>
    <row r="3656">
      <c r="A3656" s="75"/>
      <c r="B3656" s="94"/>
      <c r="C3656" s="75"/>
      <c r="D3656" s="76"/>
      <c r="E3656" s="75" t="s">
        <v>97</v>
      </c>
      <c r="F3656" s="75" t="s">
        <v>97</v>
      </c>
      <c r="G3656" s="77"/>
      <c r="H3656" s="77"/>
      <c r="I3656" s="80"/>
      <c r="J3656" s="77" t="s">
        <v>97</v>
      </c>
      <c r="K3656" s="79" t="s">
        <v>97</v>
      </c>
      <c r="L3656" s="79"/>
      <c r="M3656" s="80"/>
      <c r="N3656" s="79" t="s">
        <v>97</v>
      </c>
      <c r="O3656" s="81"/>
      <c r="P3656" s="86"/>
      <c r="Q3656" s="82"/>
      <c r="R3656" s="81" t="s">
        <v>97</v>
      </c>
      <c r="S3656" s="63"/>
      <c r="T3656" s="87"/>
      <c r="U3656" s="84" t="s">
        <v>97</v>
      </c>
      <c r="V3656" s="84" t="s">
        <v>97</v>
      </c>
      <c r="W3656" s="85" t="b">
        <v>0</v>
      </c>
      <c r="X3656" s="63"/>
      <c r="Y3656" s="63"/>
      <c r="Z3656" s="63"/>
    </row>
    <row r="3657">
      <c r="A3657" s="75"/>
      <c r="B3657" s="94"/>
      <c r="C3657" s="75"/>
      <c r="D3657" s="76"/>
      <c r="E3657" s="75" t="s">
        <v>97</v>
      </c>
      <c r="F3657" s="75" t="s">
        <v>97</v>
      </c>
      <c r="G3657" s="77"/>
      <c r="H3657" s="77"/>
      <c r="I3657" s="80"/>
      <c r="J3657" s="77" t="s">
        <v>97</v>
      </c>
      <c r="K3657" s="79" t="s">
        <v>97</v>
      </c>
      <c r="L3657" s="79"/>
      <c r="M3657" s="80"/>
      <c r="N3657" s="79" t="s">
        <v>97</v>
      </c>
      <c r="O3657" s="81"/>
      <c r="P3657" s="86"/>
      <c r="Q3657" s="82"/>
      <c r="R3657" s="81" t="s">
        <v>97</v>
      </c>
      <c r="S3657" s="63"/>
      <c r="T3657" s="87"/>
      <c r="U3657" s="84" t="s">
        <v>97</v>
      </c>
      <c r="V3657" s="84" t="s">
        <v>97</v>
      </c>
      <c r="W3657" s="85" t="b">
        <v>0</v>
      </c>
      <c r="X3657" s="63"/>
      <c r="Y3657" s="63"/>
      <c r="Z3657" s="63"/>
    </row>
    <row r="3658">
      <c r="A3658" s="75"/>
      <c r="B3658" s="94"/>
      <c r="C3658" s="75"/>
      <c r="D3658" s="76"/>
      <c r="E3658" s="75" t="s">
        <v>97</v>
      </c>
      <c r="F3658" s="75" t="s">
        <v>97</v>
      </c>
      <c r="G3658" s="77"/>
      <c r="H3658" s="77"/>
      <c r="I3658" s="80"/>
      <c r="J3658" s="77" t="s">
        <v>97</v>
      </c>
      <c r="K3658" s="79" t="s">
        <v>97</v>
      </c>
      <c r="L3658" s="79"/>
      <c r="M3658" s="80"/>
      <c r="N3658" s="79" t="s">
        <v>97</v>
      </c>
      <c r="O3658" s="81"/>
      <c r="P3658" s="86"/>
      <c r="Q3658" s="82"/>
      <c r="R3658" s="81" t="s">
        <v>97</v>
      </c>
      <c r="S3658" s="63"/>
      <c r="T3658" s="87"/>
      <c r="U3658" s="84" t="s">
        <v>97</v>
      </c>
      <c r="V3658" s="84" t="s">
        <v>97</v>
      </c>
      <c r="W3658" s="85" t="b">
        <v>0</v>
      </c>
      <c r="X3658" s="63"/>
      <c r="Y3658" s="63"/>
      <c r="Z3658" s="63"/>
    </row>
    <row r="3659">
      <c r="A3659" s="75"/>
      <c r="B3659" s="94"/>
      <c r="C3659" s="75"/>
      <c r="D3659" s="76"/>
      <c r="E3659" s="75" t="s">
        <v>97</v>
      </c>
      <c r="F3659" s="75" t="s">
        <v>97</v>
      </c>
      <c r="G3659" s="77"/>
      <c r="H3659" s="77"/>
      <c r="I3659" s="80"/>
      <c r="J3659" s="77" t="s">
        <v>97</v>
      </c>
      <c r="K3659" s="79" t="s">
        <v>97</v>
      </c>
      <c r="L3659" s="79"/>
      <c r="M3659" s="80"/>
      <c r="N3659" s="79" t="s">
        <v>97</v>
      </c>
      <c r="O3659" s="81"/>
      <c r="P3659" s="86"/>
      <c r="Q3659" s="82"/>
      <c r="R3659" s="81" t="s">
        <v>97</v>
      </c>
      <c r="S3659" s="63"/>
      <c r="T3659" s="87"/>
      <c r="U3659" s="84" t="s">
        <v>97</v>
      </c>
      <c r="V3659" s="84" t="s">
        <v>97</v>
      </c>
      <c r="W3659" s="85" t="b">
        <v>0</v>
      </c>
      <c r="X3659" s="63"/>
      <c r="Y3659" s="63"/>
      <c r="Z3659" s="63"/>
    </row>
    <row r="3660">
      <c r="A3660" s="75"/>
      <c r="B3660" s="94"/>
      <c r="C3660" s="75"/>
      <c r="D3660" s="76"/>
      <c r="E3660" s="75" t="s">
        <v>97</v>
      </c>
      <c r="F3660" s="75" t="s">
        <v>97</v>
      </c>
      <c r="G3660" s="77"/>
      <c r="H3660" s="77"/>
      <c r="I3660" s="80"/>
      <c r="J3660" s="77" t="s">
        <v>97</v>
      </c>
      <c r="K3660" s="79" t="s">
        <v>97</v>
      </c>
      <c r="L3660" s="79"/>
      <c r="M3660" s="80"/>
      <c r="N3660" s="79" t="s">
        <v>97</v>
      </c>
      <c r="O3660" s="81"/>
      <c r="P3660" s="86"/>
      <c r="Q3660" s="82"/>
      <c r="R3660" s="81" t="s">
        <v>97</v>
      </c>
      <c r="S3660" s="63"/>
      <c r="T3660" s="87"/>
      <c r="U3660" s="84" t="s">
        <v>97</v>
      </c>
      <c r="V3660" s="84" t="s">
        <v>97</v>
      </c>
      <c r="W3660" s="85" t="b">
        <v>0</v>
      </c>
      <c r="X3660" s="63"/>
      <c r="Y3660" s="63"/>
      <c r="Z3660" s="63"/>
    </row>
    <row r="3661">
      <c r="A3661" s="75"/>
      <c r="B3661" s="94"/>
      <c r="C3661" s="75"/>
      <c r="D3661" s="76"/>
      <c r="E3661" s="75" t="s">
        <v>97</v>
      </c>
      <c r="F3661" s="75" t="s">
        <v>97</v>
      </c>
      <c r="G3661" s="77"/>
      <c r="H3661" s="77"/>
      <c r="I3661" s="80"/>
      <c r="J3661" s="77" t="s">
        <v>97</v>
      </c>
      <c r="K3661" s="79" t="s">
        <v>97</v>
      </c>
      <c r="L3661" s="79"/>
      <c r="M3661" s="80"/>
      <c r="N3661" s="79" t="s">
        <v>97</v>
      </c>
      <c r="O3661" s="81"/>
      <c r="P3661" s="86"/>
      <c r="Q3661" s="82"/>
      <c r="R3661" s="81" t="s">
        <v>97</v>
      </c>
      <c r="S3661" s="63"/>
      <c r="T3661" s="87"/>
      <c r="U3661" s="84" t="s">
        <v>97</v>
      </c>
      <c r="V3661" s="84" t="s">
        <v>97</v>
      </c>
      <c r="W3661" s="85" t="b">
        <v>0</v>
      </c>
      <c r="X3661" s="63"/>
      <c r="Y3661" s="63"/>
      <c r="Z3661" s="63"/>
    </row>
    <row r="3662">
      <c r="A3662" s="75"/>
      <c r="B3662" s="94"/>
      <c r="C3662" s="75"/>
      <c r="D3662" s="76"/>
      <c r="E3662" s="75" t="s">
        <v>97</v>
      </c>
      <c r="F3662" s="75" t="s">
        <v>97</v>
      </c>
      <c r="G3662" s="77"/>
      <c r="H3662" s="77"/>
      <c r="I3662" s="80"/>
      <c r="J3662" s="77" t="s">
        <v>97</v>
      </c>
      <c r="K3662" s="79" t="s">
        <v>97</v>
      </c>
      <c r="L3662" s="79"/>
      <c r="M3662" s="80"/>
      <c r="N3662" s="79" t="s">
        <v>97</v>
      </c>
      <c r="O3662" s="81"/>
      <c r="P3662" s="86"/>
      <c r="Q3662" s="82"/>
      <c r="R3662" s="81" t="s">
        <v>97</v>
      </c>
      <c r="S3662" s="63"/>
      <c r="T3662" s="87"/>
      <c r="U3662" s="84" t="s">
        <v>97</v>
      </c>
      <c r="V3662" s="84" t="s">
        <v>97</v>
      </c>
      <c r="W3662" s="85" t="b">
        <v>0</v>
      </c>
      <c r="X3662" s="63"/>
      <c r="Y3662" s="63"/>
      <c r="Z3662" s="63"/>
    </row>
    <row r="3663">
      <c r="A3663" s="75"/>
      <c r="B3663" s="94"/>
      <c r="C3663" s="75"/>
      <c r="D3663" s="76"/>
      <c r="E3663" s="75" t="s">
        <v>97</v>
      </c>
      <c r="F3663" s="75" t="s">
        <v>97</v>
      </c>
      <c r="G3663" s="77"/>
      <c r="H3663" s="77"/>
      <c r="I3663" s="80"/>
      <c r="J3663" s="77" t="s">
        <v>97</v>
      </c>
      <c r="K3663" s="79" t="s">
        <v>97</v>
      </c>
      <c r="L3663" s="79"/>
      <c r="M3663" s="80"/>
      <c r="N3663" s="79" t="s">
        <v>97</v>
      </c>
      <c r="O3663" s="81"/>
      <c r="P3663" s="86"/>
      <c r="Q3663" s="82"/>
      <c r="R3663" s="81" t="s">
        <v>97</v>
      </c>
      <c r="S3663" s="63"/>
      <c r="T3663" s="87"/>
      <c r="U3663" s="84" t="s">
        <v>97</v>
      </c>
      <c r="V3663" s="84" t="s">
        <v>97</v>
      </c>
      <c r="W3663" s="85" t="b">
        <v>0</v>
      </c>
      <c r="X3663" s="63"/>
      <c r="Y3663" s="63"/>
      <c r="Z3663" s="63"/>
    </row>
    <row r="3664">
      <c r="A3664" s="75"/>
      <c r="B3664" s="94"/>
      <c r="C3664" s="75"/>
      <c r="D3664" s="76"/>
      <c r="E3664" s="75" t="s">
        <v>97</v>
      </c>
      <c r="F3664" s="75" t="s">
        <v>97</v>
      </c>
      <c r="G3664" s="77"/>
      <c r="H3664" s="77"/>
      <c r="I3664" s="80"/>
      <c r="J3664" s="77" t="s">
        <v>97</v>
      </c>
      <c r="K3664" s="79" t="s">
        <v>97</v>
      </c>
      <c r="L3664" s="79"/>
      <c r="M3664" s="80"/>
      <c r="N3664" s="79" t="s">
        <v>97</v>
      </c>
      <c r="O3664" s="81"/>
      <c r="P3664" s="86"/>
      <c r="Q3664" s="82"/>
      <c r="R3664" s="81" t="s">
        <v>97</v>
      </c>
      <c r="S3664" s="63"/>
      <c r="T3664" s="87"/>
      <c r="U3664" s="84" t="s">
        <v>97</v>
      </c>
      <c r="V3664" s="84" t="s">
        <v>97</v>
      </c>
      <c r="W3664" s="85" t="b">
        <v>0</v>
      </c>
      <c r="X3664" s="63"/>
      <c r="Y3664" s="63"/>
      <c r="Z3664" s="63"/>
    </row>
    <row r="3665">
      <c r="A3665" s="75"/>
      <c r="B3665" s="94"/>
      <c r="C3665" s="75"/>
      <c r="D3665" s="76"/>
      <c r="E3665" s="75" t="s">
        <v>97</v>
      </c>
      <c r="F3665" s="75" t="s">
        <v>97</v>
      </c>
      <c r="G3665" s="77"/>
      <c r="H3665" s="77"/>
      <c r="I3665" s="80"/>
      <c r="J3665" s="77" t="s">
        <v>97</v>
      </c>
      <c r="K3665" s="79" t="s">
        <v>97</v>
      </c>
      <c r="L3665" s="79"/>
      <c r="M3665" s="80"/>
      <c r="N3665" s="79" t="s">
        <v>97</v>
      </c>
      <c r="O3665" s="81"/>
      <c r="P3665" s="86"/>
      <c r="Q3665" s="82"/>
      <c r="R3665" s="81" t="s">
        <v>97</v>
      </c>
      <c r="S3665" s="63"/>
      <c r="T3665" s="87"/>
      <c r="U3665" s="84" t="s">
        <v>97</v>
      </c>
      <c r="V3665" s="84" t="s">
        <v>97</v>
      </c>
      <c r="W3665" s="85" t="b">
        <v>0</v>
      </c>
      <c r="X3665" s="63"/>
      <c r="Y3665" s="63"/>
      <c r="Z3665" s="63"/>
    </row>
    <row r="3666">
      <c r="A3666" s="75"/>
      <c r="B3666" s="94"/>
      <c r="C3666" s="75"/>
      <c r="D3666" s="76"/>
      <c r="E3666" s="75" t="s">
        <v>97</v>
      </c>
      <c r="F3666" s="75" t="s">
        <v>97</v>
      </c>
      <c r="G3666" s="77"/>
      <c r="H3666" s="77"/>
      <c r="I3666" s="80"/>
      <c r="J3666" s="77" t="s">
        <v>97</v>
      </c>
      <c r="K3666" s="79" t="s">
        <v>97</v>
      </c>
      <c r="L3666" s="79"/>
      <c r="M3666" s="80"/>
      <c r="N3666" s="79" t="s">
        <v>97</v>
      </c>
      <c r="O3666" s="81"/>
      <c r="P3666" s="86"/>
      <c r="Q3666" s="82"/>
      <c r="R3666" s="81" t="s">
        <v>97</v>
      </c>
      <c r="S3666" s="63"/>
      <c r="T3666" s="87"/>
      <c r="U3666" s="84" t="s">
        <v>97</v>
      </c>
      <c r="V3666" s="84" t="s">
        <v>97</v>
      </c>
      <c r="W3666" s="85" t="b">
        <v>0</v>
      </c>
      <c r="X3666" s="63"/>
      <c r="Y3666" s="63"/>
      <c r="Z3666" s="63"/>
    </row>
    <row r="3667">
      <c r="A3667" s="75"/>
      <c r="B3667" s="94"/>
      <c r="C3667" s="75"/>
      <c r="D3667" s="76"/>
      <c r="E3667" s="75" t="s">
        <v>97</v>
      </c>
      <c r="F3667" s="75" t="s">
        <v>97</v>
      </c>
      <c r="G3667" s="77"/>
      <c r="H3667" s="77"/>
      <c r="I3667" s="80"/>
      <c r="J3667" s="77" t="s">
        <v>97</v>
      </c>
      <c r="K3667" s="79" t="s">
        <v>97</v>
      </c>
      <c r="L3667" s="79"/>
      <c r="M3667" s="80"/>
      <c r="N3667" s="79" t="s">
        <v>97</v>
      </c>
      <c r="O3667" s="81"/>
      <c r="P3667" s="86"/>
      <c r="Q3667" s="82"/>
      <c r="R3667" s="81" t="s">
        <v>97</v>
      </c>
      <c r="S3667" s="63"/>
      <c r="T3667" s="87"/>
      <c r="U3667" s="84" t="s">
        <v>97</v>
      </c>
      <c r="V3667" s="84" t="s">
        <v>97</v>
      </c>
      <c r="W3667" s="85" t="b">
        <v>0</v>
      </c>
      <c r="X3667" s="63"/>
      <c r="Y3667" s="63"/>
      <c r="Z3667" s="63"/>
    </row>
    <row r="3668">
      <c r="A3668" s="75"/>
      <c r="B3668" s="94"/>
      <c r="C3668" s="75"/>
      <c r="D3668" s="76"/>
      <c r="E3668" s="75" t="s">
        <v>97</v>
      </c>
      <c r="F3668" s="75" t="s">
        <v>97</v>
      </c>
      <c r="G3668" s="77"/>
      <c r="H3668" s="77"/>
      <c r="I3668" s="80"/>
      <c r="J3668" s="77" t="s">
        <v>97</v>
      </c>
      <c r="K3668" s="79" t="s">
        <v>97</v>
      </c>
      <c r="L3668" s="79"/>
      <c r="M3668" s="80"/>
      <c r="N3668" s="79" t="s">
        <v>97</v>
      </c>
      <c r="O3668" s="81"/>
      <c r="P3668" s="86"/>
      <c r="Q3668" s="82"/>
      <c r="R3668" s="81" t="s">
        <v>97</v>
      </c>
      <c r="S3668" s="63"/>
      <c r="T3668" s="87"/>
      <c r="U3668" s="84" t="s">
        <v>97</v>
      </c>
      <c r="V3668" s="84" t="s">
        <v>97</v>
      </c>
      <c r="W3668" s="85" t="b">
        <v>0</v>
      </c>
      <c r="X3668" s="63"/>
      <c r="Y3668" s="63"/>
      <c r="Z3668" s="63"/>
    </row>
    <row r="3669">
      <c r="A3669" s="75"/>
      <c r="B3669" s="94"/>
      <c r="C3669" s="75"/>
      <c r="D3669" s="76"/>
      <c r="E3669" s="75" t="s">
        <v>97</v>
      </c>
      <c r="F3669" s="75" t="s">
        <v>97</v>
      </c>
      <c r="G3669" s="77"/>
      <c r="H3669" s="77"/>
      <c r="I3669" s="80"/>
      <c r="J3669" s="77" t="s">
        <v>97</v>
      </c>
      <c r="K3669" s="79" t="s">
        <v>97</v>
      </c>
      <c r="L3669" s="79"/>
      <c r="M3669" s="80"/>
      <c r="N3669" s="79" t="s">
        <v>97</v>
      </c>
      <c r="O3669" s="81"/>
      <c r="P3669" s="86"/>
      <c r="Q3669" s="82"/>
      <c r="R3669" s="81" t="s">
        <v>97</v>
      </c>
      <c r="S3669" s="63"/>
      <c r="T3669" s="87"/>
      <c r="U3669" s="84" t="s">
        <v>97</v>
      </c>
      <c r="V3669" s="84" t="s">
        <v>97</v>
      </c>
      <c r="W3669" s="85" t="b">
        <v>0</v>
      </c>
      <c r="X3669" s="63"/>
      <c r="Y3669" s="63"/>
      <c r="Z3669" s="63"/>
    </row>
    <row r="3670">
      <c r="A3670" s="75"/>
      <c r="B3670" s="94"/>
      <c r="C3670" s="75"/>
      <c r="D3670" s="76"/>
      <c r="E3670" s="75" t="s">
        <v>97</v>
      </c>
      <c r="F3670" s="75" t="s">
        <v>97</v>
      </c>
      <c r="G3670" s="77"/>
      <c r="H3670" s="77"/>
      <c r="I3670" s="80"/>
      <c r="J3670" s="77" t="s">
        <v>97</v>
      </c>
      <c r="K3670" s="79" t="s">
        <v>97</v>
      </c>
      <c r="L3670" s="79"/>
      <c r="M3670" s="80"/>
      <c r="N3670" s="79" t="s">
        <v>97</v>
      </c>
      <c r="O3670" s="81"/>
      <c r="P3670" s="86"/>
      <c r="Q3670" s="82"/>
      <c r="R3670" s="81" t="s">
        <v>97</v>
      </c>
      <c r="S3670" s="63"/>
      <c r="T3670" s="87"/>
      <c r="U3670" s="84" t="s">
        <v>97</v>
      </c>
      <c r="V3670" s="84" t="s">
        <v>97</v>
      </c>
      <c r="W3670" s="85" t="b">
        <v>0</v>
      </c>
      <c r="X3670" s="63"/>
      <c r="Y3670" s="63"/>
      <c r="Z3670" s="63"/>
    </row>
    <row r="3671">
      <c r="A3671" s="75"/>
      <c r="B3671" s="94"/>
      <c r="C3671" s="75"/>
      <c r="D3671" s="76"/>
      <c r="E3671" s="75" t="s">
        <v>97</v>
      </c>
      <c r="F3671" s="75" t="s">
        <v>97</v>
      </c>
      <c r="G3671" s="77"/>
      <c r="H3671" s="77"/>
      <c r="I3671" s="80"/>
      <c r="J3671" s="77" t="s">
        <v>97</v>
      </c>
      <c r="K3671" s="79" t="s">
        <v>97</v>
      </c>
      <c r="L3671" s="79"/>
      <c r="M3671" s="80"/>
      <c r="N3671" s="79" t="s">
        <v>97</v>
      </c>
      <c r="O3671" s="81"/>
      <c r="P3671" s="86"/>
      <c r="Q3671" s="82"/>
      <c r="R3671" s="81" t="s">
        <v>97</v>
      </c>
      <c r="S3671" s="63"/>
      <c r="T3671" s="87"/>
      <c r="U3671" s="84" t="s">
        <v>97</v>
      </c>
      <c r="V3671" s="84" t="s">
        <v>97</v>
      </c>
      <c r="W3671" s="85" t="b">
        <v>0</v>
      </c>
      <c r="X3671" s="63"/>
      <c r="Y3671" s="63"/>
      <c r="Z3671" s="63"/>
    </row>
    <row r="3672">
      <c r="A3672" s="75"/>
      <c r="B3672" s="94"/>
      <c r="C3672" s="75"/>
      <c r="D3672" s="76"/>
      <c r="E3672" s="75" t="s">
        <v>97</v>
      </c>
      <c r="F3672" s="75" t="s">
        <v>97</v>
      </c>
      <c r="G3672" s="77"/>
      <c r="H3672" s="77"/>
      <c r="I3672" s="80"/>
      <c r="J3672" s="77" t="s">
        <v>97</v>
      </c>
      <c r="K3672" s="79" t="s">
        <v>97</v>
      </c>
      <c r="L3672" s="79"/>
      <c r="M3672" s="80"/>
      <c r="N3672" s="79" t="s">
        <v>97</v>
      </c>
      <c r="O3672" s="81"/>
      <c r="P3672" s="86"/>
      <c r="Q3672" s="82"/>
      <c r="R3672" s="81" t="s">
        <v>97</v>
      </c>
      <c r="S3672" s="63"/>
      <c r="T3672" s="87"/>
      <c r="U3672" s="84" t="s">
        <v>97</v>
      </c>
      <c r="V3672" s="84" t="s">
        <v>97</v>
      </c>
      <c r="W3672" s="85" t="b">
        <v>0</v>
      </c>
      <c r="X3672" s="63"/>
      <c r="Y3672" s="63"/>
      <c r="Z3672" s="63"/>
    </row>
    <row r="3673">
      <c r="A3673" s="75"/>
      <c r="B3673" s="94"/>
      <c r="C3673" s="75"/>
      <c r="D3673" s="76"/>
      <c r="E3673" s="75" t="s">
        <v>97</v>
      </c>
      <c r="F3673" s="75" t="s">
        <v>97</v>
      </c>
      <c r="G3673" s="77"/>
      <c r="H3673" s="77"/>
      <c r="I3673" s="80"/>
      <c r="J3673" s="77" t="s">
        <v>97</v>
      </c>
      <c r="K3673" s="79" t="s">
        <v>97</v>
      </c>
      <c r="L3673" s="79"/>
      <c r="M3673" s="80"/>
      <c r="N3673" s="79" t="s">
        <v>97</v>
      </c>
      <c r="O3673" s="81"/>
      <c r="P3673" s="86"/>
      <c r="Q3673" s="82"/>
      <c r="R3673" s="81" t="s">
        <v>97</v>
      </c>
      <c r="S3673" s="63"/>
      <c r="T3673" s="87"/>
      <c r="U3673" s="84" t="s">
        <v>97</v>
      </c>
      <c r="V3673" s="84" t="s">
        <v>97</v>
      </c>
      <c r="W3673" s="85" t="b">
        <v>0</v>
      </c>
      <c r="X3673" s="63"/>
      <c r="Y3673" s="63"/>
      <c r="Z3673" s="63"/>
    </row>
    <row r="3674">
      <c r="A3674" s="75"/>
      <c r="B3674" s="94"/>
      <c r="C3674" s="75"/>
      <c r="D3674" s="76"/>
      <c r="E3674" s="75" t="s">
        <v>97</v>
      </c>
      <c r="F3674" s="75" t="s">
        <v>97</v>
      </c>
      <c r="G3674" s="77"/>
      <c r="H3674" s="77"/>
      <c r="I3674" s="80"/>
      <c r="J3674" s="77" t="s">
        <v>97</v>
      </c>
      <c r="K3674" s="79" t="s">
        <v>97</v>
      </c>
      <c r="L3674" s="79"/>
      <c r="M3674" s="80"/>
      <c r="N3674" s="79" t="s">
        <v>97</v>
      </c>
      <c r="O3674" s="81"/>
      <c r="P3674" s="86"/>
      <c r="Q3674" s="82"/>
      <c r="R3674" s="81" t="s">
        <v>97</v>
      </c>
      <c r="S3674" s="63"/>
      <c r="T3674" s="87"/>
      <c r="U3674" s="84" t="s">
        <v>97</v>
      </c>
      <c r="V3674" s="84" t="s">
        <v>97</v>
      </c>
      <c r="W3674" s="85" t="b">
        <v>0</v>
      </c>
      <c r="X3674" s="63"/>
      <c r="Y3674" s="63"/>
      <c r="Z3674" s="63"/>
    </row>
    <row r="3675">
      <c r="A3675" s="75"/>
      <c r="B3675" s="94"/>
      <c r="C3675" s="75"/>
      <c r="D3675" s="76"/>
      <c r="E3675" s="75" t="s">
        <v>97</v>
      </c>
      <c r="F3675" s="75" t="s">
        <v>97</v>
      </c>
      <c r="G3675" s="77"/>
      <c r="H3675" s="77"/>
      <c r="I3675" s="80"/>
      <c r="J3675" s="77" t="s">
        <v>97</v>
      </c>
      <c r="K3675" s="79" t="s">
        <v>97</v>
      </c>
      <c r="L3675" s="79"/>
      <c r="M3675" s="80"/>
      <c r="N3675" s="79" t="s">
        <v>97</v>
      </c>
      <c r="O3675" s="81"/>
      <c r="P3675" s="86"/>
      <c r="Q3675" s="82"/>
      <c r="R3675" s="81" t="s">
        <v>97</v>
      </c>
      <c r="S3675" s="63"/>
      <c r="T3675" s="87"/>
      <c r="U3675" s="84" t="s">
        <v>97</v>
      </c>
      <c r="V3675" s="84" t="s">
        <v>97</v>
      </c>
      <c r="W3675" s="85" t="b">
        <v>0</v>
      </c>
      <c r="X3675" s="63"/>
      <c r="Y3675" s="63"/>
      <c r="Z3675" s="63"/>
    </row>
    <row r="3676">
      <c r="A3676" s="75"/>
      <c r="B3676" s="94"/>
      <c r="C3676" s="75"/>
      <c r="D3676" s="76"/>
      <c r="E3676" s="75" t="s">
        <v>97</v>
      </c>
      <c r="F3676" s="75" t="s">
        <v>97</v>
      </c>
      <c r="G3676" s="77"/>
      <c r="H3676" s="77"/>
      <c r="I3676" s="80"/>
      <c r="J3676" s="77" t="s">
        <v>97</v>
      </c>
      <c r="K3676" s="79" t="s">
        <v>97</v>
      </c>
      <c r="L3676" s="79"/>
      <c r="M3676" s="80"/>
      <c r="N3676" s="79" t="s">
        <v>97</v>
      </c>
      <c r="O3676" s="81"/>
      <c r="P3676" s="86"/>
      <c r="Q3676" s="82"/>
      <c r="R3676" s="81" t="s">
        <v>97</v>
      </c>
      <c r="S3676" s="63"/>
      <c r="T3676" s="87"/>
      <c r="U3676" s="84" t="s">
        <v>97</v>
      </c>
      <c r="V3676" s="84" t="s">
        <v>97</v>
      </c>
      <c r="W3676" s="85" t="b">
        <v>0</v>
      </c>
      <c r="X3676" s="63"/>
      <c r="Y3676" s="63"/>
      <c r="Z3676" s="63"/>
    </row>
    <row r="3677">
      <c r="A3677" s="75"/>
      <c r="B3677" s="94"/>
      <c r="C3677" s="75"/>
      <c r="D3677" s="76"/>
      <c r="E3677" s="75" t="s">
        <v>97</v>
      </c>
      <c r="F3677" s="75" t="s">
        <v>97</v>
      </c>
      <c r="G3677" s="77"/>
      <c r="H3677" s="77"/>
      <c r="I3677" s="80"/>
      <c r="J3677" s="77" t="s">
        <v>97</v>
      </c>
      <c r="K3677" s="79" t="s">
        <v>97</v>
      </c>
      <c r="L3677" s="79"/>
      <c r="M3677" s="80"/>
      <c r="N3677" s="79" t="s">
        <v>97</v>
      </c>
      <c r="O3677" s="81"/>
      <c r="P3677" s="86"/>
      <c r="Q3677" s="82"/>
      <c r="R3677" s="81" t="s">
        <v>97</v>
      </c>
      <c r="S3677" s="63"/>
      <c r="T3677" s="87"/>
      <c r="U3677" s="84" t="s">
        <v>97</v>
      </c>
      <c r="V3677" s="84" t="s">
        <v>97</v>
      </c>
      <c r="W3677" s="85" t="b">
        <v>0</v>
      </c>
      <c r="X3677" s="63"/>
      <c r="Y3677" s="63"/>
      <c r="Z3677" s="63"/>
    </row>
    <row r="3678">
      <c r="A3678" s="75"/>
      <c r="B3678" s="94"/>
      <c r="C3678" s="75"/>
      <c r="D3678" s="76"/>
      <c r="E3678" s="75" t="s">
        <v>97</v>
      </c>
      <c r="F3678" s="75" t="s">
        <v>97</v>
      </c>
      <c r="G3678" s="77"/>
      <c r="H3678" s="77"/>
      <c r="I3678" s="80"/>
      <c r="J3678" s="77" t="s">
        <v>97</v>
      </c>
      <c r="K3678" s="79" t="s">
        <v>97</v>
      </c>
      <c r="L3678" s="79"/>
      <c r="M3678" s="80"/>
      <c r="N3678" s="79" t="s">
        <v>97</v>
      </c>
      <c r="O3678" s="81"/>
      <c r="P3678" s="86"/>
      <c r="Q3678" s="82"/>
      <c r="R3678" s="81" t="s">
        <v>97</v>
      </c>
      <c r="S3678" s="63"/>
      <c r="T3678" s="87"/>
      <c r="U3678" s="84" t="s">
        <v>97</v>
      </c>
      <c r="V3678" s="84" t="s">
        <v>97</v>
      </c>
      <c r="W3678" s="85" t="b">
        <v>0</v>
      </c>
      <c r="X3678" s="63"/>
      <c r="Y3678" s="63"/>
      <c r="Z3678" s="63"/>
    </row>
    <row r="3679">
      <c r="A3679" s="75"/>
      <c r="B3679" s="94"/>
      <c r="C3679" s="75"/>
      <c r="D3679" s="76"/>
      <c r="E3679" s="75" t="s">
        <v>97</v>
      </c>
      <c r="F3679" s="75" t="s">
        <v>97</v>
      </c>
      <c r="G3679" s="77"/>
      <c r="H3679" s="77"/>
      <c r="I3679" s="80"/>
      <c r="J3679" s="77" t="s">
        <v>97</v>
      </c>
      <c r="K3679" s="79" t="s">
        <v>97</v>
      </c>
      <c r="L3679" s="79"/>
      <c r="M3679" s="80"/>
      <c r="N3679" s="79" t="s">
        <v>97</v>
      </c>
      <c r="O3679" s="81"/>
      <c r="P3679" s="86"/>
      <c r="Q3679" s="82"/>
      <c r="R3679" s="81" t="s">
        <v>97</v>
      </c>
      <c r="S3679" s="63"/>
      <c r="T3679" s="87"/>
      <c r="U3679" s="84" t="s">
        <v>97</v>
      </c>
      <c r="V3679" s="84" t="s">
        <v>97</v>
      </c>
      <c r="W3679" s="85" t="b">
        <v>0</v>
      </c>
      <c r="X3679" s="63"/>
      <c r="Y3679" s="63"/>
      <c r="Z3679" s="63"/>
    </row>
    <row r="3680">
      <c r="A3680" s="75"/>
      <c r="B3680" s="94"/>
      <c r="C3680" s="75"/>
      <c r="D3680" s="76"/>
      <c r="E3680" s="75" t="s">
        <v>97</v>
      </c>
      <c r="F3680" s="75" t="s">
        <v>97</v>
      </c>
      <c r="G3680" s="77"/>
      <c r="H3680" s="77"/>
      <c r="I3680" s="80"/>
      <c r="J3680" s="77" t="s">
        <v>97</v>
      </c>
      <c r="K3680" s="79" t="s">
        <v>97</v>
      </c>
      <c r="L3680" s="79"/>
      <c r="M3680" s="80"/>
      <c r="N3680" s="79" t="s">
        <v>97</v>
      </c>
      <c r="O3680" s="81"/>
      <c r="P3680" s="86"/>
      <c r="Q3680" s="82"/>
      <c r="R3680" s="81" t="s">
        <v>97</v>
      </c>
      <c r="S3680" s="63"/>
      <c r="T3680" s="87"/>
      <c r="U3680" s="84" t="s">
        <v>97</v>
      </c>
      <c r="V3680" s="84" t="s">
        <v>97</v>
      </c>
      <c r="W3680" s="85" t="b">
        <v>0</v>
      </c>
      <c r="X3680" s="63"/>
      <c r="Y3680" s="63"/>
      <c r="Z3680" s="63"/>
    </row>
    <row r="3681">
      <c r="A3681" s="75"/>
      <c r="B3681" s="94"/>
      <c r="C3681" s="75"/>
      <c r="D3681" s="76"/>
      <c r="E3681" s="75" t="s">
        <v>97</v>
      </c>
      <c r="F3681" s="75" t="s">
        <v>97</v>
      </c>
      <c r="G3681" s="77"/>
      <c r="H3681" s="77"/>
      <c r="I3681" s="80"/>
      <c r="J3681" s="77" t="s">
        <v>97</v>
      </c>
      <c r="K3681" s="79" t="s">
        <v>97</v>
      </c>
      <c r="L3681" s="79"/>
      <c r="M3681" s="80"/>
      <c r="N3681" s="79" t="s">
        <v>97</v>
      </c>
      <c r="O3681" s="81"/>
      <c r="P3681" s="86"/>
      <c r="Q3681" s="82"/>
      <c r="R3681" s="81" t="s">
        <v>97</v>
      </c>
      <c r="S3681" s="63"/>
      <c r="T3681" s="87"/>
      <c r="U3681" s="84" t="s">
        <v>97</v>
      </c>
      <c r="V3681" s="84" t="s">
        <v>97</v>
      </c>
      <c r="W3681" s="85" t="b">
        <v>0</v>
      </c>
      <c r="X3681" s="63"/>
      <c r="Y3681" s="63"/>
      <c r="Z3681" s="63"/>
    </row>
    <row r="3682">
      <c r="A3682" s="75"/>
      <c r="B3682" s="94"/>
      <c r="C3682" s="75"/>
      <c r="D3682" s="76"/>
      <c r="E3682" s="75" t="s">
        <v>97</v>
      </c>
      <c r="F3682" s="75" t="s">
        <v>97</v>
      </c>
      <c r="G3682" s="77"/>
      <c r="H3682" s="77"/>
      <c r="I3682" s="80"/>
      <c r="J3682" s="77" t="s">
        <v>97</v>
      </c>
      <c r="K3682" s="79" t="s">
        <v>97</v>
      </c>
      <c r="L3682" s="79"/>
      <c r="M3682" s="80"/>
      <c r="N3682" s="79" t="s">
        <v>97</v>
      </c>
      <c r="O3682" s="81"/>
      <c r="P3682" s="86"/>
      <c r="Q3682" s="82"/>
      <c r="R3682" s="81" t="s">
        <v>97</v>
      </c>
      <c r="S3682" s="63"/>
      <c r="T3682" s="87"/>
      <c r="U3682" s="84" t="s">
        <v>97</v>
      </c>
      <c r="V3682" s="84" t="s">
        <v>97</v>
      </c>
      <c r="W3682" s="85" t="b">
        <v>0</v>
      </c>
      <c r="X3682" s="63"/>
      <c r="Y3682" s="63"/>
      <c r="Z3682" s="63"/>
    </row>
    <row r="3683">
      <c r="A3683" s="75"/>
      <c r="B3683" s="94"/>
      <c r="C3683" s="75"/>
      <c r="D3683" s="76"/>
      <c r="E3683" s="75" t="s">
        <v>97</v>
      </c>
      <c r="F3683" s="75" t="s">
        <v>97</v>
      </c>
      <c r="G3683" s="77"/>
      <c r="H3683" s="77"/>
      <c r="I3683" s="80"/>
      <c r="J3683" s="77" t="s">
        <v>97</v>
      </c>
      <c r="K3683" s="79" t="s">
        <v>97</v>
      </c>
      <c r="L3683" s="79"/>
      <c r="M3683" s="80"/>
      <c r="N3683" s="79" t="s">
        <v>97</v>
      </c>
      <c r="O3683" s="81"/>
      <c r="P3683" s="86"/>
      <c r="Q3683" s="82"/>
      <c r="R3683" s="81" t="s">
        <v>97</v>
      </c>
      <c r="S3683" s="63"/>
      <c r="T3683" s="87"/>
      <c r="U3683" s="84" t="s">
        <v>97</v>
      </c>
      <c r="V3683" s="84" t="s">
        <v>97</v>
      </c>
      <c r="W3683" s="85" t="b">
        <v>0</v>
      </c>
      <c r="X3683" s="63"/>
      <c r="Y3683" s="63"/>
      <c r="Z3683" s="63"/>
    </row>
    <row r="3684">
      <c r="A3684" s="75"/>
      <c r="B3684" s="94"/>
      <c r="C3684" s="75"/>
      <c r="D3684" s="76"/>
      <c r="E3684" s="75" t="s">
        <v>97</v>
      </c>
      <c r="F3684" s="75" t="s">
        <v>97</v>
      </c>
      <c r="G3684" s="77"/>
      <c r="H3684" s="77"/>
      <c r="I3684" s="80"/>
      <c r="J3684" s="77" t="s">
        <v>97</v>
      </c>
      <c r="K3684" s="79" t="s">
        <v>97</v>
      </c>
      <c r="L3684" s="79"/>
      <c r="M3684" s="80"/>
      <c r="N3684" s="79" t="s">
        <v>97</v>
      </c>
      <c r="O3684" s="81"/>
      <c r="P3684" s="86"/>
      <c r="Q3684" s="82"/>
      <c r="R3684" s="81" t="s">
        <v>97</v>
      </c>
      <c r="S3684" s="63"/>
      <c r="T3684" s="87"/>
      <c r="U3684" s="84" t="s">
        <v>97</v>
      </c>
      <c r="V3684" s="84" t="s">
        <v>97</v>
      </c>
      <c r="W3684" s="85" t="b">
        <v>0</v>
      </c>
      <c r="X3684" s="63"/>
      <c r="Y3684" s="63"/>
      <c r="Z3684" s="63"/>
    </row>
    <row r="3685">
      <c r="A3685" s="75"/>
      <c r="B3685" s="94"/>
      <c r="C3685" s="75"/>
      <c r="D3685" s="76"/>
      <c r="E3685" s="75" t="s">
        <v>97</v>
      </c>
      <c r="F3685" s="75" t="s">
        <v>97</v>
      </c>
      <c r="G3685" s="77"/>
      <c r="H3685" s="77"/>
      <c r="I3685" s="80"/>
      <c r="J3685" s="77" t="s">
        <v>97</v>
      </c>
      <c r="K3685" s="79" t="s">
        <v>97</v>
      </c>
      <c r="L3685" s="79"/>
      <c r="M3685" s="80"/>
      <c r="N3685" s="79" t="s">
        <v>97</v>
      </c>
      <c r="O3685" s="81"/>
      <c r="P3685" s="86"/>
      <c r="Q3685" s="82"/>
      <c r="R3685" s="81" t="s">
        <v>97</v>
      </c>
      <c r="S3685" s="63"/>
      <c r="T3685" s="87"/>
      <c r="U3685" s="84" t="s">
        <v>97</v>
      </c>
      <c r="V3685" s="84" t="s">
        <v>97</v>
      </c>
      <c r="W3685" s="85" t="b">
        <v>0</v>
      </c>
      <c r="X3685" s="63"/>
      <c r="Y3685" s="63"/>
      <c r="Z3685" s="63"/>
    </row>
    <row r="3686">
      <c r="A3686" s="75"/>
      <c r="B3686" s="94"/>
      <c r="C3686" s="75"/>
      <c r="D3686" s="76"/>
      <c r="E3686" s="75" t="s">
        <v>97</v>
      </c>
      <c r="F3686" s="75" t="s">
        <v>97</v>
      </c>
      <c r="G3686" s="77"/>
      <c r="H3686" s="77"/>
      <c r="I3686" s="80"/>
      <c r="J3686" s="77" t="s">
        <v>97</v>
      </c>
      <c r="K3686" s="79" t="s">
        <v>97</v>
      </c>
      <c r="L3686" s="79"/>
      <c r="M3686" s="80"/>
      <c r="N3686" s="79" t="s">
        <v>97</v>
      </c>
      <c r="O3686" s="81"/>
      <c r="P3686" s="86"/>
      <c r="Q3686" s="82"/>
      <c r="R3686" s="81" t="s">
        <v>97</v>
      </c>
      <c r="S3686" s="63"/>
      <c r="T3686" s="87"/>
      <c r="U3686" s="84" t="s">
        <v>97</v>
      </c>
      <c r="V3686" s="84" t="s">
        <v>97</v>
      </c>
      <c r="W3686" s="85" t="b">
        <v>0</v>
      </c>
      <c r="X3686" s="63"/>
      <c r="Y3686" s="63"/>
      <c r="Z3686" s="63"/>
    </row>
    <row r="3687">
      <c r="A3687" s="75"/>
      <c r="B3687" s="94"/>
      <c r="C3687" s="75"/>
      <c r="D3687" s="76"/>
      <c r="E3687" s="75" t="s">
        <v>97</v>
      </c>
      <c r="F3687" s="75" t="s">
        <v>97</v>
      </c>
      <c r="G3687" s="77"/>
      <c r="H3687" s="77"/>
      <c r="I3687" s="80"/>
      <c r="J3687" s="77" t="s">
        <v>97</v>
      </c>
      <c r="K3687" s="79" t="s">
        <v>97</v>
      </c>
      <c r="L3687" s="79"/>
      <c r="M3687" s="80"/>
      <c r="N3687" s="79" t="s">
        <v>97</v>
      </c>
      <c r="O3687" s="81"/>
      <c r="P3687" s="86"/>
      <c r="Q3687" s="82"/>
      <c r="R3687" s="81" t="s">
        <v>97</v>
      </c>
      <c r="S3687" s="63"/>
      <c r="T3687" s="87"/>
      <c r="U3687" s="84" t="s">
        <v>97</v>
      </c>
      <c r="V3687" s="84" t="s">
        <v>97</v>
      </c>
      <c r="W3687" s="85" t="b">
        <v>0</v>
      </c>
      <c r="X3687" s="63"/>
      <c r="Y3687" s="63"/>
      <c r="Z3687" s="63"/>
    </row>
    <row r="3688">
      <c r="A3688" s="75"/>
      <c r="B3688" s="94"/>
      <c r="C3688" s="75"/>
      <c r="D3688" s="76"/>
      <c r="E3688" s="75" t="s">
        <v>97</v>
      </c>
      <c r="F3688" s="75" t="s">
        <v>97</v>
      </c>
      <c r="G3688" s="77"/>
      <c r="H3688" s="77"/>
      <c r="I3688" s="80"/>
      <c r="J3688" s="77" t="s">
        <v>97</v>
      </c>
      <c r="K3688" s="79" t="s">
        <v>97</v>
      </c>
      <c r="L3688" s="79"/>
      <c r="M3688" s="80"/>
      <c r="N3688" s="79" t="s">
        <v>97</v>
      </c>
      <c r="O3688" s="81"/>
      <c r="P3688" s="86"/>
      <c r="Q3688" s="82"/>
      <c r="R3688" s="81" t="s">
        <v>97</v>
      </c>
      <c r="S3688" s="63"/>
      <c r="T3688" s="87"/>
      <c r="U3688" s="84" t="s">
        <v>97</v>
      </c>
      <c r="V3688" s="84" t="s">
        <v>97</v>
      </c>
      <c r="W3688" s="85" t="b">
        <v>0</v>
      </c>
      <c r="X3688" s="63"/>
      <c r="Y3688" s="63"/>
      <c r="Z3688" s="63"/>
    </row>
    <row r="3689">
      <c r="A3689" s="75"/>
      <c r="B3689" s="94"/>
      <c r="C3689" s="75"/>
      <c r="D3689" s="76"/>
      <c r="E3689" s="75" t="s">
        <v>97</v>
      </c>
      <c r="F3689" s="75" t="s">
        <v>97</v>
      </c>
      <c r="G3689" s="77"/>
      <c r="H3689" s="77"/>
      <c r="I3689" s="80"/>
      <c r="J3689" s="77" t="s">
        <v>97</v>
      </c>
      <c r="K3689" s="79" t="s">
        <v>97</v>
      </c>
      <c r="L3689" s="79"/>
      <c r="M3689" s="80"/>
      <c r="N3689" s="79" t="s">
        <v>97</v>
      </c>
      <c r="O3689" s="81"/>
      <c r="P3689" s="86"/>
      <c r="Q3689" s="82"/>
      <c r="R3689" s="81" t="s">
        <v>97</v>
      </c>
      <c r="S3689" s="63"/>
      <c r="T3689" s="87"/>
      <c r="U3689" s="84" t="s">
        <v>97</v>
      </c>
      <c r="V3689" s="84" t="s">
        <v>97</v>
      </c>
      <c r="W3689" s="85" t="b">
        <v>0</v>
      </c>
      <c r="X3689" s="63"/>
      <c r="Y3689" s="63"/>
      <c r="Z3689" s="63"/>
    </row>
    <row r="3690">
      <c r="A3690" s="75"/>
      <c r="B3690" s="94"/>
      <c r="C3690" s="75"/>
      <c r="D3690" s="76"/>
      <c r="E3690" s="75" t="s">
        <v>97</v>
      </c>
      <c r="F3690" s="75" t="s">
        <v>97</v>
      </c>
      <c r="G3690" s="77"/>
      <c r="H3690" s="77"/>
      <c r="I3690" s="80"/>
      <c r="J3690" s="77" t="s">
        <v>97</v>
      </c>
      <c r="K3690" s="79" t="s">
        <v>97</v>
      </c>
      <c r="L3690" s="79"/>
      <c r="M3690" s="80"/>
      <c r="N3690" s="79" t="s">
        <v>97</v>
      </c>
      <c r="O3690" s="81"/>
      <c r="P3690" s="86"/>
      <c r="Q3690" s="82"/>
      <c r="R3690" s="81" t="s">
        <v>97</v>
      </c>
      <c r="S3690" s="63"/>
      <c r="T3690" s="87"/>
      <c r="U3690" s="84" t="s">
        <v>97</v>
      </c>
      <c r="V3690" s="84" t="s">
        <v>97</v>
      </c>
      <c r="W3690" s="85" t="b">
        <v>0</v>
      </c>
      <c r="X3690" s="63"/>
      <c r="Y3690" s="63"/>
      <c r="Z3690" s="63"/>
    </row>
    <row r="3691">
      <c r="A3691" s="75"/>
      <c r="B3691" s="94"/>
      <c r="C3691" s="75"/>
      <c r="D3691" s="76"/>
      <c r="E3691" s="75" t="s">
        <v>97</v>
      </c>
      <c r="F3691" s="75" t="s">
        <v>97</v>
      </c>
      <c r="G3691" s="77"/>
      <c r="H3691" s="77"/>
      <c r="I3691" s="80"/>
      <c r="J3691" s="77" t="s">
        <v>97</v>
      </c>
      <c r="K3691" s="79" t="s">
        <v>97</v>
      </c>
      <c r="L3691" s="79"/>
      <c r="M3691" s="80"/>
      <c r="N3691" s="79" t="s">
        <v>97</v>
      </c>
      <c r="O3691" s="81"/>
      <c r="P3691" s="86"/>
      <c r="Q3691" s="82"/>
      <c r="R3691" s="81" t="s">
        <v>97</v>
      </c>
      <c r="S3691" s="63"/>
      <c r="T3691" s="87"/>
      <c r="U3691" s="84" t="s">
        <v>97</v>
      </c>
      <c r="V3691" s="84" t="s">
        <v>97</v>
      </c>
      <c r="W3691" s="85" t="b">
        <v>0</v>
      </c>
      <c r="X3691" s="63"/>
      <c r="Y3691" s="63"/>
      <c r="Z3691" s="63"/>
    </row>
    <row r="3692">
      <c r="A3692" s="75"/>
      <c r="B3692" s="94"/>
      <c r="C3692" s="75"/>
      <c r="D3692" s="76"/>
      <c r="E3692" s="75" t="s">
        <v>97</v>
      </c>
      <c r="F3692" s="75" t="s">
        <v>97</v>
      </c>
      <c r="G3692" s="77"/>
      <c r="H3692" s="77"/>
      <c r="I3692" s="80"/>
      <c r="J3692" s="77" t="s">
        <v>97</v>
      </c>
      <c r="K3692" s="79" t="s">
        <v>97</v>
      </c>
      <c r="L3692" s="79"/>
      <c r="M3692" s="80"/>
      <c r="N3692" s="79" t="s">
        <v>97</v>
      </c>
      <c r="O3692" s="81"/>
      <c r="P3692" s="86"/>
      <c r="Q3692" s="82"/>
      <c r="R3692" s="81" t="s">
        <v>97</v>
      </c>
      <c r="S3692" s="63"/>
      <c r="T3692" s="87"/>
      <c r="U3692" s="84" t="s">
        <v>97</v>
      </c>
      <c r="V3692" s="84" t="s">
        <v>97</v>
      </c>
      <c r="W3692" s="85" t="b">
        <v>0</v>
      </c>
      <c r="X3692" s="63"/>
      <c r="Y3692" s="63"/>
      <c r="Z3692" s="63"/>
    </row>
    <row r="3693">
      <c r="A3693" s="75"/>
      <c r="B3693" s="94"/>
      <c r="C3693" s="75"/>
      <c r="D3693" s="76"/>
      <c r="E3693" s="75" t="s">
        <v>97</v>
      </c>
      <c r="F3693" s="75" t="s">
        <v>97</v>
      </c>
      <c r="G3693" s="77"/>
      <c r="H3693" s="77"/>
      <c r="I3693" s="80"/>
      <c r="J3693" s="77" t="s">
        <v>97</v>
      </c>
      <c r="K3693" s="79" t="s">
        <v>97</v>
      </c>
      <c r="L3693" s="79"/>
      <c r="M3693" s="80"/>
      <c r="N3693" s="79" t="s">
        <v>97</v>
      </c>
      <c r="O3693" s="81"/>
      <c r="P3693" s="86"/>
      <c r="Q3693" s="82"/>
      <c r="R3693" s="81" t="s">
        <v>97</v>
      </c>
      <c r="S3693" s="63"/>
      <c r="T3693" s="87"/>
      <c r="U3693" s="84" t="s">
        <v>97</v>
      </c>
      <c r="V3693" s="84" t="s">
        <v>97</v>
      </c>
      <c r="W3693" s="85" t="b">
        <v>0</v>
      </c>
      <c r="X3693" s="63"/>
      <c r="Y3693" s="63"/>
      <c r="Z3693" s="63"/>
    </row>
    <row r="3694">
      <c r="A3694" s="75"/>
      <c r="B3694" s="94"/>
      <c r="C3694" s="75"/>
      <c r="D3694" s="76"/>
      <c r="E3694" s="75" t="s">
        <v>97</v>
      </c>
      <c r="F3694" s="75" t="s">
        <v>97</v>
      </c>
      <c r="G3694" s="77"/>
      <c r="H3694" s="77"/>
      <c r="I3694" s="80"/>
      <c r="J3694" s="77" t="s">
        <v>97</v>
      </c>
      <c r="K3694" s="79" t="s">
        <v>97</v>
      </c>
      <c r="L3694" s="79"/>
      <c r="M3694" s="80"/>
      <c r="N3694" s="79" t="s">
        <v>97</v>
      </c>
      <c r="O3694" s="81"/>
      <c r="P3694" s="86"/>
      <c r="Q3694" s="82"/>
      <c r="R3694" s="81" t="s">
        <v>97</v>
      </c>
      <c r="S3694" s="63"/>
      <c r="T3694" s="87"/>
      <c r="U3694" s="84" t="s">
        <v>97</v>
      </c>
      <c r="V3694" s="84" t="s">
        <v>97</v>
      </c>
      <c r="W3694" s="85" t="b">
        <v>0</v>
      </c>
      <c r="X3694" s="63"/>
      <c r="Y3694" s="63"/>
      <c r="Z3694" s="63"/>
    </row>
    <row r="3695">
      <c r="A3695" s="75"/>
      <c r="B3695" s="94"/>
      <c r="C3695" s="75"/>
      <c r="D3695" s="76"/>
      <c r="E3695" s="75" t="s">
        <v>97</v>
      </c>
      <c r="F3695" s="75" t="s">
        <v>97</v>
      </c>
      <c r="G3695" s="77"/>
      <c r="H3695" s="77"/>
      <c r="I3695" s="80"/>
      <c r="J3695" s="77" t="s">
        <v>97</v>
      </c>
      <c r="K3695" s="79" t="s">
        <v>97</v>
      </c>
      <c r="L3695" s="79"/>
      <c r="M3695" s="80"/>
      <c r="N3695" s="79" t="s">
        <v>97</v>
      </c>
      <c r="O3695" s="81"/>
      <c r="P3695" s="86"/>
      <c r="Q3695" s="82"/>
      <c r="R3695" s="81" t="s">
        <v>97</v>
      </c>
      <c r="S3695" s="63"/>
      <c r="T3695" s="87"/>
      <c r="U3695" s="84" t="s">
        <v>97</v>
      </c>
      <c r="V3695" s="84" t="s">
        <v>97</v>
      </c>
      <c r="W3695" s="85" t="b">
        <v>0</v>
      </c>
      <c r="X3695" s="63"/>
      <c r="Y3695" s="63"/>
      <c r="Z3695" s="63"/>
    </row>
    <row r="3696">
      <c r="A3696" s="75"/>
      <c r="B3696" s="94"/>
      <c r="C3696" s="75"/>
      <c r="D3696" s="76"/>
      <c r="E3696" s="75" t="s">
        <v>97</v>
      </c>
      <c r="F3696" s="75" t="s">
        <v>97</v>
      </c>
      <c r="G3696" s="77"/>
      <c r="H3696" s="77"/>
      <c r="I3696" s="80"/>
      <c r="J3696" s="77" t="s">
        <v>97</v>
      </c>
      <c r="K3696" s="79" t="s">
        <v>97</v>
      </c>
      <c r="L3696" s="79"/>
      <c r="M3696" s="80"/>
      <c r="N3696" s="79" t="s">
        <v>97</v>
      </c>
      <c r="O3696" s="81"/>
      <c r="P3696" s="86"/>
      <c r="Q3696" s="82"/>
      <c r="R3696" s="81" t="s">
        <v>97</v>
      </c>
      <c r="S3696" s="63"/>
      <c r="T3696" s="87"/>
      <c r="U3696" s="84" t="s">
        <v>97</v>
      </c>
      <c r="V3696" s="84" t="s">
        <v>97</v>
      </c>
      <c r="W3696" s="85" t="b">
        <v>0</v>
      </c>
      <c r="X3696" s="63"/>
      <c r="Y3696" s="63"/>
      <c r="Z3696" s="63"/>
    </row>
    <row r="3697">
      <c r="A3697" s="75"/>
      <c r="B3697" s="94"/>
      <c r="C3697" s="75"/>
      <c r="D3697" s="76"/>
      <c r="E3697" s="75" t="s">
        <v>97</v>
      </c>
      <c r="F3697" s="75" t="s">
        <v>97</v>
      </c>
      <c r="G3697" s="77"/>
      <c r="H3697" s="77"/>
      <c r="I3697" s="80"/>
      <c r="J3697" s="77" t="s">
        <v>97</v>
      </c>
      <c r="K3697" s="79" t="s">
        <v>97</v>
      </c>
      <c r="L3697" s="79"/>
      <c r="M3697" s="80"/>
      <c r="N3697" s="79" t="s">
        <v>97</v>
      </c>
      <c r="O3697" s="81"/>
      <c r="P3697" s="86"/>
      <c r="Q3697" s="82"/>
      <c r="R3697" s="81" t="s">
        <v>97</v>
      </c>
      <c r="S3697" s="63"/>
      <c r="T3697" s="87"/>
      <c r="U3697" s="84" t="s">
        <v>97</v>
      </c>
      <c r="V3697" s="84" t="s">
        <v>97</v>
      </c>
      <c r="W3697" s="85" t="b">
        <v>0</v>
      </c>
      <c r="X3697" s="63"/>
      <c r="Y3697" s="63"/>
      <c r="Z3697" s="63"/>
    </row>
    <row r="3698">
      <c r="A3698" s="75"/>
      <c r="B3698" s="94"/>
      <c r="C3698" s="75"/>
      <c r="D3698" s="76"/>
      <c r="E3698" s="75" t="s">
        <v>97</v>
      </c>
      <c r="F3698" s="75" t="s">
        <v>97</v>
      </c>
      <c r="G3698" s="77"/>
      <c r="H3698" s="77"/>
      <c r="I3698" s="80"/>
      <c r="J3698" s="77" t="s">
        <v>97</v>
      </c>
      <c r="K3698" s="79" t="s">
        <v>97</v>
      </c>
      <c r="L3698" s="79"/>
      <c r="M3698" s="80"/>
      <c r="N3698" s="79" t="s">
        <v>97</v>
      </c>
      <c r="O3698" s="81"/>
      <c r="P3698" s="86"/>
      <c r="Q3698" s="82"/>
      <c r="R3698" s="81" t="s">
        <v>97</v>
      </c>
      <c r="S3698" s="63"/>
      <c r="T3698" s="87"/>
      <c r="U3698" s="84" t="s">
        <v>97</v>
      </c>
      <c r="V3698" s="84" t="s">
        <v>97</v>
      </c>
      <c r="W3698" s="85" t="b">
        <v>0</v>
      </c>
      <c r="X3698" s="63"/>
      <c r="Y3698" s="63"/>
      <c r="Z3698" s="63"/>
    </row>
    <row r="3699">
      <c r="A3699" s="75"/>
      <c r="B3699" s="94"/>
      <c r="C3699" s="75"/>
      <c r="D3699" s="76"/>
      <c r="E3699" s="75" t="s">
        <v>97</v>
      </c>
      <c r="F3699" s="75" t="s">
        <v>97</v>
      </c>
      <c r="G3699" s="77"/>
      <c r="H3699" s="77"/>
      <c r="I3699" s="80"/>
      <c r="J3699" s="77" t="s">
        <v>97</v>
      </c>
      <c r="K3699" s="79" t="s">
        <v>97</v>
      </c>
      <c r="L3699" s="79"/>
      <c r="M3699" s="80"/>
      <c r="N3699" s="79" t="s">
        <v>97</v>
      </c>
      <c r="O3699" s="81"/>
      <c r="P3699" s="86"/>
      <c r="Q3699" s="82"/>
      <c r="R3699" s="81" t="s">
        <v>97</v>
      </c>
      <c r="S3699" s="63"/>
      <c r="T3699" s="87"/>
      <c r="U3699" s="84" t="s">
        <v>97</v>
      </c>
      <c r="V3699" s="84" t="s">
        <v>97</v>
      </c>
      <c r="W3699" s="85" t="b">
        <v>0</v>
      </c>
      <c r="X3699" s="63"/>
      <c r="Y3699" s="63"/>
      <c r="Z3699" s="63"/>
    </row>
    <row r="3700">
      <c r="A3700" s="75"/>
      <c r="B3700" s="94"/>
      <c r="C3700" s="75"/>
      <c r="D3700" s="76"/>
      <c r="E3700" s="75" t="s">
        <v>97</v>
      </c>
      <c r="F3700" s="75" t="s">
        <v>97</v>
      </c>
      <c r="G3700" s="77"/>
      <c r="H3700" s="77"/>
      <c r="I3700" s="80"/>
      <c r="J3700" s="77" t="s">
        <v>97</v>
      </c>
      <c r="K3700" s="79" t="s">
        <v>97</v>
      </c>
      <c r="L3700" s="79"/>
      <c r="M3700" s="80"/>
      <c r="N3700" s="79" t="s">
        <v>97</v>
      </c>
      <c r="O3700" s="81"/>
      <c r="P3700" s="86"/>
      <c r="Q3700" s="82"/>
      <c r="R3700" s="81" t="s">
        <v>97</v>
      </c>
      <c r="S3700" s="63"/>
      <c r="T3700" s="87"/>
      <c r="U3700" s="84" t="s">
        <v>97</v>
      </c>
      <c r="V3700" s="84" t="s">
        <v>97</v>
      </c>
      <c r="W3700" s="85" t="b">
        <v>0</v>
      </c>
      <c r="X3700" s="63"/>
      <c r="Y3700" s="63"/>
      <c r="Z3700" s="63"/>
    </row>
    <row r="3701">
      <c r="A3701" s="75"/>
      <c r="B3701" s="94"/>
      <c r="C3701" s="75"/>
      <c r="D3701" s="76"/>
      <c r="E3701" s="75" t="s">
        <v>97</v>
      </c>
      <c r="F3701" s="75" t="s">
        <v>97</v>
      </c>
      <c r="G3701" s="77"/>
      <c r="H3701" s="77"/>
      <c r="I3701" s="80"/>
      <c r="J3701" s="77" t="s">
        <v>97</v>
      </c>
      <c r="K3701" s="79" t="s">
        <v>97</v>
      </c>
      <c r="L3701" s="79"/>
      <c r="M3701" s="80"/>
      <c r="N3701" s="79" t="s">
        <v>97</v>
      </c>
      <c r="O3701" s="81"/>
      <c r="P3701" s="86"/>
      <c r="Q3701" s="82"/>
      <c r="R3701" s="81" t="s">
        <v>97</v>
      </c>
      <c r="S3701" s="63"/>
      <c r="T3701" s="87"/>
      <c r="U3701" s="84" t="s">
        <v>97</v>
      </c>
      <c r="V3701" s="84" t="s">
        <v>97</v>
      </c>
      <c r="W3701" s="85" t="b">
        <v>0</v>
      </c>
      <c r="X3701" s="63"/>
      <c r="Y3701" s="63"/>
      <c r="Z3701" s="63"/>
    </row>
    <row r="3702">
      <c r="A3702" s="75"/>
      <c r="B3702" s="94"/>
      <c r="C3702" s="75"/>
      <c r="D3702" s="76"/>
      <c r="E3702" s="75" t="s">
        <v>97</v>
      </c>
      <c r="F3702" s="75" t="s">
        <v>97</v>
      </c>
      <c r="G3702" s="77"/>
      <c r="H3702" s="77"/>
      <c r="I3702" s="80"/>
      <c r="J3702" s="77" t="s">
        <v>97</v>
      </c>
      <c r="K3702" s="79" t="s">
        <v>97</v>
      </c>
      <c r="L3702" s="79"/>
      <c r="M3702" s="80"/>
      <c r="N3702" s="79" t="s">
        <v>97</v>
      </c>
      <c r="O3702" s="81"/>
      <c r="P3702" s="86"/>
      <c r="Q3702" s="82"/>
      <c r="R3702" s="81" t="s">
        <v>97</v>
      </c>
      <c r="S3702" s="63"/>
      <c r="T3702" s="87"/>
      <c r="U3702" s="84" t="s">
        <v>97</v>
      </c>
      <c r="V3702" s="84" t="s">
        <v>97</v>
      </c>
      <c r="W3702" s="85" t="b">
        <v>0</v>
      </c>
      <c r="X3702" s="63"/>
      <c r="Y3702" s="63"/>
      <c r="Z3702" s="63"/>
    </row>
    <row r="3703">
      <c r="A3703" s="75"/>
      <c r="B3703" s="94"/>
      <c r="C3703" s="75"/>
      <c r="D3703" s="76"/>
      <c r="E3703" s="75" t="s">
        <v>97</v>
      </c>
      <c r="F3703" s="75" t="s">
        <v>97</v>
      </c>
      <c r="G3703" s="77"/>
      <c r="H3703" s="77"/>
      <c r="I3703" s="80"/>
      <c r="J3703" s="77" t="s">
        <v>97</v>
      </c>
      <c r="K3703" s="79" t="s">
        <v>97</v>
      </c>
      <c r="L3703" s="79"/>
      <c r="M3703" s="80"/>
      <c r="N3703" s="79" t="s">
        <v>97</v>
      </c>
      <c r="O3703" s="81"/>
      <c r="P3703" s="86"/>
      <c r="Q3703" s="82"/>
      <c r="R3703" s="81" t="s">
        <v>97</v>
      </c>
      <c r="S3703" s="63"/>
      <c r="T3703" s="87"/>
      <c r="U3703" s="84" t="s">
        <v>97</v>
      </c>
      <c r="V3703" s="84" t="s">
        <v>97</v>
      </c>
      <c r="W3703" s="85" t="b">
        <v>0</v>
      </c>
      <c r="X3703" s="63"/>
      <c r="Y3703" s="63"/>
      <c r="Z3703" s="63"/>
    </row>
    <row r="3704">
      <c r="A3704" s="75"/>
      <c r="B3704" s="94"/>
      <c r="C3704" s="75"/>
      <c r="D3704" s="76"/>
      <c r="E3704" s="75" t="s">
        <v>97</v>
      </c>
      <c r="F3704" s="75" t="s">
        <v>97</v>
      </c>
      <c r="G3704" s="77"/>
      <c r="H3704" s="77"/>
      <c r="I3704" s="80"/>
      <c r="J3704" s="77" t="s">
        <v>97</v>
      </c>
      <c r="K3704" s="79" t="s">
        <v>97</v>
      </c>
      <c r="L3704" s="79"/>
      <c r="M3704" s="80"/>
      <c r="N3704" s="79" t="s">
        <v>97</v>
      </c>
      <c r="O3704" s="81"/>
      <c r="P3704" s="86"/>
      <c r="Q3704" s="82"/>
      <c r="R3704" s="81" t="s">
        <v>97</v>
      </c>
      <c r="S3704" s="63"/>
      <c r="T3704" s="87"/>
      <c r="U3704" s="84" t="s">
        <v>97</v>
      </c>
      <c r="V3704" s="84" t="s">
        <v>97</v>
      </c>
      <c r="W3704" s="85" t="b">
        <v>0</v>
      </c>
      <c r="X3704" s="63"/>
      <c r="Y3704" s="63"/>
      <c r="Z3704" s="63"/>
    </row>
    <row r="3705">
      <c r="A3705" s="75"/>
      <c r="B3705" s="94"/>
      <c r="C3705" s="75"/>
      <c r="D3705" s="76"/>
      <c r="E3705" s="75" t="s">
        <v>97</v>
      </c>
      <c r="F3705" s="75" t="s">
        <v>97</v>
      </c>
      <c r="G3705" s="77"/>
      <c r="H3705" s="77"/>
      <c r="I3705" s="80"/>
      <c r="J3705" s="77" t="s">
        <v>97</v>
      </c>
      <c r="K3705" s="79" t="s">
        <v>97</v>
      </c>
      <c r="L3705" s="79"/>
      <c r="M3705" s="80"/>
      <c r="N3705" s="79" t="s">
        <v>97</v>
      </c>
      <c r="O3705" s="81"/>
      <c r="P3705" s="86"/>
      <c r="Q3705" s="82"/>
      <c r="R3705" s="81" t="s">
        <v>97</v>
      </c>
      <c r="S3705" s="63"/>
      <c r="T3705" s="87"/>
      <c r="U3705" s="84" t="s">
        <v>97</v>
      </c>
      <c r="V3705" s="84" t="s">
        <v>97</v>
      </c>
      <c r="W3705" s="85" t="b">
        <v>0</v>
      </c>
      <c r="X3705" s="63"/>
      <c r="Y3705" s="63"/>
      <c r="Z3705" s="63"/>
    </row>
    <row r="3706">
      <c r="A3706" s="75"/>
      <c r="B3706" s="94"/>
      <c r="C3706" s="75"/>
      <c r="D3706" s="76"/>
      <c r="E3706" s="75" t="s">
        <v>97</v>
      </c>
      <c r="F3706" s="75" t="s">
        <v>97</v>
      </c>
      <c r="G3706" s="77"/>
      <c r="H3706" s="77"/>
      <c r="I3706" s="80"/>
      <c r="J3706" s="77" t="s">
        <v>97</v>
      </c>
      <c r="K3706" s="79" t="s">
        <v>97</v>
      </c>
      <c r="L3706" s="79"/>
      <c r="M3706" s="80"/>
      <c r="N3706" s="79" t="s">
        <v>97</v>
      </c>
      <c r="O3706" s="81"/>
      <c r="P3706" s="86"/>
      <c r="Q3706" s="82"/>
      <c r="R3706" s="81" t="s">
        <v>97</v>
      </c>
      <c r="S3706" s="63"/>
      <c r="T3706" s="87"/>
      <c r="U3706" s="84" t="s">
        <v>97</v>
      </c>
      <c r="V3706" s="84" t="s">
        <v>97</v>
      </c>
      <c r="W3706" s="85" t="b">
        <v>0</v>
      </c>
      <c r="X3706" s="63"/>
      <c r="Y3706" s="63"/>
      <c r="Z3706" s="63"/>
    </row>
    <row r="3707">
      <c r="A3707" s="75"/>
      <c r="B3707" s="94"/>
      <c r="C3707" s="75"/>
      <c r="D3707" s="76"/>
      <c r="E3707" s="75" t="s">
        <v>97</v>
      </c>
      <c r="F3707" s="75" t="s">
        <v>97</v>
      </c>
      <c r="G3707" s="77"/>
      <c r="H3707" s="77"/>
      <c r="I3707" s="80"/>
      <c r="J3707" s="77" t="s">
        <v>97</v>
      </c>
      <c r="K3707" s="79" t="s">
        <v>97</v>
      </c>
      <c r="L3707" s="79"/>
      <c r="M3707" s="80"/>
      <c r="N3707" s="79" t="s">
        <v>97</v>
      </c>
      <c r="O3707" s="81"/>
      <c r="P3707" s="86"/>
      <c r="Q3707" s="82"/>
      <c r="R3707" s="81" t="s">
        <v>97</v>
      </c>
      <c r="S3707" s="63"/>
      <c r="T3707" s="87"/>
      <c r="U3707" s="84" t="s">
        <v>97</v>
      </c>
      <c r="V3707" s="84" t="s">
        <v>97</v>
      </c>
      <c r="W3707" s="85" t="b">
        <v>0</v>
      </c>
      <c r="X3707" s="63"/>
      <c r="Y3707" s="63"/>
      <c r="Z3707" s="63"/>
    </row>
    <row r="3708">
      <c r="A3708" s="75"/>
      <c r="B3708" s="94"/>
      <c r="C3708" s="75"/>
      <c r="D3708" s="76"/>
      <c r="E3708" s="75" t="s">
        <v>97</v>
      </c>
      <c r="F3708" s="75" t="s">
        <v>97</v>
      </c>
      <c r="G3708" s="77"/>
      <c r="H3708" s="77"/>
      <c r="I3708" s="80"/>
      <c r="J3708" s="77" t="s">
        <v>97</v>
      </c>
      <c r="K3708" s="79" t="s">
        <v>97</v>
      </c>
      <c r="L3708" s="79"/>
      <c r="M3708" s="80"/>
      <c r="N3708" s="79" t="s">
        <v>97</v>
      </c>
      <c r="O3708" s="81"/>
      <c r="P3708" s="86"/>
      <c r="Q3708" s="82"/>
      <c r="R3708" s="81" t="s">
        <v>97</v>
      </c>
      <c r="S3708" s="63"/>
      <c r="T3708" s="87"/>
      <c r="U3708" s="84" t="s">
        <v>97</v>
      </c>
      <c r="V3708" s="84" t="s">
        <v>97</v>
      </c>
      <c r="W3708" s="85" t="b">
        <v>0</v>
      </c>
      <c r="X3708" s="63"/>
      <c r="Y3708" s="63"/>
      <c r="Z3708" s="63"/>
    </row>
    <row r="3709">
      <c r="A3709" s="75"/>
      <c r="B3709" s="94"/>
      <c r="C3709" s="75"/>
      <c r="D3709" s="76"/>
      <c r="E3709" s="75" t="s">
        <v>97</v>
      </c>
      <c r="F3709" s="75" t="s">
        <v>97</v>
      </c>
      <c r="G3709" s="77"/>
      <c r="H3709" s="77"/>
      <c r="I3709" s="80"/>
      <c r="J3709" s="77" t="s">
        <v>97</v>
      </c>
      <c r="K3709" s="79" t="s">
        <v>97</v>
      </c>
      <c r="L3709" s="79"/>
      <c r="M3709" s="80"/>
      <c r="N3709" s="79" t="s">
        <v>97</v>
      </c>
      <c r="O3709" s="81"/>
      <c r="P3709" s="86"/>
      <c r="Q3709" s="82"/>
      <c r="R3709" s="81" t="s">
        <v>97</v>
      </c>
      <c r="S3709" s="63"/>
      <c r="T3709" s="87"/>
      <c r="U3709" s="84" t="s">
        <v>97</v>
      </c>
      <c r="V3709" s="84" t="s">
        <v>97</v>
      </c>
      <c r="W3709" s="85" t="b">
        <v>0</v>
      </c>
      <c r="X3709" s="63"/>
      <c r="Y3709" s="63"/>
      <c r="Z3709" s="63"/>
    </row>
    <row r="3710">
      <c r="A3710" s="75"/>
      <c r="B3710" s="94"/>
      <c r="C3710" s="75"/>
      <c r="D3710" s="76"/>
      <c r="E3710" s="75" t="s">
        <v>97</v>
      </c>
      <c r="F3710" s="75" t="s">
        <v>97</v>
      </c>
      <c r="G3710" s="77"/>
      <c r="H3710" s="77"/>
      <c r="I3710" s="80"/>
      <c r="J3710" s="77" t="s">
        <v>97</v>
      </c>
      <c r="K3710" s="79" t="s">
        <v>97</v>
      </c>
      <c r="L3710" s="79"/>
      <c r="M3710" s="80"/>
      <c r="N3710" s="79" t="s">
        <v>97</v>
      </c>
      <c r="O3710" s="81"/>
      <c r="P3710" s="86"/>
      <c r="Q3710" s="82"/>
      <c r="R3710" s="81" t="s">
        <v>97</v>
      </c>
      <c r="S3710" s="63"/>
      <c r="T3710" s="87"/>
      <c r="U3710" s="84" t="s">
        <v>97</v>
      </c>
      <c r="V3710" s="84" t="s">
        <v>97</v>
      </c>
      <c r="W3710" s="85" t="b">
        <v>0</v>
      </c>
      <c r="X3710" s="63"/>
      <c r="Y3710" s="63"/>
      <c r="Z3710" s="63"/>
    </row>
    <row r="3711">
      <c r="A3711" s="75"/>
      <c r="B3711" s="94"/>
      <c r="C3711" s="75"/>
      <c r="D3711" s="76"/>
      <c r="E3711" s="75" t="s">
        <v>97</v>
      </c>
      <c r="F3711" s="75" t="s">
        <v>97</v>
      </c>
      <c r="G3711" s="77"/>
      <c r="H3711" s="77"/>
      <c r="I3711" s="80"/>
      <c r="J3711" s="77" t="s">
        <v>97</v>
      </c>
      <c r="K3711" s="79" t="s">
        <v>97</v>
      </c>
      <c r="L3711" s="79"/>
      <c r="M3711" s="80"/>
      <c r="N3711" s="79" t="s">
        <v>97</v>
      </c>
      <c r="O3711" s="81"/>
      <c r="P3711" s="86"/>
      <c r="Q3711" s="82"/>
      <c r="R3711" s="81" t="s">
        <v>97</v>
      </c>
      <c r="S3711" s="63"/>
      <c r="T3711" s="87"/>
      <c r="U3711" s="84" t="s">
        <v>97</v>
      </c>
      <c r="V3711" s="84" t="s">
        <v>97</v>
      </c>
      <c r="W3711" s="85" t="b">
        <v>0</v>
      </c>
      <c r="X3711" s="63"/>
      <c r="Y3711" s="63"/>
      <c r="Z3711" s="63"/>
    </row>
    <row r="3712">
      <c r="A3712" s="75"/>
      <c r="B3712" s="94"/>
      <c r="C3712" s="75"/>
      <c r="D3712" s="76"/>
      <c r="E3712" s="75" t="s">
        <v>97</v>
      </c>
      <c r="F3712" s="75" t="s">
        <v>97</v>
      </c>
      <c r="G3712" s="77"/>
      <c r="H3712" s="77"/>
      <c r="I3712" s="80"/>
      <c r="J3712" s="77" t="s">
        <v>97</v>
      </c>
      <c r="K3712" s="79" t="s">
        <v>97</v>
      </c>
      <c r="L3712" s="79"/>
      <c r="M3712" s="80"/>
      <c r="N3712" s="79" t="s">
        <v>97</v>
      </c>
      <c r="O3712" s="81"/>
      <c r="P3712" s="86"/>
      <c r="Q3712" s="82"/>
      <c r="R3712" s="81" t="s">
        <v>97</v>
      </c>
      <c r="S3712" s="63"/>
      <c r="T3712" s="87"/>
      <c r="U3712" s="84" t="s">
        <v>97</v>
      </c>
      <c r="V3712" s="84" t="s">
        <v>97</v>
      </c>
      <c r="W3712" s="85" t="b">
        <v>0</v>
      </c>
      <c r="X3712" s="63"/>
      <c r="Y3712" s="63"/>
      <c r="Z3712" s="63"/>
    </row>
    <row r="3713">
      <c r="A3713" s="75"/>
      <c r="B3713" s="94"/>
      <c r="C3713" s="75"/>
      <c r="D3713" s="76"/>
      <c r="E3713" s="75" t="s">
        <v>97</v>
      </c>
      <c r="F3713" s="75" t="s">
        <v>97</v>
      </c>
      <c r="G3713" s="77"/>
      <c r="H3713" s="77"/>
      <c r="I3713" s="80"/>
      <c r="J3713" s="77" t="s">
        <v>97</v>
      </c>
      <c r="K3713" s="79" t="s">
        <v>97</v>
      </c>
      <c r="L3713" s="79"/>
      <c r="M3713" s="80"/>
      <c r="N3713" s="79" t="s">
        <v>97</v>
      </c>
      <c r="O3713" s="81"/>
      <c r="P3713" s="86"/>
      <c r="Q3713" s="82"/>
      <c r="R3713" s="81" t="s">
        <v>97</v>
      </c>
      <c r="S3713" s="63"/>
      <c r="T3713" s="87"/>
      <c r="U3713" s="84" t="s">
        <v>97</v>
      </c>
      <c r="V3713" s="84" t="s">
        <v>97</v>
      </c>
      <c r="W3713" s="85" t="b">
        <v>0</v>
      </c>
      <c r="X3713" s="63"/>
      <c r="Y3713" s="63"/>
      <c r="Z3713" s="63"/>
    </row>
    <row r="3714">
      <c r="A3714" s="75"/>
      <c r="B3714" s="94"/>
      <c r="C3714" s="75"/>
      <c r="D3714" s="76"/>
      <c r="E3714" s="75" t="s">
        <v>97</v>
      </c>
      <c r="F3714" s="75" t="s">
        <v>97</v>
      </c>
      <c r="G3714" s="77"/>
      <c r="H3714" s="77"/>
      <c r="I3714" s="80"/>
      <c r="J3714" s="77" t="s">
        <v>97</v>
      </c>
      <c r="K3714" s="79" t="s">
        <v>97</v>
      </c>
      <c r="L3714" s="79"/>
      <c r="M3714" s="80"/>
      <c r="N3714" s="79" t="s">
        <v>97</v>
      </c>
      <c r="O3714" s="81"/>
      <c r="P3714" s="86"/>
      <c r="Q3714" s="82"/>
      <c r="R3714" s="81" t="s">
        <v>97</v>
      </c>
      <c r="S3714" s="63"/>
      <c r="T3714" s="87"/>
      <c r="U3714" s="84" t="s">
        <v>97</v>
      </c>
      <c r="V3714" s="84" t="s">
        <v>97</v>
      </c>
      <c r="W3714" s="85" t="b">
        <v>0</v>
      </c>
      <c r="X3714" s="63"/>
      <c r="Y3714" s="63"/>
      <c r="Z3714" s="63"/>
    </row>
    <row r="3715">
      <c r="A3715" s="75"/>
      <c r="B3715" s="94"/>
      <c r="C3715" s="75"/>
      <c r="D3715" s="76"/>
      <c r="E3715" s="75" t="s">
        <v>97</v>
      </c>
      <c r="F3715" s="75" t="s">
        <v>97</v>
      </c>
      <c r="G3715" s="77"/>
      <c r="H3715" s="77"/>
      <c r="I3715" s="80"/>
      <c r="J3715" s="77" t="s">
        <v>97</v>
      </c>
      <c r="K3715" s="79" t="s">
        <v>97</v>
      </c>
      <c r="L3715" s="79"/>
      <c r="M3715" s="80"/>
      <c r="N3715" s="79" t="s">
        <v>97</v>
      </c>
      <c r="O3715" s="81"/>
      <c r="P3715" s="86"/>
      <c r="Q3715" s="82"/>
      <c r="R3715" s="81" t="s">
        <v>97</v>
      </c>
      <c r="S3715" s="63"/>
      <c r="T3715" s="87"/>
      <c r="U3715" s="84" t="s">
        <v>97</v>
      </c>
      <c r="V3715" s="84" t="s">
        <v>97</v>
      </c>
      <c r="W3715" s="85" t="b">
        <v>0</v>
      </c>
      <c r="X3715" s="63"/>
      <c r="Y3715" s="63"/>
      <c r="Z3715" s="63"/>
    </row>
    <row r="3716">
      <c r="A3716" s="75"/>
      <c r="B3716" s="94"/>
      <c r="C3716" s="75"/>
      <c r="D3716" s="76"/>
      <c r="E3716" s="75" t="s">
        <v>97</v>
      </c>
      <c r="F3716" s="75" t="s">
        <v>97</v>
      </c>
      <c r="G3716" s="77"/>
      <c r="H3716" s="77"/>
      <c r="I3716" s="80"/>
      <c r="J3716" s="77" t="s">
        <v>97</v>
      </c>
      <c r="K3716" s="79" t="s">
        <v>97</v>
      </c>
      <c r="L3716" s="79"/>
      <c r="M3716" s="80"/>
      <c r="N3716" s="79" t="s">
        <v>97</v>
      </c>
      <c r="O3716" s="81"/>
      <c r="P3716" s="86"/>
      <c r="Q3716" s="82"/>
      <c r="R3716" s="81" t="s">
        <v>97</v>
      </c>
      <c r="S3716" s="63"/>
      <c r="T3716" s="87"/>
      <c r="U3716" s="84" t="s">
        <v>97</v>
      </c>
      <c r="V3716" s="84" t="s">
        <v>97</v>
      </c>
      <c r="W3716" s="85" t="b">
        <v>0</v>
      </c>
      <c r="X3716" s="63"/>
      <c r="Y3716" s="63"/>
      <c r="Z3716" s="63"/>
    </row>
    <row r="3717">
      <c r="A3717" s="75"/>
      <c r="B3717" s="94"/>
      <c r="C3717" s="75"/>
      <c r="D3717" s="76"/>
      <c r="E3717" s="75" t="s">
        <v>97</v>
      </c>
      <c r="F3717" s="75" t="s">
        <v>97</v>
      </c>
      <c r="G3717" s="77"/>
      <c r="H3717" s="77"/>
      <c r="I3717" s="80"/>
      <c r="J3717" s="77" t="s">
        <v>97</v>
      </c>
      <c r="K3717" s="79" t="s">
        <v>97</v>
      </c>
      <c r="L3717" s="79"/>
      <c r="M3717" s="80"/>
      <c r="N3717" s="79" t="s">
        <v>97</v>
      </c>
      <c r="O3717" s="81"/>
      <c r="P3717" s="86"/>
      <c r="Q3717" s="82"/>
      <c r="R3717" s="81" t="s">
        <v>97</v>
      </c>
      <c r="S3717" s="63"/>
      <c r="T3717" s="87"/>
      <c r="U3717" s="84" t="s">
        <v>97</v>
      </c>
      <c r="V3717" s="84" t="s">
        <v>97</v>
      </c>
      <c r="W3717" s="85" t="b">
        <v>0</v>
      </c>
      <c r="X3717" s="63"/>
      <c r="Y3717" s="63"/>
      <c r="Z3717" s="63"/>
    </row>
    <row r="3718">
      <c r="A3718" s="75"/>
      <c r="B3718" s="94"/>
      <c r="C3718" s="75"/>
      <c r="D3718" s="76"/>
      <c r="E3718" s="75" t="s">
        <v>97</v>
      </c>
      <c r="F3718" s="75" t="s">
        <v>97</v>
      </c>
      <c r="G3718" s="77"/>
      <c r="H3718" s="77"/>
      <c r="I3718" s="80"/>
      <c r="J3718" s="77" t="s">
        <v>97</v>
      </c>
      <c r="K3718" s="79" t="s">
        <v>97</v>
      </c>
      <c r="L3718" s="79"/>
      <c r="M3718" s="80"/>
      <c r="N3718" s="79" t="s">
        <v>97</v>
      </c>
      <c r="O3718" s="81"/>
      <c r="P3718" s="86"/>
      <c r="Q3718" s="82"/>
      <c r="R3718" s="81" t="s">
        <v>97</v>
      </c>
      <c r="S3718" s="63"/>
      <c r="T3718" s="87"/>
      <c r="U3718" s="84" t="s">
        <v>97</v>
      </c>
      <c r="V3718" s="84" t="s">
        <v>97</v>
      </c>
      <c r="W3718" s="85" t="b">
        <v>0</v>
      </c>
      <c r="X3718" s="63"/>
      <c r="Y3718" s="63"/>
      <c r="Z3718" s="63"/>
    </row>
    <row r="3719">
      <c r="A3719" s="75"/>
      <c r="B3719" s="94"/>
      <c r="C3719" s="75"/>
      <c r="D3719" s="76"/>
      <c r="E3719" s="75" t="s">
        <v>97</v>
      </c>
      <c r="F3719" s="75" t="s">
        <v>97</v>
      </c>
      <c r="G3719" s="77"/>
      <c r="H3719" s="77"/>
      <c r="I3719" s="80"/>
      <c r="J3719" s="77" t="s">
        <v>97</v>
      </c>
      <c r="K3719" s="79" t="s">
        <v>97</v>
      </c>
      <c r="L3719" s="79"/>
      <c r="M3719" s="80"/>
      <c r="N3719" s="79" t="s">
        <v>97</v>
      </c>
      <c r="O3719" s="81"/>
      <c r="P3719" s="86"/>
      <c r="Q3719" s="82"/>
      <c r="R3719" s="81" t="s">
        <v>97</v>
      </c>
      <c r="S3719" s="63"/>
      <c r="T3719" s="87"/>
      <c r="U3719" s="84" t="s">
        <v>97</v>
      </c>
      <c r="V3719" s="84" t="s">
        <v>97</v>
      </c>
      <c r="W3719" s="85" t="b">
        <v>0</v>
      </c>
      <c r="X3719" s="63"/>
      <c r="Y3719" s="63"/>
      <c r="Z3719" s="63"/>
    </row>
    <row r="3720">
      <c r="A3720" s="75"/>
      <c r="B3720" s="94"/>
      <c r="C3720" s="75"/>
      <c r="D3720" s="76"/>
      <c r="E3720" s="75" t="s">
        <v>97</v>
      </c>
      <c r="F3720" s="75" t="s">
        <v>97</v>
      </c>
      <c r="G3720" s="77"/>
      <c r="H3720" s="77"/>
      <c r="I3720" s="80"/>
      <c r="J3720" s="77" t="s">
        <v>97</v>
      </c>
      <c r="K3720" s="79" t="s">
        <v>97</v>
      </c>
      <c r="L3720" s="79"/>
      <c r="M3720" s="80"/>
      <c r="N3720" s="79" t="s">
        <v>97</v>
      </c>
      <c r="O3720" s="81"/>
      <c r="P3720" s="86"/>
      <c r="Q3720" s="82"/>
      <c r="R3720" s="81" t="s">
        <v>97</v>
      </c>
      <c r="S3720" s="63"/>
      <c r="T3720" s="87"/>
      <c r="U3720" s="84" t="s">
        <v>97</v>
      </c>
      <c r="V3720" s="84" t="s">
        <v>97</v>
      </c>
      <c r="W3720" s="85" t="b">
        <v>0</v>
      </c>
      <c r="X3720" s="63"/>
      <c r="Y3720" s="63"/>
      <c r="Z3720" s="63"/>
    </row>
    <row r="3721">
      <c r="A3721" s="75"/>
      <c r="B3721" s="94"/>
      <c r="C3721" s="75"/>
      <c r="D3721" s="76"/>
      <c r="E3721" s="75" t="s">
        <v>97</v>
      </c>
      <c r="F3721" s="75" t="s">
        <v>97</v>
      </c>
      <c r="G3721" s="77"/>
      <c r="H3721" s="77"/>
      <c r="I3721" s="80"/>
      <c r="J3721" s="77" t="s">
        <v>97</v>
      </c>
      <c r="K3721" s="79" t="s">
        <v>97</v>
      </c>
      <c r="L3721" s="79"/>
      <c r="M3721" s="80"/>
      <c r="N3721" s="79" t="s">
        <v>97</v>
      </c>
      <c r="O3721" s="81"/>
      <c r="P3721" s="86"/>
      <c r="Q3721" s="82"/>
      <c r="R3721" s="81" t="s">
        <v>97</v>
      </c>
      <c r="S3721" s="63"/>
      <c r="T3721" s="87"/>
      <c r="U3721" s="84" t="s">
        <v>97</v>
      </c>
      <c r="V3721" s="84" t="s">
        <v>97</v>
      </c>
      <c r="W3721" s="85" t="b">
        <v>0</v>
      </c>
      <c r="X3721" s="63"/>
      <c r="Y3721" s="63"/>
      <c r="Z3721" s="63"/>
    </row>
    <row r="3722">
      <c r="A3722" s="75"/>
      <c r="B3722" s="94"/>
      <c r="C3722" s="75"/>
      <c r="D3722" s="76"/>
      <c r="E3722" s="75" t="s">
        <v>97</v>
      </c>
      <c r="F3722" s="75" t="s">
        <v>97</v>
      </c>
      <c r="G3722" s="77"/>
      <c r="H3722" s="77"/>
      <c r="I3722" s="80"/>
      <c r="J3722" s="77" t="s">
        <v>97</v>
      </c>
      <c r="K3722" s="79" t="s">
        <v>97</v>
      </c>
      <c r="L3722" s="79"/>
      <c r="M3722" s="80"/>
      <c r="N3722" s="79" t="s">
        <v>97</v>
      </c>
      <c r="O3722" s="81"/>
      <c r="P3722" s="86"/>
      <c r="Q3722" s="82"/>
      <c r="R3722" s="81" t="s">
        <v>97</v>
      </c>
      <c r="S3722" s="63"/>
      <c r="T3722" s="87"/>
      <c r="U3722" s="84" t="s">
        <v>97</v>
      </c>
      <c r="V3722" s="84" t="s">
        <v>97</v>
      </c>
      <c r="W3722" s="85" t="b">
        <v>0</v>
      </c>
      <c r="X3722" s="63"/>
      <c r="Y3722" s="63"/>
      <c r="Z3722" s="63"/>
    </row>
    <row r="3723">
      <c r="A3723" s="75"/>
      <c r="B3723" s="94"/>
      <c r="C3723" s="75"/>
      <c r="D3723" s="76"/>
      <c r="E3723" s="75" t="s">
        <v>97</v>
      </c>
      <c r="F3723" s="75" t="s">
        <v>97</v>
      </c>
      <c r="G3723" s="77"/>
      <c r="H3723" s="77"/>
      <c r="I3723" s="80"/>
      <c r="J3723" s="77" t="s">
        <v>97</v>
      </c>
      <c r="K3723" s="79" t="s">
        <v>97</v>
      </c>
      <c r="L3723" s="79"/>
      <c r="M3723" s="80"/>
      <c r="N3723" s="79" t="s">
        <v>97</v>
      </c>
      <c r="O3723" s="81"/>
      <c r="P3723" s="86"/>
      <c r="Q3723" s="82"/>
      <c r="R3723" s="81" t="s">
        <v>97</v>
      </c>
      <c r="S3723" s="63"/>
      <c r="T3723" s="87"/>
      <c r="U3723" s="84" t="s">
        <v>97</v>
      </c>
      <c r="V3723" s="84" t="s">
        <v>97</v>
      </c>
      <c r="W3723" s="85" t="b">
        <v>0</v>
      </c>
      <c r="X3723" s="63"/>
      <c r="Y3723" s="63"/>
      <c r="Z3723" s="63"/>
    </row>
    <row r="3724">
      <c r="A3724" s="75"/>
      <c r="B3724" s="94"/>
      <c r="C3724" s="75"/>
      <c r="D3724" s="76"/>
      <c r="E3724" s="75" t="s">
        <v>97</v>
      </c>
      <c r="F3724" s="75" t="s">
        <v>97</v>
      </c>
      <c r="G3724" s="77"/>
      <c r="H3724" s="77"/>
      <c r="I3724" s="80"/>
      <c r="J3724" s="77" t="s">
        <v>97</v>
      </c>
      <c r="K3724" s="79" t="s">
        <v>97</v>
      </c>
      <c r="L3724" s="79"/>
      <c r="M3724" s="80"/>
      <c r="N3724" s="79" t="s">
        <v>97</v>
      </c>
      <c r="O3724" s="81"/>
      <c r="P3724" s="86"/>
      <c r="Q3724" s="82"/>
      <c r="R3724" s="81" t="s">
        <v>97</v>
      </c>
      <c r="S3724" s="63"/>
      <c r="T3724" s="87"/>
      <c r="U3724" s="84" t="s">
        <v>97</v>
      </c>
      <c r="V3724" s="84" t="s">
        <v>97</v>
      </c>
      <c r="W3724" s="85" t="b">
        <v>0</v>
      </c>
      <c r="X3724" s="63"/>
      <c r="Y3724" s="63"/>
      <c r="Z3724" s="63"/>
    </row>
    <row r="3725">
      <c r="A3725" s="75"/>
      <c r="B3725" s="94"/>
      <c r="C3725" s="75"/>
      <c r="D3725" s="76"/>
      <c r="E3725" s="75" t="s">
        <v>97</v>
      </c>
      <c r="F3725" s="75" t="s">
        <v>97</v>
      </c>
      <c r="G3725" s="77"/>
      <c r="H3725" s="77"/>
      <c r="I3725" s="80"/>
      <c r="J3725" s="77" t="s">
        <v>97</v>
      </c>
      <c r="K3725" s="79" t="s">
        <v>97</v>
      </c>
      <c r="L3725" s="79"/>
      <c r="M3725" s="80"/>
      <c r="N3725" s="79" t="s">
        <v>97</v>
      </c>
      <c r="O3725" s="81"/>
      <c r="P3725" s="86"/>
      <c r="Q3725" s="82"/>
      <c r="R3725" s="81" t="s">
        <v>97</v>
      </c>
      <c r="S3725" s="63"/>
      <c r="T3725" s="87"/>
      <c r="U3725" s="84" t="s">
        <v>97</v>
      </c>
      <c r="V3725" s="84" t="s">
        <v>97</v>
      </c>
      <c r="W3725" s="85" t="b">
        <v>0</v>
      </c>
      <c r="X3725" s="63"/>
      <c r="Y3725" s="63"/>
      <c r="Z3725" s="63"/>
    </row>
    <row r="3726">
      <c r="A3726" s="75"/>
      <c r="B3726" s="94"/>
      <c r="C3726" s="75"/>
      <c r="D3726" s="76"/>
      <c r="E3726" s="75" t="s">
        <v>97</v>
      </c>
      <c r="F3726" s="75" t="s">
        <v>97</v>
      </c>
      <c r="G3726" s="77"/>
      <c r="H3726" s="77"/>
      <c r="I3726" s="80"/>
      <c r="J3726" s="77" t="s">
        <v>97</v>
      </c>
      <c r="K3726" s="79" t="s">
        <v>97</v>
      </c>
      <c r="L3726" s="79"/>
      <c r="M3726" s="80"/>
      <c r="N3726" s="79" t="s">
        <v>97</v>
      </c>
      <c r="O3726" s="81"/>
      <c r="P3726" s="86"/>
      <c r="Q3726" s="82"/>
      <c r="R3726" s="81" t="s">
        <v>97</v>
      </c>
      <c r="S3726" s="63"/>
      <c r="T3726" s="87"/>
      <c r="U3726" s="84" t="s">
        <v>97</v>
      </c>
      <c r="V3726" s="84" t="s">
        <v>97</v>
      </c>
      <c r="W3726" s="85" t="b">
        <v>0</v>
      </c>
      <c r="X3726" s="63"/>
      <c r="Y3726" s="63"/>
      <c r="Z3726" s="63"/>
    </row>
    <row r="3727">
      <c r="A3727" s="75"/>
      <c r="B3727" s="94"/>
      <c r="C3727" s="75"/>
      <c r="D3727" s="76"/>
      <c r="E3727" s="75" t="s">
        <v>97</v>
      </c>
      <c r="F3727" s="75" t="s">
        <v>97</v>
      </c>
      <c r="G3727" s="77"/>
      <c r="H3727" s="77"/>
      <c r="I3727" s="80"/>
      <c r="J3727" s="77" t="s">
        <v>97</v>
      </c>
      <c r="K3727" s="79" t="s">
        <v>97</v>
      </c>
      <c r="L3727" s="79"/>
      <c r="M3727" s="80"/>
      <c r="N3727" s="79" t="s">
        <v>97</v>
      </c>
      <c r="O3727" s="81"/>
      <c r="P3727" s="86"/>
      <c r="Q3727" s="82"/>
      <c r="R3727" s="81" t="s">
        <v>97</v>
      </c>
      <c r="S3727" s="63"/>
      <c r="T3727" s="87"/>
      <c r="U3727" s="84" t="s">
        <v>97</v>
      </c>
      <c r="V3727" s="84" t="s">
        <v>97</v>
      </c>
      <c r="W3727" s="85" t="b">
        <v>0</v>
      </c>
      <c r="X3727" s="63"/>
      <c r="Y3727" s="63"/>
      <c r="Z3727" s="63"/>
    </row>
    <row r="3728">
      <c r="A3728" s="75"/>
      <c r="B3728" s="94"/>
      <c r="C3728" s="75"/>
      <c r="D3728" s="76"/>
      <c r="E3728" s="75" t="s">
        <v>97</v>
      </c>
      <c r="F3728" s="75" t="s">
        <v>97</v>
      </c>
      <c r="G3728" s="77"/>
      <c r="H3728" s="77"/>
      <c r="I3728" s="80"/>
      <c r="J3728" s="77" t="s">
        <v>97</v>
      </c>
      <c r="K3728" s="79" t="s">
        <v>97</v>
      </c>
      <c r="L3728" s="79"/>
      <c r="M3728" s="80"/>
      <c r="N3728" s="79" t="s">
        <v>97</v>
      </c>
      <c r="O3728" s="81"/>
      <c r="P3728" s="86"/>
      <c r="Q3728" s="82"/>
      <c r="R3728" s="81" t="s">
        <v>97</v>
      </c>
      <c r="S3728" s="63"/>
      <c r="T3728" s="87"/>
      <c r="U3728" s="84" t="s">
        <v>97</v>
      </c>
      <c r="V3728" s="84" t="s">
        <v>97</v>
      </c>
      <c r="W3728" s="85" t="b">
        <v>0</v>
      </c>
      <c r="X3728" s="63"/>
      <c r="Y3728" s="63"/>
      <c r="Z3728" s="63"/>
    </row>
    <row r="3729">
      <c r="A3729" s="75"/>
      <c r="B3729" s="94"/>
      <c r="C3729" s="75"/>
      <c r="D3729" s="76"/>
      <c r="E3729" s="75" t="s">
        <v>97</v>
      </c>
      <c r="F3729" s="75" t="s">
        <v>97</v>
      </c>
      <c r="G3729" s="77"/>
      <c r="H3729" s="77"/>
      <c r="I3729" s="80"/>
      <c r="J3729" s="77" t="s">
        <v>97</v>
      </c>
      <c r="K3729" s="79" t="s">
        <v>97</v>
      </c>
      <c r="L3729" s="79"/>
      <c r="M3729" s="80"/>
      <c r="N3729" s="79" t="s">
        <v>97</v>
      </c>
      <c r="O3729" s="81"/>
      <c r="P3729" s="86"/>
      <c r="Q3729" s="82"/>
      <c r="R3729" s="81" t="s">
        <v>97</v>
      </c>
      <c r="S3729" s="63"/>
      <c r="T3729" s="87"/>
      <c r="U3729" s="84" t="s">
        <v>97</v>
      </c>
      <c r="V3729" s="84" t="s">
        <v>97</v>
      </c>
      <c r="W3729" s="85" t="b">
        <v>0</v>
      </c>
      <c r="X3729" s="63"/>
      <c r="Y3729" s="63"/>
      <c r="Z3729" s="63"/>
    </row>
    <row r="3730">
      <c r="A3730" s="75"/>
      <c r="B3730" s="94"/>
      <c r="C3730" s="75"/>
      <c r="D3730" s="76"/>
      <c r="E3730" s="75" t="s">
        <v>97</v>
      </c>
      <c r="F3730" s="75" t="s">
        <v>97</v>
      </c>
      <c r="G3730" s="77"/>
      <c r="H3730" s="77"/>
      <c r="I3730" s="80"/>
      <c r="J3730" s="77" t="s">
        <v>97</v>
      </c>
      <c r="K3730" s="79" t="s">
        <v>97</v>
      </c>
      <c r="L3730" s="79"/>
      <c r="M3730" s="80"/>
      <c r="N3730" s="79" t="s">
        <v>97</v>
      </c>
      <c r="O3730" s="81"/>
      <c r="P3730" s="86"/>
      <c r="Q3730" s="82"/>
      <c r="R3730" s="81" t="s">
        <v>97</v>
      </c>
      <c r="S3730" s="63"/>
      <c r="T3730" s="87"/>
      <c r="U3730" s="84" t="s">
        <v>97</v>
      </c>
      <c r="V3730" s="84" t="s">
        <v>97</v>
      </c>
      <c r="W3730" s="85" t="b">
        <v>0</v>
      </c>
      <c r="X3730" s="63"/>
      <c r="Y3730" s="63"/>
      <c r="Z3730" s="63"/>
    </row>
    <row r="3731">
      <c r="A3731" s="75"/>
      <c r="B3731" s="94"/>
      <c r="C3731" s="75"/>
      <c r="D3731" s="76"/>
      <c r="E3731" s="75" t="s">
        <v>97</v>
      </c>
      <c r="F3731" s="75" t="s">
        <v>97</v>
      </c>
      <c r="G3731" s="77"/>
      <c r="H3731" s="77"/>
      <c r="I3731" s="80"/>
      <c r="J3731" s="77" t="s">
        <v>97</v>
      </c>
      <c r="K3731" s="79" t="s">
        <v>97</v>
      </c>
      <c r="L3731" s="79"/>
      <c r="M3731" s="80"/>
      <c r="N3731" s="79" t="s">
        <v>97</v>
      </c>
      <c r="O3731" s="81"/>
      <c r="P3731" s="86"/>
      <c r="Q3731" s="82"/>
      <c r="R3731" s="81" t="s">
        <v>97</v>
      </c>
      <c r="S3731" s="63"/>
      <c r="T3731" s="87"/>
      <c r="U3731" s="84" t="s">
        <v>97</v>
      </c>
      <c r="V3731" s="84" t="s">
        <v>97</v>
      </c>
      <c r="W3731" s="85" t="b">
        <v>0</v>
      </c>
      <c r="X3731" s="63"/>
      <c r="Y3731" s="63"/>
      <c r="Z3731" s="63"/>
    </row>
    <row r="3732">
      <c r="A3732" s="75"/>
      <c r="B3732" s="94"/>
      <c r="C3732" s="75"/>
      <c r="D3732" s="76"/>
      <c r="E3732" s="75" t="s">
        <v>97</v>
      </c>
      <c r="F3732" s="75" t="s">
        <v>97</v>
      </c>
      <c r="G3732" s="77"/>
      <c r="H3732" s="77"/>
      <c r="I3732" s="80"/>
      <c r="J3732" s="77" t="s">
        <v>97</v>
      </c>
      <c r="K3732" s="79" t="s">
        <v>97</v>
      </c>
      <c r="L3732" s="79"/>
      <c r="M3732" s="80"/>
      <c r="N3732" s="79" t="s">
        <v>97</v>
      </c>
      <c r="O3732" s="81"/>
      <c r="P3732" s="86"/>
      <c r="Q3732" s="82"/>
      <c r="R3732" s="81" t="s">
        <v>97</v>
      </c>
      <c r="S3732" s="63"/>
      <c r="T3732" s="87"/>
      <c r="U3732" s="84" t="s">
        <v>97</v>
      </c>
      <c r="V3732" s="84" t="s">
        <v>97</v>
      </c>
      <c r="W3732" s="85" t="b">
        <v>0</v>
      </c>
      <c r="X3732" s="63"/>
      <c r="Y3732" s="63"/>
      <c r="Z3732" s="63"/>
    </row>
    <row r="3733">
      <c r="A3733" s="75"/>
      <c r="B3733" s="94"/>
      <c r="C3733" s="75"/>
      <c r="D3733" s="76"/>
      <c r="E3733" s="75" t="s">
        <v>97</v>
      </c>
      <c r="F3733" s="75" t="s">
        <v>97</v>
      </c>
      <c r="G3733" s="77"/>
      <c r="H3733" s="77"/>
      <c r="I3733" s="80"/>
      <c r="J3733" s="77" t="s">
        <v>97</v>
      </c>
      <c r="K3733" s="79" t="s">
        <v>97</v>
      </c>
      <c r="L3733" s="79"/>
      <c r="M3733" s="80"/>
      <c r="N3733" s="79" t="s">
        <v>97</v>
      </c>
      <c r="O3733" s="81"/>
      <c r="P3733" s="86"/>
      <c r="Q3733" s="82"/>
      <c r="R3733" s="81" t="s">
        <v>97</v>
      </c>
      <c r="S3733" s="63"/>
      <c r="T3733" s="87"/>
      <c r="U3733" s="84" t="s">
        <v>97</v>
      </c>
      <c r="V3733" s="84" t="s">
        <v>97</v>
      </c>
      <c r="W3733" s="85" t="b">
        <v>0</v>
      </c>
      <c r="X3733" s="63"/>
      <c r="Y3733" s="63"/>
      <c r="Z3733" s="63"/>
    </row>
    <row r="3734">
      <c r="A3734" s="75"/>
      <c r="B3734" s="94"/>
      <c r="C3734" s="75"/>
      <c r="D3734" s="76"/>
      <c r="E3734" s="75" t="s">
        <v>97</v>
      </c>
      <c r="F3734" s="75" t="s">
        <v>97</v>
      </c>
      <c r="G3734" s="77"/>
      <c r="H3734" s="77"/>
      <c r="I3734" s="80"/>
      <c r="J3734" s="77" t="s">
        <v>97</v>
      </c>
      <c r="K3734" s="79" t="s">
        <v>97</v>
      </c>
      <c r="L3734" s="79"/>
      <c r="M3734" s="80"/>
      <c r="N3734" s="79" t="s">
        <v>97</v>
      </c>
      <c r="O3734" s="81"/>
      <c r="P3734" s="86"/>
      <c r="Q3734" s="82"/>
      <c r="R3734" s="81" t="s">
        <v>97</v>
      </c>
      <c r="S3734" s="63"/>
      <c r="T3734" s="87"/>
      <c r="U3734" s="84" t="s">
        <v>97</v>
      </c>
      <c r="V3734" s="84" t="s">
        <v>97</v>
      </c>
      <c r="W3734" s="85" t="b">
        <v>0</v>
      </c>
      <c r="X3734" s="63"/>
      <c r="Y3734" s="63"/>
      <c r="Z3734" s="63"/>
    </row>
    <row r="3735">
      <c r="A3735" s="75"/>
      <c r="B3735" s="94"/>
      <c r="C3735" s="75"/>
      <c r="D3735" s="76"/>
      <c r="E3735" s="75" t="s">
        <v>97</v>
      </c>
      <c r="F3735" s="75" t="s">
        <v>97</v>
      </c>
      <c r="G3735" s="77"/>
      <c r="H3735" s="77"/>
      <c r="I3735" s="80"/>
      <c r="J3735" s="77" t="s">
        <v>97</v>
      </c>
      <c r="K3735" s="79" t="s">
        <v>97</v>
      </c>
      <c r="L3735" s="79"/>
      <c r="M3735" s="80"/>
      <c r="N3735" s="79" t="s">
        <v>97</v>
      </c>
      <c r="O3735" s="81"/>
      <c r="P3735" s="86"/>
      <c r="Q3735" s="82"/>
      <c r="R3735" s="81" t="s">
        <v>97</v>
      </c>
      <c r="S3735" s="63"/>
      <c r="T3735" s="87"/>
      <c r="U3735" s="84" t="s">
        <v>97</v>
      </c>
      <c r="V3735" s="84" t="s">
        <v>97</v>
      </c>
      <c r="W3735" s="85" t="b">
        <v>0</v>
      </c>
      <c r="X3735" s="63"/>
      <c r="Y3735" s="63"/>
      <c r="Z3735" s="63"/>
    </row>
    <row r="3736">
      <c r="A3736" s="75"/>
      <c r="B3736" s="94"/>
      <c r="C3736" s="75"/>
      <c r="D3736" s="76"/>
      <c r="E3736" s="75" t="s">
        <v>97</v>
      </c>
      <c r="F3736" s="75" t="s">
        <v>97</v>
      </c>
      <c r="G3736" s="77"/>
      <c r="H3736" s="77"/>
      <c r="I3736" s="80"/>
      <c r="J3736" s="77" t="s">
        <v>97</v>
      </c>
      <c r="K3736" s="79" t="s">
        <v>97</v>
      </c>
      <c r="L3736" s="79"/>
      <c r="M3736" s="80"/>
      <c r="N3736" s="79" t="s">
        <v>97</v>
      </c>
      <c r="O3736" s="81"/>
      <c r="P3736" s="86"/>
      <c r="Q3736" s="82"/>
      <c r="R3736" s="81" t="s">
        <v>97</v>
      </c>
      <c r="S3736" s="63"/>
      <c r="T3736" s="87"/>
      <c r="U3736" s="84" t="s">
        <v>97</v>
      </c>
      <c r="V3736" s="84" t="s">
        <v>97</v>
      </c>
      <c r="W3736" s="85" t="b">
        <v>0</v>
      </c>
      <c r="X3736" s="63"/>
      <c r="Y3736" s="63"/>
      <c r="Z3736" s="63"/>
    </row>
    <row r="3737">
      <c r="A3737" s="75"/>
      <c r="B3737" s="94"/>
      <c r="C3737" s="75"/>
      <c r="D3737" s="76"/>
      <c r="E3737" s="75" t="s">
        <v>97</v>
      </c>
      <c r="F3737" s="75" t="s">
        <v>97</v>
      </c>
      <c r="G3737" s="77"/>
      <c r="H3737" s="77"/>
      <c r="I3737" s="80"/>
      <c r="J3737" s="77" t="s">
        <v>97</v>
      </c>
      <c r="K3737" s="79" t="s">
        <v>97</v>
      </c>
      <c r="L3737" s="79"/>
      <c r="M3737" s="80"/>
      <c r="N3737" s="79" t="s">
        <v>97</v>
      </c>
      <c r="O3737" s="81"/>
      <c r="P3737" s="86"/>
      <c r="Q3737" s="82"/>
      <c r="R3737" s="81" t="s">
        <v>97</v>
      </c>
      <c r="S3737" s="63"/>
      <c r="T3737" s="87"/>
      <c r="U3737" s="84" t="s">
        <v>97</v>
      </c>
      <c r="V3737" s="84" t="s">
        <v>97</v>
      </c>
      <c r="W3737" s="85" t="b">
        <v>0</v>
      </c>
      <c r="X3737" s="63"/>
      <c r="Y3737" s="63"/>
      <c r="Z3737" s="63"/>
    </row>
    <row r="3738">
      <c r="A3738" s="75"/>
      <c r="B3738" s="94"/>
      <c r="C3738" s="75"/>
      <c r="D3738" s="76"/>
      <c r="E3738" s="75" t="s">
        <v>97</v>
      </c>
      <c r="F3738" s="75" t="s">
        <v>97</v>
      </c>
      <c r="G3738" s="77"/>
      <c r="H3738" s="77"/>
      <c r="I3738" s="80"/>
      <c r="J3738" s="77" t="s">
        <v>97</v>
      </c>
      <c r="K3738" s="79" t="s">
        <v>97</v>
      </c>
      <c r="L3738" s="79"/>
      <c r="M3738" s="80"/>
      <c r="N3738" s="79" t="s">
        <v>97</v>
      </c>
      <c r="O3738" s="81"/>
      <c r="P3738" s="86"/>
      <c r="Q3738" s="82"/>
      <c r="R3738" s="81" t="s">
        <v>97</v>
      </c>
      <c r="S3738" s="63"/>
      <c r="T3738" s="87"/>
      <c r="U3738" s="84" t="s">
        <v>97</v>
      </c>
      <c r="V3738" s="84" t="s">
        <v>97</v>
      </c>
      <c r="W3738" s="85" t="b">
        <v>0</v>
      </c>
      <c r="X3738" s="63"/>
      <c r="Y3738" s="63"/>
      <c r="Z3738" s="63"/>
    </row>
    <row r="3739">
      <c r="A3739" s="75"/>
      <c r="B3739" s="94"/>
      <c r="C3739" s="75"/>
      <c r="D3739" s="76"/>
      <c r="E3739" s="75" t="s">
        <v>97</v>
      </c>
      <c r="F3739" s="75" t="s">
        <v>97</v>
      </c>
      <c r="G3739" s="77"/>
      <c r="H3739" s="77"/>
      <c r="I3739" s="80"/>
      <c r="J3739" s="77" t="s">
        <v>97</v>
      </c>
      <c r="K3739" s="79" t="s">
        <v>97</v>
      </c>
      <c r="L3739" s="79"/>
      <c r="M3739" s="80"/>
      <c r="N3739" s="79" t="s">
        <v>97</v>
      </c>
      <c r="O3739" s="81"/>
      <c r="P3739" s="86"/>
      <c r="Q3739" s="82"/>
      <c r="R3739" s="81" t="s">
        <v>97</v>
      </c>
      <c r="S3739" s="63"/>
      <c r="T3739" s="87"/>
      <c r="U3739" s="84" t="s">
        <v>97</v>
      </c>
      <c r="V3739" s="84" t="s">
        <v>97</v>
      </c>
      <c r="W3739" s="85" t="b">
        <v>0</v>
      </c>
      <c r="X3739" s="63"/>
      <c r="Y3739" s="63"/>
      <c r="Z3739" s="63"/>
    </row>
    <row r="3740">
      <c r="A3740" s="75"/>
      <c r="B3740" s="94"/>
      <c r="C3740" s="75"/>
      <c r="D3740" s="76"/>
      <c r="E3740" s="75" t="s">
        <v>97</v>
      </c>
      <c r="F3740" s="75" t="s">
        <v>97</v>
      </c>
      <c r="G3740" s="77"/>
      <c r="H3740" s="77"/>
      <c r="I3740" s="80"/>
      <c r="J3740" s="77" t="s">
        <v>97</v>
      </c>
      <c r="K3740" s="79" t="s">
        <v>97</v>
      </c>
      <c r="L3740" s="79"/>
      <c r="M3740" s="80"/>
      <c r="N3740" s="79" t="s">
        <v>97</v>
      </c>
      <c r="O3740" s="81"/>
      <c r="P3740" s="86"/>
      <c r="Q3740" s="82"/>
      <c r="R3740" s="81" t="s">
        <v>97</v>
      </c>
      <c r="S3740" s="63"/>
      <c r="T3740" s="87"/>
      <c r="U3740" s="84" t="s">
        <v>97</v>
      </c>
      <c r="V3740" s="84" t="s">
        <v>97</v>
      </c>
      <c r="W3740" s="85" t="b">
        <v>0</v>
      </c>
      <c r="X3740" s="63"/>
      <c r="Y3740" s="63"/>
      <c r="Z3740" s="63"/>
    </row>
    <row r="3741">
      <c r="A3741" s="75"/>
      <c r="B3741" s="94"/>
      <c r="C3741" s="75"/>
      <c r="D3741" s="76"/>
      <c r="E3741" s="75" t="s">
        <v>97</v>
      </c>
      <c r="F3741" s="75" t="s">
        <v>97</v>
      </c>
      <c r="G3741" s="77"/>
      <c r="H3741" s="77"/>
      <c r="I3741" s="80"/>
      <c r="J3741" s="77" t="s">
        <v>97</v>
      </c>
      <c r="K3741" s="79" t="s">
        <v>97</v>
      </c>
      <c r="L3741" s="79"/>
      <c r="M3741" s="80"/>
      <c r="N3741" s="79" t="s">
        <v>97</v>
      </c>
      <c r="O3741" s="81"/>
      <c r="P3741" s="86"/>
      <c r="Q3741" s="82"/>
      <c r="R3741" s="81" t="s">
        <v>97</v>
      </c>
      <c r="S3741" s="63"/>
      <c r="T3741" s="87"/>
      <c r="U3741" s="84" t="s">
        <v>97</v>
      </c>
      <c r="V3741" s="84" t="s">
        <v>97</v>
      </c>
      <c r="W3741" s="85" t="b">
        <v>0</v>
      </c>
      <c r="X3741" s="63"/>
      <c r="Y3741" s="63"/>
      <c r="Z3741" s="63"/>
    </row>
    <row r="3742">
      <c r="A3742" s="75"/>
      <c r="B3742" s="94"/>
      <c r="C3742" s="75"/>
      <c r="D3742" s="76"/>
      <c r="E3742" s="75" t="s">
        <v>97</v>
      </c>
      <c r="F3742" s="75" t="s">
        <v>97</v>
      </c>
      <c r="G3742" s="77"/>
      <c r="H3742" s="77"/>
      <c r="I3742" s="80"/>
      <c r="J3742" s="77" t="s">
        <v>97</v>
      </c>
      <c r="K3742" s="79" t="s">
        <v>97</v>
      </c>
      <c r="L3742" s="79"/>
      <c r="M3742" s="80"/>
      <c r="N3742" s="79" t="s">
        <v>97</v>
      </c>
      <c r="O3742" s="81"/>
      <c r="P3742" s="86"/>
      <c r="Q3742" s="82"/>
      <c r="R3742" s="81" t="s">
        <v>97</v>
      </c>
      <c r="S3742" s="63"/>
      <c r="T3742" s="87"/>
      <c r="U3742" s="84" t="s">
        <v>97</v>
      </c>
      <c r="V3742" s="84" t="s">
        <v>97</v>
      </c>
      <c r="W3742" s="85" t="b">
        <v>0</v>
      </c>
      <c r="X3742" s="63"/>
      <c r="Y3742" s="63"/>
      <c r="Z3742" s="63"/>
    </row>
    <row r="3743">
      <c r="A3743" s="75"/>
      <c r="B3743" s="94"/>
      <c r="C3743" s="75"/>
      <c r="D3743" s="76"/>
      <c r="E3743" s="75" t="s">
        <v>97</v>
      </c>
      <c r="F3743" s="75" t="s">
        <v>97</v>
      </c>
      <c r="G3743" s="77"/>
      <c r="H3743" s="77"/>
      <c r="I3743" s="80"/>
      <c r="J3743" s="77" t="s">
        <v>97</v>
      </c>
      <c r="K3743" s="79" t="s">
        <v>97</v>
      </c>
      <c r="L3743" s="79"/>
      <c r="M3743" s="80"/>
      <c r="N3743" s="79" t="s">
        <v>97</v>
      </c>
      <c r="O3743" s="81"/>
      <c r="P3743" s="86"/>
      <c r="Q3743" s="82"/>
      <c r="R3743" s="81" t="s">
        <v>97</v>
      </c>
      <c r="S3743" s="63"/>
      <c r="T3743" s="87"/>
      <c r="U3743" s="84" t="s">
        <v>97</v>
      </c>
      <c r="V3743" s="84" t="s">
        <v>97</v>
      </c>
      <c r="W3743" s="85" t="b">
        <v>0</v>
      </c>
      <c r="X3743" s="63"/>
      <c r="Y3743" s="63"/>
      <c r="Z3743" s="63"/>
    </row>
    <row r="3744">
      <c r="A3744" s="75"/>
      <c r="B3744" s="94"/>
      <c r="C3744" s="75"/>
      <c r="D3744" s="76"/>
      <c r="E3744" s="75" t="s">
        <v>97</v>
      </c>
      <c r="F3744" s="75" t="s">
        <v>97</v>
      </c>
      <c r="G3744" s="77"/>
      <c r="H3744" s="77"/>
      <c r="I3744" s="80"/>
      <c r="J3744" s="77" t="s">
        <v>97</v>
      </c>
      <c r="K3744" s="79" t="s">
        <v>97</v>
      </c>
      <c r="L3744" s="79"/>
      <c r="M3744" s="80"/>
      <c r="N3744" s="79" t="s">
        <v>97</v>
      </c>
      <c r="O3744" s="81"/>
      <c r="P3744" s="86"/>
      <c r="Q3744" s="82"/>
      <c r="R3744" s="81" t="s">
        <v>97</v>
      </c>
      <c r="S3744" s="63"/>
      <c r="T3744" s="87"/>
      <c r="U3744" s="84" t="s">
        <v>97</v>
      </c>
      <c r="V3744" s="84" t="s">
        <v>97</v>
      </c>
      <c r="W3744" s="85" t="b">
        <v>0</v>
      </c>
      <c r="X3744" s="63"/>
      <c r="Y3744" s="63"/>
      <c r="Z3744" s="63"/>
    </row>
    <row r="3745">
      <c r="A3745" s="75"/>
      <c r="B3745" s="94"/>
      <c r="C3745" s="75"/>
      <c r="D3745" s="76"/>
      <c r="E3745" s="75" t="s">
        <v>97</v>
      </c>
      <c r="F3745" s="75" t="s">
        <v>97</v>
      </c>
      <c r="G3745" s="77"/>
      <c r="H3745" s="77"/>
      <c r="I3745" s="80"/>
      <c r="J3745" s="77" t="s">
        <v>97</v>
      </c>
      <c r="K3745" s="79" t="s">
        <v>97</v>
      </c>
      <c r="L3745" s="79"/>
      <c r="M3745" s="80"/>
      <c r="N3745" s="79" t="s">
        <v>97</v>
      </c>
      <c r="O3745" s="81"/>
      <c r="P3745" s="86"/>
      <c r="Q3745" s="82"/>
      <c r="R3745" s="81" t="s">
        <v>97</v>
      </c>
      <c r="S3745" s="63"/>
      <c r="T3745" s="87"/>
      <c r="U3745" s="84" t="s">
        <v>97</v>
      </c>
      <c r="V3745" s="84" t="s">
        <v>97</v>
      </c>
      <c r="W3745" s="85" t="b">
        <v>0</v>
      </c>
      <c r="X3745" s="63"/>
      <c r="Y3745" s="63"/>
      <c r="Z3745" s="63"/>
    </row>
    <row r="3746">
      <c r="A3746" s="75"/>
      <c r="B3746" s="94"/>
      <c r="C3746" s="75"/>
      <c r="D3746" s="76"/>
      <c r="E3746" s="75" t="s">
        <v>97</v>
      </c>
      <c r="F3746" s="75" t="s">
        <v>97</v>
      </c>
      <c r="G3746" s="77"/>
      <c r="H3746" s="77"/>
      <c r="I3746" s="80"/>
      <c r="J3746" s="77" t="s">
        <v>97</v>
      </c>
      <c r="K3746" s="79" t="s">
        <v>97</v>
      </c>
      <c r="L3746" s="79"/>
      <c r="M3746" s="80"/>
      <c r="N3746" s="79" t="s">
        <v>97</v>
      </c>
      <c r="O3746" s="81"/>
      <c r="P3746" s="86"/>
      <c r="Q3746" s="82"/>
      <c r="R3746" s="81" t="s">
        <v>97</v>
      </c>
      <c r="S3746" s="63"/>
      <c r="T3746" s="87"/>
      <c r="U3746" s="84" t="s">
        <v>97</v>
      </c>
      <c r="V3746" s="84" t="s">
        <v>97</v>
      </c>
      <c r="W3746" s="85" t="b">
        <v>0</v>
      </c>
      <c r="X3746" s="63"/>
      <c r="Y3746" s="63"/>
      <c r="Z3746" s="63"/>
    </row>
    <row r="3747">
      <c r="A3747" s="75"/>
      <c r="B3747" s="94"/>
      <c r="C3747" s="75"/>
      <c r="D3747" s="76"/>
      <c r="E3747" s="75" t="s">
        <v>97</v>
      </c>
      <c r="F3747" s="75" t="s">
        <v>97</v>
      </c>
      <c r="G3747" s="77"/>
      <c r="H3747" s="77"/>
      <c r="I3747" s="80"/>
      <c r="J3747" s="77" t="s">
        <v>97</v>
      </c>
      <c r="K3747" s="79" t="s">
        <v>97</v>
      </c>
      <c r="L3747" s="79"/>
      <c r="M3747" s="80"/>
      <c r="N3747" s="79" t="s">
        <v>97</v>
      </c>
      <c r="O3747" s="81"/>
      <c r="P3747" s="86"/>
      <c r="Q3747" s="82"/>
      <c r="R3747" s="81" t="s">
        <v>97</v>
      </c>
      <c r="S3747" s="63"/>
      <c r="T3747" s="87"/>
      <c r="U3747" s="84" t="s">
        <v>97</v>
      </c>
      <c r="V3747" s="84" t="s">
        <v>97</v>
      </c>
      <c r="W3747" s="85" t="b">
        <v>0</v>
      </c>
      <c r="X3747" s="63"/>
      <c r="Y3747" s="63"/>
      <c r="Z3747" s="63"/>
    </row>
    <row r="3748">
      <c r="A3748" s="75"/>
      <c r="B3748" s="94"/>
      <c r="C3748" s="75"/>
      <c r="D3748" s="76"/>
      <c r="E3748" s="75" t="s">
        <v>97</v>
      </c>
      <c r="F3748" s="75" t="s">
        <v>97</v>
      </c>
      <c r="G3748" s="77"/>
      <c r="H3748" s="77"/>
      <c r="I3748" s="80"/>
      <c r="J3748" s="77" t="s">
        <v>97</v>
      </c>
      <c r="K3748" s="79" t="s">
        <v>97</v>
      </c>
      <c r="L3748" s="79"/>
      <c r="M3748" s="80"/>
      <c r="N3748" s="79" t="s">
        <v>97</v>
      </c>
      <c r="O3748" s="81"/>
      <c r="P3748" s="86"/>
      <c r="Q3748" s="82"/>
      <c r="R3748" s="81" t="s">
        <v>97</v>
      </c>
      <c r="S3748" s="63"/>
      <c r="T3748" s="87"/>
      <c r="U3748" s="84" t="s">
        <v>97</v>
      </c>
      <c r="V3748" s="84" t="s">
        <v>97</v>
      </c>
      <c r="W3748" s="85" t="b">
        <v>0</v>
      </c>
      <c r="X3748" s="63"/>
      <c r="Y3748" s="63"/>
      <c r="Z3748" s="63"/>
    </row>
    <row r="3749">
      <c r="A3749" s="75"/>
      <c r="B3749" s="94"/>
      <c r="C3749" s="75"/>
      <c r="D3749" s="76"/>
      <c r="E3749" s="75" t="s">
        <v>97</v>
      </c>
      <c r="F3749" s="75" t="s">
        <v>97</v>
      </c>
      <c r="G3749" s="77"/>
      <c r="H3749" s="77"/>
      <c r="I3749" s="80"/>
      <c r="J3749" s="77" t="s">
        <v>97</v>
      </c>
      <c r="K3749" s="79" t="s">
        <v>97</v>
      </c>
      <c r="L3749" s="79"/>
      <c r="M3749" s="80"/>
      <c r="N3749" s="79" t="s">
        <v>97</v>
      </c>
      <c r="O3749" s="81"/>
      <c r="P3749" s="86"/>
      <c r="Q3749" s="82"/>
      <c r="R3749" s="81" t="s">
        <v>97</v>
      </c>
      <c r="S3749" s="63"/>
      <c r="T3749" s="87"/>
      <c r="U3749" s="84" t="s">
        <v>97</v>
      </c>
      <c r="V3749" s="84" t="s">
        <v>97</v>
      </c>
      <c r="W3749" s="85" t="b">
        <v>0</v>
      </c>
      <c r="X3749" s="63"/>
      <c r="Y3749" s="63"/>
      <c r="Z3749" s="63"/>
    </row>
    <row r="3750">
      <c r="A3750" s="75"/>
      <c r="B3750" s="94"/>
      <c r="C3750" s="75"/>
      <c r="D3750" s="76"/>
      <c r="E3750" s="75" t="s">
        <v>97</v>
      </c>
      <c r="F3750" s="75" t="s">
        <v>97</v>
      </c>
      <c r="G3750" s="77"/>
      <c r="H3750" s="77"/>
      <c r="I3750" s="80"/>
      <c r="J3750" s="77" t="s">
        <v>97</v>
      </c>
      <c r="K3750" s="79" t="s">
        <v>97</v>
      </c>
      <c r="L3750" s="79"/>
      <c r="M3750" s="80"/>
      <c r="N3750" s="79" t="s">
        <v>97</v>
      </c>
      <c r="O3750" s="81"/>
      <c r="P3750" s="86"/>
      <c r="Q3750" s="82"/>
      <c r="R3750" s="81" t="s">
        <v>97</v>
      </c>
      <c r="S3750" s="63"/>
      <c r="T3750" s="87"/>
      <c r="U3750" s="84" t="s">
        <v>97</v>
      </c>
      <c r="V3750" s="84" t="s">
        <v>97</v>
      </c>
      <c r="W3750" s="85" t="b">
        <v>0</v>
      </c>
      <c r="X3750" s="63"/>
      <c r="Y3750" s="63"/>
      <c r="Z3750" s="63"/>
    </row>
    <row r="3751">
      <c r="A3751" s="75"/>
      <c r="B3751" s="94"/>
      <c r="C3751" s="75"/>
      <c r="D3751" s="76"/>
      <c r="E3751" s="75" t="s">
        <v>97</v>
      </c>
      <c r="F3751" s="75" t="s">
        <v>97</v>
      </c>
      <c r="G3751" s="77"/>
      <c r="H3751" s="77"/>
      <c r="I3751" s="80"/>
      <c r="J3751" s="77" t="s">
        <v>97</v>
      </c>
      <c r="K3751" s="79" t="s">
        <v>97</v>
      </c>
      <c r="L3751" s="79"/>
      <c r="M3751" s="80"/>
      <c r="N3751" s="79" t="s">
        <v>97</v>
      </c>
      <c r="O3751" s="81"/>
      <c r="P3751" s="86"/>
      <c r="Q3751" s="82"/>
      <c r="R3751" s="81" t="s">
        <v>97</v>
      </c>
      <c r="S3751" s="63"/>
      <c r="T3751" s="87"/>
      <c r="U3751" s="84" t="s">
        <v>97</v>
      </c>
      <c r="V3751" s="84" t="s">
        <v>97</v>
      </c>
      <c r="W3751" s="85" t="b">
        <v>0</v>
      </c>
      <c r="X3751" s="63"/>
      <c r="Y3751" s="63"/>
      <c r="Z3751" s="63"/>
    </row>
    <row r="3752">
      <c r="A3752" s="75"/>
      <c r="B3752" s="94"/>
      <c r="C3752" s="75"/>
      <c r="D3752" s="76"/>
      <c r="E3752" s="75" t="s">
        <v>97</v>
      </c>
      <c r="F3752" s="75" t="s">
        <v>97</v>
      </c>
      <c r="G3752" s="77"/>
      <c r="H3752" s="77"/>
      <c r="I3752" s="80"/>
      <c r="J3752" s="77" t="s">
        <v>97</v>
      </c>
      <c r="K3752" s="79" t="s">
        <v>97</v>
      </c>
      <c r="L3752" s="79"/>
      <c r="M3752" s="80"/>
      <c r="N3752" s="79" t="s">
        <v>97</v>
      </c>
      <c r="O3752" s="81"/>
      <c r="P3752" s="86"/>
      <c r="Q3752" s="82"/>
      <c r="R3752" s="81" t="s">
        <v>97</v>
      </c>
      <c r="S3752" s="63"/>
      <c r="T3752" s="87"/>
      <c r="U3752" s="84" t="s">
        <v>97</v>
      </c>
      <c r="V3752" s="84" t="s">
        <v>97</v>
      </c>
      <c r="W3752" s="85" t="b">
        <v>0</v>
      </c>
      <c r="X3752" s="63"/>
      <c r="Y3752" s="63"/>
      <c r="Z3752" s="63"/>
    </row>
    <row r="3753">
      <c r="A3753" s="75"/>
      <c r="B3753" s="94"/>
      <c r="C3753" s="75"/>
      <c r="D3753" s="76"/>
      <c r="E3753" s="75" t="s">
        <v>97</v>
      </c>
      <c r="F3753" s="75" t="s">
        <v>97</v>
      </c>
      <c r="G3753" s="77"/>
      <c r="H3753" s="77"/>
      <c r="I3753" s="80"/>
      <c r="J3753" s="77" t="s">
        <v>97</v>
      </c>
      <c r="K3753" s="79" t="s">
        <v>97</v>
      </c>
      <c r="L3753" s="79"/>
      <c r="M3753" s="80"/>
      <c r="N3753" s="79" t="s">
        <v>97</v>
      </c>
      <c r="O3753" s="81"/>
      <c r="P3753" s="86"/>
      <c r="Q3753" s="82"/>
      <c r="R3753" s="81" t="s">
        <v>97</v>
      </c>
      <c r="S3753" s="63"/>
      <c r="T3753" s="87"/>
      <c r="U3753" s="84" t="s">
        <v>97</v>
      </c>
      <c r="V3753" s="84" t="s">
        <v>97</v>
      </c>
      <c r="W3753" s="85" t="b">
        <v>0</v>
      </c>
      <c r="X3753" s="63"/>
      <c r="Y3753" s="63"/>
      <c r="Z3753" s="63"/>
    </row>
    <row r="3754">
      <c r="A3754" s="75"/>
      <c r="B3754" s="94"/>
      <c r="C3754" s="75"/>
      <c r="D3754" s="76"/>
      <c r="E3754" s="75" t="s">
        <v>97</v>
      </c>
      <c r="F3754" s="75" t="s">
        <v>97</v>
      </c>
      <c r="G3754" s="77"/>
      <c r="H3754" s="77"/>
      <c r="I3754" s="80"/>
      <c r="J3754" s="77" t="s">
        <v>97</v>
      </c>
      <c r="K3754" s="79" t="s">
        <v>97</v>
      </c>
      <c r="L3754" s="79"/>
      <c r="M3754" s="80"/>
      <c r="N3754" s="79" t="s">
        <v>97</v>
      </c>
      <c r="O3754" s="81"/>
      <c r="P3754" s="86"/>
      <c r="Q3754" s="82"/>
      <c r="R3754" s="81" t="s">
        <v>97</v>
      </c>
      <c r="S3754" s="63"/>
      <c r="T3754" s="87"/>
      <c r="U3754" s="84" t="s">
        <v>97</v>
      </c>
      <c r="V3754" s="84" t="s">
        <v>97</v>
      </c>
      <c r="W3754" s="85" t="b">
        <v>0</v>
      </c>
      <c r="X3754" s="63"/>
      <c r="Y3754" s="63"/>
      <c r="Z3754" s="63"/>
    </row>
    <row r="3755">
      <c r="A3755" s="75"/>
      <c r="B3755" s="94"/>
      <c r="C3755" s="75"/>
      <c r="D3755" s="76"/>
      <c r="E3755" s="75" t="s">
        <v>97</v>
      </c>
      <c r="F3755" s="75" t="s">
        <v>97</v>
      </c>
      <c r="G3755" s="77"/>
      <c r="H3755" s="77"/>
      <c r="I3755" s="80"/>
      <c r="J3755" s="77" t="s">
        <v>97</v>
      </c>
      <c r="K3755" s="79" t="s">
        <v>97</v>
      </c>
      <c r="L3755" s="79"/>
      <c r="M3755" s="80"/>
      <c r="N3755" s="79" t="s">
        <v>97</v>
      </c>
      <c r="O3755" s="81"/>
      <c r="P3755" s="86"/>
      <c r="Q3755" s="82"/>
      <c r="R3755" s="81" t="s">
        <v>97</v>
      </c>
      <c r="S3755" s="63"/>
      <c r="T3755" s="87"/>
      <c r="U3755" s="84" t="s">
        <v>97</v>
      </c>
      <c r="V3755" s="84" t="s">
        <v>97</v>
      </c>
      <c r="W3755" s="85" t="b">
        <v>0</v>
      </c>
      <c r="X3755" s="63"/>
      <c r="Y3755" s="63"/>
      <c r="Z3755" s="63"/>
    </row>
    <row r="3756">
      <c r="A3756" s="75"/>
      <c r="B3756" s="94"/>
      <c r="C3756" s="75"/>
      <c r="D3756" s="76"/>
      <c r="E3756" s="75" t="s">
        <v>97</v>
      </c>
      <c r="F3756" s="75" t="s">
        <v>97</v>
      </c>
      <c r="G3756" s="77"/>
      <c r="H3756" s="77"/>
      <c r="I3756" s="80"/>
      <c r="J3756" s="77" t="s">
        <v>97</v>
      </c>
      <c r="K3756" s="79" t="s">
        <v>97</v>
      </c>
      <c r="L3756" s="79"/>
      <c r="M3756" s="80"/>
      <c r="N3756" s="79" t="s">
        <v>97</v>
      </c>
      <c r="O3756" s="81"/>
      <c r="P3756" s="86"/>
      <c r="Q3756" s="82"/>
      <c r="R3756" s="81" t="s">
        <v>97</v>
      </c>
      <c r="S3756" s="63"/>
      <c r="T3756" s="87"/>
      <c r="U3756" s="84" t="s">
        <v>97</v>
      </c>
      <c r="V3756" s="84" t="s">
        <v>97</v>
      </c>
      <c r="W3756" s="85" t="b">
        <v>0</v>
      </c>
      <c r="X3756" s="63"/>
      <c r="Y3756" s="63"/>
      <c r="Z3756" s="63"/>
    </row>
    <row r="3757">
      <c r="A3757" s="75"/>
      <c r="B3757" s="94"/>
      <c r="C3757" s="75"/>
      <c r="D3757" s="76"/>
      <c r="E3757" s="75" t="s">
        <v>97</v>
      </c>
      <c r="F3757" s="75" t="s">
        <v>97</v>
      </c>
      <c r="G3757" s="77"/>
      <c r="H3757" s="77"/>
      <c r="I3757" s="80"/>
      <c r="J3757" s="77" t="s">
        <v>97</v>
      </c>
      <c r="K3757" s="79" t="s">
        <v>97</v>
      </c>
      <c r="L3757" s="79"/>
      <c r="M3757" s="80"/>
      <c r="N3757" s="79" t="s">
        <v>97</v>
      </c>
      <c r="O3757" s="81"/>
      <c r="P3757" s="86"/>
      <c r="Q3757" s="82"/>
      <c r="R3757" s="81" t="s">
        <v>97</v>
      </c>
      <c r="S3757" s="63"/>
      <c r="T3757" s="87"/>
      <c r="U3757" s="84" t="s">
        <v>97</v>
      </c>
      <c r="V3757" s="84" t="s">
        <v>97</v>
      </c>
      <c r="W3757" s="85" t="b">
        <v>0</v>
      </c>
      <c r="X3757" s="63"/>
      <c r="Y3757" s="63"/>
      <c r="Z3757" s="63"/>
    </row>
    <row r="3758">
      <c r="A3758" s="75"/>
      <c r="B3758" s="94"/>
      <c r="C3758" s="75"/>
      <c r="D3758" s="76"/>
      <c r="E3758" s="75" t="s">
        <v>97</v>
      </c>
      <c r="F3758" s="75" t="s">
        <v>97</v>
      </c>
      <c r="G3758" s="77"/>
      <c r="H3758" s="77"/>
      <c r="I3758" s="80"/>
      <c r="J3758" s="77" t="s">
        <v>97</v>
      </c>
      <c r="K3758" s="79" t="s">
        <v>97</v>
      </c>
      <c r="L3758" s="79"/>
      <c r="M3758" s="80"/>
      <c r="N3758" s="79" t="s">
        <v>97</v>
      </c>
      <c r="O3758" s="81"/>
      <c r="P3758" s="86"/>
      <c r="Q3758" s="82"/>
      <c r="R3758" s="81" t="s">
        <v>97</v>
      </c>
      <c r="S3758" s="63"/>
      <c r="T3758" s="87"/>
      <c r="U3758" s="84" t="s">
        <v>97</v>
      </c>
      <c r="V3758" s="84" t="s">
        <v>97</v>
      </c>
      <c r="W3758" s="85" t="b">
        <v>0</v>
      </c>
      <c r="X3758" s="63"/>
      <c r="Y3758" s="63"/>
      <c r="Z3758" s="63"/>
    </row>
    <row r="3759">
      <c r="A3759" s="75"/>
      <c r="B3759" s="94"/>
      <c r="C3759" s="75"/>
      <c r="D3759" s="76"/>
      <c r="E3759" s="75" t="s">
        <v>97</v>
      </c>
      <c r="F3759" s="75" t="s">
        <v>97</v>
      </c>
      <c r="G3759" s="77"/>
      <c r="H3759" s="77"/>
      <c r="I3759" s="80"/>
      <c r="J3759" s="77" t="s">
        <v>97</v>
      </c>
      <c r="K3759" s="79" t="s">
        <v>97</v>
      </c>
      <c r="L3759" s="79"/>
      <c r="M3759" s="80"/>
      <c r="N3759" s="79" t="s">
        <v>97</v>
      </c>
      <c r="O3759" s="81"/>
      <c r="P3759" s="86"/>
      <c r="Q3759" s="82"/>
      <c r="R3759" s="81" t="s">
        <v>97</v>
      </c>
      <c r="S3759" s="63"/>
      <c r="T3759" s="87"/>
      <c r="U3759" s="84" t="s">
        <v>97</v>
      </c>
      <c r="V3759" s="84" t="s">
        <v>97</v>
      </c>
      <c r="W3759" s="85" t="b">
        <v>0</v>
      </c>
      <c r="X3759" s="63"/>
      <c r="Y3759" s="63"/>
      <c r="Z3759" s="63"/>
    </row>
    <row r="3760">
      <c r="A3760" s="75"/>
      <c r="B3760" s="94"/>
      <c r="C3760" s="75"/>
      <c r="D3760" s="76"/>
      <c r="E3760" s="75" t="s">
        <v>97</v>
      </c>
      <c r="F3760" s="75" t="s">
        <v>97</v>
      </c>
      <c r="G3760" s="77"/>
      <c r="H3760" s="77"/>
      <c r="I3760" s="80"/>
      <c r="J3760" s="77" t="s">
        <v>97</v>
      </c>
      <c r="K3760" s="79" t="s">
        <v>97</v>
      </c>
      <c r="L3760" s="79"/>
      <c r="M3760" s="80"/>
      <c r="N3760" s="79" t="s">
        <v>97</v>
      </c>
      <c r="O3760" s="81"/>
      <c r="P3760" s="86"/>
      <c r="Q3760" s="82"/>
      <c r="R3760" s="81" t="s">
        <v>97</v>
      </c>
      <c r="S3760" s="63"/>
      <c r="T3760" s="87"/>
      <c r="U3760" s="84" t="s">
        <v>97</v>
      </c>
      <c r="V3760" s="84" t="s">
        <v>97</v>
      </c>
      <c r="W3760" s="85" t="b">
        <v>0</v>
      </c>
      <c r="X3760" s="63"/>
      <c r="Y3760" s="63"/>
      <c r="Z3760" s="63"/>
    </row>
    <row r="3761">
      <c r="A3761" s="75"/>
      <c r="B3761" s="94"/>
      <c r="C3761" s="75"/>
      <c r="D3761" s="76"/>
      <c r="E3761" s="75" t="s">
        <v>97</v>
      </c>
      <c r="F3761" s="75" t="s">
        <v>97</v>
      </c>
      <c r="G3761" s="77"/>
      <c r="H3761" s="77"/>
      <c r="I3761" s="80"/>
      <c r="J3761" s="77" t="s">
        <v>97</v>
      </c>
      <c r="K3761" s="79" t="s">
        <v>97</v>
      </c>
      <c r="L3761" s="79"/>
      <c r="M3761" s="80"/>
      <c r="N3761" s="79" t="s">
        <v>97</v>
      </c>
      <c r="O3761" s="81"/>
      <c r="P3761" s="86"/>
      <c r="Q3761" s="82"/>
      <c r="R3761" s="81" t="s">
        <v>97</v>
      </c>
      <c r="S3761" s="63"/>
      <c r="T3761" s="87"/>
      <c r="U3761" s="84" t="s">
        <v>97</v>
      </c>
      <c r="V3761" s="84" t="s">
        <v>97</v>
      </c>
      <c r="W3761" s="85" t="b">
        <v>0</v>
      </c>
      <c r="X3761" s="63"/>
      <c r="Y3761" s="63"/>
      <c r="Z3761" s="63"/>
    </row>
    <row r="3762">
      <c r="A3762" s="75"/>
      <c r="B3762" s="94"/>
      <c r="C3762" s="75"/>
      <c r="D3762" s="76"/>
      <c r="E3762" s="75" t="s">
        <v>97</v>
      </c>
      <c r="F3762" s="75" t="s">
        <v>97</v>
      </c>
      <c r="G3762" s="77"/>
      <c r="H3762" s="77"/>
      <c r="I3762" s="80"/>
      <c r="J3762" s="77" t="s">
        <v>97</v>
      </c>
      <c r="K3762" s="79" t="s">
        <v>97</v>
      </c>
      <c r="L3762" s="79"/>
      <c r="M3762" s="80"/>
      <c r="N3762" s="79" t="s">
        <v>97</v>
      </c>
      <c r="O3762" s="81"/>
      <c r="P3762" s="86"/>
      <c r="Q3762" s="82"/>
      <c r="R3762" s="81" t="s">
        <v>97</v>
      </c>
      <c r="S3762" s="63"/>
      <c r="T3762" s="87"/>
      <c r="U3762" s="84" t="s">
        <v>97</v>
      </c>
      <c r="V3762" s="84" t="s">
        <v>97</v>
      </c>
      <c r="W3762" s="85" t="b">
        <v>0</v>
      </c>
      <c r="X3762" s="63"/>
      <c r="Y3762" s="63"/>
      <c r="Z3762" s="63"/>
    </row>
    <row r="3763">
      <c r="A3763" s="75"/>
      <c r="B3763" s="94"/>
      <c r="C3763" s="75"/>
      <c r="D3763" s="76"/>
      <c r="E3763" s="75" t="s">
        <v>97</v>
      </c>
      <c r="F3763" s="75" t="s">
        <v>97</v>
      </c>
      <c r="G3763" s="77"/>
      <c r="H3763" s="77"/>
      <c r="I3763" s="80"/>
      <c r="J3763" s="77" t="s">
        <v>97</v>
      </c>
      <c r="K3763" s="79" t="s">
        <v>97</v>
      </c>
      <c r="L3763" s="79"/>
      <c r="M3763" s="80"/>
      <c r="N3763" s="79" t="s">
        <v>97</v>
      </c>
      <c r="O3763" s="81"/>
      <c r="P3763" s="86"/>
      <c r="Q3763" s="82"/>
      <c r="R3763" s="81" t="s">
        <v>97</v>
      </c>
      <c r="S3763" s="63"/>
      <c r="T3763" s="87"/>
      <c r="U3763" s="84" t="s">
        <v>97</v>
      </c>
      <c r="V3763" s="84" t="s">
        <v>97</v>
      </c>
      <c r="W3763" s="85" t="b">
        <v>0</v>
      </c>
      <c r="X3763" s="63"/>
      <c r="Y3763" s="63"/>
      <c r="Z3763" s="63"/>
    </row>
    <row r="3764">
      <c r="A3764" s="75"/>
      <c r="B3764" s="94"/>
      <c r="C3764" s="75"/>
      <c r="D3764" s="76"/>
      <c r="E3764" s="75" t="s">
        <v>97</v>
      </c>
      <c r="F3764" s="75" t="s">
        <v>97</v>
      </c>
      <c r="G3764" s="77"/>
      <c r="H3764" s="77"/>
      <c r="I3764" s="80"/>
      <c r="J3764" s="77" t="s">
        <v>97</v>
      </c>
      <c r="K3764" s="79" t="s">
        <v>97</v>
      </c>
      <c r="L3764" s="79"/>
      <c r="M3764" s="80"/>
      <c r="N3764" s="79" t="s">
        <v>97</v>
      </c>
      <c r="O3764" s="81"/>
      <c r="P3764" s="86"/>
      <c r="Q3764" s="82"/>
      <c r="R3764" s="81" t="s">
        <v>97</v>
      </c>
      <c r="S3764" s="63"/>
      <c r="T3764" s="87"/>
      <c r="U3764" s="84" t="s">
        <v>97</v>
      </c>
      <c r="V3764" s="84" t="s">
        <v>97</v>
      </c>
      <c r="W3764" s="85" t="b">
        <v>0</v>
      </c>
      <c r="X3764" s="63"/>
      <c r="Y3764" s="63"/>
      <c r="Z3764" s="63"/>
    </row>
    <row r="3765">
      <c r="A3765" s="75"/>
      <c r="B3765" s="94"/>
      <c r="C3765" s="75"/>
      <c r="D3765" s="76"/>
      <c r="E3765" s="75" t="s">
        <v>97</v>
      </c>
      <c r="F3765" s="75" t="s">
        <v>97</v>
      </c>
      <c r="G3765" s="77"/>
      <c r="H3765" s="77"/>
      <c r="I3765" s="80"/>
      <c r="J3765" s="77" t="s">
        <v>97</v>
      </c>
      <c r="K3765" s="79" t="s">
        <v>97</v>
      </c>
      <c r="L3765" s="79"/>
      <c r="M3765" s="80"/>
      <c r="N3765" s="79" t="s">
        <v>97</v>
      </c>
      <c r="O3765" s="81"/>
      <c r="P3765" s="86"/>
      <c r="Q3765" s="82"/>
      <c r="R3765" s="81" t="s">
        <v>97</v>
      </c>
      <c r="S3765" s="63"/>
      <c r="T3765" s="87"/>
      <c r="U3765" s="84" t="s">
        <v>97</v>
      </c>
      <c r="V3765" s="84" t="s">
        <v>97</v>
      </c>
      <c r="W3765" s="85" t="b">
        <v>0</v>
      </c>
      <c r="X3765" s="63"/>
      <c r="Y3765" s="63"/>
      <c r="Z3765" s="63"/>
    </row>
    <row r="3766">
      <c r="A3766" s="75"/>
      <c r="B3766" s="94"/>
      <c r="C3766" s="75"/>
      <c r="D3766" s="76"/>
      <c r="E3766" s="75" t="s">
        <v>97</v>
      </c>
      <c r="F3766" s="75" t="s">
        <v>97</v>
      </c>
      <c r="G3766" s="77"/>
      <c r="H3766" s="77"/>
      <c r="I3766" s="80"/>
      <c r="J3766" s="77" t="s">
        <v>97</v>
      </c>
      <c r="K3766" s="79" t="s">
        <v>97</v>
      </c>
      <c r="L3766" s="79"/>
      <c r="M3766" s="80"/>
      <c r="N3766" s="79" t="s">
        <v>97</v>
      </c>
      <c r="O3766" s="81"/>
      <c r="P3766" s="86"/>
      <c r="Q3766" s="82"/>
      <c r="R3766" s="81" t="s">
        <v>97</v>
      </c>
      <c r="S3766" s="63"/>
      <c r="T3766" s="87"/>
      <c r="U3766" s="84" t="s">
        <v>97</v>
      </c>
      <c r="V3766" s="84" t="s">
        <v>97</v>
      </c>
      <c r="W3766" s="85" t="b">
        <v>0</v>
      </c>
      <c r="X3766" s="63"/>
      <c r="Y3766" s="63"/>
      <c r="Z3766" s="63"/>
    </row>
    <row r="3767">
      <c r="A3767" s="75"/>
      <c r="B3767" s="94"/>
      <c r="C3767" s="75"/>
      <c r="D3767" s="76"/>
      <c r="E3767" s="75" t="s">
        <v>97</v>
      </c>
      <c r="F3767" s="75" t="s">
        <v>97</v>
      </c>
      <c r="G3767" s="77"/>
      <c r="H3767" s="77"/>
      <c r="I3767" s="80"/>
      <c r="J3767" s="77" t="s">
        <v>97</v>
      </c>
      <c r="K3767" s="79" t="s">
        <v>97</v>
      </c>
      <c r="L3767" s="79"/>
      <c r="M3767" s="80"/>
      <c r="N3767" s="79" t="s">
        <v>97</v>
      </c>
      <c r="O3767" s="81"/>
      <c r="P3767" s="86"/>
      <c r="Q3767" s="82"/>
      <c r="R3767" s="81" t="s">
        <v>97</v>
      </c>
      <c r="S3767" s="63"/>
      <c r="T3767" s="87"/>
      <c r="U3767" s="84" t="s">
        <v>97</v>
      </c>
      <c r="V3767" s="84" t="s">
        <v>97</v>
      </c>
      <c r="W3767" s="85" t="b">
        <v>0</v>
      </c>
      <c r="X3767" s="63"/>
      <c r="Y3767" s="63"/>
      <c r="Z3767" s="63"/>
    </row>
    <row r="3768">
      <c r="A3768" s="75"/>
      <c r="B3768" s="94"/>
      <c r="C3768" s="75"/>
      <c r="D3768" s="76"/>
      <c r="E3768" s="75" t="s">
        <v>97</v>
      </c>
      <c r="F3768" s="75" t="s">
        <v>97</v>
      </c>
      <c r="G3768" s="77"/>
      <c r="H3768" s="77"/>
      <c r="I3768" s="80"/>
      <c r="J3768" s="77" t="s">
        <v>97</v>
      </c>
      <c r="K3768" s="79" t="s">
        <v>97</v>
      </c>
      <c r="L3768" s="79"/>
      <c r="M3768" s="80"/>
      <c r="N3768" s="79" t="s">
        <v>97</v>
      </c>
      <c r="O3768" s="81"/>
      <c r="P3768" s="86"/>
      <c r="Q3768" s="82"/>
      <c r="R3768" s="81" t="s">
        <v>97</v>
      </c>
      <c r="S3768" s="63"/>
      <c r="T3768" s="87"/>
      <c r="U3768" s="84" t="s">
        <v>97</v>
      </c>
      <c r="V3768" s="84" t="s">
        <v>97</v>
      </c>
      <c r="W3768" s="85" t="b">
        <v>0</v>
      </c>
      <c r="X3768" s="63"/>
      <c r="Y3768" s="63"/>
      <c r="Z3768" s="63"/>
    </row>
    <row r="3769">
      <c r="A3769" s="75"/>
      <c r="B3769" s="94"/>
      <c r="C3769" s="75"/>
      <c r="D3769" s="76"/>
      <c r="E3769" s="75" t="s">
        <v>97</v>
      </c>
      <c r="F3769" s="75" t="s">
        <v>97</v>
      </c>
      <c r="G3769" s="77"/>
      <c r="H3769" s="77"/>
      <c r="I3769" s="80"/>
      <c r="J3769" s="77" t="s">
        <v>97</v>
      </c>
      <c r="K3769" s="79" t="s">
        <v>97</v>
      </c>
      <c r="L3769" s="79"/>
      <c r="M3769" s="80"/>
      <c r="N3769" s="79" t="s">
        <v>97</v>
      </c>
      <c r="O3769" s="81"/>
      <c r="P3769" s="86"/>
      <c r="Q3769" s="82"/>
      <c r="R3769" s="81" t="s">
        <v>97</v>
      </c>
      <c r="S3769" s="63"/>
      <c r="T3769" s="87"/>
      <c r="U3769" s="84" t="s">
        <v>97</v>
      </c>
      <c r="V3769" s="84" t="s">
        <v>97</v>
      </c>
      <c r="W3769" s="85" t="b">
        <v>0</v>
      </c>
      <c r="X3769" s="63"/>
      <c r="Y3769" s="63"/>
      <c r="Z3769" s="63"/>
    </row>
    <row r="3770">
      <c r="A3770" s="75"/>
      <c r="B3770" s="94"/>
      <c r="C3770" s="75"/>
      <c r="D3770" s="76"/>
      <c r="E3770" s="75" t="s">
        <v>97</v>
      </c>
      <c r="F3770" s="75" t="s">
        <v>97</v>
      </c>
      <c r="G3770" s="77"/>
      <c r="H3770" s="77"/>
      <c r="I3770" s="80"/>
      <c r="J3770" s="77" t="s">
        <v>97</v>
      </c>
      <c r="K3770" s="79" t="s">
        <v>97</v>
      </c>
      <c r="L3770" s="79"/>
      <c r="M3770" s="80"/>
      <c r="N3770" s="79" t="s">
        <v>97</v>
      </c>
      <c r="O3770" s="81"/>
      <c r="P3770" s="86"/>
      <c r="Q3770" s="82"/>
      <c r="R3770" s="81" t="s">
        <v>97</v>
      </c>
      <c r="S3770" s="63"/>
      <c r="T3770" s="87"/>
      <c r="U3770" s="84" t="s">
        <v>97</v>
      </c>
      <c r="V3770" s="84" t="s">
        <v>97</v>
      </c>
      <c r="W3770" s="85" t="b">
        <v>0</v>
      </c>
      <c r="X3770" s="63"/>
      <c r="Y3770" s="63"/>
      <c r="Z3770" s="63"/>
    </row>
    <row r="3771">
      <c r="A3771" s="75"/>
      <c r="B3771" s="94"/>
      <c r="C3771" s="75"/>
      <c r="D3771" s="76"/>
      <c r="E3771" s="75" t="s">
        <v>97</v>
      </c>
      <c r="F3771" s="75" t="s">
        <v>97</v>
      </c>
      <c r="G3771" s="77"/>
      <c r="H3771" s="77"/>
      <c r="I3771" s="80"/>
      <c r="J3771" s="77" t="s">
        <v>97</v>
      </c>
      <c r="K3771" s="79" t="s">
        <v>97</v>
      </c>
      <c r="L3771" s="79"/>
      <c r="M3771" s="80"/>
      <c r="N3771" s="79" t="s">
        <v>97</v>
      </c>
      <c r="O3771" s="81"/>
      <c r="P3771" s="86"/>
      <c r="Q3771" s="82"/>
      <c r="R3771" s="81" t="s">
        <v>97</v>
      </c>
      <c r="S3771" s="63"/>
      <c r="T3771" s="87"/>
      <c r="U3771" s="84" t="s">
        <v>97</v>
      </c>
      <c r="V3771" s="84" t="s">
        <v>97</v>
      </c>
      <c r="W3771" s="85" t="b">
        <v>0</v>
      </c>
      <c r="X3771" s="63"/>
      <c r="Y3771" s="63"/>
      <c r="Z3771" s="63"/>
    </row>
    <row r="3772">
      <c r="A3772" s="75"/>
      <c r="B3772" s="94"/>
      <c r="C3772" s="75"/>
      <c r="D3772" s="76"/>
      <c r="E3772" s="75" t="s">
        <v>97</v>
      </c>
      <c r="F3772" s="75" t="s">
        <v>97</v>
      </c>
      <c r="G3772" s="77"/>
      <c r="H3772" s="77"/>
      <c r="I3772" s="80"/>
      <c r="J3772" s="77" t="s">
        <v>97</v>
      </c>
      <c r="K3772" s="79" t="s">
        <v>97</v>
      </c>
      <c r="L3772" s="79"/>
      <c r="M3772" s="80"/>
      <c r="N3772" s="79" t="s">
        <v>97</v>
      </c>
      <c r="O3772" s="81"/>
      <c r="P3772" s="86"/>
      <c r="Q3772" s="82"/>
      <c r="R3772" s="81" t="s">
        <v>97</v>
      </c>
      <c r="S3772" s="63"/>
      <c r="T3772" s="87"/>
      <c r="U3772" s="84" t="s">
        <v>97</v>
      </c>
      <c r="V3772" s="84" t="s">
        <v>97</v>
      </c>
      <c r="W3772" s="85" t="b">
        <v>0</v>
      </c>
      <c r="X3772" s="63"/>
      <c r="Y3772" s="63"/>
      <c r="Z3772" s="63"/>
    </row>
    <row r="3773">
      <c r="A3773" s="75"/>
      <c r="B3773" s="94"/>
      <c r="C3773" s="75"/>
      <c r="D3773" s="76"/>
      <c r="E3773" s="75" t="s">
        <v>97</v>
      </c>
      <c r="F3773" s="75" t="s">
        <v>97</v>
      </c>
      <c r="G3773" s="77"/>
      <c r="H3773" s="77"/>
      <c r="I3773" s="80"/>
      <c r="J3773" s="77" t="s">
        <v>97</v>
      </c>
      <c r="K3773" s="79" t="s">
        <v>97</v>
      </c>
      <c r="L3773" s="79"/>
      <c r="M3773" s="80"/>
      <c r="N3773" s="79" t="s">
        <v>97</v>
      </c>
      <c r="O3773" s="81"/>
      <c r="P3773" s="86"/>
      <c r="Q3773" s="82"/>
      <c r="R3773" s="81" t="s">
        <v>97</v>
      </c>
      <c r="S3773" s="63"/>
      <c r="T3773" s="87"/>
      <c r="U3773" s="84" t="s">
        <v>97</v>
      </c>
      <c r="V3773" s="84" t="s">
        <v>97</v>
      </c>
      <c r="W3773" s="85" t="b">
        <v>0</v>
      </c>
      <c r="X3773" s="63"/>
      <c r="Y3773" s="63"/>
      <c r="Z3773" s="63"/>
    </row>
    <row r="3774">
      <c r="A3774" s="75"/>
      <c r="B3774" s="94"/>
      <c r="C3774" s="75"/>
      <c r="D3774" s="76"/>
      <c r="E3774" s="75" t="s">
        <v>97</v>
      </c>
      <c r="F3774" s="75" t="s">
        <v>97</v>
      </c>
      <c r="G3774" s="77"/>
      <c r="H3774" s="77"/>
      <c r="I3774" s="80"/>
      <c r="J3774" s="77" t="s">
        <v>97</v>
      </c>
      <c r="K3774" s="79" t="s">
        <v>97</v>
      </c>
      <c r="L3774" s="79"/>
      <c r="M3774" s="80"/>
      <c r="N3774" s="79" t="s">
        <v>97</v>
      </c>
      <c r="O3774" s="81"/>
      <c r="P3774" s="86"/>
      <c r="Q3774" s="82"/>
      <c r="R3774" s="81" t="s">
        <v>97</v>
      </c>
      <c r="S3774" s="63"/>
      <c r="T3774" s="87"/>
      <c r="U3774" s="84" t="s">
        <v>97</v>
      </c>
      <c r="V3774" s="84" t="s">
        <v>97</v>
      </c>
      <c r="W3774" s="85" t="b">
        <v>0</v>
      </c>
      <c r="X3774" s="63"/>
      <c r="Y3774" s="63"/>
      <c r="Z3774" s="63"/>
    </row>
    <row r="3775">
      <c r="A3775" s="75"/>
      <c r="B3775" s="94"/>
      <c r="C3775" s="75"/>
      <c r="D3775" s="76"/>
      <c r="E3775" s="75" t="s">
        <v>97</v>
      </c>
      <c r="F3775" s="75" t="s">
        <v>97</v>
      </c>
      <c r="G3775" s="77"/>
      <c r="H3775" s="77"/>
      <c r="I3775" s="80"/>
      <c r="J3775" s="77" t="s">
        <v>97</v>
      </c>
      <c r="K3775" s="79" t="s">
        <v>97</v>
      </c>
      <c r="L3775" s="79"/>
      <c r="M3775" s="80"/>
      <c r="N3775" s="79" t="s">
        <v>97</v>
      </c>
      <c r="O3775" s="81"/>
      <c r="P3775" s="86"/>
      <c r="Q3775" s="82"/>
      <c r="R3775" s="81" t="s">
        <v>97</v>
      </c>
      <c r="S3775" s="63"/>
      <c r="T3775" s="87"/>
      <c r="U3775" s="84" t="s">
        <v>97</v>
      </c>
      <c r="V3775" s="84" t="s">
        <v>97</v>
      </c>
      <c r="W3775" s="85" t="b">
        <v>0</v>
      </c>
      <c r="X3775" s="63"/>
      <c r="Y3775" s="63"/>
      <c r="Z3775" s="63"/>
    </row>
    <row r="3776">
      <c r="A3776" s="75"/>
      <c r="B3776" s="94"/>
      <c r="C3776" s="75"/>
      <c r="D3776" s="76"/>
      <c r="E3776" s="75" t="s">
        <v>97</v>
      </c>
      <c r="F3776" s="75" t="s">
        <v>97</v>
      </c>
      <c r="G3776" s="77"/>
      <c r="H3776" s="77"/>
      <c r="I3776" s="80"/>
      <c r="J3776" s="77" t="s">
        <v>97</v>
      </c>
      <c r="K3776" s="79" t="s">
        <v>97</v>
      </c>
      <c r="L3776" s="79"/>
      <c r="M3776" s="80"/>
      <c r="N3776" s="79" t="s">
        <v>97</v>
      </c>
      <c r="O3776" s="81"/>
      <c r="P3776" s="86"/>
      <c r="Q3776" s="82"/>
      <c r="R3776" s="81" t="s">
        <v>97</v>
      </c>
      <c r="S3776" s="63"/>
      <c r="T3776" s="87"/>
      <c r="U3776" s="84" t="s">
        <v>97</v>
      </c>
      <c r="V3776" s="84" t="s">
        <v>97</v>
      </c>
      <c r="W3776" s="85" t="b">
        <v>0</v>
      </c>
      <c r="X3776" s="63"/>
      <c r="Y3776" s="63"/>
      <c r="Z3776" s="63"/>
    </row>
    <row r="3777">
      <c r="A3777" s="75"/>
      <c r="B3777" s="94"/>
      <c r="C3777" s="75"/>
      <c r="D3777" s="76"/>
      <c r="E3777" s="75" t="s">
        <v>97</v>
      </c>
      <c r="F3777" s="75" t="s">
        <v>97</v>
      </c>
      <c r="G3777" s="77"/>
      <c r="H3777" s="77"/>
      <c r="I3777" s="80"/>
      <c r="J3777" s="77" t="s">
        <v>97</v>
      </c>
      <c r="K3777" s="79" t="s">
        <v>97</v>
      </c>
      <c r="L3777" s="79"/>
      <c r="M3777" s="80"/>
      <c r="N3777" s="79" t="s">
        <v>97</v>
      </c>
      <c r="O3777" s="81"/>
      <c r="P3777" s="86"/>
      <c r="Q3777" s="82"/>
      <c r="R3777" s="81" t="s">
        <v>97</v>
      </c>
      <c r="S3777" s="63"/>
      <c r="T3777" s="87"/>
      <c r="U3777" s="84" t="s">
        <v>97</v>
      </c>
      <c r="V3777" s="84" t="s">
        <v>97</v>
      </c>
      <c r="W3777" s="85" t="b">
        <v>0</v>
      </c>
      <c r="X3777" s="63"/>
      <c r="Y3777" s="63"/>
      <c r="Z3777" s="63"/>
    </row>
    <row r="3778">
      <c r="A3778" s="75"/>
      <c r="B3778" s="94"/>
      <c r="C3778" s="75"/>
      <c r="D3778" s="76"/>
      <c r="E3778" s="75" t="s">
        <v>97</v>
      </c>
      <c r="F3778" s="75" t="s">
        <v>97</v>
      </c>
      <c r="G3778" s="77"/>
      <c r="H3778" s="77"/>
      <c r="I3778" s="80"/>
      <c r="J3778" s="77" t="s">
        <v>97</v>
      </c>
      <c r="K3778" s="79" t="s">
        <v>97</v>
      </c>
      <c r="L3778" s="79"/>
      <c r="M3778" s="80"/>
      <c r="N3778" s="79" t="s">
        <v>97</v>
      </c>
      <c r="O3778" s="81"/>
      <c r="P3778" s="86"/>
      <c r="Q3778" s="82"/>
      <c r="R3778" s="81" t="s">
        <v>97</v>
      </c>
      <c r="S3778" s="63"/>
      <c r="T3778" s="87"/>
      <c r="U3778" s="84" t="s">
        <v>97</v>
      </c>
      <c r="V3778" s="84" t="s">
        <v>97</v>
      </c>
      <c r="W3778" s="85" t="b">
        <v>0</v>
      </c>
      <c r="X3778" s="63"/>
      <c r="Y3778" s="63"/>
      <c r="Z3778" s="63"/>
    </row>
    <row r="3779">
      <c r="A3779" s="75"/>
      <c r="B3779" s="94"/>
      <c r="C3779" s="75"/>
      <c r="D3779" s="76"/>
      <c r="E3779" s="75" t="s">
        <v>97</v>
      </c>
      <c r="F3779" s="75" t="s">
        <v>97</v>
      </c>
      <c r="G3779" s="77"/>
      <c r="H3779" s="77"/>
      <c r="I3779" s="80"/>
      <c r="J3779" s="77" t="s">
        <v>97</v>
      </c>
      <c r="K3779" s="79" t="s">
        <v>97</v>
      </c>
      <c r="L3779" s="79"/>
      <c r="M3779" s="80"/>
      <c r="N3779" s="79" t="s">
        <v>97</v>
      </c>
      <c r="O3779" s="81"/>
      <c r="P3779" s="86"/>
      <c r="Q3779" s="82"/>
      <c r="R3779" s="81" t="s">
        <v>97</v>
      </c>
      <c r="S3779" s="63"/>
      <c r="T3779" s="87"/>
      <c r="U3779" s="84" t="s">
        <v>97</v>
      </c>
      <c r="V3779" s="84" t="s">
        <v>97</v>
      </c>
      <c r="W3779" s="85" t="b">
        <v>0</v>
      </c>
      <c r="X3779" s="63"/>
      <c r="Y3779" s="63"/>
      <c r="Z3779" s="63"/>
    </row>
    <row r="3780">
      <c r="A3780" s="75"/>
      <c r="B3780" s="94"/>
      <c r="C3780" s="75"/>
      <c r="D3780" s="76"/>
      <c r="E3780" s="75" t="s">
        <v>97</v>
      </c>
      <c r="F3780" s="75" t="s">
        <v>97</v>
      </c>
      <c r="G3780" s="77"/>
      <c r="H3780" s="77"/>
      <c r="I3780" s="80"/>
      <c r="J3780" s="77" t="s">
        <v>97</v>
      </c>
      <c r="K3780" s="79" t="s">
        <v>97</v>
      </c>
      <c r="L3780" s="79"/>
      <c r="M3780" s="80"/>
      <c r="N3780" s="79" t="s">
        <v>97</v>
      </c>
      <c r="O3780" s="81"/>
      <c r="P3780" s="86"/>
      <c r="Q3780" s="82"/>
      <c r="R3780" s="81" t="s">
        <v>97</v>
      </c>
      <c r="S3780" s="63"/>
      <c r="T3780" s="87"/>
      <c r="U3780" s="84" t="s">
        <v>97</v>
      </c>
      <c r="V3780" s="84" t="s">
        <v>97</v>
      </c>
      <c r="W3780" s="85" t="b">
        <v>0</v>
      </c>
      <c r="X3780" s="63"/>
      <c r="Y3780" s="63"/>
      <c r="Z3780" s="63"/>
    </row>
    <row r="3781">
      <c r="A3781" s="75"/>
      <c r="B3781" s="94"/>
      <c r="C3781" s="75"/>
      <c r="D3781" s="76"/>
      <c r="E3781" s="75" t="s">
        <v>97</v>
      </c>
      <c r="F3781" s="75" t="s">
        <v>97</v>
      </c>
      <c r="G3781" s="77"/>
      <c r="H3781" s="77"/>
      <c r="I3781" s="80"/>
      <c r="J3781" s="77" t="s">
        <v>97</v>
      </c>
      <c r="K3781" s="79" t="s">
        <v>97</v>
      </c>
      <c r="L3781" s="79"/>
      <c r="M3781" s="80"/>
      <c r="N3781" s="79" t="s">
        <v>97</v>
      </c>
      <c r="O3781" s="81"/>
      <c r="P3781" s="86"/>
      <c r="Q3781" s="82"/>
      <c r="R3781" s="81" t="s">
        <v>97</v>
      </c>
      <c r="S3781" s="63"/>
      <c r="T3781" s="87"/>
      <c r="U3781" s="84" t="s">
        <v>97</v>
      </c>
      <c r="V3781" s="84" t="s">
        <v>97</v>
      </c>
      <c r="W3781" s="85" t="b">
        <v>0</v>
      </c>
      <c r="X3781" s="63"/>
      <c r="Y3781" s="63"/>
      <c r="Z3781" s="63"/>
    </row>
    <row r="3782">
      <c r="A3782" s="75"/>
      <c r="B3782" s="94"/>
      <c r="C3782" s="75"/>
      <c r="D3782" s="76"/>
      <c r="E3782" s="75" t="s">
        <v>97</v>
      </c>
      <c r="F3782" s="75" t="s">
        <v>97</v>
      </c>
      <c r="G3782" s="77"/>
      <c r="H3782" s="77"/>
      <c r="I3782" s="80"/>
      <c r="J3782" s="77" t="s">
        <v>97</v>
      </c>
      <c r="K3782" s="79" t="s">
        <v>97</v>
      </c>
      <c r="L3782" s="79"/>
      <c r="M3782" s="80"/>
      <c r="N3782" s="79" t="s">
        <v>97</v>
      </c>
      <c r="O3782" s="81"/>
      <c r="P3782" s="86"/>
      <c r="Q3782" s="82"/>
      <c r="R3782" s="81" t="s">
        <v>97</v>
      </c>
      <c r="S3782" s="63"/>
      <c r="T3782" s="87"/>
      <c r="U3782" s="84" t="s">
        <v>97</v>
      </c>
      <c r="V3782" s="84" t="s">
        <v>97</v>
      </c>
      <c r="W3782" s="85" t="b">
        <v>0</v>
      </c>
      <c r="X3782" s="63"/>
      <c r="Y3782" s="63"/>
      <c r="Z3782" s="63"/>
    </row>
    <row r="3783">
      <c r="A3783" s="75"/>
      <c r="B3783" s="94"/>
      <c r="C3783" s="75"/>
      <c r="D3783" s="76"/>
      <c r="E3783" s="75" t="s">
        <v>97</v>
      </c>
      <c r="F3783" s="75" t="s">
        <v>97</v>
      </c>
      <c r="G3783" s="77"/>
      <c r="H3783" s="77"/>
      <c r="I3783" s="80"/>
      <c r="J3783" s="77" t="s">
        <v>97</v>
      </c>
      <c r="K3783" s="79" t="s">
        <v>97</v>
      </c>
      <c r="L3783" s="79"/>
      <c r="M3783" s="80"/>
      <c r="N3783" s="79" t="s">
        <v>97</v>
      </c>
      <c r="O3783" s="81"/>
      <c r="P3783" s="86"/>
      <c r="Q3783" s="82"/>
      <c r="R3783" s="81" t="s">
        <v>97</v>
      </c>
      <c r="S3783" s="63"/>
      <c r="T3783" s="87"/>
      <c r="U3783" s="84" t="s">
        <v>97</v>
      </c>
      <c r="V3783" s="84" t="s">
        <v>97</v>
      </c>
      <c r="W3783" s="85" t="b">
        <v>0</v>
      </c>
      <c r="X3783" s="63"/>
      <c r="Y3783" s="63"/>
      <c r="Z3783" s="63"/>
    </row>
    <row r="3784">
      <c r="A3784" s="75"/>
      <c r="B3784" s="94"/>
      <c r="C3784" s="75"/>
      <c r="D3784" s="76"/>
      <c r="E3784" s="75" t="s">
        <v>97</v>
      </c>
      <c r="F3784" s="75" t="s">
        <v>97</v>
      </c>
      <c r="G3784" s="77"/>
      <c r="H3784" s="77"/>
      <c r="I3784" s="80"/>
      <c r="J3784" s="77" t="s">
        <v>97</v>
      </c>
      <c r="K3784" s="79" t="s">
        <v>97</v>
      </c>
      <c r="L3784" s="79"/>
      <c r="M3784" s="80"/>
      <c r="N3784" s="79" t="s">
        <v>97</v>
      </c>
      <c r="O3784" s="81"/>
      <c r="P3784" s="86"/>
      <c r="Q3784" s="82"/>
      <c r="R3784" s="81" t="s">
        <v>97</v>
      </c>
      <c r="S3784" s="63"/>
      <c r="T3784" s="87"/>
      <c r="U3784" s="84" t="s">
        <v>97</v>
      </c>
      <c r="V3784" s="84" t="s">
        <v>97</v>
      </c>
      <c r="W3784" s="85" t="b">
        <v>0</v>
      </c>
      <c r="X3784" s="63"/>
      <c r="Y3784" s="63"/>
      <c r="Z3784" s="63"/>
    </row>
    <row r="3785">
      <c r="A3785" s="75"/>
      <c r="B3785" s="94"/>
      <c r="C3785" s="75"/>
      <c r="D3785" s="76"/>
      <c r="E3785" s="75" t="s">
        <v>97</v>
      </c>
      <c r="F3785" s="75" t="s">
        <v>97</v>
      </c>
      <c r="G3785" s="77"/>
      <c r="H3785" s="77"/>
      <c r="I3785" s="80"/>
      <c r="J3785" s="77" t="s">
        <v>97</v>
      </c>
      <c r="K3785" s="79" t="s">
        <v>97</v>
      </c>
      <c r="L3785" s="79"/>
      <c r="M3785" s="80"/>
      <c r="N3785" s="79" t="s">
        <v>97</v>
      </c>
      <c r="O3785" s="81"/>
      <c r="P3785" s="86"/>
      <c r="Q3785" s="82"/>
      <c r="R3785" s="81" t="s">
        <v>97</v>
      </c>
      <c r="S3785" s="63"/>
      <c r="T3785" s="87"/>
      <c r="U3785" s="84" t="s">
        <v>97</v>
      </c>
      <c r="V3785" s="84" t="s">
        <v>97</v>
      </c>
      <c r="W3785" s="85" t="b">
        <v>0</v>
      </c>
      <c r="X3785" s="63"/>
      <c r="Y3785" s="63"/>
      <c r="Z3785" s="63"/>
    </row>
    <row r="3786">
      <c r="A3786" s="75"/>
      <c r="B3786" s="94"/>
      <c r="C3786" s="75"/>
      <c r="D3786" s="76"/>
      <c r="E3786" s="75" t="s">
        <v>97</v>
      </c>
      <c r="F3786" s="75" t="s">
        <v>97</v>
      </c>
      <c r="G3786" s="77"/>
      <c r="H3786" s="77"/>
      <c r="I3786" s="80"/>
      <c r="J3786" s="77" t="s">
        <v>97</v>
      </c>
      <c r="K3786" s="79" t="s">
        <v>97</v>
      </c>
      <c r="L3786" s="79"/>
      <c r="M3786" s="80"/>
      <c r="N3786" s="79" t="s">
        <v>97</v>
      </c>
      <c r="O3786" s="81"/>
      <c r="P3786" s="86"/>
      <c r="Q3786" s="82"/>
      <c r="R3786" s="81" t="s">
        <v>97</v>
      </c>
      <c r="S3786" s="63"/>
      <c r="T3786" s="87"/>
      <c r="U3786" s="84" t="s">
        <v>97</v>
      </c>
      <c r="V3786" s="84" t="s">
        <v>97</v>
      </c>
      <c r="W3786" s="85" t="b">
        <v>0</v>
      </c>
      <c r="X3786" s="63"/>
      <c r="Y3786" s="63"/>
      <c r="Z3786" s="63"/>
    </row>
    <row r="3787">
      <c r="A3787" s="75"/>
      <c r="B3787" s="94"/>
      <c r="C3787" s="75"/>
      <c r="D3787" s="76"/>
      <c r="E3787" s="75" t="s">
        <v>97</v>
      </c>
      <c r="F3787" s="75" t="s">
        <v>97</v>
      </c>
      <c r="G3787" s="77"/>
      <c r="H3787" s="77"/>
      <c r="I3787" s="80"/>
      <c r="J3787" s="77" t="s">
        <v>97</v>
      </c>
      <c r="K3787" s="79" t="s">
        <v>97</v>
      </c>
      <c r="L3787" s="79"/>
      <c r="M3787" s="80"/>
      <c r="N3787" s="79" t="s">
        <v>97</v>
      </c>
      <c r="O3787" s="81"/>
      <c r="P3787" s="86"/>
      <c r="Q3787" s="82"/>
      <c r="R3787" s="81" t="s">
        <v>97</v>
      </c>
      <c r="S3787" s="63"/>
      <c r="T3787" s="87"/>
      <c r="U3787" s="84" t="s">
        <v>97</v>
      </c>
      <c r="V3787" s="84" t="s">
        <v>97</v>
      </c>
      <c r="W3787" s="85" t="b">
        <v>0</v>
      </c>
      <c r="X3787" s="63"/>
      <c r="Y3787" s="63"/>
      <c r="Z3787" s="63"/>
    </row>
    <row r="3788">
      <c r="A3788" s="75"/>
      <c r="B3788" s="94"/>
      <c r="C3788" s="75"/>
      <c r="D3788" s="76"/>
      <c r="E3788" s="75" t="s">
        <v>97</v>
      </c>
      <c r="F3788" s="75" t="s">
        <v>97</v>
      </c>
      <c r="G3788" s="77"/>
      <c r="H3788" s="77"/>
      <c r="I3788" s="80"/>
      <c r="J3788" s="77" t="s">
        <v>97</v>
      </c>
      <c r="K3788" s="79" t="s">
        <v>97</v>
      </c>
      <c r="L3788" s="79"/>
      <c r="M3788" s="80"/>
      <c r="N3788" s="79" t="s">
        <v>97</v>
      </c>
      <c r="O3788" s="81"/>
      <c r="P3788" s="86"/>
      <c r="Q3788" s="82"/>
      <c r="R3788" s="81" t="s">
        <v>97</v>
      </c>
      <c r="S3788" s="63"/>
      <c r="T3788" s="87"/>
      <c r="U3788" s="84" t="s">
        <v>97</v>
      </c>
      <c r="V3788" s="84" t="s">
        <v>97</v>
      </c>
      <c r="W3788" s="85" t="b">
        <v>0</v>
      </c>
      <c r="X3788" s="63"/>
      <c r="Y3788" s="63"/>
      <c r="Z3788" s="63"/>
    </row>
    <row r="3789">
      <c r="A3789" s="75"/>
      <c r="B3789" s="94"/>
      <c r="C3789" s="75"/>
      <c r="D3789" s="76"/>
      <c r="E3789" s="75" t="s">
        <v>97</v>
      </c>
      <c r="F3789" s="75" t="s">
        <v>97</v>
      </c>
      <c r="G3789" s="77"/>
      <c r="H3789" s="77"/>
      <c r="I3789" s="80"/>
      <c r="J3789" s="77" t="s">
        <v>97</v>
      </c>
      <c r="K3789" s="79" t="s">
        <v>97</v>
      </c>
      <c r="L3789" s="79"/>
      <c r="M3789" s="80"/>
      <c r="N3789" s="79" t="s">
        <v>97</v>
      </c>
      <c r="O3789" s="81"/>
      <c r="P3789" s="86"/>
      <c r="Q3789" s="82"/>
      <c r="R3789" s="81" t="s">
        <v>97</v>
      </c>
      <c r="S3789" s="63"/>
      <c r="T3789" s="87"/>
      <c r="U3789" s="84" t="s">
        <v>97</v>
      </c>
      <c r="V3789" s="84" t="s">
        <v>97</v>
      </c>
      <c r="W3789" s="85" t="b">
        <v>0</v>
      </c>
      <c r="X3789" s="63"/>
      <c r="Y3789" s="63"/>
      <c r="Z3789" s="63"/>
    </row>
    <row r="3790">
      <c r="A3790" s="75"/>
      <c r="B3790" s="94"/>
      <c r="C3790" s="75"/>
      <c r="D3790" s="76"/>
      <c r="E3790" s="75" t="s">
        <v>97</v>
      </c>
      <c r="F3790" s="75" t="s">
        <v>97</v>
      </c>
      <c r="G3790" s="77"/>
      <c r="H3790" s="77"/>
      <c r="I3790" s="80"/>
      <c r="J3790" s="77" t="s">
        <v>97</v>
      </c>
      <c r="K3790" s="79" t="s">
        <v>97</v>
      </c>
      <c r="L3790" s="79"/>
      <c r="M3790" s="80"/>
      <c r="N3790" s="79" t="s">
        <v>97</v>
      </c>
      <c r="O3790" s="81"/>
      <c r="P3790" s="86"/>
      <c r="Q3790" s="82"/>
      <c r="R3790" s="81" t="s">
        <v>97</v>
      </c>
      <c r="S3790" s="63"/>
      <c r="T3790" s="87"/>
      <c r="U3790" s="84" t="s">
        <v>97</v>
      </c>
      <c r="V3790" s="84" t="s">
        <v>97</v>
      </c>
      <c r="W3790" s="85" t="b">
        <v>0</v>
      </c>
      <c r="X3790" s="63"/>
      <c r="Y3790" s="63"/>
      <c r="Z3790" s="63"/>
    </row>
    <row r="3791">
      <c r="A3791" s="75"/>
      <c r="B3791" s="94"/>
      <c r="C3791" s="75"/>
      <c r="D3791" s="76"/>
      <c r="E3791" s="75" t="s">
        <v>97</v>
      </c>
      <c r="F3791" s="75" t="s">
        <v>97</v>
      </c>
      <c r="G3791" s="77"/>
      <c r="H3791" s="77"/>
      <c r="I3791" s="80"/>
      <c r="J3791" s="77" t="s">
        <v>97</v>
      </c>
      <c r="K3791" s="79" t="s">
        <v>97</v>
      </c>
      <c r="L3791" s="79"/>
      <c r="M3791" s="80"/>
      <c r="N3791" s="79" t="s">
        <v>97</v>
      </c>
      <c r="O3791" s="81"/>
      <c r="P3791" s="86"/>
      <c r="Q3791" s="82"/>
      <c r="R3791" s="81" t="s">
        <v>97</v>
      </c>
      <c r="S3791" s="63"/>
      <c r="T3791" s="87"/>
      <c r="U3791" s="84" t="s">
        <v>97</v>
      </c>
      <c r="V3791" s="84" t="s">
        <v>97</v>
      </c>
      <c r="W3791" s="85" t="b">
        <v>0</v>
      </c>
      <c r="X3791" s="63"/>
      <c r="Y3791" s="63"/>
      <c r="Z3791" s="63"/>
    </row>
    <row r="3792">
      <c r="A3792" s="75"/>
      <c r="B3792" s="94"/>
      <c r="C3792" s="75"/>
      <c r="D3792" s="76"/>
      <c r="E3792" s="75" t="s">
        <v>97</v>
      </c>
      <c r="F3792" s="75" t="s">
        <v>97</v>
      </c>
      <c r="G3792" s="77"/>
      <c r="H3792" s="77"/>
      <c r="I3792" s="80"/>
      <c r="J3792" s="77" t="s">
        <v>97</v>
      </c>
      <c r="K3792" s="79" t="s">
        <v>97</v>
      </c>
      <c r="L3792" s="79"/>
      <c r="M3792" s="80"/>
      <c r="N3792" s="79" t="s">
        <v>97</v>
      </c>
      <c r="O3792" s="81"/>
      <c r="P3792" s="86"/>
      <c r="Q3792" s="82"/>
      <c r="R3792" s="81" t="s">
        <v>97</v>
      </c>
      <c r="S3792" s="63"/>
      <c r="T3792" s="87"/>
      <c r="U3792" s="84" t="s">
        <v>97</v>
      </c>
      <c r="V3792" s="84" t="s">
        <v>97</v>
      </c>
      <c r="W3792" s="85" t="b">
        <v>0</v>
      </c>
      <c r="X3792" s="63"/>
      <c r="Y3792" s="63"/>
      <c r="Z3792" s="63"/>
    </row>
    <row r="3793">
      <c r="A3793" s="75"/>
      <c r="B3793" s="94"/>
      <c r="C3793" s="75"/>
      <c r="D3793" s="76"/>
      <c r="E3793" s="75" t="s">
        <v>97</v>
      </c>
      <c r="F3793" s="75" t="s">
        <v>97</v>
      </c>
      <c r="G3793" s="77"/>
      <c r="H3793" s="77"/>
      <c r="I3793" s="80"/>
      <c r="J3793" s="77" t="s">
        <v>97</v>
      </c>
      <c r="K3793" s="79" t="s">
        <v>97</v>
      </c>
      <c r="L3793" s="79"/>
      <c r="M3793" s="80"/>
      <c r="N3793" s="79" t="s">
        <v>97</v>
      </c>
      <c r="O3793" s="81"/>
      <c r="P3793" s="86"/>
      <c r="Q3793" s="82"/>
      <c r="R3793" s="81" t="s">
        <v>97</v>
      </c>
      <c r="S3793" s="63"/>
      <c r="T3793" s="87"/>
      <c r="U3793" s="84" t="s">
        <v>97</v>
      </c>
      <c r="V3793" s="84" t="s">
        <v>97</v>
      </c>
      <c r="W3793" s="85" t="b">
        <v>0</v>
      </c>
      <c r="X3793" s="63"/>
      <c r="Y3793" s="63"/>
      <c r="Z3793" s="63"/>
    </row>
    <row r="3794">
      <c r="A3794" s="75"/>
      <c r="B3794" s="94"/>
      <c r="C3794" s="75"/>
      <c r="D3794" s="76"/>
      <c r="E3794" s="75" t="s">
        <v>97</v>
      </c>
      <c r="F3794" s="75" t="s">
        <v>97</v>
      </c>
      <c r="G3794" s="77"/>
      <c r="H3794" s="77"/>
      <c r="I3794" s="80"/>
      <c r="J3794" s="77" t="s">
        <v>97</v>
      </c>
      <c r="K3794" s="79" t="s">
        <v>97</v>
      </c>
      <c r="L3794" s="79"/>
      <c r="M3794" s="80"/>
      <c r="N3794" s="79" t="s">
        <v>97</v>
      </c>
      <c r="O3794" s="81"/>
      <c r="P3794" s="86"/>
      <c r="Q3794" s="82"/>
      <c r="R3794" s="81" t="s">
        <v>97</v>
      </c>
      <c r="S3794" s="63"/>
      <c r="T3794" s="87"/>
      <c r="U3794" s="84" t="s">
        <v>97</v>
      </c>
      <c r="V3794" s="84" t="s">
        <v>97</v>
      </c>
      <c r="W3794" s="85" t="b">
        <v>0</v>
      </c>
      <c r="X3794" s="63"/>
      <c r="Y3794" s="63"/>
      <c r="Z3794" s="63"/>
    </row>
    <row r="3795">
      <c r="A3795" s="75"/>
      <c r="B3795" s="94"/>
      <c r="C3795" s="75"/>
      <c r="D3795" s="76"/>
      <c r="E3795" s="75" t="s">
        <v>97</v>
      </c>
      <c r="F3795" s="75" t="s">
        <v>97</v>
      </c>
      <c r="G3795" s="77"/>
      <c r="H3795" s="77"/>
      <c r="I3795" s="80"/>
      <c r="J3795" s="77" t="s">
        <v>97</v>
      </c>
      <c r="K3795" s="79" t="s">
        <v>97</v>
      </c>
      <c r="L3795" s="79"/>
      <c r="M3795" s="80"/>
      <c r="N3795" s="79" t="s">
        <v>97</v>
      </c>
      <c r="O3795" s="81"/>
      <c r="P3795" s="86"/>
      <c r="Q3795" s="82"/>
      <c r="R3795" s="81" t="s">
        <v>97</v>
      </c>
      <c r="S3795" s="63"/>
      <c r="T3795" s="87"/>
      <c r="U3795" s="84" t="s">
        <v>97</v>
      </c>
      <c r="V3795" s="84" t="s">
        <v>97</v>
      </c>
      <c r="W3795" s="85" t="b">
        <v>0</v>
      </c>
      <c r="X3795" s="63"/>
      <c r="Y3795" s="63"/>
      <c r="Z3795" s="63"/>
    </row>
    <row r="3796">
      <c r="A3796" s="75"/>
      <c r="B3796" s="94"/>
      <c r="C3796" s="75"/>
      <c r="D3796" s="76"/>
      <c r="E3796" s="75" t="s">
        <v>97</v>
      </c>
      <c r="F3796" s="75" t="s">
        <v>97</v>
      </c>
      <c r="G3796" s="77"/>
      <c r="H3796" s="77"/>
      <c r="I3796" s="80"/>
      <c r="J3796" s="77" t="s">
        <v>97</v>
      </c>
      <c r="K3796" s="79" t="s">
        <v>97</v>
      </c>
      <c r="L3796" s="79"/>
      <c r="M3796" s="80"/>
      <c r="N3796" s="79" t="s">
        <v>97</v>
      </c>
      <c r="O3796" s="81"/>
      <c r="P3796" s="86"/>
      <c r="Q3796" s="82"/>
      <c r="R3796" s="81" t="s">
        <v>97</v>
      </c>
      <c r="S3796" s="63"/>
      <c r="T3796" s="87"/>
      <c r="U3796" s="84" t="s">
        <v>97</v>
      </c>
      <c r="V3796" s="84" t="s">
        <v>97</v>
      </c>
      <c r="W3796" s="85" t="b">
        <v>0</v>
      </c>
      <c r="X3796" s="63"/>
      <c r="Y3796" s="63"/>
      <c r="Z3796" s="63"/>
    </row>
    <row r="3797">
      <c r="A3797" s="75"/>
      <c r="B3797" s="94"/>
      <c r="C3797" s="75"/>
      <c r="D3797" s="76"/>
      <c r="E3797" s="75" t="s">
        <v>97</v>
      </c>
      <c r="F3797" s="75" t="s">
        <v>97</v>
      </c>
      <c r="G3797" s="77"/>
      <c r="H3797" s="77"/>
      <c r="I3797" s="80"/>
      <c r="J3797" s="77" t="s">
        <v>97</v>
      </c>
      <c r="K3797" s="79" t="s">
        <v>97</v>
      </c>
      <c r="L3797" s="79"/>
      <c r="M3797" s="80"/>
      <c r="N3797" s="79" t="s">
        <v>97</v>
      </c>
      <c r="O3797" s="81"/>
      <c r="P3797" s="86"/>
      <c r="Q3797" s="82"/>
      <c r="R3797" s="81" t="s">
        <v>97</v>
      </c>
      <c r="S3797" s="63"/>
      <c r="T3797" s="87"/>
      <c r="U3797" s="84" t="s">
        <v>97</v>
      </c>
      <c r="V3797" s="84" t="s">
        <v>97</v>
      </c>
      <c r="W3797" s="85" t="b">
        <v>0</v>
      </c>
      <c r="X3797" s="63"/>
      <c r="Y3797" s="63"/>
      <c r="Z3797" s="63"/>
    </row>
    <row r="3798">
      <c r="A3798" s="75"/>
      <c r="B3798" s="94"/>
      <c r="C3798" s="75"/>
      <c r="D3798" s="76"/>
      <c r="E3798" s="75" t="s">
        <v>97</v>
      </c>
      <c r="F3798" s="75" t="s">
        <v>97</v>
      </c>
      <c r="G3798" s="77"/>
      <c r="H3798" s="77"/>
      <c r="I3798" s="80"/>
      <c r="J3798" s="77" t="s">
        <v>97</v>
      </c>
      <c r="K3798" s="79" t="s">
        <v>97</v>
      </c>
      <c r="L3798" s="79"/>
      <c r="M3798" s="80"/>
      <c r="N3798" s="79" t="s">
        <v>97</v>
      </c>
      <c r="O3798" s="81"/>
      <c r="P3798" s="86"/>
      <c r="Q3798" s="82"/>
      <c r="R3798" s="81" t="s">
        <v>97</v>
      </c>
      <c r="S3798" s="63"/>
      <c r="T3798" s="87"/>
      <c r="U3798" s="84" t="s">
        <v>97</v>
      </c>
      <c r="V3798" s="84" t="s">
        <v>97</v>
      </c>
      <c r="W3798" s="85" t="b">
        <v>0</v>
      </c>
      <c r="X3798" s="63"/>
      <c r="Y3798" s="63"/>
      <c r="Z3798" s="63"/>
    </row>
    <row r="3799">
      <c r="A3799" s="75"/>
      <c r="B3799" s="94"/>
      <c r="C3799" s="75"/>
      <c r="D3799" s="76"/>
      <c r="E3799" s="75" t="s">
        <v>97</v>
      </c>
      <c r="F3799" s="75" t="s">
        <v>97</v>
      </c>
      <c r="G3799" s="77"/>
      <c r="H3799" s="77"/>
      <c r="I3799" s="80"/>
      <c r="J3799" s="77" t="s">
        <v>97</v>
      </c>
      <c r="K3799" s="79" t="s">
        <v>97</v>
      </c>
      <c r="L3799" s="79"/>
      <c r="M3799" s="80"/>
      <c r="N3799" s="79" t="s">
        <v>97</v>
      </c>
      <c r="O3799" s="81"/>
      <c r="P3799" s="86"/>
      <c r="Q3799" s="82"/>
      <c r="R3799" s="81" t="s">
        <v>97</v>
      </c>
      <c r="S3799" s="63"/>
      <c r="T3799" s="87"/>
      <c r="U3799" s="84" t="s">
        <v>97</v>
      </c>
      <c r="V3799" s="84" t="s">
        <v>97</v>
      </c>
      <c r="W3799" s="85" t="b">
        <v>0</v>
      </c>
      <c r="X3799" s="63"/>
      <c r="Y3799" s="63"/>
      <c r="Z3799" s="63"/>
    </row>
    <row r="3800">
      <c r="A3800" s="75"/>
      <c r="B3800" s="94"/>
      <c r="C3800" s="75"/>
      <c r="D3800" s="76"/>
      <c r="E3800" s="75" t="s">
        <v>97</v>
      </c>
      <c r="F3800" s="75" t="s">
        <v>97</v>
      </c>
      <c r="G3800" s="77"/>
      <c r="H3800" s="77"/>
      <c r="I3800" s="80"/>
      <c r="J3800" s="77" t="s">
        <v>97</v>
      </c>
      <c r="K3800" s="79" t="s">
        <v>97</v>
      </c>
      <c r="L3800" s="79"/>
      <c r="M3800" s="80"/>
      <c r="N3800" s="79" t="s">
        <v>97</v>
      </c>
      <c r="O3800" s="81"/>
      <c r="P3800" s="86"/>
      <c r="Q3800" s="82"/>
      <c r="R3800" s="81" t="s">
        <v>97</v>
      </c>
      <c r="S3800" s="63"/>
      <c r="T3800" s="87"/>
      <c r="U3800" s="84" t="s">
        <v>97</v>
      </c>
      <c r="V3800" s="84" t="s">
        <v>97</v>
      </c>
      <c r="W3800" s="85" t="b">
        <v>0</v>
      </c>
      <c r="X3800" s="63"/>
      <c r="Y3800" s="63"/>
      <c r="Z3800" s="63"/>
    </row>
    <row r="3801">
      <c r="A3801" s="75"/>
      <c r="B3801" s="94"/>
      <c r="C3801" s="75"/>
      <c r="D3801" s="76"/>
      <c r="E3801" s="75" t="s">
        <v>97</v>
      </c>
      <c r="F3801" s="75" t="s">
        <v>97</v>
      </c>
      <c r="G3801" s="77"/>
      <c r="H3801" s="77"/>
      <c r="I3801" s="80"/>
      <c r="J3801" s="77" t="s">
        <v>97</v>
      </c>
      <c r="K3801" s="79" t="s">
        <v>97</v>
      </c>
      <c r="L3801" s="79"/>
      <c r="M3801" s="80"/>
      <c r="N3801" s="79" t="s">
        <v>97</v>
      </c>
      <c r="O3801" s="81"/>
      <c r="P3801" s="86"/>
      <c r="Q3801" s="82"/>
      <c r="R3801" s="81" t="s">
        <v>97</v>
      </c>
      <c r="S3801" s="63"/>
      <c r="T3801" s="87"/>
      <c r="U3801" s="84" t="s">
        <v>97</v>
      </c>
      <c r="V3801" s="84" t="s">
        <v>97</v>
      </c>
      <c r="W3801" s="85" t="b">
        <v>0</v>
      </c>
      <c r="X3801" s="63"/>
      <c r="Y3801" s="63"/>
      <c r="Z3801" s="63"/>
    </row>
    <row r="3802">
      <c r="A3802" s="75"/>
      <c r="B3802" s="94"/>
      <c r="C3802" s="75"/>
      <c r="D3802" s="76"/>
      <c r="E3802" s="75" t="s">
        <v>97</v>
      </c>
      <c r="F3802" s="75" t="s">
        <v>97</v>
      </c>
      <c r="G3802" s="77"/>
      <c r="H3802" s="77"/>
      <c r="I3802" s="80"/>
      <c r="J3802" s="77" t="s">
        <v>97</v>
      </c>
      <c r="K3802" s="79" t="s">
        <v>97</v>
      </c>
      <c r="L3802" s="79"/>
      <c r="M3802" s="80"/>
      <c r="N3802" s="79" t="s">
        <v>97</v>
      </c>
      <c r="O3802" s="81"/>
      <c r="P3802" s="86"/>
      <c r="Q3802" s="82"/>
      <c r="R3802" s="81" t="s">
        <v>97</v>
      </c>
      <c r="S3802" s="63"/>
      <c r="T3802" s="87"/>
      <c r="U3802" s="84" t="s">
        <v>97</v>
      </c>
      <c r="V3802" s="84" t="s">
        <v>97</v>
      </c>
      <c r="W3802" s="85" t="b">
        <v>0</v>
      </c>
      <c r="X3802" s="63"/>
      <c r="Y3802" s="63"/>
      <c r="Z3802" s="63"/>
    </row>
    <row r="3803">
      <c r="A3803" s="75"/>
      <c r="B3803" s="94"/>
      <c r="C3803" s="75"/>
      <c r="D3803" s="76"/>
      <c r="E3803" s="75" t="s">
        <v>97</v>
      </c>
      <c r="F3803" s="75" t="s">
        <v>97</v>
      </c>
      <c r="G3803" s="77"/>
      <c r="H3803" s="77"/>
      <c r="I3803" s="80"/>
      <c r="J3803" s="77" t="s">
        <v>97</v>
      </c>
      <c r="K3803" s="79" t="s">
        <v>97</v>
      </c>
      <c r="L3803" s="79"/>
      <c r="M3803" s="80"/>
      <c r="N3803" s="79" t="s">
        <v>97</v>
      </c>
      <c r="O3803" s="81"/>
      <c r="P3803" s="86"/>
      <c r="Q3803" s="82"/>
      <c r="R3803" s="81" t="s">
        <v>97</v>
      </c>
      <c r="S3803" s="63"/>
      <c r="T3803" s="87"/>
      <c r="U3803" s="84" t="s">
        <v>97</v>
      </c>
      <c r="V3803" s="84" t="s">
        <v>97</v>
      </c>
      <c r="W3803" s="85" t="b">
        <v>0</v>
      </c>
      <c r="X3803" s="63"/>
      <c r="Y3803" s="63"/>
      <c r="Z3803" s="63"/>
    </row>
    <row r="3804">
      <c r="A3804" s="75"/>
      <c r="B3804" s="94"/>
      <c r="C3804" s="75"/>
      <c r="D3804" s="76"/>
      <c r="E3804" s="75" t="s">
        <v>97</v>
      </c>
      <c r="F3804" s="75" t="s">
        <v>97</v>
      </c>
      <c r="G3804" s="77"/>
      <c r="H3804" s="77"/>
      <c r="I3804" s="80"/>
      <c r="J3804" s="77" t="s">
        <v>97</v>
      </c>
      <c r="K3804" s="79" t="s">
        <v>97</v>
      </c>
      <c r="L3804" s="79"/>
      <c r="M3804" s="80"/>
      <c r="N3804" s="79" t="s">
        <v>97</v>
      </c>
      <c r="O3804" s="81"/>
      <c r="P3804" s="86"/>
      <c r="Q3804" s="82"/>
      <c r="R3804" s="81" t="s">
        <v>97</v>
      </c>
      <c r="S3804" s="63"/>
      <c r="T3804" s="87"/>
      <c r="U3804" s="84" t="s">
        <v>97</v>
      </c>
      <c r="V3804" s="84" t="s">
        <v>97</v>
      </c>
      <c r="W3804" s="85" t="b">
        <v>0</v>
      </c>
      <c r="X3804" s="63"/>
      <c r="Y3804" s="63"/>
      <c r="Z3804" s="63"/>
    </row>
    <row r="3805">
      <c r="A3805" s="75"/>
      <c r="B3805" s="94"/>
      <c r="C3805" s="75"/>
      <c r="D3805" s="76"/>
      <c r="E3805" s="75" t="s">
        <v>97</v>
      </c>
      <c r="F3805" s="75" t="s">
        <v>97</v>
      </c>
      <c r="G3805" s="77"/>
      <c r="H3805" s="77"/>
      <c r="I3805" s="80"/>
      <c r="J3805" s="77" t="s">
        <v>97</v>
      </c>
      <c r="K3805" s="79" t="s">
        <v>97</v>
      </c>
      <c r="L3805" s="79"/>
      <c r="M3805" s="80"/>
      <c r="N3805" s="79" t="s">
        <v>97</v>
      </c>
      <c r="O3805" s="81"/>
      <c r="P3805" s="86"/>
      <c r="Q3805" s="82"/>
      <c r="R3805" s="81" t="s">
        <v>97</v>
      </c>
      <c r="S3805" s="63"/>
      <c r="T3805" s="87"/>
      <c r="U3805" s="84" t="s">
        <v>97</v>
      </c>
      <c r="V3805" s="84" t="s">
        <v>97</v>
      </c>
      <c r="W3805" s="85" t="b">
        <v>0</v>
      </c>
      <c r="X3805" s="63"/>
      <c r="Y3805" s="63"/>
      <c r="Z3805" s="63"/>
    </row>
    <row r="3806">
      <c r="A3806" s="75"/>
      <c r="B3806" s="94"/>
      <c r="C3806" s="75"/>
      <c r="D3806" s="76"/>
      <c r="E3806" s="75" t="s">
        <v>97</v>
      </c>
      <c r="F3806" s="75" t="s">
        <v>97</v>
      </c>
      <c r="G3806" s="77"/>
      <c r="H3806" s="77"/>
      <c r="I3806" s="80"/>
      <c r="J3806" s="77" t="s">
        <v>97</v>
      </c>
      <c r="K3806" s="79" t="s">
        <v>97</v>
      </c>
      <c r="L3806" s="79"/>
      <c r="M3806" s="80"/>
      <c r="N3806" s="79" t="s">
        <v>97</v>
      </c>
      <c r="O3806" s="81"/>
      <c r="P3806" s="86"/>
      <c r="Q3806" s="82"/>
      <c r="R3806" s="81" t="s">
        <v>97</v>
      </c>
      <c r="S3806" s="63"/>
      <c r="T3806" s="87"/>
      <c r="U3806" s="84" t="s">
        <v>97</v>
      </c>
      <c r="V3806" s="84" t="s">
        <v>97</v>
      </c>
      <c r="W3806" s="85" t="b">
        <v>0</v>
      </c>
      <c r="X3806" s="63"/>
      <c r="Y3806" s="63"/>
      <c r="Z3806" s="63"/>
    </row>
    <row r="3807">
      <c r="A3807" s="75"/>
      <c r="B3807" s="94"/>
      <c r="C3807" s="75"/>
      <c r="D3807" s="76"/>
      <c r="E3807" s="75" t="s">
        <v>97</v>
      </c>
      <c r="F3807" s="75" t="s">
        <v>97</v>
      </c>
      <c r="G3807" s="77"/>
      <c r="H3807" s="77"/>
      <c r="I3807" s="80"/>
      <c r="J3807" s="77" t="s">
        <v>97</v>
      </c>
      <c r="K3807" s="79" t="s">
        <v>97</v>
      </c>
      <c r="L3807" s="79"/>
      <c r="M3807" s="80"/>
      <c r="N3807" s="79" t="s">
        <v>97</v>
      </c>
      <c r="O3807" s="81"/>
      <c r="P3807" s="86"/>
      <c r="Q3807" s="82"/>
      <c r="R3807" s="81" t="s">
        <v>97</v>
      </c>
      <c r="S3807" s="63"/>
      <c r="T3807" s="87"/>
      <c r="U3807" s="84" t="s">
        <v>97</v>
      </c>
      <c r="V3807" s="84" t="s">
        <v>97</v>
      </c>
      <c r="W3807" s="85" t="b">
        <v>0</v>
      </c>
      <c r="X3807" s="63"/>
      <c r="Y3807" s="63"/>
      <c r="Z3807" s="63"/>
    </row>
    <row r="3808">
      <c r="A3808" s="75"/>
      <c r="B3808" s="94"/>
      <c r="C3808" s="75"/>
      <c r="D3808" s="76"/>
      <c r="E3808" s="75" t="s">
        <v>97</v>
      </c>
      <c r="F3808" s="75" t="s">
        <v>97</v>
      </c>
      <c r="G3808" s="77"/>
      <c r="H3808" s="77"/>
      <c r="I3808" s="80"/>
      <c r="J3808" s="77" t="s">
        <v>97</v>
      </c>
      <c r="K3808" s="79" t="s">
        <v>97</v>
      </c>
      <c r="L3808" s="79"/>
      <c r="M3808" s="80"/>
      <c r="N3808" s="79" t="s">
        <v>97</v>
      </c>
      <c r="O3808" s="81"/>
      <c r="P3808" s="86"/>
      <c r="Q3808" s="82"/>
      <c r="R3808" s="81" t="s">
        <v>97</v>
      </c>
      <c r="S3808" s="63"/>
      <c r="T3808" s="87"/>
      <c r="U3808" s="84" t="s">
        <v>97</v>
      </c>
      <c r="V3808" s="84" t="s">
        <v>97</v>
      </c>
      <c r="W3808" s="85" t="b">
        <v>0</v>
      </c>
      <c r="X3808" s="63"/>
      <c r="Y3808" s="63"/>
      <c r="Z3808" s="63"/>
    </row>
    <row r="3809">
      <c r="A3809" s="75"/>
      <c r="B3809" s="94"/>
      <c r="C3809" s="75"/>
      <c r="D3809" s="76"/>
      <c r="E3809" s="75" t="s">
        <v>97</v>
      </c>
      <c r="F3809" s="75" t="s">
        <v>97</v>
      </c>
      <c r="G3809" s="77"/>
      <c r="H3809" s="77"/>
      <c r="I3809" s="80"/>
      <c r="J3809" s="77" t="s">
        <v>97</v>
      </c>
      <c r="K3809" s="79" t="s">
        <v>97</v>
      </c>
      <c r="L3809" s="79"/>
      <c r="M3809" s="80"/>
      <c r="N3809" s="79" t="s">
        <v>97</v>
      </c>
      <c r="O3809" s="81"/>
      <c r="P3809" s="86"/>
      <c r="Q3809" s="82"/>
      <c r="R3809" s="81" t="s">
        <v>97</v>
      </c>
      <c r="S3809" s="63"/>
      <c r="T3809" s="87"/>
      <c r="U3809" s="84" t="s">
        <v>97</v>
      </c>
      <c r="V3809" s="84" t="s">
        <v>97</v>
      </c>
      <c r="W3809" s="85" t="b">
        <v>0</v>
      </c>
      <c r="X3809" s="63"/>
      <c r="Y3809" s="63"/>
      <c r="Z3809" s="63"/>
    </row>
    <row r="3810">
      <c r="A3810" s="75"/>
      <c r="B3810" s="94"/>
      <c r="C3810" s="75"/>
      <c r="D3810" s="76"/>
      <c r="E3810" s="75" t="s">
        <v>97</v>
      </c>
      <c r="F3810" s="75" t="s">
        <v>97</v>
      </c>
      <c r="G3810" s="77"/>
      <c r="H3810" s="77"/>
      <c r="I3810" s="80"/>
      <c r="J3810" s="77" t="s">
        <v>97</v>
      </c>
      <c r="K3810" s="79" t="s">
        <v>97</v>
      </c>
      <c r="L3810" s="79"/>
      <c r="M3810" s="80"/>
      <c r="N3810" s="79" t="s">
        <v>97</v>
      </c>
      <c r="O3810" s="81"/>
      <c r="P3810" s="86"/>
      <c r="Q3810" s="82"/>
      <c r="R3810" s="81" t="s">
        <v>97</v>
      </c>
      <c r="S3810" s="63"/>
      <c r="T3810" s="87"/>
      <c r="U3810" s="84" t="s">
        <v>97</v>
      </c>
      <c r="V3810" s="84" t="s">
        <v>97</v>
      </c>
      <c r="W3810" s="85" t="b">
        <v>0</v>
      </c>
      <c r="X3810" s="63"/>
      <c r="Y3810" s="63"/>
      <c r="Z3810" s="63"/>
    </row>
    <row r="3811">
      <c r="A3811" s="75"/>
      <c r="B3811" s="94"/>
      <c r="C3811" s="75"/>
      <c r="D3811" s="76"/>
      <c r="E3811" s="75" t="s">
        <v>97</v>
      </c>
      <c r="F3811" s="75" t="s">
        <v>97</v>
      </c>
      <c r="G3811" s="77"/>
      <c r="H3811" s="77"/>
      <c r="I3811" s="80"/>
      <c r="J3811" s="77" t="s">
        <v>97</v>
      </c>
      <c r="K3811" s="79" t="s">
        <v>97</v>
      </c>
      <c r="L3811" s="79"/>
      <c r="M3811" s="80"/>
      <c r="N3811" s="79" t="s">
        <v>97</v>
      </c>
      <c r="O3811" s="81"/>
      <c r="P3811" s="86"/>
      <c r="Q3811" s="82"/>
      <c r="R3811" s="81" t="s">
        <v>97</v>
      </c>
      <c r="S3811" s="63"/>
      <c r="T3811" s="87"/>
      <c r="U3811" s="84" t="s">
        <v>97</v>
      </c>
      <c r="V3811" s="84" t="s">
        <v>97</v>
      </c>
      <c r="W3811" s="85" t="b">
        <v>0</v>
      </c>
      <c r="X3811" s="63"/>
      <c r="Y3811" s="63"/>
      <c r="Z3811" s="63"/>
    </row>
    <row r="3812">
      <c r="A3812" s="75"/>
      <c r="B3812" s="94"/>
      <c r="C3812" s="75"/>
      <c r="D3812" s="76"/>
      <c r="E3812" s="75" t="s">
        <v>97</v>
      </c>
      <c r="F3812" s="75" t="s">
        <v>97</v>
      </c>
      <c r="G3812" s="77"/>
      <c r="H3812" s="77"/>
      <c r="I3812" s="80"/>
      <c r="J3812" s="77" t="s">
        <v>97</v>
      </c>
      <c r="K3812" s="79" t="s">
        <v>97</v>
      </c>
      <c r="L3812" s="79"/>
      <c r="M3812" s="80"/>
      <c r="N3812" s="79" t="s">
        <v>97</v>
      </c>
      <c r="O3812" s="81"/>
      <c r="P3812" s="86"/>
      <c r="Q3812" s="82"/>
      <c r="R3812" s="81" t="s">
        <v>97</v>
      </c>
      <c r="S3812" s="63"/>
      <c r="T3812" s="87"/>
      <c r="U3812" s="84" t="s">
        <v>97</v>
      </c>
      <c r="V3812" s="84" t="s">
        <v>97</v>
      </c>
      <c r="W3812" s="85" t="b">
        <v>0</v>
      </c>
      <c r="X3812" s="63"/>
      <c r="Y3812" s="63"/>
      <c r="Z3812" s="63"/>
    </row>
    <row r="3813">
      <c r="A3813" s="75"/>
      <c r="B3813" s="94"/>
      <c r="C3813" s="75"/>
      <c r="D3813" s="76"/>
      <c r="E3813" s="75" t="s">
        <v>97</v>
      </c>
      <c r="F3813" s="75" t="s">
        <v>97</v>
      </c>
      <c r="G3813" s="77"/>
      <c r="H3813" s="77"/>
      <c r="I3813" s="80"/>
      <c r="J3813" s="77" t="s">
        <v>97</v>
      </c>
      <c r="K3813" s="79" t="s">
        <v>97</v>
      </c>
      <c r="L3813" s="79"/>
      <c r="M3813" s="80"/>
      <c r="N3813" s="79" t="s">
        <v>97</v>
      </c>
      <c r="O3813" s="81"/>
      <c r="P3813" s="86"/>
      <c r="Q3813" s="82"/>
      <c r="R3813" s="81" t="s">
        <v>97</v>
      </c>
      <c r="S3813" s="63"/>
      <c r="T3813" s="87"/>
      <c r="U3813" s="84" t="s">
        <v>97</v>
      </c>
      <c r="V3813" s="84" t="s">
        <v>97</v>
      </c>
      <c r="W3813" s="85" t="b">
        <v>0</v>
      </c>
      <c r="X3813" s="63"/>
      <c r="Y3813" s="63"/>
      <c r="Z3813" s="63"/>
    </row>
    <row r="3814">
      <c r="A3814" s="75"/>
      <c r="B3814" s="94"/>
      <c r="C3814" s="75"/>
      <c r="D3814" s="76"/>
      <c r="E3814" s="75" t="s">
        <v>97</v>
      </c>
      <c r="F3814" s="75" t="s">
        <v>97</v>
      </c>
      <c r="G3814" s="77"/>
      <c r="H3814" s="77"/>
      <c r="I3814" s="80"/>
      <c r="J3814" s="77" t="s">
        <v>97</v>
      </c>
      <c r="K3814" s="79" t="s">
        <v>97</v>
      </c>
      <c r="L3814" s="79"/>
      <c r="M3814" s="80"/>
      <c r="N3814" s="79" t="s">
        <v>97</v>
      </c>
      <c r="O3814" s="81"/>
      <c r="P3814" s="86"/>
      <c r="Q3814" s="82"/>
      <c r="R3814" s="81" t="s">
        <v>97</v>
      </c>
      <c r="S3814" s="63"/>
      <c r="T3814" s="87"/>
      <c r="U3814" s="84" t="s">
        <v>97</v>
      </c>
      <c r="V3814" s="84" t="s">
        <v>97</v>
      </c>
      <c r="W3814" s="85" t="b">
        <v>0</v>
      </c>
      <c r="X3814" s="63"/>
      <c r="Y3814" s="63"/>
      <c r="Z3814" s="63"/>
    </row>
    <row r="3815">
      <c r="A3815" s="75"/>
      <c r="B3815" s="94"/>
      <c r="C3815" s="75"/>
      <c r="D3815" s="76"/>
      <c r="E3815" s="75" t="s">
        <v>97</v>
      </c>
      <c r="F3815" s="75" t="s">
        <v>97</v>
      </c>
      <c r="G3815" s="77"/>
      <c r="H3815" s="77"/>
      <c r="I3815" s="80"/>
      <c r="J3815" s="77" t="s">
        <v>97</v>
      </c>
      <c r="K3815" s="79" t="s">
        <v>97</v>
      </c>
      <c r="L3815" s="79"/>
      <c r="M3815" s="80"/>
      <c r="N3815" s="79" t="s">
        <v>97</v>
      </c>
      <c r="O3815" s="81"/>
      <c r="P3815" s="86"/>
      <c r="Q3815" s="82"/>
      <c r="R3815" s="81" t="s">
        <v>97</v>
      </c>
      <c r="S3815" s="63"/>
      <c r="T3815" s="87"/>
      <c r="U3815" s="84" t="s">
        <v>97</v>
      </c>
      <c r="V3815" s="84" t="s">
        <v>97</v>
      </c>
      <c r="W3815" s="85" t="b">
        <v>0</v>
      </c>
      <c r="X3815" s="63"/>
      <c r="Y3815" s="63"/>
      <c r="Z3815" s="63"/>
    </row>
    <row r="3816">
      <c r="A3816" s="75"/>
      <c r="B3816" s="94"/>
      <c r="C3816" s="75"/>
      <c r="D3816" s="76"/>
      <c r="E3816" s="75" t="s">
        <v>97</v>
      </c>
      <c r="F3816" s="75" t="s">
        <v>97</v>
      </c>
      <c r="G3816" s="77"/>
      <c r="H3816" s="77"/>
      <c r="I3816" s="80"/>
      <c r="J3816" s="77" t="s">
        <v>97</v>
      </c>
      <c r="K3816" s="79" t="s">
        <v>97</v>
      </c>
      <c r="L3816" s="79"/>
      <c r="M3816" s="80"/>
      <c r="N3816" s="79" t="s">
        <v>97</v>
      </c>
      <c r="O3816" s="81"/>
      <c r="P3816" s="86"/>
      <c r="Q3816" s="82"/>
      <c r="R3816" s="81" t="s">
        <v>97</v>
      </c>
      <c r="S3816" s="63"/>
      <c r="T3816" s="87"/>
      <c r="U3816" s="84" t="s">
        <v>97</v>
      </c>
      <c r="V3816" s="84" t="s">
        <v>97</v>
      </c>
      <c r="W3816" s="85" t="b">
        <v>0</v>
      </c>
      <c r="X3816" s="63"/>
      <c r="Y3816" s="63"/>
      <c r="Z3816" s="63"/>
    </row>
    <row r="3817">
      <c r="A3817" s="75"/>
      <c r="B3817" s="94"/>
      <c r="C3817" s="75"/>
      <c r="D3817" s="76"/>
      <c r="E3817" s="75" t="s">
        <v>97</v>
      </c>
      <c r="F3817" s="75" t="s">
        <v>97</v>
      </c>
      <c r="G3817" s="77"/>
      <c r="H3817" s="77"/>
      <c r="I3817" s="80"/>
      <c r="J3817" s="77" t="s">
        <v>97</v>
      </c>
      <c r="K3817" s="79" t="s">
        <v>97</v>
      </c>
      <c r="L3817" s="79"/>
      <c r="M3817" s="80"/>
      <c r="N3817" s="79" t="s">
        <v>97</v>
      </c>
      <c r="O3817" s="81"/>
      <c r="P3817" s="86"/>
      <c r="Q3817" s="82"/>
      <c r="R3817" s="81" t="s">
        <v>97</v>
      </c>
      <c r="S3817" s="63"/>
      <c r="T3817" s="87"/>
      <c r="U3817" s="84" t="s">
        <v>97</v>
      </c>
      <c r="V3817" s="84" t="s">
        <v>97</v>
      </c>
      <c r="W3817" s="85" t="b">
        <v>0</v>
      </c>
      <c r="X3817" s="63"/>
      <c r="Y3817" s="63"/>
      <c r="Z3817" s="63"/>
    </row>
    <row r="3818">
      <c r="A3818" s="75"/>
      <c r="B3818" s="94"/>
      <c r="C3818" s="75"/>
      <c r="D3818" s="76"/>
      <c r="E3818" s="75" t="s">
        <v>97</v>
      </c>
      <c r="F3818" s="75" t="s">
        <v>97</v>
      </c>
      <c r="G3818" s="77"/>
      <c r="H3818" s="77"/>
      <c r="I3818" s="80"/>
      <c r="J3818" s="77" t="s">
        <v>97</v>
      </c>
      <c r="K3818" s="79" t="s">
        <v>97</v>
      </c>
      <c r="L3818" s="79"/>
      <c r="M3818" s="80"/>
      <c r="N3818" s="79" t="s">
        <v>97</v>
      </c>
      <c r="O3818" s="81"/>
      <c r="P3818" s="86"/>
      <c r="Q3818" s="82"/>
      <c r="R3818" s="81" t="s">
        <v>97</v>
      </c>
      <c r="S3818" s="63"/>
      <c r="T3818" s="87"/>
      <c r="U3818" s="84" t="s">
        <v>97</v>
      </c>
      <c r="V3818" s="84" t="s">
        <v>97</v>
      </c>
      <c r="W3818" s="85" t="b">
        <v>0</v>
      </c>
      <c r="X3818" s="63"/>
      <c r="Y3818" s="63"/>
      <c r="Z3818" s="63"/>
    </row>
    <row r="3819">
      <c r="A3819" s="75"/>
      <c r="B3819" s="94"/>
      <c r="C3819" s="75"/>
      <c r="D3819" s="76"/>
      <c r="E3819" s="75" t="s">
        <v>97</v>
      </c>
      <c r="F3819" s="75" t="s">
        <v>97</v>
      </c>
      <c r="G3819" s="77"/>
      <c r="H3819" s="77"/>
      <c r="I3819" s="80"/>
      <c r="J3819" s="77" t="s">
        <v>97</v>
      </c>
      <c r="K3819" s="79" t="s">
        <v>97</v>
      </c>
      <c r="L3819" s="79"/>
      <c r="M3819" s="80"/>
      <c r="N3819" s="79" t="s">
        <v>97</v>
      </c>
      <c r="O3819" s="81"/>
      <c r="P3819" s="86"/>
      <c r="Q3819" s="82"/>
      <c r="R3819" s="81" t="s">
        <v>97</v>
      </c>
      <c r="S3819" s="63"/>
      <c r="T3819" s="87"/>
      <c r="U3819" s="84" t="s">
        <v>97</v>
      </c>
      <c r="V3819" s="84" t="s">
        <v>97</v>
      </c>
      <c r="W3819" s="85" t="b">
        <v>0</v>
      </c>
      <c r="X3819" s="63"/>
      <c r="Y3819" s="63"/>
      <c r="Z3819" s="63"/>
    </row>
    <row r="3820">
      <c r="A3820" s="75"/>
      <c r="B3820" s="94"/>
      <c r="C3820" s="75"/>
      <c r="D3820" s="76"/>
      <c r="E3820" s="75" t="s">
        <v>97</v>
      </c>
      <c r="F3820" s="75" t="s">
        <v>97</v>
      </c>
      <c r="G3820" s="77"/>
      <c r="H3820" s="77"/>
      <c r="I3820" s="80"/>
      <c r="J3820" s="77" t="s">
        <v>97</v>
      </c>
      <c r="K3820" s="79" t="s">
        <v>97</v>
      </c>
      <c r="L3820" s="79"/>
      <c r="M3820" s="80"/>
      <c r="N3820" s="79" t="s">
        <v>97</v>
      </c>
      <c r="O3820" s="81"/>
      <c r="P3820" s="86"/>
      <c r="Q3820" s="82"/>
      <c r="R3820" s="81" t="s">
        <v>97</v>
      </c>
      <c r="S3820" s="63"/>
      <c r="T3820" s="87"/>
      <c r="U3820" s="84" t="s">
        <v>97</v>
      </c>
      <c r="V3820" s="84" t="s">
        <v>97</v>
      </c>
      <c r="W3820" s="85" t="b">
        <v>0</v>
      </c>
      <c r="X3820" s="63"/>
      <c r="Y3820" s="63"/>
      <c r="Z3820" s="63"/>
    </row>
    <row r="3821">
      <c r="A3821" s="75"/>
      <c r="B3821" s="94"/>
      <c r="C3821" s="75"/>
      <c r="D3821" s="76"/>
      <c r="E3821" s="75" t="s">
        <v>97</v>
      </c>
      <c r="F3821" s="75" t="s">
        <v>97</v>
      </c>
      <c r="G3821" s="77"/>
      <c r="H3821" s="77"/>
      <c r="I3821" s="80"/>
      <c r="J3821" s="77" t="s">
        <v>97</v>
      </c>
      <c r="K3821" s="79" t="s">
        <v>97</v>
      </c>
      <c r="L3821" s="79"/>
      <c r="M3821" s="80"/>
      <c r="N3821" s="79" t="s">
        <v>97</v>
      </c>
      <c r="O3821" s="81"/>
      <c r="P3821" s="86"/>
      <c r="Q3821" s="82"/>
      <c r="R3821" s="81" t="s">
        <v>97</v>
      </c>
      <c r="S3821" s="63"/>
      <c r="T3821" s="87"/>
      <c r="U3821" s="84" t="s">
        <v>97</v>
      </c>
      <c r="V3821" s="84" t="s">
        <v>97</v>
      </c>
      <c r="W3821" s="85" t="b">
        <v>0</v>
      </c>
      <c r="X3821" s="63"/>
      <c r="Y3821" s="63"/>
      <c r="Z3821" s="63"/>
    </row>
    <row r="3822">
      <c r="A3822" s="75"/>
      <c r="B3822" s="94"/>
      <c r="C3822" s="75"/>
      <c r="D3822" s="76"/>
      <c r="E3822" s="75" t="s">
        <v>97</v>
      </c>
      <c r="F3822" s="75" t="s">
        <v>97</v>
      </c>
      <c r="G3822" s="77"/>
      <c r="H3822" s="77"/>
      <c r="I3822" s="80"/>
      <c r="J3822" s="77" t="s">
        <v>97</v>
      </c>
      <c r="K3822" s="79" t="s">
        <v>97</v>
      </c>
      <c r="L3822" s="79"/>
      <c r="M3822" s="80"/>
      <c r="N3822" s="79" t="s">
        <v>97</v>
      </c>
      <c r="O3822" s="81"/>
      <c r="P3822" s="86"/>
      <c r="Q3822" s="82"/>
      <c r="R3822" s="81" t="s">
        <v>97</v>
      </c>
      <c r="S3822" s="63"/>
      <c r="T3822" s="87"/>
      <c r="U3822" s="84" t="s">
        <v>97</v>
      </c>
      <c r="V3822" s="84" t="s">
        <v>97</v>
      </c>
      <c r="W3822" s="85" t="b">
        <v>0</v>
      </c>
      <c r="X3822" s="63"/>
      <c r="Y3822" s="63"/>
      <c r="Z3822" s="63"/>
    </row>
    <row r="3823">
      <c r="A3823" s="75"/>
      <c r="B3823" s="94"/>
      <c r="C3823" s="75"/>
      <c r="D3823" s="76"/>
      <c r="E3823" s="75" t="s">
        <v>97</v>
      </c>
      <c r="F3823" s="75" t="s">
        <v>97</v>
      </c>
      <c r="G3823" s="77"/>
      <c r="H3823" s="77"/>
      <c r="I3823" s="80"/>
      <c r="J3823" s="77" t="s">
        <v>97</v>
      </c>
      <c r="K3823" s="79" t="s">
        <v>97</v>
      </c>
      <c r="L3823" s="79"/>
      <c r="M3823" s="80"/>
      <c r="N3823" s="79" t="s">
        <v>97</v>
      </c>
      <c r="O3823" s="81"/>
      <c r="P3823" s="86"/>
      <c r="Q3823" s="82"/>
      <c r="R3823" s="81" t="s">
        <v>97</v>
      </c>
      <c r="S3823" s="63"/>
      <c r="T3823" s="87"/>
      <c r="U3823" s="84" t="s">
        <v>97</v>
      </c>
      <c r="V3823" s="84" t="s">
        <v>97</v>
      </c>
      <c r="W3823" s="85" t="b">
        <v>0</v>
      </c>
      <c r="X3823" s="63"/>
      <c r="Y3823" s="63"/>
      <c r="Z3823" s="63"/>
    </row>
    <row r="3824">
      <c r="A3824" s="75"/>
      <c r="B3824" s="94"/>
      <c r="C3824" s="75"/>
      <c r="D3824" s="76"/>
      <c r="E3824" s="75" t="s">
        <v>97</v>
      </c>
      <c r="F3824" s="75" t="s">
        <v>97</v>
      </c>
      <c r="G3824" s="77"/>
      <c r="H3824" s="77"/>
      <c r="I3824" s="80"/>
      <c r="J3824" s="77" t="s">
        <v>97</v>
      </c>
      <c r="K3824" s="79" t="s">
        <v>97</v>
      </c>
      <c r="L3824" s="79"/>
      <c r="M3824" s="80"/>
      <c r="N3824" s="79" t="s">
        <v>97</v>
      </c>
      <c r="O3824" s="81"/>
      <c r="P3824" s="86"/>
      <c r="Q3824" s="82"/>
      <c r="R3824" s="81" t="s">
        <v>97</v>
      </c>
      <c r="S3824" s="63"/>
      <c r="T3824" s="87"/>
      <c r="U3824" s="84" t="s">
        <v>97</v>
      </c>
      <c r="V3824" s="84" t="s">
        <v>97</v>
      </c>
      <c r="W3824" s="85" t="b">
        <v>0</v>
      </c>
      <c r="X3824" s="63"/>
      <c r="Y3824" s="63"/>
      <c r="Z3824" s="63"/>
    </row>
    <row r="3825">
      <c r="A3825" s="75"/>
      <c r="B3825" s="94"/>
      <c r="C3825" s="75"/>
      <c r="D3825" s="76"/>
      <c r="E3825" s="75" t="s">
        <v>97</v>
      </c>
      <c r="F3825" s="75" t="s">
        <v>97</v>
      </c>
      <c r="G3825" s="77"/>
      <c r="H3825" s="77"/>
      <c r="I3825" s="80"/>
      <c r="J3825" s="77" t="s">
        <v>97</v>
      </c>
      <c r="K3825" s="79" t="s">
        <v>97</v>
      </c>
      <c r="L3825" s="79"/>
      <c r="M3825" s="80"/>
      <c r="N3825" s="79" t="s">
        <v>97</v>
      </c>
      <c r="O3825" s="81"/>
      <c r="P3825" s="86"/>
      <c r="Q3825" s="82"/>
      <c r="R3825" s="81" t="s">
        <v>97</v>
      </c>
      <c r="S3825" s="63"/>
      <c r="T3825" s="87"/>
      <c r="U3825" s="84" t="s">
        <v>97</v>
      </c>
      <c r="V3825" s="84" t="s">
        <v>97</v>
      </c>
      <c r="W3825" s="85" t="b">
        <v>0</v>
      </c>
      <c r="X3825" s="63"/>
      <c r="Y3825" s="63"/>
      <c r="Z3825" s="63"/>
    </row>
    <row r="3826">
      <c r="A3826" s="75"/>
      <c r="B3826" s="94"/>
      <c r="C3826" s="75"/>
      <c r="D3826" s="76"/>
      <c r="E3826" s="75" t="s">
        <v>97</v>
      </c>
      <c r="F3826" s="75" t="s">
        <v>97</v>
      </c>
      <c r="G3826" s="77"/>
      <c r="H3826" s="77"/>
      <c r="I3826" s="80"/>
      <c r="J3826" s="77" t="s">
        <v>97</v>
      </c>
      <c r="K3826" s="79" t="s">
        <v>97</v>
      </c>
      <c r="L3826" s="79"/>
      <c r="M3826" s="80"/>
      <c r="N3826" s="79" t="s">
        <v>97</v>
      </c>
      <c r="O3826" s="81"/>
      <c r="P3826" s="86"/>
      <c r="Q3826" s="82"/>
      <c r="R3826" s="81" t="s">
        <v>97</v>
      </c>
      <c r="S3826" s="63"/>
      <c r="T3826" s="87"/>
      <c r="U3826" s="84" t="s">
        <v>97</v>
      </c>
      <c r="V3826" s="84" t="s">
        <v>97</v>
      </c>
      <c r="W3826" s="85" t="b">
        <v>0</v>
      </c>
      <c r="X3826" s="63"/>
      <c r="Y3826" s="63"/>
      <c r="Z3826" s="63"/>
    </row>
    <row r="3827">
      <c r="A3827" s="75"/>
      <c r="B3827" s="94"/>
      <c r="C3827" s="75"/>
      <c r="D3827" s="76"/>
      <c r="E3827" s="75" t="s">
        <v>97</v>
      </c>
      <c r="F3827" s="75" t="s">
        <v>97</v>
      </c>
      <c r="G3827" s="77"/>
      <c r="H3827" s="77"/>
      <c r="I3827" s="80"/>
      <c r="J3827" s="77" t="s">
        <v>97</v>
      </c>
      <c r="K3827" s="79" t="s">
        <v>97</v>
      </c>
      <c r="L3827" s="79"/>
      <c r="M3827" s="80"/>
      <c r="N3827" s="79" t="s">
        <v>97</v>
      </c>
      <c r="O3827" s="81"/>
      <c r="P3827" s="86"/>
      <c r="Q3827" s="82"/>
      <c r="R3827" s="81" t="s">
        <v>97</v>
      </c>
      <c r="S3827" s="63"/>
      <c r="T3827" s="87"/>
      <c r="U3827" s="84" t="s">
        <v>97</v>
      </c>
      <c r="V3827" s="84" t="s">
        <v>97</v>
      </c>
      <c r="W3827" s="85" t="b">
        <v>0</v>
      </c>
      <c r="X3827" s="63"/>
      <c r="Y3827" s="63"/>
      <c r="Z3827" s="63"/>
    </row>
    <row r="3828">
      <c r="A3828" s="75"/>
      <c r="B3828" s="94"/>
      <c r="C3828" s="75"/>
      <c r="D3828" s="76"/>
      <c r="E3828" s="75" t="s">
        <v>97</v>
      </c>
      <c r="F3828" s="75" t="s">
        <v>97</v>
      </c>
      <c r="G3828" s="77"/>
      <c r="H3828" s="77"/>
      <c r="I3828" s="80"/>
      <c r="J3828" s="77" t="s">
        <v>97</v>
      </c>
      <c r="K3828" s="79" t="s">
        <v>97</v>
      </c>
      <c r="L3828" s="79"/>
      <c r="M3828" s="80"/>
      <c r="N3828" s="79" t="s">
        <v>97</v>
      </c>
      <c r="O3828" s="81"/>
      <c r="P3828" s="86"/>
      <c r="Q3828" s="82"/>
      <c r="R3828" s="81" t="s">
        <v>97</v>
      </c>
      <c r="S3828" s="63"/>
      <c r="T3828" s="87"/>
      <c r="U3828" s="84" t="s">
        <v>97</v>
      </c>
      <c r="V3828" s="84" t="s">
        <v>97</v>
      </c>
      <c r="W3828" s="85" t="b">
        <v>0</v>
      </c>
      <c r="X3828" s="63"/>
      <c r="Y3828" s="63"/>
      <c r="Z3828" s="63"/>
    </row>
    <row r="3829">
      <c r="A3829" s="75"/>
      <c r="B3829" s="94"/>
      <c r="C3829" s="75"/>
      <c r="D3829" s="76"/>
      <c r="E3829" s="75" t="s">
        <v>97</v>
      </c>
      <c r="F3829" s="75" t="s">
        <v>97</v>
      </c>
      <c r="G3829" s="77"/>
      <c r="H3829" s="77"/>
      <c r="I3829" s="80"/>
      <c r="J3829" s="77" t="s">
        <v>97</v>
      </c>
      <c r="K3829" s="79" t="s">
        <v>97</v>
      </c>
      <c r="L3829" s="79"/>
      <c r="M3829" s="80"/>
      <c r="N3829" s="79" t="s">
        <v>97</v>
      </c>
      <c r="O3829" s="81"/>
      <c r="P3829" s="86"/>
      <c r="Q3829" s="82"/>
      <c r="R3829" s="81" t="s">
        <v>97</v>
      </c>
      <c r="S3829" s="63"/>
      <c r="T3829" s="87"/>
      <c r="U3829" s="84" t="s">
        <v>97</v>
      </c>
      <c r="V3829" s="84" t="s">
        <v>97</v>
      </c>
      <c r="W3829" s="85" t="b">
        <v>0</v>
      </c>
      <c r="X3829" s="63"/>
      <c r="Y3829" s="63"/>
      <c r="Z3829" s="63"/>
    </row>
    <row r="3830">
      <c r="A3830" s="75"/>
      <c r="B3830" s="94"/>
      <c r="C3830" s="75"/>
      <c r="D3830" s="76"/>
      <c r="E3830" s="75" t="s">
        <v>97</v>
      </c>
      <c r="F3830" s="75" t="s">
        <v>97</v>
      </c>
      <c r="G3830" s="77"/>
      <c r="H3830" s="77"/>
      <c r="I3830" s="80"/>
      <c r="J3830" s="77" t="s">
        <v>97</v>
      </c>
      <c r="K3830" s="79" t="s">
        <v>97</v>
      </c>
      <c r="L3830" s="79"/>
      <c r="M3830" s="80"/>
      <c r="N3830" s="79" t="s">
        <v>97</v>
      </c>
      <c r="O3830" s="81"/>
      <c r="P3830" s="86"/>
      <c r="Q3830" s="82"/>
      <c r="R3830" s="81" t="s">
        <v>97</v>
      </c>
      <c r="S3830" s="63"/>
      <c r="T3830" s="87"/>
      <c r="U3830" s="84" t="s">
        <v>97</v>
      </c>
      <c r="V3830" s="84" t="s">
        <v>97</v>
      </c>
      <c r="W3830" s="85" t="b">
        <v>0</v>
      </c>
      <c r="X3830" s="63"/>
      <c r="Y3830" s="63"/>
      <c r="Z3830" s="63"/>
    </row>
    <row r="3831">
      <c r="A3831" s="75"/>
      <c r="B3831" s="94"/>
      <c r="C3831" s="75"/>
      <c r="D3831" s="76"/>
      <c r="E3831" s="75" t="s">
        <v>97</v>
      </c>
      <c r="F3831" s="75" t="s">
        <v>97</v>
      </c>
      <c r="G3831" s="77"/>
      <c r="H3831" s="77"/>
      <c r="I3831" s="80"/>
      <c r="J3831" s="77" t="s">
        <v>97</v>
      </c>
      <c r="K3831" s="79" t="s">
        <v>97</v>
      </c>
      <c r="L3831" s="79"/>
      <c r="M3831" s="80"/>
      <c r="N3831" s="79" t="s">
        <v>97</v>
      </c>
      <c r="O3831" s="81"/>
      <c r="P3831" s="86"/>
      <c r="Q3831" s="82"/>
      <c r="R3831" s="81" t="s">
        <v>97</v>
      </c>
      <c r="S3831" s="63"/>
      <c r="T3831" s="87"/>
      <c r="U3831" s="84" t="s">
        <v>97</v>
      </c>
      <c r="V3831" s="84" t="s">
        <v>97</v>
      </c>
      <c r="W3831" s="85" t="b">
        <v>0</v>
      </c>
      <c r="X3831" s="63"/>
      <c r="Y3831" s="63"/>
      <c r="Z3831" s="63"/>
    </row>
    <row r="3832">
      <c r="A3832" s="75"/>
      <c r="B3832" s="94"/>
      <c r="C3832" s="75"/>
      <c r="D3832" s="76"/>
      <c r="E3832" s="75" t="s">
        <v>97</v>
      </c>
      <c r="F3832" s="75" t="s">
        <v>97</v>
      </c>
      <c r="G3832" s="77"/>
      <c r="H3832" s="77"/>
      <c r="I3832" s="80"/>
      <c r="J3832" s="77" t="s">
        <v>97</v>
      </c>
      <c r="K3832" s="79" t="s">
        <v>97</v>
      </c>
      <c r="L3832" s="79"/>
      <c r="M3832" s="80"/>
      <c r="N3832" s="79" t="s">
        <v>97</v>
      </c>
      <c r="O3832" s="81"/>
      <c r="P3832" s="86"/>
      <c r="Q3832" s="82"/>
      <c r="R3832" s="81" t="s">
        <v>97</v>
      </c>
      <c r="S3832" s="63"/>
      <c r="T3832" s="87"/>
      <c r="U3832" s="84" t="s">
        <v>97</v>
      </c>
      <c r="V3832" s="84" t="s">
        <v>97</v>
      </c>
      <c r="W3832" s="85" t="b">
        <v>0</v>
      </c>
      <c r="X3832" s="63"/>
      <c r="Y3832" s="63"/>
      <c r="Z3832" s="63"/>
    </row>
    <row r="3833">
      <c r="A3833" s="75"/>
      <c r="B3833" s="94"/>
      <c r="C3833" s="75"/>
      <c r="D3833" s="76"/>
      <c r="E3833" s="75" t="s">
        <v>97</v>
      </c>
      <c r="F3833" s="75" t="s">
        <v>97</v>
      </c>
      <c r="G3833" s="77"/>
      <c r="H3833" s="77"/>
      <c r="I3833" s="80"/>
      <c r="J3833" s="77" t="s">
        <v>97</v>
      </c>
      <c r="K3833" s="79" t="s">
        <v>97</v>
      </c>
      <c r="L3833" s="79"/>
      <c r="M3833" s="80"/>
      <c r="N3833" s="79" t="s">
        <v>97</v>
      </c>
      <c r="O3833" s="81"/>
      <c r="P3833" s="86"/>
      <c r="Q3833" s="82"/>
      <c r="R3833" s="81" t="s">
        <v>97</v>
      </c>
      <c r="S3833" s="63"/>
      <c r="T3833" s="87"/>
      <c r="U3833" s="84" t="s">
        <v>97</v>
      </c>
      <c r="V3833" s="84" t="s">
        <v>97</v>
      </c>
      <c r="W3833" s="85" t="b">
        <v>0</v>
      </c>
      <c r="X3833" s="63"/>
      <c r="Y3833" s="63"/>
      <c r="Z3833" s="63"/>
    </row>
    <row r="3834">
      <c r="A3834" s="75"/>
      <c r="B3834" s="94"/>
      <c r="C3834" s="75"/>
      <c r="D3834" s="76"/>
      <c r="E3834" s="75" t="s">
        <v>97</v>
      </c>
      <c r="F3834" s="75" t="s">
        <v>97</v>
      </c>
      <c r="G3834" s="77"/>
      <c r="H3834" s="77"/>
      <c r="I3834" s="80"/>
      <c r="J3834" s="77" t="s">
        <v>97</v>
      </c>
      <c r="K3834" s="79" t="s">
        <v>97</v>
      </c>
      <c r="L3834" s="79"/>
      <c r="M3834" s="80"/>
      <c r="N3834" s="79" t="s">
        <v>97</v>
      </c>
      <c r="O3834" s="81"/>
      <c r="P3834" s="86"/>
      <c r="Q3834" s="82"/>
      <c r="R3834" s="81" t="s">
        <v>97</v>
      </c>
      <c r="S3834" s="63"/>
      <c r="T3834" s="87"/>
      <c r="U3834" s="84" t="s">
        <v>97</v>
      </c>
      <c r="V3834" s="84" t="s">
        <v>97</v>
      </c>
      <c r="W3834" s="85" t="b">
        <v>0</v>
      </c>
      <c r="X3834" s="63"/>
      <c r="Y3834" s="63"/>
      <c r="Z3834" s="63"/>
    </row>
    <row r="3835">
      <c r="A3835" s="75"/>
      <c r="B3835" s="94"/>
      <c r="C3835" s="75"/>
      <c r="D3835" s="76"/>
      <c r="E3835" s="75" t="s">
        <v>97</v>
      </c>
      <c r="F3835" s="75" t="s">
        <v>97</v>
      </c>
      <c r="G3835" s="77"/>
      <c r="H3835" s="77"/>
      <c r="I3835" s="80"/>
      <c r="J3835" s="77" t="s">
        <v>97</v>
      </c>
      <c r="K3835" s="79" t="s">
        <v>97</v>
      </c>
      <c r="L3835" s="79"/>
      <c r="M3835" s="80"/>
      <c r="N3835" s="79" t="s">
        <v>97</v>
      </c>
      <c r="O3835" s="81"/>
      <c r="P3835" s="86"/>
      <c r="Q3835" s="82"/>
      <c r="R3835" s="81" t="s">
        <v>97</v>
      </c>
      <c r="S3835" s="63"/>
      <c r="T3835" s="87"/>
      <c r="U3835" s="84" t="s">
        <v>97</v>
      </c>
      <c r="V3835" s="84" t="s">
        <v>97</v>
      </c>
      <c r="W3835" s="85" t="b">
        <v>0</v>
      </c>
      <c r="X3835" s="63"/>
      <c r="Y3835" s="63"/>
      <c r="Z3835" s="63"/>
    </row>
    <row r="3836">
      <c r="A3836" s="75"/>
      <c r="B3836" s="94"/>
      <c r="C3836" s="75"/>
      <c r="D3836" s="76"/>
      <c r="E3836" s="75" t="s">
        <v>97</v>
      </c>
      <c r="F3836" s="75" t="s">
        <v>97</v>
      </c>
      <c r="G3836" s="77"/>
      <c r="H3836" s="77"/>
      <c r="I3836" s="80"/>
      <c r="J3836" s="77" t="s">
        <v>97</v>
      </c>
      <c r="K3836" s="79" t="s">
        <v>97</v>
      </c>
      <c r="L3836" s="79"/>
      <c r="M3836" s="80"/>
      <c r="N3836" s="79" t="s">
        <v>97</v>
      </c>
      <c r="O3836" s="81"/>
      <c r="P3836" s="86"/>
      <c r="Q3836" s="82"/>
      <c r="R3836" s="81" t="s">
        <v>97</v>
      </c>
      <c r="S3836" s="63"/>
      <c r="T3836" s="87"/>
      <c r="U3836" s="84" t="s">
        <v>97</v>
      </c>
      <c r="V3836" s="84" t="s">
        <v>97</v>
      </c>
      <c r="W3836" s="85" t="b">
        <v>0</v>
      </c>
      <c r="X3836" s="63"/>
      <c r="Y3836" s="63"/>
      <c r="Z3836" s="63"/>
    </row>
    <row r="3837">
      <c r="A3837" s="75"/>
      <c r="B3837" s="94"/>
      <c r="C3837" s="75"/>
      <c r="D3837" s="76"/>
      <c r="E3837" s="75" t="s">
        <v>97</v>
      </c>
      <c r="F3837" s="75" t="s">
        <v>97</v>
      </c>
      <c r="G3837" s="77"/>
      <c r="H3837" s="77"/>
      <c r="I3837" s="80"/>
      <c r="J3837" s="77" t="s">
        <v>97</v>
      </c>
      <c r="K3837" s="79" t="s">
        <v>97</v>
      </c>
      <c r="L3837" s="79"/>
      <c r="M3837" s="80"/>
      <c r="N3837" s="79" t="s">
        <v>97</v>
      </c>
      <c r="O3837" s="81"/>
      <c r="P3837" s="86"/>
      <c r="Q3837" s="82"/>
      <c r="R3837" s="81" t="s">
        <v>97</v>
      </c>
      <c r="S3837" s="63"/>
      <c r="T3837" s="87"/>
      <c r="U3837" s="84" t="s">
        <v>97</v>
      </c>
      <c r="V3837" s="84" t="s">
        <v>97</v>
      </c>
      <c r="W3837" s="85" t="b">
        <v>0</v>
      </c>
      <c r="X3837" s="63"/>
      <c r="Y3837" s="63"/>
      <c r="Z3837" s="63"/>
    </row>
    <row r="3838">
      <c r="A3838" s="75"/>
      <c r="B3838" s="94"/>
      <c r="C3838" s="75"/>
      <c r="D3838" s="76"/>
      <c r="E3838" s="75" t="s">
        <v>97</v>
      </c>
      <c r="F3838" s="75" t="s">
        <v>97</v>
      </c>
      <c r="G3838" s="77"/>
      <c r="H3838" s="77"/>
      <c r="I3838" s="80"/>
      <c r="J3838" s="77" t="s">
        <v>97</v>
      </c>
      <c r="K3838" s="79" t="s">
        <v>97</v>
      </c>
      <c r="L3838" s="79"/>
      <c r="M3838" s="80"/>
      <c r="N3838" s="79" t="s">
        <v>97</v>
      </c>
      <c r="O3838" s="81"/>
      <c r="P3838" s="86"/>
      <c r="Q3838" s="82"/>
      <c r="R3838" s="81" t="s">
        <v>97</v>
      </c>
      <c r="S3838" s="63"/>
      <c r="T3838" s="87"/>
      <c r="U3838" s="84" t="s">
        <v>97</v>
      </c>
      <c r="V3838" s="84" t="s">
        <v>97</v>
      </c>
      <c r="W3838" s="85" t="b">
        <v>0</v>
      </c>
      <c r="X3838" s="63"/>
      <c r="Y3838" s="63"/>
      <c r="Z3838" s="63"/>
    </row>
    <row r="3839">
      <c r="A3839" s="75"/>
      <c r="B3839" s="94"/>
      <c r="C3839" s="75"/>
      <c r="D3839" s="76"/>
      <c r="E3839" s="75" t="s">
        <v>97</v>
      </c>
      <c r="F3839" s="75" t="s">
        <v>97</v>
      </c>
      <c r="G3839" s="77"/>
      <c r="H3839" s="77"/>
      <c r="I3839" s="80"/>
      <c r="J3839" s="77" t="s">
        <v>97</v>
      </c>
      <c r="K3839" s="79" t="s">
        <v>97</v>
      </c>
      <c r="L3839" s="79"/>
      <c r="M3839" s="80"/>
      <c r="N3839" s="79" t="s">
        <v>97</v>
      </c>
      <c r="O3839" s="81"/>
      <c r="P3839" s="86"/>
      <c r="Q3839" s="82"/>
      <c r="R3839" s="81" t="s">
        <v>97</v>
      </c>
      <c r="S3839" s="63"/>
      <c r="T3839" s="87"/>
      <c r="U3839" s="84" t="s">
        <v>97</v>
      </c>
      <c r="V3839" s="84" t="s">
        <v>97</v>
      </c>
      <c r="W3839" s="85" t="b">
        <v>0</v>
      </c>
      <c r="X3839" s="63"/>
      <c r="Y3839" s="63"/>
      <c r="Z3839" s="63"/>
    </row>
    <row r="3840">
      <c r="A3840" s="75"/>
      <c r="B3840" s="94"/>
      <c r="C3840" s="75"/>
      <c r="D3840" s="76"/>
      <c r="E3840" s="75" t="s">
        <v>97</v>
      </c>
      <c r="F3840" s="75" t="s">
        <v>97</v>
      </c>
      <c r="G3840" s="77"/>
      <c r="H3840" s="77"/>
      <c r="I3840" s="80"/>
      <c r="J3840" s="77" t="s">
        <v>97</v>
      </c>
      <c r="K3840" s="79" t="s">
        <v>97</v>
      </c>
      <c r="L3840" s="79"/>
      <c r="M3840" s="80"/>
      <c r="N3840" s="79" t="s">
        <v>97</v>
      </c>
      <c r="O3840" s="81"/>
      <c r="P3840" s="86"/>
      <c r="Q3840" s="82"/>
      <c r="R3840" s="81" t="s">
        <v>97</v>
      </c>
      <c r="S3840" s="63"/>
      <c r="T3840" s="87"/>
      <c r="U3840" s="84" t="s">
        <v>97</v>
      </c>
      <c r="V3840" s="84" t="s">
        <v>97</v>
      </c>
      <c r="W3840" s="85" t="b">
        <v>0</v>
      </c>
      <c r="X3840" s="63"/>
      <c r="Y3840" s="63"/>
      <c r="Z3840" s="63"/>
    </row>
    <row r="3841">
      <c r="A3841" s="75"/>
      <c r="B3841" s="94"/>
      <c r="C3841" s="75"/>
      <c r="D3841" s="76"/>
      <c r="E3841" s="75" t="s">
        <v>97</v>
      </c>
      <c r="F3841" s="75" t="s">
        <v>97</v>
      </c>
      <c r="G3841" s="77"/>
      <c r="H3841" s="77"/>
      <c r="I3841" s="80"/>
      <c r="J3841" s="77" t="s">
        <v>97</v>
      </c>
      <c r="K3841" s="79" t="s">
        <v>97</v>
      </c>
      <c r="L3841" s="79"/>
      <c r="M3841" s="80"/>
      <c r="N3841" s="79" t="s">
        <v>97</v>
      </c>
      <c r="O3841" s="81"/>
      <c r="P3841" s="86"/>
      <c r="Q3841" s="82"/>
      <c r="R3841" s="81" t="s">
        <v>97</v>
      </c>
      <c r="S3841" s="63"/>
      <c r="T3841" s="87"/>
      <c r="U3841" s="84" t="s">
        <v>97</v>
      </c>
      <c r="V3841" s="84" t="s">
        <v>97</v>
      </c>
      <c r="W3841" s="85" t="b">
        <v>0</v>
      </c>
      <c r="X3841" s="63"/>
      <c r="Y3841" s="63"/>
      <c r="Z3841" s="63"/>
    </row>
    <row r="3842">
      <c r="A3842" s="75"/>
      <c r="B3842" s="94"/>
      <c r="C3842" s="75"/>
      <c r="D3842" s="76"/>
      <c r="E3842" s="75" t="s">
        <v>97</v>
      </c>
      <c r="F3842" s="75" t="s">
        <v>97</v>
      </c>
      <c r="G3842" s="77"/>
      <c r="H3842" s="77"/>
      <c r="I3842" s="80"/>
      <c r="J3842" s="77" t="s">
        <v>97</v>
      </c>
      <c r="K3842" s="79" t="s">
        <v>97</v>
      </c>
      <c r="L3842" s="79"/>
      <c r="M3842" s="80"/>
      <c r="N3842" s="79" t="s">
        <v>97</v>
      </c>
      <c r="O3842" s="81"/>
      <c r="P3842" s="86"/>
      <c r="Q3842" s="82"/>
      <c r="R3842" s="81" t="s">
        <v>97</v>
      </c>
      <c r="S3842" s="63"/>
      <c r="T3842" s="87"/>
      <c r="U3842" s="84" t="s">
        <v>97</v>
      </c>
      <c r="V3842" s="84" t="s">
        <v>97</v>
      </c>
      <c r="W3842" s="85" t="b">
        <v>0</v>
      </c>
      <c r="X3842" s="63"/>
      <c r="Y3842" s="63"/>
      <c r="Z3842" s="63"/>
    </row>
    <row r="3843">
      <c r="A3843" s="75"/>
      <c r="B3843" s="94"/>
      <c r="C3843" s="75"/>
      <c r="D3843" s="76"/>
      <c r="E3843" s="75" t="s">
        <v>97</v>
      </c>
      <c r="F3843" s="75" t="s">
        <v>97</v>
      </c>
      <c r="G3843" s="77"/>
      <c r="H3843" s="77"/>
      <c r="I3843" s="80"/>
      <c r="J3843" s="77" t="s">
        <v>97</v>
      </c>
      <c r="K3843" s="79" t="s">
        <v>97</v>
      </c>
      <c r="L3843" s="79"/>
      <c r="M3843" s="80"/>
      <c r="N3843" s="79" t="s">
        <v>97</v>
      </c>
      <c r="O3843" s="81"/>
      <c r="P3843" s="86"/>
      <c r="Q3843" s="82"/>
      <c r="R3843" s="81" t="s">
        <v>97</v>
      </c>
      <c r="S3843" s="63"/>
      <c r="T3843" s="87"/>
      <c r="U3843" s="84" t="s">
        <v>97</v>
      </c>
      <c r="V3843" s="84" t="s">
        <v>97</v>
      </c>
      <c r="W3843" s="85" t="b">
        <v>0</v>
      </c>
      <c r="X3843" s="63"/>
      <c r="Y3843" s="63"/>
      <c r="Z3843" s="63"/>
    </row>
    <row r="3844">
      <c r="A3844" s="75"/>
      <c r="B3844" s="94"/>
      <c r="C3844" s="75"/>
      <c r="D3844" s="76"/>
      <c r="E3844" s="75" t="s">
        <v>97</v>
      </c>
      <c r="F3844" s="75" t="s">
        <v>97</v>
      </c>
      <c r="G3844" s="77"/>
      <c r="H3844" s="77"/>
      <c r="I3844" s="80"/>
      <c r="J3844" s="77" t="s">
        <v>97</v>
      </c>
      <c r="K3844" s="79" t="s">
        <v>97</v>
      </c>
      <c r="L3844" s="79"/>
      <c r="M3844" s="80"/>
      <c r="N3844" s="79" t="s">
        <v>97</v>
      </c>
      <c r="O3844" s="81"/>
      <c r="P3844" s="86"/>
      <c r="Q3844" s="82"/>
      <c r="R3844" s="81" t="s">
        <v>97</v>
      </c>
      <c r="S3844" s="63"/>
      <c r="T3844" s="87"/>
      <c r="U3844" s="84" t="s">
        <v>97</v>
      </c>
      <c r="V3844" s="84" t="s">
        <v>97</v>
      </c>
      <c r="W3844" s="85" t="b">
        <v>0</v>
      </c>
      <c r="X3844" s="63"/>
      <c r="Y3844" s="63"/>
      <c r="Z3844" s="63"/>
    </row>
    <row r="3845">
      <c r="A3845" s="75"/>
      <c r="B3845" s="94"/>
      <c r="C3845" s="75"/>
      <c r="D3845" s="76"/>
      <c r="E3845" s="75" t="s">
        <v>97</v>
      </c>
      <c r="F3845" s="75" t="s">
        <v>97</v>
      </c>
      <c r="G3845" s="77"/>
      <c r="H3845" s="77"/>
      <c r="I3845" s="80"/>
      <c r="J3845" s="77" t="s">
        <v>97</v>
      </c>
      <c r="K3845" s="79" t="s">
        <v>97</v>
      </c>
      <c r="L3845" s="79"/>
      <c r="M3845" s="80"/>
      <c r="N3845" s="79" t="s">
        <v>97</v>
      </c>
      <c r="O3845" s="81"/>
      <c r="P3845" s="86"/>
      <c r="Q3845" s="82"/>
      <c r="R3845" s="81" t="s">
        <v>97</v>
      </c>
      <c r="S3845" s="63"/>
      <c r="T3845" s="87"/>
      <c r="U3845" s="84" t="s">
        <v>97</v>
      </c>
      <c r="V3845" s="84" t="s">
        <v>97</v>
      </c>
      <c r="W3845" s="85" t="b">
        <v>0</v>
      </c>
      <c r="X3845" s="63"/>
      <c r="Y3845" s="63"/>
      <c r="Z3845" s="63"/>
    </row>
    <row r="3846">
      <c r="A3846" s="75"/>
      <c r="B3846" s="94"/>
      <c r="C3846" s="75"/>
      <c r="D3846" s="76"/>
      <c r="E3846" s="75" t="s">
        <v>97</v>
      </c>
      <c r="F3846" s="75" t="s">
        <v>97</v>
      </c>
      <c r="G3846" s="77"/>
      <c r="H3846" s="77"/>
      <c r="I3846" s="80"/>
      <c r="J3846" s="77" t="s">
        <v>97</v>
      </c>
      <c r="K3846" s="79" t="s">
        <v>97</v>
      </c>
      <c r="L3846" s="79"/>
      <c r="M3846" s="80"/>
      <c r="N3846" s="79" t="s">
        <v>97</v>
      </c>
      <c r="O3846" s="81"/>
      <c r="P3846" s="86"/>
      <c r="Q3846" s="82"/>
      <c r="R3846" s="81" t="s">
        <v>97</v>
      </c>
      <c r="S3846" s="63"/>
      <c r="T3846" s="87"/>
      <c r="U3846" s="84" t="s">
        <v>97</v>
      </c>
      <c r="V3846" s="84" t="s">
        <v>97</v>
      </c>
      <c r="W3846" s="85" t="b">
        <v>0</v>
      </c>
      <c r="X3846" s="63"/>
      <c r="Y3846" s="63"/>
      <c r="Z3846" s="63"/>
    </row>
    <row r="3847">
      <c r="A3847" s="75"/>
      <c r="B3847" s="94"/>
      <c r="C3847" s="75"/>
      <c r="D3847" s="76"/>
      <c r="E3847" s="75" t="s">
        <v>97</v>
      </c>
      <c r="F3847" s="75" t="s">
        <v>97</v>
      </c>
      <c r="G3847" s="77"/>
      <c r="H3847" s="77"/>
      <c r="I3847" s="80"/>
      <c r="J3847" s="77" t="s">
        <v>97</v>
      </c>
      <c r="K3847" s="79" t="s">
        <v>97</v>
      </c>
      <c r="L3847" s="79"/>
      <c r="M3847" s="80"/>
      <c r="N3847" s="79" t="s">
        <v>97</v>
      </c>
      <c r="O3847" s="81"/>
      <c r="P3847" s="86"/>
      <c r="Q3847" s="82"/>
      <c r="R3847" s="81" t="s">
        <v>97</v>
      </c>
      <c r="S3847" s="63"/>
      <c r="T3847" s="87"/>
      <c r="U3847" s="84" t="s">
        <v>97</v>
      </c>
      <c r="V3847" s="84" t="s">
        <v>97</v>
      </c>
      <c r="W3847" s="85" t="b">
        <v>0</v>
      </c>
      <c r="X3847" s="63"/>
      <c r="Y3847" s="63"/>
      <c r="Z3847" s="63"/>
    </row>
    <row r="3848">
      <c r="A3848" s="75"/>
      <c r="B3848" s="94"/>
      <c r="C3848" s="75"/>
      <c r="D3848" s="76"/>
      <c r="E3848" s="75" t="s">
        <v>97</v>
      </c>
      <c r="F3848" s="75" t="s">
        <v>97</v>
      </c>
      <c r="G3848" s="77"/>
      <c r="H3848" s="77"/>
      <c r="I3848" s="80"/>
      <c r="J3848" s="77" t="s">
        <v>97</v>
      </c>
      <c r="K3848" s="79" t="s">
        <v>97</v>
      </c>
      <c r="L3848" s="79"/>
      <c r="M3848" s="80"/>
      <c r="N3848" s="79" t="s">
        <v>97</v>
      </c>
      <c r="O3848" s="81"/>
      <c r="P3848" s="86"/>
      <c r="Q3848" s="82"/>
      <c r="R3848" s="81" t="s">
        <v>97</v>
      </c>
      <c r="S3848" s="63"/>
      <c r="T3848" s="87"/>
      <c r="U3848" s="84" t="s">
        <v>97</v>
      </c>
      <c r="V3848" s="84" t="s">
        <v>97</v>
      </c>
      <c r="W3848" s="85" t="b">
        <v>0</v>
      </c>
      <c r="X3848" s="63"/>
      <c r="Y3848" s="63"/>
      <c r="Z3848" s="63"/>
    </row>
    <row r="3849">
      <c r="A3849" s="75"/>
      <c r="B3849" s="94"/>
      <c r="C3849" s="75"/>
      <c r="D3849" s="76"/>
      <c r="E3849" s="75" t="s">
        <v>97</v>
      </c>
      <c r="F3849" s="75" t="s">
        <v>97</v>
      </c>
      <c r="G3849" s="77"/>
      <c r="H3849" s="77"/>
      <c r="I3849" s="80"/>
      <c r="J3849" s="77" t="s">
        <v>97</v>
      </c>
      <c r="K3849" s="79" t="s">
        <v>97</v>
      </c>
      <c r="L3849" s="79"/>
      <c r="M3849" s="80"/>
      <c r="N3849" s="79" t="s">
        <v>97</v>
      </c>
      <c r="O3849" s="81"/>
      <c r="P3849" s="86"/>
      <c r="Q3849" s="82"/>
      <c r="R3849" s="81" t="s">
        <v>97</v>
      </c>
      <c r="S3849" s="63"/>
      <c r="T3849" s="87"/>
      <c r="U3849" s="84" t="s">
        <v>97</v>
      </c>
      <c r="V3849" s="84" t="s">
        <v>97</v>
      </c>
      <c r="W3849" s="85" t="b">
        <v>0</v>
      </c>
      <c r="X3849" s="63"/>
      <c r="Y3849" s="63"/>
      <c r="Z3849" s="63"/>
    </row>
    <row r="3850">
      <c r="A3850" s="75"/>
      <c r="B3850" s="94"/>
      <c r="C3850" s="75"/>
      <c r="D3850" s="76"/>
      <c r="E3850" s="75" t="s">
        <v>97</v>
      </c>
      <c r="F3850" s="75" t="s">
        <v>97</v>
      </c>
      <c r="G3850" s="77"/>
      <c r="H3850" s="77"/>
      <c r="I3850" s="80"/>
      <c r="J3850" s="77" t="s">
        <v>97</v>
      </c>
      <c r="K3850" s="79" t="s">
        <v>97</v>
      </c>
      <c r="L3850" s="79"/>
      <c r="M3850" s="80"/>
      <c r="N3850" s="79" t="s">
        <v>97</v>
      </c>
      <c r="O3850" s="81"/>
      <c r="P3850" s="86"/>
      <c r="Q3850" s="82"/>
      <c r="R3850" s="81" t="s">
        <v>97</v>
      </c>
      <c r="S3850" s="63"/>
      <c r="T3850" s="87"/>
      <c r="U3850" s="84" t="s">
        <v>97</v>
      </c>
      <c r="V3850" s="84" t="s">
        <v>97</v>
      </c>
      <c r="W3850" s="85" t="b">
        <v>0</v>
      </c>
      <c r="X3850" s="63"/>
      <c r="Y3850" s="63"/>
      <c r="Z3850" s="63"/>
    </row>
    <row r="3851">
      <c r="A3851" s="75"/>
      <c r="B3851" s="94"/>
      <c r="C3851" s="75"/>
      <c r="D3851" s="76"/>
      <c r="E3851" s="75" t="s">
        <v>97</v>
      </c>
      <c r="F3851" s="75" t="s">
        <v>97</v>
      </c>
      <c r="G3851" s="77"/>
      <c r="H3851" s="77"/>
      <c r="I3851" s="80"/>
      <c r="J3851" s="77" t="s">
        <v>97</v>
      </c>
      <c r="K3851" s="79" t="s">
        <v>97</v>
      </c>
      <c r="L3851" s="79"/>
      <c r="M3851" s="80"/>
      <c r="N3851" s="79" t="s">
        <v>97</v>
      </c>
      <c r="O3851" s="81"/>
      <c r="P3851" s="86"/>
      <c r="Q3851" s="82"/>
      <c r="R3851" s="81" t="s">
        <v>97</v>
      </c>
      <c r="S3851" s="63"/>
      <c r="T3851" s="87"/>
      <c r="U3851" s="84" t="s">
        <v>97</v>
      </c>
      <c r="V3851" s="84" t="s">
        <v>97</v>
      </c>
      <c r="W3851" s="85" t="b">
        <v>0</v>
      </c>
      <c r="X3851" s="63"/>
      <c r="Y3851" s="63"/>
      <c r="Z3851" s="63"/>
    </row>
    <row r="3852">
      <c r="A3852" s="75"/>
      <c r="B3852" s="94"/>
      <c r="C3852" s="75"/>
      <c r="D3852" s="76"/>
      <c r="E3852" s="75" t="s">
        <v>97</v>
      </c>
      <c r="F3852" s="75" t="s">
        <v>97</v>
      </c>
      <c r="G3852" s="77"/>
      <c r="H3852" s="77"/>
      <c r="I3852" s="80"/>
      <c r="J3852" s="77" t="s">
        <v>97</v>
      </c>
      <c r="K3852" s="79" t="s">
        <v>97</v>
      </c>
      <c r="L3852" s="79"/>
      <c r="M3852" s="80"/>
      <c r="N3852" s="79" t="s">
        <v>97</v>
      </c>
      <c r="O3852" s="81"/>
      <c r="P3852" s="86"/>
      <c r="Q3852" s="82"/>
      <c r="R3852" s="81" t="s">
        <v>97</v>
      </c>
      <c r="S3852" s="63"/>
      <c r="T3852" s="87"/>
      <c r="U3852" s="84" t="s">
        <v>97</v>
      </c>
      <c r="V3852" s="84" t="s">
        <v>97</v>
      </c>
      <c r="W3852" s="85" t="b">
        <v>0</v>
      </c>
      <c r="X3852" s="63"/>
      <c r="Y3852" s="63"/>
      <c r="Z3852" s="63"/>
    </row>
    <row r="3853">
      <c r="A3853" s="75"/>
      <c r="B3853" s="94"/>
      <c r="C3853" s="75"/>
      <c r="D3853" s="76"/>
      <c r="E3853" s="75" t="s">
        <v>97</v>
      </c>
      <c r="F3853" s="75" t="s">
        <v>97</v>
      </c>
      <c r="G3853" s="77"/>
      <c r="H3853" s="77"/>
      <c r="I3853" s="80"/>
      <c r="J3853" s="77" t="s">
        <v>97</v>
      </c>
      <c r="K3853" s="79" t="s">
        <v>97</v>
      </c>
      <c r="L3853" s="79"/>
      <c r="M3853" s="80"/>
      <c r="N3853" s="79" t="s">
        <v>97</v>
      </c>
      <c r="O3853" s="81"/>
      <c r="P3853" s="86"/>
      <c r="Q3853" s="82"/>
      <c r="R3853" s="81" t="s">
        <v>97</v>
      </c>
      <c r="S3853" s="63"/>
      <c r="T3853" s="87"/>
      <c r="U3853" s="84" t="s">
        <v>97</v>
      </c>
      <c r="V3853" s="84" t="s">
        <v>97</v>
      </c>
      <c r="W3853" s="85" t="b">
        <v>0</v>
      </c>
      <c r="X3853" s="63"/>
      <c r="Y3853" s="63"/>
      <c r="Z3853" s="63"/>
    </row>
    <row r="3854">
      <c r="A3854" s="75"/>
      <c r="B3854" s="94"/>
      <c r="C3854" s="75"/>
      <c r="D3854" s="76"/>
      <c r="E3854" s="75" t="s">
        <v>97</v>
      </c>
      <c r="F3854" s="75" t="s">
        <v>97</v>
      </c>
      <c r="G3854" s="77"/>
      <c r="H3854" s="77"/>
      <c r="I3854" s="80"/>
      <c r="J3854" s="77" t="s">
        <v>97</v>
      </c>
      <c r="K3854" s="79" t="s">
        <v>97</v>
      </c>
      <c r="L3854" s="79"/>
      <c r="M3854" s="80"/>
      <c r="N3854" s="79" t="s">
        <v>97</v>
      </c>
      <c r="O3854" s="81"/>
      <c r="P3854" s="86"/>
      <c r="Q3854" s="82"/>
      <c r="R3854" s="81" t="s">
        <v>97</v>
      </c>
      <c r="S3854" s="63"/>
      <c r="T3854" s="87"/>
      <c r="U3854" s="84" t="s">
        <v>97</v>
      </c>
      <c r="V3854" s="84" t="s">
        <v>97</v>
      </c>
      <c r="W3854" s="85" t="b">
        <v>0</v>
      </c>
      <c r="X3854" s="63"/>
      <c r="Y3854" s="63"/>
      <c r="Z3854" s="63"/>
    </row>
    <row r="3855">
      <c r="A3855" s="75"/>
      <c r="B3855" s="94"/>
      <c r="C3855" s="75"/>
      <c r="D3855" s="76"/>
      <c r="E3855" s="75" t="s">
        <v>97</v>
      </c>
      <c r="F3855" s="75" t="s">
        <v>97</v>
      </c>
      <c r="G3855" s="77"/>
      <c r="H3855" s="77"/>
      <c r="I3855" s="80"/>
      <c r="J3855" s="77" t="s">
        <v>97</v>
      </c>
      <c r="K3855" s="79" t="s">
        <v>97</v>
      </c>
      <c r="L3855" s="79"/>
      <c r="M3855" s="80"/>
      <c r="N3855" s="79" t="s">
        <v>97</v>
      </c>
      <c r="O3855" s="81"/>
      <c r="P3855" s="86"/>
      <c r="Q3855" s="82"/>
      <c r="R3855" s="81" t="s">
        <v>97</v>
      </c>
      <c r="S3855" s="63"/>
      <c r="T3855" s="87"/>
      <c r="U3855" s="84" t="s">
        <v>97</v>
      </c>
      <c r="V3855" s="84" t="s">
        <v>97</v>
      </c>
      <c r="W3855" s="85" t="b">
        <v>0</v>
      </c>
      <c r="X3855" s="63"/>
      <c r="Y3855" s="63"/>
      <c r="Z3855" s="63"/>
    </row>
    <row r="3856">
      <c r="A3856" s="75"/>
      <c r="B3856" s="94"/>
      <c r="C3856" s="75"/>
      <c r="D3856" s="76"/>
      <c r="E3856" s="75" t="s">
        <v>97</v>
      </c>
      <c r="F3856" s="75" t="s">
        <v>97</v>
      </c>
      <c r="G3856" s="77"/>
      <c r="H3856" s="77"/>
      <c r="I3856" s="80"/>
      <c r="J3856" s="77" t="s">
        <v>97</v>
      </c>
      <c r="K3856" s="79" t="s">
        <v>97</v>
      </c>
      <c r="L3856" s="79"/>
      <c r="M3856" s="80"/>
      <c r="N3856" s="79" t="s">
        <v>97</v>
      </c>
      <c r="O3856" s="81"/>
      <c r="P3856" s="86"/>
      <c r="Q3856" s="82"/>
      <c r="R3856" s="81" t="s">
        <v>97</v>
      </c>
      <c r="S3856" s="63"/>
      <c r="T3856" s="87"/>
      <c r="U3856" s="84" t="s">
        <v>97</v>
      </c>
      <c r="V3856" s="84" t="s">
        <v>97</v>
      </c>
      <c r="W3856" s="85" t="b">
        <v>0</v>
      </c>
      <c r="X3856" s="63"/>
      <c r="Y3856" s="63"/>
      <c r="Z3856" s="63"/>
    </row>
    <row r="3857">
      <c r="A3857" s="75"/>
      <c r="B3857" s="94"/>
      <c r="C3857" s="75"/>
      <c r="D3857" s="76"/>
      <c r="E3857" s="75" t="s">
        <v>97</v>
      </c>
      <c r="F3857" s="75" t="s">
        <v>97</v>
      </c>
      <c r="G3857" s="77"/>
      <c r="H3857" s="77"/>
      <c r="I3857" s="80"/>
      <c r="J3857" s="77" t="s">
        <v>97</v>
      </c>
      <c r="K3857" s="79" t="s">
        <v>97</v>
      </c>
      <c r="L3857" s="79"/>
      <c r="M3857" s="80"/>
      <c r="N3857" s="79" t="s">
        <v>97</v>
      </c>
      <c r="O3857" s="81"/>
      <c r="P3857" s="86"/>
      <c r="Q3857" s="82"/>
      <c r="R3857" s="81" t="s">
        <v>97</v>
      </c>
      <c r="S3857" s="63"/>
      <c r="T3857" s="87"/>
      <c r="U3857" s="84" t="s">
        <v>97</v>
      </c>
      <c r="V3857" s="84" t="s">
        <v>97</v>
      </c>
      <c r="W3857" s="85" t="b">
        <v>0</v>
      </c>
      <c r="X3857" s="63"/>
      <c r="Y3857" s="63"/>
      <c r="Z3857" s="63"/>
    </row>
    <row r="3858">
      <c r="A3858" s="75"/>
      <c r="B3858" s="94"/>
      <c r="C3858" s="75"/>
      <c r="D3858" s="76"/>
      <c r="E3858" s="75" t="s">
        <v>97</v>
      </c>
      <c r="F3858" s="75" t="s">
        <v>97</v>
      </c>
      <c r="G3858" s="77"/>
      <c r="H3858" s="77"/>
      <c r="I3858" s="80"/>
      <c r="J3858" s="77" t="s">
        <v>97</v>
      </c>
      <c r="K3858" s="79" t="s">
        <v>97</v>
      </c>
      <c r="L3858" s="79"/>
      <c r="M3858" s="80"/>
      <c r="N3858" s="79" t="s">
        <v>97</v>
      </c>
      <c r="O3858" s="81"/>
      <c r="P3858" s="86"/>
      <c r="Q3858" s="82"/>
      <c r="R3858" s="81" t="s">
        <v>97</v>
      </c>
      <c r="S3858" s="63"/>
      <c r="T3858" s="87"/>
      <c r="U3858" s="84" t="s">
        <v>97</v>
      </c>
      <c r="V3858" s="84" t="s">
        <v>97</v>
      </c>
      <c r="W3858" s="85" t="b">
        <v>0</v>
      </c>
      <c r="X3858" s="63"/>
      <c r="Y3858" s="63"/>
      <c r="Z3858" s="63"/>
    </row>
    <row r="3859">
      <c r="A3859" s="75"/>
      <c r="B3859" s="94"/>
      <c r="C3859" s="75"/>
      <c r="D3859" s="76"/>
      <c r="E3859" s="75" t="s">
        <v>97</v>
      </c>
      <c r="F3859" s="75" t="s">
        <v>97</v>
      </c>
      <c r="G3859" s="77"/>
      <c r="H3859" s="77"/>
      <c r="I3859" s="80"/>
      <c r="J3859" s="77" t="s">
        <v>97</v>
      </c>
      <c r="K3859" s="79" t="s">
        <v>97</v>
      </c>
      <c r="L3859" s="79"/>
      <c r="M3859" s="80"/>
      <c r="N3859" s="79" t="s">
        <v>97</v>
      </c>
      <c r="O3859" s="81"/>
      <c r="P3859" s="86"/>
      <c r="Q3859" s="82"/>
      <c r="R3859" s="81" t="s">
        <v>97</v>
      </c>
      <c r="S3859" s="63"/>
      <c r="T3859" s="87"/>
      <c r="U3859" s="84" t="s">
        <v>97</v>
      </c>
      <c r="V3859" s="84" t="s">
        <v>97</v>
      </c>
      <c r="W3859" s="85" t="b">
        <v>0</v>
      </c>
      <c r="X3859" s="63"/>
      <c r="Y3859" s="63"/>
      <c r="Z3859" s="63"/>
    </row>
    <row r="3860">
      <c r="A3860" s="75"/>
      <c r="B3860" s="94"/>
      <c r="C3860" s="75"/>
      <c r="D3860" s="76"/>
      <c r="E3860" s="75" t="s">
        <v>97</v>
      </c>
      <c r="F3860" s="75" t="s">
        <v>97</v>
      </c>
      <c r="G3860" s="77"/>
      <c r="H3860" s="77"/>
      <c r="I3860" s="80"/>
      <c r="J3860" s="77" t="s">
        <v>97</v>
      </c>
      <c r="K3860" s="79" t="s">
        <v>97</v>
      </c>
      <c r="L3860" s="79"/>
      <c r="M3860" s="80"/>
      <c r="N3860" s="79" t="s">
        <v>97</v>
      </c>
      <c r="O3860" s="81"/>
      <c r="P3860" s="86"/>
      <c r="Q3860" s="82"/>
      <c r="R3860" s="81" t="s">
        <v>97</v>
      </c>
      <c r="S3860" s="63"/>
      <c r="T3860" s="87"/>
      <c r="U3860" s="84" t="s">
        <v>97</v>
      </c>
      <c r="V3860" s="84" t="s">
        <v>97</v>
      </c>
      <c r="W3860" s="85" t="b">
        <v>0</v>
      </c>
      <c r="X3860" s="63"/>
      <c r="Y3860" s="63"/>
      <c r="Z3860" s="63"/>
    </row>
    <row r="3861">
      <c r="A3861" s="75"/>
      <c r="B3861" s="94"/>
      <c r="C3861" s="75"/>
      <c r="D3861" s="76"/>
      <c r="E3861" s="75" t="s">
        <v>97</v>
      </c>
      <c r="F3861" s="75" t="s">
        <v>97</v>
      </c>
      <c r="G3861" s="77"/>
      <c r="H3861" s="77"/>
      <c r="I3861" s="80"/>
      <c r="J3861" s="77" t="s">
        <v>97</v>
      </c>
      <c r="K3861" s="79" t="s">
        <v>97</v>
      </c>
      <c r="L3861" s="79"/>
      <c r="M3861" s="80"/>
      <c r="N3861" s="79" t="s">
        <v>97</v>
      </c>
      <c r="O3861" s="81"/>
      <c r="P3861" s="86"/>
      <c r="Q3861" s="82"/>
      <c r="R3861" s="81" t="s">
        <v>97</v>
      </c>
      <c r="S3861" s="63"/>
      <c r="T3861" s="87"/>
      <c r="U3861" s="84" t="s">
        <v>97</v>
      </c>
      <c r="V3861" s="84" t="s">
        <v>97</v>
      </c>
      <c r="W3861" s="85" t="b">
        <v>0</v>
      </c>
      <c r="X3861" s="63"/>
      <c r="Y3861" s="63"/>
      <c r="Z3861" s="63"/>
    </row>
    <row r="3862">
      <c r="A3862" s="75"/>
      <c r="B3862" s="94"/>
      <c r="C3862" s="75"/>
      <c r="D3862" s="76"/>
      <c r="E3862" s="75" t="s">
        <v>97</v>
      </c>
      <c r="F3862" s="75" t="s">
        <v>97</v>
      </c>
      <c r="G3862" s="77"/>
      <c r="H3862" s="77"/>
      <c r="I3862" s="80"/>
      <c r="J3862" s="77" t="s">
        <v>97</v>
      </c>
      <c r="K3862" s="79" t="s">
        <v>97</v>
      </c>
      <c r="L3862" s="79"/>
      <c r="M3862" s="80"/>
      <c r="N3862" s="79" t="s">
        <v>97</v>
      </c>
      <c r="O3862" s="81"/>
      <c r="P3862" s="86"/>
      <c r="Q3862" s="82"/>
      <c r="R3862" s="81" t="s">
        <v>97</v>
      </c>
      <c r="S3862" s="63"/>
      <c r="T3862" s="87"/>
      <c r="U3862" s="84" t="s">
        <v>97</v>
      </c>
      <c r="V3862" s="84" t="s">
        <v>97</v>
      </c>
      <c r="W3862" s="85" t="b">
        <v>0</v>
      </c>
      <c r="X3862" s="63"/>
      <c r="Y3862" s="63"/>
      <c r="Z3862" s="63"/>
    </row>
    <row r="3863">
      <c r="A3863" s="75"/>
      <c r="B3863" s="94"/>
      <c r="C3863" s="75"/>
      <c r="D3863" s="76"/>
      <c r="E3863" s="75" t="s">
        <v>97</v>
      </c>
      <c r="F3863" s="75" t="s">
        <v>97</v>
      </c>
      <c r="G3863" s="77"/>
      <c r="H3863" s="77"/>
      <c r="I3863" s="80"/>
      <c r="J3863" s="77" t="s">
        <v>97</v>
      </c>
      <c r="K3863" s="79" t="s">
        <v>97</v>
      </c>
      <c r="L3863" s="79"/>
      <c r="M3863" s="80"/>
      <c r="N3863" s="79" t="s">
        <v>97</v>
      </c>
      <c r="O3863" s="81"/>
      <c r="P3863" s="86"/>
      <c r="Q3863" s="82"/>
      <c r="R3863" s="81" t="s">
        <v>97</v>
      </c>
      <c r="S3863" s="63"/>
      <c r="T3863" s="87"/>
      <c r="U3863" s="84" t="s">
        <v>97</v>
      </c>
      <c r="V3863" s="84" t="s">
        <v>97</v>
      </c>
      <c r="W3863" s="85" t="b">
        <v>0</v>
      </c>
      <c r="X3863" s="63"/>
      <c r="Y3863" s="63"/>
      <c r="Z3863" s="63"/>
    </row>
    <row r="3864">
      <c r="A3864" s="75"/>
      <c r="B3864" s="94"/>
      <c r="C3864" s="75"/>
      <c r="D3864" s="76"/>
      <c r="E3864" s="75" t="s">
        <v>97</v>
      </c>
      <c r="F3864" s="75" t="s">
        <v>97</v>
      </c>
      <c r="G3864" s="77"/>
      <c r="H3864" s="77"/>
      <c r="I3864" s="80"/>
      <c r="J3864" s="77" t="s">
        <v>97</v>
      </c>
      <c r="K3864" s="79" t="s">
        <v>97</v>
      </c>
      <c r="L3864" s="79"/>
      <c r="M3864" s="80"/>
      <c r="N3864" s="79" t="s">
        <v>97</v>
      </c>
      <c r="O3864" s="81"/>
      <c r="P3864" s="86"/>
      <c r="Q3864" s="82"/>
      <c r="R3864" s="81" t="s">
        <v>97</v>
      </c>
      <c r="S3864" s="63"/>
      <c r="T3864" s="87"/>
      <c r="U3864" s="84" t="s">
        <v>97</v>
      </c>
      <c r="V3864" s="84" t="s">
        <v>97</v>
      </c>
      <c r="W3864" s="85" t="b">
        <v>0</v>
      </c>
      <c r="X3864" s="63"/>
      <c r="Y3864" s="63"/>
      <c r="Z3864" s="63"/>
    </row>
    <row r="3865">
      <c r="A3865" s="75"/>
      <c r="B3865" s="94"/>
      <c r="C3865" s="75"/>
      <c r="D3865" s="76"/>
      <c r="E3865" s="75" t="s">
        <v>97</v>
      </c>
      <c r="F3865" s="75" t="s">
        <v>97</v>
      </c>
      <c r="G3865" s="77"/>
      <c r="H3865" s="77"/>
      <c r="I3865" s="80"/>
      <c r="J3865" s="77" t="s">
        <v>97</v>
      </c>
      <c r="K3865" s="79" t="s">
        <v>97</v>
      </c>
      <c r="L3865" s="79"/>
      <c r="M3865" s="80"/>
      <c r="N3865" s="79" t="s">
        <v>97</v>
      </c>
      <c r="O3865" s="81"/>
      <c r="P3865" s="86"/>
      <c r="Q3865" s="82"/>
      <c r="R3865" s="81" t="s">
        <v>97</v>
      </c>
      <c r="S3865" s="63"/>
      <c r="T3865" s="87"/>
      <c r="U3865" s="84" t="s">
        <v>97</v>
      </c>
      <c r="V3865" s="84" t="s">
        <v>97</v>
      </c>
      <c r="W3865" s="85" t="b">
        <v>0</v>
      </c>
      <c r="X3865" s="63"/>
      <c r="Y3865" s="63"/>
      <c r="Z3865" s="63"/>
    </row>
    <row r="3866">
      <c r="A3866" s="75"/>
      <c r="B3866" s="94"/>
      <c r="C3866" s="75"/>
      <c r="D3866" s="76"/>
      <c r="E3866" s="75" t="s">
        <v>97</v>
      </c>
      <c r="F3866" s="75" t="s">
        <v>97</v>
      </c>
      <c r="G3866" s="77"/>
      <c r="H3866" s="77"/>
      <c r="I3866" s="80"/>
      <c r="J3866" s="77" t="s">
        <v>97</v>
      </c>
      <c r="K3866" s="79" t="s">
        <v>97</v>
      </c>
      <c r="L3866" s="79"/>
      <c r="M3866" s="80"/>
      <c r="N3866" s="79" t="s">
        <v>97</v>
      </c>
      <c r="O3866" s="81"/>
      <c r="P3866" s="86"/>
      <c r="Q3866" s="82"/>
      <c r="R3866" s="81" t="s">
        <v>97</v>
      </c>
      <c r="S3866" s="63"/>
      <c r="T3866" s="87"/>
      <c r="U3866" s="84" t="s">
        <v>97</v>
      </c>
      <c r="V3866" s="84" t="s">
        <v>97</v>
      </c>
      <c r="W3866" s="85" t="b">
        <v>0</v>
      </c>
      <c r="X3866" s="63"/>
      <c r="Y3866" s="63"/>
      <c r="Z3866" s="63"/>
    </row>
    <row r="3867">
      <c r="A3867" s="75"/>
      <c r="B3867" s="94"/>
      <c r="C3867" s="75"/>
      <c r="D3867" s="76"/>
      <c r="E3867" s="75" t="s">
        <v>97</v>
      </c>
      <c r="F3867" s="75" t="s">
        <v>97</v>
      </c>
      <c r="G3867" s="77"/>
      <c r="H3867" s="77"/>
      <c r="I3867" s="80"/>
      <c r="J3867" s="77" t="s">
        <v>97</v>
      </c>
      <c r="K3867" s="79" t="s">
        <v>97</v>
      </c>
      <c r="L3867" s="79"/>
      <c r="M3867" s="80"/>
      <c r="N3867" s="79" t="s">
        <v>97</v>
      </c>
      <c r="O3867" s="81"/>
      <c r="P3867" s="86"/>
      <c r="Q3867" s="82"/>
      <c r="R3867" s="81" t="s">
        <v>97</v>
      </c>
      <c r="S3867" s="63"/>
      <c r="T3867" s="87"/>
      <c r="U3867" s="84" t="s">
        <v>97</v>
      </c>
      <c r="V3867" s="84" t="s">
        <v>97</v>
      </c>
      <c r="W3867" s="85" t="b">
        <v>0</v>
      </c>
      <c r="X3867" s="63"/>
      <c r="Y3867" s="63"/>
      <c r="Z3867" s="63"/>
    </row>
    <row r="3868">
      <c r="A3868" s="75"/>
      <c r="B3868" s="94"/>
      <c r="C3868" s="75"/>
      <c r="D3868" s="76"/>
      <c r="E3868" s="75" t="s">
        <v>97</v>
      </c>
      <c r="F3868" s="75" t="s">
        <v>97</v>
      </c>
      <c r="G3868" s="77"/>
      <c r="H3868" s="77"/>
      <c r="I3868" s="80"/>
      <c r="J3868" s="77" t="s">
        <v>97</v>
      </c>
      <c r="K3868" s="79" t="s">
        <v>97</v>
      </c>
      <c r="L3868" s="79"/>
      <c r="M3868" s="80"/>
      <c r="N3868" s="79" t="s">
        <v>97</v>
      </c>
      <c r="O3868" s="81"/>
      <c r="P3868" s="86"/>
      <c r="Q3868" s="82"/>
      <c r="R3868" s="81" t="s">
        <v>97</v>
      </c>
      <c r="S3868" s="63"/>
      <c r="T3868" s="87"/>
      <c r="U3868" s="84" t="s">
        <v>97</v>
      </c>
      <c r="V3868" s="84" t="s">
        <v>97</v>
      </c>
      <c r="W3868" s="85" t="b">
        <v>0</v>
      </c>
      <c r="X3868" s="63"/>
      <c r="Y3868" s="63"/>
      <c r="Z3868" s="63"/>
    </row>
    <row r="3869">
      <c r="A3869" s="75"/>
      <c r="B3869" s="94"/>
      <c r="C3869" s="75"/>
      <c r="D3869" s="76"/>
      <c r="E3869" s="75" t="s">
        <v>97</v>
      </c>
      <c r="F3869" s="75" t="s">
        <v>97</v>
      </c>
      <c r="G3869" s="77"/>
      <c r="H3869" s="77"/>
      <c r="I3869" s="80"/>
      <c r="J3869" s="77" t="s">
        <v>97</v>
      </c>
      <c r="K3869" s="79" t="s">
        <v>97</v>
      </c>
      <c r="L3869" s="79"/>
      <c r="M3869" s="80"/>
      <c r="N3869" s="79" t="s">
        <v>97</v>
      </c>
      <c r="O3869" s="81"/>
      <c r="P3869" s="86"/>
      <c r="Q3869" s="82"/>
      <c r="R3869" s="81" t="s">
        <v>97</v>
      </c>
      <c r="S3869" s="63"/>
      <c r="T3869" s="87"/>
      <c r="U3869" s="84" t="s">
        <v>97</v>
      </c>
      <c r="V3869" s="84" t="s">
        <v>97</v>
      </c>
      <c r="W3869" s="85" t="b">
        <v>0</v>
      </c>
      <c r="X3869" s="63"/>
      <c r="Y3869" s="63"/>
      <c r="Z3869" s="63"/>
    </row>
    <row r="3870">
      <c r="A3870" s="75"/>
      <c r="B3870" s="94"/>
      <c r="C3870" s="75"/>
      <c r="D3870" s="76"/>
      <c r="E3870" s="75" t="s">
        <v>97</v>
      </c>
      <c r="F3870" s="75" t="s">
        <v>97</v>
      </c>
      <c r="G3870" s="77"/>
      <c r="H3870" s="77"/>
      <c r="I3870" s="80"/>
      <c r="J3870" s="77" t="s">
        <v>97</v>
      </c>
      <c r="K3870" s="79" t="s">
        <v>97</v>
      </c>
      <c r="L3870" s="79"/>
      <c r="M3870" s="80"/>
      <c r="N3870" s="79" t="s">
        <v>97</v>
      </c>
      <c r="O3870" s="81"/>
      <c r="P3870" s="86"/>
      <c r="Q3870" s="82"/>
      <c r="R3870" s="81" t="s">
        <v>97</v>
      </c>
      <c r="S3870" s="63"/>
      <c r="T3870" s="87"/>
      <c r="U3870" s="84" t="s">
        <v>97</v>
      </c>
      <c r="V3870" s="84" t="s">
        <v>97</v>
      </c>
      <c r="W3870" s="85" t="b">
        <v>0</v>
      </c>
      <c r="X3870" s="63"/>
      <c r="Y3870" s="63"/>
      <c r="Z3870" s="63"/>
    </row>
    <row r="3871">
      <c r="A3871" s="75"/>
      <c r="B3871" s="94"/>
      <c r="C3871" s="75"/>
      <c r="D3871" s="76"/>
      <c r="E3871" s="75" t="s">
        <v>97</v>
      </c>
      <c r="F3871" s="75" t="s">
        <v>97</v>
      </c>
      <c r="G3871" s="77"/>
      <c r="H3871" s="77"/>
      <c r="I3871" s="80"/>
      <c r="J3871" s="77" t="s">
        <v>97</v>
      </c>
      <c r="K3871" s="79" t="s">
        <v>97</v>
      </c>
      <c r="L3871" s="79"/>
      <c r="M3871" s="80"/>
      <c r="N3871" s="79" t="s">
        <v>97</v>
      </c>
      <c r="O3871" s="81"/>
      <c r="P3871" s="86"/>
      <c r="Q3871" s="82"/>
      <c r="R3871" s="81" t="s">
        <v>97</v>
      </c>
      <c r="S3871" s="63"/>
      <c r="T3871" s="87"/>
      <c r="U3871" s="84" t="s">
        <v>97</v>
      </c>
      <c r="V3871" s="84" t="s">
        <v>97</v>
      </c>
      <c r="W3871" s="85" t="b">
        <v>0</v>
      </c>
      <c r="X3871" s="63"/>
      <c r="Y3871" s="63"/>
      <c r="Z3871" s="63"/>
    </row>
    <row r="3872">
      <c r="A3872" s="75"/>
      <c r="B3872" s="94"/>
      <c r="C3872" s="75"/>
      <c r="D3872" s="76"/>
      <c r="E3872" s="75" t="s">
        <v>97</v>
      </c>
      <c r="F3872" s="75" t="s">
        <v>97</v>
      </c>
      <c r="G3872" s="77"/>
      <c r="H3872" s="77"/>
      <c r="I3872" s="80"/>
      <c r="J3872" s="77" t="s">
        <v>97</v>
      </c>
      <c r="K3872" s="79" t="s">
        <v>97</v>
      </c>
      <c r="L3872" s="79"/>
      <c r="M3872" s="80"/>
      <c r="N3872" s="79" t="s">
        <v>97</v>
      </c>
      <c r="O3872" s="81"/>
      <c r="P3872" s="86"/>
      <c r="Q3872" s="82"/>
      <c r="R3872" s="81" t="s">
        <v>97</v>
      </c>
      <c r="S3872" s="63"/>
      <c r="T3872" s="87"/>
      <c r="U3872" s="84" t="s">
        <v>97</v>
      </c>
      <c r="V3872" s="84" t="s">
        <v>97</v>
      </c>
      <c r="W3872" s="85" t="b">
        <v>0</v>
      </c>
      <c r="X3872" s="63"/>
      <c r="Y3872" s="63"/>
      <c r="Z3872" s="63"/>
    </row>
    <row r="3873">
      <c r="A3873" s="75"/>
      <c r="B3873" s="94"/>
      <c r="C3873" s="75"/>
      <c r="D3873" s="76"/>
      <c r="E3873" s="75" t="s">
        <v>97</v>
      </c>
      <c r="F3873" s="75" t="s">
        <v>97</v>
      </c>
      <c r="G3873" s="77"/>
      <c r="H3873" s="77"/>
      <c r="I3873" s="80"/>
      <c r="J3873" s="77" t="s">
        <v>97</v>
      </c>
      <c r="K3873" s="79" t="s">
        <v>97</v>
      </c>
      <c r="L3873" s="79"/>
      <c r="M3873" s="80"/>
      <c r="N3873" s="79" t="s">
        <v>97</v>
      </c>
      <c r="O3873" s="81"/>
      <c r="P3873" s="86"/>
      <c r="Q3873" s="82"/>
      <c r="R3873" s="81" t="s">
        <v>97</v>
      </c>
      <c r="S3873" s="63"/>
      <c r="T3873" s="87"/>
      <c r="U3873" s="84" t="s">
        <v>97</v>
      </c>
      <c r="V3873" s="84" t="s">
        <v>97</v>
      </c>
      <c r="W3873" s="85" t="b">
        <v>0</v>
      </c>
      <c r="X3873" s="63"/>
      <c r="Y3873" s="63"/>
      <c r="Z3873" s="63"/>
    </row>
    <row r="3874">
      <c r="A3874" s="75"/>
      <c r="B3874" s="94"/>
      <c r="C3874" s="75"/>
      <c r="D3874" s="76"/>
      <c r="E3874" s="75" t="s">
        <v>97</v>
      </c>
      <c r="F3874" s="75" t="s">
        <v>97</v>
      </c>
      <c r="G3874" s="77"/>
      <c r="H3874" s="77"/>
      <c r="I3874" s="80"/>
      <c r="J3874" s="77" t="s">
        <v>97</v>
      </c>
      <c r="K3874" s="79" t="s">
        <v>97</v>
      </c>
      <c r="L3874" s="79"/>
      <c r="M3874" s="80"/>
      <c r="N3874" s="79" t="s">
        <v>97</v>
      </c>
      <c r="O3874" s="81"/>
      <c r="P3874" s="86"/>
      <c r="Q3874" s="82"/>
      <c r="R3874" s="81" t="s">
        <v>97</v>
      </c>
      <c r="S3874" s="63"/>
      <c r="T3874" s="87"/>
      <c r="U3874" s="84" t="s">
        <v>97</v>
      </c>
      <c r="V3874" s="84" t="s">
        <v>97</v>
      </c>
      <c r="W3874" s="85" t="b">
        <v>0</v>
      </c>
      <c r="X3874" s="63"/>
      <c r="Y3874" s="63"/>
      <c r="Z3874" s="63"/>
    </row>
    <row r="3875">
      <c r="A3875" s="75"/>
      <c r="B3875" s="94"/>
      <c r="C3875" s="75"/>
      <c r="D3875" s="76"/>
      <c r="E3875" s="75" t="s">
        <v>97</v>
      </c>
      <c r="F3875" s="75" t="s">
        <v>97</v>
      </c>
      <c r="G3875" s="77"/>
      <c r="H3875" s="77"/>
      <c r="I3875" s="80"/>
      <c r="J3875" s="77" t="s">
        <v>97</v>
      </c>
      <c r="K3875" s="79" t="s">
        <v>97</v>
      </c>
      <c r="L3875" s="79"/>
      <c r="M3875" s="80"/>
      <c r="N3875" s="79" t="s">
        <v>97</v>
      </c>
      <c r="O3875" s="81"/>
      <c r="P3875" s="86"/>
      <c r="Q3875" s="82"/>
      <c r="R3875" s="81" t="s">
        <v>97</v>
      </c>
      <c r="S3875" s="63"/>
      <c r="T3875" s="87"/>
      <c r="U3875" s="84" t="s">
        <v>97</v>
      </c>
      <c r="V3875" s="84" t="s">
        <v>97</v>
      </c>
      <c r="W3875" s="85" t="b">
        <v>0</v>
      </c>
      <c r="X3875" s="63"/>
      <c r="Y3875" s="63"/>
      <c r="Z3875" s="63"/>
    </row>
    <row r="3876">
      <c r="A3876" s="75"/>
      <c r="B3876" s="94"/>
      <c r="C3876" s="75"/>
      <c r="D3876" s="76"/>
      <c r="E3876" s="75" t="s">
        <v>97</v>
      </c>
      <c r="F3876" s="75" t="s">
        <v>97</v>
      </c>
      <c r="G3876" s="77"/>
      <c r="H3876" s="77"/>
      <c r="I3876" s="80"/>
      <c r="J3876" s="77" t="s">
        <v>97</v>
      </c>
      <c r="K3876" s="79" t="s">
        <v>97</v>
      </c>
      <c r="L3876" s="79"/>
      <c r="M3876" s="80"/>
      <c r="N3876" s="79" t="s">
        <v>97</v>
      </c>
      <c r="O3876" s="81"/>
      <c r="P3876" s="86"/>
      <c r="Q3876" s="82"/>
      <c r="R3876" s="81" t="s">
        <v>97</v>
      </c>
      <c r="S3876" s="63"/>
      <c r="T3876" s="87"/>
      <c r="U3876" s="84" t="s">
        <v>97</v>
      </c>
      <c r="V3876" s="84" t="s">
        <v>97</v>
      </c>
      <c r="W3876" s="85" t="b">
        <v>0</v>
      </c>
      <c r="X3876" s="63"/>
      <c r="Y3876" s="63"/>
      <c r="Z3876" s="63"/>
    </row>
    <row r="3877">
      <c r="A3877" s="75"/>
      <c r="B3877" s="94"/>
      <c r="C3877" s="75"/>
      <c r="D3877" s="76"/>
      <c r="E3877" s="75" t="s">
        <v>97</v>
      </c>
      <c r="F3877" s="75" t="s">
        <v>97</v>
      </c>
      <c r="G3877" s="77"/>
      <c r="H3877" s="77"/>
      <c r="I3877" s="80"/>
      <c r="J3877" s="77" t="s">
        <v>97</v>
      </c>
      <c r="K3877" s="79" t="s">
        <v>97</v>
      </c>
      <c r="L3877" s="79"/>
      <c r="M3877" s="80"/>
      <c r="N3877" s="79" t="s">
        <v>97</v>
      </c>
      <c r="O3877" s="81"/>
      <c r="P3877" s="86"/>
      <c r="Q3877" s="82"/>
      <c r="R3877" s="81" t="s">
        <v>97</v>
      </c>
      <c r="S3877" s="63"/>
      <c r="T3877" s="87"/>
      <c r="U3877" s="84" t="s">
        <v>97</v>
      </c>
      <c r="V3877" s="84" t="s">
        <v>97</v>
      </c>
      <c r="W3877" s="85" t="b">
        <v>0</v>
      </c>
      <c r="X3877" s="63"/>
      <c r="Y3877" s="63"/>
      <c r="Z3877" s="63"/>
    </row>
    <row r="3878">
      <c r="A3878" s="75"/>
      <c r="B3878" s="94"/>
      <c r="C3878" s="75"/>
      <c r="D3878" s="76"/>
      <c r="E3878" s="75" t="s">
        <v>97</v>
      </c>
      <c r="F3878" s="75" t="s">
        <v>97</v>
      </c>
      <c r="G3878" s="77"/>
      <c r="H3878" s="77"/>
      <c r="I3878" s="80"/>
      <c r="J3878" s="77" t="s">
        <v>97</v>
      </c>
      <c r="K3878" s="79" t="s">
        <v>97</v>
      </c>
      <c r="L3878" s="79"/>
      <c r="M3878" s="80"/>
      <c r="N3878" s="79" t="s">
        <v>97</v>
      </c>
      <c r="O3878" s="81"/>
      <c r="P3878" s="86"/>
      <c r="Q3878" s="82"/>
      <c r="R3878" s="81" t="s">
        <v>97</v>
      </c>
      <c r="S3878" s="63"/>
      <c r="T3878" s="87"/>
      <c r="U3878" s="84" t="s">
        <v>97</v>
      </c>
      <c r="V3878" s="84" t="s">
        <v>97</v>
      </c>
      <c r="W3878" s="85" t="b">
        <v>0</v>
      </c>
      <c r="X3878" s="63"/>
      <c r="Y3878" s="63"/>
      <c r="Z3878" s="63"/>
    </row>
    <row r="3879">
      <c r="A3879" s="75"/>
      <c r="B3879" s="94"/>
      <c r="C3879" s="75"/>
      <c r="D3879" s="76"/>
      <c r="E3879" s="75" t="s">
        <v>97</v>
      </c>
      <c r="F3879" s="75" t="s">
        <v>97</v>
      </c>
      <c r="G3879" s="77"/>
      <c r="H3879" s="77"/>
      <c r="I3879" s="80"/>
      <c r="J3879" s="77" t="s">
        <v>97</v>
      </c>
      <c r="K3879" s="79" t="s">
        <v>97</v>
      </c>
      <c r="L3879" s="79"/>
      <c r="M3879" s="80"/>
      <c r="N3879" s="79" t="s">
        <v>97</v>
      </c>
      <c r="O3879" s="81"/>
      <c r="P3879" s="86"/>
      <c r="Q3879" s="82"/>
      <c r="R3879" s="81" t="s">
        <v>97</v>
      </c>
      <c r="S3879" s="63"/>
      <c r="T3879" s="87"/>
      <c r="U3879" s="84" t="s">
        <v>97</v>
      </c>
      <c r="V3879" s="84" t="s">
        <v>97</v>
      </c>
      <c r="W3879" s="85" t="b">
        <v>0</v>
      </c>
      <c r="X3879" s="63"/>
      <c r="Y3879" s="63"/>
      <c r="Z3879" s="63"/>
    </row>
    <row r="3880">
      <c r="A3880" s="75"/>
      <c r="B3880" s="94"/>
      <c r="C3880" s="75"/>
      <c r="D3880" s="76"/>
      <c r="E3880" s="75" t="s">
        <v>97</v>
      </c>
      <c r="F3880" s="75" t="s">
        <v>97</v>
      </c>
      <c r="G3880" s="77"/>
      <c r="H3880" s="77"/>
      <c r="I3880" s="80"/>
      <c r="J3880" s="77" t="s">
        <v>97</v>
      </c>
      <c r="K3880" s="79" t="s">
        <v>97</v>
      </c>
      <c r="L3880" s="79"/>
      <c r="M3880" s="80"/>
      <c r="N3880" s="79" t="s">
        <v>97</v>
      </c>
      <c r="O3880" s="81"/>
      <c r="P3880" s="86"/>
      <c r="Q3880" s="82"/>
      <c r="R3880" s="81" t="s">
        <v>97</v>
      </c>
      <c r="S3880" s="63"/>
      <c r="T3880" s="87"/>
      <c r="U3880" s="84" t="s">
        <v>97</v>
      </c>
      <c r="V3880" s="84" t="s">
        <v>97</v>
      </c>
      <c r="W3880" s="85" t="b">
        <v>0</v>
      </c>
      <c r="X3880" s="63"/>
      <c r="Y3880" s="63"/>
      <c r="Z3880" s="63"/>
    </row>
    <row r="3881">
      <c r="A3881" s="75"/>
      <c r="B3881" s="94"/>
      <c r="C3881" s="75"/>
      <c r="D3881" s="76"/>
      <c r="E3881" s="75" t="s">
        <v>97</v>
      </c>
      <c r="F3881" s="75" t="s">
        <v>97</v>
      </c>
      <c r="G3881" s="77"/>
      <c r="H3881" s="77"/>
      <c r="I3881" s="80"/>
      <c r="J3881" s="77" t="s">
        <v>97</v>
      </c>
      <c r="K3881" s="79" t="s">
        <v>97</v>
      </c>
      <c r="L3881" s="79"/>
      <c r="M3881" s="80"/>
      <c r="N3881" s="79" t="s">
        <v>97</v>
      </c>
      <c r="O3881" s="81"/>
      <c r="P3881" s="86"/>
      <c r="Q3881" s="82"/>
      <c r="R3881" s="81" t="s">
        <v>97</v>
      </c>
      <c r="S3881" s="63"/>
      <c r="T3881" s="87"/>
      <c r="U3881" s="84" t="s">
        <v>97</v>
      </c>
      <c r="V3881" s="84" t="s">
        <v>97</v>
      </c>
      <c r="W3881" s="85" t="b">
        <v>0</v>
      </c>
      <c r="X3881" s="63"/>
      <c r="Y3881" s="63"/>
      <c r="Z3881" s="63"/>
    </row>
    <row r="3882">
      <c r="A3882" s="75"/>
      <c r="B3882" s="94"/>
      <c r="C3882" s="75"/>
      <c r="D3882" s="76"/>
      <c r="E3882" s="75" t="s">
        <v>97</v>
      </c>
      <c r="F3882" s="75" t="s">
        <v>97</v>
      </c>
      <c r="G3882" s="77"/>
      <c r="H3882" s="77"/>
      <c r="I3882" s="80"/>
      <c r="J3882" s="77" t="s">
        <v>97</v>
      </c>
      <c r="K3882" s="79" t="s">
        <v>97</v>
      </c>
      <c r="L3882" s="79"/>
      <c r="M3882" s="80"/>
      <c r="N3882" s="79" t="s">
        <v>97</v>
      </c>
      <c r="O3882" s="81"/>
      <c r="P3882" s="86"/>
      <c r="Q3882" s="82"/>
      <c r="R3882" s="81" t="s">
        <v>97</v>
      </c>
      <c r="S3882" s="63"/>
      <c r="T3882" s="87"/>
      <c r="U3882" s="84" t="s">
        <v>97</v>
      </c>
      <c r="V3882" s="84" t="s">
        <v>97</v>
      </c>
      <c r="W3882" s="85" t="b">
        <v>0</v>
      </c>
      <c r="X3882" s="63"/>
      <c r="Y3882" s="63"/>
      <c r="Z3882" s="63"/>
    </row>
    <row r="3883">
      <c r="A3883" s="75"/>
      <c r="B3883" s="94"/>
      <c r="C3883" s="75"/>
      <c r="D3883" s="76"/>
      <c r="E3883" s="75" t="s">
        <v>97</v>
      </c>
      <c r="F3883" s="75" t="s">
        <v>97</v>
      </c>
      <c r="G3883" s="77"/>
      <c r="H3883" s="77"/>
      <c r="I3883" s="80"/>
      <c r="J3883" s="77" t="s">
        <v>97</v>
      </c>
      <c r="K3883" s="79" t="s">
        <v>97</v>
      </c>
      <c r="L3883" s="79"/>
      <c r="M3883" s="80"/>
      <c r="N3883" s="79" t="s">
        <v>97</v>
      </c>
      <c r="O3883" s="81"/>
      <c r="P3883" s="86"/>
      <c r="Q3883" s="82"/>
      <c r="R3883" s="81" t="s">
        <v>97</v>
      </c>
      <c r="S3883" s="63"/>
      <c r="T3883" s="87"/>
      <c r="U3883" s="84" t="s">
        <v>97</v>
      </c>
      <c r="V3883" s="84" t="s">
        <v>97</v>
      </c>
      <c r="W3883" s="85" t="b">
        <v>0</v>
      </c>
      <c r="X3883" s="63"/>
      <c r="Y3883" s="63"/>
      <c r="Z3883" s="63"/>
    </row>
    <row r="3884">
      <c r="A3884" s="75"/>
      <c r="B3884" s="94"/>
      <c r="C3884" s="75"/>
      <c r="D3884" s="76"/>
      <c r="E3884" s="75" t="s">
        <v>97</v>
      </c>
      <c r="F3884" s="75" t="s">
        <v>97</v>
      </c>
      <c r="G3884" s="77"/>
      <c r="H3884" s="77"/>
      <c r="I3884" s="80"/>
      <c r="J3884" s="77" t="s">
        <v>97</v>
      </c>
      <c r="K3884" s="79" t="s">
        <v>97</v>
      </c>
      <c r="L3884" s="79"/>
      <c r="M3884" s="80"/>
      <c r="N3884" s="79" t="s">
        <v>97</v>
      </c>
      <c r="O3884" s="81"/>
      <c r="P3884" s="86"/>
      <c r="Q3884" s="82"/>
      <c r="R3884" s="81" t="s">
        <v>97</v>
      </c>
      <c r="S3884" s="63"/>
      <c r="T3884" s="87"/>
      <c r="U3884" s="84" t="s">
        <v>97</v>
      </c>
      <c r="V3884" s="84" t="s">
        <v>97</v>
      </c>
      <c r="W3884" s="85" t="b">
        <v>0</v>
      </c>
      <c r="X3884" s="63"/>
      <c r="Y3884" s="63"/>
      <c r="Z3884" s="63"/>
    </row>
    <row r="3885">
      <c r="A3885" s="75"/>
      <c r="B3885" s="94"/>
      <c r="C3885" s="75"/>
      <c r="D3885" s="76"/>
      <c r="E3885" s="75" t="s">
        <v>97</v>
      </c>
      <c r="F3885" s="75" t="s">
        <v>97</v>
      </c>
      <c r="G3885" s="77"/>
      <c r="H3885" s="77"/>
      <c r="I3885" s="80"/>
      <c r="J3885" s="77" t="s">
        <v>97</v>
      </c>
      <c r="K3885" s="79" t="s">
        <v>97</v>
      </c>
      <c r="L3885" s="79"/>
      <c r="M3885" s="80"/>
      <c r="N3885" s="79" t="s">
        <v>97</v>
      </c>
      <c r="O3885" s="81"/>
      <c r="P3885" s="86"/>
      <c r="Q3885" s="82"/>
      <c r="R3885" s="81" t="s">
        <v>97</v>
      </c>
      <c r="S3885" s="63"/>
      <c r="T3885" s="87"/>
      <c r="U3885" s="84" t="s">
        <v>97</v>
      </c>
      <c r="V3885" s="84" t="s">
        <v>97</v>
      </c>
      <c r="W3885" s="85" t="b">
        <v>0</v>
      </c>
      <c r="X3885" s="63"/>
      <c r="Y3885" s="63"/>
      <c r="Z3885" s="63"/>
    </row>
    <row r="3886">
      <c r="A3886" s="75"/>
      <c r="B3886" s="94"/>
      <c r="C3886" s="75"/>
      <c r="D3886" s="76"/>
      <c r="E3886" s="75" t="s">
        <v>97</v>
      </c>
      <c r="F3886" s="75" t="s">
        <v>97</v>
      </c>
      <c r="G3886" s="77"/>
      <c r="H3886" s="77"/>
      <c r="I3886" s="80"/>
      <c r="J3886" s="77" t="s">
        <v>97</v>
      </c>
      <c r="K3886" s="79" t="s">
        <v>97</v>
      </c>
      <c r="L3886" s="79"/>
      <c r="M3886" s="80"/>
      <c r="N3886" s="79" t="s">
        <v>97</v>
      </c>
      <c r="O3886" s="81"/>
      <c r="P3886" s="86"/>
      <c r="Q3886" s="82"/>
      <c r="R3886" s="81" t="s">
        <v>97</v>
      </c>
      <c r="S3886" s="63"/>
      <c r="T3886" s="87"/>
      <c r="U3886" s="84" t="s">
        <v>97</v>
      </c>
      <c r="V3886" s="84" t="s">
        <v>97</v>
      </c>
      <c r="W3886" s="85" t="b">
        <v>0</v>
      </c>
      <c r="X3886" s="63"/>
      <c r="Y3886" s="63"/>
      <c r="Z3886" s="63"/>
    </row>
    <row r="3887">
      <c r="A3887" s="75"/>
      <c r="B3887" s="94"/>
      <c r="C3887" s="75"/>
      <c r="D3887" s="76"/>
      <c r="E3887" s="75" t="s">
        <v>97</v>
      </c>
      <c r="F3887" s="75" t="s">
        <v>97</v>
      </c>
      <c r="G3887" s="77"/>
      <c r="H3887" s="77"/>
      <c r="I3887" s="80"/>
      <c r="J3887" s="77" t="s">
        <v>97</v>
      </c>
      <c r="K3887" s="79" t="s">
        <v>97</v>
      </c>
      <c r="L3887" s="79"/>
      <c r="M3887" s="80"/>
      <c r="N3887" s="79" t="s">
        <v>97</v>
      </c>
      <c r="O3887" s="81"/>
      <c r="P3887" s="86"/>
      <c r="Q3887" s="82"/>
      <c r="R3887" s="81" t="s">
        <v>97</v>
      </c>
      <c r="S3887" s="63"/>
      <c r="T3887" s="87"/>
      <c r="U3887" s="84" t="s">
        <v>97</v>
      </c>
      <c r="V3887" s="84" t="s">
        <v>97</v>
      </c>
      <c r="W3887" s="85" t="b">
        <v>0</v>
      </c>
      <c r="X3887" s="63"/>
      <c r="Y3887" s="63"/>
      <c r="Z3887" s="63"/>
    </row>
    <row r="3888">
      <c r="A3888" s="75"/>
      <c r="B3888" s="94"/>
      <c r="C3888" s="75"/>
      <c r="D3888" s="76"/>
      <c r="E3888" s="75" t="s">
        <v>97</v>
      </c>
      <c r="F3888" s="75" t="s">
        <v>97</v>
      </c>
      <c r="G3888" s="77"/>
      <c r="H3888" s="77"/>
      <c r="I3888" s="80"/>
      <c r="J3888" s="77" t="s">
        <v>97</v>
      </c>
      <c r="K3888" s="79" t="s">
        <v>97</v>
      </c>
      <c r="L3888" s="79"/>
      <c r="M3888" s="80"/>
      <c r="N3888" s="79" t="s">
        <v>97</v>
      </c>
      <c r="O3888" s="81"/>
      <c r="P3888" s="86"/>
      <c r="Q3888" s="82"/>
      <c r="R3888" s="81" t="s">
        <v>97</v>
      </c>
      <c r="S3888" s="63"/>
      <c r="T3888" s="87"/>
      <c r="U3888" s="84" t="s">
        <v>97</v>
      </c>
      <c r="V3888" s="84" t="s">
        <v>97</v>
      </c>
      <c r="W3888" s="85" t="b">
        <v>0</v>
      </c>
      <c r="X3888" s="63"/>
      <c r="Y3888" s="63"/>
      <c r="Z3888" s="63"/>
    </row>
    <row r="3889">
      <c r="A3889" s="75"/>
      <c r="B3889" s="94"/>
      <c r="C3889" s="75"/>
      <c r="D3889" s="76"/>
      <c r="E3889" s="75" t="s">
        <v>97</v>
      </c>
      <c r="F3889" s="75" t="s">
        <v>97</v>
      </c>
      <c r="G3889" s="77"/>
      <c r="H3889" s="77"/>
      <c r="I3889" s="80"/>
      <c r="J3889" s="77" t="s">
        <v>97</v>
      </c>
      <c r="K3889" s="79" t="s">
        <v>97</v>
      </c>
      <c r="L3889" s="79"/>
      <c r="M3889" s="80"/>
      <c r="N3889" s="79" t="s">
        <v>97</v>
      </c>
      <c r="O3889" s="81"/>
      <c r="P3889" s="86"/>
      <c r="Q3889" s="82"/>
      <c r="R3889" s="81" t="s">
        <v>97</v>
      </c>
      <c r="S3889" s="63"/>
      <c r="T3889" s="87"/>
      <c r="U3889" s="84" t="s">
        <v>97</v>
      </c>
      <c r="V3889" s="84" t="s">
        <v>97</v>
      </c>
      <c r="W3889" s="85" t="b">
        <v>0</v>
      </c>
      <c r="X3889" s="63"/>
      <c r="Y3889" s="63"/>
      <c r="Z3889" s="63"/>
    </row>
    <row r="3890">
      <c r="A3890" s="75"/>
      <c r="B3890" s="94"/>
      <c r="C3890" s="75"/>
      <c r="D3890" s="76"/>
      <c r="E3890" s="75" t="s">
        <v>97</v>
      </c>
      <c r="F3890" s="75" t="s">
        <v>97</v>
      </c>
      <c r="G3890" s="77"/>
      <c r="H3890" s="77"/>
      <c r="I3890" s="80"/>
      <c r="J3890" s="77" t="s">
        <v>97</v>
      </c>
      <c r="K3890" s="79" t="s">
        <v>97</v>
      </c>
      <c r="L3890" s="79"/>
      <c r="M3890" s="80"/>
      <c r="N3890" s="79" t="s">
        <v>97</v>
      </c>
      <c r="O3890" s="81"/>
      <c r="P3890" s="86"/>
      <c r="Q3890" s="82"/>
      <c r="R3890" s="81" t="s">
        <v>97</v>
      </c>
      <c r="S3890" s="63"/>
      <c r="T3890" s="87"/>
      <c r="U3890" s="84" t="s">
        <v>97</v>
      </c>
      <c r="V3890" s="84" t="s">
        <v>97</v>
      </c>
      <c r="W3890" s="85" t="b">
        <v>0</v>
      </c>
      <c r="X3890" s="63"/>
      <c r="Y3890" s="63"/>
      <c r="Z3890" s="63"/>
    </row>
    <row r="3891">
      <c r="A3891" s="75"/>
      <c r="B3891" s="94"/>
      <c r="C3891" s="75"/>
      <c r="D3891" s="76"/>
      <c r="E3891" s="75" t="s">
        <v>97</v>
      </c>
      <c r="F3891" s="75" t="s">
        <v>97</v>
      </c>
      <c r="G3891" s="77"/>
      <c r="H3891" s="77"/>
      <c r="I3891" s="80"/>
      <c r="J3891" s="77" t="s">
        <v>97</v>
      </c>
      <c r="K3891" s="79" t="s">
        <v>97</v>
      </c>
      <c r="L3891" s="79"/>
      <c r="M3891" s="80"/>
      <c r="N3891" s="79" t="s">
        <v>97</v>
      </c>
      <c r="O3891" s="81"/>
      <c r="P3891" s="86"/>
      <c r="Q3891" s="82"/>
      <c r="R3891" s="81" t="s">
        <v>97</v>
      </c>
      <c r="S3891" s="63"/>
      <c r="T3891" s="87"/>
      <c r="U3891" s="84" t="s">
        <v>97</v>
      </c>
      <c r="V3891" s="84" t="s">
        <v>97</v>
      </c>
      <c r="W3891" s="85" t="b">
        <v>0</v>
      </c>
      <c r="X3891" s="63"/>
      <c r="Y3891" s="63"/>
      <c r="Z3891" s="63"/>
    </row>
    <row r="3892">
      <c r="A3892" s="75"/>
      <c r="B3892" s="94"/>
      <c r="C3892" s="75"/>
      <c r="D3892" s="76"/>
      <c r="E3892" s="75" t="s">
        <v>97</v>
      </c>
      <c r="F3892" s="75" t="s">
        <v>97</v>
      </c>
      <c r="G3892" s="77"/>
      <c r="H3892" s="77"/>
      <c r="I3892" s="80"/>
      <c r="J3892" s="77" t="s">
        <v>97</v>
      </c>
      <c r="K3892" s="79" t="s">
        <v>97</v>
      </c>
      <c r="L3892" s="79"/>
      <c r="M3892" s="80"/>
      <c r="N3892" s="79" t="s">
        <v>97</v>
      </c>
      <c r="O3892" s="81"/>
      <c r="P3892" s="86"/>
      <c r="Q3892" s="82"/>
      <c r="R3892" s="81" t="s">
        <v>97</v>
      </c>
      <c r="S3892" s="63"/>
      <c r="T3892" s="87"/>
      <c r="U3892" s="84" t="s">
        <v>97</v>
      </c>
      <c r="V3892" s="84" t="s">
        <v>97</v>
      </c>
      <c r="W3892" s="85" t="b">
        <v>0</v>
      </c>
      <c r="X3892" s="63"/>
      <c r="Y3892" s="63"/>
      <c r="Z3892" s="63"/>
    </row>
    <row r="3893">
      <c r="A3893" s="75"/>
      <c r="B3893" s="94"/>
      <c r="C3893" s="75"/>
      <c r="D3893" s="76"/>
      <c r="E3893" s="75" t="s">
        <v>97</v>
      </c>
      <c r="F3893" s="75" t="s">
        <v>97</v>
      </c>
      <c r="G3893" s="77"/>
      <c r="H3893" s="77"/>
      <c r="I3893" s="80"/>
      <c r="J3893" s="77" t="s">
        <v>97</v>
      </c>
      <c r="K3893" s="79" t="s">
        <v>97</v>
      </c>
      <c r="L3893" s="79"/>
      <c r="M3893" s="80"/>
      <c r="N3893" s="79" t="s">
        <v>97</v>
      </c>
      <c r="O3893" s="81"/>
      <c r="P3893" s="86"/>
      <c r="Q3893" s="82"/>
      <c r="R3893" s="81" t="s">
        <v>97</v>
      </c>
      <c r="S3893" s="63"/>
      <c r="T3893" s="87"/>
      <c r="U3893" s="84" t="s">
        <v>97</v>
      </c>
      <c r="V3893" s="84" t="s">
        <v>97</v>
      </c>
      <c r="W3893" s="85" t="b">
        <v>0</v>
      </c>
      <c r="X3893" s="63"/>
      <c r="Y3893" s="63"/>
      <c r="Z3893" s="63"/>
    </row>
    <row r="3894">
      <c r="A3894" s="75"/>
      <c r="B3894" s="94"/>
      <c r="C3894" s="75"/>
      <c r="D3894" s="76"/>
      <c r="E3894" s="75" t="s">
        <v>97</v>
      </c>
      <c r="F3894" s="75" t="s">
        <v>97</v>
      </c>
      <c r="G3894" s="77"/>
      <c r="H3894" s="77"/>
      <c r="I3894" s="80"/>
      <c r="J3894" s="77" t="s">
        <v>97</v>
      </c>
      <c r="K3894" s="79" t="s">
        <v>97</v>
      </c>
      <c r="L3894" s="79"/>
      <c r="M3894" s="80"/>
      <c r="N3894" s="79" t="s">
        <v>97</v>
      </c>
      <c r="O3894" s="81"/>
      <c r="P3894" s="86"/>
      <c r="Q3894" s="82"/>
      <c r="R3894" s="81" t="s">
        <v>97</v>
      </c>
      <c r="S3894" s="63"/>
      <c r="T3894" s="87"/>
      <c r="U3894" s="84" t="s">
        <v>97</v>
      </c>
      <c r="V3894" s="84" t="s">
        <v>97</v>
      </c>
      <c r="W3894" s="85" t="b">
        <v>0</v>
      </c>
      <c r="X3894" s="63"/>
      <c r="Y3894" s="63"/>
      <c r="Z3894" s="63"/>
    </row>
    <row r="3895">
      <c r="A3895" s="75"/>
      <c r="B3895" s="94"/>
      <c r="C3895" s="75"/>
      <c r="D3895" s="76"/>
      <c r="E3895" s="75" t="s">
        <v>97</v>
      </c>
      <c r="F3895" s="75" t="s">
        <v>97</v>
      </c>
      <c r="G3895" s="77"/>
      <c r="H3895" s="77"/>
      <c r="I3895" s="80"/>
      <c r="J3895" s="77" t="s">
        <v>97</v>
      </c>
      <c r="K3895" s="79" t="s">
        <v>97</v>
      </c>
      <c r="L3895" s="79"/>
      <c r="M3895" s="80"/>
      <c r="N3895" s="79" t="s">
        <v>97</v>
      </c>
      <c r="O3895" s="81"/>
      <c r="P3895" s="86"/>
      <c r="Q3895" s="82"/>
      <c r="R3895" s="81" t="s">
        <v>97</v>
      </c>
      <c r="S3895" s="63"/>
      <c r="T3895" s="87"/>
      <c r="U3895" s="84" t="s">
        <v>97</v>
      </c>
      <c r="V3895" s="84" t="s">
        <v>97</v>
      </c>
      <c r="W3895" s="85" t="b">
        <v>0</v>
      </c>
      <c r="X3895" s="63"/>
      <c r="Y3895" s="63"/>
      <c r="Z3895" s="63"/>
    </row>
    <row r="3896">
      <c r="A3896" s="75"/>
      <c r="B3896" s="94"/>
      <c r="C3896" s="75"/>
      <c r="D3896" s="76"/>
      <c r="E3896" s="75" t="s">
        <v>97</v>
      </c>
      <c r="F3896" s="75" t="s">
        <v>97</v>
      </c>
      <c r="G3896" s="77"/>
      <c r="H3896" s="77"/>
      <c r="I3896" s="80"/>
      <c r="J3896" s="77" t="s">
        <v>97</v>
      </c>
      <c r="K3896" s="79" t="s">
        <v>97</v>
      </c>
      <c r="L3896" s="79"/>
      <c r="M3896" s="80"/>
      <c r="N3896" s="79" t="s">
        <v>97</v>
      </c>
      <c r="O3896" s="81"/>
      <c r="P3896" s="86"/>
      <c r="Q3896" s="82"/>
      <c r="R3896" s="81" t="s">
        <v>97</v>
      </c>
      <c r="S3896" s="63"/>
      <c r="T3896" s="87"/>
      <c r="U3896" s="84" t="s">
        <v>97</v>
      </c>
      <c r="V3896" s="84" t="s">
        <v>97</v>
      </c>
      <c r="W3896" s="85" t="b">
        <v>0</v>
      </c>
      <c r="X3896" s="63"/>
      <c r="Y3896" s="63"/>
      <c r="Z3896" s="63"/>
    </row>
    <row r="3897">
      <c r="A3897" s="75"/>
      <c r="B3897" s="94"/>
      <c r="C3897" s="75"/>
      <c r="D3897" s="76"/>
      <c r="E3897" s="75" t="s">
        <v>97</v>
      </c>
      <c r="F3897" s="75" t="s">
        <v>97</v>
      </c>
      <c r="G3897" s="77"/>
      <c r="H3897" s="77"/>
      <c r="I3897" s="80"/>
      <c r="J3897" s="77" t="s">
        <v>97</v>
      </c>
      <c r="K3897" s="79" t="s">
        <v>97</v>
      </c>
      <c r="L3897" s="79"/>
      <c r="M3897" s="80"/>
      <c r="N3897" s="79" t="s">
        <v>97</v>
      </c>
      <c r="O3897" s="81"/>
      <c r="P3897" s="86"/>
      <c r="Q3897" s="82"/>
      <c r="R3897" s="81" t="s">
        <v>97</v>
      </c>
      <c r="S3897" s="63"/>
      <c r="T3897" s="87"/>
      <c r="U3897" s="84" t="s">
        <v>97</v>
      </c>
      <c r="V3897" s="84" t="s">
        <v>97</v>
      </c>
      <c r="W3897" s="85" t="b">
        <v>0</v>
      </c>
      <c r="X3897" s="63"/>
      <c r="Y3897" s="63"/>
      <c r="Z3897" s="63"/>
    </row>
    <row r="3898">
      <c r="A3898" s="75"/>
      <c r="B3898" s="94"/>
      <c r="C3898" s="75"/>
      <c r="D3898" s="76"/>
      <c r="E3898" s="75" t="s">
        <v>97</v>
      </c>
      <c r="F3898" s="75" t="s">
        <v>97</v>
      </c>
      <c r="G3898" s="77"/>
      <c r="H3898" s="77"/>
      <c r="I3898" s="80"/>
      <c r="J3898" s="77" t="s">
        <v>97</v>
      </c>
      <c r="K3898" s="79" t="s">
        <v>97</v>
      </c>
      <c r="L3898" s="79"/>
      <c r="M3898" s="80"/>
      <c r="N3898" s="79" t="s">
        <v>97</v>
      </c>
      <c r="O3898" s="81"/>
      <c r="P3898" s="86"/>
      <c r="Q3898" s="82"/>
      <c r="R3898" s="81" t="s">
        <v>97</v>
      </c>
      <c r="S3898" s="63"/>
      <c r="T3898" s="87"/>
      <c r="U3898" s="84" t="s">
        <v>97</v>
      </c>
      <c r="V3898" s="84" t="s">
        <v>97</v>
      </c>
      <c r="W3898" s="85" t="b">
        <v>0</v>
      </c>
      <c r="X3898" s="63"/>
      <c r="Y3898" s="63"/>
      <c r="Z3898" s="63"/>
    </row>
    <row r="3899">
      <c r="A3899" s="75"/>
      <c r="B3899" s="94"/>
      <c r="C3899" s="75"/>
      <c r="D3899" s="76"/>
      <c r="E3899" s="75" t="s">
        <v>97</v>
      </c>
      <c r="F3899" s="75" t="s">
        <v>97</v>
      </c>
      <c r="G3899" s="77"/>
      <c r="H3899" s="77"/>
      <c r="I3899" s="80"/>
      <c r="J3899" s="77" t="s">
        <v>97</v>
      </c>
      <c r="K3899" s="79" t="s">
        <v>97</v>
      </c>
      <c r="L3899" s="79"/>
      <c r="M3899" s="80"/>
      <c r="N3899" s="79" t="s">
        <v>97</v>
      </c>
      <c r="O3899" s="81"/>
      <c r="P3899" s="86"/>
      <c r="Q3899" s="82"/>
      <c r="R3899" s="81" t="s">
        <v>97</v>
      </c>
      <c r="S3899" s="63"/>
      <c r="T3899" s="87"/>
      <c r="U3899" s="84" t="s">
        <v>97</v>
      </c>
      <c r="V3899" s="84" t="s">
        <v>97</v>
      </c>
      <c r="W3899" s="85" t="b">
        <v>0</v>
      </c>
      <c r="X3899" s="63"/>
      <c r="Y3899" s="63"/>
      <c r="Z3899" s="63"/>
    </row>
    <row r="3900">
      <c r="A3900" s="75"/>
      <c r="B3900" s="94"/>
      <c r="C3900" s="75"/>
      <c r="D3900" s="76"/>
      <c r="E3900" s="75" t="s">
        <v>97</v>
      </c>
      <c r="F3900" s="75" t="s">
        <v>97</v>
      </c>
      <c r="G3900" s="77"/>
      <c r="H3900" s="77"/>
      <c r="I3900" s="80"/>
      <c r="J3900" s="77" t="s">
        <v>97</v>
      </c>
      <c r="K3900" s="79" t="s">
        <v>97</v>
      </c>
      <c r="L3900" s="79"/>
      <c r="M3900" s="80"/>
      <c r="N3900" s="79" t="s">
        <v>97</v>
      </c>
      <c r="O3900" s="81"/>
      <c r="P3900" s="86"/>
      <c r="Q3900" s="82"/>
      <c r="R3900" s="81" t="s">
        <v>97</v>
      </c>
      <c r="S3900" s="63"/>
      <c r="T3900" s="87"/>
      <c r="U3900" s="84" t="s">
        <v>97</v>
      </c>
      <c r="V3900" s="84" t="s">
        <v>97</v>
      </c>
      <c r="W3900" s="85" t="b">
        <v>0</v>
      </c>
      <c r="X3900" s="63"/>
      <c r="Y3900" s="63"/>
      <c r="Z3900" s="63"/>
    </row>
    <row r="3901">
      <c r="A3901" s="75"/>
      <c r="B3901" s="94"/>
      <c r="C3901" s="75"/>
      <c r="D3901" s="76"/>
      <c r="E3901" s="75" t="s">
        <v>97</v>
      </c>
      <c r="F3901" s="75" t="s">
        <v>97</v>
      </c>
      <c r="G3901" s="77"/>
      <c r="H3901" s="77"/>
      <c r="I3901" s="80"/>
      <c r="J3901" s="77" t="s">
        <v>97</v>
      </c>
      <c r="K3901" s="79" t="s">
        <v>97</v>
      </c>
      <c r="L3901" s="79"/>
      <c r="M3901" s="80"/>
      <c r="N3901" s="79" t="s">
        <v>97</v>
      </c>
      <c r="O3901" s="81"/>
      <c r="P3901" s="86"/>
      <c r="Q3901" s="82"/>
      <c r="R3901" s="81" t="s">
        <v>97</v>
      </c>
      <c r="S3901" s="63"/>
      <c r="T3901" s="87"/>
      <c r="U3901" s="84" t="s">
        <v>97</v>
      </c>
      <c r="V3901" s="84" t="s">
        <v>97</v>
      </c>
      <c r="W3901" s="85" t="b">
        <v>0</v>
      </c>
      <c r="X3901" s="63"/>
      <c r="Y3901" s="63"/>
      <c r="Z3901" s="63"/>
    </row>
    <row r="3902">
      <c r="A3902" s="75"/>
      <c r="B3902" s="94"/>
      <c r="C3902" s="75"/>
      <c r="D3902" s="76"/>
      <c r="E3902" s="75" t="s">
        <v>97</v>
      </c>
      <c r="F3902" s="75" t="s">
        <v>97</v>
      </c>
      <c r="G3902" s="77"/>
      <c r="H3902" s="77"/>
      <c r="I3902" s="80"/>
      <c r="J3902" s="77" t="s">
        <v>97</v>
      </c>
      <c r="K3902" s="79" t="s">
        <v>97</v>
      </c>
      <c r="L3902" s="79"/>
      <c r="M3902" s="80"/>
      <c r="N3902" s="79" t="s">
        <v>97</v>
      </c>
      <c r="O3902" s="81"/>
      <c r="P3902" s="86"/>
      <c r="Q3902" s="82"/>
      <c r="R3902" s="81" t="s">
        <v>97</v>
      </c>
      <c r="S3902" s="63"/>
      <c r="T3902" s="87"/>
      <c r="U3902" s="84" t="s">
        <v>97</v>
      </c>
      <c r="V3902" s="84" t="s">
        <v>97</v>
      </c>
      <c r="W3902" s="85" t="b">
        <v>0</v>
      </c>
      <c r="X3902" s="63"/>
      <c r="Y3902" s="63"/>
      <c r="Z3902" s="63"/>
    </row>
    <row r="3903">
      <c r="A3903" s="75"/>
      <c r="B3903" s="94"/>
      <c r="C3903" s="75"/>
      <c r="D3903" s="76"/>
      <c r="E3903" s="75" t="s">
        <v>97</v>
      </c>
      <c r="F3903" s="75" t="s">
        <v>97</v>
      </c>
      <c r="G3903" s="77"/>
      <c r="H3903" s="77"/>
      <c r="I3903" s="80"/>
      <c r="J3903" s="77" t="s">
        <v>97</v>
      </c>
      <c r="K3903" s="79" t="s">
        <v>97</v>
      </c>
      <c r="L3903" s="79"/>
      <c r="M3903" s="80"/>
      <c r="N3903" s="79" t="s">
        <v>97</v>
      </c>
      <c r="O3903" s="81"/>
      <c r="P3903" s="86"/>
      <c r="Q3903" s="82"/>
      <c r="R3903" s="81" t="s">
        <v>97</v>
      </c>
      <c r="S3903" s="63"/>
      <c r="T3903" s="87"/>
      <c r="U3903" s="84" t="s">
        <v>97</v>
      </c>
      <c r="V3903" s="84" t="s">
        <v>97</v>
      </c>
      <c r="W3903" s="85" t="b">
        <v>0</v>
      </c>
      <c r="X3903" s="63"/>
      <c r="Y3903" s="63"/>
      <c r="Z3903" s="63"/>
    </row>
    <row r="3904">
      <c r="A3904" s="75"/>
      <c r="B3904" s="94"/>
      <c r="C3904" s="75"/>
      <c r="D3904" s="76"/>
      <c r="E3904" s="75" t="s">
        <v>97</v>
      </c>
      <c r="F3904" s="75" t="s">
        <v>97</v>
      </c>
      <c r="G3904" s="77"/>
      <c r="H3904" s="77"/>
      <c r="I3904" s="80"/>
      <c r="J3904" s="77" t="s">
        <v>97</v>
      </c>
      <c r="K3904" s="79" t="s">
        <v>97</v>
      </c>
      <c r="L3904" s="79"/>
      <c r="M3904" s="80"/>
      <c r="N3904" s="79" t="s">
        <v>97</v>
      </c>
      <c r="O3904" s="81"/>
      <c r="P3904" s="86"/>
      <c r="Q3904" s="82"/>
      <c r="R3904" s="81" t="s">
        <v>97</v>
      </c>
      <c r="S3904" s="63"/>
      <c r="T3904" s="87"/>
      <c r="U3904" s="84" t="s">
        <v>97</v>
      </c>
      <c r="V3904" s="84" t="s">
        <v>97</v>
      </c>
      <c r="W3904" s="85" t="b">
        <v>0</v>
      </c>
      <c r="X3904" s="63"/>
      <c r="Y3904" s="63"/>
      <c r="Z3904" s="63"/>
    </row>
    <row r="3905">
      <c r="A3905" s="75"/>
      <c r="B3905" s="94"/>
      <c r="C3905" s="75"/>
      <c r="D3905" s="76"/>
      <c r="E3905" s="75" t="s">
        <v>97</v>
      </c>
      <c r="F3905" s="75" t="s">
        <v>97</v>
      </c>
      <c r="G3905" s="77"/>
      <c r="H3905" s="77"/>
      <c r="I3905" s="80"/>
      <c r="J3905" s="77" t="s">
        <v>97</v>
      </c>
      <c r="K3905" s="79" t="s">
        <v>97</v>
      </c>
      <c r="L3905" s="79"/>
      <c r="M3905" s="80"/>
      <c r="N3905" s="79" t="s">
        <v>97</v>
      </c>
      <c r="O3905" s="81"/>
      <c r="P3905" s="86"/>
      <c r="Q3905" s="82"/>
      <c r="R3905" s="81" t="s">
        <v>97</v>
      </c>
      <c r="S3905" s="63"/>
      <c r="T3905" s="87"/>
      <c r="U3905" s="84" t="s">
        <v>97</v>
      </c>
      <c r="V3905" s="84" t="s">
        <v>97</v>
      </c>
      <c r="W3905" s="85" t="b">
        <v>0</v>
      </c>
      <c r="X3905" s="63"/>
      <c r="Y3905" s="63"/>
      <c r="Z3905" s="63"/>
    </row>
    <row r="3906">
      <c r="A3906" s="75"/>
      <c r="B3906" s="94"/>
      <c r="C3906" s="75"/>
      <c r="D3906" s="76"/>
      <c r="E3906" s="75" t="s">
        <v>97</v>
      </c>
      <c r="F3906" s="75" t="s">
        <v>97</v>
      </c>
      <c r="G3906" s="77"/>
      <c r="H3906" s="77"/>
      <c r="I3906" s="80"/>
      <c r="J3906" s="77" t="s">
        <v>97</v>
      </c>
      <c r="K3906" s="79" t="s">
        <v>97</v>
      </c>
      <c r="L3906" s="79"/>
      <c r="M3906" s="80"/>
      <c r="N3906" s="79" t="s">
        <v>97</v>
      </c>
      <c r="O3906" s="81"/>
      <c r="P3906" s="86"/>
      <c r="Q3906" s="82"/>
      <c r="R3906" s="81" t="s">
        <v>97</v>
      </c>
      <c r="S3906" s="63"/>
      <c r="T3906" s="87"/>
      <c r="U3906" s="84" t="s">
        <v>97</v>
      </c>
      <c r="V3906" s="84" t="s">
        <v>97</v>
      </c>
      <c r="W3906" s="85" t="b">
        <v>0</v>
      </c>
      <c r="X3906" s="63"/>
      <c r="Y3906" s="63"/>
      <c r="Z3906" s="63"/>
    </row>
    <row r="3907">
      <c r="A3907" s="75"/>
      <c r="B3907" s="94"/>
      <c r="C3907" s="75"/>
      <c r="D3907" s="76"/>
      <c r="E3907" s="75" t="s">
        <v>97</v>
      </c>
      <c r="F3907" s="75" t="s">
        <v>97</v>
      </c>
      <c r="G3907" s="77"/>
      <c r="H3907" s="77"/>
      <c r="I3907" s="80"/>
      <c r="J3907" s="77" t="s">
        <v>97</v>
      </c>
      <c r="K3907" s="79" t="s">
        <v>97</v>
      </c>
      <c r="L3907" s="79"/>
      <c r="M3907" s="80"/>
      <c r="N3907" s="79" t="s">
        <v>97</v>
      </c>
      <c r="O3907" s="81"/>
      <c r="P3907" s="86"/>
      <c r="Q3907" s="82"/>
      <c r="R3907" s="81" t="s">
        <v>97</v>
      </c>
      <c r="S3907" s="63"/>
      <c r="T3907" s="87"/>
      <c r="U3907" s="84" t="s">
        <v>97</v>
      </c>
      <c r="V3907" s="84" t="s">
        <v>97</v>
      </c>
      <c r="W3907" s="85" t="b">
        <v>0</v>
      </c>
      <c r="X3907" s="63"/>
      <c r="Y3907" s="63"/>
      <c r="Z3907" s="63"/>
    </row>
    <row r="3908">
      <c r="A3908" s="75"/>
      <c r="B3908" s="94"/>
      <c r="C3908" s="75"/>
      <c r="D3908" s="76"/>
      <c r="E3908" s="75" t="s">
        <v>97</v>
      </c>
      <c r="F3908" s="75" t="s">
        <v>97</v>
      </c>
      <c r="G3908" s="77"/>
      <c r="H3908" s="77"/>
      <c r="I3908" s="80"/>
      <c r="J3908" s="77" t="s">
        <v>97</v>
      </c>
      <c r="K3908" s="79" t="s">
        <v>97</v>
      </c>
      <c r="L3908" s="79"/>
      <c r="M3908" s="80"/>
      <c r="N3908" s="79" t="s">
        <v>97</v>
      </c>
      <c r="O3908" s="81"/>
      <c r="P3908" s="86"/>
      <c r="Q3908" s="82"/>
      <c r="R3908" s="81" t="s">
        <v>97</v>
      </c>
      <c r="S3908" s="63"/>
      <c r="T3908" s="87"/>
      <c r="U3908" s="84" t="s">
        <v>97</v>
      </c>
      <c r="V3908" s="84" t="s">
        <v>97</v>
      </c>
      <c r="W3908" s="85" t="b">
        <v>0</v>
      </c>
      <c r="X3908" s="63"/>
      <c r="Y3908" s="63"/>
      <c r="Z3908" s="63"/>
    </row>
    <row r="3909">
      <c r="A3909" s="75"/>
      <c r="B3909" s="94"/>
      <c r="C3909" s="75"/>
      <c r="D3909" s="76"/>
      <c r="E3909" s="75" t="s">
        <v>97</v>
      </c>
      <c r="F3909" s="75" t="s">
        <v>97</v>
      </c>
      <c r="G3909" s="77"/>
      <c r="H3909" s="77"/>
      <c r="I3909" s="80"/>
      <c r="J3909" s="77" t="s">
        <v>97</v>
      </c>
      <c r="K3909" s="79" t="s">
        <v>97</v>
      </c>
      <c r="L3909" s="79"/>
      <c r="M3909" s="80"/>
      <c r="N3909" s="79" t="s">
        <v>97</v>
      </c>
      <c r="O3909" s="81"/>
      <c r="P3909" s="86"/>
      <c r="Q3909" s="82"/>
      <c r="R3909" s="81" t="s">
        <v>97</v>
      </c>
      <c r="S3909" s="63"/>
      <c r="T3909" s="87"/>
      <c r="U3909" s="84" t="s">
        <v>97</v>
      </c>
      <c r="V3909" s="84" t="s">
        <v>97</v>
      </c>
      <c r="W3909" s="85" t="b">
        <v>0</v>
      </c>
      <c r="X3909" s="63"/>
      <c r="Y3909" s="63"/>
      <c r="Z3909" s="63"/>
    </row>
    <row r="3910">
      <c r="A3910" s="75"/>
      <c r="B3910" s="94"/>
      <c r="C3910" s="75"/>
      <c r="D3910" s="76"/>
      <c r="E3910" s="75" t="s">
        <v>97</v>
      </c>
      <c r="F3910" s="75" t="s">
        <v>97</v>
      </c>
      <c r="G3910" s="77"/>
      <c r="H3910" s="77"/>
      <c r="I3910" s="80"/>
      <c r="J3910" s="77" t="s">
        <v>97</v>
      </c>
      <c r="K3910" s="79" t="s">
        <v>97</v>
      </c>
      <c r="L3910" s="79"/>
      <c r="M3910" s="80"/>
      <c r="N3910" s="79" t="s">
        <v>97</v>
      </c>
      <c r="O3910" s="81"/>
      <c r="P3910" s="86"/>
      <c r="Q3910" s="82"/>
      <c r="R3910" s="81" t="s">
        <v>97</v>
      </c>
      <c r="S3910" s="63"/>
      <c r="T3910" s="87"/>
      <c r="U3910" s="84" t="s">
        <v>97</v>
      </c>
      <c r="V3910" s="84" t="s">
        <v>97</v>
      </c>
      <c r="W3910" s="85" t="b">
        <v>0</v>
      </c>
      <c r="X3910" s="63"/>
      <c r="Y3910" s="63"/>
      <c r="Z3910" s="63"/>
    </row>
    <row r="3911">
      <c r="A3911" s="75"/>
      <c r="B3911" s="94"/>
      <c r="C3911" s="75"/>
      <c r="D3911" s="76"/>
      <c r="E3911" s="75" t="s">
        <v>97</v>
      </c>
      <c r="F3911" s="75" t="s">
        <v>97</v>
      </c>
      <c r="G3911" s="77"/>
      <c r="H3911" s="77"/>
      <c r="I3911" s="80"/>
      <c r="J3911" s="77" t="s">
        <v>97</v>
      </c>
      <c r="K3911" s="79" t="s">
        <v>97</v>
      </c>
      <c r="L3911" s="79"/>
      <c r="M3911" s="80"/>
      <c r="N3911" s="79" t="s">
        <v>97</v>
      </c>
      <c r="O3911" s="81"/>
      <c r="P3911" s="86"/>
      <c r="Q3911" s="82"/>
      <c r="R3911" s="81" t="s">
        <v>97</v>
      </c>
      <c r="S3911" s="63"/>
      <c r="T3911" s="87"/>
      <c r="U3911" s="84" t="s">
        <v>97</v>
      </c>
      <c r="V3911" s="84" t="s">
        <v>97</v>
      </c>
      <c r="W3911" s="85" t="b">
        <v>0</v>
      </c>
      <c r="X3911" s="63"/>
      <c r="Y3911" s="63"/>
      <c r="Z3911" s="63"/>
    </row>
    <row r="3912">
      <c r="A3912" s="75"/>
      <c r="B3912" s="94"/>
      <c r="C3912" s="75"/>
      <c r="D3912" s="76"/>
      <c r="E3912" s="75" t="s">
        <v>97</v>
      </c>
      <c r="F3912" s="75" t="s">
        <v>97</v>
      </c>
      <c r="G3912" s="77"/>
      <c r="H3912" s="77"/>
      <c r="I3912" s="80"/>
      <c r="J3912" s="77" t="s">
        <v>97</v>
      </c>
      <c r="K3912" s="79" t="s">
        <v>97</v>
      </c>
      <c r="L3912" s="79"/>
      <c r="M3912" s="80"/>
      <c r="N3912" s="79" t="s">
        <v>97</v>
      </c>
      <c r="O3912" s="81"/>
      <c r="P3912" s="86"/>
      <c r="Q3912" s="82"/>
      <c r="R3912" s="81" t="s">
        <v>97</v>
      </c>
      <c r="S3912" s="63"/>
      <c r="T3912" s="87"/>
      <c r="U3912" s="84" t="s">
        <v>97</v>
      </c>
      <c r="V3912" s="84" t="s">
        <v>97</v>
      </c>
      <c r="W3912" s="85" t="b">
        <v>0</v>
      </c>
      <c r="X3912" s="63"/>
      <c r="Y3912" s="63"/>
      <c r="Z3912" s="63"/>
    </row>
    <row r="3913">
      <c r="A3913" s="75"/>
      <c r="B3913" s="94"/>
      <c r="C3913" s="75"/>
      <c r="D3913" s="76"/>
      <c r="E3913" s="75" t="s">
        <v>97</v>
      </c>
      <c r="F3913" s="75" t="s">
        <v>97</v>
      </c>
      <c r="G3913" s="77"/>
      <c r="H3913" s="77"/>
      <c r="I3913" s="80"/>
      <c r="J3913" s="77" t="s">
        <v>97</v>
      </c>
      <c r="K3913" s="79" t="s">
        <v>97</v>
      </c>
      <c r="L3913" s="79"/>
      <c r="M3913" s="80"/>
      <c r="N3913" s="79" t="s">
        <v>97</v>
      </c>
      <c r="O3913" s="81"/>
      <c r="P3913" s="86"/>
      <c r="Q3913" s="82"/>
      <c r="R3913" s="81" t="s">
        <v>97</v>
      </c>
      <c r="S3913" s="63"/>
      <c r="T3913" s="87"/>
      <c r="U3913" s="84" t="s">
        <v>97</v>
      </c>
      <c r="V3913" s="84" t="s">
        <v>97</v>
      </c>
      <c r="W3913" s="85" t="b">
        <v>0</v>
      </c>
      <c r="X3913" s="63"/>
      <c r="Y3913" s="63"/>
      <c r="Z3913" s="63"/>
    </row>
    <row r="3914">
      <c r="A3914" s="75"/>
      <c r="B3914" s="94"/>
      <c r="C3914" s="75"/>
      <c r="D3914" s="76"/>
      <c r="E3914" s="75" t="s">
        <v>97</v>
      </c>
      <c r="F3914" s="75" t="s">
        <v>97</v>
      </c>
      <c r="G3914" s="77"/>
      <c r="H3914" s="77"/>
      <c r="I3914" s="80"/>
      <c r="J3914" s="77" t="s">
        <v>97</v>
      </c>
      <c r="K3914" s="79" t="s">
        <v>97</v>
      </c>
      <c r="L3914" s="79"/>
      <c r="M3914" s="80"/>
      <c r="N3914" s="79" t="s">
        <v>97</v>
      </c>
      <c r="O3914" s="81"/>
      <c r="P3914" s="86"/>
      <c r="Q3914" s="82"/>
      <c r="R3914" s="81" t="s">
        <v>97</v>
      </c>
      <c r="S3914" s="63"/>
      <c r="T3914" s="87"/>
      <c r="U3914" s="84" t="s">
        <v>97</v>
      </c>
      <c r="V3914" s="84" t="s">
        <v>97</v>
      </c>
      <c r="W3914" s="85" t="b">
        <v>0</v>
      </c>
      <c r="X3914" s="63"/>
      <c r="Y3914" s="63"/>
      <c r="Z3914" s="63"/>
    </row>
    <row r="3915">
      <c r="A3915" s="75"/>
      <c r="B3915" s="94"/>
      <c r="C3915" s="75"/>
      <c r="D3915" s="76"/>
      <c r="E3915" s="75" t="s">
        <v>97</v>
      </c>
      <c r="F3915" s="75" t="s">
        <v>97</v>
      </c>
      <c r="G3915" s="77"/>
      <c r="H3915" s="77"/>
      <c r="I3915" s="80"/>
      <c r="J3915" s="77" t="s">
        <v>97</v>
      </c>
      <c r="K3915" s="79" t="s">
        <v>97</v>
      </c>
      <c r="L3915" s="79"/>
      <c r="M3915" s="80"/>
      <c r="N3915" s="79" t="s">
        <v>97</v>
      </c>
      <c r="O3915" s="81"/>
      <c r="P3915" s="86"/>
      <c r="Q3915" s="82"/>
      <c r="R3915" s="81" t="s">
        <v>97</v>
      </c>
      <c r="S3915" s="63"/>
      <c r="T3915" s="87"/>
      <c r="U3915" s="84" t="s">
        <v>97</v>
      </c>
      <c r="V3915" s="84" t="s">
        <v>97</v>
      </c>
      <c r="W3915" s="85" t="b">
        <v>0</v>
      </c>
      <c r="X3915" s="63"/>
      <c r="Y3915" s="63"/>
      <c r="Z3915" s="63"/>
    </row>
    <row r="3916">
      <c r="A3916" s="75"/>
      <c r="B3916" s="94"/>
      <c r="C3916" s="75"/>
      <c r="D3916" s="76"/>
      <c r="E3916" s="75" t="s">
        <v>97</v>
      </c>
      <c r="F3916" s="75" t="s">
        <v>97</v>
      </c>
      <c r="G3916" s="77"/>
      <c r="H3916" s="77"/>
      <c r="I3916" s="80"/>
      <c r="J3916" s="77" t="s">
        <v>97</v>
      </c>
      <c r="K3916" s="79" t="s">
        <v>97</v>
      </c>
      <c r="L3916" s="79"/>
      <c r="M3916" s="80"/>
      <c r="N3916" s="79" t="s">
        <v>97</v>
      </c>
      <c r="O3916" s="81"/>
      <c r="P3916" s="86"/>
      <c r="Q3916" s="82"/>
      <c r="R3916" s="81" t="s">
        <v>97</v>
      </c>
      <c r="S3916" s="63"/>
      <c r="T3916" s="87"/>
      <c r="U3916" s="84" t="s">
        <v>97</v>
      </c>
      <c r="V3916" s="84" t="s">
        <v>97</v>
      </c>
      <c r="W3916" s="85" t="b">
        <v>0</v>
      </c>
      <c r="X3916" s="63"/>
      <c r="Y3916" s="63"/>
      <c r="Z3916" s="63"/>
    </row>
    <row r="3917">
      <c r="A3917" s="75"/>
      <c r="B3917" s="94"/>
      <c r="C3917" s="75"/>
      <c r="D3917" s="76"/>
      <c r="E3917" s="75" t="s">
        <v>97</v>
      </c>
      <c r="F3917" s="75" t="s">
        <v>97</v>
      </c>
      <c r="G3917" s="77"/>
      <c r="H3917" s="77"/>
      <c r="I3917" s="80"/>
      <c r="J3917" s="77" t="s">
        <v>97</v>
      </c>
      <c r="K3917" s="79" t="s">
        <v>97</v>
      </c>
      <c r="L3917" s="79"/>
      <c r="M3917" s="80"/>
      <c r="N3917" s="79" t="s">
        <v>97</v>
      </c>
      <c r="O3917" s="81"/>
      <c r="P3917" s="86"/>
      <c r="Q3917" s="82"/>
      <c r="R3917" s="81" t="s">
        <v>97</v>
      </c>
      <c r="S3917" s="63"/>
      <c r="T3917" s="87"/>
      <c r="U3917" s="84" t="s">
        <v>97</v>
      </c>
      <c r="V3917" s="84" t="s">
        <v>97</v>
      </c>
      <c r="W3917" s="85" t="b">
        <v>0</v>
      </c>
      <c r="X3917" s="63"/>
      <c r="Y3917" s="63"/>
      <c r="Z3917" s="63"/>
    </row>
    <row r="3918">
      <c r="A3918" s="75"/>
      <c r="B3918" s="94"/>
      <c r="C3918" s="75"/>
      <c r="D3918" s="76"/>
      <c r="E3918" s="75" t="s">
        <v>97</v>
      </c>
      <c r="F3918" s="75" t="s">
        <v>97</v>
      </c>
      <c r="G3918" s="77"/>
      <c r="H3918" s="77"/>
      <c r="I3918" s="80"/>
      <c r="J3918" s="77" t="s">
        <v>97</v>
      </c>
      <c r="K3918" s="79" t="s">
        <v>97</v>
      </c>
      <c r="L3918" s="79"/>
      <c r="M3918" s="80"/>
      <c r="N3918" s="79" t="s">
        <v>97</v>
      </c>
      <c r="O3918" s="81"/>
      <c r="P3918" s="86"/>
      <c r="Q3918" s="82"/>
      <c r="R3918" s="81" t="s">
        <v>97</v>
      </c>
      <c r="S3918" s="63"/>
      <c r="T3918" s="87"/>
      <c r="U3918" s="84" t="s">
        <v>97</v>
      </c>
      <c r="V3918" s="84" t="s">
        <v>97</v>
      </c>
      <c r="W3918" s="85" t="b">
        <v>0</v>
      </c>
      <c r="X3918" s="63"/>
      <c r="Y3918" s="63"/>
      <c r="Z3918" s="63"/>
    </row>
    <row r="3919">
      <c r="A3919" s="75"/>
      <c r="B3919" s="94"/>
      <c r="C3919" s="75"/>
      <c r="D3919" s="76"/>
      <c r="E3919" s="75" t="s">
        <v>97</v>
      </c>
      <c r="F3919" s="75" t="s">
        <v>97</v>
      </c>
      <c r="G3919" s="77"/>
      <c r="H3919" s="77"/>
      <c r="I3919" s="80"/>
      <c r="J3919" s="77" t="s">
        <v>97</v>
      </c>
      <c r="K3919" s="79" t="s">
        <v>97</v>
      </c>
      <c r="L3919" s="79"/>
      <c r="M3919" s="80"/>
      <c r="N3919" s="79" t="s">
        <v>97</v>
      </c>
      <c r="O3919" s="81"/>
      <c r="P3919" s="86"/>
      <c r="Q3919" s="82"/>
      <c r="R3919" s="81" t="s">
        <v>97</v>
      </c>
      <c r="S3919" s="63"/>
      <c r="T3919" s="87"/>
      <c r="U3919" s="84" t="s">
        <v>97</v>
      </c>
      <c r="V3919" s="84" t="s">
        <v>97</v>
      </c>
      <c r="W3919" s="85" t="b">
        <v>0</v>
      </c>
      <c r="X3919" s="63"/>
      <c r="Y3919" s="63"/>
      <c r="Z3919" s="63"/>
    </row>
    <row r="3920">
      <c r="A3920" s="75"/>
      <c r="B3920" s="94"/>
      <c r="C3920" s="75"/>
      <c r="D3920" s="76"/>
      <c r="E3920" s="75" t="s">
        <v>97</v>
      </c>
      <c r="F3920" s="75" t="s">
        <v>97</v>
      </c>
      <c r="G3920" s="77"/>
      <c r="H3920" s="77"/>
      <c r="I3920" s="80"/>
      <c r="J3920" s="77" t="s">
        <v>97</v>
      </c>
      <c r="K3920" s="79" t="s">
        <v>97</v>
      </c>
      <c r="L3920" s="79"/>
      <c r="M3920" s="80"/>
      <c r="N3920" s="79" t="s">
        <v>97</v>
      </c>
      <c r="O3920" s="81"/>
      <c r="P3920" s="86"/>
      <c r="Q3920" s="82"/>
      <c r="R3920" s="81" t="s">
        <v>97</v>
      </c>
      <c r="S3920" s="63"/>
      <c r="T3920" s="87"/>
      <c r="U3920" s="84" t="s">
        <v>97</v>
      </c>
      <c r="V3920" s="84" t="s">
        <v>97</v>
      </c>
      <c r="W3920" s="85" t="b">
        <v>0</v>
      </c>
      <c r="X3920" s="63"/>
      <c r="Y3920" s="63"/>
      <c r="Z3920" s="63"/>
    </row>
    <row r="3921">
      <c r="A3921" s="75"/>
      <c r="B3921" s="94"/>
      <c r="C3921" s="75"/>
      <c r="D3921" s="76"/>
      <c r="E3921" s="75" t="s">
        <v>97</v>
      </c>
      <c r="F3921" s="75" t="s">
        <v>97</v>
      </c>
      <c r="G3921" s="77"/>
      <c r="H3921" s="77"/>
      <c r="I3921" s="80"/>
      <c r="J3921" s="77" t="s">
        <v>97</v>
      </c>
      <c r="K3921" s="79" t="s">
        <v>97</v>
      </c>
      <c r="L3921" s="79"/>
      <c r="M3921" s="80"/>
      <c r="N3921" s="79" t="s">
        <v>97</v>
      </c>
      <c r="O3921" s="81"/>
      <c r="P3921" s="86"/>
      <c r="Q3921" s="82"/>
      <c r="R3921" s="81" t="s">
        <v>97</v>
      </c>
      <c r="S3921" s="63"/>
      <c r="T3921" s="87"/>
      <c r="U3921" s="84" t="s">
        <v>97</v>
      </c>
      <c r="V3921" s="84" t="s">
        <v>97</v>
      </c>
      <c r="W3921" s="85" t="b">
        <v>0</v>
      </c>
      <c r="X3921" s="63"/>
      <c r="Y3921" s="63"/>
      <c r="Z3921" s="63"/>
    </row>
    <row r="3922">
      <c r="A3922" s="75"/>
      <c r="B3922" s="94"/>
      <c r="C3922" s="75"/>
      <c r="D3922" s="76"/>
      <c r="E3922" s="75" t="s">
        <v>97</v>
      </c>
      <c r="F3922" s="75" t="s">
        <v>97</v>
      </c>
      <c r="G3922" s="77"/>
      <c r="H3922" s="77"/>
      <c r="I3922" s="80"/>
      <c r="J3922" s="77" t="s">
        <v>97</v>
      </c>
      <c r="K3922" s="79" t="s">
        <v>97</v>
      </c>
      <c r="L3922" s="79"/>
      <c r="M3922" s="80"/>
      <c r="N3922" s="79" t="s">
        <v>97</v>
      </c>
      <c r="O3922" s="81"/>
      <c r="P3922" s="86"/>
      <c r="Q3922" s="82"/>
      <c r="R3922" s="81" t="s">
        <v>97</v>
      </c>
      <c r="S3922" s="63"/>
      <c r="T3922" s="87"/>
      <c r="U3922" s="84" t="s">
        <v>97</v>
      </c>
      <c r="V3922" s="84" t="s">
        <v>97</v>
      </c>
      <c r="W3922" s="85" t="b">
        <v>0</v>
      </c>
      <c r="X3922" s="63"/>
      <c r="Y3922" s="63"/>
      <c r="Z3922" s="63"/>
    </row>
    <row r="3923">
      <c r="A3923" s="75"/>
      <c r="B3923" s="94"/>
      <c r="C3923" s="75"/>
      <c r="D3923" s="76"/>
      <c r="E3923" s="75" t="s">
        <v>97</v>
      </c>
      <c r="F3923" s="75" t="s">
        <v>97</v>
      </c>
      <c r="G3923" s="77"/>
      <c r="H3923" s="77"/>
      <c r="I3923" s="80"/>
      <c r="J3923" s="77" t="s">
        <v>97</v>
      </c>
      <c r="K3923" s="79" t="s">
        <v>97</v>
      </c>
      <c r="L3923" s="79"/>
      <c r="M3923" s="80"/>
      <c r="N3923" s="79" t="s">
        <v>97</v>
      </c>
      <c r="O3923" s="81"/>
      <c r="P3923" s="86"/>
      <c r="Q3923" s="82"/>
      <c r="R3923" s="81" t="s">
        <v>97</v>
      </c>
      <c r="S3923" s="63"/>
      <c r="T3923" s="87"/>
      <c r="U3923" s="84" t="s">
        <v>97</v>
      </c>
      <c r="V3923" s="84" t="s">
        <v>97</v>
      </c>
      <c r="W3923" s="85" t="b">
        <v>0</v>
      </c>
      <c r="X3923" s="63"/>
      <c r="Y3923" s="63"/>
      <c r="Z3923" s="63"/>
    </row>
    <row r="3924">
      <c r="A3924" s="75"/>
      <c r="B3924" s="94"/>
      <c r="C3924" s="75"/>
      <c r="D3924" s="76"/>
      <c r="E3924" s="75" t="s">
        <v>97</v>
      </c>
      <c r="F3924" s="75" t="s">
        <v>97</v>
      </c>
      <c r="G3924" s="77"/>
      <c r="H3924" s="77"/>
      <c r="I3924" s="80"/>
      <c r="J3924" s="77" t="s">
        <v>97</v>
      </c>
      <c r="K3924" s="79" t="s">
        <v>97</v>
      </c>
      <c r="L3924" s="79"/>
      <c r="M3924" s="80"/>
      <c r="N3924" s="79" t="s">
        <v>97</v>
      </c>
      <c r="O3924" s="81"/>
      <c r="P3924" s="86"/>
      <c r="Q3924" s="82"/>
      <c r="R3924" s="81" t="s">
        <v>97</v>
      </c>
      <c r="S3924" s="63"/>
      <c r="T3924" s="87"/>
      <c r="U3924" s="84" t="s">
        <v>97</v>
      </c>
      <c r="V3924" s="84" t="s">
        <v>97</v>
      </c>
      <c r="W3924" s="85" t="b">
        <v>0</v>
      </c>
      <c r="X3924" s="63"/>
      <c r="Y3924" s="63"/>
      <c r="Z3924" s="63"/>
    </row>
    <row r="3925">
      <c r="A3925" s="75"/>
      <c r="B3925" s="94"/>
      <c r="C3925" s="75"/>
      <c r="D3925" s="76"/>
      <c r="E3925" s="75" t="s">
        <v>97</v>
      </c>
      <c r="F3925" s="75" t="s">
        <v>97</v>
      </c>
      <c r="G3925" s="77"/>
      <c r="H3925" s="77"/>
      <c r="I3925" s="80"/>
      <c r="J3925" s="77" t="s">
        <v>97</v>
      </c>
      <c r="K3925" s="79" t="s">
        <v>97</v>
      </c>
      <c r="L3925" s="79"/>
      <c r="M3925" s="80"/>
      <c r="N3925" s="79" t="s">
        <v>97</v>
      </c>
      <c r="O3925" s="81"/>
      <c r="P3925" s="86"/>
      <c r="Q3925" s="82"/>
      <c r="R3925" s="81" t="s">
        <v>97</v>
      </c>
      <c r="S3925" s="63"/>
      <c r="T3925" s="87"/>
      <c r="U3925" s="84" t="s">
        <v>97</v>
      </c>
      <c r="V3925" s="84" t="s">
        <v>97</v>
      </c>
      <c r="W3925" s="85" t="b">
        <v>0</v>
      </c>
      <c r="X3925" s="63"/>
      <c r="Y3925" s="63"/>
      <c r="Z3925" s="63"/>
    </row>
    <row r="3926">
      <c r="A3926" s="75"/>
      <c r="B3926" s="94"/>
      <c r="C3926" s="75"/>
      <c r="D3926" s="76"/>
      <c r="E3926" s="75" t="s">
        <v>97</v>
      </c>
      <c r="F3926" s="75" t="s">
        <v>97</v>
      </c>
      <c r="G3926" s="77"/>
      <c r="H3926" s="77"/>
      <c r="I3926" s="80"/>
      <c r="J3926" s="77" t="s">
        <v>97</v>
      </c>
      <c r="K3926" s="79" t="s">
        <v>97</v>
      </c>
      <c r="L3926" s="79"/>
      <c r="M3926" s="80"/>
      <c r="N3926" s="79" t="s">
        <v>97</v>
      </c>
      <c r="O3926" s="81"/>
      <c r="P3926" s="86"/>
      <c r="Q3926" s="82"/>
      <c r="R3926" s="81" t="s">
        <v>97</v>
      </c>
      <c r="S3926" s="63"/>
      <c r="T3926" s="87"/>
      <c r="U3926" s="84" t="s">
        <v>97</v>
      </c>
      <c r="V3926" s="84" t="s">
        <v>97</v>
      </c>
      <c r="W3926" s="85" t="b">
        <v>0</v>
      </c>
      <c r="X3926" s="63"/>
      <c r="Y3926" s="63"/>
      <c r="Z3926" s="63"/>
    </row>
    <row r="3927">
      <c r="A3927" s="75"/>
      <c r="B3927" s="94"/>
      <c r="C3927" s="75"/>
      <c r="D3927" s="76"/>
      <c r="E3927" s="75" t="s">
        <v>97</v>
      </c>
      <c r="F3927" s="75" t="s">
        <v>97</v>
      </c>
      <c r="G3927" s="77"/>
      <c r="H3927" s="77"/>
      <c r="I3927" s="80"/>
      <c r="J3927" s="77" t="s">
        <v>97</v>
      </c>
      <c r="K3927" s="79" t="s">
        <v>97</v>
      </c>
      <c r="L3927" s="79"/>
      <c r="M3927" s="80"/>
      <c r="N3927" s="79" t="s">
        <v>97</v>
      </c>
      <c r="O3927" s="81"/>
      <c r="P3927" s="86"/>
      <c r="Q3927" s="82"/>
      <c r="R3927" s="81" t="s">
        <v>97</v>
      </c>
      <c r="S3927" s="63"/>
      <c r="T3927" s="87"/>
      <c r="U3927" s="84" t="s">
        <v>97</v>
      </c>
      <c r="V3927" s="84" t="s">
        <v>97</v>
      </c>
      <c r="W3927" s="85" t="b">
        <v>0</v>
      </c>
      <c r="X3927" s="63"/>
      <c r="Y3927" s="63"/>
      <c r="Z3927" s="63"/>
    </row>
    <row r="3928">
      <c r="A3928" s="75"/>
      <c r="B3928" s="94"/>
      <c r="C3928" s="75"/>
      <c r="D3928" s="76"/>
      <c r="E3928" s="75" t="s">
        <v>97</v>
      </c>
      <c r="F3928" s="75" t="s">
        <v>97</v>
      </c>
      <c r="G3928" s="77"/>
      <c r="H3928" s="77"/>
      <c r="I3928" s="80"/>
      <c r="J3928" s="77" t="s">
        <v>97</v>
      </c>
      <c r="K3928" s="79" t="s">
        <v>97</v>
      </c>
      <c r="L3928" s="79"/>
      <c r="M3928" s="80"/>
      <c r="N3928" s="79" t="s">
        <v>97</v>
      </c>
      <c r="O3928" s="81"/>
      <c r="P3928" s="86"/>
      <c r="Q3928" s="82"/>
      <c r="R3928" s="81" t="s">
        <v>97</v>
      </c>
      <c r="S3928" s="63"/>
      <c r="T3928" s="87"/>
      <c r="U3928" s="84" t="s">
        <v>97</v>
      </c>
      <c r="V3928" s="84" t="s">
        <v>97</v>
      </c>
      <c r="W3928" s="85" t="b">
        <v>0</v>
      </c>
      <c r="X3928" s="63"/>
      <c r="Y3928" s="63"/>
      <c r="Z3928" s="63"/>
    </row>
    <row r="3929">
      <c r="A3929" s="75"/>
      <c r="B3929" s="94"/>
      <c r="C3929" s="75"/>
      <c r="D3929" s="76"/>
      <c r="E3929" s="75" t="s">
        <v>97</v>
      </c>
      <c r="F3929" s="75" t="s">
        <v>97</v>
      </c>
      <c r="G3929" s="77"/>
      <c r="H3929" s="77"/>
      <c r="I3929" s="80"/>
      <c r="J3929" s="77" t="s">
        <v>97</v>
      </c>
      <c r="K3929" s="79" t="s">
        <v>97</v>
      </c>
      <c r="L3929" s="79"/>
      <c r="M3929" s="80"/>
      <c r="N3929" s="79" t="s">
        <v>97</v>
      </c>
      <c r="O3929" s="81"/>
      <c r="P3929" s="86"/>
      <c r="Q3929" s="82"/>
      <c r="R3929" s="81" t="s">
        <v>97</v>
      </c>
      <c r="S3929" s="63"/>
      <c r="T3929" s="87"/>
      <c r="U3929" s="84" t="s">
        <v>97</v>
      </c>
      <c r="V3929" s="84" t="s">
        <v>97</v>
      </c>
      <c r="W3929" s="85" t="b">
        <v>0</v>
      </c>
      <c r="X3929" s="63"/>
      <c r="Y3929" s="63"/>
      <c r="Z3929" s="63"/>
    </row>
    <row r="3930">
      <c r="A3930" s="75"/>
      <c r="B3930" s="94"/>
      <c r="C3930" s="75"/>
      <c r="D3930" s="76"/>
      <c r="E3930" s="75" t="s">
        <v>97</v>
      </c>
      <c r="F3930" s="75" t="s">
        <v>97</v>
      </c>
      <c r="G3930" s="77"/>
      <c r="H3930" s="77"/>
      <c r="I3930" s="80"/>
      <c r="J3930" s="77" t="s">
        <v>97</v>
      </c>
      <c r="K3930" s="79" t="s">
        <v>97</v>
      </c>
      <c r="L3930" s="79"/>
      <c r="M3930" s="80"/>
      <c r="N3930" s="79" t="s">
        <v>97</v>
      </c>
      <c r="O3930" s="81"/>
      <c r="P3930" s="86"/>
      <c r="Q3930" s="82"/>
      <c r="R3930" s="81" t="s">
        <v>97</v>
      </c>
      <c r="S3930" s="63"/>
      <c r="T3930" s="87"/>
      <c r="U3930" s="84" t="s">
        <v>97</v>
      </c>
      <c r="V3930" s="84" t="s">
        <v>97</v>
      </c>
      <c r="W3930" s="85" t="b">
        <v>0</v>
      </c>
      <c r="X3930" s="63"/>
      <c r="Y3930" s="63"/>
      <c r="Z3930" s="63"/>
    </row>
    <row r="3931">
      <c r="A3931" s="75"/>
      <c r="B3931" s="94"/>
      <c r="C3931" s="75"/>
      <c r="D3931" s="76"/>
      <c r="E3931" s="75" t="s">
        <v>97</v>
      </c>
      <c r="F3931" s="75" t="s">
        <v>97</v>
      </c>
      <c r="G3931" s="77"/>
      <c r="H3931" s="77"/>
      <c r="I3931" s="80"/>
      <c r="J3931" s="77" t="s">
        <v>97</v>
      </c>
      <c r="K3931" s="79" t="s">
        <v>97</v>
      </c>
      <c r="L3931" s="79"/>
      <c r="M3931" s="80"/>
      <c r="N3931" s="79" t="s">
        <v>97</v>
      </c>
      <c r="O3931" s="81"/>
      <c r="P3931" s="86"/>
      <c r="Q3931" s="82"/>
      <c r="R3931" s="81" t="s">
        <v>97</v>
      </c>
      <c r="S3931" s="63"/>
      <c r="T3931" s="87"/>
      <c r="U3931" s="84" t="s">
        <v>97</v>
      </c>
      <c r="V3931" s="84" t="s">
        <v>97</v>
      </c>
      <c r="W3931" s="85" t="b">
        <v>0</v>
      </c>
      <c r="X3931" s="63"/>
      <c r="Y3931" s="63"/>
      <c r="Z3931" s="63"/>
    </row>
    <row r="3932">
      <c r="A3932" s="75"/>
      <c r="B3932" s="94"/>
      <c r="C3932" s="75"/>
      <c r="D3932" s="76"/>
      <c r="E3932" s="75" t="s">
        <v>97</v>
      </c>
      <c r="F3932" s="75" t="s">
        <v>97</v>
      </c>
      <c r="G3932" s="77"/>
      <c r="H3932" s="77"/>
      <c r="I3932" s="80"/>
      <c r="J3932" s="77" t="s">
        <v>97</v>
      </c>
      <c r="K3932" s="79" t="s">
        <v>97</v>
      </c>
      <c r="L3932" s="79"/>
      <c r="M3932" s="80"/>
      <c r="N3932" s="79" t="s">
        <v>97</v>
      </c>
      <c r="O3932" s="81"/>
      <c r="P3932" s="86"/>
      <c r="Q3932" s="82"/>
      <c r="R3932" s="81" t="s">
        <v>97</v>
      </c>
      <c r="S3932" s="63"/>
      <c r="T3932" s="87"/>
      <c r="U3932" s="84" t="s">
        <v>97</v>
      </c>
      <c r="V3932" s="84" t="s">
        <v>97</v>
      </c>
      <c r="W3932" s="85" t="b">
        <v>0</v>
      </c>
      <c r="X3932" s="63"/>
      <c r="Y3932" s="63"/>
      <c r="Z3932" s="63"/>
    </row>
    <row r="3933">
      <c r="A3933" s="75"/>
      <c r="B3933" s="94"/>
      <c r="C3933" s="75"/>
      <c r="D3933" s="76"/>
      <c r="E3933" s="75" t="s">
        <v>97</v>
      </c>
      <c r="F3933" s="75" t="s">
        <v>97</v>
      </c>
      <c r="G3933" s="77"/>
      <c r="H3933" s="77"/>
      <c r="I3933" s="80"/>
      <c r="J3933" s="77" t="s">
        <v>97</v>
      </c>
      <c r="K3933" s="79" t="s">
        <v>97</v>
      </c>
      <c r="L3933" s="79"/>
      <c r="M3933" s="80"/>
      <c r="N3933" s="79" t="s">
        <v>97</v>
      </c>
      <c r="O3933" s="81"/>
      <c r="P3933" s="86"/>
      <c r="Q3933" s="82"/>
      <c r="R3933" s="81" t="s">
        <v>97</v>
      </c>
      <c r="S3933" s="63"/>
      <c r="T3933" s="87"/>
      <c r="U3933" s="84" t="s">
        <v>97</v>
      </c>
      <c r="V3933" s="84" t="s">
        <v>97</v>
      </c>
      <c r="W3933" s="85" t="b">
        <v>0</v>
      </c>
      <c r="X3933" s="63"/>
      <c r="Y3933" s="63"/>
      <c r="Z3933" s="63"/>
    </row>
    <row r="3934">
      <c r="A3934" s="75"/>
      <c r="B3934" s="94"/>
      <c r="C3934" s="75"/>
      <c r="D3934" s="76"/>
      <c r="E3934" s="75" t="s">
        <v>97</v>
      </c>
      <c r="F3934" s="75" t="s">
        <v>97</v>
      </c>
      <c r="G3934" s="77"/>
      <c r="H3934" s="77"/>
      <c r="I3934" s="80"/>
      <c r="J3934" s="77" t="s">
        <v>97</v>
      </c>
      <c r="K3934" s="79" t="s">
        <v>97</v>
      </c>
      <c r="L3934" s="79"/>
      <c r="M3934" s="80"/>
      <c r="N3934" s="79" t="s">
        <v>97</v>
      </c>
      <c r="O3934" s="81"/>
      <c r="P3934" s="86"/>
      <c r="Q3934" s="82"/>
      <c r="R3934" s="81" t="s">
        <v>97</v>
      </c>
      <c r="S3934" s="63"/>
      <c r="T3934" s="87"/>
      <c r="U3934" s="84" t="s">
        <v>97</v>
      </c>
      <c r="V3934" s="84" t="s">
        <v>97</v>
      </c>
      <c r="W3934" s="85" t="b">
        <v>0</v>
      </c>
      <c r="X3934" s="63"/>
      <c r="Y3934" s="63"/>
      <c r="Z3934" s="63"/>
    </row>
    <row r="3935">
      <c r="A3935" s="75"/>
      <c r="B3935" s="94"/>
      <c r="C3935" s="75"/>
      <c r="D3935" s="76"/>
      <c r="E3935" s="75" t="s">
        <v>97</v>
      </c>
      <c r="F3935" s="75" t="s">
        <v>97</v>
      </c>
      <c r="G3935" s="77"/>
      <c r="H3935" s="77"/>
      <c r="I3935" s="80"/>
      <c r="J3935" s="77" t="s">
        <v>97</v>
      </c>
      <c r="K3935" s="79" t="s">
        <v>97</v>
      </c>
      <c r="L3935" s="79"/>
      <c r="M3935" s="80"/>
      <c r="N3935" s="79" t="s">
        <v>97</v>
      </c>
      <c r="O3935" s="81"/>
      <c r="P3935" s="86"/>
      <c r="Q3935" s="82"/>
      <c r="R3935" s="81" t="s">
        <v>97</v>
      </c>
      <c r="S3935" s="63"/>
      <c r="T3935" s="87"/>
      <c r="U3935" s="84" t="s">
        <v>97</v>
      </c>
      <c r="V3935" s="84" t="s">
        <v>97</v>
      </c>
      <c r="W3935" s="85" t="b">
        <v>0</v>
      </c>
      <c r="X3935" s="63"/>
      <c r="Y3935" s="63"/>
      <c r="Z3935" s="63"/>
    </row>
    <row r="3936">
      <c r="A3936" s="75"/>
      <c r="B3936" s="94"/>
      <c r="C3936" s="75"/>
      <c r="D3936" s="76"/>
      <c r="E3936" s="75" t="s">
        <v>97</v>
      </c>
      <c r="F3936" s="75" t="s">
        <v>97</v>
      </c>
      <c r="G3936" s="77"/>
      <c r="H3936" s="77"/>
      <c r="I3936" s="80"/>
      <c r="J3936" s="77" t="s">
        <v>97</v>
      </c>
      <c r="K3936" s="79" t="s">
        <v>97</v>
      </c>
      <c r="L3936" s="79"/>
      <c r="M3936" s="80"/>
      <c r="N3936" s="79" t="s">
        <v>97</v>
      </c>
      <c r="O3936" s="81"/>
      <c r="P3936" s="86"/>
      <c r="Q3936" s="82"/>
      <c r="R3936" s="81" t="s">
        <v>97</v>
      </c>
      <c r="S3936" s="63"/>
      <c r="T3936" s="87"/>
      <c r="U3936" s="84" t="s">
        <v>97</v>
      </c>
      <c r="V3936" s="84" t="s">
        <v>97</v>
      </c>
      <c r="W3936" s="85" t="b">
        <v>0</v>
      </c>
      <c r="X3936" s="63"/>
      <c r="Y3936" s="63"/>
      <c r="Z3936" s="63"/>
    </row>
    <row r="3937">
      <c r="A3937" s="75"/>
      <c r="B3937" s="94"/>
      <c r="C3937" s="75"/>
      <c r="D3937" s="76"/>
      <c r="E3937" s="75" t="s">
        <v>97</v>
      </c>
      <c r="F3937" s="75" t="s">
        <v>97</v>
      </c>
      <c r="G3937" s="77"/>
      <c r="H3937" s="77"/>
      <c r="I3937" s="80"/>
      <c r="J3937" s="77" t="s">
        <v>97</v>
      </c>
      <c r="K3937" s="79" t="s">
        <v>97</v>
      </c>
      <c r="L3937" s="79"/>
      <c r="M3937" s="80"/>
      <c r="N3937" s="79" t="s">
        <v>97</v>
      </c>
      <c r="O3937" s="81"/>
      <c r="P3937" s="86"/>
      <c r="Q3937" s="82"/>
      <c r="R3937" s="81" t="s">
        <v>97</v>
      </c>
      <c r="S3937" s="63"/>
      <c r="T3937" s="87"/>
      <c r="U3937" s="84" t="s">
        <v>97</v>
      </c>
      <c r="V3937" s="84" t="s">
        <v>97</v>
      </c>
      <c r="W3937" s="85" t="b">
        <v>0</v>
      </c>
      <c r="X3937" s="63"/>
      <c r="Y3937" s="63"/>
      <c r="Z3937" s="63"/>
    </row>
    <row r="3938">
      <c r="A3938" s="75"/>
      <c r="B3938" s="94"/>
      <c r="C3938" s="75"/>
      <c r="D3938" s="76"/>
      <c r="E3938" s="75" t="s">
        <v>97</v>
      </c>
      <c r="F3938" s="75" t="s">
        <v>97</v>
      </c>
      <c r="G3938" s="77"/>
      <c r="H3938" s="77"/>
      <c r="I3938" s="80"/>
      <c r="J3938" s="77" t="s">
        <v>97</v>
      </c>
      <c r="K3938" s="79" t="s">
        <v>97</v>
      </c>
      <c r="L3938" s="79"/>
      <c r="M3938" s="80"/>
      <c r="N3938" s="79" t="s">
        <v>97</v>
      </c>
      <c r="O3938" s="81"/>
      <c r="P3938" s="86"/>
      <c r="Q3938" s="82"/>
      <c r="R3938" s="81" t="s">
        <v>97</v>
      </c>
      <c r="S3938" s="63"/>
      <c r="T3938" s="87"/>
      <c r="U3938" s="84" t="s">
        <v>97</v>
      </c>
      <c r="V3938" s="84" t="s">
        <v>97</v>
      </c>
      <c r="W3938" s="85" t="b">
        <v>0</v>
      </c>
      <c r="X3938" s="63"/>
      <c r="Y3938" s="63"/>
      <c r="Z3938" s="63"/>
    </row>
    <row r="3939">
      <c r="A3939" s="75"/>
      <c r="B3939" s="94"/>
      <c r="C3939" s="75"/>
      <c r="D3939" s="76"/>
      <c r="E3939" s="75" t="s">
        <v>97</v>
      </c>
      <c r="F3939" s="75" t="s">
        <v>97</v>
      </c>
      <c r="G3939" s="77"/>
      <c r="H3939" s="77"/>
      <c r="I3939" s="80"/>
      <c r="J3939" s="77" t="s">
        <v>97</v>
      </c>
      <c r="K3939" s="79" t="s">
        <v>97</v>
      </c>
      <c r="L3939" s="79"/>
      <c r="M3939" s="80"/>
      <c r="N3939" s="79" t="s">
        <v>97</v>
      </c>
      <c r="O3939" s="81"/>
      <c r="P3939" s="86"/>
      <c r="Q3939" s="82"/>
      <c r="R3939" s="81" t="s">
        <v>97</v>
      </c>
      <c r="S3939" s="63"/>
      <c r="T3939" s="87"/>
      <c r="U3939" s="84" t="s">
        <v>97</v>
      </c>
      <c r="V3939" s="84" t="s">
        <v>97</v>
      </c>
      <c r="W3939" s="85" t="b">
        <v>0</v>
      </c>
      <c r="X3939" s="63"/>
      <c r="Y3939" s="63"/>
      <c r="Z3939" s="63"/>
    </row>
    <row r="3940">
      <c r="A3940" s="75"/>
      <c r="B3940" s="94"/>
      <c r="C3940" s="75"/>
      <c r="D3940" s="76"/>
      <c r="E3940" s="75" t="s">
        <v>97</v>
      </c>
      <c r="F3940" s="75" t="s">
        <v>97</v>
      </c>
      <c r="G3940" s="77"/>
      <c r="H3940" s="77"/>
      <c r="I3940" s="80"/>
      <c r="J3940" s="77" t="s">
        <v>97</v>
      </c>
      <c r="K3940" s="79" t="s">
        <v>97</v>
      </c>
      <c r="L3940" s="79"/>
      <c r="M3940" s="80"/>
      <c r="N3940" s="79" t="s">
        <v>97</v>
      </c>
      <c r="O3940" s="81"/>
      <c r="P3940" s="86"/>
      <c r="Q3940" s="82"/>
      <c r="R3940" s="81" t="s">
        <v>97</v>
      </c>
      <c r="S3940" s="63"/>
      <c r="T3940" s="87"/>
      <c r="U3940" s="84" t="s">
        <v>97</v>
      </c>
      <c r="V3940" s="84" t="s">
        <v>97</v>
      </c>
      <c r="W3940" s="85" t="b">
        <v>0</v>
      </c>
      <c r="X3940" s="63"/>
      <c r="Y3940" s="63"/>
      <c r="Z3940" s="63"/>
    </row>
    <row r="3941">
      <c r="A3941" s="75"/>
      <c r="B3941" s="94"/>
      <c r="C3941" s="75"/>
      <c r="D3941" s="76"/>
      <c r="E3941" s="75" t="s">
        <v>97</v>
      </c>
      <c r="F3941" s="75" t="s">
        <v>97</v>
      </c>
      <c r="G3941" s="77"/>
      <c r="H3941" s="77"/>
      <c r="I3941" s="80"/>
      <c r="J3941" s="77" t="s">
        <v>97</v>
      </c>
      <c r="K3941" s="79" t="s">
        <v>97</v>
      </c>
      <c r="L3941" s="79"/>
      <c r="M3941" s="80"/>
      <c r="N3941" s="79" t="s">
        <v>97</v>
      </c>
      <c r="O3941" s="81"/>
      <c r="P3941" s="86"/>
      <c r="Q3941" s="82"/>
      <c r="R3941" s="81" t="s">
        <v>97</v>
      </c>
      <c r="S3941" s="63"/>
      <c r="T3941" s="87"/>
      <c r="U3941" s="84" t="s">
        <v>97</v>
      </c>
      <c r="V3941" s="84" t="s">
        <v>97</v>
      </c>
      <c r="W3941" s="85" t="b">
        <v>0</v>
      </c>
      <c r="X3941" s="63"/>
      <c r="Y3941" s="63"/>
      <c r="Z3941" s="63"/>
    </row>
    <row r="3942">
      <c r="A3942" s="75"/>
      <c r="B3942" s="94"/>
      <c r="C3942" s="75"/>
      <c r="D3942" s="76"/>
      <c r="E3942" s="75" t="s">
        <v>97</v>
      </c>
      <c r="F3942" s="75" t="s">
        <v>97</v>
      </c>
      <c r="G3942" s="77"/>
      <c r="H3942" s="77"/>
      <c r="I3942" s="80"/>
      <c r="J3942" s="77" t="s">
        <v>97</v>
      </c>
      <c r="K3942" s="79" t="s">
        <v>97</v>
      </c>
      <c r="L3942" s="79"/>
      <c r="M3942" s="80"/>
      <c r="N3942" s="79" t="s">
        <v>97</v>
      </c>
      <c r="O3942" s="81"/>
      <c r="P3942" s="86"/>
      <c r="Q3942" s="82"/>
      <c r="R3942" s="81" t="s">
        <v>97</v>
      </c>
      <c r="S3942" s="63"/>
      <c r="T3942" s="87"/>
      <c r="U3942" s="84" t="s">
        <v>97</v>
      </c>
      <c r="V3942" s="84" t="s">
        <v>97</v>
      </c>
      <c r="W3942" s="85" t="b">
        <v>0</v>
      </c>
      <c r="X3942" s="63"/>
      <c r="Y3942" s="63"/>
      <c r="Z3942" s="63"/>
    </row>
    <row r="3943">
      <c r="A3943" s="75"/>
      <c r="B3943" s="94"/>
      <c r="C3943" s="75"/>
      <c r="D3943" s="76"/>
      <c r="E3943" s="75" t="s">
        <v>97</v>
      </c>
      <c r="F3943" s="75" t="s">
        <v>97</v>
      </c>
      <c r="G3943" s="77"/>
      <c r="H3943" s="77"/>
      <c r="I3943" s="80"/>
      <c r="J3943" s="77" t="s">
        <v>97</v>
      </c>
      <c r="K3943" s="79" t="s">
        <v>97</v>
      </c>
      <c r="L3943" s="79"/>
      <c r="M3943" s="80"/>
      <c r="N3943" s="79" t="s">
        <v>97</v>
      </c>
      <c r="O3943" s="81"/>
      <c r="P3943" s="86"/>
      <c r="Q3943" s="82"/>
      <c r="R3943" s="81" t="s">
        <v>97</v>
      </c>
      <c r="S3943" s="63"/>
      <c r="T3943" s="87"/>
      <c r="U3943" s="84" t="s">
        <v>97</v>
      </c>
      <c r="V3943" s="84" t="s">
        <v>97</v>
      </c>
      <c r="W3943" s="85" t="b">
        <v>0</v>
      </c>
      <c r="X3943" s="63"/>
      <c r="Y3943" s="63"/>
      <c r="Z3943" s="63"/>
    </row>
    <row r="3944">
      <c r="A3944" s="75"/>
      <c r="B3944" s="94"/>
      <c r="C3944" s="75"/>
      <c r="D3944" s="76"/>
      <c r="E3944" s="75" t="s">
        <v>97</v>
      </c>
      <c r="F3944" s="75" t="s">
        <v>97</v>
      </c>
      <c r="G3944" s="77"/>
      <c r="H3944" s="77"/>
      <c r="I3944" s="80"/>
      <c r="J3944" s="77" t="s">
        <v>97</v>
      </c>
      <c r="K3944" s="79" t="s">
        <v>97</v>
      </c>
      <c r="L3944" s="79"/>
      <c r="M3944" s="80"/>
      <c r="N3944" s="79" t="s">
        <v>97</v>
      </c>
      <c r="O3944" s="81"/>
      <c r="P3944" s="86"/>
      <c r="Q3944" s="82"/>
      <c r="R3944" s="81" t="s">
        <v>97</v>
      </c>
      <c r="S3944" s="63"/>
      <c r="T3944" s="87"/>
      <c r="U3944" s="84" t="s">
        <v>97</v>
      </c>
      <c r="V3944" s="84" t="s">
        <v>97</v>
      </c>
      <c r="W3944" s="85" t="b">
        <v>0</v>
      </c>
      <c r="X3944" s="63"/>
      <c r="Y3944" s="63"/>
      <c r="Z3944" s="63"/>
    </row>
    <row r="3945">
      <c r="A3945" s="75"/>
      <c r="B3945" s="94"/>
      <c r="C3945" s="75"/>
      <c r="D3945" s="76"/>
      <c r="E3945" s="75" t="s">
        <v>97</v>
      </c>
      <c r="F3945" s="75" t="s">
        <v>97</v>
      </c>
      <c r="G3945" s="77"/>
      <c r="H3945" s="77"/>
      <c r="I3945" s="80"/>
      <c r="J3945" s="77" t="s">
        <v>97</v>
      </c>
      <c r="K3945" s="79" t="s">
        <v>97</v>
      </c>
      <c r="L3945" s="79"/>
      <c r="M3945" s="80"/>
      <c r="N3945" s="79" t="s">
        <v>97</v>
      </c>
      <c r="O3945" s="81"/>
      <c r="P3945" s="86"/>
      <c r="Q3945" s="82"/>
      <c r="R3945" s="81" t="s">
        <v>97</v>
      </c>
      <c r="S3945" s="63"/>
      <c r="T3945" s="87"/>
      <c r="U3945" s="84" t="s">
        <v>97</v>
      </c>
      <c r="V3945" s="84" t="s">
        <v>97</v>
      </c>
      <c r="W3945" s="85" t="b">
        <v>0</v>
      </c>
      <c r="X3945" s="63"/>
      <c r="Y3945" s="63"/>
      <c r="Z3945" s="63"/>
    </row>
    <row r="3946">
      <c r="A3946" s="75"/>
      <c r="B3946" s="94"/>
      <c r="C3946" s="75"/>
      <c r="D3946" s="76"/>
      <c r="E3946" s="75" t="s">
        <v>97</v>
      </c>
      <c r="F3946" s="75" t="s">
        <v>97</v>
      </c>
      <c r="G3946" s="77"/>
      <c r="H3946" s="77"/>
      <c r="I3946" s="80"/>
      <c r="J3946" s="77" t="s">
        <v>97</v>
      </c>
      <c r="K3946" s="79" t="s">
        <v>97</v>
      </c>
      <c r="L3946" s="79"/>
      <c r="M3946" s="80"/>
      <c r="N3946" s="79" t="s">
        <v>97</v>
      </c>
      <c r="O3946" s="81"/>
      <c r="P3946" s="86"/>
      <c r="Q3946" s="82"/>
      <c r="R3946" s="81" t="s">
        <v>97</v>
      </c>
      <c r="S3946" s="63"/>
      <c r="T3946" s="87"/>
      <c r="U3946" s="84" t="s">
        <v>97</v>
      </c>
      <c r="V3946" s="84" t="s">
        <v>97</v>
      </c>
      <c r="W3946" s="85" t="b">
        <v>0</v>
      </c>
      <c r="X3946" s="63"/>
      <c r="Y3946" s="63"/>
      <c r="Z3946" s="63"/>
    </row>
    <row r="3947">
      <c r="A3947" s="75"/>
      <c r="B3947" s="94"/>
      <c r="C3947" s="75"/>
      <c r="D3947" s="76"/>
      <c r="E3947" s="75" t="s">
        <v>97</v>
      </c>
      <c r="F3947" s="75" t="s">
        <v>97</v>
      </c>
      <c r="G3947" s="77"/>
      <c r="H3947" s="77"/>
      <c r="I3947" s="80"/>
      <c r="J3947" s="77" t="s">
        <v>97</v>
      </c>
      <c r="K3947" s="79" t="s">
        <v>97</v>
      </c>
      <c r="L3947" s="79"/>
      <c r="M3947" s="80"/>
      <c r="N3947" s="79" t="s">
        <v>97</v>
      </c>
      <c r="O3947" s="81"/>
      <c r="P3947" s="86"/>
      <c r="Q3947" s="82"/>
      <c r="R3947" s="81" t="s">
        <v>97</v>
      </c>
      <c r="S3947" s="63"/>
      <c r="T3947" s="87"/>
      <c r="U3947" s="84" t="s">
        <v>97</v>
      </c>
      <c r="V3947" s="84" t="s">
        <v>97</v>
      </c>
      <c r="W3947" s="85" t="b">
        <v>0</v>
      </c>
      <c r="X3947" s="63"/>
      <c r="Y3947" s="63"/>
      <c r="Z3947" s="63"/>
    </row>
    <row r="3948">
      <c r="A3948" s="75"/>
      <c r="B3948" s="94"/>
      <c r="C3948" s="75"/>
      <c r="D3948" s="76"/>
      <c r="E3948" s="75" t="s">
        <v>97</v>
      </c>
      <c r="F3948" s="75" t="s">
        <v>97</v>
      </c>
      <c r="G3948" s="77"/>
      <c r="H3948" s="77"/>
      <c r="I3948" s="80"/>
      <c r="J3948" s="77" t="s">
        <v>97</v>
      </c>
      <c r="K3948" s="79" t="s">
        <v>97</v>
      </c>
      <c r="L3948" s="79"/>
      <c r="M3948" s="80"/>
      <c r="N3948" s="79" t="s">
        <v>97</v>
      </c>
      <c r="O3948" s="81"/>
      <c r="P3948" s="86"/>
      <c r="Q3948" s="82"/>
      <c r="R3948" s="81" t="s">
        <v>97</v>
      </c>
      <c r="S3948" s="63"/>
      <c r="T3948" s="87"/>
      <c r="U3948" s="84" t="s">
        <v>97</v>
      </c>
      <c r="V3948" s="84" t="s">
        <v>97</v>
      </c>
      <c r="W3948" s="85" t="b">
        <v>0</v>
      </c>
      <c r="X3948" s="63"/>
      <c r="Y3948" s="63"/>
      <c r="Z3948" s="63"/>
    </row>
    <row r="3949">
      <c r="A3949" s="75"/>
      <c r="B3949" s="94"/>
      <c r="C3949" s="75"/>
      <c r="D3949" s="76"/>
      <c r="E3949" s="75" t="s">
        <v>97</v>
      </c>
      <c r="F3949" s="75" t="s">
        <v>97</v>
      </c>
      <c r="G3949" s="77"/>
      <c r="H3949" s="77"/>
      <c r="I3949" s="80"/>
      <c r="J3949" s="77" t="s">
        <v>97</v>
      </c>
      <c r="K3949" s="79" t="s">
        <v>97</v>
      </c>
      <c r="L3949" s="79"/>
      <c r="M3949" s="80"/>
      <c r="N3949" s="79" t="s">
        <v>97</v>
      </c>
      <c r="O3949" s="81"/>
      <c r="P3949" s="86"/>
      <c r="Q3949" s="82"/>
      <c r="R3949" s="81" t="s">
        <v>97</v>
      </c>
      <c r="S3949" s="63"/>
      <c r="T3949" s="87"/>
      <c r="U3949" s="84" t="s">
        <v>97</v>
      </c>
      <c r="V3949" s="84" t="s">
        <v>97</v>
      </c>
      <c r="W3949" s="85" t="b">
        <v>0</v>
      </c>
      <c r="X3949" s="63"/>
      <c r="Y3949" s="63"/>
      <c r="Z3949" s="63"/>
    </row>
    <row r="3950">
      <c r="A3950" s="75"/>
      <c r="B3950" s="94"/>
      <c r="C3950" s="75"/>
      <c r="D3950" s="76"/>
      <c r="E3950" s="75" t="s">
        <v>97</v>
      </c>
      <c r="F3950" s="75" t="s">
        <v>97</v>
      </c>
      <c r="G3950" s="77"/>
      <c r="H3950" s="77"/>
      <c r="I3950" s="80"/>
      <c r="J3950" s="77" t="s">
        <v>97</v>
      </c>
      <c r="K3950" s="79" t="s">
        <v>97</v>
      </c>
      <c r="L3950" s="79"/>
      <c r="M3950" s="80"/>
      <c r="N3950" s="79" t="s">
        <v>97</v>
      </c>
      <c r="O3950" s="81"/>
      <c r="P3950" s="86"/>
      <c r="Q3950" s="82"/>
      <c r="R3950" s="81" t="s">
        <v>97</v>
      </c>
      <c r="S3950" s="63"/>
      <c r="T3950" s="87"/>
      <c r="U3950" s="84" t="s">
        <v>97</v>
      </c>
      <c r="V3950" s="84" t="s">
        <v>97</v>
      </c>
      <c r="W3950" s="85" t="b">
        <v>0</v>
      </c>
      <c r="X3950" s="63"/>
      <c r="Y3950" s="63"/>
      <c r="Z3950" s="63"/>
    </row>
    <row r="3951">
      <c r="A3951" s="75"/>
      <c r="B3951" s="94"/>
      <c r="C3951" s="75"/>
      <c r="D3951" s="76"/>
      <c r="E3951" s="75" t="s">
        <v>97</v>
      </c>
      <c r="F3951" s="75" t="s">
        <v>97</v>
      </c>
      <c r="G3951" s="77"/>
      <c r="H3951" s="77"/>
      <c r="I3951" s="80"/>
      <c r="J3951" s="77" t="s">
        <v>97</v>
      </c>
      <c r="K3951" s="79" t="s">
        <v>97</v>
      </c>
      <c r="L3951" s="79"/>
      <c r="M3951" s="80"/>
      <c r="N3951" s="79" t="s">
        <v>97</v>
      </c>
      <c r="O3951" s="81"/>
      <c r="P3951" s="86"/>
      <c r="Q3951" s="82"/>
      <c r="R3951" s="81" t="s">
        <v>97</v>
      </c>
      <c r="S3951" s="63"/>
      <c r="T3951" s="87"/>
      <c r="U3951" s="84" t="s">
        <v>97</v>
      </c>
      <c r="V3951" s="84" t="s">
        <v>97</v>
      </c>
      <c r="W3951" s="85" t="b">
        <v>0</v>
      </c>
      <c r="X3951" s="63"/>
      <c r="Y3951" s="63"/>
      <c r="Z3951" s="63"/>
    </row>
    <row r="3952">
      <c r="A3952" s="75"/>
      <c r="B3952" s="94"/>
      <c r="C3952" s="75"/>
      <c r="D3952" s="76"/>
      <c r="E3952" s="75" t="s">
        <v>97</v>
      </c>
      <c r="F3952" s="75" t="s">
        <v>97</v>
      </c>
      <c r="G3952" s="77"/>
      <c r="H3952" s="77"/>
      <c r="I3952" s="80"/>
      <c r="J3952" s="77" t="s">
        <v>97</v>
      </c>
      <c r="K3952" s="79" t="s">
        <v>97</v>
      </c>
      <c r="L3952" s="79"/>
      <c r="M3952" s="80"/>
      <c r="N3952" s="79" t="s">
        <v>97</v>
      </c>
      <c r="O3952" s="81"/>
      <c r="P3952" s="86"/>
      <c r="Q3952" s="82"/>
      <c r="R3952" s="81" t="s">
        <v>97</v>
      </c>
      <c r="S3952" s="63"/>
      <c r="T3952" s="87"/>
      <c r="U3952" s="84" t="s">
        <v>97</v>
      </c>
      <c r="V3952" s="84" t="s">
        <v>97</v>
      </c>
      <c r="W3952" s="85" t="b">
        <v>0</v>
      </c>
      <c r="X3952" s="63"/>
      <c r="Y3952" s="63"/>
      <c r="Z3952" s="63"/>
    </row>
    <row r="3953">
      <c r="A3953" s="75"/>
      <c r="B3953" s="94"/>
      <c r="C3953" s="75"/>
      <c r="D3953" s="76"/>
      <c r="E3953" s="75" t="s">
        <v>97</v>
      </c>
      <c r="F3953" s="75" t="s">
        <v>97</v>
      </c>
      <c r="G3953" s="77"/>
      <c r="H3953" s="77"/>
      <c r="I3953" s="80"/>
      <c r="J3953" s="77" t="s">
        <v>97</v>
      </c>
      <c r="K3953" s="79" t="s">
        <v>97</v>
      </c>
      <c r="L3953" s="79"/>
      <c r="M3953" s="80"/>
      <c r="N3953" s="79" t="s">
        <v>97</v>
      </c>
      <c r="O3953" s="81"/>
      <c r="P3953" s="86"/>
      <c r="Q3953" s="82"/>
      <c r="R3953" s="81" t="s">
        <v>97</v>
      </c>
      <c r="S3953" s="63"/>
      <c r="T3953" s="87"/>
      <c r="U3953" s="84" t="s">
        <v>97</v>
      </c>
      <c r="V3953" s="84" t="s">
        <v>97</v>
      </c>
      <c r="W3953" s="85" t="b">
        <v>0</v>
      </c>
      <c r="X3953" s="63"/>
      <c r="Y3953" s="63"/>
      <c r="Z3953" s="63"/>
    </row>
    <row r="3954">
      <c r="A3954" s="75"/>
      <c r="B3954" s="94"/>
      <c r="C3954" s="75"/>
      <c r="D3954" s="76"/>
      <c r="E3954" s="75" t="s">
        <v>97</v>
      </c>
      <c r="F3954" s="75" t="s">
        <v>97</v>
      </c>
      <c r="G3954" s="77"/>
      <c r="H3954" s="77"/>
      <c r="I3954" s="80"/>
      <c r="J3954" s="77" t="s">
        <v>97</v>
      </c>
      <c r="K3954" s="79" t="s">
        <v>97</v>
      </c>
      <c r="L3954" s="79"/>
      <c r="M3954" s="80"/>
      <c r="N3954" s="79" t="s">
        <v>97</v>
      </c>
      <c r="O3954" s="81"/>
      <c r="P3954" s="86"/>
      <c r="Q3954" s="82"/>
      <c r="R3954" s="81" t="s">
        <v>97</v>
      </c>
      <c r="S3954" s="63"/>
      <c r="T3954" s="87"/>
      <c r="U3954" s="84" t="s">
        <v>97</v>
      </c>
      <c r="V3954" s="84" t="s">
        <v>97</v>
      </c>
      <c r="W3954" s="85" t="b">
        <v>0</v>
      </c>
      <c r="X3954" s="63"/>
      <c r="Y3954" s="63"/>
      <c r="Z3954" s="63"/>
    </row>
    <row r="3955">
      <c r="A3955" s="75"/>
      <c r="B3955" s="94"/>
      <c r="C3955" s="75"/>
      <c r="D3955" s="76"/>
      <c r="E3955" s="75" t="s">
        <v>97</v>
      </c>
      <c r="F3955" s="75" t="s">
        <v>97</v>
      </c>
      <c r="G3955" s="77"/>
      <c r="H3955" s="77"/>
      <c r="I3955" s="80"/>
      <c r="J3955" s="77" t="s">
        <v>97</v>
      </c>
      <c r="K3955" s="79" t="s">
        <v>97</v>
      </c>
      <c r="L3955" s="79"/>
      <c r="M3955" s="80"/>
      <c r="N3955" s="79" t="s">
        <v>97</v>
      </c>
      <c r="O3955" s="81"/>
      <c r="P3955" s="86"/>
      <c r="Q3955" s="82"/>
      <c r="R3955" s="81" t="s">
        <v>97</v>
      </c>
      <c r="S3955" s="63"/>
      <c r="T3955" s="87"/>
      <c r="U3955" s="84" t="s">
        <v>97</v>
      </c>
      <c r="V3955" s="84" t="s">
        <v>97</v>
      </c>
      <c r="W3955" s="85" t="b">
        <v>0</v>
      </c>
      <c r="X3955" s="63"/>
      <c r="Y3955" s="63"/>
      <c r="Z3955" s="63"/>
    </row>
    <row r="3956">
      <c r="A3956" s="75"/>
      <c r="B3956" s="94"/>
      <c r="C3956" s="75"/>
      <c r="D3956" s="76"/>
      <c r="E3956" s="75" t="s">
        <v>97</v>
      </c>
      <c r="F3956" s="75" t="s">
        <v>97</v>
      </c>
      <c r="G3956" s="77"/>
      <c r="H3956" s="77"/>
      <c r="I3956" s="80"/>
      <c r="J3956" s="77" t="s">
        <v>97</v>
      </c>
      <c r="K3956" s="79" t="s">
        <v>97</v>
      </c>
      <c r="L3956" s="79"/>
      <c r="M3956" s="80"/>
      <c r="N3956" s="79" t="s">
        <v>97</v>
      </c>
      <c r="O3956" s="81"/>
      <c r="P3956" s="86"/>
      <c r="Q3956" s="82"/>
      <c r="R3956" s="81" t="s">
        <v>97</v>
      </c>
      <c r="S3956" s="63"/>
      <c r="T3956" s="87"/>
      <c r="U3956" s="84" t="s">
        <v>97</v>
      </c>
      <c r="V3956" s="84" t="s">
        <v>97</v>
      </c>
      <c r="W3956" s="85" t="b">
        <v>0</v>
      </c>
      <c r="X3956" s="63"/>
      <c r="Y3956" s="63"/>
      <c r="Z3956" s="63"/>
    </row>
    <row r="3957">
      <c r="A3957" s="75"/>
      <c r="B3957" s="94"/>
      <c r="C3957" s="75"/>
      <c r="D3957" s="76"/>
      <c r="E3957" s="75" t="s">
        <v>97</v>
      </c>
      <c r="F3957" s="75" t="s">
        <v>97</v>
      </c>
      <c r="G3957" s="77"/>
      <c r="H3957" s="77"/>
      <c r="I3957" s="80"/>
      <c r="J3957" s="77" t="s">
        <v>97</v>
      </c>
      <c r="K3957" s="79" t="s">
        <v>97</v>
      </c>
      <c r="L3957" s="79"/>
      <c r="M3957" s="80"/>
      <c r="N3957" s="79" t="s">
        <v>97</v>
      </c>
      <c r="O3957" s="81"/>
      <c r="P3957" s="86"/>
      <c r="Q3957" s="82"/>
      <c r="R3957" s="81" t="s">
        <v>97</v>
      </c>
      <c r="S3957" s="63"/>
      <c r="T3957" s="87"/>
      <c r="U3957" s="84" t="s">
        <v>97</v>
      </c>
      <c r="V3957" s="84" t="s">
        <v>97</v>
      </c>
      <c r="W3957" s="85" t="b">
        <v>0</v>
      </c>
      <c r="X3957" s="63"/>
      <c r="Y3957" s="63"/>
      <c r="Z3957" s="63"/>
    </row>
    <row r="3958">
      <c r="A3958" s="75"/>
      <c r="B3958" s="94"/>
      <c r="C3958" s="75"/>
      <c r="D3958" s="76"/>
      <c r="E3958" s="75" t="s">
        <v>97</v>
      </c>
      <c r="F3958" s="75" t="s">
        <v>97</v>
      </c>
      <c r="G3958" s="77"/>
      <c r="H3958" s="77"/>
      <c r="I3958" s="80"/>
      <c r="J3958" s="77" t="s">
        <v>97</v>
      </c>
      <c r="K3958" s="79" t="s">
        <v>97</v>
      </c>
      <c r="L3958" s="79"/>
      <c r="M3958" s="80"/>
      <c r="N3958" s="79" t="s">
        <v>97</v>
      </c>
      <c r="O3958" s="81"/>
      <c r="P3958" s="86"/>
      <c r="Q3958" s="82"/>
      <c r="R3958" s="81" t="s">
        <v>97</v>
      </c>
      <c r="S3958" s="63"/>
      <c r="T3958" s="87"/>
      <c r="U3958" s="84" t="s">
        <v>97</v>
      </c>
      <c r="V3958" s="84" t="s">
        <v>97</v>
      </c>
      <c r="W3958" s="85" t="b">
        <v>0</v>
      </c>
      <c r="X3958" s="63"/>
      <c r="Y3958" s="63"/>
      <c r="Z3958" s="63"/>
    </row>
    <row r="3959">
      <c r="A3959" s="75"/>
      <c r="B3959" s="94"/>
      <c r="C3959" s="75"/>
      <c r="D3959" s="76"/>
      <c r="E3959" s="75" t="s">
        <v>97</v>
      </c>
      <c r="F3959" s="75" t="s">
        <v>97</v>
      </c>
      <c r="G3959" s="77"/>
      <c r="H3959" s="77"/>
      <c r="I3959" s="80"/>
      <c r="J3959" s="77" t="s">
        <v>97</v>
      </c>
      <c r="K3959" s="79" t="s">
        <v>97</v>
      </c>
      <c r="L3959" s="79"/>
      <c r="M3959" s="80"/>
      <c r="N3959" s="79" t="s">
        <v>97</v>
      </c>
      <c r="O3959" s="81"/>
      <c r="P3959" s="86"/>
      <c r="Q3959" s="82"/>
      <c r="R3959" s="81" t="s">
        <v>97</v>
      </c>
      <c r="S3959" s="63"/>
      <c r="T3959" s="87"/>
      <c r="U3959" s="84" t="s">
        <v>97</v>
      </c>
      <c r="V3959" s="84" t="s">
        <v>97</v>
      </c>
      <c r="W3959" s="85" t="b">
        <v>0</v>
      </c>
      <c r="X3959" s="63"/>
      <c r="Y3959" s="63"/>
      <c r="Z3959" s="63"/>
    </row>
    <row r="3960">
      <c r="A3960" s="75"/>
      <c r="B3960" s="94"/>
      <c r="C3960" s="75"/>
      <c r="D3960" s="76"/>
      <c r="E3960" s="75" t="s">
        <v>97</v>
      </c>
      <c r="F3960" s="75" t="s">
        <v>97</v>
      </c>
      <c r="G3960" s="77"/>
      <c r="H3960" s="77"/>
      <c r="I3960" s="80"/>
      <c r="J3960" s="77" t="s">
        <v>97</v>
      </c>
      <c r="K3960" s="79" t="s">
        <v>97</v>
      </c>
      <c r="L3960" s="79"/>
      <c r="M3960" s="80"/>
      <c r="N3960" s="79" t="s">
        <v>97</v>
      </c>
      <c r="O3960" s="81"/>
      <c r="P3960" s="86"/>
      <c r="Q3960" s="82"/>
      <c r="R3960" s="81" t="s">
        <v>97</v>
      </c>
      <c r="S3960" s="63"/>
      <c r="T3960" s="87"/>
      <c r="U3960" s="84" t="s">
        <v>97</v>
      </c>
      <c r="V3960" s="84" t="s">
        <v>97</v>
      </c>
      <c r="W3960" s="85" t="b">
        <v>0</v>
      </c>
      <c r="X3960" s="63"/>
      <c r="Y3960" s="63"/>
      <c r="Z3960" s="63"/>
    </row>
    <row r="3961">
      <c r="A3961" s="75"/>
      <c r="B3961" s="94"/>
      <c r="C3961" s="75"/>
      <c r="D3961" s="76"/>
      <c r="E3961" s="75" t="s">
        <v>97</v>
      </c>
      <c r="F3961" s="75" t="s">
        <v>97</v>
      </c>
      <c r="G3961" s="77"/>
      <c r="H3961" s="77"/>
      <c r="I3961" s="80"/>
      <c r="J3961" s="77" t="s">
        <v>97</v>
      </c>
      <c r="K3961" s="79" t="s">
        <v>97</v>
      </c>
      <c r="L3961" s="79"/>
      <c r="M3961" s="80"/>
      <c r="N3961" s="79" t="s">
        <v>97</v>
      </c>
      <c r="O3961" s="81"/>
      <c r="P3961" s="86"/>
      <c r="Q3961" s="82"/>
      <c r="R3961" s="81" t="s">
        <v>97</v>
      </c>
      <c r="S3961" s="63"/>
      <c r="T3961" s="87"/>
      <c r="U3961" s="84" t="s">
        <v>97</v>
      </c>
      <c r="V3961" s="84" t="s">
        <v>97</v>
      </c>
      <c r="W3961" s="85" t="b">
        <v>0</v>
      </c>
      <c r="X3961" s="63"/>
      <c r="Y3961" s="63"/>
      <c r="Z3961" s="63"/>
    </row>
    <row r="3962">
      <c r="A3962" s="75"/>
      <c r="B3962" s="94"/>
      <c r="C3962" s="75"/>
      <c r="D3962" s="76"/>
      <c r="E3962" s="75" t="s">
        <v>97</v>
      </c>
      <c r="F3962" s="75" t="s">
        <v>97</v>
      </c>
      <c r="G3962" s="77"/>
      <c r="H3962" s="77"/>
      <c r="I3962" s="80"/>
      <c r="J3962" s="77" t="s">
        <v>97</v>
      </c>
      <c r="K3962" s="79" t="s">
        <v>97</v>
      </c>
      <c r="L3962" s="79"/>
      <c r="M3962" s="80"/>
      <c r="N3962" s="79" t="s">
        <v>97</v>
      </c>
      <c r="O3962" s="81"/>
      <c r="P3962" s="86"/>
      <c r="Q3962" s="82"/>
      <c r="R3962" s="81" t="s">
        <v>97</v>
      </c>
      <c r="S3962" s="63"/>
      <c r="T3962" s="87"/>
      <c r="U3962" s="84" t="s">
        <v>97</v>
      </c>
      <c r="V3962" s="84" t="s">
        <v>97</v>
      </c>
      <c r="W3962" s="85" t="b">
        <v>0</v>
      </c>
      <c r="X3962" s="63"/>
      <c r="Y3962" s="63"/>
      <c r="Z3962" s="63"/>
    </row>
    <row r="3963">
      <c r="A3963" s="75"/>
      <c r="B3963" s="94"/>
      <c r="C3963" s="75"/>
      <c r="D3963" s="76"/>
      <c r="E3963" s="75" t="s">
        <v>97</v>
      </c>
      <c r="F3963" s="75" t="s">
        <v>97</v>
      </c>
      <c r="G3963" s="77"/>
      <c r="H3963" s="77"/>
      <c r="I3963" s="80"/>
      <c r="J3963" s="77" t="s">
        <v>97</v>
      </c>
      <c r="K3963" s="79" t="s">
        <v>97</v>
      </c>
      <c r="L3963" s="79"/>
      <c r="M3963" s="80"/>
      <c r="N3963" s="79" t="s">
        <v>97</v>
      </c>
      <c r="O3963" s="81"/>
      <c r="P3963" s="86"/>
      <c r="Q3963" s="82"/>
      <c r="R3963" s="81" t="s">
        <v>97</v>
      </c>
      <c r="S3963" s="63"/>
      <c r="T3963" s="87"/>
      <c r="U3963" s="84" t="s">
        <v>97</v>
      </c>
      <c r="V3963" s="84" t="s">
        <v>97</v>
      </c>
      <c r="W3963" s="85" t="b">
        <v>0</v>
      </c>
      <c r="X3963" s="63"/>
      <c r="Y3963" s="63"/>
      <c r="Z3963" s="63"/>
    </row>
    <row r="3964">
      <c r="A3964" s="75"/>
      <c r="B3964" s="94"/>
      <c r="C3964" s="75"/>
      <c r="D3964" s="76"/>
      <c r="E3964" s="75" t="s">
        <v>97</v>
      </c>
      <c r="F3964" s="75" t="s">
        <v>97</v>
      </c>
      <c r="G3964" s="77"/>
      <c r="H3964" s="77"/>
      <c r="I3964" s="80"/>
      <c r="J3964" s="77" t="s">
        <v>97</v>
      </c>
      <c r="K3964" s="79" t="s">
        <v>97</v>
      </c>
      <c r="L3964" s="79"/>
      <c r="M3964" s="80"/>
      <c r="N3964" s="79" t="s">
        <v>97</v>
      </c>
      <c r="O3964" s="81"/>
      <c r="P3964" s="86"/>
      <c r="Q3964" s="82"/>
      <c r="R3964" s="81" t="s">
        <v>97</v>
      </c>
      <c r="S3964" s="63"/>
      <c r="T3964" s="87"/>
      <c r="U3964" s="84" t="s">
        <v>97</v>
      </c>
      <c r="V3964" s="84" t="s">
        <v>97</v>
      </c>
      <c r="W3964" s="85" t="b">
        <v>0</v>
      </c>
      <c r="X3964" s="63"/>
      <c r="Y3964" s="63"/>
      <c r="Z3964" s="63"/>
    </row>
    <row r="3965">
      <c r="A3965" s="75"/>
      <c r="B3965" s="94"/>
      <c r="C3965" s="75"/>
      <c r="D3965" s="76"/>
      <c r="E3965" s="75" t="s">
        <v>97</v>
      </c>
      <c r="F3965" s="75" t="s">
        <v>97</v>
      </c>
      <c r="G3965" s="77"/>
      <c r="H3965" s="77"/>
      <c r="I3965" s="80"/>
      <c r="J3965" s="77" t="s">
        <v>97</v>
      </c>
      <c r="K3965" s="79" t="s">
        <v>97</v>
      </c>
      <c r="L3965" s="79"/>
      <c r="M3965" s="80"/>
      <c r="N3965" s="79" t="s">
        <v>97</v>
      </c>
      <c r="O3965" s="81"/>
      <c r="P3965" s="86"/>
      <c r="Q3965" s="82"/>
      <c r="R3965" s="81" t="s">
        <v>97</v>
      </c>
      <c r="S3965" s="63"/>
      <c r="T3965" s="87"/>
      <c r="U3965" s="84" t="s">
        <v>97</v>
      </c>
      <c r="V3965" s="84" t="s">
        <v>97</v>
      </c>
      <c r="W3965" s="85" t="b">
        <v>0</v>
      </c>
      <c r="X3965" s="63"/>
      <c r="Y3965" s="63"/>
      <c r="Z3965" s="63"/>
    </row>
    <row r="3966">
      <c r="A3966" s="75"/>
      <c r="B3966" s="94"/>
      <c r="C3966" s="75"/>
      <c r="D3966" s="76"/>
      <c r="E3966" s="75" t="s">
        <v>97</v>
      </c>
      <c r="F3966" s="75" t="s">
        <v>97</v>
      </c>
      <c r="G3966" s="77"/>
      <c r="H3966" s="77"/>
      <c r="I3966" s="80"/>
      <c r="J3966" s="77" t="s">
        <v>97</v>
      </c>
      <c r="K3966" s="79" t="s">
        <v>97</v>
      </c>
      <c r="L3966" s="79"/>
      <c r="M3966" s="80"/>
      <c r="N3966" s="79" t="s">
        <v>97</v>
      </c>
      <c r="O3966" s="81"/>
      <c r="P3966" s="86"/>
      <c r="Q3966" s="82"/>
      <c r="R3966" s="81" t="s">
        <v>97</v>
      </c>
      <c r="S3966" s="63"/>
      <c r="T3966" s="87"/>
      <c r="U3966" s="84" t="s">
        <v>97</v>
      </c>
      <c r="V3966" s="84" t="s">
        <v>97</v>
      </c>
      <c r="W3966" s="85" t="b">
        <v>0</v>
      </c>
      <c r="X3966" s="63"/>
      <c r="Y3966" s="63"/>
      <c r="Z3966" s="63"/>
    </row>
    <row r="3967">
      <c r="A3967" s="75"/>
      <c r="B3967" s="94"/>
      <c r="C3967" s="75"/>
      <c r="D3967" s="76"/>
      <c r="E3967" s="75" t="s">
        <v>97</v>
      </c>
      <c r="F3967" s="75" t="s">
        <v>97</v>
      </c>
      <c r="G3967" s="77"/>
      <c r="H3967" s="77"/>
      <c r="I3967" s="80"/>
      <c r="J3967" s="77" t="s">
        <v>97</v>
      </c>
      <c r="K3967" s="79" t="s">
        <v>97</v>
      </c>
      <c r="L3967" s="79"/>
      <c r="M3967" s="80"/>
      <c r="N3967" s="79" t="s">
        <v>97</v>
      </c>
      <c r="O3967" s="81"/>
      <c r="P3967" s="86"/>
      <c r="Q3967" s="82"/>
      <c r="R3967" s="81" t="s">
        <v>97</v>
      </c>
      <c r="S3967" s="63"/>
      <c r="T3967" s="87"/>
      <c r="U3967" s="84" t="s">
        <v>97</v>
      </c>
      <c r="V3967" s="84" t="s">
        <v>97</v>
      </c>
      <c r="W3967" s="85" t="b">
        <v>0</v>
      </c>
      <c r="X3967" s="63"/>
      <c r="Y3967" s="63"/>
      <c r="Z3967" s="63"/>
    </row>
    <row r="3968">
      <c r="A3968" s="75"/>
      <c r="B3968" s="94"/>
      <c r="C3968" s="75"/>
      <c r="D3968" s="76"/>
      <c r="E3968" s="75" t="s">
        <v>97</v>
      </c>
      <c r="F3968" s="75" t="s">
        <v>97</v>
      </c>
      <c r="G3968" s="77"/>
      <c r="H3968" s="77"/>
      <c r="I3968" s="80"/>
      <c r="J3968" s="77" t="s">
        <v>97</v>
      </c>
      <c r="K3968" s="79" t="s">
        <v>97</v>
      </c>
      <c r="L3968" s="79"/>
      <c r="M3968" s="80"/>
      <c r="N3968" s="79" t="s">
        <v>97</v>
      </c>
      <c r="O3968" s="81"/>
      <c r="P3968" s="86"/>
      <c r="Q3968" s="82"/>
      <c r="R3968" s="81" t="s">
        <v>97</v>
      </c>
      <c r="S3968" s="63"/>
      <c r="T3968" s="87"/>
      <c r="U3968" s="84" t="s">
        <v>97</v>
      </c>
      <c r="V3968" s="84" t="s">
        <v>97</v>
      </c>
      <c r="W3968" s="85" t="b">
        <v>0</v>
      </c>
      <c r="X3968" s="63"/>
      <c r="Y3968" s="63"/>
      <c r="Z3968" s="63"/>
    </row>
    <row r="3969">
      <c r="A3969" s="75"/>
      <c r="B3969" s="94"/>
      <c r="C3969" s="75"/>
      <c r="D3969" s="76"/>
      <c r="E3969" s="75" t="s">
        <v>97</v>
      </c>
      <c r="F3969" s="75" t="s">
        <v>97</v>
      </c>
      <c r="G3969" s="77"/>
      <c r="H3969" s="77"/>
      <c r="I3969" s="80"/>
      <c r="J3969" s="77" t="s">
        <v>97</v>
      </c>
      <c r="K3969" s="79" t="s">
        <v>97</v>
      </c>
      <c r="L3969" s="79"/>
      <c r="M3969" s="80"/>
      <c r="N3969" s="79" t="s">
        <v>97</v>
      </c>
      <c r="O3969" s="81"/>
      <c r="P3969" s="86"/>
      <c r="Q3969" s="82"/>
      <c r="R3969" s="81" t="s">
        <v>97</v>
      </c>
      <c r="S3969" s="63"/>
      <c r="T3969" s="87"/>
      <c r="U3969" s="84" t="s">
        <v>97</v>
      </c>
      <c r="V3969" s="84" t="s">
        <v>97</v>
      </c>
      <c r="W3969" s="85" t="b">
        <v>0</v>
      </c>
      <c r="X3969" s="63"/>
      <c r="Y3969" s="63"/>
      <c r="Z3969" s="63"/>
    </row>
    <row r="3970">
      <c r="A3970" s="75"/>
      <c r="B3970" s="94"/>
      <c r="C3970" s="75"/>
      <c r="D3970" s="76"/>
      <c r="E3970" s="75" t="s">
        <v>97</v>
      </c>
      <c r="F3970" s="75" t="s">
        <v>97</v>
      </c>
      <c r="G3970" s="77"/>
      <c r="H3970" s="77"/>
      <c r="I3970" s="80"/>
      <c r="J3970" s="77" t="s">
        <v>97</v>
      </c>
      <c r="K3970" s="79" t="s">
        <v>97</v>
      </c>
      <c r="L3970" s="79"/>
      <c r="M3970" s="80"/>
      <c r="N3970" s="79" t="s">
        <v>97</v>
      </c>
      <c r="O3970" s="81"/>
      <c r="P3970" s="86"/>
      <c r="Q3970" s="82"/>
      <c r="R3970" s="81" t="s">
        <v>97</v>
      </c>
      <c r="S3970" s="63"/>
      <c r="T3970" s="87"/>
      <c r="U3970" s="84" t="s">
        <v>97</v>
      </c>
      <c r="V3970" s="84" t="s">
        <v>97</v>
      </c>
      <c r="W3970" s="85" t="b">
        <v>0</v>
      </c>
      <c r="X3970" s="63"/>
      <c r="Y3970" s="63"/>
      <c r="Z3970" s="63"/>
    </row>
    <row r="3971">
      <c r="A3971" s="75"/>
      <c r="B3971" s="94"/>
      <c r="C3971" s="75"/>
      <c r="D3971" s="76"/>
      <c r="E3971" s="75" t="s">
        <v>97</v>
      </c>
      <c r="F3971" s="75" t="s">
        <v>97</v>
      </c>
      <c r="G3971" s="77"/>
      <c r="H3971" s="77"/>
      <c r="I3971" s="80"/>
      <c r="J3971" s="77" t="s">
        <v>97</v>
      </c>
      <c r="K3971" s="79" t="s">
        <v>97</v>
      </c>
      <c r="L3971" s="79"/>
      <c r="M3971" s="80"/>
      <c r="N3971" s="79" t="s">
        <v>97</v>
      </c>
      <c r="O3971" s="81"/>
      <c r="P3971" s="86"/>
      <c r="Q3971" s="82"/>
      <c r="R3971" s="81" t="s">
        <v>97</v>
      </c>
      <c r="S3971" s="63"/>
      <c r="T3971" s="87"/>
      <c r="U3971" s="84" t="s">
        <v>97</v>
      </c>
      <c r="V3971" s="84" t="s">
        <v>97</v>
      </c>
      <c r="W3971" s="85" t="b">
        <v>0</v>
      </c>
      <c r="X3971" s="63"/>
      <c r="Y3971" s="63"/>
      <c r="Z3971" s="63"/>
    </row>
    <row r="3972">
      <c r="A3972" s="75"/>
      <c r="B3972" s="94"/>
      <c r="C3972" s="75"/>
      <c r="D3972" s="76"/>
      <c r="E3972" s="75" t="s">
        <v>97</v>
      </c>
      <c r="F3972" s="75" t="s">
        <v>97</v>
      </c>
      <c r="G3972" s="77"/>
      <c r="H3972" s="77"/>
      <c r="I3972" s="80"/>
      <c r="J3972" s="77" t="s">
        <v>97</v>
      </c>
      <c r="K3972" s="79" t="s">
        <v>97</v>
      </c>
      <c r="L3972" s="79"/>
      <c r="M3972" s="80"/>
      <c r="N3972" s="79" t="s">
        <v>97</v>
      </c>
      <c r="O3972" s="81"/>
      <c r="P3972" s="86"/>
      <c r="Q3972" s="82"/>
      <c r="R3972" s="81" t="s">
        <v>97</v>
      </c>
      <c r="S3972" s="63"/>
      <c r="T3972" s="87"/>
      <c r="U3972" s="84" t="s">
        <v>97</v>
      </c>
      <c r="V3972" s="84" t="s">
        <v>97</v>
      </c>
      <c r="W3972" s="85" t="b">
        <v>0</v>
      </c>
      <c r="X3972" s="63"/>
      <c r="Y3972" s="63"/>
      <c r="Z3972" s="63"/>
    </row>
    <row r="3973">
      <c r="A3973" s="75"/>
      <c r="B3973" s="94"/>
      <c r="C3973" s="75"/>
      <c r="D3973" s="76"/>
      <c r="E3973" s="75" t="s">
        <v>97</v>
      </c>
      <c r="F3973" s="75" t="s">
        <v>97</v>
      </c>
      <c r="G3973" s="77"/>
      <c r="H3973" s="77"/>
      <c r="I3973" s="80"/>
      <c r="J3973" s="77" t="s">
        <v>97</v>
      </c>
      <c r="K3973" s="79" t="s">
        <v>97</v>
      </c>
      <c r="L3973" s="79"/>
      <c r="M3973" s="80"/>
      <c r="N3973" s="79" t="s">
        <v>97</v>
      </c>
      <c r="O3973" s="81"/>
      <c r="P3973" s="86"/>
      <c r="Q3973" s="82"/>
      <c r="R3973" s="81" t="s">
        <v>97</v>
      </c>
      <c r="S3973" s="63"/>
      <c r="T3973" s="87"/>
      <c r="U3973" s="84" t="s">
        <v>97</v>
      </c>
      <c r="V3973" s="84" t="s">
        <v>97</v>
      </c>
      <c r="W3973" s="85" t="b">
        <v>0</v>
      </c>
      <c r="X3973" s="63"/>
      <c r="Y3973" s="63"/>
      <c r="Z3973" s="63"/>
    </row>
    <row r="3974">
      <c r="A3974" s="75"/>
      <c r="B3974" s="94"/>
      <c r="C3974" s="75"/>
      <c r="D3974" s="76"/>
      <c r="E3974" s="75" t="s">
        <v>97</v>
      </c>
      <c r="F3974" s="75" t="s">
        <v>97</v>
      </c>
      <c r="G3974" s="77"/>
      <c r="H3974" s="77"/>
      <c r="I3974" s="80"/>
      <c r="J3974" s="77" t="s">
        <v>97</v>
      </c>
      <c r="K3974" s="79" t="s">
        <v>97</v>
      </c>
      <c r="L3974" s="79"/>
      <c r="M3974" s="80"/>
      <c r="N3974" s="79" t="s">
        <v>97</v>
      </c>
      <c r="O3974" s="81"/>
      <c r="P3974" s="86"/>
      <c r="Q3974" s="82"/>
      <c r="R3974" s="81" t="s">
        <v>97</v>
      </c>
      <c r="S3974" s="63"/>
      <c r="T3974" s="87"/>
      <c r="U3974" s="84" t="s">
        <v>97</v>
      </c>
      <c r="V3974" s="84" t="s">
        <v>97</v>
      </c>
      <c r="W3974" s="85" t="b">
        <v>0</v>
      </c>
      <c r="X3974" s="63"/>
      <c r="Y3974" s="63"/>
      <c r="Z3974" s="63"/>
    </row>
    <row r="3975">
      <c r="A3975" s="75"/>
      <c r="B3975" s="94"/>
      <c r="C3975" s="75"/>
      <c r="D3975" s="76"/>
      <c r="E3975" s="75" t="s">
        <v>97</v>
      </c>
      <c r="F3975" s="75" t="s">
        <v>97</v>
      </c>
      <c r="G3975" s="77"/>
      <c r="H3975" s="77"/>
      <c r="I3975" s="80"/>
      <c r="J3975" s="77" t="s">
        <v>97</v>
      </c>
      <c r="K3975" s="79" t="s">
        <v>97</v>
      </c>
      <c r="L3975" s="79"/>
      <c r="M3975" s="80"/>
      <c r="N3975" s="79" t="s">
        <v>97</v>
      </c>
      <c r="O3975" s="81"/>
      <c r="P3975" s="86"/>
      <c r="Q3975" s="82"/>
      <c r="R3975" s="81" t="s">
        <v>97</v>
      </c>
      <c r="S3975" s="63"/>
      <c r="T3975" s="87"/>
      <c r="U3975" s="84" t="s">
        <v>97</v>
      </c>
      <c r="V3975" s="84" t="s">
        <v>97</v>
      </c>
      <c r="W3975" s="85" t="b">
        <v>0</v>
      </c>
      <c r="X3975" s="63"/>
      <c r="Y3975" s="63"/>
      <c r="Z3975" s="63"/>
    </row>
    <row r="3976">
      <c r="A3976" s="75"/>
      <c r="B3976" s="94"/>
      <c r="C3976" s="75"/>
      <c r="D3976" s="76"/>
      <c r="E3976" s="75" t="s">
        <v>97</v>
      </c>
      <c r="F3976" s="75" t="s">
        <v>97</v>
      </c>
      <c r="G3976" s="77"/>
      <c r="H3976" s="77"/>
      <c r="I3976" s="80"/>
      <c r="J3976" s="77" t="s">
        <v>97</v>
      </c>
      <c r="K3976" s="79" t="s">
        <v>97</v>
      </c>
      <c r="L3976" s="79"/>
      <c r="M3976" s="80"/>
      <c r="N3976" s="79" t="s">
        <v>97</v>
      </c>
      <c r="O3976" s="81"/>
      <c r="P3976" s="86"/>
      <c r="Q3976" s="82"/>
      <c r="R3976" s="81" t="s">
        <v>97</v>
      </c>
      <c r="S3976" s="63"/>
      <c r="T3976" s="87"/>
      <c r="U3976" s="84" t="s">
        <v>97</v>
      </c>
      <c r="V3976" s="84" t="s">
        <v>97</v>
      </c>
      <c r="W3976" s="85" t="b">
        <v>0</v>
      </c>
      <c r="X3976" s="63"/>
      <c r="Y3976" s="63"/>
      <c r="Z3976" s="63"/>
    </row>
    <row r="3977">
      <c r="A3977" s="75"/>
      <c r="B3977" s="94"/>
      <c r="C3977" s="75"/>
      <c r="D3977" s="76"/>
      <c r="E3977" s="75" t="s">
        <v>97</v>
      </c>
      <c r="F3977" s="75" t="s">
        <v>97</v>
      </c>
      <c r="G3977" s="77"/>
      <c r="H3977" s="77"/>
      <c r="I3977" s="80"/>
      <c r="J3977" s="77" t="s">
        <v>97</v>
      </c>
      <c r="K3977" s="79" t="s">
        <v>97</v>
      </c>
      <c r="L3977" s="79"/>
      <c r="M3977" s="80"/>
      <c r="N3977" s="79" t="s">
        <v>97</v>
      </c>
      <c r="O3977" s="81"/>
      <c r="P3977" s="86"/>
      <c r="Q3977" s="82"/>
      <c r="R3977" s="81" t="s">
        <v>97</v>
      </c>
      <c r="S3977" s="63"/>
      <c r="T3977" s="87"/>
      <c r="U3977" s="84" t="s">
        <v>97</v>
      </c>
      <c r="V3977" s="84" t="s">
        <v>97</v>
      </c>
      <c r="W3977" s="85" t="b">
        <v>0</v>
      </c>
      <c r="X3977" s="63"/>
      <c r="Y3977" s="63"/>
      <c r="Z3977" s="63"/>
    </row>
    <row r="3978">
      <c r="A3978" s="75"/>
      <c r="B3978" s="94"/>
      <c r="C3978" s="75"/>
      <c r="D3978" s="76"/>
      <c r="E3978" s="75" t="s">
        <v>97</v>
      </c>
      <c r="F3978" s="75" t="s">
        <v>97</v>
      </c>
      <c r="G3978" s="77"/>
      <c r="H3978" s="77"/>
      <c r="I3978" s="80"/>
      <c r="J3978" s="77" t="s">
        <v>97</v>
      </c>
      <c r="K3978" s="79" t="s">
        <v>97</v>
      </c>
      <c r="L3978" s="79"/>
      <c r="M3978" s="80"/>
      <c r="N3978" s="79" t="s">
        <v>97</v>
      </c>
      <c r="O3978" s="81"/>
      <c r="P3978" s="86"/>
      <c r="Q3978" s="82"/>
      <c r="R3978" s="81" t="s">
        <v>97</v>
      </c>
      <c r="S3978" s="63"/>
      <c r="T3978" s="87"/>
      <c r="U3978" s="84" t="s">
        <v>97</v>
      </c>
      <c r="V3978" s="84" t="s">
        <v>97</v>
      </c>
      <c r="W3978" s="85" t="b">
        <v>0</v>
      </c>
      <c r="X3978" s="63"/>
      <c r="Y3978" s="63"/>
      <c r="Z3978" s="63"/>
    </row>
    <row r="3979">
      <c r="A3979" s="75"/>
      <c r="B3979" s="94"/>
      <c r="C3979" s="75"/>
      <c r="D3979" s="76"/>
      <c r="E3979" s="75" t="s">
        <v>97</v>
      </c>
      <c r="F3979" s="75" t="s">
        <v>97</v>
      </c>
      <c r="G3979" s="77"/>
      <c r="H3979" s="77"/>
      <c r="I3979" s="80"/>
      <c r="J3979" s="77" t="s">
        <v>97</v>
      </c>
      <c r="K3979" s="79" t="s">
        <v>97</v>
      </c>
      <c r="L3979" s="79"/>
      <c r="M3979" s="80"/>
      <c r="N3979" s="79" t="s">
        <v>97</v>
      </c>
      <c r="O3979" s="81"/>
      <c r="P3979" s="86"/>
      <c r="Q3979" s="82"/>
      <c r="R3979" s="81" t="s">
        <v>97</v>
      </c>
      <c r="S3979" s="63"/>
      <c r="T3979" s="87"/>
      <c r="U3979" s="84" t="s">
        <v>97</v>
      </c>
      <c r="V3979" s="84" t="s">
        <v>97</v>
      </c>
      <c r="W3979" s="85" t="b">
        <v>0</v>
      </c>
      <c r="X3979" s="63"/>
      <c r="Y3979" s="63"/>
      <c r="Z3979" s="63"/>
    </row>
    <row r="3980">
      <c r="A3980" s="75"/>
      <c r="B3980" s="94"/>
      <c r="C3980" s="75"/>
      <c r="D3980" s="76"/>
      <c r="E3980" s="75" t="s">
        <v>97</v>
      </c>
      <c r="F3980" s="75" t="s">
        <v>97</v>
      </c>
      <c r="G3980" s="77"/>
      <c r="H3980" s="77"/>
      <c r="I3980" s="80"/>
      <c r="J3980" s="77" t="s">
        <v>97</v>
      </c>
      <c r="K3980" s="79" t="s">
        <v>97</v>
      </c>
      <c r="L3980" s="79"/>
      <c r="M3980" s="80"/>
      <c r="N3980" s="79" t="s">
        <v>97</v>
      </c>
      <c r="O3980" s="81"/>
      <c r="P3980" s="86"/>
      <c r="Q3980" s="82"/>
      <c r="R3980" s="81" t="s">
        <v>97</v>
      </c>
      <c r="S3980" s="63"/>
      <c r="T3980" s="87"/>
      <c r="U3980" s="84" t="s">
        <v>97</v>
      </c>
      <c r="V3980" s="84" t="s">
        <v>97</v>
      </c>
      <c r="W3980" s="85" t="b">
        <v>0</v>
      </c>
      <c r="X3980" s="63"/>
      <c r="Y3980" s="63"/>
      <c r="Z3980" s="63"/>
    </row>
    <row r="3981">
      <c r="A3981" s="75"/>
      <c r="B3981" s="94"/>
      <c r="C3981" s="75"/>
      <c r="D3981" s="76"/>
      <c r="E3981" s="75" t="s">
        <v>97</v>
      </c>
      <c r="F3981" s="75" t="s">
        <v>97</v>
      </c>
      <c r="G3981" s="77"/>
      <c r="H3981" s="77"/>
      <c r="I3981" s="80"/>
      <c r="J3981" s="77" t="s">
        <v>97</v>
      </c>
      <c r="K3981" s="79" t="s">
        <v>97</v>
      </c>
      <c r="L3981" s="79"/>
      <c r="M3981" s="80"/>
      <c r="N3981" s="79" t="s">
        <v>97</v>
      </c>
      <c r="O3981" s="81"/>
      <c r="P3981" s="86"/>
      <c r="Q3981" s="82"/>
      <c r="R3981" s="81" t="s">
        <v>97</v>
      </c>
      <c r="S3981" s="63"/>
      <c r="T3981" s="87"/>
      <c r="U3981" s="84" t="s">
        <v>97</v>
      </c>
      <c r="V3981" s="84" t="s">
        <v>97</v>
      </c>
      <c r="W3981" s="85" t="b">
        <v>0</v>
      </c>
      <c r="X3981" s="63"/>
      <c r="Y3981" s="63"/>
      <c r="Z3981" s="63"/>
    </row>
    <row r="3982">
      <c r="A3982" s="75"/>
      <c r="B3982" s="94"/>
      <c r="C3982" s="75"/>
      <c r="D3982" s="76"/>
      <c r="E3982" s="75" t="s">
        <v>97</v>
      </c>
      <c r="F3982" s="75" t="s">
        <v>97</v>
      </c>
      <c r="G3982" s="77"/>
      <c r="H3982" s="77"/>
      <c r="I3982" s="80"/>
      <c r="J3982" s="77" t="s">
        <v>97</v>
      </c>
      <c r="K3982" s="79" t="s">
        <v>97</v>
      </c>
      <c r="L3982" s="79"/>
      <c r="M3982" s="80"/>
      <c r="N3982" s="79" t="s">
        <v>97</v>
      </c>
      <c r="O3982" s="81"/>
      <c r="P3982" s="86"/>
      <c r="Q3982" s="82"/>
      <c r="R3982" s="81" t="s">
        <v>97</v>
      </c>
      <c r="S3982" s="63"/>
      <c r="T3982" s="87"/>
      <c r="U3982" s="84" t="s">
        <v>97</v>
      </c>
      <c r="V3982" s="84" t="s">
        <v>97</v>
      </c>
      <c r="W3982" s="85" t="b">
        <v>0</v>
      </c>
      <c r="X3982" s="63"/>
      <c r="Y3982" s="63"/>
      <c r="Z3982" s="63"/>
    </row>
    <row r="3983">
      <c r="A3983" s="75"/>
      <c r="B3983" s="94"/>
      <c r="C3983" s="75"/>
      <c r="D3983" s="76"/>
      <c r="E3983" s="75" t="s">
        <v>97</v>
      </c>
      <c r="F3983" s="75" t="s">
        <v>97</v>
      </c>
      <c r="G3983" s="77"/>
      <c r="H3983" s="77"/>
      <c r="I3983" s="80"/>
      <c r="J3983" s="77" t="s">
        <v>97</v>
      </c>
      <c r="K3983" s="79" t="s">
        <v>97</v>
      </c>
      <c r="L3983" s="79"/>
      <c r="M3983" s="80"/>
      <c r="N3983" s="79" t="s">
        <v>97</v>
      </c>
      <c r="O3983" s="81"/>
      <c r="P3983" s="86"/>
      <c r="Q3983" s="82"/>
      <c r="R3983" s="81" t="s">
        <v>97</v>
      </c>
      <c r="S3983" s="63"/>
      <c r="T3983" s="87"/>
      <c r="U3983" s="84" t="s">
        <v>97</v>
      </c>
      <c r="V3983" s="84" t="s">
        <v>97</v>
      </c>
      <c r="W3983" s="85" t="b">
        <v>0</v>
      </c>
      <c r="X3983" s="63"/>
      <c r="Y3983" s="63"/>
      <c r="Z3983" s="63"/>
    </row>
    <row r="3984">
      <c r="A3984" s="75"/>
      <c r="B3984" s="94"/>
      <c r="C3984" s="75"/>
      <c r="D3984" s="76"/>
      <c r="E3984" s="75" t="s">
        <v>97</v>
      </c>
      <c r="F3984" s="75" t="s">
        <v>97</v>
      </c>
      <c r="G3984" s="77"/>
      <c r="H3984" s="77"/>
      <c r="I3984" s="80"/>
      <c r="J3984" s="77" t="s">
        <v>97</v>
      </c>
      <c r="K3984" s="79" t="s">
        <v>97</v>
      </c>
      <c r="L3984" s="79"/>
      <c r="M3984" s="80"/>
      <c r="N3984" s="79" t="s">
        <v>97</v>
      </c>
      <c r="O3984" s="81"/>
      <c r="P3984" s="86"/>
      <c r="Q3984" s="82"/>
      <c r="R3984" s="81" t="s">
        <v>97</v>
      </c>
      <c r="S3984" s="63"/>
      <c r="T3984" s="87"/>
      <c r="U3984" s="84" t="s">
        <v>97</v>
      </c>
      <c r="V3984" s="84" t="s">
        <v>97</v>
      </c>
      <c r="W3984" s="85" t="b">
        <v>0</v>
      </c>
      <c r="X3984" s="63"/>
      <c r="Y3984" s="63"/>
      <c r="Z3984" s="63"/>
    </row>
    <row r="3985">
      <c r="A3985" s="75"/>
      <c r="B3985" s="94"/>
      <c r="C3985" s="75"/>
      <c r="D3985" s="76"/>
      <c r="E3985" s="75" t="s">
        <v>97</v>
      </c>
      <c r="F3985" s="75" t="s">
        <v>97</v>
      </c>
      <c r="G3985" s="77"/>
      <c r="H3985" s="77"/>
      <c r="I3985" s="80"/>
      <c r="J3985" s="77" t="s">
        <v>97</v>
      </c>
      <c r="K3985" s="79" t="s">
        <v>97</v>
      </c>
      <c r="L3985" s="79"/>
      <c r="M3985" s="80"/>
      <c r="N3985" s="79" t="s">
        <v>97</v>
      </c>
      <c r="O3985" s="81"/>
      <c r="P3985" s="86"/>
      <c r="Q3985" s="82"/>
      <c r="R3985" s="81" t="s">
        <v>97</v>
      </c>
      <c r="S3985" s="63"/>
      <c r="T3985" s="87"/>
      <c r="U3985" s="84" t="s">
        <v>97</v>
      </c>
      <c r="V3985" s="84" t="s">
        <v>97</v>
      </c>
      <c r="W3985" s="85" t="b">
        <v>0</v>
      </c>
      <c r="X3985" s="63"/>
      <c r="Y3985" s="63"/>
      <c r="Z3985" s="63"/>
    </row>
    <row r="3986">
      <c r="A3986" s="75"/>
      <c r="B3986" s="94"/>
      <c r="C3986" s="75"/>
      <c r="D3986" s="76"/>
      <c r="E3986" s="75" t="s">
        <v>97</v>
      </c>
      <c r="F3986" s="75" t="s">
        <v>97</v>
      </c>
      <c r="G3986" s="77"/>
      <c r="H3986" s="77"/>
      <c r="I3986" s="80"/>
      <c r="J3986" s="77" t="s">
        <v>97</v>
      </c>
      <c r="K3986" s="79" t="s">
        <v>97</v>
      </c>
      <c r="L3986" s="79"/>
      <c r="M3986" s="80"/>
      <c r="N3986" s="79" t="s">
        <v>97</v>
      </c>
      <c r="O3986" s="81"/>
      <c r="P3986" s="86"/>
      <c r="Q3986" s="82"/>
      <c r="R3986" s="81" t="s">
        <v>97</v>
      </c>
      <c r="S3986" s="63"/>
      <c r="T3986" s="87"/>
      <c r="U3986" s="84" t="s">
        <v>97</v>
      </c>
      <c r="V3986" s="84" t="s">
        <v>97</v>
      </c>
      <c r="W3986" s="85" t="b">
        <v>0</v>
      </c>
      <c r="X3986" s="63"/>
      <c r="Y3986" s="63"/>
      <c r="Z3986" s="63"/>
    </row>
    <row r="3987">
      <c r="A3987" s="75"/>
      <c r="B3987" s="94"/>
      <c r="C3987" s="75"/>
      <c r="D3987" s="76"/>
      <c r="E3987" s="75" t="s">
        <v>97</v>
      </c>
      <c r="F3987" s="75" t="s">
        <v>97</v>
      </c>
      <c r="G3987" s="77"/>
      <c r="H3987" s="77"/>
      <c r="I3987" s="80"/>
      <c r="J3987" s="77" t="s">
        <v>97</v>
      </c>
      <c r="K3987" s="79" t="s">
        <v>97</v>
      </c>
      <c r="L3987" s="79"/>
      <c r="M3987" s="80"/>
      <c r="N3987" s="79" t="s">
        <v>97</v>
      </c>
      <c r="O3987" s="81"/>
      <c r="P3987" s="86"/>
      <c r="Q3987" s="82"/>
      <c r="R3987" s="81" t="s">
        <v>97</v>
      </c>
      <c r="S3987" s="63"/>
      <c r="T3987" s="87"/>
      <c r="U3987" s="84" t="s">
        <v>97</v>
      </c>
      <c r="V3987" s="84" t="s">
        <v>97</v>
      </c>
      <c r="W3987" s="85" t="b">
        <v>0</v>
      </c>
      <c r="X3987" s="63"/>
      <c r="Y3987" s="63"/>
      <c r="Z3987" s="63"/>
    </row>
    <row r="3988">
      <c r="A3988" s="75"/>
      <c r="B3988" s="94"/>
      <c r="C3988" s="75"/>
      <c r="D3988" s="76"/>
      <c r="E3988" s="75" t="s">
        <v>97</v>
      </c>
      <c r="F3988" s="75" t="s">
        <v>97</v>
      </c>
      <c r="G3988" s="77"/>
      <c r="H3988" s="77"/>
      <c r="I3988" s="80"/>
      <c r="J3988" s="77" t="s">
        <v>97</v>
      </c>
      <c r="K3988" s="79" t="s">
        <v>97</v>
      </c>
      <c r="L3988" s="79"/>
      <c r="M3988" s="80"/>
      <c r="N3988" s="79" t="s">
        <v>97</v>
      </c>
      <c r="O3988" s="81"/>
      <c r="P3988" s="86"/>
      <c r="Q3988" s="82"/>
      <c r="R3988" s="81" t="s">
        <v>97</v>
      </c>
      <c r="S3988" s="63"/>
      <c r="T3988" s="87"/>
      <c r="U3988" s="84" t="s">
        <v>97</v>
      </c>
      <c r="V3988" s="84" t="s">
        <v>97</v>
      </c>
      <c r="W3988" s="85" t="b">
        <v>0</v>
      </c>
      <c r="X3988" s="63"/>
      <c r="Y3988" s="63"/>
      <c r="Z3988" s="63"/>
    </row>
    <row r="3989">
      <c r="A3989" s="75"/>
      <c r="B3989" s="94"/>
      <c r="C3989" s="75"/>
      <c r="D3989" s="76"/>
      <c r="E3989" s="75" t="s">
        <v>97</v>
      </c>
      <c r="F3989" s="75" t="s">
        <v>97</v>
      </c>
      <c r="G3989" s="77"/>
      <c r="H3989" s="77"/>
      <c r="I3989" s="80"/>
      <c r="J3989" s="77" t="s">
        <v>97</v>
      </c>
      <c r="K3989" s="79" t="s">
        <v>97</v>
      </c>
      <c r="L3989" s="79"/>
      <c r="M3989" s="80"/>
      <c r="N3989" s="79" t="s">
        <v>97</v>
      </c>
      <c r="O3989" s="81"/>
      <c r="P3989" s="86"/>
      <c r="Q3989" s="82"/>
      <c r="R3989" s="81" t="s">
        <v>97</v>
      </c>
      <c r="S3989" s="63"/>
      <c r="T3989" s="87"/>
      <c r="U3989" s="84" t="s">
        <v>97</v>
      </c>
      <c r="V3989" s="84" t="s">
        <v>97</v>
      </c>
      <c r="W3989" s="85" t="b">
        <v>0</v>
      </c>
      <c r="X3989" s="63"/>
      <c r="Y3989" s="63"/>
      <c r="Z3989" s="63"/>
    </row>
    <row r="3990">
      <c r="A3990" s="75"/>
      <c r="B3990" s="94"/>
      <c r="C3990" s="75"/>
      <c r="D3990" s="76"/>
      <c r="E3990" s="75" t="s">
        <v>97</v>
      </c>
      <c r="F3990" s="75" t="s">
        <v>97</v>
      </c>
      <c r="G3990" s="77"/>
      <c r="H3990" s="77"/>
      <c r="I3990" s="80"/>
      <c r="J3990" s="77" t="s">
        <v>97</v>
      </c>
      <c r="K3990" s="79" t="s">
        <v>97</v>
      </c>
      <c r="L3990" s="79"/>
      <c r="M3990" s="80"/>
      <c r="N3990" s="79" t="s">
        <v>97</v>
      </c>
      <c r="O3990" s="81"/>
      <c r="P3990" s="86"/>
      <c r="Q3990" s="82"/>
      <c r="R3990" s="81" t="s">
        <v>97</v>
      </c>
      <c r="S3990" s="63"/>
      <c r="T3990" s="87"/>
      <c r="U3990" s="84" t="s">
        <v>97</v>
      </c>
      <c r="V3990" s="84" t="s">
        <v>97</v>
      </c>
      <c r="W3990" s="85" t="b">
        <v>0</v>
      </c>
      <c r="X3990" s="63"/>
      <c r="Y3990" s="63"/>
      <c r="Z3990" s="63"/>
    </row>
    <row r="3991">
      <c r="A3991" s="75"/>
      <c r="B3991" s="94"/>
      <c r="C3991" s="75"/>
      <c r="D3991" s="76"/>
      <c r="E3991" s="75" t="s">
        <v>97</v>
      </c>
      <c r="F3991" s="75" t="s">
        <v>97</v>
      </c>
      <c r="G3991" s="77"/>
      <c r="H3991" s="77"/>
      <c r="I3991" s="80"/>
      <c r="J3991" s="77" t="s">
        <v>97</v>
      </c>
      <c r="K3991" s="79" t="s">
        <v>97</v>
      </c>
      <c r="L3991" s="79"/>
      <c r="M3991" s="80"/>
      <c r="N3991" s="79" t="s">
        <v>97</v>
      </c>
      <c r="O3991" s="81"/>
      <c r="P3991" s="86"/>
      <c r="Q3991" s="82"/>
      <c r="R3991" s="81" t="s">
        <v>97</v>
      </c>
      <c r="S3991" s="63"/>
      <c r="T3991" s="87"/>
      <c r="U3991" s="84" t="s">
        <v>97</v>
      </c>
      <c r="V3991" s="84" t="s">
        <v>97</v>
      </c>
      <c r="W3991" s="85" t="b">
        <v>0</v>
      </c>
      <c r="X3991" s="63"/>
      <c r="Y3991" s="63"/>
      <c r="Z3991" s="63"/>
    </row>
    <row r="3992">
      <c r="A3992" s="75"/>
      <c r="B3992" s="94"/>
      <c r="C3992" s="75"/>
      <c r="D3992" s="76"/>
      <c r="E3992" s="75" t="s">
        <v>97</v>
      </c>
      <c r="F3992" s="75" t="s">
        <v>97</v>
      </c>
      <c r="G3992" s="77"/>
      <c r="H3992" s="77"/>
      <c r="I3992" s="80"/>
      <c r="J3992" s="77" t="s">
        <v>97</v>
      </c>
      <c r="K3992" s="79" t="s">
        <v>97</v>
      </c>
      <c r="L3992" s="79"/>
      <c r="M3992" s="80"/>
      <c r="N3992" s="79" t="s">
        <v>97</v>
      </c>
      <c r="O3992" s="81"/>
      <c r="P3992" s="86"/>
      <c r="Q3992" s="82"/>
      <c r="R3992" s="81" t="s">
        <v>97</v>
      </c>
      <c r="S3992" s="63"/>
      <c r="T3992" s="87"/>
      <c r="U3992" s="84" t="s">
        <v>97</v>
      </c>
      <c r="V3992" s="84" t="s">
        <v>97</v>
      </c>
      <c r="W3992" s="85" t="b">
        <v>0</v>
      </c>
      <c r="X3992" s="63"/>
      <c r="Y3992" s="63"/>
      <c r="Z3992" s="63"/>
    </row>
    <row r="3993">
      <c r="A3993" s="75"/>
      <c r="B3993" s="94"/>
      <c r="C3993" s="75"/>
      <c r="D3993" s="76"/>
      <c r="E3993" s="75" t="s">
        <v>97</v>
      </c>
      <c r="F3993" s="75" t="s">
        <v>97</v>
      </c>
      <c r="G3993" s="77"/>
      <c r="H3993" s="77"/>
      <c r="I3993" s="80"/>
      <c r="J3993" s="77" t="s">
        <v>97</v>
      </c>
      <c r="K3993" s="79" t="s">
        <v>97</v>
      </c>
      <c r="L3993" s="79"/>
      <c r="M3993" s="80"/>
      <c r="N3993" s="79" t="s">
        <v>97</v>
      </c>
      <c r="O3993" s="81"/>
      <c r="P3993" s="86"/>
      <c r="Q3993" s="82"/>
      <c r="R3993" s="81" t="s">
        <v>97</v>
      </c>
      <c r="S3993" s="63"/>
      <c r="T3993" s="87"/>
      <c r="U3993" s="84" t="s">
        <v>97</v>
      </c>
      <c r="V3993" s="84" t="s">
        <v>97</v>
      </c>
      <c r="W3993" s="85" t="b">
        <v>0</v>
      </c>
      <c r="X3993" s="63"/>
      <c r="Y3993" s="63"/>
      <c r="Z3993" s="63"/>
    </row>
    <row r="3994">
      <c r="A3994" s="75"/>
      <c r="B3994" s="94"/>
      <c r="C3994" s="75"/>
      <c r="D3994" s="76"/>
      <c r="E3994" s="75" t="s">
        <v>97</v>
      </c>
      <c r="F3994" s="75" t="s">
        <v>97</v>
      </c>
      <c r="G3994" s="77"/>
      <c r="H3994" s="77"/>
      <c r="I3994" s="80"/>
      <c r="J3994" s="77" t="s">
        <v>97</v>
      </c>
      <c r="K3994" s="79" t="s">
        <v>97</v>
      </c>
      <c r="L3994" s="79"/>
      <c r="M3994" s="80"/>
      <c r="N3994" s="79" t="s">
        <v>97</v>
      </c>
      <c r="O3994" s="81"/>
      <c r="P3994" s="86"/>
      <c r="Q3994" s="82"/>
      <c r="R3994" s="81" t="s">
        <v>97</v>
      </c>
      <c r="S3994" s="63"/>
      <c r="T3994" s="87"/>
      <c r="U3994" s="84" t="s">
        <v>97</v>
      </c>
      <c r="V3994" s="84" t="s">
        <v>97</v>
      </c>
      <c r="W3994" s="85" t="b">
        <v>0</v>
      </c>
      <c r="X3994" s="63"/>
      <c r="Y3994" s="63"/>
      <c r="Z3994" s="63"/>
    </row>
    <row r="3995">
      <c r="A3995" s="75"/>
      <c r="B3995" s="94"/>
      <c r="C3995" s="75"/>
      <c r="D3995" s="76"/>
      <c r="E3995" s="75" t="s">
        <v>97</v>
      </c>
      <c r="F3995" s="75" t="s">
        <v>97</v>
      </c>
      <c r="G3995" s="77"/>
      <c r="H3995" s="77"/>
      <c r="I3995" s="80"/>
      <c r="J3995" s="77" t="s">
        <v>97</v>
      </c>
      <c r="K3995" s="79" t="s">
        <v>97</v>
      </c>
      <c r="L3995" s="79"/>
      <c r="M3995" s="80"/>
      <c r="N3995" s="79" t="s">
        <v>97</v>
      </c>
      <c r="O3995" s="81"/>
      <c r="P3995" s="86"/>
      <c r="Q3995" s="82"/>
      <c r="R3995" s="81" t="s">
        <v>97</v>
      </c>
      <c r="S3995" s="63"/>
      <c r="T3995" s="87"/>
      <c r="U3995" s="84" t="s">
        <v>97</v>
      </c>
      <c r="V3995" s="84" t="s">
        <v>97</v>
      </c>
      <c r="W3995" s="85" t="b">
        <v>0</v>
      </c>
      <c r="X3995" s="63"/>
      <c r="Y3995" s="63"/>
      <c r="Z3995" s="63"/>
    </row>
    <row r="3996">
      <c r="A3996" s="75"/>
      <c r="B3996" s="94"/>
      <c r="C3996" s="75"/>
      <c r="D3996" s="76"/>
      <c r="E3996" s="75" t="s">
        <v>97</v>
      </c>
      <c r="F3996" s="75" t="s">
        <v>97</v>
      </c>
      <c r="G3996" s="77"/>
      <c r="H3996" s="77"/>
      <c r="I3996" s="80"/>
      <c r="J3996" s="77" t="s">
        <v>97</v>
      </c>
      <c r="K3996" s="79" t="s">
        <v>97</v>
      </c>
      <c r="L3996" s="79"/>
      <c r="M3996" s="80"/>
      <c r="N3996" s="79" t="s">
        <v>97</v>
      </c>
      <c r="O3996" s="81"/>
      <c r="P3996" s="86"/>
      <c r="Q3996" s="82"/>
      <c r="R3996" s="81" t="s">
        <v>97</v>
      </c>
      <c r="S3996" s="63"/>
      <c r="T3996" s="87"/>
      <c r="U3996" s="84" t="s">
        <v>97</v>
      </c>
      <c r="V3996" s="84" t="s">
        <v>97</v>
      </c>
      <c r="W3996" s="85" t="b">
        <v>0</v>
      </c>
      <c r="X3996" s="63"/>
      <c r="Y3996" s="63"/>
      <c r="Z3996" s="63"/>
    </row>
    <row r="3997">
      <c r="A3997" s="75"/>
      <c r="B3997" s="94"/>
      <c r="C3997" s="75"/>
      <c r="D3997" s="76"/>
      <c r="E3997" s="75" t="s">
        <v>97</v>
      </c>
      <c r="F3997" s="75" t="s">
        <v>97</v>
      </c>
      <c r="G3997" s="77"/>
      <c r="H3997" s="77"/>
      <c r="I3997" s="80"/>
      <c r="J3997" s="77" t="s">
        <v>97</v>
      </c>
      <c r="K3997" s="79" t="s">
        <v>97</v>
      </c>
      <c r="L3997" s="79"/>
      <c r="M3997" s="80"/>
      <c r="N3997" s="79" t="s">
        <v>97</v>
      </c>
      <c r="O3997" s="81"/>
      <c r="P3997" s="86"/>
      <c r="Q3997" s="82"/>
      <c r="R3997" s="81" t="s">
        <v>97</v>
      </c>
      <c r="S3997" s="63"/>
      <c r="T3997" s="87"/>
      <c r="U3997" s="84" t="s">
        <v>97</v>
      </c>
      <c r="V3997" s="84" t="s">
        <v>97</v>
      </c>
      <c r="W3997" s="85" t="b">
        <v>0</v>
      </c>
      <c r="X3997" s="63"/>
      <c r="Y3997" s="63"/>
      <c r="Z3997" s="63"/>
    </row>
    <row r="3998">
      <c r="A3998" s="75"/>
      <c r="B3998" s="94"/>
      <c r="C3998" s="75"/>
      <c r="D3998" s="76"/>
      <c r="E3998" s="75" t="s">
        <v>97</v>
      </c>
      <c r="F3998" s="75" t="s">
        <v>97</v>
      </c>
      <c r="G3998" s="77"/>
      <c r="H3998" s="77"/>
      <c r="I3998" s="80"/>
      <c r="J3998" s="77" t="s">
        <v>97</v>
      </c>
      <c r="K3998" s="79" t="s">
        <v>97</v>
      </c>
      <c r="L3998" s="79"/>
      <c r="M3998" s="80"/>
      <c r="N3998" s="79" t="s">
        <v>97</v>
      </c>
      <c r="O3998" s="81"/>
      <c r="P3998" s="86"/>
      <c r="Q3998" s="82"/>
      <c r="R3998" s="81" t="s">
        <v>97</v>
      </c>
      <c r="S3998" s="63"/>
      <c r="T3998" s="87"/>
      <c r="U3998" s="84" t="s">
        <v>97</v>
      </c>
      <c r="V3998" s="84" t="s">
        <v>97</v>
      </c>
      <c r="W3998" s="85" t="b">
        <v>0</v>
      </c>
      <c r="X3998" s="63"/>
      <c r="Y3998" s="63"/>
      <c r="Z3998" s="63"/>
    </row>
    <row r="3999">
      <c r="A3999" s="75"/>
      <c r="B3999" s="94"/>
      <c r="C3999" s="75"/>
      <c r="D3999" s="76"/>
      <c r="E3999" s="75" t="s">
        <v>97</v>
      </c>
      <c r="F3999" s="75" t="s">
        <v>97</v>
      </c>
      <c r="G3999" s="77"/>
      <c r="H3999" s="77"/>
      <c r="I3999" s="80"/>
      <c r="J3999" s="77" t="s">
        <v>97</v>
      </c>
      <c r="K3999" s="79" t="s">
        <v>97</v>
      </c>
      <c r="L3999" s="79"/>
      <c r="M3999" s="80"/>
      <c r="N3999" s="79" t="s">
        <v>97</v>
      </c>
      <c r="O3999" s="81"/>
      <c r="P3999" s="86"/>
      <c r="Q3999" s="82"/>
      <c r="R3999" s="81" t="s">
        <v>97</v>
      </c>
      <c r="S3999" s="63"/>
      <c r="T3999" s="87"/>
      <c r="U3999" s="84" t="s">
        <v>97</v>
      </c>
      <c r="V3999" s="84" t="s">
        <v>97</v>
      </c>
      <c r="W3999" s="85" t="b">
        <v>0</v>
      </c>
      <c r="X3999" s="63"/>
      <c r="Y3999" s="63"/>
      <c r="Z3999" s="63"/>
    </row>
    <row r="4000">
      <c r="A4000" s="75"/>
      <c r="B4000" s="94"/>
      <c r="C4000" s="75"/>
      <c r="D4000" s="76"/>
      <c r="E4000" s="75" t="s">
        <v>97</v>
      </c>
      <c r="F4000" s="75" t="s">
        <v>97</v>
      </c>
      <c r="G4000" s="77"/>
      <c r="H4000" s="77"/>
      <c r="I4000" s="80"/>
      <c r="J4000" s="77" t="s">
        <v>97</v>
      </c>
      <c r="K4000" s="79" t="s">
        <v>97</v>
      </c>
      <c r="L4000" s="79"/>
      <c r="M4000" s="80"/>
      <c r="N4000" s="79" t="s">
        <v>97</v>
      </c>
      <c r="O4000" s="81"/>
      <c r="P4000" s="86"/>
      <c r="Q4000" s="82"/>
      <c r="R4000" s="81" t="s">
        <v>97</v>
      </c>
      <c r="S4000" s="63"/>
      <c r="T4000" s="87"/>
      <c r="U4000" s="84" t="s">
        <v>97</v>
      </c>
      <c r="V4000" s="84" t="s">
        <v>97</v>
      </c>
      <c r="W4000" s="85" t="b">
        <v>0</v>
      </c>
      <c r="X4000" s="63"/>
      <c r="Y4000" s="63"/>
      <c r="Z4000" s="63"/>
    </row>
    <row r="4001">
      <c r="A4001" s="75"/>
      <c r="B4001" s="94"/>
      <c r="C4001" s="75"/>
      <c r="D4001" s="76"/>
      <c r="E4001" s="75" t="s">
        <v>97</v>
      </c>
      <c r="F4001" s="75" t="s">
        <v>97</v>
      </c>
      <c r="G4001" s="77"/>
      <c r="H4001" s="77"/>
      <c r="I4001" s="80"/>
      <c r="J4001" s="77" t="s">
        <v>97</v>
      </c>
      <c r="K4001" s="79" t="s">
        <v>97</v>
      </c>
      <c r="L4001" s="79"/>
      <c r="M4001" s="80"/>
      <c r="N4001" s="79" t="s">
        <v>97</v>
      </c>
      <c r="O4001" s="81"/>
      <c r="P4001" s="86"/>
      <c r="Q4001" s="82"/>
      <c r="R4001" s="81" t="s">
        <v>97</v>
      </c>
      <c r="S4001" s="63"/>
      <c r="T4001" s="87"/>
      <c r="U4001" s="84" t="s">
        <v>97</v>
      </c>
      <c r="V4001" s="84" t="s">
        <v>97</v>
      </c>
      <c r="W4001" s="85" t="b">
        <v>0</v>
      </c>
      <c r="X4001" s="63"/>
      <c r="Y4001" s="63"/>
      <c r="Z4001" s="63"/>
    </row>
    <row r="4002">
      <c r="A4002" s="75"/>
      <c r="B4002" s="94"/>
      <c r="C4002" s="75"/>
      <c r="D4002" s="76"/>
      <c r="E4002" s="75" t="s">
        <v>97</v>
      </c>
      <c r="F4002" s="75" t="s">
        <v>97</v>
      </c>
      <c r="G4002" s="77"/>
      <c r="H4002" s="77"/>
      <c r="I4002" s="80"/>
      <c r="J4002" s="77" t="s">
        <v>97</v>
      </c>
      <c r="K4002" s="79" t="s">
        <v>97</v>
      </c>
      <c r="L4002" s="79"/>
      <c r="M4002" s="80"/>
      <c r="N4002" s="79" t="s">
        <v>97</v>
      </c>
      <c r="O4002" s="81"/>
      <c r="P4002" s="86"/>
      <c r="Q4002" s="82"/>
      <c r="R4002" s="81" t="s">
        <v>97</v>
      </c>
      <c r="S4002" s="63"/>
      <c r="T4002" s="87"/>
      <c r="U4002" s="84" t="s">
        <v>97</v>
      </c>
      <c r="V4002" s="84" t="s">
        <v>97</v>
      </c>
      <c r="W4002" s="85" t="b">
        <v>0</v>
      </c>
      <c r="X4002" s="63"/>
      <c r="Y4002" s="63"/>
      <c r="Z4002" s="63"/>
    </row>
    <row r="4003">
      <c r="A4003" s="75"/>
      <c r="B4003" s="94"/>
      <c r="C4003" s="75"/>
      <c r="D4003" s="76"/>
      <c r="E4003" s="75" t="s">
        <v>97</v>
      </c>
      <c r="F4003" s="75" t="s">
        <v>97</v>
      </c>
      <c r="G4003" s="77"/>
      <c r="H4003" s="77"/>
      <c r="I4003" s="80"/>
      <c r="J4003" s="77" t="s">
        <v>97</v>
      </c>
      <c r="K4003" s="79" t="s">
        <v>97</v>
      </c>
      <c r="L4003" s="79"/>
      <c r="M4003" s="80"/>
      <c r="N4003" s="79" t="s">
        <v>97</v>
      </c>
      <c r="O4003" s="81"/>
      <c r="P4003" s="86"/>
      <c r="Q4003" s="82"/>
      <c r="R4003" s="81" t="s">
        <v>97</v>
      </c>
      <c r="S4003" s="63"/>
      <c r="T4003" s="87"/>
      <c r="U4003" s="84" t="s">
        <v>97</v>
      </c>
      <c r="V4003" s="84" t="s">
        <v>97</v>
      </c>
      <c r="W4003" s="85" t="b">
        <v>0</v>
      </c>
      <c r="X4003" s="63"/>
      <c r="Y4003" s="63"/>
      <c r="Z4003" s="63"/>
    </row>
    <row r="4004">
      <c r="A4004" s="75"/>
      <c r="B4004" s="94"/>
      <c r="C4004" s="75"/>
      <c r="D4004" s="76"/>
      <c r="E4004" s="75" t="s">
        <v>97</v>
      </c>
      <c r="F4004" s="75" t="s">
        <v>97</v>
      </c>
      <c r="G4004" s="77"/>
      <c r="H4004" s="77"/>
      <c r="I4004" s="80"/>
      <c r="J4004" s="77" t="s">
        <v>97</v>
      </c>
      <c r="K4004" s="79" t="s">
        <v>97</v>
      </c>
      <c r="L4004" s="79"/>
      <c r="M4004" s="80"/>
      <c r="N4004" s="79" t="s">
        <v>97</v>
      </c>
      <c r="O4004" s="81"/>
      <c r="P4004" s="86"/>
      <c r="Q4004" s="82"/>
      <c r="R4004" s="81" t="s">
        <v>97</v>
      </c>
      <c r="S4004" s="63"/>
      <c r="T4004" s="87"/>
      <c r="U4004" s="84" t="s">
        <v>97</v>
      </c>
      <c r="V4004" s="84" t="s">
        <v>97</v>
      </c>
      <c r="W4004" s="85" t="b">
        <v>0</v>
      </c>
      <c r="X4004" s="63"/>
      <c r="Y4004" s="63"/>
      <c r="Z4004" s="63"/>
    </row>
    <row r="4005">
      <c r="A4005" s="75"/>
      <c r="B4005" s="94"/>
      <c r="C4005" s="75"/>
      <c r="D4005" s="76"/>
      <c r="E4005" s="75" t="s">
        <v>97</v>
      </c>
      <c r="F4005" s="75" t="s">
        <v>97</v>
      </c>
      <c r="G4005" s="77"/>
      <c r="H4005" s="77"/>
      <c r="I4005" s="80"/>
      <c r="J4005" s="77" t="s">
        <v>97</v>
      </c>
      <c r="K4005" s="79" t="s">
        <v>97</v>
      </c>
      <c r="L4005" s="79"/>
      <c r="M4005" s="80"/>
      <c r="N4005" s="79" t="s">
        <v>97</v>
      </c>
      <c r="O4005" s="81"/>
      <c r="P4005" s="86"/>
      <c r="Q4005" s="82"/>
      <c r="R4005" s="81" t="s">
        <v>97</v>
      </c>
      <c r="S4005" s="63"/>
      <c r="T4005" s="87"/>
      <c r="U4005" s="84" t="s">
        <v>97</v>
      </c>
      <c r="V4005" s="84" t="s">
        <v>97</v>
      </c>
      <c r="W4005" s="85" t="b">
        <v>0</v>
      </c>
      <c r="X4005" s="63"/>
      <c r="Y4005" s="63"/>
      <c r="Z4005" s="63"/>
    </row>
    <row r="4006">
      <c r="A4006" s="75"/>
      <c r="B4006" s="94"/>
      <c r="C4006" s="75"/>
      <c r="D4006" s="76"/>
      <c r="E4006" s="75" t="s">
        <v>97</v>
      </c>
      <c r="F4006" s="75" t="s">
        <v>97</v>
      </c>
      <c r="G4006" s="77"/>
      <c r="H4006" s="77"/>
      <c r="I4006" s="80"/>
      <c r="J4006" s="77" t="s">
        <v>97</v>
      </c>
      <c r="K4006" s="79" t="s">
        <v>97</v>
      </c>
      <c r="L4006" s="79"/>
      <c r="M4006" s="80"/>
      <c r="N4006" s="79" t="s">
        <v>97</v>
      </c>
      <c r="O4006" s="81"/>
      <c r="P4006" s="86"/>
      <c r="Q4006" s="82"/>
      <c r="R4006" s="81" t="s">
        <v>97</v>
      </c>
      <c r="S4006" s="63"/>
      <c r="T4006" s="87"/>
      <c r="U4006" s="84" t="s">
        <v>97</v>
      </c>
      <c r="V4006" s="84" t="s">
        <v>97</v>
      </c>
      <c r="W4006" s="85" t="b">
        <v>0</v>
      </c>
      <c r="X4006" s="63"/>
      <c r="Y4006" s="63"/>
      <c r="Z4006" s="63"/>
    </row>
    <row r="4007">
      <c r="A4007" s="75"/>
      <c r="B4007" s="94"/>
      <c r="C4007" s="75"/>
      <c r="D4007" s="76"/>
      <c r="E4007" s="75" t="s">
        <v>97</v>
      </c>
      <c r="F4007" s="75" t="s">
        <v>97</v>
      </c>
      <c r="G4007" s="77"/>
      <c r="H4007" s="77"/>
      <c r="I4007" s="80"/>
      <c r="J4007" s="77" t="s">
        <v>97</v>
      </c>
      <c r="K4007" s="79" t="s">
        <v>97</v>
      </c>
      <c r="L4007" s="79"/>
      <c r="M4007" s="80"/>
      <c r="N4007" s="79" t="s">
        <v>97</v>
      </c>
      <c r="O4007" s="81"/>
      <c r="P4007" s="86"/>
      <c r="Q4007" s="82"/>
      <c r="R4007" s="81" t="s">
        <v>97</v>
      </c>
      <c r="S4007" s="63"/>
      <c r="T4007" s="87"/>
      <c r="U4007" s="84" t="s">
        <v>97</v>
      </c>
      <c r="V4007" s="84" t="s">
        <v>97</v>
      </c>
      <c r="W4007" s="85" t="b">
        <v>0</v>
      </c>
      <c r="X4007" s="63"/>
      <c r="Y4007" s="63"/>
      <c r="Z4007" s="63"/>
    </row>
    <row r="4008">
      <c r="A4008" s="75"/>
      <c r="B4008" s="94"/>
      <c r="C4008" s="75"/>
      <c r="D4008" s="76"/>
      <c r="E4008" s="75" t="s">
        <v>97</v>
      </c>
      <c r="F4008" s="75" t="s">
        <v>97</v>
      </c>
      <c r="G4008" s="77"/>
      <c r="H4008" s="77"/>
      <c r="I4008" s="80"/>
      <c r="J4008" s="77" t="s">
        <v>97</v>
      </c>
      <c r="K4008" s="79" t="s">
        <v>97</v>
      </c>
      <c r="L4008" s="79"/>
      <c r="M4008" s="80"/>
      <c r="N4008" s="79" t="s">
        <v>97</v>
      </c>
      <c r="O4008" s="81"/>
      <c r="P4008" s="86"/>
      <c r="Q4008" s="82"/>
      <c r="R4008" s="81" t="s">
        <v>97</v>
      </c>
      <c r="S4008" s="63"/>
      <c r="T4008" s="87"/>
      <c r="U4008" s="84" t="s">
        <v>97</v>
      </c>
      <c r="V4008" s="84" t="s">
        <v>97</v>
      </c>
      <c r="W4008" s="85" t="b">
        <v>0</v>
      </c>
      <c r="X4008" s="63"/>
      <c r="Y4008" s="63"/>
      <c r="Z4008" s="63"/>
    </row>
    <row r="4009">
      <c r="A4009" s="75"/>
      <c r="B4009" s="94"/>
      <c r="C4009" s="75"/>
      <c r="D4009" s="76"/>
      <c r="E4009" s="75" t="s">
        <v>97</v>
      </c>
      <c r="F4009" s="75" t="s">
        <v>97</v>
      </c>
      <c r="G4009" s="77"/>
      <c r="H4009" s="77"/>
      <c r="I4009" s="80"/>
      <c r="J4009" s="77" t="s">
        <v>97</v>
      </c>
      <c r="K4009" s="79" t="s">
        <v>97</v>
      </c>
      <c r="L4009" s="79"/>
      <c r="M4009" s="80"/>
      <c r="N4009" s="79" t="s">
        <v>97</v>
      </c>
      <c r="O4009" s="81"/>
      <c r="P4009" s="86"/>
      <c r="Q4009" s="82"/>
      <c r="R4009" s="81" t="s">
        <v>97</v>
      </c>
      <c r="S4009" s="63"/>
      <c r="T4009" s="87"/>
      <c r="U4009" s="84" t="s">
        <v>97</v>
      </c>
      <c r="V4009" s="84" t="s">
        <v>97</v>
      </c>
      <c r="W4009" s="85" t="b">
        <v>0</v>
      </c>
      <c r="X4009" s="63"/>
      <c r="Y4009" s="63"/>
      <c r="Z4009" s="63"/>
    </row>
    <row r="4010">
      <c r="A4010" s="75"/>
      <c r="B4010" s="94"/>
      <c r="C4010" s="75"/>
      <c r="D4010" s="76"/>
      <c r="E4010" s="75" t="s">
        <v>97</v>
      </c>
      <c r="F4010" s="75" t="s">
        <v>97</v>
      </c>
      <c r="G4010" s="77"/>
      <c r="H4010" s="77"/>
      <c r="I4010" s="80"/>
      <c r="J4010" s="77" t="s">
        <v>97</v>
      </c>
      <c r="K4010" s="79" t="s">
        <v>97</v>
      </c>
      <c r="L4010" s="79"/>
      <c r="M4010" s="80"/>
      <c r="N4010" s="79" t="s">
        <v>97</v>
      </c>
      <c r="O4010" s="81"/>
      <c r="P4010" s="86"/>
      <c r="Q4010" s="82"/>
      <c r="R4010" s="81" t="s">
        <v>97</v>
      </c>
      <c r="S4010" s="63"/>
      <c r="T4010" s="87"/>
      <c r="U4010" s="84" t="s">
        <v>97</v>
      </c>
      <c r="V4010" s="84" t="s">
        <v>97</v>
      </c>
      <c r="W4010" s="85" t="b">
        <v>0</v>
      </c>
      <c r="X4010" s="63"/>
      <c r="Y4010" s="63"/>
      <c r="Z4010" s="63"/>
    </row>
    <row r="4011">
      <c r="A4011" s="75"/>
      <c r="B4011" s="94"/>
      <c r="C4011" s="75"/>
      <c r="D4011" s="76"/>
      <c r="E4011" s="75" t="s">
        <v>97</v>
      </c>
      <c r="F4011" s="75" t="s">
        <v>97</v>
      </c>
      <c r="G4011" s="77"/>
      <c r="H4011" s="77"/>
      <c r="I4011" s="80"/>
      <c r="J4011" s="77" t="s">
        <v>97</v>
      </c>
      <c r="K4011" s="79" t="s">
        <v>97</v>
      </c>
      <c r="L4011" s="79"/>
      <c r="M4011" s="80"/>
      <c r="N4011" s="79" t="s">
        <v>97</v>
      </c>
      <c r="O4011" s="81"/>
      <c r="P4011" s="86"/>
      <c r="Q4011" s="82"/>
      <c r="R4011" s="81" t="s">
        <v>97</v>
      </c>
      <c r="S4011" s="63"/>
      <c r="T4011" s="87"/>
      <c r="U4011" s="84" t="s">
        <v>97</v>
      </c>
      <c r="V4011" s="84" t="s">
        <v>97</v>
      </c>
      <c r="W4011" s="85" t="b">
        <v>0</v>
      </c>
      <c r="X4011" s="63"/>
      <c r="Y4011" s="63"/>
      <c r="Z4011" s="63"/>
    </row>
    <row r="4012">
      <c r="A4012" s="75"/>
      <c r="B4012" s="94"/>
      <c r="C4012" s="75"/>
      <c r="D4012" s="76"/>
      <c r="E4012" s="75" t="s">
        <v>97</v>
      </c>
      <c r="F4012" s="75" t="s">
        <v>97</v>
      </c>
      <c r="G4012" s="77"/>
      <c r="H4012" s="77"/>
      <c r="I4012" s="80"/>
      <c r="J4012" s="77" t="s">
        <v>97</v>
      </c>
      <c r="K4012" s="79" t="s">
        <v>97</v>
      </c>
      <c r="L4012" s="79"/>
      <c r="M4012" s="80"/>
      <c r="N4012" s="79" t="s">
        <v>97</v>
      </c>
      <c r="O4012" s="81"/>
      <c r="P4012" s="86"/>
      <c r="Q4012" s="82"/>
      <c r="R4012" s="81" t="s">
        <v>97</v>
      </c>
      <c r="S4012" s="63"/>
      <c r="T4012" s="87"/>
      <c r="U4012" s="84" t="s">
        <v>97</v>
      </c>
      <c r="V4012" s="84" t="s">
        <v>97</v>
      </c>
      <c r="W4012" s="85" t="b">
        <v>0</v>
      </c>
      <c r="X4012" s="63"/>
      <c r="Y4012" s="63"/>
      <c r="Z4012" s="63"/>
    </row>
    <row r="4013">
      <c r="A4013" s="75"/>
      <c r="B4013" s="94"/>
      <c r="C4013" s="75"/>
      <c r="D4013" s="76"/>
      <c r="E4013" s="75" t="s">
        <v>97</v>
      </c>
      <c r="F4013" s="75" t="s">
        <v>97</v>
      </c>
      <c r="G4013" s="77"/>
      <c r="H4013" s="77"/>
      <c r="I4013" s="80"/>
      <c r="J4013" s="77" t="s">
        <v>97</v>
      </c>
      <c r="K4013" s="79" t="s">
        <v>97</v>
      </c>
      <c r="L4013" s="79"/>
      <c r="M4013" s="80"/>
      <c r="N4013" s="79" t="s">
        <v>97</v>
      </c>
      <c r="O4013" s="81"/>
      <c r="P4013" s="86"/>
      <c r="Q4013" s="82"/>
      <c r="R4013" s="81" t="s">
        <v>97</v>
      </c>
      <c r="S4013" s="63"/>
      <c r="T4013" s="87"/>
      <c r="U4013" s="84" t="s">
        <v>97</v>
      </c>
      <c r="V4013" s="84" t="s">
        <v>97</v>
      </c>
      <c r="W4013" s="85" t="b">
        <v>0</v>
      </c>
      <c r="X4013" s="63"/>
      <c r="Y4013" s="63"/>
      <c r="Z4013" s="63"/>
    </row>
    <row r="4014">
      <c r="A4014" s="75"/>
      <c r="B4014" s="94"/>
      <c r="C4014" s="75"/>
      <c r="D4014" s="76"/>
      <c r="E4014" s="75" t="s">
        <v>97</v>
      </c>
      <c r="F4014" s="75" t="s">
        <v>97</v>
      </c>
      <c r="G4014" s="77"/>
      <c r="H4014" s="77"/>
      <c r="I4014" s="80"/>
      <c r="J4014" s="77" t="s">
        <v>97</v>
      </c>
      <c r="K4014" s="79" t="s">
        <v>97</v>
      </c>
      <c r="L4014" s="79"/>
      <c r="M4014" s="80"/>
      <c r="N4014" s="79" t="s">
        <v>97</v>
      </c>
      <c r="O4014" s="81"/>
      <c r="P4014" s="86"/>
      <c r="Q4014" s="82"/>
      <c r="R4014" s="81" t="s">
        <v>97</v>
      </c>
      <c r="S4014" s="63"/>
      <c r="T4014" s="87"/>
      <c r="U4014" s="84" t="s">
        <v>97</v>
      </c>
      <c r="V4014" s="84" t="s">
        <v>97</v>
      </c>
      <c r="W4014" s="85" t="b">
        <v>0</v>
      </c>
      <c r="X4014" s="63"/>
      <c r="Y4014" s="63"/>
      <c r="Z4014" s="63"/>
    </row>
    <row r="4015">
      <c r="A4015" s="75"/>
      <c r="B4015" s="94"/>
      <c r="C4015" s="75"/>
      <c r="D4015" s="76"/>
      <c r="E4015" s="75" t="s">
        <v>97</v>
      </c>
      <c r="F4015" s="75" t="s">
        <v>97</v>
      </c>
      <c r="G4015" s="77"/>
      <c r="H4015" s="77"/>
      <c r="I4015" s="80"/>
      <c r="J4015" s="77" t="s">
        <v>97</v>
      </c>
      <c r="K4015" s="79" t="s">
        <v>97</v>
      </c>
      <c r="L4015" s="79"/>
      <c r="M4015" s="80"/>
      <c r="N4015" s="79" t="s">
        <v>97</v>
      </c>
      <c r="O4015" s="81"/>
      <c r="P4015" s="86"/>
      <c r="Q4015" s="82"/>
      <c r="R4015" s="81" t="s">
        <v>97</v>
      </c>
      <c r="S4015" s="63"/>
      <c r="T4015" s="87"/>
      <c r="U4015" s="84" t="s">
        <v>97</v>
      </c>
      <c r="V4015" s="84" t="s">
        <v>97</v>
      </c>
      <c r="W4015" s="85" t="b">
        <v>0</v>
      </c>
      <c r="X4015" s="63"/>
      <c r="Y4015" s="63"/>
      <c r="Z4015" s="63"/>
    </row>
    <row r="4016">
      <c r="A4016" s="75"/>
      <c r="B4016" s="94"/>
      <c r="C4016" s="75"/>
      <c r="D4016" s="76"/>
      <c r="E4016" s="75" t="s">
        <v>97</v>
      </c>
      <c r="F4016" s="75" t="s">
        <v>97</v>
      </c>
      <c r="G4016" s="77"/>
      <c r="H4016" s="77"/>
      <c r="I4016" s="80"/>
      <c r="J4016" s="77" t="s">
        <v>97</v>
      </c>
      <c r="K4016" s="79" t="s">
        <v>97</v>
      </c>
      <c r="L4016" s="79"/>
      <c r="M4016" s="80"/>
      <c r="N4016" s="79" t="s">
        <v>97</v>
      </c>
      <c r="O4016" s="81"/>
      <c r="P4016" s="86"/>
      <c r="Q4016" s="82"/>
      <c r="R4016" s="81" t="s">
        <v>97</v>
      </c>
      <c r="S4016" s="63"/>
      <c r="T4016" s="87"/>
      <c r="U4016" s="84" t="s">
        <v>97</v>
      </c>
      <c r="V4016" s="84" t="s">
        <v>97</v>
      </c>
      <c r="W4016" s="85" t="b">
        <v>0</v>
      </c>
      <c r="X4016" s="63"/>
      <c r="Y4016" s="63"/>
      <c r="Z4016" s="63"/>
    </row>
    <row r="4017">
      <c r="A4017" s="75"/>
      <c r="B4017" s="94"/>
      <c r="C4017" s="75"/>
      <c r="D4017" s="76"/>
      <c r="E4017" s="75" t="s">
        <v>97</v>
      </c>
      <c r="F4017" s="75" t="s">
        <v>97</v>
      </c>
      <c r="G4017" s="77"/>
      <c r="H4017" s="77"/>
      <c r="I4017" s="80"/>
      <c r="J4017" s="77" t="s">
        <v>97</v>
      </c>
      <c r="K4017" s="79" t="s">
        <v>97</v>
      </c>
      <c r="L4017" s="79"/>
      <c r="M4017" s="80"/>
      <c r="N4017" s="79" t="s">
        <v>97</v>
      </c>
      <c r="O4017" s="81"/>
      <c r="P4017" s="86"/>
      <c r="Q4017" s="82"/>
      <c r="R4017" s="81" t="s">
        <v>97</v>
      </c>
      <c r="S4017" s="63"/>
      <c r="T4017" s="87"/>
      <c r="U4017" s="84" t="s">
        <v>97</v>
      </c>
      <c r="V4017" s="84" t="s">
        <v>97</v>
      </c>
      <c r="W4017" s="85" t="b">
        <v>0</v>
      </c>
      <c r="X4017" s="63"/>
      <c r="Y4017" s="63"/>
      <c r="Z4017" s="63"/>
    </row>
    <row r="4018">
      <c r="A4018" s="75"/>
      <c r="B4018" s="94"/>
      <c r="C4018" s="75"/>
      <c r="D4018" s="76"/>
      <c r="E4018" s="75" t="s">
        <v>97</v>
      </c>
      <c r="F4018" s="75" t="s">
        <v>97</v>
      </c>
      <c r="G4018" s="77"/>
      <c r="H4018" s="77"/>
      <c r="I4018" s="80"/>
      <c r="J4018" s="77" t="s">
        <v>97</v>
      </c>
      <c r="K4018" s="79" t="s">
        <v>97</v>
      </c>
      <c r="L4018" s="79"/>
      <c r="M4018" s="80"/>
      <c r="N4018" s="79" t="s">
        <v>97</v>
      </c>
      <c r="O4018" s="81"/>
      <c r="P4018" s="86"/>
      <c r="Q4018" s="82"/>
      <c r="R4018" s="81" t="s">
        <v>97</v>
      </c>
      <c r="S4018" s="63"/>
      <c r="T4018" s="87"/>
      <c r="U4018" s="84" t="s">
        <v>97</v>
      </c>
      <c r="V4018" s="84" t="s">
        <v>97</v>
      </c>
      <c r="W4018" s="85" t="b">
        <v>0</v>
      </c>
      <c r="X4018" s="63"/>
      <c r="Y4018" s="63"/>
      <c r="Z4018" s="63"/>
    </row>
    <row r="4019">
      <c r="A4019" s="75"/>
      <c r="B4019" s="94"/>
      <c r="C4019" s="75"/>
      <c r="D4019" s="76"/>
      <c r="E4019" s="75" t="s">
        <v>97</v>
      </c>
      <c r="F4019" s="75" t="s">
        <v>97</v>
      </c>
      <c r="G4019" s="77"/>
      <c r="H4019" s="77"/>
      <c r="I4019" s="80"/>
      <c r="J4019" s="77" t="s">
        <v>97</v>
      </c>
      <c r="K4019" s="79" t="s">
        <v>97</v>
      </c>
      <c r="L4019" s="79"/>
      <c r="M4019" s="80"/>
      <c r="N4019" s="79" t="s">
        <v>97</v>
      </c>
      <c r="O4019" s="81"/>
      <c r="P4019" s="86"/>
      <c r="Q4019" s="82"/>
      <c r="R4019" s="81" t="s">
        <v>97</v>
      </c>
      <c r="S4019" s="63"/>
      <c r="T4019" s="87"/>
      <c r="U4019" s="84" t="s">
        <v>97</v>
      </c>
      <c r="V4019" s="84" t="s">
        <v>97</v>
      </c>
      <c r="W4019" s="85" t="b">
        <v>0</v>
      </c>
      <c r="X4019" s="63"/>
      <c r="Y4019" s="63"/>
      <c r="Z4019" s="63"/>
    </row>
    <row r="4020">
      <c r="A4020" s="75"/>
      <c r="B4020" s="94"/>
      <c r="C4020" s="75"/>
      <c r="D4020" s="76"/>
      <c r="E4020" s="75" t="s">
        <v>97</v>
      </c>
      <c r="F4020" s="75" t="s">
        <v>97</v>
      </c>
      <c r="G4020" s="77"/>
      <c r="H4020" s="77"/>
      <c r="I4020" s="80"/>
      <c r="J4020" s="77" t="s">
        <v>97</v>
      </c>
      <c r="K4020" s="79" t="s">
        <v>97</v>
      </c>
      <c r="L4020" s="79"/>
      <c r="M4020" s="80"/>
      <c r="N4020" s="79" t="s">
        <v>97</v>
      </c>
      <c r="O4020" s="81"/>
      <c r="P4020" s="86"/>
      <c r="Q4020" s="82"/>
      <c r="R4020" s="81" t="s">
        <v>97</v>
      </c>
      <c r="S4020" s="63"/>
      <c r="T4020" s="87"/>
      <c r="U4020" s="84" t="s">
        <v>97</v>
      </c>
      <c r="V4020" s="84" t="s">
        <v>97</v>
      </c>
      <c r="W4020" s="85" t="b">
        <v>0</v>
      </c>
      <c r="X4020" s="63"/>
      <c r="Y4020" s="63"/>
      <c r="Z4020" s="63"/>
    </row>
    <row r="4021">
      <c r="A4021" s="75"/>
      <c r="B4021" s="94"/>
      <c r="C4021" s="75"/>
      <c r="D4021" s="76"/>
      <c r="E4021" s="75" t="s">
        <v>97</v>
      </c>
      <c r="F4021" s="75" t="s">
        <v>97</v>
      </c>
      <c r="G4021" s="77"/>
      <c r="H4021" s="77"/>
      <c r="I4021" s="80"/>
      <c r="J4021" s="77" t="s">
        <v>97</v>
      </c>
      <c r="K4021" s="79" t="s">
        <v>97</v>
      </c>
      <c r="L4021" s="79"/>
      <c r="M4021" s="80"/>
      <c r="N4021" s="79" t="s">
        <v>97</v>
      </c>
      <c r="O4021" s="81"/>
      <c r="P4021" s="86"/>
      <c r="Q4021" s="82"/>
      <c r="R4021" s="81" t="s">
        <v>97</v>
      </c>
      <c r="S4021" s="63"/>
      <c r="T4021" s="87"/>
      <c r="U4021" s="84" t="s">
        <v>97</v>
      </c>
      <c r="V4021" s="84" t="s">
        <v>97</v>
      </c>
      <c r="W4021" s="85" t="b">
        <v>0</v>
      </c>
      <c r="X4021" s="63"/>
      <c r="Y4021" s="63"/>
      <c r="Z4021" s="63"/>
    </row>
    <row r="4022">
      <c r="A4022" s="75"/>
      <c r="B4022" s="94"/>
      <c r="C4022" s="75"/>
      <c r="D4022" s="76"/>
      <c r="E4022" s="75" t="s">
        <v>97</v>
      </c>
      <c r="F4022" s="75" t="s">
        <v>97</v>
      </c>
      <c r="G4022" s="77"/>
      <c r="H4022" s="77"/>
      <c r="I4022" s="80"/>
      <c r="J4022" s="77" t="s">
        <v>97</v>
      </c>
      <c r="K4022" s="79" t="s">
        <v>97</v>
      </c>
      <c r="L4022" s="79"/>
      <c r="M4022" s="80"/>
      <c r="N4022" s="79" t="s">
        <v>97</v>
      </c>
      <c r="O4022" s="81"/>
      <c r="P4022" s="86"/>
      <c r="Q4022" s="82"/>
      <c r="R4022" s="81" t="s">
        <v>97</v>
      </c>
      <c r="S4022" s="63"/>
      <c r="T4022" s="87"/>
      <c r="U4022" s="84" t="s">
        <v>97</v>
      </c>
      <c r="V4022" s="84" t="s">
        <v>97</v>
      </c>
      <c r="W4022" s="85" t="b">
        <v>0</v>
      </c>
      <c r="X4022" s="63"/>
      <c r="Y4022" s="63"/>
      <c r="Z4022" s="63"/>
    </row>
    <row r="4023">
      <c r="A4023" s="75"/>
      <c r="B4023" s="94"/>
      <c r="C4023" s="75"/>
      <c r="D4023" s="76"/>
      <c r="E4023" s="75" t="s">
        <v>97</v>
      </c>
      <c r="F4023" s="75" t="s">
        <v>97</v>
      </c>
      <c r="G4023" s="77"/>
      <c r="H4023" s="77"/>
      <c r="I4023" s="80"/>
      <c r="J4023" s="77" t="s">
        <v>97</v>
      </c>
      <c r="K4023" s="79" t="s">
        <v>97</v>
      </c>
      <c r="L4023" s="79"/>
      <c r="M4023" s="80"/>
      <c r="N4023" s="79" t="s">
        <v>97</v>
      </c>
      <c r="O4023" s="81"/>
      <c r="P4023" s="86"/>
      <c r="Q4023" s="82"/>
      <c r="R4023" s="81" t="s">
        <v>97</v>
      </c>
      <c r="S4023" s="63"/>
      <c r="T4023" s="87"/>
      <c r="U4023" s="84" t="s">
        <v>97</v>
      </c>
      <c r="V4023" s="84" t="s">
        <v>97</v>
      </c>
      <c r="W4023" s="85" t="b">
        <v>0</v>
      </c>
      <c r="X4023" s="63"/>
      <c r="Y4023" s="63"/>
      <c r="Z4023" s="63"/>
    </row>
    <row r="4024">
      <c r="A4024" s="75"/>
      <c r="B4024" s="94"/>
      <c r="C4024" s="75"/>
      <c r="D4024" s="76"/>
      <c r="E4024" s="75" t="s">
        <v>97</v>
      </c>
      <c r="F4024" s="75" t="s">
        <v>97</v>
      </c>
      <c r="G4024" s="77"/>
      <c r="H4024" s="77"/>
      <c r="I4024" s="80"/>
      <c r="J4024" s="77" t="s">
        <v>97</v>
      </c>
      <c r="K4024" s="79" t="s">
        <v>97</v>
      </c>
      <c r="L4024" s="79"/>
      <c r="M4024" s="80"/>
      <c r="N4024" s="79" t="s">
        <v>97</v>
      </c>
      <c r="O4024" s="81"/>
      <c r="P4024" s="86"/>
      <c r="Q4024" s="82"/>
      <c r="R4024" s="81" t="s">
        <v>97</v>
      </c>
      <c r="S4024" s="63"/>
      <c r="T4024" s="87"/>
      <c r="U4024" s="84" t="s">
        <v>97</v>
      </c>
      <c r="V4024" s="84" t="s">
        <v>97</v>
      </c>
      <c r="W4024" s="85" t="b">
        <v>0</v>
      </c>
      <c r="X4024" s="63"/>
      <c r="Y4024" s="63"/>
      <c r="Z4024" s="63"/>
    </row>
    <row r="4025">
      <c r="A4025" s="75"/>
      <c r="B4025" s="94"/>
      <c r="C4025" s="75"/>
      <c r="D4025" s="76"/>
      <c r="E4025" s="75" t="s">
        <v>97</v>
      </c>
      <c r="F4025" s="75" t="s">
        <v>97</v>
      </c>
      <c r="G4025" s="77"/>
      <c r="H4025" s="77"/>
      <c r="I4025" s="80"/>
      <c r="J4025" s="77" t="s">
        <v>97</v>
      </c>
      <c r="K4025" s="79" t="s">
        <v>97</v>
      </c>
      <c r="L4025" s="79"/>
      <c r="M4025" s="80"/>
      <c r="N4025" s="79" t="s">
        <v>97</v>
      </c>
      <c r="O4025" s="81"/>
      <c r="P4025" s="86"/>
      <c r="Q4025" s="82"/>
      <c r="R4025" s="81" t="s">
        <v>97</v>
      </c>
      <c r="S4025" s="63"/>
      <c r="T4025" s="87"/>
      <c r="U4025" s="84" t="s">
        <v>97</v>
      </c>
      <c r="V4025" s="84" t="s">
        <v>97</v>
      </c>
      <c r="W4025" s="85" t="b">
        <v>0</v>
      </c>
      <c r="X4025" s="63"/>
      <c r="Y4025" s="63"/>
      <c r="Z4025" s="63"/>
    </row>
    <row r="4026">
      <c r="A4026" s="75"/>
      <c r="B4026" s="94"/>
      <c r="C4026" s="75"/>
      <c r="D4026" s="76"/>
      <c r="E4026" s="75" t="s">
        <v>97</v>
      </c>
      <c r="F4026" s="75" t="s">
        <v>97</v>
      </c>
      <c r="G4026" s="77"/>
      <c r="H4026" s="77"/>
      <c r="I4026" s="80"/>
      <c r="J4026" s="77" t="s">
        <v>97</v>
      </c>
      <c r="K4026" s="79" t="s">
        <v>97</v>
      </c>
      <c r="L4026" s="79"/>
      <c r="M4026" s="80"/>
      <c r="N4026" s="79" t="s">
        <v>97</v>
      </c>
      <c r="O4026" s="81"/>
      <c r="P4026" s="86"/>
      <c r="Q4026" s="82"/>
      <c r="R4026" s="81" t="s">
        <v>97</v>
      </c>
      <c r="S4026" s="63"/>
      <c r="T4026" s="87"/>
      <c r="U4026" s="84" t="s">
        <v>97</v>
      </c>
      <c r="V4026" s="84" t="s">
        <v>97</v>
      </c>
      <c r="W4026" s="85" t="b">
        <v>0</v>
      </c>
      <c r="X4026" s="63"/>
      <c r="Y4026" s="63"/>
      <c r="Z4026" s="63"/>
    </row>
    <row r="4027">
      <c r="A4027" s="75"/>
      <c r="B4027" s="94"/>
      <c r="C4027" s="75"/>
      <c r="D4027" s="76"/>
      <c r="E4027" s="75" t="s">
        <v>97</v>
      </c>
      <c r="F4027" s="75" t="s">
        <v>97</v>
      </c>
      <c r="G4027" s="77"/>
      <c r="H4027" s="77"/>
      <c r="I4027" s="80"/>
      <c r="J4027" s="77" t="s">
        <v>97</v>
      </c>
      <c r="K4027" s="79" t="s">
        <v>97</v>
      </c>
      <c r="L4027" s="79"/>
      <c r="M4027" s="80"/>
      <c r="N4027" s="79" t="s">
        <v>97</v>
      </c>
      <c r="O4027" s="81"/>
      <c r="P4027" s="86"/>
      <c r="Q4027" s="82"/>
      <c r="R4027" s="81" t="s">
        <v>97</v>
      </c>
      <c r="S4027" s="63"/>
      <c r="T4027" s="87"/>
      <c r="U4027" s="84" t="s">
        <v>97</v>
      </c>
      <c r="V4027" s="84" t="s">
        <v>97</v>
      </c>
      <c r="W4027" s="85" t="b">
        <v>0</v>
      </c>
      <c r="X4027" s="63"/>
      <c r="Y4027" s="63"/>
      <c r="Z4027" s="63"/>
    </row>
    <row r="4028">
      <c r="A4028" s="75"/>
      <c r="B4028" s="94"/>
      <c r="C4028" s="75"/>
      <c r="D4028" s="76"/>
      <c r="E4028" s="75" t="s">
        <v>97</v>
      </c>
      <c r="F4028" s="75" t="s">
        <v>97</v>
      </c>
      <c r="G4028" s="77"/>
      <c r="H4028" s="77"/>
      <c r="I4028" s="80"/>
      <c r="J4028" s="77" t="s">
        <v>97</v>
      </c>
      <c r="K4028" s="79" t="s">
        <v>97</v>
      </c>
      <c r="L4028" s="79"/>
      <c r="M4028" s="80"/>
      <c r="N4028" s="79" t="s">
        <v>97</v>
      </c>
      <c r="O4028" s="81"/>
      <c r="P4028" s="86"/>
      <c r="Q4028" s="82"/>
      <c r="R4028" s="81" t="s">
        <v>97</v>
      </c>
      <c r="S4028" s="63"/>
      <c r="T4028" s="87"/>
      <c r="U4028" s="84" t="s">
        <v>97</v>
      </c>
      <c r="V4028" s="84" t="s">
        <v>97</v>
      </c>
      <c r="W4028" s="85" t="b">
        <v>0</v>
      </c>
      <c r="X4028" s="63"/>
      <c r="Y4028" s="63"/>
      <c r="Z4028" s="63"/>
    </row>
    <row r="4029">
      <c r="A4029" s="75"/>
      <c r="B4029" s="94"/>
      <c r="C4029" s="75"/>
      <c r="D4029" s="76"/>
      <c r="E4029" s="75" t="s">
        <v>97</v>
      </c>
      <c r="F4029" s="75" t="s">
        <v>97</v>
      </c>
      <c r="G4029" s="77"/>
      <c r="H4029" s="77"/>
      <c r="I4029" s="80"/>
      <c r="J4029" s="77" t="s">
        <v>97</v>
      </c>
      <c r="K4029" s="79" t="s">
        <v>97</v>
      </c>
      <c r="L4029" s="79"/>
      <c r="M4029" s="80"/>
      <c r="N4029" s="79" t="s">
        <v>97</v>
      </c>
      <c r="O4029" s="81"/>
      <c r="P4029" s="86"/>
      <c r="Q4029" s="82"/>
      <c r="R4029" s="81" t="s">
        <v>97</v>
      </c>
      <c r="S4029" s="63"/>
      <c r="T4029" s="87"/>
      <c r="U4029" s="84" t="s">
        <v>97</v>
      </c>
      <c r="V4029" s="84" t="s">
        <v>97</v>
      </c>
      <c r="W4029" s="85" t="b">
        <v>0</v>
      </c>
      <c r="X4029" s="63"/>
      <c r="Y4029" s="63"/>
      <c r="Z4029" s="63"/>
    </row>
    <row r="4030">
      <c r="A4030" s="75"/>
      <c r="B4030" s="94"/>
      <c r="C4030" s="75"/>
      <c r="D4030" s="76"/>
      <c r="E4030" s="75" t="s">
        <v>97</v>
      </c>
      <c r="F4030" s="75" t="s">
        <v>97</v>
      </c>
      <c r="G4030" s="77"/>
      <c r="H4030" s="77"/>
      <c r="I4030" s="80"/>
      <c r="J4030" s="77" t="s">
        <v>97</v>
      </c>
      <c r="K4030" s="79" t="s">
        <v>97</v>
      </c>
      <c r="L4030" s="79"/>
      <c r="M4030" s="80"/>
      <c r="N4030" s="79" t="s">
        <v>97</v>
      </c>
      <c r="O4030" s="81"/>
      <c r="P4030" s="86"/>
      <c r="Q4030" s="82"/>
      <c r="R4030" s="81" t="s">
        <v>97</v>
      </c>
      <c r="S4030" s="63"/>
      <c r="T4030" s="87"/>
      <c r="U4030" s="84" t="s">
        <v>97</v>
      </c>
      <c r="V4030" s="84" t="s">
        <v>97</v>
      </c>
      <c r="W4030" s="85" t="b">
        <v>0</v>
      </c>
      <c r="X4030" s="63"/>
      <c r="Y4030" s="63"/>
      <c r="Z4030" s="63"/>
    </row>
    <row r="4031">
      <c r="A4031" s="75"/>
      <c r="B4031" s="94"/>
      <c r="C4031" s="75"/>
      <c r="D4031" s="76"/>
      <c r="E4031" s="75" t="s">
        <v>97</v>
      </c>
      <c r="F4031" s="75" t="s">
        <v>97</v>
      </c>
      <c r="G4031" s="77"/>
      <c r="H4031" s="77"/>
      <c r="I4031" s="80"/>
      <c r="J4031" s="77" t="s">
        <v>97</v>
      </c>
      <c r="K4031" s="79" t="s">
        <v>97</v>
      </c>
      <c r="L4031" s="79"/>
      <c r="M4031" s="80"/>
      <c r="N4031" s="79" t="s">
        <v>97</v>
      </c>
      <c r="O4031" s="81"/>
      <c r="P4031" s="86"/>
      <c r="Q4031" s="82"/>
      <c r="R4031" s="81" t="s">
        <v>97</v>
      </c>
      <c r="S4031" s="63"/>
      <c r="T4031" s="87"/>
      <c r="U4031" s="84" t="s">
        <v>97</v>
      </c>
      <c r="V4031" s="84" t="s">
        <v>97</v>
      </c>
      <c r="W4031" s="85" t="b">
        <v>0</v>
      </c>
      <c r="X4031" s="63"/>
      <c r="Y4031" s="63"/>
      <c r="Z4031" s="63"/>
    </row>
    <row r="4032">
      <c r="A4032" s="75"/>
      <c r="B4032" s="94"/>
      <c r="C4032" s="75"/>
      <c r="D4032" s="76"/>
      <c r="E4032" s="75" t="s">
        <v>97</v>
      </c>
      <c r="F4032" s="75" t="s">
        <v>97</v>
      </c>
      <c r="G4032" s="77"/>
      <c r="H4032" s="77"/>
      <c r="I4032" s="80"/>
      <c r="J4032" s="77" t="s">
        <v>97</v>
      </c>
      <c r="K4032" s="79" t="s">
        <v>97</v>
      </c>
      <c r="L4032" s="79"/>
      <c r="M4032" s="80"/>
      <c r="N4032" s="79" t="s">
        <v>97</v>
      </c>
      <c r="O4032" s="81"/>
      <c r="P4032" s="86"/>
      <c r="Q4032" s="82"/>
      <c r="R4032" s="81" t="s">
        <v>97</v>
      </c>
      <c r="S4032" s="63"/>
      <c r="T4032" s="87"/>
      <c r="U4032" s="84" t="s">
        <v>97</v>
      </c>
      <c r="V4032" s="84" t="s">
        <v>97</v>
      </c>
      <c r="W4032" s="85" t="b">
        <v>0</v>
      </c>
      <c r="X4032" s="63"/>
      <c r="Y4032" s="63"/>
      <c r="Z4032" s="63"/>
    </row>
    <row r="4033">
      <c r="A4033" s="75"/>
      <c r="B4033" s="94"/>
      <c r="C4033" s="75"/>
      <c r="D4033" s="76"/>
      <c r="E4033" s="75" t="s">
        <v>97</v>
      </c>
      <c r="F4033" s="75" t="s">
        <v>97</v>
      </c>
      <c r="G4033" s="77"/>
      <c r="H4033" s="77"/>
      <c r="I4033" s="80"/>
      <c r="J4033" s="77" t="s">
        <v>97</v>
      </c>
      <c r="K4033" s="79" t="s">
        <v>97</v>
      </c>
      <c r="L4033" s="79"/>
      <c r="M4033" s="80"/>
      <c r="N4033" s="79" t="s">
        <v>97</v>
      </c>
      <c r="O4033" s="81"/>
      <c r="P4033" s="86"/>
      <c r="Q4033" s="82"/>
      <c r="R4033" s="81" t="s">
        <v>97</v>
      </c>
      <c r="S4033" s="63"/>
      <c r="T4033" s="87"/>
      <c r="U4033" s="84" t="s">
        <v>97</v>
      </c>
      <c r="V4033" s="84" t="s">
        <v>97</v>
      </c>
      <c r="W4033" s="85" t="b">
        <v>0</v>
      </c>
      <c r="X4033" s="63"/>
      <c r="Y4033" s="63"/>
      <c r="Z4033" s="63"/>
    </row>
    <row r="4034">
      <c r="A4034" s="75"/>
      <c r="B4034" s="94"/>
      <c r="C4034" s="75"/>
      <c r="D4034" s="76"/>
      <c r="E4034" s="75" t="s">
        <v>97</v>
      </c>
      <c r="F4034" s="75" t="s">
        <v>97</v>
      </c>
      <c r="G4034" s="77"/>
      <c r="H4034" s="77"/>
      <c r="I4034" s="80"/>
      <c r="J4034" s="77" t="s">
        <v>97</v>
      </c>
      <c r="K4034" s="79" t="s">
        <v>97</v>
      </c>
      <c r="L4034" s="79"/>
      <c r="M4034" s="80"/>
      <c r="N4034" s="79" t="s">
        <v>97</v>
      </c>
      <c r="O4034" s="81"/>
      <c r="P4034" s="86"/>
      <c r="Q4034" s="82"/>
      <c r="R4034" s="81" t="s">
        <v>97</v>
      </c>
      <c r="S4034" s="63"/>
      <c r="T4034" s="87"/>
      <c r="U4034" s="84" t="s">
        <v>97</v>
      </c>
      <c r="V4034" s="84" t="s">
        <v>97</v>
      </c>
      <c r="W4034" s="85" t="b">
        <v>0</v>
      </c>
      <c r="X4034" s="63"/>
      <c r="Y4034" s="63"/>
      <c r="Z4034" s="63"/>
    </row>
    <row r="4035">
      <c r="A4035" s="75"/>
      <c r="B4035" s="94"/>
      <c r="C4035" s="75"/>
      <c r="D4035" s="76"/>
      <c r="E4035" s="75" t="s">
        <v>97</v>
      </c>
      <c r="F4035" s="75" t="s">
        <v>97</v>
      </c>
      <c r="G4035" s="77"/>
      <c r="H4035" s="77"/>
      <c r="I4035" s="80"/>
      <c r="J4035" s="77" t="s">
        <v>97</v>
      </c>
      <c r="K4035" s="79" t="s">
        <v>97</v>
      </c>
      <c r="L4035" s="79"/>
      <c r="M4035" s="80"/>
      <c r="N4035" s="79" t="s">
        <v>97</v>
      </c>
      <c r="O4035" s="81"/>
      <c r="P4035" s="86"/>
      <c r="Q4035" s="82"/>
      <c r="R4035" s="81" t="s">
        <v>97</v>
      </c>
      <c r="S4035" s="63"/>
      <c r="T4035" s="87"/>
      <c r="U4035" s="84" t="s">
        <v>97</v>
      </c>
      <c r="V4035" s="84" t="s">
        <v>97</v>
      </c>
      <c r="W4035" s="85" t="b">
        <v>0</v>
      </c>
      <c r="X4035" s="63"/>
      <c r="Y4035" s="63"/>
      <c r="Z4035" s="63"/>
    </row>
    <row r="4036">
      <c r="A4036" s="75"/>
      <c r="B4036" s="94"/>
      <c r="C4036" s="75"/>
      <c r="D4036" s="76"/>
      <c r="E4036" s="75" t="s">
        <v>97</v>
      </c>
      <c r="F4036" s="75" t="s">
        <v>97</v>
      </c>
      <c r="G4036" s="77"/>
      <c r="H4036" s="77"/>
      <c r="I4036" s="80"/>
      <c r="J4036" s="77" t="s">
        <v>97</v>
      </c>
      <c r="K4036" s="79" t="s">
        <v>97</v>
      </c>
      <c r="L4036" s="79"/>
      <c r="M4036" s="80"/>
      <c r="N4036" s="79" t="s">
        <v>97</v>
      </c>
      <c r="O4036" s="81"/>
      <c r="P4036" s="86"/>
      <c r="Q4036" s="82"/>
      <c r="R4036" s="81" t="s">
        <v>97</v>
      </c>
      <c r="S4036" s="63"/>
      <c r="T4036" s="87"/>
      <c r="U4036" s="84" t="s">
        <v>97</v>
      </c>
      <c r="V4036" s="84" t="s">
        <v>97</v>
      </c>
      <c r="W4036" s="85" t="b">
        <v>0</v>
      </c>
      <c r="X4036" s="63"/>
      <c r="Y4036" s="63"/>
      <c r="Z4036" s="63"/>
    </row>
    <row r="4037">
      <c r="A4037" s="75"/>
      <c r="B4037" s="94"/>
      <c r="C4037" s="75"/>
      <c r="D4037" s="76"/>
      <c r="E4037" s="75" t="s">
        <v>97</v>
      </c>
      <c r="F4037" s="75" t="s">
        <v>97</v>
      </c>
      <c r="G4037" s="77"/>
      <c r="H4037" s="77"/>
      <c r="I4037" s="80"/>
      <c r="J4037" s="77" t="s">
        <v>97</v>
      </c>
      <c r="K4037" s="79" t="s">
        <v>97</v>
      </c>
      <c r="L4037" s="79"/>
      <c r="M4037" s="80"/>
      <c r="N4037" s="79" t="s">
        <v>97</v>
      </c>
      <c r="O4037" s="81"/>
      <c r="P4037" s="86"/>
      <c r="Q4037" s="82"/>
      <c r="R4037" s="81" t="s">
        <v>97</v>
      </c>
      <c r="S4037" s="63"/>
      <c r="T4037" s="87"/>
      <c r="U4037" s="84" t="s">
        <v>97</v>
      </c>
      <c r="V4037" s="84" t="s">
        <v>97</v>
      </c>
      <c r="W4037" s="85" t="b">
        <v>0</v>
      </c>
      <c r="X4037" s="63"/>
      <c r="Y4037" s="63"/>
      <c r="Z4037" s="63"/>
    </row>
    <row r="4038">
      <c r="A4038" s="75"/>
      <c r="B4038" s="94"/>
      <c r="C4038" s="75"/>
      <c r="D4038" s="76"/>
      <c r="E4038" s="75" t="s">
        <v>97</v>
      </c>
      <c r="F4038" s="75" t="s">
        <v>97</v>
      </c>
      <c r="G4038" s="77"/>
      <c r="H4038" s="77"/>
      <c r="I4038" s="80"/>
      <c r="J4038" s="77" t="s">
        <v>97</v>
      </c>
      <c r="K4038" s="79" t="s">
        <v>97</v>
      </c>
      <c r="L4038" s="79"/>
      <c r="M4038" s="80"/>
      <c r="N4038" s="79" t="s">
        <v>97</v>
      </c>
      <c r="O4038" s="81"/>
      <c r="P4038" s="86"/>
      <c r="Q4038" s="82"/>
      <c r="R4038" s="81" t="s">
        <v>97</v>
      </c>
      <c r="S4038" s="63"/>
      <c r="T4038" s="87"/>
      <c r="U4038" s="84" t="s">
        <v>97</v>
      </c>
      <c r="V4038" s="84" t="s">
        <v>97</v>
      </c>
      <c r="W4038" s="85" t="b">
        <v>0</v>
      </c>
      <c r="X4038" s="63"/>
      <c r="Y4038" s="63"/>
      <c r="Z4038" s="63"/>
    </row>
    <row r="4039">
      <c r="A4039" s="75"/>
      <c r="B4039" s="94"/>
      <c r="C4039" s="75"/>
      <c r="D4039" s="76"/>
      <c r="E4039" s="75" t="s">
        <v>97</v>
      </c>
      <c r="F4039" s="75" t="s">
        <v>97</v>
      </c>
      <c r="G4039" s="77"/>
      <c r="H4039" s="77"/>
      <c r="I4039" s="80"/>
      <c r="J4039" s="77" t="s">
        <v>97</v>
      </c>
      <c r="K4039" s="79" t="s">
        <v>97</v>
      </c>
      <c r="L4039" s="79"/>
      <c r="M4039" s="80"/>
      <c r="N4039" s="79" t="s">
        <v>97</v>
      </c>
      <c r="O4039" s="81"/>
      <c r="P4039" s="86"/>
      <c r="Q4039" s="82"/>
      <c r="R4039" s="81" t="s">
        <v>97</v>
      </c>
      <c r="S4039" s="63"/>
      <c r="T4039" s="87"/>
      <c r="U4039" s="84" t="s">
        <v>97</v>
      </c>
      <c r="V4039" s="84" t="s">
        <v>97</v>
      </c>
      <c r="W4039" s="85" t="b">
        <v>0</v>
      </c>
      <c r="X4039" s="63"/>
      <c r="Y4039" s="63"/>
      <c r="Z4039" s="63"/>
    </row>
    <row r="4040">
      <c r="A4040" s="75"/>
      <c r="B4040" s="94"/>
      <c r="C4040" s="75"/>
      <c r="D4040" s="76"/>
      <c r="E4040" s="75" t="s">
        <v>97</v>
      </c>
      <c r="F4040" s="75" t="s">
        <v>97</v>
      </c>
      <c r="G4040" s="77"/>
      <c r="H4040" s="77"/>
      <c r="I4040" s="80"/>
      <c r="J4040" s="77" t="s">
        <v>97</v>
      </c>
      <c r="K4040" s="79" t="s">
        <v>97</v>
      </c>
      <c r="L4040" s="79"/>
      <c r="M4040" s="80"/>
      <c r="N4040" s="79" t="s">
        <v>97</v>
      </c>
      <c r="O4040" s="81"/>
      <c r="P4040" s="86"/>
      <c r="Q4040" s="82"/>
      <c r="R4040" s="81" t="s">
        <v>97</v>
      </c>
      <c r="S4040" s="63"/>
      <c r="T4040" s="87"/>
      <c r="U4040" s="84" t="s">
        <v>97</v>
      </c>
      <c r="V4040" s="84" t="s">
        <v>97</v>
      </c>
      <c r="W4040" s="85" t="b">
        <v>0</v>
      </c>
      <c r="X4040" s="63"/>
      <c r="Y4040" s="63"/>
      <c r="Z4040" s="63"/>
    </row>
    <row r="4041">
      <c r="A4041" s="75"/>
      <c r="B4041" s="94"/>
      <c r="C4041" s="75"/>
      <c r="D4041" s="76"/>
      <c r="E4041" s="75" t="s">
        <v>97</v>
      </c>
      <c r="F4041" s="75" t="s">
        <v>97</v>
      </c>
      <c r="G4041" s="77"/>
      <c r="H4041" s="77"/>
      <c r="I4041" s="80"/>
      <c r="J4041" s="77" t="s">
        <v>97</v>
      </c>
      <c r="K4041" s="79" t="s">
        <v>97</v>
      </c>
      <c r="L4041" s="79"/>
      <c r="M4041" s="80"/>
      <c r="N4041" s="79" t="s">
        <v>97</v>
      </c>
      <c r="O4041" s="81"/>
      <c r="P4041" s="86"/>
      <c r="Q4041" s="82"/>
      <c r="R4041" s="81" t="s">
        <v>97</v>
      </c>
      <c r="S4041" s="63"/>
      <c r="T4041" s="87"/>
      <c r="U4041" s="84" t="s">
        <v>97</v>
      </c>
      <c r="V4041" s="84" t="s">
        <v>97</v>
      </c>
      <c r="W4041" s="85" t="b">
        <v>0</v>
      </c>
      <c r="X4041" s="63"/>
      <c r="Y4041" s="63"/>
      <c r="Z4041" s="63"/>
    </row>
    <row r="4042">
      <c r="A4042" s="75"/>
      <c r="B4042" s="94"/>
      <c r="C4042" s="75"/>
      <c r="D4042" s="76"/>
      <c r="E4042" s="75" t="s">
        <v>97</v>
      </c>
      <c r="F4042" s="75" t="s">
        <v>97</v>
      </c>
      <c r="G4042" s="77"/>
      <c r="H4042" s="77"/>
      <c r="I4042" s="80"/>
      <c r="J4042" s="77" t="s">
        <v>97</v>
      </c>
      <c r="K4042" s="79" t="s">
        <v>97</v>
      </c>
      <c r="L4042" s="79"/>
      <c r="M4042" s="80"/>
      <c r="N4042" s="79" t="s">
        <v>97</v>
      </c>
      <c r="O4042" s="81"/>
      <c r="P4042" s="86"/>
      <c r="Q4042" s="82"/>
      <c r="R4042" s="81" t="s">
        <v>97</v>
      </c>
      <c r="S4042" s="63"/>
      <c r="T4042" s="87"/>
      <c r="U4042" s="84" t="s">
        <v>97</v>
      </c>
      <c r="V4042" s="84" t="s">
        <v>97</v>
      </c>
      <c r="W4042" s="85" t="b">
        <v>0</v>
      </c>
      <c r="X4042" s="63"/>
      <c r="Y4042" s="63"/>
      <c r="Z4042" s="63"/>
    </row>
    <row r="4043">
      <c r="A4043" s="75"/>
      <c r="B4043" s="94"/>
      <c r="C4043" s="75"/>
      <c r="D4043" s="76"/>
      <c r="E4043" s="75" t="s">
        <v>97</v>
      </c>
      <c r="F4043" s="75" t="s">
        <v>97</v>
      </c>
      <c r="G4043" s="77"/>
      <c r="H4043" s="77"/>
      <c r="I4043" s="80"/>
      <c r="J4043" s="77" t="s">
        <v>97</v>
      </c>
      <c r="K4043" s="79" t="s">
        <v>97</v>
      </c>
      <c r="L4043" s="79"/>
      <c r="M4043" s="80"/>
      <c r="N4043" s="79" t="s">
        <v>97</v>
      </c>
      <c r="O4043" s="81"/>
      <c r="P4043" s="86"/>
      <c r="Q4043" s="82"/>
      <c r="R4043" s="81" t="s">
        <v>97</v>
      </c>
      <c r="S4043" s="63"/>
      <c r="T4043" s="87"/>
      <c r="U4043" s="84" t="s">
        <v>97</v>
      </c>
      <c r="V4043" s="84" t="s">
        <v>97</v>
      </c>
      <c r="W4043" s="85" t="b">
        <v>0</v>
      </c>
      <c r="X4043" s="63"/>
      <c r="Y4043" s="63"/>
      <c r="Z4043" s="63"/>
    </row>
    <row r="4044">
      <c r="A4044" s="75"/>
      <c r="B4044" s="94"/>
      <c r="C4044" s="75"/>
      <c r="D4044" s="76"/>
      <c r="E4044" s="75" t="s">
        <v>97</v>
      </c>
      <c r="F4044" s="75" t="s">
        <v>97</v>
      </c>
      <c r="G4044" s="77"/>
      <c r="H4044" s="77"/>
      <c r="I4044" s="80"/>
      <c r="J4044" s="77" t="s">
        <v>97</v>
      </c>
      <c r="K4044" s="79" t="s">
        <v>97</v>
      </c>
      <c r="L4044" s="79"/>
      <c r="M4044" s="80"/>
      <c r="N4044" s="79" t="s">
        <v>97</v>
      </c>
      <c r="O4044" s="81"/>
      <c r="P4044" s="86"/>
      <c r="Q4044" s="82"/>
      <c r="R4044" s="81" t="s">
        <v>97</v>
      </c>
      <c r="S4044" s="63"/>
      <c r="T4044" s="87"/>
      <c r="U4044" s="84" t="s">
        <v>97</v>
      </c>
      <c r="V4044" s="84" t="s">
        <v>97</v>
      </c>
      <c r="W4044" s="85" t="b">
        <v>0</v>
      </c>
      <c r="X4044" s="63"/>
      <c r="Y4044" s="63"/>
      <c r="Z4044" s="63"/>
    </row>
    <row r="4045">
      <c r="A4045" s="75"/>
      <c r="B4045" s="94"/>
      <c r="C4045" s="75"/>
      <c r="D4045" s="76"/>
      <c r="E4045" s="75" t="s">
        <v>97</v>
      </c>
      <c r="F4045" s="75" t="s">
        <v>97</v>
      </c>
      <c r="G4045" s="77"/>
      <c r="H4045" s="77"/>
      <c r="I4045" s="80"/>
      <c r="J4045" s="77" t="s">
        <v>97</v>
      </c>
      <c r="K4045" s="79" t="s">
        <v>97</v>
      </c>
      <c r="L4045" s="79"/>
      <c r="M4045" s="80"/>
      <c r="N4045" s="79" t="s">
        <v>97</v>
      </c>
      <c r="O4045" s="81"/>
      <c r="P4045" s="86"/>
      <c r="Q4045" s="82"/>
      <c r="R4045" s="81" t="s">
        <v>97</v>
      </c>
      <c r="S4045" s="63"/>
      <c r="T4045" s="87"/>
      <c r="U4045" s="84" t="s">
        <v>97</v>
      </c>
      <c r="V4045" s="84" t="s">
        <v>97</v>
      </c>
      <c r="W4045" s="85" t="b">
        <v>0</v>
      </c>
      <c r="X4045" s="63"/>
      <c r="Y4045" s="63"/>
      <c r="Z4045" s="63"/>
    </row>
    <row r="4046">
      <c r="A4046" s="75"/>
      <c r="B4046" s="94"/>
      <c r="C4046" s="75"/>
      <c r="D4046" s="76"/>
      <c r="E4046" s="75" t="s">
        <v>97</v>
      </c>
      <c r="F4046" s="75" t="s">
        <v>97</v>
      </c>
      <c r="G4046" s="77"/>
      <c r="H4046" s="77"/>
      <c r="I4046" s="80"/>
      <c r="J4046" s="77" t="s">
        <v>97</v>
      </c>
      <c r="K4046" s="79" t="s">
        <v>97</v>
      </c>
      <c r="L4046" s="79"/>
      <c r="M4046" s="80"/>
      <c r="N4046" s="79" t="s">
        <v>97</v>
      </c>
      <c r="O4046" s="81"/>
      <c r="P4046" s="86"/>
      <c r="Q4046" s="82"/>
      <c r="R4046" s="81" t="s">
        <v>97</v>
      </c>
      <c r="S4046" s="63"/>
      <c r="T4046" s="87"/>
      <c r="U4046" s="84" t="s">
        <v>97</v>
      </c>
      <c r="V4046" s="84" t="s">
        <v>97</v>
      </c>
      <c r="W4046" s="85" t="b">
        <v>0</v>
      </c>
      <c r="X4046" s="63"/>
      <c r="Y4046" s="63"/>
      <c r="Z4046" s="63"/>
    </row>
    <row r="4047">
      <c r="A4047" s="75"/>
      <c r="B4047" s="94"/>
      <c r="C4047" s="75"/>
      <c r="D4047" s="76"/>
      <c r="E4047" s="75" t="s">
        <v>97</v>
      </c>
      <c r="F4047" s="75" t="s">
        <v>97</v>
      </c>
      <c r="G4047" s="77"/>
      <c r="H4047" s="77"/>
      <c r="I4047" s="80"/>
      <c r="J4047" s="77" t="s">
        <v>97</v>
      </c>
      <c r="K4047" s="79" t="s">
        <v>97</v>
      </c>
      <c r="L4047" s="79"/>
      <c r="M4047" s="80"/>
      <c r="N4047" s="79" t="s">
        <v>97</v>
      </c>
      <c r="O4047" s="81"/>
      <c r="P4047" s="86"/>
      <c r="Q4047" s="82"/>
      <c r="R4047" s="81" t="s">
        <v>97</v>
      </c>
      <c r="S4047" s="63"/>
      <c r="T4047" s="87"/>
      <c r="U4047" s="84" t="s">
        <v>97</v>
      </c>
      <c r="V4047" s="84" t="s">
        <v>97</v>
      </c>
      <c r="W4047" s="85" t="b">
        <v>0</v>
      </c>
      <c r="X4047" s="63"/>
      <c r="Y4047" s="63"/>
      <c r="Z4047" s="63"/>
    </row>
    <row r="4048">
      <c r="A4048" s="75"/>
      <c r="B4048" s="94"/>
      <c r="C4048" s="75"/>
      <c r="D4048" s="76"/>
      <c r="E4048" s="75" t="s">
        <v>97</v>
      </c>
      <c r="F4048" s="75" t="s">
        <v>97</v>
      </c>
      <c r="G4048" s="77"/>
      <c r="H4048" s="77"/>
      <c r="I4048" s="80"/>
      <c r="J4048" s="77" t="s">
        <v>97</v>
      </c>
      <c r="K4048" s="79" t="s">
        <v>97</v>
      </c>
      <c r="L4048" s="79"/>
      <c r="M4048" s="80"/>
      <c r="N4048" s="79" t="s">
        <v>97</v>
      </c>
      <c r="O4048" s="81"/>
      <c r="P4048" s="86"/>
      <c r="Q4048" s="82"/>
      <c r="R4048" s="81" t="s">
        <v>97</v>
      </c>
      <c r="S4048" s="63"/>
      <c r="T4048" s="87"/>
      <c r="U4048" s="84" t="s">
        <v>97</v>
      </c>
      <c r="V4048" s="84" t="s">
        <v>97</v>
      </c>
      <c r="W4048" s="85" t="b">
        <v>0</v>
      </c>
      <c r="X4048" s="63"/>
      <c r="Y4048" s="63"/>
      <c r="Z4048" s="63"/>
    </row>
    <row r="4049">
      <c r="A4049" s="75"/>
      <c r="B4049" s="94"/>
      <c r="C4049" s="75"/>
      <c r="D4049" s="76"/>
      <c r="E4049" s="75" t="s">
        <v>97</v>
      </c>
      <c r="F4049" s="75" t="s">
        <v>97</v>
      </c>
      <c r="G4049" s="77"/>
      <c r="H4049" s="77"/>
      <c r="I4049" s="80"/>
      <c r="J4049" s="77" t="s">
        <v>97</v>
      </c>
      <c r="K4049" s="79" t="s">
        <v>97</v>
      </c>
      <c r="L4049" s="79"/>
      <c r="M4049" s="80"/>
      <c r="N4049" s="79" t="s">
        <v>97</v>
      </c>
      <c r="O4049" s="81"/>
      <c r="P4049" s="86"/>
      <c r="Q4049" s="82"/>
      <c r="R4049" s="81" t="s">
        <v>97</v>
      </c>
      <c r="S4049" s="63"/>
      <c r="T4049" s="87"/>
      <c r="U4049" s="84" t="s">
        <v>97</v>
      </c>
      <c r="V4049" s="84" t="s">
        <v>97</v>
      </c>
      <c r="W4049" s="85" t="b">
        <v>0</v>
      </c>
      <c r="X4049" s="63"/>
      <c r="Y4049" s="63"/>
      <c r="Z4049" s="63"/>
    </row>
    <row r="4050">
      <c r="A4050" s="75"/>
      <c r="B4050" s="94"/>
      <c r="C4050" s="75"/>
      <c r="D4050" s="76"/>
      <c r="E4050" s="75" t="s">
        <v>97</v>
      </c>
      <c r="F4050" s="75" t="s">
        <v>97</v>
      </c>
      <c r="G4050" s="77"/>
      <c r="H4050" s="77"/>
      <c r="I4050" s="80"/>
      <c r="J4050" s="77" t="s">
        <v>97</v>
      </c>
      <c r="K4050" s="79" t="s">
        <v>97</v>
      </c>
      <c r="L4050" s="79"/>
      <c r="M4050" s="80"/>
      <c r="N4050" s="79" t="s">
        <v>97</v>
      </c>
      <c r="O4050" s="81"/>
      <c r="P4050" s="86"/>
      <c r="Q4050" s="82"/>
      <c r="R4050" s="81" t="s">
        <v>97</v>
      </c>
      <c r="S4050" s="63"/>
      <c r="T4050" s="87"/>
      <c r="U4050" s="84" t="s">
        <v>97</v>
      </c>
      <c r="V4050" s="84" t="s">
        <v>97</v>
      </c>
      <c r="W4050" s="85" t="b">
        <v>0</v>
      </c>
      <c r="X4050" s="63"/>
      <c r="Y4050" s="63"/>
      <c r="Z4050" s="63"/>
    </row>
    <row r="4051">
      <c r="A4051" s="75"/>
      <c r="B4051" s="94"/>
      <c r="C4051" s="75"/>
      <c r="D4051" s="76"/>
      <c r="E4051" s="75" t="s">
        <v>97</v>
      </c>
      <c r="F4051" s="75" t="s">
        <v>97</v>
      </c>
      <c r="G4051" s="77"/>
      <c r="H4051" s="77"/>
      <c r="I4051" s="80"/>
      <c r="J4051" s="77" t="s">
        <v>97</v>
      </c>
      <c r="K4051" s="79" t="s">
        <v>97</v>
      </c>
      <c r="L4051" s="79"/>
      <c r="M4051" s="80"/>
      <c r="N4051" s="79" t="s">
        <v>97</v>
      </c>
      <c r="O4051" s="81"/>
      <c r="P4051" s="86"/>
      <c r="Q4051" s="82"/>
      <c r="R4051" s="81" t="s">
        <v>97</v>
      </c>
      <c r="S4051" s="63"/>
      <c r="T4051" s="87"/>
      <c r="U4051" s="84" t="s">
        <v>97</v>
      </c>
      <c r="V4051" s="84" t="s">
        <v>97</v>
      </c>
      <c r="W4051" s="85" t="b">
        <v>0</v>
      </c>
      <c r="X4051" s="63"/>
      <c r="Y4051" s="63"/>
      <c r="Z4051" s="63"/>
    </row>
    <row r="4052">
      <c r="A4052" s="75"/>
      <c r="B4052" s="94"/>
      <c r="C4052" s="75"/>
      <c r="D4052" s="76"/>
      <c r="E4052" s="75" t="s">
        <v>97</v>
      </c>
      <c r="F4052" s="75" t="s">
        <v>97</v>
      </c>
      <c r="G4052" s="77"/>
      <c r="H4052" s="77"/>
      <c r="I4052" s="80"/>
      <c r="J4052" s="77" t="s">
        <v>97</v>
      </c>
      <c r="K4052" s="79" t="s">
        <v>97</v>
      </c>
      <c r="L4052" s="79"/>
      <c r="M4052" s="80"/>
      <c r="N4052" s="79" t="s">
        <v>97</v>
      </c>
      <c r="O4052" s="81"/>
      <c r="P4052" s="86"/>
      <c r="Q4052" s="82"/>
      <c r="R4052" s="81" t="s">
        <v>97</v>
      </c>
      <c r="S4052" s="63"/>
      <c r="T4052" s="87"/>
      <c r="U4052" s="84" t="s">
        <v>97</v>
      </c>
      <c r="V4052" s="84" t="s">
        <v>97</v>
      </c>
      <c r="W4052" s="85" t="b">
        <v>0</v>
      </c>
      <c r="X4052" s="63"/>
      <c r="Y4052" s="63"/>
      <c r="Z4052" s="63"/>
    </row>
    <row r="4053">
      <c r="A4053" s="75"/>
      <c r="B4053" s="94"/>
      <c r="C4053" s="75"/>
      <c r="D4053" s="76"/>
      <c r="E4053" s="75" t="s">
        <v>97</v>
      </c>
      <c r="F4053" s="75" t="s">
        <v>97</v>
      </c>
      <c r="G4053" s="77"/>
      <c r="H4053" s="77"/>
      <c r="I4053" s="80"/>
      <c r="J4053" s="77" t="s">
        <v>97</v>
      </c>
      <c r="K4053" s="79" t="s">
        <v>97</v>
      </c>
      <c r="L4053" s="79"/>
      <c r="M4053" s="80"/>
      <c r="N4053" s="79" t="s">
        <v>97</v>
      </c>
      <c r="O4053" s="81"/>
      <c r="P4053" s="86"/>
      <c r="Q4053" s="82"/>
      <c r="R4053" s="81" t="s">
        <v>97</v>
      </c>
      <c r="S4053" s="63"/>
      <c r="T4053" s="87"/>
      <c r="U4053" s="84" t="s">
        <v>97</v>
      </c>
      <c r="V4053" s="84" t="s">
        <v>97</v>
      </c>
      <c r="W4053" s="85" t="b">
        <v>0</v>
      </c>
      <c r="X4053" s="63"/>
      <c r="Y4053" s="63"/>
      <c r="Z4053" s="63"/>
    </row>
    <row r="4054">
      <c r="A4054" s="75"/>
      <c r="B4054" s="94"/>
      <c r="C4054" s="75"/>
      <c r="D4054" s="76"/>
      <c r="E4054" s="75" t="s">
        <v>97</v>
      </c>
      <c r="F4054" s="75" t="s">
        <v>97</v>
      </c>
      <c r="G4054" s="77"/>
      <c r="H4054" s="77"/>
      <c r="I4054" s="80"/>
      <c r="J4054" s="77" t="s">
        <v>97</v>
      </c>
      <c r="K4054" s="79" t="s">
        <v>97</v>
      </c>
      <c r="L4054" s="79"/>
      <c r="M4054" s="80"/>
      <c r="N4054" s="79" t="s">
        <v>97</v>
      </c>
      <c r="O4054" s="81"/>
      <c r="P4054" s="86"/>
      <c r="Q4054" s="82"/>
      <c r="R4054" s="81" t="s">
        <v>97</v>
      </c>
      <c r="S4054" s="63"/>
      <c r="T4054" s="87"/>
      <c r="U4054" s="84" t="s">
        <v>97</v>
      </c>
      <c r="V4054" s="84" t="s">
        <v>97</v>
      </c>
      <c r="W4054" s="85" t="b">
        <v>0</v>
      </c>
      <c r="X4054" s="63"/>
      <c r="Y4054" s="63"/>
      <c r="Z4054" s="63"/>
    </row>
    <row r="4055">
      <c r="A4055" s="75"/>
      <c r="B4055" s="94"/>
      <c r="C4055" s="75"/>
      <c r="D4055" s="76"/>
      <c r="E4055" s="75" t="s">
        <v>97</v>
      </c>
      <c r="F4055" s="75" t="s">
        <v>97</v>
      </c>
      <c r="G4055" s="77"/>
      <c r="H4055" s="77"/>
      <c r="I4055" s="80"/>
      <c r="J4055" s="77" t="s">
        <v>97</v>
      </c>
      <c r="K4055" s="79" t="s">
        <v>97</v>
      </c>
      <c r="L4055" s="79"/>
      <c r="M4055" s="80"/>
      <c r="N4055" s="79" t="s">
        <v>97</v>
      </c>
      <c r="O4055" s="81"/>
      <c r="P4055" s="86"/>
      <c r="Q4055" s="82"/>
      <c r="R4055" s="81" t="s">
        <v>97</v>
      </c>
      <c r="S4055" s="63"/>
      <c r="T4055" s="87"/>
      <c r="U4055" s="84" t="s">
        <v>97</v>
      </c>
      <c r="V4055" s="84" t="s">
        <v>97</v>
      </c>
      <c r="W4055" s="85" t="b">
        <v>0</v>
      </c>
      <c r="X4055" s="63"/>
      <c r="Y4055" s="63"/>
      <c r="Z4055" s="63"/>
    </row>
    <row r="4056">
      <c r="A4056" s="75"/>
      <c r="B4056" s="94"/>
      <c r="C4056" s="75"/>
      <c r="D4056" s="76"/>
      <c r="E4056" s="75" t="s">
        <v>97</v>
      </c>
      <c r="F4056" s="75" t="s">
        <v>97</v>
      </c>
      <c r="G4056" s="77"/>
      <c r="H4056" s="77"/>
      <c r="I4056" s="80"/>
      <c r="J4056" s="77" t="s">
        <v>97</v>
      </c>
      <c r="K4056" s="79" t="s">
        <v>97</v>
      </c>
      <c r="L4056" s="79"/>
      <c r="M4056" s="80"/>
      <c r="N4056" s="79" t="s">
        <v>97</v>
      </c>
      <c r="O4056" s="81"/>
      <c r="P4056" s="86"/>
      <c r="Q4056" s="82"/>
      <c r="R4056" s="81" t="s">
        <v>97</v>
      </c>
      <c r="S4056" s="63"/>
      <c r="T4056" s="87"/>
      <c r="U4056" s="84" t="s">
        <v>97</v>
      </c>
      <c r="V4056" s="84" t="s">
        <v>97</v>
      </c>
      <c r="W4056" s="85" t="b">
        <v>0</v>
      </c>
      <c r="X4056" s="63"/>
      <c r="Y4056" s="63"/>
      <c r="Z4056" s="63"/>
    </row>
    <row r="4057">
      <c r="A4057" s="75"/>
      <c r="B4057" s="94"/>
      <c r="C4057" s="75"/>
      <c r="D4057" s="76"/>
      <c r="E4057" s="75" t="s">
        <v>97</v>
      </c>
      <c r="F4057" s="75" t="s">
        <v>97</v>
      </c>
      <c r="G4057" s="77"/>
      <c r="H4057" s="77"/>
      <c r="I4057" s="80"/>
      <c r="J4057" s="77" t="s">
        <v>97</v>
      </c>
      <c r="K4057" s="79" t="s">
        <v>97</v>
      </c>
      <c r="L4057" s="79"/>
      <c r="M4057" s="80"/>
      <c r="N4057" s="79" t="s">
        <v>97</v>
      </c>
      <c r="O4057" s="81"/>
      <c r="P4057" s="86"/>
      <c r="Q4057" s="82"/>
      <c r="R4057" s="81" t="s">
        <v>97</v>
      </c>
      <c r="S4057" s="63"/>
      <c r="T4057" s="87"/>
      <c r="U4057" s="84" t="s">
        <v>97</v>
      </c>
      <c r="V4057" s="84" t="s">
        <v>97</v>
      </c>
      <c r="W4057" s="85" t="b">
        <v>0</v>
      </c>
      <c r="X4057" s="63"/>
      <c r="Y4057" s="63"/>
      <c r="Z4057" s="63"/>
    </row>
    <row r="4058">
      <c r="A4058" s="75"/>
      <c r="B4058" s="94"/>
      <c r="C4058" s="75"/>
      <c r="D4058" s="76"/>
      <c r="E4058" s="75" t="s">
        <v>97</v>
      </c>
      <c r="F4058" s="75" t="s">
        <v>97</v>
      </c>
      <c r="G4058" s="77"/>
      <c r="H4058" s="77"/>
      <c r="I4058" s="80"/>
      <c r="J4058" s="77" t="s">
        <v>97</v>
      </c>
      <c r="K4058" s="79" t="s">
        <v>97</v>
      </c>
      <c r="L4058" s="79"/>
      <c r="M4058" s="80"/>
      <c r="N4058" s="79" t="s">
        <v>97</v>
      </c>
      <c r="O4058" s="81"/>
      <c r="P4058" s="86"/>
      <c r="Q4058" s="82"/>
      <c r="R4058" s="81" t="s">
        <v>97</v>
      </c>
      <c r="S4058" s="63"/>
      <c r="T4058" s="87"/>
      <c r="U4058" s="84" t="s">
        <v>97</v>
      </c>
      <c r="V4058" s="84" t="s">
        <v>97</v>
      </c>
      <c r="W4058" s="85" t="b">
        <v>0</v>
      </c>
      <c r="X4058" s="63"/>
      <c r="Y4058" s="63"/>
      <c r="Z4058" s="63"/>
    </row>
    <row r="4059">
      <c r="A4059" s="75"/>
      <c r="B4059" s="94"/>
      <c r="C4059" s="75"/>
      <c r="D4059" s="76"/>
      <c r="E4059" s="75" t="s">
        <v>97</v>
      </c>
      <c r="F4059" s="75" t="s">
        <v>97</v>
      </c>
      <c r="G4059" s="77"/>
      <c r="H4059" s="77"/>
      <c r="I4059" s="80"/>
      <c r="J4059" s="77" t="s">
        <v>97</v>
      </c>
      <c r="K4059" s="79" t="s">
        <v>97</v>
      </c>
      <c r="L4059" s="79"/>
      <c r="M4059" s="80"/>
      <c r="N4059" s="79" t="s">
        <v>97</v>
      </c>
      <c r="O4059" s="81"/>
      <c r="P4059" s="86"/>
      <c r="Q4059" s="82"/>
      <c r="R4059" s="81" t="s">
        <v>97</v>
      </c>
      <c r="S4059" s="63"/>
      <c r="T4059" s="87"/>
      <c r="U4059" s="84" t="s">
        <v>97</v>
      </c>
      <c r="V4059" s="84" t="s">
        <v>97</v>
      </c>
      <c r="W4059" s="85" t="b">
        <v>0</v>
      </c>
      <c r="X4059" s="63"/>
      <c r="Y4059" s="63"/>
      <c r="Z4059" s="63"/>
    </row>
    <row r="4060">
      <c r="A4060" s="75"/>
      <c r="B4060" s="94"/>
      <c r="C4060" s="75"/>
      <c r="D4060" s="76"/>
      <c r="E4060" s="75" t="s">
        <v>97</v>
      </c>
      <c r="F4060" s="75" t="s">
        <v>97</v>
      </c>
      <c r="G4060" s="77"/>
      <c r="H4060" s="77"/>
      <c r="I4060" s="80"/>
      <c r="J4060" s="77" t="s">
        <v>97</v>
      </c>
      <c r="K4060" s="79" t="s">
        <v>97</v>
      </c>
      <c r="L4060" s="79"/>
      <c r="M4060" s="80"/>
      <c r="N4060" s="79" t="s">
        <v>97</v>
      </c>
      <c r="O4060" s="81"/>
      <c r="P4060" s="86"/>
      <c r="Q4060" s="82"/>
      <c r="R4060" s="81" t="s">
        <v>97</v>
      </c>
      <c r="S4060" s="63"/>
      <c r="T4060" s="87"/>
      <c r="U4060" s="84" t="s">
        <v>97</v>
      </c>
      <c r="V4060" s="84" t="s">
        <v>97</v>
      </c>
      <c r="W4060" s="85" t="b">
        <v>0</v>
      </c>
      <c r="X4060" s="63"/>
      <c r="Y4060" s="63"/>
      <c r="Z4060" s="63"/>
    </row>
    <row r="4061">
      <c r="A4061" s="75"/>
      <c r="B4061" s="94"/>
      <c r="C4061" s="75"/>
      <c r="D4061" s="76"/>
      <c r="E4061" s="75" t="s">
        <v>97</v>
      </c>
      <c r="F4061" s="75" t="s">
        <v>97</v>
      </c>
      <c r="G4061" s="77"/>
      <c r="H4061" s="77"/>
      <c r="I4061" s="80"/>
      <c r="J4061" s="77" t="s">
        <v>97</v>
      </c>
      <c r="K4061" s="79" t="s">
        <v>97</v>
      </c>
      <c r="L4061" s="79"/>
      <c r="M4061" s="80"/>
      <c r="N4061" s="79" t="s">
        <v>97</v>
      </c>
      <c r="O4061" s="81"/>
      <c r="P4061" s="86"/>
      <c r="Q4061" s="82"/>
      <c r="R4061" s="81" t="s">
        <v>97</v>
      </c>
      <c r="S4061" s="63"/>
      <c r="T4061" s="87"/>
      <c r="U4061" s="84" t="s">
        <v>97</v>
      </c>
      <c r="V4061" s="84" t="s">
        <v>97</v>
      </c>
      <c r="W4061" s="85" t="b">
        <v>0</v>
      </c>
      <c r="X4061" s="63"/>
      <c r="Y4061" s="63"/>
      <c r="Z4061" s="63"/>
    </row>
    <row r="4062">
      <c r="A4062" s="75"/>
      <c r="B4062" s="94"/>
      <c r="C4062" s="75"/>
      <c r="D4062" s="76"/>
      <c r="E4062" s="75" t="s">
        <v>97</v>
      </c>
      <c r="F4062" s="75" t="s">
        <v>97</v>
      </c>
      <c r="G4062" s="77"/>
      <c r="H4062" s="77"/>
      <c r="I4062" s="80"/>
      <c r="J4062" s="77" t="s">
        <v>97</v>
      </c>
      <c r="K4062" s="79" t="s">
        <v>97</v>
      </c>
      <c r="L4062" s="79"/>
      <c r="M4062" s="80"/>
      <c r="N4062" s="79" t="s">
        <v>97</v>
      </c>
      <c r="O4062" s="81"/>
      <c r="P4062" s="86"/>
      <c r="Q4062" s="82"/>
      <c r="R4062" s="81" t="s">
        <v>97</v>
      </c>
      <c r="S4062" s="63"/>
      <c r="T4062" s="87"/>
      <c r="U4062" s="84" t="s">
        <v>97</v>
      </c>
      <c r="V4062" s="84" t="s">
        <v>97</v>
      </c>
      <c r="W4062" s="85" t="b">
        <v>0</v>
      </c>
      <c r="X4062" s="63"/>
      <c r="Y4062" s="63"/>
      <c r="Z4062" s="63"/>
    </row>
    <row r="4063">
      <c r="A4063" s="75"/>
      <c r="B4063" s="94"/>
      <c r="C4063" s="75"/>
      <c r="D4063" s="76"/>
      <c r="E4063" s="75" t="s">
        <v>97</v>
      </c>
      <c r="F4063" s="75" t="s">
        <v>97</v>
      </c>
      <c r="G4063" s="77"/>
      <c r="H4063" s="77"/>
      <c r="I4063" s="80"/>
      <c r="J4063" s="77" t="s">
        <v>97</v>
      </c>
      <c r="K4063" s="79" t="s">
        <v>97</v>
      </c>
      <c r="L4063" s="79"/>
      <c r="M4063" s="80"/>
      <c r="N4063" s="79" t="s">
        <v>97</v>
      </c>
      <c r="O4063" s="81"/>
      <c r="P4063" s="86"/>
      <c r="Q4063" s="82"/>
      <c r="R4063" s="81" t="s">
        <v>97</v>
      </c>
      <c r="S4063" s="63"/>
      <c r="T4063" s="87"/>
      <c r="U4063" s="84" t="s">
        <v>97</v>
      </c>
      <c r="V4063" s="84" t="s">
        <v>97</v>
      </c>
      <c r="W4063" s="85" t="b">
        <v>0</v>
      </c>
      <c r="X4063" s="63"/>
      <c r="Y4063" s="63"/>
      <c r="Z4063" s="63"/>
    </row>
    <row r="4064">
      <c r="A4064" s="75"/>
      <c r="B4064" s="94"/>
      <c r="C4064" s="75"/>
      <c r="D4064" s="76"/>
      <c r="E4064" s="75" t="s">
        <v>97</v>
      </c>
      <c r="F4064" s="75" t="s">
        <v>97</v>
      </c>
      <c r="G4064" s="77"/>
      <c r="H4064" s="77"/>
      <c r="I4064" s="80"/>
      <c r="J4064" s="77" t="s">
        <v>97</v>
      </c>
      <c r="K4064" s="79" t="s">
        <v>97</v>
      </c>
      <c r="L4064" s="79"/>
      <c r="M4064" s="80"/>
      <c r="N4064" s="79" t="s">
        <v>97</v>
      </c>
      <c r="O4064" s="81"/>
      <c r="P4064" s="86"/>
      <c r="Q4064" s="82"/>
      <c r="R4064" s="81" t="s">
        <v>97</v>
      </c>
      <c r="S4064" s="63"/>
      <c r="T4064" s="87"/>
      <c r="U4064" s="84" t="s">
        <v>97</v>
      </c>
      <c r="V4064" s="84" t="s">
        <v>97</v>
      </c>
      <c r="W4064" s="85" t="b">
        <v>0</v>
      </c>
      <c r="X4064" s="63"/>
      <c r="Y4064" s="63"/>
      <c r="Z4064" s="63"/>
    </row>
    <row r="4065">
      <c r="A4065" s="75"/>
      <c r="B4065" s="94"/>
      <c r="C4065" s="75"/>
      <c r="D4065" s="76"/>
      <c r="E4065" s="75" t="s">
        <v>97</v>
      </c>
      <c r="F4065" s="75" t="s">
        <v>97</v>
      </c>
      <c r="G4065" s="77"/>
      <c r="H4065" s="77"/>
      <c r="I4065" s="80"/>
      <c r="J4065" s="77" t="s">
        <v>97</v>
      </c>
      <c r="K4065" s="79" t="s">
        <v>97</v>
      </c>
      <c r="L4065" s="79"/>
      <c r="M4065" s="80"/>
      <c r="N4065" s="79" t="s">
        <v>97</v>
      </c>
      <c r="O4065" s="81"/>
      <c r="P4065" s="86"/>
      <c r="Q4065" s="82"/>
      <c r="R4065" s="81" t="s">
        <v>97</v>
      </c>
      <c r="S4065" s="63"/>
      <c r="T4065" s="87"/>
      <c r="U4065" s="84" t="s">
        <v>97</v>
      </c>
      <c r="V4065" s="84" t="s">
        <v>97</v>
      </c>
      <c r="W4065" s="85" t="b">
        <v>0</v>
      </c>
      <c r="X4065" s="63"/>
      <c r="Y4065" s="63"/>
      <c r="Z4065" s="63"/>
    </row>
    <row r="4066">
      <c r="A4066" s="75"/>
      <c r="B4066" s="94"/>
      <c r="C4066" s="75"/>
      <c r="D4066" s="76"/>
      <c r="E4066" s="75" t="s">
        <v>97</v>
      </c>
      <c r="F4066" s="75" t="s">
        <v>97</v>
      </c>
      <c r="G4066" s="77"/>
      <c r="H4066" s="77"/>
      <c r="I4066" s="80"/>
      <c r="J4066" s="77" t="s">
        <v>97</v>
      </c>
      <c r="K4066" s="79" t="s">
        <v>97</v>
      </c>
      <c r="L4066" s="79"/>
      <c r="M4066" s="80"/>
      <c r="N4066" s="79" t="s">
        <v>97</v>
      </c>
      <c r="O4066" s="81"/>
      <c r="P4066" s="86"/>
      <c r="Q4066" s="82"/>
      <c r="R4066" s="81" t="s">
        <v>97</v>
      </c>
      <c r="S4066" s="63"/>
      <c r="T4066" s="87"/>
      <c r="U4066" s="84" t="s">
        <v>97</v>
      </c>
      <c r="V4066" s="84" t="s">
        <v>97</v>
      </c>
      <c r="W4066" s="85" t="b">
        <v>0</v>
      </c>
      <c r="X4066" s="63"/>
      <c r="Y4066" s="63"/>
      <c r="Z4066" s="63"/>
    </row>
    <row r="4067">
      <c r="A4067" s="75"/>
      <c r="B4067" s="94"/>
      <c r="C4067" s="75"/>
      <c r="D4067" s="76"/>
      <c r="E4067" s="75" t="s">
        <v>97</v>
      </c>
      <c r="F4067" s="75" t="s">
        <v>97</v>
      </c>
      <c r="G4067" s="77"/>
      <c r="H4067" s="77"/>
      <c r="I4067" s="80"/>
      <c r="J4067" s="77" t="s">
        <v>97</v>
      </c>
      <c r="K4067" s="79" t="s">
        <v>97</v>
      </c>
      <c r="L4067" s="79"/>
      <c r="M4067" s="80"/>
      <c r="N4067" s="79" t="s">
        <v>97</v>
      </c>
      <c r="O4067" s="81"/>
      <c r="P4067" s="86"/>
      <c r="Q4067" s="82"/>
      <c r="R4067" s="81" t="s">
        <v>97</v>
      </c>
      <c r="S4067" s="63"/>
      <c r="T4067" s="87"/>
      <c r="U4067" s="84" t="s">
        <v>97</v>
      </c>
      <c r="V4067" s="84" t="s">
        <v>97</v>
      </c>
      <c r="W4067" s="85" t="b">
        <v>0</v>
      </c>
      <c r="X4067" s="63"/>
      <c r="Y4067" s="63"/>
      <c r="Z4067" s="63"/>
    </row>
    <row r="4068">
      <c r="A4068" s="75"/>
      <c r="B4068" s="94"/>
      <c r="C4068" s="75"/>
      <c r="D4068" s="76"/>
      <c r="E4068" s="75" t="s">
        <v>97</v>
      </c>
      <c r="F4068" s="75" t="s">
        <v>97</v>
      </c>
      <c r="G4068" s="77"/>
      <c r="H4068" s="77"/>
      <c r="I4068" s="80"/>
      <c r="J4068" s="77" t="s">
        <v>97</v>
      </c>
      <c r="K4068" s="79" t="s">
        <v>97</v>
      </c>
      <c r="L4068" s="79"/>
      <c r="M4068" s="80"/>
      <c r="N4068" s="79" t="s">
        <v>97</v>
      </c>
      <c r="O4068" s="81"/>
      <c r="P4068" s="86"/>
      <c r="Q4068" s="82"/>
      <c r="R4068" s="81" t="s">
        <v>97</v>
      </c>
      <c r="S4068" s="63"/>
      <c r="T4068" s="87"/>
      <c r="U4068" s="84" t="s">
        <v>97</v>
      </c>
      <c r="V4068" s="84" t="s">
        <v>97</v>
      </c>
      <c r="W4068" s="85" t="b">
        <v>0</v>
      </c>
      <c r="X4068" s="63"/>
      <c r="Y4068" s="63"/>
      <c r="Z4068" s="63"/>
    </row>
    <row r="4069">
      <c r="A4069" s="75"/>
      <c r="B4069" s="94"/>
      <c r="C4069" s="75"/>
      <c r="D4069" s="76"/>
      <c r="E4069" s="75" t="s">
        <v>97</v>
      </c>
      <c r="F4069" s="75" t="s">
        <v>97</v>
      </c>
      <c r="G4069" s="77"/>
      <c r="H4069" s="77"/>
      <c r="I4069" s="80"/>
      <c r="J4069" s="77" t="s">
        <v>97</v>
      </c>
      <c r="K4069" s="79" t="s">
        <v>97</v>
      </c>
      <c r="L4069" s="79"/>
      <c r="M4069" s="80"/>
      <c r="N4069" s="79" t="s">
        <v>97</v>
      </c>
      <c r="O4069" s="81"/>
      <c r="P4069" s="86"/>
      <c r="Q4069" s="82"/>
      <c r="R4069" s="81" t="s">
        <v>97</v>
      </c>
      <c r="S4069" s="63"/>
      <c r="T4069" s="87"/>
      <c r="U4069" s="84" t="s">
        <v>97</v>
      </c>
      <c r="V4069" s="84" t="s">
        <v>97</v>
      </c>
      <c r="W4069" s="85" t="b">
        <v>0</v>
      </c>
      <c r="X4069" s="63"/>
      <c r="Y4069" s="63"/>
      <c r="Z4069" s="63"/>
    </row>
    <row r="4070">
      <c r="A4070" s="75"/>
      <c r="B4070" s="94"/>
      <c r="C4070" s="75"/>
      <c r="D4070" s="76"/>
      <c r="E4070" s="75" t="s">
        <v>97</v>
      </c>
      <c r="F4070" s="75" t="s">
        <v>97</v>
      </c>
      <c r="G4070" s="77"/>
      <c r="H4070" s="77"/>
      <c r="I4070" s="80"/>
      <c r="J4070" s="77" t="s">
        <v>97</v>
      </c>
      <c r="K4070" s="79" t="s">
        <v>97</v>
      </c>
      <c r="L4070" s="79"/>
      <c r="M4070" s="80"/>
      <c r="N4070" s="79" t="s">
        <v>97</v>
      </c>
      <c r="O4070" s="81"/>
      <c r="P4070" s="86"/>
      <c r="Q4070" s="82"/>
      <c r="R4070" s="81" t="s">
        <v>97</v>
      </c>
      <c r="S4070" s="63"/>
      <c r="T4070" s="87"/>
      <c r="U4070" s="84" t="s">
        <v>97</v>
      </c>
      <c r="V4070" s="84" t="s">
        <v>97</v>
      </c>
      <c r="W4070" s="85" t="b">
        <v>0</v>
      </c>
      <c r="X4070" s="63"/>
      <c r="Y4070" s="63"/>
      <c r="Z4070" s="63"/>
    </row>
    <row r="4071">
      <c r="A4071" s="75"/>
      <c r="B4071" s="94"/>
      <c r="C4071" s="75"/>
      <c r="D4071" s="76"/>
      <c r="E4071" s="75" t="s">
        <v>97</v>
      </c>
      <c r="F4071" s="75" t="s">
        <v>97</v>
      </c>
      <c r="G4071" s="77"/>
      <c r="H4071" s="77"/>
      <c r="I4071" s="80"/>
      <c r="J4071" s="77" t="s">
        <v>97</v>
      </c>
      <c r="K4071" s="79" t="s">
        <v>97</v>
      </c>
      <c r="L4071" s="79"/>
      <c r="M4071" s="80"/>
      <c r="N4071" s="79" t="s">
        <v>97</v>
      </c>
      <c r="O4071" s="81"/>
      <c r="P4071" s="86"/>
      <c r="Q4071" s="82"/>
      <c r="R4071" s="81" t="s">
        <v>97</v>
      </c>
      <c r="S4071" s="63"/>
      <c r="T4071" s="87"/>
      <c r="U4071" s="84" t="s">
        <v>97</v>
      </c>
      <c r="V4071" s="84" t="s">
        <v>97</v>
      </c>
      <c r="W4071" s="85" t="b">
        <v>0</v>
      </c>
      <c r="X4071" s="63"/>
      <c r="Y4071" s="63"/>
      <c r="Z4071" s="63"/>
    </row>
    <row r="4072">
      <c r="A4072" s="75"/>
      <c r="B4072" s="94"/>
      <c r="C4072" s="75"/>
      <c r="D4072" s="76"/>
      <c r="E4072" s="75" t="s">
        <v>97</v>
      </c>
      <c r="F4072" s="75" t="s">
        <v>97</v>
      </c>
      <c r="G4072" s="77"/>
      <c r="H4072" s="77"/>
      <c r="I4072" s="80"/>
      <c r="J4072" s="77" t="s">
        <v>97</v>
      </c>
      <c r="K4072" s="79" t="s">
        <v>97</v>
      </c>
      <c r="L4072" s="79"/>
      <c r="M4072" s="80"/>
      <c r="N4072" s="79" t="s">
        <v>97</v>
      </c>
      <c r="O4072" s="81"/>
      <c r="P4072" s="86"/>
      <c r="Q4072" s="82"/>
      <c r="R4072" s="81" t="s">
        <v>97</v>
      </c>
      <c r="S4072" s="63"/>
      <c r="T4072" s="87"/>
      <c r="U4072" s="84" t="s">
        <v>97</v>
      </c>
      <c r="V4072" s="84" t="s">
        <v>97</v>
      </c>
      <c r="W4072" s="85" t="b">
        <v>0</v>
      </c>
      <c r="X4072" s="63"/>
      <c r="Y4072" s="63"/>
      <c r="Z4072" s="63"/>
    </row>
    <row r="4073">
      <c r="A4073" s="75"/>
      <c r="B4073" s="94"/>
      <c r="C4073" s="75"/>
      <c r="D4073" s="76"/>
      <c r="E4073" s="75" t="s">
        <v>97</v>
      </c>
      <c r="F4073" s="75" t="s">
        <v>97</v>
      </c>
      <c r="G4073" s="77"/>
      <c r="H4073" s="77"/>
      <c r="I4073" s="80"/>
      <c r="J4073" s="77" t="s">
        <v>97</v>
      </c>
      <c r="K4073" s="79" t="s">
        <v>97</v>
      </c>
      <c r="L4073" s="79"/>
      <c r="M4073" s="80"/>
      <c r="N4073" s="79" t="s">
        <v>97</v>
      </c>
      <c r="O4073" s="81"/>
      <c r="P4073" s="86"/>
      <c r="Q4073" s="82"/>
      <c r="R4073" s="81" t="s">
        <v>97</v>
      </c>
      <c r="S4073" s="63"/>
      <c r="T4073" s="87"/>
      <c r="U4073" s="84" t="s">
        <v>97</v>
      </c>
      <c r="V4073" s="84" t="s">
        <v>97</v>
      </c>
      <c r="W4073" s="85" t="b">
        <v>0</v>
      </c>
      <c r="X4073" s="63"/>
      <c r="Y4073" s="63"/>
      <c r="Z4073" s="63"/>
    </row>
    <row r="4074">
      <c r="A4074" s="75"/>
      <c r="B4074" s="94"/>
      <c r="C4074" s="75"/>
      <c r="D4074" s="76"/>
      <c r="E4074" s="75" t="s">
        <v>97</v>
      </c>
      <c r="F4074" s="75" t="s">
        <v>97</v>
      </c>
      <c r="G4074" s="77"/>
      <c r="H4074" s="77"/>
      <c r="I4074" s="80"/>
      <c r="J4074" s="77" t="s">
        <v>97</v>
      </c>
      <c r="K4074" s="79" t="s">
        <v>97</v>
      </c>
      <c r="L4074" s="79"/>
      <c r="M4074" s="80"/>
      <c r="N4074" s="79" t="s">
        <v>97</v>
      </c>
      <c r="O4074" s="81"/>
      <c r="P4074" s="86"/>
      <c r="Q4074" s="82"/>
      <c r="R4074" s="81" t="s">
        <v>97</v>
      </c>
      <c r="S4074" s="63"/>
      <c r="T4074" s="87"/>
      <c r="U4074" s="84" t="s">
        <v>97</v>
      </c>
      <c r="V4074" s="84" t="s">
        <v>97</v>
      </c>
      <c r="W4074" s="85" t="b">
        <v>0</v>
      </c>
      <c r="X4074" s="63"/>
      <c r="Y4074" s="63"/>
      <c r="Z4074" s="63"/>
    </row>
    <row r="4075">
      <c r="A4075" s="75"/>
      <c r="B4075" s="94"/>
      <c r="C4075" s="75"/>
      <c r="D4075" s="76"/>
      <c r="E4075" s="75" t="s">
        <v>97</v>
      </c>
      <c r="F4075" s="75" t="s">
        <v>97</v>
      </c>
      <c r="G4075" s="77"/>
      <c r="H4075" s="77"/>
      <c r="I4075" s="80"/>
      <c r="J4075" s="77" t="s">
        <v>97</v>
      </c>
      <c r="K4075" s="79" t="s">
        <v>97</v>
      </c>
      <c r="L4075" s="79"/>
      <c r="M4075" s="80"/>
      <c r="N4075" s="79" t="s">
        <v>97</v>
      </c>
      <c r="O4075" s="81"/>
      <c r="P4075" s="86"/>
      <c r="Q4075" s="82"/>
      <c r="R4075" s="81" t="s">
        <v>97</v>
      </c>
      <c r="S4075" s="63"/>
      <c r="T4075" s="87"/>
      <c r="U4075" s="84" t="s">
        <v>97</v>
      </c>
      <c r="V4075" s="84" t="s">
        <v>97</v>
      </c>
      <c r="W4075" s="85" t="b">
        <v>0</v>
      </c>
      <c r="X4075" s="63"/>
      <c r="Y4075" s="63"/>
      <c r="Z4075" s="63"/>
    </row>
    <row r="4076">
      <c r="A4076" s="75"/>
      <c r="B4076" s="94"/>
      <c r="C4076" s="75"/>
      <c r="D4076" s="76"/>
      <c r="E4076" s="75" t="s">
        <v>97</v>
      </c>
      <c r="F4076" s="75" t="s">
        <v>97</v>
      </c>
      <c r="G4076" s="77"/>
      <c r="H4076" s="77"/>
      <c r="I4076" s="80"/>
      <c r="J4076" s="77" t="s">
        <v>97</v>
      </c>
      <c r="K4076" s="79" t="s">
        <v>97</v>
      </c>
      <c r="L4076" s="79"/>
      <c r="M4076" s="80"/>
      <c r="N4076" s="79" t="s">
        <v>97</v>
      </c>
      <c r="O4076" s="81"/>
      <c r="P4076" s="86"/>
      <c r="Q4076" s="82"/>
      <c r="R4076" s="81" t="s">
        <v>97</v>
      </c>
      <c r="S4076" s="63"/>
      <c r="T4076" s="87"/>
      <c r="U4076" s="84" t="s">
        <v>97</v>
      </c>
      <c r="V4076" s="84" t="s">
        <v>97</v>
      </c>
      <c r="W4076" s="85" t="b">
        <v>0</v>
      </c>
      <c r="X4076" s="63"/>
      <c r="Y4076" s="63"/>
      <c r="Z4076" s="63"/>
    </row>
    <row r="4077">
      <c r="A4077" s="75"/>
      <c r="B4077" s="94"/>
      <c r="C4077" s="75"/>
      <c r="D4077" s="76"/>
      <c r="E4077" s="75" t="s">
        <v>97</v>
      </c>
      <c r="F4077" s="75" t="s">
        <v>97</v>
      </c>
      <c r="G4077" s="77"/>
      <c r="H4077" s="77"/>
      <c r="I4077" s="80"/>
      <c r="J4077" s="77" t="s">
        <v>97</v>
      </c>
      <c r="K4077" s="79" t="s">
        <v>97</v>
      </c>
      <c r="L4077" s="79"/>
      <c r="M4077" s="80"/>
      <c r="N4077" s="79" t="s">
        <v>97</v>
      </c>
      <c r="O4077" s="81"/>
      <c r="P4077" s="86"/>
      <c r="Q4077" s="82"/>
      <c r="R4077" s="81" t="s">
        <v>97</v>
      </c>
      <c r="S4077" s="63"/>
      <c r="T4077" s="87"/>
      <c r="U4077" s="84" t="s">
        <v>97</v>
      </c>
      <c r="V4077" s="84" t="s">
        <v>97</v>
      </c>
      <c r="W4077" s="85" t="b">
        <v>0</v>
      </c>
      <c r="X4077" s="63"/>
      <c r="Y4077" s="63"/>
      <c r="Z4077" s="63"/>
    </row>
    <row r="4078">
      <c r="A4078" s="75"/>
      <c r="B4078" s="94"/>
      <c r="C4078" s="75"/>
      <c r="D4078" s="76"/>
      <c r="E4078" s="75" t="s">
        <v>97</v>
      </c>
      <c r="F4078" s="75" t="s">
        <v>97</v>
      </c>
      <c r="G4078" s="77"/>
      <c r="H4078" s="77"/>
      <c r="I4078" s="80"/>
      <c r="J4078" s="77" t="s">
        <v>97</v>
      </c>
      <c r="K4078" s="79" t="s">
        <v>97</v>
      </c>
      <c r="L4078" s="79"/>
      <c r="M4078" s="80"/>
      <c r="N4078" s="79" t="s">
        <v>97</v>
      </c>
      <c r="O4078" s="81"/>
      <c r="P4078" s="86"/>
      <c r="Q4078" s="82"/>
      <c r="R4078" s="81" t="s">
        <v>97</v>
      </c>
      <c r="S4078" s="63"/>
      <c r="T4078" s="87"/>
      <c r="U4078" s="84" t="s">
        <v>97</v>
      </c>
      <c r="V4078" s="84" t="s">
        <v>97</v>
      </c>
      <c r="W4078" s="85" t="b">
        <v>0</v>
      </c>
      <c r="X4078" s="63"/>
      <c r="Y4078" s="63"/>
      <c r="Z4078" s="63"/>
    </row>
    <row r="4079">
      <c r="A4079" s="75"/>
      <c r="B4079" s="94"/>
      <c r="C4079" s="75"/>
      <c r="D4079" s="76"/>
      <c r="E4079" s="75" t="s">
        <v>97</v>
      </c>
      <c r="F4079" s="75" t="s">
        <v>97</v>
      </c>
      <c r="G4079" s="77"/>
      <c r="H4079" s="77"/>
      <c r="I4079" s="80"/>
      <c r="J4079" s="77" t="s">
        <v>97</v>
      </c>
      <c r="K4079" s="79" t="s">
        <v>97</v>
      </c>
      <c r="L4079" s="79"/>
      <c r="M4079" s="80"/>
      <c r="N4079" s="79" t="s">
        <v>97</v>
      </c>
      <c r="O4079" s="81"/>
      <c r="P4079" s="86"/>
      <c r="Q4079" s="82"/>
      <c r="R4079" s="81" t="s">
        <v>97</v>
      </c>
      <c r="S4079" s="63"/>
      <c r="T4079" s="87"/>
      <c r="U4079" s="84" t="s">
        <v>97</v>
      </c>
      <c r="V4079" s="84" t="s">
        <v>97</v>
      </c>
      <c r="W4079" s="85" t="b">
        <v>0</v>
      </c>
      <c r="X4079" s="63"/>
      <c r="Y4079" s="63"/>
      <c r="Z4079" s="63"/>
    </row>
    <row r="4080">
      <c r="A4080" s="75"/>
      <c r="B4080" s="94"/>
      <c r="C4080" s="75"/>
      <c r="D4080" s="76"/>
      <c r="E4080" s="75" t="s">
        <v>97</v>
      </c>
      <c r="F4080" s="75" t="s">
        <v>97</v>
      </c>
      <c r="G4080" s="77"/>
      <c r="H4080" s="77"/>
      <c r="I4080" s="80"/>
      <c r="J4080" s="77" t="s">
        <v>97</v>
      </c>
      <c r="K4080" s="79" t="s">
        <v>97</v>
      </c>
      <c r="L4080" s="79"/>
      <c r="M4080" s="80"/>
      <c r="N4080" s="79" t="s">
        <v>97</v>
      </c>
      <c r="O4080" s="81"/>
      <c r="P4080" s="86"/>
      <c r="Q4080" s="82"/>
      <c r="R4080" s="81" t="s">
        <v>97</v>
      </c>
      <c r="S4080" s="63"/>
      <c r="T4080" s="87"/>
      <c r="U4080" s="84" t="s">
        <v>97</v>
      </c>
      <c r="V4080" s="84" t="s">
        <v>97</v>
      </c>
      <c r="W4080" s="85" t="b">
        <v>0</v>
      </c>
      <c r="X4080" s="63"/>
      <c r="Y4080" s="63"/>
      <c r="Z4080" s="63"/>
    </row>
    <row r="4081">
      <c r="A4081" s="75"/>
      <c r="B4081" s="94"/>
      <c r="C4081" s="75"/>
      <c r="D4081" s="76"/>
      <c r="E4081" s="75" t="s">
        <v>97</v>
      </c>
      <c r="F4081" s="75" t="s">
        <v>97</v>
      </c>
      <c r="G4081" s="77"/>
      <c r="H4081" s="77"/>
      <c r="I4081" s="80"/>
      <c r="J4081" s="77" t="s">
        <v>97</v>
      </c>
      <c r="K4081" s="79" t="s">
        <v>97</v>
      </c>
      <c r="L4081" s="79"/>
      <c r="M4081" s="80"/>
      <c r="N4081" s="79" t="s">
        <v>97</v>
      </c>
      <c r="O4081" s="81"/>
      <c r="P4081" s="86"/>
      <c r="Q4081" s="82"/>
      <c r="R4081" s="81" t="s">
        <v>97</v>
      </c>
      <c r="S4081" s="63"/>
      <c r="T4081" s="87"/>
      <c r="U4081" s="84" t="s">
        <v>97</v>
      </c>
      <c r="V4081" s="84" t="s">
        <v>97</v>
      </c>
      <c r="W4081" s="85" t="b">
        <v>0</v>
      </c>
      <c r="X4081" s="63"/>
      <c r="Y4081" s="63"/>
      <c r="Z4081" s="63"/>
    </row>
    <row r="4082">
      <c r="A4082" s="75"/>
      <c r="B4082" s="94"/>
      <c r="C4082" s="75"/>
      <c r="D4082" s="76"/>
      <c r="E4082" s="75" t="s">
        <v>97</v>
      </c>
      <c r="F4082" s="75" t="s">
        <v>97</v>
      </c>
      <c r="G4082" s="77"/>
      <c r="H4082" s="77"/>
      <c r="I4082" s="80"/>
      <c r="J4082" s="77" t="s">
        <v>97</v>
      </c>
      <c r="K4082" s="79" t="s">
        <v>97</v>
      </c>
      <c r="L4082" s="79"/>
      <c r="M4082" s="80"/>
      <c r="N4082" s="79" t="s">
        <v>97</v>
      </c>
      <c r="O4082" s="81"/>
      <c r="P4082" s="86"/>
      <c r="Q4082" s="82"/>
      <c r="R4082" s="81" t="s">
        <v>97</v>
      </c>
      <c r="S4082" s="63"/>
      <c r="T4082" s="87"/>
      <c r="U4082" s="84" t="s">
        <v>97</v>
      </c>
      <c r="V4082" s="84" t="s">
        <v>97</v>
      </c>
      <c r="W4082" s="85" t="b">
        <v>0</v>
      </c>
      <c r="X4082" s="63"/>
      <c r="Y4082" s="63"/>
      <c r="Z4082" s="63"/>
    </row>
    <row r="4083">
      <c r="A4083" s="75"/>
      <c r="B4083" s="94"/>
      <c r="C4083" s="75"/>
      <c r="D4083" s="76"/>
      <c r="E4083" s="75" t="s">
        <v>97</v>
      </c>
      <c r="F4083" s="75" t="s">
        <v>97</v>
      </c>
      <c r="G4083" s="77"/>
      <c r="H4083" s="77"/>
      <c r="I4083" s="80"/>
      <c r="J4083" s="77" t="s">
        <v>97</v>
      </c>
      <c r="K4083" s="79" t="s">
        <v>97</v>
      </c>
      <c r="L4083" s="79"/>
      <c r="M4083" s="80"/>
      <c r="N4083" s="79" t="s">
        <v>97</v>
      </c>
      <c r="O4083" s="81"/>
      <c r="P4083" s="86"/>
      <c r="Q4083" s="82"/>
      <c r="R4083" s="81" t="s">
        <v>97</v>
      </c>
      <c r="S4083" s="63"/>
      <c r="T4083" s="87"/>
      <c r="U4083" s="84" t="s">
        <v>97</v>
      </c>
      <c r="V4083" s="84" t="s">
        <v>97</v>
      </c>
      <c r="W4083" s="85" t="b">
        <v>0</v>
      </c>
      <c r="X4083" s="63"/>
      <c r="Y4083" s="63"/>
      <c r="Z4083" s="63"/>
    </row>
    <row r="4084">
      <c r="A4084" s="75"/>
      <c r="B4084" s="94"/>
      <c r="C4084" s="75"/>
      <c r="D4084" s="76"/>
      <c r="E4084" s="75" t="s">
        <v>97</v>
      </c>
      <c r="F4084" s="75" t="s">
        <v>97</v>
      </c>
      <c r="G4084" s="77"/>
      <c r="H4084" s="77"/>
      <c r="I4084" s="80"/>
      <c r="J4084" s="77" t="s">
        <v>97</v>
      </c>
      <c r="K4084" s="79" t="s">
        <v>97</v>
      </c>
      <c r="L4084" s="79"/>
      <c r="M4084" s="80"/>
      <c r="N4084" s="79" t="s">
        <v>97</v>
      </c>
      <c r="O4084" s="81"/>
      <c r="P4084" s="86"/>
      <c r="Q4084" s="82"/>
      <c r="R4084" s="81" t="s">
        <v>97</v>
      </c>
      <c r="S4084" s="63"/>
      <c r="T4084" s="87"/>
      <c r="U4084" s="84" t="s">
        <v>97</v>
      </c>
      <c r="V4084" s="84" t="s">
        <v>97</v>
      </c>
      <c r="W4084" s="85" t="b">
        <v>0</v>
      </c>
      <c r="X4084" s="63"/>
      <c r="Y4084" s="63"/>
      <c r="Z4084" s="63"/>
    </row>
    <row r="4085">
      <c r="A4085" s="75"/>
      <c r="B4085" s="94"/>
      <c r="C4085" s="75"/>
      <c r="D4085" s="76"/>
      <c r="E4085" s="75" t="s">
        <v>97</v>
      </c>
      <c r="F4085" s="75" t="s">
        <v>97</v>
      </c>
      <c r="G4085" s="77"/>
      <c r="H4085" s="77"/>
      <c r="I4085" s="80"/>
      <c r="J4085" s="77" t="s">
        <v>97</v>
      </c>
      <c r="K4085" s="79" t="s">
        <v>97</v>
      </c>
      <c r="L4085" s="79"/>
      <c r="M4085" s="80"/>
      <c r="N4085" s="79" t="s">
        <v>97</v>
      </c>
      <c r="O4085" s="81"/>
      <c r="P4085" s="86"/>
      <c r="Q4085" s="82"/>
      <c r="R4085" s="81" t="s">
        <v>97</v>
      </c>
      <c r="S4085" s="63"/>
      <c r="T4085" s="87"/>
      <c r="U4085" s="84" t="s">
        <v>97</v>
      </c>
      <c r="V4085" s="84" t="s">
        <v>97</v>
      </c>
      <c r="W4085" s="85" t="b">
        <v>0</v>
      </c>
      <c r="X4085" s="63"/>
      <c r="Y4085" s="63"/>
      <c r="Z4085" s="63"/>
    </row>
    <row r="4086">
      <c r="A4086" s="75"/>
      <c r="B4086" s="94"/>
      <c r="C4086" s="75"/>
      <c r="D4086" s="76"/>
      <c r="E4086" s="75" t="s">
        <v>97</v>
      </c>
      <c r="F4086" s="75" t="s">
        <v>97</v>
      </c>
      <c r="G4086" s="77"/>
      <c r="H4086" s="77"/>
      <c r="I4086" s="80"/>
      <c r="J4086" s="77" t="s">
        <v>97</v>
      </c>
      <c r="K4086" s="79" t="s">
        <v>97</v>
      </c>
      <c r="L4086" s="79"/>
      <c r="M4086" s="80"/>
      <c r="N4086" s="79" t="s">
        <v>97</v>
      </c>
      <c r="O4086" s="81"/>
      <c r="P4086" s="86"/>
      <c r="Q4086" s="82"/>
      <c r="R4086" s="81" t="s">
        <v>97</v>
      </c>
      <c r="S4086" s="63"/>
      <c r="T4086" s="87"/>
      <c r="U4086" s="84" t="s">
        <v>97</v>
      </c>
      <c r="V4086" s="84" t="s">
        <v>97</v>
      </c>
      <c r="W4086" s="85" t="b">
        <v>0</v>
      </c>
      <c r="X4086" s="63"/>
      <c r="Y4086" s="63"/>
      <c r="Z4086" s="63"/>
    </row>
    <row r="4087">
      <c r="A4087" s="75"/>
      <c r="B4087" s="94"/>
      <c r="C4087" s="75"/>
      <c r="D4087" s="76"/>
      <c r="E4087" s="75" t="s">
        <v>97</v>
      </c>
      <c r="F4087" s="75" t="s">
        <v>97</v>
      </c>
      <c r="G4087" s="77"/>
      <c r="H4087" s="77"/>
      <c r="I4087" s="80"/>
      <c r="J4087" s="77" t="s">
        <v>97</v>
      </c>
      <c r="K4087" s="79" t="s">
        <v>97</v>
      </c>
      <c r="L4087" s="79"/>
      <c r="M4087" s="80"/>
      <c r="N4087" s="79" t="s">
        <v>97</v>
      </c>
      <c r="O4087" s="81"/>
      <c r="P4087" s="86"/>
      <c r="Q4087" s="82"/>
      <c r="R4087" s="81" t="s">
        <v>97</v>
      </c>
      <c r="S4087" s="63"/>
      <c r="T4087" s="87"/>
      <c r="U4087" s="84" t="s">
        <v>97</v>
      </c>
      <c r="V4087" s="84" t="s">
        <v>97</v>
      </c>
      <c r="W4087" s="85" t="b">
        <v>0</v>
      </c>
      <c r="X4087" s="63"/>
      <c r="Y4087" s="63"/>
      <c r="Z4087" s="63"/>
    </row>
    <row r="4088">
      <c r="A4088" s="75"/>
      <c r="B4088" s="94"/>
      <c r="C4088" s="75"/>
      <c r="D4088" s="76"/>
      <c r="E4088" s="75" t="s">
        <v>97</v>
      </c>
      <c r="F4088" s="75" t="s">
        <v>97</v>
      </c>
      <c r="G4088" s="77"/>
      <c r="H4088" s="77"/>
      <c r="I4088" s="80"/>
      <c r="J4088" s="77" t="s">
        <v>97</v>
      </c>
      <c r="K4088" s="79" t="s">
        <v>97</v>
      </c>
      <c r="L4088" s="79"/>
      <c r="M4088" s="80"/>
      <c r="N4088" s="79" t="s">
        <v>97</v>
      </c>
      <c r="O4088" s="81"/>
      <c r="P4088" s="86"/>
      <c r="Q4088" s="82"/>
      <c r="R4088" s="81" t="s">
        <v>97</v>
      </c>
      <c r="S4088" s="63"/>
      <c r="T4088" s="87"/>
      <c r="U4088" s="84" t="s">
        <v>97</v>
      </c>
      <c r="V4088" s="84" t="s">
        <v>97</v>
      </c>
      <c r="W4088" s="85" t="b">
        <v>0</v>
      </c>
      <c r="X4088" s="63"/>
      <c r="Y4088" s="63"/>
      <c r="Z4088" s="63"/>
    </row>
    <row r="4089">
      <c r="A4089" s="75"/>
      <c r="B4089" s="94"/>
      <c r="C4089" s="75"/>
      <c r="D4089" s="76"/>
      <c r="E4089" s="75" t="s">
        <v>97</v>
      </c>
      <c r="F4089" s="75" t="s">
        <v>97</v>
      </c>
      <c r="G4089" s="77"/>
      <c r="H4089" s="77"/>
      <c r="I4089" s="80"/>
      <c r="J4089" s="77" t="s">
        <v>97</v>
      </c>
      <c r="K4089" s="79" t="s">
        <v>97</v>
      </c>
      <c r="L4089" s="79"/>
      <c r="M4089" s="80"/>
      <c r="N4089" s="79" t="s">
        <v>97</v>
      </c>
      <c r="O4089" s="81"/>
      <c r="P4089" s="86"/>
      <c r="Q4089" s="82"/>
      <c r="R4089" s="81" t="s">
        <v>97</v>
      </c>
      <c r="S4089" s="63"/>
      <c r="T4089" s="87"/>
      <c r="U4089" s="84" t="s">
        <v>97</v>
      </c>
      <c r="V4089" s="84" t="s">
        <v>97</v>
      </c>
      <c r="W4089" s="85" t="b">
        <v>0</v>
      </c>
      <c r="X4089" s="63"/>
      <c r="Y4089" s="63"/>
      <c r="Z4089" s="63"/>
    </row>
    <row r="4090">
      <c r="A4090" s="75"/>
      <c r="B4090" s="94"/>
      <c r="C4090" s="75"/>
      <c r="D4090" s="76"/>
      <c r="E4090" s="75" t="s">
        <v>97</v>
      </c>
      <c r="F4090" s="75" t="s">
        <v>97</v>
      </c>
      <c r="G4090" s="77"/>
      <c r="H4090" s="77"/>
      <c r="I4090" s="80"/>
      <c r="J4090" s="77" t="s">
        <v>97</v>
      </c>
      <c r="K4090" s="79" t="s">
        <v>97</v>
      </c>
      <c r="L4090" s="79"/>
      <c r="M4090" s="80"/>
      <c r="N4090" s="79" t="s">
        <v>97</v>
      </c>
      <c r="O4090" s="81"/>
      <c r="P4090" s="86"/>
      <c r="Q4090" s="82"/>
      <c r="R4090" s="81" t="s">
        <v>97</v>
      </c>
      <c r="S4090" s="63"/>
      <c r="T4090" s="87"/>
      <c r="U4090" s="84" t="s">
        <v>97</v>
      </c>
      <c r="V4090" s="84" t="s">
        <v>97</v>
      </c>
      <c r="W4090" s="85" t="b">
        <v>0</v>
      </c>
      <c r="X4090" s="63"/>
      <c r="Y4090" s="63"/>
      <c r="Z4090" s="63"/>
    </row>
    <row r="4091">
      <c r="A4091" s="75"/>
      <c r="B4091" s="94"/>
      <c r="C4091" s="75"/>
      <c r="D4091" s="76"/>
      <c r="E4091" s="75" t="s">
        <v>97</v>
      </c>
      <c r="F4091" s="75" t="s">
        <v>97</v>
      </c>
      <c r="G4091" s="77"/>
      <c r="H4091" s="77"/>
      <c r="I4091" s="80"/>
      <c r="J4091" s="77" t="s">
        <v>97</v>
      </c>
      <c r="K4091" s="79" t="s">
        <v>97</v>
      </c>
      <c r="L4091" s="79"/>
      <c r="M4091" s="80"/>
      <c r="N4091" s="79" t="s">
        <v>97</v>
      </c>
      <c r="O4091" s="81"/>
      <c r="P4091" s="86"/>
      <c r="Q4091" s="82"/>
      <c r="R4091" s="81" t="s">
        <v>97</v>
      </c>
      <c r="S4091" s="63"/>
      <c r="T4091" s="87"/>
      <c r="U4091" s="84" t="s">
        <v>97</v>
      </c>
      <c r="V4091" s="84" t="s">
        <v>97</v>
      </c>
      <c r="W4091" s="85" t="b">
        <v>0</v>
      </c>
      <c r="X4091" s="63"/>
      <c r="Y4091" s="63"/>
      <c r="Z4091" s="63"/>
    </row>
    <row r="4092">
      <c r="A4092" s="75"/>
      <c r="B4092" s="94"/>
      <c r="C4092" s="75"/>
      <c r="D4092" s="76"/>
      <c r="E4092" s="75" t="s">
        <v>97</v>
      </c>
      <c r="F4092" s="75" t="s">
        <v>97</v>
      </c>
      <c r="G4092" s="77"/>
      <c r="H4092" s="77"/>
      <c r="I4092" s="80"/>
      <c r="J4092" s="77" t="s">
        <v>97</v>
      </c>
      <c r="K4092" s="79" t="s">
        <v>97</v>
      </c>
      <c r="L4092" s="79"/>
      <c r="M4092" s="80"/>
      <c r="N4092" s="79" t="s">
        <v>97</v>
      </c>
      <c r="O4092" s="81"/>
      <c r="P4092" s="86"/>
      <c r="Q4092" s="82"/>
      <c r="R4092" s="81" t="s">
        <v>97</v>
      </c>
      <c r="S4092" s="63"/>
      <c r="T4092" s="87"/>
      <c r="U4092" s="84" t="s">
        <v>97</v>
      </c>
      <c r="V4092" s="84" t="s">
        <v>97</v>
      </c>
      <c r="W4092" s="85" t="b">
        <v>0</v>
      </c>
      <c r="X4092" s="63"/>
      <c r="Y4092" s="63"/>
      <c r="Z4092" s="63"/>
    </row>
    <row r="4093">
      <c r="A4093" s="75"/>
      <c r="B4093" s="94"/>
      <c r="C4093" s="75"/>
      <c r="D4093" s="76"/>
      <c r="E4093" s="75" t="s">
        <v>97</v>
      </c>
      <c r="F4093" s="75" t="s">
        <v>97</v>
      </c>
      <c r="G4093" s="77"/>
      <c r="H4093" s="77"/>
      <c r="I4093" s="80"/>
      <c r="J4093" s="77" t="s">
        <v>97</v>
      </c>
      <c r="K4093" s="79" t="s">
        <v>97</v>
      </c>
      <c r="L4093" s="79"/>
      <c r="M4093" s="80"/>
      <c r="N4093" s="79" t="s">
        <v>97</v>
      </c>
      <c r="O4093" s="81"/>
      <c r="P4093" s="86"/>
      <c r="Q4093" s="82"/>
      <c r="R4093" s="81" t="s">
        <v>97</v>
      </c>
      <c r="S4093" s="63"/>
      <c r="T4093" s="87"/>
      <c r="U4093" s="84" t="s">
        <v>97</v>
      </c>
      <c r="V4093" s="84" t="s">
        <v>97</v>
      </c>
      <c r="W4093" s="85" t="b">
        <v>0</v>
      </c>
      <c r="X4093" s="63"/>
      <c r="Y4093" s="63"/>
      <c r="Z4093" s="63"/>
    </row>
    <row r="4094">
      <c r="A4094" s="75"/>
      <c r="B4094" s="94"/>
      <c r="C4094" s="75"/>
      <c r="D4094" s="76"/>
      <c r="E4094" s="75" t="s">
        <v>97</v>
      </c>
      <c r="F4094" s="75" t="s">
        <v>97</v>
      </c>
      <c r="G4094" s="77"/>
      <c r="H4094" s="77"/>
      <c r="I4094" s="80"/>
      <c r="J4094" s="77" t="s">
        <v>97</v>
      </c>
      <c r="K4094" s="79" t="s">
        <v>97</v>
      </c>
      <c r="L4094" s="79"/>
      <c r="M4094" s="80"/>
      <c r="N4094" s="79" t="s">
        <v>97</v>
      </c>
      <c r="O4094" s="81"/>
      <c r="P4094" s="86"/>
      <c r="Q4094" s="82"/>
      <c r="R4094" s="81" t="s">
        <v>97</v>
      </c>
      <c r="S4094" s="63"/>
      <c r="T4094" s="87"/>
      <c r="U4094" s="84" t="s">
        <v>97</v>
      </c>
      <c r="V4094" s="84" t="s">
        <v>97</v>
      </c>
      <c r="W4094" s="85" t="b">
        <v>0</v>
      </c>
      <c r="X4094" s="63"/>
      <c r="Y4094" s="63"/>
      <c r="Z4094" s="63"/>
    </row>
    <row r="4095">
      <c r="A4095" s="75"/>
      <c r="B4095" s="94"/>
      <c r="C4095" s="75"/>
      <c r="D4095" s="76"/>
      <c r="E4095" s="75" t="s">
        <v>97</v>
      </c>
      <c r="F4095" s="75" t="s">
        <v>97</v>
      </c>
      <c r="G4095" s="77"/>
      <c r="H4095" s="77"/>
      <c r="I4095" s="80"/>
      <c r="J4095" s="77" t="s">
        <v>97</v>
      </c>
      <c r="K4095" s="79" t="s">
        <v>97</v>
      </c>
      <c r="L4095" s="79"/>
      <c r="M4095" s="80"/>
      <c r="N4095" s="79" t="s">
        <v>97</v>
      </c>
      <c r="O4095" s="81"/>
      <c r="P4095" s="86"/>
      <c r="Q4095" s="82"/>
      <c r="R4095" s="81" t="s">
        <v>97</v>
      </c>
      <c r="S4095" s="63"/>
      <c r="T4095" s="87"/>
      <c r="U4095" s="84" t="s">
        <v>97</v>
      </c>
      <c r="V4095" s="84" t="s">
        <v>97</v>
      </c>
      <c r="W4095" s="85" t="b">
        <v>0</v>
      </c>
      <c r="X4095" s="63"/>
      <c r="Y4095" s="63"/>
      <c r="Z4095" s="63"/>
    </row>
    <row r="4096">
      <c r="A4096" s="75"/>
      <c r="B4096" s="94"/>
      <c r="C4096" s="75"/>
      <c r="D4096" s="76"/>
      <c r="E4096" s="75" t="s">
        <v>97</v>
      </c>
      <c r="F4096" s="75" t="s">
        <v>97</v>
      </c>
      <c r="G4096" s="77"/>
      <c r="H4096" s="77"/>
      <c r="I4096" s="80"/>
      <c r="J4096" s="77" t="s">
        <v>97</v>
      </c>
      <c r="K4096" s="79" t="s">
        <v>97</v>
      </c>
      <c r="L4096" s="79"/>
      <c r="M4096" s="80"/>
      <c r="N4096" s="79" t="s">
        <v>97</v>
      </c>
      <c r="O4096" s="81"/>
      <c r="P4096" s="86"/>
      <c r="Q4096" s="82"/>
      <c r="R4096" s="81" t="s">
        <v>97</v>
      </c>
      <c r="S4096" s="63"/>
      <c r="T4096" s="87"/>
      <c r="U4096" s="84" t="s">
        <v>97</v>
      </c>
      <c r="V4096" s="84" t="s">
        <v>97</v>
      </c>
      <c r="W4096" s="85" t="b">
        <v>0</v>
      </c>
      <c r="X4096" s="63"/>
      <c r="Y4096" s="63"/>
      <c r="Z4096" s="63"/>
    </row>
    <row r="4097">
      <c r="A4097" s="75"/>
      <c r="B4097" s="94"/>
      <c r="C4097" s="75"/>
      <c r="D4097" s="76"/>
      <c r="E4097" s="75" t="s">
        <v>97</v>
      </c>
      <c r="F4097" s="75" t="s">
        <v>97</v>
      </c>
      <c r="G4097" s="77"/>
      <c r="H4097" s="77"/>
      <c r="I4097" s="80"/>
      <c r="J4097" s="77" t="s">
        <v>97</v>
      </c>
      <c r="K4097" s="79" t="s">
        <v>97</v>
      </c>
      <c r="L4097" s="79"/>
      <c r="M4097" s="80"/>
      <c r="N4097" s="79" t="s">
        <v>97</v>
      </c>
      <c r="O4097" s="81"/>
      <c r="P4097" s="86"/>
      <c r="Q4097" s="82"/>
      <c r="R4097" s="81" t="s">
        <v>97</v>
      </c>
      <c r="S4097" s="63"/>
      <c r="T4097" s="87"/>
      <c r="U4097" s="84" t="s">
        <v>97</v>
      </c>
      <c r="V4097" s="84" t="s">
        <v>97</v>
      </c>
      <c r="W4097" s="85" t="b">
        <v>0</v>
      </c>
      <c r="X4097" s="63"/>
      <c r="Y4097" s="63"/>
      <c r="Z4097" s="63"/>
    </row>
    <row r="4098">
      <c r="A4098" s="75"/>
      <c r="B4098" s="94"/>
      <c r="C4098" s="75"/>
      <c r="D4098" s="76"/>
      <c r="E4098" s="75" t="s">
        <v>97</v>
      </c>
      <c r="F4098" s="75" t="s">
        <v>97</v>
      </c>
      <c r="G4098" s="77"/>
      <c r="H4098" s="77"/>
      <c r="I4098" s="80"/>
      <c r="J4098" s="77" t="s">
        <v>97</v>
      </c>
      <c r="K4098" s="79" t="s">
        <v>97</v>
      </c>
      <c r="L4098" s="79"/>
      <c r="M4098" s="80"/>
      <c r="N4098" s="79" t="s">
        <v>97</v>
      </c>
      <c r="O4098" s="81"/>
      <c r="P4098" s="86"/>
      <c r="Q4098" s="82"/>
      <c r="R4098" s="81" t="s">
        <v>97</v>
      </c>
      <c r="S4098" s="63"/>
      <c r="T4098" s="87"/>
      <c r="U4098" s="84" t="s">
        <v>97</v>
      </c>
      <c r="V4098" s="84" t="s">
        <v>97</v>
      </c>
      <c r="W4098" s="85" t="b">
        <v>0</v>
      </c>
      <c r="X4098" s="63"/>
      <c r="Y4098" s="63"/>
      <c r="Z4098" s="63"/>
    </row>
    <row r="4099">
      <c r="A4099" s="75"/>
      <c r="B4099" s="94"/>
      <c r="C4099" s="75"/>
      <c r="D4099" s="76"/>
      <c r="E4099" s="75" t="s">
        <v>97</v>
      </c>
      <c r="F4099" s="75" t="s">
        <v>97</v>
      </c>
      <c r="G4099" s="77"/>
      <c r="H4099" s="77"/>
      <c r="I4099" s="80"/>
      <c r="J4099" s="77" t="s">
        <v>97</v>
      </c>
      <c r="K4099" s="79" t="s">
        <v>97</v>
      </c>
      <c r="L4099" s="79"/>
      <c r="M4099" s="80"/>
      <c r="N4099" s="79" t="s">
        <v>97</v>
      </c>
      <c r="O4099" s="81"/>
      <c r="P4099" s="86"/>
      <c r="Q4099" s="82"/>
      <c r="R4099" s="81" t="s">
        <v>97</v>
      </c>
      <c r="S4099" s="63"/>
      <c r="T4099" s="87"/>
      <c r="U4099" s="84" t="s">
        <v>97</v>
      </c>
      <c r="V4099" s="84" t="s">
        <v>97</v>
      </c>
      <c r="W4099" s="85" t="b">
        <v>0</v>
      </c>
      <c r="X4099" s="63"/>
      <c r="Y4099" s="63"/>
      <c r="Z4099" s="63"/>
    </row>
    <row r="4100">
      <c r="A4100" s="75"/>
      <c r="B4100" s="94"/>
      <c r="C4100" s="75"/>
      <c r="D4100" s="76"/>
      <c r="E4100" s="75" t="s">
        <v>97</v>
      </c>
      <c r="F4100" s="75" t="s">
        <v>97</v>
      </c>
      <c r="G4100" s="77"/>
      <c r="H4100" s="77"/>
      <c r="I4100" s="80"/>
      <c r="J4100" s="77" t="s">
        <v>97</v>
      </c>
      <c r="K4100" s="79" t="s">
        <v>97</v>
      </c>
      <c r="L4100" s="79"/>
      <c r="M4100" s="80"/>
      <c r="N4100" s="79" t="s">
        <v>97</v>
      </c>
      <c r="O4100" s="81"/>
      <c r="P4100" s="86"/>
      <c r="Q4100" s="82"/>
      <c r="R4100" s="81" t="s">
        <v>97</v>
      </c>
      <c r="S4100" s="63"/>
      <c r="T4100" s="87"/>
      <c r="U4100" s="84" t="s">
        <v>97</v>
      </c>
      <c r="V4100" s="84" t="s">
        <v>97</v>
      </c>
      <c r="W4100" s="85" t="b">
        <v>0</v>
      </c>
      <c r="X4100" s="63"/>
      <c r="Y4100" s="63"/>
      <c r="Z4100" s="63"/>
    </row>
    <row r="4101">
      <c r="A4101" s="75"/>
      <c r="B4101" s="94"/>
      <c r="C4101" s="75"/>
      <c r="D4101" s="76"/>
      <c r="E4101" s="75" t="s">
        <v>97</v>
      </c>
      <c r="F4101" s="75" t="s">
        <v>97</v>
      </c>
      <c r="G4101" s="77"/>
      <c r="H4101" s="77"/>
      <c r="I4101" s="80"/>
      <c r="J4101" s="77" t="s">
        <v>97</v>
      </c>
      <c r="K4101" s="79" t="s">
        <v>97</v>
      </c>
      <c r="L4101" s="79"/>
      <c r="M4101" s="80"/>
      <c r="N4101" s="79" t="s">
        <v>97</v>
      </c>
      <c r="O4101" s="81"/>
      <c r="P4101" s="86"/>
      <c r="Q4101" s="82"/>
      <c r="R4101" s="81" t="s">
        <v>97</v>
      </c>
      <c r="S4101" s="63"/>
      <c r="T4101" s="87"/>
      <c r="U4101" s="84" t="s">
        <v>97</v>
      </c>
      <c r="V4101" s="84" t="s">
        <v>97</v>
      </c>
      <c r="W4101" s="85" t="b">
        <v>0</v>
      </c>
      <c r="X4101" s="63"/>
      <c r="Y4101" s="63"/>
      <c r="Z4101" s="63"/>
    </row>
    <row r="4102">
      <c r="A4102" s="75"/>
      <c r="B4102" s="94"/>
      <c r="C4102" s="75"/>
      <c r="D4102" s="76"/>
      <c r="E4102" s="75" t="s">
        <v>97</v>
      </c>
      <c r="F4102" s="75" t="s">
        <v>97</v>
      </c>
      <c r="G4102" s="77"/>
      <c r="H4102" s="77"/>
      <c r="I4102" s="80"/>
      <c r="J4102" s="77" t="s">
        <v>97</v>
      </c>
      <c r="K4102" s="79" t="s">
        <v>97</v>
      </c>
      <c r="L4102" s="79"/>
      <c r="M4102" s="80"/>
      <c r="N4102" s="79" t="s">
        <v>97</v>
      </c>
      <c r="O4102" s="81"/>
      <c r="P4102" s="86"/>
      <c r="Q4102" s="82"/>
      <c r="R4102" s="81" t="s">
        <v>97</v>
      </c>
      <c r="S4102" s="63"/>
      <c r="T4102" s="87"/>
      <c r="U4102" s="84" t="s">
        <v>97</v>
      </c>
      <c r="V4102" s="84" t="s">
        <v>97</v>
      </c>
      <c r="W4102" s="85" t="b">
        <v>0</v>
      </c>
      <c r="X4102" s="63"/>
      <c r="Y4102" s="63"/>
      <c r="Z4102" s="63"/>
    </row>
    <row r="4103">
      <c r="A4103" s="75"/>
      <c r="B4103" s="94"/>
      <c r="C4103" s="75"/>
      <c r="D4103" s="76"/>
      <c r="E4103" s="75" t="s">
        <v>97</v>
      </c>
      <c r="F4103" s="75" t="s">
        <v>97</v>
      </c>
      <c r="G4103" s="77"/>
      <c r="H4103" s="77"/>
      <c r="I4103" s="80"/>
      <c r="J4103" s="77" t="s">
        <v>97</v>
      </c>
      <c r="K4103" s="79" t="s">
        <v>97</v>
      </c>
      <c r="L4103" s="79"/>
      <c r="M4103" s="80"/>
      <c r="N4103" s="79" t="s">
        <v>97</v>
      </c>
      <c r="O4103" s="81"/>
      <c r="P4103" s="86"/>
      <c r="Q4103" s="82"/>
      <c r="R4103" s="81" t="s">
        <v>97</v>
      </c>
      <c r="S4103" s="63"/>
      <c r="T4103" s="87"/>
      <c r="U4103" s="84" t="s">
        <v>97</v>
      </c>
      <c r="V4103" s="84" t="s">
        <v>97</v>
      </c>
      <c r="W4103" s="85" t="b">
        <v>0</v>
      </c>
      <c r="X4103" s="63"/>
      <c r="Y4103" s="63"/>
      <c r="Z4103" s="63"/>
    </row>
    <row r="4104">
      <c r="A4104" s="75"/>
      <c r="B4104" s="94"/>
      <c r="C4104" s="75"/>
      <c r="D4104" s="76"/>
      <c r="E4104" s="75" t="s">
        <v>97</v>
      </c>
      <c r="F4104" s="75" t="s">
        <v>97</v>
      </c>
      <c r="G4104" s="77"/>
      <c r="H4104" s="77"/>
      <c r="I4104" s="80"/>
      <c r="J4104" s="77" t="s">
        <v>97</v>
      </c>
      <c r="K4104" s="79" t="s">
        <v>97</v>
      </c>
      <c r="L4104" s="79"/>
      <c r="M4104" s="80"/>
      <c r="N4104" s="79" t="s">
        <v>97</v>
      </c>
      <c r="O4104" s="81"/>
      <c r="P4104" s="86"/>
      <c r="Q4104" s="82"/>
      <c r="R4104" s="81" t="s">
        <v>97</v>
      </c>
      <c r="S4104" s="63"/>
      <c r="T4104" s="87"/>
      <c r="U4104" s="84" t="s">
        <v>97</v>
      </c>
      <c r="V4104" s="84" t="s">
        <v>97</v>
      </c>
      <c r="W4104" s="85" t="b">
        <v>0</v>
      </c>
      <c r="X4104" s="63"/>
      <c r="Y4104" s="63"/>
      <c r="Z4104" s="63"/>
    </row>
    <row r="4105">
      <c r="A4105" s="75"/>
      <c r="B4105" s="94"/>
      <c r="C4105" s="75"/>
      <c r="D4105" s="76"/>
      <c r="E4105" s="75" t="s">
        <v>97</v>
      </c>
      <c r="F4105" s="75" t="s">
        <v>97</v>
      </c>
      <c r="G4105" s="77"/>
      <c r="H4105" s="77"/>
      <c r="I4105" s="80"/>
      <c r="J4105" s="77" t="s">
        <v>97</v>
      </c>
      <c r="K4105" s="79" t="s">
        <v>97</v>
      </c>
      <c r="L4105" s="79"/>
      <c r="M4105" s="80"/>
      <c r="N4105" s="79" t="s">
        <v>97</v>
      </c>
      <c r="O4105" s="81"/>
      <c r="P4105" s="86"/>
      <c r="Q4105" s="82"/>
      <c r="R4105" s="81" t="s">
        <v>97</v>
      </c>
      <c r="S4105" s="63"/>
      <c r="T4105" s="87"/>
      <c r="U4105" s="84" t="s">
        <v>97</v>
      </c>
      <c r="V4105" s="84" t="s">
        <v>97</v>
      </c>
      <c r="W4105" s="85" t="b">
        <v>0</v>
      </c>
      <c r="X4105" s="63"/>
      <c r="Y4105" s="63"/>
      <c r="Z4105" s="63"/>
    </row>
    <row r="4106">
      <c r="A4106" s="75"/>
      <c r="B4106" s="94"/>
      <c r="C4106" s="75"/>
      <c r="D4106" s="76"/>
      <c r="E4106" s="75" t="s">
        <v>97</v>
      </c>
      <c r="F4106" s="75" t="s">
        <v>97</v>
      </c>
      <c r="G4106" s="77"/>
      <c r="H4106" s="77"/>
      <c r="I4106" s="80"/>
      <c r="J4106" s="77" t="s">
        <v>97</v>
      </c>
      <c r="K4106" s="79" t="s">
        <v>97</v>
      </c>
      <c r="L4106" s="79"/>
      <c r="M4106" s="80"/>
      <c r="N4106" s="79" t="s">
        <v>97</v>
      </c>
      <c r="O4106" s="81"/>
      <c r="P4106" s="86"/>
      <c r="Q4106" s="82"/>
      <c r="R4106" s="81" t="s">
        <v>97</v>
      </c>
      <c r="S4106" s="63"/>
      <c r="T4106" s="87"/>
      <c r="U4106" s="84" t="s">
        <v>97</v>
      </c>
      <c r="V4106" s="84" t="s">
        <v>97</v>
      </c>
      <c r="W4106" s="85" t="b">
        <v>0</v>
      </c>
      <c r="X4106" s="63"/>
      <c r="Y4106" s="63"/>
      <c r="Z4106" s="63"/>
    </row>
    <row r="4107">
      <c r="A4107" s="75"/>
      <c r="B4107" s="94"/>
      <c r="C4107" s="75"/>
      <c r="D4107" s="76"/>
      <c r="E4107" s="75" t="s">
        <v>97</v>
      </c>
      <c r="F4107" s="75" t="s">
        <v>97</v>
      </c>
      <c r="G4107" s="77"/>
      <c r="H4107" s="77"/>
      <c r="I4107" s="80"/>
      <c r="J4107" s="77" t="s">
        <v>97</v>
      </c>
      <c r="K4107" s="79" t="s">
        <v>97</v>
      </c>
      <c r="L4107" s="79"/>
      <c r="M4107" s="80"/>
      <c r="N4107" s="79" t="s">
        <v>97</v>
      </c>
      <c r="O4107" s="81"/>
      <c r="P4107" s="86"/>
      <c r="Q4107" s="82"/>
      <c r="R4107" s="81" t="s">
        <v>97</v>
      </c>
      <c r="S4107" s="63"/>
      <c r="T4107" s="87"/>
      <c r="U4107" s="84" t="s">
        <v>97</v>
      </c>
      <c r="V4107" s="84" t="s">
        <v>97</v>
      </c>
      <c r="W4107" s="85" t="b">
        <v>0</v>
      </c>
      <c r="X4107" s="63"/>
      <c r="Y4107" s="63"/>
      <c r="Z4107" s="63"/>
    </row>
    <row r="4108">
      <c r="A4108" s="75"/>
      <c r="B4108" s="94"/>
      <c r="C4108" s="75"/>
      <c r="D4108" s="76"/>
      <c r="E4108" s="75" t="s">
        <v>97</v>
      </c>
      <c r="F4108" s="75" t="s">
        <v>97</v>
      </c>
      <c r="G4108" s="77"/>
      <c r="H4108" s="77"/>
      <c r="I4108" s="80"/>
      <c r="J4108" s="77" t="s">
        <v>97</v>
      </c>
      <c r="K4108" s="79" t="s">
        <v>97</v>
      </c>
      <c r="L4108" s="79"/>
      <c r="M4108" s="80"/>
      <c r="N4108" s="79" t="s">
        <v>97</v>
      </c>
      <c r="O4108" s="81"/>
      <c r="P4108" s="86"/>
      <c r="Q4108" s="82"/>
      <c r="R4108" s="81" t="s">
        <v>97</v>
      </c>
      <c r="S4108" s="63"/>
      <c r="T4108" s="87"/>
      <c r="U4108" s="84" t="s">
        <v>97</v>
      </c>
      <c r="V4108" s="84" t="s">
        <v>97</v>
      </c>
      <c r="W4108" s="85" t="b">
        <v>0</v>
      </c>
      <c r="X4108" s="63"/>
      <c r="Y4108" s="63"/>
      <c r="Z4108" s="63"/>
    </row>
    <row r="4109">
      <c r="A4109" s="75"/>
      <c r="B4109" s="94"/>
      <c r="C4109" s="75"/>
      <c r="D4109" s="76"/>
      <c r="E4109" s="75" t="s">
        <v>97</v>
      </c>
      <c r="F4109" s="75" t="s">
        <v>97</v>
      </c>
      <c r="G4109" s="77"/>
      <c r="H4109" s="77"/>
      <c r="I4109" s="80"/>
      <c r="J4109" s="77" t="s">
        <v>97</v>
      </c>
      <c r="K4109" s="79" t="s">
        <v>97</v>
      </c>
      <c r="L4109" s="79"/>
      <c r="M4109" s="80"/>
      <c r="N4109" s="79" t="s">
        <v>97</v>
      </c>
      <c r="O4109" s="81"/>
      <c r="P4109" s="86"/>
      <c r="Q4109" s="82"/>
      <c r="R4109" s="81" t="s">
        <v>97</v>
      </c>
      <c r="S4109" s="63"/>
      <c r="T4109" s="87"/>
      <c r="U4109" s="84" t="s">
        <v>97</v>
      </c>
      <c r="V4109" s="84" t="s">
        <v>97</v>
      </c>
      <c r="W4109" s="85" t="b">
        <v>0</v>
      </c>
      <c r="X4109" s="63"/>
      <c r="Y4109" s="63"/>
      <c r="Z4109" s="63"/>
    </row>
    <row r="4110">
      <c r="A4110" s="75"/>
      <c r="B4110" s="94"/>
      <c r="C4110" s="75"/>
      <c r="D4110" s="76"/>
      <c r="E4110" s="75" t="s">
        <v>97</v>
      </c>
      <c r="F4110" s="75" t="s">
        <v>97</v>
      </c>
      <c r="G4110" s="77"/>
      <c r="H4110" s="77"/>
      <c r="I4110" s="80"/>
      <c r="J4110" s="77" t="s">
        <v>97</v>
      </c>
      <c r="K4110" s="79" t="s">
        <v>97</v>
      </c>
      <c r="L4110" s="79"/>
      <c r="M4110" s="80"/>
      <c r="N4110" s="79" t="s">
        <v>97</v>
      </c>
      <c r="O4110" s="81"/>
      <c r="P4110" s="86"/>
      <c r="Q4110" s="82"/>
      <c r="R4110" s="81" t="s">
        <v>97</v>
      </c>
      <c r="S4110" s="63"/>
      <c r="T4110" s="87"/>
      <c r="U4110" s="84" t="s">
        <v>97</v>
      </c>
      <c r="V4110" s="84" t="s">
        <v>97</v>
      </c>
      <c r="W4110" s="85" t="b">
        <v>0</v>
      </c>
      <c r="X4110" s="63"/>
      <c r="Y4110" s="63"/>
      <c r="Z4110" s="63"/>
    </row>
    <row r="4111">
      <c r="A4111" s="75"/>
      <c r="B4111" s="94"/>
      <c r="C4111" s="75"/>
      <c r="D4111" s="76"/>
      <c r="E4111" s="75" t="s">
        <v>97</v>
      </c>
      <c r="F4111" s="75" t="s">
        <v>97</v>
      </c>
      <c r="G4111" s="77"/>
      <c r="H4111" s="77"/>
      <c r="I4111" s="80"/>
      <c r="J4111" s="77" t="s">
        <v>97</v>
      </c>
      <c r="K4111" s="79" t="s">
        <v>97</v>
      </c>
      <c r="L4111" s="79"/>
      <c r="M4111" s="80"/>
      <c r="N4111" s="79" t="s">
        <v>97</v>
      </c>
      <c r="O4111" s="81"/>
      <c r="P4111" s="86"/>
      <c r="Q4111" s="82"/>
      <c r="R4111" s="81" t="s">
        <v>97</v>
      </c>
      <c r="S4111" s="63"/>
      <c r="T4111" s="87"/>
      <c r="U4111" s="84" t="s">
        <v>97</v>
      </c>
      <c r="V4111" s="84" t="s">
        <v>97</v>
      </c>
      <c r="W4111" s="85" t="b">
        <v>0</v>
      </c>
      <c r="X4111" s="63"/>
      <c r="Y4111" s="63"/>
      <c r="Z4111" s="63"/>
    </row>
    <row r="4112">
      <c r="A4112" s="75"/>
      <c r="B4112" s="94"/>
      <c r="C4112" s="75"/>
      <c r="D4112" s="76"/>
      <c r="E4112" s="75" t="s">
        <v>97</v>
      </c>
      <c r="F4112" s="75" t="s">
        <v>97</v>
      </c>
      <c r="G4112" s="77"/>
      <c r="H4112" s="77"/>
      <c r="I4112" s="80"/>
      <c r="J4112" s="77" t="s">
        <v>97</v>
      </c>
      <c r="K4112" s="79" t="s">
        <v>97</v>
      </c>
      <c r="L4112" s="79"/>
      <c r="M4112" s="80"/>
      <c r="N4112" s="79" t="s">
        <v>97</v>
      </c>
      <c r="O4112" s="81"/>
      <c r="P4112" s="86"/>
      <c r="Q4112" s="82"/>
      <c r="R4112" s="81" t="s">
        <v>97</v>
      </c>
      <c r="S4112" s="63"/>
      <c r="T4112" s="87"/>
      <c r="U4112" s="84" t="s">
        <v>97</v>
      </c>
      <c r="V4112" s="84" t="s">
        <v>97</v>
      </c>
      <c r="W4112" s="85" t="b">
        <v>0</v>
      </c>
      <c r="X4112" s="63"/>
      <c r="Y4112" s="63"/>
      <c r="Z4112" s="63"/>
    </row>
    <row r="4113">
      <c r="A4113" s="75"/>
      <c r="B4113" s="94"/>
      <c r="C4113" s="75"/>
      <c r="D4113" s="76"/>
      <c r="E4113" s="75" t="s">
        <v>97</v>
      </c>
      <c r="F4113" s="75" t="s">
        <v>97</v>
      </c>
      <c r="G4113" s="77"/>
      <c r="H4113" s="77"/>
      <c r="I4113" s="80"/>
      <c r="J4113" s="77" t="s">
        <v>97</v>
      </c>
      <c r="K4113" s="79" t="s">
        <v>97</v>
      </c>
      <c r="L4113" s="79"/>
      <c r="M4113" s="80"/>
      <c r="N4113" s="79" t="s">
        <v>97</v>
      </c>
      <c r="O4113" s="81"/>
      <c r="P4113" s="86"/>
      <c r="Q4113" s="82"/>
      <c r="R4113" s="81" t="s">
        <v>97</v>
      </c>
      <c r="S4113" s="63"/>
      <c r="T4113" s="87"/>
      <c r="U4113" s="84" t="s">
        <v>97</v>
      </c>
      <c r="V4113" s="84" t="s">
        <v>97</v>
      </c>
      <c r="W4113" s="85" t="b">
        <v>0</v>
      </c>
      <c r="X4113" s="63"/>
      <c r="Y4113" s="63"/>
      <c r="Z4113" s="63"/>
    </row>
    <row r="4114">
      <c r="A4114" s="75"/>
      <c r="B4114" s="94"/>
      <c r="C4114" s="75"/>
      <c r="D4114" s="76"/>
      <c r="E4114" s="75" t="s">
        <v>97</v>
      </c>
      <c r="F4114" s="75" t="s">
        <v>97</v>
      </c>
      <c r="G4114" s="77"/>
      <c r="H4114" s="77"/>
      <c r="I4114" s="80"/>
      <c r="J4114" s="77" t="s">
        <v>97</v>
      </c>
      <c r="K4114" s="79" t="s">
        <v>97</v>
      </c>
      <c r="L4114" s="79"/>
      <c r="M4114" s="80"/>
      <c r="N4114" s="79" t="s">
        <v>97</v>
      </c>
      <c r="O4114" s="81"/>
      <c r="P4114" s="86"/>
      <c r="Q4114" s="82"/>
      <c r="R4114" s="81" t="s">
        <v>97</v>
      </c>
      <c r="S4114" s="63"/>
      <c r="T4114" s="87"/>
      <c r="U4114" s="84" t="s">
        <v>97</v>
      </c>
      <c r="V4114" s="84" t="s">
        <v>97</v>
      </c>
      <c r="W4114" s="85" t="b">
        <v>0</v>
      </c>
      <c r="X4114" s="63"/>
      <c r="Y4114" s="63"/>
      <c r="Z4114" s="63"/>
    </row>
    <row r="4115">
      <c r="A4115" s="75"/>
      <c r="B4115" s="94"/>
      <c r="C4115" s="75"/>
      <c r="D4115" s="76"/>
      <c r="E4115" s="75" t="s">
        <v>97</v>
      </c>
      <c r="F4115" s="75" t="s">
        <v>97</v>
      </c>
      <c r="G4115" s="77"/>
      <c r="H4115" s="77"/>
      <c r="I4115" s="80"/>
      <c r="J4115" s="77" t="s">
        <v>97</v>
      </c>
      <c r="K4115" s="79" t="s">
        <v>97</v>
      </c>
      <c r="L4115" s="79"/>
      <c r="M4115" s="80"/>
      <c r="N4115" s="79" t="s">
        <v>97</v>
      </c>
      <c r="O4115" s="81"/>
      <c r="P4115" s="86"/>
      <c r="Q4115" s="82"/>
      <c r="R4115" s="81" t="s">
        <v>97</v>
      </c>
      <c r="S4115" s="63"/>
      <c r="T4115" s="87"/>
      <c r="U4115" s="84" t="s">
        <v>97</v>
      </c>
      <c r="V4115" s="84" t="s">
        <v>97</v>
      </c>
      <c r="W4115" s="85" t="b">
        <v>0</v>
      </c>
      <c r="X4115" s="63"/>
      <c r="Y4115" s="63"/>
      <c r="Z4115" s="63"/>
    </row>
    <row r="4116">
      <c r="A4116" s="75"/>
      <c r="B4116" s="94"/>
      <c r="C4116" s="75"/>
      <c r="D4116" s="76"/>
      <c r="E4116" s="75" t="s">
        <v>97</v>
      </c>
      <c r="F4116" s="75" t="s">
        <v>97</v>
      </c>
      <c r="G4116" s="77"/>
      <c r="H4116" s="77"/>
      <c r="I4116" s="80"/>
      <c r="J4116" s="77" t="s">
        <v>97</v>
      </c>
      <c r="K4116" s="79" t="s">
        <v>97</v>
      </c>
      <c r="L4116" s="79"/>
      <c r="M4116" s="80"/>
      <c r="N4116" s="79" t="s">
        <v>97</v>
      </c>
      <c r="O4116" s="81"/>
      <c r="P4116" s="86"/>
      <c r="Q4116" s="82"/>
      <c r="R4116" s="81" t="s">
        <v>97</v>
      </c>
      <c r="S4116" s="63"/>
      <c r="T4116" s="87"/>
      <c r="U4116" s="84" t="s">
        <v>97</v>
      </c>
      <c r="V4116" s="84" t="s">
        <v>97</v>
      </c>
      <c r="W4116" s="85" t="b">
        <v>0</v>
      </c>
      <c r="X4116" s="63"/>
      <c r="Y4116" s="63"/>
      <c r="Z4116" s="63"/>
    </row>
    <row r="4117">
      <c r="A4117" s="75"/>
      <c r="B4117" s="94"/>
      <c r="C4117" s="75"/>
      <c r="D4117" s="76"/>
      <c r="E4117" s="75" t="s">
        <v>97</v>
      </c>
      <c r="F4117" s="75" t="s">
        <v>97</v>
      </c>
      <c r="G4117" s="77"/>
      <c r="H4117" s="77"/>
      <c r="I4117" s="80"/>
      <c r="J4117" s="77" t="s">
        <v>97</v>
      </c>
      <c r="K4117" s="79" t="s">
        <v>97</v>
      </c>
      <c r="L4117" s="79"/>
      <c r="M4117" s="80"/>
      <c r="N4117" s="79" t="s">
        <v>97</v>
      </c>
      <c r="O4117" s="81"/>
      <c r="P4117" s="86"/>
      <c r="Q4117" s="82"/>
      <c r="R4117" s="81" t="s">
        <v>97</v>
      </c>
      <c r="S4117" s="63"/>
      <c r="T4117" s="87"/>
      <c r="U4117" s="84" t="s">
        <v>97</v>
      </c>
      <c r="V4117" s="84" t="s">
        <v>97</v>
      </c>
      <c r="W4117" s="85" t="b">
        <v>0</v>
      </c>
      <c r="X4117" s="63"/>
      <c r="Y4117" s="63"/>
      <c r="Z4117" s="63"/>
    </row>
    <row r="4118">
      <c r="A4118" s="75"/>
      <c r="B4118" s="94"/>
      <c r="C4118" s="75"/>
      <c r="D4118" s="76"/>
      <c r="E4118" s="75" t="s">
        <v>97</v>
      </c>
      <c r="F4118" s="75" t="s">
        <v>97</v>
      </c>
      <c r="G4118" s="77"/>
      <c r="H4118" s="77"/>
      <c r="I4118" s="80"/>
      <c r="J4118" s="77" t="s">
        <v>97</v>
      </c>
      <c r="K4118" s="79" t="s">
        <v>97</v>
      </c>
      <c r="L4118" s="79"/>
      <c r="M4118" s="80"/>
      <c r="N4118" s="79" t="s">
        <v>97</v>
      </c>
      <c r="O4118" s="81"/>
      <c r="P4118" s="86"/>
      <c r="Q4118" s="82"/>
      <c r="R4118" s="81" t="s">
        <v>97</v>
      </c>
      <c r="S4118" s="63"/>
      <c r="T4118" s="87"/>
      <c r="U4118" s="84" t="s">
        <v>97</v>
      </c>
      <c r="V4118" s="84" t="s">
        <v>97</v>
      </c>
      <c r="W4118" s="85" t="b">
        <v>0</v>
      </c>
      <c r="X4118" s="63"/>
      <c r="Y4118" s="63"/>
      <c r="Z4118" s="63"/>
    </row>
    <row r="4119">
      <c r="A4119" s="75"/>
      <c r="B4119" s="94"/>
      <c r="C4119" s="75"/>
      <c r="D4119" s="76"/>
      <c r="E4119" s="75" t="s">
        <v>97</v>
      </c>
      <c r="F4119" s="75" t="s">
        <v>97</v>
      </c>
      <c r="G4119" s="77"/>
      <c r="H4119" s="77"/>
      <c r="I4119" s="80"/>
      <c r="J4119" s="77" t="s">
        <v>97</v>
      </c>
      <c r="K4119" s="79" t="s">
        <v>97</v>
      </c>
      <c r="L4119" s="79"/>
      <c r="M4119" s="80"/>
      <c r="N4119" s="79" t="s">
        <v>97</v>
      </c>
      <c r="O4119" s="81"/>
      <c r="P4119" s="86"/>
      <c r="Q4119" s="82"/>
      <c r="R4119" s="81" t="s">
        <v>97</v>
      </c>
      <c r="S4119" s="63"/>
      <c r="T4119" s="87"/>
      <c r="U4119" s="84" t="s">
        <v>97</v>
      </c>
      <c r="V4119" s="84" t="s">
        <v>97</v>
      </c>
      <c r="W4119" s="85" t="b">
        <v>0</v>
      </c>
      <c r="X4119" s="63"/>
      <c r="Y4119" s="63"/>
      <c r="Z4119" s="63"/>
    </row>
    <row r="4120">
      <c r="A4120" s="75"/>
      <c r="B4120" s="94"/>
      <c r="C4120" s="75"/>
      <c r="D4120" s="76"/>
      <c r="E4120" s="75" t="s">
        <v>97</v>
      </c>
      <c r="F4120" s="75" t="s">
        <v>97</v>
      </c>
      <c r="G4120" s="77"/>
      <c r="H4120" s="77"/>
      <c r="I4120" s="80"/>
      <c r="J4120" s="77" t="s">
        <v>97</v>
      </c>
      <c r="K4120" s="79" t="s">
        <v>97</v>
      </c>
      <c r="L4120" s="79"/>
      <c r="M4120" s="80"/>
      <c r="N4120" s="79" t="s">
        <v>97</v>
      </c>
      <c r="O4120" s="81"/>
      <c r="P4120" s="86"/>
      <c r="Q4120" s="82"/>
      <c r="R4120" s="81" t="s">
        <v>97</v>
      </c>
      <c r="S4120" s="63"/>
      <c r="T4120" s="87"/>
      <c r="U4120" s="84" t="s">
        <v>97</v>
      </c>
      <c r="V4120" s="84" t="s">
        <v>97</v>
      </c>
      <c r="W4120" s="85" t="b">
        <v>0</v>
      </c>
      <c r="X4120" s="63"/>
      <c r="Y4120" s="63"/>
      <c r="Z4120" s="63"/>
    </row>
    <row r="4121">
      <c r="A4121" s="75"/>
      <c r="B4121" s="94"/>
      <c r="C4121" s="75"/>
      <c r="D4121" s="76"/>
      <c r="E4121" s="75" t="s">
        <v>97</v>
      </c>
      <c r="F4121" s="75" t="s">
        <v>97</v>
      </c>
      <c r="G4121" s="77"/>
      <c r="H4121" s="77"/>
      <c r="I4121" s="80"/>
      <c r="J4121" s="77" t="s">
        <v>97</v>
      </c>
      <c r="K4121" s="79" t="s">
        <v>97</v>
      </c>
      <c r="L4121" s="79"/>
      <c r="M4121" s="80"/>
      <c r="N4121" s="79" t="s">
        <v>97</v>
      </c>
      <c r="O4121" s="81"/>
      <c r="P4121" s="86"/>
      <c r="Q4121" s="82"/>
      <c r="R4121" s="81" t="s">
        <v>97</v>
      </c>
      <c r="S4121" s="63"/>
      <c r="T4121" s="87"/>
      <c r="U4121" s="84" t="s">
        <v>97</v>
      </c>
      <c r="V4121" s="84" t="s">
        <v>97</v>
      </c>
      <c r="W4121" s="85" t="b">
        <v>0</v>
      </c>
      <c r="X4121" s="63"/>
      <c r="Y4121" s="63"/>
      <c r="Z4121" s="63"/>
    </row>
    <row r="4122">
      <c r="A4122" s="75"/>
      <c r="B4122" s="94"/>
      <c r="C4122" s="75"/>
      <c r="D4122" s="76"/>
      <c r="E4122" s="75" t="s">
        <v>97</v>
      </c>
      <c r="F4122" s="75" t="s">
        <v>97</v>
      </c>
      <c r="G4122" s="77"/>
      <c r="H4122" s="77"/>
      <c r="I4122" s="80"/>
      <c r="J4122" s="77" t="s">
        <v>97</v>
      </c>
      <c r="K4122" s="79" t="s">
        <v>97</v>
      </c>
      <c r="L4122" s="79"/>
      <c r="M4122" s="80"/>
      <c r="N4122" s="79" t="s">
        <v>97</v>
      </c>
      <c r="O4122" s="81"/>
      <c r="P4122" s="86"/>
      <c r="Q4122" s="82"/>
      <c r="R4122" s="81" t="s">
        <v>97</v>
      </c>
      <c r="S4122" s="63"/>
      <c r="T4122" s="87"/>
      <c r="U4122" s="84" t="s">
        <v>97</v>
      </c>
      <c r="V4122" s="84" t="s">
        <v>97</v>
      </c>
      <c r="W4122" s="85" t="b">
        <v>0</v>
      </c>
      <c r="X4122" s="63"/>
      <c r="Y4122" s="63"/>
      <c r="Z4122" s="63"/>
    </row>
    <row r="4123">
      <c r="A4123" s="75"/>
      <c r="B4123" s="94"/>
      <c r="C4123" s="75"/>
      <c r="D4123" s="76"/>
      <c r="E4123" s="75" t="s">
        <v>97</v>
      </c>
      <c r="F4123" s="75" t="s">
        <v>97</v>
      </c>
      <c r="G4123" s="77"/>
      <c r="H4123" s="77"/>
      <c r="I4123" s="80"/>
      <c r="J4123" s="77" t="s">
        <v>97</v>
      </c>
      <c r="K4123" s="79" t="s">
        <v>97</v>
      </c>
      <c r="L4123" s="79"/>
      <c r="M4123" s="80"/>
      <c r="N4123" s="79" t="s">
        <v>97</v>
      </c>
      <c r="O4123" s="81"/>
      <c r="P4123" s="86"/>
      <c r="Q4123" s="82"/>
      <c r="R4123" s="81" t="s">
        <v>97</v>
      </c>
      <c r="S4123" s="63"/>
      <c r="T4123" s="87"/>
      <c r="U4123" s="84" t="s">
        <v>97</v>
      </c>
      <c r="V4123" s="84" t="s">
        <v>97</v>
      </c>
      <c r="W4123" s="85" t="b">
        <v>0</v>
      </c>
      <c r="X4123" s="63"/>
      <c r="Y4123" s="63"/>
      <c r="Z4123" s="63"/>
    </row>
    <row r="4124">
      <c r="A4124" s="75"/>
      <c r="B4124" s="94"/>
      <c r="C4124" s="75"/>
      <c r="D4124" s="76"/>
      <c r="E4124" s="75" t="s">
        <v>97</v>
      </c>
      <c r="F4124" s="75" t="s">
        <v>97</v>
      </c>
      <c r="G4124" s="77"/>
      <c r="H4124" s="77"/>
      <c r="I4124" s="80"/>
      <c r="J4124" s="77" t="s">
        <v>97</v>
      </c>
      <c r="K4124" s="79" t="s">
        <v>97</v>
      </c>
      <c r="L4124" s="79"/>
      <c r="M4124" s="80"/>
      <c r="N4124" s="79" t="s">
        <v>97</v>
      </c>
      <c r="O4124" s="81"/>
      <c r="P4124" s="86"/>
      <c r="Q4124" s="82"/>
      <c r="R4124" s="81" t="s">
        <v>97</v>
      </c>
      <c r="S4124" s="63"/>
      <c r="T4124" s="87"/>
      <c r="U4124" s="84" t="s">
        <v>97</v>
      </c>
      <c r="V4124" s="84" t="s">
        <v>97</v>
      </c>
      <c r="W4124" s="85" t="b">
        <v>0</v>
      </c>
      <c r="X4124" s="63"/>
      <c r="Y4124" s="63"/>
      <c r="Z4124" s="63"/>
    </row>
    <row r="4125">
      <c r="A4125" s="75"/>
      <c r="B4125" s="94"/>
      <c r="C4125" s="75"/>
      <c r="D4125" s="76"/>
      <c r="E4125" s="75" t="s">
        <v>97</v>
      </c>
      <c r="F4125" s="75" t="s">
        <v>97</v>
      </c>
      <c r="G4125" s="77"/>
      <c r="H4125" s="77"/>
      <c r="I4125" s="80"/>
      <c r="J4125" s="77" t="s">
        <v>97</v>
      </c>
      <c r="K4125" s="79" t="s">
        <v>97</v>
      </c>
      <c r="L4125" s="79"/>
      <c r="M4125" s="80"/>
      <c r="N4125" s="79" t="s">
        <v>97</v>
      </c>
      <c r="O4125" s="81"/>
      <c r="P4125" s="86"/>
      <c r="Q4125" s="82"/>
      <c r="R4125" s="81" t="s">
        <v>97</v>
      </c>
      <c r="S4125" s="63"/>
      <c r="T4125" s="87"/>
      <c r="U4125" s="84" t="s">
        <v>97</v>
      </c>
      <c r="V4125" s="84" t="s">
        <v>97</v>
      </c>
      <c r="W4125" s="85" t="b">
        <v>0</v>
      </c>
      <c r="X4125" s="63"/>
      <c r="Y4125" s="63"/>
      <c r="Z4125" s="63"/>
    </row>
    <row r="4126">
      <c r="A4126" s="75"/>
      <c r="B4126" s="94"/>
      <c r="C4126" s="75"/>
      <c r="D4126" s="76"/>
      <c r="E4126" s="75" t="s">
        <v>97</v>
      </c>
      <c r="F4126" s="75" t="s">
        <v>97</v>
      </c>
      <c r="G4126" s="77"/>
      <c r="H4126" s="77"/>
      <c r="I4126" s="80"/>
      <c r="J4126" s="77" t="s">
        <v>97</v>
      </c>
      <c r="K4126" s="79" t="s">
        <v>97</v>
      </c>
      <c r="L4126" s="79"/>
      <c r="M4126" s="80"/>
      <c r="N4126" s="79" t="s">
        <v>97</v>
      </c>
      <c r="O4126" s="81"/>
      <c r="P4126" s="86"/>
      <c r="Q4126" s="82"/>
      <c r="R4126" s="81" t="s">
        <v>97</v>
      </c>
      <c r="S4126" s="63"/>
      <c r="T4126" s="87"/>
      <c r="U4126" s="84" t="s">
        <v>97</v>
      </c>
      <c r="V4126" s="84" t="s">
        <v>97</v>
      </c>
      <c r="W4126" s="85" t="b">
        <v>0</v>
      </c>
      <c r="X4126" s="63"/>
      <c r="Y4126" s="63"/>
      <c r="Z4126" s="63"/>
    </row>
    <row r="4127">
      <c r="A4127" s="75"/>
      <c r="B4127" s="94"/>
      <c r="C4127" s="75"/>
      <c r="D4127" s="76"/>
      <c r="E4127" s="75" t="s">
        <v>97</v>
      </c>
      <c r="F4127" s="75" t="s">
        <v>97</v>
      </c>
      <c r="G4127" s="77"/>
      <c r="H4127" s="77"/>
      <c r="I4127" s="80"/>
      <c r="J4127" s="77" t="s">
        <v>97</v>
      </c>
      <c r="K4127" s="79" t="s">
        <v>97</v>
      </c>
      <c r="L4127" s="79"/>
      <c r="M4127" s="80"/>
      <c r="N4127" s="79" t="s">
        <v>97</v>
      </c>
      <c r="O4127" s="81"/>
      <c r="P4127" s="86"/>
      <c r="Q4127" s="82"/>
      <c r="R4127" s="81" t="s">
        <v>97</v>
      </c>
      <c r="S4127" s="63"/>
      <c r="T4127" s="87"/>
      <c r="U4127" s="84" t="s">
        <v>97</v>
      </c>
      <c r="V4127" s="84" t="s">
        <v>97</v>
      </c>
      <c r="W4127" s="85" t="b">
        <v>0</v>
      </c>
      <c r="X4127" s="63"/>
      <c r="Y4127" s="63"/>
      <c r="Z4127" s="63"/>
    </row>
    <row r="4128">
      <c r="A4128" s="75"/>
      <c r="B4128" s="94"/>
      <c r="C4128" s="75"/>
      <c r="D4128" s="76"/>
      <c r="E4128" s="75" t="s">
        <v>97</v>
      </c>
      <c r="F4128" s="75" t="s">
        <v>97</v>
      </c>
      <c r="G4128" s="77"/>
      <c r="H4128" s="77"/>
      <c r="I4128" s="80"/>
      <c r="J4128" s="77" t="s">
        <v>97</v>
      </c>
      <c r="K4128" s="79" t="s">
        <v>97</v>
      </c>
      <c r="L4128" s="79"/>
      <c r="M4128" s="80"/>
      <c r="N4128" s="79" t="s">
        <v>97</v>
      </c>
      <c r="O4128" s="81"/>
      <c r="P4128" s="86"/>
      <c r="Q4128" s="82"/>
      <c r="R4128" s="81" t="s">
        <v>97</v>
      </c>
      <c r="S4128" s="63"/>
      <c r="T4128" s="87"/>
      <c r="U4128" s="84" t="s">
        <v>97</v>
      </c>
      <c r="V4128" s="84" t="s">
        <v>97</v>
      </c>
      <c r="W4128" s="85" t="b">
        <v>0</v>
      </c>
      <c r="X4128" s="63"/>
      <c r="Y4128" s="63"/>
      <c r="Z4128" s="63"/>
    </row>
    <row r="4129">
      <c r="A4129" s="75"/>
      <c r="B4129" s="94"/>
      <c r="C4129" s="75"/>
      <c r="D4129" s="76"/>
      <c r="E4129" s="75" t="s">
        <v>97</v>
      </c>
      <c r="F4129" s="75" t="s">
        <v>97</v>
      </c>
      <c r="G4129" s="77"/>
      <c r="H4129" s="77"/>
      <c r="I4129" s="80"/>
      <c r="J4129" s="77" t="s">
        <v>97</v>
      </c>
      <c r="K4129" s="79" t="s">
        <v>97</v>
      </c>
      <c r="L4129" s="79"/>
      <c r="M4129" s="80"/>
      <c r="N4129" s="79" t="s">
        <v>97</v>
      </c>
      <c r="O4129" s="81"/>
      <c r="P4129" s="86"/>
      <c r="Q4129" s="82"/>
      <c r="R4129" s="81" t="s">
        <v>97</v>
      </c>
      <c r="S4129" s="63"/>
      <c r="T4129" s="87"/>
      <c r="U4129" s="84" t="s">
        <v>97</v>
      </c>
      <c r="V4129" s="84" t="s">
        <v>97</v>
      </c>
      <c r="W4129" s="85" t="b">
        <v>0</v>
      </c>
      <c r="X4129" s="63"/>
      <c r="Y4129" s="63"/>
      <c r="Z4129" s="63"/>
    </row>
    <row r="4130">
      <c r="A4130" s="75"/>
      <c r="B4130" s="94"/>
      <c r="C4130" s="75"/>
      <c r="D4130" s="76"/>
      <c r="E4130" s="75" t="s">
        <v>97</v>
      </c>
      <c r="F4130" s="75" t="s">
        <v>97</v>
      </c>
      <c r="G4130" s="77"/>
      <c r="H4130" s="77"/>
      <c r="I4130" s="80"/>
      <c r="J4130" s="77" t="s">
        <v>97</v>
      </c>
      <c r="K4130" s="79" t="s">
        <v>97</v>
      </c>
      <c r="L4130" s="79"/>
      <c r="M4130" s="80"/>
      <c r="N4130" s="79" t="s">
        <v>97</v>
      </c>
      <c r="O4130" s="81"/>
      <c r="P4130" s="86"/>
      <c r="Q4130" s="82"/>
      <c r="R4130" s="81" t="s">
        <v>97</v>
      </c>
      <c r="S4130" s="63"/>
      <c r="T4130" s="87"/>
      <c r="U4130" s="84" t="s">
        <v>97</v>
      </c>
      <c r="V4130" s="84" t="s">
        <v>97</v>
      </c>
      <c r="W4130" s="85" t="b">
        <v>0</v>
      </c>
      <c r="X4130" s="63"/>
      <c r="Y4130" s="63"/>
      <c r="Z4130" s="63"/>
    </row>
    <row r="4131">
      <c r="A4131" s="75"/>
      <c r="B4131" s="94"/>
      <c r="C4131" s="75"/>
      <c r="D4131" s="76"/>
      <c r="E4131" s="75" t="s">
        <v>97</v>
      </c>
      <c r="F4131" s="75" t="s">
        <v>97</v>
      </c>
      <c r="G4131" s="77"/>
      <c r="H4131" s="77"/>
      <c r="I4131" s="80"/>
      <c r="J4131" s="77" t="s">
        <v>97</v>
      </c>
      <c r="K4131" s="79" t="s">
        <v>97</v>
      </c>
      <c r="L4131" s="79"/>
      <c r="M4131" s="80"/>
      <c r="N4131" s="79" t="s">
        <v>97</v>
      </c>
      <c r="O4131" s="81"/>
      <c r="P4131" s="86"/>
      <c r="Q4131" s="82"/>
      <c r="R4131" s="81" t="s">
        <v>97</v>
      </c>
      <c r="S4131" s="63"/>
      <c r="T4131" s="87"/>
      <c r="U4131" s="84" t="s">
        <v>97</v>
      </c>
      <c r="V4131" s="84" t="s">
        <v>97</v>
      </c>
      <c r="W4131" s="85" t="b">
        <v>0</v>
      </c>
      <c r="X4131" s="63"/>
      <c r="Y4131" s="63"/>
      <c r="Z4131" s="63"/>
    </row>
    <row r="4132">
      <c r="A4132" s="75"/>
      <c r="B4132" s="94"/>
      <c r="C4132" s="75"/>
      <c r="D4132" s="76"/>
      <c r="E4132" s="75" t="s">
        <v>97</v>
      </c>
      <c r="F4132" s="75" t="s">
        <v>97</v>
      </c>
      <c r="G4132" s="77"/>
      <c r="H4132" s="77"/>
      <c r="I4132" s="80"/>
      <c r="J4132" s="77" t="s">
        <v>97</v>
      </c>
      <c r="K4132" s="79" t="s">
        <v>97</v>
      </c>
      <c r="L4132" s="79"/>
      <c r="M4132" s="80"/>
      <c r="N4132" s="79" t="s">
        <v>97</v>
      </c>
      <c r="O4132" s="81"/>
      <c r="P4132" s="86"/>
      <c r="Q4132" s="82"/>
      <c r="R4132" s="81" t="s">
        <v>97</v>
      </c>
      <c r="S4132" s="63"/>
      <c r="T4132" s="87"/>
      <c r="U4132" s="84" t="s">
        <v>97</v>
      </c>
      <c r="V4132" s="84" t="s">
        <v>97</v>
      </c>
      <c r="W4132" s="85" t="b">
        <v>0</v>
      </c>
      <c r="X4132" s="63"/>
      <c r="Y4132" s="63"/>
      <c r="Z4132" s="63"/>
    </row>
    <row r="4133">
      <c r="A4133" s="75"/>
      <c r="B4133" s="94"/>
      <c r="C4133" s="75"/>
      <c r="D4133" s="76"/>
      <c r="E4133" s="75" t="s">
        <v>97</v>
      </c>
      <c r="F4133" s="75" t="s">
        <v>97</v>
      </c>
      <c r="G4133" s="77"/>
      <c r="H4133" s="77"/>
      <c r="I4133" s="80"/>
      <c r="J4133" s="77" t="s">
        <v>97</v>
      </c>
      <c r="K4133" s="79" t="s">
        <v>97</v>
      </c>
      <c r="L4133" s="79"/>
      <c r="M4133" s="80"/>
      <c r="N4133" s="79" t="s">
        <v>97</v>
      </c>
      <c r="O4133" s="81"/>
      <c r="P4133" s="86"/>
      <c r="Q4133" s="82"/>
      <c r="R4133" s="81" t="s">
        <v>97</v>
      </c>
      <c r="S4133" s="63"/>
      <c r="T4133" s="87"/>
      <c r="U4133" s="84" t="s">
        <v>97</v>
      </c>
      <c r="V4133" s="84" t="s">
        <v>97</v>
      </c>
      <c r="W4133" s="85" t="b">
        <v>0</v>
      </c>
      <c r="X4133" s="63"/>
      <c r="Y4133" s="63"/>
      <c r="Z4133" s="63"/>
    </row>
    <row r="4134">
      <c r="A4134" s="75"/>
      <c r="B4134" s="94"/>
      <c r="C4134" s="75"/>
      <c r="D4134" s="76"/>
      <c r="E4134" s="75" t="s">
        <v>97</v>
      </c>
      <c r="F4134" s="75" t="s">
        <v>97</v>
      </c>
      <c r="G4134" s="77"/>
      <c r="H4134" s="77"/>
      <c r="I4134" s="80"/>
      <c r="J4134" s="77" t="s">
        <v>97</v>
      </c>
      <c r="K4134" s="79" t="s">
        <v>97</v>
      </c>
      <c r="L4134" s="79"/>
      <c r="M4134" s="80"/>
      <c r="N4134" s="79" t="s">
        <v>97</v>
      </c>
      <c r="O4134" s="81"/>
      <c r="P4134" s="86"/>
      <c r="Q4134" s="82"/>
      <c r="R4134" s="81" t="s">
        <v>97</v>
      </c>
      <c r="S4134" s="63"/>
      <c r="T4134" s="87"/>
      <c r="U4134" s="84" t="s">
        <v>97</v>
      </c>
      <c r="V4134" s="84" t="s">
        <v>97</v>
      </c>
      <c r="W4134" s="85" t="b">
        <v>0</v>
      </c>
      <c r="X4134" s="63"/>
      <c r="Y4134" s="63"/>
      <c r="Z4134" s="63"/>
    </row>
    <row r="4135">
      <c r="A4135" s="75"/>
      <c r="B4135" s="94"/>
      <c r="C4135" s="75"/>
      <c r="D4135" s="76"/>
      <c r="E4135" s="75" t="s">
        <v>97</v>
      </c>
      <c r="F4135" s="75" t="s">
        <v>97</v>
      </c>
      <c r="G4135" s="77"/>
      <c r="H4135" s="77"/>
      <c r="I4135" s="80"/>
      <c r="J4135" s="77" t="s">
        <v>97</v>
      </c>
      <c r="K4135" s="79" t="s">
        <v>97</v>
      </c>
      <c r="L4135" s="79"/>
      <c r="M4135" s="80"/>
      <c r="N4135" s="79" t="s">
        <v>97</v>
      </c>
      <c r="O4135" s="81"/>
      <c r="P4135" s="86"/>
      <c r="Q4135" s="82"/>
      <c r="R4135" s="81" t="s">
        <v>97</v>
      </c>
      <c r="S4135" s="63"/>
      <c r="T4135" s="87"/>
      <c r="U4135" s="84" t="s">
        <v>97</v>
      </c>
      <c r="V4135" s="84" t="s">
        <v>97</v>
      </c>
      <c r="W4135" s="85" t="b">
        <v>0</v>
      </c>
      <c r="X4135" s="63"/>
      <c r="Y4135" s="63"/>
      <c r="Z4135" s="63"/>
    </row>
    <row r="4136">
      <c r="A4136" s="75"/>
      <c r="B4136" s="94"/>
      <c r="C4136" s="75"/>
      <c r="D4136" s="76"/>
      <c r="E4136" s="75" t="s">
        <v>97</v>
      </c>
      <c r="F4136" s="75" t="s">
        <v>97</v>
      </c>
      <c r="G4136" s="77"/>
      <c r="H4136" s="77"/>
      <c r="I4136" s="80"/>
      <c r="J4136" s="77" t="s">
        <v>97</v>
      </c>
      <c r="K4136" s="79" t="s">
        <v>97</v>
      </c>
      <c r="L4136" s="79"/>
      <c r="M4136" s="80"/>
      <c r="N4136" s="79" t="s">
        <v>97</v>
      </c>
      <c r="O4136" s="81"/>
      <c r="P4136" s="86"/>
      <c r="Q4136" s="82"/>
      <c r="R4136" s="81" t="s">
        <v>97</v>
      </c>
      <c r="S4136" s="63"/>
      <c r="T4136" s="87"/>
      <c r="U4136" s="84" t="s">
        <v>97</v>
      </c>
      <c r="V4136" s="84" t="s">
        <v>97</v>
      </c>
      <c r="W4136" s="85" t="b">
        <v>0</v>
      </c>
      <c r="X4136" s="63"/>
      <c r="Y4136" s="63"/>
      <c r="Z4136" s="63"/>
    </row>
    <row r="4137">
      <c r="A4137" s="75"/>
      <c r="B4137" s="94"/>
      <c r="C4137" s="75"/>
      <c r="D4137" s="76"/>
      <c r="E4137" s="75" t="s">
        <v>97</v>
      </c>
      <c r="F4137" s="75" t="s">
        <v>97</v>
      </c>
      <c r="G4137" s="77"/>
      <c r="H4137" s="77"/>
      <c r="I4137" s="80"/>
      <c r="J4137" s="77" t="s">
        <v>97</v>
      </c>
      <c r="K4137" s="79" t="s">
        <v>97</v>
      </c>
      <c r="L4137" s="79"/>
      <c r="M4137" s="80"/>
      <c r="N4137" s="79" t="s">
        <v>97</v>
      </c>
      <c r="O4137" s="81"/>
      <c r="P4137" s="86"/>
      <c r="Q4137" s="82"/>
      <c r="R4137" s="81" t="s">
        <v>97</v>
      </c>
      <c r="S4137" s="63"/>
      <c r="T4137" s="87"/>
      <c r="U4137" s="84" t="s">
        <v>97</v>
      </c>
      <c r="V4137" s="84" t="s">
        <v>97</v>
      </c>
      <c r="W4137" s="85" t="b">
        <v>0</v>
      </c>
      <c r="X4137" s="63"/>
      <c r="Y4137" s="63"/>
      <c r="Z4137" s="63"/>
    </row>
    <row r="4138">
      <c r="A4138" s="75"/>
      <c r="B4138" s="94"/>
      <c r="C4138" s="75"/>
      <c r="D4138" s="76"/>
      <c r="E4138" s="75" t="s">
        <v>97</v>
      </c>
      <c r="F4138" s="75" t="s">
        <v>97</v>
      </c>
      <c r="G4138" s="77"/>
      <c r="H4138" s="77"/>
      <c r="I4138" s="80"/>
      <c r="J4138" s="77" t="s">
        <v>97</v>
      </c>
      <c r="K4138" s="79" t="s">
        <v>97</v>
      </c>
      <c r="L4138" s="79"/>
      <c r="M4138" s="80"/>
      <c r="N4138" s="79" t="s">
        <v>97</v>
      </c>
      <c r="O4138" s="81"/>
      <c r="P4138" s="86"/>
      <c r="Q4138" s="82"/>
      <c r="R4138" s="81" t="s">
        <v>97</v>
      </c>
      <c r="S4138" s="63"/>
      <c r="T4138" s="87"/>
      <c r="U4138" s="84" t="s">
        <v>97</v>
      </c>
      <c r="V4138" s="84" t="s">
        <v>97</v>
      </c>
      <c r="W4138" s="85" t="b">
        <v>0</v>
      </c>
      <c r="X4138" s="63"/>
      <c r="Y4138" s="63"/>
      <c r="Z4138" s="63"/>
    </row>
    <row r="4139">
      <c r="A4139" s="75"/>
      <c r="B4139" s="94"/>
      <c r="C4139" s="75"/>
      <c r="D4139" s="76"/>
      <c r="E4139" s="75" t="s">
        <v>97</v>
      </c>
      <c r="F4139" s="75" t="s">
        <v>97</v>
      </c>
      <c r="G4139" s="77"/>
      <c r="H4139" s="77"/>
      <c r="I4139" s="80"/>
      <c r="J4139" s="77" t="s">
        <v>97</v>
      </c>
      <c r="K4139" s="79" t="s">
        <v>97</v>
      </c>
      <c r="L4139" s="79"/>
      <c r="M4139" s="80"/>
      <c r="N4139" s="79" t="s">
        <v>97</v>
      </c>
      <c r="O4139" s="81"/>
      <c r="P4139" s="86"/>
      <c r="Q4139" s="82"/>
      <c r="R4139" s="81" t="s">
        <v>97</v>
      </c>
      <c r="S4139" s="63"/>
      <c r="T4139" s="87"/>
      <c r="U4139" s="84" t="s">
        <v>97</v>
      </c>
      <c r="V4139" s="84" t="s">
        <v>97</v>
      </c>
      <c r="W4139" s="85" t="b">
        <v>0</v>
      </c>
      <c r="X4139" s="63"/>
      <c r="Y4139" s="63"/>
      <c r="Z4139" s="63"/>
    </row>
    <row r="4140">
      <c r="A4140" s="75"/>
      <c r="B4140" s="94"/>
      <c r="C4140" s="75"/>
      <c r="D4140" s="76"/>
      <c r="E4140" s="75" t="s">
        <v>97</v>
      </c>
      <c r="F4140" s="75" t="s">
        <v>97</v>
      </c>
      <c r="G4140" s="77"/>
      <c r="H4140" s="77"/>
      <c r="I4140" s="80"/>
      <c r="J4140" s="77" t="s">
        <v>97</v>
      </c>
      <c r="K4140" s="79" t="s">
        <v>97</v>
      </c>
      <c r="L4140" s="79"/>
      <c r="M4140" s="80"/>
      <c r="N4140" s="79" t="s">
        <v>97</v>
      </c>
      <c r="O4140" s="81"/>
      <c r="P4140" s="86"/>
      <c r="Q4140" s="82"/>
      <c r="R4140" s="81" t="s">
        <v>97</v>
      </c>
      <c r="S4140" s="63"/>
      <c r="T4140" s="87"/>
      <c r="U4140" s="84" t="s">
        <v>97</v>
      </c>
      <c r="V4140" s="84" t="s">
        <v>97</v>
      </c>
      <c r="W4140" s="85" t="b">
        <v>0</v>
      </c>
      <c r="X4140" s="63"/>
      <c r="Y4140" s="63"/>
      <c r="Z4140" s="63"/>
    </row>
    <row r="4141">
      <c r="A4141" s="75"/>
      <c r="B4141" s="94"/>
      <c r="C4141" s="75"/>
      <c r="D4141" s="76"/>
      <c r="E4141" s="75" t="s">
        <v>97</v>
      </c>
      <c r="F4141" s="75" t="s">
        <v>97</v>
      </c>
      <c r="G4141" s="77"/>
      <c r="H4141" s="77"/>
      <c r="I4141" s="80"/>
      <c r="J4141" s="77" t="s">
        <v>97</v>
      </c>
      <c r="K4141" s="79" t="s">
        <v>97</v>
      </c>
      <c r="L4141" s="79"/>
      <c r="M4141" s="80"/>
      <c r="N4141" s="79" t="s">
        <v>97</v>
      </c>
      <c r="O4141" s="81"/>
      <c r="P4141" s="86"/>
      <c r="Q4141" s="82"/>
      <c r="R4141" s="81" t="s">
        <v>97</v>
      </c>
      <c r="S4141" s="63"/>
      <c r="T4141" s="87"/>
      <c r="U4141" s="84" t="s">
        <v>97</v>
      </c>
      <c r="V4141" s="84" t="s">
        <v>97</v>
      </c>
      <c r="W4141" s="85" t="b">
        <v>0</v>
      </c>
      <c r="X4141" s="63"/>
      <c r="Y4141" s="63"/>
      <c r="Z4141" s="63"/>
    </row>
    <row r="4142">
      <c r="A4142" s="75"/>
      <c r="B4142" s="94"/>
      <c r="C4142" s="75"/>
      <c r="D4142" s="76"/>
      <c r="E4142" s="75" t="s">
        <v>97</v>
      </c>
      <c r="F4142" s="75" t="s">
        <v>97</v>
      </c>
      <c r="G4142" s="77"/>
      <c r="H4142" s="77"/>
      <c r="I4142" s="80"/>
      <c r="J4142" s="77" t="s">
        <v>97</v>
      </c>
      <c r="K4142" s="79" t="s">
        <v>97</v>
      </c>
      <c r="L4142" s="79"/>
      <c r="M4142" s="80"/>
      <c r="N4142" s="79" t="s">
        <v>97</v>
      </c>
      <c r="O4142" s="81"/>
      <c r="P4142" s="86"/>
      <c r="Q4142" s="82"/>
      <c r="R4142" s="81" t="s">
        <v>97</v>
      </c>
      <c r="S4142" s="63"/>
      <c r="T4142" s="87"/>
      <c r="U4142" s="84" t="s">
        <v>97</v>
      </c>
      <c r="V4142" s="84" t="s">
        <v>97</v>
      </c>
      <c r="W4142" s="85" t="b">
        <v>0</v>
      </c>
      <c r="X4142" s="63"/>
      <c r="Y4142" s="63"/>
      <c r="Z4142" s="63"/>
    </row>
    <row r="4143">
      <c r="A4143" s="75"/>
      <c r="B4143" s="94"/>
      <c r="C4143" s="75"/>
      <c r="D4143" s="76"/>
      <c r="E4143" s="75" t="s">
        <v>97</v>
      </c>
      <c r="F4143" s="75" t="s">
        <v>97</v>
      </c>
      <c r="G4143" s="77"/>
      <c r="H4143" s="77"/>
      <c r="I4143" s="80"/>
      <c r="J4143" s="77" t="s">
        <v>97</v>
      </c>
      <c r="K4143" s="79" t="s">
        <v>97</v>
      </c>
      <c r="L4143" s="79"/>
      <c r="M4143" s="80"/>
      <c r="N4143" s="79" t="s">
        <v>97</v>
      </c>
      <c r="O4143" s="81"/>
      <c r="P4143" s="86"/>
      <c r="Q4143" s="82"/>
      <c r="R4143" s="81" t="s">
        <v>97</v>
      </c>
      <c r="S4143" s="63"/>
      <c r="T4143" s="87"/>
      <c r="U4143" s="84" t="s">
        <v>97</v>
      </c>
      <c r="V4143" s="84" t="s">
        <v>97</v>
      </c>
      <c r="W4143" s="85" t="b">
        <v>0</v>
      </c>
      <c r="X4143" s="63"/>
      <c r="Y4143" s="63"/>
      <c r="Z4143" s="63"/>
    </row>
    <row r="4144">
      <c r="A4144" s="75"/>
      <c r="B4144" s="94"/>
      <c r="C4144" s="75"/>
      <c r="D4144" s="76"/>
      <c r="E4144" s="75" t="s">
        <v>97</v>
      </c>
      <c r="F4144" s="75" t="s">
        <v>97</v>
      </c>
      <c r="G4144" s="77"/>
      <c r="H4144" s="77"/>
      <c r="I4144" s="80"/>
      <c r="J4144" s="77" t="s">
        <v>97</v>
      </c>
      <c r="K4144" s="79" t="s">
        <v>97</v>
      </c>
      <c r="L4144" s="79"/>
      <c r="M4144" s="80"/>
      <c r="N4144" s="79" t="s">
        <v>97</v>
      </c>
      <c r="O4144" s="81"/>
      <c r="P4144" s="86"/>
      <c r="Q4144" s="82"/>
      <c r="R4144" s="81" t="s">
        <v>97</v>
      </c>
      <c r="S4144" s="63"/>
      <c r="T4144" s="87"/>
      <c r="U4144" s="84" t="s">
        <v>97</v>
      </c>
      <c r="V4144" s="84" t="s">
        <v>97</v>
      </c>
      <c r="W4144" s="85" t="b">
        <v>0</v>
      </c>
      <c r="X4144" s="63"/>
      <c r="Y4144" s="63"/>
      <c r="Z4144" s="63"/>
    </row>
    <row r="4145">
      <c r="A4145" s="75"/>
      <c r="B4145" s="94"/>
      <c r="C4145" s="75"/>
      <c r="D4145" s="76"/>
      <c r="E4145" s="75" t="s">
        <v>97</v>
      </c>
      <c r="F4145" s="75" t="s">
        <v>97</v>
      </c>
      <c r="G4145" s="77"/>
      <c r="H4145" s="77"/>
      <c r="I4145" s="80"/>
      <c r="J4145" s="77" t="s">
        <v>97</v>
      </c>
      <c r="K4145" s="79" t="s">
        <v>97</v>
      </c>
      <c r="L4145" s="79"/>
      <c r="M4145" s="80"/>
      <c r="N4145" s="79" t="s">
        <v>97</v>
      </c>
      <c r="O4145" s="81"/>
      <c r="P4145" s="86"/>
      <c r="Q4145" s="82"/>
      <c r="R4145" s="81" t="s">
        <v>97</v>
      </c>
      <c r="S4145" s="63"/>
      <c r="T4145" s="87"/>
      <c r="U4145" s="84" t="s">
        <v>97</v>
      </c>
      <c r="V4145" s="84" t="s">
        <v>97</v>
      </c>
      <c r="W4145" s="85" t="b">
        <v>0</v>
      </c>
      <c r="X4145" s="63"/>
      <c r="Y4145" s="63"/>
      <c r="Z4145" s="63"/>
    </row>
    <row r="4146">
      <c r="A4146" s="75"/>
      <c r="B4146" s="94"/>
      <c r="C4146" s="75"/>
      <c r="D4146" s="76"/>
      <c r="E4146" s="75" t="s">
        <v>97</v>
      </c>
      <c r="F4146" s="75" t="s">
        <v>97</v>
      </c>
      <c r="G4146" s="77"/>
      <c r="H4146" s="77"/>
      <c r="I4146" s="80"/>
      <c r="J4146" s="77" t="s">
        <v>97</v>
      </c>
      <c r="K4146" s="79" t="s">
        <v>97</v>
      </c>
      <c r="L4146" s="79"/>
      <c r="M4146" s="80"/>
      <c r="N4146" s="79" t="s">
        <v>97</v>
      </c>
      <c r="O4146" s="81"/>
      <c r="P4146" s="86"/>
      <c r="Q4146" s="82"/>
      <c r="R4146" s="81" t="s">
        <v>97</v>
      </c>
      <c r="S4146" s="63"/>
      <c r="T4146" s="87"/>
      <c r="U4146" s="84" t="s">
        <v>97</v>
      </c>
      <c r="V4146" s="84" t="s">
        <v>97</v>
      </c>
      <c r="W4146" s="85" t="b">
        <v>0</v>
      </c>
      <c r="X4146" s="63"/>
      <c r="Y4146" s="63"/>
      <c r="Z4146" s="63"/>
    </row>
    <row r="4147">
      <c r="A4147" s="75"/>
      <c r="B4147" s="94"/>
      <c r="C4147" s="75"/>
      <c r="D4147" s="76"/>
      <c r="E4147" s="75" t="s">
        <v>97</v>
      </c>
      <c r="F4147" s="75" t="s">
        <v>97</v>
      </c>
      <c r="G4147" s="77"/>
      <c r="H4147" s="77"/>
      <c r="I4147" s="80"/>
      <c r="J4147" s="77" t="s">
        <v>97</v>
      </c>
      <c r="K4147" s="79" t="s">
        <v>97</v>
      </c>
      <c r="L4147" s="79"/>
      <c r="M4147" s="80"/>
      <c r="N4147" s="79" t="s">
        <v>97</v>
      </c>
      <c r="O4147" s="81"/>
      <c r="P4147" s="86"/>
      <c r="Q4147" s="82"/>
      <c r="R4147" s="81" t="s">
        <v>97</v>
      </c>
      <c r="S4147" s="63"/>
      <c r="T4147" s="87"/>
      <c r="U4147" s="84" t="s">
        <v>97</v>
      </c>
      <c r="V4147" s="84" t="s">
        <v>97</v>
      </c>
      <c r="W4147" s="85" t="b">
        <v>0</v>
      </c>
      <c r="X4147" s="63"/>
      <c r="Y4147" s="63"/>
      <c r="Z4147" s="63"/>
    </row>
    <row r="4148">
      <c r="A4148" s="75"/>
      <c r="B4148" s="94"/>
      <c r="C4148" s="75"/>
      <c r="D4148" s="76"/>
      <c r="E4148" s="75" t="s">
        <v>97</v>
      </c>
      <c r="F4148" s="75" t="s">
        <v>97</v>
      </c>
      <c r="G4148" s="77"/>
      <c r="H4148" s="77"/>
      <c r="I4148" s="80"/>
      <c r="J4148" s="77" t="s">
        <v>97</v>
      </c>
      <c r="K4148" s="79" t="s">
        <v>97</v>
      </c>
      <c r="L4148" s="79"/>
      <c r="M4148" s="80"/>
      <c r="N4148" s="79" t="s">
        <v>97</v>
      </c>
      <c r="O4148" s="81"/>
      <c r="P4148" s="86"/>
      <c r="Q4148" s="82"/>
      <c r="R4148" s="81" t="s">
        <v>97</v>
      </c>
      <c r="S4148" s="63"/>
      <c r="T4148" s="87"/>
      <c r="U4148" s="84" t="s">
        <v>97</v>
      </c>
      <c r="V4148" s="84" t="s">
        <v>97</v>
      </c>
      <c r="W4148" s="85" t="b">
        <v>0</v>
      </c>
      <c r="X4148" s="63"/>
      <c r="Y4148" s="63"/>
      <c r="Z4148" s="63"/>
    </row>
    <row r="4149">
      <c r="A4149" s="75"/>
      <c r="B4149" s="94"/>
      <c r="C4149" s="75"/>
      <c r="D4149" s="76"/>
      <c r="E4149" s="75" t="s">
        <v>97</v>
      </c>
      <c r="F4149" s="75" t="s">
        <v>97</v>
      </c>
      <c r="G4149" s="77"/>
      <c r="H4149" s="77"/>
      <c r="I4149" s="80"/>
      <c r="J4149" s="77" t="s">
        <v>97</v>
      </c>
      <c r="K4149" s="79" t="s">
        <v>97</v>
      </c>
      <c r="L4149" s="79"/>
      <c r="M4149" s="80"/>
      <c r="N4149" s="79" t="s">
        <v>97</v>
      </c>
      <c r="O4149" s="81"/>
      <c r="P4149" s="86"/>
      <c r="Q4149" s="82"/>
      <c r="R4149" s="81" t="s">
        <v>97</v>
      </c>
      <c r="S4149" s="63"/>
      <c r="T4149" s="87"/>
      <c r="U4149" s="84" t="s">
        <v>97</v>
      </c>
      <c r="V4149" s="84" t="s">
        <v>97</v>
      </c>
      <c r="W4149" s="85" t="b">
        <v>0</v>
      </c>
      <c r="X4149" s="63"/>
      <c r="Y4149" s="63"/>
      <c r="Z4149" s="63"/>
    </row>
    <row r="4150">
      <c r="A4150" s="75"/>
      <c r="B4150" s="94"/>
      <c r="C4150" s="75"/>
      <c r="D4150" s="76"/>
      <c r="E4150" s="75" t="s">
        <v>97</v>
      </c>
      <c r="F4150" s="75" t="s">
        <v>97</v>
      </c>
      <c r="G4150" s="77"/>
      <c r="H4150" s="77"/>
      <c r="I4150" s="80"/>
      <c r="J4150" s="77" t="s">
        <v>97</v>
      </c>
      <c r="K4150" s="79" t="s">
        <v>97</v>
      </c>
      <c r="L4150" s="79"/>
      <c r="M4150" s="80"/>
      <c r="N4150" s="79" t="s">
        <v>97</v>
      </c>
      <c r="O4150" s="81"/>
      <c r="P4150" s="86"/>
      <c r="Q4150" s="82"/>
      <c r="R4150" s="81" t="s">
        <v>97</v>
      </c>
      <c r="S4150" s="63"/>
      <c r="T4150" s="87"/>
      <c r="U4150" s="84" t="s">
        <v>97</v>
      </c>
      <c r="V4150" s="84" t="s">
        <v>97</v>
      </c>
      <c r="W4150" s="85" t="b">
        <v>0</v>
      </c>
      <c r="X4150" s="63"/>
      <c r="Y4150" s="63"/>
      <c r="Z4150" s="63"/>
    </row>
    <row r="4151">
      <c r="A4151" s="75"/>
      <c r="B4151" s="94"/>
      <c r="C4151" s="75"/>
      <c r="D4151" s="76"/>
      <c r="E4151" s="75" t="s">
        <v>97</v>
      </c>
      <c r="F4151" s="75" t="s">
        <v>97</v>
      </c>
      <c r="G4151" s="77"/>
      <c r="H4151" s="77"/>
      <c r="I4151" s="80"/>
      <c r="J4151" s="77" t="s">
        <v>97</v>
      </c>
      <c r="K4151" s="79" t="s">
        <v>97</v>
      </c>
      <c r="L4151" s="79"/>
      <c r="M4151" s="80"/>
      <c r="N4151" s="79" t="s">
        <v>97</v>
      </c>
      <c r="O4151" s="81"/>
      <c r="P4151" s="86"/>
      <c r="Q4151" s="82"/>
      <c r="R4151" s="81" t="s">
        <v>97</v>
      </c>
      <c r="S4151" s="63"/>
      <c r="T4151" s="87"/>
      <c r="U4151" s="84" t="s">
        <v>97</v>
      </c>
      <c r="V4151" s="84" t="s">
        <v>97</v>
      </c>
      <c r="W4151" s="85" t="b">
        <v>0</v>
      </c>
      <c r="X4151" s="63"/>
      <c r="Y4151" s="63"/>
      <c r="Z4151" s="63"/>
    </row>
    <row r="4152">
      <c r="A4152" s="75"/>
      <c r="B4152" s="94"/>
      <c r="C4152" s="75"/>
      <c r="D4152" s="76"/>
      <c r="E4152" s="75" t="s">
        <v>97</v>
      </c>
      <c r="F4152" s="75" t="s">
        <v>97</v>
      </c>
      <c r="G4152" s="77"/>
      <c r="H4152" s="77"/>
      <c r="I4152" s="80"/>
      <c r="J4152" s="77" t="s">
        <v>97</v>
      </c>
      <c r="K4152" s="79" t="s">
        <v>97</v>
      </c>
      <c r="L4152" s="79"/>
      <c r="M4152" s="80"/>
      <c r="N4152" s="79" t="s">
        <v>97</v>
      </c>
      <c r="O4152" s="81"/>
      <c r="P4152" s="86"/>
      <c r="Q4152" s="82"/>
      <c r="R4152" s="81" t="s">
        <v>97</v>
      </c>
      <c r="S4152" s="63"/>
      <c r="T4152" s="87"/>
      <c r="U4152" s="84" t="s">
        <v>97</v>
      </c>
      <c r="V4152" s="84" t="s">
        <v>97</v>
      </c>
      <c r="W4152" s="85" t="b">
        <v>0</v>
      </c>
      <c r="X4152" s="63"/>
      <c r="Y4152" s="63"/>
      <c r="Z4152" s="63"/>
    </row>
    <row r="4153">
      <c r="A4153" s="75"/>
      <c r="B4153" s="94"/>
      <c r="C4153" s="75"/>
      <c r="D4153" s="76"/>
      <c r="E4153" s="75" t="s">
        <v>97</v>
      </c>
      <c r="F4153" s="75" t="s">
        <v>97</v>
      </c>
      <c r="G4153" s="77"/>
      <c r="H4153" s="77"/>
      <c r="I4153" s="80"/>
      <c r="J4153" s="77" t="s">
        <v>97</v>
      </c>
      <c r="K4153" s="79" t="s">
        <v>97</v>
      </c>
      <c r="L4153" s="79"/>
      <c r="M4153" s="80"/>
      <c r="N4153" s="79" t="s">
        <v>97</v>
      </c>
      <c r="O4153" s="81"/>
      <c r="P4153" s="86"/>
      <c r="Q4153" s="82"/>
      <c r="R4153" s="81" t="s">
        <v>97</v>
      </c>
      <c r="S4153" s="63"/>
      <c r="T4153" s="87"/>
      <c r="U4153" s="84" t="s">
        <v>97</v>
      </c>
      <c r="V4153" s="84" t="s">
        <v>97</v>
      </c>
      <c r="W4153" s="85" t="b">
        <v>0</v>
      </c>
      <c r="X4153" s="63"/>
      <c r="Y4153" s="63"/>
      <c r="Z4153" s="63"/>
    </row>
    <row r="4154">
      <c r="A4154" s="75"/>
      <c r="B4154" s="94"/>
      <c r="C4154" s="75"/>
      <c r="D4154" s="76"/>
      <c r="E4154" s="75" t="s">
        <v>97</v>
      </c>
      <c r="F4154" s="75" t="s">
        <v>97</v>
      </c>
      <c r="G4154" s="77"/>
      <c r="H4154" s="77"/>
      <c r="I4154" s="80"/>
      <c r="J4154" s="77" t="s">
        <v>97</v>
      </c>
      <c r="K4154" s="79" t="s">
        <v>97</v>
      </c>
      <c r="L4154" s="79"/>
      <c r="M4154" s="80"/>
      <c r="N4154" s="79" t="s">
        <v>97</v>
      </c>
      <c r="O4154" s="81"/>
      <c r="P4154" s="86"/>
      <c r="Q4154" s="82"/>
      <c r="R4154" s="81" t="s">
        <v>97</v>
      </c>
      <c r="S4154" s="63"/>
      <c r="T4154" s="87"/>
      <c r="U4154" s="84" t="s">
        <v>97</v>
      </c>
      <c r="V4154" s="84" t="s">
        <v>97</v>
      </c>
      <c r="W4154" s="85" t="b">
        <v>0</v>
      </c>
      <c r="X4154" s="63"/>
      <c r="Y4154" s="63"/>
      <c r="Z4154" s="63"/>
    </row>
    <row r="4155">
      <c r="A4155" s="75"/>
      <c r="B4155" s="94"/>
      <c r="C4155" s="75"/>
      <c r="D4155" s="76"/>
      <c r="E4155" s="75" t="s">
        <v>97</v>
      </c>
      <c r="F4155" s="75" t="s">
        <v>97</v>
      </c>
      <c r="G4155" s="77"/>
      <c r="H4155" s="77"/>
      <c r="I4155" s="80"/>
      <c r="J4155" s="77" t="s">
        <v>97</v>
      </c>
      <c r="K4155" s="79" t="s">
        <v>97</v>
      </c>
      <c r="L4155" s="79"/>
      <c r="M4155" s="80"/>
      <c r="N4155" s="79" t="s">
        <v>97</v>
      </c>
      <c r="O4155" s="81"/>
      <c r="P4155" s="86"/>
      <c r="Q4155" s="82"/>
      <c r="R4155" s="81" t="s">
        <v>97</v>
      </c>
      <c r="S4155" s="63"/>
      <c r="T4155" s="87"/>
      <c r="U4155" s="84" t="s">
        <v>97</v>
      </c>
      <c r="V4155" s="84" t="s">
        <v>97</v>
      </c>
      <c r="W4155" s="85" t="b">
        <v>0</v>
      </c>
      <c r="X4155" s="63"/>
      <c r="Y4155" s="63"/>
      <c r="Z4155" s="63"/>
    </row>
    <row r="4156">
      <c r="A4156" s="75"/>
      <c r="B4156" s="94"/>
      <c r="C4156" s="75"/>
      <c r="D4156" s="76"/>
      <c r="E4156" s="75" t="s">
        <v>97</v>
      </c>
      <c r="F4156" s="75" t="s">
        <v>97</v>
      </c>
      <c r="G4156" s="77"/>
      <c r="H4156" s="77"/>
      <c r="I4156" s="80"/>
      <c r="J4156" s="77" t="s">
        <v>97</v>
      </c>
      <c r="K4156" s="79" t="s">
        <v>97</v>
      </c>
      <c r="L4156" s="79"/>
      <c r="M4156" s="80"/>
      <c r="N4156" s="79" t="s">
        <v>97</v>
      </c>
      <c r="O4156" s="81"/>
      <c r="P4156" s="86"/>
      <c r="Q4156" s="82"/>
      <c r="R4156" s="81" t="s">
        <v>97</v>
      </c>
      <c r="S4156" s="63"/>
      <c r="T4156" s="87"/>
      <c r="U4156" s="84" t="s">
        <v>97</v>
      </c>
      <c r="V4156" s="84" t="s">
        <v>97</v>
      </c>
      <c r="W4156" s="85" t="b">
        <v>0</v>
      </c>
      <c r="X4156" s="63"/>
      <c r="Y4156" s="63"/>
      <c r="Z4156" s="63"/>
    </row>
    <row r="4157">
      <c r="A4157" s="75"/>
      <c r="B4157" s="94"/>
      <c r="C4157" s="75"/>
      <c r="D4157" s="76"/>
      <c r="E4157" s="75" t="s">
        <v>97</v>
      </c>
      <c r="F4157" s="75" t="s">
        <v>97</v>
      </c>
      <c r="G4157" s="77"/>
      <c r="H4157" s="77"/>
      <c r="I4157" s="80"/>
      <c r="J4157" s="77" t="s">
        <v>97</v>
      </c>
      <c r="K4157" s="79" t="s">
        <v>97</v>
      </c>
      <c r="L4157" s="79"/>
      <c r="M4157" s="80"/>
      <c r="N4157" s="79" t="s">
        <v>97</v>
      </c>
      <c r="O4157" s="81"/>
      <c r="P4157" s="86"/>
      <c r="Q4157" s="82"/>
      <c r="R4157" s="81" t="s">
        <v>97</v>
      </c>
      <c r="S4157" s="63"/>
      <c r="T4157" s="87"/>
      <c r="U4157" s="84" t="s">
        <v>97</v>
      </c>
      <c r="V4157" s="84" t="s">
        <v>97</v>
      </c>
      <c r="W4157" s="85" t="b">
        <v>0</v>
      </c>
      <c r="X4157" s="63"/>
      <c r="Y4157" s="63"/>
      <c r="Z4157" s="63"/>
    </row>
    <row r="4158">
      <c r="A4158" s="75"/>
      <c r="B4158" s="94"/>
      <c r="C4158" s="75"/>
      <c r="D4158" s="76"/>
      <c r="E4158" s="75" t="s">
        <v>97</v>
      </c>
      <c r="F4158" s="75" t="s">
        <v>97</v>
      </c>
      <c r="G4158" s="77"/>
      <c r="H4158" s="77"/>
      <c r="I4158" s="80"/>
      <c r="J4158" s="77" t="s">
        <v>97</v>
      </c>
      <c r="K4158" s="79" t="s">
        <v>97</v>
      </c>
      <c r="L4158" s="79"/>
      <c r="M4158" s="80"/>
      <c r="N4158" s="79" t="s">
        <v>97</v>
      </c>
      <c r="O4158" s="81"/>
      <c r="P4158" s="86"/>
      <c r="Q4158" s="82"/>
      <c r="R4158" s="81" t="s">
        <v>97</v>
      </c>
      <c r="S4158" s="63"/>
      <c r="T4158" s="87"/>
      <c r="U4158" s="84" t="s">
        <v>97</v>
      </c>
      <c r="V4158" s="84" t="s">
        <v>97</v>
      </c>
      <c r="W4158" s="85" t="b">
        <v>0</v>
      </c>
      <c r="X4158" s="63"/>
      <c r="Y4158" s="63"/>
      <c r="Z4158" s="63"/>
    </row>
    <row r="4159">
      <c r="A4159" s="75"/>
      <c r="B4159" s="94"/>
      <c r="C4159" s="75"/>
      <c r="D4159" s="76"/>
      <c r="E4159" s="75" t="s">
        <v>97</v>
      </c>
      <c r="F4159" s="75" t="s">
        <v>97</v>
      </c>
      <c r="G4159" s="77"/>
      <c r="H4159" s="77"/>
      <c r="I4159" s="80"/>
      <c r="J4159" s="77" t="s">
        <v>97</v>
      </c>
      <c r="K4159" s="79" t="s">
        <v>97</v>
      </c>
      <c r="L4159" s="79"/>
      <c r="M4159" s="80"/>
      <c r="N4159" s="79" t="s">
        <v>97</v>
      </c>
      <c r="O4159" s="81"/>
      <c r="P4159" s="86"/>
      <c r="Q4159" s="82"/>
      <c r="R4159" s="81" t="s">
        <v>97</v>
      </c>
      <c r="S4159" s="63"/>
      <c r="T4159" s="87"/>
      <c r="U4159" s="84" t="s">
        <v>97</v>
      </c>
      <c r="V4159" s="84" t="s">
        <v>97</v>
      </c>
      <c r="W4159" s="85" t="b">
        <v>0</v>
      </c>
      <c r="X4159" s="63"/>
      <c r="Y4159" s="63"/>
      <c r="Z4159" s="63"/>
    </row>
    <row r="4160">
      <c r="A4160" s="75"/>
      <c r="B4160" s="94"/>
      <c r="C4160" s="75"/>
      <c r="D4160" s="76"/>
      <c r="E4160" s="75" t="s">
        <v>97</v>
      </c>
      <c r="F4160" s="75" t="s">
        <v>97</v>
      </c>
      <c r="G4160" s="77"/>
      <c r="H4160" s="77"/>
      <c r="I4160" s="80"/>
      <c r="J4160" s="77" t="s">
        <v>97</v>
      </c>
      <c r="K4160" s="79" t="s">
        <v>97</v>
      </c>
      <c r="L4160" s="79"/>
      <c r="M4160" s="80"/>
      <c r="N4160" s="79" t="s">
        <v>97</v>
      </c>
      <c r="O4160" s="81"/>
      <c r="P4160" s="86"/>
      <c r="Q4160" s="82"/>
      <c r="R4160" s="81" t="s">
        <v>97</v>
      </c>
      <c r="S4160" s="63"/>
      <c r="T4160" s="87"/>
      <c r="U4160" s="84" t="s">
        <v>97</v>
      </c>
      <c r="V4160" s="84" t="s">
        <v>97</v>
      </c>
      <c r="W4160" s="85" t="b">
        <v>0</v>
      </c>
      <c r="X4160" s="63"/>
      <c r="Y4160" s="63"/>
      <c r="Z4160" s="63"/>
    </row>
    <row r="4161">
      <c r="A4161" s="75"/>
      <c r="B4161" s="94"/>
      <c r="C4161" s="75"/>
      <c r="D4161" s="76"/>
      <c r="E4161" s="75" t="s">
        <v>97</v>
      </c>
      <c r="F4161" s="75" t="s">
        <v>97</v>
      </c>
      <c r="G4161" s="77"/>
      <c r="H4161" s="77"/>
      <c r="I4161" s="80"/>
      <c r="J4161" s="77" t="s">
        <v>97</v>
      </c>
      <c r="K4161" s="79" t="s">
        <v>97</v>
      </c>
      <c r="L4161" s="79"/>
      <c r="M4161" s="80"/>
      <c r="N4161" s="79" t="s">
        <v>97</v>
      </c>
      <c r="O4161" s="81"/>
      <c r="P4161" s="86"/>
      <c r="Q4161" s="82"/>
      <c r="R4161" s="81" t="s">
        <v>97</v>
      </c>
      <c r="S4161" s="63"/>
      <c r="T4161" s="87"/>
      <c r="U4161" s="84" t="s">
        <v>97</v>
      </c>
      <c r="V4161" s="84" t="s">
        <v>97</v>
      </c>
      <c r="W4161" s="85" t="b">
        <v>0</v>
      </c>
      <c r="X4161" s="63"/>
      <c r="Y4161" s="63"/>
      <c r="Z4161" s="63"/>
    </row>
    <row r="4162">
      <c r="A4162" s="75"/>
      <c r="B4162" s="94"/>
      <c r="C4162" s="75"/>
      <c r="D4162" s="76"/>
      <c r="E4162" s="75" t="s">
        <v>97</v>
      </c>
      <c r="F4162" s="75" t="s">
        <v>97</v>
      </c>
      <c r="G4162" s="77"/>
      <c r="H4162" s="77"/>
      <c r="I4162" s="80"/>
      <c r="J4162" s="77" t="s">
        <v>97</v>
      </c>
      <c r="K4162" s="79" t="s">
        <v>97</v>
      </c>
      <c r="L4162" s="79"/>
      <c r="M4162" s="80"/>
      <c r="N4162" s="79" t="s">
        <v>97</v>
      </c>
      <c r="O4162" s="81"/>
      <c r="P4162" s="86"/>
      <c r="Q4162" s="82"/>
      <c r="R4162" s="81" t="s">
        <v>97</v>
      </c>
      <c r="S4162" s="63"/>
      <c r="T4162" s="87"/>
      <c r="U4162" s="84" t="s">
        <v>97</v>
      </c>
      <c r="V4162" s="84" t="s">
        <v>97</v>
      </c>
      <c r="W4162" s="85" t="b">
        <v>0</v>
      </c>
      <c r="X4162" s="63"/>
      <c r="Y4162" s="63"/>
      <c r="Z4162" s="63"/>
    </row>
    <row r="4163">
      <c r="A4163" s="75"/>
      <c r="B4163" s="94"/>
      <c r="C4163" s="75"/>
      <c r="D4163" s="76"/>
      <c r="E4163" s="75" t="s">
        <v>97</v>
      </c>
      <c r="F4163" s="75" t="s">
        <v>97</v>
      </c>
      <c r="G4163" s="77"/>
      <c r="H4163" s="77"/>
      <c r="I4163" s="80"/>
      <c r="J4163" s="77" t="s">
        <v>97</v>
      </c>
      <c r="K4163" s="79" t="s">
        <v>97</v>
      </c>
      <c r="L4163" s="79"/>
      <c r="M4163" s="80"/>
      <c r="N4163" s="79" t="s">
        <v>97</v>
      </c>
      <c r="O4163" s="81"/>
      <c r="P4163" s="86"/>
      <c r="Q4163" s="82"/>
      <c r="R4163" s="81" t="s">
        <v>97</v>
      </c>
      <c r="S4163" s="63"/>
      <c r="T4163" s="87"/>
      <c r="U4163" s="84" t="s">
        <v>97</v>
      </c>
      <c r="V4163" s="84" t="s">
        <v>97</v>
      </c>
      <c r="W4163" s="85" t="b">
        <v>0</v>
      </c>
      <c r="X4163" s="63"/>
      <c r="Y4163" s="63"/>
      <c r="Z4163" s="63"/>
    </row>
    <row r="4164">
      <c r="A4164" s="75"/>
      <c r="B4164" s="94"/>
      <c r="C4164" s="75"/>
      <c r="D4164" s="76"/>
      <c r="E4164" s="75" t="s">
        <v>97</v>
      </c>
      <c r="F4164" s="75" t="s">
        <v>97</v>
      </c>
      <c r="G4164" s="77"/>
      <c r="H4164" s="77"/>
      <c r="I4164" s="80"/>
      <c r="J4164" s="77" t="s">
        <v>97</v>
      </c>
      <c r="K4164" s="79" t="s">
        <v>97</v>
      </c>
      <c r="L4164" s="79"/>
      <c r="M4164" s="80"/>
      <c r="N4164" s="79" t="s">
        <v>97</v>
      </c>
      <c r="O4164" s="81"/>
      <c r="P4164" s="86"/>
      <c r="Q4164" s="82"/>
      <c r="R4164" s="81" t="s">
        <v>97</v>
      </c>
      <c r="S4164" s="63"/>
      <c r="T4164" s="87"/>
      <c r="U4164" s="84" t="s">
        <v>97</v>
      </c>
      <c r="V4164" s="84" t="s">
        <v>97</v>
      </c>
      <c r="W4164" s="85" t="b">
        <v>0</v>
      </c>
      <c r="X4164" s="63"/>
      <c r="Y4164" s="63"/>
      <c r="Z4164" s="63"/>
    </row>
    <row r="4165">
      <c r="A4165" s="75"/>
      <c r="B4165" s="94"/>
      <c r="C4165" s="75"/>
      <c r="D4165" s="76"/>
      <c r="E4165" s="75" t="s">
        <v>97</v>
      </c>
      <c r="F4165" s="75" t="s">
        <v>97</v>
      </c>
      <c r="G4165" s="77"/>
      <c r="H4165" s="77"/>
      <c r="I4165" s="80"/>
      <c r="J4165" s="77" t="s">
        <v>97</v>
      </c>
      <c r="K4165" s="79" t="s">
        <v>97</v>
      </c>
      <c r="L4165" s="79"/>
      <c r="M4165" s="80"/>
      <c r="N4165" s="79" t="s">
        <v>97</v>
      </c>
      <c r="O4165" s="81"/>
      <c r="P4165" s="86"/>
      <c r="Q4165" s="82"/>
      <c r="R4165" s="81" t="s">
        <v>97</v>
      </c>
      <c r="S4165" s="63"/>
      <c r="T4165" s="87"/>
      <c r="U4165" s="84" t="s">
        <v>97</v>
      </c>
      <c r="V4165" s="84" t="s">
        <v>97</v>
      </c>
      <c r="W4165" s="85" t="b">
        <v>0</v>
      </c>
      <c r="X4165" s="63"/>
      <c r="Y4165" s="63"/>
      <c r="Z4165" s="63"/>
    </row>
    <row r="4166">
      <c r="A4166" s="75"/>
      <c r="B4166" s="94"/>
      <c r="C4166" s="75"/>
      <c r="D4166" s="76"/>
      <c r="E4166" s="75" t="s">
        <v>97</v>
      </c>
      <c r="F4166" s="75" t="s">
        <v>97</v>
      </c>
      <c r="G4166" s="77"/>
      <c r="H4166" s="77"/>
      <c r="I4166" s="80"/>
      <c r="J4166" s="77" t="s">
        <v>97</v>
      </c>
      <c r="K4166" s="79" t="s">
        <v>97</v>
      </c>
      <c r="L4166" s="79"/>
      <c r="M4166" s="80"/>
      <c r="N4166" s="79" t="s">
        <v>97</v>
      </c>
      <c r="O4166" s="81"/>
      <c r="P4166" s="86"/>
      <c r="Q4166" s="82"/>
      <c r="R4166" s="81" t="s">
        <v>97</v>
      </c>
      <c r="S4166" s="63"/>
      <c r="T4166" s="87"/>
      <c r="U4166" s="84" t="s">
        <v>97</v>
      </c>
      <c r="V4166" s="84" t="s">
        <v>97</v>
      </c>
      <c r="W4166" s="85" t="b">
        <v>0</v>
      </c>
      <c r="X4166" s="63"/>
      <c r="Y4166" s="63"/>
      <c r="Z4166" s="63"/>
    </row>
    <row r="4167">
      <c r="A4167" s="75"/>
      <c r="B4167" s="94"/>
      <c r="C4167" s="75"/>
      <c r="D4167" s="76"/>
      <c r="E4167" s="75" t="s">
        <v>97</v>
      </c>
      <c r="F4167" s="75" t="s">
        <v>97</v>
      </c>
      <c r="G4167" s="77"/>
      <c r="H4167" s="77"/>
      <c r="I4167" s="80"/>
      <c r="J4167" s="77" t="s">
        <v>97</v>
      </c>
      <c r="K4167" s="79" t="s">
        <v>97</v>
      </c>
      <c r="L4167" s="79"/>
      <c r="M4167" s="80"/>
      <c r="N4167" s="79" t="s">
        <v>97</v>
      </c>
      <c r="O4167" s="81"/>
      <c r="P4167" s="86"/>
      <c r="Q4167" s="82"/>
      <c r="R4167" s="81" t="s">
        <v>97</v>
      </c>
      <c r="S4167" s="63"/>
      <c r="T4167" s="87"/>
      <c r="U4167" s="84" t="s">
        <v>97</v>
      </c>
      <c r="V4167" s="84" t="s">
        <v>97</v>
      </c>
      <c r="W4167" s="85" t="b">
        <v>0</v>
      </c>
      <c r="X4167" s="63"/>
      <c r="Y4167" s="63"/>
      <c r="Z4167" s="63"/>
    </row>
    <row r="4168">
      <c r="A4168" s="75"/>
      <c r="B4168" s="94"/>
      <c r="C4168" s="75"/>
      <c r="D4168" s="76"/>
      <c r="E4168" s="75" t="s">
        <v>97</v>
      </c>
      <c r="F4168" s="75" t="s">
        <v>97</v>
      </c>
      <c r="G4168" s="77"/>
      <c r="H4168" s="77"/>
      <c r="I4168" s="80"/>
      <c r="J4168" s="77" t="s">
        <v>97</v>
      </c>
      <c r="K4168" s="79" t="s">
        <v>97</v>
      </c>
      <c r="L4168" s="79"/>
      <c r="M4168" s="80"/>
      <c r="N4168" s="79" t="s">
        <v>97</v>
      </c>
      <c r="O4168" s="81"/>
      <c r="P4168" s="86"/>
      <c r="Q4168" s="82"/>
      <c r="R4168" s="81" t="s">
        <v>97</v>
      </c>
      <c r="S4168" s="63"/>
      <c r="T4168" s="87"/>
      <c r="U4168" s="84" t="s">
        <v>97</v>
      </c>
      <c r="V4168" s="84" t="s">
        <v>97</v>
      </c>
      <c r="W4168" s="85" t="b">
        <v>0</v>
      </c>
      <c r="X4168" s="63"/>
      <c r="Y4168" s="63"/>
      <c r="Z4168" s="63"/>
    </row>
    <row r="4169">
      <c r="A4169" s="75"/>
      <c r="B4169" s="94"/>
      <c r="C4169" s="75"/>
      <c r="D4169" s="76"/>
      <c r="E4169" s="75" t="s">
        <v>97</v>
      </c>
      <c r="F4169" s="75" t="s">
        <v>97</v>
      </c>
      <c r="G4169" s="77"/>
      <c r="H4169" s="77"/>
      <c r="I4169" s="80"/>
      <c r="J4169" s="77" t="s">
        <v>97</v>
      </c>
      <c r="K4169" s="79" t="s">
        <v>97</v>
      </c>
      <c r="L4169" s="79"/>
      <c r="M4169" s="80"/>
      <c r="N4169" s="79" t="s">
        <v>97</v>
      </c>
      <c r="O4169" s="81"/>
      <c r="P4169" s="86"/>
      <c r="Q4169" s="82"/>
      <c r="R4169" s="81" t="s">
        <v>97</v>
      </c>
      <c r="S4169" s="63"/>
      <c r="T4169" s="87"/>
      <c r="U4169" s="84" t="s">
        <v>97</v>
      </c>
      <c r="V4169" s="84" t="s">
        <v>97</v>
      </c>
      <c r="W4169" s="85" t="b">
        <v>0</v>
      </c>
      <c r="X4169" s="63"/>
      <c r="Y4169" s="63"/>
      <c r="Z4169" s="63"/>
    </row>
    <row r="4170">
      <c r="A4170" s="75"/>
      <c r="B4170" s="94"/>
      <c r="C4170" s="75"/>
      <c r="D4170" s="76"/>
      <c r="E4170" s="75" t="s">
        <v>97</v>
      </c>
      <c r="F4170" s="75" t="s">
        <v>97</v>
      </c>
      <c r="G4170" s="77"/>
      <c r="H4170" s="77"/>
      <c r="I4170" s="80"/>
      <c r="J4170" s="77" t="s">
        <v>97</v>
      </c>
      <c r="K4170" s="79" t="s">
        <v>97</v>
      </c>
      <c r="L4170" s="79"/>
      <c r="M4170" s="80"/>
      <c r="N4170" s="79" t="s">
        <v>97</v>
      </c>
      <c r="O4170" s="81"/>
      <c r="P4170" s="86"/>
      <c r="Q4170" s="82"/>
      <c r="R4170" s="81" t="s">
        <v>97</v>
      </c>
      <c r="S4170" s="63"/>
      <c r="T4170" s="87"/>
      <c r="U4170" s="84" t="s">
        <v>97</v>
      </c>
      <c r="V4170" s="84" t="s">
        <v>97</v>
      </c>
      <c r="W4170" s="85" t="b">
        <v>0</v>
      </c>
      <c r="X4170" s="63"/>
      <c r="Y4170" s="63"/>
      <c r="Z4170" s="63"/>
    </row>
    <row r="4171">
      <c r="A4171" s="75"/>
      <c r="B4171" s="94"/>
      <c r="C4171" s="75"/>
      <c r="D4171" s="76"/>
      <c r="E4171" s="75" t="s">
        <v>97</v>
      </c>
      <c r="F4171" s="75" t="s">
        <v>97</v>
      </c>
      <c r="G4171" s="77"/>
      <c r="H4171" s="77"/>
      <c r="I4171" s="80"/>
      <c r="J4171" s="77" t="s">
        <v>97</v>
      </c>
      <c r="K4171" s="79" t="s">
        <v>97</v>
      </c>
      <c r="L4171" s="79"/>
      <c r="M4171" s="80"/>
      <c r="N4171" s="79" t="s">
        <v>97</v>
      </c>
      <c r="O4171" s="81"/>
      <c r="P4171" s="86"/>
      <c r="Q4171" s="82"/>
      <c r="R4171" s="81" t="s">
        <v>97</v>
      </c>
      <c r="S4171" s="63"/>
      <c r="T4171" s="87"/>
      <c r="U4171" s="84" t="s">
        <v>97</v>
      </c>
      <c r="V4171" s="84" t="s">
        <v>97</v>
      </c>
      <c r="W4171" s="85" t="b">
        <v>0</v>
      </c>
      <c r="X4171" s="63"/>
      <c r="Y4171" s="63"/>
      <c r="Z4171" s="63"/>
    </row>
    <row r="4172">
      <c r="A4172" s="75"/>
      <c r="B4172" s="94"/>
      <c r="C4172" s="75"/>
      <c r="D4172" s="76"/>
      <c r="E4172" s="75" t="s">
        <v>97</v>
      </c>
      <c r="F4172" s="75" t="s">
        <v>97</v>
      </c>
      <c r="G4172" s="77"/>
      <c r="H4172" s="77"/>
      <c r="I4172" s="80"/>
      <c r="J4172" s="77" t="s">
        <v>97</v>
      </c>
      <c r="K4172" s="79" t="s">
        <v>97</v>
      </c>
      <c r="L4172" s="79"/>
      <c r="M4172" s="80"/>
      <c r="N4172" s="79" t="s">
        <v>97</v>
      </c>
      <c r="O4172" s="81"/>
      <c r="P4172" s="86"/>
      <c r="Q4172" s="82"/>
      <c r="R4172" s="81" t="s">
        <v>97</v>
      </c>
      <c r="S4172" s="63"/>
      <c r="T4172" s="87"/>
      <c r="U4172" s="84" t="s">
        <v>97</v>
      </c>
      <c r="V4172" s="84" t="s">
        <v>97</v>
      </c>
      <c r="W4172" s="85" t="b">
        <v>0</v>
      </c>
      <c r="X4172" s="63"/>
      <c r="Y4172" s="63"/>
      <c r="Z4172" s="63"/>
    </row>
    <row r="4173">
      <c r="A4173" s="75"/>
      <c r="B4173" s="94"/>
      <c r="C4173" s="75"/>
      <c r="D4173" s="76"/>
      <c r="E4173" s="75" t="s">
        <v>97</v>
      </c>
      <c r="F4173" s="75" t="s">
        <v>97</v>
      </c>
      <c r="G4173" s="77"/>
      <c r="H4173" s="77"/>
      <c r="I4173" s="80"/>
      <c r="J4173" s="77" t="s">
        <v>97</v>
      </c>
      <c r="K4173" s="79" t="s">
        <v>97</v>
      </c>
      <c r="L4173" s="79"/>
      <c r="M4173" s="80"/>
      <c r="N4173" s="79" t="s">
        <v>97</v>
      </c>
      <c r="O4173" s="81"/>
      <c r="P4173" s="86"/>
      <c r="Q4173" s="82"/>
      <c r="R4173" s="81" t="s">
        <v>97</v>
      </c>
      <c r="S4173" s="63"/>
      <c r="T4173" s="87"/>
      <c r="U4173" s="84" t="s">
        <v>97</v>
      </c>
      <c r="V4173" s="84" t="s">
        <v>97</v>
      </c>
      <c r="W4173" s="85" t="b">
        <v>0</v>
      </c>
      <c r="X4173" s="63"/>
      <c r="Y4173" s="63"/>
      <c r="Z4173" s="63"/>
    </row>
    <row r="4174">
      <c r="A4174" s="75"/>
      <c r="B4174" s="94"/>
      <c r="C4174" s="75"/>
      <c r="D4174" s="76"/>
      <c r="E4174" s="75" t="s">
        <v>97</v>
      </c>
      <c r="F4174" s="75" t="s">
        <v>97</v>
      </c>
      <c r="G4174" s="77"/>
      <c r="H4174" s="77"/>
      <c r="I4174" s="80"/>
      <c r="J4174" s="77" t="s">
        <v>97</v>
      </c>
      <c r="K4174" s="79" t="s">
        <v>97</v>
      </c>
      <c r="L4174" s="79"/>
      <c r="M4174" s="80"/>
      <c r="N4174" s="79" t="s">
        <v>97</v>
      </c>
      <c r="O4174" s="81"/>
      <c r="P4174" s="86"/>
      <c r="Q4174" s="82"/>
      <c r="R4174" s="81" t="s">
        <v>97</v>
      </c>
      <c r="S4174" s="63"/>
      <c r="T4174" s="87"/>
      <c r="U4174" s="84" t="s">
        <v>97</v>
      </c>
      <c r="V4174" s="84" t="s">
        <v>97</v>
      </c>
      <c r="W4174" s="85" t="b">
        <v>0</v>
      </c>
      <c r="X4174" s="63"/>
      <c r="Y4174" s="63"/>
      <c r="Z4174" s="63"/>
    </row>
    <row r="4175">
      <c r="A4175" s="75"/>
      <c r="B4175" s="94"/>
      <c r="C4175" s="75"/>
      <c r="D4175" s="76"/>
      <c r="E4175" s="75" t="s">
        <v>97</v>
      </c>
      <c r="F4175" s="75" t="s">
        <v>97</v>
      </c>
      <c r="G4175" s="77"/>
      <c r="H4175" s="77"/>
      <c r="I4175" s="80"/>
      <c r="J4175" s="77" t="s">
        <v>97</v>
      </c>
      <c r="K4175" s="79" t="s">
        <v>97</v>
      </c>
      <c r="L4175" s="79"/>
      <c r="M4175" s="80"/>
      <c r="N4175" s="79" t="s">
        <v>97</v>
      </c>
      <c r="O4175" s="81"/>
      <c r="P4175" s="86"/>
      <c r="Q4175" s="82"/>
      <c r="R4175" s="81" t="s">
        <v>97</v>
      </c>
      <c r="S4175" s="63"/>
      <c r="T4175" s="87"/>
      <c r="U4175" s="84" t="s">
        <v>97</v>
      </c>
      <c r="V4175" s="84" t="s">
        <v>97</v>
      </c>
      <c r="W4175" s="85" t="b">
        <v>0</v>
      </c>
      <c r="X4175" s="63"/>
      <c r="Y4175" s="63"/>
      <c r="Z4175" s="63"/>
    </row>
    <row r="4176">
      <c r="A4176" s="75"/>
      <c r="B4176" s="94"/>
      <c r="C4176" s="75"/>
      <c r="D4176" s="76"/>
      <c r="E4176" s="75" t="s">
        <v>97</v>
      </c>
      <c r="F4176" s="75" t="s">
        <v>97</v>
      </c>
      <c r="G4176" s="77"/>
      <c r="H4176" s="77"/>
      <c r="I4176" s="80"/>
      <c r="J4176" s="77" t="s">
        <v>97</v>
      </c>
      <c r="K4176" s="79" t="s">
        <v>97</v>
      </c>
      <c r="L4176" s="79"/>
      <c r="M4176" s="80"/>
      <c r="N4176" s="79" t="s">
        <v>97</v>
      </c>
      <c r="O4176" s="81"/>
      <c r="P4176" s="86"/>
      <c r="Q4176" s="82"/>
      <c r="R4176" s="81" t="s">
        <v>97</v>
      </c>
      <c r="S4176" s="63"/>
      <c r="T4176" s="87"/>
      <c r="U4176" s="84" t="s">
        <v>97</v>
      </c>
      <c r="V4176" s="84" t="s">
        <v>97</v>
      </c>
      <c r="W4176" s="85" t="b">
        <v>0</v>
      </c>
      <c r="X4176" s="63"/>
      <c r="Y4176" s="63"/>
      <c r="Z4176" s="63"/>
    </row>
    <row r="4177">
      <c r="A4177" s="75"/>
      <c r="B4177" s="94"/>
      <c r="C4177" s="75"/>
      <c r="D4177" s="76"/>
      <c r="E4177" s="75" t="s">
        <v>97</v>
      </c>
      <c r="F4177" s="75" t="s">
        <v>97</v>
      </c>
      <c r="G4177" s="77"/>
      <c r="H4177" s="77"/>
      <c r="I4177" s="80"/>
      <c r="J4177" s="77" t="s">
        <v>97</v>
      </c>
      <c r="K4177" s="79" t="s">
        <v>97</v>
      </c>
      <c r="L4177" s="79"/>
      <c r="M4177" s="80"/>
      <c r="N4177" s="79" t="s">
        <v>97</v>
      </c>
      <c r="O4177" s="81"/>
      <c r="P4177" s="86"/>
      <c r="Q4177" s="82"/>
      <c r="R4177" s="81" t="s">
        <v>97</v>
      </c>
      <c r="S4177" s="63"/>
      <c r="T4177" s="87"/>
      <c r="U4177" s="84" t="s">
        <v>97</v>
      </c>
      <c r="V4177" s="84" t="s">
        <v>97</v>
      </c>
      <c r="W4177" s="85" t="b">
        <v>0</v>
      </c>
      <c r="X4177" s="63"/>
      <c r="Y4177" s="63"/>
      <c r="Z4177" s="63"/>
    </row>
    <row r="4178">
      <c r="A4178" s="75"/>
      <c r="B4178" s="94"/>
      <c r="C4178" s="75"/>
      <c r="D4178" s="76"/>
      <c r="E4178" s="75" t="s">
        <v>97</v>
      </c>
      <c r="F4178" s="75" t="s">
        <v>97</v>
      </c>
      <c r="G4178" s="77"/>
      <c r="H4178" s="77"/>
      <c r="I4178" s="80"/>
      <c r="J4178" s="77" t="s">
        <v>97</v>
      </c>
      <c r="K4178" s="79" t="s">
        <v>97</v>
      </c>
      <c r="L4178" s="79"/>
      <c r="M4178" s="80"/>
      <c r="N4178" s="79" t="s">
        <v>97</v>
      </c>
      <c r="O4178" s="81"/>
      <c r="P4178" s="86"/>
      <c r="Q4178" s="82"/>
      <c r="R4178" s="81" t="s">
        <v>97</v>
      </c>
      <c r="S4178" s="63"/>
      <c r="T4178" s="87"/>
      <c r="U4178" s="84" t="s">
        <v>97</v>
      </c>
      <c r="V4178" s="84" t="s">
        <v>97</v>
      </c>
      <c r="W4178" s="85" t="b">
        <v>0</v>
      </c>
      <c r="X4178" s="63"/>
      <c r="Y4178" s="63"/>
      <c r="Z4178" s="63"/>
    </row>
    <row r="4179">
      <c r="A4179" s="75"/>
      <c r="B4179" s="94"/>
      <c r="C4179" s="75"/>
      <c r="D4179" s="76"/>
      <c r="E4179" s="75" t="s">
        <v>97</v>
      </c>
      <c r="F4179" s="75" t="s">
        <v>97</v>
      </c>
      <c r="G4179" s="77"/>
      <c r="H4179" s="77"/>
      <c r="I4179" s="80"/>
      <c r="J4179" s="77" t="s">
        <v>97</v>
      </c>
      <c r="K4179" s="79" t="s">
        <v>97</v>
      </c>
      <c r="L4179" s="79"/>
      <c r="M4179" s="80"/>
      <c r="N4179" s="79" t="s">
        <v>97</v>
      </c>
      <c r="O4179" s="81"/>
      <c r="P4179" s="86"/>
      <c r="Q4179" s="82"/>
      <c r="R4179" s="81" t="s">
        <v>97</v>
      </c>
      <c r="S4179" s="63"/>
      <c r="T4179" s="87"/>
      <c r="U4179" s="84" t="s">
        <v>97</v>
      </c>
      <c r="V4179" s="84" t="s">
        <v>97</v>
      </c>
      <c r="W4179" s="85" t="b">
        <v>0</v>
      </c>
      <c r="X4179" s="63"/>
      <c r="Y4179" s="63"/>
      <c r="Z4179" s="63"/>
    </row>
    <row r="4180">
      <c r="A4180" s="75"/>
      <c r="B4180" s="94"/>
      <c r="C4180" s="75"/>
      <c r="D4180" s="76"/>
      <c r="E4180" s="75" t="s">
        <v>97</v>
      </c>
      <c r="F4180" s="75" t="s">
        <v>97</v>
      </c>
      <c r="G4180" s="77"/>
      <c r="H4180" s="77"/>
      <c r="I4180" s="80"/>
      <c r="J4180" s="77" t="s">
        <v>97</v>
      </c>
      <c r="K4180" s="79" t="s">
        <v>97</v>
      </c>
      <c r="L4180" s="79"/>
      <c r="M4180" s="80"/>
      <c r="N4180" s="79" t="s">
        <v>97</v>
      </c>
      <c r="O4180" s="81"/>
      <c r="P4180" s="86"/>
      <c r="Q4180" s="82"/>
      <c r="R4180" s="81" t="s">
        <v>97</v>
      </c>
      <c r="S4180" s="63"/>
      <c r="T4180" s="87"/>
      <c r="U4180" s="84" t="s">
        <v>97</v>
      </c>
      <c r="V4180" s="84" t="s">
        <v>97</v>
      </c>
      <c r="W4180" s="85" t="b">
        <v>0</v>
      </c>
      <c r="X4180" s="63"/>
      <c r="Y4180" s="63"/>
      <c r="Z4180" s="63"/>
    </row>
    <row r="4181">
      <c r="A4181" s="75"/>
      <c r="B4181" s="94"/>
      <c r="C4181" s="75"/>
      <c r="D4181" s="76"/>
      <c r="E4181" s="75" t="s">
        <v>97</v>
      </c>
      <c r="F4181" s="75" t="s">
        <v>97</v>
      </c>
      <c r="G4181" s="77"/>
      <c r="H4181" s="77"/>
      <c r="I4181" s="80"/>
      <c r="J4181" s="77" t="s">
        <v>97</v>
      </c>
      <c r="K4181" s="79" t="s">
        <v>97</v>
      </c>
      <c r="L4181" s="79"/>
      <c r="M4181" s="80"/>
      <c r="N4181" s="79" t="s">
        <v>97</v>
      </c>
      <c r="O4181" s="81"/>
      <c r="P4181" s="86"/>
      <c r="Q4181" s="82"/>
      <c r="R4181" s="81" t="s">
        <v>97</v>
      </c>
      <c r="S4181" s="63"/>
      <c r="T4181" s="87"/>
      <c r="U4181" s="84" t="s">
        <v>97</v>
      </c>
      <c r="V4181" s="84" t="s">
        <v>97</v>
      </c>
      <c r="W4181" s="85" t="b">
        <v>0</v>
      </c>
      <c r="X4181" s="63"/>
      <c r="Y4181" s="63"/>
      <c r="Z4181" s="63"/>
    </row>
    <row r="4182">
      <c r="A4182" s="75"/>
      <c r="B4182" s="94"/>
      <c r="C4182" s="75"/>
      <c r="D4182" s="76"/>
      <c r="E4182" s="75" t="s">
        <v>97</v>
      </c>
      <c r="F4182" s="75" t="s">
        <v>97</v>
      </c>
      <c r="G4182" s="77"/>
      <c r="H4182" s="77"/>
      <c r="I4182" s="80"/>
      <c r="J4182" s="77" t="s">
        <v>97</v>
      </c>
      <c r="K4182" s="79" t="s">
        <v>97</v>
      </c>
      <c r="L4182" s="79"/>
      <c r="M4182" s="80"/>
      <c r="N4182" s="79" t="s">
        <v>97</v>
      </c>
      <c r="O4182" s="81"/>
      <c r="P4182" s="86"/>
      <c r="Q4182" s="82"/>
      <c r="R4182" s="81" t="s">
        <v>97</v>
      </c>
      <c r="S4182" s="63"/>
      <c r="T4182" s="87"/>
      <c r="U4182" s="84" t="s">
        <v>97</v>
      </c>
      <c r="V4182" s="84" t="s">
        <v>97</v>
      </c>
      <c r="W4182" s="85" t="b">
        <v>0</v>
      </c>
      <c r="X4182" s="63"/>
      <c r="Y4182" s="63"/>
      <c r="Z4182" s="63"/>
    </row>
    <row r="4183">
      <c r="A4183" s="75"/>
      <c r="B4183" s="94"/>
      <c r="C4183" s="75"/>
      <c r="D4183" s="76"/>
      <c r="E4183" s="75" t="s">
        <v>97</v>
      </c>
      <c r="F4183" s="75" t="s">
        <v>97</v>
      </c>
      <c r="G4183" s="77"/>
      <c r="H4183" s="77"/>
      <c r="I4183" s="80"/>
      <c r="J4183" s="77" t="s">
        <v>97</v>
      </c>
      <c r="K4183" s="79" t="s">
        <v>97</v>
      </c>
      <c r="L4183" s="79"/>
      <c r="M4183" s="80"/>
      <c r="N4183" s="79" t="s">
        <v>97</v>
      </c>
      <c r="O4183" s="81"/>
      <c r="P4183" s="86"/>
      <c r="Q4183" s="82"/>
      <c r="R4183" s="81" t="s">
        <v>97</v>
      </c>
      <c r="S4183" s="63"/>
      <c r="T4183" s="87"/>
      <c r="U4183" s="84" t="s">
        <v>97</v>
      </c>
      <c r="V4183" s="84" t="s">
        <v>97</v>
      </c>
      <c r="W4183" s="85" t="b">
        <v>0</v>
      </c>
      <c r="X4183" s="63"/>
      <c r="Y4183" s="63"/>
      <c r="Z4183" s="63"/>
    </row>
    <row r="4184">
      <c r="A4184" s="75"/>
      <c r="B4184" s="94"/>
      <c r="C4184" s="75"/>
      <c r="D4184" s="76"/>
      <c r="E4184" s="75" t="s">
        <v>97</v>
      </c>
      <c r="F4184" s="75" t="s">
        <v>97</v>
      </c>
      <c r="G4184" s="77"/>
      <c r="H4184" s="77"/>
      <c r="I4184" s="80"/>
      <c r="J4184" s="77" t="s">
        <v>97</v>
      </c>
      <c r="K4184" s="79" t="s">
        <v>97</v>
      </c>
      <c r="L4184" s="79"/>
      <c r="M4184" s="80"/>
      <c r="N4184" s="79" t="s">
        <v>97</v>
      </c>
      <c r="O4184" s="81"/>
      <c r="P4184" s="86"/>
      <c r="Q4184" s="82"/>
      <c r="R4184" s="81" t="s">
        <v>97</v>
      </c>
      <c r="S4184" s="63"/>
      <c r="T4184" s="87"/>
      <c r="U4184" s="84" t="s">
        <v>97</v>
      </c>
      <c r="V4184" s="84" t="s">
        <v>97</v>
      </c>
      <c r="W4184" s="85" t="b">
        <v>0</v>
      </c>
      <c r="X4184" s="63"/>
      <c r="Y4184" s="63"/>
      <c r="Z4184" s="63"/>
    </row>
    <row r="4185">
      <c r="A4185" s="75"/>
      <c r="B4185" s="94"/>
      <c r="C4185" s="75"/>
      <c r="D4185" s="76"/>
      <c r="E4185" s="75" t="s">
        <v>97</v>
      </c>
      <c r="F4185" s="75" t="s">
        <v>97</v>
      </c>
      <c r="G4185" s="77"/>
      <c r="H4185" s="77"/>
      <c r="I4185" s="80"/>
      <c r="J4185" s="77" t="s">
        <v>97</v>
      </c>
      <c r="K4185" s="79" t="s">
        <v>97</v>
      </c>
      <c r="L4185" s="79"/>
      <c r="M4185" s="80"/>
      <c r="N4185" s="79" t="s">
        <v>97</v>
      </c>
      <c r="O4185" s="81"/>
      <c r="P4185" s="86"/>
      <c r="Q4185" s="82"/>
      <c r="R4185" s="81" t="s">
        <v>97</v>
      </c>
      <c r="S4185" s="63"/>
      <c r="T4185" s="87"/>
      <c r="U4185" s="84" t="s">
        <v>97</v>
      </c>
      <c r="V4185" s="84" t="s">
        <v>97</v>
      </c>
      <c r="W4185" s="85" t="b">
        <v>0</v>
      </c>
      <c r="X4185" s="63"/>
      <c r="Y4185" s="63"/>
      <c r="Z4185" s="63"/>
    </row>
    <row r="4186">
      <c r="A4186" s="75"/>
      <c r="B4186" s="94"/>
      <c r="C4186" s="75"/>
      <c r="D4186" s="76"/>
      <c r="E4186" s="75" t="s">
        <v>97</v>
      </c>
      <c r="F4186" s="75" t="s">
        <v>97</v>
      </c>
      <c r="G4186" s="77"/>
      <c r="H4186" s="77"/>
      <c r="I4186" s="80"/>
      <c r="J4186" s="77" t="s">
        <v>97</v>
      </c>
      <c r="K4186" s="79" t="s">
        <v>97</v>
      </c>
      <c r="L4186" s="79"/>
      <c r="M4186" s="80"/>
      <c r="N4186" s="79" t="s">
        <v>97</v>
      </c>
      <c r="O4186" s="81"/>
      <c r="P4186" s="86"/>
      <c r="Q4186" s="82"/>
      <c r="R4186" s="81" t="s">
        <v>97</v>
      </c>
      <c r="S4186" s="63"/>
      <c r="T4186" s="87"/>
      <c r="U4186" s="84" t="s">
        <v>97</v>
      </c>
      <c r="V4186" s="84" t="s">
        <v>97</v>
      </c>
      <c r="W4186" s="85" t="b">
        <v>0</v>
      </c>
      <c r="X4186" s="63"/>
      <c r="Y4186" s="63"/>
      <c r="Z4186" s="63"/>
    </row>
    <row r="4187">
      <c r="A4187" s="75"/>
      <c r="B4187" s="94"/>
      <c r="C4187" s="75"/>
      <c r="D4187" s="76"/>
      <c r="E4187" s="75" t="s">
        <v>97</v>
      </c>
      <c r="F4187" s="75" t="s">
        <v>97</v>
      </c>
      <c r="G4187" s="77"/>
      <c r="H4187" s="77"/>
      <c r="I4187" s="80"/>
      <c r="J4187" s="77" t="s">
        <v>97</v>
      </c>
      <c r="K4187" s="79" t="s">
        <v>97</v>
      </c>
      <c r="L4187" s="79"/>
      <c r="M4187" s="80"/>
      <c r="N4187" s="79" t="s">
        <v>97</v>
      </c>
      <c r="O4187" s="81"/>
      <c r="P4187" s="86"/>
      <c r="Q4187" s="82"/>
      <c r="R4187" s="81" t="s">
        <v>97</v>
      </c>
      <c r="S4187" s="63"/>
      <c r="T4187" s="87"/>
      <c r="U4187" s="84" t="s">
        <v>97</v>
      </c>
      <c r="V4187" s="84" t="s">
        <v>97</v>
      </c>
      <c r="W4187" s="85" t="b">
        <v>0</v>
      </c>
      <c r="X4187" s="63"/>
      <c r="Y4187" s="63"/>
      <c r="Z4187" s="63"/>
    </row>
    <row r="4188">
      <c r="A4188" s="75"/>
      <c r="B4188" s="94"/>
      <c r="C4188" s="75"/>
      <c r="D4188" s="76"/>
      <c r="E4188" s="75" t="s">
        <v>97</v>
      </c>
      <c r="F4188" s="75" t="s">
        <v>97</v>
      </c>
      <c r="G4188" s="77"/>
      <c r="H4188" s="77"/>
      <c r="I4188" s="80"/>
      <c r="J4188" s="77" t="s">
        <v>97</v>
      </c>
      <c r="K4188" s="79" t="s">
        <v>97</v>
      </c>
      <c r="L4188" s="79"/>
      <c r="M4188" s="80"/>
      <c r="N4188" s="79" t="s">
        <v>97</v>
      </c>
      <c r="O4188" s="81"/>
      <c r="P4188" s="86"/>
      <c r="Q4188" s="82"/>
      <c r="R4188" s="81" t="s">
        <v>97</v>
      </c>
      <c r="S4188" s="63"/>
      <c r="T4188" s="87"/>
      <c r="U4188" s="84" t="s">
        <v>97</v>
      </c>
      <c r="V4188" s="84" t="s">
        <v>97</v>
      </c>
      <c r="W4188" s="85" t="b">
        <v>0</v>
      </c>
      <c r="X4188" s="63"/>
      <c r="Y4188" s="63"/>
      <c r="Z4188" s="63"/>
    </row>
    <row r="4189">
      <c r="A4189" s="75"/>
      <c r="B4189" s="94"/>
      <c r="C4189" s="75"/>
      <c r="D4189" s="76"/>
      <c r="E4189" s="75" t="s">
        <v>97</v>
      </c>
      <c r="F4189" s="75" t="s">
        <v>97</v>
      </c>
      <c r="G4189" s="77"/>
      <c r="H4189" s="77"/>
      <c r="I4189" s="80"/>
      <c r="J4189" s="77" t="s">
        <v>97</v>
      </c>
      <c r="K4189" s="79" t="s">
        <v>97</v>
      </c>
      <c r="L4189" s="79"/>
      <c r="M4189" s="80"/>
      <c r="N4189" s="79" t="s">
        <v>97</v>
      </c>
      <c r="O4189" s="81"/>
      <c r="P4189" s="86"/>
      <c r="Q4189" s="82"/>
      <c r="R4189" s="81" t="s">
        <v>97</v>
      </c>
      <c r="S4189" s="63"/>
      <c r="T4189" s="87"/>
      <c r="U4189" s="84" t="s">
        <v>97</v>
      </c>
      <c r="V4189" s="84" t="s">
        <v>97</v>
      </c>
      <c r="W4189" s="85" t="b">
        <v>0</v>
      </c>
      <c r="X4189" s="63"/>
      <c r="Y4189" s="63"/>
      <c r="Z4189" s="63"/>
    </row>
    <row r="4190">
      <c r="A4190" s="75"/>
      <c r="B4190" s="94"/>
      <c r="C4190" s="75"/>
      <c r="D4190" s="76"/>
      <c r="E4190" s="75" t="s">
        <v>97</v>
      </c>
      <c r="F4190" s="75" t="s">
        <v>97</v>
      </c>
      <c r="G4190" s="77"/>
      <c r="H4190" s="77"/>
      <c r="I4190" s="80"/>
      <c r="J4190" s="77" t="s">
        <v>97</v>
      </c>
      <c r="K4190" s="79" t="s">
        <v>97</v>
      </c>
      <c r="L4190" s="79"/>
      <c r="M4190" s="80"/>
      <c r="N4190" s="79" t="s">
        <v>97</v>
      </c>
      <c r="O4190" s="81"/>
      <c r="P4190" s="86"/>
      <c r="Q4190" s="82"/>
      <c r="R4190" s="81" t="s">
        <v>97</v>
      </c>
      <c r="S4190" s="63"/>
      <c r="T4190" s="87"/>
      <c r="U4190" s="84" t="s">
        <v>97</v>
      </c>
      <c r="V4190" s="84" t="s">
        <v>97</v>
      </c>
      <c r="W4190" s="85" t="b">
        <v>0</v>
      </c>
      <c r="X4190" s="63"/>
      <c r="Y4190" s="63"/>
      <c r="Z4190" s="63"/>
    </row>
    <row r="4191">
      <c r="A4191" s="75"/>
      <c r="B4191" s="94"/>
      <c r="C4191" s="75"/>
      <c r="D4191" s="76"/>
      <c r="E4191" s="75" t="s">
        <v>97</v>
      </c>
      <c r="F4191" s="75" t="s">
        <v>97</v>
      </c>
      <c r="G4191" s="77"/>
      <c r="H4191" s="77"/>
      <c r="I4191" s="80"/>
      <c r="J4191" s="77" t="s">
        <v>97</v>
      </c>
      <c r="K4191" s="79" t="s">
        <v>97</v>
      </c>
      <c r="L4191" s="79"/>
      <c r="M4191" s="80"/>
      <c r="N4191" s="79" t="s">
        <v>97</v>
      </c>
      <c r="O4191" s="81"/>
      <c r="P4191" s="86"/>
      <c r="Q4191" s="82"/>
      <c r="R4191" s="81" t="s">
        <v>97</v>
      </c>
      <c r="S4191" s="63"/>
      <c r="T4191" s="87"/>
      <c r="U4191" s="84" t="s">
        <v>97</v>
      </c>
      <c r="V4191" s="84" t="s">
        <v>97</v>
      </c>
      <c r="W4191" s="85" t="b">
        <v>0</v>
      </c>
      <c r="X4191" s="63"/>
      <c r="Y4191" s="63"/>
      <c r="Z4191" s="63"/>
    </row>
    <row r="4192">
      <c r="A4192" s="75"/>
      <c r="B4192" s="94"/>
      <c r="C4192" s="75"/>
      <c r="D4192" s="76"/>
      <c r="E4192" s="75" t="s">
        <v>97</v>
      </c>
      <c r="F4192" s="75" t="s">
        <v>97</v>
      </c>
      <c r="G4192" s="77"/>
      <c r="H4192" s="77"/>
      <c r="I4192" s="80"/>
      <c r="J4192" s="77" t="s">
        <v>97</v>
      </c>
      <c r="K4192" s="79" t="s">
        <v>97</v>
      </c>
      <c r="L4192" s="79"/>
      <c r="M4192" s="80"/>
      <c r="N4192" s="79" t="s">
        <v>97</v>
      </c>
      <c r="O4192" s="81"/>
      <c r="P4192" s="86"/>
      <c r="Q4192" s="82"/>
      <c r="R4192" s="81" t="s">
        <v>97</v>
      </c>
      <c r="S4192" s="63"/>
      <c r="T4192" s="87"/>
      <c r="U4192" s="84" t="s">
        <v>97</v>
      </c>
      <c r="V4192" s="84" t="s">
        <v>97</v>
      </c>
      <c r="W4192" s="85" t="b">
        <v>0</v>
      </c>
      <c r="X4192" s="63"/>
      <c r="Y4192" s="63"/>
      <c r="Z4192" s="63"/>
    </row>
    <row r="4193">
      <c r="A4193" s="75"/>
      <c r="B4193" s="94"/>
      <c r="C4193" s="75"/>
      <c r="D4193" s="76"/>
      <c r="E4193" s="75" t="s">
        <v>97</v>
      </c>
      <c r="F4193" s="75" t="s">
        <v>97</v>
      </c>
      <c r="G4193" s="77"/>
      <c r="H4193" s="77"/>
      <c r="I4193" s="80"/>
      <c r="J4193" s="77" t="s">
        <v>97</v>
      </c>
      <c r="K4193" s="79" t="s">
        <v>97</v>
      </c>
      <c r="L4193" s="79"/>
      <c r="M4193" s="80"/>
      <c r="N4193" s="79" t="s">
        <v>97</v>
      </c>
      <c r="O4193" s="81"/>
      <c r="P4193" s="86"/>
      <c r="Q4193" s="82"/>
      <c r="R4193" s="81" t="s">
        <v>97</v>
      </c>
      <c r="S4193" s="63"/>
      <c r="T4193" s="87"/>
      <c r="U4193" s="84" t="s">
        <v>97</v>
      </c>
      <c r="V4193" s="84" t="s">
        <v>97</v>
      </c>
      <c r="W4193" s="85" t="b">
        <v>0</v>
      </c>
      <c r="X4193" s="63"/>
      <c r="Y4193" s="63"/>
      <c r="Z4193" s="63"/>
    </row>
    <row r="4194">
      <c r="A4194" s="75"/>
      <c r="B4194" s="94"/>
      <c r="C4194" s="75"/>
      <c r="D4194" s="76"/>
      <c r="E4194" s="75" t="s">
        <v>97</v>
      </c>
      <c r="F4194" s="75" t="s">
        <v>97</v>
      </c>
      <c r="G4194" s="77"/>
      <c r="H4194" s="77"/>
      <c r="I4194" s="80"/>
      <c r="J4194" s="77" t="s">
        <v>97</v>
      </c>
      <c r="K4194" s="79" t="s">
        <v>97</v>
      </c>
      <c r="L4194" s="79"/>
      <c r="M4194" s="80"/>
      <c r="N4194" s="79" t="s">
        <v>97</v>
      </c>
      <c r="O4194" s="81"/>
      <c r="P4194" s="86"/>
      <c r="Q4194" s="82"/>
      <c r="R4194" s="81" t="s">
        <v>97</v>
      </c>
      <c r="S4194" s="63"/>
      <c r="T4194" s="87"/>
      <c r="U4194" s="84" t="s">
        <v>97</v>
      </c>
      <c r="V4194" s="84" t="s">
        <v>97</v>
      </c>
      <c r="W4194" s="85" t="b">
        <v>0</v>
      </c>
      <c r="X4194" s="63"/>
      <c r="Y4194" s="63"/>
      <c r="Z4194" s="63"/>
    </row>
    <row r="4195">
      <c r="A4195" s="75"/>
      <c r="B4195" s="94"/>
      <c r="C4195" s="75"/>
      <c r="D4195" s="76"/>
      <c r="E4195" s="75" t="s">
        <v>97</v>
      </c>
      <c r="F4195" s="75" t="s">
        <v>97</v>
      </c>
      <c r="G4195" s="77"/>
      <c r="H4195" s="77"/>
      <c r="I4195" s="80"/>
      <c r="J4195" s="77" t="s">
        <v>97</v>
      </c>
      <c r="K4195" s="79" t="s">
        <v>97</v>
      </c>
      <c r="L4195" s="79"/>
      <c r="M4195" s="80"/>
      <c r="N4195" s="79" t="s">
        <v>97</v>
      </c>
      <c r="O4195" s="81"/>
      <c r="P4195" s="86"/>
      <c r="Q4195" s="82"/>
      <c r="R4195" s="81" t="s">
        <v>97</v>
      </c>
      <c r="S4195" s="63"/>
      <c r="T4195" s="87"/>
      <c r="U4195" s="84" t="s">
        <v>97</v>
      </c>
      <c r="V4195" s="84" t="s">
        <v>97</v>
      </c>
      <c r="W4195" s="85" t="b">
        <v>0</v>
      </c>
      <c r="X4195" s="63"/>
      <c r="Y4195" s="63"/>
      <c r="Z4195" s="63"/>
    </row>
    <row r="4196">
      <c r="A4196" s="75"/>
      <c r="B4196" s="94"/>
      <c r="C4196" s="75"/>
      <c r="D4196" s="76"/>
      <c r="E4196" s="75" t="s">
        <v>97</v>
      </c>
      <c r="F4196" s="75" t="s">
        <v>97</v>
      </c>
      <c r="G4196" s="77"/>
      <c r="H4196" s="77"/>
      <c r="I4196" s="80"/>
      <c r="J4196" s="77" t="s">
        <v>97</v>
      </c>
      <c r="K4196" s="79" t="s">
        <v>97</v>
      </c>
      <c r="L4196" s="79"/>
      <c r="M4196" s="80"/>
      <c r="N4196" s="79" t="s">
        <v>97</v>
      </c>
      <c r="O4196" s="81"/>
      <c r="P4196" s="86"/>
      <c r="Q4196" s="82"/>
      <c r="R4196" s="81" t="s">
        <v>97</v>
      </c>
      <c r="S4196" s="63"/>
      <c r="T4196" s="87"/>
      <c r="U4196" s="84" t="s">
        <v>97</v>
      </c>
      <c r="V4196" s="84" t="s">
        <v>97</v>
      </c>
      <c r="W4196" s="85" t="b">
        <v>0</v>
      </c>
      <c r="X4196" s="63"/>
      <c r="Y4196" s="63"/>
      <c r="Z4196" s="63"/>
    </row>
    <row r="4197">
      <c r="A4197" s="75"/>
      <c r="B4197" s="94"/>
      <c r="C4197" s="75"/>
      <c r="D4197" s="76"/>
      <c r="E4197" s="75" t="s">
        <v>97</v>
      </c>
      <c r="F4197" s="75" t="s">
        <v>97</v>
      </c>
      <c r="G4197" s="77"/>
      <c r="H4197" s="77"/>
      <c r="I4197" s="80"/>
      <c r="J4197" s="77" t="s">
        <v>97</v>
      </c>
      <c r="K4197" s="79" t="s">
        <v>97</v>
      </c>
      <c r="L4197" s="79"/>
      <c r="M4197" s="80"/>
      <c r="N4197" s="79" t="s">
        <v>97</v>
      </c>
      <c r="O4197" s="81"/>
      <c r="P4197" s="86"/>
      <c r="Q4197" s="82"/>
      <c r="R4197" s="81" t="s">
        <v>97</v>
      </c>
      <c r="S4197" s="63"/>
      <c r="T4197" s="87"/>
      <c r="U4197" s="84" t="s">
        <v>97</v>
      </c>
      <c r="V4197" s="84" t="s">
        <v>97</v>
      </c>
      <c r="W4197" s="85" t="b">
        <v>0</v>
      </c>
      <c r="X4197" s="63"/>
      <c r="Y4197" s="63"/>
      <c r="Z4197" s="63"/>
    </row>
    <row r="4198">
      <c r="A4198" s="75"/>
      <c r="B4198" s="94"/>
      <c r="C4198" s="75"/>
      <c r="D4198" s="76"/>
      <c r="E4198" s="75" t="s">
        <v>97</v>
      </c>
      <c r="F4198" s="75" t="s">
        <v>97</v>
      </c>
      <c r="G4198" s="77"/>
      <c r="H4198" s="77"/>
      <c r="I4198" s="80"/>
      <c r="J4198" s="77" t="s">
        <v>97</v>
      </c>
      <c r="K4198" s="79" t="s">
        <v>97</v>
      </c>
      <c r="L4198" s="79"/>
      <c r="M4198" s="80"/>
      <c r="N4198" s="79" t="s">
        <v>97</v>
      </c>
      <c r="O4198" s="81"/>
      <c r="P4198" s="86"/>
      <c r="Q4198" s="82"/>
      <c r="R4198" s="81" t="s">
        <v>97</v>
      </c>
      <c r="S4198" s="63"/>
      <c r="T4198" s="87"/>
      <c r="U4198" s="84" t="s">
        <v>97</v>
      </c>
      <c r="V4198" s="84" t="s">
        <v>97</v>
      </c>
      <c r="W4198" s="85" t="b">
        <v>0</v>
      </c>
      <c r="X4198" s="63"/>
      <c r="Y4198" s="63"/>
      <c r="Z4198" s="63"/>
    </row>
    <row r="4199">
      <c r="A4199" s="75"/>
      <c r="B4199" s="94"/>
      <c r="C4199" s="75"/>
      <c r="D4199" s="76"/>
      <c r="E4199" s="75" t="s">
        <v>97</v>
      </c>
      <c r="F4199" s="75" t="s">
        <v>97</v>
      </c>
      <c r="G4199" s="77"/>
      <c r="H4199" s="77"/>
      <c r="I4199" s="80"/>
      <c r="J4199" s="77" t="s">
        <v>97</v>
      </c>
      <c r="K4199" s="79" t="s">
        <v>97</v>
      </c>
      <c r="L4199" s="79"/>
      <c r="M4199" s="80"/>
      <c r="N4199" s="79" t="s">
        <v>97</v>
      </c>
      <c r="O4199" s="81"/>
      <c r="P4199" s="86"/>
      <c r="Q4199" s="82"/>
      <c r="R4199" s="81" t="s">
        <v>97</v>
      </c>
      <c r="S4199" s="63"/>
      <c r="T4199" s="87"/>
      <c r="U4199" s="84" t="s">
        <v>97</v>
      </c>
      <c r="V4199" s="84" t="s">
        <v>97</v>
      </c>
      <c r="W4199" s="85" t="b">
        <v>0</v>
      </c>
      <c r="X4199" s="63"/>
      <c r="Y4199" s="63"/>
      <c r="Z4199" s="63"/>
    </row>
    <row r="4200">
      <c r="A4200" s="75"/>
      <c r="B4200" s="94"/>
      <c r="C4200" s="75"/>
      <c r="D4200" s="76"/>
      <c r="E4200" s="75" t="s">
        <v>97</v>
      </c>
      <c r="F4200" s="75" t="s">
        <v>97</v>
      </c>
      <c r="G4200" s="77"/>
      <c r="H4200" s="77"/>
      <c r="I4200" s="80"/>
      <c r="J4200" s="77" t="s">
        <v>97</v>
      </c>
      <c r="K4200" s="79" t="s">
        <v>97</v>
      </c>
      <c r="L4200" s="79"/>
      <c r="M4200" s="80"/>
      <c r="N4200" s="79" t="s">
        <v>97</v>
      </c>
      <c r="O4200" s="81"/>
      <c r="P4200" s="86"/>
      <c r="Q4200" s="82"/>
      <c r="R4200" s="81" t="s">
        <v>97</v>
      </c>
      <c r="S4200" s="63"/>
      <c r="T4200" s="87"/>
      <c r="U4200" s="84" t="s">
        <v>97</v>
      </c>
      <c r="V4200" s="84" t="s">
        <v>97</v>
      </c>
      <c r="W4200" s="85" t="b">
        <v>0</v>
      </c>
      <c r="X4200" s="63"/>
      <c r="Y4200" s="63"/>
      <c r="Z4200" s="63"/>
    </row>
    <row r="4201">
      <c r="A4201" s="75"/>
      <c r="B4201" s="94"/>
      <c r="C4201" s="75"/>
      <c r="D4201" s="76"/>
      <c r="E4201" s="75" t="s">
        <v>97</v>
      </c>
      <c r="F4201" s="75" t="s">
        <v>97</v>
      </c>
      <c r="G4201" s="77"/>
      <c r="H4201" s="77"/>
      <c r="I4201" s="80"/>
      <c r="J4201" s="77" t="s">
        <v>97</v>
      </c>
      <c r="K4201" s="79" t="s">
        <v>97</v>
      </c>
      <c r="L4201" s="79"/>
      <c r="M4201" s="80"/>
      <c r="N4201" s="79" t="s">
        <v>97</v>
      </c>
      <c r="O4201" s="81"/>
      <c r="P4201" s="86"/>
      <c r="Q4201" s="82"/>
      <c r="R4201" s="81" t="s">
        <v>97</v>
      </c>
      <c r="S4201" s="63"/>
      <c r="T4201" s="87"/>
      <c r="U4201" s="84" t="s">
        <v>97</v>
      </c>
      <c r="V4201" s="84" t="s">
        <v>97</v>
      </c>
      <c r="W4201" s="85" t="b">
        <v>0</v>
      </c>
      <c r="X4201" s="63"/>
      <c r="Y4201" s="63"/>
      <c r="Z4201" s="63"/>
    </row>
    <row r="4202">
      <c r="A4202" s="75"/>
      <c r="B4202" s="94"/>
      <c r="C4202" s="75"/>
      <c r="D4202" s="76"/>
      <c r="E4202" s="75" t="s">
        <v>97</v>
      </c>
      <c r="F4202" s="75" t="s">
        <v>97</v>
      </c>
      <c r="G4202" s="77"/>
      <c r="H4202" s="77"/>
      <c r="I4202" s="80"/>
      <c r="J4202" s="77" t="s">
        <v>97</v>
      </c>
      <c r="K4202" s="79" t="s">
        <v>97</v>
      </c>
      <c r="L4202" s="79"/>
      <c r="M4202" s="80"/>
      <c r="N4202" s="79" t="s">
        <v>97</v>
      </c>
      <c r="O4202" s="81"/>
      <c r="P4202" s="86"/>
      <c r="Q4202" s="82"/>
      <c r="R4202" s="81" t="s">
        <v>97</v>
      </c>
      <c r="S4202" s="63"/>
      <c r="T4202" s="87"/>
      <c r="U4202" s="84" t="s">
        <v>97</v>
      </c>
      <c r="V4202" s="84" t="s">
        <v>97</v>
      </c>
      <c r="W4202" s="85" t="b">
        <v>0</v>
      </c>
      <c r="X4202" s="63"/>
      <c r="Y4202" s="63"/>
      <c r="Z4202" s="63"/>
    </row>
    <row r="4203">
      <c r="A4203" s="75"/>
      <c r="B4203" s="94"/>
      <c r="C4203" s="75"/>
      <c r="D4203" s="76"/>
      <c r="E4203" s="75" t="s">
        <v>97</v>
      </c>
      <c r="F4203" s="75" t="s">
        <v>97</v>
      </c>
      <c r="G4203" s="77"/>
      <c r="H4203" s="77"/>
      <c r="I4203" s="80"/>
      <c r="J4203" s="77" t="s">
        <v>97</v>
      </c>
      <c r="K4203" s="79" t="s">
        <v>97</v>
      </c>
      <c r="L4203" s="79"/>
      <c r="M4203" s="80"/>
      <c r="N4203" s="79" t="s">
        <v>97</v>
      </c>
      <c r="O4203" s="81"/>
      <c r="P4203" s="86"/>
      <c r="Q4203" s="82"/>
      <c r="R4203" s="81" t="s">
        <v>97</v>
      </c>
      <c r="S4203" s="63"/>
      <c r="T4203" s="87"/>
      <c r="U4203" s="84" t="s">
        <v>97</v>
      </c>
      <c r="V4203" s="84" t="s">
        <v>97</v>
      </c>
      <c r="W4203" s="85" t="b">
        <v>0</v>
      </c>
      <c r="X4203" s="63"/>
      <c r="Y4203" s="63"/>
      <c r="Z4203" s="63"/>
    </row>
    <row r="4204">
      <c r="A4204" s="75"/>
      <c r="B4204" s="94"/>
      <c r="C4204" s="75"/>
      <c r="D4204" s="76"/>
      <c r="E4204" s="75" t="s">
        <v>97</v>
      </c>
      <c r="F4204" s="75" t="s">
        <v>97</v>
      </c>
      <c r="G4204" s="77"/>
      <c r="H4204" s="77"/>
      <c r="I4204" s="80"/>
      <c r="J4204" s="77" t="s">
        <v>97</v>
      </c>
      <c r="K4204" s="79" t="s">
        <v>97</v>
      </c>
      <c r="L4204" s="79"/>
      <c r="M4204" s="80"/>
      <c r="N4204" s="79" t="s">
        <v>97</v>
      </c>
      <c r="O4204" s="81"/>
      <c r="P4204" s="86"/>
      <c r="Q4204" s="82"/>
      <c r="R4204" s="81" t="s">
        <v>97</v>
      </c>
      <c r="S4204" s="63"/>
      <c r="T4204" s="87"/>
      <c r="U4204" s="84" t="s">
        <v>97</v>
      </c>
      <c r="V4204" s="84" t="s">
        <v>97</v>
      </c>
      <c r="W4204" s="85" t="b">
        <v>0</v>
      </c>
      <c r="X4204" s="63"/>
      <c r="Y4204" s="63"/>
      <c r="Z4204" s="63"/>
    </row>
    <row r="4205">
      <c r="A4205" s="75"/>
      <c r="B4205" s="94"/>
      <c r="C4205" s="75"/>
      <c r="D4205" s="76"/>
      <c r="E4205" s="75" t="s">
        <v>97</v>
      </c>
      <c r="F4205" s="75" t="s">
        <v>97</v>
      </c>
      <c r="G4205" s="77"/>
      <c r="H4205" s="77"/>
      <c r="I4205" s="80"/>
      <c r="J4205" s="77" t="s">
        <v>97</v>
      </c>
      <c r="K4205" s="79" t="s">
        <v>97</v>
      </c>
      <c r="L4205" s="79"/>
      <c r="M4205" s="80"/>
      <c r="N4205" s="79" t="s">
        <v>97</v>
      </c>
      <c r="O4205" s="81"/>
      <c r="P4205" s="86"/>
      <c r="Q4205" s="82"/>
      <c r="R4205" s="81" t="s">
        <v>97</v>
      </c>
      <c r="S4205" s="63"/>
      <c r="T4205" s="87"/>
      <c r="U4205" s="84" t="s">
        <v>97</v>
      </c>
      <c r="V4205" s="84" t="s">
        <v>97</v>
      </c>
      <c r="W4205" s="85" t="b">
        <v>0</v>
      </c>
      <c r="X4205" s="63"/>
      <c r="Y4205" s="63"/>
      <c r="Z4205" s="63"/>
    </row>
    <row r="4206">
      <c r="A4206" s="75"/>
      <c r="B4206" s="94"/>
      <c r="C4206" s="75"/>
      <c r="D4206" s="76"/>
      <c r="E4206" s="75" t="s">
        <v>97</v>
      </c>
      <c r="F4206" s="75" t="s">
        <v>97</v>
      </c>
      <c r="G4206" s="77"/>
      <c r="H4206" s="77"/>
      <c r="I4206" s="80"/>
      <c r="J4206" s="77" t="s">
        <v>97</v>
      </c>
      <c r="K4206" s="79" t="s">
        <v>97</v>
      </c>
      <c r="L4206" s="79"/>
      <c r="M4206" s="80"/>
      <c r="N4206" s="79" t="s">
        <v>97</v>
      </c>
      <c r="O4206" s="81"/>
      <c r="P4206" s="86"/>
      <c r="Q4206" s="82"/>
      <c r="R4206" s="81" t="s">
        <v>97</v>
      </c>
      <c r="S4206" s="63"/>
      <c r="T4206" s="87"/>
      <c r="U4206" s="84" t="s">
        <v>97</v>
      </c>
      <c r="V4206" s="84" t="s">
        <v>97</v>
      </c>
      <c r="W4206" s="85" t="b">
        <v>0</v>
      </c>
      <c r="X4206" s="63"/>
      <c r="Y4206" s="63"/>
      <c r="Z4206" s="63"/>
    </row>
    <row r="4207">
      <c r="A4207" s="75"/>
      <c r="B4207" s="94"/>
      <c r="C4207" s="75"/>
      <c r="D4207" s="76"/>
      <c r="E4207" s="75" t="s">
        <v>97</v>
      </c>
      <c r="F4207" s="75" t="s">
        <v>97</v>
      </c>
      <c r="G4207" s="77"/>
      <c r="H4207" s="77"/>
      <c r="I4207" s="80"/>
      <c r="J4207" s="77" t="s">
        <v>97</v>
      </c>
      <c r="K4207" s="79" t="s">
        <v>97</v>
      </c>
      <c r="L4207" s="79"/>
      <c r="M4207" s="80"/>
      <c r="N4207" s="79" t="s">
        <v>97</v>
      </c>
      <c r="O4207" s="81"/>
      <c r="P4207" s="86"/>
      <c r="Q4207" s="82"/>
      <c r="R4207" s="81" t="s">
        <v>97</v>
      </c>
      <c r="S4207" s="63"/>
      <c r="T4207" s="87"/>
      <c r="U4207" s="84" t="s">
        <v>97</v>
      </c>
      <c r="V4207" s="84" t="s">
        <v>97</v>
      </c>
      <c r="W4207" s="85" t="b">
        <v>0</v>
      </c>
      <c r="X4207" s="63"/>
      <c r="Y4207" s="63"/>
      <c r="Z4207" s="63"/>
    </row>
    <row r="4208">
      <c r="A4208" s="75"/>
      <c r="B4208" s="94"/>
      <c r="C4208" s="75"/>
      <c r="D4208" s="76"/>
      <c r="E4208" s="75" t="s">
        <v>97</v>
      </c>
      <c r="F4208" s="75" t="s">
        <v>97</v>
      </c>
      <c r="G4208" s="77"/>
      <c r="H4208" s="77"/>
      <c r="I4208" s="80"/>
      <c r="J4208" s="77" t="s">
        <v>97</v>
      </c>
      <c r="K4208" s="79" t="s">
        <v>97</v>
      </c>
      <c r="L4208" s="79"/>
      <c r="M4208" s="80"/>
      <c r="N4208" s="79" t="s">
        <v>97</v>
      </c>
      <c r="O4208" s="81"/>
      <c r="P4208" s="86"/>
      <c r="Q4208" s="82"/>
      <c r="R4208" s="81" t="s">
        <v>97</v>
      </c>
      <c r="S4208" s="63"/>
      <c r="T4208" s="87"/>
      <c r="U4208" s="84" t="s">
        <v>97</v>
      </c>
      <c r="V4208" s="84" t="s">
        <v>97</v>
      </c>
      <c r="W4208" s="85" t="b">
        <v>0</v>
      </c>
      <c r="X4208" s="63"/>
      <c r="Y4208" s="63"/>
      <c r="Z4208" s="63"/>
    </row>
    <row r="4209">
      <c r="A4209" s="75"/>
      <c r="B4209" s="94"/>
      <c r="C4209" s="75"/>
      <c r="D4209" s="76"/>
      <c r="E4209" s="75" t="s">
        <v>97</v>
      </c>
      <c r="F4209" s="75" t="s">
        <v>97</v>
      </c>
      <c r="G4209" s="77"/>
      <c r="H4209" s="77"/>
      <c r="I4209" s="80"/>
      <c r="J4209" s="77" t="s">
        <v>97</v>
      </c>
      <c r="K4209" s="79" t="s">
        <v>97</v>
      </c>
      <c r="L4209" s="79"/>
      <c r="M4209" s="80"/>
      <c r="N4209" s="79" t="s">
        <v>97</v>
      </c>
      <c r="O4209" s="81"/>
      <c r="P4209" s="86"/>
      <c r="Q4209" s="82"/>
      <c r="R4209" s="81" t="s">
        <v>97</v>
      </c>
      <c r="S4209" s="63"/>
      <c r="T4209" s="87"/>
      <c r="U4209" s="84" t="s">
        <v>97</v>
      </c>
      <c r="V4209" s="84" t="s">
        <v>97</v>
      </c>
      <c r="W4209" s="85" t="b">
        <v>0</v>
      </c>
      <c r="X4209" s="63"/>
      <c r="Y4209" s="63"/>
      <c r="Z4209" s="63"/>
    </row>
    <row r="4210">
      <c r="A4210" s="75"/>
      <c r="B4210" s="94"/>
      <c r="C4210" s="75"/>
      <c r="D4210" s="76"/>
      <c r="E4210" s="75" t="s">
        <v>97</v>
      </c>
      <c r="F4210" s="75" t="s">
        <v>97</v>
      </c>
      <c r="G4210" s="77"/>
      <c r="H4210" s="77"/>
      <c r="I4210" s="80"/>
      <c r="J4210" s="77" t="s">
        <v>97</v>
      </c>
      <c r="K4210" s="79" t="s">
        <v>97</v>
      </c>
      <c r="L4210" s="79"/>
      <c r="M4210" s="80"/>
      <c r="N4210" s="79" t="s">
        <v>97</v>
      </c>
      <c r="O4210" s="81"/>
      <c r="P4210" s="86"/>
      <c r="Q4210" s="82"/>
      <c r="R4210" s="81" t="s">
        <v>97</v>
      </c>
      <c r="S4210" s="63"/>
      <c r="T4210" s="87"/>
      <c r="U4210" s="84" t="s">
        <v>97</v>
      </c>
      <c r="V4210" s="84" t="s">
        <v>97</v>
      </c>
      <c r="W4210" s="85" t="b">
        <v>0</v>
      </c>
      <c r="X4210" s="63"/>
      <c r="Y4210" s="63"/>
      <c r="Z4210" s="63"/>
    </row>
    <row r="4211">
      <c r="A4211" s="75"/>
      <c r="B4211" s="94"/>
      <c r="C4211" s="75"/>
      <c r="D4211" s="76"/>
      <c r="E4211" s="75" t="s">
        <v>97</v>
      </c>
      <c r="F4211" s="75" t="s">
        <v>97</v>
      </c>
      <c r="G4211" s="77"/>
      <c r="H4211" s="77"/>
      <c r="I4211" s="80"/>
      <c r="J4211" s="77" t="s">
        <v>97</v>
      </c>
      <c r="K4211" s="79" t="s">
        <v>97</v>
      </c>
      <c r="L4211" s="79"/>
      <c r="M4211" s="80"/>
      <c r="N4211" s="79" t="s">
        <v>97</v>
      </c>
      <c r="O4211" s="81"/>
      <c r="P4211" s="86"/>
      <c r="Q4211" s="82"/>
      <c r="R4211" s="81" t="s">
        <v>97</v>
      </c>
      <c r="S4211" s="63"/>
      <c r="T4211" s="87"/>
      <c r="U4211" s="84" t="s">
        <v>97</v>
      </c>
      <c r="V4211" s="84" t="s">
        <v>97</v>
      </c>
      <c r="W4211" s="85" t="b">
        <v>0</v>
      </c>
      <c r="X4211" s="63"/>
      <c r="Y4211" s="63"/>
      <c r="Z4211" s="63"/>
    </row>
    <row r="4212">
      <c r="A4212" s="75"/>
      <c r="B4212" s="94"/>
      <c r="C4212" s="75"/>
      <c r="D4212" s="76"/>
      <c r="E4212" s="75" t="s">
        <v>97</v>
      </c>
      <c r="F4212" s="75" t="s">
        <v>97</v>
      </c>
      <c r="G4212" s="77"/>
      <c r="H4212" s="77"/>
      <c r="I4212" s="80"/>
      <c r="J4212" s="77" t="s">
        <v>97</v>
      </c>
      <c r="K4212" s="79" t="s">
        <v>97</v>
      </c>
      <c r="L4212" s="79"/>
      <c r="M4212" s="80"/>
      <c r="N4212" s="79" t="s">
        <v>97</v>
      </c>
      <c r="O4212" s="81"/>
      <c r="P4212" s="86"/>
      <c r="Q4212" s="82"/>
      <c r="R4212" s="81" t="s">
        <v>97</v>
      </c>
      <c r="S4212" s="63"/>
      <c r="T4212" s="87"/>
      <c r="U4212" s="84" t="s">
        <v>97</v>
      </c>
      <c r="V4212" s="84" t="s">
        <v>97</v>
      </c>
      <c r="W4212" s="85" t="b">
        <v>0</v>
      </c>
      <c r="X4212" s="63"/>
      <c r="Y4212" s="63"/>
      <c r="Z4212" s="63"/>
    </row>
    <row r="4213">
      <c r="A4213" s="75"/>
      <c r="B4213" s="94"/>
      <c r="C4213" s="75"/>
      <c r="D4213" s="76"/>
      <c r="E4213" s="75" t="s">
        <v>97</v>
      </c>
      <c r="F4213" s="75" t="s">
        <v>97</v>
      </c>
      <c r="G4213" s="77"/>
      <c r="H4213" s="77"/>
      <c r="I4213" s="80"/>
      <c r="J4213" s="77" t="s">
        <v>97</v>
      </c>
      <c r="K4213" s="79" t="s">
        <v>97</v>
      </c>
      <c r="L4213" s="79"/>
      <c r="M4213" s="80"/>
      <c r="N4213" s="79" t="s">
        <v>97</v>
      </c>
      <c r="O4213" s="81"/>
      <c r="P4213" s="86"/>
      <c r="Q4213" s="82"/>
      <c r="R4213" s="81" t="s">
        <v>97</v>
      </c>
      <c r="S4213" s="63"/>
      <c r="T4213" s="87"/>
      <c r="U4213" s="84" t="s">
        <v>97</v>
      </c>
      <c r="V4213" s="84" t="s">
        <v>97</v>
      </c>
      <c r="W4213" s="85" t="b">
        <v>0</v>
      </c>
      <c r="X4213" s="63"/>
      <c r="Y4213" s="63"/>
      <c r="Z4213" s="63"/>
    </row>
    <row r="4214">
      <c r="A4214" s="75"/>
      <c r="B4214" s="94"/>
      <c r="C4214" s="75"/>
      <c r="D4214" s="76"/>
      <c r="E4214" s="75" t="s">
        <v>97</v>
      </c>
      <c r="F4214" s="75" t="s">
        <v>97</v>
      </c>
      <c r="G4214" s="77"/>
      <c r="H4214" s="77"/>
      <c r="I4214" s="80"/>
      <c r="J4214" s="77" t="s">
        <v>97</v>
      </c>
      <c r="K4214" s="79" t="s">
        <v>97</v>
      </c>
      <c r="L4214" s="79"/>
      <c r="M4214" s="80"/>
      <c r="N4214" s="79" t="s">
        <v>97</v>
      </c>
      <c r="O4214" s="81"/>
      <c r="P4214" s="86"/>
      <c r="Q4214" s="82"/>
      <c r="R4214" s="81" t="s">
        <v>97</v>
      </c>
      <c r="S4214" s="63"/>
      <c r="T4214" s="87"/>
      <c r="U4214" s="84" t="s">
        <v>97</v>
      </c>
      <c r="V4214" s="84" t="s">
        <v>97</v>
      </c>
      <c r="W4214" s="85" t="b">
        <v>0</v>
      </c>
      <c r="X4214" s="63"/>
      <c r="Y4214" s="63"/>
      <c r="Z4214" s="63"/>
    </row>
    <row r="4215">
      <c r="A4215" s="75"/>
      <c r="B4215" s="94"/>
      <c r="C4215" s="75"/>
      <c r="D4215" s="76"/>
      <c r="E4215" s="75" t="s">
        <v>97</v>
      </c>
      <c r="F4215" s="75" t="s">
        <v>97</v>
      </c>
      <c r="G4215" s="77"/>
      <c r="H4215" s="77"/>
      <c r="I4215" s="80"/>
      <c r="J4215" s="77" t="s">
        <v>97</v>
      </c>
      <c r="K4215" s="79" t="s">
        <v>97</v>
      </c>
      <c r="L4215" s="79"/>
      <c r="M4215" s="80"/>
      <c r="N4215" s="79" t="s">
        <v>97</v>
      </c>
      <c r="O4215" s="81"/>
      <c r="P4215" s="86"/>
      <c r="Q4215" s="82"/>
      <c r="R4215" s="81" t="s">
        <v>97</v>
      </c>
      <c r="S4215" s="63"/>
      <c r="T4215" s="87"/>
      <c r="U4215" s="84" t="s">
        <v>97</v>
      </c>
      <c r="V4215" s="84" t="s">
        <v>97</v>
      </c>
      <c r="W4215" s="85" t="b">
        <v>0</v>
      </c>
      <c r="X4215" s="63"/>
      <c r="Y4215" s="63"/>
      <c r="Z4215" s="63"/>
    </row>
    <row r="4216">
      <c r="A4216" s="75"/>
      <c r="B4216" s="94"/>
      <c r="C4216" s="75"/>
      <c r="D4216" s="76"/>
      <c r="E4216" s="75" t="s">
        <v>97</v>
      </c>
      <c r="F4216" s="75" t="s">
        <v>97</v>
      </c>
      <c r="G4216" s="77"/>
      <c r="H4216" s="77"/>
      <c r="I4216" s="80"/>
      <c r="J4216" s="77" t="s">
        <v>97</v>
      </c>
      <c r="K4216" s="79" t="s">
        <v>97</v>
      </c>
      <c r="L4216" s="79"/>
      <c r="M4216" s="80"/>
      <c r="N4216" s="79" t="s">
        <v>97</v>
      </c>
      <c r="O4216" s="81"/>
      <c r="P4216" s="86"/>
      <c r="Q4216" s="82"/>
      <c r="R4216" s="81" t="s">
        <v>97</v>
      </c>
      <c r="S4216" s="63"/>
      <c r="T4216" s="87"/>
      <c r="U4216" s="84" t="s">
        <v>97</v>
      </c>
      <c r="V4216" s="84" t="s">
        <v>97</v>
      </c>
      <c r="W4216" s="85" t="b">
        <v>0</v>
      </c>
      <c r="X4216" s="63"/>
      <c r="Y4216" s="63"/>
      <c r="Z4216" s="63"/>
    </row>
    <row r="4217">
      <c r="A4217" s="75"/>
      <c r="B4217" s="94"/>
      <c r="C4217" s="75"/>
      <c r="D4217" s="76"/>
      <c r="E4217" s="75" t="s">
        <v>97</v>
      </c>
      <c r="F4217" s="75" t="s">
        <v>97</v>
      </c>
      <c r="G4217" s="77"/>
      <c r="H4217" s="77"/>
      <c r="I4217" s="80"/>
      <c r="J4217" s="77" t="s">
        <v>97</v>
      </c>
      <c r="K4217" s="79" t="s">
        <v>97</v>
      </c>
      <c r="L4217" s="79"/>
      <c r="M4217" s="80"/>
      <c r="N4217" s="79" t="s">
        <v>97</v>
      </c>
      <c r="O4217" s="81"/>
      <c r="P4217" s="86"/>
      <c r="Q4217" s="82"/>
      <c r="R4217" s="81" t="s">
        <v>97</v>
      </c>
      <c r="S4217" s="63"/>
      <c r="T4217" s="87"/>
      <c r="U4217" s="84" t="s">
        <v>97</v>
      </c>
      <c r="V4217" s="84" t="s">
        <v>97</v>
      </c>
      <c r="W4217" s="85" t="b">
        <v>0</v>
      </c>
      <c r="X4217" s="63"/>
      <c r="Y4217" s="63"/>
      <c r="Z4217" s="63"/>
    </row>
    <row r="4218">
      <c r="A4218" s="75"/>
      <c r="B4218" s="94"/>
      <c r="C4218" s="75"/>
      <c r="D4218" s="76"/>
      <c r="E4218" s="75" t="s">
        <v>97</v>
      </c>
      <c r="F4218" s="75" t="s">
        <v>97</v>
      </c>
      <c r="G4218" s="77"/>
      <c r="H4218" s="77"/>
      <c r="I4218" s="80"/>
      <c r="J4218" s="77" t="s">
        <v>97</v>
      </c>
      <c r="K4218" s="79" t="s">
        <v>97</v>
      </c>
      <c r="L4218" s="79"/>
      <c r="M4218" s="80"/>
      <c r="N4218" s="79" t="s">
        <v>97</v>
      </c>
      <c r="O4218" s="81"/>
      <c r="P4218" s="86"/>
      <c r="Q4218" s="82"/>
      <c r="R4218" s="81" t="s">
        <v>97</v>
      </c>
      <c r="S4218" s="63"/>
      <c r="T4218" s="87"/>
      <c r="U4218" s="84" t="s">
        <v>97</v>
      </c>
      <c r="V4218" s="84" t="s">
        <v>97</v>
      </c>
      <c r="W4218" s="85" t="b">
        <v>0</v>
      </c>
      <c r="X4218" s="63"/>
      <c r="Y4218" s="63"/>
      <c r="Z4218" s="63"/>
    </row>
    <row r="4219">
      <c r="A4219" s="75"/>
      <c r="B4219" s="94"/>
      <c r="C4219" s="75"/>
      <c r="D4219" s="76"/>
      <c r="E4219" s="75" t="s">
        <v>97</v>
      </c>
      <c r="F4219" s="75" t="s">
        <v>97</v>
      </c>
      <c r="G4219" s="77"/>
      <c r="H4219" s="77"/>
      <c r="I4219" s="80"/>
      <c r="J4219" s="77" t="s">
        <v>97</v>
      </c>
      <c r="K4219" s="79" t="s">
        <v>97</v>
      </c>
      <c r="L4219" s="79"/>
      <c r="M4219" s="80"/>
      <c r="N4219" s="79" t="s">
        <v>97</v>
      </c>
      <c r="O4219" s="81"/>
      <c r="P4219" s="86"/>
      <c r="Q4219" s="82"/>
      <c r="R4219" s="81" t="s">
        <v>97</v>
      </c>
      <c r="S4219" s="63"/>
      <c r="T4219" s="87"/>
      <c r="U4219" s="84" t="s">
        <v>97</v>
      </c>
      <c r="V4219" s="84" t="s">
        <v>97</v>
      </c>
      <c r="W4219" s="85" t="b">
        <v>0</v>
      </c>
      <c r="X4219" s="63"/>
      <c r="Y4219" s="63"/>
      <c r="Z4219" s="63"/>
    </row>
    <row r="4220">
      <c r="A4220" s="75"/>
      <c r="B4220" s="94"/>
      <c r="C4220" s="75"/>
      <c r="D4220" s="76"/>
      <c r="E4220" s="75" t="s">
        <v>97</v>
      </c>
      <c r="F4220" s="75" t="s">
        <v>97</v>
      </c>
      <c r="G4220" s="77"/>
      <c r="H4220" s="77"/>
      <c r="I4220" s="80"/>
      <c r="J4220" s="77" t="s">
        <v>97</v>
      </c>
      <c r="K4220" s="79" t="s">
        <v>97</v>
      </c>
      <c r="L4220" s="79"/>
      <c r="M4220" s="80"/>
      <c r="N4220" s="79" t="s">
        <v>97</v>
      </c>
      <c r="O4220" s="81"/>
      <c r="P4220" s="86"/>
      <c r="Q4220" s="82"/>
      <c r="R4220" s="81" t="s">
        <v>97</v>
      </c>
      <c r="S4220" s="63"/>
      <c r="T4220" s="87"/>
      <c r="U4220" s="84" t="s">
        <v>97</v>
      </c>
      <c r="V4220" s="84" t="s">
        <v>97</v>
      </c>
      <c r="W4220" s="85" t="b">
        <v>0</v>
      </c>
      <c r="X4220" s="63"/>
      <c r="Y4220" s="63"/>
      <c r="Z4220" s="63"/>
    </row>
    <row r="4221">
      <c r="A4221" s="75"/>
      <c r="B4221" s="94"/>
      <c r="C4221" s="75"/>
      <c r="D4221" s="76"/>
      <c r="E4221" s="75" t="s">
        <v>97</v>
      </c>
      <c r="F4221" s="75" t="s">
        <v>97</v>
      </c>
      <c r="G4221" s="77"/>
      <c r="H4221" s="77"/>
      <c r="I4221" s="80"/>
      <c r="J4221" s="77" t="s">
        <v>97</v>
      </c>
      <c r="K4221" s="79" t="s">
        <v>97</v>
      </c>
      <c r="L4221" s="79"/>
      <c r="M4221" s="80"/>
      <c r="N4221" s="79" t="s">
        <v>97</v>
      </c>
      <c r="O4221" s="81"/>
      <c r="P4221" s="86"/>
      <c r="Q4221" s="82"/>
      <c r="R4221" s="81" t="s">
        <v>97</v>
      </c>
      <c r="S4221" s="63"/>
      <c r="T4221" s="87"/>
      <c r="U4221" s="84" t="s">
        <v>97</v>
      </c>
      <c r="V4221" s="84" t="s">
        <v>97</v>
      </c>
      <c r="W4221" s="85" t="b">
        <v>0</v>
      </c>
      <c r="X4221" s="63"/>
      <c r="Y4221" s="63"/>
      <c r="Z4221" s="63"/>
    </row>
    <row r="4222">
      <c r="A4222" s="75"/>
      <c r="B4222" s="94"/>
      <c r="C4222" s="75"/>
      <c r="D4222" s="76"/>
      <c r="E4222" s="75" t="s">
        <v>97</v>
      </c>
      <c r="F4222" s="75" t="s">
        <v>97</v>
      </c>
      <c r="G4222" s="77"/>
      <c r="H4222" s="77"/>
      <c r="I4222" s="80"/>
      <c r="J4222" s="77" t="s">
        <v>97</v>
      </c>
      <c r="K4222" s="79" t="s">
        <v>97</v>
      </c>
      <c r="L4222" s="79"/>
      <c r="M4222" s="80"/>
      <c r="N4222" s="79" t="s">
        <v>97</v>
      </c>
      <c r="O4222" s="81"/>
      <c r="P4222" s="86"/>
      <c r="Q4222" s="82"/>
      <c r="R4222" s="81" t="s">
        <v>97</v>
      </c>
      <c r="S4222" s="63"/>
      <c r="T4222" s="87"/>
      <c r="U4222" s="84" t="s">
        <v>97</v>
      </c>
      <c r="V4222" s="84" t="s">
        <v>97</v>
      </c>
      <c r="W4222" s="85" t="b">
        <v>0</v>
      </c>
      <c r="X4222" s="63"/>
      <c r="Y4222" s="63"/>
      <c r="Z4222" s="63"/>
    </row>
    <row r="4223">
      <c r="A4223" s="75"/>
      <c r="B4223" s="94"/>
      <c r="C4223" s="75"/>
      <c r="D4223" s="76"/>
      <c r="E4223" s="75" t="s">
        <v>97</v>
      </c>
      <c r="F4223" s="75" t="s">
        <v>97</v>
      </c>
      <c r="G4223" s="77"/>
      <c r="H4223" s="77"/>
      <c r="I4223" s="80"/>
      <c r="J4223" s="77" t="s">
        <v>97</v>
      </c>
      <c r="K4223" s="79" t="s">
        <v>97</v>
      </c>
      <c r="L4223" s="79"/>
      <c r="M4223" s="80"/>
      <c r="N4223" s="79" t="s">
        <v>97</v>
      </c>
      <c r="O4223" s="81"/>
      <c r="P4223" s="86"/>
      <c r="Q4223" s="82"/>
      <c r="R4223" s="81" t="s">
        <v>97</v>
      </c>
      <c r="S4223" s="63"/>
      <c r="T4223" s="87"/>
      <c r="U4223" s="84" t="s">
        <v>97</v>
      </c>
      <c r="V4223" s="84" t="s">
        <v>97</v>
      </c>
      <c r="W4223" s="85" t="b">
        <v>0</v>
      </c>
      <c r="X4223" s="63"/>
      <c r="Y4223" s="63"/>
      <c r="Z4223" s="63"/>
    </row>
    <row r="4224">
      <c r="A4224" s="75"/>
      <c r="B4224" s="94"/>
      <c r="C4224" s="75"/>
      <c r="D4224" s="76"/>
      <c r="E4224" s="75" t="s">
        <v>97</v>
      </c>
      <c r="F4224" s="75" t="s">
        <v>97</v>
      </c>
      <c r="G4224" s="77"/>
      <c r="H4224" s="77"/>
      <c r="I4224" s="80"/>
      <c r="J4224" s="77" t="s">
        <v>97</v>
      </c>
      <c r="K4224" s="79" t="s">
        <v>97</v>
      </c>
      <c r="L4224" s="79"/>
      <c r="M4224" s="80"/>
      <c r="N4224" s="79" t="s">
        <v>97</v>
      </c>
      <c r="O4224" s="81"/>
      <c r="P4224" s="86"/>
      <c r="Q4224" s="82"/>
      <c r="R4224" s="81" t="s">
        <v>97</v>
      </c>
      <c r="S4224" s="63"/>
      <c r="T4224" s="87"/>
      <c r="U4224" s="84" t="s">
        <v>97</v>
      </c>
      <c r="V4224" s="84" t="s">
        <v>97</v>
      </c>
      <c r="W4224" s="85" t="b">
        <v>0</v>
      </c>
      <c r="X4224" s="63"/>
      <c r="Y4224" s="63"/>
      <c r="Z4224" s="63"/>
    </row>
    <row r="4225">
      <c r="A4225" s="75"/>
      <c r="B4225" s="94"/>
      <c r="C4225" s="75"/>
      <c r="D4225" s="76"/>
      <c r="E4225" s="75" t="s">
        <v>97</v>
      </c>
      <c r="F4225" s="75" t="s">
        <v>97</v>
      </c>
      <c r="G4225" s="77"/>
      <c r="H4225" s="77"/>
      <c r="I4225" s="80"/>
      <c r="J4225" s="77" t="s">
        <v>97</v>
      </c>
      <c r="K4225" s="79" t="s">
        <v>97</v>
      </c>
      <c r="L4225" s="79"/>
      <c r="M4225" s="80"/>
      <c r="N4225" s="79" t="s">
        <v>97</v>
      </c>
      <c r="O4225" s="81"/>
      <c r="P4225" s="86"/>
      <c r="Q4225" s="82"/>
      <c r="R4225" s="81" t="s">
        <v>97</v>
      </c>
      <c r="S4225" s="63"/>
      <c r="T4225" s="87"/>
      <c r="U4225" s="84" t="s">
        <v>97</v>
      </c>
      <c r="V4225" s="84" t="s">
        <v>97</v>
      </c>
      <c r="W4225" s="85" t="b">
        <v>0</v>
      </c>
      <c r="X4225" s="63"/>
      <c r="Y4225" s="63"/>
      <c r="Z4225" s="63"/>
    </row>
    <row r="4226">
      <c r="A4226" s="75"/>
      <c r="B4226" s="94"/>
      <c r="C4226" s="75"/>
      <c r="D4226" s="76"/>
      <c r="E4226" s="75" t="s">
        <v>97</v>
      </c>
      <c r="F4226" s="75" t="s">
        <v>97</v>
      </c>
      <c r="G4226" s="77"/>
      <c r="H4226" s="77"/>
      <c r="I4226" s="80"/>
      <c r="J4226" s="77" t="s">
        <v>97</v>
      </c>
      <c r="K4226" s="79" t="s">
        <v>97</v>
      </c>
      <c r="L4226" s="79"/>
      <c r="M4226" s="80"/>
      <c r="N4226" s="79" t="s">
        <v>97</v>
      </c>
      <c r="O4226" s="81"/>
      <c r="P4226" s="86"/>
      <c r="Q4226" s="82"/>
      <c r="R4226" s="81" t="s">
        <v>97</v>
      </c>
      <c r="S4226" s="63"/>
      <c r="T4226" s="87"/>
      <c r="U4226" s="84" t="s">
        <v>97</v>
      </c>
      <c r="V4226" s="84" t="s">
        <v>97</v>
      </c>
      <c r="W4226" s="85" t="b">
        <v>0</v>
      </c>
      <c r="X4226" s="63"/>
      <c r="Y4226" s="63"/>
      <c r="Z4226" s="63"/>
    </row>
    <row r="4227">
      <c r="A4227" s="75"/>
      <c r="B4227" s="94"/>
      <c r="C4227" s="75"/>
      <c r="D4227" s="76"/>
      <c r="E4227" s="75" t="s">
        <v>97</v>
      </c>
      <c r="F4227" s="75" t="s">
        <v>97</v>
      </c>
      <c r="G4227" s="77"/>
      <c r="H4227" s="77"/>
      <c r="I4227" s="80"/>
      <c r="J4227" s="77" t="s">
        <v>97</v>
      </c>
      <c r="K4227" s="79" t="s">
        <v>97</v>
      </c>
      <c r="L4227" s="79"/>
      <c r="M4227" s="80"/>
      <c r="N4227" s="79" t="s">
        <v>97</v>
      </c>
      <c r="O4227" s="81"/>
      <c r="P4227" s="86"/>
      <c r="Q4227" s="82"/>
      <c r="R4227" s="81" t="s">
        <v>97</v>
      </c>
      <c r="S4227" s="63"/>
      <c r="T4227" s="87"/>
      <c r="U4227" s="84" t="s">
        <v>97</v>
      </c>
      <c r="V4227" s="84" t="s">
        <v>97</v>
      </c>
      <c r="W4227" s="85" t="b">
        <v>0</v>
      </c>
      <c r="X4227" s="63"/>
      <c r="Y4227" s="63"/>
      <c r="Z4227" s="63"/>
    </row>
    <row r="4228">
      <c r="A4228" s="75"/>
      <c r="B4228" s="94"/>
      <c r="C4228" s="75"/>
      <c r="D4228" s="76"/>
      <c r="E4228" s="75" t="s">
        <v>97</v>
      </c>
      <c r="F4228" s="75" t="s">
        <v>97</v>
      </c>
      <c r="G4228" s="77"/>
      <c r="H4228" s="77"/>
      <c r="I4228" s="80"/>
      <c r="J4228" s="77" t="s">
        <v>97</v>
      </c>
      <c r="K4228" s="79" t="s">
        <v>97</v>
      </c>
      <c r="L4228" s="79"/>
      <c r="M4228" s="80"/>
      <c r="N4228" s="79" t="s">
        <v>97</v>
      </c>
      <c r="O4228" s="81"/>
      <c r="P4228" s="86"/>
      <c r="Q4228" s="82"/>
      <c r="R4228" s="81" t="s">
        <v>97</v>
      </c>
      <c r="S4228" s="63"/>
      <c r="T4228" s="87"/>
      <c r="U4228" s="84" t="s">
        <v>97</v>
      </c>
      <c r="V4228" s="84" t="s">
        <v>97</v>
      </c>
      <c r="W4228" s="85" t="b">
        <v>0</v>
      </c>
      <c r="X4228" s="63"/>
      <c r="Y4228" s="63"/>
      <c r="Z4228" s="63"/>
    </row>
    <row r="4229">
      <c r="A4229" s="75"/>
      <c r="B4229" s="94"/>
      <c r="C4229" s="75"/>
      <c r="D4229" s="76"/>
      <c r="E4229" s="75" t="s">
        <v>97</v>
      </c>
      <c r="F4229" s="75" t="s">
        <v>97</v>
      </c>
      <c r="G4229" s="77"/>
      <c r="H4229" s="77"/>
      <c r="I4229" s="80"/>
      <c r="J4229" s="77" t="s">
        <v>97</v>
      </c>
      <c r="K4229" s="79" t="s">
        <v>97</v>
      </c>
      <c r="L4229" s="79"/>
      <c r="M4229" s="80"/>
      <c r="N4229" s="79" t="s">
        <v>97</v>
      </c>
      <c r="O4229" s="81"/>
      <c r="P4229" s="86"/>
      <c r="Q4229" s="82"/>
      <c r="R4229" s="81" t="s">
        <v>97</v>
      </c>
      <c r="S4229" s="63"/>
      <c r="T4229" s="87"/>
      <c r="U4229" s="84" t="s">
        <v>97</v>
      </c>
      <c r="V4229" s="84" t="s">
        <v>97</v>
      </c>
      <c r="W4229" s="85" t="b">
        <v>0</v>
      </c>
      <c r="X4229" s="63"/>
      <c r="Y4229" s="63"/>
      <c r="Z4229" s="63"/>
    </row>
    <row r="4230">
      <c r="A4230" s="75"/>
      <c r="B4230" s="94"/>
      <c r="C4230" s="75"/>
      <c r="D4230" s="76"/>
      <c r="E4230" s="75" t="s">
        <v>97</v>
      </c>
      <c r="F4230" s="75" t="s">
        <v>97</v>
      </c>
      <c r="G4230" s="77"/>
      <c r="H4230" s="77"/>
      <c r="I4230" s="80"/>
      <c r="J4230" s="77" t="s">
        <v>97</v>
      </c>
      <c r="K4230" s="79" t="s">
        <v>97</v>
      </c>
      <c r="L4230" s="79"/>
      <c r="M4230" s="80"/>
      <c r="N4230" s="79" t="s">
        <v>97</v>
      </c>
      <c r="O4230" s="81"/>
      <c r="P4230" s="86"/>
      <c r="Q4230" s="82"/>
      <c r="R4230" s="81" t="s">
        <v>97</v>
      </c>
      <c r="S4230" s="63"/>
      <c r="T4230" s="87"/>
      <c r="U4230" s="84" t="s">
        <v>97</v>
      </c>
      <c r="V4230" s="84" t="s">
        <v>97</v>
      </c>
      <c r="W4230" s="85" t="b">
        <v>0</v>
      </c>
      <c r="X4230" s="63"/>
      <c r="Y4230" s="63"/>
      <c r="Z4230" s="63"/>
    </row>
    <row r="4231">
      <c r="A4231" s="75"/>
      <c r="B4231" s="94"/>
      <c r="C4231" s="75"/>
      <c r="D4231" s="76"/>
      <c r="E4231" s="75" t="s">
        <v>97</v>
      </c>
      <c r="F4231" s="75" t="s">
        <v>97</v>
      </c>
      <c r="G4231" s="77"/>
      <c r="H4231" s="77"/>
      <c r="I4231" s="80"/>
      <c r="J4231" s="77" t="s">
        <v>97</v>
      </c>
      <c r="K4231" s="79" t="s">
        <v>97</v>
      </c>
      <c r="L4231" s="79"/>
      <c r="M4231" s="80"/>
      <c r="N4231" s="79" t="s">
        <v>97</v>
      </c>
      <c r="O4231" s="81"/>
      <c r="P4231" s="86"/>
      <c r="Q4231" s="82"/>
      <c r="R4231" s="81" t="s">
        <v>97</v>
      </c>
      <c r="S4231" s="63"/>
      <c r="T4231" s="87"/>
      <c r="U4231" s="84" t="s">
        <v>97</v>
      </c>
      <c r="V4231" s="84" t="s">
        <v>97</v>
      </c>
      <c r="W4231" s="85" t="b">
        <v>0</v>
      </c>
      <c r="X4231" s="63"/>
      <c r="Y4231" s="63"/>
      <c r="Z4231" s="63"/>
    </row>
    <row r="4232">
      <c r="A4232" s="75"/>
      <c r="B4232" s="94"/>
      <c r="C4232" s="75"/>
      <c r="D4232" s="76"/>
      <c r="E4232" s="75" t="s">
        <v>97</v>
      </c>
      <c r="F4232" s="75" t="s">
        <v>97</v>
      </c>
      <c r="G4232" s="77"/>
      <c r="H4232" s="77"/>
      <c r="I4232" s="80"/>
      <c r="J4232" s="77" t="s">
        <v>97</v>
      </c>
      <c r="K4232" s="79" t="s">
        <v>97</v>
      </c>
      <c r="L4232" s="79"/>
      <c r="M4232" s="80"/>
      <c r="N4232" s="79" t="s">
        <v>97</v>
      </c>
      <c r="O4232" s="81"/>
      <c r="P4232" s="86"/>
      <c r="Q4232" s="82"/>
      <c r="R4232" s="81" t="s">
        <v>97</v>
      </c>
      <c r="S4232" s="63"/>
      <c r="T4232" s="87"/>
      <c r="U4232" s="84" t="s">
        <v>97</v>
      </c>
      <c r="V4232" s="84" t="s">
        <v>97</v>
      </c>
      <c r="W4232" s="85" t="b">
        <v>0</v>
      </c>
      <c r="X4232" s="63"/>
      <c r="Y4232" s="63"/>
      <c r="Z4232" s="63"/>
    </row>
    <row r="4233">
      <c r="A4233" s="75"/>
      <c r="B4233" s="94"/>
      <c r="C4233" s="75"/>
      <c r="D4233" s="76"/>
      <c r="E4233" s="75" t="s">
        <v>97</v>
      </c>
      <c r="F4233" s="75" t="s">
        <v>97</v>
      </c>
      <c r="G4233" s="77"/>
      <c r="H4233" s="77"/>
      <c r="I4233" s="80"/>
      <c r="J4233" s="77" t="s">
        <v>97</v>
      </c>
      <c r="K4233" s="79" t="s">
        <v>97</v>
      </c>
      <c r="L4233" s="79"/>
      <c r="M4233" s="80"/>
      <c r="N4233" s="79" t="s">
        <v>97</v>
      </c>
      <c r="O4233" s="81"/>
      <c r="P4233" s="86"/>
      <c r="Q4233" s="82"/>
      <c r="R4233" s="81" t="s">
        <v>97</v>
      </c>
      <c r="S4233" s="63"/>
      <c r="T4233" s="87"/>
      <c r="U4233" s="84" t="s">
        <v>97</v>
      </c>
      <c r="V4233" s="84" t="s">
        <v>97</v>
      </c>
      <c r="W4233" s="85" t="b">
        <v>0</v>
      </c>
      <c r="X4233" s="63"/>
      <c r="Y4233" s="63"/>
      <c r="Z4233" s="63"/>
    </row>
    <row r="4234">
      <c r="A4234" s="75"/>
      <c r="B4234" s="94"/>
      <c r="C4234" s="75"/>
      <c r="D4234" s="76"/>
      <c r="E4234" s="75" t="s">
        <v>97</v>
      </c>
      <c r="F4234" s="75" t="s">
        <v>97</v>
      </c>
      <c r="G4234" s="77"/>
      <c r="H4234" s="77"/>
      <c r="I4234" s="80"/>
      <c r="J4234" s="77" t="s">
        <v>97</v>
      </c>
      <c r="K4234" s="79" t="s">
        <v>97</v>
      </c>
      <c r="L4234" s="79"/>
      <c r="M4234" s="80"/>
      <c r="N4234" s="79" t="s">
        <v>97</v>
      </c>
      <c r="O4234" s="81"/>
      <c r="P4234" s="86"/>
      <c r="Q4234" s="82"/>
      <c r="R4234" s="81" t="s">
        <v>97</v>
      </c>
      <c r="S4234" s="63"/>
      <c r="T4234" s="87"/>
      <c r="U4234" s="84" t="s">
        <v>97</v>
      </c>
      <c r="V4234" s="84" t="s">
        <v>97</v>
      </c>
      <c r="W4234" s="85" t="b">
        <v>0</v>
      </c>
      <c r="X4234" s="63"/>
      <c r="Y4234" s="63"/>
      <c r="Z4234" s="63"/>
    </row>
    <row r="4235">
      <c r="A4235" s="75"/>
      <c r="B4235" s="94"/>
      <c r="C4235" s="75"/>
      <c r="D4235" s="76"/>
      <c r="E4235" s="75" t="s">
        <v>97</v>
      </c>
      <c r="F4235" s="75" t="s">
        <v>97</v>
      </c>
      <c r="G4235" s="77"/>
      <c r="H4235" s="77"/>
      <c r="I4235" s="80"/>
      <c r="J4235" s="77" t="s">
        <v>97</v>
      </c>
      <c r="K4235" s="79" t="s">
        <v>97</v>
      </c>
      <c r="L4235" s="79"/>
      <c r="M4235" s="80"/>
      <c r="N4235" s="79" t="s">
        <v>97</v>
      </c>
      <c r="O4235" s="81"/>
      <c r="P4235" s="86"/>
      <c r="Q4235" s="82"/>
      <c r="R4235" s="81" t="s">
        <v>97</v>
      </c>
      <c r="S4235" s="63"/>
      <c r="T4235" s="87"/>
      <c r="U4235" s="84" t="s">
        <v>97</v>
      </c>
      <c r="V4235" s="84" t="s">
        <v>97</v>
      </c>
      <c r="W4235" s="85" t="b">
        <v>0</v>
      </c>
      <c r="X4235" s="63"/>
      <c r="Y4235" s="63"/>
      <c r="Z4235" s="63"/>
    </row>
    <row r="4236">
      <c r="A4236" s="75"/>
      <c r="B4236" s="94"/>
      <c r="C4236" s="75"/>
      <c r="D4236" s="76"/>
      <c r="E4236" s="75" t="s">
        <v>97</v>
      </c>
      <c r="F4236" s="75" t="s">
        <v>97</v>
      </c>
      <c r="G4236" s="77"/>
      <c r="H4236" s="77"/>
      <c r="I4236" s="80"/>
      <c r="J4236" s="77" t="s">
        <v>97</v>
      </c>
      <c r="K4236" s="79" t="s">
        <v>97</v>
      </c>
      <c r="L4236" s="79"/>
      <c r="M4236" s="80"/>
      <c r="N4236" s="79" t="s">
        <v>97</v>
      </c>
      <c r="O4236" s="81"/>
      <c r="P4236" s="86"/>
      <c r="Q4236" s="82"/>
      <c r="R4236" s="81" t="s">
        <v>97</v>
      </c>
      <c r="S4236" s="63"/>
      <c r="T4236" s="87"/>
      <c r="U4236" s="84" t="s">
        <v>97</v>
      </c>
      <c r="V4236" s="84" t="s">
        <v>97</v>
      </c>
      <c r="W4236" s="85" t="b">
        <v>0</v>
      </c>
      <c r="X4236" s="63"/>
      <c r="Y4236" s="63"/>
      <c r="Z4236" s="63"/>
    </row>
    <row r="4237">
      <c r="A4237" s="75"/>
      <c r="B4237" s="94"/>
      <c r="C4237" s="75"/>
      <c r="D4237" s="76"/>
      <c r="E4237" s="75" t="s">
        <v>97</v>
      </c>
      <c r="F4237" s="75" t="s">
        <v>97</v>
      </c>
      <c r="G4237" s="77"/>
      <c r="H4237" s="77"/>
      <c r="I4237" s="80"/>
      <c r="J4237" s="77" t="s">
        <v>97</v>
      </c>
      <c r="K4237" s="79" t="s">
        <v>97</v>
      </c>
      <c r="L4237" s="79"/>
      <c r="M4237" s="80"/>
      <c r="N4237" s="79" t="s">
        <v>97</v>
      </c>
      <c r="O4237" s="81"/>
      <c r="P4237" s="86"/>
      <c r="Q4237" s="82"/>
      <c r="R4237" s="81" t="s">
        <v>97</v>
      </c>
      <c r="S4237" s="63"/>
      <c r="T4237" s="87"/>
      <c r="U4237" s="84" t="s">
        <v>97</v>
      </c>
      <c r="V4237" s="84" t="s">
        <v>97</v>
      </c>
      <c r="W4237" s="85" t="b">
        <v>0</v>
      </c>
      <c r="X4237" s="63"/>
      <c r="Y4237" s="63"/>
      <c r="Z4237" s="63"/>
    </row>
    <row r="4238">
      <c r="A4238" s="75"/>
      <c r="B4238" s="94"/>
      <c r="C4238" s="75"/>
      <c r="D4238" s="76"/>
      <c r="E4238" s="75" t="s">
        <v>97</v>
      </c>
      <c r="F4238" s="75" t="s">
        <v>97</v>
      </c>
      <c r="G4238" s="77"/>
      <c r="H4238" s="77"/>
      <c r="I4238" s="80"/>
      <c r="J4238" s="77" t="s">
        <v>97</v>
      </c>
      <c r="K4238" s="79" t="s">
        <v>97</v>
      </c>
      <c r="L4238" s="79"/>
      <c r="M4238" s="80"/>
      <c r="N4238" s="79" t="s">
        <v>97</v>
      </c>
      <c r="O4238" s="81"/>
      <c r="P4238" s="86"/>
      <c r="Q4238" s="82"/>
      <c r="R4238" s="81" t="s">
        <v>97</v>
      </c>
      <c r="S4238" s="63"/>
      <c r="T4238" s="87"/>
      <c r="U4238" s="84" t="s">
        <v>97</v>
      </c>
      <c r="V4238" s="84" t="s">
        <v>97</v>
      </c>
      <c r="W4238" s="85" t="b">
        <v>0</v>
      </c>
      <c r="X4238" s="63"/>
      <c r="Y4238" s="63"/>
      <c r="Z4238" s="63"/>
    </row>
    <row r="4239">
      <c r="A4239" s="75"/>
      <c r="B4239" s="94"/>
      <c r="C4239" s="75"/>
      <c r="D4239" s="76"/>
      <c r="E4239" s="75" t="s">
        <v>97</v>
      </c>
      <c r="F4239" s="75" t="s">
        <v>97</v>
      </c>
      <c r="G4239" s="77"/>
      <c r="H4239" s="77"/>
      <c r="I4239" s="80"/>
      <c r="J4239" s="77" t="s">
        <v>97</v>
      </c>
      <c r="K4239" s="79" t="s">
        <v>97</v>
      </c>
      <c r="L4239" s="79"/>
      <c r="M4239" s="80"/>
      <c r="N4239" s="79" t="s">
        <v>97</v>
      </c>
      <c r="O4239" s="81"/>
      <c r="P4239" s="86"/>
      <c r="Q4239" s="82"/>
      <c r="R4239" s="81" t="s">
        <v>97</v>
      </c>
      <c r="S4239" s="63"/>
      <c r="T4239" s="87"/>
      <c r="U4239" s="84" t="s">
        <v>97</v>
      </c>
      <c r="V4239" s="84" t="s">
        <v>97</v>
      </c>
      <c r="W4239" s="85" t="b">
        <v>0</v>
      </c>
      <c r="X4239" s="63"/>
      <c r="Y4239" s="63"/>
      <c r="Z4239" s="63"/>
    </row>
    <row r="4240">
      <c r="A4240" s="75"/>
      <c r="B4240" s="94"/>
      <c r="C4240" s="75"/>
      <c r="D4240" s="76"/>
      <c r="E4240" s="75" t="s">
        <v>97</v>
      </c>
      <c r="F4240" s="75" t="s">
        <v>97</v>
      </c>
      <c r="G4240" s="77"/>
      <c r="H4240" s="77"/>
      <c r="I4240" s="80"/>
      <c r="J4240" s="77" t="s">
        <v>97</v>
      </c>
      <c r="K4240" s="79" t="s">
        <v>97</v>
      </c>
      <c r="L4240" s="79"/>
      <c r="M4240" s="80"/>
      <c r="N4240" s="79" t="s">
        <v>97</v>
      </c>
      <c r="O4240" s="81"/>
      <c r="P4240" s="86"/>
      <c r="Q4240" s="82"/>
      <c r="R4240" s="81" t="s">
        <v>97</v>
      </c>
      <c r="S4240" s="63"/>
      <c r="T4240" s="87"/>
      <c r="U4240" s="84" t="s">
        <v>97</v>
      </c>
      <c r="V4240" s="84" t="s">
        <v>97</v>
      </c>
      <c r="W4240" s="85" t="b">
        <v>0</v>
      </c>
      <c r="X4240" s="63"/>
      <c r="Y4240" s="63"/>
      <c r="Z4240" s="63"/>
    </row>
    <row r="4241">
      <c r="A4241" s="75"/>
      <c r="B4241" s="94"/>
      <c r="C4241" s="75"/>
      <c r="D4241" s="76"/>
      <c r="E4241" s="75" t="s">
        <v>97</v>
      </c>
      <c r="F4241" s="75" t="s">
        <v>97</v>
      </c>
      <c r="G4241" s="77"/>
      <c r="H4241" s="77"/>
      <c r="I4241" s="80"/>
      <c r="J4241" s="77" t="s">
        <v>97</v>
      </c>
      <c r="K4241" s="79" t="s">
        <v>97</v>
      </c>
      <c r="L4241" s="79"/>
      <c r="M4241" s="80"/>
      <c r="N4241" s="79" t="s">
        <v>97</v>
      </c>
      <c r="O4241" s="81"/>
      <c r="P4241" s="86"/>
      <c r="Q4241" s="82"/>
      <c r="R4241" s="81" t="s">
        <v>97</v>
      </c>
      <c r="S4241" s="63"/>
      <c r="T4241" s="87"/>
      <c r="U4241" s="84" t="s">
        <v>97</v>
      </c>
      <c r="V4241" s="84" t="s">
        <v>97</v>
      </c>
      <c r="W4241" s="85" t="b">
        <v>0</v>
      </c>
      <c r="X4241" s="63"/>
      <c r="Y4241" s="63"/>
      <c r="Z4241" s="63"/>
    </row>
    <row r="4242">
      <c r="A4242" s="75"/>
      <c r="B4242" s="94"/>
      <c r="C4242" s="75"/>
      <c r="D4242" s="76"/>
      <c r="E4242" s="75" t="s">
        <v>97</v>
      </c>
      <c r="F4242" s="75" t="s">
        <v>97</v>
      </c>
      <c r="G4242" s="77"/>
      <c r="H4242" s="77"/>
      <c r="I4242" s="80"/>
      <c r="J4242" s="77" t="s">
        <v>97</v>
      </c>
      <c r="K4242" s="79" t="s">
        <v>97</v>
      </c>
      <c r="L4242" s="79"/>
      <c r="M4242" s="80"/>
      <c r="N4242" s="79" t="s">
        <v>97</v>
      </c>
      <c r="O4242" s="81"/>
      <c r="P4242" s="86"/>
      <c r="Q4242" s="82"/>
      <c r="R4242" s="81" t="s">
        <v>97</v>
      </c>
      <c r="S4242" s="63"/>
      <c r="T4242" s="87"/>
      <c r="U4242" s="84" t="s">
        <v>97</v>
      </c>
      <c r="V4242" s="84" t="s">
        <v>97</v>
      </c>
      <c r="W4242" s="85" t="b">
        <v>0</v>
      </c>
      <c r="X4242" s="63"/>
      <c r="Y4242" s="63"/>
      <c r="Z4242" s="63"/>
    </row>
    <row r="4243">
      <c r="A4243" s="75"/>
      <c r="B4243" s="94"/>
      <c r="C4243" s="75"/>
      <c r="D4243" s="76"/>
      <c r="E4243" s="75" t="s">
        <v>97</v>
      </c>
      <c r="F4243" s="75" t="s">
        <v>97</v>
      </c>
      <c r="G4243" s="77"/>
      <c r="H4243" s="77"/>
      <c r="I4243" s="80"/>
      <c r="J4243" s="77" t="s">
        <v>97</v>
      </c>
      <c r="K4243" s="79" t="s">
        <v>97</v>
      </c>
      <c r="L4243" s="79"/>
      <c r="M4243" s="80"/>
      <c r="N4243" s="79" t="s">
        <v>97</v>
      </c>
      <c r="O4243" s="81"/>
      <c r="P4243" s="86"/>
      <c r="Q4243" s="82"/>
      <c r="R4243" s="81" t="s">
        <v>97</v>
      </c>
      <c r="S4243" s="63"/>
      <c r="T4243" s="87"/>
      <c r="U4243" s="84" t="s">
        <v>97</v>
      </c>
      <c r="V4243" s="84" t="s">
        <v>97</v>
      </c>
      <c r="W4243" s="85" t="b">
        <v>0</v>
      </c>
      <c r="X4243" s="63"/>
      <c r="Y4243" s="63"/>
      <c r="Z4243" s="63"/>
    </row>
    <row r="4244">
      <c r="A4244" s="75"/>
      <c r="B4244" s="94"/>
      <c r="C4244" s="75"/>
      <c r="D4244" s="76"/>
      <c r="E4244" s="75" t="s">
        <v>97</v>
      </c>
      <c r="F4244" s="75" t="s">
        <v>97</v>
      </c>
      <c r="G4244" s="77"/>
      <c r="H4244" s="77"/>
      <c r="I4244" s="80"/>
      <c r="J4244" s="77" t="s">
        <v>97</v>
      </c>
      <c r="K4244" s="79" t="s">
        <v>97</v>
      </c>
      <c r="L4244" s="79"/>
      <c r="M4244" s="80"/>
      <c r="N4244" s="79" t="s">
        <v>97</v>
      </c>
      <c r="O4244" s="81"/>
      <c r="P4244" s="86"/>
      <c r="Q4244" s="82"/>
      <c r="R4244" s="81" t="s">
        <v>97</v>
      </c>
      <c r="S4244" s="63"/>
      <c r="T4244" s="87"/>
      <c r="U4244" s="84" t="s">
        <v>97</v>
      </c>
      <c r="V4244" s="84" t="s">
        <v>97</v>
      </c>
      <c r="W4244" s="85" t="b">
        <v>0</v>
      </c>
      <c r="X4244" s="63"/>
      <c r="Y4244" s="63"/>
      <c r="Z4244" s="63"/>
    </row>
    <row r="4245">
      <c r="A4245" s="75"/>
      <c r="B4245" s="94"/>
      <c r="C4245" s="75"/>
      <c r="D4245" s="76"/>
      <c r="E4245" s="75" t="s">
        <v>97</v>
      </c>
      <c r="F4245" s="75" t="s">
        <v>97</v>
      </c>
      <c r="G4245" s="77"/>
      <c r="H4245" s="77"/>
      <c r="I4245" s="80"/>
      <c r="J4245" s="77" t="s">
        <v>97</v>
      </c>
      <c r="K4245" s="79" t="s">
        <v>97</v>
      </c>
      <c r="L4245" s="79"/>
      <c r="M4245" s="80"/>
      <c r="N4245" s="79" t="s">
        <v>97</v>
      </c>
      <c r="O4245" s="81"/>
      <c r="P4245" s="86"/>
      <c r="Q4245" s="82"/>
      <c r="R4245" s="81" t="s">
        <v>97</v>
      </c>
      <c r="S4245" s="63"/>
      <c r="T4245" s="87"/>
      <c r="U4245" s="84" t="s">
        <v>97</v>
      </c>
      <c r="V4245" s="84" t="s">
        <v>97</v>
      </c>
      <c r="W4245" s="85" t="b">
        <v>0</v>
      </c>
      <c r="X4245" s="63"/>
      <c r="Y4245" s="63"/>
      <c r="Z4245" s="63"/>
    </row>
    <row r="4246">
      <c r="A4246" s="75"/>
      <c r="B4246" s="94"/>
      <c r="C4246" s="75"/>
      <c r="D4246" s="76"/>
      <c r="E4246" s="75" t="s">
        <v>97</v>
      </c>
      <c r="F4246" s="75" t="s">
        <v>97</v>
      </c>
      <c r="G4246" s="77"/>
      <c r="H4246" s="77"/>
      <c r="I4246" s="80"/>
      <c r="J4246" s="77" t="s">
        <v>97</v>
      </c>
      <c r="K4246" s="79" t="s">
        <v>97</v>
      </c>
      <c r="L4246" s="79"/>
      <c r="M4246" s="80"/>
      <c r="N4246" s="79" t="s">
        <v>97</v>
      </c>
      <c r="O4246" s="81"/>
      <c r="P4246" s="86"/>
      <c r="Q4246" s="82"/>
      <c r="R4246" s="81" t="s">
        <v>97</v>
      </c>
      <c r="S4246" s="63"/>
      <c r="T4246" s="87"/>
      <c r="U4246" s="84" t="s">
        <v>97</v>
      </c>
      <c r="V4246" s="84" t="s">
        <v>97</v>
      </c>
      <c r="W4246" s="85" t="b">
        <v>0</v>
      </c>
      <c r="X4246" s="63"/>
      <c r="Y4246" s="63"/>
      <c r="Z4246" s="63"/>
    </row>
    <row r="4247">
      <c r="A4247" s="75"/>
      <c r="B4247" s="94"/>
      <c r="C4247" s="75"/>
      <c r="D4247" s="76"/>
      <c r="E4247" s="75" t="s">
        <v>97</v>
      </c>
      <c r="F4247" s="75" t="s">
        <v>97</v>
      </c>
      <c r="G4247" s="77"/>
      <c r="H4247" s="77"/>
      <c r="I4247" s="80"/>
      <c r="J4247" s="77" t="s">
        <v>97</v>
      </c>
      <c r="K4247" s="79" t="s">
        <v>97</v>
      </c>
      <c r="L4247" s="79"/>
      <c r="M4247" s="80"/>
      <c r="N4247" s="79" t="s">
        <v>97</v>
      </c>
      <c r="O4247" s="81"/>
      <c r="P4247" s="86"/>
      <c r="Q4247" s="82"/>
      <c r="R4247" s="81" t="s">
        <v>97</v>
      </c>
      <c r="S4247" s="63"/>
      <c r="T4247" s="87"/>
      <c r="U4247" s="84" t="s">
        <v>97</v>
      </c>
      <c r="V4247" s="84" t="s">
        <v>97</v>
      </c>
      <c r="W4247" s="85" t="b">
        <v>0</v>
      </c>
      <c r="X4247" s="63"/>
      <c r="Y4247" s="63"/>
      <c r="Z4247" s="63"/>
    </row>
    <row r="4248">
      <c r="A4248" s="75"/>
      <c r="B4248" s="94"/>
      <c r="C4248" s="75"/>
      <c r="D4248" s="76"/>
      <c r="E4248" s="75" t="s">
        <v>97</v>
      </c>
      <c r="F4248" s="75" t="s">
        <v>97</v>
      </c>
      <c r="G4248" s="77"/>
      <c r="H4248" s="77"/>
      <c r="I4248" s="80"/>
      <c r="J4248" s="77" t="s">
        <v>97</v>
      </c>
      <c r="K4248" s="79" t="s">
        <v>97</v>
      </c>
      <c r="L4248" s="79"/>
      <c r="M4248" s="80"/>
      <c r="N4248" s="79" t="s">
        <v>97</v>
      </c>
      <c r="O4248" s="81"/>
      <c r="P4248" s="86"/>
      <c r="Q4248" s="82"/>
      <c r="R4248" s="81" t="s">
        <v>97</v>
      </c>
      <c r="S4248" s="63"/>
      <c r="T4248" s="87"/>
      <c r="U4248" s="84" t="s">
        <v>97</v>
      </c>
      <c r="V4248" s="84" t="s">
        <v>97</v>
      </c>
      <c r="W4248" s="85" t="b">
        <v>0</v>
      </c>
      <c r="X4248" s="63"/>
      <c r="Y4248" s="63"/>
      <c r="Z4248" s="63"/>
    </row>
    <row r="4249">
      <c r="A4249" s="75"/>
      <c r="B4249" s="94"/>
      <c r="C4249" s="75"/>
      <c r="D4249" s="76"/>
      <c r="E4249" s="75" t="s">
        <v>97</v>
      </c>
      <c r="F4249" s="75" t="s">
        <v>97</v>
      </c>
      <c r="G4249" s="77"/>
      <c r="H4249" s="77"/>
      <c r="I4249" s="80"/>
      <c r="J4249" s="77" t="s">
        <v>97</v>
      </c>
      <c r="K4249" s="79" t="s">
        <v>97</v>
      </c>
      <c r="L4249" s="79"/>
      <c r="M4249" s="80"/>
      <c r="N4249" s="79" t="s">
        <v>97</v>
      </c>
      <c r="O4249" s="81"/>
      <c r="P4249" s="86"/>
      <c r="Q4249" s="82"/>
      <c r="R4249" s="81" t="s">
        <v>97</v>
      </c>
      <c r="S4249" s="63"/>
      <c r="T4249" s="87"/>
      <c r="U4249" s="84" t="s">
        <v>97</v>
      </c>
      <c r="V4249" s="84" t="s">
        <v>97</v>
      </c>
      <c r="W4249" s="85" t="b">
        <v>0</v>
      </c>
      <c r="X4249" s="63"/>
      <c r="Y4249" s="63"/>
      <c r="Z4249" s="63"/>
    </row>
    <row r="4250">
      <c r="A4250" s="75"/>
      <c r="B4250" s="94"/>
      <c r="C4250" s="75"/>
      <c r="D4250" s="76"/>
      <c r="E4250" s="75" t="s">
        <v>97</v>
      </c>
      <c r="F4250" s="75" t="s">
        <v>97</v>
      </c>
      <c r="G4250" s="77"/>
      <c r="H4250" s="77"/>
      <c r="I4250" s="80"/>
      <c r="J4250" s="77" t="s">
        <v>97</v>
      </c>
      <c r="K4250" s="79" t="s">
        <v>97</v>
      </c>
      <c r="L4250" s="79"/>
      <c r="M4250" s="80"/>
      <c r="N4250" s="79" t="s">
        <v>97</v>
      </c>
      <c r="O4250" s="81"/>
      <c r="P4250" s="86"/>
      <c r="Q4250" s="82"/>
      <c r="R4250" s="81" t="s">
        <v>97</v>
      </c>
      <c r="S4250" s="63"/>
      <c r="T4250" s="87"/>
      <c r="U4250" s="84" t="s">
        <v>97</v>
      </c>
      <c r="V4250" s="84" t="s">
        <v>97</v>
      </c>
      <c r="W4250" s="85" t="b">
        <v>0</v>
      </c>
      <c r="X4250" s="63"/>
      <c r="Y4250" s="63"/>
      <c r="Z4250" s="63"/>
    </row>
    <row r="4251">
      <c r="A4251" s="75"/>
      <c r="B4251" s="94"/>
      <c r="C4251" s="75"/>
      <c r="D4251" s="76"/>
      <c r="E4251" s="75" t="s">
        <v>97</v>
      </c>
      <c r="F4251" s="75" t="s">
        <v>97</v>
      </c>
      <c r="G4251" s="77"/>
      <c r="H4251" s="77"/>
      <c r="I4251" s="80"/>
      <c r="J4251" s="77" t="s">
        <v>97</v>
      </c>
      <c r="K4251" s="79" t="s">
        <v>97</v>
      </c>
      <c r="L4251" s="79"/>
      <c r="M4251" s="80"/>
      <c r="N4251" s="79" t="s">
        <v>97</v>
      </c>
      <c r="O4251" s="81"/>
      <c r="P4251" s="86"/>
      <c r="Q4251" s="82"/>
      <c r="R4251" s="81" t="s">
        <v>97</v>
      </c>
      <c r="S4251" s="63"/>
      <c r="T4251" s="87"/>
      <c r="U4251" s="84" t="s">
        <v>97</v>
      </c>
      <c r="V4251" s="84" t="s">
        <v>97</v>
      </c>
      <c r="W4251" s="85" t="b">
        <v>0</v>
      </c>
      <c r="X4251" s="63"/>
      <c r="Y4251" s="63"/>
      <c r="Z4251" s="63"/>
    </row>
    <row r="4252">
      <c r="A4252" s="75"/>
      <c r="B4252" s="94"/>
      <c r="C4252" s="75"/>
      <c r="D4252" s="76"/>
      <c r="E4252" s="75" t="s">
        <v>97</v>
      </c>
      <c r="F4252" s="75" t="s">
        <v>97</v>
      </c>
      <c r="G4252" s="77"/>
      <c r="H4252" s="77"/>
      <c r="I4252" s="80"/>
      <c r="J4252" s="77" t="s">
        <v>97</v>
      </c>
      <c r="K4252" s="79" t="s">
        <v>97</v>
      </c>
      <c r="L4252" s="79"/>
      <c r="M4252" s="80"/>
      <c r="N4252" s="79" t="s">
        <v>97</v>
      </c>
      <c r="O4252" s="81"/>
      <c r="P4252" s="86"/>
      <c r="Q4252" s="82"/>
      <c r="R4252" s="81" t="s">
        <v>97</v>
      </c>
      <c r="S4252" s="63"/>
      <c r="T4252" s="87"/>
      <c r="U4252" s="84" t="s">
        <v>97</v>
      </c>
      <c r="V4252" s="84" t="s">
        <v>97</v>
      </c>
      <c r="W4252" s="85" t="b">
        <v>0</v>
      </c>
      <c r="X4252" s="63"/>
      <c r="Y4252" s="63"/>
      <c r="Z4252" s="63"/>
    </row>
    <row r="4253">
      <c r="A4253" s="75"/>
      <c r="B4253" s="94"/>
      <c r="C4253" s="75"/>
      <c r="D4253" s="76"/>
      <c r="E4253" s="75" t="s">
        <v>97</v>
      </c>
      <c r="F4253" s="75" t="s">
        <v>97</v>
      </c>
      <c r="G4253" s="77"/>
      <c r="H4253" s="77"/>
      <c r="I4253" s="80"/>
      <c r="J4253" s="77" t="s">
        <v>97</v>
      </c>
      <c r="K4253" s="79" t="s">
        <v>97</v>
      </c>
      <c r="L4253" s="79"/>
      <c r="M4253" s="80"/>
      <c r="N4253" s="79" t="s">
        <v>97</v>
      </c>
      <c r="O4253" s="81"/>
      <c r="P4253" s="86"/>
      <c r="Q4253" s="82"/>
      <c r="R4253" s="81" t="s">
        <v>97</v>
      </c>
      <c r="S4253" s="63"/>
      <c r="T4253" s="87"/>
      <c r="U4253" s="84" t="s">
        <v>97</v>
      </c>
      <c r="V4253" s="84" t="s">
        <v>97</v>
      </c>
      <c r="W4253" s="85" t="b">
        <v>0</v>
      </c>
      <c r="X4253" s="63"/>
      <c r="Y4253" s="63"/>
      <c r="Z4253" s="63"/>
    </row>
    <row r="4254">
      <c r="A4254" s="75"/>
      <c r="B4254" s="94"/>
      <c r="C4254" s="75"/>
      <c r="D4254" s="76"/>
      <c r="E4254" s="75" t="s">
        <v>97</v>
      </c>
      <c r="F4254" s="75" t="s">
        <v>97</v>
      </c>
      <c r="G4254" s="77"/>
      <c r="H4254" s="77"/>
      <c r="I4254" s="80"/>
      <c r="J4254" s="77" t="s">
        <v>97</v>
      </c>
      <c r="K4254" s="79" t="s">
        <v>97</v>
      </c>
      <c r="L4254" s="79"/>
      <c r="M4254" s="80"/>
      <c r="N4254" s="79" t="s">
        <v>97</v>
      </c>
      <c r="O4254" s="81"/>
      <c r="P4254" s="86"/>
      <c r="Q4254" s="82"/>
      <c r="R4254" s="81" t="s">
        <v>97</v>
      </c>
      <c r="S4254" s="63"/>
      <c r="T4254" s="87"/>
      <c r="U4254" s="84" t="s">
        <v>97</v>
      </c>
      <c r="V4254" s="84" t="s">
        <v>97</v>
      </c>
      <c r="W4254" s="85" t="b">
        <v>0</v>
      </c>
      <c r="X4254" s="63"/>
      <c r="Y4254" s="63"/>
      <c r="Z4254" s="63"/>
    </row>
    <row r="4255">
      <c r="A4255" s="75"/>
      <c r="B4255" s="94"/>
      <c r="C4255" s="75"/>
      <c r="D4255" s="76"/>
      <c r="E4255" s="75" t="s">
        <v>97</v>
      </c>
      <c r="F4255" s="75" t="s">
        <v>97</v>
      </c>
      <c r="G4255" s="77"/>
      <c r="H4255" s="77"/>
      <c r="I4255" s="80"/>
      <c r="J4255" s="77" t="s">
        <v>97</v>
      </c>
      <c r="K4255" s="79" t="s">
        <v>97</v>
      </c>
      <c r="L4255" s="79"/>
      <c r="M4255" s="80"/>
      <c r="N4255" s="79" t="s">
        <v>97</v>
      </c>
      <c r="O4255" s="81"/>
      <c r="P4255" s="86"/>
      <c r="Q4255" s="82"/>
      <c r="R4255" s="81" t="s">
        <v>97</v>
      </c>
      <c r="S4255" s="63"/>
      <c r="T4255" s="87"/>
      <c r="U4255" s="84" t="s">
        <v>97</v>
      </c>
      <c r="V4255" s="84" t="s">
        <v>97</v>
      </c>
      <c r="W4255" s="85" t="b">
        <v>0</v>
      </c>
      <c r="X4255" s="63"/>
      <c r="Y4255" s="63"/>
      <c r="Z4255" s="63"/>
    </row>
    <row r="4256">
      <c r="A4256" s="75"/>
      <c r="B4256" s="94"/>
      <c r="C4256" s="75"/>
      <c r="D4256" s="76"/>
      <c r="E4256" s="75" t="s">
        <v>97</v>
      </c>
      <c r="F4256" s="75" t="s">
        <v>97</v>
      </c>
      <c r="G4256" s="77"/>
      <c r="H4256" s="77"/>
      <c r="I4256" s="80"/>
      <c r="J4256" s="77" t="s">
        <v>97</v>
      </c>
      <c r="K4256" s="79" t="s">
        <v>97</v>
      </c>
      <c r="L4256" s="79"/>
      <c r="M4256" s="80"/>
      <c r="N4256" s="79" t="s">
        <v>97</v>
      </c>
      <c r="O4256" s="81"/>
      <c r="P4256" s="86"/>
      <c r="Q4256" s="82"/>
      <c r="R4256" s="81" t="s">
        <v>97</v>
      </c>
      <c r="S4256" s="63"/>
      <c r="T4256" s="87"/>
      <c r="U4256" s="84" t="s">
        <v>97</v>
      </c>
      <c r="V4256" s="84" t="s">
        <v>97</v>
      </c>
      <c r="W4256" s="85" t="b">
        <v>0</v>
      </c>
      <c r="X4256" s="63"/>
      <c r="Y4256" s="63"/>
      <c r="Z4256" s="63"/>
    </row>
    <row r="4257">
      <c r="A4257" s="75"/>
      <c r="B4257" s="94"/>
      <c r="C4257" s="75"/>
      <c r="D4257" s="76"/>
      <c r="E4257" s="75" t="s">
        <v>97</v>
      </c>
      <c r="F4257" s="75" t="s">
        <v>97</v>
      </c>
      <c r="G4257" s="77"/>
      <c r="H4257" s="77"/>
      <c r="I4257" s="80"/>
      <c r="J4257" s="77" t="s">
        <v>97</v>
      </c>
      <c r="K4257" s="79" t="s">
        <v>97</v>
      </c>
      <c r="L4257" s="79"/>
      <c r="M4257" s="80"/>
      <c r="N4257" s="79" t="s">
        <v>97</v>
      </c>
      <c r="O4257" s="81"/>
      <c r="P4257" s="86"/>
      <c r="Q4257" s="82"/>
      <c r="R4257" s="81" t="s">
        <v>97</v>
      </c>
      <c r="S4257" s="63"/>
      <c r="T4257" s="87"/>
      <c r="U4257" s="84" t="s">
        <v>97</v>
      </c>
      <c r="V4257" s="84" t="s">
        <v>97</v>
      </c>
      <c r="W4257" s="85" t="b">
        <v>0</v>
      </c>
      <c r="X4257" s="63"/>
      <c r="Y4257" s="63"/>
      <c r="Z4257" s="63"/>
    </row>
    <row r="4258">
      <c r="A4258" s="75"/>
      <c r="B4258" s="94"/>
      <c r="C4258" s="75"/>
      <c r="D4258" s="76"/>
      <c r="E4258" s="75" t="s">
        <v>97</v>
      </c>
      <c r="F4258" s="75" t="s">
        <v>97</v>
      </c>
      <c r="G4258" s="77"/>
      <c r="H4258" s="77"/>
      <c r="I4258" s="80"/>
      <c r="J4258" s="77" t="s">
        <v>97</v>
      </c>
      <c r="K4258" s="79" t="s">
        <v>97</v>
      </c>
      <c r="L4258" s="79"/>
      <c r="M4258" s="80"/>
      <c r="N4258" s="79" t="s">
        <v>97</v>
      </c>
      <c r="O4258" s="81"/>
      <c r="P4258" s="86"/>
      <c r="Q4258" s="82"/>
      <c r="R4258" s="81" t="s">
        <v>97</v>
      </c>
      <c r="S4258" s="63"/>
      <c r="T4258" s="87"/>
      <c r="U4258" s="84" t="s">
        <v>97</v>
      </c>
      <c r="V4258" s="84" t="s">
        <v>97</v>
      </c>
      <c r="W4258" s="85" t="b">
        <v>0</v>
      </c>
      <c r="X4258" s="63"/>
      <c r="Y4258" s="63"/>
      <c r="Z4258" s="63"/>
    </row>
    <row r="4259">
      <c r="A4259" s="75"/>
      <c r="B4259" s="94"/>
      <c r="C4259" s="75"/>
      <c r="D4259" s="76"/>
      <c r="E4259" s="75" t="s">
        <v>97</v>
      </c>
      <c r="F4259" s="75" t="s">
        <v>97</v>
      </c>
      <c r="G4259" s="77"/>
      <c r="H4259" s="77"/>
      <c r="I4259" s="80"/>
      <c r="J4259" s="77" t="s">
        <v>97</v>
      </c>
      <c r="K4259" s="79" t="s">
        <v>97</v>
      </c>
      <c r="L4259" s="79"/>
      <c r="M4259" s="80"/>
      <c r="N4259" s="79" t="s">
        <v>97</v>
      </c>
      <c r="O4259" s="81"/>
      <c r="P4259" s="86"/>
      <c r="Q4259" s="82"/>
      <c r="R4259" s="81" t="s">
        <v>97</v>
      </c>
      <c r="S4259" s="63"/>
      <c r="T4259" s="87"/>
      <c r="U4259" s="84" t="s">
        <v>97</v>
      </c>
      <c r="V4259" s="84" t="s">
        <v>97</v>
      </c>
      <c r="W4259" s="85" t="b">
        <v>0</v>
      </c>
      <c r="X4259" s="63"/>
      <c r="Y4259" s="63"/>
      <c r="Z4259" s="63"/>
    </row>
    <row r="4260">
      <c r="A4260" s="75"/>
      <c r="B4260" s="94"/>
      <c r="C4260" s="75"/>
      <c r="D4260" s="76"/>
      <c r="E4260" s="75" t="s">
        <v>97</v>
      </c>
      <c r="F4260" s="75" t="s">
        <v>97</v>
      </c>
      <c r="G4260" s="77"/>
      <c r="H4260" s="77"/>
      <c r="I4260" s="80"/>
      <c r="J4260" s="77" t="s">
        <v>97</v>
      </c>
      <c r="K4260" s="79" t="s">
        <v>97</v>
      </c>
      <c r="L4260" s="79"/>
      <c r="M4260" s="80"/>
      <c r="N4260" s="79" t="s">
        <v>97</v>
      </c>
      <c r="O4260" s="81"/>
      <c r="P4260" s="86"/>
      <c r="Q4260" s="82"/>
      <c r="R4260" s="81" t="s">
        <v>97</v>
      </c>
      <c r="S4260" s="63"/>
      <c r="T4260" s="87"/>
      <c r="U4260" s="84" t="s">
        <v>97</v>
      </c>
      <c r="V4260" s="84" t="s">
        <v>97</v>
      </c>
      <c r="W4260" s="85" t="b">
        <v>0</v>
      </c>
      <c r="X4260" s="63"/>
      <c r="Y4260" s="63"/>
      <c r="Z4260" s="63"/>
    </row>
    <row r="4261">
      <c r="A4261" s="75"/>
      <c r="B4261" s="94"/>
      <c r="C4261" s="75"/>
      <c r="D4261" s="76"/>
      <c r="E4261" s="75" t="s">
        <v>97</v>
      </c>
      <c r="F4261" s="75" t="s">
        <v>97</v>
      </c>
      <c r="G4261" s="77"/>
      <c r="H4261" s="77"/>
      <c r="I4261" s="80"/>
      <c r="J4261" s="77" t="s">
        <v>97</v>
      </c>
      <c r="K4261" s="79" t="s">
        <v>97</v>
      </c>
      <c r="L4261" s="79"/>
      <c r="M4261" s="80"/>
      <c r="N4261" s="79" t="s">
        <v>97</v>
      </c>
      <c r="O4261" s="81"/>
      <c r="P4261" s="86"/>
      <c r="Q4261" s="82"/>
      <c r="R4261" s="81" t="s">
        <v>97</v>
      </c>
      <c r="S4261" s="63"/>
      <c r="T4261" s="87"/>
      <c r="U4261" s="84" t="s">
        <v>97</v>
      </c>
      <c r="V4261" s="84" t="s">
        <v>97</v>
      </c>
      <c r="W4261" s="85" t="b">
        <v>0</v>
      </c>
      <c r="X4261" s="63"/>
      <c r="Y4261" s="63"/>
      <c r="Z4261" s="63"/>
    </row>
    <row r="4262">
      <c r="A4262" s="75"/>
      <c r="B4262" s="94"/>
      <c r="C4262" s="75"/>
      <c r="D4262" s="76"/>
      <c r="E4262" s="75" t="s">
        <v>97</v>
      </c>
      <c r="F4262" s="75" t="s">
        <v>97</v>
      </c>
      <c r="G4262" s="77"/>
      <c r="H4262" s="77"/>
      <c r="I4262" s="80"/>
      <c r="J4262" s="77" t="s">
        <v>97</v>
      </c>
      <c r="K4262" s="79" t="s">
        <v>97</v>
      </c>
      <c r="L4262" s="79"/>
      <c r="M4262" s="80"/>
      <c r="N4262" s="79" t="s">
        <v>97</v>
      </c>
      <c r="O4262" s="81"/>
      <c r="P4262" s="86"/>
      <c r="Q4262" s="82"/>
      <c r="R4262" s="81" t="s">
        <v>97</v>
      </c>
      <c r="S4262" s="63"/>
      <c r="T4262" s="87"/>
      <c r="U4262" s="84" t="s">
        <v>97</v>
      </c>
      <c r="V4262" s="84" t="s">
        <v>97</v>
      </c>
      <c r="W4262" s="85" t="b">
        <v>0</v>
      </c>
      <c r="X4262" s="63"/>
      <c r="Y4262" s="63"/>
      <c r="Z4262" s="63"/>
    </row>
    <row r="4263">
      <c r="A4263" s="75"/>
      <c r="B4263" s="94"/>
      <c r="C4263" s="75"/>
      <c r="D4263" s="76"/>
      <c r="E4263" s="75" t="s">
        <v>97</v>
      </c>
      <c r="F4263" s="75" t="s">
        <v>97</v>
      </c>
      <c r="G4263" s="77"/>
      <c r="H4263" s="77"/>
      <c r="I4263" s="80"/>
      <c r="J4263" s="77" t="s">
        <v>97</v>
      </c>
      <c r="K4263" s="79" t="s">
        <v>97</v>
      </c>
      <c r="L4263" s="79"/>
      <c r="M4263" s="80"/>
      <c r="N4263" s="79" t="s">
        <v>97</v>
      </c>
      <c r="O4263" s="81"/>
      <c r="P4263" s="86"/>
      <c r="Q4263" s="82"/>
      <c r="R4263" s="81" t="s">
        <v>97</v>
      </c>
      <c r="S4263" s="63"/>
      <c r="T4263" s="87"/>
      <c r="U4263" s="84" t="s">
        <v>97</v>
      </c>
      <c r="V4263" s="84" t="s">
        <v>97</v>
      </c>
      <c r="W4263" s="85" t="b">
        <v>0</v>
      </c>
      <c r="X4263" s="63"/>
      <c r="Y4263" s="63"/>
      <c r="Z4263" s="63"/>
    </row>
    <row r="4264">
      <c r="A4264" s="75"/>
      <c r="B4264" s="94"/>
      <c r="C4264" s="75"/>
      <c r="D4264" s="76"/>
      <c r="E4264" s="75" t="s">
        <v>97</v>
      </c>
      <c r="F4264" s="75" t="s">
        <v>97</v>
      </c>
      <c r="G4264" s="77"/>
      <c r="H4264" s="77"/>
      <c r="I4264" s="80"/>
      <c r="J4264" s="77" t="s">
        <v>97</v>
      </c>
      <c r="K4264" s="79" t="s">
        <v>97</v>
      </c>
      <c r="L4264" s="79"/>
      <c r="M4264" s="80"/>
      <c r="N4264" s="79" t="s">
        <v>97</v>
      </c>
      <c r="O4264" s="81"/>
      <c r="P4264" s="86"/>
      <c r="Q4264" s="82"/>
      <c r="R4264" s="81" t="s">
        <v>97</v>
      </c>
      <c r="S4264" s="63"/>
      <c r="T4264" s="87"/>
      <c r="U4264" s="84" t="s">
        <v>97</v>
      </c>
      <c r="V4264" s="84" t="s">
        <v>97</v>
      </c>
      <c r="W4264" s="85" t="b">
        <v>0</v>
      </c>
      <c r="X4264" s="63"/>
      <c r="Y4264" s="63"/>
      <c r="Z4264" s="63"/>
    </row>
    <row r="4265">
      <c r="A4265" s="75"/>
      <c r="B4265" s="94"/>
      <c r="C4265" s="75"/>
      <c r="D4265" s="76"/>
      <c r="E4265" s="75" t="s">
        <v>97</v>
      </c>
      <c r="F4265" s="75" t="s">
        <v>97</v>
      </c>
      <c r="G4265" s="77"/>
      <c r="H4265" s="77"/>
      <c r="I4265" s="80"/>
      <c r="J4265" s="77" t="s">
        <v>97</v>
      </c>
      <c r="K4265" s="79" t="s">
        <v>97</v>
      </c>
      <c r="L4265" s="79"/>
      <c r="M4265" s="80"/>
      <c r="N4265" s="79" t="s">
        <v>97</v>
      </c>
      <c r="O4265" s="81"/>
      <c r="P4265" s="86"/>
      <c r="Q4265" s="82"/>
      <c r="R4265" s="81" t="s">
        <v>97</v>
      </c>
      <c r="S4265" s="63"/>
      <c r="T4265" s="87"/>
      <c r="U4265" s="84" t="s">
        <v>97</v>
      </c>
      <c r="V4265" s="84" t="s">
        <v>97</v>
      </c>
      <c r="W4265" s="85" t="b">
        <v>0</v>
      </c>
      <c r="X4265" s="63"/>
      <c r="Y4265" s="63"/>
      <c r="Z4265" s="63"/>
    </row>
    <row r="4266">
      <c r="A4266" s="75"/>
      <c r="B4266" s="94"/>
      <c r="C4266" s="75"/>
      <c r="D4266" s="76"/>
      <c r="E4266" s="75" t="s">
        <v>97</v>
      </c>
      <c r="F4266" s="75" t="s">
        <v>97</v>
      </c>
      <c r="G4266" s="77"/>
      <c r="H4266" s="77"/>
      <c r="I4266" s="80"/>
      <c r="J4266" s="77" t="s">
        <v>97</v>
      </c>
      <c r="K4266" s="79" t="s">
        <v>97</v>
      </c>
      <c r="L4266" s="79"/>
      <c r="M4266" s="80"/>
      <c r="N4266" s="79" t="s">
        <v>97</v>
      </c>
      <c r="O4266" s="81"/>
      <c r="P4266" s="86"/>
      <c r="Q4266" s="82"/>
      <c r="R4266" s="81" t="s">
        <v>97</v>
      </c>
      <c r="S4266" s="63"/>
      <c r="T4266" s="87"/>
      <c r="U4266" s="84" t="s">
        <v>97</v>
      </c>
      <c r="V4266" s="84" t="s">
        <v>97</v>
      </c>
      <c r="W4266" s="85" t="b">
        <v>0</v>
      </c>
      <c r="X4266" s="63"/>
      <c r="Y4266" s="63"/>
      <c r="Z4266" s="63"/>
    </row>
    <row r="4267">
      <c r="A4267" s="75"/>
      <c r="B4267" s="94"/>
      <c r="C4267" s="75"/>
      <c r="D4267" s="76"/>
      <c r="E4267" s="75" t="s">
        <v>97</v>
      </c>
      <c r="F4267" s="75" t="s">
        <v>97</v>
      </c>
      <c r="G4267" s="77"/>
      <c r="H4267" s="77"/>
      <c r="I4267" s="80"/>
      <c r="J4267" s="77" t="s">
        <v>97</v>
      </c>
      <c r="K4267" s="79" t="s">
        <v>97</v>
      </c>
      <c r="L4267" s="79"/>
      <c r="M4267" s="80"/>
      <c r="N4267" s="79" t="s">
        <v>97</v>
      </c>
      <c r="O4267" s="81"/>
      <c r="P4267" s="86"/>
      <c r="Q4267" s="82"/>
      <c r="R4267" s="81" t="s">
        <v>97</v>
      </c>
      <c r="S4267" s="63"/>
      <c r="T4267" s="87"/>
      <c r="U4267" s="84" t="s">
        <v>97</v>
      </c>
      <c r="V4267" s="84" t="s">
        <v>97</v>
      </c>
      <c r="W4267" s="85" t="b">
        <v>0</v>
      </c>
      <c r="X4267" s="63"/>
      <c r="Y4267" s="63"/>
      <c r="Z4267" s="63"/>
    </row>
    <row r="4268">
      <c r="A4268" s="75"/>
      <c r="B4268" s="94"/>
      <c r="C4268" s="75"/>
      <c r="D4268" s="76"/>
      <c r="E4268" s="75" t="s">
        <v>97</v>
      </c>
      <c r="F4268" s="75" t="s">
        <v>97</v>
      </c>
      <c r="G4268" s="77"/>
      <c r="H4268" s="77"/>
      <c r="I4268" s="80"/>
      <c r="J4268" s="77" t="s">
        <v>97</v>
      </c>
      <c r="K4268" s="79" t="s">
        <v>97</v>
      </c>
      <c r="L4268" s="79"/>
      <c r="M4268" s="80"/>
      <c r="N4268" s="79" t="s">
        <v>97</v>
      </c>
      <c r="O4268" s="81"/>
      <c r="P4268" s="86"/>
      <c r="Q4268" s="82"/>
      <c r="R4268" s="81" t="s">
        <v>97</v>
      </c>
      <c r="S4268" s="63"/>
      <c r="T4268" s="87"/>
      <c r="U4268" s="84" t="s">
        <v>97</v>
      </c>
      <c r="V4268" s="84" t="s">
        <v>97</v>
      </c>
      <c r="W4268" s="85" t="b">
        <v>0</v>
      </c>
      <c r="X4268" s="63"/>
      <c r="Y4268" s="63"/>
      <c r="Z4268" s="63"/>
    </row>
    <row r="4269">
      <c r="A4269" s="75"/>
      <c r="B4269" s="94"/>
      <c r="C4269" s="75"/>
      <c r="D4269" s="76"/>
      <c r="E4269" s="75" t="s">
        <v>97</v>
      </c>
      <c r="F4269" s="75" t="s">
        <v>97</v>
      </c>
      <c r="G4269" s="77"/>
      <c r="H4269" s="77"/>
      <c r="I4269" s="80"/>
      <c r="J4269" s="77" t="s">
        <v>97</v>
      </c>
      <c r="K4269" s="79" t="s">
        <v>97</v>
      </c>
      <c r="L4269" s="79"/>
      <c r="M4269" s="80"/>
      <c r="N4269" s="79" t="s">
        <v>97</v>
      </c>
      <c r="O4269" s="81"/>
      <c r="P4269" s="86"/>
      <c r="Q4269" s="82"/>
      <c r="R4269" s="81" t="s">
        <v>97</v>
      </c>
      <c r="S4269" s="63"/>
      <c r="T4269" s="87"/>
      <c r="U4269" s="84" t="s">
        <v>97</v>
      </c>
      <c r="V4269" s="84" t="s">
        <v>97</v>
      </c>
      <c r="W4269" s="85" t="b">
        <v>0</v>
      </c>
      <c r="X4269" s="63"/>
      <c r="Y4269" s="63"/>
      <c r="Z4269" s="63"/>
    </row>
    <row r="4270">
      <c r="A4270" s="75"/>
      <c r="B4270" s="94"/>
      <c r="C4270" s="75"/>
      <c r="D4270" s="76"/>
      <c r="E4270" s="75" t="s">
        <v>97</v>
      </c>
      <c r="F4270" s="75" t="s">
        <v>97</v>
      </c>
      <c r="G4270" s="77"/>
      <c r="H4270" s="77"/>
      <c r="I4270" s="80"/>
      <c r="J4270" s="77" t="s">
        <v>97</v>
      </c>
      <c r="K4270" s="79" t="s">
        <v>97</v>
      </c>
      <c r="L4270" s="79"/>
      <c r="M4270" s="80"/>
      <c r="N4270" s="79" t="s">
        <v>97</v>
      </c>
      <c r="O4270" s="81"/>
      <c r="P4270" s="86"/>
      <c r="Q4270" s="82"/>
      <c r="R4270" s="81" t="s">
        <v>97</v>
      </c>
      <c r="S4270" s="63"/>
      <c r="T4270" s="87"/>
      <c r="U4270" s="84" t="s">
        <v>97</v>
      </c>
      <c r="V4270" s="84" t="s">
        <v>97</v>
      </c>
      <c r="W4270" s="85" t="b">
        <v>0</v>
      </c>
      <c r="X4270" s="63"/>
      <c r="Y4270" s="63"/>
      <c r="Z4270" s="63"/>
    </row>
    <row r="4271">
      <c r="A4271" s="75"/>
      <c r="B4271" s="94"/>
      <c r="C4271" s="75"/>
      <c r="D4271" s="76"/>
      <c r="E4271" s="75" t="s">
        <v>97</v>
      </c>
      <c r="F4271" s="75" t="s">
        <v>97</v>
      </c>
      <c r="G4271" s="77"/>
      <c r="H4271" s="77"/>
      <c r="I4271" s="80"/>
      <c r="J4271" s="77" t="s">
        <v>97</v>
      </c>
      <c r="K4271" s="79" t="s">
        <v>97</v>
      </c>
      <c r="L4271" s="79"/>
      <c r="M4271" s="80"/>
      <c r="N4271" s="79" t="s">
        <v>97</v>
      </c>
      <c r="O4271" s="81"/>
      <c r="P4271" s="86"/>
      <c r="Q4271" s="82"/>
      <c r="R4271" s="81" t="s">
        <v>97</v>
      </c>
      <c r="S4271" s="63"/>
      <c r="T4271" s="87"/>
      <c r="U4271" s="84" t="s">
        <v>97</v>
      </c>
      <c r="V4271" s="84" t="s">
        <v>97</v>
      </c>
      <c r="W4271" s="85" t="b">
        <v>0</v>
      </c>
      <c r="X4271" s="63"/>
      <c r="Y4271" s="63"/>
      <c r="Z4271" s="63"/>
    </row>
    <row r="4272">
      <c r="A4272" s="75"/>
      <c r="B4272" s="94"/>
      <c r="C4272" s="75"/>
      <c r="D4272" s="76"/>
      <c r="E4272" s="75" t="s">
        <v>97</v>
      </c>
      <c r="F4272" s="75" t="s">
        <v>97</v>
      </c>
      <c r="G4272" s="77"/>
      <c r="H4272" s="77"/>
      <c r="I4272" s="80"/>
      <c r="J4272" s="77" t="s">
        <v>97</v>
      </c>
      <c r="K4272" s="79" t="s">
        <v>97</v>
      </c>
      <c r="L4272" s="79"/>
      <c r="M4272" s="80"/>
      <c r="N4272" s="79" t="s">
        <v>97</v>
      </c>
      <c r="O4272" s="81"/>
      <c r="P4272" s="86"/>
      <c r="Q4272" s="82"/>
      <c r="R4272" s="81" t="s">
        <v>97</v>
      </c>
      <c r="S4272" s="63"/>
      <c r="T4272" s="87"/>
      <c r="U4272" s="84" t="s">
        <v>97</v>
      </c>
      <c r="V4272" s="84" t="s">
        <v>97</v>
      </c>
      <c r="W4272" s="85" t="b">
        <v>0</v>
      </c>
      <c r="X4272" s="63"/>
      <c r="Y4272" s="63"/>
      <c r="Z4272" s="63"/>
    </row>
    <row r="4273">
      <c r="A4273" s="75"/>
      <c r="B4273" s="94"/>
      <c r="C4273" s="75"/>
      <c r="D4273" s="76"/>
      <c r="E4273" s="75" t="s">
        <v>97</v>
      </c>
      <c r="F4273" s="75" t="s">
        <v>97</v>
      </c>
      <c r="G4273" s="77"/>
      <c r="H4273" s="77"/>
      <c r="I4273" s="80"/>
      <c r="J4273" s="77" t="s">
        <v>97</v>
      </c>
      <c r="K4273" s="79" t="s">
        <v>97</v>
      </c>
      <c r="L4273" s="79"/>
      <c r="M4273" s="80"/>
      <c r="N4273" s="79" t="s">
        <v>97</v>
      </c>
      <c r="O4273" s="81"/>
      <c r="P4273" s="86"/>
      <c r="Q4273" s="82"/>
      <c r="R4273" s="81" t="s">
        <v>97</v>
      </c>
      <c r="S4273" s="63"/>
      <c r="T4273" s="87"/>
      <c r="U4273" s="84" t="s">
        <v>97</v>
      </c>
      <c r="V4273" s="84" t="s">
        <v>97</v>
      </c>
      <c r="W4273" s="85" t="b">
        <v>0</v>
      </c>
      <c r="X4273" s="63"/>
      <c r="Y4273" s="63"/>
      <c r="Z4273" s="63"/>
    </row>
    <row r="4274">
      <c r="A4274" s="75"/>
      <c r="B4274" s="94"/>
      <c r="C4274" s="75"/>
      <c r="D4274" s="76"/>
      <c r="E4274" s="75" t="s">
        <v>97</v>
      </c>
      <c r="F4274" s="75" t="s">
        <v>97</v>
      </c>
      <c r="G4274" s="77"/>
      <c r="H4274" s="77"/>
      <c r="I4274" s="80"/>
      <c r="J4274" s="77" t="s">
        <v>97</v>
      </c>
      <c r="K4274" s="79" t="s">
        <v>97</v>
      </c>
      <c r="L4274" s="79"/>
      <c r="M4274" s="80"/>
      <c r="N4274" s="79" t="s">
        <v>97</v>
      </c>
      <c r="O4274" s="81"/>
      <c r="P4274" s="86"/>
      <c r="Q4274" s="82"/>
      <c r="R4274" s="81" t="s">
        <v>97</v>
      </c>
      <c r="S4274" s="63"/>
      <c r="T4274" s="87"/>
      <c r="U4274" s="84" t="s">
        <v>97</v>
      </c>
      <c r="V4274" s="84" t="s">
        <v>97</v>
      </c>
      <c r="W4274" s="85" t="b">
        <v>0</v>
      </c>
      <c r="X4274" s="63"/>
      <c r="Y4274" s="63"/>
      <c r="Z4274" s="63"/>
    </row>
    <row r="4275">
      <c r="A4275" s="75"/>
      <c r="B4275" s="94"/>
      <c r="C4275" s="75"/>
      <c r="D4275" s="76"/>
      <c r="E4275" s="75" t="s">
        <v>97</v>
      </c>
      <c r="F4275" s="75" t="s">
        <v>97</v>
      </c>
      <c r="G4275" s="77"/>
      <c r="H4275" s="77"/>
      <c r="I4275" s="80"/>
      <c r="J4275" s="77" t="s">
        <v>97</v>
      </c>
      <c r="K4275" s="79" t="s">
        <v>97</v>
      </c>
      <c r="L4275" s="79"/>
      <c r="M4275" s="80"/>
      <c r="N4275" s="79" t="s">
        <v>97</v>
      </c>
      <c r="O4275" s="81"/>
      <c r="P4275" s="86"/>
      <c r="Q4275" s="82"/>
      <c r="R4275" s="81" t="s">
        <v>97</v>
      </c>
      <c r="S4275" s="63"/>
      <c r="T4275" s="87"/>
      <c r="U4275" s="84" t="s">
        <v>97</v>
      </c>
      <c r="V4275" s="84" t="s">
        <v>97</v>
      </c>
      <c r="W4275" s="85" t="b">
        <v>0</v>
      </c>
      <c r="X4275" s="63"/>
      <c r="Y4275" s="63"/>
      <c r="Z4275" s="63"/>
    </row>
    <row r="4276">
      <c r="A4276" s="75"/>
      <c r="B4276" s="94"/>
      <c r="C4276" s="75"/>
      <c r="D4276" s="76"/>
      <c r="E4276" s="75" t="s">
        <v>97</v>
      </c>
      <c r="F4276" s="75" t="s">
        <v>97</v>
      </c>
      <c r="G4276" s="77"/>
      <c r="H4276" s="77"/>
      <c r="I4276" s="80"/>
      <c r="J4276" s="77" t="s">
        <v>97</v>
      </c>
      <c r="K4276" s="79" t="s">
        <v>97</v>
      </c>
      <c r="L4276" s="79"/>
      <c r="M4276" s="80"/>
      <c r="N4276" s="79" t="s">
        <v>97</v>
      </c>
      <c r="O4276" s="81"/>
      <c r="P4276" s="86"/>
      <c r="Q4276" s="82"/>
      <c r="R4276" s="81" t="s">
        <v>97</v>
      </c>
      <c r="S4276" s="63"/>
      <c r="T4276" s="87"/>
      <c r="U4276" s="84" t="s">
        <v>97</v>
      </c>
      <c r="V4276" s="84" t="s">
        <v>97</v>
      </c>
      <c r="W4276" s="85" t="b">
        <v>0</v>
      </c>
      <c r="X4276" s="63"/>
      <c r="Y4276" s="63"/>
      <c r="Z4276" s="63"/>
    </row>
    <row r="4277">
      <c r="A4277" s="75"/>
      <c r="B4277" s="94"/>
      <c r="C4277" s="75"/>
      <c r="D4277" s="76"/>
      <c r="E4277" s="75" t="s">
        <v>97</v>
      </c>
      <c r="F4277" s="75" t="s">
        <v>97</v>
      </c>
      <c r="G4277" s="77"/>
      <c r="H4277" s="77"/>
      <c r="I4277" s="80"/>
      <c r="J4277" s="77" t="s">
        <v>97</v>
      </c>
      <c r="K4277" s="79" t="s">
        <v>97</v>
      </c>
      <c r="L4277" s="79"/>
      <c r="M4277" s="80"/>
      <c r="N4277" s="79" t="s">
        <v>97</v>
      </c>
      <c r="O4277" s="81"/>
      <c r="P4277" s="86"/>
      <c r="Q4277" s="82"/>
      <c r="R4277" s="81" t="s">
        <v>97</v>
      </c>
      <c r="S4277" s="63"/>
      <c r="T4277" s="87"/>
      <c r="U4277" s="84" t="s">
        <v>97</v>
      </c>
      <c r="V4277" s="84" t="s">
        <v>97</v>
      </c>
      <c r="W4277" s="85" t="b">
        <v>0</v>
      </c>
      <c r="X4277" s="63"/>
      <c r="Y4277" s="63"/>
      <c r="Z4277" s="63"/>
    </row>
    <row r="4278">
      <c r="A4278" s="75"/>
      <c r="B4278" s="94"/>
      <c r="C4278" s="75"/>
      <c r="D4278" s="76"/>
      <c r="E4278" s="75" t="s">
        <v>97</v>
      </c>
      <c r="F4278" s="75" t="s">
        <v>97</v>
      </c>
      <c r="G4278" s="77"/>
      <c r="H4278" s="77"/>
      <c r="I4278" s="80"/>
      <c r="J4278" s="77" t="s">
        <v>97</v>
      </c>
      <c r="K4278" s="79" t="s">
        <v>97</v>
      </c>
      <c r="L4278" s="79"/>
      <c r="M4278" s="80"/>
      <c r="N4278" s="79" t="s">
        <v>97</v>
      </c>
      <c r="O4278" s="81"/>
      <c r="P4278" s="86"/>
      <c r="Q4278" s="82"/>
      <c r="R4278" s="81" t="s">
        <v>97</v>
      </c>
      <c r="S4278" s="63"/>
      <c r="T4278" s="87"/>
      <c r="U4278" s="84" t="s">
        <v>97</v>
      </c>
      <c r="V4278" s="84" t="s">
        <v>97</v>
      </c>
      <c r="W4278" s="85" t="b">
        <v>0</v>
      </c>
      <c r="X4278" s="63"/>
      <c r="Y4278" s="63"/>
      <c r="Z4278" s="63"/>
    </row>
    <row r="4279">
      <c r="A4279" s="75"/>
      <c r="B4279" s="94"/>
      <c r="C4279" s="75"/>
      <c r="D4279" s="76"/>
      <c r="E4279" s="75" t="s">
        <v>97</v>
      </c>
      <c r="F4279" s="75" t="s">
        <v>97</v>
      </c>
      <c r="G4279" s="77"/>
      <c r="H4279" s="77"/>
      <c r="I4279" s="80"/>
      <c r="J4279" s="77" t="s">
        <v>97</v>
      </c>
      <c r="K4279" s="79" t="s">
        <v>97</v>
      </c>
      <c r="L4279" s="79"/>
      <c r="M4279" s="80"/>
      <c r="N4279" s="79" t="s">
        <v>97</v>
      </c>
      <c r="O4279" s="81"/>
      <c r="P4279" s="86"/>
      <c r="Q4279" s="82"/>
      <c r="R4279" s="81" t="s">
        <v>97</v>
      </c>
      <c r="S4279" s="63"/>
      <c r="T4279" s="87"/>
      <c r="U4279" s="84" t="s">
        <v>97</v>
      </c>
      <c r="V4279" s="84" t="s">
        <v>97</v>
      </c>
      <c r="W4279" s="85" t="b">
        <v>0</v>
      </c>
      <c r="X4279" s="63"/>
      <c r="Y4279" s="63"/>
      <c r="Z4279" s="63"/>
    </row>
    <row r="4280">
      <c r="A4280" s="75"/>
      <c r="B4280" s="94"/>
      <c r="C4280" s="75"/>
      <c r="D4280" s="76"/>
      <c r="E4280" s="75" t="s">
        <v>97</v>
      </c>
      <c r="F4280" s="75" t="s">
        <v>97</v>
      </c>
      <c r="G4280" s="77"/>
      <c r="H4280" s="77"/>
      <c r="I4280" s="80"/>
      <c r="J4280" s="77" t="s">
        <v>97</v>
      </c>
      <c r="K4280" s="79" t="s">
        <v>97</v>
      </c>
      <c r="L4280" s="79"/>
      <c r="M4280" s="80"/>
      <c r="N4280" s="79" t="s">
        <v>97</v>
      </c>
      <c r="O4280" s="81"/>
      <c r="P4280" s="86"/>
      <c r="Q4280" s="82"/>
      <c r="R4280" s="81" t="s">
        <v>97</v>
      </c>
      <c r="S4280" s="63"/>
      <c r="T4280" s="87"/>
      <c r="U4280" s="84" t="s">
        <v>97</v>
      </c>
      <c r="V4280" s="84" t="s">
        <v>97</v>
      </c>
      <c r="W4280" s="85" t="b">
        <v>0</v>
      </c>
      <c r="X4280" s="63"/>
      <c r="Y4280" s="63"/>
      <c r="Z4280" s="63"/>
    </row>
    <row r="4281">
      <c r="A4281" s="75"/>
      <c r="B4281" s="94"/>
      <c r="C4281" s="75"/>
      <c r="D4281" s="76"/>
      <c r="E4281" s="75" t="s">
        <v>97</v>
      </c>
      <c r="F4281" s="75" t="s">
        <v>97</v>
      </c>
      <c r="G4281" s="77"/>
      <c r="H4281" s="77"/>
      <c r="I4281" s="80"/>
      <c r="J4281" s="77" t="s">
        <v>97</v>
      </c>
      <c r="K4281" s="79" t="s">
        <v>97</v>
      </c>
      <c r="L4281" s="79"/>
      <c r="M4281" s="80"/>
      <c r="N4281" s="79" t="s">
        <v>97</v>
      </c>
      <c r="O4281" s="81"/>
      <c r="P4281" s="86"/>
      <c r="Q4281" s="82"/>
      <c r="R4281" s="81" t="s">
        <v>97</v>
      </c>
      <c r="S4281" s="63"/>
      <c r="T4281" s="87"/>
      <c r="U4281" s="84" t="s">
        <v>97</v>
      </c>
      <c r="V4281" s="84" t="s">
        <v>97</v>
      </c>
      <c r="W4281" s="85" t="b">
        <v>0</v>
      </c>
      <c r="X4281" s="63"/>
      <c r="Y4281" s="63"/>
      <c r="Z4281" s="63"/>
    </row>
    <row r="4282">
      <c r="A4282" s="75"/>
      <c r="B4282" s="94"/>
      <c r="C4282" s="75"/>
      <c r="D4282" s="76"/>
      <c r="E4282" s="75" t="s">
        <v>97</v>
      </c>
      <c r="F4282" s="75" t="s">
        <v>97</v>
      </c>
      <c r="G4282" s="77"/>
      <c r="H4282" s="77"/>
      <c r="I4282" s="80"/>
      <c r="J4282" s="77" t="s">
        <v>97</v>
      </c>
      <c r="K4282" s="79" t="s">
        <v>97</v>
      </c>
      <c r="L4282" s="79"/>
      <c r="M4282" s="80"/>
      <c r="N4282" s="79" t="s">
        <v>97</v>
      </c>
      <c r="O4282" s="81"/>
      <c r="P4282" s="86"/>
      <c r="Q4282" s="82"/>
      <c r="R4282" s="81" t="s">
        <v>97</v>
      </c>
      <c r="S4282" s="63"/>
      <c r="T4282" s="87"/>
      <c r="U4282" s="84" t="s">
        <v>97</v>
      </c>
      <c r="V4282" s="84" t="s">
        <v>97</v>
      </c>
      <c r="W4282" s="85" t="b">
        <v>0</v>
      </c>
      <c r="X4282" s="63"/>
      <c r="Y4282" s="63"/>
      <c r="Z4282" s="63"/>
    </row>
    <row r="4283">
      <c r="A4283" s="75"/>
      <c r="B4283" s="94"/>
      <c r="C4283" s="75"/>
      <c r="D4283" s="76"/>
      <c r="E4283" s="75" t="s">
        <v>97</v>
      </c>
      <c r="F4283" s="75" t="s">
        <v>97</v>
      </c>
      <c r="G4283" s="77"/>
      <c r="H4283" s="77"/>
      <c r="I4283" s="80"/>
      <c r="J4283" s="77" t="s">
        <v>97</v>
      </c>
      <c r="K4283" s="79" t="s">
        <v>97</v>
      </c>
      <c r="L4283" s="79"/>
      <c r="M4283" s="80"/>
      <c r="N4283" s="79" t="s">
        <v>97</v>
      </c>
      <c r="O4283" s="81"/>
      <c r="P4283" s="86"/>
      <c r="Q4283" s="82"/>
      <c r="R4283" s="81" t="s">
        <v>97</v>
      </c>
      <c r="S4283" s="63"/>
      <c r="T4283" s="87"/>
      <c r="U4283" s="84" t="s">
        <v>97</v>
      </c>
      <c r="V4283" s="84" t="s">
        <v>97</v>
      </c>
      <c r="W4283" s="85" t="b">
        <v>0</v>
      </c>
      <c r="X4283" s="63"/>
      <c r="Y4283" s="63"/>
      <c r="Z4283" s="63"/>
    </row>
    <row r="4284">
      <c r="A4284" s="75"/>
      <c r="B4284" s="94"/>
      <c r="C4284" s="75"/>
      <c r="D4284" s="76"/>
      <c r="E4284" s="75" t="s">
        <v>97</v>
      </c>
      <c r="F4284" s="75" t="s">
        <v>97</v>
      </c>
      <c r="G4284" s="77"/>
      <c r="H4284" s="77"/>
      <c r="I4284" s="80"/>
      <c r="J4284" s="77" t="s">
        <v>97</v>
      </c>
      <c r="K4284" s="79" t="s">
        <v>97</v>
      </c>
      <c r="L4284" s="79"/>
      <c r="M4284" s="80"/>
      <c r="N4284" s="79" t="s">
        <v>97</v>
      </c>
      <c r="O4284" s="81"/>
      <c r="P4284" s="86"/>
      <c r="Q4284" s="82"/>
      <c r="R4284" s="81" t="s">
        <v>97</v>
      </c>
      <c r="S4284" s="63"/>
      <c r="T4284" s="87"/>
      <c r="U4284" s="84" t="s">
        <v>97</v>
      </c>
      <c r="V4284" s="84" t="s">
        <v>97</v>
      </c>
      <c r="W4284" s="85" t="b">
        <v>0</v>
      </c>
      <c r="X4284" s="63"/>
      <c r="Y4284" s="63"/>
      <c r="Z4284" s="63"/>
    </row>
    <row r="4285">
      <c r="A4285" s="75"/>
      <c r="B4285" s="94"/>
      <c r="C4285" s="75"/>
      <c r="D4285" s="76"/>
      <c r="E4285" s="75" t="s">
        <v>97</v>
      </c>
      <c r="F4285" s="75" t="s">
        <v>97</v>
      </c>
      <c r="G4285" s="77"/>
      <c r="H4285" s="77"/>
      <c r="I4285" s="80"/>
      <c r="J4285" s="77" t="s">
        <v>97</v>
      </c>
      <c r="K4285" s="79" t="s">
        <v>97</v>
      </c>
      <c r="L4285" s="79"/>
      <c r="M4285" s="80"/>
      <c r="N4285" s="79" t="s">
        <v>97</v>
      </c>
      <c r="O4285" s="81"/>
      <c r="P4285" s="86"/>
      <c r="Q4285" s="82"/>
      <c r="R4285" s="81" t="s">
        <v>97</v>
      </c>
      <c r="S4285" s="63"/>
      <c r="T4285" s="87"/>
      <c r="U4285" s="84" t="s">
        <v>97</v>
      </c>
      <c r="V4285" s="84" t="s">
        <v>97</v>
      </c>
      <c r="W4285" s="85" t="b">
        <v>0</v>
      </c>
      <c r="X4285" s="63"/>
      <c r="Y4285" s="63"/>
      <c r="Z4285" s="63"/>
    </row>
    <row r="4286">
      <c r="A4286" s="75"/>
      <c r="B4286" s="94"/>
      <c r="C4286" s="75"/>
      <c r="D4286" s="76"/>
      <c r="E4286" s="75" t="s">
        <v>97</v>
      </c>
      <c r="F4286" s="75" t="s">
        <v>97</v>
      </c>
      <c r="G4286" s="77"/>
      <c r="H4286" s="77"/>
      <c r="I4286" s="80"/>
      <c r="J4286" s="77" t="s">
        <v>97</v>
      </c>
      <c r="K4286" s="79" t="s">
        <v>97</v>
      </c>
      <c r="L4286" s="79"/>
      <c r="M4286" s="80"/>
      <c r="N4286" s="79" t="s">
        <v>97</v>
      </c>
      <c r="O4286" s="81"/>
      <c r="P4286" s="86"/>
      <c r="Q4286" s="82"/>
      <c r="R4286" s="81" t="s">
        <v>97</v>
      </c>
      <c r="S4286" s="63"/>
      <c r="T4286" s="87"/>
      <c r="U4286" s="84" t="s">
        <v>97</v>
      </c>
      <c r="V4286" s="84" t="s">
        <v>97</v>
      </c>
      <c r="W4286" s="85" t="b">
        <v>0</v>
      </c>
      <c r="X4286" s="63"/>
      <c r="Y4286" s="63"/>
      <c r="Z4286" s="63"/>
    </row>
    <row r="4287">
      <c r="A4287" s="75"/>
      <c r="B4287" s="94"/>
      <c r="C4287" s="75"/>
      <c r="D4287" s="76"/>
      <c r="E4287" s="75" t="s">
        <v>97</v>
      </c>
      <c r="F4287" s="75" t="s">
        <v>97</v>
      </c>
      <c r="G4287" s="77"/>
      <c r="H4287" s="77"/>
      <c r="I4287" s="80"/>
      <c r="J4287" s="77" t="s">
        <v>97</v>
      </c>
      <c r="K4287" s="79" t="s">
        <v>97</v>
      </c>
      <c r="L4287" s="79"/>
      <c r="M4287" s="80"/>
      <c r="N4287" s="79" t="s">
        <v>97</v>
      </c>
      <c r="O4287" s="81"/>
      <c r="P4287" s="86"/>
      <c r="Q4287" s="82"/>
      <c r="R4287" s="81" t="s">
        <v>97</v>
      </c>
      <c r="S4287" s="63"/>
      <c r="T4287" s="87"/>
      <c r="U4287" s="84" t="s">
        <v>97</v>
      </c>
      <c r="V4287" s="84" t="s">
        <v>97</v>
      </c>
      <c r="W4287" s="85" t="b">
        <v>0</v>
      </c>
      <c r="X4287" s="63"/>
      <c r="Y4287" s="63"/>
      <c r="Z4287" s="63"/>
    </row>
    <row r="4288">
      <c r="A4288" s="75"/>
      <c r="B4288" s="94"/>
      <c r="C4288" s="75"/>
      <c r="D4288" s="76"/>
      <c r="E4288" s="75" t="s">
        <v>97</v>
      </c>
      <c r="F4288" s="75" t="s">
        <v>97</v>
      </c>
      <c r="G4288" s="77"/>
      <c r="H4288" s="77"/>
      <c r="I4288" s="80"/>
      <c r="J4288" s="77" t="s">
        <v>97</v>
      </c>
      <c r="K4288" s="79" t="s">
        <v>97</v>
      </c>
      <c r="L4288" s="79"/>
      <c r="M4288" s="80"/>
      <c r="N4288" s="79" t="s">
        <v>97</v>
      </c>
      <c r="O4288" s="81"/>
      <c r="P4288" s="86"/>
      <c r="Q4288" s="82"/>
      <c r="R4288" s="81" t="s">
        <v>97</v>
      </c>
      <c r="S4288" s="63"/>
      <c r="T4288" s="87"/>
      <c r="U4288" s="84" t="s">
        <v>97</v>
      </c>
      <c r="V4288" s="84" t="s">
        <v>97</v>
      </c>
      <c r="W4288" s="85" t="b">
        <v>0</v>
      </c>
      <c r="X4288" s="63"/>
      <c r="Y4288" s="63"/>
      <c r="Z4288" s="63"/>
    </row>
    <row r="4289">
      <c r="A4289" s="75"/>
      <c r="B4289" s="94"/>
      <c r="C4289" s="75"/>
      <c r="D4289" s="76"/>
      <c r="E4289" s="75" t="s">
        <v>97</v>
      </c>
      <c r="F4289" s="75" t="s">
        <v>97</v>
      </c>
      <c r="G4289" s="77"/>
      <c r="H4289" s="77"/>
      <c r="I4289" s="80"/>
      <c r="J4289" s="77" t="s">
        <v>97</v>
      </c>
      <c r="K4289" s="79" t="s">
        <v>97</v>
      </c>
      <c r="L4289" s="79"/>
      <c r="M4289" s="80"/>
      <c r="N4289" s="79" t="s">
        <v>97</v>
      </c>
      <c r="O4289" s="81"/>
      <c r="P4289" s="86"/>
      <c r="Q4289" s="82"/>
      <c r="R4289" s="81" t="s">
        <v>97</v>
      </c>
      <c r="S4289" s="63"/>
      <c r="T4289" s="87"/>
      <c r="U4289" s="84" t="s">
        <v>97</v>
      </c>
      <c r="V4289" s="84" t="s">
        <v>97</v>
      </c>
      <c r="W4289" s="85" t="b">
        <v>0</v>
      </c>
      <c r="X4289" s="63"/>
      <c r="Y4289" s="63"/>
      <c r="Z4289" s="63"/>
    </row>
    <row r="4290">
      <c r="A4290" s="75"/>
      <c r="B4290" s="94"/>
      <c r="C4290" s="75"/>
      <c r="D4290" s="76"/>
      <c r="E4290" s="75" t="s">
        <v>97</v>
      </c>
      <c r="F4290" s="75" t="s">
        <v>97</v>
      </c>
      <c r="G4290" s="77"/>
      <c r="H4290" s="77"/>
      <c r="I4290" s="80"/>
      <c r="J4290" s="77" t="s">
        <v>97</v>
      </c>
      <c r="K4290" s="79" t="s">
        <v>97</v>
      </c>
      <c r="L4290" s="79"/>
      <c r="M4290" s="80"/>
      <c r="N4290" s="79" t="s">
        <v>97</v>
      </c>
      <c r="O4290" s="81"/>
      <c r="P4290" s="86"/>
      <c r="Q4290" s="82"/>
      <c r="R4290" s="81" t="s">
        <v>97</v>
      </c>
      <c r="S4290" s="63"/>
      <c r="T4290" s="87"/>
      <c r="U4290" s="84" t="s">
        <v>97</v>
      </c>
      <c r="V4290" s="84" t="s">
        <v>97</v>
      </c>
      <c r="W4290" s="85" t="b">
        <v>0</v>
      </c>
      <c r="X4290" s="63"/>
      <c r="Y4290" s="63"/>
      <c r="Z4290" s="63"/>
    </row>
    <row r="4291">
      <c r="A4291" s="75"/>
      <c r="B4291" s="94"/>
      <c r="C4291" s="75"/>
      <c r="D4291" s="76"/>
      <c r="E4291" s="75" t="s">
        <v>97</v>
      </c>
      <c r="F4291" s="75" t="s">
        <v>97</v>
      </c>
      <c r="G4291" s="77"/>
      <c r="H4291" s="77"/>
      <c r="I4291" s="80"/>
      <c r="J4291" s="77" t="s">
        <v>97</v>
      </c>
      <c r="K4291" s="79" t="s">
        <v>97</v>
      </c>
      <c r="L4291" s="79"/>
      <c r="M4291" s="80"/>
      <c r="N4291" s="79" t="s">
        <v>97</v>
      </c>
      <c r="O4291" s="81"/>
      <c r="P4291" s="86"/>
      <c r="Q4291" s="82"/>
      <c r="R4291" s="81" t="s">
        <v>97</v>
      </c>
      <c r="S4291" s="63"/>
      <c r="T4291" s="87"/>
      <c r="U4291" s="84" t="s">
        <v>97</v>
      </c>
      <c r="V4291" s="84" t="s">
        <v>97</v>
      </c>
      <c r="W4291" s="85" t="b">
        <v>0</v>
      </c>
      <c r="X4291" s="63"/>
      <c r="Y4291" s="63"/>
      <c r="Z4291" s="63"/>
    </row>
    <row r="4292">
      <c r="A4292" s="75"/>
      <c r="B4292" s="94"/>
      <c r="C4292" s="75"/>
      <c r="D4292" s="76"/>
      <c r="E4292" s="75" t="s">
        <v>97</v>
      </c>
      <c r="F4292" s="75" t="s">
        <v>97</v>
      </c>
      <c r="G4292" s="77"/>
      <c r="H4292" s="77"/>
      <c r="I4292" s="80"/>
      <c r="J4292" s="77" t="s">
        <v>97</v>
      </c>
      <c r="K4292" s="79" t="s">
        <v>97</v>
      </c>
      <c r="L4292" s="79"/>
      <c r="M4292" s="80"/>
      <c r="N4292" s="79" t="s">
        <v>97</v>
      </c>
      <c r="O4292" s="81"/>
      <c r="P4292" s="86"/>
      <c r="Q4292" s="82"/>
      <c r="R4292" s="81" t="s">
        <v>97</v>
      </c>
      <c r="S4292" s="63"/>
      <c r="T4292" s="87"/>
      <c r="U4292" s="84" t="s">
        <v>97</v>
      </c>
      <c r="V4292" s="84" t="s">
        <v>97</v>
      </c>
      <c r="W4292" s="85" t="b">
        <v>0</v>
      </c>
      <c r="X4292" s="63"/>
      <c r="Y4292" s="63"/>
      <c r="Z4292" s="63"/>
    </row>
    <row r="4293">
      <c r="A4293" s="75"/>
      <c r="B4293" s="94"/>
      <c r="C4293" s="75"/>
      <c r="D4293" s="76"/>
      <c r="E4293" s="75" t="s">
        <v>97</v>
      </c>
      <c r="F4293" s="75" t="s">
        <v>97</v>
      </c>
      <c r="G4293" s="77"/>
      <c r="H4293" s="77"/>
      <c r="I4293" s="80"/>
      <c r="J4293" s="77" t="s">
        <v>97</v>
      </c>
      <c r="K4293" s="79" t="s">
        <v>97</v>
      </c>
      <c r="L4293" s="79"/>
      <c r="M4293" s="80"/>
      <c r="N4293" s="79" t="s">
        <v>97</v>
      </c>
      <c r="O4293" s="81"/>
      <c r="P4293" s="86"/>
      <c r="Q4293" s="82"/>
      <c r="R4293" s="81" t="s">
        <v>97</v>
      </c>
      <c r="S4293" s="63"/>
      <c r="T4293" s="87"/>
      <c r="U4293" s="84" t="s">
        <v>97</v>
      </c>
      <c r="V4293" s="84" t="s">
        <v>97</v>
      </c>
      <c r="W4293" s="85" t="b">
        <v>0</v>
      </c>
      <c r="X4293" s="63"/>
      <c r="Y4293" s="63"/>
      <c r="Z4293" s="63"/>
    </row>
    <row r="4294">
      <c r="A4294" s="75"/>
      <c r="B4294" s="94"/>
      <c r="C4294" s="75"/>
      <c r="D4294" s="76"/>
      <c r="E4294" s="75" t="s">
        <v>97</v>
      </c>
      <c r="F4294" s="75" t="s">
        <v>97</v>
      </c>
      <c r="G4294" s="77"/>
      <c r="H4294" s="77"/>
      <c r="I4294" s="80"/>
      <c r="J4294" s="77" t="s">
        <v>97</v>
      </c>
      <c r="K4294" s="79" t="s">
        <v>97</v>
      </c>
      <c r="L4294" s="79"/>
      <c r="M4294" s="80"/>
      <c r="N4294" s="79" t="s">
        <v>97</v>
      </c>
      <c r="O4294" s="81"/>
      <c r="P4294" s="86"/>
      <c r="Q4294" s="82"/>
      <c r="R4294" s="81" t="s">
        <v>97</v>
      </c>
      <c r="S4294" s="63"/>
      <c r="T4294" s="87"/>
      <c r="U4294" s="84" t="s">
        <v>97</v>
      </c>
      <c r="V4294" s="84" t="s">
        <v>97</v>
      </c>
      <c r="W4294" s="85" t="b">
        <v>0</v>
      </c>
      <c r="X4294" s="63"/>
      <c r="Y4294" s="63"/>
      <c r="Z4294" s="63"/>
    </row>
    <row r="4295">
      <c r="A4295" s="75"/>
      <c r="B4295" s="94"/>
      <c r="C4295" s="75"/>
      <c r="D4295" s="76"/>
      <c r="E4295" s="75" t="s">
        <v>97</v>
      </c>
      <c r="F4295" s="75" t="s">
        <v>97</v>
      </c>
      <c r="G4295" s="77"/>
      <c r="H4295" s="77"/>
      <c r="I4295" s="80"/>
      <c r="J4295" s="77" t="s">
        <v>97</v>
      </c>
      <c r="K4295" s="79" t="s">
        <v>97</v>
      </c>
      <c r="L4295" s="79"/>
      <c r="M4295" s="80"/>
      <c r="N4295" s="79" t="s">
        <v>97</v>
      </c>
      <c r="O4295" s="81"/>
      <c r="P4295" s="86"/>
      <c r="Q4295" s="82"/>
      <c r="R4295" s="81" t="s">
        <v>97</v>
      </c>
      <c r="S4295" s="63"/>
      <c r="T4295" s="87"/>
      <c r="U4295" s="84" t="s">
        <v>97</v>
      </c>
      <c r="V4295" s="84" t="s">
        <v>97</v>
      </c>
      <c r="W4295" s="85" t="b">
        <v>0</v>
      </c>
      <c r="X4295" s="63"/>
      <c r="Y4295" s="63"/>
      <c r="Z4295" s="63"/>
    </row>
    <row r="4296">
      <c r="A4296" s="75"/>
      <c r="B4296" s="94"/>
      <c r="C4296" s="75"/>
      <c r="D4296" s="76"/>
      <c r="E4296" s="75" t="s">
        <v>97</v>
      </c>
      <c r="F4296" s="75" t="s">
        <v>97</v>
      </c>
      <c r="G4296" s="77"/>
      <c r="H4296" s="77"/>
      <c r="I4296" s="80"/>
      <c r="J4296" s="77" t="s">
        <v>97</v>
      </c>
      <c r="K4296" s="79" t="s">
        <v>97</v>
      </c>
      <c r="L4296" s="79"/>
      <c r="M4296" s="80"/>
      <c r="N4296" s="79" t="s">
        <v>97</v>
      </c>
      <c r="O4296" s="81"/>
      <c r="P4296" s="86"/>
      <c r="Q4296" s="82"/>
      <c r="R4296" s="81" t="s">
        <v>97</v>
      </c>
      <c r="S4296" s="63"/>
      <c r="T4296" s="87"/>
      <c r="U4296" s="84" t="s">
        <v>97</v>
      </c>
      <c r="V4296" s="84" t="s">
        <v>97</v>
      </c>
      <c r="W4296" s="85" t="b">
        <v>0</v>
      </c>
      <c r="X4296" s="63"/>
      <c r="Y4296" s="63"/>
      <c r="Z4296" s="63"/>
    </row>
    <row r="4297">
      <c r="A4297" s="75"/>
      <c r="B4297" s="94"/>
      <c r="C4297" s="75"/>
      <c r="D4297" s="76"/>
      <c r="E4297" s="75" t="s">
        <v>97</v>
      </c>
      <c r="F4297" s="75" t="s">
        <v>97</v>
      </c>
      <c r="G4297" s="77"/>
      <c r="H4297" s="77"/>
      <c r="I4297" s="80"/>
      <c r="J4297" s="77" t="s">
        <v>97</v>
      </c>
      <c r="K4297" s="79" t="s">
        <v>97</v>
      </c>
      <c r="L4297" s="79"/>
      <c r="M4297" s="80"/>
      <c r="N4297" s="79" t="s">
        <v>97</v>
      </c>
      <c r="O4297" s="81"/>
      <c r="P4297" s="86"/>
      <c r="Q4297" s="82"/>
      <c r="R4297" s="81" t="s">
        <v>97</v>
      </c>
      <c r="S4297" s="63"/>
      <c r="T4297" s="87"/>
      <c r="U4297" s="84" t="s">
        <v>97</v>
      </c>
      <c r="V4297" s="84" t="s">
        <v>97</v>
      </c>
      <c r="W4297" s="85" t="b">
        <v>0</v>
      </c>
      <c r="X4297" s="63"/>
      <c r="Y4297" s="63"/>
      <c r="Z4297" s="63"/>
    </row>
    <row r="4298">
      <c r="A4298" s="75"/>
      <c r="B4298" s="94"/>
      <c r="C4298" s="75"/>
      <c r="D4298" s="76"/>
      <c r="E4298" s="75" t="s">
        <v>97</v>
      </c>
      <c r="F4298" s="75" t="s">
        <v>97</v>
      </c>
      <c r="G4298" s="77"/>
      <c r="H4298" s="77"/>
      <c r="I4298" s="80"/>
      <c r="J4298" s="77" t="s">
        <v>97</v>
      </c>
      <c r="K4298" s="79" t="s">
        <v>97</v>
      </c>
      <c r="L4298" s="79"/>
      <c r="M4298" s="80"/>
      <c r="N4298" s="79" t="s">
        <v>97</v>
      </c>
      <c r="O4298" s="81"/>
      <c r="P4298" s="86"/>
      <c r="Q4298" s="82"/>
      <c r="R4298" s="81" t="s">
        <v>97</v>
      </c>
      <c r="S4298" s="63"/>
      <c r="T4298" s="87"/>
      <c r="U4298" s="84" t="s">
        <v>97</v>
      </c>
      <c r="V4298" s="84" t="s">
        <v>97</v>
      </c>
      <c r="W4298" s="85" t="b">
        <v>0</v>
      </c>
      <c r="X4298" s="63"/>
      <c r="Y4298" s="63"/>
      <c r="Z4298" s="63"/>
    </row>
    <row r="4299">
      <c r="A4299" s="75"/>
      <c r="B4299" s="94"/>
      <c r="C4299" s="75"/>
      <c r="D4299" s="76"/>
      <c r="E4299" s="75" t="s">
        <v>97</v>
      </c>
      <c r="F4299" s="75" t="s">
        <v>97</v>
      </c>
      <c r="G4299" s="77"/>
      <c r="H4299" s="77"/>
      <c r="I4299" s="80"/>
      <c r="J4299" s="77" t="s">
        <v>97</v>
      </c>
      <c r="K4299" s="79" t="s">
        <v>97</v>
      </c>
      <c r="L4299" s="79"/>
      <c r="M4299" s="80"/>
      <c r="N4299" s="79" t="s">
        <v>97</v>
      </c>
      <c r="O4299" s="81"/>
      <c r="P4299" s="86"/>
      <c r="Q4299" s="82"/>
      <c r="R4299" s="81" t="s">
        <v>97</v>
      </c>
      <c r="S4299" s="63"/>
      <c r="T4299" s="87"/>
      <c r="U4299" s="84" t="s">
        <v>97</v>
      </c>
      <c r="V4299" s="84" t="s">
        <v>97</v>
      </c>
      <c r="W4299" s="85" t="b">
        <v>0</v>
      </c>
      <c r="X4299" s="63"/>
      <c r="Y4299" s="63"/>
      <c r="Z4299" s="63"/>
    </row>
    <row r="4300">
      <c r="A4300" s="75"/>
      <c r="B4300" s="94"/>
      <c r="C4300" s="75"/>
      <c r="D4300" s="76"/>
      <c r="E4300" s="75" t="s">
        <v>97</v>
      </c>
      <c r="F4300" s="75" t="s">
        <v>97</v>
      </c>
      <c r="G4300" s="77"/>
      <c r="H4300" s="77"/>
      <c r="I4300" s="80"/>
      <c r="J4300" s="77" t="s">
        <v>97</v>
      </c>
      <c r="K4300" s="79" t="s">
        <v>97</v>
      </c>
      <c r="L4300" s="79"/>
      <c r="M4300" s="80"/>
      <c r="N4300" s="79" t="s">
        <v>97</v>
      </c>
      <c r="O4300" s="81"/>
      <c r="P4300" s="86"/>
      <c r="Q4300" s="82"/>
      <c r="R4300" s="81" t="s">
        <v>97</v>
      </c>
      <c r="S4300" s="63"/>
      <c r="T4300" s="87"/>
      <c r="U4300" s="84" t="s">
        <v>97</v>
      </c>
      <c r="V4300" s="84" t="s">
        <v>97</v>
      </c>
      <c r="W4300" s="85" t="b">
        <v>0</v>
      </c>
      <c r="X4300" s="63"/>
      <c r="Y4300" s="63"/>
      <c r="Z4300" s="63"/>
    </row>
    <row r="4301">
      <c r="A4301" s="75"/>
      <c r="B4301" s="94"/>
      <c r="C4301" s="75"/>
      <c r="D4301" s="76"/>
      <c r="E4301" s="75" t="s">
        <v>97</v>
      </c>
      <c r="F4301" s="75" t="s">
        <v>97</v>
      </c>
      <c r="G4301" s="77"/>
      <c r="H4301" s="77"/>
      <c r="I4301" s="80"/>
      <c r="J4301" s="77" t="s">
        <v>97</v>
      </c>
      <c r="K4301" s="79" t="s">
        <v>97</v>
      </c>
      <c r="L4301" s="79"/>
      <c r="M4301" s="80"/>
      <c r="N4301" s="79" t="s">
        <v>97</v>
      </c>
      <c r="O4301" s="81"/>
      <c r="P4301" s="86"/>
      <c r="Q4301" s="82"/>
      <c r="R4301" s="81" t="s">
        <v>97</v>
      </c>
      <c r="S4301" s="63"/>
      <c r="T4301" s="87"/>
      <c r="U4301" s="84" t="s">
        <v>97</v>
      </c>
      <c r="V4301" s="84" t="s">
        <v>97</v>
      </c>
      <c r="W4301" s="85" t="b">
        <v>0</v>
      </c>
      <c r="X4301" s="63"/>
      <c r="Y4301" s="63"/>
      <c r="Z4301" s="63"/>
    </row>
    <row r="4302">
      <c r="A4302" s="75"/>
      <c r="B4302" s="94"/>
      <c r="C4302" s="75"/>
      <c r="D4302" s="76"/>
      <c r="E4302" s="75" t="s">
        <v>97</v>
      </c>
      <c r="F4302" s="75" t="s">
        <v>97</v>
      </c>
      <c r="G4302" s="77"/>
      <c r="H4302" s="77"/>
      <c r="I4302" s="80"/>
      <c r="J4302" s="77" t="s">
        <v>97</v>
      </c>
      <c r="K4302" s="79" t="s">
        <v>97</v>
      </c>
      <c r="L4302" s="79"/>
      <c r="M4302" s="80"/>
      <c r="N4302" s="79" t="s">
        <v>97</v>
      </c>
      <c r="O4302" s="81"/>
      <c r="P4302" s="86"/>
      <c r="Q4302" s="82"/>
      <c r="R4302" s="81" t="s">
        <v>97</v>
      </c>
      <c r="S4302" s="63"/>
      <c r="T4302" s="87"/>
      <c r="U4302" s="84" t="s">
        <v>97</v>
      </c>
      <c r="V4302" s="84" t="s">
        <v>97</v>
      </c>
      <c r="W4302" s="85" t="b">
        <v>0</v>
      </c>
      <c r="X4302" s="63"/>
      <c r="Y4302" s="63"/>
      <c r="Z4302" s="63"/>
    </row>
    <row r="4303">
      <c r="A4303" s="75"/>
      <c r="B4303" s="94"/>
      <c r="C4303" s="75"/>
      <c r="D4303" s="76"/>
      <c r="E4303" s="75" t="s">
        <v>97</v>
      </c>
      <c r="F4303" s="75" t="s">
        <v>97</v>
      </c>
      <c r="G4303" s="77"/>
      <c r="H4303" s="77"/>
      <c r="I4303" s="80"/>
      <c r="J4303" s="77" t="s">
        <v>97</v>
      </c>
      <c r="K4303" s="79" t="s">
        <v>97</v>
      </c>
      <c r="L4303" s="79"/>
      <c r="M4303" s="80"/>
      <c r="N4303" s="79" t="s">
        <v>97</v>
      </c>
      <c r="O4303" s="81"/>
      <c r="P4303" s="86"/>
      <c r="Q4303" s="82"/>
      <c r="R4303" s="81" t="s">
        <v>97</v>
      </c>
      <c r="S4303" s="63"/>
      <c r="T4303" s="87"/>
      <c r="U4303" s="84" t="s">
        <v>97</v>
      </c>
      <c r="V4303" s="84" t="s">
        <v>97</v>
      </c>
      <c r="W4303" s="85" t="b">
        <v>0</v>
      </c>
      <c r="X4303" s="63"/>
      <c r="Y4303" s="63"/>
      <c r="Z4303" s="63"/>
    </row>
    <row r="4304">
      <c r="A4304" s="75"/>
      <c r="B4304" s="94"/>
      <c r="C4304" s="75"/>
      <c r="D4304" s="76"/>
      <c r="E4304" s="75" t="s">
        <v>97</v>
      </c>
      <c r="F4304" s="75" t="s">
        <v>97</v>
      </c>
      <c r="G4304" s="77"/>
      <c r="H4304" s="77"/>
      <c r="I4304" s="80"/>
      <c r="J4304" s="77" t="s">
        <v>97</v>
      </c>
      <c r="K4304" s="79" t="s">
        <v>97</v>
      </c>
      <c r="L4304" s="79"/>
      <c r="M4304" s="80"/>
      <c r="N4304" s="79" t="s">
        <v>97</v>
      </c>
      <c r="O4304" s="81"/>
      <c r="P4304" s="86"/>
      <c r="Q4304" s="82"/>
      <c r="R4304" s="81" t="s">
        <v>97</v>
      </c>
      <c r="S4304" s="63"/>
      <c r="T4304" s="87"/>
      <c r="U4304" s="84" t="s">
        <v>97</v>
      </c>
      <c r="V4304" s="84" t="s">
        <v>97</v>
      </c>
      <c r="W4304" s="85" t="b">
        <v>0</v>
      </c>
      <c r="X4304" s="63"/>
      <c r="Y4304" s="63"/>
      <c r="Z4304" s="63"/>
    </row>
    <row r="4305">
      <c r="A4305" s="75"/>
      <c r="B4305" s="94"/>
      <c r="C4305" s="75"/>
      <c r="D4305" s="76"/>
      <c r="E4305" s="75" t="s">
        <v>97</v>
      </c>
      <c r="F4305" s="75" t="s">
        <v>97</v>
      </c>
      <c r="G4305" s="77"/>
      <c r="H4305" s="77"/>
      <c r="I4305" s="80"/>
      <c r="J4305" s="77" t="s">
        <v>97</v>
      </c>
      <c r="K4305" s="79" t="s">
        <v>97</v>
      </c>
      <c r="L4305" s="79"/>
      <c r="M4305" s="80"/>
      <c r="N4305" s="79" t="s">
        <v>97</v>
      </c>
      <c r="O4305" s="81"/>
      <c r="P4305" s="86"/>
      <c r="Q4305" s="82"/>
      <c r="R4305" s="81" t="s">
        <v>97</v>
      </c>
      <c r="S4305" s="63"/>
      <c r="T4305" s="87"/>
      <c r="U4305" s="84" t="s">
        <v>97</v>
      </c>
      <c r="V4305" s="84" t="s">
        <v>97</v>
      </c>
      <c r="W4305" s="85" t="b">
        <v>0</v>
      </c>
      <c r="X4305" s="63"/>
      <c r="Y4305" s="63"/>
      <c r="Z4305" s="63"/>
    </row>
    <row r="4306">
      <c r="A4306" s="75"/>
      <c r="B4306" s="94"/>
      <c r="C4306" s="75"/>
      <c r="D4306" s="76"/>
      <c r="E4306" s="75" t="s">
        <v>97</v>
      </c>
      <c r="F4306" s="75" t="s">
        <v>97</v>
      </c>
      <c r="G4306" s="77"/>
      <c r="H4306" s="77"/>
      <c r="I4306" s="80"/>
      <c r="J4306" s="77" t="s">
        <v>97</v>
      </c>
      <c r="K4306" s="79" t="s">
        <v>97</v>
      </c>
      <c r="L4306" s="79"/>
      <c r="M4306" s="80"/>
      <c r="N4306" s="79" t="s">
        <v>97</v>
      </c>
      <c r="O4306" s="81"/>
      <c r="P4306" s="86"/>
      <c r="Q4306" s="82"/>
      <c r="R4306" s="81" t="s">
        <v>97</v>
      </c>
      <c r="S4306" s="63"/>
      <c r="T4306" s="87"/>
      <c r="U4306" s="84" t="s">
        <v>97</v>
      </c>
      <c r="V4306" s="84" t="s">
        <v>97</v>
      </c>
      <c r="W4306" s="85" t="b">
        <v>0</v>
      </c>
      <c r="X4306" s="63"/>
      <c r="Y4306" s="63"/>
      <c r="Z4306" s="63"/>
    </row>
    <row r="4307">
      <c r="A4307" s="75"/>
      <c r="B4307" s="94"/>
      <c r="C4307" s="75"/>
      <c r="D4307" s="76"/>
      <c r="E4307" s="75" t="s">
        <v>97</v>
      </c>
      <c r="F4307" s="75" t="s">
        <v>97</v>
      </c>
      <c r="G4307" s="77"/>
      <c r="H4307" s="77"/>
      <c r="I4307" s="80"/>
      <c r="J4307" s="77" t="s">
        <v>97</v>
      </c>
      <c r="K4307" s="79" t="s">
        <v>97</v>
      </c>
      <c r="L4307" s="79"/>
      <c r="M4307" s="80"/>
      <c r="N4307" s="79" t="s">
        <v>97</v>
      </c>
      <c r="O4307" s="81"/>
      <c r="P4307" s="86"/>
      <c r="Q4307" s="82"/>
      <c r="R4307" s="81" t="s">
        <v>97</v>
      </c>
      <c r="S4307" s="63"/>
      <c r="T4307" s="87"/>
      <c r="U4307" s="84" t="s">
        <v>97</v>
      </c>
      <c r="V4307" s="84" t="s">
        <v>97</v>
      </c>
      <c r="W4307" s="85" t="b">
        <v>0</v>
      </c>
      <c r="X4307" s="63"/>
      <c r="Y4307" s="63"/>
      <c r="Z4307" s="63"/>
    </row>
    <row r="4308">
      <c r="A4308" s="75"/>
      <c r="B4308" s="94"/>
      <c r="C4308" s="75"/>
      <c r="D4308" s="76"/>
      <c r="E4308" s="75" t="s">
        <v>97</v>
      </c>
      <c r="F4308" s="75" t="s">
        <v>97</v>
      </c>
      <c r="G4308" s="77"/>
      <c r="H4308" s="77"/>
      <c r="I4308" s="80"/>
      <c r="J4308" s="77" t="s">
        <v>97</v>
      </c>
      <c r="K4308" s="79" t="s">
        <v>97</v>
      </c>
      <c r="L4308" s="79"/>
      <c r="M4308" s="80"/>
      <c r="N4308" s="79" t="s">
        <v>97</v>
      </c>
      <c r="O4308" s="81"/>
      <c r="P4308" s="86"/>
      <c r="Q4308" s="82"/>
      <c r="R4308" s="81" t="s">
        <v>97</v>
      </c>
      <c r="S4308" s="63"/>
      <c r="T4308" s="87"/>
      <c r="U4308" s="84" t="s">
        <v>97</v>
      </c>
      <c r="V4308" s="84" t="s">
        <v>97</v>
      </c>
      <c r="W4308" s="85" t="b">
        <v>0</v>
      </c>
      <c r="X4308" s="63"/>
      <c r="Y4308" s="63"/>
      <c r="Z4308" s="63"/>
    </row>
    <row r="4309">
      <c r="A4309" s="75"/>
      <c r="B4309" s="94"/>
      <c r="C4309" s="75"/>
      <c r="D4309" s="76"/>
      <c r="E4309" s="75" t="s">
        <v>97</v>
      </c>
      <c r="F4309" s="75" t="s">
        <v>97</v>
      </c>
      <c r="G4309" s="77"/>
      <c r="H4309" s="77"/>
      <c r="I4309" s="80"/>
      <c r="J4309" s="77" t="s">
        <v>97</v>
      </c>
      <c r="K4309" s="79" t="s">
        <v>97</v>
      </c>
      <c r="L4309" s="79"/>
      <c r="M4309" s="80"/>
      <c r="N4309" s="79" t="s">
        <v>97</v>
      </c>
      <c r="O4309" s="81"/>
      <c r="P4309" s="86"/>
      <c r="Q4309" s="82"/>
      <c r="R4309" s="81" t="s">
        <v>97</v>
      </c>
      <c r="S4309" s="63"/>
      <c r="T4309" s="87"/>
      <c r="U4309" s="84" t="s">
        <v>97</v>
      </c>
      <c r="V4309" s="84" t="s">
        <v>97</v>
      </c>
      <c r="W4309" s="85" t="b">
        <v>0</v>
      </c>
      <c r="X4309" s="63"/>
      <c r="Y4309" s="63"/>
      <c r="Z4309" s="63"/>
    </row>
    <row r="4310">
      <c r="A4310" s="75"/>
      <c r="B4310" s="94"/>
      <c r="C4310" s="75"/>
      <c r="D4310" s="76"/>
      <c r="E4310" s="75" t="s">
        <v>97</v>
      </c>
      <c r="F4310" s="75" t="s">
        <v>97</v>
      </c>
      <c r="G4310" s="77"/>
      <c r="H4310" s="77"/>
      <c r="I4310" s="80"/>
      <c r="J4310" s="77" t="s">
        <v>97</v>
      </c>
      <c r="K4310" s="79" t="s">
        <v>97</v>
      </c>
      <c r="L4310" s="79"/>
      <c r="M4310" s="80"/>
      <c r="N4310" s="79" t="s">
        <v>97</v>
      </c>
      <c r="O4310" s="81"/>
      <c r="P4310" s="86"/>
      <c r="Q4310" s="82"/>
      <c r="R4310" s="81" t="s">
        <v>97</v>
      </c>
      <c r="S4310" s="63"/>
      <c r="T4310" s="87"/>
      <c r="U4310" s="84" t="s">
        <v>97</v>
      </c>
      <c r="V4310" s="84" t="s">
        <v>97</v>
      </c>
      <c r="W4310" s="85" t="b">
        <v>0</v>
      </c>
      <c r="X4310" s="63"/>
      <c r="Y4310" s="63"/>
      <c r="Z4310" s="63"/>
    </row>
    <row r="4311">
      <c r="A4311" s="75"/>
      <c r="B4311" s="94"/>
      <c r="C4311" s="75"/>
      <c r="D4311" s="76"/>
      <c r="E4311" s="75" t="s">
        <v>97</v>
      </c>
      <c r="F4311" s="75" t="s">
        <v>97</v>
      </c>
      <c r="G4311" s="77"/>
      <c r="H4311" s="77"/>
      <c r="I4311" s="80"/>
      <c r="J4311" s="77" t="s">
        <v>97</v>
      </c>
      <c r="K4311" s="79" t="s">
        <v>97</v>
      </c>
      <c r="L4311" s="79"/>
      <c r="M4311" s="80"/>
      <c r="N4311" s="79" t="s">
        <v>97</v>
      </c>
      <c r="O4311" s="81"/>
      <c r="P4311" s="86"/>
      <c r="Q4311" s="82"/>
      <c r="R4311" s="81" t="s">
        <v>97</v>
      </c>
      <c r="S4311" s="63"/>
      <c r="T4311" s="87"/>
      <c r="U4311" s="84" t="s">
        <v>97</v>
      </c>
      <c r="V4311" s="84" t="s">
        <v>97</v>
      </c>
      <c r="W4311" s="85" t="b">
        <v>0</v>
      </c>
      <c r="X4311" s="63"/>
      <c r="Y4311" s="63"/>
      <c r="Z4311" s="63"/>
    </row>
    <row r="4312">
      <c r="A4312" s="75"/>
      <c r="B4312" s="94"/>
      <c r="C4312" s="75"/>
      <c r="D4312" s="76"/>
      <c r="E4312" s="75" t="s">
        <v>97</v>
      </c>
      <c r="F4312" s="75" t="s">
        <v>97</v>
      </c>
      <c r="G4312" s="77"/>
      <c r="H4312" s="77"/>
      <c r="I4312" s="80"/>
      <c r="J4312" s="77" t="s">
        <v>97</v>
      </c>
      <c r="K4312" s="79" t="s">
        <v>97</v>
      </c>
      <c r="L4312" s="79"/>
      <c r="M4312" s="80"/>
      <c r="N4312" s="79" t="s">
        <v>97</v>
      </c>
      <c r="O4312" s="81"/>
      <c r="P4312" s="86"/>
      <c r="Q4312" s="82"/>
      <c r="R4312" s="81" t="s">
        <v>97</v>
      </c>
      <c r="S4312" s="63"/>
      <c r="T4312" s="87"/>
      <c r="U4312" s="84" t="s">
        <v>97</v>
      </c>
      <c r="V4312" s="84" t="s">
        <v>97</v>
      </c>
      <c r="W4312" s="85" t="b">
        <v>0</v>
      </c>
      <c r="X4312" s="63"/>
      <c r="Y4312" s="63"/>
      <c r="Z4312" s="63"/>
    </row>
    <row r="4313">
      <c r="A4313" s="75"/>
      <c r="B4313" s="94"/>
      <c r="C4313" s="75"/>
      <c r="D4313" s="76"/>
      <c r="E4313" s="75" t="s">
        <v>97</v>
      </c>
      <c r="F4313" s="75" t="s">
        <v>97</v>
      </c>
      <c r="G4313" s="77"/>
      <c r="H4313" s="77"/>
      <c r="I4313" s="80"/>
      <c r="J4313" s="77" t="s">
        <v>97</v>
      </c>
      <c r="K4313" s="79" t="s">
        <v>97</v>
      </c>
      <c r="L4313" s="79"/>
      <c r="M4313" s="80"/>
      <c r="N4313" s="79" t="s">
        <v>97</v>
      </c>
      <c r="O4313" s="81"/>
      <c r="P4313" s="86"/>
      <c r="Q4313" s="82"/>
      <c r="R4313" s="81" t="s">
        <v>97</v>
      </c>
      <c r="S4313" s="63"/>
      <c r="T4313" s="87"/>
      <c r="U4313" s="84" t="s">
        <v>97</v>
      </c>
      <c r="V4313" s="84" t="s">
        <v>97</v>
      </c>
      <c r="W4313" s="85" t="b">
        <v>0</v>
      </c>
      <c r="X4313" s="63"/>
      <c r="Y4313" s="63"/>
      <c r="Z4313" s="63"/>
    </row>
    <row r="4314">
      <c r="A4314" s="75"/>
      <c r="B4314" s="94"/>
      <c r="C4314" s="75"/>
      <c r="D4314" s="76"/>
      <c r="E4314" s="75" t="s">
        <v>97</v>
      </c>
      <c r="F4314" s="75" t="s">
        <v>97</v>
      </c>
      <c r="G4314" s="77"/>
      <c r="H4314" s="77"/>
      <c r="I4314" s="80"/>
      <c r="J4314" s="77" t="s">
        <v>97</v>
      </c>
      <c r="K4314" s="79" t="s">
        <v>97</v>
      </c>
      <c r="L4314" s="79"/>
      <c r="M4314" s="80"/>
      <c r="N4314" s="79" t="s">
        <v>97</v>
      </c>
      <c r="O4314" s="81"/>
      <c r="P4314" s="86"/>
      <c r="Q4314" s="82"/>
      <c r="R4314" s="81" t="s">
        <v>97</v>
      </c>
      <c r="S4314" s="63"/>
      <c r="T4314" s="87"/>
      <c r="U4314" s="84" t="s">
        <v>97</v>
      </c>
      <c r="V4314" s="84" t="s">
        <v>97</v>
      </c>
      <c r="W4314" s="85" t="b">
        <v>0</v>
      </c>
      <c r="X4314" s="63"/>
      <c r="Y4314" s="63"/>
      <c r="Z4314" s="63"/>
    </row>
    <row r="4315">
      <c r="A4315" s="75"/>
      <c r="B4315" s="94"/>
      <c r="C4315" s="75"/>
      <c r="D4315" s="76"/>
      <c r="E4315" s="75" t="s">
        <v>97</v>
      </c>
      <c r="F4315" s="75" t="s">
        <v>97</v>
      </c>
      <c r="G4315" s="77"/>
      <c r="H4315" s="77"/>
      <c r="I4315" s="80"/>
      <c r="J4315" s="77" t="s">
        <v>97</v>
      </c>
      <c r="K4315" s="79" t="s">
        <v>97</v>
      </c>
      <c r="L4315" s="79"/>
      <c r="M4315" s="80"/>
      <c r="N4315" s="79" t="s">
        <v>97</v>
      </c>
      <c r="O4315" s="81"/>
      <c r="P4315" s="86"/>
      <c r="Q4315" s="82"/>
      <c r="R4315" s="81" t="s">
        <v>97</v>
      </c>
      <c r="S4315" s="63"/>
      <c r="T4315" s="87"/>
      <c r="U4315" s="84" t="s">
        <v>97</v>
      </c>
      <c r="V4315" s="84" t="s">
        <v>97</v>
      </c>
      <c r="W4315" s="85" t="b">
        <v>0</v>
      </c>
      <c r="X4315" s="63"/>
      <c r="Y4315" s="63"/>
      <c r="Z4315" s="63"/>
    </row>
    <row r="4316">
      <c r="A4316" s="75"/>
      <c r="B4316" s="94"/>
      <c r="C4316" s="75"/>
      <c r="D4316" s="76"/>
      <c r="E4316" s="75" t="s">
        <v>97</v>
      </c>
      <c r="F4316" s="75" t="s">
        <v>97</v>
      </c>
      <c r="G4316" s="77"/>
      <c r="H4316" s="77"/>
      <c r="I4316" s="80"/>
      <c r="J4316" s="77" t="s">
        <v>97</v>
      </c>
      <c r="K4316" s="79" t="s">
        <v>97</v>
      </c>
      <c r="L4316" s="79"/>
      <c r="M4316" s="80"/>
      <c r="N4316" s="79" t="s">
        <v>97</v>
      </c>
      <c r="O4316" s="81"/>
      <c r="P4316" s="86"/>
      <c r="Q4316" s="82"/>
      <c r="R4316" s="81" t="s">
        <v>97</v>
      </c>
      <c r="S4316" s="63"/>
      <c r="T4316" s="87"/>
      <c r="U4316" s="84" t="s">
        <v>97</v>
      </c>
      <c r="V4316" s="84" t="s">
        <v>97</v>
      </c>
      <c r="W4316" s="85" t="b">
        <v>0</v>
      </c>
      <c r="X4316" s="63"/>
      <c r="Y4316" s="63"/>
      <c r="Z4316" s="63"/>
    </row>
    <row r="4317">
      <c r="A4317" s="75"/>
      <c r="B4317" s="94"/>
      <c r="C4317" s="75"/>
      <c r="D4317" s="76"/>
      <c r="E4317" s="75" t="s">
        <v>97</v>
      </c>
      <c r="F4317" s="75" t="s">
        <v>97</v>
      </c>
      <c r="G4317" s="77"/>
      <c r="H4317" s="77"/>
      <c r="I4317" s="80"/>
      <c r="J4317" s="77" t="s">
        <v>97</v>
      </c>
      <c r="K4317" s="79" t="s">
        <v>97</v>
      </c>
      <c r="L4317" s="79"/>
      <c r="M4317" s="80"/>
      <c r="N4317" s="79" t="s">
        <v>97</v>
      </c>
      <c r="O4317" s="81"/>
      <c r="P4317" s="86"/>
      <c r="Q4317" s="82"/>
      <c r="R4317" s="81" t="s">
        <v>97</v>
      </c>
      <c r="S4317" s="63"/>
      <c r="T4317" s="87"/>
      <c r="U4317" s="84" t="s">
        <v>97</v>
      </c>
      <c r="V4317" s="84" t="s">
        <v>97</v>
      </c>
      <c r="W4317" s="85" t="b">
        <v>0</v>
      </c>
      <c r="X4317" s="63"/>
      <c r="Y4317" s="63"/>
      <c r="Z4317" s="63"/>
    </row>
    <row r="4318">
      <c r="A4318" s="75"/>
      <c r="B4318" s="94"/>
      <c r="C4318" s="75"/>
      <c r="D4318" s="76"/>
      <c r="E4318" s="75" t="s">
        <v>97</v>
      </c>
      <c r="F4318" s="75" t="s">
        <v>97</v>
      </c>
      <c r="G4318" s="77"/>
      <c r="H4318" s="77"/>
      <c r="I4318" s="80"/>
      <c r="J4318" s="77" t="s">
        <v>97</v>
      </c>
      <c r="K4318" s="79" t="s">
        <v>97</v>
      </c>
      <c r="L4318" s="79"/>
      <c r="M4318" s="80"/>
      <c r="N4318" s="79" t="s">
        <v>97</v>
      </c>
      <c r="O4318" s="81"/>
      <c r="P4318" s="86"/>
      <c r="Q4318" s="82"/>
      <c r="R4318" s="81" t="s">
        <v>97</v>
      </c>
      <c r="S4318" s="63"/>
      <c r="T4318" s="87"/>
      <c r="U4318" s="84" t="s">
        <v>97</v>
      </c>
      <c r="V4318" s="84" t="s">
        <v>97</v>
      </c>
      <c r="W4318" s="85" t="b">
        <v>0</v>
      </c>
      <c r="X4318" s="63"/>
      <c r="Y4318" s="63"/>
      <c r="Z4318" s="63"/>
    </row>
    <row r="4319">
      <c r="A4319" s="75"/>
      <c r="B4319" s="94"/>
      <c r="C4319" s="75"/>
      <c r="D4319" s="76"/>
      <c r="E4319" s="75" t="s">
        <v>97</v>
      </c>
      <c r="F4319" s="75" t="s">
        <v>97</v>
      </c>
      <c r="G4319" s="77"/>
      <c r="H4319" s="77"/>
      <c r="I4319" s="80"/>
      <c r="J4319" s="77" t="s">
        <v>97</v>
      </c>
      <c r="K4319" s="79" t="s">
        <v>97</v>
      </c>
      <c r="L4319" s="79"/>
      <c r="M4319" s="80"/>
      <c r="N4319" s="79" t="s">
        <v>97</v>
      </c>
      <c r="O4319" s="81"/>
      <c r="P4319" s="86"/>
      <c r="Q4319" s="82"/>
      <c r="R4319" s="81" t="s">
        <v>97</v>
      </c>
      <c r="S4319" s="63"/>
      <c r="T4319" s="87"/>
      <c r="U4319" s="84" t="s">
        <v>97</v>
      </c>
      <c r="V4319" s="84" t="s">
        <v>97</v>
      </c>
      <c r="W4319" s="85" t="b">
        <v>0</v>
      </c>
      <c r="X4319" s="63"/>
      <c r="Y4319" s="63"/>
      <c r="Z4319" s="63"/>
    </row>
    <row r="4320">
      <c r="A4320" s="75"/>
      <c r="B4320" s="94"/>
      <c r="C4320" s="75"/>
      <c r="D4320" s="76"/>
      <c r="E4320" s="75" t="s">
        <v>97</v>
      </c>
      <c r="F4320" s="75" t="s">
        <v>97</v>
      </c>
      <c r="G4320" s="77"/>
      <c r="H4320" s="77"/>
      <c r="I4320" s="80"/>
      <c r="J4320" s="77" t="s">
        <v>97</v>
      </c>
      <c r="K4320" s="79" t="s">
        <v>97</v>
      </c>
      <c r="L4320" s="79"/>
      <c r="M4320" s="80"/>
      <c r="N4320" s="79" t="s">
        <v>97</v>
      </c>
      <c r="O4320" s="81"/>
      <c r="P4320" s="86"/>
      <c r="Q4320" s="82"/>
      <c r="R4320" s="81" t="s">
        <v>97</v>
      </c>
      <c r="S4320" s="63"/>
      <c r="T4320" s="87"/>
      <c r="U4320" s="84" t="s">
        <v>97</v>
      </c>
      <c r="V4320" s="84" t="s">
        <v>97</v>
      </c>
      <c r="W4320" s="85" t="b">
        <v>0</v>
      </c>
      <c r="X4320" s="63"/>
      <c r="Y4320" s="63"/>
      <c r="Z4320" s="63"/>
    </row>
    <row r="4321">
      <c r="A4321" s="75"/>
      <c r="B4321" s="94"/>
      <c r="C4321" s="75"/>
      <c r="D4321" s="76"/>
      <c r="E4321" s="75" t="s">
        <v>97</v>
      </c>
      <c r="F4321" s="75" t="s">
        <v>97</v>
      </c>
      <c r="G4321" s="77"/>
      <c r="H4321" s="77"/>
      <c r="I4321" s="80"/>
      <c r="J4321" s="77" t="s">
        <v>97</v>
      </c>
      <c r="K4321" s="79" t="s">
        <v>97</v>
      </c>
      <c r="L4321" s="79"/>
      <c r="M4321" s="80"/>
      <c r="N4321" s="79" t="s">
        <v>97</v>
      </c>
      <c r="O4321" s="81"/>
      <c r="P4321" s="86"/>
      <c r="Q4321" s="82"/>
      <c r="R4321" s="81" t="s">
        <v>97</v>
      </c>
      <c r="S4321" s="63"/>
      <c r="T4321" s="87"/>
      <c r="U4321" s="84" t="s">
        <v>97</v>
      </c>
      <c r="V4321" s="84" t="s">
        <v>97</v>
      </c>
      <c r="W4321" s="85" t="b">
        <v>0</v>
      </c>
      <c r="X4321" s="63"/>
      <c r="Y4321" s="63"/>
      <c r="Z4321" s="63"/>
    </row>
    <row r="4322">
      <c r="A4322" s="75"/>
      <c r="B4322" s="94"/>
      <c r="C4322" s="75"/>
      <c r="D4322" s="76"/>
      <c r="E4322" s="75" t="s">
        <v>97</v>
      </c>
      <c r="F4322" s="75" t="s">
        <v>97</v>
      </c>
      <c r="G4322" s="77"/>
      <c r="H4322" s="77"/>
      <c r="I4322" s="80"/>
      <c r="J4322" s="77" t="s">
        <v>97</v>
      </c>
      <c r="K4322" s="79" t="s">
        <v>97</v>
      </c>
      <c r="L4322" s="79"/>
      <c r="M4322" s="80"/>
      <c r="N4322" s="79" t="s">
        <v>97</v>
      </c>
      <c r="O4322" s="81"/>
      <c r="P4322" s="86"/>
      <c r="Q4322" s="82"/>
      <c r="R4322" s="81" t="s">
        <v>97</v>
      </c>
      <c r="S4322" s="63"/>
      <c r="T4322" s="87"/>
      <c r="U4322" s="84" t="s">
        <v>97</v>
      </c>
      <c r="V4322" s="84" t="s">
        <v>97</v>
      </c>
      <c r="W4322" s="85" t="b">
        <v>0</v>
      </c>
      <c r="X4322" s="63"/>
      <c r="Y4322" s="63"/>
      <c r="Z4322" s="63"/>
    </row>
    <row r="4323">
      <c r="A4323" s="75"/>
      <c r="B4323" s="94"/>
      <c r="C4323" s="75"/>
      <c r="D4323" s="76"/>
      <c r="E4323" s="75" t="s">
        <v>97</v>
      </c>
      <c r="F4323" s="75" t="s">
        <v>97</v>
      </c>
      <c r="G4323" s="77"/>
      <c r="H4323" s="77"/>
      <c r="I4323" s="80"/>
      <c r="J4323" s="77" t="s">
        <v>97</v>
      </c>
      <c r="K4323" s="79" t="s">
        <v>97</v>
      </c>
      <c r="L4323" s="79"/>
      <c r="M4323" s="80"/>
      <c r="N4323" s="79" t="s">
        <v>97</v>
      </c>
      <c r="O4323" s="81"/>
      <c r="P4323" s="86"/>
      <c r="Q4323" s="82"/>
      <c r="R4323" s="81" t="s">
        <v>97</v>
      </c>
      <c r="S4323" s="63"/>
      <c r="T4323" s="87"/>
      <c r="U4323" s="84" t="s">
        <v>97</v>
      </c>
      <c r="V4323" s="84" t="s">
        <v>97</v>
      </c>
      <c r="W4323" s="85" t="b">
        <v>0</v>
      </c>
      <c r="X4323" s="63"/>
      <c r="Y4323" s="63"/>
      <c r="Z4323" s="63"/>
    </row>
    <row r="4324">
      <c r="A4324" s="75"/>
      <c r="B4324" s="94"/>
      <c r="C4324" s="75"/>
      <c r="D4324" s="76"/>
      <c r="E4324" s="75" t="s">
        <v>97</v>
      </c>
      <c r="F4324" s="75" t="s">
        <v>97</v>
      </c>
      <c r="G4324" s="77"/>
      <c r="H4324" s="77"/>
      <c r="I4324" s="80"/>
      <c r="J4324" s="77" t="s">
        <v>97</v>
      </c>
      <c r="K4324" s="79" t="s">
        <v>97</v>
      </c>
      <c r="L4324" s="79"/>
      <c r="M4324" s="80"/>
      <c r="N4324" s="79" t="s">
        <v>97</v>
      </c>
      <c r="O4324" s="81"/>
      <c r="P4324" s="86"/>
      <c r="Q4324" s="82"/>
      <c r="R4324" s="81" t="s">
        <v>97</v>
      </c>
      <c r="S4324" s="63"/>
      <c r="T4324" s="87"/>
      <c r="U4324" s="84" t="s">
        <v>97</v>
      </c>
      <c r="V4324" s="84" t="s">
        <v>97</v>
      </c>
      <c r="W4324" s="85" t="b">
        <v>0</v>
      </c>
      <c r="X4324" s="63"/>
      <c r="Y4324" s="63"/>
      <c r="Z4324" s="63"/>
    </row>
    <row r="4325">
      <c r="A4325" s="75"/>
      <c r="B4325" s="94"/>
      <c r="C4325" s="75"/>
      <c r="D4325" s="76"/>
      <c r="E4325" s="75" t="s">
        <v>97</v>
      </c>
      <c r="F4325" s="75" t="s">
        <v>97</v>
      </c>
      <c r="G4325" s="77"/>
      <c r="H4325" s="77"/>
      <c r="I4325" s="80"/>
      <c r="J4325" s="77" t="s">
        <v>97</v>
      </c>
      <c r="K4325" s="79" t="s">
        <v>97</v>
      </c>
      <c r="L4325" s="79"/>
      <c r="M4325" s="80"/>
      <c r="N4325" s="79" t="s">
        <v>97</v>
      </c>
      <c r="O4325" s="81"/>
      <c r="P4325" s="86"/>
      <c r="Q4325" s="82"/>
      <c r="R4325" s="81" t="s">
        <v>97</v>
      </c>
      <c r="S4325" s="63"/>
      <c r="T4325" s="87"/>
      <c r="U4325" s="84" t="s">
        <v>97</v>
      </c>
      <c r="V4325" s="84" t="s">
        <v>97</v>
      </c>
      <c r="W4325" s="85" t="b">
        <v>0</v>
      </c>
      <c r="X4325" s="63"/>
      <c r="Y4325" s="63"/>
      <c r="Z4325" s="63"/>
    </row>
    <row r="4326">
      <c r="A4326" s="75"/>
      <c r="B4326" s="94"/>
      <c r="C4326" s="75"/>
      <c r="D4326" s="76"/>
      <c r="E4326" s="75" t="s">
        <v>97</v>
      </c>
      <c r="F4326" s="75" t="s">
        <v>97</v>
      </c>
      <c r="G4326" s="77"/>
      <c r="H4326" s="77"/>
      <c r="I4326" s="80"/>
      <c r="J4326" s="77" t="s">
        <v>97</v>
      </c>
      <c r="K4326" s="79" t="s">
        <v>97</v>
      </c>
      <c r="L4326" s="79"/>
      <c r="M4326" s="80"/>
      <c r="N4326" s="79" t="s">
        <v>97</v>
      </c>
      <c r="O4326" s="81"/>
      <c r="P4326" s="86"/>
      <c r="Q4326" s="82"/>
      <c r="R4326" s="81" t="s">
        <v>97</v>
      </c>
      <c r="S4326" s="63"/>
      <c r="T4326" s="87"/>
      <c r="U4326" s="84" t="s">
        <v>97</v>
      </c>
      <c r="V4326" s="84" t="s">
        <v>97</v>
      </c>
      <c r="W4326" s="85" t="b">
        <v>0</v>
      </c>
      <c r="X4326" s="63"/>
      <c r="Y4326" s="63"/>
      <c r="Z4326" s="63"/>
    </row>
    <row r="4327">
      <c r="A4327" s="75"/>
      <c r="B4327" s="94"/>
      <c r="C4327" s="75"/>
      <c r="D4327" s="76"/>
      <c r="E4327" s="75" t="s">
        <v>97</v>
      </c>
      <c r="F4327" s="75" t="s">
        <v>97</v>
      </c>
      <c r="G4327" s="77"/>
      <c r="H4327" s="77"/>
      <c r="I4327" s="80"/>
      <c r="J4327" s="77" t="s">
        <v>97</v>
      </c>
      <c r="K4327" s="79" t="s">
        <v>97</v>
      </c>
      <c r="L4327" s="79"/>
      <c r="M4327" s="80"/>
      <c r="N4327" s="79" t="s">
        <v>97</v>
      </c>
      <c r="O4327" s="81"/>
      <c r="P4327" s="86"/>
      <c r="Q4327" s="82"/>
      <c r="R4327" s="81" t="s">
        <v>97</v>
      </c>
      <c r="S4327" s="63"/>
      <c r="T4327" s="87"/>
      <c r="U4327" s="84" t="s">
        <v>97</v>
      </c>
      <c r="V4327" s="84" t="s">
        <v>97</v>
      </c>
      <c r="W4327" s="85" t="b">
        <v>0</v>
      </c>
      <c r="X4327" s="63"/>
      <c r="Y4327" s="63"/>
      <c r="Z4327" s="63"/>
    </row>
    <row r="4328">
      <c r="A4328" s="75"/>
      <c r="B4328" s="94"/>
      <c r="C4328" s="75"/>
      <c r="D4328" s="76"/>
      <c r="E4328" s="75" t="s">
        <v>97</v>
      </c>
      <c r="F4328" s="75" t="s">
        <v>97</v>
      </c>
      <c r="G4328" s="77"/>
      <c r="H4328" s="77"/>
      <c r="I4328" s="80"/>
      <c r="J4328" s="77" t="s">
        <v>97</v>
      </c>
      <c r="K4328" s="79" t="s">
        <v>97</v>
      </c>
      <c r="L4328" s="79"/>
      <c r="M4328" s="80"/>
      <c r="N4328" s="79" t="s">
        <v>97</v>
      </c>
      <c r="O4328" s="81"/>
      <c r="P4328" s="86"/>
      <c r="Q4328" s="82"/>
      <c r="R4328" s="81" t="s">
        <v>97</v>
      </c>
      <c r="S4328" s="63"/>
      <c r="T4328" s="87"/>
      <c r="U4328" s="84" t="s">
        <v>97</v>
      </c>
      <c r="V4328" s="84" t="s">
        <v>97</v>
      </c>
      <c r="W4328" s="85" t="b">
        <v>0</v>
      </c>
      <c r="X4328" s="63"/>
      <c r="Y4328" s="63"/>
      <c r="Z4328" s="63"/>
    </row>
    <row r="4329">
      <c r="A4329" s="75"/>
      <c r="B4329" s="94"/>
      <c r="C4329" s="75"/>
      <c r="D4329" s="76"/>
      <c r="E4329" s="75" t="s">
        <v>97</v>
      </c>
      <c r="F4329" s="75" t="s">
        <v>97</v>
      </c>
      <c r="G4329" s="77"/>
      <c r="H4329" s="77"/>
      <c r="I4329" s="80"/>
      <c r="J4329" s="77" t="s">
        <v>97</v>
      </c>
      <c r="K4329" s="79" t="s">
        <v>97</v>
      </c>
      <c r="L4329" s="79"/>
      <c r="M4329" s="80"/>
      <c r="N4329" s="79" t="s">
        <v>97</v>
      </c>
      <c r="O4329" s="81"/>
      <c r="P4329" s="86"/>
      <c r="Q4329" s="82"/>
      <c r="R4329" s="81" t="s">
        <v>97</v>
      </c>
      <c r="S4329" s="63"/>
      <c r="T4329" s="87"/>
      <c r="U4329" s="84" t="s">
        <v>97</v>
      </c>
      <c r="V4329" s="84" t="s">
        <v>97</v>
      </c>
      <c r="W4329" s="85" t="b">
        <v>0</v>
      </c>
      <c r="X4329" s="63"/>
      <c r="Y4329" s="63"/>
      <c r="Z4329" s="63"/>
    </row>
    <row r="4330">
      <c r="A4330" s="75"/>
      <c r="B4330" s="94"/>
      <c r="C4330" s="75"/>
      <c r="D4330" s="76"/>
      <c r="E4330" s="75" t="s">
        <v>97</v>
      </c>
      <c r="F4330" s="75" t="s">
        <v>97</v>
      </c>
      <c r="G4330" s="77"/>
      <c r="H4330" s="77"/>
      <c r="I4330" s="80"/>
      <c r="J4330" s="77" t="s">
        <v>97</v>
      </c>
      <c r="K4330" s="79" t="s">
        <v>97</v>
      </c>
      <c r="L4330" s="79"/>
      <c r="M4330" s="80"/>
      <c r="N4330" s="79" t="s">
        <v>97</v>
      </c>
      <c r="O4330" s="81"/>
      <c r="P4330" s="86"/>
      <c r="Q4330" s="82"/>
      <c r="R4330" s="81" t="s">
        <v>97</v>
      </c>
      <c r="S4330" s="63"/>
      <c r="T4330" s="87"/>
      <c r="U4330" s="84" t="s">
        <v>97</v>
      </c>
      <c r="V4330" s="84" t="s">
        <v>97</v>
      </c>
      <c r="W4330" s="85" t="b">
        <v>0</v>
      </c>
      <c r="X4330" s="63"/>
      <c r="Y4330" s="63"/>
      <c r="Z4330" s="63"/>
    </row>
    <row r="4331">
      <c r="A4331" s="75"/>
      <c r="B4331" s="94"/>
      <c r="C4331" s="75"/>
      <c r="D4331" s="76"/>
      <c r="E4331" s="75" t="s">
        <v>97</v>
      </c>
      <c r="F4331" s="75" t="s">
        <v>97</v>
      </c>
      <c r="G4331" s="77"/>
      <c r="H4331" s="77"/>
      <c r="I4331" s="80"/>
      <c r="J4331" s="77" t="s">
        <v>97</v>
      </c>
      <c r="K4331" s="79" t="s">
        <v>97</v>
      </c>
      <c r="L4331" s="79"/>
      <c r="M4331" s="80"/>
      <c r="N4331" s="79" t="s">
        <v>97</v>
      </c>
      <c r="O4331" s="81"/>
      <c r="P4331" s="86"/>
      <c r="Q4331" s="82"/>
      <c r="R4331" s="81" t="s">
        <v>97</v>
      </c>
      <c r="S4331" s="63"/>
      <c r="T4331" s="87"/>
      <c r="U4331" s="84" t="s">
        <v>97</v>
      </c>
      <c r="V4331" s="84" t="s">
        <v>97</v>
      </c>
      <c r="W4331" s="85" t="b">
        <v>0</v>
      </c>
      <c r="X4331" s="63"/>
      <c r="Y4331" s="63"/>
      <c r="Z4331" s="63"/>
    </row>
    <row r="4332">
      <c r="A4332" s="75"/>
      <c r="B4332" s="94"/>
      <c r="C4332" s="75"/>
      <c r="D4332" s="76"/>
      <c r="E4332" s="75" t="s">
        <v>97</v>
      </c>
      <c r="F4332" s="75" t="s">
        <v>97</v>
      </c>
      <c r="G4332" s="77"/>
      <c r="H4332" s="77"/>
      <c r="I4332" s="80"/>
      <c r="J4332" s="77" t="s">
        <v>97</v>
      </c>
      <c r="K4332" s="79" t="s">
        <v>97</v>
      </c>
      <c r="L4332" s="79"/>
      <c r="M4332" s="80"/>
      <c r="N4332" s="79" t="s">
        <v>97</v>
      </c>
      <c r="O4332" s="81"/>
      <c r="P4332" s="86"/>
      <c r="Q4332" s="82"/>
      <c r="R4332" s="81" t="s">
        <v>97</v>
      </c>
      <c r="S4332" s="63"/>
      <c r="T4332" s="87"/>
      <c r="U4332" s="84" t="s">
        <v>97</v>
      </c>
      <c r="V4332" s="84" t="s">
        <v>97</v>
      </c>
      <c r="W4332" s="85" t="b">
        <v>0</v>
      </c>
      <c r="X4332" s="63"/>
      <c r="Y4332" s="63"/>
      <c r="Z4332" s="63"/>
    </row>
    <row r="4333">
      <c r="A4333" s="75"/>
      <c r="B4333" s="94"/>
      <c r="C4333" s="75"/>
      <c r="D4333" s="76"/>
      <c r="E4333" s="75" t="s">
        <v>97</v>
      </c>
      <c r="F4333" s="75" t="s">
        <v>97</v>
      </c>
      <c r="G4333" s="77"/>
      <c r="H4333" s="77"/>
      <c r="I4333" s="80"/>
      <c r="J4333" s="77" t="s">
        <v>97</v>
      </c>
      <c r="K4333" s="79" t="s">
        <v>97</v>
      </c>
      <c r="L4333" s="79"/>
      <c r="M4333" s="80"/>
      <c r="N4333" s="79" t="s">
        <v>97</v>
      </c>
      <c r="O4333" s="81"/>
      <c r="P4333" s="86"/>
      <c r="Q4333" s="82"/>
      <c r="R4333" s="81" t="s">
        <v>97</v>
      </c>
      <c r="S4333" s="63"/>
      <c r="T4333" s="87"/>
      <c r="U4333" s="84" t="s">
        <v>97</v>
      </c>
      <c r="V4333" s="84" t="s">
        <v>97</v>
      </c>
      <c r="W4333" s="85" t="b">
        <v>0</v>
      </c>
      <c r="X4333" s="63"/>
      <c r="Y4333" s="63"/>
      <c r="Z4333" s="63"/>
    </row>
    <row r="4334">
      <c r="A4334" s="75"/>
      <c r="B4334" s="94"/>
      <c r="C4334" s="75"/>
      <c r="D4334" s="76"/>
      <c r="E4334" s="75" t="s">
        <v>97</v>
      </c>
      <c r="F4334" s="75" t="s">
        <v>97</v>
      </c>
      <c r="G4334" s="77"/>
      <c r="H4334" s="77"/>
      <c r="I4334" s="80"/>
      <c r="J4334" s="77" t="s">
        <v>97</v>
      </c>
      <c r="K4334" s="79" t="s">
        <v>97</v>
      </c>
      <c r="L4334" s="79"/>
      <c r="M4334" s="80"/>
      <c r="N4334" s="79" t="s">
        <v>97</v>
      </c>
      <c r="O4334" s="81"/>
      <c r="P4334" s="86"/>
      <c r="Q4334" s="82"/>
      <c r="R4334" s="81" t="s">
        <v>97</v>
      </c>
      <c r="S4334" s="63"/>
      <c r="T4334" s="87"/>
      <c r="U4334" s="84" t="s">
        <v>97</v>
      </c>
      <c r="V4334" s="84" t="s">
        <v>97</v>
      </c>
      <c r="W4334" s="85" t="b">
        <v>0</v>
      </c>
      <c r="X4334" s="63"/>
      <c r="Y4334" s="63"/>
      <c r="Z4334" s="63"/>
    </row>
    <row r="4335">
      <c r="A4335" s="75"/>
      <c r="B4335" s="94"/>
      <c r="C4335" s="75"/>
      <c r="D4335" s="76"/>
      <c r="E4335" s="75" t="s">
        <v>97</v>
      </c>
      <c r="F4335" s="75" t="s">
        <v>97</v>
      </c>
      <c r="G4335" s="77"/>
      <c r="H4335" s="77"/>
      <c r="I4335" s="80"/>
      <c r="J4335" s="77" t="s">
        <v>97</v>
      </c>
      <c r="K4335" s="79" t="s">
        <v>97</v>
      </c>
      <c r="L4335" s="79"/>
      <c r="M4335" s="80"/>
      <c r="N4335" s="79" t="s">
        <v>97</v>
      </c>
      <c r="O4335" s="81"/>
      <c r="P4335" s="86"/>
      <c r="Q4335" s="82"/>
      <c r="R4335" s="81" t="s">
        <v>97</v>
      </c>
      <c r="S4335" s="63"/>
      <c r="T4335" s="87"/>
      <c r="U4335" s="84" t="s">
        <v>97</v>
      </c>
      <c r="V4335" s="84" t="s">
        <v>97</v>
      </c>
      <c r="W4335" s="85" t="b">
        <v>0</v>
      </c>
      <c r="X4335" s="63"/>
      <c r="Y4335" s="63"/>
      <c r="Z4335" s="63"/>
    </row>
    <row r="4336">
      <c r="A4336" s="75"/>
      <c r="B4336" s="94"/>
      <c r="C4336" s="75"/>
      <c r="D4336" s="76"/>
      <c r="E4336" s="75" t="s">
        <v>97</v>
      </c>
      <c r="F4336" s="75" t="s">
        <v>97</v>
      </c>
      <c r="G4336" s="77"/>
      <c r="H4336" s="77"/>
      <c r="I4336" s="80"/>
      <c r="J4336" s="77" t="s">
        <v>97</v>
      </c>
      <c r="K4336" s="79" t="s">
        <v>97</v>
      </c>
      <c r="L4336" s="79"/>
      <c r="M4336" s="80"/>
      <c r="N4336" s="79" t="s">
        <v>97</v>
      </c>
      <c r="O4336" s="81"/>
      <c r="P4336" s="86"/>
      <c r="Q4336" s="82"/>
      <c r="R4336" s="81" t="s">
        <v>97</v>
      </c>
      <c r="S4336" s="63"/>
      <c r="T4336" s="87"/>
      <c r="U4336" s="84" t="s">
        <v>97</v>
      </c>
      <c r="V4336" s="84" t="s">
        <v>97</v>
      </c>
      <c r="W4336" s="85" t="b">
        <v>0</v>
      </c>
      <c r="X4336" s="63"/>
      <c r="Y4336" s="63"/>
      <c r="Z4336" s="63"/>
    </row>
    <row r="4337">
      <c r="A4337" s="75"/>
      <c r="B4337" s="94"/>
      <c r="C4337" s="75"/>
      <c r="D4337" s="76"/>
      <c r="E4337" s="75" t="s">
        <v>97</v>
      </c>
      <c r="F4337" s="75" t="s">
        <v>97</v>
      </c>
      <c r="G4337" s="77"/>
      <c r="H4337" s="77"/>
      <c r="I4337" s="80"/>
      <c r="J4337" s="77" t="s">
        <v>97</v>
      </c>
      <c r="K4337" s="79" t="s">
        <v>97</v>
      </c>
      <c r="L4337" s="79"/>
      <c r="M4337" s="80"/>
      <c r="N4337" s="79" t="s">
        <v>97</v>
      </c>
      <c r="O4337" s="81"/>
      <c r="P4337" s="86"/>
      <c r="Q4337" s="82"/>
      <c r="R4337" s="81" t="s">
        <v>97</v>
      </c>
      <c r="S4337" s="63"/>
      <c r="T4337" s="87"/>
      <c r="U4337" s="84" t="s">
        <v>97</v>
      </c>
      <c r="V4337" s="84" t="s">
        <v>97</v>
      </c>
      <c r="W4337" s="85" t="b">
        <v>0</v>
      </c>
      <c r="X4337" s="63"/>
      <c r="Y4337" s="63"/>
      <c r="Z4337" s="63"/>
    </row>
    <row r="4338">
      <c r="A4338" s="75"/>
      <c r="B4338" s="94"/>
      <c r="C4338" s="75"/>
      <c r="D4338" s="76"/>
      <c r="E4338" s="75" t="s">
        <v>97</v>
      </c>
      <c r="F4338" s="75" t="s">
        <v>97</v>
      </c>
      <c r="G4338" s="77"/>
      <c r="H4338" s="77"/>
      <c r="I4338" s="80"/>
      <c r="J4338" s="77" t="s">
        <v>97</v>
      </c>
      <c r="K4338" s="79" t="s">
        <v>97</v>
      </c>
      <c r="L4338" s="79"/>
      <c r="M4338" s="80"/>
      <c r="N4338" s="79" t="s">
        <v>97</v>
      </c>
      <c r="O4338" s="81"/>
      <c r="P4338" s="86"/>
      <c r="Q4338" s="82"/>
      <c r="R4338" s="81" t="s">
        <v>97</v>
      </c>
      <c r="S4338" s="63"/>
      <c r="T4338" s="87"/>
      <c r="U4338" s="84" t="s">
        <v>97</v>
      </c>
      <c r="V4338" s="84" t="s">
        <v>97</v>
      </c>
      <c r="W4338" s="85" t="b">
        <v>0</v>
      </c>
      <c r="X4338" s="63"/>
      <c r="Y4338" s="63"/>
      <c r="Z4338" s="63"/>
    </row>
    <row r="4339">
      <c r="A4339" s="75"/>
      <c r="B4339" s="94"/>
      <c r="C4339" s="75"/>
      <c r="D4339" s="76"/>
      <c r="E4339" s="75" t="s">
        <v>97</v>
      </c>
      <c r="F4339" s="75" t="s">
        <v>97</v>
      </c>
      <c r="G4339" s="77"/>
      <c r="H4339" s="77"/>
      <c r="I4339" s="80"/>
      <c r="J4339" s="77" t="s">
        <v>97</v>
      </c>
      <c r="K4339" s="79" t="s">
        <v>97</v>
      </c>
      <c r="L4339" s="79"/>
      <c r="M4339" s="80"/>
      <c r="N4339" s="79" t="s">
        <v>97</v>
      </c>
      <c r="O4339" s="81"/>
      <c r="P4339" s="86"/>
      <c r="Q4339" s="82"/>
      <c r="R4339" s="81" t="s">
        <v>97</v>
      </c>
      <c r="S4339" s="63"/>
      <c r="T4339" s="87"/>
      <c r="U4339" s="84" t="s">
        <v>97</v>
      </c>
      <c r="V4339" s="84" t="s">
        <v>97</v>
      </c>
      <c r="W4339" s="85" t="b">
        <v>0</v>
      </c>
      <c r="X4339" s="63"/>
      <c r="Y4339" s="63"/>
      <c r="Z4339" s="63"/>
    </row>
    <row r="4340">
      <c r="A4340" s="75"/>
      <c r="B4340" s="94"/>
      <c r="C4340" s="75"/>
      <c r="D4340" s="76"/>
      <c r="E4340" s="75" t="s">
        <v>97</v>
      </c>
      <c r="F4340" s="75" t="s">
        <v>97</v>
      </c>
      <c r="G4340" s="77"/>
      <c r="H4340" s="77"/>
      <c r="I4340" s="80"/>
      <c r="J4340" s="77" t="s">
        <v>97</v>
      </c>
      <c r="K4340" s="79" t="s">
        <v>97</v>
      </c>
      <c r="L4340" s="79"/>
      <c r="M4340" s="80"/>
      <c r="N4340" s="79" t="s">
        <v>97</v>
      </c>
      <c r="O4340" s="81"/>
      <c r="P4340" s="86"/>
      <c r="Q4340" s="82"/>
      <c r="R4340" s="81" t="s">
        <v>97</v>
      </c>
      <c r="S4340" s="63"/>
      <c r="T4340" s="87"/>
      <c r="U4340" s="84" t="s">
        <v>97</v>
      </c>
      <c r="V4340" s="84" t="s">
        <v>97</v>
      </c>
      <c r="W4340" s="85" t="b">
        <v>0</v>
      </c>
      <c r="X4340" s="63"/>
      <c r="Y4340" s="63"/>
      <c r="Z4340" s="63"/>
    </row>
    <row r="4341">
      <c r="A4341" s="75"/>
      <c r="B4341" s="94"/>
      <c r="C4341" s="75"/>
      <c r="D4341" s="76"/>
      <c r="E4341" s="75" t="s">
        <v>97</v>
      </c>
      <c r="F4341" s="75" t="s">
        <v>97</v>
      </c>
      <c r="G4341" s="77"/>
      <c r="H4341" s="77"/>
      <c r="I4341" s="80"/>
      <c r="J4341" s="77" t="s">
        <v>97</v>
      </c>
      <c r="K4341" s="79" t="s">
        <v>97</v>
      </c>
      <c r="L4341" s="79"/>
      <c r="M4341" s="80"/>
      <c r="N4341" s="79" t="s">
        <v>97</v>
      </c>
      <c r="O4341" s="81"/>
      <c r="P4341" s="86"/>
      <c r="Q4341" s="82"/>
      <c r="R4341" s="81" t="s">
        <v>97</v>
      </c>
      <c r="S4341" s="63"/>
      <c r="T4341" s="87"/>
      <c r="U4341" s="84" t="s">
        <v>97</v>
      </c>
      <c r="V4341" s="84" t="s">
        <v>97</v>
      </c>
      <c r="W4341" s="85" t="b">
        <v>0</v>
      </c>
      <c r="X4341" s="63"/>
      <c r="Y4341" s="63"/>
      <c r="Z4341" s="63"/>
    </row>
    <row r="4342">
      <c r="A4342" s="75"/>
      <c r="B4342" s="94"/>
      <c r="C4342" s="75"/>
      <c r="D4342" s="76"/>
      <c r="E4342" s="75" t="s">
        <v>97</v>
      </c>
      <c r="F4342" s="75" t="s">
        <v>97</v>
      </c>
      <c r="G4342" s="77"/>
      <c r="H4342" s="77"/>
      <c r="I4342" s="80"/>
      <c r="J4342" s="77" t="s">
        <v>97</v>
      </c>
      <c r="K4342" s="79" t="s">
        <v>97</v>
      </c>
      <c r="L4342" s="79"/>
      <c r="M4342" s="80"/>
      <c r="N4342" s="79" t="s">
        <v>97</v>
      </c>
      <c r="O4342" s="81"/>
      <c r="P4342" s="86"/>
      <c r="Q4342" s="82"/>
      <c r="R4342" s="81" t="s">
        <v>97</v>
      </c>
      <c r="S4342" s="63"/>
      <c r="T4342" s="87"/>
      <c r="U4342" s="84" t="s">
        <v>97</v>
      </c>
      <c r="V4342" s="84" t="s">
        <v>97</v>
      </c>
      <c r="W4342" s="85" t="b">
        <v>0</v>
      </c>
      <c r="X4342" s="63"/>
      <c r="Y4342" s="63"/>
      <c r="Z4342" s="63"/>
    </row>
    <row r="4343">
      <c r="A4343" s="75"/>
      <c r="B4343" s="94"/>
      <c r="C4343" s="75"/>
      <c r="D4343" s="76"/>
      <c r="E4343" s="75" t="s">
        <v>97</v>
      </c>
      <c r="F4343" s="75" t="s">
        <v>97</v>
      </c>
      <c r="G4343" s="77"/>
      <c r="H4343" s="77"/>
      <c r="I4343" s="80"/>
      <c r="J4343" s="77" t="s">
        <v>97</v>
      </c>
      <c r="K4343" s="79" t="s">
        <v>97</v>
      </c>
      <c r="L4343" s="79"/>
      <c r="M4343" s="80"/>
      <c r="N4343" s="79" t="s">
        <v>97</v>
      </c>
      <c r="O4343" s="81"/>
      <c r="P4343" s="86"/>
      <c r="Q4343" s="82"/>
      <c r="R4343" s="81" t="s">
        <v>97</v>
      </c>
      <c r="S4343" s="63"/>
      <c r="T4343" s="87"/>
      <c r="U4343" s="84" t="s">
        <v>97</v>
      </c>
      <c r="V4343" s="84" t="s">
        <v>97</v>
      </c>
      <c r="W4343" s="85" t="b">
        <v>0</v>
      </c>
      <c r="X4343" s="63"/>
      <c r="Y4343" s="63"/>
      <c r="Z4343" s="63"/>
    </row>
    <row r="4344">
      <c r="A4344" s="75"/>
      <c r="B4344" s="94"/>
      <c r="C4344" s="75"/>
      <c r="D4344" s="76"/>
      <c r="E4344" s="75" t="s">
        <v>97</v>
      </c>
      <c r="F4344" s="75" t="s">
        <v>97</v>
      </c>
      <c r="G4344" s="77"/>
      <c r="H4344" s="77"/>
      <c r="I4344" s="80"/>
      <c r="J4344" s="77" t="s">
        <v>97</v>
      </c>
      <c r="K4344" s="79" t="s">
        <v>97</v>
      </c>
      <c r="L4344" s="79"/>
      <c r="M4344" s="80"/>
      <c r="N4344" s="79" t="s">
        <v>97</v>
      </c>
      <c r="O4344" s="81"/>
      <c r="P4344" s="86"/>
      <c r="Q4344" s="82"/>
      <c r="R4344" s="81" t="s">
        <v>97</v>
      </c>
      <c r="S4344" s="63"/>
      <c r="T4344" s="87"/>
      <c r="U4344" s="84" t="s">
        <v>97</v>
      </c>
      <c r="V4344" s="84" t="s">
        <v>97</v>
      </c>
      <c r="W4344" s="85" t="b">
        <v>0</v>
      </c>
      <c r="X4344" s="63"/>
      <c r="Y4344" s="63"/>
      <c r="Z4344" s="63"/>
    </row>
    <row r="4345">
      <c r="A4345" s="75"/>
      <c r="B4345" s="94"/>
      <c r="C4345" s="75"/>
      <c r="D4345" s="76"/>
      <c r="E4345" s="75" t="s">
        <v>97</v>
      </c>
      <c r="F4345" s="75" t="s">
        <v>97</v>
      </c>
      <c r="G4345" s="77"/>
      <c r="H4345" s="77"/>
      <c r="I4345" s="80"/>
      <c r="J4345" s="77" t="s">
        <v>97</v>
      </c>
      <c r="K4345" s="79" t="s">
        <v>97</v>
      </c>
      <c r="L4345" s="79"/>
      <c r="M4345" s="80"/>
      <c r="N4345" s="79" t="s">
        <v>97</v>
      </c>
      <c r="O4345" s="81"/>
      <c r="P4345" s="86"/>
      <c r="Q4345" s="82"/>
      <c r="R4345" s="81" t="s">
        <v>97</v>
      </c>
      <c r="S4345" s="63"/>
      <c r="T4345" s="87"/>
      <c r="U4345" s="84" t="s">
        <v>97</v>
      </c>
      <c r="V4345" s="84" t="s">
        <v>97</v>
      </c>
      <c r="W4345" s="85" t="b">
        <v>0</v>
      </c>
      <c r="X4345" s="63"/>
      <c r="Y4345" s="63"/>
      <c r="Z4345" s="63"/>
    </row>
    <row r="4346">
      <c r="A4346" s="75"/>
      <c r="B4346" s="94"/>
      <c r="C4346" s="75"/>
      <c r="D4346" s="76"/>
      <c r="E4346" s="75" t="s">
        <v>97</v>
      </c>
      <c r="F4346" s="75" t="s">
        <v>97</v>
      </c>
      <c r="G4346" s="77"/>
      <c r="H4346" s="77"/>
      <c r="I4346" s="80"/>
      <c r="J4346" s="77" t="s">
        <v>97</v>
      </c>
      <c r="K4346" s="79" t="s">
        <v>97</v>
      </c>
      <c r="L4346" s="79"/>
      <c r="M4346" s="80"/>
      <c r="N4346" s="79" t="s">
        <v>97</v>
      </c>
      <c r="O4346" s="81"/>
      <c r="P4346" s="86"/>
      <c r="Q4346" s="82"/>
      <c r="R4346" s="81" t="s">
        <v>97</v>
      </c>
      <c r="S4346" s="63"/>
      <c r="T4346" s="87"/>
      <c r="U4346" s="84" t="s">
        <v>97</v>
      </c>
      <c r="V4346" s="84" t="s">
        <v>97</v>
      </c>
      <c r="W4346" s="85" t="b">
        <v>0</v>
      </c>
      <c r="X4346" s="63"/>
      <c r="Y4346" s="63"/>
      <c r="Z4346" s="63"/>
    </row>
    <row r="4347">
      <c r="A4347" s="75"/>
      <c r="B4347" s="94"/>
      <c r="C4347" s="75"/>
      <c r="D4347" s="76"/>
      <c r="E4347" s="75" t="s">
        <v>97</v>
      </c>
      <c r="F4347" s="75" t="s">
        <v>97</v>
      </c>
      <c r="G4347" s="77"/>
      <c r="H4347" s="77"/>
      <c r="I4347" s="80"/>
      <c r="J4347" s="77" t="s">
        <v>97</v>
      </c>
      <c r="K4347" s="79" t="s">
        <v>97</v>
      </c>
      <c r="L4347" s="79"/>
      <c r="M4347" s="80"/>
      <c r="N4347" s="79" t="s">
        <v>97</v>
      </c>
      <c r="O4347" s="81"/>
      <c r="P4347" s="86"/>
      <c r="Q4347" s="82"/>
      <c r="R4347" s="81" t="s">
        <v>97</v>
      </c>
      <c r="S4347" s="63"/>
      <c r="T4347" s="87"/>
      <c r="U4347" s="84" t="s">
        <v>97</v>
      </c>
      <c r="V4347" s="84" t="s">
        <v>97</v>
      </c>
      <c r="W4347" s="85" t="b">
        <v>0</v>
      </c>
      <c r="X4347" s="63"/>
      <c r="Y4347" s="63"/>
      <c r="Z4347" s="63"/>
    </row>
    <row r="4348">
      <c r="A4348" s="75"/>
      <c r="B4348" s="94"/>
      <c r="C4348" s="75"/>
      <c r="D4348" s="76"/>
      <c r="E4348" s="75" t="s">
        <v>97</v>
      </c>
      <c r="F4348" s="75" t="s">
        <v>97</v>
      </c>
      <c r="G4348" s="77"/>
      <c r="H4348" s="77"/>
      <c r="I4348" s="80"/>
      <c r="J4348" s="77" t="s">
        <v>97</v>
      </c>
      <c r="K4348" s="79" t="s">
        <v>97</v>
      </c>
      <c r="L4348" s="79"/>
      <c r="M4348" s="80"/>
      <c r="N4348" s="79" t="s">
        <v>97</v>
      </c>
      <c r="O4348" s="81"/>
      <c r="P4348" s="86"/>
      <c r="Q4348" s="82"/>
      <c r="R4348" s="81" t="s">
        <v>97</v>
      </c>
      <c r="S4348" s="63"/>
      <c r="T4348" s="87"/>
      <c r="U4348" s="84" t="s">
        <v>97</v>
      </c>
      <c r="V4348" s="84" t="s">
        <v>97</v>
      </c>
      <c r="W4348" s="85" t="b">
        <v>0</v>
      </c>
      <c r="X4348" s="63"/>
      <c r="Y4348" s="63"/>
      <c r="Z4348" s="63"/>
    </row>
    <row r="4349">
      <c r="A4349" s="75"/>
      <c r="B4349" s="94"/>
      <c r="C4349" s="75"/>
      <c r="D4349" s="76"/>
      <c r="E4349" s="75" t="s">
        <v>97</v>
      </c>
      <c r="F4349" s="75" t="s">
        <v>97</v>
      </c>
      <c r="G4349" s="77"/>
      <c r="H4349" s="77"/>
      <c r="I4349" s="80"/>
      <c r="J4349" s="77" t="s">
        <v>97</v>
      </c>
      <c r="K4349" s="79" t="s">
        <v>97</v>
      </c>
      <c r="L4349" s="79"/>
      <c r="M4349" s="80"/>
      <c r="N4349" s="79" t="s">
        <v>97</v>
      </c>
      <c r="O4349" s="81"/>
      <c r="P4349" s="86"/>
      <c r="Q4349" s="82"/>
      <c r="R4349" s="81" t="s">
        <v>97</v>
      </c>
      <c r="S4349" s="63"/>
      <c r="T4349" s="87"/>
      <c r="U4349" s="84" t="s">
        <v>97</v>
      </c>
      <c r="V4349" s="84" t="s">
        <v>97</v>
      </c>
      <c r="W4349" s="85" t="b">
        <v>0</v>
      </c>
      <c r="X4349" s="63"/>
      <c r="Y4349" s="63"/>
      <c r="Z4349" s="63"/>
    </row>
    <row r="4350">
      <c r="A4350" s="75"/>
      <c r="B4350" s="94"/>
      <c r="C4350" s="75"/>
      <c r="D4350" s="76"/>
      <c r="E4350" s="75" t="s">
        <v>97</v>
      </c>
      <c r="F4350" s="75" t="s">
        <v>97</v>
      </c>
      <c r="G4350" s="77"/>
      <c r="H4350" s="77"/>
      <c r="I4350" s="80"/>
      <c r="J4350" s="77" t="s">
        <v>97</v>
      </c>
      <c r="K4350" s="79" t="s">
        <v>97</v>
      </c>
      <c r="L4350" s="79"/>
      <c r="M4350" s="80"/>
      <c r="N4350" s="79" t="s">
        <v>97</v>
      </c>
      <c r="O4350" s="81"/>
      <c r="P4350" s="86"/>
      <c r="Q4350" s="82"/>
      <c r="R4350" s="81" t="s">
        <v>97</v>
      </c>
      <c r="S4350" s="63"/>
      <c r="T4350" s="87"/>
      <c r="U4350" s="84" t="s">
        <v>97</v>
      </c>
      <c r="V4350" s="84" t="s">
        <v>97</v>
      </c>
      <c r="W4350" s="85" t="b">
        <v>0</v>
      </c>
      <c r="X4350" s="63"/>
      <c r="Y4350" s="63"/>
      <c r="Z4350" s="63"/>
    </row>
    <row r="4351">
      <c r="A4351" s="75"/>
      <c r="B4351" s="94"/>
      <c r="C4351" s="75"/>
      <c r="D4351" s="76"/>
      <c r="E4351" s="75" t="s">
        <v>97</v>
      </c>
      <c r="F4351" s="75" t="s">
        <v>97</v>
      </c>
      <c r="G4351" s="77"/>
      <c r="H4351" s="77"/>
      <c r="I4351" s="80"/>
      <c r="J4351" s="77" t="s">
        <v>97</v>
      </c>
      <c r="K4351" s="79" t="s">
        <v>97</v>
      </c>
      <c r="L4351" s="79"/>
      <c r="M4351" s="80"/>
      <c r="N4351" s="79" t="s">
        <v>97</v>
      </c>
      <c r="O4351" s="81"/>
      <c r="P4351" s="86"/>
      <c r="Q4351" s="82"/>
      <c r="R4351" s="81" t="s">
        <v>97</v>
      </c>
      <c r="S4351" s="63"/>
      <c r="T4351" s="87"/>
      <c r="U4351" s="84" t="s">
        <v>97</v>
      </c>
      <c r="V4351" s="84" t="s">
        <v>97</v>
      </c>
      <c r="W4351" s="85" t="b">
        <v>0</v>
      </c>
      <c r="X4351" s="63"/>
      <c r="Y4351" s="63"/>
      <c r="Z4351" s="63"/>
    </row>
    <row r="4352">
      <c r="A4352" s="75"/>
      <c r="B4352" s="94"/>
      <c r="C4352" s="75"/>
      <c r="D4352" s="76"/>
      <c r="E4352" s="75" t="s">
        <v>97</v>
      </c>
      <c r="F4352" s="75" t="s">
        <v>97</v>
      </c>
      <c r="G4352" s="77"/>
      <c r="H4352" s="77"/>
      <c r="I4352" s="80"/>
      <c r="J4352" s="77" t="s">
        <v>97</v>
      </c>
      <c r="K4352" s="79" t="s">
        <v>97</v>
      </c>
      <c r="L4352" s="79"/>
      <c r="M4352" s="80"/>
      <c r="N4352" s="79" t="s">
        <v>97</v>
      </c>
      <c r="O4352" s="81"/>
      <c r="P4352" s="86"/>
      <c r="Q4352" s="82"/>
      <c r="R4352" s="81" t="s">
        <v>97</v>
      </c>
      <c r="S4352" s="63"/>
      <c r="T4352" s="87"/>
      <c r="U4352" s="84" t="s">
        <v>97</v>
      </c>
      <c r="V4352" s="84" t="s">
        <v>97</v>
      </c>
      <c r="W4352" s="85" t="b">
        <v>0</v>
      </c>
      <c r="X4352" s="63"/>
      <c r="Y4352" s="63"/>
      <c r="Z4352" s="63"/>
    </row>
    <row r="4353">
      <c r="A4353" s="75"/>
      <c r="B4353" s="94"/>
      <c r="C4353" s="75"/>
      <c r="D4353" s="76"/>
      <c r="E4353" s="75" t="s">
        <v>97</v>
      </c>
      <c r="F4353" s="75" t="s">
        <v>97</v>
      </c>
      <c r="G4353" s="77"/>
      <c r="H4353" s="77"/>
      <c r="I4353" s="80"/>
      <c r="J4353" s="77" t="s">
        <v>97</v>
      </c>
      <c r="K4353" s="79" t="s">
        <v>97</v>
      </c>
      <c r="L4353" s="79"/>
      <c r="M4353" s="80"/>
      <c r="N4353" s="79" t="s">
        <v>97</v>
      </c>
      <c r="O4353" s="81"/>
      <c r="P4353" s="86"/>
      <c r="Q4353" s="82"/>
      <c r="R4353" s="81" t="s">
        <v>97</v>
      </c>
      <c r="S4353" s="63"/>
      <c r="T4353" s="87"/>
      <c r="U4353" s="84" t="s">
        <v>97</v>
      </c>
      <c r="V4353" s="84" t="s">
        <v>97</v>
      </c>
      <c r="W4353" s="85" t="b">
        <v>0</v>
      </c>
      <c r="X4353" s="63"/>
      <c r="Y4353" s="63"/>
      <c r="Z4353" s="63"/>
    </row>
    <row r="4354">
      <c r="A4354" s="75"/>
      <c r="B4354" s="94"/>
      <c r="C4354" s="75"/>
      <c r="D4354" s="76"/>
      <c r="E4354" s="75" t="s">
        <v>97</v>
      </c>
      <c r="F4354" s="75" t="s">
        <v>97</v>
      </c>
      <c r="G4354" s="77"/>
      <c r="H4354" s="77"/>
      <c r="I4354" s="80"/>
      <c r="J4354" s="77" t="s">
        <v>97</v>
      </c>
      <c r="K4354" s="79" t="s">
        <v>97</v>
      </c>
      <c r="L4354" s="79"/>
      <c r="M4354" s="80"/>
      <c r="N4354" s="79" t="s">
        <v>97</v>
      </c>
      <c r="O4354" s="81"/>
      <c r="P4354" s="86"/>
      <c r="Q4354" s="82"/>
      <c r="R4354" s="81" t="s">
        <v>97</v>
      </c>
      <c r="S4354" s="63"/>
      <c r="T4354" s="87"/>
      <c r="U4354" s="84" t="s">
        <v>97</v>
      </c>
      <c r="V4354" s="84" t="s">
        <v>97</v>
      </c>
      <c r="W4354" s="85" t="b">
        <v>0</v>
      </c>
      <c r="X4354" s="63"/>
      <c r="Y4354" s="63"/>
      <c r="Z4354" s="63"/>
    </row>
    <row r="4355">
      <c r="A4355" s="75"/>
      <c r="B4355" s="94"/>
      <c r="C4355" s="75"/>
      <c r="D4355" s="76"/>
      <c r="E4355" s="75" t="s">
        <v>97</v>
      </c>
      <c r="F4355" s="75" t="s">
        <v>97</v>
      </c>
      <c r="G4355" s="77"/>
      <c r="H4355" s="77"/>
      <c r="I4355" s="80"/>
      <c r="J4355" s="77" t="s">
        <v>97</v>
      </c>
      <c r="K4355" s="79" t="s">
        <v>97</v>
      </c>
      <c r="L4355" s="79"/>
      <c r="M4355" s="80"/>
      <c r="N4355" s="79" t="s">
        <v>97</v>
      </c>
      <c r="O4355" s="81"/>
      <c r="P4355" s="86"/>
      <c r="Q4355" s="82"/>
      <c r="R4355" s="81" t="s">
        <v>97</v>
      </c>
      <c r="S4355" s="63"/>
      <c r="T4355" s="87"/>
      <c r="U4355" s="84" t="s">
        <v>97</v>
      </c>
      <c r="V4355" s="84" t="s">
        <v>97</v>
      </c>
      <c r="W4355" s="85" t="b">
        <v>0</v>
      </c>
      <c r="X4355" s="63"/>
      <c r="Y4355" s="63"/>
      <c r="Z4355" s="63"/>
    </row>
    <row r="4356">
      <c r="A4356" s="75"/>
      <c r="B4356" s="94"/>
      <c r="C4356" s="75"/>
      <c r="D4356" s="76"/>
      <c r="E4356" s="75" t="s">
        <v>97</v>
      </c>
      <c r="F4356" s="75" t="s">
        <v>97</v>
      </c>
      <c r="G4356" s="77"/>
      <c r="H4356" s="77"/>
      <c r="I4356" s="80"/>
      <c r="J4356" s="77" t="s">
        <v>97</v>
      </c>
      <c r="K4356" s="79" t="s">
        <v>97</v>
      </c>
      <c r="L4356" s="79"/>
      <c r="M4356" s="80"/>
      <c r="N4356" s="79" t="s">
        <v>97</v>
      </c>
      <c r="O4356" s="81"/>
      <c r="P4356" s="86"/>
      <c r="Q4356" s="82"/>
      <c r="R4356" s="81" t="s">
        <v>97</v>
      </c>
      <c r="S4356" s="63"/>
      <c r="T4356" s="87"/>
      <c r="U4356" s="84" t="s">
        <v>97</v>
      </c>
      <c r="V4356" s="84" t="s">
        <v>97</v>
      </c>
      <c r="W4356" s="85" t="b">
        <v>0</v>
      </c>
      <c r="X4356" s="63"/>
      <c r="Y4356" s="63"/>
      <c r="Z4356" s="63"/>
    </row>
    <row r="4357">
      <c r="A4357" s="75"/>
      <c r="B4357" s="94"/>
      <c r="C4357" s="75"/>
      <c r="D4357" s="76"/>
      <c r="E4357" s="75" t="s">
        <v>97</v>
      </c>
      <c r="F4357" s="75" t="s">
        <v>97</v>
      </c>
      <c r="G4357" s="77"/>
      <c r="H4357" s="77"/>
      <c r="I4357" s="80"/>
      <c r="J4357" s="77" t="s">
        <v>97</v>
      </c>
      <c r="K4357" s="79" t="s">
        <v>97</v>
      </c>
      <c r="L4357" s="79"/>
      <c r="M4357" s="80"/>
      <c r="N4357" s="79" t="s">
        <v>97</v>
      </c>
      <c r="O4357" s="81"/>
      <c r="P4357" s="86"/>
      <c r="Q4357" s="82"/>
      <c r="R4357" s="81" t="s">
        <v>97</v>
      </c>
      <c r="S4357" s="63"/>
      <c r="T4357" s="87"/>
      <c r="U4357" s="84" t="s">
        <v>97</v>
      </c>
      <c r="V4357" s="84" t="s">
        <v>97</v>
      </c>
      <c r="W4357" s="85" t="b">
        <v>0</v>
      </c>
      <c r="X4357" s="63"/>
      <c r="Y4357" s="63"/>
      <c r="Z4357" s="63"/>
    </row>
    <row r="4358">
      <c r="A4358" s="75"/>
      <c r="B4358" s="94"/>
      <c r="C4358" s="75"/>
      <c r="D4358" s="76"/>
      <c r="E4358" s="75" t="s">
        <v>97</v>
      </c>
      <c r="F4358" s="75" t="s">
        <v>97</v>
      </c>
      <c r="G4358" s="77"/>
      <c r="H4358" s="77"/>
      <c r="I4358" s="80"/>
      <c r="J4358" s="77" t="s">
        <v>97</v>
      </c>
      <c r="K4358" s="79" t="s">
        <v>97</v>
      </c>
      <c r="L4358" s="79"/>
      <c r="M4358" s="80"/>
      <c r="N4358" s="79" t="s">
        <v>97</v>
      </c>
      <c r="O4358" s="81"/>
      <c r="P4358" s="86"/>
      <c r="Q4358" s="82"/>
      <c r="R4358" s="81" t="s">
        <v>97</v>
      </c>
      <c r="S4358" s="63"/>
      <c r="T4358" s="87"/>
      <c r="U4358" s="84" t="s">
        <v>97</v>
      </c>
      <c r="V4358" s="84" t="s">
        <v>97</v>
      </c>
      <c r="W4358" s="85" t="b">
        <v>0</v>
      </c>
      <c r="X4358" s="63"/>
      <c r="Y4358" s="63"/>
      <c r="Z4358" s="63"/>
    </row>
    <row r="4359">
      <c r="A4359" s="75"/>
      <c r="B4359" s="94"/>
      <c r="C4359" s="75"/>
      <c r="D4359" s="76"/>
      <c r="E4359" s="75" t="s">
        <v>97</v>
      </c>
      <c r="F4359" s="75" t="s">
        <v>97</v>
      </c>
      <c r="G4359" s="77"/>
      <c r="H4359" s="77"/>
      <c r="I4359" s="80"/>
      <c r="J4359" s="77" t="s">
        <v>97</v>
      </c>
      <c r="K4359" s="79" t="s">
        <v>97</v>
      </c>
      <c r="L4359" s="79"/>
      <c r="M4359" s="80"/>
      <c r="N4359" s="79" t="s">
        <v>97</v>
      </c>
      <c r="O4359" s="81"/>
      <c r="P4359" s="86"/>
      <c r="Q4359" s="82"/>
      <c r="R4359" s="81" t="s">
        <v>97</v>
      </c>
      <c r="S4359" s="63"/>
      <c r="T4359" s="87"/>
      <c r="U4359" s="84" t="s">
        <v>97</v>
      </c>
      <c r="V4359" s="84" t="s">
        <v>97</v>
      </c>
      <c r="W4359" s="85" t="b">
        <v>0</v>
      </c>
      <c r="X4359" s="63"/>
      <c r="Y4359" s="63"/>
      <c r="Z4359" s="63"/>
    </row>
    <row r="4360">
      <c r="A4360" s="75"/>
      <c r="B4360" s="94"/>
      <c r="C4360" s="75"/>
      <c r="D4360" s="76"/>
      <c r="E4360" s="75" t="s">
        <v>97</v>
      </c>
      <c r="F4360" s="75" t="s">
        <v>97</v>
      </c>
      <c r="G4360" s="77"/>
      <c r="H4360" s="77"/>
      <c r="I4360" s="80"/>
      <c r="J4360" s="77" t="s">
        <v>97</v>
      </c>
      <c r="K4360" s="79" t="s">
        <v>97</v>
      </c>
      <c r="L4360" s="79"/>
      <c r="M4360" s="80"/>
      <c r="N4360" s="79" t="s">
        <v>97</v>
      </c>
      <c r="O4360" s="81"/>
      <c r="P4360" s="86"/>
      <c r="Q4360" s="82"/>
      <c r="R4360" s="81" t="s">
        <v>97</v>
      </c>
      <c r="S4360" s="63"/>
      <c r="T4360" s="87"/>
      <c r="U4360" s="84" t="s">
        <v>97</v>
      </c>
      <c r="V4360" s="84" t="s">
        <v>97</v>
      </c>
      <c r="W4360" s="85" t="b">
        <v>0</v>
      </c>
      <c r="X4360" s="63"/>
      <c r="Y4360" s="63"/>
      <c r="Z4360" s="63"/>
    </row>
    <row r="4361">
      <c r="A4361" s="75"/>
      <c r="B4361" s="94"/>
      <c r="C4361" s="75"/>
      <c r="D4361" s="76"/>
      <c r="E4361" s="75" t="s">
        <v>97</v>
      </c>
      <c r="F4361" s="75" t="s">
        <v>97</v>
      </c>
      <c r="G4361" s="77"/>
      <c r="H4361" s="77"/>
      <c r="I4361" s="80"/>
      <c r="J4361" s="77" t="s">
        <v>97</v>
      </c>
      <c r="K4361" s="79" t="s">
        <v>97</v>
      </c>
      <c r="L4361" s="79"/>
      <c r="M4361" s="80"/>
      <c r="N4361" s="79" t="s">
        <v>97</v>
      </c>
      <c r="O4361" s="81"/>
      <c r="P4361" s="86"/>
      <c r="Q4361" s="82"/>
      <c r="R4361" s="81" t="s">
        <v>97</v>
      </c>
      <c r="S4361" s="63"/>
      <c r="T4361" s="87"/>
      <c r="U4361" s="84" t="s">
        <v>97</v>
      </c>
      <c r="V4361" s="84" t="s">
        <v>97</v>
      </c>
      <c r="W4361" s="85" t="b">
        <v>0</v>
      </c>
      <c r="X4361" s="63"/>
      <c r="Y4361" s="63"/>
      <c r="Z4361" s="63"/>
    </row>
    <row r="4362">
      <c r="A4362" s="75"/>
      <c r="B4362" s="94"/>
      <c r="C4362" s="75"/>
      <c r="D4362" s="76"/>
      <c r="E4362" s="75" t="s">
        <v>97</v>
      </c>
      <c r="F4362" s="75" t="s">
        <v>97</v>
      </c>
      <c r="G4362" s="77"/>
      <c r="H4362" s="77"/>
      <c r="I4362" s="80"/>
      <c r="J4362" s="77" t="s">
        <v>97</v>
      </c>
      <c r="K4362" s="79" t="s">
        <v>97</v>
      </c>
      <c r="L4362" s="79"/>
      <c r="M4362" s="80"/>
      <c r="N4362" s="79" t="s">
        <v>97</v>
      </c>
      <c r="O4362" s="81"/>
      <c r="P4362" s="86"/>
      <c r="Q4362" s="82"/>
      <c r="R4362" s="81" t="s">
        <v>97</v>
      </c>
      <c r="S4362" s="63"/>
      <c r="T4362" s="87"/>
      <c r="U4362" s="84" t="s">
        <v>97</v>
      </c>
      <c r="V4362" s="84" t="s">
        <v>97</v>
      </c>
      <c r="W4362" s="85" t="b">
        <v>0</v>
      </c>
      <c r="X4362" s="63"/>
      <c r="Y4362" s="63"/>
      <c r="Z4362" s="63"/>
    </row>
    <row r="4363">
      <c r="A4363" s="75"/>
      <c r="B4363" s="94"/>
      <c r="C4363" s="75"/>
      <c r="D4363" s="76"/>
      <c r="E4363" s="75" t="s">
        <v>97</v>
      </c>
      <c r="F4363" s="75" t="s">
        <v>97</v>
      </c>
      <c r="G4363" s="77"/>
      <c r="H4363" s="77"/>
      <c r="I4363" s="80"/>
      <c r="J4363" s="77" t="s">
        <v>97</v>
      </c>
      <c r="K4363" s="79" t="s">
        <v>97</v>
      </c>
      <c r="L4363" s="79"/>
      <c r="M4363" s="80"/>
      <c r="N4363" s="79" t="s">
        <v>97</v>
      </c>
      <c r="O4363" s="81"/>
      <c r="P4363" s="86"/>
      <c r="Q4363" s="82"/>
      <c r="R4363" s="81" t="s">
        <v>97</v>
      </c>
      <c r="S4363" s="63"/>
      <c r="T4363" s="87"/>
      <c r="U4363" s="84" t="s">
        <v>97</v>
      </c>
      <c r="V4363" s="84" t="s">
        <v>97</v>
      </c>
      <c r="W4363" s="85" t="b">
        <v>0</v>
      </c>
      <c r="X4363" s="63"/>
      <c r="Y4363" s="63"/>
      <c r="Z4363" s="63"/>
    </row>
    <row r="4364">
      <c r="A4364" s="75"/>
      <c r="B4364" s="94"/>
      <c r="C4364" s="75"/>
      <c r="D4364" s="76"/>
      <c r="E4364" s="75" t="s">
        <v>97</v>
      </c>
      <c r="F4364" s="75" t="s">
        <v>97</v>
      </c>
      <c r="G4364" s="77"/>
      <c r="H4364" s="77"/>
      <c r="I4364" s="80"/>
      <c r="J4364" s="77" t="s">
        <v>97</v>
      </c>
      <c r="K4364" s="79" t="s">
        <v>97</v>
      </c>
      <c r="L4364" s="79"/>
      <c r="M4364" s="80"/>
      <c r="N4364" s="79" t="s">
        <v>97</v>
      </c>
      <c r="O4364" s="81"/>
      <c r="P4364" s="86"/>
      <c r="Q4364" s="82"/>
      <c r="R4364" s="81" t="s">
        <v>97</v>
      </c>
      <c r="S4364" s="63"/>
      <c r="T4364" s="87"/>
      <c r="U4364" s="84" t="s">
        <v>97</v>
      </c>
      <c r="V4364" s="84" t="s">
        <v>97</v>
      </c>
      <c r="W4364" s="85" t="b">
        <v>0</v>
      </c>
      <c r="X4364" s="63"/>
      <c r="Y4364" s="63"/>
      <c r="Z4364" s="63"/>
    </row>
    <row r="4365">
      <c r="A4365" s="75"/>
      <c r="B4365" s="94"/>
      <c r="C4365" s="75"/>
      <c r="D4365" s="76"/>
      <c r="E4365" s="75" t="s">
        <v>97</v>
      </c>
      <c r="F4365" s="75" t="s">
        <v>97</v>
      </c>
      <c r="G4365" s="77"/>
      <c r="H4365" s="77"/>
      <c r="I4365" s="80"/>
      <c r="J4365" s="77" t="s">
        <v>97</v>
      </c>
      <c r="K4365" s="79" t="s">
        <v>97</v>
      </c>
      <c r="L4365" s="79"/>
      <c r="M4365" s="80"/>
      <c r="N4365" s="79" t="s">
        <v>97</v>
      </c>
      <c r="O4365" s="81"/>
      <c r="P4365" s="86"/>
      <c r="Q4365" s="82"/>
      <c r="R4365" s="81" t="s">
        <v>97</v>
      </c>
      <c r="S4365" s="63"/>
      <c r="T4365" s="87"/>
      <c r="U4365" s="84" t="s">
        <v>97</v>
      </c>
      <c r="V4365" s="84" t="s">
        <v>97</v>
      </c>
      <c r="W4365" s="85" t="b">
        <v>0</v>
      </c>
      <c r="X4365" s="63"/>
      <c r="Y4365" s="63"/>
      <c r="Z4365" s="63"/>
    </row>
    <row r="4366">
      <c r="A4366" s="75"/>
      <c r="B4366" s="94"/>
      <c r="C4366" s="75"/>
      <c r="D4366" s="76"/>
      <c r="E4366" s="75" t="s">
        <v>97</v>
      </c>
      <c r="F4366" s="75" t="s">
        <v>97</v>
      </c>
      <c r="G4366" s="77"/>
      <c r="H4366" s="77"/>
      <c r="I4366" s="80"/>
      <c r="J4366" s="77" t="s">
        <v>97</v>
      </c>
      <c r="K4366" s="79" t="s">
        <v>97</v>
      </c>
      <c r="L4366" s="79"/>
      <c r="M4366" s="80"/>
      <c r="N4366" s="79" t="s">
        <v>97</v>
      </c>
      <c r="O4366" s="81"/>
      <c r="P4366" s="86"/>
      <c r="Q4366" s="82"/>
      <c r="R4366" s="81" t="s">
        <v>97</v>
      </c>
      <c r="S4366" s="63"/>
      <c r="T4366" s="87"/>
      <c r="U4366" s="84" t="s">
        <v>97</v>
      </c>
      <c r="V4366" s="84" t="s">
        <v>97</v>
      </c>
      <c r="W4366" s="85" t="b">
        <v>0</v>
      </c>
      <c r="X4366" s="63"/>
      <c r="Y4366" s="63"/>
      <c r="Z4366" s="63"/>
    </row>
    <row r="4367">
      <c r="A4367" s="75"/>
      <c r="B4367" s="94"/>
      <c r="C4367" s="75"/>
      <c r="D4367" s="76"/>
      <c r="E4367" s="75" t="s">
        <v>97</v>
      </c>
      <c r="F4367" s="75" t="s">
        <v>97</v>
      </c>
      <c r="G4367" s="77"/>
      <c r="H4367" s="77"/>
      <c r="I4367" s="80"/>
      <c r="J4367" s="77" t="s">
        <v>97</v>
      </c>
      <c r="K4367" s="79" t="s">
        <v>97</v>
      </c>
      <c r="L4367" s="79"/>
      <c r="M4367" s="80"/>
      <c r="N4367" s="79" t="s">
        <v>97</v>
      </c>
      <c r="O4367" s="81"/>
      <c r="P4367" s="86"/>
      <c r="Q4367" s="82"/>
      <c r="R4367" s="81" t="s">
        <v>97</v>
      </c>
      <c r="S4367" s="63"/>
      <c r="T4367" s="87"/>
      <c r="U4367" s="84" t="s">
        <v>97</v>
      </c>
      <c r="V4367" s="84" t="s">
        <v>97</v>
      </c>
      <c r="W4367" s="85" t="b">
        <v>0</v>
      </c>
      <c r="X4367" s="63"/>
      <c r="Y4367" s="63"/>
      <c r="Z4367" s="63"/>
    </row>
    <row r="4368">
      <c r="A4368" s="75"/>
      <c r="B4368" s="94"/>
      <c r="C4368" s="75"/>
      <c r="D4368" s="76"/>
      <c r="E4368" s="75" t="s">
        <v>97</v>
      </c>
      <c r="F4368" s="75" t="s">
        <v>97</v>
      </c>
      <c r="G4368" s="77"/>
      <c r="H4368" s="77"/>
      <c r="I4368" s="80"/>
      <c r="J4368" s="77" t="s">
        <v>97</v>
      </c>
      <c r="K4368" s="79" t="s">
        <v>97</v>
      </c>
      <c r="L4368" s="79"/>
      <c r="M4368" s="80"/>
      <c r="N4368" s="79" t="s">
        <v>97</v>
      </c>
      <c r="O4368" s="81"/>
      <c r="P4368" s="86"/>
      <c r="Q4368" s="82"/>
      <c r="R4368" s="81" t="s">
        <v>97</v>
      </c>
      <c r="S4368" s="63"/>
      <c r="T4368" s="87"/>
      <c r="U4368" s="84" t="s">
        <v>97</v>
      </c>
      <c r="V4368" s="84" t="s">
        <v>97</v>
      </c>
      <c r="W4368" s="85" t="b">
        <v>0</v>
      </c>
      <c r="X4368" s="63"/>
      <c r="Y4368" s="63"/>
      <c r="Z4368" s="63"/>
    </row>
    <row r="4369">
      <c r="A4369" s="75"/>
      <c r="B4369" s="94"/>
      <c r="C4369" s="75"/>
      <c r="D4369" s="76"/>
      <c r="E4369" s="75" t="s">
        <v>97</v>
      </c>
      <c r="F4369" s="75" t="s">
        <v>97</v>
      </c>
      <c r="G4369" s="77"/>
      <c r="H4369" s="77"/>
      <c r="I4369" s="80"/>
      <c r="J4369" s="77" t="s">
        <v>97</v>
      </c>
      <c r="K4369" s="79" t="s">
        <v>97</v>
      </c>
      <c r="L4369" s="79"/>
      <c r="M4369" s="80"/>
      <c r="N4369" s="79" t="s">
        <v>97</v>
      </c>
      <c r="O4369" s="81"/>
      <c r="P4369" s="86"/>
      <c r="Q4369" s="82"/>
      <c r="R4369" s="81" t="s">
        <v>97</v>
      </c>
      <c r="S4369" s="63"/>
      <c r="T4369" s="87"/>
      <c r="U4369" s="84" t="s">
        <v>97</v>
      </c>
      <c r="V4369" s="84" t="s">
        <v>97</v>
      </c>
      <c r="W4369" s="85" t="b">
        <v>0</v>
      </c>
      <c r="X4369" s="63"/>
      <c r="Y4369" s="63"/>
      <c r="Z4369" s="63"/>
    </row>
    <row r="4370">
      <c r="A4370" s="75"/>
      <c r="B4370" s="94"/>
      <c r="C4370" s="75"/>
      <c r="D4370" s="76"/>
      <c r="E4370" s="75" t="s">
        <v>97</v>
      </c>
      <c r="F4370" s="75" t="s">
        <v>97</v>
      </c>
      <c r="G4370" s="77"/>
      <c r="H4370" s="77"/>
      <c r="I4370" s="80"/>
      <c r="J4370" s="77" t="s">
        <v>97</v>
      </c>
      <c r="K4370" s="79" t="s">
        <v>97</v>
      </c>
      <c r="L4370" s="79"/>
      <c r="M4370" s="80"/>
      <c r="N4370" s="79" t="s">
        <v>97</v>
      </c>
      <c r="O4370" s="81"/>
      <c r="P4370" s="86"/>
      <c r="Q4370" s="82"/>
      <c r="R4370" s="81" t="s">
        <v>97</v>
      </c>
      <c r="S4370" s="63"/>
      <c r="T4370" s="87"/>
      <c r="U4370" s="84" t="s">
        <v>97</v>
      </c>
      <c r="V4370" s="84" t="s">
        <v>97</v>
      </c>
      <c r="W4370" s="85" t="b">
        <v>0</v>
      </c>
      <c r="X4370" s="63"/>
      <c r="Y4370" s="63"/>
      <c r="Z4370" s="63"/>
    </row>
    <row r="4371">
      <c r="A4371" s="75"/>
      <c r="B4371" s="94"/>
      <c r="C4371" s="75"/>
      <c r="D4371" s="76"/>
      <c r="E4371" s="75" t="s">
        <v>97</v>
      </c>
      <c r="F4371" s="75" t="s">
        <v>97</v>
      </c>
      <c r="G4371" s="77"/>
      <c r="H4371" s="77"/>
      <c r="I4371" s="80"/>
      <c r="J4371" s="77" t="s">
        <v>97</v>
      </c>
      <c r="K4371" s="79" t="s">
        <v>97</v>
      </c>
      <c r="L4371" s="79"/>
      <c r="M4371" s="80"/>
      <c r="N4371" s="79" t="s">
        <v>97</v>
      </c>
      <c r="O4371" s="81"/>
      <c r="P4371" s="86"/>
      <c r="Q4371" s="82"/>
      <c r="R4371" s="81" t="s">
        <v>97</v>
      </c>
      <c r="S4371" s="63"/>
      <c r="T4371" s="87"/>
      <c r="U4371" s="84" t="s">
        <v>97</v>
      </c>
      <c r="V4371" s="84" t="s">
        <v>97</v>
      </c>
      <c r="W4371" s="85" t="b">
        <v>0</v>
      </c>
      <c r="X4371" s="63"/>
      <c r="Y4371" s="63"/>
      <c r="Z4371" s="63"/>
    </row>
    <row r="4372">
      <c r="A4372" s="75"/>
      <c r="B4372" s="94"/>
      <c r="C4372" s="75"/>
      <c r="D4372" s="76"/>
      <c r="E4372" s="75" t="s">
        <v>97</v>
      </c>
      <c r="F4372" s="75" t="s">
        <v>97</v>
      </c>
      <c r="G4372" s="77"/>
      <c r="H4372" s="77"/>
      <c r="I4372" s="80"/>
      <c r="J4372" s="77" t="s">
        <v>97</v>
      </c>
      <c r="K4372" s="79" t="s">
        <v>97</v>
      </c>
      <c r="L4372" s="79"/>
      <c r="M4372" s="80"/>
      <c r="N4372" s="79" t="s">
        <v>97</v>
      </c>
      <c r="O4372" s="81"/>
      <c r="P4372" s="86"/>
      <c r="Q4372" s="82"/>
      <c r="R4372" s="81" t="s">
        <v>97</v>
      </c>
      <c r="S4372" s="63"/>
      <c r="T4372" s="87"/>
      <c r="U4372" s="84" t="s">
        <v>97</v>
      </c>
      <c r="V4372" s="84" t="s">
        <v>97</v>
      </c>
      <c r="W4372" s="85" t="b">
        <v>0</v>
      </c>
      <c r="X4372" s="63"/>
      <c r="Y4372" s="63"/>
      <c r="Z4372" s="63"/>
    </row>
    <row r="4373">
      <c r="A4373" s="75"/>
      <c r="B4373" s="94"/>
      <c r="C4373" s="75"/>
      <c r="D4373" s="76"/>
      <c r="E4373" s="75" t="s">
        <v>97</v>
      </c>
      <c r="F4373" s="75" t="s">
        <v>97</v>
      </c>
      <c r="G4373" s="77"/>
      <c r="H4373" s="77"/>
      <c r="I4373" s="80"/>
      <c r="J4373" s="77" t="s">
        <v>97</v>
      </c>
      <c r="K4373" s="79" t="s">
        <v>97</v>
      </c>
      <c r="L4373" s="79"/>
      <c r="M4373" s="80"/>
      <c r="N4373" s="79" t="s">
        <v>97</v>
      </c>
      <c r="O4373" s="81"/>
      <c r="P4373" s="86"/>
      <c r="Q4373" s="82"/>
      <c r="R4373" s="81" t="s">
        <v>97</v>
      </c>
      <c r="S4373" s="63"/>
      <c r="T4373" s="87"/>
      <c r="U4373" s="84" t="s">
        <v>97</v>
      </c>
      <c r="V4373" s="84" t="s">
        <v>97</v>
      </c>
      <c r="W4373" s="85" t="b">
        <v>0</v>
      </c>
      <c r="X4373" s="63"/>
      <c r="Y4373" s="63"/>
      <c r="Z4373" s="63"/>
    </row>
    <row r="4374">
      <c r="A4374" s="75"/>
      <c r="B4374" s="94"/>
      <c r="C4374" s="75"/>
      <c r="D4374" s="76"/>
      <c r="E4374" s="75" t="s">
        <v>97</v>
      </c>
      <c r="F4374" s="75" t="s">
        <v>97</v>
      </c>
      <c r="G4374" s="77"/>
      <c r="H4374" s="77"/>
      <c r="I4374" s="80"/>
      <c r="J4374" s="77" t="s">
        <v>97</v>
      </c>
      <c r="K4374" s="79" t="s">
        <v>97</v>
      </c>
      <c r="L4374" s="79"/>
      <c r="M4374" s="80"/>
      <c r="N4374" s="79" t="s">
        <v>97</v>
      </c>
      <c r="O4374" s="81"/>
      <c r="P4374" s="86"/>
      <c r="Q4374" s="82"/>
      <c r="R4374" s="81" t="s">
        <v>97</v>
      </c>
      <c r="S4374" s="63"/>
      <c r="T4374" s="87"/>
      <c r="U4374" s="84" t="s">
        <v>97</v>
      </c>
      <c r="V4374" s="84" t="s">
        <v>97</v>
      </c>
      <c r="W4374" s="85" t="b">
        <v>0</v>
      </c>
      <c r="X4374" s="63"/>
      <c r="Y4374" s="63"/>
      <c r="Z4374" s="63"/>
    </row>
    <row r="4375">
      <c r="A4375" s="75"/>
      <c r="B4375" s="94"/>
      <c r="C4375" s="75"/>
      <c r="D4375" s="76"/>
      <c r="E4375" s="75" t="s">
        <v>97</v>
      </c>
      <c r="F4375" s="75" t="s">
        <v>97</v>
      </c>
      <c r="G4375" s="77"/>
      <c r="H4375" s="77"/>
      <c r="I4375" s="80"/>
      <c r="J4375" s="77" t="s">
        <v>97</v>
      </c>
      <c r="K4375" s="79" t="s">
        <v>97</v>
      </c>
      <c r="L4375" s="79"/>
      <c r="M4375" s="80"/>
      <c r="N4375" s="79" t="s">
        <v>97</v>
      </c>
      <c r="O4375" s="81"/>
      <c r="P4375" s="86"/>
      <c r="Q4375" s="82"/>
      <c r="R4375" s="81" t="s">
        <v>97</v>
      </c>
      <c r="S4375" s="63"/>
      <c r="T4375" s="87"/>
      <c r="U4375" s="84" t="s">
        <v>97</v>
      </c>
      <c r="V4375" s="84" t="s">
        <v>97</v>
      </c>
      <c r="W4375" s="85" t="b">
        <v>0</v>
      </c>
      <c r="X4375" s="63"/>
      <c r="Y4375" s="63"/>
      <c r="Z4375" s="63"/>
    </row>
    <row r="4376">
      <c r="A4376" s="75"/>
      <c r="B4376" s="94"/>
      <c r="C4376" s="75"/>
      <c r="D4376" s="76"/>
      <c r="E4376" s="75" t="s">
        <v>97</v>
      </c>
      <c r="F4376" s="75" t="s">
        <v>97</v>
      </c>
      <c r="G4376" s="77"/>
      <c r="H4376" s="77"/>
      <c r="I4376" s="80"/>
      <c r="J4376" s="77" t="s">
        <v>97</v>
      </c>
      <c r="K4376" s="79" t="s">
        <v>97</v>
      </c>
      <c r="L4376" s="79"/>
      <c r="M4376" s="80"/>
      <c r="N4376" s="79" t="s">
        <v>97</v>
      </c>
      <c r="O4376" s="81"/>
      <c r="P4376" s="86"/>
      <c r="Q4376" s="82"/>
      <c r="R4376" s="81" t="s">
        <v>97</v>
      </c>
      <c r="S4376" s="63"/>
      <c r="T4376" s="87"/>
      <c r="U4376" s="84" t="s">
        <v>97</v>
      </c>
      <c r="V4376" s="84" t="s">
        <v>97</v>
      </c>
      <c r="W4376" s="85" t="b">
        <v>0</v>
      </c>
      <c r="X4376" s="63"/>
      <c r="Y4376" s="63"/>
      <c r="Z4376" s="63"/>
    </row>
    <row r="4377">
      <c r="A4377" s="75"/>
      <c r="B4377" s="94"/>
      <c r="C4377" s="75"/>
      <c r="D4377" s="76"/>
      <c r="E4377" s="75" t="s">
        <v>97</v>
      </c>
      <c r="F4377" s="75" t="s">
        <v>97</v>
      </c>
      <c r="G4377" s="77"/>
      <c r="H4377" s="77"/>
      <c r="I4377" s="80"/>
      <c r="J4377" s="77" t="s">
        <v>97</v>
      </c>
      <c r="K4377" s="79" t="s">
        <v>97</v>
      </c>
      <c r="L4377" s="79"/>
      <c r="M4377" s="80"/>
      <c r="N4377" s="79" t="s">
        <v>97</v>
      </c>
      <c r="O4377" s="81"/>
      <c r="P4377" s="86"/>
      <c r="Q4377" s="82"/>
      <c r="R4377" s="81" t="s">
        <v>97</v>
      </c>
      <c r="S4377" s="63"/>
      <c r="T4377" s="87"/>
      <c r="U4377" s="84" t="s">
        <v>97</v>
      </c>
      <c r="V4377" s="84" t="s">
        <v>97</v>
      </c>
      <c r="W4377" s="85" t="b">
        <v>0</v>
      </c>
      <c r="X4377" s="63"/>
      <c r="Y4377" s="63"/>
      <c r="Z4377" s="63"/>
    </row>
    <row r="4378">
      <c r="A4378" s="75"/>
      <c r="B4378" s="94"/>
      <c r="C4378" s="75"/>
      <c r="D4378" s="76"/>
      <c r="E4378" s="75" t="s">
        <v>97</v>
      </c>
      <c r="F4378" s="75" t="s">
        <v>97</v>
      </c>
      <c r="G4378" s="77"/>
      <c r="H4378" s="77"/>
      <c r="I4378" s="80"/>
      <c r="J4378" s="77" t="s">
        <v>97</v>
      </c>
      <c r="K4378" s="79" t="s">
        <v>97</v>
      </c>
      <c r="L4378" s="79"/>
      <c r="M4378" s="80"/>
      <c r="N4378" s="79" t="s">
        <v>97</v>
      </c>
      <c r="O4378" s="81"/>
      <c r="P4378" s="86"/>
      <c r="Q4378" s="82"/>
      <c r="R4378" s="81" t="s">
        <v>97</v>
      </c>
      <c r="S4378" s="63"/>
      <c r="T4378" s="87"/>
      <c r="U4378" s="84" t="s">
        <v>97</v>
      </c>
      <c r="V4378" s="84" t="s">
        <v>97</v>
      </c>
      <c r="W4378" s="85" t="b">
        <v>0</v>
      </c>
      <c r="X4378" s="63"/>
      <c r="Y4378" s="63"/>
      <c r="Z4378" s="63"/>
    </row>
    <row r="4379">
      <c r="A4379" s="75"/>
      <c r="B4379" s="94"/>
      <c r="C4379" s="75"/>
      <c r="D4379" s="76"/>
      <c r="E4379" s="75" t="s">
        <v>97</v>
      </c>
      <c r="F4379" s="75" t="s">
        <v>97</v>
      </c>
      <c r="G4379" s="77"/>
      <c r="H4379" s="77"/>
      <c r="I4379" s="80"/>
      <c r="J4379" s="77" t="s">
        <v>97</v>
      </c>
      <c r="K4379" s="79" t="s">
        <v>97</v>
      </c>
      <c r="L4379" s="79"/>
      <c r="M4379" s="80"/>
      <c r="N4379" s="79" t="s">
        <v>97</v>
      </c>
      <c r="O4379" s="81"/>
      <c r="P4379" s="86"/>
      <c r="Q4379" s="82"/>
      <c r="R4379" s="81" t="s">
        <v>97</v>
      </c>
      <c r="S4379" s="63"/>
      <c r="T4379" s="87"/>
      <c r="U4379" s="84" t="s">
        <v>97</v>
      </c>
      <c r="V4379" s="84" t="s">
        <v>97</v>
      </c>
      <c r="W4379" s="85" t="b">
        <v>0</v>
      </c>
      <c r="X4379" s="63"/>
      <c r="Y4379" s="63"/>
      <c r="Z4379" s="63"/>
    </row>
    <row r="4380">
      <c r="A4380" s="75"/>
      <c r="B4380" s="94"/>
      <c r="C4380" s="75"/>
      <c r="D4380" s="76"/>
      <c r="E4380" s="75" t="s">
        <v>97</v>
      </c>
      <c r="F4380" s="75" t="s">
        <v>97</v>
      </c>
      <c r="G4380" s="77"/>
      <c r="H4380" s="77"/>
      <c r="I4380" s="80"/>
      <c r="J4380" s="77" t="s">
        <v>97</v>
      </c>
      <c r="K4380" s="79" t="s">
        <v>97</v>
      </c>
      <c r="L4380" s="79"/>
      <c r="M4380" s="80"/>
      <c r="N4380" s="79" t="s">
        <v>97</v>
      </c>
      <c r="O4380" s="81"/>
      <c r="P4380" s="86"/>
      <c r="Q4380" s="82"/>
      <c r="R4380" s="81" t="s">
        <v>97</v>
      </c>
      <c r="S4380" s="63"/>
      <c r="T4380" s="87"/>
      <c r="U4380" s="84" t="s">
        <v>97</v>
      </c>
      <c r="V4380" s="84" t="s">
        <v>97</v>
      </c>
      <c r="W4380" s="85" t="b">
        <v>0</v>
      </c>
      <c r="X4380" s="63"/>
      <c r="Y4380" s="63"/>
      <c r="Z4380" s="63"/>
    </row>
    <row r="4381">
      <c r="A4381" s="75"/>
      <c r="B4381" s="94"/>
      <c r="C4381" s="75"/>
      <c r="D4381" s="76"/>
      <c r="E4381" s="75" t="s">
        <v>97</v>
      </c>
      <c r="F4381" s="75" t="s">
        <v>97</v>
      </c>
      <c r="G4381" s="77"/>
      <c r="H4381" s="77"/>
      <c r="I4381" s="80"/>
      <c r="J4381" s="77" t="s">
        <v>97</v>
      </c>
      <c r="K4381" s="79" t="s">
        <v>97</v>
      </c>
      <c r="L4381" s="79"/>
      <c r="M4381" s="80"/>
      <c r="N4381" s="79" t="s">
        <v>97</v>
      </c>
      <c r="O4381" s="81"/>
      <c r="P4381" s="86"/>
      <c r="Q4381" s="82"/>
      <c r="R4381" s="81" t="s">
        <v>97</v>
      </c>
      <c r="S4381" s="63"/>
      <c r="T4381" s="87"/>
      <c r="U4381" s="84" t="s">
        <v>97</v>
      </c>
      <c r="V4381" s="84" t="s">
        <v>97</v>
      </c>
      <c r="W4381" s="85" t="b">
        <v>0</v>
      </c>
      <c r="X4381" s="63"/>
      <c r="Y4381" s="63"/>
      <c r="Z4381" s="63"/>
    </row>
    <row r="4382">
      <c r="A4382" s="75"/>
      <c r="B4382" s="94"/>
      <c r="C4382" s="75"/>
      <c r="D4382" s="76"/>
      <c r="E4382" s="75" t="s">
        <v>97</v>
      </c>
      <c r="F4382" s="75" t="s">
        <v>97</v>
      </c>
      <c r="G4382" s="77"/>
      <c r="H4382" s="77"/>
      <c r="I4382" s="80"/>
      <c r="J4382" s="77" t="s">
        <v>97</v>
      </c>
      <c r="K4382" s="79" t="s">
        <v>97</v>
      </c>
      <c r="L4382" s="79"/>
      <c r="M4382" s="80"/>
      <c r="N4382" s="79" t="s">
        <v>97</v>
      </c>
      <c r="O4382" s="81"/>
      <c r="P4382" s="86"/>
      <c r="Q4382" s="82"/>
      <c r="R4382" s="81" t="s">
        <v>97</v>
      </c>
      <c r="S4382" s="63"/>
      <c r="T4382" s="87"/>
      <c r="U4382" s="84" t="s">
        <v>97</v>
      </c>
      <c r="V4382" s="84" t="s">
        <v>97</v>
      </c>
      <c r="W4382" s="85" t="b">
        <v>0</v>
      </c>
      <c r="X4382" s="63"/>
      <c r="Y4382" s="63"/>
      <c r="Z4382" s="63"/>
    </row>
    <row r="4383">
      <c r="A4383" s="75"/>
      <c r="B4383" s="94"/>
      <c r="C4383" s="75"/>
      <c r="D4383" s="76"/>
      <c r="E4383" s="75" t="s">
        <v>97</v>
      </c>
      <c r="F4383" s="75" t="s">
        <v>97</v>
      </c>
      <c r="G4383" s="77"/>
      <c r="H4383" s="77"/>
      <c r="I4383" s="80"/>
      <c r="J4383" s="77" t="s">
        <v>97</v>
      </c>
      <c r="K4383" s="79" t="s">
        <v>97</v>
      </c>
      <c r="L4383" s="79"/>
      <c r="M4383" s="80"/>
      <c r="N4383" s="79" t="s">
        <v>97</v>
      </c>
      <c r="O4383" s="81"/>
      <c r="P4383" s="86"/>
      <c r="Q4383" s="82"/>
      <c r="R4383" s="81" t="s">
        <v>97</v>
      </c>
      <c r="S4383" s="63"/>
      <c r="T4383" s="87"/>
      <c r="U4383" s="84" t="s">
        <v>97</v>
      </c>
      <c r="V4383" s="84" t="s">
        <v>97</v>
      </c>
      <c r="W4383" s="85" t="b">
        <v>0</v>
      </c>
      <c r="X4383" s="63"/>
      <c r="Y4383" s="63"/>
      <c r="Z4383" s="63"/>
    </row>
    <row r="4384">
      <c r="A4384" s="75"/>
      <c r="B4384" s="94"/>
      <c r="C4384" s="75"/>
      <c r="D4384" s="76"/>
      <c r="E4384" s="75" t="s">
        <v>97</v>
      </c>
      <c r="F4384" s="75" t="s">
        <v>97</v>
      </c>
      <c r="G4384" s="77"/>
      <c r="H4384" s="77"/>
      <c r="I4384" s="80"/>
      <c r="J4384" s="77" t="s">
        <v>97</v>
      </c>
      <c r="K4384" s="79" t="s">
        <v>97</v>
      </c>
      <c r="L4384" s="79"/>
      <c r="M4384" s="80"/>
      <c r="N4384" s="79" t="s">
        <v>97</v>
      </c>
      <c r="O4384" s="81"/>
      <c r="P4384" s="86"/>
      <c r="Q4384" s="82"/>
      <c r="R4384" s="81" t="s">
        <v>97</v>
      </c>
      <c r="S4384" s="63"/>
      <c r="T4384" s="87"/>
      <c r="U4384" s="84" t="s">
        <v>97</v>
      </c>
      <c r="V4384" s="84" t="s">
        <v>97</v>
      </c>
      <c r="W4384" s="85" t="b">
        <v>0</v>
      </c>
      <c r="X4384" s="63"/>
      <c r="Y4384" s="63"/>
      <c r="Z4384" s="63"/>
    </row>
    <row r="4385">
      <c r="A4385" s="75"/>
      <c r="B4385" s="94"/>
      <c r="C4385" s="75"/>
      <c r="D4385" s="76"/>
      <c r="E4385" s="75" t="s">
        <v>97</v>
      </c>
      <c r="F4385" s="75" t="s">
        <v>97</v>
      </c>
      <c r="G4385" s="77"/>
      <c r="H4385" s="77"/>
      <c r="I4385" s="80"/>
      <c r="J4385" s="77" t="s">
        <v>97</v>
      </c>
      <c r="K4385" s="79" t="s">
        <v>97</v>
      </c>
      <c r="L4385" s="79"/>
      <c r="M4385" s="80"/>
      <c r="N4385" s="79" t="s">
        <v>97</v>
      </c>
      <c r="O4385" s="81"/>
      <c r="P4385" s="86"/>
      <c r="Q4385" s="82"/>
      <c r="R4385" s="81" t="s">
        <v>97</v>
      </c>
      <c r="S4385" s="63"/>
      <c r="T4385" s="87"/>
      <c r="U4385" s="84" t="s">
        <v>97</v>
      </c>
      <c r="V4385" s="84" t="s">
        <v>97</v>
      </c>
      <c r="W4385" s="85" t="b">
        <v>0</v>
      </c>
      <c r="X4385" s="63"/>
      <c r="Y4385" s="63"/>
      <c r="Z4385" s="63"/>
    </row>
    <row r="4386">
      <c r="A4386" s="75"/>
      <c r="B4386" s="94"/>
      <c r="C4386" s="75"/>
      <c r="D4386" s="76"/>
      <c r="E4386" s="75" t="s">
        <v>97</v>
      </c>
      <c r="F4386" s="75" t="s">
        <v>97</v>
      </c>
      <c r="G4386" s="77"/>
      <c r="H4386" s="77"/>
      <c r="I4386" s="80"/>
      <c r="J4386" s="77" t="s">
        <v>97</v>
      </c>
      <c r="K4386" s="79" t="s">
        <v>97</v>
      </c>
      <c r="L4386" s="79"/>
      <c r="M4386" s="80"/>
      <c r="N4386" s="79" t="s">
        <v>97</v>
      </c>
      <c r="O4386" s="81"/>
      <c r="P4386" s="86"/>
      <c r="Q4386" s="82"/>
      <c r="R4386" s="81" t="s">
        <v>97</v>
      </c>
      <c r="S4386" s="63"/>
      <c r="T4386" s="87"/>
      <c r="U4386" s="84" t="s">
        <v>97</v>
      </c>
      <c r="V4386" s="84" t="s">
        <v>97</v>
      </c>
      <c r="W4386" s="85" t="b">
        <v>0</v>
      </c>
      <c r="X4386" s="63"/>
      <c r="Y4386" s="63"/>
      <c r="Z4386" s="63"/>
    </row>
    <row r="4387">
      <c r="A4387" s="75"/>
      <c r="B4387" s="94"/>
      <c r="C4387" s="75"/>
      <c r="D4387" s="76"/>
      <c r="E4387" s="75" t="s">
        <v>97</v>
      </c>
      <c r="F4387" s="75" t="s">
        <v>97</v>
      </c>
      <c r="G4387" s="77"/>
      <c r="H4387" s="77"/>
      <c r="I4387" s="80"/>
      <c r="J4387" s="77" t="s">
        <v>97</v>
      </c>
      <c r="K4387" s="79" t="s">
        <v>97</v>
      </c>
      <c r="L4387" s="79"/>
      <c r="M4387" s="80"/>
      <c r="N4387" s="79" t="s">
        <v>97</v>
      </c>
      <c r="O4387" s="81"/>
      <c r="P4387" s="86"/>
      <c r="Q4387" s="82"/>
      <c r="R4387" s="81" t="s">
        <v>97</v>
      </c>
      <c r="S4387" s="63"/>
      <c r="T4387" s="87"/>
      <c r="U4387" s="84" t="s">
        <v>97</v>
      </c>
      <c r="V4387" s="84" t="s">
        <v>97</v>
      </c>
      <c r="W4387" s="85" t="b">
        <v>0</v>
      </c>
      <c r="X4387" s="63"/>
      <c r="Y4387" s="63"/>
      <c r="Z4387" s="63"/>
    </row>
    <row r="4388">
      <c r="A4388" s="75"/>
      <c r="B4388" s="94"/>
      <c r="C4388" s="75"/>
      <c r="D4388" s="76"/>
      <c r="E4388" s="75" t="s">
        <v>97</v>
      </c>
      <c r="F4388" s="75" t="s">
        <v>97</v>
      </c>
      <c r="G4388" s="77"/>
      <c r="H4388" s="77"/>
      <c r="I4388" s="80"/>
      <c r="J4388" s="77" t="s">
        <v>97</v>
      </c>
      <c r="K4388" s="79" t="s">
        <v>97</v>
      </c>
      <c r="L4388" s="79"/>
      <c r="M4388" s="80"/>
      <c r="N4388" s="79" t="s">
        <v>97</v>
      </c>
      <c r="O4388" s="81"/>
      <c r="P4388" s="86"/>
      <c r="Q4388" s="82"/>
      <c r="R4388" s="81" t="s">
        <v>97</v>
      </c>
      <c r="S4388" s="63"/>
      <c r="T4388" s="87"/>
      <c r="U4388" s="84" t="s">
        <v>97</v>
      </c>
      <c r="V4388" s="84" t="s">
        <v>97</v>
      </c>
      <c r="W4388" s="85" t="b">
        <v>0</v>
      </c>
      <c r="X4388" s="63"/>
      <c r="Y4388" s="63"/>
      <c r="Z4388" s="63"/>
    </row>
    <row r="4389">
      <c r="A4389" s="75"/>
      <c r="B4389" s="94"/>
      <c r="C4389" s="75"/>
      <c r="D4389" s="76"/>
      <c r="E4389" s="75" t="s">
        <v>97</v>
      </c>
      <c r="F4389" s="75" t="s">
        <v>97</v>
      </c>
      <c r="G4389" s="77"/>
      <c r="H4389" s="77"/>
      <c r="I4389" s="80"/>
      <c r="J4389" s="77" t="s">
        <v>97</v>
      </c>
      <c r="K4389" s="79" t="s">
        <v>97</v>
      </c>
      <c r="L4389" s="79"/>
      <c r="M4389" s="80"/>
      <c r="N4389" s="79" t="s">
        <v>97</v>
      </c>
      <c r="O4389" s="81"/>
      <c r="P4389" s="86"/>
      <c r="Q4389" s="82"/>
      <c r="R4389" s="81" t="s">
        <v>97</v>
      </c>
      <c r="S4389" s="63"/>
      <c r="T4389" s="87"/>
      <c r="U4389" s="84" t="s">
        <v>97</v>
      </c>
      <c r="V4389" s="84" t="s">
        <v>97</v>
      </c>
      <c r="W4389" s="85" t="b">
        <v>0</v>
      </c>
      <c r="X4389" s="63"/>
      <c r="Y4389" s="63"/>
      <c r="Z4389" s="63"/>
    </row>
    <row r="4390">
      <c r="A4390" s="75"/>
      <c r="B4390" s="94"/>
      <c r="C4390" s="75"/>
      <c r="D4390" s="76"/>
      <c r="E4390" s="75" t="s">
        <v>97</v>
      </c>
      <c r="F4390" s="75" t="s">
        <v>97</v>
      </c>
      <c r="G4390" s="77"/>
      <c r="H4390" s="77"/>
      <c r="I4390" s="80"/>
      <c r="J4390" s="77" t="s">
        <v>97</v>
      </c>
      <c r="K4390" s="79" t="s">
        <v>97</v>
      </c>
      <c r="L4390" s="79"/>
      <c r="M4390" s="80"/>
      <c r="N4390" s="79" t="s">
        <v>97</v>
      </c>
      <c r="O4390" s="81"/>
      <c r="P4390" s="86"/>
      <c r="Q4390" s="82"/>
      <c r="R4390" s="81" t="s">
        <v>97</v>
      </c>
      <c r="S4390" s="63"/>
      <c r="T4390" s="87"/>
      <c r="U4390" s="84" t="s">
        <v>97</v>
      </c>
      <c r="V4390" s="84" t="s">
        <v>97</v>
      </c>
      <c r="W4390" s="85" t="b">
        <v>0</v>
      </c>
      <c r="X4390" s="63"/>
      <c r="Y4390" s="63"/>
      <c r="Z4390" s="63"/>
    </row>
    <row r="4391">
      <c r="A4391" s="75"/>
      <c r="B4391" s="94"/>
      <c r="C4391" s="75"/>
      <c r="D4391" s="76"/>
      <c r="E4391" s="75" t="s">
        <v>97</v>
      </c>
      <c r="F4391" s="75" t="s">
        <v>97</v>
      </c>
      <c r="G4391" s="77"/>
      <c r="H4391" s="77"/>
      <c r="I4391" s="80"/>
      <c r="J4391" s="77" t="s">
        <v>97</v>
      </c>
      <c r="K4391" s="79" t="s">
        <v>97</v>
      </c>
      <c r="L4391" s="79"/>
      <c r="M4391" s="80"/>
      <c r="N4391" s="79" t="s">
        <v>97</v>
      </c>
      <c r="O4391" s="81"/>
      <c r="P4391" s="86"/>
      <c r="Q4391" s="82"/>
      <c r="R4391" s="81" t="s">
        <v>97</v>
      </c>
      <c r="S4391" s="63"/>
      <c r="T4391" s="87"/>
      <c r="U4391" s="84" t="s">
        <v>97</v>
      </c>
      <c r="V4391" s="84" t="s">
        <v>97</v>
      </c>
      <c r="W4391" s="85" t="b">
        <v>0</v>
      </c>
      <c r="X4391" s="63"/>
      <c r="Y4391" s="63"/>
      <c r="Z4391" s="63"/>
    </row>
    <row r="4392">
      <c r="A4392" s="75"/>
      <c r="B4392" s="94"/>
      <c r="C4392" s="75"/>
      <c r="D4392" s="76"/>
      <c r="E4392" s="75" t="s">
        <v>97</v>
      </c>
      <c r="F4392" s="75" t="s">
        <v>97</v>
      </c>
      <c r="G4392" s="77"/>
      <c r="H4392" s="77"/>
      <c r="I4392" s="80"/>
      <c r="J4392" s="77" t="s">
        <v>97</v>
      </c>
      <c r="K4392" s="79" t="s">
        <v>97</v>
      </c>
      <c r="L4392" s="79"/>
      <c r="M4392" s="80"/>
      <c r="N4392" s="79" t="s">
        <v>97</v>
      </c>
      <c r="O4392" s="81"/>
      <c r="P4392" s="86"/>
      <c r="Q4392" s="82"/>
      <c r="R4392" s="81" t="s">
        <v>97</v>
      </c>
      <c r="S4392" s="63"/>
      <c r="T4392" s="87"/>
      <c r="U4392" s="84" t="s">
        <v>97</v>
      </c>
      <c r="V4392" s="84" t="s">
        <v>97</v>
      </c>
      <c r="W4392" s="85" t="b">
        <v>0</v>
      </c>
      <c r="X4392" s="63"/>
      <c r="Y4392" s="63"/>
      <c r="Z4392" s="63"/>
    </row>
    <row r="4393">
      <c r="A4393" s="75"/>
      <c r="B4393" s="94"/>
      <c r="C4393" s="75"/>
      <c r="D4393" s="76"/>
      <c r="E4393" s="75" t="s">
        <v>97</v>
      </c>
      <c r="F4393" s="75" t="s">
        <v>97</v>
      </c>
      <c r="G4393" s="77"/>
      <c r="H4393" s="77"/>
      <c r="I4393" s="80"/>
      <c r="J4393" s="77" t="s">
        <v>97</v>
      </c>
      <c r="K4393" s="79" t="s">
        <v>97</v>
      </c>
      <c r="L4393" s="79"/>
      <c r="M4393" s="80"/>
      <c r="N4393" s="79" t="s">
        <v>97</v>
      </c>
      <c r="O4393" s="81"/>
      <c r="P4393" s="86"/>
      <c r="Q4393" s="82"/>
      <c r="R4393" s="81" t="s">
        <v>97</v>
      </c>
      <c r="S4393" s="63"/>
      <c r="T4393" s="87"/>
      <c r="U4393" s="84" t="s">
        <v>97</v>
      </c>
      <c r="V4393" s="84" t="s">
        <v>97</v>
      </c>
      <c r="W4393" s="85" t="b">
        <v>0</v>
      </c>
      <c r="X4393" s="63"/>
      <c r="Y4393" s="63"/>
      <c r="Z4393" s="63"/>
    </row>
    <row r="4394">
      <c r="A4394" s="75"/>
      <c r="B4394" s="94"/>
      <c r="C4394" s="75"/>
      <c r="D4394" s="76"/>
      <c r="E4394" s="75" t="s">
        <v>97</v>
      </c>
      <c r="F4394" s="75" t="s">
        <v>97</v>
      </c>
      <c r="G4394" s="77"/>
      <c r="H4394" s="77"/>
      <c r="I4394" s="80"/>
      <c r="J4394" s="77" t="s">
        <v>97</v>
      </c>
      <c r="K4394" s="79" t="s">
        <v>97</v>
      </c>
      <c r="L4394" s="79"/>
      <c r="M4394" s="80"/>
      <c r="N4394" s="79" t="s">
        <v>97</v>
      </c>
      <c r="O4394" s="81"/>
      <c r="P4394" s="86"/>
      <c r="Q4394" s="82"/>
      <c r="R4394" s="81" t="s">
        <v>97</v>
      </c>
      <c r="S4394" s="63"/>
      <c r="T4394" s="87"/>
      <c r="U4394" s="84" t="s">
        <v>97</v>
      </c>
      <c r="V4394" s="84" t="s">
        <v>97</v>
      </c>
      <c r="W4394" s="85" t="b">
        <v>0</v>
      </c>
      <c r="X4394" s="63"/>
      <c r="Y4394" s="63"/>
      <c r="Z4394" s="63"/>
    </row>
    <row r="4395">
      <c r="A4395" s="75"/>
      <c r="B4395" s="94"/>
      <c r="C4395" s="75"/>
      <c r="D4395" s="76"/>
      <c r="E4395" s="75" t="s">
        <v>97</v>
      </c>
      <c r="F4395" s="75" t="s">
        <v>97</v>
      </c>
      <c r="G4395" s="77"/>
      <c r="H4395" s="77"/>
      <c r="I4395" s="80"/>
      <c r="J4395" s="77" t="s">
        <v>97</v>
      </c>
      <c r="K4395" s="79" t="s">
        <v>97</v>
      </c>
      <c r="L4395" s="79"/>
      <c r="M4395" s="80"/>
      <c r="N4395" s="79" t="s">
        <v>97</v>
      </c>
      <c r="O4395" s="81"/>
      <c r="P4395" s="86"/>
      <c r="Q4395" s="82"/>
      <c r="R4395" s="81" t="s">
        <v>97</v>
      </c>
      <c r="S4395" s="63"/>
      <c r="T4395" s="87"/>
      <c r="U4395" s="84" t="s">
        <v>97</v>
      </c>
      <c r="V4395" s="84" t="s">
        <v>97</v>
      </c>
      <c r="W4395" s="85" t="b">
        <v>0</v>
      </c>
      <c r="X4395" s="63"/>
      <c r="Y4395" s="63"/>
      <c r="Z4395" s="63"/>
    </row>
    <row r="4396">
      <c r="A4396" s="75"/>
      <c r="B4396" s="94"/>
      <c r="C4396" s="75"/>
      <c r="D4396" s="76"/>
      <c r="E4396" s="75" t="s">
        <v>97</v>
      </c>
      <c r="F4396" s="75" t="s">
        <v>97</v>
      </c>
      <c r="G4396" s="77"/>
      <c r="H4396" s="77"/>
      <c r="I4396" s="80"/>
      <c r="J4396" s="77" t="s">
        <v>97</v>
      </c>
      <c r="K4396" s="79" t="s">
        <v>97</v>
      </c>
      <c r="L4396" s="79"/>
      <c r="M4396" s="80"/>
      <c r="N4396" s="79" t="s">
        <v>97</v>
      </c>
      <c r="O4396" s="81"/>
      <c r="P4396" s="86"/>
      <c r="Q4396" s="82"/>
      <c r="R4396" s="81" t="s">
        <v>97</v>
      </c>
      <c r="S4396" s="63"/>
      <c r="T4396" s="87"/>
      <c r="U4396" s="84" t="s">
        <v>97</v>
      </c>
      <c r="V4396" s="84" t="s">
        <v>97</v>
      </c>
      <c r="W4396" s="85" t="b">
        <v>0</v>
      </c>
      <c r="X4396" s="63"/>
      <c r="Y4396" s="63"/>
      <c r="Z4396" s="63"/>
    </row>
    <row r="4397">
      <c r="A4397" s="75"/>
      <c r="B4397" s="94"/>
      <c r="C4397" s="75"/>
      <c r="D4397" s="76"/>
      <c r="E4397" s="75" t="s">
        <v>97</v>
      </c>
      <c r="F4397" s="75" t="s">
        <v>97</v>
      </c>
      <c r="G4397" s="77"/>
      <c r="H4397" s="77"/>
      <c r="I4397" s="80"/>
      <c r="J4397" s="77" t="s">
        <v>97</v>
      </c>
      <c r="K4397" s="79" t="s">
        <v>97</v>
      </c>
      <c r="L4397" s="79"/>
      <c r="M4397" s="80"/>
      <c r="N4397" s="79" t="s">
        <v>97</v>
      </c>
      <c r="O4397" s="81"/>
      <c r="P4397" s="86"/>
      <c r="Q4397" s="82"/>
      <c r="R4397" s="81" t="s">
        <v>97</v>
      </c>
      <c r="S4397" s="63"/>
      <c r="T4397" s="87"/>
      <c r="U4397" s="84" t="s">
        <v>97</v>
      </c>
      <c r="V4397" s="84" t="s">
        <v>97</v>
      </c>
      <c r="W4397" s="85" t="b">
        <v>0</v>
      </c>
      <c r="X4397" s="63"/>
      <c r="Y4397" s="63"/>
      <c r="Z4397" s="63"/>
    </row>
    <row r="4398">
      <c r="A4398" s="75"/>
      <c r="B4398" s="94"/>
      <c r="C4398" s="75"/>
      <c r="D4398" s="76"/>
      <c r="E4398" s="75" t="s">
        <v>97</v>
      </c>
      <c r="F4398" s="75" t="s">
        <v>97</v>
      </c>
      <c r="G4398" s="77"/>
      <c r="H4398" s="77"/>
      <c r="I4398" s="80"/>
      <c r="J4398" s="77" t="s">
        <v>97</v>
      </c>
      <c r="K4398" s="79" t="s">
        <v>97</v>
      </c>
      <c r="L4398" s="79"/>
      <c r="M4398" s="80"/>
      <c r="N4398" s="79" t="s">
        <v>97</v>
      </c>
      <c r="O4398" s="81"/>
      <c r="P4398" s="86"/>
      <c r="Q4398" s="82"/>
      <c r="R4398" s="81" t="s">
        <v>97</v>
      </c>
      <c r="S4398" s="63"/>
      <c r="T4398" s="87"/>
      <c r="U4398" s="84" t="s">
        <v>97</v>
      </c>
      <c r="V4398" s="84" t="s">
        <v>97</v>
      </c>
      <c r="W4398" s="85" t="b">
        <v>0</v>
      </c>
      <c r="X4398" s="63"/>
      <c r="Y4398" s="63"/>
      <c r="Z4398" s="63"/>
    </row>
    <row r="4399">
      <c r="A4399" s="75"/>
      <c r="B4399" s="94"/>
      <c r="C4399" s="75"/>
      <c r="D4399" s="76"/>
      <c r="E4399" s="75" t="s">
        <v>97</v>
      </c>
      <c r="F4399" s="75" t="s">
        <v>97</v>
      </c>
      <c r="G4399" s="77"/>
      <c r="H4399" s="77"/>
      <c r="I4399" s="80"/>
      <c r="J4399" s="77" t="s">
        <v>97</v>
      </c>
      <c r="K4399" s="79" t="s">
        <v>97</v>
      </c>
      <c r="L4399" s="79"/>
      <c r="M4399" s="80"/>
      <c r="N4399" s="79" t="s">
        <v>97</v>
      </c>
      <c r="O4399" s="81"/>
      <c r="P4399" s="86"/>
      <c r="Q4399" s="82"/>
      <c r="R4399" s="81" t="s">
        <v>97</v>
      </c>
      <c r="S4399" s="63"/>
      <c r="T4399" s="87"/>
      <c r="U4399" s="84" t="s">
        <v>97</v>
      </c>
      <c r="V4399" s="84" t="s">
        <v>97</v>
      </c>
      <c r="W4399" s="85" t="b">
        <v>0</v>
      </c>
      <c r="X4399" s="63"/>
      <c r="Y4399" s="63"/>
      <c r="Z4399" s="63"/>
    </row>
    <row r="4400">
      <c r="A4400" s="75"/>
      <c r="B4400" s="94"/>
      <c r="C4400" s="75"/>
      <c r="D4400" s="76"/>
      <c r="E4400" s="75" t="s">
        <v>97</v>
      </c>
      <c r="F4400" s="75" t="s">
        <v>97</v>
      </c>
      <c r="G4400" s="77"/>
      <c r="H4400" s="77"/>
      <c r="I4400" s="80"/>
      <c r="J4400" s="77" t="s">
        <v>97</v>
      </c>
      <c r="K4400" s="79" t="s">
        <v>97</v>
      </c>
      <c r="L4400" s="79"/>
      <c r="M4400" s="80"/>
      <c r="N4400" s="79" t="s">
        <v>97</v>
      </c>
      <c r="O4400" s="81"/>
      <c r="P4400" s="86"/>
      <c r="Q4400" s="82"/>
      <c r="R4400" s="81" t="s">
        <v>97</v>
      </c>
      <c r="S4400" s="63"/>
      <c r="T4400" s="87"/>
      <c r="U4400" s="84" t="s">
        <v>97</v>
      </c>
      <c r="V4400" s="84" t="s">
        <v>97</v>
      </c>
      <c r="W4400" s="85" t="b">
        <v>0</v>
      </c>
      <c r="X4400" s="63"/>
      <c r="Y4400" s="63"/>
      <c r="Z4400" s="63"/>
    </row>
    <row r="4401">
      <c r="A4401" s="75"/>
      <c r="B4401" s="94"/>
      <c r="C4401" s="75"/>
      <c r="D4401" s="76"/>
      <c r="E4401" s="75" t="s">
        <v>97</v>
      </c>
      <c r="F4401" s="75" t="s">
        <v>97</v>
      </c>
      <c r="G4401" s="77"/>
      <c r="H4401" s="77"/>
      <c r="I4401" s="80"/>
      <c r="J4401" s="77" t="s">
        <v>97</v>
      </c>
      <c r="K4401" s="79" t="s">
        <v>97</v>
      </c>
      <c r="L4401" s="79"/>
      <c r="M4401" s="80"/>
      <c r="N4401" s="79" t="s">
        <v>97</v>
      </c>
      <c r="O4401" s="81"/>
      <c r="P4401" s="86"/>
      <c r="Q4401" s="82"/>
      <c r="R4401" s="81" t="s">
        <v>97</v>
      </c>
      <c r="S4401" s="63"/>
      <c r="T4401" s="87"/>
      <c r="U4401" s="84" t="s">
        <v>97</v>
      </c>
      <c r="V4401" s="84" t="s">
        <v>97</v>
      </c>
      <c r="W4401" s="85" t="b">
        <v>0</v>
      </c>
      <c r="X4401" s="63"/>
      <c r="Y4401" s="63"/>
      <c r="Z4401" s="63"/>
    </row>
    <row r="4402">
      <c r="A4402" s="75"/>
      <c r="B4402" s="94"/>
      <c r="C4402" s="75"/>
      <c r="D4402" s="76"/>
      <c r="E4402" s="75" t="s">
        <v>97</v>
      </c>
      <c r="F4402" s="75" t="s">
        <v>97</v>
      </c>
      <c r="G4402" s="77"/>
      <c r="H4402" s="77"/>
      <c r="I4402" s="80"/>
      <c r="J4402" s="77" t="s">
        <v>97</v>
      </c>
      <c r="K4402" s="79" t="s">
        <v>97</v>
      </c>
      <c r="L4402" s="79"/>
      <c r="M4402" s="80"/>
      <c r="N4402" s="79" t="s">
        <v>97</v>
      </c>
      <c r="O4402" s="81"/>
      <c r="P4402" s="86"/>
      <c r="Q4402" s="82"/>
      <c r="R4402" s="81" t="s">
        <v>97</v>
      </c>
      <c r="S4402" s="63"/>
      <c r="T4402" s="87"/>
      <c r="U4402" s="84" t="s">
        <v>97</v>
      </c>
      <c r="V4402" s="84" t="s">
        <v>97</v>
      </c>
      <c r="W4402" s="85" t="b">
        <v>0</v>
      </c>
      <c r="X4402" s="63"/>
      <c r="Y4402" s="63"/>
      <c r="Z4402" s="63"/>
    </row>
    <row r="4403">
      <c r="A4403" s="75"/>
      <c r="B4403" s="94"/>
      <c r="C4403" s="75"/>
      <c r="D4403" s="76"/>
      <c r="E4403" s="75" t="s">
        <v>97</v>
      </c>
      <c r="F4403" s="75" t="s">
        <v>97</v>
      </c>
      <c r="G4403" s="77"/>
      <c r="H4403" s="77"/>
      <c r="I4403" s="80"/>
      <c r="J4403" s="77" t="s">
        <v>97</v>
      </c>
      <c r="K4403" s="79" t="s">
        <v>97</v>
      </c>
      <c r="L4403" s="79"/>
      <c r="M4403" s="80"/>
      <c r="N4403" s="79" t="s">
        <v>97</v>
      </c>
      <c r="O4403" s="81"/>
      <c r="P4403" s="86"/>
      <c r="Q4403" s="82"/>
      <c r="R4403" s="81" t="s">
        <v>97</v>
      </c>
      <c r="S4403" s="63"/>
      <c r="T4403" s="87"/>
      <c r="U4403" s="84" t="s">
        <v>97</v>
      </c>
      <c r="V4403" s="84" t="s">
        <v>97</v>
      </c>
      <c r="W4403" s="85" t="b">
        <v>0</v>
      </c>
      <c r="X4403" s="63"/>
      <c r="Y4403" s="63"/>
      <c r="Z4403" s="63"/>
    </row>
    <row r="4404">
      <c r="A4404" s="75"/>
      <c r="B4404" s="94"/>
      <c r="C4404" s="75"/>
      <c r="D4404" s="76"/>
      <c r="E4404" s="75" t="s">
        <v>97</v>
      </c>
      <c r="F4404" s="75" t="s">
        <v>97</v>
      </c>
      <c r="G4404" s="77"/>
      <c r="H4404" s="77"/>
      <c r="I4404" s="80"/>
      <c r="J4404" s="77" t="s">
        <v>97</v>
      </c>
      <c r="K4404" s="79" t="s">
        <v>97</v>
      </c>
      <c r="L4404" s="79"/>
      <c r="M4404" s="80"/>
      <c r="N4404" s="79" t="s">
        <v>97</v>
      </c>
      <c r="O4404" s="81"/>
      <c r="P4404" s="86"/>
      <c r="Q4404" s="82"/>
      <c r="R4404" s="81" t="s">
        <v>97</v>
      </c>
      <c r="S4404" s="63"/>
      <c r="T4404" s="87"/>
      <c r="U4404" s="84" t="s">
        <v>97</v>
      </c>
      <c r="V4404" s="84" t="s">
        <v>97</v>
      </c>
      <c r="W4404" s="85" t="b">
        <v>0</v>
      </c>
      <c r="X4404" s="63"/>
      <c r="Y4404" s="63"/>
      <c r="Z4404" s="63"/>
    </row>
    <row r="4405">
      <c r="A4405" s="75"/>
      <c r="B4405" s="94"/>
      <c r="C4405" s="75"/>
      <c r="D4405" s="76"/>
      <c r="E4405" s="75" t="s">
        <v>97</v>
      </c>
      <c r="F4405" s="75" t="s">
        <v>97</v>
      </c>
      <c r="G4405" s="77"/>
      <c r="H4405" s="77"/>
      <c r="I4405" s="80"/>
      <c r="J4405" s="77" t="s">
        <v>97</v>
      </c>
      <c r="K4405" s="79" t="s">
        <v>97</v>
      </c>
      <c r="L4405" s="79"/>
      <c r="M4405" s="80"/>
      <c r="N4405" s="79" t="s">
        <v>97</v>
      </c>
      <c r="O4405" s="81"/>
      <c r="P4405" s="86"/>
      <c r="Q4405" s="82"/>
      <c r="R4405" s="81" t="s">
        <v>97</v>
      </c>
      <c r="S4405" s="63"/>
      <c r="T4405" s="87"/>
      <c r="U4405" s="84" t="s">
        <v>97</v>
      </c>
      <c r="V4405" s="84" t="s">
        <v>97</v>
      </c>
      <c r="W4405" s="85" t="b">
        <v>0</v>
      </c>
      <c r="X4405" s="63"/>
      <c r="Y4405" s="63"/>
      <c r="Z4405" s="63"/>
    </row>
    <row r="4406">
      <c r="A4406" s="75"/>
      <c r="B4406" s="94"/>
      <c r="C4406" s="75"/>
      <c r="D4406" s="76"/>
      <c r="E4406" s="75" t="s">
        <v>97</v>
      </c>
      <c r="F4406" s="75" t="s">
        <v>97</v>
      </c>
      <c r="G4406" s="77"/>
      <c r="H4406" s="77"/>
      <c r="I4406" s="80"/>
      <c r="J4406" s="77" t="s">
        <v>97</v>
      </c>
      <c r="K4406" s="79" t="s">
        <v>97</v>
      </c>
      <c r="L4406" s="79"/>
      <c r="M4406" s="80"/>
      <c r="N4406" s="79" t="s">
        <v>97</v>
      </c>
      <c r="O4406" s="81"/>
      <c r="P4406" s="86"/>
      <c r="Q4406" s="82"/>
      <c r="R4406" s="81" t="s">
        <v>97</v>
      </c>
      <c r="S4406" s="63"/>
      <c r="T4406" s="87"/>
      <c r="U4406" s="84" t="s">
        <v>97</v>
      </c>
      <c r="V4406" s="84" t="s">
        <v>97</v>
      </c>
      <c r="W4406" s="85" t="b">
        <v>0</v>
      </c>
      <c r="X4406" s="63"/>
      <c r="Y4406" s="63"/>
      <c r="Z4406" s="63"/>
    </row>
    <row r="4407">
      <c r="A4407" s="75"/>
      <c r="B4407" s="94"/>
      <c r="C4407" s="75"/>
      <c r="D4407" s="76"/>
      <c r="E4407" s="75" t="s">
        <v>97</v>
      </c>
      <c r="F4407" s="75" t="s">
        <v>97</v>
      </c>
      <c r="G4407" s="77"/>
      <c r="H4407" s="77"/>
      <c r="I4407" s="80"/>
      <c r="J4407" s="77" t="s">
        <v>97</v>
      </c>
      <c r="K4407" s="79" t="s">
        <v>97</v>
      </c>
      <c r="L4407" s="79"/>
      <c r="M4407" s="80"/>
      <c r="N4407" s="79" t="s">
        <v>97</v>
      </c>
      <c r="O4407" s="81"/>
      <c r="P4407" s="86"/>
      <c r="Q4407" s="82"/>
      <c r="R4407" s="81" t="s">
        <v>97</v>
      </c>
      <c r="S4407" s="63"/>
      <c r="T4407" s="87"/>
      <c r="U4407" s="84" t="s">
        <v>97</v>
      </c>
      <c r="V4407" s="84" t="s">
        <v>97</v>
      </c>
      <c r="W4407" s="85" t="b">
        <v>0</v>
      </c>
      <c r="X4407" s="63"/>
      <c r="Y4407" s="63"/>
      <c r="Z4407" s="63"/>
    </row>
    <row r="4408">
      <c r="A4408" s="75"/>
      <c r="B4408" s="94"/>
      <c r="C4408" s="75"/>
      <c r="D4408" s="76"/>
      <c r="E4408" s="75" t="s">
        <v>97</v>
      </c>
      <c r="F4408" s="75" t="s">
        <v>97</v>
      </c>
      <c r="G4408" s="77"/>
      <c r="H4408" s="77"/>
      <c r="I4408" s="80"/>
      <c r="J4408" s="77" t="s">
        <v>97</v>
      </c>
      <c r="K4408" s="79" t="s">
        <v>97</v>
      </c>
      <c r="L4408" s="79"/>
      <c r="M4408" s="80"/>
      <c r="N4408" s="79" t="s">
        <v>97</v>
      </c>
      <c r="O4408" s="81"/>
      <c r="P4408" s="86"/>
      <c r="Q4408" s="82"/>
      <c r="R4408" s="81" t="s">
        <v>97</v>
      </c>
      <c r="S4408" s="63"/>
      <c r="T4408" s="87"/>
      <c r="U4408" s="84" t="s">
        <v>97</v>
      </c>
      <c r="V4408" s="84" t="s">
        <v>97</v>
      </c>
      <c r="W4408" s="85" t="b">
        <v>0</v>
      </c>
      <c r="X4408" s="63"/>
      <c r="Y4408" s="63"/>
      <c r="Z4408" s="63"/>
    </row>
    <row r="4409">
      <c r="A4409" s="75"/>
      <c r="B4409" s="94"/>
      <c r="C4409" s="75"/>
      <c r="D4409" s="76"/>
      <c r="E4409" s="75" t="s">
        <v>97</v>
      </c>
      <c r="F4409" s="75" t="s">
        <v>97</v>
      </c>
      <c r="G4409" s="77"/>
      <c r="H4409" s="77"/>
      <c r="I4409" s="80"/>
      <c r="J4409" s="77" t="s">
        <v>97</v>
      </c>
      <c r="K4409" s="79" t="s">
        <v>97</v>
      </c>
      <c r="L4409" s="79"/>
      <c r="M4409" s="80"/>
      <c r="N4409" s="79" t="s">
        <v>97</v>
      </c>
      <c r="O4409" s="81"/>
      <c r="P4409" s="86"/>
      <c r="Q4409" s="82"/>
      <c r="R4409" s="81" t="s">
        <v>97</v>
      </c>
      <c r="S4409" s="63"/>
      <c r="T4409" s="87"/>
      <c r="U4409" s="84" t="s">
        <v>97</v>
      </c>
      <c r="V4409" s="84" t="s">
        <v>97</v>
      </c>
      <c r="W4409" s="85" t="b">
        <v>0</v>
      </c>
      <c r="X4409" s="63"/>
      <c r="Y4409" s="63"/>
      <c r="Z4409" s="63"/>
    </row>
    <row r="4410">
      <c r="A4410" s="75"/>
      <c r="B4410" s="94"/>
      <c r="C4410" s="75"/>
      <c r="D4410" s="76"/>
      <c r="E4410" s="75" t="s">
        <v>97</v>
      </c>
      <c r="F4410" s="75" t="s">
        <v>97</v>
      </c>
      <c r="G4410" s="77"/>
      <c r="H4410" s="77"/>
      <c r="I4410" s="80"/>
      <c r="J4410" s="77" t="s">
        <v>97</v>
      </c>
      <c r="K4410" s="79" t="s">
        <v>97</v>
      </c>
      <c r="L4410" s="79"/>
      <c r="M4410" s="80"/>
      <c r="N4410" s="79" t="s">
        <v>97</v>
      </c>
      <c r="O4410" s="81"/>
      <c r="P4410" s="86"/>
      <c r="Q4410" s="82"/>
      <c r="R4410" s="81" t="s">
        <v>97</v>
      </c>
      <c r="S4410" s="63"/>
      <c r="T4410" s="87"/>
      <c r="U4410" s="84" t="s">
        <v>97</v>
      </c>
      <c r="V4410" s="84" t="s">
        <v>97</v>
      </c>
      <c r="W4410" s="85" t="b">
        <v>0</v>
      </c>
      <c r="X4410" s="63"/>
      <c r="Y4410" s="63"/>
      <c r="Z4410" s="63"/>
    </row>
    <row r="4411">
      <c r="A4411" s="75"/>
      <c r="B4411" s="94"/>
      <c r="C4411" s="75"/>
      <c r="D4411" s="76"/>
      <c r="E4411" s="75" t="s">
        <v>97</v>
      </c>
      <c r="F4411" s="75" t="s">
        <v>97</v>
      </c>
      <c r="G4411" s="77"/>
      <c r="H4411" s="77"/>
      <c r="I4411" s="80"/>
      <c r="J4411" s="77" t="s">
        <v>97</v>
      </c>
      <c r="K4411" s="79" t="s">
        <v>97</v>
      </c>
      <c r="L4411" s="79"/>
      <c r="M4411" s="80"/>
      <c r="N4411" s="79" t="s">
        <v>97</v>
      </c>
      <c r="O4411" s="81"/>
      <c r="P4411" s="86"/>
      <c r="Q4411" s="82"/>
      <c r="R4411" s="81" t="s">
        <v>97</v>
      </c>
      <c r="S4411" s="63"/>
      <c r="T4411" s="87"/>
      <c r="U4411" s="84" t="s">
        <v>97</v>
      </c>
      <c r="V4411" s="84" t="s">
        <v>97</v>
      </c>
      <c r="W4411" s="85" t="b">
        <v>0</v>
      </c>
      <c r="X4411" s="63"/>
      <c r="Y4411" s="63"/>
      <c r="Z4411" s="63"/>
    </row>
    <row r="4412">
      <c r="A4412" s="75"/>
      <c r="B4412" s="94"/>
      <c r="C4412" s="75"/>
      <c r="D4412" s="76"/>
      <c r="E4412" s="75" t="s">
        <v>97</v>
      </c>
      <c r="F4412" s="75" t="s">
        <v>97</v>
      </c>
      <c r="G4412" s="77"/>
      <c r="H4412" s="77"/>
      <c r="I4412" s="80"/>
      <c r="J4412" s="77" t="s">
        <v>97</v>
      </c>
      <c r="K4412" s="79" t="s">
        <v>97</v>
      </c>
      <c r="L4412" s="79"/>
      <c r="M4412" s="80"/>
      <c r="N4412" s="79" t="s">
        <v>97</v>
      </c>
      <c r="O4412" s="81"/>
      <c r="P4412" s="86"/>
      <c r="Q4412" s="82"/>
      <c r="R4412" s="81" t="s">
        <v>97</v>
      </c>
      <c r="S4412" s="63"/>
      <c r="T4412" s="87"/>
      <c r="U4412" s="84" t="s">
        <v>97</v>
      </c>
      <c r="V4412" s="84" t="s">
        <v>97</v>
      </c>
      <c r="W4412" s="85" t="b">
        <v>0</v>
      </c>
      <c r="X4412" s="63"/>
      <c r="Y4412" s="63"/>
      <c r="Z4412" s="63"/>
    </row>
    <row r="4413">
      <c r="A4413" s="75"/>
      <c r="B4413" s="94"/>
      <c r="C4413" s="75"/>
      <c r="D4413" s="76"/>
      <c r="E4413" s="75" t="s">
        <v>97</v>
      </c>
      <c r="F4413" s="75" t="s">
        <v>97</v>
      </c>
      <c r="G4413" s="77"/>
      <c r="H4413" s="77"/>
      <c r="I4413" s="80"/>
      <c r="J4413" s="77" t="s">
        <v>97</v>
      </c>
      <c r="K4413" s="79" t="s">
        <v>97</v>
      </c>
      <c r="L4413" s="79"/>
      <c r="M4413" s="80"/>
      <c r="N4413" s="79" t="s">
        <v>97</v>
      </c>
      <c r="O4413" s="81"/>
      <c r="P4413" s="86"/>
      <c r="Q4413" s="82"/>
      <c r="R4413" s="81" t="s">
        <v>97</v>
      </c>
      <c r="S4413" s="63"/>
      <c r="T4413" s="87"/>
      <c r="U4413" s="84" t="s">
        <v>97</v>
      </c>
      <c r="V4413" s="84" t="s">
        <v>97</v>
      </c>
      <c r="W4413" s="85" t="b">
        <v>0</v>
      </c>
      <c r="X4413" s="63"/>
      <c r="Y4413" s="63"/>
      <c r="Z4413" s="63"/>
    </row>
    <row r="4414">
      <c r="A4414" s="75"/>
      <c r="B4414" s="94"/>
      <c r="C4414" s="75"/>
      <c r="D4414" s="76"/>
      <c r="E4414" s="75" t="s">
        <v>97</v>
      </c>
      <c r="F4414" s="75" t="s">
        <v>97</v>
      </c>
      <c r="G4414" s="77"/>
      <c r="H4414" s="77"/>
      <c r="I4414" s="80"/>
      <c r="J4414" s="77" t="s">
        <v>97</v>
      </c>
      <c r="K4414" s="79" t="s">
        <v>97</v>
      </c>
      <c r="L4414" s="79"/>
      <c r="M4414" s="80"/>
      <c r="N4414" s="79" t="s">
        <v>97</v>
      </c>
      <c r="O4414" s="81"/>
      <c r="P4414" s="86"/>
      <c r="Q4414" s="82"/>
      <c r="R4414" s="81" t="s">
        <v>97</v>
      </c>
      <c r="S4414" s="63"/>
      <c r="T4414" s="87"/>
      <c r="U4414" s="84" t="s">
        <v>97</v>
      </c>
      <c r="V4414" s="84" t="s">
        <v>97</v>
      </c>
      <c r="W4414" s="85" t="b">
        <v>0</v>
      </c>
      <c r="X4414" s="63"/>
      <c r="Y4414" s="63"/>
      <c r="Z4414" s="63"/>
    </row>
    <row r="4415">
      <c r="A4415" s="75"/>
      <c r="B4415" s="94"/>
      <c r="C4415" s="75"/>
      <c r="D4415" s="76"/>
      <c r="E4415" s="75" t="s">
        <v>97</v>
      </c>
      <c r="F4415" s="75" t="s">
        <v>97</v>
      </c>
      <c r="G4415" s="77"/>
      <c r="H4415" s="77"/>
      <c r="I4415" s="80"/>
      <c r="J4415" s="77" t="s">
        <v>97</v>
      </c>
      <c r="K4415" s="79" t="s">
        <v>97</v>
      </c>
      <c r="L4415" s="79"/>
      <c r="M4415" s="80"/>
      <c r="N4415" s="79" t="s">
        <v>97</v>
      </c>
      <c r="O4415" s="81"/>
      <c r="P4415" s="86"/>
      <c r="Q4415" s="82"/>
      <c r="R4415" s="81" t="s">
        <v>97</v>
      </c>
      <c r="S4415" s="63"/>
      <c r="T4415" s="87"/>
      <c r="U4415" s="84" t="s">
        <v>97</v>
      </c>
      <c r="V4415" s="84" t="s">
        <v>97</v>
      </c>
      <c r="W4415" s="85" t="b">
        <v>0</v>
      </c>
      <c r="X4415" s="63"/>
      <c r="Y4415" s="63"/>
      <c r="Z4415" s="63"/>
    </row>
    <row r="4416">
      <c r="A4416" s="75"/>
      <c r="B4416" s="94"/>
      <c r="C4416" s="75"/>
      <c r="D4416" s="76"/>
      <c r="E4416" s="75" t="s">
        <v>97</v>
      </c>
      <c r="F4416" s="75" t="s">
        <v>97</v>
      </c>
      <c r="G4416" s="77"/>
      <c r="H4416" s="77"/>
      <c r="I4416" s="80"/>
      <c r="J4416" s="77" t="s">
        <v>97</v>
      </c>
      <c r="K4416" s="79" t="s">
        <v>97</v>
      </c>
      <c r="L4416" s="79"/>
      <c r="M4416" s="80"/>
      <c r="N4416" s="79" t="s">
        <v>97</v>
      </c>
      <c r="O4416" s="81"/>
      <c r="P4416" s="86"/>
      <c r="Q4416" s="82"/>
      <c r="R4416" s="81" t="s">
        <v>97</v>
      </c>
      <c r="S4416" s="63"/>
      <c r="T4416" s="87"/>
      <c r="U4416" s="84" t="s">
        <v>97</v>
      </c>
      <c r="V4416" s="84" t="s">
        <v>97</v>
      </c>
      <c r="W4416" s="85" t="b">
        <v>0</v>
      </c>
      <c r="X4416" s="63"/>
      <c r="Y4416" s="63"/>
      <c r="Z4416" s="63"/>
    </row>
    <row r="4417">
      <c r="A4417" s="75"/>
      <c r="B4417" s="94"/>
      <c r="C4417" s="75"/>
      <c r="D4417" s="76"/>
      <c r="E4417" s="75" t="s">
        <v>97</v>
      </c>
      <c r="F4417" s="75" t="s">
        <v>97</v>
      </c>
      <c r="G4417" s="77"/>
      <c r="H4417" s="77"/>
      <c r="I4417" s="80"/>
      <c r="J4417" s="77" t="s">
        <v>97</v>
      </c>
      <c r="K4417" s="79" t="s">
        <v>97</v>
      </c>
      <c r="L4417" s="79"/>
      <c r="M4417" s="80"/>
      <c r="N4417" s="79" t="s">
        <v>97</v>
      </c>
      <c r="O4417" s="81"/>
      <c r="P4417" s="86"/>
      <c r="Q4417" s="82"/>
      <c r="R4417" s="81" t="s">
        <v>97</v>
      </c>
      <c r="S4417" s="63"/>
      <c r="T4417" s="87"/>
      <c r="U4417" s="84" t="s">
        <v>97</v>
      </c>
      <c r="V4417" s="84" t="s">
        <v>97</v>
      </c>
      <c r="W4417" s="85" t="b">
        <v>0</v>
      </c>
      <c r="X4417" s="63"/>
      <c r="Y4417" s="63"/>
      <c r="Z4417" s="63"/>
    </row>
    <row r="4418">
      <c r="A4418" s="75"/>
      <c r="B4418" s="94"/>
      <c r="C4418" s="75"/>
      <c r="D4418" s="76"/>
      <c r="E4418" s="75" t="s">
        <v>97</v>
      </c>
      <c r="F4418" s="75" t="s">
        <v>97</v>
      </c>
      <c r="G4418" s="77"/>
      <c r="H4418" s="77"/>
      <c r="I4418" s="80"/>
      <c r="J4418" s="77" t="s">
        <v>97</v>
      </c>
      <c r="K4418" s="79" t="s">
        <v>97</v>
      </c>
      <c r="L4418" s="79"/>
      <c r="M4418" s="80"/>
      <c r="N4418" s="79" t="s">
        <v>97</v>
      </c>
      <c r="O4418" s="81"/>
      <c r="P4418" s="86"/>
      <c r="Q4418" s="82"/>
      <c r="R4418" s="81" t="s">
        <v>97</v>
      </c>
      <c r="S4418" s="63"/>
      <c r="T4418" s="87"/>
      <c r="U4418" s="84" t="s">
        <v>97</v>
      </c>
      <c r="V4418" s="84" t="s">
        <v>97</v>
      </c>
      <c r="W4418" s="85" t="b">
        <v>0</v>
      </c>
      <c r="X4418" s="63"/>
      <c r="Y4418" s="63"/>
      <c r="Z4418" s="63"/>
    </row>
    <row r="4419">
      <c r="A4419" s="75"/>
      <c r="B4419" s="94"/>
      <c r="C4419" s="75"/>
      <c r="D4419" s="76"/>
      <c r="E4419" s="75" t="s">
        <v>97</v>
      </c>
      <c r="F4419" s="75" t="s">
        <v>97</v>
      </c>
      <c r="G4419" s="77"/>
      <c r="H4419" s="77"/>
      <c r="I4419" s="80"/>
      <c r="J4419" s="77" t="s">
        <v>97</v>
      </c>
      <c r="K4419" s="79" t="s">
        <v>97</v>
      </c>
      <c r="L4419" s="79"/>
      <c r="M4419" s="80"/>
      <c r="N4419" s="79" t="s">
        <v>97</v>
      </c>
      <c r="O4419" s="81"/>
      <c r="P4419" s="86"/>
      <c r="Q4419" s="82"/>
      <c r="R4419" s="81" t="s">
        <v>97</v>
      </c>
      <c r="S4419" s="63"/>
      <c r="T4419" s="87"/>
      <c r="U4419" s="84" t="s">
        <v>97</v>
      </c>
      <c r="V4419" s="84" t="s">
        <v>97</v>
      </c>
      <c r="W4419" s="85" t="b">
        <v>0</v>
      </c>
      <c r="X4419" s="63"/>
      <c r="Y4419" s="63"/>
      <c r="Z4419" s="63"/>
    </row>
    <row r="4420">
      <c r="A4420" s="75"/>
      <c r="B4420" s="94"/>
      <c r="C4420" s="75"/>
      <c r="D4420" s="76"/>
      <c r="E4420" s="75" t="s">
        <v>97</v>
      </c>
      <c r="F4420" s="75" t="s">
        <v>97</v>
      </c>
      <c r="G4420" s="77"/>
      <c r="H4420" s="77"/>
      <c r="I4420" s="80"/>
      <c r="J4420" s="77" t="s">
        <v>97</v>
      </c>
      <c r="K4420" s="79" t="s">
        <v>97</v>
      </c>
      <c r="L4420" s="79"/>
      <c r="M4420" s="80"/>
      <c r="N4420" s="79" t="s">
        <v>97</v>
      </c>
      <c r="O4420" s="81"/>
      <c r="P4420" s="86"/>
      <c r="Q4420" s="82"/>
      <c r="R4420" s="81" t="s">
        <v>97</v>
      </c>
      <c r="S4420" s="63"/>
      <c r="T4420" s="87"/>
      <c r="U4420" s="84" t="s">
        <v>97</v>
      </c>
      <c r="V4420" s="84" t="s">
        <v>97</v>
      </c>
      <c r="W4420" s="85" t="b">
        <v>0</v>
      </c>
      <c r="X4420" s="63"/>
      <c r="Y4420" s="63"/>
      <c r="Z4420" s="63"/>
    </row>
    <row r="4421">
      <c r="A4421" s="75"/>
      <c r="B4421" s="94"/>
      <c r="C4421" s="75"/>
      <c r="D4421" s="76"/>
      <c r="E4421" s="75" t="s">
        <v>97</v>
      </c>
      <c r="F4421" s="75" t="s">
        <v>97</v>
      </c>
      <c r="G4421" s="77"/>
      <c r="H4421" s="77"/>
      <c r="I4421" s="80"/>
      <c r="J4421" s="77" t="s">
        <v>97</v>
      </c>
      <c r="K4421" s="79" t="s">
        <v>97</v>
      </c>
      <c r="L4421" s="79"/>
      <c r="M4421" s="80"/>
      <c r="N4421" s="79" t="s">
        <v>97</v>
      </c>
      <c r="O4421" s="81"/>
      <c r="P4421" s="86"/>
      <c r="Q4421" s="82"/>
      <c r="R4421" s="81" t="s">
        <v>97</v>
      </c>
      <c r="S4421" s="63"/>
      <c r="T4421" s="87"/>
      <c r="U4421" s="84" t="s">
        <v>97</v>
      </c>
      <c r="V4421" s="84" t="s">
        <v>97</v>
      </c>
      <c r="W4421" s="85" t="b">
        <v>0</v>
      </c>
      <c r="X4421" s="63"/>
      <c r="Y4421" s="63"/>
      <c r="Z4421" s="63"/>
    </row>
    <row r="4422">
      <c r="A4422" s="75"/>
      <c r="B4422" s="94"/>
      <c r="C4422" s="75"/>
      <c r="D4422" s="76"/>
      <c r="E4422" s="75" t="s">
        <v>97</v>
      </c>
      <c r="F4422" s="75" t="s">
        <v>97</v>
      </c>
      <c r="G4422" s="77"/>
      <c r="H4422" s="77"/>
      <c r="I4422" s="80"/>
      <c r="J4422" s="77" t="s">
        <v>97</v>
      </c>
      <c r="K4422" s="79" t="s">
        <v>97</v>
      </c>
      <c r="L4422" s="79"/>
      <c r="M4422" s="80"/>
      <c r="N4422" s="79" t="s">
        <v>97</v>
      </c>
      <c r="O4422" s="81"/>
      <c r="P4422" s="86"/>
      <c r="Q4422" s="82"/>
      <c r="R4422" s="81" t="s">
        <v>97</v>
      </c>
      <c r="S4422" s="63"/>
      <c r="T4422" s="87"/>
      <c r="U4422" s="84" t="s">
        <v>97</v>
      </c>
      <c r="V4422" s="84" t="s">
        <v>97</v>
      </c>
      <c r="W4422" s="85" t="b">
        <v>0</v>
      </c>
      <c r="X4422" s="63"/>
      <c r="Y4422" s="63"/>
      <c r="Z4422" s="63"/>
    </row>
    <row r="4423">
      <c r="A4423" s="75"/>
      <c r="B4423" s="94"/>
      <c r="C4423" s="75"/>
      <c r="D4423" s="76"/>
      <c r="E4423" s="75" t="s">
        <v>97</v>
      </c>
      <c r="F4423" s="75" t="s">
        <v>97</v>
      </c>
      <c r="G4423" s="77"/>
      <c r="H4423" s="77"/>
      <c r="I4423" s="80"/>
      <c r="J4423" s="77" t="s">
        <v>97</v>
      </c>
      <c r="K4423" s="79" t="s">
        <v>97</v>
      </c>
      <c r="L4423" s="79"/>
      <c r="M4423" s="80"/>
      <c r="N4423" s="79" t="s">
        <v>97</v>
      </c>
      <c r="O4423" s="81"/>
      <c r="P4423" s="86"/>
      <c r="Q4423" s="82"/>
      <c r="R4423" s="81" t="s">
        <v>97</v>
      </c>
      <c r="S4423" s="63"/>
      <c r="T4423" s="87"/>
      <c r="U4423" s="84" t="s">
        <v>97</v>
      </c>
      <c r="V4423" s="84" t="s">
        <v>97</v>
      </c>
      <c r="W4423" s="85" t="b">
        <v>0</v>
      </c>
      <c r="X4423" s="63"/>
      <c r="Y4423" s="63"/>
      <c r="Z4423" s="63"/>
    </row>
    <row r="4424">
      <c r="A4424" s="75"/>
      <c r="B4424" s="94"/>
      <c r="C4424" s="75"/>
      <c r="D4424" s="76"/>
      <c r="E4424" s="75" t="s">
        <v>97</v>
      </c>
      <c r="F4424" s="75" t="s">
        <v>97</v>
      </c>
      <c r="G4424" s="77"/>
      <c r="H4424" s="77"/>
      <c r="I4424" s="80"/>
      <c r="J4424" s="77" t="s">
        <v>97</v>
      </c>
      <c r="K4424" s="79" t="s">
        <v>97</v>
      </c>
      <c r="L4424" s="79"/>
      <c r="M4424" s="80"/>
      <c r="N4424" s="79" t="s">
        <v>97</v>
      </c>
      <c r="O4424" s="81"/>
      <c r="P4424" s="86"/>
      <c r="Q4424" s="82"/>
      <c r="R4424" s="81" t="s">
        <v>97</v>
      </c>
      <c r="S4424" s="63"/>
      <c r="T4424" s="87"/>
      <c r="U4424" s="84" t="s">
        <v>97</v>
      </c>
      <c r="V4424" s="84" t="s">
        <v>97</v>
      </c>
      <c r="W4424" s="85" t="b">
        <v>0</v>
      </c>
      <c r="X4424" s="63"/>
      <c r="Y4424" s="63"/>
      <c r="Z4424" s="63"/>
    </row>
    <row r="4425">
      <c r="A4425" s="75"/>
      <c r="B4425" s="94"/>
      <c r="C4425" s="75"/>
      <c r="D4425" s="76"/>
      <c r="E4425" s="75" t="s">
        <v>97</v>
      </c>
      <c r="F4425" s="75" t="s">
        <v>97</v>
      </c>
      <c r="G4425" s="77"/>
      <c r="H4425" s="77"/>
      <c r="I4425" s="80"/>
      <c r="J4425" s="77" t="s">
        <v>97</v>
      </c>
      <c r="K4425" s="79" t="s">
        <v>97</v>
      </c>
      <c r="L4425" s="79"/>
      <c r="M4425" s="80"/>
      <c r="N4425" s="79" t="s">
        <v>97</v>
      </c>
      <c r="O4425" s="81"/>
      <c r="P4425" s="86"/>
      <c r="Q4425" s="82"/>
      <c r="R4425" s="81" t="s">
        <v>97</v>
      </c>
      <c r="S4425" s="63"/>
      <c r="T4425" s="87"/>
      <c r="U4425" s="84" t="s">
        <v>97</v>
      </c>
      <c r="V4425" s="84" t="s">
        <v>97</v>
      </c>
      <c r="W4425" s="85" t="b">
        <v>0</v>
      </c>
      <c r="X4425" s="63"/>
      <c r="Y4425" s="63"/>
      <c r="Z4425" s="63"/>
    </row>
    <row r="4426">
      <c r="A4426" s="75"/>
      <c r="B4426" s="94"/>
      <c r="C4426" s="75"/>
      <c r="D4426" s="76"/>
      <c r="E4426" s="75" t="s">
        <v>97</v>
      </c>
      <c r="F4426" s="75" t="s">
        <v>97</v>
      </c>
      <c r="G4426" s="77"/>
      <c r="H4426" s="77"/>
      <c r="I4426" s="80"/>
      <c r="J4426" s="77" t="s">
        <v>97</v>
      </c>
      <c r="K4426" s="79" t="s">
        <v>97</v>
      </c>
      <c r="L4426" s="79"/>
      <c r="M4426" s="80"/>
      <c r="N4426" s="79" t="s">
        <v>97</v>
      </c>
      <c r="O4426" s="81"/>
      <c r="P4426" s="86"/>
      <c r="Q4426" s="82"/>
      <c r="R4426" s="81" t="s">
        <v>97</v>
      </c>
      <c r="S4426" s="63"/>
      <c r="T4426" s="87"/>
      <c r="U4426" s="84" t="s">
        <v>97</v>
      </c>
      <c r="V4426" s="84" t="s">
        <v>97</v>
      </c>
      <c r="W4426" s="85" t="b">
        <v>0</v>
      </c>
      <c r="X4426" s="63"/>
      <c r="Y4426" s="63"/>
      <c r="Z4426" s="63"/>
    </row>
    <row r="4427">
      <c r="A4427" s="75"/>
      <c r="B4427" s="94"/>
      <c r="C4427" s="75"/>
      <c r="D4427" s="76"/>
      <c r="E4427" s="75" t="s">
        <v>97</v>
      </c>
      <c r="F4427" s="75" t="s">
        <v>97</v>
      </c>
      <c r="G4427" s="77"/>
      <c r="H4427" s="77"/>
      <c r="I4427" s="80"/>
      <c r="J4427" s="77" t="s">
        <v>97</v>
      </c>
      <c r="K4427" s="79" t="s">
        <v>97</v>
      </c>
      <c r="L4427" s="79"/>
      <c r="M4427" s="80"/>
      <c r="N4427" s="79" t="s">
        <v>97</v>
      </c>
      <c r="O4427" s="81"/>
      <c r="P4427" s="86"/>
      <c r="Q4427" s="82"/>
      <c r="R4427" s="81" t="s">
        <v>97</v>
      </c>
      <c r="S4427" s="63"/>
      <c r="T4427" s="87"/>
      <c r="U4427" s="84" t="s">
        <v>97</v>
      </c>
      <c r="V4427" s="84" t="s">
        <v>97</v>
      </c>
      <c r="W4427" s="85" t="b">
        <v>0</v>
      </c>
      <c r="X4427" s="63"/>
      <c r="Y4427" s="63"/>
      <c r="Z4427" s="63"/>
    </row>
    <row r="4428">
      <c r="A4428" s="75"/>
      <c r="B4428" s="94"/>
      <c r="C4428" s="75"/>
      <c r="D4428" s="76"/>
      <c r="E4428" s="75" t="s">
        <v>97</v>
      </c>
      <c r="F4428" s="75" t="s">
        <v>97</v>
      </c>
      <c r="G4428" s="77"/>
      <c r="H4428" s="77"/>
      <c r="I4428" s="80"/>
      <c r="J4428" s="77" t="s">
        <v>97</v>
      </c>
      <c r="K4428" s="79" t="s">
        <v>97</v>
      </c>
      <c r="L4428" s="79"/>
      <c r="M4428" s="80"/>
      <c r="N4428" s="79" t="s">
        <v>97</v>
      </c>
      <c r="O4428" s="81"/>
      <c r="P4428" s="86"/>
      <c r="Q4428" s="82"/>
      <c r="R4428" s="81" t="s">
        <v>97</v>
      </c>
      <c r="S4428" s="63"/>
      <c r="T4428" s="87"/>
      <c r="U4428" s="84" t="s">
        <v>97</v>
      </c>
      <c r="V4428" s="84" t="s">
        <v>97</v>
      </c>
      <c r="W4428" s="85" t="b">
        <v>0</v>
      </c>
      <c r="X4428" s="63"/>
      <c r="Y4428" s="63"/>
      <c r="Z4428" s="63"/>
    </row>
    <row r="4429">
      <c r="A4429" s="75"/>
      <c r="B4429" s="94"/>
      <c r="C4429" s="75"/>
      <c r="D4429" s="76"/>
      <c r="E4429" s="75" t="s">
        <v>97</v>
      </c>
      <c r="F4429" s="75" t="s">
        <v>97</v>
      </c>
      <c r="G4429" s="77"/>
      <c r="H4429" s="77"/>
      <c r="I4429" s="80"/>
      <c r="J4429" s="77" t="s">
        <v>97</v>
      </c>
      <c r="K4429" s="79" t="s">
        <v>97</v>
      </c>
      <c r="L4429" s="79"/>
      <c r="M4429" s="80"/>
      <c r="N4429" s="79" t="s">
        <v>97</v>
      </c>
      <c r="O4429" s="81"/>
      <c r="P4429" s="86"/>
      <c r="Q4429" s="82"/>
      <c r="R4429" s="81" t="s">
        <v>97</v>
      </c>
      <c r="S4429" s="63"/>
      <c r="T4429" s="87"/>
      <c r="U4429" s="84" t="s">
        <v>97</v>
      </c>
      <c r="V4429" s="84" t="s">
        <v>97</v>
      </c>
      <c r="W4429" s="85" t="b">
        <v>0</v>
      </c>
      <c r="X4429" s="63"/>
      <c r="Y4429" s="63"/>
      <c r="Z4429" s="63"/>
    </row>
    <row r="4430">
      <c r="A4430" s="75"/>
      <c r="B4430" s="94"/>
      <c r="C4430" s="75"/>
      <c r="D4430" s="76"/>
      <c r="E4430" s="75" t="s">
        <v>97</v>
      </c>
      <c r="F4430" s="75" t="s">
        <v>97</v>
      </c>
      <c r="G4430" s="77"/>
      <c r="H4430" s="77"/>
      <c r="I4430" s="80"/>
      <c r="J4430" s="77" t="s">
        <v>97</v>
      </c>
      <c r="K4430" s="79" t="s">
        <v>97</v>
      </c>
      <c r="L4430" s="79"/>
      <c r="M4430" s="80"/>
      <c r="N4430" s="79" t="s">
        <v>97</v>
      </c>
      <c r="O4430" s="81"/>
      <c r="P4430" s="86"/>
      <c r="Q4430" s="82"/>
      <c r="R4430" s="81" t="s">
        <v>97</v>
      </c>
      <c r="S4430" s="63"/>
      <c r="T4430" s="87"/>
      <c r="U4430" s="84" t="s">
        <v>97</v>
      </c>
      <c r="V4430" s="84" t="s">
        <v>97</v>
      </c>
      <c r="W4430" s="85" t="b">
        <v>0</v>
      </c>
      <c r="X4430" s="63"/>
      <c r="Y4430" s="63"/>
      <c r="Z4430" s="63"/>
    </row>
    <row r="4431">
      <c r="A4431" s="75"/>
      <c r="B4431" s="94"/>
      <c r="C4431" s="75"/>
      <c r="D4431" s="76"/>
      <c r="E4431" s="75" t="s">
        <v>97</v>
      </c>
      <c r="F4431" s="75" t="s">
        <v>97</v>
      </c>
      <c r="G4431" s="77"/>
      <c r="H4431" s="77"/>
      <c r="I4431" s="80"/>
      <c r="J4431" s="77" t="s">
        <v>97</v>
      </c>
      <c r="K4431" s="79" t="s">
        <v>97</v>
      </c>
      <c r="L4431" s="79"/>
      <c r="M4431" s="80"/>
      <c r="N4431" s="79" t="s">
        <v>97</v>
      </c>
      <c r="O4431" s="81"/>
      <c r="P4431" s="86"/>
      <c r="Q4431" s="82"/>
      <c r="R4431" s="81" t="s">
        <v>97</v>
      </c>
      <c r="S4431" s="63"/>
      <c r="T4431" s="87"/>
      <c r="U4431" s="84" t="s">
        <v>97</v>
      </c>
      <c r="V4431" s="84" t="s">
        <v>97</v>
      </c>
      <c r="W4431" s="85" t="b">
        <v>0</v>
      </c>
      <c r="X4431" s="63"/>
      <c r="Y4431" s="63"/>
      <c r="Z4431" s="63"/>
    </row>
    <row r="4432">
      <c r="A4432" s="75"/>
      <c r="B4432" s="94"/>
      <c r="C4432" s="75"/>
      <c r="D4432" s="76"/>
      <c r="E4432" s="75" t="s">
        <v>97</v>
      </c>
      <c r="F4432" s="75" t="s">
        <v>97</v>
      </c>
      <c r="G4432" s="77"/>
      <c r="H4432" s="77"/>
      <c r="I4432" s="80"/>
      <c r="J4432" s="77" t="s">
        <v>97</v>
      </c>
      <c r="K4432" s="79" t="s">
        <v>97</v>
      </c>
      <c r="L4432" s="79"/>
      <c r="M4432" s="80"/>
      <c r="N4432" s="79" t="s">
        <v>97</v>
      </c>
      <c r="O4432" s="81"/>
      <c r="P4432" s="86"/>
      <c r="Q4432" s="82"/>
      <c r="R4432" s="81" t="s">
        <v>97</v>
      </c>
      <c r="S4432" s="63"/>
      <c r="T4432" s="87"/>
      <c r="U4432" s="84" t="s">
        <v>97</v>
      </c>
      <c r="V4432" s="84" t="s">
        <v>97</v>
      </c>
      <c r="W4432" s="85" t="b">
        <v>0</v>
      </c>
      <c r="X4432" s="63"/>
      <c r="Y4432" s="63"/>
      <c r="Z4432" s="63"/>
    </row>
    <row r="4433">
      <c r="A4433" s="75"/>
      <c r="B4433" s="94"/>
      <c r="C4433" s="75"/>
      <c r="D4433" s="76"/>
      <c r="E4433" s="75" t="s">
        <v>97</v>
      </c>
      <c r="F4433" s="75" t="s">
        <v>97</v>
      </c>
      <c r="G4433" s="77"/>
      <c r="H4433" s="77"/>
      <c r="I4433" s="80"/>
      <c r="J4433" s="77" t="s">
        <v>97</v>
      </c>
      <c r="K4433" s="79" t="s">
        <v>97</v>
      </c>
      <c r="L4433" s="79"/>
      <c r="M4433" s="80"/>
      <c r="N4433" s="79" t="s">
        <v>97</v>
      </c>
      <c r="O4433" s="81"/>
      <c r="P4433" s="86"/>
      <c r="Q4433" s="82"/>
      <c r="R4433" s="81" t="s">
        <v>97</v>
      </c>
      <c r="S4433" s="63"/>
      <c r="T4433" s="87"/>
      <c r="U4433" s="84" t="s">
        <v>97</v>
      </c>
      <c r="V4433" s="84" t="s">
        <v>97</v>
      </c>
      <c r="W4433" s="85" t="b">
        <v>0</v>
      </c>
      <c r="X4433" s="63"/>
      <c r="Y4433" s="63"/>
      <c r="Z4433" s="63"/>
    </row>
    <row r="4434">
      <c r="A4434" s="75"/>
      <c r="B4434" s="94"/>
      <c r="C4434" s="75"/>
      <c r="D4434" s="76"/>
      <c r="E4434" s="75" t="s">
        <v>97</v>
      </c>
      <c r="F4434" s="75" t="s">
        <v>97</v>
      </c>
      <c r="G4434" s="77"/>
      <c r="H4434" s="77"/>
      <c r="I4434" s="80"/>
      <c r="J4434" s="77" t="s">
        <v>97</v>
      </c>
      <c r="K4434" s="79" t="s">
        <v>97</v>
      </c>
      <c r="L4434" s="79"/>
      <c r="M4434" s="80"/>
      <c r="N4434" s="79" t="s">
        <v>97</v>
      </c>
      <c r="O4434" s="81"/>
      <c r="P4434" s="86"/>
      <c r="Q4434" s="82"/>
      <c r="R4434" s="81" t="s">
        <v>97</v>
      </c>
      <c r="S4434" s="63"/>
      <c r="T4434" s="87"/>
      <c r="U4434" s="84" t="s">
        <v>97</v>
      </c>
      <c r="V4434" s="84" t="s">
        <v>97</v>
      </c>
      <c r="W4434" s="85" t="b">
        <v>0</v>
      </c>
      <c r="X4434" s="63"/>
      <c r="Y4434" s="63"/>
      <c r="Z4434" s="63"/>
    </row>
    <row r="4435">
      <c r="A4435" s="75"/>
      <c r="B4435" s="94"/>
      <c r="C4435" s="75"/>
      <c r="D4435" s="76"/>
      <c r="E4435" s="75" t="s">
        <v>97</v>
      </c>
      <c r="F4435" s="75" t="s">
        <v>97</v>
      </c>
      <c r="G4435" s="77"/>
      <c r="H4435" s="77"/>
      <c r="I4435" s="80"/>
      <c r="J4435" s="77" t="s">
        <v>97</v>
      </c>
      <c r="K4435" s="79" t="s">
        <v>97</v>
      </c>
      <c r="L4435" s="79"/>
      <c r="M4435" s="80"/>
      <c r="N4435" s="79" t="s">
        <v>97</v>
      </c>
      <c r="O4435" s="81"/>
      <c r="P4435" s="86"/>
      <c r="Q4435" s="82"/>
      <c r="R4435" s="81" t="s">
        <v>97</v>
      </c>
      <c r="S4435" s="63"/>
      <c r="T4435" s="87"/>
      <c r="U4435" s="84" t="s">
        <v>97</v>
      </c>
      <c r="V4435" s="84" t="s">
        <v>97</v>
      </c>
      <c r="W4435" s="85" t="b">
        <v>0</v>
      </c>
      <c r="X4435" s="63"/>
      <c r="Y4435" s="63"/>
      <c r="Z4435" s="63"/>
    </row>
    <row r="4436">
      <c r="A4436" s="75"/>
      <c r="B4436" s="94"/>
      <c r="C4436" s="75"/>
      <c r="D4436" s="76"/>
      <c r="E4436" s="75" t="s">
        <v>97</v>
      </c>
      <c r="F4436" s="75" t="s">
        <v>97</v>
      </c>
      <c r="G4436" s="77"/>
      <c r="H4436" s="77"/>
      <c r="I4436" s="80"/>
      <c r="J4436" s="77" t="s">
        <v>97</v>
      </c>
      <c r="K4436" s="79" t="s">
        <v>97</v>
      </c>
      <c r="L4436" s="79"/>
      <c r="M4436" s="80"/>
      <c r="N4436" s="79" t="s">
        <v>97</v>
      </c>
      <c r="O4436" s="81"/>
      <c r="P4436" s="86"/>
      <c r="Q4436" s="82"/>
      <c r="R4436" s="81" t="s">
        <v>97</v>
      </c>
      <c r="S4436" s="63"/>
      <c r="T4436" s="87"/>
      <c r="U4436" s="84" t="s">
        <v>97</v>
      </c>
      <c r="V4436" s="84" t="s">
        <v>97</v>
      </c>
      <c r="W4436" s="85" t="b">
        <v>0</v>
      </c>
      <c r="X4436" s="63"/>
      <c r="Y4436" s="63"/>
      <c r="Z4436" s="63"/>
    </row>
    <row r="4437">
      <c r="A4437" s="75"/>
      <c r="B4437" s="94"/>
      <c r="C4437" s="75"/>
      <c r="D4437" s="76"/>
      <c r="E4437" s="75" t="s">
        <v>97</v>
      </c>
      <c r="F4437" s="75" t="s">
        <v>97</v>
      </c>
      <c r="G4437" s="77"/>
      <c r="H4437" s="77"/>
      <c r="I4437" s="80"/>
      <c r="J4437" s="77" t="s">
        <v>97</v>
      </c>
      <c r="K4437" s="79" t="s">
        <v>97</v>
      </c>
      <c r="L4437" s="79"/>
      <c r="M4437" s="80"/>
      <c r="N4437" s="79" t="s">
        <v>97</v>
      </c>
      <c r="O4437" s="81"/>
      <c r="P4437" s="86"/>
      <c r="Q4437" s="82"/>
      <c r="R4437" s="81" t="s">
        <v>97</v>
      </c>
      <c r="S4437" s="63"/>
      <c r="T4437" s="87"/>
      <c r="U4437" s="84" t="s">
        <v>97</v>
      </c>
      <c r="V4437" s="84" t="s">
        <v>97</v>
      </c>
      <c r="W4437" s="85" t="b">
        <v>0</v>
      </c>
      <c r="X4437" s="63"/>
      <c r="Y4437" s="63"/>
      <c r="Z4437" s="63"/>
    </row>
    <row r="4438">
      <c r="A4438" s="75"/>
      <c r="B4438" s="94"/>
      <c r="C4438" s="75"/>
      <c r="D4438" s="76"/>
      <c r="E4438" s="75" t="s">
        <v>97</v>
      </c>
      <c r="F4438" s="75" t="s">
        <v>97</v>
      </c>
      <c r="G4438" s="77"/>
      <c r="H4438" s="77"/>
      <c r="I4438" s="80"/>
      <c r="J4438" s="77" t="s">
        <v>97</v>
      </c>
      <c r="K4438" s="79" t="s">
        <v>97</v>
      </c>
      <c r="L4438" s="79"/>
      <c r="M4438" s="80"/>
      <c r="N4438" s="79" t="s">
        <v>97</v>
      </c>
      <c r="O4438" s="81"/>
      <c r="P4438" s="86"/>
      <c r="Q4438" s="82"/>
      <c r="R4438" s="81" t="s">
        <v>97</v>
      </c>
      <c r="S4438" s="63"/>
      <c r="T4438" s="87"/>
      <c r="U4438" s="84" t="s">
        <v>97</v>
      </c>
      <c r="V4438" s="84" t="s">
        <v>97</v>
      </c>
      <c r="W4438" s="85" t="b">
        <v>0</v>
      </c>
      <c r="X4438" s="63"/>
      <c r="Y4438" s="63"/>
      <c r="Z4438" s="63"/>
    </row>
    <row r="4439">
      <c r="A4439" s="75"/>
      <c r="B4439" s="94"/>
      <c r="C4439" s="75"/>
      <c r="D4439" s="76"/>
      <c r="E4439" s="75" t="s">
        <v>97</v>
      </c>
      <c r="F4439" s="75" t="s">
        <v>97</v>
      </c>
      <c r="G4439" s="77"/>
      <c r="H4439" s="77"/>
      <c r="I4439" s="80"/>
      <c r="J4439" s="77" t="s">
        <v>97</v>
      </c>
      <c r="K4439" s="79" t="s">
        <v>97</v>
      </c>
      <c r="L4439" s="79"/>
      <c r="M4439" s="80"/>
      <c r="N4439" s="79" t="s">
        <v>97</v>
      </c>
      <c r="O4439" s="81"/>
      <c r="P4439" s="86"/>
      <c r="Q4439" s="82"/>
      <c r="R4439" s="81" t="s">
        <v>97</v>
      </c>
      <c r="S4439" s="63"/>
      <c r="T4439" s="87"/>
      <c r="U4439" s="84" t="s">
        <v>97</v>
      </c>
      <c r="V4439" s="84" t="s">
        <v>97</v>
      </c>
      <c r="W4439" s="85" t="b">
        <v>0</v>
      </c>
      <c r="X4439" s="63"/>
      <c r="Y4439" s="63"/>
      <c r="Z4439" s="63"/>
    </row>
    <row r="4440">
      <c r="A4440" s="75"/>
      <c r="B4440" s="94"/>
      <c r="C4440" s="75"/>
      <c r="D4440" s="76"/>
      <c r="E4440" s="75" t="s">
        <v>97</v>
      </c>
      <c r="F4440" s="75" t="s">
        <v>97</v>
      </c>
      <c r="G4440" s="77"/>
      <c r="H4440" s="77"/>
      <c r="I4440" s="80"/>
      <c r="J4440" s="77" t="s">
        <v>97</v>
      </c>
      <c r="K4440" s="79" t="s">
        <v>97</v>
      </c>
      <c r="L4440" s="79"/>
      <c r="M4440" s="80"/>
      <c r="N4440" s="79" t="s">
        <v>97</v>
      </c>
      <c r="O4440" s="81"/>
      <c r="P4440" s="86"/>
      <c r="Q4440" s="82"/>
      <c r="R4440" s="81" t="s">
        <v>97</v>
      </c>
      <c r="S4440" s="63"/>
      <c r="T4440" s="87"/>
      <c r="U4440" s="84" t="s">
        <v>97</v>
      </c>
      <c r="V4440" s="84" t="s">
        <v>97</v>
      </c>
      <c r="W4440" s="85" t="b">
        <v>0</v>
      </c>
      <c r="X4440" s="63"/>
      <c r="Y4440" s="63"/>
      <c r="Z4440" s="63"/>
    </row>
    <row r="4441">
      <c r="A4441" s="75"/>
      <c r="B4441" s="94"/>
      <c r="C4441" s="75"/>
      <c r="D4441" s="76"/>
      <c r="E4441" s="75" t="s">
        <v>97</v>
      </c>
      <c r="F4441" s="75" t="s">
        <v>97</v>
      </c>
      <c r="G4441" s="77"/>
      <c r="H4441" s="77"/>
      <c r="I4441" s="80"/>
      <c r="J4441" s="77" t="s">
        <v>97</v>
      </c>
      <c r="K4441" s="79" t="s">
        <v>97</v>
      </c>
      <c r="L4441" s="79"/>
      <c r="M4441" s="80"/>
      <c r="N4441" s="79" t="s">
        <v>97</v>
      </c>
      <c r="O4441" s="81"/>
      <c r="P4441" s="86"/>
      <c r="Q4441" s="82"/>
      <c r="R4441" s="81" t="s">
        <v>97</v>
      </c>
      <c r="S4441" s="63"/>
      <c r="T4441" s="87"/>
      <c r="U4441" s="84" t="s">
        <v>97</v>
      </c>
      <c r="V4441" s="84" t="s">
        <v>97</v>
      </c>
      <c r="W4441" s="85" t="b">
        <v>0</v>
      </c>
      <c r="X4441" s="63"/>
      <c r="Y4441" s="63"/>
      <c r="Z4441" s="63"/>
    </row>
    <row r="4442">
      <c r="A4442" s="75"/>
      <c r="B4442" s="94"/>
      <c r="C4442" s="75"/>
      <c r="D4442" s="76"/>
      <c r="E4442" s="75" t="s">
        <v>97</v>
      </c>
      <c r="F4442" s="75" t="s">
        <v>97</v>
      </c>
      <c r="G4442" s="77"/>
      <c r="H4442" s="77"/>
      <c r="I4442" s="80"/>
      <c r="J4442" s="77" t="s">
        <v>97</v>
      </c>
      <c r="K4442" s="79" t="s">
        <v>97</v>
      </c>
      <c r="L4442" s="79"/>
      <c r="M4442" s="80"/>
      <c r="N4442" s="79" t="s">
        <v>97</v>
      </c>
      <c r="O4442" s="81"/>
      <c r="P4442" s="86"/>
      <c r="Q4442" s="82"/>
      <c r="R4442" s="81" t="s">
        <v>97</v>
      </c>
      <c r="S4442" s="63"/>
      <c r="T4442" s="87"/>
      <c r="U4442" s="84" t="s">
        <v>97</v>
      </c>
      <c r="V4442" s="84" t="s">
        <v>97</v>
      </c>
      <c r="W4442" s="85" t="b">
        <v>0</v>
      </c>
      <c r="X4442" s="63"/>
      <c r="Y4442" s="63"/>
      <c r="Z4442" s="63"/>
    </row>
    <row r="4443">
      <c r="A4443" s="75"/>
      <c r="B4443" s="94"/>
      <c r="C4443" s="75"/>
      <c r="D4443" s="76"/>
      <c r="E4443" s="75" t="s">
        <v>97</v>
      </c>
      <c r="F4443" s="75" t="s">
        <v>97</v>
      </c>
      <c r="G4443" s="77"/>
      <c r="H4443" s="77"/>
      <c r="I4443" s="80"/>
      <c r="J4443" s="77" t="s">
        <v>97</v>
      </c>
      <c r="K4443" s="79" t="s">
        <v>97</v>
      </c>
      <c r="L4443" s="79"/>
      <c r="M4443" s="80"/>
      <c r="N4443" s="79" t="s">
        <v>97</v>
      </c>
      <c r="O4443" s="81"/>
      <c r="P4443" s="86"/>
      <c r="Q4443" s="82"/>
      <c r="R4443" s="81" t="s">
        <v>97</v>
      </c>
      <c r="S4443" s="63"/>
      <c r="T4443" s="87"/>
      <c r="U4443" s="84" t="s">
        <v>97</v>
      </c>
      <c r="V4443" s="84" t="s">
        <v>97</v>
      </c>
      <c r="W4443" s="85" t="b">
        <v>0</v>
      </c>
      <c r="X4443" s="63"/>
      <c r="Y4443" s="63"/>
      <c r="Z4443" s="63"/>
    </row>
    <row r="4444">
      <c r="A4444" s="75"/>
      <c r="B4444" s="94"/>
      <c r="C4444" s="75"/>
      <c r="D4444" s="76"/>
      <c r="E4444" s="75" t="s">
        <v>97</v>
      </c>
      <c r="F4444" s="75" t="s">
        <v>97</v>
      </c>
      <c r="G4444" s="77"/>
      <c r="H4444" s="77"/>
      <c r="I4444" s="80"/>
      <c r="J4444" s="77" t="s">
        <v>97</v>
      </c>
      <c r="K4444" s="79" t="s">
        <v>97</v>
      </c>
      <c r="L4444" s="79"/>
      <c r="M4444" s="80"/>
      <c r="N4444" s="79" t="s">
        <v>97</v>
      </c>
      <c r="O4444" s="81"/>
      <c r="P4444" s="86"/>
      <c r="Q4444" s="82"/>
      <c r="R4444" s="81" t="s">
        <v>97</v>
      </c>
      <c r="S4444" s="63"/>
      <c r="T4444" s="87"/>
      <c r="U4444" s="84" t="s">
        <v>97</v>
      </c>
      <c r="V4444" s="84" t="s">
        <v>97</v>
      </c>
      <c r="W4444" s="85" t="b">
        <v>0</v>
      </c>
      <c r="X4444" s="63"/>
      <c r="Y4444" s="63"/>
      <c r="Z4444" s="63"/>
    </row>
    <row r="4445">
      <c r="A4445" s="75"/>
      <c r="B4445" s="94"/>
      <c r="C4445" s="75"/>
      <c r="D4445" s="76"/>
      <c r="E4445" s="75" t="s">
        <v>97</v>
      </c>
      <c r="F4445" s="75" t="s">
        <v>97</v>
      </c>
      <c r="G4445" s="77"/>
      <c r="H4445" s="77"/>
      <c r="I4445" s="80"/>
      <c r="J4445" s="77" t="s">
        <v>97</v>
      </c>
      <c r="K4445" s="79" t="s">
        <v>97</v>
      </c>
      <c r="L4445" s="79"/>
      <c r="M4445" s="80"/>
      <c r="N4445" s="79" t="s">
        <v>97</v>
      </c>
      <c r="O4445" s="81"/>
      <c r="P4445" s="86"/>
      <c r="Q4445" s="82"/>
      <c r="R4445" s="81" t="s">
        <v>97</v>
      </c>
      <c r="S4445" s="63"/>
      <c r="T4445" s="87"/>
      <c r="U4445" s="84" t="s">
        <v>97</v>
      </c>
      <c r="V4445" s="84" t="s">
        <v>97</v>
      </c>
      <c r="W4445" s="85" t="b">
        <v>0</v>
      </c>
      <c r="X4445" s="63"/>
      <c r="Y4445" s="63"/>
      <c r="Z4445" s="63"/>
    </row>
    <row r="4446">
      <c r="A4446" s="75"/>
      <c r="B4446" s="94"/>
      <c r="C4446" s="75"/>
      <c r="D4446" s="76"/>
      <c r="E4446" s="75" t="s">
        <v>97</v>
      </c>
      <c r="F4446" s="75" t="s">
        <v>97</v>
      </c>
      <c r="G4446" s="77"/>
      <c r="H4446" s="77"/>
      <c r="I4446" s="80"/>
      <c r="J4446" s="77" t="s">
        <v>97</v>
      </c>
      <c r="K4446" s="79" t="s">
        <v>97</v>
      </c>
      <c r="L4446" s="79"/>
      <c r="M4446" s="80"/>
      <c r="N4446" s="79" t="s">
        <v>97</v>
      </c>
      <c r="O4446" s="81"/>
      <c r="P4446" s="86"/>
      <c r="Q4446" s="82"/>
      <c r="R4446" s="81" t="s">
        <v>97</v>
      </c>
      <c r="S4446" s="63"/>
      <c r="T4446" s="87"/>
      <c r="U4446" s="84" t="s">
        <v>97</v>
      </c>
      <c r="V4446" s="84" t="s">
        <v>97</v>
      </c>
      <c r="W4446" s="85" t="b">
        <v>0</v>
      </c>
      <c r="X4446" s="63"/>
      <c r="Y4446" s="63"/>
      <c r="Z4446" s="63"/>
    </row>
    <row r="4447">
      <c r="A4447" s="75"/>
      <c r="B4447" s="94"/>
      <c r="C4447" s="75"/>
      <c r="D4447" s="76"/>
      <c r="E4447" s="75" t="s">
        <v>97</v>
      </c>
      <c r="F4447" s="75" t="s">
        <v>97</v>
      </c>
      <c r="G4447" s="77"/>
      <c r="H4447" s="77"/>
      <c r="I4447" s="80"/>
      <c r="J4447" s="77" t="s">
        <v>97</v>
      </c>
      <c r="K4447" s="79" t="s">
        <v>97</v>
      </c>
      <c r="L4447" s="79"/>
      <c r="M4447" s="80"/>
      <c r="N4447" s="79" t="s">
        <v>97</v>
      </c>
      <c r="O4447" s="81"/>
      <c r="P4447" s="86"/>
      <c r="Q4447" s="82"/>
      <c r="R4447" s="81" t="s">
        <v>97</v>
      </c>
      <c r="S4447" s="63"/>
      <c r="T4447" s="87"/>
      <c r="U4447" s="84" t="s">
        <v>97</v>
      </c>
      <c r="V4447" s="84" t="s">
        <v>97</v>
      </c>
      <c r="W4447" s="85" t="b">
        <v>0</v>
      </c>
      <c r="X4447" s="63"/>
      <c r="Y4447" s="63"/>
      <c r="Z4447" s="63"/>
    </row>
    <row r="4448">
      <c r="A4448" s="75"/>
      <c r="B4448" s="94"/>
      <c r="C4448" s="75"/>
      <c r="D4448" s="76"/>
      <c r="E4448" s="75" t="s">
        <v>97</v>
      </c>
      <c r="F4448" s="75" t="s">
        <v>97</v>
      </c>
      <c r="G4448" s="77"/>
      <c r="H4448" s="77"/>
      <c r="I4448" s="80"/>
      <c r="J4448" s="77" t="s">
        <v>97</v>
      </c>
      <c r="K4448" s="79" t="s">
        <v>97</v>
      </c>
      <c r="L4448" s="79"/>
      <c r="M4448" s="80"/>
      <c r="N4448" s="79" t="s">
        <v>97</v>
      </c>
      <c r="O4448" s="81"/>
      <c r="P4448" s="86"/>
      <c r="Q4448" s="82"/>
      <c r="R4448" s="81" t="s">
        <v>97</v>
      </c>
      <c r="S4448" s="63"/>
      <c r="T4448" s="87"/>
      <c r="U4448" s="84" t="s">
        <v>97</v>
      </c>
      <c r="V4448" s="84" t="s">
        <v>97</v>
      </c>
      <c r="W4448" s="85" t="b">
        <v>0</v>
      </c>
      <c r="X4448" s="63"/>
      <c r="Y4448" s="63"/>
      <c r="Z4448" s="63"/>
    </row>
    <row r="4449">
      <c r="A4449" s="75"/>
      <c r="B4449" s="94"/>
      <c r="C4449" s="75"/>
      <c r="D4449" s="76"/>
      <c r="E4449" s="75" t="s">
        <v>97</v>
      </c>
      <c r="F4449" s="75" t="s">
        <v>97</v>
      </c>
      <c r="G4449" s="77"/>
      <c r="H4449" s="77"/>
      <c r="I4449" s="80"/>
      <c r="J4449" s="77" t="s">
        <v>97</v>
      </c>
      <c r="K4449" s="79" t="s">
        <v>97</v>
      </c>
      <c r="L4449" s="79"/>
      <c r="M4449" s="80"/>
      <c r="N4449" s="79" t="s">
        <v>97</v>
      </c>
      <c r="O4449" s="81"/>
      <c r="P4449" s="86"/>
      <c r="Q4449" s="82"/>
      <c r="R4449" s="81" t="s">
        <v>97</v>
      </c>
      <c r="S4449" s="63"/>
      <c r="T4449" s="87"/>
      <c r="U4449" s="84" t="s">
        <v>97</v>
      </c>
      <c r="V4449" s="84" t="s">
        <v>97</v>
      </c>
      <c r="W4449" s="85" t="b">
        <v>0</v>
      </c>
      <c r="X4449" s="63"/>
      <c r="Y4449" s="63"/>
      <c r="Z4449" s="63"/>
    </row>
    <row r="4450">
      <c r="A4450" s="75"/>
      <c r="B4450" s="94"/>
      <c r="C4450" s="75"/>
      <c r="D4450" s="76"/>
      <c r="E4450" s="75" t="s">
        <v>97</v>
      </c>
      <c r="F4450" s="75" t="s">
        <v>97</v>
      </c>
      <c r="G4450" s="77"/>
      <c r="H4450" s="77"/>
      <c r="I4450" s="80"/>
      <c r="J4450" s="77" t="s">
        <v>97</v>
      </c>
      <c r="K4450" s="79" t="s">
        <v>97</v>
      </c>
      <c r="L4450" s="79"/>
      <c r="M4450" s="80"/>
      <c r="N4450" s="79" t="s">
        <v>97</v>
      </c>
      <c r="O4450" s="81"/>
      <c r="P4450" s="86"/>
      <c r="Q4450" s="82"/>
      <c r="R4450" s="81" t="s">
        <v>97</v>
      </c>
      <c r="S4450" s="63"/>
      <c r="T4450" s="87"/>
      <c r="U4450" s="84" t="s">
        <v>97</v>
      </c>
      <c r="V4450" s="84" t="s">
        <v>97</v>
      </c>
      <c r="W4450" s="85" t="b">
        <v>0</v>
      </c>
      <c r="X4450" s="63"/>
      <c r="Y4450" s="63"/>
      <c r="Z4450" s="63"/>
    </row>
    <row r="4451">
      <c r="A4451" s="75"/>
      <c r="B4451" s="94"/>
      <c r="C4451" s="75"/>
      <c r="D4451" s="76"/>
      <c r="E4451" s="75" t="s">
        <v>97</v>
      </c>
      <c r="F4451" s="75" t="s">
        <v>97</v>
      </c>
      <c r="G4451" s="77"/>
      <c r="H4451" s="77"/>
      <c r="I4451" s="80"/>
      <c r="J4451" s="77" t="s">
        <v>97</v>
      </c>
      <c r="K4451" s="79" t="s">
        <v>97</v>
      </c>
      <c r="L4451" s="79"/>
      <c r="M4451" s="80"/>
      <c r="N4451" s="79" t="s">
        <v>97</v>
      </c>
      <c r="O4451" s="81"/>
      <c r="P4451" s="86"/>
      <c r="Q4451" s="82"/>
      <c r="R4451" s="81" t="s">
        <v>97</v>
      </c>
      <c r="S4451" s="63"/>
      <c r="T4451" s="87"/>
      <c r="U4451" s="84" t="s">
        <v>97</v>
      </c>
      <c r="V4451" s="84" t="s">
        <v>97</v>
      </c>
      <c r="W4451" s="85" t="b">
        <v>0</v>
      </c>
      <c r="X4451" s="63"/>
      <c r="Y4451" s="63"/>
      <c r="Z4451" s="63"/>
    </row>
    <row r="4452">
      <c r="A4452" s="75"/>
      <c r="B4452" s="94"/>
      <c r="C4452" s="75"/>
      <c r="D4452" s="76"/>
      <c r="E4452" s="75" t="s">
        <v>97</v>
      </c>
      <c r="F4452" s="75" t="s">
        <v>97</v>
      </c>
      <c r="G4452" s="77"/>
      <c r="H4452" s="77"/>
      <c r="I4452" s="80"/>
      <c r="J4452" s="77" t="s">
        <v>97</v>
      </c>
      <c r="K4452" s="79" t="s">
        <v>97</v>
      </c>
      <c r="L4452" s="79"/>
      <c r="M4452" s="80"/>
      <c r="N4452" s="79" t="s">
        <v>97</v>
      </c>
      <c r="O4452" s="81"/>
      <c r="P4452" s="86"/>
      <c r="Q4452" s="82"/>
      <c r="R4452" s="81" t="s">
        <v>97</v>
      </c>
      <c r="S4452" s="63"/>
      <c r="T4452" s="87"/>
      <c r="U4452" s="84" t="s">
        <v>97</v>
      </c>
      <c r="V4452" s="84" t="s">
        <v>97</v>
      </c>
      <c r="W4452" s="85" t="b">
        <v>0</v>
      </c>
      <c r="X4452" s="63"/>
      <c r="Y4452" s="63"/>
      <c r="Z4452" s="63"/>
    </row>
    <row r="4453">
      <c r="A4453" s="75"/>
      <c r="B4453" s="94"/>
      <c r="C4453" s="75"/>
      <c r="D4453" s="76"/>
      <c r="E4453" s="75" t="s">
        <v>97</v>
      </c>
      <c r="F4453" s="75" t="s">
        <v>97</v>
      </c>
      <c r="G4453" s="77"/>
      <c r="H4453" s="77"/>
      <c r="I4453" s="80"/>
      <c r="J4453" s="77" t="s">
        <v>97</v>
      </c>
      <c r="K4453" s="79" t="s">
        <v>97</v>
      </c>
      <c r="L4453" s="79"/>
      <c r="M4453" s="80"/>
      <c r="N4453" s="79" t="s">
        <v>97</v>
      </c>
      <c r="O4453" s="81"/>
      <c r="P4453" s="86"/>
      <c r="Q4453" s="82"/>
      <c r="R4453" s="81" t="s">
        <v>97</v>
      </c>
      <c r="S4453" s="63"/>
      <c r="T4453" s="87"/>
      <c r="U4453" s="84" t="s">
        <v>97</v>
      </c>
      <c r="V4453" s="84" t="s">
        <v>97</v>
      </c>
      <c r="W4453" s="85" t="b">
        <v>0</v>
      </c>
      <c r="X4453" s="63"/>
      <c r="Y4453" s="63"/>
      <c r="Z4453" s="63"/>
    </row>
    <row r="4454">
      <c r="A4454" s="75"/>
      <c r="B4454" s="94"/>
      <c r="C4454" s="75"/>
      <c r="D4454" s="76"/>
      <c r="E4454" s="75" t="s">
        <v>97</v>
      </c>
      <c r="F4454" s="75" t="s">
        <v>97</v>
      </c>
      <c r="G4454" s="77"/>
      <c r="H4454" s="77"/>
      <c r="I4454" s="80"/>
      <c r="J4454" s="77" t="s">
        <v>97</v>
      </c>
      <c r="K4454" s="79" t="s">
        <v>97</v>
      </c>
      <c r="L4454" s="79"/>
      <c r="M4454" s="80"/>
      <c r="N4454" s="79" t="s">
        <v>97</v>
      </c>
      <c r="O4454" s="81"/>
      <c r="P4454" s="86"/>
      <c r="Q4454" s="82"/>
      <c r="R4454" s="81" t="s">
        <v>97</v>
      </c>
      <c r="S4454" s="63"/>
      <c r="T4454" s="87"/>
      <c r="U4454" s="84" t="s">
        <v>97</v>
      </c>
      <c r="V4454" s="84" t="s">
        <v>97</v>
      </c>
      <c r="W4454" s="85" t="b">
        <v>0</v>
      </c>
      <c r="X4454" s="63"/>
      <c r="Y4454" s="63"/>
      <c r="Z4454" s="63"/>
    </row>
    <row r="4455">
      <c r="A4455" s="75"/>
      <c r="B4455" s="94"/>
      <c r="C4455" s="75"/>
      <c r="D4455" s="76"/>
      <c r="E4455" s="75" t="s">
        <v>97</v>
      </c>
      <c r="F4455" s="75" t="s">
        <v>97</v>
      </c>
      <c r="G4455" s="77"/>
      <c r="H4455" s="77"/>
      <c r="I4455" s="80"/>
      <c r="J4455" s="77" t="s">
        <v>97</v>
      </c>
      <c r="K4455" s="79" t="s">
        <v>97</v>
      </c>
      <c r="L4455" s="79"/>
      <c r="M4455" s="80"/>
      <c r="N4455" s="79" t="s">
        <v>97</v>
      </c>
      <c r="O4455" s="81"/>
      <c r="P4455" s="86"/>
      <c r="Q4455" s="82"/>
      <c r="R4455" s="81" t="s">
        <v>97</v>
      </c>
      <c r="S4455" s="63"/>
      <c r="T4455" s="87"/>
      <c r="U4455" s="84" t="s">
        <v>97</v>
      </c>
      <c r="V4455" s="84" t="s">
        <v>97</v>
      </c>
      <c r="W4455" s="85" t="b">
        <v>0</v>
      </c>
      <c r="X4455" s="63"/>
      <c r="Y4455" s="63"/>
      <c r="Z4455" s="63"/>
    </row>
    <row r="4456">
      <c r="A4456" s="75"/>
      <c r="B4456" s="94"/>
      <c r="C4456" s="75"/>
      <c r="D4456" s="76"/>
      <c r="E4456" s="75" t="s">
        <v>97</v>
      </c>
      <c r="F4456" s="75" t="s">
        <v>97</v>
      </c>
      <c r="G4456" s="77"/>
      <c r="H4456" s="77"/>
      <c r="I4456" s="80"/>
      <c r="J4456" s="77" t="s">
        <v>97</v>
      </c>
      <c r="K4456" s="79" t="s">
        <v>97</v>
      </c>
      <c r="L4456" s="79"/>
      <c r="M4456" s="80"/>
      <c r="N4456" s="79" t="s">
        <v>97</v>
      </c>
      <c r="O4456" s="81"/>
      <c r="P4456" s="86"/>
      <c r="Q4456" s="82"/>
      <c r="R4456" s="81" t="s">
        <v>97</v>
      </c>
      <c r="S4456" s="63"/>
      <c r="T4456" s="87"/>
      <c r="U4456" s="84" t="s">
        <v>97</v>
      </c>
      <c r="V4456" s="84" t="s">
        <v>97</v>
      </c>
      <c r="W4456" s="85" t="b">
        <v>0</v>
      </c>
      <c r="X4456" s="63"/>
      <c r="Y4456" s="63"/>
      <c r="Z4456" s="63"/>
    </row>
    <row r="4457">
      <c r="A4457" s="75"/>
      <c r="B4457" s="94"/>
      <c r="C4457" s="75"/>
      <c r="D4457" s="76"/>
      <c r="E4457" s="75" t="s">
        <v>97</v>
      </c>
      <c r="F4457" s="75" t="s">
        <v>97</v>
      </c>
      <c r="G4457" s="77"/>
      <c r="H4457" s="77"/>
      <c r="I4457" s="80"/>
      <c r="J4457" s="77" t="s">
        <v>97</v>
      </c>
      <c r="K4457" s="79" t="s">
        <v>97</v>
      </c>
      <c r="L4457" s="79"/>
      <c r="M4457" s="80"/>
      <c r="N4457" s="79" t="s">
        <v>97</v>
      </c>
      <c r="O4457" s="81"/>
      <c r="P4457" s="86"/>
      <c r="Q4457" s="82"/>
      <c r="R4457" s="81" t="s">
        <v>97</v>
      </c>
      <c r="S4457" s="63"/>
      <c r="T4457" s="87"/>
      <c r="U4457" s="84" t="s">
        <v>97</v>
      </c>
      <c r="V4457" s="84" t="s">
        <v>97</v>
      </c>
      <c r="W4457" s="85" t="b">
        <v>0</v>
      </c>
      <c r="X4457" s="63"/>
      <c r="Y4457" s="63"/>
      <c r="Z4457" s="63"/>
    </row>
    <row r="4458">
      <c r="A4458" s="75"/>
      <c r="B4458" s="94"/>
      <c r="C4458" s="75"/>
      <c r="D4458" s="76"/>
      <c r="E4458" s="75" t="s">
        <v>97</v>
      </c>
      <c r="F4458" s="75" t="s">
        <v>97</v>
      </c>
      <c r="G4458" s="77"/>
      <c r="H4458" s="77"/>
      <c r="I4458" s="80"/>
      <c r="J4458" s="77" t="s">
        <v>97</v>
      </c>
      <c r="K4458" s="79" t="s">
        <v>97</v>
      </c>
      <c r="L4458" s="79"/>
      <c r="M4458" s="80"/>
      <c r="N4458" s="79" t="s">
        <v>97</v>
      </c>
      <c r="O4458" s="81"/>
      <c r="P4458" s="86"/>
      <c r="Q4458" s="82"/>
      <c r="R4458" s="81" t="s">
        <v>97</v>
      </c>
      <c r="S4458" s="63"/>
      <c r="T4458" s="87"/>
      <c r="U4458" s="84" t="s">
        <v>97</v>
      </c>
      <c r="V4458" s="84" t="s">
        <v>97</v>
      </c>
      <c r="W4458" s="85" t="b">
        <v>0</v>
      </c>
      <c r="X4458" s="63"/>
      <c r="Y4458" s="63"/>
      <c r="Z4458" s="63"/>
    </row>
    <row r="4459">
      <c r="A4459" s="75"/>
      <c r="B4459" s="94"/>
      <c r="C4459" s="75"/>
      <c r="D4459" s="76"/>
      <c r="E4459" s="75" t="s">
        <v>97</v>
      </c>
      <c r="F4459" s="75" t="s">
        <v>97</v>
      </c>
      <c r="G4459" s="77"/>
      <c r="H4459" s="77"/>
      <c r="I4459" s="80"/>
      <c r="J4459" s="77" t="s">
        <v>97</v>
      </c>
      <c r="K4459" s="79" t="s">
        <v>97</v>
      </c>
      <c r="L4459" s="79"/>
      <c r="M4459" s="80"/>
      <c r="N4459" s="79" t="s">
        <v>97</v>
      </c>
      <c r="O4459" s="81"/>
      <c r="P4459" s="86"/>
      <c r="Q4459" s="82"/>
      <c r="R4459" s="81" t="s">
        <v>97</v>
      </c>
      <c r="S4459" s="63"/>
      <c r="T4459" s="87"/>
      <c r="U4459" s="84" t="s">
        <v>97</v>
      </c>
      <c r="V4459" s="84" t="s">
        <v>97</v>
      </c>
      <c r="W4459" s="85" t="b">
        <v>0</v>
      </c>
      <c r="X4459" s="63"/>
      <c r="Y4459" s="63"/>
      <c r="Z4459" s="63"/>
    </row>
    <row r="4460">
      <c r="A4460" s="75"/>
      <c r="B4460" s="94"/>
      <c r="C4460" s="75"/>
      <c r="D4460" s="76"/>
      <c r="E4460" s="75" t="s">
        <v>97</v>
      </c>
      <c r="F4460" s="75" t="s">
        <v>97</v>
      </c>
      <c r="G4460" s="77"/>
      <c r="H4460" s="77"/>
      <c r="I4460" s="80"/>
      <c r="J4460" s="77" t="s">
        <v>97</v>
      </c>
      <c r="K4460" s="79" t="s">
        <v>97</v>
      </c>
      <c r="L4460" s="79"/>
      <c r="M4460" s="80"/>
      <c r="N4460" s="79" t="s">
        <v>97</v>
      </c>
      <c r="O4460" s="81"/>
      <c r="P4460" s="86"/>
      <c r="Q4460" s="82"/>
      <c r="R4460" s="81" t="s">
        <v>97</v>
      </c>
      <c r="S4460" s="63"/>
      <c r="T4460" s="87"/>
      <c r="U4460" s="84" t="s">
        <v>97</v>
      </c>
      <c r="V4460" s="84" t="s">
        <v>97</v>
      </c>
      <c r="W4460" s="85" t="b">
        <v>0</v>
      </c>
      <c r="X4460" s="63"/>
      <c r="Y4460" s="63"/>
      <c r="Z4460" s="63"/>
    </row>
    <row r="4461">
      <c r="A4461" s="75"/>
      <c r="B4461" s="94"/>
      <c r="C4461" s="75"/>
      <c r="D4461" s="76"/>
      <c r="E4461" s="75" t="s">
        <v>97</v>
      </c>
      <c r="F4461" s="75" t="s">
        <v>97</v>
      </c>
      <c r="G4461" s="77"/>
      <c r="H4461" s="77"/>
      <c r="I4461" s="80"/>
      <c r="J4461" s="77" t="s">
        <v>97</v>
      </c>
      <c r="K4461" s="79" t="s">
        <v>97</v>
      </c>
      <c r="L4461" s="79"/>
      <c r="M4461" s="80"/>
      <c r="N4461" s="79" t="s">
        <v>97</v>
      </c>
      <c r="O4461" s="81"/>
      <c r="P4461" s="86"/>
      <c r="Q4461" s="82"/>
      <c r="R4461" s="81" t="s">
        <v>97</v>
      </c>
      <c r="S4461" s="63"/>
      <c r="T4461" s="87"/>
      <c r="U4461" s="84" t="s">
        <v>97</v>
      </c>
      <c r="V4461" s="84" t="s">
        <v>97</v>
      </c>
      <c r="W4461" s="85" t="b">
        <v>0</v>
      </c>
      <c r="X4461" s="63"/>
      <c r="Y4461" s="63"/>
      <c r="Z4461" s="63"/>
    </row>
    <row r="4462">
      <c r="A4462" s="75"/>
      <c r="B4462" s="94"/>
      <c r="C4462" s="75"/>
      <c r="D4462" s="76"/>
      <c r="E4462" s="75" t="s">
        <v>97</v>
      </c>
      <c r="F4462" s="75" t="s">
        <v>97</v>
      </c>
      <c r="G4462" s="77"/>
      <c r="H4462" s="77"/>
      <c r="I4462" s="80"/>
      <c r="J4462" s="77" t="s">
        <v>97</v>
      </c>
      <c r="K4462" s="79" t="s">
        <v>97</v>
      </c>
      <c r="L4462" s="79"/>
      <c r="M4462" s="80"/>
      <c r="N4462" s="79" t="s">
        <v>97</v>
      </c>
      <c r="O4462" s="81"/>
      <c r="P4462" s="86"/>
      <c r="Q4462" s="82"/>
      <c r="R4462" s="81" t="s">
        <v>97</v>
      </c>
      <c r="S4462" s="63"/>
      <c r="T4462" s="87"/>
      <c r="U4462" s="84" t="s">
        <v>97</v>
      </c>
      <c r="V4462" s="84" t="s">
        <v>97</v>
      </c>
      <c r="W4462" s="85" t="b">
        <v>0</v>
      </c>
      <c r="X4462" s="63"/>
      <c r="Y4462" s="63"/>
      <c r="Z4462" s="63"/>
    </row>
    <row r="4463">
      <c r="A4463" s="75"/>
      <c r="B4463" s="94"/>
      <c r="C4463" s="75"/>
      <c r="D4463" s="76"/>
      <c r="E4463" s="75" t="s">
        <v>97</v>
      </c>
      <c r="F4463" s="75" t="s">
        <v>97</v>
      </c>
      <c r="G4463" s="77"/>
      <c r="H4463" s="77"/>
      <c r="I4463" s="80"/>
      <c r="J4463" s="77" t="s">
        <v>97</v>
      </c>
      <c r="K4463" s="79" t="s">
        <v>97</v>
      </c>
      <c r="L4463" s="79"/>
      <c r="M4463" s="80"/>
      <c r="N4463" s="79" t="s">
        <v>97</v>
      </c>
      <c r="O4463" s="81"/>
      <c r="P4463" s="86"/>
      <c r="Q4463" s="82"/>
      <c r="R4463" s="81" t="s">
        <v>97</v>
      </c>
      <c r="S4463" s="63"/>
      <c r="T4463" s="87"/>
      <c r="U4463" s="84" t="s">
        <v>97</v>
      </c>
      <c r="V4463" s="84" t="s">
        <v>97</v>
      </c>
      <c r="W4463" s="85" t="b">
        <v>0</v>
      </c>
      <c r="X4463" s="63"/>
      <c r="Y4463" s="63"/>
      <c r="Z4463" s="63"/>
    </row>
    <row r="4464">
      <c r="A4464" s="75"/>
      <c r="B4464" s="94"/>
      <c r="C4464" s="75"/>
      <c r="D4464" s="76"/>
      <c r="E4464" s="75" t="s">
        <v>97</v>
      </c>
      <c r="F4464" s="75" t="s">
        <v>97</v>
      </c>
      <c r="G4464" s="77"/>
      <c r="H4464" s="77"/>
      <c r="I4464" s="80"/>
      <c r="J4464" s="77" t="s">
        <v>97</v>
      </c>
      <c r="K4464" s="79" t="s">
        <v>97</v>
      </c>
      <c r="L4464" s="79"/>
      <c r="M4464" s="80"/>
      <c r="N4464" s="79" t="s">
        <v>97</v>
      </c>
      <c r="O4464" s="81"/>
      <c r="P4464" s="86"/>
      <c r="Q4464" s="82"/>
      <c r="R4464" s="81" t="s">
        <v>97</v>
      </c>
      <c r="S4464" s="63"/>
      <c r="T4464" s="87"/>
      <c r="U4464" s="84" t="s">
        <v>97</v>
      </c>
      <c r="V4464" s="84" t="s">
        <v>97</v>
      </c>
      <c r="W4464" s="85" t="b">
        <v>0</v>
      </c>
      <c r="X4464" s="63"/>
      <c r="Y4464" s="63"/>
      <c r="Z4464" s="63"/>
    </row>
    <row r="4465">
      <c r="A4465" s="75"/>
      <c r="B4465" s="94"/>
      <c r="C4465" s="75"/>
      <c r="D4465" s="76"/>
      <c r="E4465" s="75" t="s">
        <v>97</v>
      </c>
      <c r="F4465" s="75" t="s">
        <v>97</v>
      </c>
      <c r="G4465" s="77"/>
      <c r="H4465" s="77"/>
      <c r="I4465" s="80"/>
      <c r="J4465" s="77" t="s">
        <v>97</v>
      </c>
      <c r="K4465" s="79" t="s">
        <v>97</v>
      </c>
      <c r="L4465" s="79"/>
      <c r="M4465" s="80"/>
      <c r="N4465" s="79" t="s">
        <v>97</v>
      </c>
      <c r="O4465" s="81"/>
      <c r="P4465" s="86"/>
      <c r="Q4465" s="82"/>
      <c r="R4465" s="81" t="s">
        <v>97</v>
      </c>
      <c r="S4465" s="63"/>
      <c r="T4465" s="87"/>
      <c r="U4465" s="84" t="s">
        <v>97</v>
      </c>
      <c r="V4465" s="84" t="s">
        <v>97</v>
      </c>
      <c r="W4465" s="85" t="b">
        <v>0</v>
      </c>
      <c r="X4465" s="63"/>
      <c r="Y4465" s="63"/>
      <c r="Z4465" s="63"/>
    </row>
    <row r="4466">
      <c r="A4466" s="75"/>
      <c r="B4466" s="94"/>
      <c r="C4466" s="75"/>
      <c r="D4466" s="76"/>
      <c r="E4466" s="75" t="s">
        <v>97</v>
      </c>
      <c r="F4466" s="75" t="s">
        <v>97</v>
      </c>
      <c r="G4466" s="77"/>
      <c r="H4466" s="77"/>
      <c r="I4466" s="80"/>
      <c r="J4466" s="77" t="s">
        <v>97</v>
      </c>
      <c r="K4466" s="79" t="s">
        <v>97</v>
      </c>
      <c r="L4466" s="79"/>
      <c r="M4466" s="80"/>
      <c r="N4466" s="79" t="s">
        <v>97</v>
      </c>
      <c r="O4466" s="81"/>
      <c r="P4466" s="86"/>
      <c r="Q4466" s="82"/>
      <c r="R4466" s="81" t="s">
        <v>97</v>
      </c>
      <c r="S4466" s="63"/>
      <c r="T4466" s="87"/>
      <c r="U4466" s="84" t="s">
        <v>97</v>
      </c>
      <c r="V4466" s="84" t="s">
        <v>97</v>
      </c>
      <c r="W4466" s="85" t="b">
        <v>0</v>
      </c>
      <c r="X4466" s="63"/>
      <c r="Y4466" s="63"/>
      <c r="Z4466" s="63"/>
    </row>
    <row r="4467">
      <c r="A4467" s="75"/>
      <c r="B4467" s="94"/>
      <c r="C4467" s="75"/>
      <c r="D4467" s="76"/>
      <c r="E4467" s="75" t="s">
        <v>97</v>
      </c>
      <c r="F4467" s="75" t="s">
        <v>97</v>
      </c>
      <c r="G4467" s="77"/>
      <c r="H4467" s="77"/>
      <c r="I4467" s="80"/>
      <c r="J4467" s="77" t="s">
        <v>97</v>
      </c>
      <c r="K4467" s="79" t="s">
        <v>97</v>
      </c>
      <c r="L4467" s="79"/>
      <c r="M4467" s="80"/>
      <c r="N4467" s="79" t="s">
        <v>97</v>
      </c>
      <c r="O4467" s="81"/>
      <c r="P4467" s="86"/>
      <c r="Q4467" s="82"/>
      <c r="R4467" s="81" t="s">
        <v>97</v>
      </c>
      <c r="S4467" s="63"/>
      <c r="T4467" s="87"/>
      <c r="U4467" s="84" t="s">
        <v>97</v>
      </c>
      <c r="V4467" s="84" t="s">
        <v>97</v>
      </c>
      <c r="W4467" s="85" t="b">
        <v>0</v>
      </c>
      <c r="X4467" s="63"/>
      <c r="Y4467" s="63"/>
      <c r="Z4467" s="63"/>
    </row>
    <row r="4468">
      <c r="A4468" s="75"/>
      <c r="B4468" s="94"/>
      <c r="C4468" s="75"/>
      <c r="D4468" s="76"/>
      <c r="E4468" s="75" t="s">
        <v>97</v>
      </c>
      <c r="F4468" s="75" t="s">
        <v>97</v>
      </c>
      <c r="G4468" s="77"/>
      <c r="H4468" s="77"/>
      <c r="I4468" s="80"/>
      <c r="J4468" s="77" t="s">
        <v>97</v>
      </c>
      <c r="K4468" s="79" t="s">
        <v>97</v>
      </c>
      <c r="L4468" s="79"/>
      <c r="M4468" s="80"/>
      <c r="N4468" s="79" t="s">
        <v>97</v>
      </c>
      <c r="O4468" s="81"/>
      <c r="P4468" s="86"/>
      <c r="Q4468" s="82"/>
      <c r="R4468" s="81" t="s">
        <v>97</v>
      </c>
      <c r="S4468" s="63"/>
      <c r="T4468" s="87"/>
      <c r="U4468" s="84" t="s">
        <v>97</v>
      </c>
      <c r="V4468" s="84" t="s">
        <v>97</v>
      </c>
      <c r="W4468" s="85" t="b">
        <v>0</v>
      </c>
      <c r="X4468" s="63"/>
      <c r="Y4468" s="63"/>
      <c r="Z4468" s="63"/>
    </row>
    <row r="4469">
      <c r="A4469" s="75"/>
      <c r="B4469" s="94"/>
      <c r="C4469" s="75"/>
      <c r="D4469" s="76"/>
      <c r="E4469" s="75" t="s">
        <v>97</v>
      </c>
      <c r="F4469" s="75" t="s">
        <v>97</v>
      </c>
      <c r="G4469" s="77"/>
      <c r="H4469" s="77"/>
      <c r="I4469" s="80"/>
      <c r="J4469" s="77" t="s">
        <v>97</v>
      </c>
      <c r="K4469" s="79" t="s">
        <v>97</v>
      </c>
      <c r="L4469" s="79"/>
      <c r="M4469" s="80"/>
      <c r="N4469" s="79" t="s">
        <v>97</v>
      </c>
      <c r="O4469" s="81"/>
      <c r="P4469" s="86"/>
      <c r="Q4469" s="82"/>
      <c r="R4469" s="81" t="s">
        <v>97</v>
      </c>
      <c r="S4469" s="63"/>
      <c r="T4469" s="87"/>
      <c r="U4469" s="84" t="s">
        <v>97</v>
      </c>
      <c r="V4469" s="84" t="s">
        <v>97</v>
      </c>
      <c r="W4469" s="85" t="b">
        <v>0</v>
      </c>
      <c r="X4469" s="63"/>
      <c r="Y4469" s="63"/>
      <c r="Z4469" s="63"/>
    </row>
    <row r="4470">
      <c r="A4470" s="75"/>
      <c r="B4470" s="94"/>
      <c r="C4470" s="75"/>
      <c r="D4470" s="76"/>
      <c r="E4470" s="75" t="s">
        <v>97</v>
      </c>
      <c r="F4470" s="75" t="s">
        <v>97</v>
      </c>
      <c r="G4470" s="77"/>
      <c r="H4470" s="77"/>
      <c r="I4470" s="80"/>
      <c r="J4470" s="77" t="s">
        <v>97</v>
      </c>
      <c r="K4470" s="79" t="s">
        <v>97</v>
      </c>
      <c r="L4470" s="79"/>
      <c r="M4470" s="80"/>
      <c r="N4470" s="79" t="s">
        <v>97</v>
      </c>
      <c r="O4470" s="81"/>
      <c r="P4470" s="86"/>
      <c r="Q4470" s="82"/>
      <c r="R4470" s="81" t="s">
        <v>97</v>
      </c>
      <c r="S4470" s="63"/>
      <c r="T4470" s="87"/>
      <c r="U4470" s="84" t="s">
        <v>97</v>
      </c>
      <c r="V4470" s="84" t="s">
        <v>97</v>
      </c>
      <c r="W4470" s="85" t="b">
        <v>0</v>
      </c>
      <c r="X4470" s="63"/>
      <c r="Y4470" s="63"/>
      <c r="Z4470" s="63"/>
    </row>
    <row r="4471">
      <c r="A4471" s="75"/>
      <c r="B4471" s="94"/>
      <c r="C4471" s="75"/>
      <c r="D4471" s="76"/>
      <c r="E4471" s="75" t="s">
        <v>97</v>
      </c>
      <c r="F4471" s="75" t="s">
        <v>97</v>
      </c>
      <c r="G4471" s="77"/>
      <c r="H4471" s="77"/>
      <c r="I4471" s="80"/>
      <c r="J4471" s="77" t="s">
        <v>97</v>
      </c>
      <c r="K4471" s="79" t="s">
        <v>97</v>
      </c>
      <c r="L4471" s="79"/>
      <c r="M4471" s="80"/>
      <c r="N4471" s="79" t="s">
        <v>97</v>
      </c>
      <c r="O4471" s="81"/>
      <c r="P4471" s="86"/>
      <c r="Q4471" s="82"/>
      <c r="R4471" s="81" t="s">
        <v>97</v>
      </c>
      <c r="S4471" s="63"/>
      <c r="T4471" s="87"/>
      <c r="U4471" s="84" t="s">
        <v>97</v>
      </c>
      <c r="V4471" s="84" t="s">
        <v>97</v>
      </c>
      <c r="W4471" s="85" t="b">
        <v>0</v>
      </c>
      <c r="X4471" s="63"/>
      <c r="Y4471" s="63"/>
      <c r="Z4471" s="63"/>
    </row>
    <row r="4472">
      <c r="A4472" s="75"/>
      <c r="B4472" s="94"/>
      <c r="C4472" s="75"/>
      <c r="D4472" s="76"/>
      <c r="E4472" s="75" t="s">
        <v>97</v>
      </c>
      <c r="F4472" s="75" t="s">
        <v>97</v>
      </c>
      <c r="G4472" s="77"/>
      <c r="H4472" s="77"/>
      <c r="I4472" s="80"/>
      <c r="J4472" s="77" t="s">
        <v>97</v>
      </c>
      <c r="K4472" s="79" t="s">
        <v>97</v>
      </c>
      <c r="L4472" s="79"/>
      <c r="M4472" s="80"/>
      <c r="N4472" s="79" t="s">
        <v>97</v>
      </c>
      <c r="O4472" s="81"/>
      <c r="P4472" s="86"/>
      <c r="Q4472" s="82"/>
      <c r="R4472" s="81" t="s">
        <v>97</v>
      </c>
      <c r="S4472" s="63"/>
      <c r="T4472" s="87"/>
      <c r="U4472" s="84" t="s">
        <v>97</v>
      </c>
      <c r="V4472" s="84" t="s">
        <v>97</v>
      </c>
      <c r="W4472" s="85" t="b">
        <v>0</v>
      </c>
      <c r="X4472" s="63"/>
      <c r="Y4472" s="63"/>
      <c r="Z4472" s="63"/>
    </row>
    <row r="4473">
      <c r="A4473" s="75"/>
      <c r="B4473" s="94"/>
      <c r="C4473" s="75"/>
      <c r="D4473" s="76"/>
      <c r="E4473" s="75" t="s">
        <v>97</v>
      </c>
      <c r="F4473" s="75" t="s">
        <v>97</v>
      </c>
      <c r="G4473" s="77"/>
      <c r="H4473" s="77"/>
      <c r="I4473" s="80"/>
      <c r="J4473" s="77" t="s">
        <v>97</v>
      </c>
      <c r="K4473" s="79" t="s">
        <v>97</v>
      </c>
      <c r="L4473" s="79"/>
      <c r="M4473" s="80"/>
      <c r="N4473" s="79" t="s">
        <v>97</v>
      </c>
      <c r="O4473" s="81"/>
      <c r="P4473" s="86"/>
      <c r="Q4473" s="82"/>
      <c r="R4473" s="81" t="s">
        <v>97</v>
      </c>
      <c r="S4473" s="63"/>
      <c r="T4473" s="87"/>
      <c r="U4473" s="84" t="s">
        <v>97</v>
      </c>
      <c r="V4473" s="84" t="s">
        <v>97</v>
      </c>
      <c r="W4473" s="85" t="b">
        <v>0</v>
      </c>
      <c r="X4473" s="63"/>
      <c r="Y4473" s="63"/>
      <c r="Z4473" s="63"/>
    </row>
    <row r="4474">
      <c r="A4474" s="75"/>
      <c r="B4474" s="94"/>
      <c r="C4474" s="75"/>
      <c r="D4474" s="76"/>
      <c r="E4474" s="75" t="s">
        <v>97</v>
      </c>
      <c r="F4474" s="75" t="s">
        <v>97</v>
      </c>
      <c r="G4474" s="77"/>
      <c r="H4474" s="77"/>
      <c r="I4474" s="80"/>
      <c r="J4474" s="77" t="s">
        <v>97</v>
      </c>
      <c r="K4474" s="79" t="s">
        <v>97</v>
      </c>
      <c r="L4474" s="79"/>
      <c r="M4474" s="80"/>
      <c r="N4474" s="79" t="s">
        <v>97</v>
      </c>
      <c r="O4474" s="81"/>
      <c r="P4474" s="86"/>
      <c r="Q4474" s="82"/>
      <c r="R4474" s="81" t="s">
        <v>97</v>
      </c>
      <c r="S4474" s="63"/>
      <c r="T4474" s="87"/>
      <c r="U4474" s="84" t="s">
        <v>97</v>
      </c>
      <c r="V4474" s="84" t="s">
        <v>97</v>
      </c>
      <c r="W4474" s="85" t="b">
        <v>0</v>
      </c>
      <c r="X4474" s="63"/>
      <c r="Y4474" s="63"/>
      <c r="Z4474" s="63"/>
    </row>
    <row r="4475">
      <c r="A4475" s="75"/>
      <c r="B4475" s="94"/>
      <c r="C4475" s="75"/>
      <c r="D4475" s="76"/>
      <c r="E4475" s="75" t="s">
        <v>97</v>
      </c>
      <c r="F4475" s="75" t="s">
        <v>97</v>
      </c>
      <c r="G4475" s="77"/>
      <c r="H4475" s="77"/>
      <c r="I4475" s="80"/>
      <c r="J4475" s="77" t="s">
        <v>97</v>
      </c>
      <c r="K4475" s="79" t="s">
        <v>97</v>
      </c>
      <c r="L4475" s="79"/>
      <c r="M4475" s="80"/>
      <c r="N4475" s="79" t="s">
        <v>97</v>
      </c>
      <c r="O4475" s="81"/>
      <c r="P4475" s="86"/>
      <c r="Q4475" s="82"/>
      <c r="R4475" s="81" t="s">
        <v>97</v>
      </c>
      <c r="S4475" s="63"/>
      <c r="T4475" s="87"/>
      <c r="U4475" s="84" t="s">
        <v>97</v>
      </c>
      <c r="V4475" s="84" t="s">
        <v>97</v>
      </c>
      <c r="W4475" s="85" t="b">
        <v>0</v>
      </c>
      <c r="X4475" s="63"/>
      <c r="Y4475" s="63"/>
      <c r="Z4475" s="63"/>
    </row>
    <row r="4476">
      <c r="A4476" s="75"/>
      <c r="B4476" s="94"/>
      <c r="C4476" s="75"/>
      <c r="D4476" s="76"/>
      <c r="E4476" s="75" t="s">
        <v>97</v>
      </c>
      <c r="F4476" s="75" t="s">
        <v>97</v>
      </c>
      <c r="G4476" s="77"/>
      <c r="H4476" s="77"/>
      <c r="I4476" s="80"/>
      <c r="J4476" s="77" t="s">
        <v>97</v>
      </c>
      <c r="K4476" s="79" t="s">
        <v>97</v>
      </c>
      <c r="L4476" s="79"/>
      <c r="M4476" s="80"/>
      <c r="N4476" s="79" t="s">
        <v>97</v>
      </c>
      <c r="O4476" s="81"/>
      <c r="P4476" s="86"/>
      <c r="Q4476" s="82"/>
      <c r="R4476" s="81" t="s">
        <v>97</v>
      </c>
      <c r="S4476" s="63"/>
      <c r="T4476" s="87"/>
      <c r="U4476" s="84" t="s">
        <v>97</v>
      </c>
      <c r="V4476" s="84" t="s">
        <v>97</v>
      </c>
      <c r="W4476" s="85" t="b">
        <v>0</v>
      </c>
      <c r="X4476" s="63"/>
      <c r="Y4476" s="63"/>
      <c r="Z4476" s="63"/>
    </row>
    <row r="4477">
      <c r="A4477" s="75"/>
      <c r="B4477" s="94"/>
      <c r="C4477" s="75"/>
      <c r="D4477" s="76"/>
      <c r="E4477" s="75" t="s">
        <v>97</v>
      </c>
      <c r="F4477" s="75" t="s">
        <v>97</v>
      </c>
      <c r="G4477" s="77"/>
      <c r="H4477" s="77"/>
      <c r="I4477" s="80"/>
      <c r="J4477" s="77" t="s">
        <v>97</v>
      </c>
      <c r="K4477" s="79" t="s">
        <v>97</v>
      </c>
      <c r="L4477" s="79"/>
      <c r="M4477" s="80"/>
      <c r="N4477" s="79" t="s">
        <v>97</v>
      </c>
      <c r="O4477" s="81"/>
      <c r="P4477" s="86"/>
      <c r="Q4477" s="82"/>
      <c r="R4477" s="81" t="s">
        <v>97</v>
      </c>
      <c r="S4477" s="63"/>
      <c r="T4477" s="87"/>
      <c r="U4477" s="84" t="s">
        <v>97</v>
      </c>
      <c r="V4477" s="84" t="s">
        <v>97</v>
      </c>
      <c r="W4477" s="85" t="b">
        <v>0</v>
      </c>
      <c r="X4477" s="63"/>
      <c r="Y4477" s="63"/>
      <c r="Z4477" s="63"/>
    </row>
    <row r="4478">
      <c r="A4478" s="75"/>
      <c r="B4478" s="94"/>
      <c r="C4478" s="75"/>
      <c r="D4478" s="76"/>
      <c r="E4478" s="75" t="s">
        <v>97</v>
      </c>
      <c r="F4478" s="75" t="s">
        <v>97</v>
      </c>
      <c r="G4478" s="77"/>
      <c r="H4478" s="77"/>
      <c r="I4478" s="80"/>
      <c r="J4478" s="77" t="s">
        <v>97</v>
      </c>
      <c r="K4478" s="79" t="s">
        <v>97</v>
      </c>
      <c r="L4478" s="79"/>
      <c r="M4478" s="80"/>
      <c r="N4478" s="79" t="s">
        <v>97</v>
      </c>
      <c r="O4478" s="81"/>
      <c r="P4478" s="86"/>
      <c r="Q4478" s="82"/>
      <c r="R4478" s="81" t="s">
        <v>97</v>
      </c>
      <c r="S4478" s="63"/>
      <c r="T4478" s="87"/>
      <c r="U4478" s="84" t="s">
        <v>97</v>
      </c>
      <c r="V4478" s="84" t="s">
        <v>97</v>
      </c>
      <c r="W4478" s="85" t="b">
        <v>0</v>
      </c>
      <c r="X4478" s="63"/>
      <c r="Y4478" s="63"/>
      <c r="Z4478" s="63"/>
    </row>
    <row r="4479">
      <c r="A4479" s="75"/>
      <c r="B4479" s="94"/>
      <c r="C4479" s="75"/>
      <c r="D4479" s="76"/>
      <c r="E4479" s="75" t="s">
        <v>97</v>
      </c>
      <c r="F4479" s="75" t="s">
        <v>97</v>
      </c>
      <c r="G4479" s="77"/>
      <c r="H4479" s="77"/>
      <c r="I4479" s="80"/>
      <c r="J4479" s="77" t="s">
        <v>97</v>
      </c>
      <c r="K4479" s="79" t="s">
        <v>97</v>
      </c>
      <c r="L4479" s="79"/>
      <c r="M4479" s="80"/>
      <c r="N4479" s="79" t="s">
        <v>97</v>
      </c>
      <c r="O4479" s="81"/>
      <c r="P4479" s="86"/>
      <c r="Q4479" s="82"/>
      <c r="R4479" s="81" t="s">
        <v>97</v>
      </c>
      <c r="S4479" s="63"/>
      <c r="T4479" s="87"/>
      <c r="U4479" s="84" t="s">
        <v>97</v>
      </c>
      <c r="V4479" s="84" t="s">
        <v>97</v>
      </c>
      <c r="W4479" s="85" t="b">
        <v>0</v>
      </c>
      <c r="X4479" s="63"/>
      <c r="Y4479" s="63"/>
      <c r="Z4479" s="63"/>
    </row>
    <row r="4480">
      <c r="A4480" s="75"/>
      <c r="B4480" s="94"/>
      <c r="C4480" s="75"/>
      <c r="D4480" s="76"/>
      <c r="E4480" s="75" t="s">
        <v>97</v>
      </c>
      <c r="F4480" s="75" t="s">
        <v>97</v>
      </c>
      <c r="G4480" s="77"/>
      <c r="H4480" s="77"/>
      <c r="I4480" s="80"/>
      <c r="J4480" s="77" t="s">
        <v>97</v>
      </c>
      <c r="K4480" s="79" t="s">
        <v>97</v>
      </c>
      <c r="L4480" s="79"/>
      <c r="M4480" s="80"/>
      <c r="N4480" s="79" t="s">
        <v>97</v>
      </c>
      <c r="O4480" s="81"/>
      <c r="P4480" s="86"/>
      <c r="Q4480" s="82"/>
      <c r="R4480" s="81" t="s">
        <v>97</v>
      </c>
      <c r="S4480" s="63"/>
      <c r="T4480" s="87"/>
      <c r="U4480" s="84" t="s">
        <v>97</v>
      </c>
      <c r="V4480" s="84" t="s">
        <v>97</v>
      </c>
      <c r="W4480" s="85" t="b">
        <v>0</v>
      </c>
      <c r="X4480" s="63"/>
      <c r="Y4480" s="63"/>
      <c r="Z4480" s="63"/>
    </row>
    <row r="4481">
      <c r="A4481" s="75"/>
      <c r="B4481" s="94"/>
      <c r="C4481" s="75"/>
      <c r="D4481" s="76"/>
      <c r="E4481" s="75" t="s">
        <v>97</v>
      </c>
      <c r="F4481" s="75" t="s">
        <v>97</v>
      </c>
      <c r="G4481" s="77"/>
      <c r="H4481" s="77"/>
      <c r="I4481" s="80"/>
      <c r="J4481" s="77" t="s">
        <v>97</v>
      </c>
      <c r="K4481" s="79" t="s">
        <v>97</v>
      </c>
      <c r="L4481" s="79"/>
      <c r="M4481" s="80"/>
      <c r="N4481" s="79" t="s">
        <v>97</v>
      </c>
      <c r="O4481" s="81"/>
      <c r="P4481" s="86"/>
      <c r="Q4481" s="82"/>
      <c r="R4481" s="81" t="s">
        <v>97</v>
      </c>
      <c r="S4481" s="63"/>
      <c r="T4481" s="87"/>
      <c r="U4481" s="84" t="s">
        <v>97</v>
      </c>
      <c r="V4481" s="84" t="s">
        <v>97</v>
      </c>
      <c r="W4481" s="85" t="b">
        <v>0</v>
      </c>
      <c r="X4481" s="63"/>
      <c r="Y4481" s="63"/>
      <c r="Z4481" s="63"/>
    </row>
    <row r="4482">
      <c r="A4482" s="75"/>
      <c r="B4482" s="94"/>
      <c r="C4482" s="75"/>
      <c r="D4482" s="76"/>
      <c r="E4482" s="75" t="s">
        <v>97</v>
      </c>
      <c r="F4482" s="75" t="s">
        <v>97</v>
      </c>
      <c r="G4482" s="77"/>
      <c r="H4482" s="77"/>
      <c r="I4482" s="80"/>
      <c r="J4482" s="77" t="s">
        <v>97</v>
      </c>
      <c r="K4482" s="79" t="s">
        <v>97</v>
      </c>
      <c r="L4482" s="79"/>
      <c r="M4482" s="80"/>
      <c r="N4482" s="79" t="s">
        <v>97</v>
      </c>
      <c r="O4482" s="81"/>
      <c r="P4482" s="86"/>
      <c r="Q4482" s="82"/>
      <c r="R4482" s="81" t="s">
        <v>97</v>
      </c>
      <c r="S4482" s="63"/>
      <c r="T4482" s="87"/>
      <c r="U4482" s="84" t="s">
        <v>97</v>
      </c>
      <c r="V4482" s="84" t="s">
        <v>97</v>
      </c>
      <c r="W4482" s="85" t="b">
        <v>0</v>
      </c>
      <c r="X4482" s="63"/>
      <c r="Y4482" s="63"/>
      <c r="Z4482" s="63"/>
    </row>
    <row r="4483">
      <c r="A4483" s="75"/>
      <c r="B4483" s="94"/>
      <c r="C4483" s="75"/>
      <c r="D4483" s="76"/>
      <c r="E4483" s="75" t="s">
        <v>97</v>
      </c>
      <c r="F4483" s="75" t="s">
        <v>97</v>
      </c>
      <c r="G4483" s="77"/>
      <c r="H4483" s="77"/>
      <c r="I4483" s="80"/>
      <c r="J4483" s="77" t="s">
        <v>97</v>
      </c>
      <c r="K4483" s="79" t="s">
        <v>97</v>
      </c>
      <c r="L4483" s="79"/>
      <c r="M4483" s="80"/>
      <c r="N4483" s="79" t="s">
        <v>97</v>
      </c>
      <c r="O4483" s="81"/>
      <c r="P4483" s="86"/>
      <c r="Q4483" s="82"/>
      <c r="R4483" s="81" t="s">
        <v>97</v>
      </c>
      <c r="S4483" s="63"/>
      <c r="T4483" s="87"/>
      <c r="U4483" s="84" t="s">
        <v>97</v>
      </c>
      <c r="V4483" s="84" t="s">
        <v>97</v>
      </c>
      <c r="W4483" s="85" t="b">
        <v>0</v>
      </c>
      <c r="X4483" s="63"/>
      <c r="Y4483" s="63"/>
      <c r="Z4483" s="63"/>
    </row>
    <row r="4484">
      <c r="A4484" s="75"/>
      <c r="B4484" s="94"/>
      <c r="C4484" s="75"/>
      <c r="D4484" s="76"/>
      <c r="E4484" s="75" t="s">
        <v>97</v>
      </c>
      <c r="F4484" s="75" t="s">
        <v>97</v>
      </c>
      <c r="G4484" s="77"/>
      <c r="H4484" s="77"/>
      <c r="I4484" s="80"/>
      <c r="J4484" s="77" t="s">
        <v>97</v>
      </c>
      <c r="K4484" s="79" t="s">
        <v>97</v>
      </c>
      <c r="L4484" s="79"/>
      <c r="M4484" s="80"/>
      <c r="N4484" s="79" t="s">
        <v>97</v>
      </c>
      <c r="O4484" s="81"/>
      <c r="P4484" s="86"/>
      <c r="Q4484" s="82"/>
      <c r="R4484" s="81" t="s">
        <v>97</v>
      </c>
      <c r="S4484" s="63"/>
      <c r="T4484" s="87"/>
      <c r="U4484" s="84" t="s">
        <v>97</v>
      </c>
      <c r="V4484" s="84" t="s">
        <v>97</v>
      </c>
      <c r="W4484" s="85" t="b">
        <v>0</v>
      </c>
      <c r="X4484" s="63"/>
      <c r="Y4484" s="63"/>
      <c r="Z4484" s="63"/>
    </row>
    <row r="4485">
      <c r="A4485" s="75"/>
      <c r="B4485" s="94"/>
      <c r="C4485" s="75"/>
      <c r="D4485" s="76"/>
      <c r="E4485" s="75" t="s">
        <v>97</v>
      </c>
      <c r="F4485" s="75" t="s">
        <v>97</v>
      </c>
      <c r="G4485" s="77"/>
      <c r="H4485" s="77"/>
      <c r="I4485" s="80"/>
      <c r="J4485" s="77" t="s">
        <v>97</v>
      </c>
      <c r="K4485" s="79" t="s">
        <v>97</v>
      </c>
      <c r="L4485" s="79"/>
      <c r="M4485" s="80"/>
      <c r="N4485" s="79" t="s">
        <v>97</v>
      </c>
      <c r="O4485" s="81"/>
      <c r="P4485" s="86"/>
      <c r="Q4485" s="82"/>
      <c r="R4485" s="81" t="s">
        <v>97</v>
      </c>
      <c r="S4485" s="63"/>
      <c r="T4485" s="87"/>
      <c r="U4485" s="84" t="s">
        <v>97</v>
      </c>
      <c r="V4485" s="84" t="s">
        <v>97</v>
      </c>
      <c r="W4485" s="85" t="b">
        <v>0</v>
      </c>
      <c r="X4485" s="63"/>
      <c r="Y4485" s="63"/>
      <c r="Z4485" s="63"/>
    </row>
    <row r="4486">
      <c r="A4486" s="75"/>
      <c r="B4486" s="94"/>
      <c r="C4486" s="75"/>
      <c r="D4486" s="76"/>
      <c r="E4486" s="75" t="s">
        <v>97</v>
      </c>
      <c r="F4486" s="75" t="s">
        <v>97</v>
      </c>
      <c r="G4486" s="77"/>
      <c r="H4486" s="77"/>
      <c r="I4486" s="80"/>
      <c r="J4486" s="77" t="s">
        <v>97</v>
      </c>
      <c r="K4486" s="79" t="s">
        <v>97</v>
      </c>
      <c r="L4486" s="79"/>
      <c r="M4486" s="80"/>
      <c r="N4486" s="79" t="s">
        <v>97</v>
      </c>
      <c r="O4486" s="81"/>
      <c r="P4486" s="86"/>
      <c r="Q4486" s="82"/>
      <c r="R4486" s="81" t="s">
        <v>97</v>
      </c>
      <c r="S4486" s="63"/>
      <c r="T4486" s="87"/>
      <c r="U4486" s="84" t="s">
        <v>97</v>
      </c>
      <c r="V4486" s="84" t="s">
        <v>97</v>
      </c>
      <c r="W4486" s="85" t="b">
        <v>0</v>
      </c>
      <c r="X4486" s="63"/>
      <c r="Y4486" s="63"/>
      <c r="Z4486" s="63"/>
    </row>
    <row r="4487">
      <c r="A4487" s="75"/>
      <c r="B4487" s="94"/>
      <c r="C4487" s="75"/>
      <c r="D4487" s="76"/>
      <c r="E4487" s="75" t="s">
        <v>97</v>
      </c>
      <c r="F4487" s="75" t="s">
        <v>97</v>
      </c>
      <c r="G4487" s="77"/>
      <c r="H4487" s="77"/>
      <c r="I4487" s="80"/>
      <c r="J4487" s="77" t="s">
        <v>97</v>
      </c>
      <c r="K4487" s="79" t="s">
        <v>97</v>
      </c>
      <c r="L4487" s="79"/>
      <c r="M4487" s="80"/>
      <c r="N4487" s="79" t="s">
        <v>97</v>
      </c>
      <c r="O4487" s="81"/>
      <c r="P4487" s="86"/>
      <c r="Q4487" s="82"/>
      <c r="R4487" s="81" t="s">
        <v>97</v>
      </c>
      <c r="S4487" s="63"/>
      <c r="T4487" s="87"/>
      <c r="U4487" s="84" t="s">
        <v>97</v>
      </c>
      <c r="V4487" s="84" t="s">
        <v>97</v>
      </c>
      <c r="W4487" s="85" t="b">
        <v>0</v>
      </c>
      <c r="X4487" s="63"/>
      <c r="Y4487" s="63"/>
      <c r="Z4487" s="63"/>
    </row>
    <row r="4488">
      <c r="A4488" s="75"/>
      <c r="B4488" s="94"/>
      <c r="C4488" s="75"/>
      <c r="D4488" s="76"/>
      <c r="E4488" s="75" t="s">
        <v>97</v>
      </c>
      <c r="F4488" s="75" t="s">
        <v>97</v>
      </c>
      <c r="G4488" s="77"/>
      <c r="H4488" s="77"/>
      <c r="I4488" s="80"/>
      <c r="J4488" s="77" t="s">
        <v>97</v>
      </c>
      <c r="K4488" s="79" t="s">
        <v>97</v>
      </c>
      <c r="L4488" s="79"/>
      <c r="M4488" s="80"/>
      <c r="N4488" s="79" t="s">
        <v>97</v>
      </c>
      <c r="O4488" s="81"/>
      <c r="P4488" s="86"/>
      <c r="Q4488" s="82"/>
      <c r="R4488" s="81" t="s">
        <v>97</v>
      </c>
      <c r="S4488" s="63"/>
      <c r="T4488" s="87"/>
      <c r="U4488" s="84" t="s">
        <v>97</v>
      </c>
      <c r="V4488" s="84" t="s">
        <v>97</v>
      </c>
      <c r="W4488" s="85" t="b">
        <v>0</v>
      </c>
      <c r="X4488" s="63"/>
      <c r="Y4488" s="63"/>
      <c r="Z4488" s="63"/>
    </row>
    <row r="4489">
      <c r="A4489" s="75"/>
      <c r="B4489" s="94"/>
      <c r="C4489" s="75"/>
      <c r="D4489" s="76"/>
      <c r="E4489" s="75" t="s">
        <v>97</v>
      </c>
      <c r="F4489" s="75" t="s">
        <v>97</v>
      </c>
      <c r="G4489" s="77"/>
      <c r="H4489" s="77"/>
      <c r="I4489" s="80"/>
      <c r="J4489" s="77" t="s">
        <v>97</v>
      </c>
      <c r="K4489" s="79" t="s">
        <v>97</v>
      </c>
      <c r="L4489" s="79"/>
      <c r="M4489" s="80"/>
      <c r="N4489" s="79" t="s">
        <v>97</v>
      </c>
      <c r="O4489" s="81"/>
      <c r="P4489" s="86"/>
      <c r="Q4489" s="82"/>
      <c r="R4489" s="81" t="s">
        <v>97</v>
      </c>
      <c r="S4489" s="63"/>
      <c r="T4489" s="87"/>
      <c r="U4489" s="84" t="s">
        <v>97</v>
      </c>
      <c r="V4489" s="84" t="s">
        <v>97</v>
      </c>
      <c r="W4489" s="85" t="b">
        <v>0</v>
      </c>
      <c r="X4489" s="63"/>
      <c r="Y4489" s="63"/>
      <c r="Z4489" s="63"/>
    </row>
    <row r="4490">
      <c r="A4490" s="75"/>
      <c r="B4490" s="94"/>
      <c r="C4490" s="75"/>
      <c r="D4490" s="76"/>
      <c r="E4490" s="75" t="s">
        <v>97</v>
      </c>
      <c r="F4490" s="75" t="s">
        <v>97</v>
      </c>
      <c r="G4490" s="77"/>
      <c r="H4490" s="77"/>
      <c r="I4490" s="80"/>
      <c r="J4490" s="77" t="s">
        <v>97</v>
      </c>
      <c r="K4490" s="79" t="s">
        <v>97</v>
      </c>
      <c r="L4490" s="79"/>
      <c r="M4490" s="80"/>
      <c r="N4490" s="79" t="s">
        <v>97</v>
      </c>
      <c r="O4490" s="81"/>
      <c r="P4490" s="86"/>
      <c r="Q4490" s="82"/>
      <c r="R4490" s="81" t="s">
        <v>97</v>
      </c>
      <c r="S4490" s="63"/>
      <c r="T4490" s="87"/>
      <c r="U4490" s="84" t="s">
        <v>97</v>
      </c>
      <c r="V4490" s="84" t="s">
        <v>97</v>
      </c>
      <c r="W4490" s="85" t="b">
        <v>0</v>
      </c>
      <c r="X4490" s="63"/>
      <c r="Y4490" s="63"/>
      <c r="Z4490" s="63"/>
    </row>
    <row r="4491">
      <c r="A4491" s="75"/>
      <c r="B4491" s="94"/>
      <c r="C4491" s="75"/>
      <c r="D4491" s="76"/>
      <c r="E4491" s="75" t="s">
        <v>97</v>
      </c>
      <c r="F4491" s="75" t="s">
        <v>97</v>
      </c>
      <c r="G4491" s="77"/>
      <c r="H4491" s="77"/>
      <c r="I4491" s="80"/>
      <c r="J4491" s="77" t="s">
        <v>97</v>
      </c>
      <c r="K4491" s="79" t="s">
        <v>97</v>
      </c>
      <c r="L4491" s="79"/>
      <c r="M4491" s="80"/>
      <c r="N4491" s="79" t="s">
        <v>97</v>
      </c>
      <c r="O4491" s="81"/>
      <c r="P4491" s="86"/>
      <c r="Q4491" s="82"/>
      <c r="R4491" s="81" t="s">
        <v>97</v>
      </c>
      <c r="S4491" s="63"/>
      <c r="T4491" s="87"/>
      <c r="U4491" s="84" t="s">
        <v>97</v>
      </c>
      <c r="V4491" s="84" t="s">
        <v>97</v>
      </c>
      <c r="W4491" s="85" t="b">
        <v>0</v>
      </c>
      <c r="X4491" s="63"/>
      <c r="Y4491" s="63"/>
      <c r="Z4491" s="63"/>
    </row>
    <row r="4492">
      <c r="A4492" s="75"/>
      <c r="B4492" s="94"/>
      <c r="C4492" s="75"/>
      <c r="D4492" s="76"/>
      <c r="E4492" s="75" t="s">
        <v>97</v>
      </c>
      <c r="F4492" s="75" t="s">
        <v>97</v>
      </c>
      <c r="G4492" s="77"/>
      <c r="H4492" s="77"/>
      <c r="I4492" s="80"/>
      <c r="J4492" s="77" t="s">
        <v>97</v>
      </c>
      <c r="K4492" s="79" t="s">
        <v>97</v>
      </c>
      <c r="L4492" s="79"/>
      <c r="M4492" s="80"/>
      <c r="N4492" s="79" t="s">
        <v>97</v>
      </c>
      <c r="O4492" s="81"/>
      <c r="P4492" s="86"/>
      <c r="Q4492" s="82"/>
      <c r="R4492" s="81" t="s">
        <v>97</v>
      </c>
      <c r="S4492" s="63"/>
      <c r="T4492" s="87"/>
      <c r="U4492" s="84" t="s">
        <v>97</v>
      </c>
      <c r="V4492" s="84" t="s">
        <v>97</v>
      </c>
      <c r="W4492" s="85" t="b">
        <v>0</v>
      </c>
      <c r="X4492" s="63"/>
      <c r="Y4492" s="63"/>
      <c r="Z4492" s="63"/>
    </row>
    <row r="4493">
      <c r="A4493" s="75"/>
      <c r="B4493" s="94"/>
      <c r="C4493" s="75"/>
      <c r="D4493" s="76"/>
      <c r="E4493" s="75" t="s">
        <v>97</v>
      </c>
      <c r="F4493" s="75" t="s">
        <v>97</v>
      </c>
      <c r="G4493" s="77"/>
      <c r="H4493" s="77"/>
      <c r="I4493" s="80"/>
      <c r="J4493" s="77" t="s">
        <v>97</v>
      </c>
      <c r="K4493" s="79" t="s">
        <v>97</v>
      </c>
      <c r="L4493" s="79"/>
      <c r="M4493" s="80"/>
      <c r="N4493" s="79" t="s">
        <v>97</v>
      </c>
      <c r="O4493" s="81"/>
      <c r="P4493" s="86"/>
      <c r="Q4493" s="82"/>
      <c r="R4493" s="81" t="s">
        <v>97</v>
      </c>
      <c r="S4493" s="63"/>
      <c r="T4493" s="87"/>
      <c r="U4493" s="84" t="s">
        <v>97</v>
      </c>
      <c r="V4493" s="84" t="s">
        <v>97</v>
      </c>
      <c r="W4493" s="85" t="b">
        <v>0</v>
      </c>
      <c r="X4493" s="63"/>
      <c r="Y4493" s="63"/>
      <c r="Z4493" s="63"/>
    </row>
    <row r="4494">
      <c r="A4494" s="75"/>
      <c r="B4494" s="94"/>
      <c r="C4494" s="75"/>
      <c r="D4494" s="76"/>
      <c r="E4494" s="75" t="s">
        <v>97</v>
      </c>
      <c r="F4494" s="75" t="s">
        <v>97</v>
      </c>
      <c r="G4494" s="77"/>
      <c r="H4494" s="77"/>
      <c r="I4494" s="80"/>
      <c r="J4494" s="77" t="s">
        <v>97</v>
      </c>
      <c r="K4494" s="79" t="s">
        <v>97</v>
      </c>
      <c r="L4494" s="79"/>
      <c r="M4494" s="80"/>
      <c r="N4494" s="79" t="s">
        <v>97</v>
      </c>
      <c r="O4494" s="81"/>
      <c r="P4494" s="86"/>
      <c r="Q4494" s="82"/>
      <c r="R4494" s="81" t="s">
        <v>97</v>
      </c>
      <c r="S4494" s="63"/>
      <c r="T4494" s="87"/>
      <c r="U4494" s="84" t="s">
        <v>97</v>
      </c>
      <c r="V4494" s="84" t="s">
        <v>97</v>
      </c>
      <c r="W4494" s="85" t="b">
        <v>0</v>
      </c>
      <c r="X4494" s="63"/>
      <c r="Y4494" s="63"/>
      <c r="Z4494" s="63"/>
    </row>
    <row r="4495">
      <c r="A4495" s="75"/>
      <c r="B4495" s="94"/>
      <c r="C4495" s="75"/>
      <c r="D4495" s="76"/>
      <c r="E4495" s="75" t="s">
        <v>97</v>
      </c>
      <c r="F4495" s="75" t="s">
        <v>97</v>
      </c>
      <c r="G4495" s="77"/>
      <c r="H4495" s="77"/>
      <c r="I4495" s="80"/>
      <c r="J4495" s="77" t="s">
        <v>97</v>
      </c>
      <c r="K4495" s="79" t="s">
        <v>97</v>
      </c>
      <c r="L4495" s="79"/>
      <c r="M4495" s="80"/>
      <c r="N4495" s="79" t="s">
        <v>97</v>
      </c>
      <c r="O4495" s="81"/>
      <c r="P4495" s="86"/>
      <c r="Q4495" s="82"/>
      <c r="R4495" s="81" t="s">
        <v>97</v>
      </c>
      <c r="S4495" s="63"/>
      <c r="T4495" s="87"/>
      <c r="U4495" s="84" t="s">
        <v>97</v>
      </c>
      <c r="V4495" s="84" t="s">
        <v>97</v>
      </c>
      <c r="W4495" s="85" t="b">
        <v>0</v>
      </c>
      <c r="X4495" s="63"/>
      <c r="Y4495" s="63"/>
      <c r="Z4495" s="63"/>
    </row>
    <row r="4496">
      <c r="A4496" s="75"/>
      <c r="B4496" s="94"/>
      <c r="C4496" s="75"/>
      <c r="D4496" s="76"/>
      <c r="E4496" s="75" t="s">
        <v>97</v>
      </c>
      <c r="F4496" s="75" t="s">
        <v>97</v>
      </c>
      <c r="G4496" s="77"/>
      <c r="H4496" s="77"/>
      <c r="I4496" s="80"/>
      <c r="J4496" s="77" t="s">
        <v>97</v>
      </c>
      <c r="K4496" s="79" t="s">
        <v>97</v>
      </c>
      <c r="L4496" s="79"/>
      <c r="M4496" s="80"/>
      <c r="N4496" s="79" t="s">
        <v>97</v>
      </c>
      <c r="O4496" s="81"/>
      <c r="P4496" s="86"/>
      <c r="Q4496" s="82"/>
      <c r="R4496" s="81" t="s">
        <v>97</v>
      </c>
      <c r="S4496" s="63"/>
      <c r="T4496" s="87"/>
      <c r="U4496" s="84" t="s">
        <v>97</v>
      </c>
      <c r="V4496" s="84" t="s">
        <v>97</v>
      </c>
      <c r="W4496" s="85" t="b">
        <v>0</v>
      </c>
      <c r="X4496" s="63"/>
      <c r="Y4496" s="63"/>
      <c r="Z4496" s="63"/>
    </row>
    <row r="4497">
      <c r="A4497" s="75"/>
      <c r="B4497" s="94"/>
      <c r="C4497" s="75"/>
      <c r="D4497" s="76"/>
      <c r="E4497" s="75" t="s">
        <v>97</v>
      </c>
      <c r="F4497" s="75" t="s">
        <v>97</v>
      </c>
      <c r="G4497" s="77"/>
      <c r="H4497" s="77"/>
      <c r="I4497" s="80"/>
      <c r="J4497" s="77" t="s">
        <v>97</v>
      </c>
      <c r="K4497" s="79" t="s">
        <v>97</v>
      </c>
      <c r="L4497" s="79"/>
      <c r="M4497" s="80"/>
      <c r="N4497" s="79" t="s">
        <v>97</v>
      </c>
      <c r="O4497" s="81"/>
      <c r="P4497" s="86"/>
      <c r="Q4497" s="82"/>
      <c r="R4497" s="81" t="s">
        <v>97</v>
      </c>
      <c r="S4497" s="63"/>
      <c r="T4497" s="87"/>
      <c r="U4497" s="84" t="s">
        <v>97</v>
      </c>
      <c r="V4497" s="84" t="s">
        <v>97</v>
      </c>
      <c r="W4497" s="85" t="b">
        <v>0</v>
      </c>
      <c r="X4497" s="63"/>
      <c r="Y4497" s="63"/>
      <c r="Z4497" s="63"/>
    </row>
    <row r="4498">
      <c r="A4498" s="75"/>
      <c r="B4498" s="94"/>
      <c r="C4498" s="75"/>
      <c r="D4498" s="76"/>
      <c r="E4498" s="75" t="s">
        <v>97</v>
      </c>
      <c r="F4498" s="75" t="s">
        <v>97</v>
      </c>
      <c r="G4498" s="77"/>
      <c r="H4498" s="77"/>
      <c r="I4498" s="80"/>
      <c r="J4498" s="77" t="s">
        <v>97</v>
      </c>
      <c r="K4498" s="79" t="s">
        <v>97</v>
      </c>
      <c r="L4498" s="79"/>
      <c r="M4498" s="80"/>
      <c r="N4498" s="79" t="s">
        <v>97</v>
      </c>
      <c r="O4498" s="81"/>
      <c r="P4498" s="86"/>
      <c r="Q4498" s="82"/>
      <c r="R4498" s="81" t="s">
        <v>97</v>
      </c>
      <c r="S4498" s="63"/>
      <c r="T4498" s="87"/>
      <c r="U4498" s="84" t="s">
        <v>97</v>
      </c>
      <c r="V4498" s="84" t="s">
        <v>97</v>
      </c>
      <c r="W4498" s="85" t="b">
        <v>0</v>
      </c>
      <c r="X4498" s="63"/>
      <c r="Y4498" s="63"/>
      <c r="Z4498" s="63"/>
    </row>
    <row r="4499">
      <c r="A4499" s="75"/>
      <c r="B4499" s="94"/>
      <c r="C4499" s="75"/>
      <c r="D4499" s="76"/>
      <c r="E4499" s="75" t="s">
        <v>97</v>
      </c>
      <c r="F4499" s="75" t="s">
        <v>97</v>
      </c>
      <c r="G4499" s="77"/>
      <c r="H4499" s="77"/>
      <c r="I4499" s="80"/>
      <c r="J4499" s="77" t="s">
        <v>97</v>
      </c>
      <c r="K4499" s="79" t="s">
        <v>97</v>
      </c>
      <c r="L4499" s="79"/>
      <c r="M4499" s="80"/>
      <c r="N4499" s="79" t="s">
        <v>97</v>
      </c>
      <c r="O4499" s="81"/>
      <c r="P4499" s="86"/>
      <c r="Q4499" s="82"/>
      <c r="R4499" s="81" t="s">
        <v>97</v>
      </c>
      <c r="S4499" s="63"/>
      <c r="T4499" s="87"/>
      <c r="U4499" s="84" t="s">
        <v>97</v>
      </c>
      <c r="V4499" s="84" t="s">
        <v>97</v>
      </c>
      <c r="W4499" s="85" t="b">
        <v>0</v>
      </c>
      <c r="X4499" s="63"/>
      <c r="Y4499" s="63"/>
      <c r="Z4499" s="63"/>
    </row>
    <row r="4500">
      <c r="A4500" s="75"/>
      <c r="B4500" s="94"/>
      <c r="C4500" s="75"/>
      <c r="D4500" s="76"/>
      <c r="E4500" s="75" t="s">
        <v>97</v>
      </c>
      <c r="F4500" s="75" t="s">
        <v>97</v>
      </c>
      <c r="G4500" s="77"/>
      <c r="H4500" s="77"/>
      <c r="I4500" s="80"/>
      <c r="J4500" s="77" t="s">
        <v>97</v>
      </c>
      <c r="K4500" s="79" t="s">
        <v>97</v>
      </c>
      <c r="L4500" s="79"/>
      <c r="M4500" s="80"/>
      <c r="N4500" s="79" t="s">
        <v>97</v>
      </c>
      <c r="O4500" s="81"/>
      <c r="P4500" s="86"/>
      <c r="Q4500" s="82"/>
      <c r="R4500" s="81" t="s">
        <v>97</v>
      </c>
      <c r="S4500" s="63"/>
      <c r="T4500" s="87"/>
      <c r="U4500" s="84" t="s">
        <v>97</v>
      </c>
      <c r="V4500" s="84" t="s">
        <v>97</v>
      </c>
      <c r="W4500" s="85" t="b">
        <v>0</v>
      </c>
      <c r="X4500" s="63"/>
      <c r="Y4500" s="63"/>
      <c r="Z4500" s="63"/>
    </row>
    <row r="4501">
      <c r="A4501" s="75"/>
      <c r="B4501" s="94"/>
      <c r="C4501" s="75"/>
      <c r="D4501" s="76"/>
      <c r="E4501" s="75" t="s">
        <v>97</v>
      </c>
      <c r="F4501" s="75" t="s">
        <v>97</v>
      </c>
      <c r="G4501" s="77"/>
      <c r="H4501" s="77"/>
      <c r="I4501" s="80"/>
      <c r="J4501" s="77" t="s">
        <v>97</v>
      </c>
      <c r="K4501" s="79" t="s">
        <v>97</v>
      </c>
      <c r="L4501" s="79"/>
      <c r="M4501" s="80"/>
      <c r="N4501" s="79" t="s">
        <v>97</v>
      </c>
      <c r="O4501" s="81"/>
      <c r="P4501" s="86"/>
      <c r="Q4501" s="82"/>
      <c r="R4501" s="81" t="s">
        <v>97</v>
      </c>
      <c r="S4501" s="63"/>
      <c r="T4501" s="87"/>
      <c r="U4501" s="84" t="s">
        <v>97</v>
      </c>
      <c r="V4501" s="84" t="s">
        <v>97</v>
      </c>
      <c r="W4501" s="85" t="b">
        <v>0</v>
      </c>
      <c r="X4501" s="63"/>
      <c r="Y4501" s="63"/>
      <c r="Z4501" s="63"/>
    </row>
    <row r="4502">
      <c r="A4502" s="75"/>
      <c r="B4502" s="94"/>
      <c r="C4502" s="75"/>
      <c r="D4502" s="76"/>
      <c r="E4502" s="75" t="s">
        <v>97</v>
      </c>
      <c r="F4502" s="75" t="s">
        <v>97</v>
      </c>
      <c r="G4502" s="77"/>
      <c r="H4502" s="77"/>
      <c r="I4502" s="80"/>
      <c r="J4502" s="77" t="s">
        <v>97</v>
      </c>
      <c r="K4502" s="79" t="s">
        <v>97</v>
      </c>
      <c r="L4502" s="79"/>
      <c r="M4502" s="80"/>
      <c r="N4502" s="79" t="s">
        <v>97</v>
      </c>
      <c r="O4502" s="81"/>
      <c r="P4502" s="86"/>
      <c r="Q4502" s="82"/>
      <c r="R4502" s="81" t="s">
        <v>97</v>
      </c>
      <c r="S4502" s="63"/>
      <c r="T4502" s="87"/>
      <c r="U4502" s="84" t="s">
        <v>97</v>
      </c>
      <c r="V4502" s="84" t="s">
        <v>97</v>
      </c>
      <c r="W4502" s="85" t="b">
        <v>0</v>
      </c>
      <c r="X4502" s="63"/>
      <c r="Y4502" s="63"/>
      <c r="Z4502" s="63"/>
    </row>
    <row r="4503">
      <c r="A4503" s="75"/>
      <c r="B4503" s="94"/>
      <c r="C4503" s="75"/>
      <c r="D4503" s="76"/>
      <c r="E4503" s="75" t="s">
        <v>97</v>
      </c>
      <c r="F4503" s="75" t="s">
        <v>97</v>
      </c>
      <c r="G4503" s="77"/>
      <c r="H4503" s="77"/>
      <c r="I4503" s="80"/>
      <c r="J4503" s="77" t="s">
        <v>97</v>
      </c>
      <c r="K4503" s="79" t="s">
        <v>97</v>
      </c>
      <c r="L4503" s="79"/>
      <c r="M4503" s="80"/>
      <c r="N4503" s="79" t="s">
        <v>97</v>
      </c>
      <c r="O4503" s="81"/>
      <c r="P4503" s="86"/>
      <c r="Q4503" s="82"/>
      <c r="R4503" s="81" t="s">
        <v>97</v>
      </c>
      <c r="S4503" s="63"/>
      <c r="T4503" s="87"/>
      <c r="U4503" s="84" t="s">
        <v>97</v>
      </c>
      <c r="V4503" s="84" t="s">
        <v>97</v>
      </c>
      <c r="W4503" s="85" t="b">
        <v>0</v>
      </c>
      <c r="X4503" s="63"/>
      <c r="Y4503" s="63"/>
      <c r="Z4503" s="63"/>
    </row>
    <row r="4504">
      <c r="A4504" s="75"/>
      <c r="B4504" s="94"/>
      <c r="C4504" s="75"/>
      <c r="D4504" s="76"/>
      <c r="E4504" s="75" t="s">
        <v>97</v>
      </c>
      <c r="F4504" s="75" t="s">
        <v>97</v>
      </c>
      <c r="G4504" s="77"/>
      <c r="H4504" s="77"/>
      <c r="I4504" s="80"/>
      <c r="J4504" s="77" t="s">
        <v>97</v>
      </c>
      <c r="K4504" s="79" t="s">
        <v>97</v>
      </c>
      <c r="L4504" s="79"/>
      <c r="M4504" s="80"/>
      <c r="N4504" s="79" t="s">
        <v>97</v>
      </c>
      <c r="O4504" s="81"/>
      <c r="P4504" s="86"/>
      <c r="Q4504" s="82"/>
      <c r="R4504" s="81" t="s">
        <v>97</v>
      </c>
      <c r="S4504" s="63"/>
      <c r="T4504" s="87"/>
      <c r="U4504" s="84" t="s">
        <v>97</v>
      </c>
      <c r="V4504" s="84" t="s">
        <v>97</v>
      </c>
      <c r="W4504" s="85" t="b">
        <v>0</v>
      </c>
      <c r="X4504" s="63"/>
      <c r="Y4504" s="63"/>
      <c r="Z4504" s="63"/>
    </row>
    <row r="4505">
      <c r="A4505" s="75"/>
      <c r="B4505" s="94"/>
      <c r="C4505" s="75"/>
      <c r="D4505" s="76"/>
      <c r="E4505" s="75" t="s">
        <v>97</v>
      </c>
      <c r="F4505" s="75" t="s">
        <v>97</v>
      </c>
      <c r="G4505" s="77"/>
      <c r="H4505" s="77"/>
      <c r="I4505" s="80"/>
      <c r="J4505" s="77" t="s">
        <v>97</v>
      </c>
      <c r="K4505" s="79" t="s">
        <v>97</v>
      </c>
      <c r="L4505" s="79"/>
      <c r="M4505" s="80"/>
      <c r="N4505" s="79" t="s">
        <v>97</v>
      </c>
      <c r="O4505" s="81"/>
      <c r="P4505" s="86"/>
      <c r="Q4505" s="82"/>
      <c r="R4505" s="81" t="s">
        <v>97</v>
      </c>
      <c r="S4505" s="63"/>
      <c r="T4505" s="87"/>
      <c r="U4505" s="84" t="s">
        <v>97</v>
      </c>
      <c r="V4505" s="84" t="s">
        <v>97</v>
      </c>
      <c r="W4505" s="85" t="b">
        <v>0</v>
      </c>
      <c r="X4505" s="63"/>
      <c r="Y4505" s="63"/>
      <c r="Z4505" s="63"/>
    </row>
    <row r="4506">
      <c r="A4506" s="75"/>
      <c r="B4506" s="94"/>
      <c r="C4506" s="75"/>
      <c r="D4506" s="76"/>
      <c r="E4506" s="75" t="s">
        <v>97</v>
      </c>
      <c r="F4506" s="75" t="s">
        <v>97</v>
      </c>
      <c r="G4506" s="77"/>
      <c r="H4506" s="77"/>
      <c r="I4506" s="80"/>
      <c r="J4506" s="77" t="s">
        <v>97</v>
      </c>
      <c r="K4506" s="79" t="s">
        <v>97</v>
      </c>
      <c r="L4506" s="79"/>
      <c r="M4506" s="80"/>
      <c r="N4506" s="79" t="s">
        <v>97</v>
      </c>
      <c r="O4506" s="81"/>
      <c r="P4506" s="86"/>
      <c r="Q4506" s="82"/>
      <c r="R4506" s="81" t="s">
        <v>97</v>
      </c>
      <c r="S4506" s="63"/>
      <c r="T4506" s="87"/>
      <c r="U4506" s="84" t="s">
        <v>97</v>
      </c>
      <c r="V4506" s="84" t="s">
        <v>97</v>
      </c>
      <c r="W4506" s="85" t="b">
        <v>0</v>
      </c>
      <c r="X4506" s="63"/>
      <c r="Y4506" s="63"/>
      <c r="Z4506" s="63"/>
    </row>
    <row r="4507">
      <c r="A4507" s="75"/>
      <c r="B4507" s="94"/>
      <c r="C4507" s="75"/>
      <c r="D4507" s="76"/>
      <c r="E4507" s="75" t="s">
        <v>97</v>
      </c>
      <c r="F4507" s="75" t="s">
        <v>97</v>
      </c>
      <c r="G4507" s="77"/>
      <c r="H4507" s="77"/>
      <c r="I4507" s="80"/>
      <c r="J4507" s="77" t="s">
        <v>97</v>
      </c>
      <c r="K4507" s="79" t="s">
        <v>97</v>
      </c>
      <c r="L4507" s="79"/>
      <c r="M4507" s="80"/>
      <c r="N4507" s="79" t="s">
        <v>97</v>
      </c>
      <c r="O4507" s="81"/>
      <c r="P4507" s="86"/>
      <c r="Q4507" s="82"/>
      <c r="R4507" s="81" t="s">
        <v>97</v>
      </c>
      <c r="S4507" s="63"/>
      <c r="T4507" s="87"/>
      <c r="U4507" s="84" t="s">
        <v>97</v>
      </c>
      <c r="V4507" s="84" t="s">
        <v>97</v>
      </c>
      <c r="W4507" s="85" t="b">
        <v>0</v>
      </c>
      <c r="X4507" s="63"/>
      <c r="Y4507" s="63"/>
      <c r="Z4507" s="63"/>
    </row>
    <row r="4508">
      <c r="A4508" s="75"/>
      <c r="B4508" s="94"/>
      <c r="C4508" s="75"/>
      <c r="D4508" s="76"/>
      <c r="E4508" s="75" t="s">
        <v>97</v>
      </c>
      <c r="F4508" s="75" t="s">
        <v>97</v>
      </c>
      <c r="G4508" s="77"/>
      <c r="H4508" s="77"/>
      <c r="I4508" s="80"/>
      <c r="J4508" s="77" t="s">
        <v>97</v>
      </c>
      <c r="K4508" s="79" t="s">
        <v>97</v>
      </c>
      <c r="L4508" s="79"/>
      <c r="M4508" s="80"/>
      <c r="N4508" s="79" t="s">
        <v>97</v>
      </c>
      <c r="O4508" s="81"/>
      <c r="P4508" s="86"/>
      <c r="Q4508" s="82"/>
      <c r="R4508" s="81" t="s">
        <v>97</v>
      </c>
      <c r="S4508" s="63"/>
      <c r="T4508" s="87"/>
      <c r="U4508" s="84" t="s">
        <v>97</v>
      </c>
      <c r="V4508" s="84" t="s">
        <v>97</v>
      </c>
      <c r="W4508" s="85" t="b">
        <v>0</v>
      </c>
      <c r="X4508" s="63"/>
      <c r="Y4508" s="63"/>
      <c r="Z4508" s="63"/>
    </row>
    <row r="4509">
      <c r="A4509" s="75"/>
      <c r="B4509" s="94"/>
      <c r="C4509" s="75"/>
      <c r="D4509" s="76"/>
      <c r="E4509" s="75" t="s">
        <v>97</v>
      </c>
      <c r="F4509" s="75" t="s">
        <v>97</v>
      </c>
      <c r="G4509" s="77"/>
      <c r="H4509" s="77"/>
      <c r="I4509" s="80"/>
      <c r="J4509" s="77" t="s">
        <v>97</v>
      </c>
      <c r="K4509" s="79" t="s">
        <v>97</v>
      </c>
      <c r="L4509" s="79"/>
      <c r="M4509" s="80"/>
      <c r="N4509" s="79" t="s">
        <v>97</v>
      </c>
      <c r="O4509" s="81"/>
      <c r="P4509" s="86"/>
      <c r="Q4509" s="82"/>
      <c r="R4509" s="81" t="s">
        <v>97</v>
      </c>
      <c r="S4509" s="63"/>
      <c r="T4509" s="87"/>
      <c r="U4509" s="84" t="s">
        <v>97</v>
      </c>
      <c r="V4509" s="84" t="s">
        <v>97</v>
      </c>
      <c r="W4509" s="85" t="b">
        <v>0</v>
      </c>
      <c r="X4509" s="63"/>
      <c r="Y4509" s="63"/>
      <c r="Z4509" s="63"/>
    </row>
    <row r="4510">
      <c r="A4510" s="75"/>
      <c r="B4510" s="94"/>
      <c r="C4510" s="75"/>
      <c r="D4510" s="76"/>
      <c r="E4510" s="75" t="s">
        <v>97</v>
      </c>
      <c r="F4510" s="75" t="s">
        <v>97</v>
      </c>
      <c r="G4510" s="77"/>
      <c r="H4510" s="77"/>
      <c r="I4510" s="80"/>
      <c r="J4510" s="77" t="s">
        <v>97</v>
      </c>
      <c r="K4510" s="79" t="s">
        <v>97</v>
      </c>
      <c r="L4510" s="79"/>
      <c r="M4510" s="80"/>
      <c r="N4510" s="79" t="s">
        <v>97</v>
      </c>
      <c r="O4510" s="81"/>
      <c r="P4510" s="86"/>
      <c r="Q4510" s="82"/>
      <c r="R4510" s="81" t="s">
        <v>97</v>
      </c>
      <c r="S4510" s="63"/>
      <c r="T4510" s="87"/>
      <c r="U4510" s="84" t="s">
        <v>97</v>
      </c>
      <c r="V4510" s="84" t="s">
        <v>97</v>
      </c>
      <c r="W4510" s="85" t="b">
        <v>0</v>
      </c>
      <c r="X4510" s="63"/>
      <c r="Y4510" s="63"/>
      <c r="Z4510" s="63"/>
    </row>
    <row r="4511">
      <c r="A4511" s="75"/>
      <c r="B4511" s="94"/>
      <c r="C4511" s="75"/>
      <c r="D4511" s="76"/>
      <c r="E4511" s="75" t="s">
        <v>97</v>
      </c>
      <c r="F4511" s="75" t="s">
        <v>97</v>
      </c>
      <c r="G4511" s="77"/>
      <c r="H4511" s="77"/>
      <c r="I4511" s="80"/>
      <c r="J4511" s="77" t="s">
        <v>97</v>
      </c>
      <c r="K4511" s="79" t="s">
        <v>97</v>
      </c>
      <c r="L4511" s="79"/>
      <c r="M4511" s="80"/>
      <c r="N4511" s="79" t="s">
        <v>97</v>
      </c>
      <c r="O4511" s="81"/>
      <c r="P4511" s="86"/>
      <c r="Q4511" s="82"/>
      <c r="R4511" s="81" t="s">
        <v>97</v>
      </c>
      <c r="S4511" s="63"/>
      <c r="T4511" s="87"/>
      <c r="U4511" s="84" t="s">
        <v>97</v>
      </c>
      <c r="V4511" s="84" t="s">
        <v>97</v>
      </c>
      <c r="W4511" s="85" t="b">
        <v>0</v>
      </c>
      <c r="X4511" s="63"/>
      <c r="Y4511" s="63"/>
      <c r="Z4511" s="63"/>
    </row>
    <row r="4512">
      <c r="A4512" s="75"/>
      <c r="B4512" s="94"/>
      <c r="C4512" s="75"/>
      <c r="D4512" s="76"/>
      <c r="E4512" s="75" t="s">
        <v>97</v>
      </c>
      <c r="F4512" s="75" t="s">
        <v>97</v>
      </c>
      <c r="G4512" s="77"/>
      <c r="H4512" s="77"/>
      <c r="I4512" s="80"/>
      <c r="J4512" s="77" t="s">
        <v>97</v>
      </c>
      <c r="K4512" s="79" t="s">
        <v>97</v>
      </c>
      <c r="L4512" s="79"/>
      <c r="M4512" s="80"/>
      <c r="N4512" s="79" t="s">
        <v>97</v>
      </c>
      <c r="O4512" s="81"/>
      <c r="P4512" s="86"/>
      <c r="Q4512" s="82"/>
      <c r="R4512" s="81" t="s">
        <v>97</v>
      </c>
      <c r="S4512" s="63"/>
      <c r="T4512" s="87"/>
      <c r="U4512" s="84" t="s">
        <v>97</v>
      </c>
      <c r="V4512" s="84" t="s">
        <v>97</v>
      </c>
      <c r="W4512" s="85" t="b">
        <v>0</v>
      </c>
      <c r="X4512" s="63"/>
      <c r="Y4512" s="63"/>
      <c r="Z4512" s="63"/>
    </row>
    <row r="4513">
      <c r="A4513" s="75"/>
      <c r="B4513" s="94"/>
      <c r="C4513" s="75"/>
      <c r="D4513" s="76"/>
      <c r="E4513" s="75" t="s">
        <v>97</v>
      </c>
      <c r="F4513" s="75" t="s">
        <v>97</v>
      </c>
      <c r="G4513" s="77"/>
      <c r="H4513" s="77"/>
      <c r="I4513" s="80"/>
      <c r="J4513" s="77" t="s">
        <v>97</v>
      </c>
      <c r="K4513" s="79" t="s">
        <v>97</v>
      </c>
      <c r="L4513" s="79"/>
      <c r="M4513" s="80"/>
      <c r="N4513" s="79" t="s">
        <v>97</v>
      </c>
      <c r="O4513" s="81"/>
      <c r="P4513" s="86"/>
      <c r="Q4513" s="82"/>
      <c r="R4513" s="81" t="s">
        <v>97</v>
      </c>
      <c r="S4513" s="63"/>
      <c r="T4513" s="87"/>
      <c r="U4513" s="84" t="s">
        <v>97</v>
      </c>
      <c r="V4513" s="84" t="s">
        <v>97</v>
      </c>
      <c r="W4513" s="85" t="b">
        <v>0</v>
      </c>
      <c r="X4513" s="63"/>
      <c r="Y4513" s="63"/>
      <c r="Z4513" s="63"/>
    </row>
    <row r="4514">
      <c r="A4514" s="75"/>
      <c r="B4514" s="94"/>
      <c r="C4514" s="75"/>
      <c r="D4514" s="76"/>
      <c r="E4514" s="75" t="s">
        <v>97</v>
      </c>
      <c r="F4514" s="75" t="s">
        <v>97</v>
      </c>
      <c r="G4514" s="77"/>
      <c r="H4514" s="77"/>
      <c r="I4514" s="80"/>
      <c r="J4514" s="77" t="s">
        <v>97</v>
      </c>
      <c r="K4514" s="79" t="s">
        <v>97</v>
      </c>
      <c r="L4514" s="79"/>
      <c r="M4514" s="80"/>
      <c r="N4514" s="79" t="s">
        <v>97</v>
      </c>
      <c r="O4514" s="81"/>
      <c r="P4514" s="86"/>
      <c r="Q4514" s="82"/>
      <c r="R4514" s="81" t="s">
        <v>97</v>
      </c>
      <c r="S4514" s="63"/>
      <c r="T4514" s="87"/>
      <c r="U4514" s="84" t="s">
        <v>97</v>
      </c>
      <c r="V4514" s="84" t="s">
        <v>97</v>
      </c>
      <c r="W4514" s="85" t="b">
        <v>0</v>
      </c>
      <c r="X4514" s="63"/>
      <c r="Y4514" s="63"/>
      <c r="Z4514" s="63"/>
    </row>
    <row r="4515">
      <c r="A4515" s="75"/>
      <c r="B4515" s="94"/>
      <c r="C4515" s="75"/>
      <c r="D4515" s="76"/>
      <c r="E4515" s="75" t="s">
        <v>97</v>
      </c>
      <c r="F4515" s="75" t="s">
        <v>97</v>
      </c>
      <c r="G4515" s="77"/>
      <c r="H4515" s="77"/>
      <c r="I4515" s="80"/>
      <c r="J4515" s="77" t="s">
        <v>97</v>
      </c>
      <c r="K4515" s="79" t="s">
        <v>97</v>
      </c>
      <c r="L4515" s="79"/>
      <c r="M4515" s="80"/>
      <c r="N4515" s="79" t="s">
        <v>97</v>
      </c>
      <c r="O4515" s="81"/>
      <c r="P4515" s="86"/>
      <c r="Q4515" s="82"/>
      <c r="R4515" s="81" t="s">
        <v>97</v>
      </c>
      <c r="S4515" s="63"/>
      <c r="T4515" s="87"/>
      <c r="U4515" s="84" t="s">
        <v>97</v>
      </c>
      <c r="V4515" s="84" t="s">
        <v>97</v>
      </c>
      <c r="W4515" s="85" t="b">
        <v>0</v>
      </c>
      <c r="X4515" s="63"/>
      <c r="Y4515" s="63"/>
      <c r="Z4515" s="63"/>
    </row>
    <row r="4516">
      <c r="A4516" s="75"/>
      <c r="B4516" s="94"/>
      <c r="C4516" s="75"/>
      <c r="D4516" s="76"/>
      <c r="E4516" s="75" t="s">
        <v>97</v>
      </c>
      <c r="F4516" s="75" t="s">
        <v>97</v>
      </c>
      <c r="G4516" s="77"/>
      <c r="H4516" s="77"/>
      <c r="I4516" s="80"/>
      <c r="J4516" s="77" t="s">
        <v>97</v>
      </c>
      <c r="K4516" s="79" t="s">
        <v>97</v>
      </c>
      <c r="L4516" s="79"/>
      <c r="M4516" s="80"/>
      <c r="N4516" s="79" t="s">
        <v>97</v>
      </c>
      <c r="O4516" s="81"/>
      <c r="P4516" s="86"/>
      <c r="Q4516" s="82"/>
      <c r="R4516" s="81" t="s">
        <v>97</v>
      </c>
      <c r="S4516" s="63"/>
      <c r="T4516" s="87"/>
      <c r="U4516" s="84" t="s">
        <v>97</v>
      </c>
      <c r="V4516" s="84" t="s">
        <v>97</v>
      </c>
      <c r="W4516" s="85" t="b">
        <v>0</v>
      </c>
      <c r="X4516" s="63"/>
      <c r="Y4516" s="63"/>
      <c r="Z4516" s="63"/>
    </row>
    <row r="4517">
      <c r="A4517" s="75"/>
      <c r="B4517" s="94"/>
      <c r="C4517" s="75"/>
      <c r="D4517" s="76"/>
      <c r="E4517" s="75" t="s">
        <v>97</v>
      </c>
      <c r="F4517" s="75" t="s">
        <v>97</v>
      </c>
      <c r="G4517" s="77"/>
      <c r="H4517" s="77"/>
      <c r="I4517" s="80"/>
      <c r="J4517" s="77" t="s">
        <v>97</v>
      </c>
      <c r="K4517" s="79" t="s">
        <v>97</v>
      </c>
      <c r="L4517" s="79"/>
      <c r="M4517" s="80"/>
      <c r="N4517" s="79" t="s">
        <v>97</v>
      </c>
      <c r="O4517" s="81"/>
      <c r="P4517" s="86"/>
      <c r="Q4517" s="82"/>
      <c r="R4517" s="81" t="s">
        <v>97</v>
      </c>
      <c r="S4517" s="63"/>
      <c r="T4517" s="87"/>
      <c r="U4517" s="84" t="s">
        <v>97</v>
      </c>
      <c r="V4517" s="84" t="s">
        <v>97</v>
      </c>
      <c r="W4517" s="85" t="b">
        <v>0</v>
      </c>
      <c r="X4517" s="63"/>
      <c r="Y4517" s="63"/>
      <c r="Z4517" s="63"/>
    </row>
    <row r="4518">
      <c r="A4518" s="75"/>
      <c r="B4518" s="94"/>
      <c r="C4518" s="75"/>
      <c r="D4518" s="76"/>
      <c r="E4518" s="75" t="s">
        <v>97</v>
      </c>
      <c r="F4518" s="75" t="s">
        <v>97</v>
      </c>
      <c r="G4518" s="77"/>
      <c r="H4518" s="77"/>
      <c r="I4518" s="80"/>
      <c r="J4518" s="77" t="s">
        <v>97</v>
      </c>
      <c r="K4518" s="79" t="s">
        <v>97</v>
      </c>
      <c r="L4518" s="79"/>
      <c r="M4518" s="80"/>
      <c r="N4518" s="79" t="s">
        <v>97</v>
      </c>
      <c r="O4518" s="81"/>
      <c r="P4518" s="86"/>
      <c r="Q4518" s="82"/>
      <c r="R4518" s="81" t="s">
        <v>97</v>
      </c>
      <c r="S4518" s="63"/>
      <c r="T4518" s="87"/>
      <c r="U4518" s="84" t="s">
        <v>97</v>
      </c>
      <c r="V4518" s="84" t="s">
        <v>97</v>
      </c>
      <c r="W4518" s="85" t="b">
        <v>0</v>
      </c>
      <c r="X4518" s="63"/>
      <c r="Y4518" s="63"/>
      <c r="Z4518" s="63"/>
    </row>
    <row r="4519">
      <c r="A4519" s="75"/>
      <c r="B4519" s="94"/>
      <c r="C4519" s="75"/>
      <c r="D4519" s="76"/>
      <c r="E4519" s="75" t="s">
        <v>97</v>
      </c>
      <c r="F4519" s="75" t="s">
        <v>97</v>
      </c>
      <c r="G4519" s="77"/>
      <c r="H4519" s="77"/>
      <c r="I4519" s="80"/>
      <c r="J4519" s="77" t="s">
        <v>97</v>
      </c>
      <c r="K4519" s="79" t="s">
        <v>97</v>
      </c>
      <c r="L4519" s="79"/>
      <c r="M4519" s="80"/>
      <c r="N4519" s="79" t="s">
        <v>97</v>
      </c>
      <c r="O4519" s="81"/>
      <c r="P4519" s="86"/>
      <c r="Q4519" s="82"/>
      <c r="R4519" s="81" t="s">
        <v>97</v>
      </c>
      <c r="S4519" s="63"/>
      <c r="T4519" s="87"/>
      <c r="U4519" s="84" t="s">
        <v>97</v>
      </c>
      <c r="V4519" s="84" t="s">
        <v>97</v>
      </c>
      <c r="W4519" s="85" t="b">
        <v>0</v>
      </c>
      <c r="X4519" s="63"/>
      <c r="Y4519" s="63"/>
      <c r="Z4519" s="63"/>
    </row>
    <row r="4520">
      <c r="A4520" s="75"/>
      <c r="B4520" s="94"/>
      <c r="C4520" s="75"/>
      <c r="D4520" s="76"/>
      <c r="E4520" s="75" t="s">
        <v>97</v>
      </c>
      <c r="F4520" s="75" t="s">
        <v>97</v>
      </c>
      <c r="G4520" s="77"/>
      <c r="H4520" s="77"/>
      <c r="I4520" s="80"/>
      <c r="J4520" s="77" t="s">
        <v>97</v>
      </c>
      <c r="K4520" s="79" t="s">
        <v>97</v>
      </c>
      <c r="L4520" s="79"/>
      <c r="M4520" s="80"/>
      <c r="N4520" s="79" t="s">
        <v>97</v>
      </c>
      <c r="O4520" s="81"/>
      <c r="P4520" s="86"/>
      <c r="Q4520" s="82"/>
      <c r="R4520" s="81" t="s">
        <v>97</v>
      </c>
      <c r="S4520" s="63"/>
      <c r="T4520" s="87"/>
      <c r="U4520" s="84" t="s">
        <v>97</v>
      </c>
      <c r="V4520" s="84" t="s">
        <v>97</v>
      </c>
      <c r="W4520" s="85" t="b">
        <v>0</v>
      </c>
      <c r="X4520" s="63"/>
      <c r="Y4520" s="63"/>
      <c r="Z4520" s="63"/>
    </row>
    <row r="4521">
      <c r="A4521" s="75"/>
      <c r="B4521" s="94"/>
      <c r="C4521" s="75"/>
      <c r="D4521" s="76"/>
      <c r="E4521" s="75" t="s">
        <v>97</v>
      </c>
      <c r="F4521" s="75" t="s">
        <v>97</v>
      </c>
      <c r="G4521" s="77"/>
      <c r="H4521" s="77"/>
      <c r="I4521" s="80"/>
      <c r="J4521" s="77" t="s">
        <v>97</v>
      </c>
      <c r="K4521" s="79" t="s">
        <v>97</v>
      </c>
      <c r="L4521" s="79"/>
      <c r="M4521" s="80"/>
      <c r="N4521" s="79" t="s">
        <v>97</v>
      </c>
      <c r="O4521" s="81"/>
      <c r="P4521" s="86"/>
      <c r="Q4521" s="82"/>
      <c r="R4521" s="81" t="s">
        <v>97</v>
      </c>
      <c r="S4521" s="63"/>
      <c r="T4521" s="87"/>
      <c r="U4521" s="84" t="s">
        <v>97</v>
      </c>
      <c r="V4521" s="84" t="s">
        <v>97</v>
      </c>
      <c r="W4521" s="85" t="b">
        <v>0</v>
      </c>
      <c r="X4521" s="63"/>
      <c r="Y4521" s="63"/>
      <c r="Z4521" s="63"/>
    </row>
    <row r="4522">
      <c r="A4522" s="75"/>
      <c r="B4522" s="94"/>
      <c r="C4522" s="75"/>
      <c r="D4522" s="76"/>
      <c r="E4522" s="75" t="s">
        <v>97</v>
      </c>
      <c r="F4522" s="75" t="s">
        <v>97</v>
      </c>
      <c r="G4522" s="77"/>
      <c r="H4522" s="77"/>
      <c r="I4522" s="80"/>
      <c r="J4522" s="77" t="s">
        <v>97</v>
      </c>
      <c r="K4522" s="79" t="s">
        <v>97</v>
      </c>
      <c r="L4522" s="79"/>
      <c r="M4522" s="80"/>
      <c r="N4522" s="79" t="s">
        <v>97</v>
      </c>
      <c r="O4522" s="81"/>
      <c r="P4522" s="86"/>
      <c r="Q4522" s="82"/>
      <c r="R4522" s="81" t="s">
        <v>97</v>
      </c>
      <c r="S4522" s="63"/>
      <c r="T4522" s="87"/>
      <c r="U4522" s="84" t="s">
        <v>97</v>
      </c>
      <c r="V4522" s="84" t="s">
        <v>97</v>
      </c>
      <c r="W4522" s="85" t="b">
        <v>0</v>
      </c>
      <c r="X4522" s="63"/>
      <c r="Y4522" s="63"/>
      <c r="Z4522" s="63"/>
    </row>
    <row r="4523">
      <c r="A4523" s="75"/>
      <c r="B4523" s="94"/>
      <c r="C4523" s="75"/>
      <c r="D4523" s="76"/>
      <c r="E4523" s="75" t="s">
        <v>97</v>
      </c>
      <c r="F4523" s="75" t="s">
        <v>97</v>
      </c>
      <c r="G4523" s="77"/>
      <c r="H4523" s="77"/>
      <c r="I4523" s="80"/>
      <c r="J4523" s="77" t="s">
        <v>97</v>
      </c>
      <c r="K4523" s="79" t="s">
        <v>97</v>
      </c>
      <c r="L4523" s="79"/>
      <c r="M4523" s="80"/>
      <c r="N4523" s="79" t="s">
        <v>97</v>
      </c>
      <c r="O4523" s="81"/>
      <c r="P4523" s="86"/>
      <c r="Q4523" s="82"/>
      <c r="R4523" s="81" t="s">
        <v>97</v>
      </c>
      <c r="S4523" s="63"/>
      <c r="T4523" s="87"/>
      <c r="U4523" s="84" t="s">
        <v>97</v>
      </c>
      <c r="V4523" s="84" t="s">
        <v>97</v>
      </c>
      <c r="W4523" s="85" t="b">
        <v>0</v>
      </c>
      <c r="X4523" s="63"/>
      <c r="Y4523" s="63"/>
      <c r="Z4523" s="63"/>
    </row>
    <row r="4524">
      <c r="A4524" s="75"/>
      <c r="B4524" s="94"/>
      <c r="C4524" s="75"/>
      <c r="D4524" s="76"/>
      <c r="E4524" s="75" t="s">
        <v>97</v>
      </c>
      <c r="F4524" s="75" t="s">
        <v>97</v>
      </c>
      <c r="G4524" s="77"/>
      <c r="H4524" s="77"/>
      <c r="I4524" s="80"/>
      <c r="J4524" s="77" t="s">
        <v>97</v>
      </c>
      <c r="K4524" s="79" t="s">
        <v>97</v>
      </c>
      <c r="L4524" s="79"/>
      <c r="M4524" s="80"/>
      <c r="N4524" s="79" t="s">
        <v>97</v>
      </c>
      <c r="O4524" s="81"/>
      <c r="P4524" s="86"/>
      <c r="Q4524" s="82"/>
      <c r="R4524" s="81" t="s">
        <v>97</v>
      </c>
      <c r="S4524" s="63"/>
      <c r="T4524" s="87"/>
      <c r="U4524" s="84" t="s">
        <v>97</v>
      </c>
      <c r="V4524" s="84" t="s">
        <v>97</v>
      </c>
      <c r="W4524" s="85" t="b">
        <v>0</v>
      </c>
      <c r="X4524" s="63"/>
      <c r="Y4524" s="63"/>
      <c r="Z4524" s="63"/>
    </row>
    <row r="4525">
      <c r="A4525" s="75"/>
      <c r="B4525" s="94"/>
      <c r="C4525" s="75"/>
      <c r="D4525" s="76"/>
      <c r="E4525" s="75" t="s">
        <v>97</v>
      </c>
      <c r="F4525" s="75" t="s">
        <v>97</v>
      </c>
      <c r="G4525" s="77"/>
      <c r="H4525" s="77"/>
      <c r="I4525" s="80"/>
      <c r="J4525" s="77" t="s">
        <v>97</v>
      </c>
      <c r="K4525" s="79" t="s">
        <v>97</v>
      </c>
      <c r="L4525" s="79"/>
      <c r="M4525" s="80"/>
      <c r="N4525" s="79" t="s">
        <v>97</v>
      </c>
      <c r="O4525" s="81"/>
      <c r="P4525" s="86"/>
      <c r="Q4525" s="82"/>
      <c r="R4525" s="81" t="s">
        <v>97</v>
      </c>
      <c r="S4525" s="63"/>
      <c r="T4525" s="87"/>
      <c r="U4525" s="84" t="s">
        <v>97</v>
      </c>
      <c r="V4525" s="84" t="s">
        <v>97</v>
      </c>
      <c r="W4525" s="85" t="b">
        <v>0</v>
      </c>
      <c r="X4525" s="63"/>
      <c r="Y4525" s="63"/>
      <c r="Z4525" s="63"/>
    </row>
    <row r="4526">
      <c r="A4526" s="75"/>
      <c r="B4526" s="94"/>
      <c r="C4526" s="75"/>
      <c r="D4526" s="76"/>
      <c r="E4526" s="75" t="s">
        <v>97</v>
      </c>
      <c r="F4526" s="75" t="s">
        <v>97</v>
      </c>
      <c r="G4526" s="77"/>
      <c r="H4526" s="77"/>
      <c r="I4526" s="80"/>
      <c r="J4526" s="77" t="s">
        <v>97</v>
      </c>
      <c r="K4526" s="79" t="s">
        <v>97</v>
      </c>
      <c r="L4526" s="79"/>
      <c r="M4526" s="80"/>
      <c r="N4526" s="79" t="s">
        <v>97</v>
      </c>
      <c r="O4526" s="81"/>
      <c r="P4526" s="86"/>
      <c r="Q4526" s="82"/>
      <c r="R4526" s="81" t="s">
        <v>97</v>
      </c>
      <c r="S4526" s="63"/>
      <c r="T4526" s="87"/>
      <c r="U4526" s="84" t="s">
        <v>97</v>
      </c>
      <c r="V4526" s="84" t="s">
        <v>97</v>
      </c>
      <c r="W4526" s="85" t="b">
        <v>0</v>
      </c>
      <c r="X4526" s="63"/>
      <c r="Y4526" s="63"/>
      <c r="Z4526" s="63"/>
    </row>
    <row r="4527">
      <c r="A4527" s="75"/>
      <c r="B4527" s="94"/>
      <c r="C4527" s="75"/>
      <c r="D4527" s="76"/>
      <c r="E4527" s="75" t="s">
        <v>97</v>
      </c>
      <c r="F4527" s="75" t="s">
        <v>97</v>
      </c>
      <c r="G4527" s="77"/>
      <c r="H4527" s="77"/>
      <c r="I4527" s="80"/>
      <c r="J4527" s="77" t="s">
        <v>97</v>
      </c>
      <c r="K4527" s="79" t="s">
        <v>97</v>
      </c>
      <c r="L4527" s="79"/>
      <c r="M4527" s="80"/>
      <c r="N4527" s="79" t="s">
        <v>97</v>
      </c>
      <c r="O4527" s="81"/>
      <c r="P4527" s="86"/>
      <c r="Q4527" s="82"/>
      <c r="R4527" s="81" t="s">
        <v>97</v>
      </c>
      <c r="S4527" s="63"/>
      <c r="T4527" s="87"/>
      <c r="U4527" s="84" t="s">
        <v>97</v>
      </c>
      <c r="V4527" s="84" t="s">
        <v>97</v>
      </c>
      <c r="W4527" s="85" t="b">
        <v>0</v>
      </c>
      <c r="X4527" s="63"/>
      <c r="Y4527" s="63"/>
      <c r="Z4527" s="63"/>
    </row>
    <row r="4528">
      <c r="A4528" s="75"/>
      <c r="B4528" s="94"/>
      <c r="C4528" s="75"/>
      <c r="D4528" s="76"/>
      <c r="E4528" s="75" t="s">
        <v>97</v>
      </c>
      <c r="F4528" s="75" t="s">
        <v>97</v>
      </c>
      <c r="G4528" s="77"/>
      <c r="H4528" s="77"/>
      <c r="I4528" s="80"/>
      <c r="J4528" s="77" t="s">
        <v>97</v>
      </c>
      <c r="K4528" s="79" t="s">
        <v>97</v>
      </c>
      <c r="L4528" s="79"/>
      <c r="M4528" s="80"/>
      <c r="N4528" s="79" t="s">
        <v>97</v>
      </c>
      <c r="O4528" s="81"/>
      <c r="P4528" s="86"/>
      <c r="Q4528" s="82"/>
      <c r="R4528" s="81" t="s">
        <v>97</v>
      </c>
      <c r="S4528" s="63"/>
      <c r="T4528" s="87"/>
      <c r="U4528" s="84" t="s">
        <v>97</v>
      </c>
      <c r="V4528" s="84" t="s">
        <v>97</v>
      </c>
      <c r="W4528" s="85" t="b">
        <v>0</v>
      </c>
      <c r="X4528" s="63"/>
      <c r="Y4528" s="63"/>
      <c r="Z4528" s="63"/>
    </row>
    <row r="4529">
      <c r="A4529" s="75"/>
      <c r="B4529" s="94"/>
      <c r="C4529" s="75"/>
      <c r="D4529" s="76"/>
      <c r="E4529" s="75" t="s">
        <v>97</v>
      </c>
      <c r="F4529" s="75" t="s">
        <v>97</v>
      </c>
      <c r="G4529" s="77"/>
      <c r="H4529" s="77"/>
      <c r="I4529" s="80"/>
      <c r="J4529" s="77" t="s">
        <v>97</v>
      </c>
      <c r="K4529" s="79" t="s">
        <v>97</v>
      </c>
      <c r="L4529" s="79"/>
      <c r="M4529" s="80"/>
      <c r="N4529" s="79" t="s">
        <v>97</v>
      </c>
      <c r="O4529" s="81"/>
      <c r="P4529" s="86"/>
      <c r="Q4529" s="82"/>
      <c r="R4529" s="81" t="s">
        <v>97</v>
      </c>
      <c r="S4529" s="63"/>
      <c r="T4529" s="87"/>
      <c r="U4529" s="84" t="s">
        <v>97</v>
      </c>
      <c r="V4529" s="84" t="s">
        <v>97</v>
      </c>
      <c r="W4529" s="85" t="b">
        <v>0</v>
      </c>
      <c r="X4529" s="63"/>
      <c r="Y4529" s="63"/>
      <c r="Z4529" s="63"/>
    </row>
    <row r="4530">
      <c r="A4530" s="75"/>
      <c r="B4530" s="94"/>
      <c r="C4530" s="75"/>
      <c r="D4530" s="76"/>
      <c r="E4530" s="75" t="s">
        <v>97</v>
      </c>
      <c r="F4530" s="75" t="s">
        <v>97</v>
      </c>
      <c r="G4530" s="77"/>
      <c r="H4530" s="77"/>
      <c r="I4530" s="80"/>
      <c r="J4530" s="77" t="s">
        <v>97</v>
      </c>
      <c r="K4530" s="79" t="s">
        <v>97</v>
      </c>
      <c r="L4530" s="79"/>
      <c r="M4530" s="80"/>
      <c r="N4530" s="79" t="s">
        <v>97</v>
      </c>
      <c r="O4530" s="81"/>
      <c r="P4530" s="86"/>
      <c r="Q4530" s="82"/>
      <c r="R4530" s="81" t="s">
        <v>97</v>
      </c>
      <c r="S4530" s="63"/>
      <c r="T4530" s="87"/>
      <c r="U4530" s="84" t="s">
        <v>97</v>
      </c>
      <c r="V4530" s="84" t="s">
        <v>97</v>
      </c>
      <c r="W4530" s="85" t="b">
        <v>0</v>
      </c>
      <c r="X4530" s="63"/>
      <c r="Y4530" s="63"/>
      <c r="Z4530" s="63"/>
    </row>
    <row r="4531">
      <c r="A4531" s="75"/>
      <c r="B4531" s="94"/>
      <c r="C4531" s="75"/>
      <c r="D4531" s="76"/>
      <c r="E4531" s="75" t="s">
        <v>97</v>
      </c>
      <c r="F4531" s="75" t="s">
        <v>97</v>
      </c>
      <c r="G4531" s="77"/>
      <c r="H4531" s="77"/>
      <c r="I4531" s="80"/>
      <c r="J4531" s="77" t="s">
        <v>97</v>
      </c>
      <c r="K4531" s="79" t="s">
        <v>97</v>
      </c>
      <c r="L4531" s="79"/>
      <c r="M4531" s="80"/>
      <c r="N4531" s="79" t="s">
        <v>97</v>
      </c>
      <c r="O4531" s="81"/>
      <c r="P4531" s="86"/>
      <c r="Q4531" s="82"/>
      <c r="R4531" s="81" t="s">
        <v>97</v>
      </c>
      <c r="S4531" s="63"/>
      <c r="T4531" s="87"/>
      <c r="U4531" s="84" t="s">
        <v>97</v>
      </c>
      <c r="V4531" s="84" t="s">
        <v>97</v>
      </c>
      <c r="W4531" s="85" t="b">
        <v>0</v>
      </c>
      <c r="X4531" s="63"/>
      <c r="Y4531" s="63"/>
      <c r="Z4531" s="63"/>
    </row>
    <row r="4532">
      <c r="A4532" s="75"/>
      <c r="B4532" s="94"/>
      <c r="C4532" s="75"/>
      <c r="D4532" s="76"/>
      <c r="E4532" s="75" t="s">
        <v>97</v>
      </c>
      <c r="F4532" s="75" t="s">
        <v>97</v>
      </c>
      <c r="G4532" s="77"/>
      <c r="H4532" s="77"/>
      <c r="I4532" s="80"/>
      <c r="J4532" s="77" t="s">
        <v>97</v>
      </c>
      <c r="K4532" s="79" t="s">
        <v>97</v>
      </c>
      <c r="L4532" s="79"/>
      <c r="M4532" s="80"/>
      <c r="N4532" s="79" t="s">
        <v>97</v>
      </c>
      <c r="O4532" s="81"/>
      <c r="P4532" s="86"/>
      <c r="Q4532" s="82"/>
      <c r="R4532" s="81" t="s">
        <v>97</v>
      </c>
      <c r="S4532" s="63"/>
      <c r="T4532" s="87"/>
      <c r="U4532" s="84" t="s">
        <v>97</v>
      </c>
      <c r="V4532" s="84" t="s">
        <v>97</v>
      </c>
      <c r="W4532" s="85" t="b">
        <v>0</v>
      </c>
      <c r="X4532" s="63"/>
      <c r="Y4532" s="63"/>
      <c r="Z4532" s="63"/>
    </row>
    <row r="4533">
      <c r="A4533" s="75"/>
      <c r="B4533" s="94"/>
      <c r="C4533" s="75"/>
      <c r="D4533" s="76"/>
      <c r="E4533" s="75" t="s">
        <v>97</v>
      </c>
      <c r="F4533" s="75" t="s">
        <v>97</v>
      </c>
      <c r="G4533" s="77"/>
      <c r="H4533" s="77"/>
      <c r="I4533" s="80"/>
      <c r="J4533" s="77" t="s">
        <v>97</v>
      </c>
      <c r="K4533" s="79" t="s">
        <v>97</v>
      </c>
      <c r="L4533" s="79"/>
      <c r="M4533" s="80"/>
      <c r="N4533" s="79" t="s">
        <v>97</v>
      </c>
      <c r="O4533" s="81"/>
      <c r="P4533" s="86"/>
      <c r="Q4533" s="82"/>
      <c r="R4533" s="81" t="s">
        <v>97</v>
      </c>
      <c r="S4533" s="63"/>
      <c r="T4533" s="87"/>
      <c r="U4533" s="84" t="s">
        <v>97</v>
      </c>
      <c r="V4533" s="84" t="s">
        <v>97</v>
      </c>
      <c r="W4533" s="85" t="b">
        <v>0</v>
      </c>
      <c r="X4533" s="63"/>
      <c r="Y4533" s="63"/>
      <c r="Z4533" s="63"/>
    </row>
    <row r="4534">
      <c r="A4534" s="75"/>
      <c r="B4534" s="94"/>
      <c r="C4534" s="75"/>
      <c r="D4534" s="76"/>
      <c r="E4534" s="75" t="s">
        <v>97</v>
      </c>
      <c r="F4534" s="75" t="s">
        <v>97</v>
      </c>
      <c r="G4534" s="77"/>
      <c r="H4534" s="77"/>
      <c r="I4534" s="80"/>
      <c r="J4534" s="77" t="s">
        <v>97</v>
      </c>
      <c r="K4534" s="79" t="s">
        <v>97</v>
      </c>
      <c r="L4534" s="79"/>
      <c r="M4534" s="80"/>
      <c r="N4534" s="79" t="s">
        <v>97</v>
      </c>
      <c r="O4534" s="81"/>
      <c r="P4534" s="86"/>
      <c r="Q4534" s="82"/>
      <c r="R4534" s="81" t="s">
        <v>97</v>
      </c>
      <c r="S4534" s="63"/>
      <c r="T4534" s="87"/>
      <c r="U4534" s="84" t="s">
        <v>97</v>
      </c>
      <c r="V4534" s="84" t="s">
        <v>97</v>
      </c>
      <c r="W4534" s="85" t="b">
        <v>0</v>
      </c>
      <c r="X4534" s="63"/>
      <c r="Y4534" s="63"/>
      <c r="Z4534" s="63"/>
    </row>
    <row r="4535">
      <c r="A4535" s="75"/>
      <c r="B4535" s="94"/>
      <c r="C4535" s="75"/>
      <c r="D4535" s="76"/>
      <c r="E4535" s="75" t="s">
        <v>97</v>
      </c>
      <c r="F4535" s="75" t="s">
        <v>97</v>
      </c>
      <c r="G4535" s="77"/>
      <c r="H4535" s="77"/>
      <c r="I4535" s="80"/>
      <c r="J4535" s="77" t="s">
        <v>97</v>
      </c>
      <c r="K4535" s="79" t="s">
        <v>97</v>
      </c>
      <c r="L4535" s="79"/>
      <c r="M4535" s="80"/>
      <c r="N4535" s="79" t="s">
        <v>97</v>
      </c>
      <c r="O4535" s="81"/>
      <c r="P4535" s="86"/>
      <c r="Q4535" s="82"/>
      <c r="R4535" s="81" t="s">
        <v>97</v>
      </c>
      <c r="S4535" s="63"/>
      <c r="T4535" s="87"/>
      <c r="U4535" s="84" t="s">
        <v>97</v>
      </c>
      <c r="V4535" s="84" t="s">
        <v>97</v>
      </c>
      <c r="W4535" s="85" t="b">
        <v>0</v>
      </c>
      <c r="X4535" s="63"/>
      <c r="Y4535" s="63"/>
      <c r="Z4535" s="63"/>
    </row>
    <row r="4536">
      <c r="A4536" s="75"/>
      <c r="B4536" s="94"/>
      <c r="C4536" s="75"/>
      <c r="D4536" s="76"/>
      <c r="E4536" s="75" t="s">
        <v>97</v>
      </c>
      <c r="F4536" s="75" t="s">
        <v>97</v>
      </c>
      <c r="G4536" s="77"/>
      <c r="H4536" s="77"/>
      <c r="I4536" s="80"/>
      <c r="J4536" s="77" t="s">
        <v>97</v>
      </c>
      <c r="K4536" s="79" t="s">
        <v>97</v>
      </c>
      <c r="L4536" s="79"/>
      <c r="M4536" s="80"/>
      <c r="N4536" s="79" t="s">
        <v>97</v>
      </c>
      <c r="O4536" s="81"/>
      <c r="P4536" s="86"/>
      <c r="Q4536" s="82"/>
      <c r="R4536" s="81" t="s">
        <v>97</v>
      </c>
      <c r="S4536" s="63"/>
      <c r="T4536" s="87"/>
      <c r="U4536" s="84" t="s">
        <v>97</v>
      </c>
      <c r="V4536" s="84" t="s">
        <v>97</v>
      </c>
      <c r="W4536" s="85" t="b">
        <v>0</v>
      </c>
      <c r="X4536" s="63"/>
      <c r="Y4536" s="63"/>
      <c r="Z4536" s="63"/>
    </row>
    <row r="4537">
      <c r="A4537" s="75"/>
      <c r="B4537" s="94"/>
      <c r="C4537" s="75"/>
      <c r="D4537" s="76"/>
      <c r="E4537" s="75" t="s">
        <v>97</v>
      </c>
      <c r="F4537" s="75" t="s">
        <v>97</v>
      </c>
      <c r="G4537" s="77"/>
      <c r="H4537" s="77"/>
      <c r="I4537" s="80"/>
      <c r="J4537" s="77" t="s">
        <v>97</v>
      </c>
      <c r="K4537" s="79" t="s">
        <v>97</v>
      </c>
      <c r="L4537" s="79"/>
      <c r="M4537" s="80"/>
      <c r="N4537" s="79" t="s">
        <v>97</v>
      </c>
      <c r="O4537" s="81"/>
      <c r="P4537" s="86"/>
      <c r="Q4537" s="82"/>
      <c r="R4537" s="81" t="s">
        <v>97</v>
      </c>
      <c r="S4537" s="63"/>
      <c r="T4537" s="87"/>
      <c r="U4537" s="84" t="s">
        <v>97</v>
      </c>
      <c r="V4537" s="84" t="s">
        <v>97</v>
      </c>
      <c r="W4537" s="85" t="b">
        <v>0</v>
      </c>
      <c r="X4537" s="63"/>
      <c r="Y4537" s="63"/>
      <c r="Z4537" s="63"/>
    </row>
    <row r="4538">
      <c r="A4538" s="75"/>
      <c r="B4538" s="94"/>
      <c r="C4538" s="75"/>
      <c r="D4538" s="76"/>
      <c r="E4538" s="75" t="s">
        <v>97</v>
      </c>
      <c r="F4538" s="75" t="s">
        <v>97</v>
      </c>
      <c r="G4538" s="77"/>
      <c r="H4538" s="77"/>
      <c r="I4538" s="80"/>
      <c r="J4538" s="77" t="s">
        <v>97</v>
      </c>
      <c r="K4538" s="79" t="s">
        <v>97</v>
      </c>
      <c r="L4538" s="79"/>
      <c r="M4538" s="80"/>
      <c r="N4538" s="79" t="s">
        <v>97</v>
      </c>
      <c r="O4538" s="81"/>
      <c r="P4538" s="86"/>
      <c r="Q4538" s="82"/>
      <c r="R4538" s="81" t="s">
        <v>97</v>
      </c>
      <c r="S4538" s="63"/>
      <c r="T4538" s="87"/>
      <c r="U4538" s="84" t="s">
        <v>97</v>
      </c>
      <c r="V4538" s="84" t="s">
        <v>97</v>
      </c>
      <c r="W4538" s="85" t="b">
        <v>0</v>
      </c>
      <c r="X4538" s="63"/>
      <c r="Y4538" s="63"/>
      <c r="Z4538" s="63"/>
    </row>
    <row r="4539">
      <c r="A4539" s="75"/>
      <c r="B4539" s="94"/>
      <c r="C4539" s="75"/>
      <c r="D4539" s="76"/>
      <c r="E4539" s="75" t="s">
        <v>97</v>
      </c>
      <c r="F4539" s="75" t="s">
        <v>97</v>
      </c>
      <c r="G4539" s="77"/>
      <c r="H4539" s="77"/>
      <c r="I4539" s="80"/>
      <c r="J4539" s="77" t="s">
        <v>97</v>
      </c>
      <c r="K4539" s="79" t="s">
        <v>97</v>
      </c>
      <c r="L4539" s="79"/>
      <c r="M4539" s="80"/>
      <c r="N4539" s="79" t="s">
        <v>97</v>
      </c>
      <c r="O4539" s="81"/>
      <c r="P4539" s="86"/>
      <c r="Q4539" s="82"/>
      <c r="R4539" s="81" t="s">
        <v>97</v>
      </c>
      <c r="S4539" s="63"/>
      <c r="T4539" s="87"/>
      <c r="U4539" s="84" t="s">
        <v>97</v>
      </c>
      <c r="V4539" s="84" t="s">
        <v>97</v>
      </c>
      <c r="W4539" s="85" t="b">
        <v>0</v>
      </c>
      <c r="X4539" s="63"/>
      <c r="Y4539" s="63"/>
      <c r="Z4539" s="63"/>
    </row>
    <row r="4540">
      <c r="A4540" s="75"/>
      <c r="B4540" s="94"/>
      <c r="C4540" s="75"/>
      <c r="D4540" s="76"/>
      <c r="E4540" s="75" t="s">
        <v>97</v>
      </c>
      <c r="F4540" s="75" t="s">
        <v>97</v>
      </c>
      <c r="G4540" s="77"/>
      <c r="H4540" s="77"/>
      <c r="I4540" s="80"/>
      <c r="J4540" s="77" t="s">
        <v>97</v>
      </c>
      <c r="K4540" s="79" t="s">
        <v>97</v>
      </c>
      <c r="L4540" s="79"/>
      <c r="M4540" s="80"/>
      <c r="N4540" s="79" t="s">
        <v>97</v>
      </c>
      <c r="O4540" s="81"/>
      <c r="P4540" s="86"/>
      <c r="Q4540" s="82"/>
      <c r="R4540" s="81" t="s">
        <v>97</v>
      </c>
      <c r="S4540" s="63"/>
      <c r="T4540" s="87"/>
      <c r="U4540" s="84" t="s">
        <v>97</v>
      </c>
      <c r="V4540" s="84" t="s">
        <v>97</v>
      </c>
      <c r="W4540" s="85" t="b">
        <v>0</v>
      </c>
      <c r="X4540" s="63"/>
      <c r="Y4540" s="63"/>
      <c r="Z4540" s="63"/>
    </row>
    <row r="4541">
      <c r="A4541" s="75"/>
      <c r="B4541" s="94"/>
      <c r="C4541" s="75"/>
      <c r="D4541" s="76"/>
      <c r="E4541" s="75" t="s">
        <v>97</v>
      </c>
      <c r="F4541" s="75" t="s">
        <v>97</v>
      </c>
      <c r="G4541" s="77"/>
      <c r="H4541" s="77"/>
      <c r="I4541" s="80"/>
      <c r="J4541" s="77" t="s">
        <v>97</v>
      </c>
      <c r="K4541" s="79" t="s">
        <v>97</v>
      </c>
      <c r="L4541" s="79"/>
      <c r="M4541" s="80"/>
      <c r="N4541" s="79" t="s">
        <v>97</v>
      </c>
      <c r="O4541" s="81"/>
      <c r="P4541" s="86"/>
      <c r="Q4541" s="82"/>
      <c r="R4541" s="81" t="s">
        <v>97</v>
      </c>
      <c r="S4541" s="63"/>
      <c r="T4541" s="87"/>
      <c r="U4541" s="84" t="s">
        <v>97</v>
      </c>
      <c r="V4541" s="84" t="s">
        <v>97</v>
      </c>
      <c r="W4541" s="85" t="b">
        <v>0</v>
      </c>
      <c r="X4541" s="63"/>
      <c r="Y4541" s="63"/>
      <c r="Z4541" s="63"/>
    </row>
    <row r="4542">
      <c r="A4542" s="75"/>
      <c r="B4542" s="94"/>
      <c r="C4542" s="75"/>
      <c r="D4542" s="76"/>
      <c r="E4542" s="75" t="s">
        <v>97</v>
      </c>
      <c r="F4542" s="75" t="s">
        <v>97</v>
      </c>
      <c r="G4542" s="77"/>
      <c r="H4542" s="77"/>
      <c r="I4542" s="80"/>
      <c r="J4542" s="77" t="s">
        <v>97</v>
      </c>
      <c r="K4542" s="79" t="s">
        <v>97</v>
      </c>
      <c r="L4542" s="79"/>
      <c r="M4542" s="80"/>
      <c r="N4542" s="79" t="s">
        <v>97</v>
      </c>
      <c r="O4542" s="81"/>
      <c r="P4542" s="86"/>
      <c r="Q4542" s="82"/>
      <c r="R4542" s="81" t="s">
        <v>97</v>
      </c>
      <c r="S4542" s="63"/>
      <c r="T4542" s="87"/>
      <c r="U4542" s="84" t="s">
        <v>97</v>
      </c>
      <c r="V4542" s="84" t="s">
        <v>97</v>
      </c>
      <c r="W4542" s="85" t="b">
        <v>0</v>
      </c>
      <c r="X4542" s="63"/>
      <c r="Y4542" s="63"/>
      <c r="Z4542" s="63"/>
    </row>
    <row r="4543">
      <c r="A4543" s="75"/>
      <c r="B4543" s="94"/>
      <c r="C4543" s="75"/>
      <c r="D4543" s="76"/>
      <c r="E4543" s="75" t="s">
        <v>97</v>
      </c>
      <c r="F4543" s="75" t="s">
        <v>97</v>
      </c>
      <c r="G4543" s="77"/>
      <c r="H4543" s="77"/>
      <c r="I4543" s="80"/>
      <c r="J4543" s="77" t="s">
        <v>97</v>
      </c>
      <c r="K4543" s="79" t="s">
        <v>97</v>
      </c>
      <c r="L4543" s="79"/>
      <c r="M4543" s="80"/>
      <c r="N4543" s="79" t="s">
        <v>97</v>
      </c>
      <c r="O4543" s="81"/>
      <c r="P4543" s="86"/>
      <c r="Q4543" s="82"/>
      <c r="R4543" s="81" t="s">
        <v>97</v>
      </c>
      <c r="S4543" s="63"/>
      <c r="T4543" s="87"/>
      <c r="U4543" s="84" t="s">
        <v>97</v>
      </c>
      <c r="V4543" s="84" t="s">
        <v>97</v>
      </c>
      <c r="W4543" s="85" t="b">
        <v>0</v>
      </c>
      <c r="X4543" s="63"/>
      <c r="Y4543" s="63"/>
      <c r="Z4543" s="63"/>
    </row>
    <row r="4544">
      <c r="A4544" s="75"/>
      <c r="B4544" s="94"/>
      <c r="C4544" s="75"/>
      <c r="D4544" s="76"/>
      <c r="E4544" s="75" t="s">
        <v>97</v>
      </c>
      <c r="F4544" s="75" t="s">
        <v>97</v>
      </c>
      <c r="G4544" s="77"/>
      <c r="H4544" s="77"/>
      <c r="I4544" s="80"/>
      <c r="J4544" s="77" t="s">
        <v>97</v>
      </c>
      <c r="K4544" s="79" t="s">
        <v>97</v>
      </c>
      <c r="L4544" s="79"/>
      <c r="M4544" s="80"/>
      <c r="N4544" s="79" t="s">
        <v>97</v>
      </c>
      <c r="O4544" s="81"/>
      <c r="P4544" s="86"/>
      <c r="Q4544" s="82"/>
      <c r="R4544" s="81" t="s">
        <v>97</v>
      </c>
      <c r="S4544" s="63"/>
      <c r="T4544" s="87"/>
      <c r="U4544" s="84" t="s">
        <v>97</v>
      </c>
      <c r="V4544" s="84" t="s">
        <v>97</v>
      </c>
      <c r="W4544" s="85" t="b">
        <v>0</v>
      </c>
      <c r="X4544" s="63"/>
      <c r="Y4544" s="63"/>
      <c r="Z4544" s="63"/>
    </row>
    <row r="4545">
      <c r="A4545" s="75"/>
      <c r="B4545" s="94"/>
      <c r="C4545" s="75"/>
      <c r="D4545" s="76"/>
      <c r="E4545" s="75" t="s">
        <v>97</v>
      </c>
      <c r="F4545" s="75" t="s">
        <v>97</v>
      </c>
      <c r="G4545" s="77"/>
      <c r="H4545" s="77"/>
      <c r="I4545" s="80"/>
      <c r="J4545" s="77" t="s">
        <v>97</v>
      </c>
      <c r="K4545" s="79" t="s">
        <v>97</v>
      </c>
      <c r="L4545" s="79"/>
      <c r="M4545" s="80"/>
      <c r="N4545" s="79" t="s">
        <v>97</v>
      </c>
      <c r="O4545" s="81"/>
      <c r="P4545" s="86"/>
      <c r="Q4545" s="82"/>
      <c r="R4545" s="81" t="s">
        <v>97</v>
      </c>
      <c r="S4545" s="63"/>
      <c r="T4545" s="87"/>
      <c r="U4545" s="84" t="s">
        <v>97</v>
      </c>
      <c r="V4545" s="84" t="s">
        <v>97</v>
      </c>
      <c r="W4545" s="85" t="b">
        <v>0</v>
      </c>
      <c r="X4545" s="63"/>
      <c r="Y4545" s="63"/>
      <c r="Z4545" s="63"/>
    </row>
    <row r="4546">
      <c r="A4546" s="75"/>
      <c r="B4546" s="94"/>
      <c r="C4546" s="75"/>
      <c r="D4546" s="76"/>
      <c r="E4546" s="75" t="s">
        <v>97</v>
      </c>
      <c r="F4546" s="75" t="s">
        <v>97</v>
      </c>
      <c r="G4546" s="77"/>
      <c r="H4546" s="77"/>
      <c r="I4546" s="80"/>
      <c r="J4546" s="77" t="s">
        <v>97</v>
      </c>
      <c r="K4546" s="79" t="s">
        <v>97</v>
      </c>
      <c r="L4546" s="79"/>
      <c r="M4546" s="80"/>
      <c r="N4546" s="79" t="s">
        <v>97</v>
      </c>
      <c r="O4546" s="81"/>
      <c r="P4546" s="86"/>
      <c r="Q4546" s="82"/>
      <c r="R4546" s="81" t="s">
        <v>97</v>
      </c>
      <c r="S4546" s="63"/>
      <c r="T4546" s="87"/>
      <c r="U4546" s="84" t="s">
        <v>97</v>
      </c>
      <c r="V4546" s="84" t="s">
        <v>97</v>
      </c>
      <c r="W4546" s="85" t="b">
        <v>0</v>
      </c>
      <c r="X4546" s="63"/>
      <c r="Y4546" s="63"/>
      <c r="Z4546" s="63"/>
    </row>
    <row r="4547">
      <c r="A4547" s="75"/>
      <c r="B4547" s="94"/>
      <c r="C4547" s="75"/>
      <c r="D4547" s="76"/>
      <c r="E4547" s="75" t="s">
        <v>97</v>
      </c>
      <c r="F4547" s="75" t="s">
        <v>97</v>
      </c>
      <c r="G4547" s="77"/>
      <c r="H4547" s="77"/>
      <c r="I4547" s="80"/>
      <c r="J4547" s="77" t="s">
        <v>97</v>
      </c>
      <c r="K4547" s="79" t="s">
        <v>97</v>
      </c>
      <c r="L4547" s="79"/>
      <c r="M4547" s="80"/>
      <c r="N4547" s="79" t="s">
        <v>97</v>
      </c>
      <c r="O4547" s="81"/>
      <c r="P4547" s="86"/>
      <c r="Q4547" s="82"/>
      <c r="R4547" s="81" t="s">
        <v>97</v>
      </c>
      <c r="S4547" s="63"/>
      <c r="T4547" s="87"/>
      <c r="U4547" s="84" t="s">
        <v>97</v>
      </c>
      <c r="V4547" s="84" t="s">
        <v>97</v>
      </c>
      <c r="W4547" s="85" t="b">
        <v>0</v>
      </c>
      <c r="X4547" s="63"/>
      <c r="Y4547" s="63"/>
      <c r="Z4547" s="63"/>
    </row>
    <row r="4548">
      <c r="A4548" s="75"/>
      <c r="B4548" s="94"/>
      <c r="C4548" s="75"/>
      <c r="D4548" s="76"/>
      <c r="E4548" s="75" t="s">
        <v>97</v>
      </c>
      <c r="F4548" s="75" t="s">
        <v>97</v>
      </c>
      <c r="G4548" s="77"/>
      <c r="H4548" s="77"/>
      <c r="I4548" s="80"/>
      <c r="J4548" s="77" t="s">
        <v>97</v>
      </c>
      <c r="K4548" s="79" t="s">
        <v>97</v>
      </c>
      <c r="L4548" s="79"/>
      <c r="M4548" s="80"/>
      <c r="N4548" s="79" t="s">
        <v>97</v>
      </c>
      <c r="O4548" s="81"/>
      <c r="P4548" s="86"/>
      <c r="Q4548" s="82"/>
      <c r="R4548" s="81" t="s">
        <v>97</v>
      </c>
      <c r="S4548" s="63"/>
      <c r="T4548" s="87"/>
      <c r="U4548" s="84" t="s">
        <v>97</v>
      </c>
      <c r="V4548" s="84" t="s">
        <v>97</v>
      </c>
      <c r="W4548" s="85" t="b">
        <v>0</v>
      </c>
      <c r="X4548" s="63"/>
      <c r="Y4548" s="63"/>
      <c r="Z4548" s="63"/>
    </row>
    <row r="4549">
      <c r="A4549" s="75"/>
      <c r="B4549" s="94"/>
      <c r="C4549" s="75"/>
      <c r="D4549" s="76"/>
      <c r="E4549" s="75" t="s">
        <v>97</v>
      </c>
      <c r="F4549" s="75" t="s">
        <v>97</v>
      </c>
      <c r="G4549" s="77"/>
      <c r="H4549" s="77"/>
      <c r="I4549" s="80"/>
      <c r="J4549" s="77" t="s">
        <v>97</v>
      </c>
      <c r="K4549" s="79" t="s">
        <v>97</v>
      </c>
      <c r="L4549" s="79"/>
      <c r="M4549" s="80"/>
      <c r="N4549" s="79" t="s">
        <v>97</v>
      </c>
      <c r="O4549" s="81"/>
      <c r="P4549" s="86"/>
      <c r="Q4549" s="82"/>
      <c r="R4549" s="81" t="s">
        <v>97</v>
      </c>
      <c r="S4549" s="63"/>
      <c r="T4549" s="87"/>
      <c r="U4549" s="84" t="s">
        <v>97</v>
      </c>
      <c r="V4549" s="84" t="s">
        <v>97</v>
      </c>
      <c r="W4549" s="85" t="b">
        <v>0</v>
      </c>
      <c r="X4549" s="63"/>
      <c r="Y4549" s="63"/>
      <c r="Z4549" s="63"/>
    </row>
    <row r="4550">
      <c r="A4550" s="75"/>
      <c r="B4550" s="94"/>
      <c r="C4550" s="75"/>
      <c r="D4550" s="76"/>
      <c r="E4550" s="75" t="s">
        <v>97</v>
      </c>
      <c r="F4550" s="75" t="s">
        <v>97</v>
      </c>
      <c r="G4550" s="77"/>
      <c r="H4550" s="77"/>
      <c r="I4550" s="80"/>
      <c r="J4550" s="77" t="s">
        <v>97</v>
      </c>
      <c r="K4550" s="79" t="s">
        <v>97</v>
      </c>
      <c r="L4550" s="79"/>
      <c r="M4550" s="80"/>
      <c r="N4550" s="79" t="s">
        <v>97</v>
      </c>
      <c r="O4550" s="81"/>
      <c r="P4550" s="86"/>
      <c r="Q4550" s="82"/>
      <c r="R4550" s="81" t="s">
        <v>97</v>
      </c>
      <c r="S4550" s="63"/>
      <c r="T4550" s="87"/>
      <c r="U4550" s="84" t="s">
        <v>97</v>
      </c>
      <c r="V4550" s="84" t="s">
        <v>97</v>
      </c>
      <c r="W4550" s="85" t="b">
        <v>0</v>
      </c>
      <c r="X4550" s="63"/>
      <c r="Y4550" s="63"/>
      <c r="Z4550" s="63"/>
    </row>
    <row r="4551">
      <c r="A4551" s="75"/>
      <c r="B4551" s="94"/>
      <c r="C4551" s="75"/>
      <c r="D4551" s="76"/>
      <c r="E4551" s="75" t="s">
        <v>97</v>
      </c>
      <c r="F4551" s="75" t="s">
        <v>97</v>
      </c>
      <c r="G4551" s="77"/>
      <c r="H4551" s="77"/>
      <c r="I4551" s="80"/>
      <c r="J4551" s="77" t="s">
        <v>97</v>
      </c>
      <c r="K4551" s="79" t="s">
        <v>97</v>
      </c>
      <c r="L4551" s="79"/>
      <c r="M4551" s="80"/>
      <c r="N4551" s="79" t="s">
        <v>97</v>
      </c>
      <c r="O4551" s="81"/>
      <c r="P4551" s="86"/>
      <c r="Q4551" s="82"/>
      <c r="R4551" s="81" t="s">
        <v>97</v>
      </c>
      <c r="S4551" s="63"/>
      <c r="T4551" s="87"/>
      <c r="U4551" s="84" t="s">
        <v>97</v>
      </c>
      <c r="V4551" s="84" t="s">
        <v>97</v>
      </c>
      <c r="W4551" s="85" t="b">
        <v>0</v>
      </c>
      <c r="X4551" s="63"/>
      <c r="Y4551" s="63"/>
      <c r="Z4551" s="63"/>
    </row>
    <row r="4552">
      <c r="A4552" s="75"/>
      <c r="B4552" s="94"/>
      <c r="C4552" s="75"/>
      <c r="D4552" s="76"/>
      <c r="E4552" s="75" t="s">
        <v>97</v>
      </c>
      <c r="F4552" s="75" t="s">
        <v>97</v>
      </c>
      <c r="G4552" s="77"/>
      <c r="H4552" s="77"/>
      <c r="I4552" s="80"/>
      <c r="J4552" s="77" t="s">
        <v>97</v>
      </c>
      <c r="K4552" s="79" t="s">
        <v>97</v>
      </c>
      <c r="L4552" s="79"/>
      <c r="M4552" s="80"/>
      <c r="N4552" s="79" t="s">
        <v>97</v>
      </c>
      <c r="O4552" s="81"/>
      <c r="P4552" s="86"/>
      <c r="Q4552" s="82"/>
      <c r="R4552" s="81" t="s">
        <v>97</v>
      </c>
      <c r="S4552" s="63"/>
      <c r="T4552" s="87"/>
      <c r="U4552" s="84" t="s">
        <v>97</v>
      </c>
      <c r="V4552" s="84" t="s">
        <v>97</v>
      </c>
      <c r="W4552" s="85" t="b">
        <v>0</v>
      </c>
      <c r="X4552" s="63"/>
      <c r="Y4552" s="63"/>
      <c r="Z4552" s="63"/>
    </row>
    <row r="4553">
      <c r="A4553" s="75"/>
      <c r="B4553" s="94"/>
      <c r="C4553" s="75"/>
      <c r="D4553" s="76"/>
      <c r="E4553" s="75" t="s">
        <v>97</v>
      </c>
      <c r="F4553" s="75" t="s">
        <v>97</v>
      </c>
      <c r="G4553" s="77"/>
      <c r="H4553" s="77"/>
      <c r="I4553" s="80"/>
      <c r="J4553" s="77" t="s">
        <v>97</v>
      </c>
      <c r="K4553" s="79" t="s">
        <v>97</v>
      </c>
      <c r="L4553" s="79"/>
      <c r="M4553" s="80"/>
      <c r="N4553" s="79" t="s">
        <v>97</v>
      </c>
      <c r="O4553" s="81"/>
      <c r="P4553" s="86"/>
      <c r="Q4553" s="82"/>
      <c r="R4553" s="81" t="s">
        <v>97</v>
      </c>
      <c r="S4553" s="63"/>
      <c r="T4553" s="87"/>
      <c r="U4553" s="84" t="s">
        <v>97</v>
      </c>
      <c r="V4553" s="84" t="s">
        <v>97</v>
      </c>
      <c r="W4553" s="85" t="b">
        <v>0</v>
      </c>
      <c r="X4553" s="63"/>
      <c r="Y4553" s="63"/>
      <c r="Z4553" s="63"/>
    </row>
    <row r="4554">
      <c r="A4554" s="75"/>
      <c r="B4554" s="94"/>
      <c r="C4554" s="75"/>
      <c r="D4554" s="76"/>
      <c r="E4554" s="75" t="s">
        <v>97</v>
      </c>
      <c r="F4554" s="75" t="s">
        <v>97</v>
      </c>
      <c r="G4554" s="77"/>
      <c r="H4554" s="77"/>
      <c r="I4554" s="80"/>
      <c r="J4554" s="77" t="s">
        <v>97</v>
      </c>
      <c r="K4554" s="79" t="s">
        <v>97</v>
      </c>
      <c r="L4554" s="79"/>
      <c r="M4554" s="80"/>
      <c r="N4554" s="79" t="s">
        <v>97</v>
      </c>
      <c r="O4554" s="81"/>
      <c r="P4554" s="86"/>
      <c r="Q4554" s="82"/>
      <c r="R4554" s="81" t="s">
        <v>97</v>
      </c>
      <c r="S4554" s="63"/>
      <c r="T4554" s="87"/>
      <c r="U4554" s="84" t="s">
        <v>97</v>
      </c>
      <c r="V4554" s="84" t="s">
        <v>97</v>
      </c>
      <c r="W4554" s="85" t="b">
        <v>0</v>
      </c>
      <c r="X4554" s="63"/>
      <c r="Y4554" s="63"/>
      <c r="Z4554" s="63"/>
    </row>
    <row r="4555">
      <c r="A4555" s="75"/>
      <c r="B4555" s="94"/>
      <c r="C4555" s="75"/>
      <c r="D4555" s="76"/>
      <c r="E4555" s="75" t="s">
        <v>97</v>
      </c>
      <c r="F4555" s="75" t="s">
        <v>97</v>
      </c>
      <c r="G4555" s="77"/>
      <c r="H4555" s="77"/>
      <c r="I4555" s="80"/>
      <c r="J4555" s="77" t="s">
        <v>97</v>
      </c>
      <c r="K4555" s="79" t="s">
        <v>97</v>
      </c>
      <c r="L4555" s="79"/>
      <c r="M4555" s="80"/>
      <c r="N4555" s="79" t="s">
        <v>97</v>
      </c>
      <c r="O4555" s="81"/>
      <c r="P4555" s="86"/>
      <c r="Q4555" s="82"/>
      <c r="R4555" s="81" t="s">
        <v>97</v>
      </c>
      <c r="S4555" s="63"/>
      <c r="T4555" s="87"/>
      <c r="U4555" s="84" t="s">
        <v>97</v>
      </c>
      <c r="V4555" s="84" t="s">
        <v>97</v>
      </c>
      <c r="W4555" s="85" t="b">
        <v>0</v>
      </c>
      <c r="X4555" s="63"/>
      <c r="Y4555" s="63"/>
      <c r="Z4555" s="63"/>
    </row>
    <row r="4556">
      <c r="A4556" s="75"/>
      <c r="B4556" s="94"/>
      <c r="C4556" s="75"/>
      <c r="D4556" s="76"/>
      <c r="E4556" s="75" t="s">
        <v>97</v>
      </c>
      <c r="F4556" s="75" t="s">
        <v>97</v>
      </c>
      <c r="G4556" s="77"/>
      <c r="H4556" s="77"/>
      <c r="I4556" s="80"/>
      <c r="J4556" s="77" t="s">
        <v>97</v>
      </c>
      <c r="K4556" s="79" t="s">
        <v>97</v>
      </c>
      <c r="L4556" s="79"/>
      <c r="M4556" s="80"/>
      <c r="N4556" s="79" t="s">
        <v>97</v>
      </c>
      <c r="O4556" s="81"/>
      <c r="P4556" s="86"/>
      <c r="Q4556" s="82"/>
      <c r="R4556" s="81" t="s">
        <v>97</v>
      </c>
      <c r="S4556" s="63"/>
      <c r="T4556" s="87"/>
      <c r="U4556" s="84" t="s">
        <v>97</v>
      </c>
      <c r="V4556" s="84" t="s">
        <v>97</v>
      </c>
      <c r="W4556" s="85" t="b">
        <v>0</v>
      </c>
      <c r="X4556" s="63"/>
      <c r="Y4556" s="63"/>
      <c r="Z4556" s="63"/>
    </row>
    <row r="4557">
      <c r="A4557" s="75"/>
      <c r="B4557" s="94"/>
      <c r="C4557" s="75"/>
      <c r="D4557" s="76"/>
      <c r="E4557" s="75" t="s">
        <v>97</v>
      </c>
      <c r="F4557" s="75" t="s">
        <v>97</v>
      </c>
      <c r="G4557" s="77"/>
      <c r="H4557" s="77"/>
      <c r="I4557" s="80"/>
      <c r="J4557" s="77" t="s">
        <v>97</v>
      </c>
      <c r="K4557" s="79" t="s">
        <v>97</v>
      </c>
      <c r="L4557" s="79"/>
      <c r="M4557" s="80"/>
      <c r="N4557" s="79" t="s">
        <v>97</v>
      </c>
      <c r="O4557" s="81"/>
      <c r="P4557" s="86"/>
      <c r="Q4557" s="82"/>
      <c r="R4557" s="81" t="s">
        <v>97</v>
      </c>
      <c r="S4557" s="63"/>
      <c r="T4557" s="87"/>
      <c r="U4557" s="84" t="s">
        <v>97</v>
      </c>
      <c r="V4557" s="84" t="s">
        <v>97</v>
      </c>
      <c r="W4557" s="85" t="b">
        <v>0</v>
      </c>
      <c r="X4557" s="63"/>
      <c r="Y4557" s="63"/>
      <c r="Z4557" s="63"/>
    </row>
    <row r="4558">
      <c r="A4558" s="75"/>
      <c r="B4558" s="94"/>
      <c r="C4558" s="75"/>
      <c r="D4558" s="76"/>
      <c r="E4558" s="75" t="s">
        <v>97</v>
      </c>
      <c r="F4558" s="75" t="s">
        <v>97</v>
      </c>
      <c r="G4558" s="77"/>
      <c r="H4558" s="77"/>
      <c r="I4558" s="80"/>
      <c r="J4558" s="77" t="s">
        <v>97</v>
      </c>
      <c r="K4558" s="79" t="s">
        <v>97</v>
      </c>
      <c r="L4558" s="79"/>
      <c r="M4558" s="80"/>
      <c r="N4558" s="79" t="s">
        <v>97</v>
      </c>
      <c r="O4558" s="81"/>
      <c r="P4558" s="86"/>
      <c r="Q4558" s="82"/>
      <c r="R4558" s="81" t="s">
        <v>97</v>
      </c>
      <c r="S4558" s="63"/>
      <c r="T4558" s="87"/>
      <c r="U4558" s="84" t="s">
        <v>97</v>
      </c>
      <c r="V4558" s="84" t="s">
        <v>97</v>
      </c>
      <c r="W4558" s="85" t="b">
        <v>0</v>
      </c>
      <c r="X4558" s="63"/>
      <c r="Y4558" s="63"/>
      <c r="Z4558" s="63"/>
    </row>
    <row r="4559">
      <c r="A4559" s="75"/>
      <c r="B4559" s="94"/>
      <c r="C4559" s="75"/>
      <c r="D4559" s="76"/>
      <c r="E4559" s="75" t="s">
        <v>97</v>
      </c>
      <c r="F4559" s="75" t="s">
        <v>97</v>
      </c>
      <c r="G4559" s="77"/>
      <c r="H4559" s="77"/>
      <c r="I4559" s="80"/>
      <c r="J4559" s="77" t="s">
        <v>97</v>
      </c>
      <c r="K4559" s="79" t="s">
        <v>97</v>
      </c>
      <c r="L4559" s="79"/>
      <c r="M4559" s="80"/>
      <c r="N4559" s="79" t="s">
        <v>97</v>
      </c>
      <c r="O4559" s="81"/>
      <c r="P4559" s="86"/>
      <c r="Q4559" s="82"/>
      <c r="R4559" s="81" t="s">
        <v>97</v>
      </c>
      <c r="S4559" s="63"/>
      <c r="T4559" s="87"/>
      <c r="U4559" s="84" t="s">
        <v>97</v>
      </c>
      <c r="V4559" s="84" t="s">
        <v>97</v>
      </c>
      <c r="W4559" s="85" t="b">
        <v>0</v>
      </c>
      <c r="X4559" s="63"/>
      <c r="Y4559" s="63"/>
      <c r="Z4559" s="63"/>
    </row>
    <row r="4560">
      <c r="A4560" s="75"/>
      <c r="B4560" s="94"/>
      <c r="C4560" s="75"/>
      <c r="D4560" s="76"/>
      <c r="E4560" s="75" t="s">
        <v>97</v>
      </c>
      <c r="F4560" s="75" t="s">
        <v>97</v>
      </c>
      <c r="G4560" s="77"/>
      <c r="H4560" s="77"/>
      <c r="I4560" s="80"/>
      <c r="J4560" s="77" t="s">
        <v>97</v>
      </c>
      <c r="K4560" s="79" t="s">
        <v>97</v>
      </c>
      <c r="L4560" s="79"/>
      <c r="M4560" s="80"/>
      <c r="N4560" s="79" t="s">
        <v>97</v>
      </c>
      <c r="O4560" s="81"/>
      <c r="P4560" s="86"/>
      <c r="Q4560" s="82"/>
      <c r="R4560" s="81" t="s">
        <v>97</v>
      </c>
      <c r="S4560" s="63"/>
      <c r="T4560" s="87"/>
      <c r="U4560" s="84" t="s">
        <v>97</v>
      </c>
      <c r="V4560" s="84" t="s">
        <v>97</v>
      </c>
      <c r="W4560" s="85" t="b">
        <v>0</v>
      </c>
      <c r="X4560" s="63"/>
      <c r="Y4560" s="63"/>
      <c r="Z4560" s="63"/>
    </row>
    <row r="4561">
      <c r="A4561" s="75"/>
      <c r="B4561" s="94"/>
      <c r="C4561" s="75"/>
      <c r="D4561" s="76"/>
      <c r="E4561" s="75" t="s">
        <v>97</v>
      </c>
      <c r="F4561" s="75" t="s">
        <v>97</v>
      </c>
      <c r="G4561" s="77"/>
      <c r="H4561" s="77"/>
      <c r="I4561" s="80"/>
      <c r="J4561" s="77" t="s">
        <v>97</v>
      </c>
      <c r="K4561" s="79" t="s">
        <v>97</v>
      </c>
      <c r="L4561" s="79"/>
      <c r="M4561" s="80"/>
      <c r="N4561" s="79" t="s">
        <v>97</v>
      </c>
      <c r="O4561" s="81"/>
      <c r="P4561" s="86"/>
      <c r="Q4561" s="82"/>
      <c r="R4561" s="81" t="s">
        <v>97</v>
      </c>
      <c r="S4561" s="63"/>
      <c r="T4561" s="87"/>
      <c r="U4561" s="84" t="s">
        <v>97</v>
      </c>
      <c r="V4561" s="84" t="s">
        <v>97</v>
      </c>
      <c r="W4561" s="85" t="b">
        <v>0</v>
      </c>
      <c r="X4561" s="63"/>
      <c r="Y4561" s="63"/>
      <c r="Z4561" s="63"/>
    </row>
    <row r="4562">
      <c r="A4562" s="75"/>
      <c r="B4562" s="94"/>
      <c r="C4562" s="75"/>
      <c r="D4562" s="76"/>
      <c r="E4562" s="75" t="s">
        <v>97</v>
      </c>
      <c r="F4562" s="75" t="s">
        <v>97</v>
      </c>
      <c r="G4562" s="77"/>
      <c r="H4562" s="77"/>
      <c r="I4562" s="80"/>
      <c r="J4562" s="77" t="s">
        <v>97</v>
      </c>
      <c r="K4562" s="79" t="s">
        <v>97</v>
      </c>
      <c r="L4562" s="79"/>
      <c r="M4562" s="80"/>
      <c r="N4562" s="79" t="s">
        <v>97</v>
      </c>
      <c r="O4562" s="81"/>
      <c r="P4562" s="86"/>
      <c r="Q4562" s="82"/>
      <c r="R4562" s="81" t="s">
        <v>97</v>
      </c>
      <c r="S4562" s="63"/>
      <c r="T4562" s="87"/>
      <c r="U4562" s="84" t="s">
        <v>97</v>
      </c>
      <c r="V4562" s="84" t="s">
        <v>97</v>
      </c>
      <c r="W4562" s="85" t="b">
        <v>0</v>
      </c>
      <c r="X4562" s="63"/>
      <c r="Y4562" s="63"/>
      <c r="Z4562" s="63"/>
    </row>
    <row r="4563">
      <c r="A4563" s="75"/>
      <c r="B4563" s="94"/>
      <c r="C4563" s="75"/>
      <c r="D4563" s="76"/>
      <c r="E4563" s="75" t="s">
        <v>97</v>
      </c>
      <c r="F4563" s="75" t="s">
        <v>97</v>
      </c>
      <c r="G4563" s="77"/>
      <c r="H4563" s="77"/>
      <c r="I4563" s="80"/>
      <c r="J4563" s="77" t="s">
        <v>97</v>
      </c>
      <c r="K4563" s="79" t="s">
        <v>97</v>
      </c>
      <c r="L4563" s="79"/>
      <c r="M4563" s="80"/>
      <c r="N4563" s="79" t="s">
        <v>97</v>
      </c>
      <c r="O4563" s="81"/>
      <c r="P4563" s="86"/>
      <c r="Q4563" s="82"/>
      <c r="R4563" s="81" t="s">
        <v>97</v>
      </c>
      <c r="S4563" s="63"/>
      <c r="T4563" s="87"/>
      <c r="U4563" s="84" t="s">
        <v>97</v>
      </c>
      <c r="V4563" s="84" t="s">
        <v>97</v>
      </c>
      <c r="W4563" s="85" t="b">
        <v>0</v>
      </c>
      <c r="X4563" s="63"/>
      <c r="Y4563" s="63"/>
      <c r="Z4563" s="63"/>
    </row>
    <row r="4564">
      <c r="A4564" s="75"/>
      <c r="B4564" s="94"/>
      <c r="C4564" s="75"/>
      <c r="D4564" s="76"/>
      <c r="E4564" s="75" t="s">
        <v>97</v>
      </c>
      <c r="F4564" s="75" t="s">
        <v>97</v>
      </c>
      <c r="G4564" s="77"/>
      <c r="H4564" s="77"/>
      <c r="I4564" s="80"/>
      <c r="J4564" s="77" t="s">
        <v>97</v>
      </c>
      <c r="K4564" s="79" t="s">
        <v>97</v>
      </c>
      <c r="L4564" s="79"/>
      <c r="M4564" s="80"/>
      <c r="N4564" s="79" t="s">
        <v>97</v>
      </c>
      <c r="O4564" s="81"/>
      <c r="P4564" s="86"/>
      <c r="Q4564" s="82"/>
      <c r="R4564" s="81" t="s">
        <v>97</v>
      </c>
      <c r="S4564" s="63"/>
      <c r="T4564" s="87"/>
      <c r="U4564" s="84" t="s">
        <v>97</v>
      </c>
      <c r="V4564" s="84" t="s">
        <v>97</v>
      </c>
      <c r="W4564" s="85" t="b">
        <v>0</v>
      </c>
      <c r="X4564" s="63"/>
      <c r="Y4564" s="63"/>
      <c r="Z4564" s="63"/>
    </row>
    <row r="4565">
      <c r="A4565" s="75"/>
      <c r="B4565" s="94"/>
      <c r="C4565" s="75"/>
      <c r="D4565" s="76"/>
      <c r="E4565" s="75" t="s">
        <v>97</v>
      </c>
      <c r="F4565" s="75" t="s">
        <v>97</v>
      </c>
      <c r="G4565" s="77"/>
      <c r="H4565" s="77"/>
      <c r="I4565" s="80"/>
      <c r="J4565" s="77" t="s">
        <v>97</v>
      </c>
      <c r="K4565" s="79" t="s">
        <v>97</v>
      </c>
      <c r="L4565" s="79"/>
      <c r="M4565" s="80"/>
      <c r="N4565" s="79" t="s">
        <v>97</v>
      </c>
      <c r="O4565" s="81"/>
      <c r="P4565" s="86"/>
      <c r="Q4565" s="82"/>
      <c r="R4565" s="81" t="s">
        <v>97</v>
      </c>
      <c r="S4565" s="63"/>
      <c r="T4565" s="87"/>
      <c r="U4565" s="84" t="s">
        <v>97</v>
      </c>
      <c r="V4565" s="84" t="s">
        <v>97</v>
      </c>
      <c r="W4565" s="85" t="b">
        <v>0</v>
      </c>
      <c r="X4565" s="63"/>
      <c r="Y4565" s="63"/>
      <c r="Z4565" s="63"/>
    </row>
    <row r="4566">
      <c r="A4566" s="75"/>
      <c r="B4566" s="94"/>
      <c r="C4566" s="75"/>
      <c r="D4566" s="76"/>
      <c r="E4566" s="75" t="s">
        <v>97</v>
      </c>
      <c r="F4566" s="75" t="s">
        <v>97</v>
      </c>
      <c r="G4566" s="77"/>
      <c r="H4566" s="77"/>
      <c r="I4566" s="80"/>
      <c r="J4566" s="77" t="s">
        <v>97</v>
      </c>
      <c r="K4566" s="79" t="s">
        <v>97</v>
      </c>
      <c r="L4566" s="79"/>
      <c r="M4566" s="80"/>
      <c r="N4566" s="79" t="s">
        <v>97</v>
      </c>
      <c r="O4566" s="81"/>
      <c r="P4566" s="86"/>
      <c r="Q4566" s="82"/>
      <c r="R4566" s="81" t="s">
        <v>97</v>
      </c>
      <c r="S4566" s="63"/>
      <c r="T4566" s="87"/>
      <c r="U4566" s="84" t="s">
        <v>97</v>
      </c>
      <c r="V4566" s="84" t="s">
        <v>97</v>
      </c>
      <c r="W4566" s="85" t="b">
        <v>0</v>
      </c>
      <c r="X4566" s="63"/>
      <c r="Y4566" s="63"/>
      <c r="Z4566" s="63"/>
    </row>
    <row r="4567">
      <c r="A4567" s="75"/>
      <c r="B4567" s="94"/>
      <c r="C4567" s="75"/>
      <c r="D4567" s="76"/>
      <c r="E4567" s="75" t="s">
        <v>97</v>
      </c>
      <c r="F4567" s="75" t="s">
        <v>97</v>
      </c>
      <c r="G4567" s="77"/>
      <c r="H4567" s="77"/>
      <c r="I4567" s="80"/>
      <c r="J4567" s="77" t="s">
        <v>97</v>
      </c>
      <c r="K4567" s="79" t="s">
        <v>97</v>
      </c>
      <c r="L4567" s="79"/>
      <c r="M4567" s="80"/>
      <c r="N4567" s="79" t="s">
        <v>97</v>
      </c>
      <c r="O4567" s="81"/>
      <c r="P4567" s="86"/>
      <c r="Q4567" s="82"/>
      <c r="R4567" s="81" t="s">
        <v>97</v>
      </c>
      <c r="S4567" s="63"/>
      <c r="T4567" s="87"/>
      <c r="U4567" s="84" t="s">
        <v>97</v>
      </c>
      <c r="V4567" s="84" t="s">
        <v>97</v>
      </c>
      <c r="W4567" s="85" t="b">
        <v>0</v>
      </c>
      <c r="X4567" s="63"/>
      <c r="Y4567" s="63"/>
      <c r="Z4567" s="63"/>
    </row>
    <row r="4568">
      <c r="A4568" s="75"/>
      <c r="B4568" s="94"/>
      <c r="C4568" s="75"/>
      <c r="D4568" s="76"/>
      <c r="E4568" s="75" t="s">
        <v>97</v>
      </c>
      <c r="F4568" s="75" t="s">
        <v>97</v>
      </c>
      <c r="G4568" s="77"/>
      <c r="H4568" s="77"/>
      <c r="I4568" s="80"/>
      <c r="J4568" s="77" t="s">
        <v>97</v>
      </c>
      <c r="K4568" s="79" t="s">
        <v>97</v>
      </c>
      <c r="L4568" s="79"/>
      <c r="M4568" s="80"/>
      <c r="N4568" s="79" t="s">
        <v>97</v>
      </c>
      <c r="O4568" s="81"/>
      <c r="P4568" s="86"/>
      <c r="Q4568" s="82"/>
      <c r="R4568" s="81" t="s">
        <v>97</v>
      </c>
      <c r="S4568" s="63"/>
      <c r="T4568" s="87"/>
      <c r="U4568" s="84" t="s">
        <v>97</v>
      </c>
      <c r="V4568" s="84" t="s">
        <v>97</v>
      </c>
      <c r="W4568" s="85" t="b">
        <v>0</v>
      </c>
      <c r="X4568" s="63"/>
      <c r="Y4568" s="63"/>
      <c r="Z4568" s="63"/>
    </row>
    <row r="4569">
      <c r="A4569" s="75"/>
      <c r="B4569" s="94"/>
      <c r="C4569" s="75"/>
      <c r="D4569" s="76"/>
      <c r="E4569" s="75" t="s">
        <v>97</v>
      </c>
      <c r="F4569" s="75" t="s">
        <v>97</v>
      </c>
      <c r="G4569" s="77"/>
      <c r="H4569" s="77"/>
      <c r="I4569" s="80"/>
      <c r="J4569" s="77" t="s">
        <v>97</v>
      </c>
      <c r="K4569" s="79" t="s">
        <v>97</v>
      </c>
      <c r="L4569" s="79"/>
      <c r="M4569" s="80"/>
      <c r="N4569" s="79" t="s">
        <v>97</v>
      </c>
      <c r="O4569" s="81"/>
      <c r="P4569" s="86"/>
      <c r="Q4569" s="82"/>
      <c r="R4569" s="81" t="s">
        <v>97</v>
      </c>
      <c r="S4569" s="63"/>
      <c r="T4569" s="87"/>
      <c r="U4569" s="84" t="s">
        <v>97</v>
      </c>
      <c r="V4569" s="84" t="s">
        <v>97</v>
      </c>
      <c r="W4569" s="85" t="b">
        <v>0</v>
      </c>
      <c r="X4569" s="63"/>
      <c r="Y4569" s="63"/>
      <c r="Z4569" s="63"/>
    </row>
    <row r="4570">
      <c r="A4570" s="75"/>
      <c r="B4570" s="94"/>
      <c r="C4570" s="75"/>
      <c r="D4570" s="76"/>
      <c r="E4570" s="75" t="s">
        <v>97</v>
      </c>
      <c r="F4570" s="75" t="s">
        <v>97</v>
      </c>
      <c r="G4570" s="77"/>
      <c r="H4570" s="77"/>
      <c r="I4570" s="80"/>
      <c r="J4570" s="77" t="s">
        <v>97</v>
      </c>
      <c r="K4570" s="79" t="s">
        <v>97</v>
      </c>
      <c r="L4570" s="79"/>
      <c r="M4570" s="80"/>
      <c r="N4570" s="79" t="s">
        <v>97</v>
      </c>
      <c r="O4570" s="81"/>
      <c r="P4570" s="86"/>
      <c r="Q4570" s="82"/>
      <c r="R4570" s="81" t="s">
        <v>97</v>
      </c>
      <c r="S4570" s="63"/>
      <c r="T4570" s="87"/>
      <c r="U4570" s="84" t="s">
        <v>97</v>
      </c>
      <c r="V4570" s="84" t="s">
        <v>97</v>
      </c>
      <c r="W4570" s="85" t="b">
        <v>0</v>
      </c>
      <c r="X4570" s="63"/>
      <c r="Y4570" s="63"/>
      <c r="Z4570" s="63"/>
    </row>
    <row r="4571">
      <c r="A4571" s="75"/>
      <c r="B4571" s="94"/>
      <c r="C4571" s="75"/>
      <c r="D4571" s="76"/>
      <c r="E4571" s="75" t="s">
        <v>97</v>
      </c>
      <c r="F4571" s="75" t="s">
        <v>97</v>
      </c>
      <c r="G4571" s="77"/>
      <c r="H4571" s="77"/>
      <c r="I4571" s="80"/>
      <c r="J4571" s="77" t="s">
        <v>97</v>
      </c>
      <c r="K4571" s="79" t="s">
        <v>97</v>
      </c>
      <c r="L4571" s="79"/>
      <c r="M4571" s="80"/>
      <c r="N4571" s="79" t="s">
        <v>97</v>
      </c>
      <c r="O4571" s="81"/>
      <c r="P4571" s="86"/>
      <c r="Q4571" s="82"/>
      <c r="R4571" s="81" t="s">
        <v>97</v>
      </c>
      <c r="S4571" s="63"/>
      <c r="T4571" s="87"/>
      <c r="U4571" s="84" t="s">
        <v>97</v>
      </c>
      <c r="V4571" s="84" t="s">
        <v>97</v>
      </c>
      <c r="W4571" s="85" t="b">
        <v>0</v>
      </c>
      <c r="X4571" s="63"/>
      <c r="Y4571" s="63"/>
      <c r="Z4571" s="63"/>
    </row>
    <row r="4572">
      <c r="A4572" s="75"/>
      <c r="B4572" s="94"/>
      <c r="C4572" s="75"/>
      <c r="D4572" s="76"/>
      <c r="E4572" s="75" t="s">
        <v>97</v>
      </c>
      <c r="F4572" s="75" t="s">
        <v>97</v>
      </c>
      <c r="G4572" s="77"/>
      <c r="H4572" s="77"/>
      <c r="I4572" s="80"/>
      <c r="J4572" s="77" t="s">
        <v>97</v>
      </c>
      <c r="K4572" s="79" t="s">
        <v>97</v>
      </c>
      <c r="L4572" s="79"/>
      <c r="M4572" s="80"/>
      <c r="N4572" s="79" t="s">
        <v>97</v>
      </c>
      <c r="O4572" s="81"/>
      <c r="P4572" s="86"/>
      <c r="Q4572" s="82"/>
      <c r="R4572" s="81" t="s">
        <v>97</v>
      </c>
      <c r="S4572" s="63"/>
      <c r="T4572" s="87"/>
      <c r="U4572" s="84" t="s">
        <v>97</v>
      </c>
      <c r="V4572" s="84" t="s">
        <v>97</v>
      </c>
      <c r="W4572" s="85" t="b">
        <v>0</v>
      </c>
      <c r="X4572" s="63"/>
      <c r="Y4572" s="63"/>
      <c r="Z4572" s="63"/>
    </row>
    <row r="4573">
      <c r="A4573" s="75"/>
      <c r="B4573" s="94"/>
      <c r="C4573" s="75"/>
      <c r="D4573" s="76"/>
      <c r="E4573" s="75" t="s">
        <v>97</v>
      </c>
      <c r="F4573" s="75" t="s">
        <v>97</v>
      </c>
      <c r="G4573" s="77"/>
      <c r="H4573" s="77"/>
      <c r="I4573" s="80"/>
      <c r="J4573" s="77" t="s">
        <v>97</v>
      </c>
      <c r="K4573" s="79" t="s">
        <v>97</v>
      </c>
      <c r="L4573" s="79"/>
      <c r="M4573" s="80"/>
      <c r="N4573" s="79" t="s">
        <v>97</v>
      </c>
      <c r="O4573" s="81"/>
      <c r="P4573" s="86"/>
      <c r="Q4573" s="82"/>
      <c r="R4573" s="81" t="s">
        <v>97</v>
      </c>
      <c r="S4573" s="63"/>
      <c r="T4573" s="87"/>
      <c r="U4573" s="84" t="s">
        <v>97</v>
      </c>
      <c r="V4573" s="84" t="s">
        <v>97</v>
      </c>
      <c r="W4573" s="85" t="b">
        <v>0</v>
      </c>
      <c r="X4573" s="63"/>
      <c r="Y4573" s="63"/>
      <c r="Z4573" s="63"/>
    </row>
    <row r="4574">
      <c r="A4574" s="75"/>
      <c r="B4574" s="94"/>
      <c r="C4574" s="75"/>
      <c r="D4574" s="76"/>
      <c r="E4574" s="75" t="s">
        <v>97</v>
      </c>
      <c r="F4574" s="75" t="s">
        <v>97</v>
      </c>
      <c r="G4574" s="77"/>
      <c r="H4574" s="77"/>
      <c r="I4574" s="80"/>
      <c r="J4574" s="77" t="s">
        <v>97</v>
      </c>
      <c r="K4574" s="79" t="s">
        <v>97</v>
      </c>
      <c r="L4574" s="79"/>
      <c r="M4574" s="80"/>
      <c r="N4574" s="79" t="s">
        <v>97</v>
      </c>
      <c r="O4574" s="81"/>
      <c r="P4574" s="86"/>
      <c r="Q4574" s="82"/>
      <c r="R4574" s="81" t="s">
        <v>97</v>
      </c>
      <c r="S4574" s="63"/>
      <c r="T4574" s="87"/>
      <c r="U4574" s="84" t="s">
        <v>97</v>
      </c>
      <c r="V4574" s="84" t="s">
        <v>97</v>
      </c>
      <c r="W4574" s="85" t="b">
        <v>0</v>
      </c>
      <c r="X4574" s="63"/>
      <c r="Y4574" s="63"/>
      <c r="Z4574" s="63"/>
    </row>
    <row r="4575">
      <c r="A4575" s="75"/>
      <c r="B4575" s="94"/>
      <c r="C4575" s="75"/>
      <c r="D4575" s="76"/>
      <c r="E4575" s="75" t="s">
        <v>97</v>
      </c>
      <c r="F4575" s="75" t="s">
        <v>97</v>
      </c>
      <c r="G4575" s="77"/>
      <c r="H4575" s="77"/>
      <c r="I4575" s="80"/>
      <c r="J4575" s="77" t="s">
        <v>97</v>
      </c>
      <c r="K4575" s="79" t="s">
        <v>97</v>
      </c>
      <c r="L4575" s="79"/>
      <c r="M4575" s="80"/>
      <c r="N4575" s="79" t="s">
        <v>97</v>
      </c>
      <c r="O4575" s="81"/>
      <c r="P4575" s="86"/>
      <c r="Q4575" s="82"/>
      <c r="R4575" s="81" t="s">
        <v>97</v>
      </c>
      <c r="S4575" s="63"/>
      <c r="T4575" s="87"/>
      <c r="U4575" s="84" t="s">
        <v>97</v>
      </c>
      <c r="V4575" s="84" t="s">
        <v>97</v>
      </c>
      <c r="W4575" s="85" t="b">
        <v>0</v>
      </c>
      <c r="X4575" s="63"/>
      <c r="Y4575" s="63"/>
      <c r="Z4575" s="63"/>
    </row>
    <row r="4576">
      <c r="A4576" s="75"/>
      <c r="B4576" s="94"/>
      <c r="C4576" s="75"/>
      <c r="D4576" s="76"/>
      <c r="E4576" s="75" t="s">
        <v>97</v>
      </c>
      <c r="F4576" s="75" t="s">
        <v>97</v>
      </c>
      <c r="G4576" s="77"/>
      <c r="H4576" s="77"/>
      <c r="I4576" s="80"/>
      <c r="J4576" s="77" t="s">
        <v>97</v>
      </c>
      <c r="K4576" s="79" t="s">
        <v>97</v>
      </c>
      <c r="L4576" s="79"/>
      <c r="M4576" s="80"/>
      <c r="N4576" s="79" t="s">
        <v>97</v>
      </c>
      <c r="O4576" s="81"/>
      <c r="P4576" s="86"/>
      <c r="Q4576" s="82"/>
      <c r="R4576" s="81" t="s">
        <v>97</v>
      </c>
      <c r="S4576" s="63"/>
      <c r="T4576" s="87"/>
      <c r="U4576" s="84" t="s">
        <v>97</v>
      </c>
      <c r="V4576" s="84" t="s">
        <v>97</v>
      </c>
      <c r="W4576" s="85" t="b">
        <v>0</v>
      </c>
      <c r="X4576" s="63"/>
      <c r="Y4576" s="63"/>
      <c r="Z4576" s="63"/>
    </row>
    <row r="4577">
      <c r="A4577" s="75"/>
      <c r="B4577" s="94"/>
      <c r="C4577" s="75"/>
      <c r="D4577" s="76"/>
      <c r="E4577" s="75" t="s">
        <v>97</v>
      </c>
      <c r="F4577" s="75" t="s">
        <v>97</v>
      </c>
      <c r="G4577" s="77"/>
      <c r="H4577" s="77"/>
      <c r="I4577" s="80"/>
      <c r="J4577" s="77" t="s">
        <v>97</v>
      </c>
      <c r="K4577" s="79" t="s">
        <v>97</v>
      </c>
      <c r="L4577" s="79"/>
      <c r="M4577" s="80"/>
      <c r="N4577" s="79" t="s">
        <v>97</v>
      </c>
      <c r="O4577" s="81"/>
      <c r="P4577" s="86"/>
      <c r="Q4577" s="82"/>
      <c r="R4577" s="81" t="s">
        <v>97</v>
      </c>
      <c r="S4577" s="63"/>
      <c r="T4577" s="87"/>
      <c r="U4577" s="84" t="s">
        <v>97</v>
      </c>
      <c r="V4577" s="84" t="s">
        <v>97</v>
      </c>
      <c r="W4577" s="85" t="b">
        <v>0</v>
      </c>
      <c r="X4577" s="63"/>
      <c r="Y4577" s="63"/>
      <c r="Z4577" s="63"/>
    </row>
    <row r="4578">
      <c r="A4578" s="75"/>
      <c r="B4578" s="94"/>
      <c r="C4578" s="75"/>
      <c r="D4578" s="76"/>
      <c r="E4578" s="75" t="s">
        <v>97</v>
      </c>
      <c r="F4578" s="75" t="s">
        <v>97</v>
      </c>
      <c r="G4578" s="77"/>
      <c r="H4578" s="77"/>
      <c r="I4578" s="80"/>
      <c r="J4578" s="77" t="s">
        <v>97</v>
      </c>
      <c r="K4578" s="79" t="s">
        <v>97</v>
      </c>
      <c r="L4578" s="79"/>
      <c r="M4578" s="80"/>
      <c r="N4578" s="79" t="s">
        <v>97</v>
      </c>
      <c r="O4578" s="81"/>
      <c r="P4578" s="86"/>
      <c r="Q4578" s="82"/>
      <c r="R4578" s="81" t="s">
        <v>97</v>
      </c>
      <c r="S4578" s="63"/>
      <c r="T4578" s="87"/>
      <c r="U4578" s="84" t="s">
        <v>97</v>
      </c>
      <c r="V4578" s="84" t="s">
        <v>97</v>
      </c>
      <c r="W4578" s="85" t="b">
        <v>0</v>
      </c>
      <c r="X4578" s="63"/>
      <c r="Y4578" s="63"/>
      <c r="Z4578" s="63"/>
    </row>
    <row r="4579">
      <c r="A4579" s="75"/>
      <c r="B4579" s="94"/>
      <c r="C4579" s="75"/>
      <c r="D4579" s="76"/>
      <c r="E4579" s="75" t="s">
        <v>97</v>
      </c>
      <c r="F4579" s="75" t="s">
        <v>97</v>
      </c>
      <c r="G4579" s="77"/>
      <c r="H4579" s="77"/>
      <c r="I4579" s="80"/>
      <c r="J4579" s="77" t="s">
        <v>97</v>
      </c>
      <c r="K4579" s="79" t="s">
        <v>97</v>
      </c>
      <c r="L4579" s="79"/>
      <c r="M4579" s="80"/>
      <c r="N4579" s="79" t="s">
        <v>97</v>
      </c>
      <c r="O4579" s="81"/>
      <c r="P4579" s="86"/>
      <c r="Q4579" s="82"/>
      <c r="R4579" s="81" t="s">
        <v>97</v>
      </c>
      <c r="S4579" s="63"/>
      <c r="T4579" s="87"/>
      <c r="U4579" s="84" t="s">
        <v>97</v>
      </c>
      <c r="V4579" s="84" t="s">
        <v>97</v>
      </c>
      <c r="W4579" s="85" t="b">
        <v>0</v>
      </c>
      <c r="X4579" s="63"/>
      <c r="Y4579" s="63"/>
      <c r="Z4579" s="63"/>
    </row>
    <row r="4580">
      <c r="A4580" s="75"/>
      <c r="B4580" s="94"/>
      <c r="C4580" s="75"/>
      <c r="D4580" s="76"/>
      <c r="E4580" s="75" t="s">
        <v>97</v>
      </c>
      <c r="F4580" s="75" t="s">
        <v>97</v>
      </c>
      <c r="G4580" s="77"/>
      <c r="H4580" s="77"/>
      <c r="I4580" s="80"/>
      <c r="J4580" s="77" t="s">
        <v>97</v>
      </c>
      <c r="K4580" s="79" t="s">
        <v>97</v>
      </c>
      <c r="L4580" s="79"/>
      <c r="M4580" s="80"/>
      <c r="N4580" s="79" t="s">
        <v>97</v>
      </c>
      <c r="O4580" s="81"/>
      <c r="P4580" s="86"/>
      <c r="Q4580" s="82"/>
      <c r="R4580" s="81" t="s">
        <v>97</v>
      </c>
      <c r="S4580" s="63"/>
      <c r="T4580" s="87"/>
      <c r="U4580" s="84" t="s">
        <v>97</v>
      </c>
      <c r="V4580" s="84" t="s">
        <v>97</v>
      </c>
      <c r="W4580" s="85" t="b">
        <v>0</v>
      </c>
      <c r="X4580" s="63"/>
      <c r="Y4580" s="63"/>
      <c r="Z4580" s="63"/>
    </row>
    <row r="4581">
      <c r="A4581" s="75"/>
      <c r="B4581" s="94"/>
      <c r="C4581" s="75"/>
      <c r="D4581" s="76"/>
      <c r="E4581" s="75" t="s">
        <v>97</v>
      </c>
      <c r="F4581" s="75" t="s">
        <v>97</v>
      </c>
      <c r="G4581" s="77"/>
      <c r="H4581" s="77"/>
      <c r="I4581" s="80"/>
      <c r="J4581" s="77" t="s">
        <v>97</v>
      </c>
      <c r="K4581" s="79" t="s">
        <v>97</v>
      </c>
      <c r="L4581" s="79"/>
      <c r="M4581" s="80"/>
      <c r="N4581" s="79" t="s">
        <v>97</v>
      </c>
      <c r="O4581" s="81"/>
      <c r="P4581" s="86"/>
      <c r="Q4581" s="82"/>
      <c r="R4581" s="81" t="s">
        <v>97</v>
      </c>
      <c r="S4581" s="63"/>
      <c r="T4581" s="87"/>
      <c r="U4581" s="84" t="s">
        <v>97</v>
      </c>
      <c r="V4581" s="84" t="s">
        <v>97</v>
      </c>
      <c r="W4581" s="85" t="b">
        <v>0</v>
      </c>
      <c r="X4581" s="63"/>
      <c r="Y4581" s="63"/>
      <c r="Z4581" s="63"/>
    </row>
    <row r="4582">
      <c r="A4582" s="75"/>
      <c r="B4582" s="94"/>
      <c r="C4582" s="75"/>
      <c r="D4582" s="76"/>
      <c r="E4582" s="75" t="s">
        <v>97</v>
      </c>
      <c r="F4582" s="75" t="s">
        <v>97</v>
      </c>
      <c r="G4582" s="77"/>
      <c r="H4582" s="77"/>
      <c r="I4582" s="80"/>
      <c r="J4582" s="77" t="s">
        <v>97</v>
      </c>
      <c r="K4582" s="79" t="s">
        <v>97</v>
      </c>
      <c r="L4582" s="79"/>
      <c r="M4582" s="80"/>
      <c r="N4582" s="79" t="s">
        <v>97</v>
      </c>
      <c r="O4582" s="81"/>
      <c r="P4582" s="86"/>
      <c r="Q4582" s="82"/>
      <c r="R4582" s="81" t="s">
        <v>97</v>
      </c>
      <c r="S4582" s="63"/>
      <c r="T4582" s="87"/>
      <c r="U4582" s="84" t="s">
        <v>97</v>
      </c>
      <c r="V4582" s="84" t="s">
        <v>97</v>
      </c>
      <c r="W4582" s="85" t="b">
        <v>0</v>
      </c>
      <c r="X4582" s="63"/>
      <c r="Y4582" s="63"/>
      <c r="Z4582" s="63"/>
    </row>
    <row r="4583">
      <c r="A4583" s="75"/>
      <c r="B4583" s="94"/>
      <c r="C4583" s="75"/>
      <c r="D4583" s="76"/>
      <c r="E4583" s="75" t="s">
        <v>97</v>
      </c>
      <c r="F4583" s="75" t="s">
        <v>97</v>
      </c>
      <c r="G4583" s="77"/>
      <c r="H4583" s="77"/>
      <c r="I4583" s="80"/>
      <c r="J4583" s="77" t="s">
        <v>97</v>
      </c>
      <c r="K4583" s="79" t="s">
        <v>97</v>
      </c>
      <c r="L4583" s="79"/>
      <c r="M4583" s="80"/>
      <c r="N4583" s="79" t="s">
        <v>97</v>
      </c>
      <c r="O4583" s="81"/>
      <c r="P4583" s="86"/>
      <c r="Q4583" s="82"/>
      <c r="R4583" s="81" t="s">
        <v>97</v>
      </c>
      <c r="S4583" s="63"/>
      <c r="T4583" s="87"/>
      <c r="U4583" s="84" t="s">
        <v>97</v>
      </c>
      <c r="V4583" s="84" t="s">
        <v>97</v>
      </c>
      <c r="W4583" s="85" t="b">
        <v>0</v>
      </c>
      <c r="X4583" s="63"/>
      <c r="Y4583" s="63"/>
      <c r="Z4583" s="63"/>
    </row>
    <row r="4584">
      <c r="A4584" s="75"/>
      <c r="B4584" s="94"/>
      <c r="C4584" s="75"/>
      <c r="D4584" s="76"/>
      <c r="E4584" s="75" t="s">
        <v>97</v>
      </c>
      <c r="F4584" s="75" t="s">
        <v>97</v>
      </c>
      <c r="G4584" s="77"/>
      <c r="H4584" s="77"/>
      <c r="I4584" s="80"/>
      <c r="J4584" s="77" t="s">
        <v>97</v>
      </c>
      <c r="K4584" s="79" t="s">
        <v>97</v>
      </c>
      <c r="L4584" s="79"/>
      <c r="M4584" s="80"/>
      <c r="N4584" s="79" t="s">
        <v>97</v>
      </c>
      <c r="O4584" s="81"/>
      <c r="P4584" s="86"/>
      <c r="Q4584" s="82"/>
      <c r="R4584" s="81" t="s">
        <v>97</v>
      </c>
      <c r="S4584" s="63"/>
      <c r="T4584" s="87"/>
      <c r="U4584" s="84" t="s">
        <v>97</v>
      </c>
      <c r="V4584" s="84" t="s">
        <v>97</v>
      </c>
      <c r="W4584" s="85" t="b">
        <v>0</v>
      </c>
      <c r="X4584" s="63"/>
      <c r="Y4584" s="63"/>
      <c r="Z4584" s="63"/>
    </row>
    <row r="4585">
      <c r="A4585" s="75"/>
      <c r="B4585" s="94"/>
      <c r="C4585" s="75"/>
      <c r="D4585" s="76"/>
      <c r="E4585" s="75" t="s">
        <v>97</v>
      </c>
      <c r="F4585" s="75" t="s">
        <v>97</v>
      </c>
      <c r="G4585" s="77"/>
      <c r="H4585" s="77"/>
      <c r="I4585" s="80"/>
      <c r="J4585" s="77" t="s">
        <v>97</v>
      </c>
      <c r="K4585" s="79" t="s">
        <v>97</v>
      </c>
      <c r="L4585" s="79"/>
      <c r="M4585" s="80"/>
      <c r="N4585" s="79" t="s">
        <v>97</v>
      </c>
      <c r="O4585" s="81"/>
      <c r="P4585" s="86"/>
      <c r="Q4585" s="82"/>
      <c r="R4585" s="81" t="s">
        <v>97</v>
      </c>
      <c r="S4585" s="63"/>
      <c r="T4585" s="87"/>
      <c r="U4585" s="84" t="s">
        <v>97</v>
      </c>
      <c r="V4585" s="84" t="s">
        <v>97</v>
      </c>
      <c r="W4585" s="85" t="b">
        <v>0</v>
      </c>
      <c r="X4585" s="63"/>
      <c r="Y4585" s="63"/>
      <c r="Z4585" s="63"/>
    </row>
    <row r="4586">
      <c r="A4586" s="75"/>
      <c r="B4586" s="94"/>
      <c r="C4586" s="75"/>
      <c r="D4586" s="76"/>
      <c r="E4586" s="75" t="s">
        <v>97</v>
      </c>
      <c r="F4586" s="75" t="s">
        <v>97</v>
      </c>
      <c r="G4586" s="77"/>
      <c r="H4586" s="77"/>
      <c r="I4586" s="80"/>
      <c r="J4586" s="77" t="s">
        <v>97</v>
      </c>
      <c r="K4586" s="79" t="s">
        <v>97</v>
      </c>
      <c r="L4586" s="79"/>
      <c r="M4586" s="80"/>
      <c r="N4586" s="79" t="s">
        <v>97</v>
      </c>
      <c r="O4586" s="81"/>
      <c r="P4586" s="86"/>
      <c r="Q4586" s="82"/>
      <c r="R4586" s="81" t="s">
        <v>97</v>
      </c>
      <c r="S4586" s="63"/>
      <c r="T4586" s="87"/>
      <c r="U4586" s="84" t="s">
        <v>97</v>
      </c>
      <c r="V4586" s="84" t="s">
        <v>97</v>
      </c>
      <c r="W4586" s="85" t="b">
        <v>0</v>
      </c>
      <c r="X4586" s="63"/>
      <c r="Y4586" s="63"/>
      <c r="Z4586" s="63"/>
    </row>
    <row r="4587">
      <c r="A4587" s="75"/>
      <c r="B4587" s="94"/>
      <c r="C4587" s="75"/>
      <c r="D4587" s="76"/>
      <c r="E4587" s="75" t="s">
        <v>97</v>
      </c>
      <c r="F4587" s="75" t="s">
        <v>97</v>
      </c>
      <c r="G4587" s="77"/>
      <c r="H4587" s="77"/>
      <c r="I4587" s="80"/>
      <c r="J4587" s="77" t="s">
        <v>97</v>
      </c>
      <c r="K4587" s="79" t="s">
        <v>97</v>
      </c>
      <c r="L4587" s="79"/>
      <c r="M4587" s="80"/>
      <c r="N4587" s="79" t="s">
        <v>97</v>
      </c>
      <c r="O4587" s="81"/>
      <c r="P4587" s="86"/>
      <c r="Q4587" s="82"/>
      <c r="R4587" s="81" t="s">
        <v>97</v>
      </c>
      <c r="S4587" s="63"/>
      <c r="T4587" s="87"/>
      <c r="U4587" s="84" t="s">
        <v>97</v>
      </c>
      <c r="V4587" s="84" t="s">
        <v>97</v>
      </c>
      <c r="W4587" s="85" t="b">
        <v>0</v>
      </c>
      <c r="X4587" s="63"/>
      <c r="Y4587" s="63"/>
      <c r="Z4587" s="63"/>
    </row>
    <row r="4588">
      <c r="A4588" s="75"/>
      <c r="B4588" s="94"/>
      <c r="C4588" s="75"/>
      <c r="D4588" s="76"/>
      <c r="E4588" s="75" t="s">
        <v>97</v>
      </c>
      <c r="F4588" s="75" t="s">
        <v>97</v>
      </c>
      <c r="G4588" s="77"/>
      <c r="H4588" s="77"/>
      <c r="I4588" s="80"/>
      <c r="J4588" s="77" t="s">
        <v>97</v>
      </c>
      <c r="K4588" s="79" t="s">
        <v>97</v>
      </c>
      <c r="L4588" s="79"/>
      <c r="M4588" s="80"/>
      <c r="N4588" s="79" t="s">
        <v>97</v>
      </c>
      <c r="O4588" s="81"/>
      <c r="P4588" s="86"/>
      <c r="Q4588" s="82"/>
      <c r="R4588" s="81" t="s">
        <v>97</v>
      </c>
      <c r="S4588" s="63"/>
      <c r="T4588" s="87"/>
      <c r="U4588" s="84" t="s">
        <v>97</v>
      </c>
      <c r="V4588" s="84" t="s">
        <v>97</v>
      </c>
      <c r="W4588" s="85" t="b">
        <v>0</v>
      </c>
      <c r="X4588" s="63"/>
      <c r="Y4588" s="63"/>
      <c r="Z4588" s="63"/>
    </row>
    <row r="4589">
      <c r="A4589" s="75"/>
      <c r="B4589" s="94"/>
      <c r="C4589" s="75"/>
      <c r="D4589" s="76"/>
      <c r="E4589" s="75" t="s">
        <v>97</v>
      </c>
      <c r="F4589" s="75" t="s">
        <v>97</v>
      </c>
      <c r="G4589" s="77"/>
      <c r="H4589" s="77"/>
      <c r="I4589" s="80"/>
      <c r="J4589" s="77" t="s">
        <v>97</v>
      </c>
      <c r="K4589" s="79" t="s">
        <v>97</v>
      </c>
      <c r="L4589" s="79"/>
      <c r="M4589" s="80"/>
      <c r="N4589" s="79" t="s">
        <v>97</v>
      </c>
      <c r="O4589" s="81"/>
      <c r="P4589" s="86"/>
      <c r="Q4589" s="82"/>
      <c r="R4589" s="81" t="s">
        <v>97</v>
      </c>
      <c r="S4589" s="63"/>
      <c r="T4589" s="87"/>
      <c r="U4589" s="84" t="s">
        <v>97</v>
      </c>
      <c r="V4589" s="84" t="s">
        <v>97</v>
      </c>
      <c r="W4589" s="85" t="b">
        <v>0</v>
      </c>
      <c r="X4589" s="63"/>
      <c r="Y4589" s="63"/>
      <c r="Z4589" s="63"/>
    </row>
    <row r="4590">
      <c r="A4590" s="75"/>
      <c r="B4590" s="94"/>
      <c r="C4590" s="75"/>
      <c r="D4590" s="76"/>
      <c r="E4590" s="75" t="s">
        <v>97</v>
      </c>
      <c r="F4590" s="75" t="s">
        <v>97</v>
      </c>
      <c r="G4590" s="77"/>
      <c r="H4590" s="77"/>
      <c r="I4590" s="80"/>
      <c r="J4590" s="77" t="s">
        <v>97</v>
      </c>
      <c r="K4590" s="79" t="s">
        <v>97</v>
      </c>
      <c r="L4590" s="79"/>
      <c r="M4590" s="80"/>
      <c r="N4590" s="79" t="s">
        <v>97</v>
      </c>
      <c r="O4590" s="81"/>
      <c r="P4590" s="86"/>
      <c r="Q4590" s="82"/>
      <c r="R4590" s="81" t="s">
        <v>97</v>
      </c>
      <c r="S4590" s="63"/>
      <c r="T4590" s="87"/>
      <c r="U4590" s="84" t="s">
        <v>97</v>
      </c>
      <c r="V4590" s="84" t="s">
        <v>97</v>
      </c>
      <c r="W4590" s="85" t="b">
        <v>0</v>
      </c>
      <c r="X4590" s="63"/>
      <c r="Y4590" s="63"/>
      <c r="Z4590" s="63"/>
    </row>
    <row r="4591">
      <c r="A4591" s="75"/>
      <c r="B4591" s="94"/>
      <c r="C4591" s="75"/>
      <c r="D4591" s="76"/>
      <c r="E4591" s="75" t="s">
        <v>97</v>
      </c>
      <c r="F4591" s="75" t="s">
        <v>97</v>
      </c>
      <c r="G4591" s="77"/>
      <c r="H4591" s="77"/>
      <c r="I4591" s="80"/>
      <c r="J4591" s="77" t="s">
        <v>97</v>
      </c>
      <c r="K4591" s="79" t="s">
        <v>97</v>
      </c>
      <c r="L4591" s="79"/>
      <c r="M4591" s="80"/>
      <c r="N4591" s="79" t="s">
        <v>97</v>
      </c>
      <c r="O4591" s="81"/>
      <c r="P4591" s="86"/>
      <c r="Q4591" s="82"/>
      <c r="R4591" s="81" t="s">
        <v>97</v>
      </c>
      <c r="S4591" s="63"/>
      <c r="T4591" s="87"/>
      <c r="U4591" s="84" t="s">
        <v>97</v>
      </c>
      <c r="V4591" s="84" t="s">
        <v>97</v>
      </c>
      <c r="W4591" s="85" t="b">
        <v>0</v>
      </c>
      <c r="X4591" s="63"/>
      <c r="Y4591" s="63"/>
      <c r="Z4591" s="63"/>
    </row>
    <row r="4592">
      <c r="A4592" s="75"/>
      <c r="B4592" s="94"/>
      <c r="C4592" s="75"/>
      <c r="D4592" s="76"/>
      <c r="E4592" s="75" t="s">
        <v>97</v>
      </c>
      <c r="F4592" s="75" t="s">
        <v>97</v>
      </c>
      <c r="G4592" s="77"/>
      <c r="H4592" s="77"/>
      <c r="I4592" s="80"/>
      <c r="J4592" s="77" t="s">
        <v>97</v>
      </c>
      <c r="K4592" s="79" t="s">
        <v>97</v>
      </c>
      <c r="L4592" s="79"/>
      <c r="M4592" s="80"/>
      <c r="N4592" s="79" t="s">
        <v>97</v>
      </c>
      <c r="O4592" s="81"/>
      <c r="P4592" s="86"/>
      <c r="Q4592" s="82"/>
      <c r="R4592" s="81" t="s">
        <v>97</v>
      </c>
      <c r="S4592" s="63"/>
      <c r="T4592" s="87"/>
      <c r="U4592" s="84" t="s">
        <v>97</v>
      </c>
      <c r="V4592" s="84" t="s">
        <v>97</v>
      </c>
      <c r="W4592" s="85" t="b">
        <v>0</v>
      </c>
      <c r="X4592" s="63"/>
      <c r="Y4592" s="63"/>
      <c r="Z4592" s="63"/>
    </row>
    <row r="4593">
      <c r="A4593" s="75"/>
      <c r="B4593" s="94"/>
      <c r="C4593" s="75"/>
      <c r="D4593" s="76"/>
      <c r="E4593" s="75" t="s">
        <v>97</v>
      </c>
      <c r="F4593" s="75" t="s">
        <v>97</v>
      </c>
      <c r="G4593" s="77"/>
      <c r="H4593" s="77"/>
      <c r="I4593" s="80"/>
      <c r="J4593" s="77" t="s">
        <v>97</v>
      </c>
      <c r="K4593" s="79" t="s">
        <v>97</v>
      </c>
      <c r="L4593" s="79"/>
      <c r="M4593" s="80"/>
      <c r="N4593" s="79" t="s">
        <v>97</v>
      </c>
      <c r="O4593" s="81"/>
      <c r="P4593" s="86"/>
      <c r="Q4593" s="82"/>
      <c r="R4593" s="81" t="s">
        <v>97</v>
      </c>
      <c r="S4593" s="63"/>
      <c r="T4593" s="87"/>
      <c r="U4593" s="84" t="s">
        <v>97</v>
      </c>
      <c r="V4593" s="84" t="s">
        <v>97</v>
      </c>
      <c r="W4593" s="85" t="b">
        <v>0</v>
      </c>
      <c r="X4593" s="63"/>
      <c r="Y4593" s="63"/>
      <c r="Z4593" s="63"/>
    </row>
    <row r="4594">
      <c r="A4594" s="75"/>
      <c r="B4594" s="94"/>
      <c r="C4594" s="75"/>
      <c r="D4594" s="76"/>
      <c r="E4594" s="75" t="s">
        <v>97</v>
      </c>
      <c r="F4594" s="75" t="s">
        <v>97</v>
      </c>
      <c r="G4594" s="77"/>
      <c r="H4594" s="77"/>
      <c r="I4594" s="80"/>
      <c r="J4594" s="77" t="s">
        <v>97</v>
      </c>
      <c r="K4594" s="79" t="s">
        <v>97</v>
      </c>
      <c r="L4594" s="79"/>
      <c r="M4594" s="80"/>
      <c r="N4594" s="79" t="s">
        <v>97</v>
      </c>
      <c r="O4594" s="81"/>
      <c r="P4594" s="86"/>
      <c r="Q4594" s="82"/>
      <c r="R4594" s="81" t="s">
        <v>97</v>
      </c>
      <c r="S4594" s="63"/>
      <c r="T4594" s="87"/>
      <c r="U4594" s="84" t="s">
        <v>97</v>
      </c>
      <c r="V4594" s="84" t="s">
        <v>97</v>
      </c>
      <c r="W4594" s="85" t="b">
        <v>0</v>
      </c>
      <c r="X4594" s="63"/>
      <c r="Y4594" s="63"/>
      <c r="Z4594" s="63"/>
    </row>
    <row r="4595">
      <c r="A4595" s="75"/>
      <c r="B4595" s="94"/>
      <c r="C4595" s="75"/>
      <c r="D4595" s="76"/>
      <c r="E4595" s="75" t="s">
        <v>97</v>
      </c>
      <c r="F4595" s="75" t="s">
        <v>97</v>
      </c>
      <c r="G4595" s="77"/>
      <c r="H4595" s="77"/>
      <c r="I4595" s="80"/>
      <c r="J4595" s="77" t="s">
        <v>97</v>
      </c>
      <c r="K4595" s="79" t="s">
        <v>97</v>
      </c>
      <c r="L4595" s="79"/>
      <c r="M4595" s="80"/>
      <c r="N4595" s="79" t="s">
        <v>97</v>
      </c>
      <c r="O4595" s="81"/>
      <c r="P4595" s="86"/>
      <c r="Q4595" s="82"/>
      <c r="R4595" s="81" t="s">
        <v>97</v>
      </c>
      <c r="S4595" s="63"/>
      <c r="T4595" s="87"/>
      <c r="U4595" s="84" t="s">
        <v>97</v>
      </c>
      <c r="V4595" s="84" t="s">
        <v>97</v>
      </c>
      <c r="W4595" s="85" t="b">
        <v>0</v>
      </c>
      <c r="X4595" s="63"/>
      <c r="Y4595" s="63"/>
      <c r="Z4595" s="63"/>
    </row>
    <row r="4596">
      <c r="A4596" s="75"/>
      <c r="B4596" s="94"/>
      <c r="C4596" s="75"/>
      <c r="D4596" s="76"/>
      <c r="E4596" s="75" t="s">
        <v>97</v>
      </c>
      <c r="F4596" s="75" t="s">
        <v>97</v>
      </c>
      <c r="G4596" s="77"/>
      <c r="H4596" s="77"/>
      <c r="I4596" s="80"/>
      <c r="J4596" s="77" t="s">
        <v>97</v>
      </c>
      <c r="K4596" s="79" t="s">
        <v>97</v>
      </c>
      <c r="L4596" s="79"/>
      <c r="M4596" s="80"/>
      <c r="N4596" s="79" t="s">
        <v>97</v>
      </c>
      <c r="O4596" s="81"/>
      <c r="P4596" s="86"/>
      <c r="Q4596" s="82"/>
      <c r="R4596" s="81" t="s">
        <v>97</v>
      </c>
      <c r="S4596" s="63"/>
      <c r="T4596" s="87"/>
      <c r="U4596" s="84" t="s">
        <v>97</v>
      </c>
      <c r="V4596" s="84" t="s">
        <v>97</v>
      </c>
      <c r="W4596" s="85" t="b">
        <v>0</v>
      </c>
      <c r="X4596" s="63"/>
      <c r="Y4596" s="63"/>
      <c r="Z4596" s="63"/>
    </row>
    <row r="4597">
      <c r="A4597" s="75"/>
      <c r="B4597" s="94"/>
      <c r="C4597" s="75"/>
      <c r="D4597" s="76"/>
      <c r="E4597" s="75" t="s">
        <v>97</v>
      </c>
      <c r="F4597" s="75" t="s">
        <v>97</v>
      </c>
      <c r="G4597" s="77"/>
      <c r="H4597" s="77"/>
      <c r="I4597" s="80"/>
      <c r="J4597" s="77" t="s">
        <v>97</v>
      </c>
      <c r="K4597" s="79" t="s">
        <v>97</v>
      </c>
      <c r="L4597" s="79"/>
      <c r="M4597" s="80"/>
      <c r="N4597" s="79" t="s">
        <v>97</v>
      </c>
      <c r="O4597" s="81"/>
      <c r="P4597" s="86"/>
      <c r="Q4597" s="82"/>
      <c r="R4597" s="81" t="s">
        <v>97</v>
      </c>
      <c r="S4597" s="63"/>
      <c r="T4597" s="87"/>
      <c r="U4597" s="84" t="s">
        <v>97</v>
      </c>
      <c r="V4597" s="84" t="s">
        <v>97</v>
      </c>
      <c r="W4597" s="85" t="b">
        <v>0</v>
      </c>
      <c r="X4597" s="63"/>
      <c r="Y4597" s="63"/>
      <c r="Z4597" s="63"/>
    </row>
    <row r="4598">
      <c r="A4598" s="75"/>
      <c r="B4598" s="94"/>
      <c r="C4598" s="75"/>
      <c r="D4598" s="76"/>
      <c r="E4598" s="75" t="s">
        <v>97</v>
      </c>
      <c r="F4598" s="75" t="s">
        <v>97</v>
      </c>
      <c r="G4598" s="77"/>
      <c r="H4598" s="77"/>
      <c r="I4598" s="80"/>
      <c r="J4598" s="77" t="s">
        <v>97</v>
      </c>
      <c r="K4598" s="79" t="s">
        <v>97</v>
      </c>
      <c r="L4598" s="79"/>
      <c r="M4598" s="80"/>
      <c r="N4598" s="79" t="s">
        <v>97</v>
      </c>
      <c r="O4598" s="81"/>
      <c r="P4598" s="86"/>
      <c r="Q4598" s="82"/>
      <c r="R4598" s="81" t="s">
        <v>97</v>
      </c>
      <c r="S4598" s="63"/>
      <c r="T4598" s="87"/>
      <c r="U4598" s="84" t="s">
        <v>97</v>
      </c>
      <c r="V4598" s="84" t="s">
        <v>97</v>
      </c>
      <c r="W4598" s="85" t="b">
        <v>0</v>
      </c>
      <c r="X4598" s="63"/>
      <c r="Y4598" s="63"/>
      <c r="Z4598" s="63"/>
    </row>
    <row r="4599">
      <c r="A4599" s="75"/>
      <c r="B4599" s="94"/>
      <c r="C4599" s="75"/>
      <c r="D4599" s="76"/>
      <c r="E4599" s="75" t="s">
        <v>97</v>
      </c>
      <c r="F4599" s="75" t="s">
        <v>97</v>
      </c>
      <c r="G4599" s="77"/>
      <c r="H4599" s="77"/>
      <c r="I4599" s="80"/>
      <c r="J4599" s="77" t="s">
        <v>97</v>
      </c>
      <c r="K4599" s="79" t="s">
        <v>97</v>
      </c>
      <c r="L4599" s="79"/>
      <c r="M4599" s="80"/>
      <c r="N4599" s="79" t="s">
        <v>97</v>
      </c>
      <c r="O4599" s="81"/>
      <c r="P4599" s="86"/>
      <c r="Q4599" s="82"/>
      <c r="R4599" s="81" t="s">
        <v>97</v>
      </c>
      <c r="S4599" s="63"/>
      <c r="T4599" s="87"/>
      <c r="U4599" s="84" t="s">
        <v>97</v>
      </c>
      <c r="V4599" s="84" t="s">
        <v>97</v>
      </c>
      <c r="W4599" s="85" t="b">
        <v>0</v>
      </c>
      <c r="X4599" s="63"/>
      <c r="Y4599" s="63"/>
      <c r="Z4599" s="63"/>
    </row>
    <row r="4600">
      <c r="A4600" s="75"/>
      <c r="B4600" s="94"/>
      <c r="C4600" s="75"/>
      <c r="D4600" s="76"/>
      <c r="E4600" s="75" t="s">
        <v>97</v>
      </c>
      <c r="F4600" s="75" t="s">
        <v>97</v>
      </c>
      <c r="G4600" s="77"/>
      <c r="H4600" s="77"/>
      <c r="I4600" s="80"/>
      <c r="J4600" s="77" t="s">
        <v>97</v>
      </c>
      <c r="K4600" s="79" t="s">
        <v>97</v>
      </c>
      <c r="L4600" s="79"/>
      <c r="M4600" s="80"/>
      <c r="N4600" s="79" t="s">
        <v>97</v>
      </c>
      <c r="O4600" s="81"/>
      <c r="P4600" s="86"/>
      <c r="Q4600" s="82"/>
      <c r="R4600" s="81" t="s">
        <v>97</v>
      </c>
      <c r="S4600" s="63"/>
      <c r="T4600" s="87"/>
      <c r="U4600" s="84" t="s">
        <v>97</v>
      </c>
      <c r="V4600" s="84" t="s">
        <v>97</v>
      </c>
      <c r="W4600" s="85" t="b">
        <v>0</v>
      </c>
      <c r="X4600" s="63"/>
      <c r="Y4600" s="63"/>
      <c r="Z4600" s="63"/>
    </row>
    <row r="4601">
      <c r="A4601" s="75"/>
      <c r="B4601" s="94"/>
      <c r="C4601" s="75"/>
      <c r="D4601" s="76"/>
      <c r="E4601" s="75" t="s">
        <v>97</v>
      </c>
      <c r="F4601" s="75" t="s">
        <v>97</v>
      </c>
      <c r="G4601" s="77"/>
      <c r="H4601" s="77"/>
      <c r="I4601" s="80"/>
      <c r="J4601" s="77" t="s">
        <v>97</v>
      </c>
      <c r="K4601" s="79" t="s">
        <v>97</v>
      </c>
      <c r="L4601" s="79"/>
      <c r="M4601" s="80"/>
      <c r="N4601" s="79" t="s">
        <v>97</v>
      </c>
      <c r="O4601" s="81"/>
      <c r="P4601" s="86"/>
      <c r="Q4601" s="82"/>
      <c r="R4601" s="81" t="s">
        <v>97</v>
      </c>
      <c r="S4601" s="63"/>
      <c r="T4601" s="87"/>
      <c r="U4601" s="84" t="s">
        <v>97</v>
      </c>
      <c r="V4601" s="84" t="s">
        <v>97</v>
      </c>
      <c r="W4601" s="85" t="b">
        <v>0</v>
      </c>
      <c r="X4601" s="63"/>
      <c r="Y4601" s="63"/>
      <c r="Z4601" s="63"/>
    </row>
    <row r="4602">
      <c r="A4602" s="75"/>
      <c r="B4602" s="94"/>
      <c r="C4602" s="75"/>
      <c r="D4602" s="76"/>
      <c r="E4602" s="75" t="s">
        <v>97</v>
      </c>
      <c r="F4602" s="75" t="s">
        <v>97</v>
      </c>
      <c r="G4602" s="77"/>
      <c r="H4602" s="77"/>
      <c r="I4602" s="80"/>
      <c r="J4602" s="77" t="s">
        <v>97</v>
      </c>
      <c r="K4602" s="79" t="s">
        <v>97</v>
      </c>
      <c r="L4602" s="79"/>
      <c r="M4602" s="80"/>
      <c r="N4602" s="79" t="s">
        <v>97</v>
      </c>
      <c r="O4602" s="81"/>
      <c r="P4602" s="86"/>
      <c r="Q4602" s="82"/>
      <c r="R4602" s="81" t="s">
        <v>97</v>
      </c>
      <c r="S4602" s="63"/>
      <c r="T4602" s="87"/>
      <c r="U4602" s="84" t="s">
        <v>97</v>
      </c>
      <c r="V4602" s="84" t="s">
        <v>97</v>
      </c>
      <c r="W4602" s="85" t="b">
        <v>0</v>
      </c>
      <c r="X4602" s="63"/>
      <c r="Y4602" s="63"/>
      <c r="Z4602" s="63"/>
    </row>
    <row r="4603">
      <c r="A4603" s="75"/>
      <c r="B4603" s="94"/>
      <c r="C4603" s="75"/>
      <c r="D4603" s="76"/>
      <c r="E4603" s="75" t="s">
        <v>97</v>
      </c>
      <c r="F4603" s="75" t="s">
        <v>97</v>
      </c>
      <c r="G4603" s="77"/>
      <c r="H4603" s="77"/>
      <c r="I4603" s="80"/>
      <c r="J4603" s="77" t="s">
        <v>97</v>
      </c>
      <c r="K4603" s="79" t="s">
        <v>97</v>
      </c>
      <c r="L4603" s="79"/>
      <c r="M4603" s="80"/>
      <c r="N4603" s="79" t="s">
        <v>97</v>
      </c>
      <c r="O4603" s="81"/>
      <c r="P4603" s="86"/>
      <c r="Q4603" s="82"/>
      <c r="R4603" s="81" t="s">
        <v>97</v>
      </c>
      <c r="S4603" s="63"/>
      <c r="T4603" s="87"/>
      <c r="U4603" s="84" t="s">
        <v>97</v>
      </c>
      <c r="V4603" s="84" t="s">
        <v>97</v>
      </c>
      <c r="W4603" s="85" t="b">
        <v>0</v>
      </c>
      <c r="X4603" s="63"/>
      <c r="Y4603" s="63"/>
      <c r="Z4603" s="63"/>
    </row>
    <row r="4604">
      <c r="A4604" s="75"/>
      <c r="B4604" s="94"/>
      <c r="C4604" s="75"/>
      <c r="D4604" s="76"/>
      <c r="E4604" s="75" t="s">
        <v>97</v>
      </c>
      <c r="F4604" s="75" t="s">
        <v>97</v>
      </c>
      <c r="G4604" s="77"/>
      <c r="H4604" s="77"/>
      <c r="I4604" s="80"/>
      <c r="J4604" s="77" t="s">
        <v>97</v>
      </c>
      <c r="K4604" s="79" t="s">
        <v>97</v>
      </c>
      <c r="L4604" s="79"/>
      <c r="M4604" s="80"/>
      <c r="N4604" s="79" t="s">
        <v>97</v>
      </c>
      <c r="O4604" s="81"/>
      <c r="P4604" s="86"/>
      <c r="Q4604" s="82"/>
      <c r="R4604" s="81" t="s">
        <v>97</v>
      </c>
      <c r="S4604" s="63"/>
      <c r="T4604" s="87"/>
      <c r="U4604" s="84" t="s">
        <v>97</v>
      </c>
      <c r="V4604" s="84" t="s">
        <v>97</v>
      </c>
      <c r="W4604" s="85" t="b">
        <v>0</v>
      </c>
      <c r="X4604" s="63"/>
      <c r="Y4604" s="63"/>
      <c r="Z4604" s="63"/>
    </row>
    <row r="4605">
      <c r="A4605" s="75"/>
      <c r="B4605" s="94"/>
      <c r="C4605" s="75"/>
      <c r="D4605" s="76"/>
      <c r="E4605" s="75" t="s">
        <v>97</v>
      </c>
      <c r="F4605" s="75" t="s">
        <v>97</v>
      </c>
      <c r="G4605" s="77"/>
      <c r="H4605" s="77"/>
      <c r="I4605" s="80"/>
      <c r="J4605" s="77" t="s">
        <v>97</v>
      </c>
      <c r="K4605" s="79" t="s">
        <v>97</v>
      </c>
      <c r="L4605" s="79"/>
      <c r="M4605" s="80"/>
      <c r="N4605" s="79" t="s">
        <v>97</v>
      </c>
      <c r="O4605" s="81"/>
      <c r="P4605" s="86"/>
      <c r="Q4605" s="82"/>
      <c r="R4605" s="81" t="s">
        <v>97</v>
      </c>
      <c r="S4605" s="63"/>
      <c r="T4605" s="87"/>
      <c r="U4605" s="84" t="s">
        <v>97</v>
      </c>
      <c r="V4605" s="84" t="s">
        <v>97</v>
      </c>
      <c r="W4605" s="85" t="b">
        <v>0</v>
      </c>
      <c r="X4605" s="63"/>
      <c r="Y4605" s="63"/>
      <c r="Z4605" s="63"/>
    </row>
    <row r="4606">
      <c r="A4606" s="75"/>
      <c r="B4606" s="94"/>
      <c r="C4606" s="75"/>
      <c r="D4606" s="76"/>
      <c r="E4606" s="75" t="s">
        <v>97</v>
      </c>
      <c r="F4606" s="75" t="s">
        <v>97</v>
      </c>
      <c r="G4606" s="77"/>
      <c r="H4606" s="77"/>
      <c r="I4606" s="80"/>
      <c r="J4606" s="77" t="s">
        <v>97</v>
      </c>
      <c r="K4606" s="79" t="s">
        <v>97</v>
      </c>
      <c r="L4606" s="79"/>
      <c r="M4606" s="80"/>
      <c r="N4606" s="79" t="s">
        <v>97</v>
      </c>
      <c r="O4606" s="81"/>
      <c r="P4606" s="86"/>
      <c r="Q4606" s="82"/>
      <c r="R4606" s="81" t="s">
        <v>97</v>
      </c>
      <c r="S4606" s="63"/>
      <c r="T4606" s="87"/>
      <c r="U4606" s="84" t="s">
        <v>97</v>
      </c>
      <c r="V4606" s="84" t="s">
        <v>97</v>
      </c>
      <c r="W4606" s="85" t="b">
        <v>0</v>
      </c>
      <c r="X4606" s="63"/>
      <c r="Y4606" s="63"/>
      <c r="Z4606" s="63"/>
    </row>
    <row r="4607">
      <c r="A4607" s="75"/>
      <c r="B4607" s="94"/>
      <c r="C4607" s="75"/>
      <c r="D4607" s="76"/>
      <c r="E4607" s="75" t="s">
        <v>97</v>
      </c>
      <c r="F4607" s="75" t="s">
        <v>97</v>
      </c>
      <c r="G4607" s="77"/>
      <c r="H4607" s="77"/>
      <c r="I4607" s="80"/>
      <c r="J4607" s="77" t="s">
        <v>97</v>
      </c>
      <c r="K4607" s="79" t="s">
        <v>97</v>
      </c>
      <c r="L4607" s="79"/>
      <c r="M4607" s="80"/>
      <c r="N4607" s="79" t="s">
        <v>97</v>
      </c>
      <c r="O4607" s="81"/>
      <c r="P4607" s="86"/>
      <c r="Q4607" s="82"/>
      <c r="R4607" s="81" t="s">
        <v>97</v>
      </c>
      <c r="S4607" s="63"/>
      <c r="T4607" s="87"/>
      <c r="U4607" s="84" t="s">
        <v>97</v>
      </c>
      <c r="V4607" s="84" t="s">
        <v>97</v>
      </c>
      <c r="W4607" s="85" t="b">
        <v>0</v>
      </c>
      <c r="X4607" s="63"/>
      <c r="Y4607" s="63"/>
      <c r="Z4607" s="63"/>
    </row>
    <row r="4608">
      <c r="A4608" s="75"/>
      <c r="B4608" s="94"/>
      <c r="C4608" s="75"/>
      <c r="D4608" s="76"/>
      <c r="E4608" s="75" t="s">
        <v>97</v>
      </c>
      <c r="F4608" s="75" t="s">
        <v>97</v>
      </c>
      <c r="G4608" s="77"/>
      <c r="H4608" s="77"/>
      <c r="I4608" s="80"/>
      <c r="J4608" s="77" t="s">
        <v>97</v>
      </c>
      <c r="K4608" s="79" t="s">
        <v>97</v>
      </c>
      <c r="L4608" s="79"/>
      <c r="M4608" s="80"/>
      <c r="N4608" s="79" t="s">
        <v>97</v>
      </c>
      <c r="O4608" s="81"/>
      <c r="P4608" s="86"/>
      <c r="Q4608" s="82"/>
      <c r="R4608" s="81" t="s">
        <v>97</v>
      </c>
      <c r="S4608" s="63"/>
      <c r="T4608" s="87"/>
      <c r="U4608" s="84" t="s">
        <v>97</v>
      </c>
      <c r="V4608" s="84" t="s">
        <v>97</v>
      </c>
      <c r="W4608" s="85" t="b">
        <v>0</v>
      </c>
      <c r="X4608" s="63"/>
      <c r="Y4608" s="63"/>
      <c r="Z4608" s="63"/>
    </row>
    <row r="4609">
      <c r="A4609" s="75"/>
      <c r="B4609" s="94"/>
      <c r="C4609" s="75"/>
      <c r="D4609" s="76"/>
      <c r="E4609" s="75" t="s">
        <v>97</v>
      </c>
      <c r="F4609" s="75" t="s">
        <v>97</v>
      </c>
      <c r="G4609" s="77"/>
      <c r="H4609" s="77"/>
      <c r="I4609" s="80"/>
      <c r="J4609" s="77" t="s">
        <v>97</v>
      </c>
      <c r="K4609" s="79" t="s">
        <v>97</v>
      </c>
      <c r="L4609" s="79"/>
      <c r="M4609" s="80"/>
      <c r="N4609" s="79" t="s">
        <v>97</v>
      </c>
      <c r="O4609" s="81"/>
      <c r="P4609" s="86"/>
      <c r="Q4609" s="82"/>
      <c r="R4609" s="81" t="s">
        <v>97</v>
      </c>
      <c r="S4609" s="63"/>
      <c r="T4609" s="87"/>
      <c r="U4609" s="84" t="s">
        <v>97</v>
      </c>
      <c r="V4609" s="84" t="s">
        <v>97</v>
      </c>
      <c r="W4609" s="85" t="b">
        <v>0</v>
      </c>
      <c r="X4609" s="63"/>
      <c r="Y4609" s="63"/>
      <c r="Z4609" s="63"/>
    </row>
    <row r="4610">
      <c r="A4610" s="75"/>
      <c r="B4610" s="94"/>
      <c r="C4610" s="75"/>
      <c r="D4610" s="76"/>
      <c r="E4610" s="75" t="s">
        <v>97</v>
      </c>
      <c r="F4610" s="75" t="s">
        <v>97</v>
      </c>
      <c r="G4610" s="77"/>
      <c r="H4610" s="77"/>
      <c r="I4610" s="80"/>
      <c r="J4610" s="77" t="s">
        <v>97</v>
      </c>
      <c r="K4610" s="79" t="s">
        <v>97</v>
      </c>
      <c r="L4610" s="79"/>
      <c r="M4610" s="80"/>
      <c r="N4610" s="79" t="s">
        <v>97</v>
      </c>
      <c r="O4610" s="81"/>
      <c r="P4610" s="86"/>
      <c r="Q4610" s="82"/>
      <c r="R4610" s="81" t="s">
        <v>97</v>
      </c>
      <c r="S4610" s="63"/>
      <c r="T4610" s="87"/>
      <c r="U4610" s="84" t="s">
        <v>97</v>
      </c>
      <c r="V4610" s="84" t="s">
        <v>97</v>
      </c>
      <c r="W4610" s="85" t="b">
        <v>0</v>
      </c>
      <c r="X4610" s="63"/>
      <c r="Y4610" s="63"/>
      <c r="Z4610" s="63"/>
    </row>
    <row r="4611">
      <c r="A4611" s="75"/>
      <c r="B4611" s="94"/>
      <c r="C4611" s="75"/>
      <c r="D4611" s="76"/>
      <c r="E4611" s="75" t="s">
        <v>97</v>
      </c>
      <c r="F4611" s="75" t="s">
        <v>97</v>
      </c>
      <c r="G4611" s="77"/>
      <c r="H4611" s="77"/>
      <c r="I4611" s="80"/>
      <c r="J4611" s="77" t="s">
        <v>97</v>
      </c>
      <c r="K4611" s="79" t="s">
        <v>97</v>
      </c>
      <c r="L4611" s="79"/>
      <c r="M4611" s="80"/>
      <c r="N4611" s="79" t="s">
        <v>97</v>
      </c>
      <c r="O4611" s="81"/>
      <c r="P4611" s="86"/>
      <c r="Q4611" s="82"/>
      <c r="R4611" s="81" t="s">
        <v>97</v>
      </c>
      <c r="S4611" s="63"/>
      <c r="T4611" s="87"/>
      <c r="U4611" s="84" t="s">
        <v>97</v>
      </c>
      <c r="V4611" s="84" t="s">
        <v>97</v>
      </c>
      <c r="W4611" s="85" t="b">
        <v>0</v>
      </c>
      <c r="X4611" s="63"/>
      <c r="Y4611" s="63"/>
      <c r="Z4611" s="63"/>
    </row>
    <row r="4612">
      <c r="A4612" s="75"/>
      <c r="B4612" s="94"/>
      <c r="C4612" s="75"/>
      <c r="D4612" s="76"/>
      <c r="E4612" s="75" t="s">
        <v>97</v>
      </c>
      <c r="F4612" s="75" t="s">
        <v>97</v>
      </c>
      <c r="G4612" s="77"/>
      <c r="H4612" s="77"/>
      <c r="I4612" s="80"/>
      <c r="J4612" s="77" t="s">
        <v>97</v>
      </c>
      <c r="K4612" s="79" t="s">
        <v>97</v>
      </c>
      <c r="L4612" s="79"/>
      <c r="M4612" s="80"/>
      <c r="N4612" s="79" t="s">
        <v>97</v>
      </c>
      <c r="O4612" s="81"/>
      <c r="P4612" s="86"/>
      <c r="Q4612" s="82"/>
      <c r="R4612" s="81" t="s">
        <v>97</v>
      </c>
      <c r="S4612" s="63"/>
      <c r="T4612" s="87"/>
      <c r="U4612" s="84" t="s">
        <v>97</v>
      </c>
      <c r="V4612" s="84" t="s">
        <v>97</v>
      </c>
      <c r="W4612" s="85" t="b">
        <v>0</v>
      </c>
      <c r="X4612" s="63"/>
      <c r="Y4612" s="63"/>
      <c r="Z4612" s="63"/>
    </row>
    <row r="4613">
      <c r="A4613" s="75"/>
      <c r="B4613" s="94"/>
      <c r="C4613" s="75"/>
      <c r="D4613" s="76"/>
      <c r="E4613" s="75" t="s">
        <v>97</v>
      </c>
      <c r="F4613" s="75" t="s">
        <v>97</v>
      </c>
      <c r="G4613" s="77"/>
      <c r="H4613" s="77"/>
      <c r="I4613" s="80"/>
      <c r="J4613" s="77" t="s">
        <v>97</v>
      </c>
      <c r="K4613" s="79" t="s">
        <v>97</v>
      </c>
      <c r="L4613" s="79"/>
      <c r="M4613" s="80"/>
      <c r="N4613" s="79" t="s">
        <v>97</v>
      </c>
      <c r="O4613" s="81"/>
      <c r="P4613" s="86"/>
      <c r="Q4613" s="82"/>
      <c r="R4613" s="81" t="s">
        <v>97</v>
      </c>
      <c r="S4613" s="63"/>
      <c r="T4613" s="87"/>
      <c r="U4613" s="84" t="s">
        <v>97</v>
      </c>
      <c r="V4613" s="84" t="s">
        <v>97</v>
      </c>
      <c r="W4613" s="85" t="b">
        <v>0</v>
      </c>
      <c r="X4613" s="63"/>
      <c r="Y4613" s="63"/>
      <c r="Z4613" s="63"/>
    </row>
    <row r="4614">
      <c r="A4614" s="75"/>
      <c r="B4614" s="94"/>
      <c r="C4614" s="75"/>
      <c r="D4614" s="76"/>
      <c r="E4614" s="75" t="s">
        <v>97</v>
      </c>
      <c r="F4614" s="75" t="s">
        <v>97</v>
      </c>
      <c r="G4614" s="77"/>
      <c r="H4614" s="77"/>
      <c r="I4614" s="80"/>
      <c r="J4614" s="77" t="s">
        <v>97</v>
      </c>
      <c r="K4614" s="79" t="s">
        <v>97</v>
      </c>
      <c r="L4614" s="79"/>
      <c r="M4614" s="80"/>
      <c r="N4614" s="79" t="s">
        <v>97</v>
      </c>
      <c r="O4614" s="81"/>
      <c r="P4614" s="86"/>
      <c r="Q4614" s="82"/>
      <c r="R4614" s="81" t="s">
        <v>97</v>
      </c>
      <c r="S4614" s="63"/>
      <c r="T4614" s="87"/>
      <c r="U4614" s="84" t="s">
        <v>97</v>
      </c>
      <c r="V4614" s="84" t="s">
        <v>97</v>
      </c>
      <c r="W4614" s="85" t="b">
        <v>0</v>
      </c>
      <c r="X4614" s="63"/>
      <c r="Y4614" s="63"/>
      <c r="Z4614" s="63"/>
    </row>
    <row r="4615">
      <c r="A4615" s="75"/>
      <c r="B4615" s="94"/>
      <c r="C4615" s="75"/>
      <c r="D4615" s="76"/>
      <c r="E4615" s="75" t="s">
        <v>97</v>
      </c>
      <c r="F4615" s="75" t="s">
        <v>97</v>
      </c>
      <c r="G4615" s="77"/>
      <c r="H4615" s="77"/>
      <c r="I4615" s="80"/>
      <c r="J4615" s="77" t="s">
        <v>97</v>
      </c>
      <c r="K4615" s="79" t="s">
        <v>97</v>
      </c>
      <c r="L4615" s="79"/>
      <c r="M4615" s="80"/>
      <c r="N4615" s="79" t="s">
        <v>97</v>
      </c>
      <c r="O4615" s="81"/>
      <c r="P4615" s="86"/>
      <c r="Q4615" s="82"/>
      <c r="R4615" s="81" t="s">
        <v>97</v>
      </c>
      <c r="S4615" s="63"/>
      <c r="T4615" s="87"/>
      <c r="U4615" s="84" t="s">
        <v>97</v>
      </c>
      <c r="V4615" s="84" t="s">
        <v>97</v>
      </c>
      <c r="W4615" s="85" t="b">
        <v>0</v>
      </c>
      <c r="X4615" s="63"/>
      <c r="Y4615" s="63"/>
      <c r="Z4615" s="63"/>
    </row>
    <row r="4616">
      <c r="A4616" s="75"/>
      <c r="B4616" s="94"/>
      <c r="C4616" s="75"/>
      <c r="D4616" s="76"/>
      <c r="E4616" s="75" t="s">
        <v>97</v>
      </c>
      <c r="F4616" s="75" t="s">
        <v>97</v>
      </c>
      <c r="G4616" s="77"/>
      <c r="H4616" s="77"/>
      <c r="I4616" s="80"/>
      <c r="J4616" s="77" t="s">
        <v>97</v>
      </c>
      <c r="K4616" s="79" t="s">
        <v>97</v>
      </c>
      <c r="L4616" s="79"/>
      <c r="M4616" s="80"/>
      <c r="N4616" s="79" t="s">
        <v>97</v>
      </c>
      <c r="O4616" s="81"/>
      <c r="P4616" s="86"/>
      <c r="Q4616" s="82"/>
      <c r="R4616" s="81" t="s">
        <v>97</v>
      </c>
      <c r="S4616" s="63"/>
      <c r="T4616" s="87"/>
      <c r="U4616" s="84" t="s">
        <v>97</v>
      </c>
      <c r="V4616" s="84" t="s">
        <v>97</v>
      </c>
      <c r="W4616" s="85" t="b">
        <v>0</v>
      </c>
      <c r="X4616" s="63"/>
      <c r="Y4616" s="63"/>
      <c r="Z4616" s="63"/>
    </row>
    <row r="4617">
      <c r="A4617" s="75"/>
      <c r="B4617" s="94"/>
      <c r="C4617" s="75"/>
      <c r="D4617" s="76"/>
      <c r="E4617" s="75" t="s">
        <v>97</v>
      </c>
      <c r="F4617" s="75" t="s">
        <v>97</v>
      </c>
      <c r="G4617" s="77"/>
      <c r="H4617" s="77"/>
      <c r="I4617" s="80"/>
      <c r="J4617" s="77" t="s">
        <v>97</v>
      </c>
      <c r="K4617" s="79" t="s">
        <v>97</v>
      </c>
      <c r="L4617" s="79"/>
      <c r="M4617" s="80"/>
      <c r="N4617" s="79" t="s">
        <v>97</v>
      </c>
      <c r="O4617" s="81"/>
      <c r="P4617" s="86"/>
      <c r="Q4617" s="82"/>
      <c r="R4617" s="81" t="s">
        <v>97</v>
      </c>
      <c r="S4617" s="63"/>
      <c r="T4617" s="87"/>
      <c r="U4617" s="84" t="s">
        <v>97</v>
      </c>
      <c r="V4617" s="84" t="s">
        <v>97</v>
      </c>
      <c r="W4617" s="85" t="b">
        <v>0</v>
      </c>
      <c r="X4617" s="63"/>
      <c r="Y4617" s="63"/>
      <c r="Z4617" s="63"/>
    </row>
    <row r="4618">
      <c r="A4618" s="75"/>
      <c r="B4618" s="94"/>
      <c r="C4618" s="75"/>
      <c r="D4618" s="76"/>
      <c r="E4618" s="75" t="s">
        <v>97</v>
      </c>
      <c r="F4618" s="75" t="s">
        <v>97</v>
      </c>
      <c r="G4618" s="77"/>
      <c r="H4618" s="77"/>
      <c r="I4618" s="80"/>
      <c r="J4618" s="77" t="s">
        <v>97</v>
      </c>
      <c r="K4618" s="79" t="s">
        <v>97</v>
      </c>
      <c r="L4618" s="79"/>
      <c r="M4618" s="80"/>
      <c r="N4618" s="79" t="s">
        <v>97</v>
      </c>
      <c r="O4618" s="81"/>
      <c r="P4618" s="86"/>
      <c r="Q4618" s="82"/>
      <c r="R4618" s="81" t="s">
        <v>97</v>
      </c>
      <c r="S4618" s="63"/>
      <c r="T4618" s="87"/>
      <c r="U4618" s="84" t="s">
        <v>97</v>
      </c>
      <c r="V4618" s="84" t="s">
        <v>97</v>
      </c>
      <c r="W4618" s="85" t="b">
        <v>0</v>
      </c>
      <c r="X4618" s="63"/>
      <c r="Y4618" s="63"/>
      <c r="Z4618" s="63"/>
    </row>
    <row r="4619">
      <c r="A4619" s="75"/>
      <c r="B4619" s="94"/>
      <c r="C4619" s="75"/>
      <c r="D4619" s="76"/>
      <c r="E4619" s="75" t="s">
        <v>97</v>
      </c>
      <c r="F4619" s="75" t="s">
        <v>97</v>
      </c>
      <c r="G4619" s="77"/>
      <c r="H4619" s="77"/>
      <c r="I4619" s="80"/>
      <c r="J4619" s="77" t="s">
        <v>97</v>
      </c>
      <c r="K4619" s="79" t="s">
        <v>97</v>
      </c>
      <c r="L4619" s="79"/>
      <c r="M4619" s="80"/>
      <c r="N4619" s="79" t="s">
        <v>97</v>
      </c>
      <c r="O4619" s="81"/>
      <c r="P4619" s="86"/>
      <c r="Q4619" s="82"/>
      <c r="R4619" s="81" t="s">
        <v>97</v>
      </c>
      <c r="S4619" s="63"/>
      <c r="T4619" s="87"/>
      <c r="U4619" s="84" t="s">
        <v>97</v>
      </c>
      <c r="V4619" s="84" t="s">
        <v>97</v>
      </c>
      <c r="W4619" s="85" t="b">
        <v>0</v>
      </c>
      <c r="X4619" s="63"/>
      <c r="Y4619" s="63"/>
      <c r="Z4619" s="63"/>
    </row>
    <row r="4620">
      <c r="A4620" s="75"/>
      <c r="B4620" s="94"/>
      <c r="C4620" s="75"/>
      <c r="D4620" s="76"/>
      <c r="E4620" s="75" t="s">
        <v>97</v>
      </c>
      <c r="F4620" s="75" t="s">
        <v>97</v>
      </c>
      <c r="G4620" s="77"/>
      <c r="H4620" s="77"/>
      <c r="I4620" s="80"/>
      <c r="J4620" s="77" t="s">
        <v>97</v>
      </c>
      <c r="K4620" s="79" t="s">
        <v>97</v>
      </c>
      <c r="L4620" s="79"/>
      <c r="M4620" s="80"/>
      <c r="N4620" s="79" t="s">
        <v>97</v>
      </c>
      <c r="O4620" s="81"/>
      <c r="P4620" s="86"/>
      <c r="Q4620" s="82"/>
      <c r="R4620" s="81" t="s">
        <v>97</v>
      </c>
      <c r="S4620" s="63"/>
      <c r="T4620" s="87"/>
      <c r="U4620" s="84" t="s">
        <v>97</v>
      </c>
      <c r="V4620" s="84" t="s">
        <v>97</v>
      </c>
      <c r="W4620" s="85" t="b">
        <v>0</v>
      </c>
      <c r="X4620" s="63"/>
      <c r="Y4620" s="63"/>
      <c r="Z4620" s="63"/>
    </row>
    <row r="4621">
      <c r="A4621" s="75"/>
      <c r="B4621" s="94"/>
      <c r="C4621" s="75"/>
      <c r="D4621" s="76"/>
      <c r="E4621" s="75" t="s">
        <v>97</v>
      </c>
      <c r="F4621" s="75" t="s">
        <v>97</v>
      </c>
      <c r="G4621" s="77"/>
      <c r="H4621" s="77"/>
      <c r="I4621" s="80"/>
      <c r="J4621" s="77" t="s">
        <v>97</v>
      </c>
      <c r="K4621" s="79" t="s">
        <v>97</v>
      </c>
      <c r="L4621" s="79"/>
      <c r="M4621" s="80"/>
      <c r="N4621" s="79" t="s">
        <v>97</v>
      </c>
      <c r="O4621" s="81"/>
      <c r="P4621" s="86"/>
      <c r="Q4621" s="82"/>
      <c r="R4621" s="81" t="s">
        <v>97</v>
      </c>
      <c r="S4621" s="63"/>
      <c r="T4621" s="87"/>
      <c r="U4621" s="84" t="s">
        <v>97</v>
      </c>
      <c r="V4621" s="84" t="s">
        <v>97</v>
      </c>
      <c r="W4621" s="85" t="b">
        <v>0</v>
      </c>
      <c r="X4621" s="63"/>
      <c r="Y4621" s="63"/>
      <c r="Z4621" s="63"/>
    </row>
    <row r="4622">
      <c r="A4622" s="75"/>
      <c r="B4622" s="94"/>
      <c r="C4622" s="75"/>
      <c r="D4622" s="76"/>
      <c r="E4622" s="75" t="s">
        <v>97</v>
      </c>
      <c r="F4622" s="75" t="s">
        <v>97</v>
      </c>
      <c r="G4622" s="77"/>
      <c r="H4622" s="77"/>
      <c r="I4622" s="80"/>
      <c r="J4622" s="77" t="s">
        <v>97</v>
      </c>
      <c r="K4622" s="79" t="s">
        <v>97</v>
      </c>
      <c r="L4622" s="79"/>
      <c r="M4622" s="80"/>
      <c r="N4622" s="79" t="s">
        <v>97</v>
      </c>
      <c r="O4622" s="81"/>
      <c r="P4622" s="86"/>
      <c r="Q4622" s="82"/>
      <c r="R4622" s="81" t="s">
        <v>97</v>
      </c>
      <c r="S4622" s="63"/>
      <c r="T4622" s="87"/>
      <c r="U4622" s="84" t="s">
        <v>97</v>
      </c>
      <c r="V4622" s="84" t="s">
        <v>97</v>
      </c>
      <c r="W4622" s="85" t="b">
        <v>0</v>
      </c>
      <c r="X4622" s="63"/>
      <c r="Y4622" s="63"/>
      <c r="Z4622" s="63"/>
    </row>
    <row r="4623">
      <c r="A4623" s="75"/>
      <c r="B4623" s="94"/>
      <c r="C4623" s="75"/>
      <c r="D4623" s="76"/>
      <c r="E4623" s="75" t="s">
        <v>97</v>
      </c>
      <c r="F4623" s="75" t="s">
        <v>97</v>
      </c>
      <c r="G4623" s="77"/>
      <c r="H4623" s="77"/>
      <c r="I4623" s="80"/>
      <c r="J4623" s="77" t="s">
        <v>97</v>
      </c>
      <c r="K4623" s="79" t="s">
        <v>97</v>
      </c>
      <c r="L4623" s="79"/>
      <c r="M4623" s="80"/>
      <c r="N4623" s="79" t="s">
        <v>97</v>
      </c>
      <c r="O4623" s="81"/>
      <c r="P4623" s="86"/>
      <c r="Q4623" s="82"/>
      <c r="R4623" s="81" t="s">
        <v>97</v>
      </c>
      <c r="S4623" s="63"/>
      <c r="T4623" s="87"/>
      <c r="U4623" s="84" t="s">
        <v>97</v>
      </c>
      <c r="V4623" s="84" t="s">
        <v>97</v>
      </c>
      <c r="W4623" s="85" t="b">
        <v>0</v>
      </c>
      <c r="X4623" s="63"/>
      <c r="Y4623" s="63"/>
      <c r="Z4623" s="63"/>
    </row>
    <row r="4624">
      <c r="A4624" s="75"/>
      <c r="B4624" s="94"/>
      <c r="C4624" s="75"/>
      <c r="D4624" s="76"/>
      <c r="E4624" s="75" t="s">
        <v>97</v>
      </c>
      <c r="F4624" s="75" t="s">
        <v>97</v>
      </c>
      <c r="G4624" s="77"/>
      <c r="H4624" s="77"/>
      <c r="I4624" s="80"/>
      <c r="J4624" s="77" t="s">
        <v>97</v>
      </c>
      <c r="K4624" s="79" t="s">
        <v>97</v>
      </c>
      <c r="L4624" s="79"/>
      <c r="M4624" s="80"/>
      <c r="N4624" s="79" t="s">
        <v>97</v>
      </c>
      <c r="O4624" s="81"/>
      <c r="P4624" s="86"/>
      <c r="Q4624" s="82"/>
      <c r="R4624" s="81" t="s">
        <v>97</v>
      </c>
      <c r="S4624" s="63"/>
      <c r="T4624" s="87"/>
      <c r="U4624" s="84" t="s">
        <v>97</v>
      </c>
      <c r="V4624" s="84" t="s">
        <v>97</v>
      </c>
      <c r="W4624" s="85" t="b">
        <v>0</v>
      </c>
      <c r="X4624" s="63"/>
      <c r="Y4624" s="63"/>
      <c r="Z4624" s="63"/>
    </row>
    <row r="4625">
      <c r="A4625" s="75"/>
      <c r="B4625" s="94"/>
      <c r="C4625" s="75"/>
      <c r="D4625" s="76"/>
      <c r="E4625" s="75" t="s">
        <v>97</v>
      </c>
      <c r="F4625" s="75" t="s">
        <v>97</v>
      </c>
      <c r="G4625" s="77"/>
      <c r="H4625" s="77"/>
      <c r="I4625" s="80"/>
      <c r="J4625" s="77" t="s">
        <v>97</v>
      </c>
      <c r="K4625" s="79" t="s">
        <v>97</v>
      </c>
      <c r="L4625" s="79"/>
      <c r="M4625" s="80"/>
      <c r="N4625" s="79" t="s">
        <v>97</v>
      </c>
      <c r="O4625" s="81"/>
      <c r="P4625" s="86"/>
      <c r="Q4625" s="82"/>
      <c r="R4625" s="81" t="s">
        <v>97</v>
      </c>
      <c r="S4625" s="63"/>
      <c r="T4625" s="87"/>
      <c r="U4625" s="84" t="s">
        <v>97</v>
      </c>
      <c r="V4625" s="84" t="s">
        <v>97</v>
      </c>
      <c r="W4625" s="85" t="b">
        <v>0</v>
      </c>
      <c r="X4625" s="63"/>
      <c r="Y4625" s="63"/>
      <c r="Z4625" s="63"/>
    </row>
    <row r="4626">
      <c r="A4626" s="75"/>
      <c r="B4626" s="94"/>
      <c r="C4626" s="75"/>
      <c r="D4626" s="76"/>
      <c r="E4626" s="75" t="s">
        <v>97</v>
      </c>
      <c r="F4626" s="75" t="s">
        <v>97</v>
      </c>
      <c r="G4626" s="77"/>
      <c r="H4626" s="77"/>
      <c r="I4626" s="80"/>
      <c r="J4626" s="77" t="s">
        <v>97</v>
      </c>
      <c r="K4626" s="79" t="s">
        <v>97</v>
      </c>
      <c r="L4626" s="79"/>
      <c r="M4626" s="80"/>
      <c r="N4626" s="79" t="s">
        <v>97</v>
      </c>
      <c r="O4626" s="81"/>
      <c r="P4626" s="86"/>
      <c r="Q4626" s="82"/>
      <c r="R4626" s="81" t="s">
        <v>97</v>
      </c>
      <c r="S4626" s="63"/>
      <c r="T4626" s="87"/>
      <c r="U4626" s="84" t="s">
        <v>97</v>
      </c>
      <c r="V4626" s="84" t="s">
        <v>97</v>
      </c>
      <c r="W4626" s="85" t="b">
        <v>0</v>
      </c>
      <c r="X4626" s="63"/>
      <c r="Y4626" s="63"/>
      <c r="Z4626" s="63"/>
    </row>
    <row r="4627">
      <c r="A4627" s="75"/>
      <c r="B4627" s="94"/>
      <c r="C4627" s="75"/>
      <c r="D4627" s="76"/>
      <c r="E4627" s="75" t="s">
        <v>97</v>
      </c>
      <c r="F4627" s="75" t="s">
        <v>97</v>
      </c>
      <c r="G4627" s="77"/>
      <c r="H4627" s="77"/>
      <c r="I4627" s="80"/>
      <c r="J4627" s="77" t="s">
        <v>97</v>
      </c>
      <c r="K4627" s="79" t="s">
        <v>97</v>
      </c>
      <c r="L4627" s="79"/>
      <c r="M4627" s="80"/>
      <c r="N4627" s="79" t="s">
        <v>97</v>
      </c>
      <c r="O4627" s="81"/>
      <c r="P4627" s="86"/>
      <c r="Q4627" s="82"/>
      <c r="R4627" s="81" t="s">
        <v>97</v>
      </c>
      <c r="S4627" s="63"/>
      <c r="T4627" s="87"/>
      <c r="U4627" s="84" t="s">
        <v>97</v>
      </c>
      <c r="V4627" s="84" t="s">
        <v>97</v>
      </c>
      <c r="W4627" s="85" t="b">
        <v>0</v>
      </c>
      <c r="X4627" s="63"/>
      <c r="Y4627" s="63"/>
      <c r="Z4627" s="63"/>
    </row>
    <row r="4628">
      <c r="A4628" s="75"/>
      <c r="B4628" s="94"/>
      <c r="C4628" s="75"/>
      <c r="D4628" s="76"/>
      <c r="E4628" s="75" t="s">
        <v>97</v>
      </c>
      <c r="F4628" s="75" t="s">
        <v>97</v>
      </c>
      <c r="G4628" s="77"/>
      <c r="H4628" s="77"/>
      <c r="I4628" s="80"/>
      <c r="J4628" s="77" t="s">
        <v>97</v>
      </c>
      <c r="K4628" s="79" t="s">
        <v>97</v>
      </c>
      <c r="L4628" s="79"/>
      <c r="M4628" s="80"/>
      <c r="N4628" s="79" t="s">
        <v>97</v>
      </c>
      <c r="O4628" s="81"/>
      <c r="P4628" s="86"/>
      <c r="Q4628" s="82"/>
      <c r="R4628" s="81" t="s">
        <v>97</v>
      </c>
      <c r="S4628" s="63"/>
      <c r="T4628" s="87"/>
      <c r="U4628" s="84" t="s">
        <v>97</v>
      </c>
      <c r="V4628" s="84" t="s">
        <v>97</v>
      </c>
      <c r="W4628" s="85" t="b">
        <v>0</v>
      </c>
      <c r="X4628" s="63"/>
      <c r="Y4628" s="63"/>
      <c r="Z4628" s="63"/>
    </row>
    <row r="4629">
      <c r="A4629" s="75"/>
      <c r="B4629" s="94"/>
      <c r="C4629" s="75"/>
      <c r="D4629" s="76"/>
      <c r="E4629" s="75" t="s">
        <v>97</v>
      </c>
      <c r="F4629" s="75" t="s">
        <v>97</v>
      </c>
      <c r="G4629" s="77"/>
      <c r="H4629" s="77"/>
      <c r="I4629" s="80"/>
      <c r="J4629" s="77" t="s">
        <v>97</v>
      </c>
      <c r="K4629" s="79" t="s">
        <v>97</v>
      </c>
      <c r="L4629" s="79"/>
      <c r="M4629" s="80"/>
      <c r="N4629" s="79" t="s">
        <v>97</v>
      </c>
      <c r="O4629" s="81"/>
      <c r="P4629" s="86"/>
      <c r="Q4629" s="82"/>
      <c r="R4629" s="81" t="s">
        <v>97</v>
      </c>
      <c r="S4629" s="63"/>
      <c r="T4629" s="87"/>
      <c r="U4629" s="84" t="s">
        <v>97</v>
      </c>
      <c r="V4629" s="84" t="s">
        <v>97</v>
      </c>
      <c r="W4629" s="85" t="b">
        <v>0</v>
      </c>
      <c r="X4629" s="63"/>
      <c r="Y4629" s="63"/>
      <c r="Z4629" s="63"/>
    </row>
    <row r="4630">
      <c r="A4630" s="75"/>
      <c r="B4630" s="94"/>
      <c r="C4630" s="75"/>
      <c r="D4630" s="76"/>
      <c r="E4630" s="75" t="s">
        <v>97</v>
      </c>
      <c r="F4630" s="75" t="s">
        <v>97</v>
      </c>
      <c r="G4630" s="77"/>
      <c r="H4630" s="77"/>
      <c r="I4630" s="80"/>
      <c r="J4630" s="77" t="s">
        <v>97</v>
      </c>
      <c r="K4630" s="79" t="s">
        <v>97</v>
      </c>
      <c r="L4630" s="79"/>
      <c r="M4630" s="80"/>
      <c r="N4630" s="79" t="s">
        <v>97</v>
      </c>
      <c r="O4630" s="81"/>
      <c r="P4630" s="86"/>
      <c r="Q4630" s="82"/>
      <c r="R4630" s="81" t="s">
        <v>97</v>
      </c>
      <c r="S4630" s="63"/>
      <c r="T4630" s="87"/>
      <c r="U4630" s="84" t="s">
        <v>97</v>
      </c>
      <c r="V4630" s="84" t="s">
        <v>97</v>
      </c>
      <c r="W4630" s="85" t="b">
        <v>0</v>
      </c>
      <c r="X4630" s="63"/>
      <c r="Y4630" s="63"/>
      <c r="Z4630" s="63"/>
    </row>
    <row r="4631">
      <c r="A4631" s="75"/>
      <c r="B4631" s="94"/>
      <c r="C4631" s="75"/>
      <c r="D4631" s="76"/>
      <c r="E4631" s="75" t="s">
        <v>97</v>
      </c>
      <c r="F4631" s="75" t="s">
        <v>97</v>
      </c>
      <c r="G4631" s="77"/>
      <c r="H4631" s="77"/>
      <c r="I4631" s="80"/>
      <c r="J4631" s="77" t="s">
        <v>97</v>
      </c>
      <c r="K4631" s="79" t="s">
        <v>97</v>
      </c>
      <c r="L4631" s="79"/>
      <c r="M4631" s="80"/>
      <c r="N4631" s="79" t="s">
        <v>97</v>
      </c>
      <c r="O4631" s="81"/>
      <c r="P4631" s="86"/>
      <c r="Q4631" s="82"/>
      <c r="R4631" s="81" t="s">
        <v>97</v>
      </c>
      <c r="S4631" s="63"/>
      <c r="T4631" s="87"/>
      <c r="U4631" s="84" t="s">
        <v>97</v>
      </c>
      <c r="V4631" s="84" t="s">
        <v>97</v>
      </c>
      <c r="W4631" s="85" t="b">
        <v>0</v>
      </c>
      <c r="X4631" s="63"/>
      <c r="Y4631" s="63"/>
      <c r="Z4631" s="63"/>
    </row>
    <row r="4632">
      <c r="A4632" s="75"/>
      <c r="B4632" s="94"/>
      <c r="C4632" s="75"/>
      <c r="D4632" s="76"/>
      <c r="E4632" s="75" t="s">
        <v>97</v>
      </c>
      <c r="F4632" s="75" t="s">
        <v>97</v>
      </c>
      <c r="G4632" s="77"/>
      <c r="H4632" s="77"/>
      <c r="I4632" s="80"/>
      <c r="J4632" s="77" t="s">
        <v>97</v>
      </c>
      <c r="K4632" s="79" t="s">
        <v>97</v>
      </c>
      <c r="L4632" s="79"/>
      <c r="M4632" s="80"/>
      <c r="N4632" s="79" t="s">
        <v>97</v>
      </c>
      <c r="O4632" s="81"/>
      <c r="P4632" s="86"/>
      <c r="Q4632" s="82"/>
      <c r="R4632" s="81" t="s">
        <v>97</v>
      </c>
      <c r="S4632" s="63"/>
      <c r="T4632" s="87"/>
      <c r="U4632" s="84" t="s">
        <v>97</v>
      </c>
      <c r="V4632" s="84" t="s">
        <v>97</v>
      </c>
      <c r="W4632" s="85" t="b">
        <v>0</v>
      </c>
      <c r="X4632" s="63"/>
      <c r="Y4632" s="63"/>
      <c r="Z4632" s="63"/>
    </row>
    <row r="4633">
      <c r="A4633" s="75"/>
      <c r="B4633" s="94"/>
      <c r="C4633" s="75"/>
      <c r="D4633" s="76"/>
      <c r="E4633" s="75" t="s">
        <v>97</v>
      </c>
      <c r="F4633" s="75" t="s">
        <v>97</v>
      </c>
      <c r="G4633" s="77"/>
      <c r="H4633" s="77"/>
      <c r="I4633" s="80"/>
      <c r="J4633" s="77" t="s">
        <v>97</v>
      </c>
      <c r="K4633" s="79" t="s">
        <v>97</v>
      </c>
      <c r="L4633" s="79"/>
      <c r="M4633" s="80"/>
      <c r="N4633" s="79" t="s">
        <v>97</v>
      </c>
      <c r="O4633" s="81"/>
      <c r="P4633" s="86"/>
      <c r="Q4633" s="82"/>
      <c r="R4633" s="81" t="s">
        <v>97</v>
      </c>
      <c r="S4633" s="63"/>
      <c r="T4633" s="87"/>
      <c r="U4633" s="84" t="s">
        <v>97</v>
      </c>
      <c r="V4633" s="84" t="s">
        <v>97</v>
      </c>
      <c r="W4633" s="85" t="b">
        <v>0</v>
      </c>
      <c r="X4633" s="63"/>
      <c r="Y4633" s="63"/>
      <c r="Z4633" s="63"/>
    </row>
    <row r="4634">
      <c r="A4634" s="75"/>
      <c r="B4634" s="94"/>
      <c r="C4634" s="75"/>
      <c r="D4634" s="76"/>
      <c r="E4634" s="75" t="s">
        <v>97</v>
      </c>
      <c r="F4634" s="75" t="s">
        <v>97</v>
      </c>
      <c r="G4634" s="77"/>
      <c r="H4634" s="77"/>
      <c r="I4634" s="80"/>
      <c r="J4634" s="77" t="s">
        <v>97</v>
      </c>
      <c r="K4634" s="79" t="s">
        <v>97</v>
      </c>
      <c r="L4634" s="79"/>
      <c r="M4634" s="80"/>
      <c r="N4634" s="79" t="s">
        <v>97</v>
      </c>
      <c r="O4634" s="81"/>
      <c r="P4634" s="86"/>
      <c r="Q4634" s="82"/>
      <c r="R4634" s="81" t="s">
        <v>97</v>
      </c>
      <c r="S4634" s="63"/>
      <c r="T4634" s="87"/>
      <c r="U4634" s="84" t="s">
        <v>97</v>
      </c>
      <c r="V4634" s="84" t="s">
        <v>97</v>
      </c>
      <c r="W4634" s="85" t="b">
        <v>0</v>
      </c>
      <c r="X4634" s="63"/>
      <c r="Y4634" s="63"/>
      <c r="Z4634" s="63"/>
    </row>
    <row r="4635">
      <c r="A4635" s="75"/>
      <c r="B4635" s="94"/>
      <c r="C4635" s="75"/>
      <c r="D4635" s="76"/>
      <c r="E4635" s="75" t="s">
        <v>97</v>
      </c>
      <c r="F4635" s="75" t="s">
        <v>97</v>
      </c>
      <c r="G4635" s="77"/>
      <c r="H4635" s="77"/>
      <c r="I4635" s="80"/>
      <c r="J4635" s="77" t="s">
        <v>97</v>
      </c>
      <c r="K4635" s="79" t="s">
        <v>97</v>
      </c>
      <c r="L4635" s="79"/>
      <c r="M4635" s="80"/>
      <c r="N4635" s="79" t="s">
        <v>97</v>
      </c>
      <c r="O4635" s="81"/>
      <c r="P4635" s="86"/>
      <c r="Q4635" s="82"/>
      <c r="R4635" s="81" t="s">
        <v>97</v>
      </c>
      <c r="S4635" s="63"/>
      <c r="T4635" s="87"/>
      <c r="U4635" s="84" t="s">
        <v>97</v>
      </c>
      <c r="V4635" s="84" t="s">
        <v>97</v>
      </c>
      <c r="W4635" s="85" t="b">
        <v>0</v>
      </c>
      <c r="X4635" s="63"/>
      <c r="Y4635" s="63"/>
      <c r="Z4635" s="63"/>
    </row>
    <row r="4636">
      <c r="A4636" s="75"/>
      <c r="B4636" s="94"/>
      <c r="C4636" s="75"/>
      <c r="D4636" s="76"/>
      <c r="E4636" s="75" t="s">
        <v>97</v>
      </c>
      <c r="F4636" s="75" t="s">
        <v>97</v>
      </c>
      <c r="G4636" s="77"/>
      <c r="H4636" s="77"/>
      <c r="I4636" s="80"/>
      <c r="J4636" s="77" t="s">
        <v>97</v>
      </c>
      <c r="K4636" s="79" t="s">
        <v>97</v>
      </c>
      <c r="L4636" s="79"/>
      <c r="M4636" s="80"/>
      <c r="N4636" s="79" t="s">
        <v>97</v>
      </c>
      <c r="O4636" s="81"/>
      <c r="P4636" s="86"/>
      <c r="Q4636" s="82"/>
      <c r="R4636" s="81" t="s">
        <v>97</v>
      </c>
      <c r="S4636" s="63"/>
      <c r="T4636" s="87"/>
      <c r="U4636" s="84" t="s">
        <v>97</v>
      </c>
      <c r="V4636" s="84" t="s">
        <v>97</v>
      </c>
      <c r="W4636" s="85" t="b">
        <v>0</v>
      </c>
      <c r="X4636" s="63"/>
      <c r="Y4636" s="63"/>
      <c r="Z4636" s="63"/>
    </row>
    <row r="4637">
      <c r="A4637" s="75"/>
      <c r="B4637" s="94"/>
      <c r="C4637" s="75"/>
      <c r="D4637" s="76"/>
      <c r="E4637" s="75" t="s">
        <v>97</v>
      </c>
      <c r="F4637" s="75" t="s">
        <v>97</v>
      </c>
      <c r="G4637" s="77"/>
      <c r="H4637" s="77"/>
      <c r="I4637" s="80"/>
      <c r="J4637" s="77" t="s">
        <v>97</v>
      </c>
      <c r="K4637" s="79" t="s">
        <v>97</v>
      </c>
      <c r="L4637" s="79"/>
      <c r="M4637" s="80"/>
      <c r="N4637" s="79" t="s">
        <v>97</v>
      </c>
      <c r="O4637" s="81"/>
      <c r="P4637" s="86"/>
      <c r="Q4637" s="82"/>
      <c r="R4637" s="81" t="s">
        <v>97</v>
      </c>
      <c r="S4637" s="63"/>
      <c r="T4637" s="87"/>
      <c r="U4637" s="84" t="s">
        <v>97</v>
      </c>
      <c r="V4637" s="84" t="s">
        <v>97</v>
      </c>
      <c r="W4637" s="85" t="b">
        <v>0</v>
      </c>
      <c r="X4637" s="63"/>
      <c r="Y4637" s="63"/>
      <c r="Z4637" s="63"/>
    </row>
    <row r="4638">
      <c r="A4638" s="75"/>
      <c r="B4638" s="94"/>
      <c r="C4638" s="75"/>
      <c r="D4638" s="76"/>
      <c r="E4638" s="75" t="s">
        <v>97</v>
      </c>
      <c r="F4638" s="75" t="s">
        <v>97</v>
      </c>
      <c r="G4638" s="77"/>
      <c r="H4638" s="77"/>
      <c r="I4638" s="80"/>
      <c r="J4638" s="77" t="s">
        <v>97</v>
      </c>
      <c r="K4638" s="79" t="s">
        <v>97</v>
      </c>
      <c r="L4638" s="79"/>
      <c r="M4638" s="80"/>
      <c r="N4638" s="79" t="s">
        <v>97</v>
      </c>
      <c r="O4638" s="81"/>
      <c r="P4638" s="86"/>
      <c r="Q4638" s="82"/>
      <c r="R4638" s="81" t="s">
        <v>97</v>
      </c>
      <c r="S4638" s="63"/>
      <c r="T4638" s="87"/>
      <c r="U4638" s="84" t="s">
        <v>97</v>
      </c>
      <c r="V4638" s="84" t="s">
        <v>97</v>
      </c>
      <c r="W4638" s="85" t="b">
        <v>0</v>
      </c>
      <c r="X4638" s="63"/>
      <c r="Y4638" s="63"/>
      <c r="Z4638" s="63"/>
    </row>
    <row r="4639">
      <c r="A4639" s="75"/>
      <c r="B4639" s="94"/>
      <c r="C4639" s="75"/>
      <c r="D4639" s="76"/>
      <c r="E4639" s="75" t="s">
        <v>97</v>
      </c>
      <c r="F4639" s="75" t="s">
        <v>97</v>
      </c>
      <c r="G4639" s="77"/>
      <c r="H4639" s="77"/>
      <c r="I4639" s="80"/>
      <c r="J4639" s="77" t="s">
        <v>97</v>
      </c>
      <c r="K4639" s="79" t="s">
        <v>97</v>
      </c>
      <c r="L4639" s="79"/>
      <c r="M4639" s="80"/>
      <c r="N4639" s="79" t="s">
        <v>97</v>
      </c>
      <c r="O4639" s="81"/>
      <c r="P4639" s="86"/>
      <c r="Q4639" s="82"/>
      <c r="R4639" s="81" t="s">
        <v>97</v>
      </c>
      <c r="S4639" s="63"/>
      <c r="T4639" s="87"/>
      <c r="U4639" s="84" t="s">
        <v>97</v>
      </c>
      <c r="V4639" s="84" t="s">
        <v>97</v>
      </c>
      <c r="W4639" s="85" t="b">
        <v>0</v>
      </c>
      <c r="X4639" s="63"/>
      <c r="Y4639" s="63"/>
      <c r="Z4639" s="63"/>
    </row>
    <row r="4640">
      <c r="A4640" s="75"/>
      <c r="B4640" s="94"/>
      <c r="C4640" s="75"/>
      <c r="D4640" s="76"/>
      <c r="E4640" s="75" t="s">
        <v>97</v>
      </c>
      <c r="F4640" s="75" t="s">
        <v>97</v>
      </c>
      <c r="G4640" s="77"/>
      <c r="H4640" s="77"/>
      <c r="I4640" s="80"/>
      <c r="J4640" s="77" t="s">
        <v>97</v>
      </c>
      <c r="K4640" s="79" t="s">
        <v>97</v>
      </c>
      <c r="L4640" s="79"/>
      <c r="M4640" s="80"/>
      <c r="N4640" s="79" t="s">
        <v>97</v>
      </c>
      <c r="O4640" s="81"/>
      <c r="P4640" s="86"/>
      <c r="Q4640" s="82"/>
      <c r="R4640" s="81" t="s">
        <v>97</v>
      </c>
      <c r="S4640" s="63"/>
      <c r="T4640" s="87"/>
      <c r="U4640" s="84" t="s">
        <v>97</v>
      </c>
      <c r="V4640" s="84" t="s">
        <v>97</v>
      </c>
      <c r="W4640" s="85" t="b">
        <v>0</v>
      </c>
      <c r="X4640" s="63"/>
      <c r="Y4640" s="63"/>
      <c r="Z4640" s="63"/>
    </row>
    <row r="4641">
      <c r="A4641" s="75"/>
      <c r="B4641" s="94"/>
      <c r="C4641" s="75"/>
      <c r="D4641" s="76"/>
      <c r="E4641" s="75" t="s">
        <v>97</v>
      </c>
      <c r="F4641" s="75" t="s">
        <v>97</v>
      </c>
      <c r="G4641" s="77"/>
      <c r="H4641" s="77"/>
      <c r="I4641" s="80"/>
      <c r="J4641" s="77" t="s">
        <v>97</v>
      </c>
      <c r="K4641" s="79" t="s">
        <v>97</v>
      </c>
      <c r="L4641" s="79"/>
      <c r="M4641" s="80"/>
      <c r="N4641" s="79" t="s">
        <v>97</v>
      </c>
      <c r="O4641" s="81"/>
      <c r="P4641" s="86"/>
      <c r="Q4641" s="82"/>
      <c r="R4641" s="81" t="s">
        <v>97</v>
      </c>
      <c r="S4641" s="63"/>
      <c r="T4641" s="87"/>
      <c r="U4641" s="84" t="s">
        <v>97</v>
      </c>
      <c r="V4641" s="84" t="s">
        <v>97</v>
      </c>
      <c r="W4641" s="85" t="b">
        <v>0</v>
      </c>
      <c r="X4641" s="63"/>
      <c r="Y4641" s="63"/>
      <c r="Z4641" s="63"/>
    </row>
    <row r="4642">
      <c r="A4642" s="75"/>
      <c r="B4642" s="94"/>
      <c r="C4642" s="75"/>
      <c r="D4642" s="76"/>
      <c r="E4642" s="75" t="s">
        <v>97</v>
      </c>
      <c r="F4642" s="75" t="s">
        <v>97</v>
      </c>
      <c r="G4642" s="77"/>
      <c r="H4642" s="77"/>
      <c r="I4642" s="80"/>
      <c r="J4642" s="77" t="s">
        <v>97</v>
      </c>
      <c r="K4642" s="79" t="s">
        <v>97</v>
      </c>
      <c r="L4642" s="79"/>
      <c r="M4642" s="80"/>
      <c r="N4642" s="79" t="s">
        <v>97</v>
      </c>
      <c r="O4642" s="81"/>
      <c r="P4642" s="86"/>
      <c r="Q4642" s="82"/>
      <c r="R4642" s="81" t="s">
        <v>97</v>
      </c>
      <c r="S4642" s="63"/>
      <c r="T4642" s="87"/>
      <c r="U4642" s="84" t="s">
        <v>97</v>
      </c>
      <c r="V4642" s="84" t="s">
        <v>97</v>
      </c>
      <c r="W4642" s="85" t="b">
        <v>0</v>
      </c>
      <c r="X4642" s="63"/>
      <c r="Y4642" s="63"/>
      <c r="Z4642" s="63"/>
    </row>
    <row r="4643">
      <c r="A4643" s="75"/>
      <c r="B4643" s="94"/>
      <c r="C4643" s="75"/>
      <c r="D4643" s="76"/>
      <c r="E4643" s="75" t="s">
        <v>97</v>
      </c>
      <c r="F4643" s="75" t="s">
        <v>97</v>
      </c>
      <c r="G4643" s="77"/>
      <c r="H4643" s="77"/>
      <c r="I4643" s="80"/>
      <c r="J4643" s="77" t="s">
        <v>97</v>
      </c>
      <c r="K4643" s="79" t="s">
        <v>97</v>
      </c>
      <c r="L4643" s="79"/>
      <c r="M4643" s="80"/>
      <c r="N4643" s="79" t="s">
        <v>97</v>
      </c>
      <c r="O4643" s="81"/>
      <c r="P4643" s="86"/>
      <c r="Q4643" s="82"/>
      <c r="R4643" s="81" t="s">
        <v>97</v>
      </c>
      <c r="S4643" s="63"/>
      <c r="T4643" s="87"/>
      <c r="U4643" s="84" t="s">
        <v>97</v>
      </c>
      <c r="V4643" s="84" t="s">
        <v>97</v>
      </c>
      <c r="W4643" s="85" t="b">
        <v>0</v>
      </c>
      <c r="X4643" s="63"/>
      <c r="Y4643" s="63"/>
      <c r="Z4643" s="63"/>
    </row>
    <row r="4644">
      <c r="A4644" s="75"/>
      <c r="B4644" s="94"/>
      <c r="C4644" s="75"/>
      <c r="D4644" s="76"/>
      <c r="E4644" s="75" t="s">
        <v>97</v>
      </c>
      <c r="F4644" s="75" t="s">
        <v>97</v>
      </c>
      <c r="G4644" s="77"/>
      <c r="H4644" s="77"/>
      <c r="I4644" s="80"/>
      <c r="J4644" s="77" t="s">
        <v>97</v>
      </c>
      <c r="K4644" s="79" t="s">
        <v>97</v>
      </c>
      <c r="L4644" s="79"/>
      <c r="M4644" s="80"/>
      <c r="N4644" s="79" t="s">
        <v>97</v>
      </c>
      <c r="O4644" s="81"/>
      <c r="P4644" s="86"/>
      <c r="Q4644" s="82"/>
      <c r="R4644" s="81" t="s">
        <v>97</v>
      </c>
      <c r="S4644" s="63"/>
      <c r="T4644" s="87"/>
      <c r="U4644" s="84" t="s">
        <v>97</v>
      </c>
      <c r="V4644" s="84" t="s">
        <v>97</v>
      </c>
      <c r="W4644" s="85" t="b">
        <v>0</v>
      </c>
      <c r="X4644" s="63"/>
      <c r="Y4644" s="63"/>
      <c r="Z4644" s="63"/>
    </row>
    <row r="4645">
      <c r="A4645" s="75"/>
      <c r="B4645" s="94"/>
      <c r="C4645" s="75"/>
      <c r="D4645" s="76"/>
      <c r="E4645" s="75" t="s">
        <v>97</v>
      </c>
      <c r="F4645" s="75" t="s">
        <v>97</v>
      </c>
      <c r="G4645" s="77"/>
      <c r="H4645" s="77"/>
      <c r="I4645" s="80"/>
      <c r="J4645" s="77" t="s">
        <v>97</v>
      </c>
      <c r="K4645" s="79" t="s">
        <v>97</v>
      </c>
      <c r="L4645" s="79"/>
      <c r="M4645" s="80"/>
      <c r="N4645" s="79" t="s">
        <v>97</v>
      </c>
      <c r="O4645" s="81"/>
      <c r="P4645" s="86"/>
      <c r="Q4645" s="82"/>
      <c r="R4645" s="81" t="s">
        <v>97</v>
      </c>
      <c r="S4645" s="63"/>
      <c r="T4645" s="87"/>
      <c r="U4645" s="84" t="s">
        <v>97</v>
      </c>
      <c r="V4645" s="84" t="s">
        <v>97</v>
      </c>
      <c r="W4645" s="85" t="b">
        <v>0</v>
      </c>
      <c r="X4645" s="63"/>
      <c r="Y4645" s="63"/>
      <c r="Z4645" s="63"/>
    </row>
    <row r="4646">
      <c r="A4646" s="75"/>
      <c r="B4646" s="94"/>
      <c r="C4646" s="75"/>
      <c r="D4646" s="76"/>
      <c r="E4646" s="75" t="s">
        <v>97</v>
      </c>
      <c r="F4646" s="75" t="s">
        <v>97</v>
      </c>
      <c r="G4646" s="77"/>
      <c r="H4646" s="77"/>
      <c r="I4646" s="80"/>
      <c r="J4646" s="77" t="s">
        <v>97</v>
      </c>
      <c r="K4646" s="79" t="s">
        <v>97</v>
      </c>
      <c r="L4646" s="79"/>
      <c r="M4646" s="80"/>
      <c r="N4646" s="79" t="s">
        <v>97</v>
      </c>
      <c r="O4646" s="81"/>
      <c r="P4646" s="86"/>
      <c r="Q4646" s="82"/>
      <c r="R4646" s="81" t="s">
        <v>97</v>
      </c>
      <c r="S4646" s="63"/>
      <c r="T4646" s="87"/>
      <c r="U4646" s="84" t="s">
        <v>97</v>
      </c>
      <c r="V4646" s="84" t="s">
        <v>97</v>
      </c>
      <c r="W4646" s="85" t="b">
        <v>0</v>
      </c>
      <c r="X4646" s="63"/>
      <c r="Y4646" s="63"/>
      <c r="Z4646" s="63"/>
    </row>
    <row r="4647">
      <c r="A4647" s="75"/>
      <c r="B4647" s="94"/>
      <c r="C4647" s="75"/>
      <c r="D4647" s="76"/>
      <c r="E4647" s="75" t="s">
        <v>97</v>
      </c>
      <c r="F4647" s="75" t="s">
        <v>97</v>
      </c>
      <c r="G4647" s="77"/>
      <c r="H4647" s="77"/>
      <c r="I4647" s="80"/>
      <c r="J4647" s="77" t="s">
        <v>97</v>
      </c>
      <c r="K4647" s="79" t="s">
        <v>97</v>
      </c>
      <c r="L4647" s="79"/>
      <c r="M4647" s="80"/>
      <c r="N4647" s="79" t="s">
        <v>97</v>
      </c>
      <c r="O4647" s="81"/>
      <c r="P4647" s="86"/>
      <c r="Q4647" s="82"/>
      <c r="R4647" s="81" t="s">
        <v>97</v>
      </c>
      <c r="S4647" s="63"/>
      <c r="T4647" s="87"/>
      <c r="U4647" s="84" t="s">
        <v>97</v>
      </c>
      <c r="V4647" s="84" t="s">
        <v>97</v>
      </c>
      <c r="W4647" s="85" t="b">
        <v>0</v>
      </c>
      <c r="X4647" s="63"/>
      <c r="Y4647" s="63"/>
      <c r="Z4647" s="63"/>
    </row>
    <row r="4648">
      <c r="A4648" s="75"/>
      <c r="B4648" s="94"/>
      <c r="C4648" s="75"/>
      <c r="D4648" s="76"/>
      <c r="E4648" s="75" t="s">
        <v>97</v>
      </c>
      <c r="F4648" s="75" t="s">
        <v>97</v>
      </c>
      <c r="G4648" s="77"/>
      <c r="H4648" s="77"/>
      <c r="I4648" s="80"/>
      <c r="J4648" s="77" t="s">
        <v>97</v>
      </c>
      <c r="K4648" s="79" t="s">
        <v>97</v>
      </c>
      <c r="L4648" s="79"/>
      <c r="M4648" s="80"/>
      <c r="N4648" s="79" t="s">
        <v>97</v>
      </c>
      <c r="O4648" s="81"/>
      <c r="P4648" s="86"/>
      <c r="Q4648" s="82"/>
      <c r="R4648" s="81" t="s">
        <v>97</v>
      </c>
      <c r="S4648" s="63"/>
      <c r="T4648" s="87"/>
      <c r="U4648" s="84" t="s">
        <v>97</v>
      </c>
      <c r="V4648" s="84" t="s">
        <v>97</v>
      </c>
      <c r="W4648" s="85" t="b">
        <v>0</v>
      </c>
      <c r="X4648" s="63"/>
      <c r="Y4648" s="63"/>
      <c r="Z4648" s="63"/>
    </row>
    <row r="4649">
      <c r="A4649" s="75"/>
      <c r="B4649" s="94"/>
      <c r="C4649" s="75"/>
      <c r="D4649" s="76"/>
      <c r="E4649" s="75" t="s">
        <v>97</v>
      </c>
      <c r="F4649" s="75" t="s">
        <v>97</v>
      </c>
      <c r="G4649" s="77"/>
      <c r="H4649" s="77"/>
      <c r="I4649" s="80"/>
      <c r="J4649" s="77" t="s">
        <v>97</v>
      </c>
      <c r="K4649" s="79" t="s">
        <v>97</v>
      </c>
      <c r="L4649" s="79"/>
      <c r="M4649" s="80"/>
      <c r="N4649" s="79" t="s">
        <v>97</v>
      </c>
      <c r="O4649" s="81"/>
      <c r="P4649" s="86"/>
      <c r="Q4649" s="82"/>
      <c r="R4649" s="81" t="s">
        <v>97</v>
      </c>
      <c r="S4649" s="63"/>
      <c r="T4649" s="87"/>
      <c r="U4649" s="84" t="s">
        <v>97</v>
      </c>
      <c r="V4649" s="84" t="s">
        <v>97</v>
      </c>
      <c r="W4649" s="85" t="b">
        <v>0</v>
      </c>
      <c r="X4649" s="63"/>
      <c r="Y4649" s="63"/>
      <c r="Z4649" s="63"/>
    </row>
    <row r="4650">
      <c r="A4650" s="75"/>
      <c r="B4650" s="94"/>
      <c r="C4650" s="75"/>
      <c r="D4650" s="76"/>
      <c r="E4650" s="75" t="s">
        <v>97</v>
      </c>
      <c r="F4650" s="75" t="s">
        <v>97</v>
      </c>
      <c r="G4650" s="77"/>
      <c r="H4650" s="77"/>
      <c r="I4650" s="80"/>
      <c r="J4650" s="77" t="s">
        <v>97</v>
      </c>
      <c r="K4650" s="79" t="s">
        <v>97</v>
      </c>
      <c r="L4650" s="79"/>
      <c r="M4650" s="80"/>
      <c r="N4650" s="79" t="s">
        <v>97</v>
      </c>
      <c r="O4650" s="81"/>
      <c r="P4650" s="86"/>
      <c r="Q4650" s="82"/>
      <c r="R4650" s="81" t="s">
        <v>97</v>
      </c>
      <c r="S4650" s="63"/>
      <c r="T4650" s="87"/>
      <c r="U4650" s="84" t="s">
        <v>97</v>
      </c>
      <c r="V4650" s="84" t="s">
        <v>97</v>
      </c>
      <c r="W4650" s="85" t="b">
        <v>0</v>
      </c>
      <c r="X4650" s="63"/>
      <c r="Y4650" s="63"/>
      <c r="Z4650" s="63"/>
    </row>
    <row r="4651">
      <c r="A4651" s="75"/>
      <c r="B4651" s="94"/>
      <c r="C4651" s="75"/>
      <c r="D4651" s="76"/>
      <c r="E4651" s="75" t="s">
        <v>97</v>
      </c>
      <c r="F4651" s="75" t="s">
        <v>97</v>
      </c>
      <c r="G4651" s="77"/>
      <c r="H4651" s="77"/>
      <c r="I4651" s="80"/>
      <c r="J4651" s="77" t="s">
        <v>97</v>
      </c>
      <c r="K4651" s="79" t="s">
        <v>97</v>
      </c>
      <c r="L4651" s="79"/>
      <c r="M4651" s="80"/>
      <c r="N4651" s="79" t="s">
        <v>97</v>
      </c>
      <c r="O4651" s="81"/>
      <c r="P4651" s="86"/>
      <c r="Q4651" s="82"/>
      <c r="R4651" s="81" t="s">
        <v>97</v>
      </c>
      <c r="S4651" s="63"/>
      <c r="T4651" s="87"/>
      <c r="U4651" s="84" t="s">
        <v>97</v>
      </c>
      <c r="V4651" s="84" t="s">
        <v>97</v>
      </c>
      <c r="W4651" s="85" t="b">
        <v>0</v>
      </c>
      <c r="X4651" s="63"/>
      <c r="Y4651" s="63"/>
      <c r="Z4651" s="63"/>
    </row>
    <row r="4652">
      <c r="A4652" s="75"/>
      <c r="B4652" s="94"/>
      <c r="C4652" s="75"/>
      <c r="D4652" s="76"/>
      <c r="E4652" s="75" t="s">
        <v>97</v>
      </c>
      <c r="F4652" s="75" t="s">
        <v>97</v>
      </c>
      <c r="G4652" s="77"/>
      <c r="H4652" s="77"/>
      <c r="I4652" s="80"/>
      <c r="J4652" s="77" t="s">
        <v>97</v>
      </c>
      <c r="K4652" s="79" t="s">
        <v>97</v>
      </c>
      <c r="L4652" s="79"/>
      <c r="M4652" s="80"/>
      <c r="N4652" s="79" t="s">
        <v>97</v>
      </c>
      <c r="O4652" s="81"/>
      <c r="P4652" s="86"/>
      <c r="Q4652" s="82"/>
      <c r="R4652" s="81" t="s">
        <v>97</v>
      </c>
      <c r="S4652" s="63"/>
      <c r="T4652" s="87"/>
      <c r="U4652" s="84" t="s">
        <v>97</v>
      </c>
      <c r="V4652" s="84" t="s">
        <v>97</v>
      </c>
      <c r="W4652" s="85" t="b">
        <v>0</v>
      </c>
      <c r="X4652" s="63"/>
      <c r="Y4652" s="63"/>
      <c r="Z4652" s="63"/>
    </row>
    <row r="4653">
      <c r="A4653" s="75"/>
      <c r="B4653" s="94"/>
      <c r="C4653" s="75"/>
      <c r="D4653" s="76"/>
      <c r="E4653" s="75" t="s">
        <v>97</v>
      </c>
      <c r="F4653" s="75" t="s">
        <v>97</v>
      </c>
      <c r="G4653" s="77"/>
      <c r="H4653" s="77"/>
      <c r="I4653" s="80"/>
      <c r="J4653" s="77" t="s">
        <v>97</v>
      </c>
      <c r="K4653" s="79" t="s">
        <v>97</v>
      </c>
      <c r="L4653" s="79"/>
      <c r="M4653" s="80"/>
      <c r="N4653" s="79" t="s">
        <v>97</v>
      </c>
      <c r="O4653" s="81"/>
      <c r="P4653" s="86"/>
      <c r="Q4653" s="82"/>
      <c r="R4653" s="81" t="s">
        <v>97</v>
      </c>
      <c r="S4653" s="63"/>
      <c r="T4653" s="87"/>
      <c r="U4653" s="84" t="s">
        <v>97</v>
      </c>
      <c r="V4653" s="84" t="s">
        <v>97</v>
      </c>
      <c r="W4653" s="85" t="b">
        <v>0</v>
      </c>
      <c r="X4653" s="63"/>
      <c r="Y4653" s="63"/>
      <c r="Z4653" s="63"/>
    </row>
    <row r="4654">
      <c r="A4654" s="75"/>
      <c r="B4654" s="94"/>
      <c r="C4654" s="75"/>
      <c r="D4654" s="76"/>
      <c r="E4654" s="75" t="s">
        <v>97</v>
      </c>
      <c r="F4654" s="75" t="s">
        <v>97</v>
      </c>
      <c r="G4654" s="77"/>
      <c r="H4654" s="77"/>
      <c r="I4654" s="80"/>
      <c r="J4654" s="77" t="s">
        <v>97</v>
      </c>
      <c r="K4654" s="79" t="s">
        <v>97</v>
      </c>
      <c r="L4654" s="79"/>
      <c r="M4654" s="80"/>
      <c r="N4654" s="79" t="s">
        <v>97</v>
      </c>
      <c r="O4654" s="81"/>
      <c r="P4654" s="86"/>
      <c r="Q4654" s="82"/>
      <c r="R4654" s="81" t="s">
        <v>97</v>
      </c>
      <c r="S4654" s="63"/>
      <c r="T4654" s="87"/>
      <c r="U4654" s="84" t="s">
        <v>97</v>
      </c>
      <c r="V4654" s="84" t="s">
        <v>97</v>
      </c>
      <c r="W4654" s="85" t="b">
        <v>0</v>
      </c>
      <c r="X4654" s="63"/>
      <c r="Y4654" s="63"/>
      <c r="Z4654" s="63"/>
    </row>
    <row r="4655">
      <c r="A4655" s="75"/>
      <c r="B4655" s="94"/>
      <c r="C4655" s="75"/>
      <c r="D4655" s="76"/>
      <c r="E4655" s="75" t="s">
        <v>97</v>
      </c>
      <c r="F4655" s="75" t="s">
        <v>97</v>
      </c>
      <c r="G4655" s="77"/>
      <c r="H4655" s="77"/>
      <c r="I4655" s="80"/>
      <c r="J4655" s="77" t="s">
        <v>97</v>
      </c>
      <c r="K4655" s="79" t="s">
        <v>97</v>
      </c>
      <c r="L4655" s="79"/>
      <c r="M4655" s="80"/>
      <c r="N4655" s="79" t="s">
        <v>97</v>
      </c>
      <c r="O4655" s="81"/>
      <c r="P4655" s="86"/>
      <c r="Q4655" s="82"/>
      <c r="R4655" s="81" t="s">
        <v>97</v>
      </c>
      <c r="S4655" s="63"/>
      <c r="T4655" s="87"/>
      <c r="U4655" s="84" t="s">
        <v>97</v>
      </c>
      <c r="V4655" s="84" t="s">
        <v>97</v>
      </c>
      <c r="W4655" s="85" t="b">
        <v>0</v>
      </c>
      <c r="X4655" s="63"/>
      <c r="Y4655" s="63"/>
      <c r="Z4655" s="63"/>
    </row>
    <row r="4656">
      <c r="A4656" s="75"/>
      <c r="B4656" s="94"/>
      <c r="C4656" s="75"/>
      <c r="D4656" s="76"/>
      <c r="E4656" s="75" t="s">
        <v>97</v>
      </c>
      <c r="F4656" s="75" t="s">
        <v>97</v>
      </c>
      <c r="G4656" s="77"/>
      <c r="H4656" s="77"/>
      <c r="I4656" s="80"/>
      <c r="J4656" s="77" t="s">
        <v>97</v>
      </c>
      <c r="K4656" s="79" t="s">
        <v>97</v>
      </c>
      <c r="L4656" s="79"/>
      <c r="M4656" s="80"/>
      <c r="N4656" s="79" t="s">
        <v>97</v>
      </c>
      <c r="O4656" s="81"/>
      <c r="P4656" s="86"/>
      <c r="Q4656" s="82"/>
      <c r="R4656" s="81" t="s">
        <v>97</v>
      </c>
      <c r="S4656" s="63"/>
      <c r="T4656" s="87"/>
      <c r="U4656" s="84" t="s">
        <v>97</v>
      </c>
      <c r="V4656" s="84" t="s">
        <v>97</v>
      </c>
      <c r="W4656" s="85" t="b">
        <v>0</v>
      </c>
      <c r="X4656" s="63"/>
      <c r="Y4656" s="63"/>
      <c r="Z4656" s="63"/>
    </row>
    <row r="4657">
      <c r="A4657" s="75"/>
      <c r="B4657" s="94"/>
      <c r="C4657" s="75"/>
      <c r="D4657" s="76"/>
      <c r="E4657" s="75" t="s">
        <v>97</v>
      </c>
      <c r="F4657" s="75" t="s">
        <v>97</v>
      </c>
      <c r="G4657" s="77"/>
      <c r="H4657" s="77"/>
      <c r="I4657" s="80"/>
      <c r="J4657" s="77" t="s">
        <v>97</v>
      </c>
      <c r="K4657" s="79" t="s">
        <v>97</v>
      </c>
      <c r="L4657" s="79"/>
      <c r="M4657" s="80"/>
      <c r="N4657" s="79" t="s">
        <v>97</v>
      </c>
      <c r="O4657" s="81"/>
      <c r="P4657" s="86"/>
      <c r="Q4657" s="82"/>
      <c r="R4657" s="81" t="s">
        <v>97</v>
      </c>
      <c r="S4657" s="63"/>
      <c r="T4657" s="87"/>
      <c r="U4657" s="84" t="s">
        <v>97</v>
      </c>
      <c r="V4657" s="84" t="s">
        <v>97</v>
      </c>
      <c r="W4657" s="85" t="b">
        <v>0</v>
      </c>
      <c r="X4657" s="63"/>
      <c r="Y4657" s="63"/>
      <c r="Z4657" s="63"/>
    </row>
    <row r="4658">
      <c r="A4658" s="75"/>
      <c r="B4658" s="94"/>
      <c r="C4658" s="75"/>
      <c r="D4658" s="76"/>
      <c r="E4658" s="75" t="s">
        <v>97</v>
      </c>
      <c r="F4658" s="75" t="s">
        <v>97</v>
      </c>
      <c r="G4658" s="77"/>
      <c r="H4658" s="77"/>
      <c r="I4658" s="80"/>
      <c r="J4658" s="77" t="s">
        <v>97</v>
      </c>
      <c r="K4658" s="79" t="s">
        <v>97</v>
      </c>
      <c r="L4658" s="79"/>
      <c r="M4658" s="80"/>
      <c r="N4658" s="79" t="s">
        <v>97</v>
      </c>
      <c r="O4658" s="81"/>
      <c r="P4658" s="86"/>
      <c r="Q4658" s="82"/>
      <c r="R4658" s="81" t="s">
        <v>97</v>
      </c>
      <c r="S4658" s="63"/>
      <c r="T4658" s="87"/>
      <c r="U4658" s="84" t="s">
        <v>97</v>
      </c>
      <c r="V4658" s="84" t="s">
        <v>97</v>
      </c>
      <c r="W4658" s="85" t="b">
        <v>0</v>
      </c>
      <c r="X4658" s="63"/>
      <c r="Y4658" s="63"/>
      <c r="Z4658" s="63"/>
    </row>
    <row r="4659">
      <c r="A4659" s="75"/>
      <c r="B4659" s="94"/>
      <c r="C4659" s="75"/>
      <c r="D4659" s="76"/>
      <c r="E4659" s="75" t="s">
        <v>97</v>
      </c>
      <c r="F4659" s="75" t="s">
        <v>97</v>
      </c>
      <c r="G4659" s="77"/>
      <c r="H4659" s="77"/>
      <c r="I4659" s="80"/>
      <c r="J4659" s="77" t="s">
        <v>97</v>
      </c>
      <c r="K4659" s="79" t="s">
        <v>97</v>
      </c>
      <c r="L4659" s="79"/>
      <c r="M4659" s="80"/>
      <c r="N4659" s="79" t="s">
        <v>97</v>
      </c>
      <c r="O4659" s="81"/>
      <c r="P4659" s="86"/>
      <c r="Q4659" s="82"/>
      <c r="R4659" s="81" t="s">
        <v>97</v>
      </c>
      <c r="S4659" s="63"/>
      <c r="T4659" s="87"/>
      <c r="U4659" s="84" t="s">
        <v>97</v>
      </c>
      <c r="V4659" s="84" t="s">
        <v>97</v>
      </c>
      <c r="W4659" s="85" t="b">
        <v>0</v>
      </c>
      <c r="X4659" s="63"/>
      <c r="Y4659" s="63"/>
      <c r="Z4659" s="63"/>
    </row>
    <row r="4660">
      <c r="A4660" s="75"/>
      <c r="B4660" s="94"/>
      <c r="C4660" s="75"/>
      <c r="D4660" s="76"/>
      <c r="E4660" s="75" t="s">
        <v>97</v>
      </c>
      <c r="F4660" s="75" t="s">
        <v>97</v>
      </c>
      <c r="G4660" s="77"/>
      <c r="H4660" s="77"/>
      <c r="I4660" s="80"/>
      <c r="J4660" s="77" t="s">
        <v>97</v>
      </c>
      <c r="K4660" s="79" t="s">
        <v>97</v>
      </c>
      <c r="L4660" s="79"/>
      <c r="M4660" s="80"/>
      <c r="N4660" s="79" t="s">
        <v>97</v>
      </c>
      <c r="O4660" s="81"/>
      <c r="P4660" s="86"/>
      <c r="Q4660" s="82"/>
      <c r="R4660" s="81" t="s">
        <v>97</v>
      </c>
      <c r="S4660" s="63"/>
      <c r="T4660" s="87"/>
      <c r="U4660" s="84" t="s">
        <v>97</v>
      </c>
      <c r="V4660" s="84" t="s">
        <v>97</v>
      </c>
      <c r="W4660" s="85" t="b">
        <v>0</v>
      </c>
      <c r="X4660" s="63"/>
      <c r="Y4660" s="63"/>
      <c r="Z4660" s="63"/>
    </row>
    <row r="4661">
      <c r="A4661" s="75"/>
      <c r="B4661" s="94"/>
      <c r="C4661" s="75"/>
      <c r="D4661" s="76"/>
      <c r="E4661" s="75" t="s">
        <v>97</v>
      </c>
      <c r="F4661" s="75" t="s">
        <v>97</v>
      </c>
      <c r="G4661" s="77"/>
      <c r="H4661" s="77"/>
      <c r="I4661" s="80"/>
      <c r="J4661" s="77" t="s">
        <v>97</v>
      </c>
      <c r="K4661" s="79" t="s">
        <v>97</v>
      </c>
      <c r="L4661" s="79"/>
      <c r="M4661" s="80"/>
      <c r="N4661" s="79" t="s">
        <v>97</v>
      </c>
      <c r="O4661" s="81"/>
      <c r="P4661" s="86"/>
      <c r="Q4661" s="82"/>
      <c r="R4661" s="81" t="s">
        <v>97</v>
      </c>
      <c r="S4661" s="63"/>
      <c r="T4661" s="87"/>
      <c r="U4661" s="84" t="s">
        <v>97</v>
      </c>
      <c r="V4661" s="84" t="s">
        <v>97</v>
      </c>
      <c r="W4661" s="85" t="b">
        <v>0</v>
      </c>
      <c r="X4661" s="63"/>
      <c r="Y4661" s="63"/>
      <c r="Z4661" s="63"/>
    </row>
    <row r="4662">
      <c r="A4662" s="75"/>
      <c r="B4662" s="94"/>
      <c r="C4662" s="75"/>
      <c r="D4662" s="76"/>
      <c r="E4662" s="75" t="s">
        <v>97</v>
      </c>
      <c r="F4662" s="75" t="s">
        <v>97</v>
      </c>
      <c r="G4662" s="77"/>
      <c r="H4662" s="77"/>
      <c r="I4662" s="80"/>
      <c r="J4662" s="77" t="s">
        <v>97</v>
      </c>
      <c r="K4662" s="79" t="s">
        <v>97</v>
      </c>
      <c r="L4662" s="79"/>
      <c r="M4662" s="80"/>
      <c r="N4662" s="79" t="s">
        <v>97</v>
      </c>
      <c r="O4662" s="81"/>
      <c r="P4662" s="86"/>
      <c r="Q4662" s="82"/>
      <c r="R4662" s="81" t="s">
        <v>97</v>
      </c>
      <c r="S4662" s="63"/>
      <c r="T4662" s="87"/>
      <c r="U4662" s="84" t="s">
        <v>97</v>
      </c>
      <c r="V4662" s="84" t="s">
        <v>97</v>
      </c>
      <c r="W4662" s="85" t="b">
        <v>0</v>
      </c>
      <c r="X4662" s="63"/>
      <c r="Y4662" s="63"/>
      <c r="Z4662" s="63"/>
    </row>
    <row r="4663">
      <c r="A4663" s="75"/>
      <c r="B4663" s="94"/>
      <c r="C4663" s="75"/>
      <c r="D4663" s="76"/>
      <c r="E4663" s="75" t="s">
        <v>97</v>
      </c>
      <c r="F4663" s="75" t="s">
        <v>97</v>
      </c>
      <c r="G4663" s="77"/>
      <c r="H4663" s="77"/>
      <c r="I4663" s="80"/>
      <c r="J4663" s="77" t="s">
        <v>97</v>
      </c>
      <c r="K4663" s="79" t="s">
        <v>97</v>
      </c>
      <c r="L4663" s="79"/>
      <c r="M4663" s="80"/>
      <c r="N4663" s="79" t="s">
        <v>97</v>
      </c>
      <c r="O4663" s="81"/>
      <c r="P4663" s="86"/>
      <c r="Q4663" s="82"/>
      <c r="R4663" s="81" t="s">
        <v>97</v>
      </c>
      <c r="S4663" s="63"/>
      <c r="T4663" s="87"/>
      <c r="U4663" s="84" t="s">
        <v>97</v>
      </c>
      <c r="V4663" s="84" t="s">
        <v>97</v>
      </c>
      <c r="W4663" s="85" t="b">
        <v>0</v>
      </c>
      <c r="X4663" s="63"/>
      <c r="Y4663" s="63"/>
      <c r="Z4663" s="63"/>
    </row>
    <row r="4664">
      <c r="A4664" s="75"/>
      <c r="B4664" s="94"/>
      <c r="C4664" s="75"/>
      <c r="D4664" s="76"/>
      <c r="E4664" s="75" t="s">
        <v>97</v>
      </c>
      <c r="F4664" s="75" t="s">
        <v>97</v>
      </c>
      <c r="G4664" s="77"/>
      <c r="H4664" s="77"/>
      <c r="I4664" s="80"/>
      <c r="J4664" s="77" t="s">
        <v>97</v>
      </c>
      <c r="K4664" s="79" t="s">
        <v>97</v>
      </c>
      <c r="L4664" s="79"/>
      <c r="M4664" s="80"/>
      <c r="N4664" s="79" t="s">
        <v>97</v>
      </c>
      <c r="O4664" s="81"/>
      <c r="P4664" s="86"/>
      <c r="Q4664" s="82"/>
      <c r="R4664" s="81" t="s">
        <v>97</v>
      </c>
      <c r="S4664" s="63"/>
      <c r="T4664" s="87"/>
      <c r="U4664" s="84" t="s">
        <v>97</v>
      </c>
      <c r="V4664" s="84" t="s">
        <v>97</v>
      </c>
      <c r="W4664" s="85" t="b">
        <v>0</v>
      </c>
      <c r="X4664" s="63"/>
      <c r="Y4664" s="63"/>
      <c r="Z4664" s="63"/>
    </row>
    <row r="4665">
      <c r="A4665" s="75"/>
      <c r="B4665" s="94"/>
      <c r="C4665" s="75"/>
      <c r="D4665" s="76"/>
      <c r="E4665" s="75" t="s">
        <v>97</v>
      </c>
      <c r="F4665" s="75" t="s">
        <v>97</v>
      </c>
      <c r="G4665" s="77"/>
      <c r="H4665" s="77"/>
      <c r="I4665" s="80"/>
      <c r="J4665" s="77" t="s">
        <v>97</v>
      </c>
      <c r="K4665" s="79" t="s">
        <v>97</v>
      </c>
      <c r="L4665" s="79"/>
      <c r="M4665" s="80"/>
      <c r="N4665" s="79" t="s">
        <v>97</v>
      </c>
      <c r="O4665" s="81"/>
      <c r="P4665" s="86"/>
      <c r="Q4665" s="82"/>
      <c r="R4665" s="81" t="s">
        <v>97</v>
      </c>
      <c r="S4665" s="63"/>
      <c r="T4665" s="87"/>
      <c r="U4665" s="84" t="s">
        <v>97</v>
      </c>
      <c r="V4665" s="84" t="s">
        <v>97</v>
      </c>
      <c r="W4665" s="85" t="b">
        <v>0</v>
      </c>
      <c r="X4665" s="63"/>
      <c r="Y4665" s="63"/>
      <c r="Z4665" s="63"/>
    </row>
    <row r="4666">
      <c r="A4666" s="75"/>
      <c r="B4666" s="94"/>
      <c r="C4666" s="75"/>
      <c r="D4666" s="76"/>
      <c r="E4666" s="75" t="s">
        <v>97</v>
      </c>
      <c r="F4666" s="75" t="s">
        <v>97</v>
      </c>
      <c r="G4666" s="77"/>
      <c r="H4666" s="77"/>
      <c r="I4666" s="80"/>
      <c r="J4666" s="77" t="s">
        <v>97</v>
      </c>
      <c r="K4666" s="79" t="s">
        <v>97</v>
      </c>
      <c r="L4666" s="79"/>
      <c r="M4666" s="80"/>
      <c r="N4666" s="79" t="s">
        <v>97</v>
      </c>
      <c r="O4666" s="81"/>
      <c r="P4666" s="86"/>
      <c r="Q4666" s="82"/>
      <c r="R4666" s="81" t="s">
        <v>97</v>
      </c>
      <c r="S4666" s="63"/>
      <c r="T4666" s="87"/>
      <c r="U4666" s="84" t="s">
        <v>97</v>
      </c>
      <c r="V4666" s="84" t="s">
        <v>97</v>
      </c>
      <c r="W4666" s="85" t="b">
        <v>0</v>
      </c>
      <c r="X4666" s="63"/>
      <c r="Y4666" s="63"/>
      <c r="Z4666" s="63"/>
    </row>
    <row r="4667">
      <c r="A4667" s="75"/>
      <c r="B4667" s="94"/>
      <c r="C4667" s="75"/>
      <c r="D4667" s="76"/>
      <c r="E4667" s="75" t="s">
        <v>97</v>
      </c>
      <c r="F4667" s="75" t="s">
        <v>97</v>
      </c>
      <c r="G4667" s="77"/>
      <c r="H4667" s="77"/>
      <c r="I4667" s="80"/>
      <c r="J4667" s="77" t="s">
        <v>97</v>
      </c>
      <c r="K4667" s="79" t="s">
        <v>97</v>
      </c>
      <c r="L4667" s="79"/>
      <c r="M4667" s="80"/>
      <c r="N4667" s="79" t="s">
        <v>97</v>
      </c>
      <c r="O4667" s="81"/>
      <c r="P4667" s="86"/>
      <c r="Q4667" s="82"/>
      <c r="R4667" s="81" t="s">
        <v>97</v>
      </c>
      <c r="S4667" s="63"/>
      <c r="T4667" s="87"/>
      <c r="U4667" s="84" t="s">
        <v>97</v>
      </c>
      <c r="V4667" s="84" t="s">
        <v>97</v>
      </c>
      <c r="W4667" s="85" t="b">
        <v>0</v>
      </c>
      <c r="X4667" s="63"/>
      <c r="Y4667" s="63"/>
      <c r="Z4667" s="63"/>
    </row>
    <row r="4668">
      <c r="A4668" s="75"/>
      <c r="B4668" s="94"/>
      <c r="C4668" s="75"/>
      <c r="D4668" s="76"/>
      <c r="E4668" s="75" t="s">
        <v>97</v>
      </c>
      <c r="F4668" s="75" t="s">
        <v>97</v>
      </c>
      <c r="G4668" s="77"/>
      <c r="H4668" s="77"/>
      <c r="I4668" s="80"/>
      <c r="J4668" s="77" t="s">
        <v>97</v>
      </c>
      <c r="K4668" s="79" t="s">
        <v>97</v>
      </c>
      <c r="L4668" s="79"/>
      <c r="M4668" s="80"/>
      <c r="N4668" s="79" t="s">
        <v>97</v>
      </c>
      <c r="O4668" s="81"/>
      <c r="P4668" s="86"/>
      <c r="Q4668" s="82"/>
      <c r="R4668" s="81" t="s">
        <v>97</v>
      </c>
      <c r="S4668" s="63"/>
      <c r="T4668" s="87"/>
      <c r="U4668" s="84" t="s">
        <v>97</v>
      </c>
      <c r="V4668" s="84" t="s">
        <v>97</v>
      </c>
      <c r="W4668" s="85" t="b">
        <v>0</v>
      </c>
      <c r="X4668" s="63"/>
      <c r="Y4668" s="63"/>
      <c r="Z4668" s="63"/>
    </row>
    <row r="4669">
      <c r="A4669" s="75"/>
      <c r="B4669" s="94"/>
      <c r="C4669" s="75"/>
      <c r="D4669" s="76"/>
      <c r="E4669" s="75" t="s">
        <v>97</v>
      </c>
      <c r="F4669" s="75" t="s">
        <v>97</v>
      </c>
      <c r="G4669" s="77"/>
      <c r="H4669" s="77"/>
      <c r="I4669" s="80"/>
      <c r="J4669" s="77" t="s">
        <v>97</v>
      </c>
      <c r="K4669" s="79" t="s">
        <v>97</v>
      </c>
      <c r="L4669" s="79"/>
      <c r="M4669" s="80"/>
      <c r="N4669" s="79" t="s">
        <v>97</v>
      </c>
      <c r="O4669" s="81"/>
      <c r="P4669" s="86"/>
      <c r="Q4669" s="82"/>
      <c r="R4669" s="81" t="s">
        <v>97</v>
      </c>
      <c r="S4669" s="63"/>
      <c r="T4669" s="87"/>
      <c r="U4669" s="84" t="s">
        <v>97</v>
      </c>
      <c r="V4669" s="84" t="s">
        <v>97</v>
      </c>
      <c r="W4669" s="85" t="b">
        <v>0</v>
      </c>
      <c r="X4669" s="63"/>
      <c r="Y4669" s="63"/>
      <c r="Z4669" s="63"/>
    </row>
    <row r="4670">
      <c r="A4670" s="75"/>
      <c r="B4670" s="94"/>
      <c r="C4670" s="75"/>
      <c r="D4670" s="76"/>
      <c r="E4670" s="75" t="s">
        <v>97</v>
      </c>
      <c r="F4670" s="75" t="s">
        <v>97</v>
      </c>
      <c r="G4670" s="77"/>
      <c r="H4670" s="77"/>
      <c r="I4670" s="80"/>
      <c r="J4670" s="77" t="s">
        <v>97</v>
      </c>
      <c r="K4670" s="79" t="s">
        <v>97</v>
      </c>
      <c r="L4670" s="79"/>
      <c r="M4670" s="80"/>
      <c r="N4670" s="79" t="s">
        <v>97</v>
      </c>
      <c r="O4670" s="81"/>
      <c r="P4670" s="86"/>
      <c r="Q4670" s="82"/>
      <c r="R4670" s="81" t="s">
        <v>97</v>
      </c>
      <c r="S4670" s="63"/>
      <c r="T4670" s="87"/>
      <c r="U4670" s="84" t="s">
        <v>97</v>
      </c>
      <c r="V4670" s="84" t="s">
        <v>97</v>
      </c>
      <c r="W4670" s="85" t="b">
        <v>0</v>
      </c>
      <c r="X4670" s="63"/>
      <c r="Y4670" s="63"/>
      <c r="Z4670" s="63"/>
    </row>
    <row r="4671">
      <c r="A4671" s="75"/>
      <c r="B4671" s="94"/>
      <c r="C4671" s="75"/>
      <c r="D4671" s="76"/>
      <c r="E4671" s="75" t="s">
        <v>97</v>
      </c>
      <c r="F4671" s="75" t="s">
        <v>97</v>
      </c>
      <c r="G4671" s="77"/>
      <c r="H4671" s="77"/>
      <c r="I4671" s="80"/>
      <c r="J4671" s="77" t="s">
        <v>97</v>
      </c>
      <c r="K4671" s="79" t="s">
        <v>97</v>
      </c>
      <c r="L4671" s="79"/>
      <c r="M4671" s="80"/>
      <c r="N4671" s="79" t="s">
        <v>97</v>
      </c>
      <c r="O4671" s="81"/>
      <c r="P4671" s="86"/>
      <c r="Q4671" s="82"/>
      <c r="R4671" s="81" t="s">
        <v>97</v>
      </c>
      <c r="S4671" s="63"/>
      <c r="T4671" s="87"/>
      <c r="U4671" s="84" t="s">
        <v>97</v>
      </c>
      <c r="V4671" s="84" t="s">
        <v>97</v>
      </c>
      <c r="W4671" s="85" t="b">
        <v>0</v>
      </c>
      <c r="X4671" s="63"/>
      <c r="Y4671" s="63"/>
      <c r="Z4671" s="63"/>
    </row>
    <row r="4672">
      <c r="A4672" s="75"/>
      <c r="B4672" s="94"/>
      <c r="C4672" s="75"/>
      <c r="D4672" s="76"/>
      <c r="E4672" s="75" t="s">
        <v>97</v>
      </c>
      <c r="F4672" s="75" t="s">
        <v>97</v>
      </c>
      <c r="G4672" s="77"/>
      <c r="H4672" s="77"/>
      <c r="I4672" s="80"/>
      <c r="J4672" s="77" t="s">
        <v>97</v>
      </c>
      <c r="K4672" s="79" t="s">
        <v>97</v>
      </c>
      <c r="L4672" s="79"/>
      <c r="M4672" s="80"/>
      <c r="N4672" s="79" t="s">
        <v>97</v>
      </c>
      <c r="O4672" s="81"/>
      <c r="P4672" s="86"/>
      <c r="Q4672" s="82"/>
      <c r="R4672" s="81" t="s">
        <v>97</v>
      </c>
      <c r="S4672" s="63"/>
      <c r="T4672" s="87"/>
      <c r="U4672" s="84" t="s">
        <v>97</v>
      </c>
      <c r="V4672" s="84" t="s">
        <v>97</v>
      </c>
      <c r="W4672" s="85" t="b">
        <v>0</v>
      </c>
      <c r="X4672" s="63"/>
      <c r="Y4672" s="63"/>
      <c r="Z4672" s="63"/>
    </row>
    <row r="4673">
      <c r="A4673" s="75"/>
      <c r="B4673" s="94"/>
      <c r="C4673" s="75"/>
      <c r="D4673" s="76"/>
      <c r="E4673" s="75" t="s">
        <v>97</v>
      </c>
      <c r="F4673" s="75" t="s">
        <v>97</v>
      </c>
      <c r="G4673" s="77"/>
      <c r="H4673" s="77"/>
      <c r="I4673" s="80"/>
      <c r="J4673" s="77" t="s">
        <v>97</v>
      </c>
      <c r="K4673" s="79" t="s">
        <v>97</v>
      </c>
      <c r="L4673" s="79"/>
      <c r="M4673" s="80"/>
      <c r="N4673" s="79" t="s">
        <v>97</v>
      </c>
      <c r="O4673" s="81"/>
      <c r="P4673" s="86"/>
      <c r="Q4673" s="82"/>
      <c r="R4673" s="81" t="s">
        <v>97</v>
      </c>
      <c r="S4673" s="63"/>
      <c r="T4673" s="87"/>
      <c r="U4673" s="84" t="s">
        <v>97</v>
      </c>
      <c r="V4673" s="84" t="s">
        <v>97</v>
      </c>
      <c r="W4673" s="85" t="b">
        <v>0</v>
      </c>
      <c r="X4673" s="63"/>
      <c r="Y4673" s="63"/>
      <c r="Z4673" s="63"/>
    </row>
    <row r="4674">
      <c r="A4674" s="75"/>
      <c r="B4674" s="94"/>
      <c r="C4674" s="75"/>
      <c r="D4674" s="76"/>
      <c r="E4674" s="75" t="s">
        <v>97</v>
      </c>
      <c r="F4674" s="75" t="s">
        <v>97</v>
      </c>
      <c r="G4674" s="77"/>
      <c r="H4674" s="77"/>
      <c r="I4674" s="80"/>
      <c r="J4674" s="77" t="s">
        <v>97</v>
      </c>
      <c r="K4674" s="79" t="s">
        <v>97</v>
      </c>
      <c r="L4674" s="79"/>
      <c r="M4674" s="80"/>
      <c r="N4674" s="79" t="s">
        <v>97</v>
      </c>
      <c r="O4674" s="81"/>
      <c r="P4674" s="86"/>
      <c r="Q4674" s="82"/>
      <c r="R4674" s="81" t="s">
        <v>97</v>
      </c>
      <c r="S4674" s="63"/>
      <c r="T4674" s="87"/>
      <c r="U4674" s="84" t="s">
        <v>97</v>
      </c>
      <c r="V4674" s="84" t="s">
        <v>97</v>
      </c>
      <c r="W4674" s="85" t="b">
        <v>0</v>
      </c>
      <c r="X4674" s="63"/>
      <c r="Y4674" s="63"/>
      <c r="Z4674" s="63"/>
    </row>
    <row r="4675">
      <c r="A4675" s="75"/>
      <c r="B4675" s="94"/>
      <c r="C4675" s="75"/>
      <c r="D4675" s="76"/>
      <c r="E4675" s="75" t="s">
        <v>97</v>
      </c>
      <c r="F4675" s="75" t="s">
        <v>97</v>
      </c>
      <c r="G4675" s="77"/>
      <c r="H4675" s="77"/>
      <c r="I4675" s="80"/>
      <c r="J4675" s="77" t="s">
        <v>97</v>
      </c>
      <c r="K4675" s="79" t="s">
        <v>97</v>
      </c>
      <c r="L4675" s="79"/>
      <c r="M4675" s="80"/>
      <c r="N4675" s="79" t="s">
        <v>97</v>
      </c>
      <c r="O4675" s="81"/>
      <c r="P4675" s="86"/>
      <c r="Q4675" s="82"/>
      <c r="R4675" s="81" t="s">
        <v>97</v>
      </c>
      <c r="S4675" s="63"/>
      <c r="T4675" s="87"/>
      <c r="U4675" s="84" t="s">
        <v>97</v>
      </c>
      <c r="V4675" s="84" t="s">
        <v>97</v>
      </c>
      <c r="W4675" s="85" t="b">
        <v>0</v>
      </c>
      <c r="X4675" s="63"/>
      <c r="Y4675" s="63"/>
      <c r="Z4675" s="63"/>
    </row>
    <row r="4676">
      <c r="A4676" s="75"/>
      <c r="B4676" s="94"/>
      <c r="C4676" s="75"/>
      <c r="D4676" s="76"/>
      <c r="E4676" s="75" t="s">
        <v>97</v>
      </c>
      <c r="F4676" s="75" t="s">
        <v>97</v>
      </c>
      <c r="G4676" s="77"/>
      <c r="H4676" s="77"/>
      <c r="I4676" s="80"/>
      <c r="J4676" s="77" t="s">
        <v>97</v>
      </c>
      <c r="K4676" s="79" t="s">
        <v>97</v>
      </c>
      <c r="L4676" s="79"/>
      <c r="M4676" s="80"/>
      <c r="N4676" s="79" t="s">
        <v>97</v>
      </c>
      <c r="O4676" s="81"/>
      <c r="P4676" s="86"/>
      <c r="Q4676" s="82"/>
      <c r="R4676" s="81" t="s">
        <v>97</v>
      </c>
      <c r="S4676" s="63"/>
      <c r="T4676" s="87"/>
      <c r="U4676" s="84" t="s">
        <v>97</v>
      </c>
      <c r="V4676" s="84" t="s">
        <v>97</v>
      </c>
      <c r="W4676" s="85" t="b">
        <v>0</v>
      </c>
      <c r="X4676" s="63"/>
      <c r="Y4676" s="63"/>
      <c r="Z4676" s="63"/>
    </row>
    <row r="4677">
      <c r="A4677" s="75"/>
      <c r="B4677" s="94"/>
      <c r="C4677" s="75"/>
      <c r="D4677" s="76"/>
      <c r="E4677" s="75" t="s">
        <v>97</v>
      </c>
      <c r="F4677" s="75" t="s">
        <v>97</v>
      </c>
      <c r="G4677" s="77"/>
      <c r="H4677" s="77"/>
      <c r="I4677" s="80"/>
      <c r="J4677" s="77" t="s">
        <v>97</v>
      </c>
      <c r="K4677" s="79" t="s">
        <v>97</v>
      </c>
      <c r="L4677" s="79"/>
      <c r="M4677" s="80"/>
      <c r="N4677" s="79" t="s">
        <v>97</v>
      </c>
      <c r="O4677" s="81"/>
      <c r="P4677" s="86"/>
      <c r="Q4677" s="82"/>
      <c r="R4677" s="81" t="s">
        <v>97</v>
      </c>
      <c r="S4677" s="63"/>
      <c r="T4677" s="87"/>
      <c r="U4677" s="84" t="s">
        <v>97</v>
      </c>
      <c r="V4677" s="84" t="s">
        <v>97</v>
      </c>
      <c r="W4677" s="85" t="b">
        <v>0</v>
      </c>
      <c r="X4677" s="63"/>
      <c r="Y4677" s="63"/>
      <c r="Z4677" s="63"/>
    </row>
    <row r="4678">
      <c r="A4678" s="75"/>
      <c r="B4678" s="94"/>
      <c r="C4678" s="75"/>
      <c r="D4678" s="76"/>
      <c r="E4678" s="75" t="s">
        <v>97</v>
      </c>
      <c r="F4678" s="75" t="s">
        <v>97</v>
      </c>
      <c r="G4678" s="77"/>
      <c r="H4678" s="77"/>
      <c r="I4678" s="80"/>
      <c r="J4678" s="77" t="s">
        <v>97</v>
      </c>
      <c r="K4678" s="79" t="s">
        <v>97</v>
      </c>
      <c r="L4678" s="79"/>
      <c r="M4678" s="80"/>
      <c r="N4678" s="79" t="s">
        <v>97</v>
      </c>
      <c r="O4678" s="81"/>
      <c r="P4678" s="86"/>
      <c r="Q4678" s="82"/>
      <c r="R4678" s="81" t="s">
        <v>97</v>
      </c>
      <c r="S4678" s="63"/>
      <c r="T4678" s="87"/>
      <c r="U4678" s="84" t="s">
        <v>97</v>
      </c>
      <c r="V4678" s="84" t="s">
        <v>97</v>
      </c>
      <c r="W4678" s="85" t="b">
        <v>0</v>
      </c>
      <c r="X4678" s="63"/>
      <c r="Y4678" s="63"/>
      <c r="Z4678" s="63"/>
    </row>
    <row r="4679">
      <c r="A4679" s="75"/>
      <c r="B4679" s="94"/>
      <c r="C4679" s="75"/>
      <c r="D4679" s="76"/>
      <c r="E4679" s="75" t="s">
        <v>97</v>
      </c>
      <c r="F4679" s="75" t="s">
        <v>97</v>
      </c>
      <c r="G4679" s="77"/>
      <c r="H4679" s="77"/>
      <c r="I4679" s="80"/>
      <c r="J4679" s="77" t="s">
        <v>97</v>
      </c>
      <c r="K4679" s="79" t="s">
        <v>97</v>
      </c>
      <c r="L4679" s="79"/>
      <c r="M4679" s="80"/>
      <c r="N4679" s="79" t="s">
        <v>97</v>
      </c>
      <c r="O4679" s="81"/>
      <c r="P4679" s="86"/>
      <c r="Q4679" s="82"/>
      <c r="R4679" s="81" t="s">
        <v>97</v>
      </c>
      <c r="S4679" s="63"/>
      <c r="T4679" s="87"/>
      <c r="U4679" s="84" t="s">
        <v>97</v>
      </c>
      <c r="V4679" s="84" t="s">
        <v>97</v>
      </c>
      <c r="W4679" s="85" t="b">
        <v>0</v>
      </c>
      <c r="X4679" s="63"/>
      <c r="Y4679" s="63"/>
      <c r="Z4679" s="63"/>
    </row>
    <row r="4680">
      <c r="A4680" s="75"/>
      <c r="B4680" s="94"/>
      <c r="C4680" s="75"/>
      <c r="D4680" s="76"/>
      <c r="E4680" s="75" t="s">
        <v>97</v>
      </c>
      <c r="F4680" s="75" t="s">
        <v>97</v>
      </c>
      <c r="G4680" s="77"/>
      <c r="H4680" s="77"/>
      <c r="I4680" s="80"/>
      <c r="J4680" s="77" t="s">
        <v>97</v>
      </c>
      <c r="K4680" s="79" t="s">
        <v>97</v>
      </c>
      <c r="L4680" s="79"/>
      <c r="M4680" s="80"/>
      <c r="N4680" s="79" t="s">
        <v>97</v>
      </c>
      <c r="O4680" s="81"/>
      <c r="P4680" s="86"/>
      <c r="Q4680" s="82"/>
      <c r="R4680" s="81" t="s">
        <v>97</v>
      </c>
      <c r="S4680" s="63"/>
      <c r="T4680" s="87"/>
      <c r="U4680" s="84" t="s">
        <v>97</v>
      </c>
      <c r="V4680" s="84" t="s">
        <v>97</v>
      </c>
      <c r="W4680" s="85" t="b">
        <v>0</v>
      </c>
      <c r="X4680" s="63"/>
      <c r="Y4680" s="63"/>
      <c r="Z4680" s="63"/>
    </row>
    <row r="4681">
      <c r="A4681" s="75"/>
      <c r="B4681" s="94"/>
      <c r="C4681" s="75"/>
      <c r="D4681" s="76"/>
      <c r="E4681" s="75" t="s">
        <v>97</v>
      </c>
      <c r="F4681" s="75" t="s">
        <v>97</v>
      </c>
      <c r="G4681" s="77"/>
      <c r="H4681" s="77"/>
      <c r="I4681" s="80"/>
      <c r="J4681" s="77" t="s">
        <v>97</v>
      </c>
      <c r="K4681" s="79" t="s">
        <v>97</v>
      </c>
      <c r="L4681" s="79"/>
      <c r="M4681" s="80"/>
      <c r="N4681" s="79" t="s">
        <v>97</v>
      </c>
      <c r="O4681" s="81"/>
      <c r="P4681" s="86"/>
      <c r="Q4681" s="82"/>
      <c r="R4681" s="81" t="s">
        <v>97</v>
      </c>
      <c r="S4681" s="63"/>
      <c r="T4681" s="87"/>
      <c r="U4681" s="84" t="s">
        <v>97</v>
      </c>
      <c r="V4681" s="84" t="s">
        <v>97</v>
      </c>
      <c r="W4681" s="85" t="b">
        <v>0</v>
      </c>
      <c r="X4681" s="63"/>
      <c r="Y4681" s="63"/>
      <c r="Z4681" s="63"/>
    </row>
    <row r="4682">
      <c r="A4682" s="75"/>
      <c r="B4682" s="94"/>
      <c r="C4682" s="75"/>
      <c r="D4682" s="76"/>
      <c r="E4682" s="75" t="s">
        <v>97</v>
      </c>
      <c r="F4682" s="75" t="s">
        <v>97</v>
      </c>
      <c r="G4682" s="77"/>
      <c r="H4682" s="77"/>
      <c r="I4682" s="80"/>
      <c r="J4682" s="77" t="s">
        <v>97</v>
      </c>
      <c r="K4682" s="79" t="s">
        <v>97</v>
      </c>
      <c r="L4682" s="79"/>
      <c r="M4682" s="80"/>
      <c r="N4682" s="79" t="s">
        <v>97</v>
      </c>
      <c r="O4682" s="81"/>
      <c r="P4682" s="86"/>
      <c r="Q4682" s="82"/>
      <c r="R4682" s="81" t="s">
        <v>97</v>
      </c>
      <c r="S4682" s="63"/>
      <c r="T4682" s="87"/>
      <c r="U4682" s="84" t="s">
        <v>97</v>
      </c>
      <c r="V4682" s="84" t="s">
        <v>97</v>
      </c>
      <c r="W4682" s="85" t="b">
        <v>0</v>
      </c>
      <c r="X4682" s="63"/>
      <c r="Y4682" s="63"/>
      <c r="Z4682" s="63"/>
    </row>
    <row r="4683">
      <c r="A4683" s="75"/>
      <c r="B4683" s="94"/>
      <c r="C4683" s="75"/>
      <c r="D4683" s="76"/>
      <c r="E4683" s="75" t="s">
        <v>97</v>
      </c>
      <c r="F4683" s="75" t="s">
        <v>97</v>
      </c>
      <c r="G4683" s="77"/>
      <c r="H4683" s="77"/>
      <c r="I4683" s="80"/>
      <c r="J4683" s="77" t="s">
        <v>97</v>
      </c>
      <c r="K4683" s="79" t="s">
        <v>97</v>
      </c>
      <c r="L4683" s="79"/>
      <c r="M4683" s="80"/>
      <c r="N4683" s="79" t="s">
        <v>97</v>
      </c>
      <c r="O4683" s="81"/>
      <c r="P4683" s="86"/>
      <c r="Q4683" s="82"/>
      <c r="R4683" s="81" t="s">
        <v>97</v>
      </c>
      <c r="S4683" s="63"/>
      <c r="T4683" s="87"/>
      <c r="U4683" s="84" t="s">
        <v>97</v>
      </c>
      <c r="V4683" s="84" t="s">
        <v>97</v>
      </c>
      <c r="W4683" s="85" t="b">
        <v>0</v>
      </c>
      <c r="X4683" s="63"/>
      <c r="Y4683" s="63"/>
      <c r="Z4683" s="63"/>
    </row>
    <row r="4684">
      <c r="A4684" s="75"/>
      <c r="B4684" s="94"/>
      <c r="C4684" s="75"/>
      <c r="D4684" s="76"/>
      <c r="E4684" s="75" t="s">
        <v>97</v>
      </c>
      <c r="F4684" s="75" t="s">
        <v>97</v>
      </c>
      <c r="G4684" s="77"/>
      <c r="H4684" s="77"/>
      <c r="I4684" s="80"/>
      <c r="J4684" s="77" t="s">
        <v>97</v>
      </c>
      <c r="K4684" s="79" t="s">
        <v>97</v>
      </c>
      <c r="L4684" s="79"/>
      <c r="M4684" s="80"/>
      <c r="N4684" s="79" t="s">
        <v>97</v>
      </c>
      <c r="O4684" s="81"/>
      <c r="P4684" s="86"/>
      <c r="Q4684" s="82"/>
      <c r="R4684" s="81" t="s">
        <v>97</v>
      </c>
      <c r="S4684" s="63"/>
      <c r="T4684" s="87"/>
      <c r="U4684" s="84" t="s">
        <v>97</v>
      </c>
      <c r="V4684" s="84" t="s">
        <v>97</v>
      </c>
      <c r="W4684" s="85" t="b">
        <v>0</v>
      </c>
      <c r="X4684" s="63"/>
      <c r="Y4684" s="63"/>
      <c r="Z4684" s="63"/>
    </row>
    <row r="4685">
      <c r="A4685" s="75"/>
      <c r="B4685" s="94"/>
      <c r="C4685" s="75"/>
      <c r="D4685" s="76"/>
      <c r="E4685" s="75" t="s">
        <v>97</v>
      </c>
      <c r="F4685" s="75" t="s">
        <v>97</v>
      </c>
      <c r="G4685" s="77"/>
      <c r="H4685" s="77"/>
      <c r="I4685" s="80"/>
      <c r="J4685" s="77" t="s">
        <v>97</v>
      </c>
      <c r="K4685" s="79" t="s">
        <v>97</v>
      </c>
      <c r="L4685" s="79"/>
      <c r="M4685" s="80"/>
      <c r="N4685" s="79" t="s">
        <v>97</v>
      </c>
      <c r="O4685" s="81"/>
      <c r="P4685" s="86"/>
      <c r="Q4685" s="82"/>
      <c r="R4685" s="81" t="s">
        <v>97</v>
      </c>
      <c r="S4685" s="63"/>
      <c r="T4685" s="87"/>
      <c r="U4685" s="84" t="s">
        <v>97</v>
      </c>
      <c r="V4685" s="84" t="s">
        <v>97</v>
      </c>
      <c r="W4685" s="85" t="b">
        <v>0</v>
      </c>
      <c r="X4685" s="63"/>
      <c r="Y4685" s="63"/>
      <c r="Z4685" s="63"/>
    </row>
    <row r="4686">
      <c r="A4686" s="75"/>
      <c r="B4686" s="94"/>
      <c r="C4686" s="75"/>
      <c r="D4686" s="76"/>
      <c r="E4686" s="75" t="s">
        <v>97</v>
      </c>
      <c r="F4686" s="75" t="s">
        <v>97</v>
      </c>
      <c r="G4686" s="77"/>
      <c r="H4686" s="77"/>
      <c r="I4686" s="80"/>
      <c r="J4686" s="77" t="s">
        <v>97</v>
      </c>
      <c r="K4686" s="79" t="s">
        <v>97</v>
      </c>
      <c r="L4686" s="79"/>
      <c r="M4686" s="80"/>
      <c r="N4686" s="79" t="s">
        <v>97</v>
      </c>
      <c r="O4686" s="81"/>
      <c r="P4686" s="86"/>
      <c r="Q4686" s="82"/>
      <c r="R4686" s="81" t="s">
        <v>97</v>
      </c>
      <c r="S4686" s="63"/>
      <c r="T4686" s="87"/>
      <c r="U4686" s="84" t="s">
        <v>97</v>
      </c>
      <c r="V4686" s="84" t="s">
        <v>97</v>
      </c>
      <c r="W4686" s="85" t="b">
        <v>0</v>
      </c>
      <c r="X4686" s="63"/>
      <c r="Y4686" s="63"/>
      <c r="Z4686" s="63"/>
    </row>
    <row r="4687">
      <c r="A4687" s="75"/>
      <c r="B4687" s="94"/>
      <c r="C4687" s="75"/>
      <c r="D4687" s="76"/>
      <c r="E4687" s="75" t="s">
        <v>97</v>
      </c>
      <c r="F4687" s="75" t="s">
        <v>97</v>
      </c>
      <c r="G4687" s="77"/>
      <c r="H4687" s="77"/>
      <c r="I4687" s="80"/>
      <c r="J4687" s="77" t="s">
        <v>97</v>
      </c>
      <c r="K4687" s="79" t="s">
        <v>97</v>
      </c>
      <c r="L4687" s="79"/>
      <c r="M4687" s="80"/>
      <c r="N4687" s="79" t="s">
        <v>97</v>
      </c>
      <c r="O4687" s="81"/>
      <c r="P4687" s="86"/>
      <c r="Q4687" s="82"/>
      <c r="R4687" s="81" t="s">
        <v>97</v>
      </c>
      <c r="S4687" s="63"/>
      <c r="T4687" s="87"/>
      <c r="U4687" s="84" t="s">
        <v>97</v>
      </c>
      <c r="V4687" s="84" t="s">
        <v>97</v>
      </c>
      <c r="W4687" s="85" t="b">
        <v>0</v>
      </c>
      <c r="X4687" s="63"/>
      <c r="Y4687" s="63"/>
      <c r="Z4687" s="63"/>
    </row>
    <row r="4688">
      <c r="A4688" s="75"/>
      <c r="B4688" s="94"/>
      <c r="C4688" s="75"/>
      <c r="D4688" s="76"/>
      <c r="E4688" s="75" t="s">
        <v>97</v>
      </c>
      <c r="F4688" s="75" t="s">
        <v>97</v>
      </c>
      <c r="G4688" s="77"/>
      <c r="H4688" s="77"/>
      <c r="I4688" s="80"/>
      <c r="J4688" s="77" t="s">
        <v>97</v>
      </c>
      <c r="K4688" s="79" t="s">
        <v>97</v>
      </c>
      <c r="L4688" s="79"/>
      <c r="M4688" s="80"/>
      <c r="N4688" s="79" t="s">
        <v>97</v>
      </c>
      <c r="O4688" s="81"/>
      <c r="P4688" s="86"/>
      <c r="Q4688" s="82"/>
      <c r="R4688" s="81" t="s">
        <v>97</v>
      </c>
      <c r="S4688" s="63"/>
      <c r="T4688" s="87"/>
      <c r="U4688" s="84" t="s">
        <v>97</v>
      </c>
      <c r="V4688" s="84" t="s">
        <v>97</v>
      </c>
      <c r="W4688" s="85" t="b">
        <v>0</v>
      </c>
      <c r="X4688" s="63"/>
      <c r="Y4688" s="63"/>
      <c r="Z4688" s="63"/>
    </row>
    <row r="4689">
      <c r="A4689" s="75"/>
      <c r="B4689" s="94"/>
      <c r="C4689" s="75"/>
      <c r="D4689" s="76"/>
      <c r="E4689" s="75" t="s">
        <v>97</v>
      </c>
      <c r="F4689" s="75" t="s">
        <v>97</v>
      </c>
      <c r="G4689" s="77"/>
      <c r="H4689" s="77"/>
      <c r="I4689" s="80"/>
      <c r="J4689" s="77" t="s">
        <v>97</v>
      </c>
      <c r="K4689" s="79" t="s">
        <v>97</v>
      </c>
      <c r="L4689" s="79"/>
      <c r="M4689" s="80"/>
      <c r="N4689" s="79" t="s">
        <v>97</v>
      </c>
      <c r="O4689" s="81"/>
      <c r="P4689" s="86"/>
      <c r="Q4689" s="82"/>
      <c r="R4689" s="81" t="s">
        <v>97</v>
      </c>
      <c r="S4689" s="63"/>
      <c r="T4689" s="87"/>
      <c r="U4689" s="84" t="s">
        <v>97</v>
      </c>
      <c r="V4689" s="84" t="s">
        <v>97</v>
      </c>
      <c r="W4689" s="85" t="b">
        <v>0</v>
      </c>
      <c r="X4689" s="63"/>
      <c r="Y4689" s="63"/>
      <c r="Z4689" s="63"/>
    </row>
    <row r="4690">
      <c r="A4690" s="75"/>
      <c r="B4690" s="94"/>
      <c r="C4690" s="75"/>
      <c r="D4690" s="76"/>
      <c r="E4690" s="75" t="s">
        <v>97</v>
      </c>
      <c r="F4690" s="75" t="s">
        <v>97</v>
      </c>
      <c r="G4690" s="77"/>
      <c r="H4690" s="77"/>
      <c r="I4690" s="80"/>
      <c r="J4690" s="77" t="s">
        <v>97</v>
      </c>
      <c r="K4690" s="79" t="s">
        <v>97</v>
      </c>
      <c r="L4690" s="79"/>
      <c r="M4690" s="80"/>
      <c r="N4690" s="79" t="s">
        <v>97</v>
      </c>
      <c r="O4690" s="81"/>
      <c r="P4690" s="86"/>
      <c r="Q4690" s="82"/>
      <c r="R4690" s="81" t="s">
        <v>97</v>
      </c>
      <c r="S4690" s="63"/>
      <c r="T4690" s="87"/>
      <c r="U4690" s="84" t="s">
        <v>97</v>
      </c>
      <c r="V4690" s="84" t="s">
        <v>97</v>
      </c>
      <c r="W4690" s="85" t="b">
        <v>0</v>
      </c>
      <c r="X4690" s="63"/>
      <c r="Y4690" s="63"/>
      <c r="Z4690" s="63"/>
    </row>
    <row r="4691">
      <c r="A4691" s="75"/>
      <c r="B4691" s="94"/>
      <c r="C4691" s="75"/>
      <c r="D4691" s="76"/>
      <c r="E4691" s="75" t="s">
        <v>97</v>
      </c>
      <c r="F4691" s="75" t="s">
        <v>97</v>
      </c>
      <c r="G4691" s="77"/>
      <c r="H4691" s="77"/>
      <c r="I4691" s="80"/>
      <c r="J4691" s="77" t="s">
        <v>97</v>
      </c>
      <c r="K4691" s="79" t="s">
        <v>97</v>
      </c>
      <c r="L4691" s="79"/>
      <c r="M4691" s="80"/>
      <c r="N4691" s="79" t="s">
        <v>97</v>
      </c>
      <c r="O4691" s="81"/>
      <c r="P4691" s="86"/>
      <c r="Q4691" s="82"/>
      <c r="R4691" s="81" t="s">
        <v>97</v>
      </c>
      <c r="S4691" s="63"/>
      <c r="T4691" s="87"/>
      <c r="U4691" s="84" t="s">
        <v>97</v>
      </c>
      <c r="V4691" s="84" t="s">
        <v>97</v>
      </c>
      <c r="W4691" s="85" t="b">
        <v>0</v>
      </c>
      <c r="X4691" s="63"/>
      <c r="Y4691" s="63"/>
      <c r="Z4691" s="63"/>
    </row>
    <row r="4692">
      <c r="A4692" s="75"/>
      <c r="B4692" s="94"/>
      <c r="C4692" s="75"/>
      <c r="D4692" s="76"/>
      <c r="E4692" s="75" t="s">
        <v>97</v>
      </c>
      <c r="F4692" s="75" t="s">
        <v>97</v>
      </c>
      <c r="G4692" s="77"/>
      <c r="H4692" s="77"/>
      <c r="I4692" s="80"/>
      <c r="J4692" s="77" t="s">
        <v>97</v>
      </c>
      <c r="K4692" s="79" t="s">
        <v>97</v>
      </c>
      <c r="L4692" s="79"/>
      <c r="M4692" s="80"/>
      <c r="N4692" s="79" t="s">
        <v>97</v>
      </c>
      <c r="O4692" s="81"/>
      <c r="P4692" s="86"/>
      <c r="Q4692" s="82"/>
      <c r="R4692" s="81" t="s">
        <v>97</v>
      </c>
      <c r="S4692" s="63"/>
      <c r="T4692" s="87"/>
      <c r="U4692" s="84" t="s">
        <v>97</v>
      </c>
      <c r="V4692" s="84" t="s">
        <v>97</v>
      </c>
      <c r="W4692" s="85" t="b">
        <v>0</v>
      </c>
      <c r="X4692" s="63"/>
      <c r="Y4692" s="63"/>
      <c r="Z4692" s="63"/>
    </row>
    <row r="4693">
      <c r="A4693" s="75"/>
      <c r="B4693" s="94"/>
      <c r="C4693" s="75"/>
      <c r="D4693" s="76"/>
      <c r="E4693" s="75" t="s">
        <v>97</v>
      </c>
      <c r="F4693" s="75" t="s">
        <v>97</v>
      </c>
      <c r="G4693" s="77"/>
      <c r="H4693" s="77"/>
      <c r="I4693" s="80"/>
      <c r="J4693" s="77" t="s">
        <v>97</v>
      </c>
      <c r="K4693" s="79" t="s">
        <v>97</v>
      </c>
      <c r="L4693" s="79"/>
      <c r="M4693" s="80"/>
      <c r="N4693" s="79" t="s">
        <v>97</v>
      </c>
      <c r="O4693" s="81"/>
      <c r="P4693" s="86"/>
      <c r="Q4693" s="82"/>
      <c r="R4693" s="81" t="s">
        <v>97</v>
      </c>
      <c r="S4693" s="63"/>
      <c r="T4693" s="87"/>
      <c r="U4693" s="84" t="s">
        <v>97</v>
      </c>
      <c r="V4693" s="84" t="s">
        <v>97</v>
      </c>
      <c r="W4693" s="85" t="b">
        <v>0</v>
      </c>
      <c r="X4693" s="63"/>
      <c r="Y4693" s="63"/>
      <c r="Z4693" s="63"/>
    </row>
    <row r="4694">
      <c r="A4694" s="75"/>
      <c r="B4694" s="94"/>
      <c r="C4694" s="75"/>
      <c r="D4694" s="76"/>
      <c r="E4694" s="75" t="s">
        <v>97</v>
      </c>
      <c r="F4694" s="75" t="s">
        <v>97</v>
      </c>
      <c r="G4694" s="77"/>
      <c r="H4694" s="77"/>
      <c r="I4694" s="80"/>
      <c r="J4694" s="77" t="s">
        <v>97</v>
      </c>
      <c r="K4694" s="79" t="s">
        <v>97</v>
      </c>
      <c r="L4694" s="79"/>
      <c r="M4694" s="80"/>
      <c r="N4694" s="79" t="s">
        <v>97</v>
      </c>
      <c r="O4694" s="81"/>
      <c r="P4694" s="86"/>
      <c r="Q4694" s="82"/>
      <c r="R4694" s="81" t="s">
        <v>97</v>
      </c>
      <c r="S4694" s="63"/>
      <c r="T4694" s="87"/>
      <c r="U4694" s="84" t="s">
        <v>97</v>
      </c>
      <c r="V4694" s="84" t="s">
        <v>97</v>
      </c>
      <c r="W4694" s="85" t="b">
        <v>0</v>
      </c>
      <c r="X4694" s="63"/>
      <c r="Y4694" s="63"/>
      <c r="Z4694" s="63"/>
    </row>
    <row r="4695">
      <c r="A4695" s="75"/>
      <c r="B4695" s="94"/>
      <c r="C4695" s="75"/>
      <c r="D4695" s="76"/>
      <c r="E4695" s="75" t="s">
        <v>97</v>
      </c>
      <c r="F4695" s="75" t="s">
        <v>97</v>
      </c>
      <c r="G4695" s="77"/>
      <c r="H4695" s="77"/>
      <c r="I4695" s="80"/>
      <c r="J4695" s="77" t="s">
        <v>97</v>
      </c>
      <c r="K4695" s="79" t="s">
        <v>97</v>
      </c>
      <c r="L4695" s="79"/>
      <c r="M4695" s="80"/>
      <c r="N4695" s="79" t="s">
        <v>97</v>
      </c>
      <c r="O4695" s="81"/>
      <c r="P4695" s="86"/>
      <c r="Q4695" s="82"/>
      <c r="R4695" s="81" t="s">
        <v>97</v>
      </c>
      <c r="S4695" s="63"/>
      <c r="T4695" s="87"/>
      <c r="U4695" s="84" t="s">
        <v>97</v>
      </c>
      <c r="V4695" s="84" t="s">
        <v>97</v>
      </c>
      <c r="W4695" s="85" t="b">
        <v>0</v>
      </c>
      <c r="X4695" s="63"/>
      <c r="Y4695" s="63"/>
      <c r="Z4695" s="63"/>
    </row>
    <row r="4696">
      <c r="A4696" s="75"/>
      <c r="B4696" s="94"/>
      <c r="C4696" s="75"/>
      <c r="D4696" s="76"/>
      <c r="E4696" s="75" t="s">
        <v>97</v>
      </c>
      <c r="F4696" s="75" t="s">
        <v>97</v>
      </c>
      <c r="G4696" s="77"/>
      <c r="H4696" s="77"/>
      <c r="I4696" s="80"/>
      <c r="J4696" s="77" t="s">
        <v>97</v>
      </c>
      <c r="K4696" s="79" t="s">
        <v>97</v>
      </c>
      <c r="L4696" s="79"/>
      <c r="M4696" s="80"/>
      <c r="N4696" s="79" t="s">
        <v>97</v>
      </c>
      <c r="O4696" s="81"/>
      <c r="P4696" s="86"/>
      <c r="Q4696" s="82"/>
      <c r="R4696" s="81" t="s">
        <v>97</v>
      </c>
      <c r="S4696" s="63"/>
      <c r="T4696" s="87"/>
      <c r="U4696" s="84" t="s">
        <v>97</v>
      </c>
      <c r="V4696" s="84" t="s">
        <v>97</v>
      </c>
      <c r="W4696" s="85" t="b">
        <v>0</v>
      </c>
      <c r="X4696" s="63"/>
      <c r="Y4696" s="63"/>
      <c r="Z4696" s="63"/>
    </row>
    <row r="4697">
      <c r="A4697" s="75"/>
      <c r="B4697" s="94"/>
      <c r="C4697" s="75"/>
      <c r="D4697" s="76"/>
      <c r="E4697" s="75" t="s">
        <v>97</v>
      </c>
      <c r="F4697" s="75" t="s">
        <v>97</v>
      </c>
      <c r="G4697" s="77"/>
      <c r="H4697" s="77"/>
      <c r="I4697" s="80"/>
      <c r="J4697" s="77" t="s">
        <v>97</v>
      </c>
      <c r="K4697" s="79" t="s">
        <v>97</v>
      </c>
      <c r="L4697" s="79"/>
      <c r="M4697" s="80"/>
      <c r="N4697" s="79" t="s">
        <v>97</v>
      </c>
      <c r="O4697" s="81"/>
      <c r="P4697" s="86"/>
      <c r="Q4697" s="82"/>
      <c r="R4697" s="81" t="s">
        <v>97</v>
      </c>
      <c r="S4697" s="63"/>
      <c r="T4697" s="87"/>
      <c r="U4697" s="84" t="s">
        <v>97</v>
      </c>
      <c r="V4697" s="84" t="s">
        <v>97</v>
      </c>
      <c r="W4697" s="85" t="b">
        <v>0</v>
      </c>
      <c r="X4697" s="63"/>
      <c r="Y4697" s="63"/>
      <c r="Z4697" s="63"/>
    </row>
    <row r="4698">
      <c r="A4698" s="75"/>
      <c r="B4698" s="94"/>
      <c r="C4698" s="75"/>
      <c r="D4698" s="76"/>
      <c r="E4698" s="75" t="s">
        <v>97</v>
      </c>
      <c r="F4698" s="75" t="s">
        <v>97</v>
      </c>
      <c r="G4698" s="77"/>
      <c r="H4698" s="77"/>
      <c r="I4698" s="80"/>
      <c r="J4698" s="77" t="s">
        <v>97</v>
      </c>
      <c r="K4698" s="79" t="s">
        <v>97</v>
      </c>
      <c r="L4698" s="79"/>
      <c r="M4698" s="80"/>
      <c r="N4698" s="79" t="s">
        <v>97</v>
      </c>
      <c r="O4698" s="81"/>
      <c r="P4698" s="86"/>
      <c r="Q4698" s="82"/>
      <c r="R4698" s="81" t="s">
        <v>97</v>
      </c>
      <c r="S4698" s="63"/>
      <c r="T4698" s="87"/>
      <c r="U4698" s="84" t="s">
        <v>97</v>
      </c>
      <c r="V4698" s="84" t="s">
        <v>97</v>
      </c>
      <c r="W4698" s="85" t="b">
        <v>0</v>
      </c>
      <c r="X4698" s="63"/>
      <c r="Y4698" s="63"/>
      <c r="Z4698" s="63"/>
    </row>
    <row r="4699">
      <c r="A4699" s="75"/>
      <c r="B4699" s="94"/>
      <c r="C4699" s="75"/>
      <c r="D4699" s="76"/>
      <c r="E4699" s="75" t="s">
        <v>97</v>
      </c>
      <c r="F4699" s="75" t="s">
        <v>97</v>
      </c>
      <c r="G4699" s="77"/>
      <c r="H4699" s="77"/>
      <c r="I4699" s="80"/>
      <c r="J4699" s="77" t="s">
        <v>97</v>
      </c>
      <c r="K4699" s="79" t="s">
        <v>97</v>
      </c>
      <c r="L4699" s="79"/>
      <c r="M4699" s="80"/>
      <c r="N4699" s="79" t="s">
        <v>97</v>
      </c>
      <c r="O4699" s="81"/>
      <c r="P4699" s="86"/>
      <c r="Q4699" s="82"/>
      <c r="R4699" s="81" t="s">
        <v>97</v>
      </c>
      <c r="S4699" s="63"/>
      <c r="T4699" s="87"/>
      <c r="U4699" s="84" t="s">
        <v>97</v>
      </c>
      <c r="V4699" s="84" t="s">
        <v>97</v>
      </c>
      <c r="W4699" s="85" t="b">
        <v>0</v>
      </c>
      <c r="X4699" s="63"/>
      <c r="Y4699" s="63"/>
      <c r="Z4699" s="63"/>
    </row>
    <row r="4700">
      <c r="A4700" s="75"/>
      <c r="B4700" s="94"/>
      <c r="C4700" s="75"/>
      <c r="D4700" s="76"/>
      <c r="E4700" s="75" t="s">
        <v>97</v>
      </c>
      <c r="F4700" s="75" t="s">
        <v>97</v>
      </c>
      <c r="G4700" s="77"/>
      <c r="H4700" s="77"/>
      <c r="I4700" s="80"/>
      <c r="J4700" s="77" t="s">
        <v>97</v>
      </c>
      <c r="K4700" s="79" t="s">
        <v>97</v>
      </c>
      <c r="L4700" s="79"/>
      <c r="M4700" s="80"/>
      <c r="N4700" s="79" t="s">
        <v>97</v>
      </c>
      <c r="O4700" s="81"/>
      <c r="P4700" s="86"/>
      <c r="Q4700" s="82"/>
      <c r="R4700" s="81" t="s">
        <v>97</v>
      </c>
      <c r="S4700" s="63"/>
      <c r="T4700" s="87"/>
      <c r="U4700" s="84" t="s">
        <v>97</v>
      </c>
      <c r="V4700" s="84" t="s">
        <v>97</v>
      </c>
      <c r="W4700" s="85" t="b">
        <v>0</v>
      </c>
      <c r="X4700" s="63"/>
      <c r="Y4700" s="63"/>
      <c r="Z4700" s="63"/>
    </row>
    <row r="4701">
      <c r="A4701" s="75"/>
      <c r="B4701" s="94"/>
      <c r="C4701" s="75"/>
      <c r="D4701" s="76"/>
      <c r="E4701" s="75" t="s">
        <v>97</v>
      </c>
      <c r="F4701" s="75" t="s">
        <v>97</v>
      </c>
      <c r="G4701" s="77"/>
      <c r="H4701" s="77"/>
      <c r="I4701" s="80"/>
      <c r="J4701" s="77" t="s">
        <v>97</v>
      </c>
      <c r="K4701" s="79" t="s">
        <v>97</v>
      </c>
      <c r="L4701" s="79"/>
      <c r="M4701" s="80"/>
      <c r="N4701" s="79" t="s">
        <v>97</v>
      </c>
      <c r="O4701" s="81"/>
      <c r="P4701" s="86"/>
      <c r="Q4701" s="82"/>
      <c r="R4701" s="81" t="s">
        <v>97</v>
      </c>
      <c r="S4701" s="63"/>
      <c r="T4701" s="87"/>
      <c r="U4701" s="84" t="s">
        <v>97</v>
      </c>
      <c r="V4701" s="84" t="s">
        <v>97</v>
      </c>
      <c r="W4701" s="85" t="b">
        <v>0</v>
      </c>
      <c r="X4701" s="63"/>
      <c r="Y4701" s="63"/>
      <c r="Z4701" s="63"/>
    </row>
    <row r="4702">
      <c r="A4702" s="75"/>
      <c r="B4702" s="94"/>
      <c r="C4702" s="75"/>
      <c r="D4702" s="76"/>
      <c r="E4702" s="75" t="s">
        <v>97</v>
      </c>
      <c r="F4702" s="75" t="s">
        <v>97</v>
      </c>
      <c r="G4702" s="77"/>
      <c r="H4702" s="77"/>
      <c r="I4702" s="80"/>
      <c r="J4702" s="77" t="s">
        <v>97</v>
      </c>
      <c r="K4702" s="79" t="s">
        <v>97</v>
      </c>
      <c r="L4702" s="79"/>
      <c r="M4702" s="80"/>
      <c r="N4702" s="79" t="s">
        <v>97</v>
      </c>
      <c r="O4702" s="81"/>
      <c r="P4702" s="86"/>
      <c r="Q4702" s="82"/>
      <c r="R4702" s="81" t="s">
        <v>97</v>
      </c>
      <c r="S4702" s="63"/>
      <c r="T4702" s="87"/>
      <c r="U4702" s="84" t="s">
        <v>97</v>
      </c>
      <c r="V4702" s="84" t="s">
        <v>97</v>
      </c>
      <c r="W4702" s="85" t="b">
        <v>0</v>
      </c>
      <c r="X4702" s="63"/>
      <c r="Y4702" s="63"/>
      <c r="Z4702" s="63"/>
    </row>
    <row r="4703">
      <c r="A4703" s="75"/>
      <c r="B4703" s="94"/>
      <c r="C4703" s="75"/>
      <c r="D4703" s="76"/>
      <c r="E4703" s="75" t="s">
        <v>97</v>
      </c>
      <c r="F4703" s="75" t="s">
        <v>97</v>
      </c>
      <c r="G4703" s="77"/>
      <c r="H4703" s="77"/>
      <c r="I4703" s="80"/>
      <c r="J4703" s="77" t="s">
        <v>97</v>
      </c>
      <c r="K4703" s="79" t="s">
        <v>97</v>
      </c>
      <c r="L4703" s="79"/>
      <c r="M4703" s="80"/>
      <c r="N4703" s="79" t="s">
        <v>97</v>
      </c>
      <c r="O4703" s="81"/>
      <c r="P4703" s="86"/>
      <c r="Q4703" s="82"/>
      <c r="R4703" s="81" t="s">
        <v>97</v>
      </c>
      <c r="S4703" s="63"/>
      <c r="T4703" s="87"/>
      <c r="U4703" s="84" t="s">
        <v>97</v>
      </c>
      <c r="V4703" s="84" t="s">
        <v>97</v>
      </c>
      <c r="W4703" s="85" t="b">
        <v>0</v>
      </c>
      <c r="X4703" s="63"/>
      <c r="Y4703" s="63"/>
      <c r="Z4703" s="63"/>
    </row>
    <row r="4704">
      <c r="A4704" s="75"/>
      <c r="B4704" s="94"/>
      <c r="C4704" s="75"/>
      <c r="D4704" s="76"/>
      <c r="E4704" s="75" t="s">
        <v>97</v>
      </c>
      <c r="F4704" s="75" t="s">
        <v>97</v>
      </c>
      <c r="G4704" s="77"/>
      <c r="H4704" s="77"/>
      <c r="I4704" s="80"/>
      <c r="J4704" s="77" t="s">
        <v>97</v>
      </c>
      <c r="K4704" s="79" t="s">
        <v>97</v>
      </c>
      <c r="L4704" s="79"/>
      <c r="M4704" s="80"/>
      <c r="N4704" s="79" t="s">
        <v>97</v>
      </c>
      <c r="O4704" s="81"/>
      <c r="P4704" s="86"/>
      <c r="Q4704" s="82"/>
      <c r="R4704" s="81" t="s">
        <v>97</v>
      </c>
      <c r="S4704" s="63"/>
      <c r="T4704" s="87"/>
      <c r="U4704" s="84" t="s">
        <v>97</v>
      </c>
      <c r="V4704" s="84" t="s">
        <v>97</v>
      </c>
      <c r="W4704" s="85" t="b">
        <v>0</v>
      </c>
      <c r="X4704" s="63"/>
      <c r="Y4704" s="63"/>
      <c r="Z4704" s="63"/>
    </row>
    <row r="4705">
      <c r="A4705" s="75"/>
      <c r="B4705" s="94"/>
      <c r="C4705" s="75"/>
      <c r="D4705" s="76"/>
      <c r="E4705" s="75" t="s">
        <v>97</v>
      </c>
      <c r="F4705" s="75" t="s">
        <v>97</v>
      </c>
      <c r="G4705" s="77"/>
      <c r="H4705" s="77"/>
      <c r="I4705" s="80"/>
      <c r="J4705" s="77" t="s">
        <v>97</v>
      </c>
      <c r="K4705" s="79" t="s">
        <v>97</v>
      </c>
      <c r="L4705" s="79"/>
      <c r="M4705" s="80"/>
      <c r="N4705" s="79" t="s">
        <v>97</v>
      </c>
      <c r="O4705" s="81"/>
      <c r="P4705" s="86"/>
      <c r="Q4705" s="82"/>
      <c r="R4705" s="81" t="s">
        <v>97</v>
      </c>
      <c r="S4705" s="63"/>
      <c r="T4705" s="87"/>
      <c r="U4705" s="84" t="s">
        <v>97</v>
      </c>
      <c r="V4705" s="84" t="s">
        <v>97</v>
      </c>
      <c r="W4705" s="85" t="b">
        <v>0</v>
      </c>
      <c r="X4705" s="63"/>
      <c r="Y4705" s="63"/>
      <c r="Z4705" s="63"/>
    </row>
    <row r="4706">
      <c r="A4706" s="75"/>
      <c r="B4706" s="94"/>
      <c r="C4706" s="75"/>
      <c r="D4706" s="76"/>
      <c r="E4706" s="75" t="s">
        <v>97</v>
      </c>
      <c r="F4706" s="75" t="s">
        <v>97</v>
      </c>
      <c r="G4706" s="77"/>
      <c r="H4706" s="77"/>
      <c r="I4706" s="80"/>
      <c r="J4706" s="77" t="s">
        <v>97</v>
      </c>
      <c r="K4706" s="79" t="s">
        <v>97</v>
      </c>
      <c r="L4706" s="79"/>
      <c r="M4706" s="80"/>
      <c r="N4706" s="79" t="s">
        <v>97</v>
      </c>
      <c r="O4706" s="81"/>
      <c r="P4706" s="86"/>
      <c r="Q4706" s="82"/>
      <c r="R4706" s="81" t="s">
        <v>97</v>
      </c>
      <c r="S4706" s="63"/>
      <c r="T4706" s="87"/>
      <c r="U4706" s="84" t="s">
        <v>97</v>
      </c>
      <c r="V4706" s="84" t="s">
        <v>97</v>
      </c>
      <c r="W4706" s="85" t="b">
        <v>0</v>
      </c>
      <c r="X4706" s="63"/>
      <c r="Y4706" s="63"/>
      <c r="Z4706" s="63"/>
    </row>
    <row r="4707">
      <c r="A4707" s="75"/>
      <c r="B4707" s="94"/>
      <c r="C4707" s="75"/>
      <c r="D4707" s="76"/>
      <c r="E4707" s="75" t="s">
        <v>97</v>
      </c>
      <c r="F4707" s="75" t="s">
        <v>97</v>
      </c>
      <c r="G4707" s="77"/>
      <c r="H4707" s="77"/>
      <c r="I4707" s="80"/>
      <c r="J4707" s="77" t="s">
        <v>97</v>
      </c>
      <c r="K4707" s="79" t="s">
        <v>97</v>
      </c>
      <c r="L4707" s="79"/>
      <c r="M4707" s="80"/>
      <c r="N4707" s="79" t="s">
        <v>97</v>
      </c>
      <c r="O4707" s="81"/>
      <c r="P4707" s="86"/>
      <c r="Q4707" s="82"/>
      <c r="R4707" s="81" t="s">
        <v>97</v>
      </c>
      <c r="S4707" s="63"/>
      <c r="T4707" s="87"/>
      <c r="U4707" s="84" t="s">
        <v>97</v>
      </c>
      <c r="V4707" s="84" t="s">
        <v>97</v>
      </c>
      <c r="W4707" s="85" t="b">
        <v>0</v>
      </c>
      <c r="X4707" s="63"/>
      <c r="Y4707" s="63"/>
      <c r="Z4707" s="63"/>
    </row>
    <row r="4708">
      <c r="A4708" s="75"/>
      <c r="B4708" s="94"/>
      <c r="C4708" s="75"/>
      <c r="D4708" s="76"/>
      <c r="E4708" s="75" t="s">
        <v>97</v>
      </c>
      <c r="F4708" s="75" t="s">
        <v>97</v>
      </c>
      <c r="G4708" s="77"/>
      <c r="H4708" s="77"/>
      <c r="I4708" s="80"/>
      <c r="J4708" s="77" t="s">
        <v>97</v>
      </c>
      <c r="K4708" s="79" t="s">
        <v>97</v>
      </c>
      <c r="L4708" s="79"/>
      <c r="M4708" s="80"/>
      <c r="N4708" s="79" t="s">
        <v>97</v>
      </c>
      <c r="O4708" s="81"/>
      <c r="P4708" s="86"/>
      <c r="Q4708" s="82"/>
      <c r="R4708" s="81" t="s">
        <v>97</v>
      </c>
      <c r="S4708" s="63"/>
      <c r="T4708" s="87"/>
      <c r="U4708" s="84" t="s">
        <v>97</v>
      </c>
      <c r="V4708" s="84" t="s">
        <v>97</v>
      </c>
      <c r="W4708" s="85" t="b">
        <v>0</v>
      </c>
      <c r="X4708" s="63"/>
      <c r="Y4708" s="63"/>
      <c r="Z4708" s="63"/>
    </row>
    <row r="4709">
      <c r="A4709" s="75"/>
      <c r="B4709" s="94"/>
      <c r="C4709" s="75"/>
      <c r="D4709" s="76"/>
      <c r="E4709" s="75" t="s">
        <v>97</v>
      </c>
      <c r="F4709" s="75" t="s">
        <v>97</v>
      </c>
      <c r="G4709" s="77"/>
      <c r="H4709" s="77"/>
      <c r="I4709" s="80"/>
      <c r="J4709" s="77" t="s">
        <v>97</v>
      </c>
      <c r="K4709" s="79" t="s">
        <v>97</v>
      </c>
      <c r="L4709" s="79"/>
      <c r="M4709" s="80"/>
      <c r="N4709" s="79" t="s">
        <v>97</v>
      </c>
      <c r="O4709" s="81"/>
      <c r="P4709" s="86"/>
      <c r="Q4709" s="82"/>
      <c r="R4709" s="81" t="s">
        <v>97</v>
      </c>
      <c r="S4709" s="63"/>
      <c r="T4709" s="87"/>
      <c r="U4709" s="84" t="s">
        <v>97</v>
      </c>
      <c r="V4709" s="84" t="s">
        <v>97</v>
      </c>
      <c r="W4709" s="85" t="b">
        <v>0</v>
      </c>
      <c r="X4709" s="63"/>
      <c r="Y4709" s="63"/>
      <c r="Z4709" s="63"/>
    </row>
    <row r="4710">
      <c r="A4710" s="75"/>
      <c r="B4710" s="94"/>
      <c r="C4710" s="75"/>
      <c r="D4710" s="76"/>
      <c r="E4710" s="75" t="s">
        <v>97</v>
      </c>
      <c r="F4710" s="75" t="s">
        <v>97</v>
      </c>
      <c r="G4710" s="77"/>
      <c r="H4710" s="77"/>
      <c r="I4710" s="80"/>
      <c r="J4710" s="77" t="s">
        <v>97</v>
      </c>
      <c r="K4710" s="79" t="s">
        <v>97</v>
      </c>
      <c r="L4710" s="79"/>
      <c r="M4710" s="80"/>
      <c r="N4710" s="79" t="s">
        <v>97</v>
      </c>
      <c r="O4710" s="81"/>
      <c r="P4710" s="86"/>
      <c r="Q4710" s="82"/>
      <c r="R4710" s="81" t="s">
        <v>97</v>
      </c>
      <c r="S4710" s="63"/>
      <c r="T4710" s="87"/>
      <c r="U4710" s="84" t="s">
        <v>97</v>
      </c>
      <c r="V4710" s="84" t="s">
        <v>97</v>
      </c>
      <c r="W4710" s="85" t="b">
        <v>0</v>
      </c>
      <c r="X4710" s="63"/>
      <c r="Y4710" s="63"/>
      <c r="Z4710" s="63"/>
    </row>
    <row r="4711">
      <c r="A4711" s="75"/>
      <c r="B4711" s="94"/>
      <c r="C4711" s="75"/>
      <c r="D4711" s="76"/>
      <c r="E4711" s="75" t="s">
        <v>97</v>
      </c>
      <c r="F4711" s="75" t="s">
        <v>97</v>
      </c>
      <c r="G4711" s="77"/>
      <c r="H4711" s="77"/>
      <c r="I4711" s="80"/>
      <c r="J4711" s="77" t="s">
        <v>97</v>
      </c>
      <c r="K4711" s="79" t="s">
        <v>97</v>
      </c>
      <c r="L4711" s="79"/>
      <c r="M4711" s="80"/>
      <c r="N4711" s="79" t="s">
        <v>97</v>
      </c>
      <c r="O4711" s="81"/>
      <c r="P4711" s="86"/>
      <c r="Q4711" s="82"/>
      <c r="R4711" s="81" t="s">
        <v>97</v>
      </c>
      <c r="S4711" s="63"/>
      <c r="T4711" s="87"/>
      <c r="U4711" s="84" t="s">
        <v>97</v>
      </c>
      <c r="V4711" s="84" t="s">
        <v>97</v>
      </c>
      <c r="W4711" s="85" t="b">
        <v>0</v>
      </c>
      <c r="X4711" s="63"/>
      <c r="Y4711" s="63"/>
      <c r="Z4711" s="63"/>
    </row>
    <row r="4712">
      <c r="A4712" s="75"/>
      <c r="B4712" s="94"/>
      <c r="C4712" s="75"/>
      <c r="D4712" s="76"/>
      <c r="E4712" s="75" t="s">
        <v>97</v>
      </c>
      <c r="F4712" s="75" t="s">
        <v>97</v>
      </c>
      <c r="G4712" s="77"/>
      <c r="H4712" s="77"/>
      <c r="I4712" s="80"/>
      <c r="J4712" s="77" t="s">
        <v>97</v>
      </c>
      <c r="K4712" s="79" t="s">
        <v>97</v>
      </c>
      <c r="L4712" s="79"/>
      <c r="M4712" s="80"/>
      <c r="N4712" s="79" t="s">
        <v>97</v>
      </c>
      <c r="O4712" s="81"/>
      <c r="P4712" s="86"/>
      <c r="Q4712" s="82"/>
      <c r="R4712" s="81" t="s">
        <v>97</v>
      </c>
      <c r="S4712" s="63"/>
      <c r="T4712" s="87"/>
      <c r="U4712" s="84" t="s">
        <v>97</v>
      </c>
      <c r="V4712" s="84" t="s">
        <v>97</v>
      </c>
      <c r="W4712" s="85" t="b">
        <v>0</v>
      </c>
      <c r="X4712" s="63"/>
      <c r="Y4712" s="63"/>
      <c r="Z4712" s="63"/>
    </row>
    <row r="4713">
      <c r="A4713" s="75"/>
      <c r="B4713" s="94"/>
      <c r="C4713" s="75"/>
      <c r="D4713" s="76"/>
      <c r="E4713" s="75" t="s">
        <v>97</v>
      </c>
      <c r="F4713" s="75" t="s">
        <v>97</v>
      </c>
      <c r="G4713" s="77"/>
      <c r="H4713" s="77"/>
      <c r="I4713" s="80"/>
      <c r="J4713" s="77" t="s">
        <v>97</v>
      </c>
      <c r="K4713" s="79" t="s">
        <v>97</v>
      </c>
      <c r="L4713" s="79"/>
      <c r="M4713" s="80"/>
      <c r="N4713" s="79" t="s">
        <v>97</v>
      </c>
      <c r="O4713" s="81"/>
      <c r="P4713" s="86"/>
      <c r="Q4713" s="82"/>
      <c r="R4713" s="81" t="s">
        <v>97</v>
      </c>
      <c r="S4713" s="63"/>
      <c r="T4713" s="87"/>
      <c r="U4713" s="84" t="s">
        <v>97</v>
      </c>
      <c r="V4713" s="84" t="s">
        <v>97</v>
      </c>
      <c r="W4713" s="85" t="b">
        <v>0</v>
      </c>
      <c r="X4713" s="63"/>
      <c r="Y4713" s="63"/>
      <c r="Z4713" s="63"/>
    </row>
    <row r="4714">
      <c r="A4714" s="75"/>
      <c r="B4714" s="94"/>
      <c r="C4714" s="75"/>
      <c r="D4714" s="76"/>
      <c r="E4714" s="75" t="s">
        <v>97</v>
      </c>
      <c r="F4714" s="75" t="s">
        <v>97</v>
      </c>
      <c r="G4714" s="77"/>
      <c r="H4714" s="77"/>
      <c r="I4714" s="80"/>
      <c r="J4714" s="77" t="s">
        <v>97</v>
      </c>
      <c r="K4714" s="79" t="s">
        <v>97</v>
      </c>
      <c r="L4714" s="79"/>
      <c r="M4714" s="80"/>
      <c r="N4714" s="79" t="s">
        <v>97</v>
      </c>
      <c r="O4714" s="81"/>
      <c r="P4714" s="86"/>
      <c r="Q4714" s="82"/>
      <c r="R4714" s="81" t="s">
        <v>97</v>
      </c>
      <c r="S4714" s="63"/>
      <c r="T4714" s="87"/>
      <c r="U4714" s="84" t="s">
        <v>97</v>
      </c>
      <c r="V4714" s="84" t="s">
        <v>97</v>
      </c>
      <c r="W4714" s="85" t="b">
        <v>0</v>
      </c>
      <c r="X4714" s="63"/>
      <c r="Y4714" s="63"/>
      <c r="Z4714" s="63"/>
    </row>
    <row r="4715">
      <c r="A4715" s="75"/>
      <c r="B4715" s="94"/>
      <c r="C4715" s="75"/>
      <c r="D4715" s="76"/>
      <c r="E4715" s="75" t="s">
        <v>97</v>
      </c>
      <c r="F4715" s="75" t="s">
        <v>97</v>
      </c>
      <c r="G4715" s="77"/>
      <c r="H4715" s="77"/>
      <c r="I4715" s="80"/>
      <c r="J4715" s="77" t="s">
        <v>97</v>
      </c>
      <c r="K4715" s="79" t="s">
        <v>97</v>
      </c>
      <c r="L4715" s="79"/>
      <c r="M4715" s="80"/>
      <c r="N4715" s="79" t="s">
        <v>97</v>
      </c>
      <c r="O4715" s="81"/>
      <c r="P4715" s="86"/>
      <c r="Q4715" s="82"/>
      <c r="R4715" s="81" t="s">
        <v>97</v>
      </c>
      <c r="S4715" s="63"/>
      <c r="T4715" s="87"/>
      <c r="U4715" s="84" t="s">
        <v>97</v>
      </c>
      <c r="V4715" s="84" t="s">
        <v>97</v>
      </c>
      <c r="W4715" s="85" t="b">
        <v>0</v>
      </c>
      <c r="X4715" s="63"/>
      <c r="Y4715" s="63"/>
      <c r="Z4715" s="63"/>
    </row>
    <row r="4716">
      <c r="A4716" s="75"/>
      <c r="B4716" s="94"/>
      <c r="C4716" s="75"/>
      <c r="D4716" s="76"/>
      <c r="E4716" s="75" t="s">
        <v>97</v>
      </c>
      <c r="F4716" s="75" t="s">
        <v>97</v>
      </c>
      <c r="G4716" s="77"/>
      <c r="H4716" s="77"/>
      <c r="I4716" s="80"/>
      <c r="J4716" s="77" t="s">
        <v>97</v>
      </c>
      <c r="K4716" s="79" t="s">
        <v>97</v>
      </c>
      <c r="L4716" s="79"/>
      <c r="M4716" s="80"/>
      <c r="N4716" s="79" t="s">
        <v>97</v>
      </c>
      <c r="O4716" s="81"/>
      <c r="P4716" s="86"/>
      <c r="Q4716" s="82"/>
      <c r="R4716" s="81" t="s">
        <v>97</v>
      </c>
      <c r="S4716" s="63"/>
      <c r="T4716" s="87"/>
      <c r="U4716" s="84" t="s">
        <v>97</v>
      </c>
      <c r="V4716" s="84" t="s">
        <v>97</v>
      </c>
      <c r="W4716" s="85" t="b">
        <v>0</v>
      </c>
      <c r="X4716" s="63"/>
      <c r="Y4716" s="63"/>
      <c r="Z4716" s="63"/>
    </row>
    <row r="4717">
      <c r="A4717" s="75"/>
      <c r="B4717" s="94"/>
      <c r="C4717" s="75"/>
      <c r="D4717" s="76"/>
      <c r="E4717" s="75" t="s">
        <v>97</v>
      </c>
      <c r="F4717" s="75" t="s">
        <v>97</v>
      </c>
      <c r="G4717" s="77"/>
      <c r="H4717" s="77"/>
      <c r="I4717" s="80"/>
      <c r="J4717" s="77" t="s">
        <v>97</v>
      </c>
      <c r="K4717" s="79" t="s">
        <v>97</v>
      </c>
      <c r="L4717" s="79"/>
      <c r="M4717" s="80"/>
      <c r="N4717" s="79" t="s">
        <v>97</v>
      </c>
      <c r="O4717" s="81"/>
      <c r="P4717" s="86"/>
      <c r="Q4717" s="82"/>
      <c r="R4717" s="81" t="s">
        <v>97</v>
      </c>
      <c r="S4717" s="63"/>
      <c r="T4717" s="87"/>
      <c r="U4717" s="84" t="s">
        <v>97</v>
      </c>
      <c r="V4717" s="84" t="s">
        <v>97</v>
      </c>
      <c r="W4717" s="85" t="b">
        <v>0</v>
      </c>
      <c r="X4717" s="63"/>
      <c r="Y4717" s="63"/>
      <c r="Z4717" s="63"/>
    </row>
    <row r="4718">
      <c r="A4718" s="75"/>
      <c r="B4718" s="94"/>
      <c r="C4718" s="75"/>
      <c r="D4718" s="76"/>
      <c r="E4718" s="75" t="s">
        <v>97</v>
      </c>
      <c r="F4718" s="75" t="s">
        <v>97</v>
      </c>
      <c r="G4718" s="77"/>
      <c r="H4718" s="77"/>
      <c r="I4718" s="80"/>
      <c r="J4718" s="77" t="s">
        <v>97</v>
      </c>
      <c r="K4718" s="79" t="s">
        <v>97</v>
      </c>
      <c r="L4718" s="79"/>
      <c r="M4718" s="80"/>
      <c r="N4718" s="79" t="s">
        <v>97</v>
      </c>
      <c r="O4718" s="81"/>
      <c r="P4718" s="86"/>
      <c r="Q4718" s="82"/>
      <c r="R4718" s="81" t="s">
        <v>97</v>
      </c>
      <c r="S4718" s="63"/>
      <c r="T4718" s="87"/>
      <c r="U4718" s="84" t="s">
        <v>97</v>
      </c>
      <c r="V4718" s="84" t="s">
        <v>97</v>
      </c>
      <c r="W4718" s="85" t="b">
        <v>0</v>
      </c>
      <c r="X4718" s="63"/>
      <c r="Y4718" s="63"/>
      <c r="Z4718" s="63"/>
    </row>
    <row r="4719">
      <c r="A4719" s="75"/>
      <c r="B4719" s="94"/>
      <c r="C4719" s="75"/>
      <c r="D4719" s="76"/>
      <c r="E4719" s="75" t="s">
        <v>97</v>
      </c>
      <c r="F4719" s="75" t="s">
        <v>97</v>
      </c>
      <c r="G4719" s="77"/>
      <c r="H4719" s="77"/>
      <c r="I4719" s="80"/>
      <c r="J4719" s="77" t="s">
        <v>97</v>
      </c>
      <c r="K4719" s="79" t="s">
        <v>97</v>
      </c>
      <c r="L4719" s="79"/>
      <c r="M4719" s="80"/>
      <c r="N4719" s="79" t="s">
        <v>97</v>
      </c>
      <c r="O4719" s="81"/>
      <c r="P4719" s="86"/>
      <c r="Q4719" s="82"/>
      <c r="R4719" s="81" t="s">
        <v>97</v>
      </c>
      <c r="S4719" s="63"/>
      <c r="T4719" s="87"/>
      <c r="U4719" s="84" t="s">
        <v>97</v>
      </c>
      <c r="V4719" s="84" t="s">
        <v>97</v>
      </c>
      <c r="W4719" s="85" t="b">
        <v>0</v>
      </c>
      <c r="X4719" s="63"/>
      <c r="Y4719" s="63"/>
      <c r="Z4719" s="63"/>
    </row>
    <row r="4720">
      <c r="A4720" s="75"/>
      <c r="B4720" s="94"/>
      <c r="C4720" s="75"/>
      <c r="D4720" s="76"/>
      <c r="E4720" s="75" t="s">
        <v>97</v>
      </c>
      <c r="F4720" s="75" t="s">
        <v>97</v>
      </c>
      <c r="G4720" s="77"/>
      <c r="H4720" s="77"/>
      <c r="I4720" s="80"/>
      <c r="J4720" s="77" t="s">
        <v>97</v>
      </c>
      <c r="K4720" s="79" t="s">
        <v>97</v>
      </c>
      <c r="L4720" s="79"/>
      <c r="M4720" s="80"/>
      <c r="N4720" s="79" t="s">
        <v>97</v>
      </c>
      <c r="O4720" s="81"/>
      <c r="P4720" s="86"/>
      <c r="Q4720" s="82"/>
      <c r="R4720" s="81" t="s">
        <v>97</v>
      </c>
      <c r="S4720" s="63"/>
      <c r="T4720" s="87"/>
      <c r="U4720" s="84" t="s">
        <v>97</v>
      </c>
      <c r="V4720" s="84" t="s">
        <v>97</v>
      </c>
      <c r="W4720" s="85" t="b">
        <v>0</v>
      </c>
      <c r="X4720" s="63"/>
      <c r="Y4720" s="63"/>
      <c r="Z4720" s="63"/>
    </row>
    <row r="4721">
      <c r="A4721" s="75"/>
      <c r="B4721" s="94"/>
      <c r="C4721" s="75"/>
      <c r="D4721" s="76"/>
      <c r="E4721" s="75" t="s">
        <v>97</v>
      </c>
      <c r="F4721" s="75" t="s">
        <v>97</v>
      </c>
      <c r="G4721" s="77"/>
      <c r="H4721" s="77"/>
      <c r="I4721" s="80"/>
      <c r="J4721" s="77" t="s">
        <v>97</v>
      </c>
      <c r="K4721" s="79" t="s">
        <v>97</v>
      </c>
      <c r="L4721" s="79"/>
      <c r="M4721" s="80"/>
      <c r="N4721" s="79" t="s">
        <v>97</v>
      </c>
      <c r="O4721" s="81"/>
      <c r="P4721" s="86"/>
      <c r="Q4721" s="82"/>
      <c r="R4721" s="81" t="s">
        <v>97</v>
      </c>
      <c r="S4721" s="63"/>
      <c r="T4721" s="87"/>
      <c r="U4721" s="84" t="s">
        <v>97</v>
      </c>
      <c r="V4721" s="84" t="s">
        <v>97</v>
      </c>
      <c r="W4721" s="85" t="b">
        <v>0</v>
      </c>
      <c r="X4721" s="63"/>
      <c r="Y4721" s="63"/>
      <c r="Z4721" s="63"/>
    </row>
    <row r="4722">
      <c r="A4722" s="75"/>
      <c r="B4722" s="94"/>
      <c r="C4722" s="75"/>
      <c r="D4722" s="76"/>
      <c r="E4722" s="75" t="s">
        <v>97</v>
      </c>
      <c r="F4722" s="75" t="s">
        <v>97</v>
      </c>
      <c r="G4722" s="77"/>
      <c r="H4722" s="77"/>
      <c r="I4722" s="80"/>
      <c r="J4722" s="77" t="s">
        <v>97</v>
      </c>
      <c r="K4722" s="79" t="s">
        <v>97</v>
      </c>
      <c r="L4722" s="79"/>
      <c r="M4722" s="80"/>
      <c r="N4722" s="79" t="s">
        <v>97</v>
      </c>
      <c r="O4722" s="81"/>
      <c r="P4722" s="86"/>
      <c r="Q4722" s="82"/>
      <c r="R4722" s="81" t="s">
        <v>97</v>
      </c>
      <c r="S4722" s="63"/>
      <c r="T4722" s="87"/>
      <c r="U4722" s="84" t="s">
        <v>97</v>
      </c>
      <c r="V4722" s="84" t="s">
        <v>97</v>
      </c>
      <c r="W4722" s="85" t="b">
        <v>0</v>
      </c>
      <c r="X4722" s="63"/>
      <c r="Y4722" s="63"/>
      <c r="Z4722" s="63"/>
    </row>
    <row r="4723">
      <c r="A4723" s="75"/>
      <c r="B4723" s="94"/>
      <c r="C4723" s="75"/>
      <c r="D4723" s="76"/>
      <c r="E4723" s="75" t="s">
        <v>97</v>
      </c>
      <c r="F4723" s="75" t="s">
        <v>97</v>
      </c>
      <c r="G4723" s="77"/>
      <c r="H4723" s="77"/>
      <c r="I4723" s="80"/>
      <c r="J4723" s="77" t="s">
        <v>97</v>
      </c>
      <c r="K4723" s="79" t="s">
        <v>97</v>
      </c>
      <c r="L4723" s="79"/>
      <c r="M4723" s="80"/>
      <c r="N4723" s="79" t="s">
        <v>97</v>
      </c>
      <c r="O4723" s="81"/>
      <c r="P4723" s="86"/>
      <c r="Q4723" s="82"/>
      <c r="R4723" s="81" t="s">
        <v>97</v>
      </c>
      <c r="S4723" s="63"/>
      <c r="T4723" s="87"/>
      <c r="U4723" s="84" t="s">
        <v>97</v>
      </c>
      <c r="V4723" s="84" t="s">
        <v>97</v>
      </c>
      <c r="W4723" s="85" t="b">
        <v>0</v>
      </c>
      <c r="X4723" s="63"/>
      <c r="Y4723" s="63"/>
      <c r="Z4723" s="63"/>
    </row>
    <row r="4724">
      <c r="A4724" s="75"/>
      <c r="B4724" s="94"/>
      <c r="C4724" s="75"/>
      <c r="D4724" s="76"/>
      <c r="E4724" s="75" t="s">
        <v>97</v>
      </c>
      <c r="F4724" s="75" t="s">
        <v>97</v>
      </c>
      <c r="G4724" s="77"/>
      <c r="H4724" s="77"/>
      <c r="I4724" s="80"/>
      <c r="J4724" s="77" t="s">
        <v>97</v>
      </c>
      <c r="K4724" s="79" t="s">
        <v>97</v>
      </c>
      <c r="L4724" s="79"/>
      <c r="M4724" s="80"/>
      <c r="N4724" s="79" t="s">
        <v>97</v>
      </c>
      <c r="O4724" s="81"/>
      <c r="P4724" s="86"/>
      <c r="Q4724" s="82"/>
      <c r="R4724" s="81" t="s">
        <v>97</v>
      </c>
      <c r="S4724" s="63"/>
      <c r="T4724" s="87"/>
      <c r="U4724" s="84" t="s">
        <v>97</v>
      </c>
      <c r="V4724" s="84" t="s">
        <v>97</v>
      </c>
      <c r="W4724" s="85" t="b">
        <v>0</v>
      </c>
      <c r="X4724" s="63"/>
      <c r="Y4724" s="63"/>
      <c r="Z4724" s="63"/>
    </row>
    <row r="4725">
      <c r="A4725" s="75"/>
      <c r="B4725" s="94"/>
      <c r="C4725" s="75"/>
      <c r="D4725" s="76"/>
      <c r="E4725" s="75" t="s">
        <v>97</v>
      </c>
      <c r="F4725" s="75" t="s">
        <v>97</v>
      </c>
      <c r="G4725" s="77"/>
      <c r="H4725" s="77"/>
      <c r="I4725" s="80"/>
      <c r="J4725" s="77" t="s">
        <v>97</v>
      </c>
      <c r="K4725" s="79" t="s">
        <v>97</v>
      </c>
      <c r="L4725" s="79"/>
      <c r="M4725" s="80"/>
      <c r="N4725" s="79" t="s">
        <v>97</v>
      </c>
      <c r="O4725" s="81"/>
      <c r="P4725" s="86"/>
      <c r="Q4725" s="82"/>
      <c r="R4725" s="81" t="s">
        <v>97</v>
      </c>
      <c r="S4725" s="63"/>
      <c r="T4725" s="87"/>
      <c r="U4725" s="84" t="s">
        <v>97</v>
      </c>
      <c r="V4725" s="84" t="s">
        <v>97</v>
      </c>
      <c r="W4725" s="85" t="b">
        <v>0</v>
      </c>
      <c r="X4725" s="63"/>
      <c r="Y4725" s="63"/>
      <c r="Z4725" s="63"/>
    </row>
    <row r="4726">
      <c r="A4726" s="75"/>
      <c r="B4726" s="94"/>
      <c r="C4726" s="75"/>
      <c r="D4726" s="76"/>
      <c r="E4726" s="75" t="s">
        <v>97</v>
      </c>
      <c r="F4726" s="75" t="s">
        <v>97</v>
      </c>
      <c r="G4726" s="77"/>
      <c r="H4726" s="77"/>
      <c r="I4726" s="80"/>
      <c r="J4726" s="77" t="s">
        <v>97</v>
      </c>
      <c r="K4726" s="79" t="s">
        <v>97</v>
      </c>
      <c r="L4726" s="79"/>
      <c r="M4726" s="80"/>
      <c r="N4726" s="79" t="s">
        <v>97</v>
      </c>
      <c r="O4726" s="81"/>
      <c r="P4726" s="86"/>
      <c r="Q4726" s="82"/>
      <c r="R4726" s="81" t="s">
        <v>97</v>
      </c>
      <c r="S4726" s="63"/>
      <c r="T4726" s="87"/>
      <c r="U4726" s="84" t="s">
        <v>97</v>
      </c>
      <c r="V4726" s="84" t="s">
        <v>97</v>
      </c>
      <c r="W4726" s="85" t="b">
        <v>0</v>
      </c>
      <c r="X4726" s="63"/>
      <c r="Y4726" s="63"/>
      <c r="Z4726" s="63"/>
    </row>
    <row r="4727">
      <c r="A4727" s="75"/>
      <c r="B4727" s="94"/>
      <c r="C4727" s="75"/>
      <c r="D4727" s="76"/>
      <c r="E4727" s="75" t="s">
        <v>97</v>
      </c>
      <c r="F4727" s="75" t="s">
        <v>97</v>
      </c>
      <c r="G4727" s="77"/>
      <c r="H4727" s="77"/>
      <c r="I4727" s="80"/>
      <c r="J4727" s="77" t="s">
        <v>97</v>
      </c>
      <c r="K4727" s="79" t="s">
        <v>97</v>
      </c>
      <c r="L4727" s="79"/>
      <c r="M4727" s="80"/>
      <c r="N4727" s="79" t="s">
        <v>97</v>
      </c>
      <c r="O4727" s="81"/>
      <c r="P4727" s="86"/>
      <c r="Q4727" s="82"/>
      <c r="R4727" s="81" t="s">
        <v>97</v>
      </c>
      <c r="S4727" s="63"/>
      <c r="T4727" s="87"/>
      <c r="U4727" s="84" t="s">
        <v>97</v>
      </c>
      <c r="V4727" s="84" t="s">
        <v>97</v>
      </c>
      <c r="W4727" s="85" t="b">
        <v>0</v>
      </c>
      <c r="X4727" s="63"/>
      <c r="Y4727" s="63"/>
      <c r="Z4727" s="63"/>
    </row>
    <row r="4728">
      <c r="A4728" s="75"/>
      <c r="B4728" s="94"/>
      <c r="C4728" s="75"/>
      <c r="D4728" s="76"/>
      <c r="E4728" s="75" t="s">
        <v>97</v>
      </c>
      <c r="F4728" s="75" t="s">
        <v>97</v>
      </c>
      <c r="G4728" s="77"/>
      <c r="H4728" s="77"/>
      <c r="I4728" s="80"/>
      <c r="J4728" s="77" t="s">
        <v>97</v>
      </c>
      <c r="K4728" s="79" t="s">
        <v>97</v>
      </c>
      <c r="L4728" s="79"/>
      <c r="M4728" s="80"/>
      <c r="N4728" s="79" t="s">
        <v>97</v>
      </c>
      <c r="O4728" s="81"/>
      <c r="P4728" s="86"/>
      <c r="Q4728" s="82"/>
      <c r="R4728" s="81" t="s">
        <v>97</v>
      </c>
      <c r="S4728" s="63"/>
      <c r="T4728" s="87"/>
      <c r="U4728" s="84" t="s">
        <v>97</v>
      </c>
      <c r="V4728" s="84" t="s">
        <v>97</v>
      </c>
      <c r="W4728" s="85" t="b">
        <v>0</v>
      </c>
      <c r="X4728" s="63"/>
      <c r="Y4728" s="63"/>
      <c r="Z4728" s="63"/>
    </row>
    <row r="4729">
      <c r="A4729" s="75"/>
      <c r="B4729" s="94"/>
      <c r="C4729" s="75"/>
      <c r="D4729" s="76"/>
      <c r="E4729" s="75" t="s">
        <v>97</v>
      </c>
      <c r="F4729" s="75" t="s">
        <v>97</v>
      </c>
      <c r="G4729" s="77"/>
      <c r="H4729" s="77"/>
      <c r="I4729" s="80"/>
      <c r="J4729" s="77" t="s">
        <v>97</v>
      </c>
      <c r="K4729" s="79" t="s">
        <v>97</v>
      </c>
      <c r="L4729" s="79"/>
      <c r="M4729" s="80"/>
      <c r="N4729" s="79" t="s">
        <v>97</v>
      </c>
      <c r="O4729" s="81"/>
      <c r="P4729" s="86"/>
      <c r="Q4729" s="82"/>
      <c r="R4729" s="81" t="s">
        <v>97</v>
      </c>
      <c r="S4729" s="63"/>
      <c r="T4729" s="87"/>
      <c r="U4729" s="84" t="s">
        <v>97</v>
      </c>
      <c r="V4729" s="84" t="s">
        <v>97</v>
      </c>
      <c r="W4729" s="85" t="b">
        <v>0</v>
      </c>
      <c r="X4729" s="63"/>
      <c r="Y4729" s="63"/>
      <c r="Z4729" s="63"/>
    </row>
    <row r="4730">
      <c r="A4730" s="75"/>
      <c r="B4730" s="94"/>
      <c r="C4730" s="75"/>
      <c r="D4730" s="76"/>
      <c r="E4730" s="75" t="s">
        <v>97</v>
      </c>
      <c r="F4730" s="75" t="s">
        <v>97</v>
      </c>
      <c r="G4730" s="77"/>
      <c r="H4730" s="77"/>
      <c r="I4730" s="80"/>
      <c r="J4730" s="77" t="s">
        <v>97</v>
      </c>
      <c r="K4730" s="79" t="s">
        <v>97</v>
      </c>
      <c r="L4730" s="79"/>
      <c r="M4730" s="80"/>
      <c r="N4730" s="79" t="s">
        <v>97</v>
      </c>
      <c r="O4730" s="81"/>
      <c r="P4730" s="86"/>
      <c r="Q4730" s="82"/>
      <c r="R4730" s="81" t="s">
        <v>97</v>
      </c>
      <c r="S4730" s="63"/>
      <c r="T4730" s="87"/>
      <c r="U4730" s="84" t="s">
        <v>97</v>
      </c>
      <c r="V4730" s="84" t="s">
        <v>97</v>
      </c>
      <c r="W4730" s="85" t="b">
        <v>0</v>
      </c>
      <c r="X4730" s="63"/>
      <c r="Y4730" s="63"/>
      <c r="Z4730" s="63"/>
    </row>
    <row r="4731">
      <c r="A4731" s="75"/>
      <c r="B4731" s="94"/>
      <c r="C4731" s="75"/>
      <c r="D4731" s="76"/>
      <c r="E4731" s="75" t="s">
        <v>97</v>
      </c>
      <c r="F4731" s="75" t="s">
        <v>97</v>
      </c>
      <c r="G4731" s="77"/>
      <c r="H4731" s="77"/>
      <c r="I4731" s="80"/>
      <c r="J4731" s="77" t="s">
        <v>97</v>
      </c>
      <c r="K4731" s="79" t="s">
        <v>97</v>
      </c>
      <c r="L4731" s="79"/>
      <c r="M4731" s="80"/>
      <c r="N4731" s="79" t="s">
        <v>97</v>
      </c>
      <c r="O4731" s="81"/>
      <c r="P4731" s="86"/>
      <c r="Q4731" s="82"/>
      <c r="R4731" s="81" t="s">
        <v>97</v>
      </c>
      <c r="S4731" s="63"/>
      <c r="T4731" s="87"/>
      <c r="U4731" s="84" t="s">
        <v>97</v>
      </c>
      <c r="V4731" s="84" t="s">
        <v>97</v>
      </c>
      <c r="W4731" s="85" t="b">
        <v>0</v>
      </c>
      <c r="X4731" s="63"/>
      <c r="Y4731" s="63"/>
      <c r="Z4731" s="63"/>
    </row>
    <row r="4732">
      <c r="A4732" s="75"/>
      <c r="B4732" s="94"/>
      <c r="C4732" s="75"/>
      <c r="D4732" s="76"/>
      <c r="E4732" s="75" t="s">
        <v>97</v>
      </c>
      <c r="F4732" s="75" t="s">
        <v>97</v>
      </c>
      <c r="G4732" s="77"/>
      <c r="H4732" s="77"/>
      <c r="I4732" s="80"/>
      <c r="J4732" s="77" t="s">
        <v>97</v>
      </c>
      <c r="K4732" s="79" t="s">
        <v>97</v>
      </c>
      <c r="L4732" s="79"/>
      <c r="M4732" s="80"/>
      <c r="N4732" s="79" t="s">
        <v>97</v>
      </c>
      <c r="O4732" s="81"/>
      <c r="P4732" s="86"/>
      <c r="Q4732" s="82"/>
      <c r="R4732" s="81" t="s">
        <v>97</v>
      </c>
      <c r="S4732" s="63"/>
      <c r="T4732" s="87"/>
      <c r="U4732" s="84" t="s">
        <v>97</v>
      </c>
      <c r="V4732" s="84" t="s">
        <v>97</v>
      </c>
      <c r="W4732" s="85" t="b">
        <v>0</v>
      </c>
      <c r="X4732" s="63"/>
      <c r="Y4732" s="63"/>
      <c r="Z4732" s="63"/>
    </row>
    <row r="4733">
      <c r="A4733" s="75"/>
      <c r="B4733" s="94"/>
      <c r="C4733" s="75"/>
      <c r="D4733" s="76"/>
      <c r="E4733" s="75" t="s">
        <v>97</v>
      </c>
      <c r="F4733" s="75" t="s">
        <v>97</v>
      </c>
      <c r="G4733" s="77"/>
      <c r="H4733" s="77"/>
      <c r="I4733" s="80"/>
      <c r="J4733" s="77" t="s">
        <v>97</v>
      </c>
      <c r="K4733" s="79" t="s">
        <v>97</v>
      </c>
      <c r="L4733" s="79"/>
      <c r="M4733" s="80"/>
      <c r="N4733" s="79" t="s">
        <v>97</v>
      </c>
      <c r="O4733" s="81"/>
      <c r="P4733" s="86"/>
      <c r="Q4733" s="82"/>
      <c r="R4733" s="81" t="s">
        <v>97</v>
      </c>
      <c r="S4733" s="63"/>
      <c r="T4733" s="87"/>
      <c r="U4733" s="84" t="s">
        <v>97</v>
      </c>
      <c r="V4733" s="84" t="s">
        <v>97</v>
      </c>
      <c r="W4733" s="85" t="b">
        <v>0</v>
      </c>
      <c r="X4733" s="63"/>
      <c r="Y4733" s="63"/>
      <c r="Z4733" s="63"/>
    </row>
    <row r="4734">
      <c r="A4734" s="75"/>
      <c r="B4734" s="94"/>
      <c r="C4734" s="75"/>
      <c r="D4734" s="76"/>
      <c r="E4734" s="75" t="s">
        <v>97</v>
      </c>
      <c r="F4734" s="75" t="s">
        <v>97</v>
      </c>
      <c r="G4734" s="77"/>
      <c r="H4734" s="77"/>
      <c r="I4734" s="80"/>
      <c r="J4734" s="77" t="s">
        <v>97</v>
      </c>
      <c r="K4734" s="79" t="s">
        <v>97</v>
      </c>
      <c r="L4734" s="79"/>
      <c r="M4734" s="80"/>
      <c r="N4734" s="79" t="s">
        <v>97</v>
      </c>
      <c r="O4734" s="81"/>
      <c r="P4734" s="86"/>
      <c r="Q4734" s="82"/>
      <c r="R4734" s="81" t="s">
        <v>97</v>
      </c>
      <c r="S4734" s="63"/>
      <c r="T4734" s="87"/>
      <c r="U4734" s="84" t="s">
        <v>97</v>
      </c>
      <c r="V4734" s="84" t="s">
        <v>97</v>
      </c>
      <c r="W4734" s="85" t="b">
        <v>0</v>
      </c>
      <c r="X4734" s="63"/>
      <c r="Y4734" s="63"/>
      <c r="Z4734" s="63"/>
    </row>
    <row r="4735">
      <c r="A4735" s="75"/>
      <c r="B4735" s="94"/>
      <c r="C4735" s="75"/>
      <c r="D4735" s="76"/>
      <c r="E4735" s="75" t="s">
        <v>97</v>
      </c>
      <c r="F4735" s="75" t="s">
        <v>97</v>
      </c>
      <c r="G4735" s="77"/>
      <c r="H4735" s="77"/>
      <c r="I4735" s="80"/>
      <c r="J4735" s="77" t="s">
        <v>97</v>
      </c>
      <c r="K4735" s="79" t="s">
        <v>97</v>
      </c>
      <c r="L4735" s="79"/>
      <c r="M4735" s="80"/>
      <c r="N4735" s="79" t="s">
        <v>97</v>
      </c>
      <c r="O4735" s="81"/>
      <c r="P4735" s="86"/>
      <c r="Q4735" s="82"/>
      <c r="R4735" s="81" t="s">
        <v>97</v>
      </c>
      <c r="S4735" s="63"/>
      <c r="T4735" s="87"/>
      <c r="U4735" s="84" t="s">
        <v>97</v>
      </c>
      <c r="V4735" s="84" t="s">
        <v>97</v>
      </c>
      <c r="W4735" s="85" t="b">
        <v>0</v>
      </c>
      <c r="X4735" s="63"/>
      <c r="Y4735" s="63"/>
      <c r="Z4735" s="63"/>
    </row>
    <row r="4736">
      <c r="A4736" s="75"/>
      <c r="B4736" s="94"/>
      <c r="C4736" s="75"/>
      <c r="D4736" s="76"/>
      <c r="E4736" s="75" t="s">
        <v>97</v>
      </c>
      <c r="F4736" s="75" t="s">
        <v>97</v>
      </c>
      <c r="G4736" s="77"/>
      <c r="H4736" s="77"/>
      <c r="I4736" s="80"/>
      <c r="J4736" s="77" t="s">
        <v>97</v>
      </c>
      <c r="K4736" s="79" t="s">
        <v>97</v>
      </c>
      <c r="L4736" s="79"/>
      <c r="M4736" s="80"/>
      <c r="N4736" s="79" t="s">
        <v>97</v>
      </c>
      <c r="O4736" s="81"/>
      <c r="P4736" s="86"/>
      <c r="Q4736" s="82"/>
      <c r="R4736" s="81" t="s">
        <v>97</v>
      </c>
      <c r="S4736" s="63"/>
      <c r="T4736" s="87"/>
      <c r="U4736" s="84" t="s">
        <v>97</v>
      </c>
      <c r="V4736" s="84" t="s">
        <v>97</v>
      </c>
      <c r="W4736" s="85" t="b">
        <v>0</v>
      </c>
      <c r="X4736" s="63"/>
      <c r="Y4736" s="63"/>
      <c r="Z4736" s="63"/>
    </row>
    <row r="4737">
      <c r="A4737" s="75"/>
      <c r="B4737" s="94"/>
      <c r="C4737" s="75"/>
      <c r="D4737" s="76"/>
      <c r="E4737" s="75" t="s">
        <v>97</v>
      </c>
      <c r="F4737" s="75" t="s">
        <v>97</v>
      </c>
      <c r="G4737" s="77"/>
      <c r="H4737" s="77"/>
      <c r="I4737" s="80"/>
      <c r="J4737" s="77" t="s">
        <v>97</v>
      </c>
      <c r="K4737" s="79" t="s">
        <v>97</v>
      </c>
      <c r="L4737" s="79"/>
      <c r="M4737" s="80"/>
      <c r="N4737" s="79" t="s">
        <v>97</v>
      </c>
      <c r="O4737" s="81"/>
      <c r="P4737" s="86"/>
      <c r="Q4737" s="82"/>
      <c r="R4737" s="81" t="s">
        <v>97</v>
      </c>
      <c r="S4737" s="63"/>
      <c r="T4737" s="87"/>
      <c r="U4737" s="84" t="s">
        <v>97</v>
      </c>
      <c r="V4737" s="84" t="s">
        <v>97</v>
      </c>
      <c r="W4737" s="85" t="b">
        <v>0</v>
      </c>
      <c r="X4737" s="63"/>
      <c r="Y4737" s="63"/>
      <c r="Z4737" s="63"/>
    </row>
    <row r="4738">
      <c r="A4738" s="75"/>
      <c r="B4738" s="94"/>
      <c r="C4738" s="75"/>
      <c r="D4738" s="76"/>
      <c r="E4738" s="75" t="s">
        <v>97</v>
      </c>
      <c r="F4738" s="75" t="s">
        <v>97</v>
      </c>
      <c r="G4738" s="77"/>
      <c r="H4738" s="77"/>
      <c r="I4738" s="80"/>
      <c r="J4738" s="77" t="s">
        <v>97</v>
      </c>
      <c r="K4738" s="79" t="s">
        <v>97</v>
      </c>
      <c r="L4738" s="79"/>
      <c r="M4738" s="80"/>
      <c r="N4738" s="79" t="s">
        <v>97</v>
      </c>
      <c r="O4738" s="81"/>
      <c r="P4738" s="86"/>
      <c r="Q4738" s="82"/>
      <c r="R4738" s="81" t="s">
        <v>97</v>
      </c>
      <c r="S4738" s="63"/>
      <c r="T4738" s="87"/>
      <c r="U4738" s="84" t="s">
        <v>97</v>
      </c>
      <c r="V4738" s="84" t="s">
        <v>97</v>
      </c>
      <c r="W4738" s="85" t="b">
        <v>0</v>
      </c>
      <c r="X4738" s="63"/>
      <c r="Y4738" s="63"/>
      <c r="Z4738" s="63"/>
    </row>
    <row r="4739">
      <c r="A4739" s="75"/>
      <c r="B4739" s="94"/>
      <c r="C4739" s="75"/>
      <c r="D4739" s="76"/>
      <c r="E4739" s="75" t="s">
        <v>97</v>
      </c>
      <c r="F4739" s="75" t="s">
        <v>97</v>
      </c>
      <c r="G4739" s="77"/>
      <c r="H4739" s="77"/>
      <c r="I4739" s="80"/>
      <c r="J4739" s="77" t="s">
        <v>97</v>
      </c>
      <c r="K4739" s="79" t="s">
        <v>97</v>
      </c>
      <c r="L4739" s="79"/>
      <c r="M4739" s="80"/>
      <c r="N4739" s="79" t="s">
        <v>97</v>
      </c>
      <c r="O4739" s="81"/>
      <c r="P4739" s="86"/>
      <c r="Q4739" s="82"/>
      <c r="R4739" s="81" t="s">
        <v>97</v>
      </c>
      <c r="S4739" s="63"/>
      <c r="T4739" s="87"/>
      <c r="U4739" s="84" t="s">
        <v>97</v>
      </c>
      <c r="V4739" s="84" t="s">
        <v>97</v>
      </c>
      <c r="W4739" s="85" t="b">
        <v>0</v>
      </c>
      <c r="X4739" s="63"/>
      <c r="Y4739" s="63"/>
      <c r="Z4739" s="63"/>
    </row>
    <row r="4740">
      <c r="A4740" s="75"/>
      <c r="B4740" s="94"/>
      <c r="C4740" s="75"/>
      <c r="D4740" s="76"/>
      <c r="E4740" s="75" t="s">
        <v>97</v>
      </c>
      <c r="F4740" s="75" t="s">
        <v>97</v>
      </c>
      <c r="G4740" s="77"/>
      <c r="H4740" s="77"/>
      <c r="I4740" s="80"/>
      <c r="J4740" s="77" t="s">
        <v>97</v>
      </c>
      <c r="K4740" s="79" t="s">
        <v>97</v>
      </c>
      <c r="L4740" s="79"/>
      <c r="M4740" s="80"/>
      <c r="N4740" s="79" t="s">
        <v>97</v>
      </c>
      <c r="O4740" s="81"/>
      <c r="P4740" s="86"/>
      <c r="Q4740" s="82"/>
      <c r="R4740" s="81" t="s">
        <v>97</v>
      </c>
      <c r="S4740" s="63"/>
      <c r="T4740" s="87"/>
      <c r="U4740" s="84" t="s">
        <v>97</v>
      </c>
      <c r="V4740" s="84" t="s">
        <v>97</v>
      </c>
      <c r="W4740" s="85" t="b">
        <v>0</v>
      </c>
      <c r="X4740" s="63"/>
      <c r="Y4740" s="63"/>
      <c r="Z4740" s="63"/>
    </row>
    <row r="4741">
      <c r="A4741" s="75"/>
      <c r="B4741" s="94"/>
      <c r="C4741" s="75"/>
      <c r="D4741" s="76"/>
      <c r="E4741" s="75" t="s">
        <v>97</v>
      </c>
      <c r="F4741" s="75" t="s">
        <v>97</v>
      </c>
      <c r="G4741" s="77"/>
      <c r="H4741" s="77"/>
      <c r="I4741" s="80"/>
      <c r="J4741" s="77" t="s">
        <v>97</v>
      </c>
      <c r="K4741" s="79" t="s">
        <v>97</v>
      </c>
      <c r="L4741" s="79"/>
      <c r="M4741" s="80"/>
      <c r="N4741" s="79" t="s">
        <v>97</v>
      </c>
      <c r="O4741" s="81"/>
      <c r="P4741" s="86"/>
      <c r="Q4741" s="82"/>
      <c r="R4741" s="81" t="s">
        <v>97</v>
      </c>
      <c r="S4741" s="63"/>
      <c r="T4741" s="87"/>
      <c r="U4741" s="84" t="s">
        <v>97</v>
      </c>
      <c r="V4741" s="84" t="s">
        <v>97</v>
      </c>
      <c r="W4741" s="85" t="b">
        <v>0</v>
      </c>
      <c r="X4741" s="63"/>
      <c r="Y4741" s="63"/>
      <c r="Z4741" s="63"/>
    </row>
    <row r="4742">
      <c r="A4742" s="75"/>
      <c r="B4742" s="94"/>
      <c r="C4742" s="75"/>
      <c r="D4742" s="76"/>
      <c r="E4742" s="75" t="s">
        <v>97</v>
      </c>
      <c r="F4742" s="75" t="s">
        <v>97</v>
      </c>
      <c r="G4742" s="77"/>
      <c r="H4742" s="77"/>
      <c r="I4742" s="80"/>
      <c r="J4742" s="77" t="s">
        <v>97</v>
      </c>
      <c r="K4742" s="79" t="s">
        <v>97</v>
      </c>
      <c r="L4742" s="79"/>
      <c r="M4742" s="80"/>
      <c r="N4742" s="79" t="s">
        <v>97</v>
      </c>
      <c r="O4742" s="81"/>
      <c r="P4742" s="86"/>
      <c r="Q4742" s="82"/>
      <c r="R4742" s="81" t="s">
        <v>97</v>
      </c>
      <c r="S4742" s="63"/>
      <c r="T4742" s="87"/>
      <c r="U4742" s="84" t="s">
        <v>97</v>
      </c>
      <c r="V4742" s="84" t="s">
        <v>97</v>
      </c>
      <c r="W4742" s="85" t="b">
        <v>0</v>
      </c>
      <c r="X4742" s="63"/>
      <c r="Y4742" s="63"/>
      <c r="Z4742" s="63"/>
    </row>
    <row r="4743">
      <c r="A4743" s="75"/>
      <c r="B4743" s="94"/>
      <c r="C4743" s="75"/>
      <c r="D4743" s="76"/>
      <c r="E4743" s="75" t="s">
        <v>97</v>
      </c>
      <c r="F4743" s="75" t="s">
        <v>97</v>
      </c>
      <c r="G4743" s="77"/>
      <c r="H4743" s="77"/>
      <c r="I4743" s="80"/>
      <c r="J4743" s="77" t="s">
        <v>97</v>
      </c>
      <c r="K4743" s="79" t="s">
        <v>97</v>
      </c>
      <c r="L4743" s="79"/>
      <c r="M4743" s="80"/>
      <c r="N4743" s="79" t="s">
        <v>97</v>
      </c>
      <c r="O4743" s="81"/>
      <c r="P4743" s="86"/>
      <c r="Q4743" s="82"/>
      <c r="R4743" s="81" t="s">
        <v>97</v>
      </c>
      <c r="S4743" s="63"/>
      <c r="T4743" s="87"/>
      <c r="U4743" s="84" t="s">
        <v>97</v>
      </c>
      <c r="V4743" s="84" t="s">
        <v>97</v>
      </c>
      <c r="W4743" s="85" t="b">
        <v>0</v>
      </c>
      <c r="X4743" s="63"/>
      <c r="Y4743" s="63"/>
      <c r="Z4743" s="63"/>
    </row>
    <row r="4744">
      <c r="A4744" s="75"/>
      <c r="B4744" s="94"/>
      <c r="C4744" s="75"/>
      <c r="D4744" s="76"/>
      <c r="E4744" s="75" t="s">
        <v>97</v>
      </c>
      <c r="F4744" s="75" t="s">
        <v>97</v>
      </c>
      <c r="G4744" s="77"/>
      <c r="H4744" s="77"/>
      <c r="I4744" s="80"/>
      <c r="J4744" s="77" t="s">
        <v>97</v>
      </c>
      <c r="K4744" s="79" t="s">
        <v>97</v>
      </c>
      <c r="L4744" s="79"/>
      <c r="M4744" s="80"/>
      <c r="N4744" s="79" t="s">
        <v>97</v>
      </c>
      <c r="O4744" s="81"/>
      <c r="P4744" s="86"/>
      <c r="Q4744" s="82"/>
      <c r="R4744" s="81" t="s">
        <v>97</v>
      </c>
      <c r="S4744" s="63"/>
      <c r="T4744" s="87"/>
      <c r="U4744" s="84" t="s">
        <v>97</v>
      </c>
      <c r="V4744" s="84" t="s">
        <v>97</v>
      </c>
      <c r="W4744" s="85" t="b">
        <v>0</v>
      </c>
      <c r="X4744" s="63"/>
      <c r="Y4744" s="63"/>
      <c r="Z4744" s="63"/>
    </row>
    <row r="4745">
      <c r="A4745" s="75"/>
      <c r="B4745" s="94"/>
      <c r="C4745" s="75"/>
      <c r="D4745" s="76"/>
      <c r="E4745" s="75" t="s">
        <v>97</v>
      </c>
      <c r="F4745" s="75" t="s">
        <v>97</v>
      </c>
      <c r="G4745" s="77"/>
      <c r="H4745" s="77"/>
      <c r="I4745" s="80"/>
      <c r="J4745" s="77" t="s">
        <v>97</v>
      </c>
      <c r="K4745" s="79" t="s">
        <v>97</v>
      </c>
      <c r="L4745" s="79"/>
      <c r="M4745" s="80"/>
      <c r="N4745" s="79" t="s">
        <v>97</v>
      </c>
      <c r="O4745" s="81"/>
      <c r="P4745" s="86"/>
      <c r="Q4745" s="82"/>
      <c r="R4745" s="81" t="s">
        <v>97</v>
      </c>
      <c r="S4745" s="63"/>
      <c r="T4745" s="87"/>
      <c r="U4745" s="84" t="s">
        <v>97</v>
      </c>
      <c r="V4745" s="84" t="s">
        <v>97</v>
      </c>
      <c r="W4745" s="85" t="b">
        <v>0</v>
      </c>
      <c r="X4745" s="63"/>
      <c r="Y4745" s="63"/>
      <c r="Z4745" s="63"/>
    </row>
    <row r="4746">
      <c r="A4746" s="75"/>
      <c r="B4746" s="94"/>
      <c r="C4746" s="75"/>
      <c r="D4746" s="76"/>
      <c r="E4746" s="75" t="s">
        <v>97</v>
      </c>
      <c r="F4746" s="75" t="s">
        <v>97</v>
      </c>
      <c r="G4746" s="77"/>
      <c r="H4746" s="77"/>
      <c r="I4746" s="80"/>
      <c r="J4746" s="77" t="s">
        <v>97</v>
      </c>
      <c r="K4746" s="79" t="s">
        <v>97</v>
      </c>
      <c r="L4746" s="79"/>
      <c r="M4746" s="80"/>
      <c r="N4746" s="79" t="s">
        <v>97</v>
      </c>
      <c r="O4746" s="81"/>
      <c r="P4746" s="86"/>
      <c r="Q4746" s="82"/>
      <c r="R4746" s="81" t="s">
        <v>97</v>
      </c>
      <c r="S4746" s="63"/>
      <c r="T4746" s="87"/>
      <c r="U4746" s="84" t="s">
        <v>97</v>
      </c>
      <c r="V4746" s="84" t="s">
        <v>97</v>
      </c>
      <c r="W4746" s="85" t="b">
        <v>0</v>
      </c>
      <c r="X4746" s="63"/>
      <c r="Y4746" s="63"/>
      <c r="Z4746" s="63"/>
    </row>
    <row r="4747">
      <c r="A4747" s="75"/>
      <c r="B4747" s="94"/>
      <c r="C4747" s="75"/>
      <c r="D4747" s="76"/>
      <c r="E4747" s="75" t="s">
        <v>97</v>
      </c>
      <c r="F4747" s="75" t="s">
        <v>97</v>
      </c>
      <c r="G4747" s="77"/>
      <c r="H4747" s="77"/>
      <c r="I4747" s="80"/>
      <c r="J4747" s="77" t="s">
        <v>97</v>
      </c>
      <c r="K4747" s="79" t="s">
        <v>97</v>
      </c>
      <c r="L4747" s="79"/>
      <c r="M4747" s="80"/>
      <c r="N4747" s="79" t="s">
        <v>97</v>
      </c>
      <c r="O4747" s="81"/>
      <c r="P4747" s="86"/>
      <c r="Q4747" s="82"/>
      <c r="R4747" s="81" t="s">
        <v>97</v>
      </c>
      <c r="S4747" s="63"/>
      <c r="T4747" s="87"/>
      <c r="U4747" s="84" t="s">
        <v>97</v>
      </c>
      <c r="V4747" s="84" t="s">
        <v>97</v>
      </c>
      <c r="W4747" s="85" t="b">
        <v>0</v>
      </c>
      <c r="X4747" s="63"/>
      <c r="Y4747" s="63"/>
      <c r="Z4747" s="63"/>
    </row>
    <row r="4748">
      <c r="A4748" s="75"/>
      <c r="B4748" s="94"/>
      <c r="C4748" s="75"/>
      <c r="D4748" s="76"/>
      <c r="E4748" s="75" t="s">
        <v>97</v>
      </c>
      <c r="F4748" s="75" t="s">
        <v>97</v>
      </c>
      <c r="G4748" s="77"/>
      <c r="H4748" s="77"/>
      <c r="I4748" s="80"/>
      <c r="J4748" s="77" t="s">
        <v>97</v>
      </c>
      <c r="K4748" s="79" t="s">
        <v>97</v>
      </c>
      <c r="L4748" s="79"/>
      <c r="M4748" s="80"/>
      <c r="N4748" s="79" t="s">
        <v>97</v>
      </c>
      <c r="O4748" s="81"/>
      <c r="P4748" s="86"/>
      <c r="Q4748" s="82"/>
      <c r="R4748" s="81" t="s">
        <v>97</v>
      </c>
      <c r="S4748" s="63"/>
      <c r="T4748" s="87"/>
      <c r="U4748" s="84" t="s">
        <v>97</v>
      </c>
      <c r="V4748" s="84" t="s">
        <v>97</v>
      </c>
      <c r="W4748" s="85" t="b">
        <v>0</v>
      </c>
      <c r="X4748" s="63"/>
      <c r="Y4748" s="63"/>
      <c r="Z4748" s="63"/>
    </row>
    <row r="4749">
      <c r="A4749" s="75"/>
      <c r="B4749" s="94"/>
      <c r="C4749" s="75"/>
      <c r="D4749" s="76"/>
      <c r="E4749" s="75" t="s">
        <v>97</v>
      </c>
      <c r="F4749" s="75" t="s">
        <v>97</v>
      </c>
      <c r="G4749" s="77"/>
      <c r="H4749" s="77"/>
      <c r="I4749" s="80"/>
      <c r="J4749" s="77" t="s">
        <v>97</v>
      </c>
      <c r="K4749" s="79" t="s">
        <v>97</v>
      </c>
      <c r="L4749" s="79"/>
      <c r="M4749" s="80"/>
      <c r="N4749" s="79" t="s">
        <v>97</v>
      </c>
      <c r="O4749" s="81"/>
      <c r="P4749" s="86"/>
      <c r="Q4749" s="82"/>
      <c r="R4749" s="81" t="s">
        <v>97</v>
      </c>
      <c r="S4749" s="63"/>
      <c r="T4749" s="87"/>
      <c r="U4749" s="84" t="s">
        <v>97</v>
      </c>
      <c r="V4749" s="84" t="s">
        <v>97</v>
      </c>
      <c r="W4749" s="85" t="b">
        <v>0</v>
      </c>
      <c r="X4749" s="63"/>
      <c r="Y4749" s="63"/>
      <c r="Z4749" s="63"/>
    </row>
    <row r="4750">
      <c r="A4750" s="75"/>
      <c r="B4750" s="94"/>
      <c r="C4750" s="75"/>
      <c r="D4750" s="76"/>
      <c r="E4750" s="75" t="s">
        <v>97</v>
      </c>
      <c r="F4750" s="75" t="s">
        <v>97</v>
      </c>
      <c r="G4750" s="77"/>
      <c r="H4750" s="77"/>
      <c r="I4750" s="80"/>
      <c r="J4750" s="77" t="s">
        <v>97</v>
      </c>
      <c r="K4750" s="79" t="s">
        <v>97</v>
      </c>
      <c r="L4750" s="79"/>
      <c r="M4750" s="80"/>
      <c r="N4750" s="79" t="s">
        <v>97</v>
      </c>
      <c r="O4750" s="81"/>
      <c r="P4750" s="86"/>
      <c r="Q4750" s="82"/>
      <c r="R4750" s="81" t="s">
        <v>97</v>
      </c>
      <c r="S4750" s="63"/>
      <c r="T4750" s="87"/>
      <c r="U4750" s="84" t="s">
        <v>97</v>
      </c>
      <c r="V4750" s="84" t="s">
        <v>97</v>
      </c>
      <c r="W4750" s="85" t="b">
        <v>0</v>
      </c>
      <c r="X4750" s="63"/>
      <c r="Y4750" s="63"/>
      <c r="Z4750" s="63"/>
    </row>
    <row r="4751">
      <c r="A4751" s="75"/>
      <c r="B4751" s="94"/>
      <c r="C4751" s="75"/>
      <c r="D4751" s="76"/>
      <c r="E4751" s="75" t="s">
        <v>97</v>
      </c>
      <c r="F4751" s="75" t="s">
        <v>97</v>
      </c>
      <c r="G4751" s="77"/>
      <c r="H4751" s="77"/>
      <c r="I4751" s="80"/>
      <c r="J4751" s="77" t="s">
        <v>97</v>
      </c>
      <c r="K4751" s="79" t="s">
        <v>97</v>
      </c>
      <c r="L4751" s="79"/>
      <c r="M4751" s="80"/>
      <c r="N4751" s="79" t="s">
        <v>97</v>
      </c>
      <c r="O4751" s="81"/>
      <c r="P4751" s="86"/>
      <c r="Q4751" s="82"/>
      <c r="R4751" s="81" t="s">
        <v>97</v>
      </c>
      <c r="S4751" s="63"/>
      <c r="T4751" s="87"/>
      <c r="U4751" s="84" t="s">
        <v>97</v>
      </c>
      <c r="V4751" s="84" t="s">
        <v>97</v>
      </c>
      <c r="W4751" s="85" t="b">
        <v>0</v>
      </c>
      <c r="X4751" s="63"/>
      <c r="Y4751" s="63"/>
      <c r="Z4751" s="63"/>
    </row>
    <row r="4752">
      <c r="A4752" s="75"/>
      <c r="B4752" s="94"/>
      <c r="C4752" s="75"/>
      <c r="D4752" s="76"/>
      <c r="E4752" s="75" t="s">
        <v>97</v>
      </c>
      <c r="F4752" s="75" t="s">
        <v>97</v>
      </c>
      <c r="G4752" s="77"/>
      <c r="H4752" s="77"/>
      <c r="I4752" s="80"/>
      <c r="J4752" s="77" t="s">
        <v>97</v>
      </c>
      <c r="K4752" s="79" t="s">
        <v>97</v>
      </c>
      <c r="L4752" s="79"/>
      <c r="M4752" s="80"/>
      <c r="N4752" s="79" t="s">
        <v>97</v>
      </c>
      <c r="O4752" s="81"/>
      <c r="P4752" s="86"/>
      <c r="Q4752" s="82"/>
      <c r="R4752" s="81" t="s">
        <v>97</v>
      </c>
      <c r="S4752" s="63"/>
      <c r="T4752" s="87"/>
      <c r="U4752" s="84" t="s">
        <v>97</v>
      </c>
      <c r="V4752" s="84" t="s">
        <v>97</v>
      </c>
      <c r="W4752" s="85" t="b">
        <v>0</v>
      </c>
      <c r="X4752" s="63"/>
      <c r="Y4752" s="63"/>
      <c r="Z4752" s="63"/>
    </row>
    <row r="4753">
      <c r="A4753" s="75"/>
      <c r="B4753" s="94"/>
      <c r="C4753" s="75"/>
      <c r="D4753" s="76"/>
      <c r="E4753" s="75" t="s">
        <v>97</v>
      </c>
      <c r="F4753" s="75" t="s">
        <v>97</v>
      </c>
      <c r="G4753" s="77"/>
      <c r="H4753" s="77"/>
      <c r="I4753" s="80"/>
      <c r="J4753" s="77" t="s">
        <v>97</v>
      </c>
      <c r="K4753" s="79" t="s">
        <v>97</v>
      </c>
      <c r="L4753" s="79"/>
      <c r="M4753" s="80"/>
      <c r="N4753" s="79" t="s">
        <v>97</v>
      </c>
      <c r="O4753" s="81"/>
      <c r="P4753" s="86"/>
      <c r="Q4753" s="82"/>
      <c r="R4753" s="81" t="s">
        <v>97</v>
      </c>
      <c r="S4753" s="63"/>
      <c r="T4753" s="87"/>
      <c r="U4753" s="84" t="s">
        <v>97</v>
      </c>
      <c r="V4753" s="84" t="s">
        <v>97</v>
      </c>
      <c r="W4753" s="85" t="b">
        <v>0</v>
      </c>
      <c r="X4753" s="63"/>
      <c r="Y4753" s="63"/>
      <c r="Z4753" s="63"/>
    </row>
    <row r="4754">
      <c r="A4754" s="75"/>
      <c r="B4754" s="94"/>
      <c r="C4754" s="75"/>
      <c r="D4754" s="76"/>
      <c r="E4754" s="75" t="s">
        <v>97</v>
      </c>
      <c r="F4754" s="75" t="s">
        <v>97</v>
      </c>
      <c r="G4754" s="77"/>
      <c r="H4754" s="77"/>
      <c r="I4754" s="80"/>
      <c r="J4754" s="77" t="s">
        <v>97</v>
      </c>
      <c r="K4754" s="79" t="s">
        <v>97</v>
      </c>
      <c r="L4754" s="79"/>
      <c r="M4754" s="80"/>
      <c r="N4754" s="79" t="s">
        <v>97</v>
      </c>
      <c r="O4754" s="81"/>
      <c r="P4754" s="86"/>
      <c r="Q4754" s="82"/>
      <c r="R4754" s="81" t="s">
        <v>97</v>
      </c>
      <c r="S4754" s="63"/>
      <c r="T4754" s="87"/>
      <c r="U4754" s="84" t="s">
        <v>97</v>
      </c>
      <c r="V4754" s="84" t="s">
        <v>97</v>
      </c>
      <c r="W4754" s="85" t="b">
        <v>0</v>
      </c>
      <c r="X4754" s="63"/>
      <c r="Y4754" s="63"/>
      <c r="Z4754" s="63"/>
    </row>
    <row r="4755">
      <c r="A4755" s="75"/>
      <c r="B4755" s="94"/>
      <c r="C4755" s="75"/>
      <c r="D4755" s="76"/>
      <c r="E4755" s="75" t="s">
        <v>97</v>
      </c>
      <c r="F4755" s="75" t="s">
        <v>97</v>
      </c>
      <c r="G4755" s="77"/>
      <c r="H4755" s="77"/>
      <c r="I4755" s="80"/>
      <c r="J4755" s="77" t="s">
        <v>97</v>
      </c>
      <c r="K4755" s="79" t="s">
        <v>97</v>
      </c>
      <c r="L4755" s="79"/>
      <c r="M4755" s="80"/>
      <c r="N4755" s="79" t="s">
        <v>97</v>
      </c>
      <c r="O4755" s="81"/>
      <c r="P4755" s="86"/>
      <c r="Q4755" s="82"/>
      <c r="R4755" s="81" t="s">
        <v>97</v>
      </c>
      <c r="S4755" s="63"/>
      <c r="T4755" s="87"/>
      <c r="U4755" s="84" t="s">
        <v>97</v>
      </c>
      <c r="V4755" s="84" t="s">
        <v>97</v>
      </c>
      <c r="W4755" s="85" t="b">
        <v>0</v>
      </c>
      <c r="X4755" s="63"/>
      <c r="Y4755" s="63"/>
      <c r="Z4755" s="63"/>
    </row>
    <row r="4756">
      <c r="A4756" s="75"/>
      <c r="B4756" s="94"/>
      <c r="C4756" s="75"/>
      <c r="D4756" s="76"/>
      <c r="E4756" s="75" t="s">
        <v>97</v>
      </c>
      <c r="F4756" s="75" t="s">
        <v>97</v>
      </c>
      <c r="G4756" s="77"/>
      <c r="H4756" s="77"/>
      <c r="I4756" s="80"/>
      <c r="J4756" s="77" t="s">
        <v>97</v>
      </c>
      <c r="K4756" s="79" t="s">
        <v>97</v>
      </c>
      <c r="L4756" s="79"/>
      <c r="M4756" s="80"/>
      <c r="N4756" s="79" t="s">
        <v>97</v>
      </c>
      <c r="O4756" s="81"/>
      <c r="P4756" s="86"/>
      <c r="Q4756" s="82"/>
      <c r="R4756" s="81" t="s">
        <v>97</v>
      </c>
      <c r="S4756" s="63"/>
      <c r="T4756" s="87"/>
      <c r="U4756" s="84" t="s">
        <v>97</v>
      </c>
      <c r="V4756" s="84" t="s">
        <v>97</v>
      </c>
      <c r="W4756" s="85" t="b">
        <v>0</v>
      </c>
      <c r="X4756" s="63"/>
      <c r="Y4756" s="63"/>
      <c r="Z4756" s="63"/>
    </row>
    <row r="4757">
      <c r="A4757" s="75"/>
      <c r="B4757" s="94"/>
      <c r="C4757" s="75"/>
      <c r="D4757" s="76"/>
      <c r="E4757" s="75" t="s">
        <v>97</v>
      </c>
      <c r="F4757" s="75" t="s">
        <v>97</v>
      </c>
      <c r="G4757" s="77"/>
      <c r="H4757" s="77"/>
      <c r="I4757" s="80"/>
      <c r="J4757" s="77" t="s">
        <v>97</v>
      </c>
      <c r="K4757" s="79" t="s">
        <v>97</v>
      </c>
      <c r="L4757" s="79"/>
      <c r="M4757" s="80"/>
      <c r="N4757" s="79" t="s">
        <v>97</v>
      </c>
      <c r="O4757" s="81"/>
      <c r="P4757" s="86"/>
      <c r="Q4757" s="82"/>
      <c r="R4757" s="81" t="s">
        <v>97</v>
      </c>
      <c r="S4757" s="63"/>
      <c r="T4757" s="87"/>
      <c r="U4757" s="84" t="s">
        <v>97</v>
      </c>
      <c r="V4757" s="84" t="s">
        <v>97</v>
      </c>
      <c r="W4757" s="85" t="b">
        <v>0</v>
      </c>
      <c r="X4757" s="63"/>
      <c r="Y4757" s="63"/>
      <c r="Z4757" s="63"/>
    </row>
    <row r="4758">
      <c r="A4758" s="75"/>
      <c r="B4758" s="94"/>
      <c r="C4758" s="75"/>
      <c r="D4758" s="76"/>
      <c r="E4758" s="75" t="s">
        <v>97</v>
      </c>
      <c r="F4758" s="75" t="s">
        <v>97</v>
      </c>
      <c r="G4758" s="77"/>
      <c r="H4758" s="77"/>
      <c r="I4758" s="80"/>
      <c r="J4758" s="77" t="s">
        <v>97</v>
      </c>
      <c r="K4758" s="79" t="s">
        <v>97</v>
      </c>
      <c r="L4758" s="79"/>
      <c r="M4758" s="80"/>
      <c r="N4758" s="79" t="s">
        <v>97</v>
      </c>
      <c r="O4758" s="81"/>
      <c r="P4758" s="86"/>
      <c r="Q4758" s="82"/>
      <c r="R4758" s="81" t="s">
        <v>97</v>
      </c>
      <c r="S4758" s="63"/>
      <c r="T4758" s="87"/>
      <c r="U4758" s="84" t="s">
        <v>97</v>
      </c>
      <c r="V4758" s="84" t="s">
        <v>97</v>
      </c>
      <c r="W4758" s="85" t="b">
        <v>0</v>
      </c>
      <c r="X4758" s="63"/>
      <c r="Y4758" s="63"/>
      <c r="Z4758" s="63"/>
    </row>
    <row r="4759">
      <c r="A4759" s="75"/>
      <c r="B4759" s="94"/>
      <c r="C4759" s="75"/>
      <c r="D4759" s="76"/>
      <c r="E4759" s="75" t="s">
        <v>97</v>
      </c>
      <c r="F4759" s="75" t="s">
        <v>97</v>
      </c>
      <c r="G4759" s="77"/>
      <c r="H4759" s="77"/>
      <c r="I4759" s="80"/>
      <c r="J4759" s="77" t="s">
        <v>97</v>
      </c>
      <c r="K4759" s="79" t="s">
        <v>97</v>
      </c>
      <c r="L4759" s="79"/>
      <c r="M4759" s="80"/>
      <c r="N4759" s="79" t="s">
        <v>97</v>
      </c>
      <c r="O4759" s="81"/>
      <c r="P4759" s="86"/>
      <c r="Q4759" s="82"/>
      <c r="R4759" s="81" t="s">
        <v>97</v>
      </c>
      <c r="S4759" s="63"/>
      <c r="T4759" s="87"/>
      <c r="U4759" s="84" t="s">
        <v>97</v>
      </c>
      <c r="V4759" s="84" t="s">
        <v>97</v>
      </c>
      <c r="W4759" s="85" t="b">
        <v>0</v>
      </c>
      <c r="X4759" s="63"/>
      <c r="Y4759" s="63"/>
      <c r="Z4759" s="63"/>
    </row>
    <row r="4760">
      <c r="A4760" s="75"/>
      <c r="B4760" s="94"/>
      <c r="C4760" s="75"/>
      <c r="D4760" s="76"/>
      <c r="E4760" s="75" t="s">
        <v>97</v>
      </c>
      <c r="F4760" s="75" t="s">
        <v>97</v>
      </c>
      <c r="G4760" s="77"/>
      <c r="H4760" s="77"/>
      <c r="I4760" s="80"/>
      <c r="J4760" s="77" t="s">
        <v>97</v>
      </c>
      <c r="K4760" s="79" t="s">
        <v>97</v>
      </c>
      <c r="L4760" s="79"/>
      <c r="M4760" s="80"/>
      <c r="N4760" s="79" t="s">
        <v>97</v>
      </c>
      <c r="O4760" s="81"/>
      <c r="P4760" s="86"/>
      <c r="Q4760" s="82"/>
      <c r="R4760" s="81" t="s">
        <v>97</v>
      </c>
      <c r="S4760" s="63"/>
      <c r="T4760" s="87"/>
      <c r="U4760" s="84" t="s">
        <v>97</v>
      </c>
      <c r="V4760" s="84" t="s">
        <v>97</v>
      </c>
      <c r="W4760" s="85" t="b">
        <v>0</v>
      </c>
      <c r="X4760" s="63"/>
      <c r="Y4760" s="63"/>
      <c r="Z4760" s="63"/>
    </row>
    <row r="4761">
      <c r="A4761" s="75"/>
      <c r="B4761" s="94"/>
      <c r="C4761" s="75"/>
      <c r="D4761" s="76"/>
      <c r="E4761" s="75" t="s">
        <v>97</v>
      </c>
      <c r="F4761" s="75" t="s">
        <v>97</v>
      </c>
      <c r="G4761" s="77"/>
      <c r="H4761" s="77"/>
      <c r="I4761" s="80"/>
      <c r="J4761" s="77" t="s">
        <v>97</v>
      </c>
      <c r="K4761" s="79" t="s">
        <v>97</v>
      </c>
      <c r="L4761" s="79"/>
      <c r="M4761" s="80"/>
      <c r="N4761" s="79" t="s">
        <v>97</v>
      </c>
      <c r="O4761" s="81"/>
      <c r="P4761" s="86"/>
      <c r="Q4761" s="82"/>
      <c r="R4761" s="81" t="s">
        <v>97</v>
      </c>
      <c r="S4761" s="63"/>
      <c r="T4761" s="87"/>
      <c r="U4761" s="84" t="s">
        <v>97</v>
      </c>
      <c r="V4761" s="84" t="s">
        <v>97</v>
      </c>
      <c r="W4761" s="85" t="b">
        <v>0</v>
      </c>
      <c r="X4761" s="63"/>
      <c r="Y4761" s="63"/>
      <c r="Z4761" s="63"/>
    </row>
    <row r="4762">
      <c r="A4762" s="75"/>
      <c r="B4762" s="94"/>
      <c r="C4762" s="75"/>
      <c r="D4762" s="76"/>
      <c r="E4762" s="75" t="s">
        <v>97</v>
      </c>
      <c r="F4762" s="75" t="s">
        <v>97</v>
      </c>
      <c r="G4762" s="77"/>
      <c r="H4762" s="77"/>
      <c r="I4762" s="80"/>
      <c r="J4762" s="77" t="s">
        <v>97</v>
      </c>
      <c r="K4762" s="79" t="s">
        <v>97</v>
      </c>
      <c r="L4762" s="79"/>
      <c r="M4762" s="80"/>
      <c r="N4762" s="79" t="s">
        <v>97</v>
      </c>
      <c r="O4762" s="81"/>
      <c r="P4762" s="86"/>
      <c r="Q4762" s="82"/>
      <c r="R4762" s="81" t="s">
        <v>97</v>
      </c>
      <c r="S4762" s="63"/>
      <c r="T4762" s="87"/>
      <c r="U4762" s="84" t="s">
        <v>97</v>
      </c>
      <c r="V4762" s="84" t="s">
        <v>97</v>
      </c>
      <c r="W4762" s="85" t="b">
        <v>0</v>
      </c>
      <c r="X4762" s="63"/>
      <c r="Y4762" s="63"/>
      <c r="Z4762" s="63"/>
    </row>
    <row r="4763">
      <c r="A4763" s="75"/>
      <c r="B4763" s="94"/>
      <c r="C4763" s="75"/>
      <c r="D4763" s="76"/>
      <c r="E4763" s="75" t="s">
        <v>97</v>
      </c>
      <c r="F4763" s="75" t="s">
        <v>97</v>
      </c>
      <c r="G4763" s="77"/>
      <c r="H4763" s="77"/>
      <c r="I4763" s="80"/>
      <c r="J4763" s="77" t="s">
        <v>97</v>
      </c>
      <c r="K4763" s="79" t="s">
        <v>97</v>
      </c>
      <c r="L4763" s="79"/>
      <c r="M4763" s="80"/>
      <c r="N4763" s="79" t="s">
        <v>97</v>
      </c>
      <c r="O4763" s="81"/>
      <c r="P4763" s="86"/>
      <c r="Q4763" s="82"/>
      <c r="R4763" s="81" t="s">
        <v>97</v>
      </c>
      <c r="S4763" s="63"/>
      <c r="T4763" s="87"/>
      <c r="U4763" s="84" t="s">
        <v>97</v>
      </c>
      <c r="V4763" s="84" t="s">
        <v>97</v>
      </c>
      <c r="W4763" s="85" t="b">
        <v>0</v>
      </c>
      <c r="X4763" s="63"/>
      <c r="Y4763" s="63"/>
      <c r="Z4763" s="63"/>
    </row>
    <row r="4764">
      <c r="A4764" s="75"/>
      <c r="B4764" s="94"/>
      <c r="C4764" s="75"/>
      <c r="D4764" s="76"/>
      <c r="E4764" s="75" t="s">
        <v>97</v>
      </c>
      <c r="F4764" s="75" t="s">
        <v>97</v>
      </c>
      <c r="G4764" s="77"/>
      <c r="H4764" s="77"/>
      <c r="I4764" s="80"/>
      <c r="J4764" s="77" t="s">
        <v>97</v>
      </c>
      <c r="K4764" s="79" t="s">
        <v>97</v>
      </c>
      <c r="L4764" s="79"/>
      <c r="M4764" s="80"/>
      <c r="N4764" s="79" t="s">
        <v>97</v>
      </c>
      <c r="O4764" s="81"/>
      <c r="P4764" s="86"/>
      <c r="Q4764" s="82"/>
      <c r="R4764" s="81" t="s">
        <v>97</v>
      </c>
      <c r="S4764" s="63"/>
      <c r="T4764" s="87"/>
      <c r="U4764" s="84" t="s">
        <v>97</v>
      </c>
      <c r="V4764" s="84" t="s">
        <v>97</v>
      </c>
      <c r="W4764" s="85" t="b">
        <v>0</v>
      </c>
      <c r="X4764" s="63"/>
      <c r="Y4764" s="63"/>
      <c r="Z4764" s="63"/>
    </row>
    <row r="4765">
      <c r="A4765" s="75"/>
      <c r="B4765" s="94"/>
      <c r="C4765" s="75"/>
      <c r="D4765" s="76"/>
      <c r="E4765" s="75" t="s">
        <v>97</v>
      </c>
      <c r="F4765" s="75" t="s">
        <v>97</v>
      </c>
      <c r="G4765" s="77"/>
      <c r="H4765" s="77"/>
      <c r="I4765" s="80"/>
      <c r="J4765" s="77" t="s">
        <v>97</v>
      </c>
      <c r="K4765" s="79" t="s">
        <v>97</v>
      </c>
      <c r="L4765" s="79"/>
      <c r="M4765" s="80"/>
      <c r="N4765" s="79" t="s">
        <v>97</v>
      </c>
      <c r="O4765" s="81"/>
      <c r="P4765" s="86"/>
      <c r="Q4765" s="82"/>
      <c r="R4765" s="81" t="s">
        <v>97</v>
      </c>
      <c r="S4765" s="63"/>
      <c r="T4765" s="87"/>
      <c r="U4765" s="84" t="s">
        <v>97</v>
      </c>
      <c r="V4765" s="84" t="s">
        <v>97</v>
      </c>
      <c r="W4765" s="85" t="b">
        <v>0</v>
      </c>
      <c r="X4765" s="63"/>
      <c r="Y4765" s="63"/>
      <c r="Z4765" s="63"/>
    </row>
    <row r="4766">
      <c r="A4766" s="75"/>
      <c r="B4766" s="94"/>
      <c r="C4766" s="75"/>
      <c r="D4766" s="76"/>
      <c r="E4766" s="75" t="s">
        <v>97</v>
      </c>
      <c r="F4766" s="75" t="s">
        <v>97</v>
      </c>
      <c r="G4766" s="77"/>
      <c r="H4766" s="77"/>
      <c r="I4766" s="80"/>
      <c r="J4766" s="77" t="s">
        <v>97</v>
      </c>
      <c r="K4766" s="79" t="s">
        <v>97</v>
      </c>
      <c r="L4766" s="79"/>
      <c r="M4766" s="80"/>
      <c r="N4766" s="79" t="s">
        <v>97</v>
      </c>
      <c r="O4766" s="81"/>
      <c r="P4766" s="86"/>
      <c r="Q4766" s="82"/>
      <c r="R4766" s="81" t="s">
        <v>97</v>
      </c>
      <c r="S4766" s="63"/>
      <c r="T4766" s="87"/>
      <c r="U4766" s="84" t="s">
        <v>97</v>
      </c>
      <c r="V4766" s="84" t="s">
        <v>97</v>
      </c>
      <c r="W4766" s="85" t="b">
        <v>0</v>
      </c>
      <c r="X4766" s="63"/>
      <c r="Y4766" s="63"/>
      <c r="Z4766" s="63"/>
    </row>
    <row r="4767">
      <c r="A4767" s="75"/>
      <c r="B4767" s="94"/>
      <c r="C4767" s="75"/>
      <c r="D4767" s="76"/>
      <c r="E4767" s="75" t="s">
        <v>97</v>
      </c>
      <c r="F4767" s="75" t="s">
        <v>97</v>
      </c>
      <c r="G4767" s="77"/>
      <c r="H4767" s="77"/>
      <c r="I4767" s="80"/>
      <c r="J4767" s="77" t="s">
        <v>97</v>
      </c>
      <c r="K4767" s="79" t="s">
        <v>97</v>
      </c>
      <c r="L4767" s="79"/>
      <c r="M4767" s="80"/>
      <c r="N4767" s="79" t="s">
        <v>97</v>
      </c>
      <c r="O4767" s="81"/>
      <c r="P4767" s="86"/>
      <c r="Q4767" s="82"/>
      <c r="R4767" s="81" t="s">
        <v>97</v>
      </c>
      <c r="S4767" s="63"/>
      <c r="T4767" s="87"/>
      <c r="U4767" s="84" t="s">
        <v>97</v>
      </c>
      <c r="V4767" s="84" t="s">
        <v>97</v>
      </c>
      <c r="W4767" s="85" t="b">
        <v>0</v>
      </c>
      <c r="X4767" s="63"/>
      <c r="Y4767" s="63"/>
      <c r="Z4767" s="63"/>
    </row>
    <row r="4768">
      <c r="A4768" s="75"/>
      <c r="B4768" s="94"/>
      <c r="C4768" s="75"/>
      <c r="D4768" s="76"/>
      <c r="E4768" s="75" t="s">
        <v>97</v>
      </c>
      <c r="F4768" s="75" t="s">
        <v>97</v>
      </c>
      <c r="G4768" s="77"/>
      <c r="H4768" s="77"/>
      <c r="I4768" s="80"/>
      <c r="J4768" s="77" t="s">
        <v>97</v>
      </c>
      <c r="K4768" s="79" t="s">
        <v>97</v>
      </c>
      <c r="L4768" s="79"/>
      <c r="M4768" s="80"/>
      <c r="N4768" s="79" t="s">
        <v>97</v>
      </c>
      <c r="O4768" s="81"/>
      <c r="P4768" s="86"/>
      <c r="Q4768" s="82"/>
      <c r="R4768" s="81" t="s">
        <v>97</v>
      </c>
      <c r="S4768" s="63"/>
      <c r="T4768" s="87"/>
      <c r="U4768" s="84" t="s">
        <v>97</v>
      </c>
      <c r="V4768" s="84" t="s">
        <v>97</v>
      </c>
      <c r="W4768" s="85" t="b">
        <v>0</v>
      </c>
      <c r="X4768" s="63"/>
      <c r="Y4768" s="63"/>
      <c r="Z4768" s="63"/>
    </row>
    <row r="4769">
      <c r="A4769" s="75"/>
      <c r="B4769" s="94"/>
      <c r="C4769" s="75"/>
      <c r="D4769" s="76"/>
      <c r="E4769" s="75" t="s">
        <v>97</v>
      </c>
      <c r="F4769" s="75" t="s">
        <v>97</v>
      </c>
      <c r="G4769" s="77"/>
      <c r="H4769" s="77"/>
      <c r="I4769" s="80"/>
      <c r="J4769" s="77" t="s">
        <v>97</v>
      </c>
      <c r="K4769" s="79" t="s">
        <v>97</v>
      </c>
      <c r="L4769" s="79"/>
      <c r="M4769" s="80"/>
      <c r="N4769" s="79" t="s">
        <v>97</v>
      </c>
      <c r="O4769" s="81"/>
      <c r="P4769" s="86"/>
      <c r="Q4769" s="82"/>
      <c r="R4769" s="81" t="s">
        <v>97</v>
      </c>
      <c r="S4769" s="63"/>
      <c r="T4769" s="87"/>
      <c r="U4769" s="84" t="s">
        <v>97</v>
      </c>
      <c r="V4769" s="84" t="s">
        <v>97</v>
      </c>
      <c r="W4769" s="85" t="b">
        <v>0</v>
      </c>
      <c r="X4769" s="63"/>
      <c r="Y4769" s="63"/>
      <c r="Z4769" s="63"/>
    </row>
    <row r="4770">
      <c r="A4770" s="75"/>
      <c r="B4770" s="94"/>
      <c r="C4770" s="75"/>
      <c r="D4770" s="76"/>
      <c r="E4770" s="75" t="s">
        <v>97</v>
      </c>
      <c r="F4770" s="75" t="s">
        <v>97</v>
      </c>
      <c r="G4770" s="77"/>
      <c r="H4770" s="77"/>
      <c r="I4770" s="80"/>
      <c r="J4770" s="77" t="s">
        <v>97</v>
      </c>
      <c r="K4770" s="79" t="s">
        <v>97</v>
      </c>
      <c r="L4770" s="79"/>
      <c r="M4770" s="80"/>
      <c r="N4770" s="79" t="s">
        <v>97</v>
      </c>
      <c r="O4770" s="81"/>
      <c r="P4770" s="86"/>
      <c r="Q4770" s="82"/>
      <c r="R4770" s="81" t="s">
        <v>97</v>
      </c>
      <c r="S4770" s="63"/>
      <c r="T4770" s="87"/>
      <c r="U4770" s="84" t="s">
        <v>97</v>
      </c>
      <c r="V4770" s="84" t="s">
        <v>97</v>
      </c>
      <c r="W4770" s="85" t="b">
        <v>0</v>
      </c>
      <c r="X4770" s="63"/>
      <c r="Y4770" s="63"/>
      <c r="Z4770" s="63"/>
    </row>
    <row r="4771">
      <c r="A4771" s="75"/>
      <c r="B4771" s="94"/>
      <c r="C4771" s="75"/>
      <c r="D4771" s="76"/>
      <c r="E4771" s="75" t="s">
        <v>97</v>
      </c>
      <c r="F4771" s="75" t="s">
        <v>97</v>
      </c>
      <c r="G4771" s="77"/>
      <c r="H4771" s="77"/>
      <c r="I4771" s="80"/>
      <c r="J4771" s="77" t="s">
        <v>97</v>
      </c>
      <c r="K4771" s="79" t="s">
        <v>97</v>
      </c>
      <c r="L4771" s="79"/>
      <c r="M4771" s="80"/>
      <c r="N4771" s="79" t="s">
        <v>97</v>
      </c>
      <c r="O4771" s="81"/>
      <c r="P4771" s="86"/>
      <c r="Q4771" s="82"/>
      <c r="R4771" s="81" t="s">
        <v>97</v>
      </c>
      <c r="S4771" s="63"/>
      <c r="T4771" s="87"/>
      <c r="U4771" s="84" t="s">
        <v>97</v>
      </c>
      <c r="V4771" s="84" t="s">
        <v>97</v>
      </c>
      <c r="W4771" s="85" t="b">
        <v>0</v>
      </c>
      <c r="X4771" s="63"/>
      <c r="Y4771" s="63"/>
      <c r="Z4771" s="63"/>
    </row>
    <row r="4772">
      <c r="A4772" s="75"/>
      <c r="B4772" s="94"/>
      <c r="C4772" s="75"/>
      <c r="D4772" s="76"/>
      <c r="E4772" s="75" t="s">
        <v>97</v>
      </c>
      <c r="F4772" s="75" t="s">
        <v>97</v>
      </c>
      <c r="G4772" s="77"/>
      <c r="H4772" s="77"/>
      <c r="I4772" s="80"/>
      <c r="J4772" s="77" t="s">
        <v>97</v>
      </c>
      <c r="K4772" s="79" t="s">
        <v>97</v>
      </c>
      <c r="L4772" s="79"/>
      <c r="M4772" s="80"/>
      <c r="N4772" s="79" t="s">
        <v>97</v>
      </c>
      <c r="O4772" s="81"/>
      <c r="P4772" s="86"/>
      <c r="Q4772" s="82"/>
      <c r="R4772" s="81" t="s">
        <v>97</v>
      </c>
      <c r="S4772" s="63"/>
      <c r="T4772" s="87"/>
      <c r="U4772" s="84" t="s">
        <v>97</v>
      </c>
      <c r="V4772" s="84" t="s">
        <v>97</v>
      </c>
      <c r="W4772" s="85" t="b">
        <v>0</v>
      </c>
      <c r="X4772" s="63"/>
      <c r="Y4772" s="63"/>
      <c r="Z4772" s="63"/>
    </row>
    <row r="4773">
      <c r="A4773" s="75"/>
      <c r="B4773" s="94"/>
      <c r="C4773" s="75"/>
      <c r="D4773" s="76"/>
      <c r="E4773" s="75" t="s">
        <v>97</v>
      </c>
      <c r="F4773" s="75" t="s">
        <v>97</v>
      </c>
      <c r="G4773" s="77"/>
      <c r="H4773" s="77"/>
      <c r="I4773" s="80"/>
      <c r="J4773" s="77" t="s">
        <v>97</v>
      </c>
      <c r="K4773" s="79" t="s">
        <v>97</v>
      </c>
      <c r="L4773" s="79"/>
      <c r="M4773" s="80"/>
      <c r="N4773" s="79" t="s">
        <v>97</v>
      </c>
      <c r="O4773" s="81"/>
      <c r="P4773" s="86"/>
      <c r="Q4773" s="82"/>
      <c r="R4773" s="81" t="s">
        <v>97</v>
      </c>
      <c r="S4773" s="63"/>
      <c r="T4773" s="87"/>
      <c r="U4773" s="84" t="s">
        <v>97</v>
      </c>
      <c r="V4773" s="84" t="s">
        <v>97</v>
      </c>
      <c r="W4773" s="85" t="b">
        <v>0</v>
      </c>
      <c r="X4773" s="63"/>
      <c r="Y4773" s="63"/>
      <c r="Z4773" s="63"/>
    </row>
    <row r="4774">
      <c r="A4774" s="75"/>
      <c r="B4774" s="94"/>
      <c r="C4774" s="75"/>
      <c r="D4774" s="76"/>
      <c r="E4774" s="75" t="s">
        <v>97</v>
      </c>
      <c r="F4774" s="75" t="s">
        <v>97</v>
      </c>
      <c r="G4774" s="77"/>
      <c r="H4774" s="77"/>
      <c r="I4774" s="80"/>
      <c r="J4774" s="77" t="s">
        <v>97</v>
      </c>
      <c r="K4774" s="79" t="s">
        <v>97</v>
      </c>
      <c r="L4774" s="79"/>
      <c r="M4774" s="80"/>
      <c r="N4774" s="79" t="s">
        <v>97</v>
      </c>
      <c r="O4774" s="81"/>
      <c r="P4774" s="86"/>
      <c r="Q4774" s="82"/>
      <c r="R4774" s="81" t="s">
        <v>97</v>
      </c>
      <c r="S4774" s="63"/>
      <c r="T4774" s="87"/>
      <c r="U4774" s="84" t="s">
        <v>97</v>
      </c>
      <c r="V4774" s="84" t="s">
        <v>97</v>
      </c>
      <c r="W4774" s="85" t="b">
        <v>0</v>
      </c>
      <c r="X4774" s="63"/>
      <c r="Y4774" s="63"/>
      <c r="Z4774" s="63"/>
    </row>
    <row r="4775">
      <c r="A4775" s="75"/>
      <c r="B4775" s="94"/>
      <c r="C4775" s="75"/>
      <c r="D4775" s="76"/>
      <c r="E4775" s="75" t="s">
        <v>97</v>
      </c>
      <c r="F4775" s="75" t="s">
        <v>97</v>
      </c>
      <c r="G4775" s="77"/>
      <c r="H4775" s="77"/>
      <c r="I4775" s="80"/>
      <c r="J4775" s="77" t="s">
        <v>97</v>
      </c>
      <c r="K4775" s="79" t="s">
        <v>97</v>
      </c>
      <c r="L4775" s="79"/>
      <c r="M4775" s="80"/>
      <c r="N4775" s="79" t="s">
        <v>97</v>
      </c>
      <c r="O4775" s="81"/>
      <c r="P4775" s="86"/>
      <c r="Q4775" s="82"/>
      <c r="R4775" s="81" t="s">
        <v>97</v>
      </c>
      <c r="S4775" s="63"/>
      <c r="T4775" s="87"/>
      <c r="U4775" s="84" t="s">
        <v>97</v>
      </c>
      <c r="V4775" s="84" t="s">
        <v>97</v>
      </c>
      <c r="W4775" s="85" t="b">
        <v>0</v>
      </c>
      <c r="X4775" s="63"/>
      <c r="Y4775" s="63"/>
      <c r="Z4775" s="63"/>
    </row>
    <row r="4776">
      <c r="A4776" s="75"/>
      <c r="B4776" s="94"/>
      <c r="C4776" s="75"/>
      <c r="D4776" s="76"/>
      <c r="E4776" s="75" t="s">
        <v>97</v>
      </c>
      <c r="F4776" s="75" t="s">
        <v>97</v>
      </c>
      <c r="G4776" s="77"/>
      <c r="H4776" s="77"/>
      <c r="I4776" s="80"/>
      <c r="J4776" s="77" t="s">
        <v>97</v>
      </c>
      <c r="K4776" s="79" t="s">
        <v>97</v>
      </c>
      <c r="L4776" s="79"/>
      <c r="M4776" s="80"/>
      <c r="N4776" s="79" t="s">
        <v>97</v>
      </c>
      <c r="O4776" s="81"/>
      <c r="P4776" s="86"/>
      <c r="Q4776" s="82"/>
      <c r="R4776" s="81" t="s">
        <v>97</v>
      </c>
      <c r="S4776" s="63"/>
      <c r="T4776" s="87"/>
      <c r="U4776" s="84" t="s">
        <v>97</v>
      </c>
      <c r="V4776" s="84" t="s">
        <v>97</v>
      </c>
      <c r="W4776" s="85" t="b">
        <v>0</v>
      </c>
      <c r="X4776" s="63"/>
      <c r="Y4776" s="63"/>
      <c r="Z4776" s="63"/>
    </row>
    <row r="4777">
      <c r="A4777" s="75"/>
      <c r="B4777" s="94"/>
      <c r="C4777" s="75"/>
      <c r="D4777" s="76"/>
      <c r="E4777" s="75" t="s">
        <v>97</v>
      </c>
      <c r="F4777" s="75" t="s">
        <v>97</v>
      </c>
      <c r="G4777" s="77"/>
      <c r="H4777" s="77"/>
      <c r="I4777" s="80"/>
      <c r="J4777" s="77" t="s">
        <v>97</v>
      </c>
      <c r="K4777" s="79" t="s">
        <v>97</v>
      </c>
      <c r="L4777" s="79"/>
      <c r="M4777" s="80"/>
      <c r="N4777" s="79" t="s">
        <v>97</v>
      </c>
      <c r="O4777" s="81"/>
      <c r="P4777" s="86"/>
      <c r="Q4777" s="82"/>
      <c r="R4777" s="81" t="s">
        <v>97</v>
      </c>
      <c r="S4777" s="63"/>
      <c r="T4777" s="87"/>
      <c r="U4777" s="84" t="s">
        <v>97</v>
      </c>
      <c r="V4777" s="84" t="s">
        <v>97</v>
      </c>
      <c r="W4777" s="85" t="b">
        <v>0</v>
      </c>
      <c r="X4777" s="63"/>
      <c r="Y4777" s="63"/>
      <c r="Z4777" s="63"/>
    </row>
    <row r="4778">
      <c r="A4778" s="75"/>
      <c r="B4778" s="94"/>
      <c r="C4778" s="75"/>
      <c r="D4778" s="76"/>
      <c r="E4778" s="75" t="s">
        <v>97</v>
      </c>
      <c r="F4778" s="75" t="s">
        <v>97</v>
      </c>
      <c r="G4778" s="77"/>
      <c r="H4778" s="77"/>
      <c r="I4778" s="80"/>
      <c r="J4778" s="77" t="s">
        <v>97</v>
      </c>
      <c r="K4778" s="79" t="s">
        <v>97</v>
      </c>
      <c r="L4778" s="79"/>
      <c r="M4778" s="80"/>
      <c r="N4778" s="79" t="s">
        <v>97</v>
      </c>
      <c r="O4778" s="81"/>
      <c r="P4778" s="86"/>
      <c r="Q4778" s="82"/>
      <c r="R4778" s="81" t="s">
        <v>97</v>
      </c>
      <c r="S4778" s="63"/>
      <c r="T4778" s="87"/>
      <c r="U4778" s="84" t="s">
        <v>97</v>
      </c>
      <c r="V4778" s="84" t="s">
        <v>97</v>
      </c>
      <c r="W4778" s="85" t="b">
        <v>0</v>
      </c>
      <c r="X4778" s="63"/>
      <c r="Y4778" s="63"/>
      <c r="Z4778" s="63"/>
    </row>
    <row r="4779">
      <c r="A4779" s="75"/>
      <c r="B4779" s="94"/>
      <c r="C4779" s="75"/>
      <c r="D4779" s="76"/>
      <c r="E4779" s="75" t="s">
        <v>97</v>
      </c>
      <c r="F4779" s="75" t="s">
        <v>97</v>
      </c>
      <c r="G4779" s="77"/>
      <c r="H4779" s="77"/>
      <c r="I4779" s="80"/>
      <c r="J4779" s="77" t="s">
        <v>97</v>
      </c>
      <c r="K4779" s="79" t="s">
        <v>97</v>
      </c>
      <c r="L4779" s="79"/>
      <c r="M4779" s="80"/>
      <c r="N4779" s="79" t="s">
        <v>97</v>
      </c>
      <c r="O4779" s="81"/>
      <c r="P4779" s="86"/>
      <c r="Q4779" s="82"/>
      <c r="R4779" s="81" t="s">
        <v>97</v>
      </c>
      <c r="S4779" s="63"/>
      <c r="T4779" s="87"/>
      <c r="U4779" s="84" t="s">
        <v>97</v>
      </c>
      <c r="V4779" s="84" t="s">
        <v>97</v>
      </c>
      <c r="W4779" s="85" t="b">
        <v>0</v>
      </c>
      <c r="X4779" s="63"/>
      <c r="Y4779" s="63"/>
      <c r="Z4779" s="63"/>
    </row>
    <row r="4780">
      <c r="A4780" s="75"/>
      <c r="B4780" s="94"/>
      <c r="C4780" s="75"/>
      <c r="D4780" s="76"/>
      <c r="E4780" s="75" t="s">
        <v>97</v>
      </c>
      <c r="F4780" s="75" t="s">
        <v>97</v>
      </c>
      <c r="G4780" s="77"/>
      <c r="H4780" s="77"/>
      <c r="I4780" s="80"/>
      <c r="J4780" s="77" t="s">
        <v>97</v>
      </c>
      <c r="K4780" s="79" t="s">
        <v>97</v>
      </c>
      <c r="L4780" s="79"/>
      <c r="M4780" s="80"/>
      <c r="N4780" s="79" t="s">
        <v>97</v>
      </c>
      <c r="O4780" s="81"/>
      <c r="P4780" s="86"/>
      <c r="Q4780" s="82"/>
      <c r="R4780" s="81" t="s">
        <v>97</v>
      </c>
      <c r="S4780" s="63"/>
      <c r="T4780" s="87"/>
      <c r="U4780" s="84" t="s">
        <v>97</v>
      </c>
      <c r="V4780" s="84" t="s">
        <v>97</v>
      </c>
      <c r="W4780" s="85" t="b">
        <v>0</v>
      </c>
      <c r="X4780" s="63"/>
      <c r="Y4780" s="63"/>
      <c r="Z4780" s="63"/>
    </row>
    <row r="4781">
      <c r="A4781" s="75"/>
      <c r="B4781" s="94"/>
      <c r="C4781" s="75"/>
      <c r="D4781" s="76"/>
      <c r="E4781" s="75" t="s">
        <v>97</v>
      </c>
      <c r="F4781" s="75" t="s">
        <v>97</v>
      </c>
      <c r="G4781" s="77"/>
      <c r="H4781" s="77"/>
      <c r="I4781" s="80"/>
      <c r="J4781" s="77" t="s">
        <v>97</v>
      </c>
      <c r="K4781" s="79" t="s">
        <v>97</v>
      </c>
      <c r="L4781" s="79"/>
      <c r="M4781" s="80"/>
      <c r="N4781" s="79" t="s">
        <v>97</v>
      </c>
      <c r="O4781" s="81"/>
      <c r="P4781" s="86"/>
      <c r="Q4781" s="82"/>
      <c r="R4781" s="81" t="s">
        <v>97</v>
      </c>
      <c r="S4781" s="63"/>
      <c r="T4781" s="87"/>
      <c r="U4781" s="84" t="s">
        <v>97</v>
      </c>
      <c r="V4781" s="84" t="s">
        <v>97</v>
      </c>
      <c r="W4781" s="85" t="b">
        <v>0</v>
      </c>
      <c r="X4781" s="63"/>
      <c r="Y4781" s="63"/>
      <c r="Z4781" s="63"/>
    </row>
    <row r="4782">
      <c r="A4782" s="75"/>
      <c r="B4782" s="94"/>
      <c r="C4782" s="75"/>
      <c r="D4782" s="76"/>
      <c r="E4782" s="75" t="s">
        <v>97</v>
      </c>
      <c r="F4782" s="75" t="s">
        <v>97</v>
      </c>
      <c r="G4782" s="77"/>
      <c r="H4782" s="77"/>
      <c r="I4782" s="80"/>
      <c r="J4782" s="77" t="s">
        <v>97</v>
      </c>
      <c r="K4782" s="79" t="s">
        <v>97</v>
      </c>
      <c r="L4782" s="79"/>
      <c r="M4782" s="80"/>
      <c r="N4782" s="79" t="s">
        <v>97</v>
      </c>
      <c r="O4782" s="81"/>
      <c r="P4782" s="86"/>
      <c r="Q4782" s="82"/>
      <c r="R4782" s="81" t="s">
        <v>97</v>
      </c>
      <c r="S4782" s="63"/>
      <c r="T4782" s="87"/>
      <c r="U4782" s="84" t="s">
        <v>97</v>
      </c>
      <c r="V4782" s="84" t="s">
        <v>97</v>
      </c>
      <c r="W4782" s="85" t="b">
        <v>0</v>
      </c>
      <c r="X4782" s="63"/>
      <c r="Y4782" s="63"/>
      <c r="Z4782" s="63"/>
    </row>
    <row r="4783">
      <c r="A4783" s="75"/>
      <c r="B4783" s="94"/>
      <c r="C4783" s="75"/>
      <c r="D4783" s="76"/>
      <c r="E4783" s="75" t="s">
        <v>97</v>
      </c>
      <c r="F4783" s="75" t="s">
        <v>97</v>
      </c>
      <c r="G4783" s="77"/>
      <c r="H4783" s="77"/>
      <c r="I4783" s="80"/>
      <c r="J4783" s="77" t="s">
        <v>97</v>
      </c>
      <c r="K4783" s="79" t="s">
        <v>97</v>
      </c>
      <c r="L4783" s="79"/>
      <c r="M4783" s="80"/>
      <c r="N4783" s="79" t="s">
        <v>97</v>
      </c>
      <c r="O4783" s="81"/>
      <c r="P4783" s="86"/>
      <c r="Q4783" s="82"/>
      <c r="R4783" s="81" t="s">
        <v>97</v>
      </c>
      <c r="S4783" s="63"/>
      <c r="T4783" s="87"/>
      <c r="U4783" s="84" t="s">
        <v>97</v>
      </c>
      <c r="V4783" s="84" t="s">
        <v>97</v>
      </c>
      <c r="W4783" s="85" t="b">
        <v>0</v>
      </c>
      <c r="X4783" s="63"/>
      <c r="Y4783" s="63"/>
      <c r="Z4783" s="63"/>
    </row>
    <row r="4784">
      <c r="A4784" s="75"/>
      <c r="B4784" s="94"/>
      <c r="C4784" s="75"/>
      <c r="D4784" s="76"/>
      <c r="E4784" s="75" t="s">
        <v>97</v>
      </c>
      <c r="F4784" s="75" t="s">
        <v>97</v>
      </c>
      <c r="G4784" s="77"/>
      <c r="H4784" s="77"/>
      <c r="I4784" s="80"/>
      <c r="J4784" s="77" t="s">
        <v>97</v>
      </c>
      <c r="K4784" s="79" t="s">
        <v>97</v>
      </c>
      <c r="L4784" s="79"/>
      <c r="M4784" s="80"/>
      <c r="N4784" s="79" t="s">
        <v>97</v>
      </c>
      <c r="O4784" s="81"/>
      <c r="P4784" s="86"/>
      <c r="Q4784" s="82"/>
      <c r="R4784" s="81" t="s">
        <v>97</v>
      </c>
      <c r="S4784" s="63"/>
      <c r="T4784" s="87"/>
      <c r="U4784" s="84" t="s">
        <v>97</v>
      </c>
      <c r="V4784" s="84" t="s">
        <v>97</v>
      </c>
      <c r="W4784" s="85" t="b">
        <v>0</v>
      </c>
      <c r="X4784" s="63"/>
      <c r="Y4784" s="63"/>
      <c r="Z4784" s="63"/>
    </row>
    <row r="4785">
      <c r="A4785" s="75"/>
      <c r="B4785" s="94"/>
      <c r="C4785" s="75"/>
      <c r="D4785" s="76"/>
      <c r="E4785" s="75" t="s">
        <v>97</v>
      </c>
      <c r="F4785" s="75" t="s">
        <v>97</v>
      </c>
      <c r="G4785" s="77"/>
      <c r="H4785" s="77"/>
      <c r="I4785" s="80"/>
      <c r="J4785" s="77" t="s">
        <v>97</v>
      </c>
      <c r="K4785" s="79" t="s">
        <v>97</v>
      </c>
      <c r="L4785" s="79"/>
      <c r="M4785" s="80"/>
      <c r="N4785" s="79" t="s">
        <v>97</v>
      </c>
      <c r="O4785" s="81"/>
      <c r="P4785" s="86"/>
      <c r="Q4785" s="82"/>
      <c r="R4785" s="81" t="s">
        <v>97</v>
      </c>
      <c r="S4785" s="63"/>
      <c r="T4785" s="87"/>
      <c r="U4785" s="84" t="s">
        <v>97</v>
      </c>
      <c r="V4785" s="84" t="s">
        <v>97</v>
      </c>
      <c r="W4785" s="85" t="b">
        <v>0</v>
      </c>
      <c r="X4785" s="63"/>
      <c r="Y4785" s="63"/>
      <c r="Z4785" s="63"/>
    </row>
    <row r="4786">
      <c r="A4786" s="75"/>
      <c r="B4786" s="94"/>
      <c r="C4786" s="75"/>
      <c r="D4786" s="76"/>
      <c r="E4786" s="75" t="s">
        <v>97</v>
      </c>
      <c r="F4786" s="75" t="s">
        <v>97</v>
      </c>
      <c r="G4786" s="77"/>
      <c r="H4786" s="77"/>
      <c r="I4786" s="80"/>
      <c r="J4786" s="77" t="s">
        <v>97</v>
      </c>
      <c r="K4786" s="79" t="s">
        <v>97</v>
      </c>
      <c r="L4786" s="79"/>
      <c r="M4786" s="80"/>
      <c r="N4786" s="79" t="s">
        <v>97</v>
      </c>
      <c r="O4786" s="81"/>
      <c r="P4786" s="86"/>
      <c r="Q4786" s="82"/>
      <c r="R4786" s="81" t="s">
        <v>97</v>
      </c>
      <c r="S4786" s="63"/>
      <c r="T4786" s="87"/>
      <c r="U4786" s="84" t="s">
        <v>97</v>
      </c>
      <c r="V4786" s="84" t="s">
        <v>97</v>
      </c>
      <c r="W4786" s="85" t="b">
        <v>0</v>
      </c>
      <c r="X4786" s="63"/>
      <c r="Y4786" s="63"/>
      <c r="Z4786" s="63"/>
    </row>
    <row r="4787">
      <c r="A4787" s="75"/>
      <c r="B4787" s="94"/>
      <c r="C4787" s="75"/>
      <c r="D4787" s="76"/>
      <c r="E4787" s="75" t="s">
        <v>97</v>
      </c>
      <c r="F4787" s="75" t="s">
        <v>97</v>
      </c>
      <c r="G4787" s="77"/>
      <c r="H4787" s="77"/>
      <c r="I4787" s="80"/>
      <c r="J4787" s="77" t="s">
        <v>97</v>
      </c>
      <c r="K4787" s="79" t="s">
        <v>97</v>
      </c>
      <c r="L4787" s="79"/>
      <c r="M4787" s="80"/>
      <c r="N4787" s="79" t="s">
        <v>97</v>
      </c>
      <c r="O4787" s="81"/>
      <c r="P4787" s="86"/>
      <c r="Q4787" s="82"/>
      <c r="R4787" s="81" t="s">
        <v>97</v>
      </c>
      <c r="S4787" s="63"/>
      <c r="T4787" s="87"/>
      <c r="U4787" s="84" t="s">
        <v>97</v>
      </c>
      <c r="V4787" s="84" t="s">
        <v>97</v>
      </c>
      <c r="W4787" s="85" t="b">
        <v>0</v>
      </c>
      <c r="X4787" s="63"/>
      <c r="Y4787" s="63"/>
      <c r="Z4787" s="63"/>
    </row>
    <row r="4788">
      <c r="A4788" s="75"/>
      <c r="B4788" s="94"/>
      <c r="C4788" s="75"/>
      <c r="D4788" s="76"/>
      <c r="E4788" s="75" t="s">
        <v>97</v>
      </c>
      <c r="F4788" s="75" t="s">
        <v>97</v>
      </c>
      <c r="G4788" s="77"/>
      <c r="H4788" s="77"/>
      <c r="I4788" s="80"/>
      <c r="J4788" s="77" t="s">
        <v>97</v>
      </c>
      <c r="K4788" s="79" t="s">
        <v>97</v>
      </c>
      <c r="L4788" s="79"/>
      <c r="M4788" s="80"/>
      <c r="N4788" s="79" t="s">
        <v>97</v>
      </c>
      <c r="O4788" s="81"/>
      <c r="P4788" s="86"/>
      <c r="Q4788" s="82"/>
      <c r="R4788" s="81" t="s">
        <v>97</v>
      </c>
      <c r="S4788" s="63"/>
      <c r="T4788" s="87"/>
      <c r="U4788" s="84" t="s">
        <v>97</v>
      </c>
      <c r="V4788" s="84" t="s">
        <v>97</v>
      </c>
      <c r="W4788" s="85" t="b">
        <v>0</v>
      </c>
      <c r="X4788" s="63"/>
      <c r="Y4788" s="63"/>
      <c r="Z4788" s="63"/>
    </row>
    <row r="4789">
      <c r="A4789" s="75"/>
      <c r="B4789" s="94"/>
      <c r="C4789" s="75"/>
      <c r="D4789" s="76"/>
      <c r="E4789" s="75" t="s">
        <v>97</v>
      </c>
      <c r="F4789" s="75" t="s">
        <v>97</v>
      </c>
      <c r="G4789" s="77"/>
      <c r="H4789" s="77"/>
      <c r="I4789" s="80"/>
      <c r="J4789" s="77" t="s">
        <v>97</v>
      </c>
      <c r="K4789" s="79" t="s">
        <v>97</v>
      </c>
      <c r="L4789" s="79"/>
      <c r="M4789" s="80"/>
      <c r="N4789" s="79" t="s">
        <v>97</v>
      </c>
      <c r="O4789" s="81"/>
      <c r="P4789" s="86"/>
      <c r="Q4789" s="82"/>
      <c r="R4789" s="81" t="s">
        <v>97</v>
      </c>
      <c r="S4789" s="63"/>
      <c r="T4789" s="87"/>
      <c r="U4789" s="84" t="s">
        <v>97</v>
      </c>
      <c r="V4789" s="84" t="s">
        <v>97</v>
      </c>
      <c r="W4789" s="85" t="b">
        <v>0</v>
      </c>
      <c r="X4789" s="63"/>
      <c r="Y4789" s="63"/>
      <c r="Z4789" s="63"/>
    </row>
    <row r="4790">
      <c r="A4790" s="75"/>
      <c r="B4790" s="94"/>
      <c r="C4790" s="75"/>
      <c r="D4790" s="76"/>
      <c r="E4790" s="75" t="s">
        <v>97</v>
      </c>
      <c r="F4790" s="75" t="s">
        <v>97</v>
      </c>
      <c r="G4790" s="77"/>
      <c r="H4790" s="77"/>
      <c r="I4790" s="80"/>
      <c r="J4790" s="77" t="s">
        <v>97</v>
      </c>
      <c r="K4790" s="79" t="s">
        <v>97</v>
      </c>
      <c r="L4790" s="79"/>
      <c r="M4790" s="80"/>
      <c r="N4790" s="79" t="s">
        <v>97</v>
      </c>
      <c r="O4790" s="81"/>
      <c r="P4790" s="86"/>
      <c r="Q4790" s="82"/>
      <c r="R4790" s="81" t="s">
        <v>97</v>
      </c>
      <c r="S4790" s="63"/>
      <c r="T4790" s="87"/>
      <c r="U4790" s="84" t="s">
        <v>97</v>
      </c>
      <c r="V4790" s="84" t="s">
        <v>97</v>
      </c>
      <c r="W4790" s="85" t="b">
        <v>0</v>
      </c>
      <c r="X4790" s="63"/>
      <c r="Y4790" s="63"/>
      <c r="Z4790" s="63"/>
    </row>
    <row r="4791">
      <c r="A4791" s="75"/>
      <c r="B4791" s="94"/>
      <c r="C4791" s="75"/>
      <c r="D4791" s="76"/>
      <c r="E4791" s="75" t="s">
        <v>97</v>
      </c>
      <c r="F4791" s="75" t="s">
        <v>97</v>
      </c>
      <c r="G4791" s="77"/>
      <c r="H4791" s="77"/>
      <c r="I4791" s="80"/>
      <c r="J4791" s="77" t="s">
        <v>97</v>
      </c>
      <c r="K4791" s="79" t="s">
        <v>97</v>
      </c>
      <c r="L4791" s="79"/>
      <c r="M4791" s="80"/>
      <c r="N4791" s="79" t="s">
        <v>97</v>
      </c>
      <c r="O4791" s="81"/>
      <c r="P4791" s="86"/>
      <c r="Q4791" s="82"/>
      <c r="R4791" s="81" t="s">
        <v>97</v>
      </c>
      <c r="S4791" s="63"/>
      <c r="T4791" s="87"/>
      <c r="U4791" s="84" t="s">
        <v>97</v>
      </c>
      <c r="V4791" s="84" t="s">
        <v>97</v>
      </c>
      <c r="W4791" s="85" t="b">
        <v>0</v>
      </c>
      <c r="X4791" s="63"/>
      <c r="Y4791" s="63"/>
      <c r="Z4791" s="63"/>
    </row>
    <row r="4792">
      <c r="A4792" s="75"/>
      <c r="B4792" s="94"/>
      <c r="C4792" s="75"/>
      <c r="D4792" s="76"/>
      <c r="E4792" s="75" t="s">
        <v>97</v>
      </c>
      <c r="F4792" s="75" t="s">
        <v>97</v>
      </c>
      <c r="G4792" s="77"/>
      <c r="H4792" s="77"/>
      <c r="I4792" s="80"/>
      <c r="J4792" s="77" t="s">
        <v>97</v>
      </c>
      <c r="K4792" s="79" t="s">
        <v>97</v>
      </c>
      <c r="L4792" s="79"/>
      <c r="M4792" s="80"/>
      <c r="N4792" s="79" t="s">
        <v>97</v>
      </c>
      <c r="O4792" s="81"/>
      <c r="P4792" s="86"/>
      <c r="Q4792" s="82"/>
      <c r="R4792" s="81" t="s">
        <v>97</v>
      </c>
      <c r="S4792" s="63"/>
      <c r="T4792" s="87"/>
      <c r="U4792" s="84" t="s">
        <v>97</v>
      </c>
      <c r="V4792" s="84" t="s">
        <v>97</v>
      </c>
      <c r="W4792" s="85" t="b">
        <v>0</v>
      </c>
      <c r="X4792" s="63"/>
      <c r="Y4792" s="63"/>
      <c r="Z4792" s="63"/>
    </row>
    <row r="4793">
      <c r="A4793" s="75"/>
      <c r="B4793" s="94"/>
      <c r="C4793" s="75"/>
      <c r="D4793" s="76"/>
      <c r="E4793" s="75" t="s">
        <v>97</v>
      </c>
      <c r="F4793" s="75" t="s">
        <v>97</v>
      </c>
      <c r="G4793" s="77"/>
      <c r="H4793" s="77"/>
      <c r="I4793" s="80"/>
      <c r="J4793" s="77" t="s">
        <v>97</v>
      </c>
      <c r="K4793" s="79" t="s">
        <v>97</v>
      </c>
      <c r="L4793" s="79"/>
      <c r="M4793" s="80"/>
      <c r="N4793" s="79" t="s">
        <v>97</v>
      </c>
      <c r="O4793" s="81"/>
      <c r="P4793" s="86"/>
      <c r="Q4793" s="82"/>
      <c r="R4793" s="81" t="s">
        <v>97</v>
      </c>
      <c r="S4793" s="63"/>
      <c r="T4793" s="87"/>
      <c r="U4793" s="84" t="s">
        <v>97</v>
      </c>
      <c r="V4793" s="84" t="s">
        <v>97</v>
      </c>
      <c r="W4793" s="85" t="b">
        <v>0</v>
      </c>
      <c r="X4793" s="63"/>
      <c r="Y4793" s="63"/>
      <c r="Z4793" s="63"/>
    </row>
    <row r="4794">
      <c r="A4794" s="75"/>
      <c r="B4794" s="94"/>
      <c r="C4794" s="75"/>
      <c r="D4794" s="76"/>
      <c r="E4794" s="75" t="s">
        <v>97</v>
      </c>
      <c r="F4794" s="75" t="s">
        <v>97</v>
      </c>
      <c r="G4794" s="77"/>
      <c r="H4794" s="77"/>
      <c r="I4794" s="80"/>
      <c r="J4794" s="77" t="s">
        <v>97</v>
      </c>
      <c r="K4794" s="79" t="s">
        <v>97</v>
      </c>
      <c r="L4794" s="79"/>
      <c r="M4794" s="80"/>
      <c r="N4794" s="79" t="s">
        <v>97</v>
      </c>
      <c r="O4794" s="81"/>
      <c r="P4794" s="86"/>
      <c r="Q4794" s="82"/>
      <c r="R4794" s="81" t="s">
        <v>97</v>
      </c>
      <c r="S4794" s="63"/>
      <c r="T4794" s="87"/>
      <c r="U4794" s="84" t="s">
        <v>97</v>
      </c>
      <c r="V4794" s="84" t="s">
        <v>97</v>
      </c>
      <c r="W4794" s="85" t="b">
        <v>0</v>
      </c>
      <c r="X4794" s="63"/>
      <c r="Y4794" s="63"/>
      <c r="Z4794" s="63"/>
    </row>
    <row r="4795">
      <c r="A4795" s="75"/>
      <c r="B4795" s="94"/>
      <c r="C4795" s="75"/>
      <c r="D4795" s="76"/>
      <c r="E4795" s="75" t="s">
        <v>97</v>
      </c>
      <c r="F4795" s="75" t="s">
        <v>97</v>
      </c>
      <c r="G4795" s="77"/>
      <c r="H4795" s="77"/>
      <c r="I4795" s="80"/>
      <c r="J4795" s="77" t="s">
        <v>97</v>
      </c>
      <c r="K4795" s="79" t="s">
        <v>97</v>
      </c>
      <c r="L4795" s="79"/>
      <c r="M4795" s="80"/>
      <c r="N4795" s="79" t="s">
        <v>97</v>
      </c>
      <c r="O4795" s="81"/>
      <c r="P4795" s="86"/>
      <c r="Q4795" s="82"/>
      <c r="R4795" s="81" t="s">
        <v>97</v>
      </c>
      <c r="S4795" s="63"/>
      <c r="T4795" s="87"/>
      <c r="U4795" s="84" t="s">
        <v>97</v>
      </c>
      <c r="V4795" s="84" t="s">
        <v>97</v>
      </c>
      <c r="W4795" s="85" t="b">
        <v>0</v>
      </c>
      <c r="X4795" s="63"/>
      <c r="Y4795" s="63"/>
      <c r="Z4795" s="63"/>
    </row>
    <row r="4796">
      <c r="A4796" s="75"/>
      <c r="B4796" s="94"/>
      <c r="C4796" s="75"/>
      <c r="D4796" s="76"/>
      <c r="E4796" s="75" t="s">
        <v>97</v>
      </c>
      <c r="F4796" s="75" t="s">
        <v>97</v>
      </c>
      <c r="G4796" s="77"/>
      <c r="H4796" s="77"/>
      <c r="I4796" s="80"/>
      <c r="J4796" s="77" t="s">
        <v>97</v>
      </c>
      <c r="K4796" s="79" t="s">
        <v>97</v>
      </c>
      <c r="L4796" s="79"/>
      <c r="M4796" s="80"/>
      <c r="N4796" s="79" t="s">
        <v>97</v>
      </c>
      <c r="O4796" s="81"/>
      <c r="P4796" s="86"/>
      <c r="Q4796" s="82"/>
      <c r="R4796" s="81" t="s">
        <v>97</v>
      </c>
      <c r="S4796" s="63"/>
      <c r="T4796" s="87"/>
      <c r="U4796" s="84" t="s">
        <v>97</v>
      </c>
      <c r="V4796" s="84" t="s">
        <v>97</v>
      </c>
      <c r="W4796" s="85" t="b">
        <v>0</v>
      </c>
      <c r="X4796" s="63"/>
      <c r="Y4796" s="63"/>
      <c r="Z4796" s="63"/>
    </row>
    <row r="4797">
      <c r="A4797" s="75"/>
      <c r="B4797" s="94"/>
      <c r="C4797" s="75"/>
      <c r="D4797" s="76"/>
      <c r="E4797" s="75" t="s">
        <v>97</v>
      </c>
      <c r="F4797" s="75" t="s">
        <v>97</v>
      </c>
      <c r="G4797" s="77"/>
      <c r="H4797" s="77"/>
      <c r="I4797" s="80"/>
      <c r="J4797" s="77" t="s">
        <v>97</v>
      </c>
      <c r="K4797" s="79" t="s">
        <v>97</v>
      </c>
      <c r="L4797" s="79"/>
      <c r="M4797" s="80"/>
      <c r="N4797" s="79" t="s">
        <v>97</v>
      </c>
      <c r="O4797" s="81"/>
      <c r="P4797" s="86"/>
      <c r="Q4797" s="82"/>
      <c r="R4797" s="81" t="s">
        <v>97</v>
      </c>
      <c r="S4797" s="63"/>
      <c r="T4797" s="87"/>
      <c r="U4797" s="84" t="s">
        <v>97</v>
      </c>
      <c r="V4797" s="84" t="s">
        <v>97</v>
      </c>
      <c r="W4797" s="85" t="b">
        <v>0</v>
      </c>
      <c r="X4797" s="63"/>
      <c r="Y4797" s="63"/>
      <c r="Z4797" s="63"/>
    </row>
    <row r="4798">
      <c r="A4798" s="75"/>
      <c r="B4798" s="94"/>
      <c r="C4798" s="75"/>
      <c r="D4798" s="76"/>
      <c r="E4798" s="75" t="s">
        <v>97</v>
      </c>
      <c r="F4798" s="75" t="s">
        <v>97</v>
      </c>
      <c r="G4798" s="77"/>
      <c r="H4798" s="77"/>
      <c r="I4798" s="80"/>
      <c r="J4798" s="77" t="s">
        <v>97</v>
      </c>
      <c r="K4798" s="79" t="s">
        <v>97</v>
      </c>
      <c r="L4798" s="79"/>
      <c r="M4798" s="80"/>
      <c r="N4798" s="79" t="s">
        <v>97</v>
      </c>
      <c r="O4798" s="81"/>
      <c r="P4798" s="86"/>
      <c r="Q4798" s="82"/>
      <c r="R4798" s="81" t="s">
        <v>97</v>
      </c>
      <c r="S4798" s="63"/>
      <c r="T4798" s="87"/>
      <c r="U4798" s="84" t="s">
        <v>97</v>
      </c>
      <c r="V4798" s="84" t="s">
        <v>97</v>
      </c>
      <c r="W4798" s="85" t="b">
        <v>0</v>
      </c>
      <c r="X4798" s="63"/>
      <c r="Y4798" s="63"/>
      <c r="Z4798" s="63"/>
    </row>
    <row r="4799">
      <c r="A4799" s="75"/>
      <c r="B4799" s="94"/>
      <c r="C4799" s="75"/>
      <c r="D4799" s="76"/>
      <c r="E4799" s="75" t="s">
        <v>97</v>
      </c>
      <c r="F4799" s="75" t="s">
        <v>97</v>
      </c>
      <c r="G4799" s="77"/>
      <c r="H4799" s="77"/>
      <c r="I4799" s="80"/>
      <c r="J4799" s="77" t="s">
        <v>97</v>
      </c>
      <c r="K4799" s="79" t="s">
        <v>97</v>
      </c>
      <c r="L4799" s="79"/>
      <c r="M4799" s="80"/>
      <c r="N4799" s="79" t="s">
        <v>97</v>
      </c>
      <c r="O4799" s="81"/>
      <c r="P4799" s="86"/>
      <c r="Q4799" s="82"/>
      <c r="R4799" s="81" t="s">
        <v>97</v>
      </c>
      <c r="S4799" s="63"/>
      <c r="T4799" s="87"/>
      <c r="U4799" s="84" t="s">
        <v>97</v>
      </c>
      <c r="V4799" s="84" t="s">
        <v>97</v>
      </c>
      <c r="W4799" s="85" t="b">
        <v>0</v>
      </c>
      <c r="X4799" s="63"/>
      <c r="Y4799" s="63"/>
      <c r="Z4799" s="63"/>
    </row>
    <row r="4800">
      <c r="A4800" s="75"/>
      <c r="B4800" s="94"/>
      <c r="C4800" s="75"/>
      <c r="D4800" s="76"/>
      <c r="E4800" s="75" t="s">
        <v>97</v>
      </c>
      <c r="F4800" s="75" t="s">
        <v>97</v>
      </c>
      <c r="G4800" s="77"/>
      <c r="H4800" s="77"/>
      <c r="I4800" s="80"/>
      <c r="J4800" s="77" t="s">
        <v>97</v>
      </c>
      <c r="K4800" s="79" t="s">
        <v>97</v>
      </c>
      <c r="L4800" s="79"/>
      <c r="M4800" s="80"/>
      <c r="N4800" s="79" t="s">
        <v>97</v>
      </c>
      <c r="O4800" s="81"/>
      <c r="P4800" s="86"/>
      <c r="Q4800" s="82"/>
      <c r="R4800" s="81" t="s">
        <v>97</v>
      </c>
      <c r="S4800" s="63"/>
      <c r="T4800" s="87"/>
      <c r="U4800" s="84" t="s">
        <v>97</v>
      </c>
      <c r="V4800" s="84" t="s">
        <v>97</v>
      </c>
      <c r="W4800" s="85" t="b">
        <v>0</v>
      </c>
      <c r="X4800" s="63"/>
      <c r="Y4800" s="63"/>
      <c r="Z4800" s="63"/>
    </row>
    <row r="4801">
      <c r="A4801" s="75"/>
      <c r="B4801" s="94"/>
      <c r="C4801" s="75"/>
      <c r="D4801" s="76"/>
      <c r="E4801" s="75" t="s">
        <v>97</v>
      </c>
      <c r="F4801" s="75" t="s">
        <v>97</v>
      </c>
      <c r="G4801" s="77"/>
      <c r="H4801" s="77"/>
      <c r="I4801" s="80"/>
      <c r="J4801" s="77" t="s">
        <v>97</v>
      </c>
      <c r="K4801" s="79" t="s">
        <v>97</v>
      </c>
      <c r="L4801" s="79"/>
      <c r="M4801" s="80"/>
      <c r="N4801" s="79" t="s">
        <v>97</v>
      </c>
      <c r="O4801" s="81"/>
      <c r="P4801" s="86"/>
      <c r="Q4801" s="82"/>
      <c r="R4801" s="81" t="s">
        <v>97</v>
      </c>
      <c r="S4801" s="63"/>
      <c r="T4801" s="87"/>
      <c r="U4801" s="84" t="s">
        <v>97</v>
      </c>
      <c r="V4801" s="84" t="s">
        <v>97</v>
      </c>
      <c r="W4801" s="85" t="b">
        <v>0</v>
      </c>
      <c r="X4801" s="63"/>
      <c r="Y4801" s="63"/>
      <c r="Z4801" s="63"/>
    </row>
    <row r="4802">
      <c r="A4802" s="75"/>
      <c r="B4802" s="94"/>
      <c r="C4802" s="75"/>
      <c r="D4802" s="76"/>
      <c r="E4802" s="75" t="s">
        <v>97</v>
      </c>
      <c r="F4802" s="75" t="s">
        <v>97</v>
      </c>
      <c r="G4802" s="77"/>
      <c r="H4802" s="77"/>
      <c r="I4802" s="80"/>
      <c r="J4802" s="77" t="s">
        <v>97</v>
      </c>
      <c r="K4802" s="79" t="s">
        <v>97</v>
      </c>
      <c r="L4802" s="79"/>
      <c r="M4802" s="80"/>
      <c r="N4802" s="79" t="s">
        <v>97</v>
      </c>
      <c r="O4802" s="81"/>
      <c r="P4802" s="86"/>
      <c r="Q4802" s="82"/>
      <c r="R4802" s="81" t="s">
        <v>97</v>
      </c>
      <c r="S4802" s="63"/>
      <c r="T4802" s="87"/>
      <c r="U4802" s="84" t="s">
        <v>97</v>
      </c>
      <c r="V4802" s="84" t="s">
        <v>97</v>
      </c>
      <c r="W4802" s="85" t="b">
        <v>0</v>
      </c>
      <c r="X4802" s="63"/>
      <c r="Y4802" s="63"/>
      <c r="Z4802" s="63"/>
    </row>
    <row r="4803">
      <c r="A4803" s="75"/>
      <c r="B4803" s="94"/>
      <c r="C4803" s="75"/>
      <c r="D4803" s="76"/>
      <c r="E4803" s="75" t="s">
        <v>97</v>
      </c>
      <c r="F4803" s="75" t="s">
        <v>97</v>
      </c>
      <c r="G4803" s="77"/>
      <c r="H4803" s="77"/>
      <c r="I4803" s="80"/>
      <c r="J4803" s="77" t="s">
        <v>97</v>
      </c>
      <c r="K4803" s="79" t="s">
        <v>97</v>
      </c>
      <c r="L4803" s="79"/>
      <c r="M4803" s="80"/>
      <c r="N4803" s="79" t="s">
        <v>97</v>
      </c>
      <c r="O4803" s="81"/>
      <c r="P4803" s="86"/>
      <c r="Q4803" s="82"/>
      <c r="R4803" s="81" t="s">
        <v>97</v>
      </c>
      <c r="S4803" s="63"/>
      <c r="T4803" s="87"/>
      <c r="U4803" s="84" t="s">
        <v>97</v>
      </c>
      <c r="V4803" s="84" t="s">
        <v>97</v>
      </c>
      <c r="W4803" s="85" t="b">
        <v>0</v>
      </c>
      <c r="X4803" s="63"/>
      <c r="Y4803" s="63"/>
      <c r="Z4803" s="63"/>
    </row>
    <row r="4804">
      <c r="A4804" s="75"/>
      <c r="B4804" s="94"/>
      <c r="C4804" s="75"/>
      <c r="D4804" s="76"/>
      <c r="E4804" s="75" t="s">
        <v>97</v>
      </c>
      <c r="F4804" s="75" t="s">
        <v>97</v>
      </c>
      <c r="G4804" s="77"/>
      <c r="H4804" s="77"/>
      <c r="I4804" s="80"/>
      <c r="J4804" s="77" t="s">
        <v>97</v>
      </c>
      <c r="K4804" s="79" t="s">
        <v>97</v>
      </c>
      <c r="L4804" s="79"/>
      <c r="M4804" s="80"/>
      <c r="N4804" s="79" t="s">
        <v>97</v>
      </c>
      <c r="O4804" s="81"/>
      <c r="P4804" s="86"/>
      <c r="Q4804" s="82"/>
      <c r="R4804" s="81" t="s">
        <v>97</v>
      </c>
      <c r="S4804" s="63"/>
      <c r="T4804" s="87"/>
      <c r="U4804" s="84" t="s">
        <v>97</v>
      </c>
      <c r="V4804" s="84" t="s">
        <v>97</v>
      </c>
      <c r="W4804" s="85" t="b">
        <v>0</v>
      </c>
      <c r="X4804" s="63"/>
      <c r="Y4804" s="63"/>
      <c r="Z4804" s="63"/>
    </row>
    <row r="4805">
      <c r="A4805" s="75"/>
      <c r="B4805" s="94"/>
      <c r="C4805" s="75"/>
      <c r="D4805" s="76"/>
      <c r="E4805" s="75" t="s">
        <v>97</v>
      </c>
      <c r="F4805" s="75" t="s">
        <v>97</v>
      </c>
      <c r="G4805" s="77"/>
      <c r="H4805" s="77"/>
      <c r="I4805" s="80"/>
      <c r="J4805" s="77" t="s">
        <v>97</v>
      </c>
      <c r="K4805" s="79" t="s">
        <v>97</v>
      </c>
      <c r="L4805" s="79"/>
      <c r="M4805" s="80"/>
      <c r="N4805" s="79" t="s">
        <v>97</v>
      </c>
      <c r="O4805" s="81"/>
      <c r="P4805" s="86"/>
      <c r="Q4805" s="82"/>
      <c r="R4805" s="81" t="s">
        <v>97</v>
      </c>
      <c r="S4805" s="63"/>
      <c r="T4805" s="87"/>
      <c r="U4805" s="84" t="s">
        <v>97</v>
      </c>
      <c r="V4805" s="84" t="s">
        <v>97</v>
      </c>
      <c r="W4805" s="85" t="b">
        <v>0</v>
      </c>
      <c r="X4805" s="63"/>
      <c r="Y4805" s="63"/>
      <c r="Z4805" s="63"/>
    </row>
    <row r="4806">
      <c r="A4806" s="75"/>
      <c r="B4806" s="94"/>
      <c r="C4806" s="75"/>
      <c r="D4806" s="76"/>
      <c r="E4806" s="75" t="s">
        <v>97</v>
      </c>
      <c r="F4806" s="75" t="s">
        <v>97</v>
      </c>
      <c r="G4806" s="77"/>
      <c r="H4806" s="77"/>
      <c r="I4806" s="80"/>
      <c r="J4806" s="77" t="s">
        <v>97</v>
      </c>
      <c r="K4806" s="79" t="s">
        <v>97</v>
      </c>
      <c r="L4806" s="79"/>
      <c r="M4806" s="80"/>
      <c r="N4806" s="79" t="s">
        <v>97</v>
      </c>
      <c r="O4806" s="81"/>
      <c r="P4806" s="86"/>
      <c r="Q4806" s="82"/>
      <c r="R4806" s="81" t="s">
        <v>97</v>
      </c>
      <c r="S4806" s="63"/>
      <c r="T4806" s="87"/>
      <c r="U4806" s="84" t="s">
        <v>97</v>
      </c>
      <c r="V4806" s="84" t="s">
        <v>97</v>
      </c>
      <c r="W4806" s="85" t="b">
        <v>0</v>
      </c>
      <c r="X4806" s="63"/>
      <c r="Y4806" s="63"/>
      <c r="Z4806" s="63"/>
    </row>
    <row r="4807">
      <c r="A4807" s="75"/>
      <c r="B4807" s="94"/>
      <c r="C4807" s="75"/>
      <c r="D4807" s="76"/>
      <c r="E4807" s="75" t="s">
        <v>97</v>
      </c>
      <c r="F4807" s="75" t="s">
        <v>97</v>
      </c>
      <c r="G4807" s="77"/>
      <c r="H4807" s="77"/>
      <c r="I4807" s="80"/>
      <c r="J4807" s="77" t="s">
        <v>97</v>
      </c>
      <c r="K4807" s="79" t="s">
        <v>97</v>
      </c>
      <c r="L4807" s="79"/>
      <c r="M4807" s="80"/>
      <c r="N4807" s="79" t="s">
        <v>97</v>
      </c>
      <c r="O4807" s="81"/>
      <c r="P4807" s="86"/>
      <c r="Q4807" s="82"/>
      <c r="R4807" s="81" t="s">
        <v>97</v>
      </c>
      <c r="S4807" s="63"/>
      <c r="T4807" s="87"/>
      <c r="U4807" s="84" t="s">
        <v>97</v>
      </c>
      <c r="V4807" s="84" t="s">
        <v>97</v>
      </c>
      <c r="W4807" s="85" t="b">
        <v>0</v>
      </c>
      <c r="X4807" s="63"/>
      <c r="Y4807" s="63"/>
      <c r="Z4807" s="63"/>
    </row>
    <row r="4808">
      <c r="A4808" s="75"/>
      <c r="B4808" s="94"/>
      <c r="C4808" s="75"/>
      <c r="D4808" s="76"/>
      <c r="E4808" s="75" t="s">
        <v>97</v>
      </c>
      <c r="F4808" s="75" t="s">
        <v>97</v>
      </c>
      <c r="G4808" s="77"/>
      <c r="H4808" s="77"/>
      <c r="I4808" s="80"/>
      <c r="J4808" s="77" t="s">
        <v>97</v>
      </c>
      <c r="K4808" s="79" t="s">
        <v>97</v>
      </c>
      <c r="L4808" s="79"/>
      <c r="M4808" s="80"/>
      <c r="N4808" s="79" t="s">
        <v>97</v>
      </c>
      <c r="O4808" s="81"/>
      <c r="P4808" s="86"/>
      <c r="Q4808" s="82"/>
      <c r="R4808" s="81" t="s">
        <v>97</v>
      </c>
      <c r="S4808" s="63"/>
      <c r="T4808" s="87"/>
      <c r="U4808" s="84" t="s">
        <v>97</v>
      </c>
      <c r="V4808" s="84" t="s">
        <v>97</v>
      </c>
      <c r="W4808" s="85" t="b">
        <v>0</v>
      </c>
      <c r="X4808" s="63"/>
      <c r="Y4808" s="63"/>
      <c r="Z4808" s="63"/>
    </row>
    <row r="4809">
      <c r="A4809" s="75"/>
      <c r="B4809" s="94"/>
      <c r="C4809" s="75"/>
      <c r="D4809" s="76"/>
      <c r="E4809" s="75" t="s">
        <v>97</v>
      </c>
      <c r="F4809" s="75" t="s">
        <v>97</v>
      </c>
      <c r="G4809" s="77"/>
      <c r="H4809" s="77"/>
      <c r="I4809" s="80"/>
      <c r="J4809" s="77" t="s">
        <v>97</v>
      </c>
      <c r="K4809" s="79" t="s">
        <v>97</v>
      </c>
      <c r="L4809" s="79"/>
      <c r="M4809" s="80"/>
      <c r="N4809" s="79" t="s">
        <v>97</v>
      </c>
      <c r="O4809" s="81"/>
      <c r="P4809" s="86"/>
      <c r="Q4809" s="82"/>
      <c r="R4809" s="81" t="s">
        <v>97</v>
      </c>
      <c r="S4809" s="63"/>
      <c r="T4809" s="87"/>
      <c r="U4809" s="84" t="s">
        <v>97</v>
      </c>
      <c r="V4809" s="84" t="s">
        <v>97</v>
      </c>
      <c r="W4809" s="85" t="b">
        <v>0</v>
      </c>
      <c r="X4809" s="63"/>
      <c r="Y4809" s="63"/>
      <c r="Z4809" s="63"/>
    </row>
    <row r="4810">
      <c r="A4810" s="75"/>
      <c r="B4810" s="94"/>
      <c r="C4810" s="75"/>
      <c r="D4810" s="76"/>
      <c r="E4810" s="75" t="s">
        <v>97</v>
      </c>
      <c r="F4810" s="75" t="s">
        <v>97</v>
      </c>
      <c r="G4810" s="77"/>
      <c r="H4810" s="77"/>
      <c r="I4810" s="80"/>
      <c r="J4810" s="77" t="s">
        <v>97</v>
      </c>
      <c r="K4810" s="79" t="s">
        <v>97</v>
      </c>
      <c r="L4810" s="79"/>
      <c r="M4810" s="80"/>
      <c r="N4810" s="79" t="s">
        <v>97</v>
      </c>
      <c r="O4810" s="81"/>
      <c r="P4810" s="86"/>
      <c r="Q4810" s="82"/>
      <c r="R4810" s="81" t="s">
        <v>97</v>
      </c>
      <c r="S4810" s="63"/>
      <c r="T4810" s="87"/>
      <c r="U4810" s="84" t="s">
        <v>97</v>
      </c>
      <c r="V4810" s="84" t="s">
        <v>97</v>
      </c>
      <c r="W4810" s="85" t="b">
        <v>0</v>
      </c>
      <c r="X4810" s="63"/>
      <c r="Y4810" s="63"/>
      <c r="Z4810" s="63"/>
    </row>
    <row r="4811">
      <c r="A4811" s="75"/>
      <c r="B4811" s="94"/>
      <c r="C4811" s="75"/>
      <c r="D4811" s="76"/>
      <c r="E4811" s="75" t="s">
        <v>97</v>
      </c>
      <c r="F4811" s="75" t="s">
        <v>97</v>
      </c>
      <c r="G4811" s="77"/>
      <c r="H4811" s="77"/>
      <c r="I4811" s="80"/>
      <c r="J4811" s="77" t="s">
        <v>97</v>
      </c>
      <c r="K4811" s="79" t="s">
        <v>97</v>
      </c>
      <c r="L4811" s="79"/>
      <c r="M4811" s="80"/>
      <c r="N4811" s="79" t="s">
        <v>97</v>
      </c>
      <c r="O4811" s="81"/>
      <c r="P4811" s="86"/>
      <c r="Q4811" s="82"/>
      <c r="R4811" s="81" t="s">
        <v>97</v>
      </c>
      <c r="S4811" s="63"/>
      <c r="T4811" s="87"/>
      <c r="U4811" s="84" t="s">
        <v>97</v>
      </c>
      <c r="V4811" s="84" t="s">
        <v>97</v>
      </c>
      <c r="W4811" s="85" t="b">
        <v>0</v>
      </c>
      <c r="X4811" s="63"/>
      <c r="Y4811" s="63"/>
      <c r="Z4811" s="63"/>
    </row>
    <row r="4812">
      <c r="A4812" s="75"/>
      <c r="B4812" s="94"/>
      <c r="C4812" s="75"/>
      <c r="D4812" s="76"/>
      <c r="E4812" s="75" t="s">
        <v>97</v>
      </c>
      <c r="F4812" s="75" t="s">
        <v>97</v>
      </c>
      <c r="G4812" s="77"/>
      <c r="H4812" s="77"/>
      <c r="I4812" s="80"/>
      <c r="J4812" s="77" t="s">
        <v>97</v>
      </c>
      <c r="K4812" s="79" t="s">
        <v>97</v>
      </c>
      <c r="L4812" s="79"/>
      <c r="M4812" s="80"/>
      <c r="N4812" s="79" t="s">
        <v>97</v>
      </c>
      <c r="O4812" s="81"/>
      <c r="P4812" s="86"/>
      <c r="Q4812" s="82"/>
      <c r="R4812" s="81" t="s">
        <v>97</v>
      </c>
      <c r="S4812" s="63"/>
      <c r="T4812" s="87"/>
      <c r="U4812" s="84" t="s">
        <v>97</v>
      </c>
      <c r="V4812" s="84" t="s">
        <v>97</v>
      </c>
      <c r="W4812" s="85" t="b">
        <v>0</v>
      </c>
      <c r="X4812" s="63"/>
      <c r="Y4812" s="63"/>
      <c r="Z4812" s="63"/>
    </row>
    <row r="4813">
      <c r="A4813" s="75"/>
      <c r="B4813" s="94"/>
      <c r="C4813" s="75"/>
      <c r="D4813" s="76"/>
      <c r="E4813" s="75" t="s">
        <v>97</v>
      </c>
      <c r="F4813" s="75" t="s">
        <v>97</v>
      </c>
      <c r="G4813" s="77"/>
      <c r="H4813" s="77"/>
      <c r="I4813" s="80"/>
      <c r="J4813" s="77" t="s">
        <v>97</v>
      </c>
      <c r="K4813" s="79" t="s">
        <v>97</v>
      </c>
      <c r="L4813" s="79"/>
      <c r="M4813" s="80"/>
      <c r="N4813" s="79" t="s">
        <v>97</v>
      </c>
      <c r="O4813" s="81"/>
      <c r="P4813" s="86"/>
      <c r="Q4813" s="82"/>
      <c r="R4813" s="81" t="s">
        <v>97</v>
      </c>
      <c r="S4813" s="63"/>
      <c r="T4813" s="87"/>
      <c r="U4813" s="84" t="s">
        <v>97</v>
      </c>
      <c r="V4813" s="84" t="s">
        <v>97</v>
      </c>
      <c r="W4813" s="85" t="b">
        <v>0</v>
      </c>
      <c r="X4813" s="63"/>
      <c r="Y4813" s="63"/>
      <c r="Z4813" s="63"/>
    </row>
    <row r="4814">
      <c r="A4814" s="75"/>
      <c r="B4814" s="94"/>
      <c r="C4814" s="75"/>
      <c r="D4814" s="76"/>
      <c r="E4814" s="75" t="s">
        <v>97</v>
      </c>
      <c r="F4814" s="75" t="s">
        <v>97</v>
      </c>
      <c r="G4814" s="77"/>
      <c r="H4814" s="77"/>
      <c r="I4814" s="80"/>
      <c r="J4814" s="77" t="s">
        <v>97</v>
      </c>
      <c r="K4814" s="79" t="s">
        <v>97</v>
      </c>
      <c r="L4814" s="79"/>
      <c r="M4814" s="80"/>
      <c r="N4814" s="79" t="s">
        <v>97</v>
      </c>
      <c r="O4814" s="81"/>
      <c r="P4814" s="86"/>
      <c r="Q4814" s="82"/>
      <c r="R4814" s="81" t="s">
        <v>97</v>
      </c>
      <c r="S4814" s="63"/>
      <c r="T4814" s="87"/>
      <c r="U4814" s="84" t="s">
        <v>97</v>
      </c>
      <c r="V4814" s="84" t="s">
        <v>97</v>
      </c>
      <c r="W4814" s="85" t="b">
        <v>0</v>
      </c>
      <c r="X4814" s="63"/>
      <c r="Y4814" s="63"/>
      <c r="Z4814" s="63"/>
    </row>
    <row r="4815">
      <c r="A4815" s="75"/>
      <c r="B4815" s="94"/>
      <c r="C4815" s="75"/>
      <c r="D4815" s="76"/>
      <c r="E4815" s="75" t="s">
        <v>97</v>
      </c>
      <c r="F4815" s="75" t="s">
        <v>97</v>
      </c>
      <c r="G4815" s="77"/>
      <c r="H4815" s="77"/>
      <c r="I4815" s="80"/>
      <c r="J4815" s="77" t="s">
        <v>97</v>
      </c>
      <c r="K4815" s="79" t="s">
        <v>97</v>
      </c>
      <c r="L4815" s="79"/>
      <c r="M4815" s="80"/>
      <c r="N4815" s="79" t="s">
        <v>97</v>
      </c>
      <c r="O4815" s="81"/>
      <c r="P4815" s="86"/>
      <c r="Q4815" s="82"/>
      <c r="R4815" s="81" t="s">
        <v>97</v>
      </c>
      <c r="S4815" s="63"/>
      <c r="T4815" s="87"/>
      <c r="U4815" s="84" t="s">
        <v>97</v>
      </c>
      <c r="V4815" s="84" t="s">
        <v>97</v>
      </c>
      <c r="W4815" s="85" t="b">
        <v>0</v>
      </c>
      <c r="X4815" s="63"/>
      <c r="Y4815" s="63"/>
      <c r="Z4815" s="63"/>
    </row>
    <row r="4816">
      <c r="A4816" s="75"/>
      <c r="B4816" s="94"/>
      <c r="C4816" s="75"/>
      <c r="D4816" s="76"/>
      <c r="E4816" s="75" t="s">
        <v>97</v>
      </c>
      <c r="F4816" s="75" t="s">
        <v>97</v>
      </c>
      <c r="G4816" s="77"/>
      <c r="H4816" s="77"/>
      <c r="I4816" s="80"/>
      <c r="J4816" s="77" t="s">
        <v>97</v>
      </c>
      <c r="K4816" s="79" t="s">
        <v>97</v>
      </c>
      <c r="L4816" s="79"/>
      <c r="M4816" s="80"/>
      <c r="N4816" s="79" t="s">
        <v>97</v>
      </c>
      <c r="O4816" s="81"/>
      <c r="P4816" s="86"/>
      <c r="Q4816" s="82"/>
      <c r="R4816" s="81" t="s">
        <v>97</v>
      </c>
      <c r="S4816" s="63"/>
      <c r="T4816" s="87"/>
      <c r="U4816" s="84" t="s">
        <v>97</v>
      </c>
      <c r="V4816" s="84" t="s">
        <v>97</v>
      </c>
      <c r="W4816" s="85" t="b">
        <v>0</v>
      </c>
      <c r="X4816" s="63"/>
      <c r="Y4816" s="63"/>
      <c r="Z4816" s="63"/>
    </row>
    <row r="4817">
      <c r="A4817" s="75"/>
      <c r="B4817" s="94"/>
      <c r="C4817" s="75"/>
      <c r="D4817" s="76"/>
      <c r="E4817" s="75" t="s">
        <v>97</v>
      </c>
      <c r="F4817" s="75" t="s">
        <v>97</v>
      </c>
      <c r="G4817" s="77"/>
      <c r="H4817" s="77"/>
      <c r="I4817" s="80"/>
      <c r="J4817" s="77" t="s">
        <v>97</v>
      </c>
      <c r="K4817" s="79" t="s">
        <v>97</v>
      </c>
      <c r="L4817" s="79"/>
      <c r="M4817" s="80"/>
      <c r="N4817" s="79" t="s">
        <v>97</v>
      </c>
      <c r="O4817" s="81"/>
      <c r="P4817" s="86"/>
      <c r="Q4817" s="82"/>
      <c r="R4817" s="81" t="s">
        <v>97</v>
      </c>
      <c r="S4817" s="63"/>
      <c r="T4817" s="87"/>
      <c r="U4817" s="84" t="s">
        <v>97</v>
      </c>
      <c r="V4817" s="84" t="s">
        <v>97</v>
      </c>
      <c r="W4817" s="85" t="b">
        <v>0</v>
      </c>
      <c r="X4817" s="63"/>
      <c r="Y4817" s="63"/>
      <c r="Z4817" s="63"/>
    </row>
    <row r="4818">
      <c r="A4818" s="75"/>
      <c r="B4818" s="94"/>
      <c r="C4818" s="75"/>
      <c r="D4818" s="76"/>
      <c r="E4818" s="75" t="s">
        <v>97</v>
      </c>
      <c r="F4818" s="75" t="s">
        <v>97</v>
      </c>
      <c r="G4818" s="77"/>
      <c r="H4818" s="77"/>
      <c r="I4818" s="80"/>
      <c r="J4818" s="77" t="s">
        <v>97</v>
      </c>
      <c r="K4818" s="79" t="s">
        <v>97</v>
      </c>
      <c r="L4818" s="79"/>
      <c r="M4818" s="80"/>
      <c r="N4818" s="79" t="s">
        <v>97</v>
      </c>
      <c r="O4818" s="81"/>
      <c r="P4818" s="86"/>
      <c r="Q4818" s="82"/>
      <c r="R4818" s="81" t="s">
        <v>97</v>
      </c>
      <c r="S4818" s="63"/>
      <c r="T4818" s="87"/>
      <c r="U4818" s="84" t="s">
        <v>97</v>
      </c>
      <c r="V4818" s="84" t="s">
        <v>97</v>
      </c>
      <c r="W4818" s="85" t="b">
        <v>0</v>
      </c>
      <c r="X4818" s="63"/>
      <c r="Y4818" s="63"/>
      <c r="Z4818" s="63"/>
    </row>
    <row r="4819">
      <c r="A4819" s="75"/>
      <c r="B4819" s="94"/>
      <c r="C4819" s="75"/>
      <c r="D4819" s="76"/>
      <c r="E4819" s="75" t="s">
        <v>97</v>
      </c>
      <c r="F4819" s="75" t="s">
        <v>97</v>
      </c>
      <c r="G4819" s="77"/>
      <c r="H4819" s="77"/>
      <c r="I4819" s="80"/>
      <c r="J4819" s="77" t="s">
        <v>97</v>
      </c>
      <c r="K4819" s="79" t="s">
        <v>97</v>
      </c>
      <c r="L4819" s="79"/>
      <c r="M4819" s="80"/>
      <c r="N4819" s="79" t="s">
        <v>97</v>
      </c>
      <c r="O4819" s="81"/>
      <c r="P4819" s="86"/>
      <c r="Q4819" s="82"/>
      <c r="R4819" s="81" t="s">
        <v>97</v>
      </c>
      <c r="S4819" s="63"/>
      <c r="T4819" s="87"/>
      <c r="U4819" s="84" t="s">
        <v>97</v>
      </c>
      <c r="V4819" s="84" t="s">
        <v>97</v>
      </c>
      <c r="W4819" s="85" t="b">
        <v>0</v>
      </c>
      <c r="X4819" s="63"/>
      <c r="Y4819" s="63"/>
      <c r="Z4819" s="63"/>
    </row>
    <row r="4820">
      <c r="A4820" s="75"/>
      <c r="B4820" s="94"/>
      <c r="C4820" s="75"/>
      <c r="D4820" s="76"/>
      <c r="E4820" s="75" t="s">
        <v>97</v>
      </c>
      <c r="F4820" s="75" t="s">
        <v>97</v>
      </c>
      <c r="G4820" s="77"/>
      <c r="H4820" s="77"/>
      <c r="I4820" s="80"/>
      <c r="J4820" s="77" t="s">
        <v>97</v>
      </c>
      <c r="K4820" s="79" t="s">
        <v>97</v>
      </c>
      <c r="L4820" s="79"/>
      <c r="M4820" s="80"/>
      <c r="N4820" s="79" t="s">
        <v>97</v>
      </c>
      <c r="O4820" s="81"/>
      <c r="P4820" s="86"/>
      <c r="Q4820" s="82"/>
      <c r="R4820" s="81" t="s">
        <v>97</v>
      </c>
      <c r="S4820" s="63"/>
      <c r="T4820" s="87"/>
      <c r="U4820" s="84" t="s">
        <v>97</v>
      </c>
      <c r="V4820" s="84" t="s">
        <v>97</v>
      </c>
      <c r="W4820" s="85" t="b">
        <v>0</v>
      </c>
      <c r="X4820" s="63"/>
      <c r="Y4820" s="63"/>
      <c r="Z4820" s="63"/>
    </row>
    <row r="4821">
      <c r="A4821" s="75"/>
      <c r="B4821" s="94"/>
      <c r="C4821" s="75"/>
      <c r="D4821" s="76"/>
      <c r="E4821" s="75" t="s">
        <v>97</v>
      </c>
      <c r="F4821" s="75" t="s">
        <v>97</v>
      </c>
      <c r="G4821" s="77"/>
      <c r="H4821" s="77"/>
      <c r="I4821" s="80"/>
      <c r="J4821" s="77" t="s">
        <v>97</v>
      </c>
      <c r="K4821" s="79" t="s">
        <v>97</v>
      </c>
      <c r="L4821" s="79"/>
      <c r="M4821" s="80"/>
      <c r="N4821" s="79" t="s">
        <v>97</v>
      </c>
      <c r="O4821" s="81"/>
      <c r="P4821" s="86"/>
      <c r="Q4821" s="82"/>
      <c r="R4821" s="81" t="s">
        <v>97</v>
      </c>
      <c r="S4821" s="63"/>
      <c r="T4821" s="87"/>
      <c r="U4821" s="84" t="s">
        <v>97</v>
      </c>
      <c r="V4821" s="84" t="s">
        <v>97</v>
      </c>
      <c r="W4821" s="85" t="b">
        <v>0</v>
      </c>
      <c r="X4821" s="63"/>
      <c r="Y4821" s="63"/>
      <c r="Z4821" s="63"/>
    </row>
    <row r="4822">
      <c r="A4822" s="75"/>
      <c r="B4822" s="94"/>
      <c r="C4822" s="75"/>
      <c r="D4822" s="76"/>
      <c r="E4822" s="75" t="s">
        <v>97</v>
      </c>
      <c r="F4822" s="75" t="s">
        <v>97</v>
      </c>
      <c r="G4822" s="77"/>
      <c r="H4822" s="77"/>
      <c r="I4822" s="80"/>
      <c r="J4822" s="77" t="s">
        <v>97</v>
      </c>
      <c r="K4822" s="79" t="s">
        <v>97</v>
      </c>
      <c r="L4822" s="79"/>
      <c r="M4822" s="80"/>
      <c r="N4822" s="79" t="s">
        <v>97</v>
      </c>
      <c r="O4822" s="81"/>
      <c r="P4822" s="86"/>
      <c r="Q4822" s="82"/>
      <c r="R4822" s="81" t="s">
        <v>97</v>
      </c>
      <c r="S4822" s="63"/>
      <c r="T4822" s="87"/>
      <c r="U4822" s="84" t="s">
        <v>97</v>
      </c>
      <c r="V4822" s="84" t="s">
        <v>97</v>
      </c>
      <c r="W4822" s="85" t="b">
        <v>0</v>
      </c>
      <c r="X4822" s="63"/>
      <c r="Y4822" s="63"/>
      <c r="Z4822" s="63"/>
    </row>
    <row r="4823">
      <c r="A4823" s="75"/>
      <c r="B4823" s="94"/>
      <c r="C4823" s="75"/>
      <c r="D4823" s="76"/>
      <c r="E4823" s="75" t="s">
        <v>97</v>
      </c>
      <c r="F4823" s="75" t="s">
        <v>97</v>
      </c>
      <c r="G4823" s="77"/>
      <c r="H4823" s="77"/>
      <c r="I4823" s="80"/>
      <c r="J4823" s="77" t="s">
        <v>97</v>
      </c>
      <c r="K4823" s="79" t="s">
        <v>97</v>
      </c>
      <c r="L4823" s="79"/>
      <c r="M4823" s="80"/>
      <c r="N4823" s="79" t="s">
        <v>97</v>
      </c>
      <c r="O4823" s="81"/>
      <c r="P4823" s="86"/>
      <c r="Q4823" s="82"/>
      <c r="R4823" s="81" t="s">
        <v>97</v>
      </c>
      <c r="S4823" s="63"/>
      <c r="T4823" s="87"/>
      <c r="U4823" s="84" t="s">
        <v>97</v>
      </c>
      <c r="V4823" s="84" t="s">
        <v>97</v>
      </c>
      <c r="W4823" s="85" t="b">
        <v>0</v>
      </c>
      <c r="X4823" s="63"/>
      <c r="Y4823" s="63"/>
      <c r="Z4823" s="63"/>
    </row>
    <row r="4824">
      <c r="A4824" s="75"/>
      <c r="B4824" s="94"/>
      <c r="C4824" s="75"/>
      <c r="D4824" s="76"/>
      <c r="E4824" s="75" t="s">
        <v>97</v>
      </c>
      <c r="F4824" s="75" t="s">
        <v>97</v>
      </c>
      <c r="G4824" s="77"/>
      <c r="H4824" s="77"/>
      <c r="I4824" s="80"/>
      <c r="J4824" s="77" t="s">
        <v>97</v>
      </c>
      <c r="K4824" s="79" t="s">
        <v>97</v>
      </c>
      <c r="L4824" s="79"/>
      <c r="M4824" s="80"/>
      <c r="N4824" s="79" t="s">
        <v>97</v>
      </c>
      <c r="O4824" s="81"/>
      <c r="P4824" s="86"/>
      <c r="Q4824" s="82"/>
      <c r="R4824" s="81" t="s">
        <v>97</v>
      </c>
      <c r="S4824" s="63"/>
      <c r="T4824" s="87"/>
      <c r="U4824" s="84" t="s">
        <v>97</v>
      </c>
      <c r="V4824" s="84" t="s">
        <v>97</v>
      </c>
      <c r="W4824" s="85" t="b">
        <v>0</v>
      </c>
      <c r="X4824" s="63"/>
      <c r="Y4824" s="63"/>
      <c r="Z4824" s="63"/>
    </row>
    <row r="4825">
      <c r="A4825" s="75"/>
      <c r="B4825" s="94"/>
      <c r="C4825" s="75"/>
      <c r="D4825" s="76"/>
      <c r="E4825" s="75" t="s">
        <v>97</v>
      </c>
      <c r="F4825" s="75" t="s">
        <v>97</v>
      </c>
      <c r="G4825" s="77"/>
      <c r="H4825" s="77"/>
      <c r="I4825" s="80"/>
      <c r="J4825" s="77" t="s">
        <v>97</v>
      </c>
      <c r="K4825" s="79" t="s">
        <v>97</v>
      </c>
      <c r="L4825" s="79"/>
      <c r="M4825" s="80"/>
      <c r="N4825" s="79" t="s">
        <v>97</v>
      </c>
      <c r="O4825" s="81"/>
      <c r="P4825" s="86"/>
      <c r="Q4825" s="82"/>
      <c r="R4825" s="81" t="s">
        <v>97</v>
      </c>
      <c r="S4825" s="63"/>
      <c r="T4825" s="87"/>
      <c r="U4825" s="84" t="s">
        <v>97</v>
      </c>
      <c r="V4825" s="84" t="s">
        <v>97</v>
      </c>
      <c r="W4825" s="85" t="b">
        <v>0</v>
      </c>
      <c r="X4825" s="63"/>
      <c r="Y4825" s="63"/>
      <c r="Z4825" s="63"/>
    </row>
    <row r="4826">
      <c r="A4826" s="75"/>
      <c r="B4826" s="94"/>
      <c r="C4826" s="75"/>
      <c r="D4826" s="76"/>
      <c r="E4826" s="75" t="s">
        <v>97</v>
      </c>
      <c r="F4826" s="75" t="s">
        <v>97</v>
      </c>
      <c r="G4826" s="77"/>
      <c r="H4826" s="77"/>
      <c r="I4826" s="80"/>
      <c r="J4826" s="77" t="s">
        <v>97</v>
      </c>
      <c r="K4826" s="79" t="s">
        <v>97</v>
      </c>
      <c r="L4826" s="79"/>
      <c r="M4826" s="80"/>
      <c r="N4826" s="79" t="s">
        <v>97</v>
      </c>
      <c r="O4826" s="81"/>
      <c r="P4826" s="86"/>
      <c r="Q4826" s="82"/>
      <c r="R4826" s="81" t="s">
        <v>97</v>
      </c>
      <c r="S4826" s="63"/>
      <c r="T4826" s="87"/>
      <c r="U4826" s="84" t="s">
        <v>97</v>
      </c>
      <c r="V4826" s="84" t="s">
        <v>97</v>
      </c>
      <c r="W4826" s="85" t="b">
        <v>0</v>
      </c>
      <c r="X4826" s="63"/>
      <c r="Y4826" s="63"/>
      <c r="Z4826" s="63"/>
    </row>
    <row r="4827">
      <c r="A4827" s="75"/>
      <c r="B4827" s="94"/>
      <c r="C4827" s="75"/>
      <c r="D4827" s="76"/>
      <c r="E4827" s="75" t="s">
        <v>97</v>
      </c>
      <c r="F4827" s="75" t="s">
        <v>97</v>
      </c>
      <c r="G4827" s="77"/>
      <c r="H4827" s="77"/>
      <c r="I4827" s="80"/>
      <c r="J4827" s="77" t="s">
        <v>97</v>
      </c>
      <c r="K4827" s="79" t="s">
        <v>97</v>
      </c>
      <c r="L4827" s="79"/>
      <c r="M4827" s="80"/>
      <c r="N4827" s="79" t="s">
        <v>97</v>
      </c>
      <c r="O4827" s="81"/>
      <c r="P4827" s="86"/>
      <c r="Q4827" s="82"/>
      <c r="R4827" s="81" t="s">
        <v>97</v>
      </c>
      <c r="S4827" s="63"/>
      <c r="T4827" s="87"/>
      <c r="U4827" s="84" t="s">
        <v>97</v>
      </c>
      <c r="V4827" s="84" t="s">
        <v>97</v>
      </c>
      <c r="W4827" s="85" t="b">
        <v>0</v>
      </c>
      <c r="X4827" s="63"/>
      <c r="Y4827" s="63"/>
      <c r="Z4827" s="63"/>
    </row>
    <row r="4828">
      <c r="A4828" s="75"/>
      <c r="B4828" s="94"/>
      <c r="C4828" s="75"/>
      <c r="D4828" s="76"/>
      <c r="E4828" s="75" t="s">
        <v>97</v>
      </c>
      <c r="F4828" s="75" t="s">
        <v>97</v>
      </c>
      <c r="G4828" s="77"/>
      <c r="H4828" s="77"/>
      <c r="I4828" s="80"/>
      <c r="J4828" s="77" t="s">
        <v>97</v>
      </c>
      <c r="K4828" s="79" t="s">
        <v>97</v>
      </c>
      <c r="L4828" s="79"/>
      <c r="M4828" s="80"/>
      <c r="N4828" s="79" t="s">
        <v>97</v>
      </c>
      <c r="O4828" s="81"/>
      <c r="P4828" s="86"/>
      <c r="Q4828" s="82"/>
      <c r="R4828" s="81" t="s">
        <v>97</v>
      </c>
      <c r="S4828" s="63"/>
      <c r="T4828" s="87"/>
      <c r="U4828" s="84" t="s">
        <v>97</v>
      </c>
      <c r="V4828" s="84" t="s">
        <v>97</v>
      </c>
      <c r="W4828" s="85" t="b">
        <v>0</v>
      </c>
      <c r="X4828" s="63"/>
      <c r="Y4828" s="63"/>
      <c r="Z4828" s="63"/>
    </row>
    <row r="4829">
      <c r="A4829" s="75"/>
      <c r="B4829" s="94"/>
      <c r="C4829" s="75"/>
      <c r="D4829" s="76"/>
      <c r="E4829" s="75" t="s">
        <v>97</v>
      </c>
      <c r="F4829" s="75" t="s">
        <v>97</v>
      </c>
      <c r="G4829" s="77"/>
      <c r="H4829" s="77"/>
      <c r="I4829" s="80"/>
      <c r="J4829" s="77" t="s">
        <v>97</v>
      </c>
      <c r="K4829" s="79" t="s">
        <v>97</v>
      </c>
      <c r="L4829" s="79"/>
      <c r="M4829" s="80"/>
      <c r="N4829" s="79" t="s">
        <v>97</v>
      </c>
      <c r="O4829" s="81"/>
      <c r="P4829" s="86"/>
      <c r="Q4829" s="82"/>
      <c r="R4829" s="81" t="s">
        <v>97</v>
      </c>
      <c r="S4829" s="63"/>
      <c r="T4829" s="87"/>
      <c r="U4829" s="84" t="s">
        <v>97</v>
      </c>
      <c r="V4829" s="84" t="s">
        <v>97</v>
      </c>
      <c r="W4829" s="85" t="b">
        <v>0</v>
      </c>
      <c r="X4829" s="63"/>
      <c r="Y4829" s="63"/>
      <c r="Z4829" s="63"/>
    </row>
    <row r="4830">
      <c r="A4830" s="75"/>
      <c r="B4830" s="94"/>
      <c r="C4830" s="75"/>
      <c r="D4830" s="76"/>
      <c r="E4830" s="75" t="s">
        <v>97</v>
      </c>
      <c r="F4830" s="75" t="s">
        <v>97</v>
      </c>
      <c r="G4830" s="77"/>
      <c r="H4830" s="77"/>
      <c r="I4830" s="80"/>
      <c r="J4830" s="77" t="s">
        <v>97</v>
      </c>
      <c r="K4830" s="79" t="s">
        <v>97</v>
      </c>
      <c r="L4830" s="79"/>
      <c r="M4830" s="80"/>
      <c r="N4830" s="79" t="s">
        <v>97</v>
      </c>
      <c r="O4830" s="81"/>
      <c r="P4830" s="86"/>
      <c r="Q4830" s="82"/>
      <c r="R4830" s="81" t="s">
        <v>97</v>
      </c>
      <c r="S4830" s="63"/>
      <c r="T4830" s="87"/>
      <c r="U4830" s="84" t="s">
        <v>97</v>
      </c>
      <c r="V4830" s="84" t="s">
        <v>97</v>
      </c>
      <c r="W4830" s="85" t="b">
        <v>0</v>
      </c>
      <c r="X4830" s="63"/>
      <c r="Y4830" s="63"/>
      <c r="Z4830" s="63"/>
    </row>
    <row r="4831">
      <c r="A4831" s="75"/>
      <c r="B4831" s="94"/>
      <c r="C4831" s="75"/>
      <c r="D4831" s="76"/>
      <c r="E4831" s="75" t="s">
        <v>97</v>
      </c>
      <c r="F4831" s="75" t="s">
        <v>97</v>
      </c>
      <c r="G4831" s="77"/>
      <c r="H4831" s="77"/>
      <c r="I4831" s="80"/>
      <c r="J4831" s="77" t="s">
        <v>97</v>
      </c>
      <c r="K4831" s="79" t="s">
        <v>97</v>
      </c>
      <c r="L4831" s="79"/>
      <c r="M4831" s="80"/>
      <c r="N4831" s="79" t="s">
        <v>97</v>
      </c>
      <c r="O4831" s="81"/>
      <c r="P4831" s="86"/>
      <c r="Q4831" s="82"/>
      <c r="R4831" s="81" t="s">
        <v>97</v>
      </c>
      <c r="S4831" s="63"/>
      <c r="T4831" s="87"/>
      <c r="U4831" s="84" t="s">
        <v>97</v>
      </c>
      <c r="V4831" s="84" t="s">
        <v>97</v>
      </c>
      <c r="W4831" s="85" t="b">
        <v>0</v>
      </c>
      <c r="X4831" s="63"/>
      <c r="Y4831" s="63"/>
      <c r="Z4831" s="63"/>
    </row>
    <row r="4832">
      <c r="A4832" s="75"/>
      <c r="B4832" s="94"/>
      <c r="C4832" s="75"/>
      <c r="D4832" s="76"/>
      <c r="E4832" s="75" t="s">
        <v>97</v>
      </c>
      <c r="F4832" s="75" t="s">
        <v>97</v>
      </c>
      <c r="G4832" s="77"/>
      <c r="H4832" s="77"/>
      <c r="I4832" s="80"/>
      <c r="J4832" s="77" t="s">
        <v>97</v>
      </c>
      <c r="K4832" s="79" t="s">
        <v>97</v>
      </c>
      <c r="L4832" s="79"/>
      <c r="M4832" s="80"/>
      <c r="N4832" s="79" t="s">
        <v>97</v>
      </c>
      <c r="O4832" s="81"/>
      <c r="P4832" s="86"/>
      <c r="Q4832" s="82"/>
      <c r="R4832" s="81" t="s">
        <v>97</v>
      </c>
      <c r="S4832" s="63"/>
      <c r="T4832" s="87"/>
      <c r="U4832" s="84" t="s">
        <v>97</v>
      </c>
      <c r="V4832" s="84" t="s">
        <v>97</v>
      </c>
      <c r="W4832" s="85" t="b">
        <v>0</v>
      </c>
      <c r="X4832" s="63"/>
      <c r="Y4832" s="63"/>
      <c r="Z4832" s="63"/>
    </row>
    <row r="4833">
      <c r="A4833" s="75"/>
      <c r="B4833" s="94"/>
      <c r="C4833" s="75"/>
      <c r="D4833" s="76"/>
      <c r="E4833" s="75" t="s">
        <v>97</v>
      </c>
      <c r="F4833" s="75" t="s">
        <v>97</v>
      </c>
      <c r="G4833" s="77"/>
      <c r="H4833" s="77"/>
      <c r="I4833" s="80"/>
      <c r="J4833" s="77" t="s">
        <v>97</v>
      </c>
      <c r="K4833" s="79" t="s">
        <v>97</v>
      </c>
      <c r="L4833" s="79"/>
      <c r="M4833" s="80"/>
      <c r="N4833" s="79" t="s">
        <v>97</v>
      </c>
      <c r="O4833" s="81"/>
      <c r="P4833" s="86"/>
      <c r="Q4833" s="82"/>
      <c r="R4833" s="81" t="s">
        <v>97</v>
      </c>
      <c r="S4833" s="63"/>
      <c r="T4833" s="87"/>
      <c r="U4833" s="84" t="s">
        <v>97</v>
      </c>
      <c r="V4833" s="84" t="s">
        <v>97</v>
      </c>
      <c r="W4833" s="85" t="b">
        <v>0</v>
      </c>
      <c r="X4833" s="63"/>
      <c r="Y4833" s="63"/>
      <c r="Z4833" s="63"/>
    </row>
    <row r="4834">
      <c r="A4834" s="75"/>
      <c r="B4834" s="94"/>
      <c r="C4834" s="75"/>
      <c r="D4834" s="76"/>
      <c r="E4834" s="75" t="s">
        <v>97</v>
      </c>
      <c r="F4834" s="75" t="s">
        <v>97</v>
      </c>
      <c r="G4834" s="77"/>
      <c r="H4834" s="77"/>
      <c r="I4834" s="80"/>
      <c r="J4834" s="77" t="s">
        <v>97</v>
      </c>
      <c r="K4834" s="79" t="s">
        <v>97</v>
      </c>
      <c r="L4834" s="79"/>
      <c r="M4834" s="80"/>
      <c r="N4834" s="79" t="s">
        <v>97</v>
      </c>
      <c r="O4834" s="81"/>
      <c r="P4834" s="86"/>
      <c r="Q4834" s="82"/>
      <c r="R4834" s="81" t="s">
        <v>97</v>
      </c>
      <c r="S4834" s="63"/>
      <c r="T4834" s="87"/>
      <c r="U4834" s="84" t="s">
        <v>97</v>
      </c>
      <c r="V4834" s="84" t="s">
        <v>97</v>
      </c>
      <c r="W4834" s="85" t="b">
        <v>0</v>
      </c>
      <c r="X4834" s="63"/>
      <c r="Y4834" s="63"/>
      <c r="Z4834" s="63"/>
    </row>
    <row r="4835">
      <c r="A4835" s="75"/>
      <c r="B4835" s="94"/>
      <c r="C4835" s="75"/>
      <c r="D4835" s="76"/>
      <c r="E4835" s="75" t="s">
        <v>97</v>
      </c>
      <c r="F4835" s="75" t="s">
        <v>97</v>
      </c>
      <c r="G4835" s="77"/>
      <c r="H4835" s="77"/>
      <c r="I4835" s="80"/>
      <c r="J4835" s="77" t="s">
        <v>97</v>
      </c>
      <c r="K4835" s="79" t="s">
        <v>97</v>
      </c>
      <c r="L4835" s="79"/>
      <c r="M4835" s="80"/>
      <c r="N4835" s="79" t="s">
        <v>97</v>
      </c>
      <c r="O4835" s="81"/>
      <c r="P4835" s="86"/>
      <c r="Q4835" s="82"/>
      <c r="R4835" s="81" t="s">
        <v>97</v>
      </c>
      <c r="S4835" s="63"/>
      <c r="T4835" s="87"/>
      <c r="U4835" s="84" t="s">
        <v>97</v>
      </c>
      <c r="V4835" s="84" t="s">
        <v>97</v>
      </c>
      <c r="W4835" s="85" t="b">
        <v>0</v>
      </c>
      <c r="X4835" s="63"/>
      <c r="Y4835" s="63"/>
      <c r="Z4835" s="63"/>
    </row>
    <row r="4836">
      <c r="A4836" s="75"/>
      <c r="B4836" s="94"/>
      <c r="C4836" s="75"/>
      <c r="D4836" s="76"/>
      <c r="E4836" s="75" t="s">
        <v>97</v>
      </c>
      <c r="F4836" s="75" t="s">
        <v>97</v>
      </c>
      <c r="G4836" s="77"/>
      <c r="H4836" s="77"/>
      <c r="I4836" s="80"/>
      <c r="J4836" s="77" t="s">
        <v>97</v>
      </c>
      <c r="K4836" s="79" t="s">
        <v>97</v>
      </c>
      <c r="L4836" s="79"/>
      <c r="M4836" s="80"/>
      <c r="N4836" s="79" t="s">
        <v>97</v>
      </c>
      <c r="O4836" s="81"/>
      <c r="P4836" s="86"/>
      <c r="Q4836" s="82"/>
      <c r="R4836" s="81" t="s">
        <v>97</v>
      </c>
      <c r="S4836" s="63"/>
      <c r="T4836" s="87"/>
      <c r="U4836" s="84" t="s">
        <v>97</v>
      </c>
      <c r="V4836" s="84" t="s">
        <v>97</v>
      </c>
      <c r="W4836" s="85" t="b">
        <v>0</v>
      </c>
      <c r="X4836" s="63"/>
      <c r="Y4836" s="63"/>
      <c r="Z4836" s="63"/>
    </row>
    <row r="4837">
      <c r="A4837" s="75"/>
      <c r="B4837" s="94"/>
      <c r="C4837" s="75"/>
      <c r="D4837" s="76"/>
      <c r="E4837" s="75" t="s">
        <v>97</v>
      </c>
      <c r="F4837" s="75" t="s">
        <v>97</v>
      </c>
      <c r="G4837" s="77"/>
      <c r="H4837" s="77"/>
      <c r="I4837" s="80"/>
      <c r="J4837" s="77" t="s">
        <v>97</v>
      </c>
      <c r="K4837" s="79" t="s">
        <v>97</v>
      </c>
      <c r="L4837" s="79"/>
      <c r="M4837" s="80"/>
      <c r="N4837" s="79" t="s">
        <v>97</v>
      </c>
      <c r="O4837" s="81"/>
      <c r="P4837" s="86"/>
      <c r="Q4837" s="82"/>
      <c r="R4837" s="81" t="s">
        <v>97</v>
      </c>
      <c r="S4837" s="63"/>
      <c r="T4837" s="87"/>
      <c r="U4837" s="84" t="s">
        <v>97</v>
      </c>
      <c r="V4837" s="84" t="s">
        <v>97</v>
      </c>
      <c r="W4837" s="85" t="b">
        <v>0</v>
      </c>
      <c r="X4837" s="63"/>
      <c r="Y4837" s="63"/>
      <c r="Z4837" s="63"/>
    </row>
    <row r="4838">
      <c r="A4838" s="75"/>
      <c r="B4838" s="94"/>
      <c r="C4838" s="75"/>
      <c r="D4838" s="76"/>
      <c r="E4838" s="75" t="s">
        <v>97</v>
      </c>
      <c r="F4838" s="75" t="s">
        <v>97</v>
      </c>
      <c r="G4838" s="77"/>
      <c r="H4838" s="77"/>
      <c r="I4838" s="80"/>
      <c r="J4838" s="77" t="s">
        <v>97</v>
      </c>
      <c r="K4838" s="79" t="s">
        <v>97</v>
      </c>
      <c r="L4838" s="79"/>
      <c r="M4838" s="80"/>
      <c r="N4838" s="79" t="s">
        <v>97</v>
      </c>
      <c r="O4838" s="81"/>
      <c r="P4838" s="86"/>
      <c r="Q4838" s="82"/>
      <c r="R4838" s="81" t="s">
        <v>97</v>
      </c>
      <c r="S4838" s="63"/>
      <c r="T4838" s="87"/>
      <c r="U4838" s="84" t="s">
        <v>97</v>
      </c>
      <c r="V4838" s="84" t="s">
        <v>97</v>
      </c>
      <c r="W4838" s="85" t="b">
        <v>0</v>
      </c>
      <c r="X4838" s="63"/>
      <c r="Y4838" s="63"/>
      <c r="Z4838" s="63"/>
    </row>
    <row r="4839">
      <c r="A4839" s="75"/>
      <c r="B4839" s="94"/>
      <c r="C4839" s="75"/>
      <c r="D4839" s="76"/>
      <c r="E4839" s="75" t="s">
        <v>97</v>
      </c>
      <c r="F4839" s="75" t="s">
        <v>97</v>
      </c>
      <c r="G4839" s="77"/>
      <c r="H4839" s="77"/>
      <c r="I4839" s="80"/>
      <c r="J4839" s="77" t="s">
        <v>97</v>
      </c>
      <c r="K4839" s="79" t="s">
        <v>97</v>
      </c>
      <c r="L4839" s="79"/>
      <c r="M4839" s="80"/>
      <c r="N4839" s="79" t="s">
        <v>97</v>
      </c>
      <c r="O4839" s="81"/>
      <c r="P4839" s="86"/>
      <c r="Q4839" s="82"/>
      <c r="R4839" s="81" t="s">
        <v>97</v>
      </c>
      <c r="S4839" s="63"/>
      <c r="T4839" s="87"/>
      <c r="U4839" s="84" t="s">
        <v>97</v>
      </c>
      <c r="V4839" s="84" t="s">
        <v>97</v>
      </c>
      <c r="W4839" s="85" t="b">
        <v>0</v>
      </c>
      <c r="X4839" s="63"/>
      <c r="Y4839" s="63"/>
      <c r="Z4839" s="63"/>
    </row>
    <row r="4840">
      <c r="A4840" s="75"/>
      <c r="B4840" s="94"/>
      <c r="C4840" s="75"/>
      <c r="D4840" s="76"/>
      <c r="E4840" s="75" t="s">
        <v>97</v>
      </c>
      <c r="F4840" s="75" t="s">
        <v>97</v>
      </c>
      <c r="G4840" s="77"/>
      <c r="H4840" s="77"/>
      <c r="I4840" s="80"/>
      <c r="J4840" s="77" t="s">
        <v>97</v>
      </c>
      <c r="K4840" s="79" t="s">
        <v>97</v>
      </c>
      <c r="L4840" s="79"/>
      <c r="M4840" s="80"/>
      <c r="N4840" s="79" t="s">
        <v>97</v>
      </c>
      <c r="O4840" s="81"/>
      <c r="P4840" s="86"/>
      <c r="Q4840" s="82"/>
      <c r="R4840" s="81" t="s">
        <v>97</v>
      </c>
      <c r="S4840" s="63"/>
      <c r="T4840" s="87"/>
      <c r="U4840" s="84" t="s">
        <v>97</v>
      </c>
      <c r="V4840" s="84" t="s">
        <v>97</v>
      </c>
      <c r="W4840" s="85" t="b">
        <v>0</v>
      </c>
      <c r="X4840" s="63"/>
      <c r="Y4840" s="63"/>
      <c r="Z4840" s="63"/>
    </row>
    <row r="4841">
      <c r="A4841" s="75"/>
      <c r="B4841" s="94"/>
      <c r="C4841" s="75"/>
      <c r="D4841" s="76"/>
      <c r="E4841" s="75" t="s">
        <v>97</v>
      </c>
      <c r="F4841" s="75" t="s">
        <v>97</v>
      </c>
      <c r="G4841" s="77"/>
      <c r="H4841" s="77"/>
      <c r="I4841" s="80"/>
      <c r="J4841" s="77" t="s">
        <v>97</v>
      </c>
      <c r="K4841" s="79" t="s">
        <v>97</v>
      </c>
      <c r="L4841" s="79"/>
      <c r="M4841" s="80"/>
      <c r="N4841" s="79" t="s">
        <v>97</v>
      </c>
      <c r="O4841" s="81"/>
      <c r="P4841" s="86"/>
      <c r="Q4841" s="82"/>
      <c r="R4841" s="81" t="s">
        <v>97</v>
      </c>
      <c r="S4841" s="63"/>
      <c r="T4841" s="87"/>
      <c r="U4841" s="84" t="s">
        <v>97</v>
      </c>
      <c r="V4841" s="84" t="s">
        <v>97</v>
      </c>
      <c r="W4841" s="85" t="b">
        <v>0</v>
      </c>
      <c r="X4841" s="63"/>
      <c r="Y4841" s="63"/>
      <c r="Z4841" s="63"/>
    </row>
    <row r="4842">
      <c r="A4842" s="75"/>
      <c r="B4842" s="94"/>
      <c r="C4842" s="75"/>
      <c r="D4842" s="76"/>
      <c r="E4842" s="75" t="s">
        <v>97</v>
      </c>
      <c r="F4842" s="75" t="s">
        <v>97</v>
      </c>
      <c r="G4842" s="77"/>
      <c r="H4842" s="77"/>
      <c r="I4842" s="80"/>
      <c r="J4842" s="77" t="s">
        <v>97</v>
      </c>
      <c r="K4842" s="79" t="s">
        <v>97</v>
      </c>
      <c r="L4842" s="79"/>
      <c r="M4842" s="80"/>
      <c r="N4842" s="79" t="s">
        <v>97</v>
      </c>
      <c r="O4842" s="81"/>
      <c r="P4842" s="86"/>
      <c r="Q4842" s="82"/>
      <c r="R4842" s="81" t="s">
        <v>97</v>
      </c>
      <c r="S4842" s="63"/>
      <c r="T4842" s="87"/>
      <c r="U4842" s="84" t="s">
        <v>97</v>
      </c>
      <c r="V4842" s="84" t="s">
        <v>97</v>
      </c>
      <c r="W4842" s="85" t="b">
        <v>0</v>
      </c>
      <c r="X4842" s="63"/>
      <c r="Y4842" s="63"/>
      <c r="Z4842" s="63"/>
    </row>
    <row r="4843">
      <c r="A4843" s="75"/>
      <c r="B4843" s="94"/>
      <c r="C4843" s="75"/>
      <c r="D4843" s="76"/>
      <c r="E4843" s="75" t="s">
        <v>97</v>
      </c>
      <c r="F4843" s="75" t="s">
        <v>97</v>
      </c>
      <c r="G4843" s="77"/>
      <c r="H4843" s="77"/>
      <c r="I4843" s="80"/>
      <c r="J4843" s="77" t="s">
        <v>97</v>
      </c>
      <c r="K4843" s="79" t="s">
        <v>97</v>
      </c>
      <c r="L4843" s="79"/>
      <c r="M4843" s="80"/>
      <c r="N4843" s="79" t="s">
        <v>97</v>
      </c>
      <c r="O4843" s="81"/>
      <c r="P4843" s="86"/>
      <c r="Q4843" s="82"/>
      <c r="R4843" s="81" t="s">
        <v>97</v>
      </c>
      <c r="S4843" s="63"/>
      <c r="T4843" s="87"/>
      <c r="U4843" s="84" t="s">
        <v>97</v>
      </c>
      <c r="V4843" s="84" t="s">
        <v>97</v>
      </c>
      <c r="W4843" s="85" t="b">
        <v>0</v>
      </c>
      <c r="X4843" s="63"/>
      <c r="Y4843" s="63"/>
      <c r="Z4843" s="63"/>
    </row>
    <row r="4844">
      <c r="A4844" s="75"/>
      <c r="B4844" s="94"/>
      <c r="C4844" s="75"/>
      <c r="D4844" s="76"/>
      <c r="E4844" s="75" t="s">
        <v>97</v>
      </c>
      <c r="F4844" s="75" t="s">
        <v>97</v>
      </c>
      <c r="G4844" s="77"/>
      <c r="H4844" s="77"/>
      <c r="I4844" s="80"/>
      <c r="J4844" s="77" t="s">
        <v>97</v>
      </c>
      <c r="K4844" s="79" t="s">
        <v>97</v>
      </c>
      <c r="L4844" s="79"/>
      <c r="M4844" s="80"/>
      <c r="N4844" s="79" t="s">
        <v>97</v>
      </c>
      <c r="O4844" s="81"/>
      <c r="P4844" s="86"/>
      <c r="Q4844" s="82"/>
      <c r="R4844" s="81" t="s">
        <v>97</v>
      </c>
      <c r="S4844" s="63"/>
      <c r="T4844" s="87"/>
      <c r="U4844" s="84" t="s">
        <v>97</v>
      </c>
      <c r="V4844" s="84" t="s">
        <v>97</v>
      </c>
      <c r="W4844" s="85" t="b">
        <v>0</v>
      </c>
      <c r="X4844" s="63"/>
      <c r="Y4844" s="63"/>
      <c r="Z4844" s="63"/>
    </row>
    <row r="4845">
      <c r="A4845" s="75"/>
      <c r="B4845" s="94"/>
      <c r="C4845" s="75"/>
      <c r="D4845" s="76"/>
      <c r="E4845" s="75" t="s">
        <v>97</v>
      </c>
      <c r="F4845" s="75" t="s">
        <v>97</v>
      </c>
      <c r="G4845" s="77"/>
      <c r="H4845" s="77"/>
      <c r="I4845" s="80"/>
      <c r="J4845" s="77" t="s">
        <v>97</v>
      </c>
      <c r="K4845" s="79" t="s">
        <v>97</v>
      </c>
      <c r="L4845" s="79"/>
      <c r="M4845" s="80"/>
      <c r="N4845" s="79" t="s">
        <v>97</v>
      </c>
      <c r="O4845" s="81"/>
      <c r="P4845" s="86"/>
      <c r="Q4845" s="82"/>
      <c r="R4845" s="81" t="s">
        <v>97</v>
      </c>
      <c r="S4845" s="63"/>
      <c r="T4845" s="87"/>
      <c r="U4845" s="84" t="s">
        <v>97</v>
      </c>
      <c r="V4845" s="84" t="s">
        <v>97</v>
      </c>
      <c r="W4845" s="85" t="b">
        <v>0</v>
      </c>
      <c r="X4845" s="63"/>
      <c r="Y4845" s="63"/>
      <c r="Z4845" s="63"/>
    </row>
    <row r="4846">
      <c r="A4846" s="75"/>
      <c r="B4846" s="94"/>
      <c r="C4846" s="75"/>
      <c r="D4846" s="76"/>
      <c r="E4846" s="75" t="s">
        <v>97</v>
      </c>
      <c r="F4846" s="75" t="s">
        <v>97</v>
      </c>
      <c r="G4846" s="77"/>
      <c r="H4846" s="77"/>
      <c r="I4846" s="80"/>
      <c r="J4846" s="77" t="s">
        <v>97</v>
      </c>
      <c r="K4846" s="79" t="s">
        <v>97</v>
      </c>
      <c r="L4846" s="79"/>
      <c r="M4846" s="80"/>
      <c r="N4846" s="79" t="s">
        <v>97</v>
      </c>
      <c r="O4846" s="81"/>
      <c r="P4846" s="86"/>
      <c r="Q4846" s="82"/>
      <c r="R4846" s="81" t="s">
        <v>97</v>
      </c>
      <c r="S4846" s="63"/>
      <c r="T4846" s="87"/>
      <c r="U4846" s="84" t="s">
        <v>97</v>
      </c>
      <c r="V4846" s="84" t="s">
        <v>97</v>
      </c>
      <c r="W4846" s="85" t="b">
        <v>0</v>
      </c>
      <c r="X4846" s="63"/>
      <c r="Y4846" s="63"/>
      <c r="Z4846" s="63"/>
    </row>
    <row r="4847">
      <c r="A4847" s="75"/>
      <c r="B4847" s="94"/>
      <c r="C4847" s="75"/>
      <c r="D4847" s="76"/>
      <c r="E4847" s="75" t="s">
        <v>97</v>
      </c>
      <c r="F4847" s="75" t="s">
        <v>97</v>
      </c>
      <c r="G4847" s="77"/>
      <c r="H4847" s="77"/>
      <c r="I4847" s="80"/>
      <c r="J4847" s="77" t="s">
        <v>97</v>
      </c>
      <c r="K4847" s="79" t="s">
        <v>97</v>
      </c>
      <c r="L4847" s="79"/>
      <c r="M4847" s="80"/>
      <c r="N4847" s="79" t="s">
        <v>97</v>
      </c>
      <c r="O4847" s="81"/>
      <c r="P4847" s="86"/>
      <c r="Q4847" s="82"/>
      <c r="R4847" s="81" t="s">
        <v>97</v>
      </c>
      <c r="S4847" s="63"/>
      <c r="T4847" s="87"/>
      <c r="U4847" s="84" t="s">
        <v>97</v>
      </c>
      <c r="V4847" s="84" t="s">
        <v>97</v>
      </c>
      <c r="W4847" s="85" t="b">
        <v>0</v>
      </c>
      <c r="X4847" s="63"/>
      <c r="Y4847" s="63"/>
      <c r="Z4847" s="63"/>
    </row>
    <row r="4848">
      <c r="A4848" s="75"/>
      <c r="B4848" s="94"/>
      <c r="C4848" s="75"/>
      <c r="D4848" s="76"/>
      <c r="E4848" s="75" t="s">
        <v>97</v>
      </c>
      <c r="F4848" s="75" t="s">
        <v>97</v>
      </c>
      <c r="G4848" s="77"/>
      <c r="H4848" s="77"/>
      <c r="I4848" s="80"/>
      <c r="J4848" s="77" t="s">
        <v>97</v>
      </c>
      <c r="K4848" s="79" t="s">
        <v>97</v>
      </c>
      <c r="L4848" s="79"/>
      <c r="M4848" s="80"/>
      <c r="N4848" s="79" t="s">
        <v>97</v>
      </c>
      <c r="O4848" s="81"/>
      <c r="P4848" s="86"/>
      <c r="Q4848" s="82"/>
      <c r="R4848" s="81" t="s">
        <v>97</v>
      </c>
      <c r="S4848" s="63"/>
      <c r="T4848" s="87"/>
      <c r="U4848" s="84" t="s">
        <v>97</v>
      </c>
      <c r="V4848" s="84" t="s">
        <v>97</v>
      </c>
      <c r="W4848" s="85" t="b">
        <v>0</v>
      </c>
      <c r="X4848" s="63"/>
      <c r="Y4848" s="63"/>
      <c r="Z4848" s="63"/>
    </row>
    <row r="4849">
      <c r="A4849" s="75"/>
      <c r="B4849" s="94"/>
      <c r="C4849" s="75"/>
      <c r="D4849" s="76"/>
      <c r="E4849" s="75" t="s">
        <v>97</v>
      </c>
      <c r="F4849" s="75" t="s">
        <v>97</v>
      </c>
      <c r="G4849" s="77"/>
      <c r="H4849" s="77"/>
      <c r="I4849" s="80"/>
      <c r="J4849" s="77" t="s">
        <v>97</v>
      </c>
      <c r="K4849" s="79" t="s">
        <v>97</v>
      </c>
      <c r="L4849" s="79"/>
      <c r="M4849" s="80"/>
      <c r="N4849" s="79" t="s">
        <v>97</v>
      </c>
      <c r="O4849" s="81"/>
      <c r="P4849" s="86"/>
      <c r="Q4849" s="82"/>
      <c r="R4849" s="81" t="s">
        <v>97</v>
      </c>
      <c r="S4849" s="63"/>
      <c r="T4849" s="87"/>
      <c r="U4849" s="84" t="s">
        <v>97</v>
      </c>
      <c r="V4849" s="84" t="s">
        <v>97</v>
      </c>
      <c r="W4849" s="85" t="b">
        <v>0</v>
      </c>
      <c r="X4849" s="63"/>
      <c r="Y4849" s="63"/>
      <c r="Z4849" s="63"/>
    </row>
    <row r="4850">
      <c r="A4850" s="75"/>
      <c r="B4850" s="94"/>
      <c r="C4850" s="75"/>
      <c r="D4850" s="76"/>
      <c r="E4850" s="75" t="s">
        <v>97</v>
      </c>
      <c r="F4850" s="75" t="s">
        <v>97</v>
      </c>
      <c r="G4850" s="77"/>
      <c r="H4850" s="77"/>
      <c r="I4850" s="80"/>
      <c r="J4850" s="77" t="s">
        <v>97</v>
      </c>
      <c r="K4850" s="79" t="s">
        <v>97</v>
      </c>
      <c r="L4850" s="79"/>
      <c r="M4850" s="80"/>
      <c r="N4850" s="79" t="s">
        <v>97</v>
      </c>
      <c r="O4850" s="81"/>
      <c r="P4850" s="86"/>
      <c r="Q4850" s="82"/>
      <c r="R4850" s="81" t="s">
        <v>97</v>
      </c>
      <c r="S4850" s="63"/>
      <c r="T4850" s="87"/>
      <c r="U4850" s="84" t="s">
        <v>97</v>
      </c>
      <c r="V4850" s="84" t="s">
        <v>97</v>
      </c>
      <c r="W4850" s="85" t="b">
        <v>0</v>
      </c>
      <c r="X4850" s="63"/>
      <c r="Y4850" s="63"/>
      <c r="Z4850" s="63"/>
    </row>
    <row r="4851">
      <c r="A4851" s="75"/>
      <c r="B4851" s="94"/>
      <c r="C4851" s="75"/>
      <c r="D4851" s="76"/>
      <c r="E4851" s="75" t="s">
        <v>97</v>
      </c>
      <c r="F4851" s="75" t="s">
        <v>97</v>
      </c>
      <c r="G4851" s="77"/>
      <c r="H4851" s="77"/>
      <c r="I4851" s="80"/>
      <c r="J4851" s="77" t="s">
        <v>97</v>
      </c>
      <c r="K4851" s="79" t="s">
        <v>97</v>
      </c>
      <c r="L4851" s="79"/>
      <c r="M4851" s="80"/>
      <c r="N4851" s="79" t="s">
        <v>97</v>
      </c>
      <c r="O4851" s="81"/>
      <c r="P4851" s="86"/>
      <c r="Q4851" s="82"/>
      <c r="R4851" s="81" t="s">
        <v>97</v>
      </c>
      <c r="S4851" s="63"/>
      <c r="T4851" s="87"/>
      <c r="U4851" s="84" t="s">
        <v>97</v>
      </c>
      <c r="V4851" s="84" t="s">
        <v>97</v>
      </c>
      <c r="W4851" s="85" t="b">
        <v>0</v>
      </c>
      <c r="X4851" s="63"/>
      <c r="Y4851" s="63"/>
      <c r="Z4851" s="63"/>
    </row>
    <row r="4852">
      <c r="A4852" s="75"/>
      <c r="B4852" s="94"/>
      <c r="C4852" s="75"/>
      <c r="D4852" s="76"/>
      <c r="E4852" s="75" t="s">
        <v>97</v>
      </c>
      <c r="F4852" s="75" t="s">
        <v>97</v>
      </c>
      <c r="G4852" s="77"/>
      <c r="H4852" s="77"/>
      <c r="I4852" s="80"/>
      <c r="J4852" s="77" t="s">
        <v>97</v>
      </c>
      <c r="K4852" s="79" t="s">
        <v>97</v>
      </c>
      <c r="L4852" s="79"/>
      <c r="M4852" s="80"/>
      <c r="N4852" s="79" t="s">
        <v>97</v>
      </c>
      <c r="O4852" s="81"/>
      <c r="P4852" s="86"/>
      <c r="Q4852" s="82"/>
      <c r="R4852" s="81" t="s">
        <v>97</v>
      </c>
      <c r="S4852" s="63"/>
      <c r="T4852" s="87"/>
      <c r="U4852" s="84" t="s">
        <v>97</v>
      </c>
      <c r="V4852" s="84" t="s">
        <v>97</v>
      </c>
      <c r="W4852" s="85" t="b">
        <v>0</v>
      </c>
      <c r="X4852" s="63"/>
      <c r="Y4852" s="63"/>
      <c r="Z4852" s="63"/>
    </row>
    <row r="4853">
      <c r="A4853" s="75"/>
      <c r="B4853" s="94"/>
      <c r="C4853" s="75"/>
      <c r="D4853" s="76"/>
      <c r="E4853" s="75" t="s">
        <v>97</v>
      </c>
      <c r="F4853" s="75" t="s">
        <v>97</v>
      </c>
      <c r="G4853" s="77"/>
      <c r="H4853" s="77"/>
      <c r="I4853" s="80"/>
      <c r="J4853" s="77" t="s">
        <v>97</v>
      </c>
      <c r="K4853" s="79" t="s">
        <v>97</v>
      </c>
      <c r="L4853" s="79"/>
      <c r="M4853" s="80"/>
      <c r="N4853" s="79" t="s">
        <v>97</v>
      </c>
      <c r="O4853" s="81"/>
      <c r="P4853" s="86"/>
      <c r="Q4853" s="82"/>
      <c r="R4853" s="81" t="s">
        <v>97</v>
      </c>
      <c r="S4853" s="63"/>
      <c r="T4853" s="87"/>
      <c r="U4853" s="84" t="s">
        <v>97</v>
      </c>
      <c r="V4853" s="84" t="s">
        <v>97</v>
      </c>
      <c r="W4853" s="85" t="b">
        <v>0</v>
      </c>
      <c r="X4853" s="63"/>
      <c r="Y4853" s="63"/>
      <c r="Z4853" s="63"/>
    </row>
    <row r="4854">
      <c r="A4854" s="75"/>
      <c r="B4854" s="94"/>
      <c r="C4854" s="75"/>
      <c r="D4854" s="76"/>
      <c r="E4854" s="75" t="s">
        <v>97</v>
      </c>
      <c r="F4854" s="75" t="s">
        <v>97</v>
      </c>
      <c r="G4854" s="77"/>
      <c r="H4854" s="77"/>
      <c r="I4854" s="80"/>
      <c r="J4854" s="77" t="s">
        <v>97</v>
      </c>
      <c r="K4854" s="79" t="s">
        <v>97</v>
      </c>
      <c r="L4854" s="79"/>
      <c r="M4854" s="80"/>
      <c r="N4854" s="79" t="s">
        <v>97</v>
      </c>
      <c r="O4854" s="81"/>
      <c r="P4854" s="86"/>
      <c r="Q4854" s="82"/>
      <c r="R4854" s="81" t="s">
        <v>97</v>
      </c>
      <c r="S4854" s="63"/>
      <c r="T4854" s="87"/>
      <c r="U4854" s="84" t="s">
        <v>97</v>
      </c>
      <c r="V4854" s="84" t="s">
        <v>97</v>
      </c>
      <c r="W4854" s="85" t="b">
        <v>0</v>
      </c>
      <c r="X4854" s="63"/>
      <c r="Y4854" s="63"/>
      <c r="Z4854" s="63"/>
    </row>
    <row r="4855">
      <c r="A4855" s="75"/>
      <c r="B4855" s="94"/>
      <c r="C4855" s="75"/>
      <c r="D4855" s="76"/>
      <c r="E4855" s="75" t="s">
        <v>97</v>
      </c>
      <c r="F4855" s="75" t="s">
        <v>97</v>
      </c>
      <c r="G4855" s="77"/>
      <c r="H4855" s="77"/>
      <c r="I4855" s="80"/>
      <c r="J4855" s="77" t="s">
        <v>97</v>
      </c>
      <c r="K4855" s="79" t="s">
        <v>97</v>
      </c>
      <c r="L4855" s="79"/>
      <c r="M4855" s="80"/>
      <c r="N4855" s="79" t="s">
        <v>97</v>
      </c>
      <c r="O4855" s="81"/>
      <c r="P4855" s="86"/>
      <c r="Q4855" s="82"/>
      <c r="R4855" s="81" t="s">
        <v>97</v>
      </c>
      <c r="S4855" s="63"/>
      <c r="T4855" s="87"/>
      <c r="U4855" s="84" t="s">
        <v>97</v>
      </c>
      <c r="V4855" s="84" t="s">
        <v>97</v>
      </c>
      <c r="W4855" s="85" t="b">
        <v>0</v>
      </c>
      <c r="X4855" s="63"/>
      <c r="Y4855" s="63"/>
      <c r="Z4855" s="63"/>
    </row>
    <row r="4856">
      <c r="A4856" s="75"/>
      <c r="B4856" s="94"/>
      <c r="C4856" s="75"/>
      <c r="D4856" s="76"/>
      <c r="E4856" s="75" t="s">
        <v>97</v>
      </c>
      <c r="F4856" s="75" t="s">
        <v>97</v>
      </c>
      <c r="G4856" s="77"/>
      <c r="H4856" s="77"/>
      <c r="I4856" s="80"/>
      <c r="J4856" s="77" t="s">
        <v>97</v>
      </c>
      <c r="K4856" s="79" t="s">
        <v>97</v>
      </c>
      <c r="L4856" s="79"/>
      <c r="M4856" s="80"/>
      <c r="N4856" s="79" t="s">
        <v>97</v>
      </c>
      <c r="O4856" s="81"/>
      <c r="P4856" s="86"/>
      <c r="Q4856" s="82"/>
      <c r="R4856" s="81" t="s">
        <v>97</v>
      </c>
      <c r="S4856" s="63"/>
      <c r="T4856" s="87"/>
      <c r="U4856" s="84" t="s">
        <v>97</v>
      </c>
      <c r="V4856" s="84" t="s">
        <v>97</v>
      </c>
      <c r="W4856" s="85" t="b">
        <v>0</v>
      </c>
      <c r="X4856" s="63"/>
      <c r="Y4856" s="63"/>
      <c r="Z4856" s="63"/>
    </row>
    <row r="4857">
      <c r="A4857" s="75"/>
      <c r="B4857" s="94"/>
      <c r="C4857" s="75"/>
      <c r="D4857" s="76"/>
      <c r="E4857" s="75" t="s">
        <v>97</v>
      </c>
      <c r="F4857" s="75" t="s">
        <v>97</v>
      </c>
      <c r="G4857" s="77"/>
      <c r="H4857" s="77"/>
      <c r="I4857" s="80"/>
      <c r="J4857" s="77" t="s">
        <v>97</v>
      </c>
      <c r="K4857" s="79" t="s">
        <v>97</v>
      </c>
      <c r="L4857" s="79"/>
      <c r="M4857" s="80"/>
      <c r="N4857" s="79" t="s">
        <v>97</v>
      </c>
      <c r="O4857" s="81"/>
      <c r="P4857" s="86"/>
      <c r="Q4857" s="82"/>
      <c r="R4857" s="81" t="s">
        <v>97</v>
      </c>
      <c r="S4857" s="63"/>
      <c r="T4857" s="87"/>
      <c r="U4857" s="84" t="s">
        <v>97</v>
      </c>
      <c r="V4857" s="84" t="s">
        <v>97</v>
      </c>
      <c r="W4857" s="85" t="b">
        <v>0</v>
      </c>
      <c r="X4857" s="63"/>
      <c r="Y4857" s="63"/>
      <c r="Z4857" s="63"/>
    </row>
    <row r="4858">
      <c r="A4858" s="75"/>
      <c r="B4858" s="94"/>
      <c r="C4858" s="75"/>
      <c r="D4858" s="76"/>
      <c r="E4858" s="75" t="s">
        <v>97</v>
      </c>
      <c r="F4858" s="75" t="s">
        <v>97</v>
      </c>
      <c r="G4858" s="77"/>
      <c r="H4858" s="77"/>
      <c r="I4858" s="80"/>
      <c r="J4858" s="77" t="s">
        <v>97</v>
      </c>
      <c r="K4858" s="79" t="s">
        <v>97</v>
      </c>
      <c r="L4858" s="79"/>
      <c r="M4858" s="80"/>
      <c r="N4858" s="79" t="s">
        <v>97</v>
      </c>
      <c r="O4858" s="81"/>
      <c r="P4858" s="86"/>
      <c r="Q4858" s="82"/>
      <c r="R4858" s="81" t="s">
        <v>97</v>
      </c>
      <c r="S4858" s="63"/>
      <c r="T4858" s="87"/>
      <c r="U4858" s="84" t="s">
        <v>97</v>
      </c>
      <c r="V4858" s="84" t="s">
        <v>97</v>
      </c>
      <c r="W4858" s="85" t="b">
        <v>0</v>
      </c>
      <c r="X4858" s="63"/>
      <c r="Y4858" s="63"/>
      <c r="Z4858" s="63"/>
    </row>
    <row r="4859">
      <c r="A4859" s="75"/>
      <c r="B4859" s="94"/>
      <c r="C4859" s="75"/>
      <c r="D4859" s="76"/>
      <c r="E4859" s="75" t="s">
        <v>97</v>
      </c>
      <c r="F4859" s="75" t="s">
        <v>97</v>
      </c>
      <c r="G4859" s="77"/>
      <c r="H4859" s="77"/>
      <c r="I4859" s="80"/>
      <c r="J4859" s="77" t="s">
        <v>97</v>
      </c>
      <c r="K4859" s="79" t="s">
        <v>97</v>
      </c>
      <c r="L4859" s="79"/>
      <c r="M4859" s="80"/>
      <c r="N4859" s="79" t="s">
        <v>97</v>
      </c>
      <c r="O4859" s="81"/>
      <c r="P4859" s="86"/>
      <c r="Q4859" s="82"/>
      <c r="R4859" s="81" t="s">
        <v>97</v>
      </c>
      <c r="S4859" s="63"/>
      <c r="T4859" s="87"/>
      <c r="U4859" s="84" t="s">
        <v>97</v>
      </c>
      <c r="V4859" s="84" t="s">
        <v>97</v>
      </c>
      <c r="W4859" s="85" t="b">
        <v>0</v>
      </c>
      <c r="X4859" s="63"/>
      <c r="Y4859" s="63"/>
      <c r="Z4859" s="63"/>
    </row>
    <row r="4860">
      <c r="A4860" s="75"/>
      <c r="B4860" s="94"/>
      <c r="C4860" s="75"/>
      <c r="D4860" s="76"/>
      <c r="E4860" s="75" t="s">
        <v>97</v>
      </c>
      <c r="F4860" s="75" t="s">
        <v>97</v>
      </c>
      <c r="G4860" s="77"/>
      <c r="H4860" s="77"/>
      <c r="I4860" s="80"/>
      <c r="J4860" s="77" t="s">
        <v>97</v>
      </c>
      <c r="K4860" s="79" t="s">
        <v>97</v>
      </c>
      <c r="L4860" s="79"/>
      <c r="M4860" s="80"/>
      <c r="N4860" s="79" t="s">
        <v>97</v>
      </c>
      <c r="O4860" s="81"/>
      <c r="P4860" s="86"/>
      <c r="Q4860" s="82"/>
      <c r="R4860" s="81" t="s">
        <v>97</v>
      </c>
      <c r="S4860" s="63"/>
      <c r="T4860" s="87"/>
      <c r="U4860" s="84" t="s">
        <v>97</v>
      </c>
      <c r="V4860" s="84" t="s">
        <v>97</v>
      </c>
      <c r="W4860" s="85" t="b">
        <v>0</v>
      </c>
      <c r="X4860" s="63"/>
      <c r="Y4860" s="63"/>
      <c r="Z4860" s="63"/>
    </row>
    <row r="4861">
      <c r="A4861" s="75"/>
      <c r="B4861" s="94"/>
      <c r="C4861" s="75"/>
      <c r="D4861" s="76"/>
      <c r="E4861" s="75" t="s">
        <v>97</v>
      </c>
      <c r="F4861" s="75" t="s">
        <v>97</v>
      </c>
      <c r="G4861" s="77"/>
      <c r="H4861" s="77"/>
      <c r="I4861" s="80"/>
      <c r="J4861" s="77" t="s">
        <v>97</v>
      </c>
      <c r="K4861" s="79" t="s">
        <v>97</v>
      </c>
      <c r="L4861" s="79"/>
      <c r="M4861" s="80"/>
      <c r="N4861" s="79" t="s">
        <v>97</v>
      </c>
      <c r="O4861" s="81"/>
      <c r="P4861" s="86"/>
      <c r="Q4861" s="82"/>
      <c r="R4861" s="81" t="s">
        <v>97</v>
      </c>
      <c r="S4861" s="63"/>
      <c r="T4861" s="87"/>
      <c r="U4861" s="84" t="s">
        <v>97</v>
      </c>
      <c r="V4861" s="84" t="s">
        <v>97</v>
      </c>
      <c r="W4861" s="85" t="b">
        <v>0</v>
      </c>
      <c r="X4861" s="63"/>
      <c r="Y4861" s="63"/>
      <c r="Z4861" s="63"/>
    </row>
    <row r="4862">
      <c r="A4862" s="75"/>
      <c r="B4862" s="94"/>
      <c r="C4862" s="75"/>
      <c r="D4862" s="76"/>
      <c r="E4862" s="75" t="s">
        <v>97</v>
      </c>
      <c r="F4862" s="75" t="s">
        <v>97</v>
      </c>
      <c r="G4862" s="77"/>
      <c r="H4862" s="77"/>
      <c r="I4862" s="80"/>
      <c r="J4862" s="77" t="s">
        <v>97</v>
      </c>
      <c r="K4862" s="79" t="s">
        <v>97</v>
      </c>
      <c r="L4862" s="79"/>
      <c r="M4862" s="80"/>
      <c r="N4862" s="79" t="s">
        <v>97</v>
      </c>
      <c r="O4862" s="81"/>
      <c r="P4862" s="86"/>
      <c r="Q4862" s="82"/>
      <c r="R4862" s="81" t="s">
        <v>97</v>
      </c>
      <c r="S4862" s="63"/>
      <c r="T4862" s="87"/>
      <c r="U4862" s="84" t="s">
        <v>97</v>
      </c>
      <c r="V4862" s="84" t="s">
        <v>97</v>
      </c>
      <c r="W4862" s="85" t="b">
        <v>0</v>
      </c>
      <c r="X4862" s="63"/>
      <c r="Y4862" s="63"/>
      <c r="Z4862" s="63"/>
    </row>
    <row r="4863">
      <c r="A4863" s="75"/>
      <c r="B4863" s="94"/>
      <c r="C4863" s="75"/>
      <c r="D4863" s="76"/>
      <c r="E4863" s="75" t="s">
        <v>97</v>
      </c>
      <c r="F4863" s="75" t="s">
        <v>97</v>
      </c>
      <c r="G4863" s="77"/>
      <c r="H4863" s="77"/>
      <c r="I4863" s="80"/>
      <c r="J4863" s="77" t="s">
        <v>97</v>
      </c>
      <c r="K4863" s="79" t="s">
        <v>97</v>
      </c>
      <c r="L4863" s="79"/>
      <c r="M4863" s="80"/>
      <c r="N4863" s="79" t="s">
        <v>97</v>
      </c>
      <c r="O4863" s="81"/>
      <c r="P4863" s="86"/>
      <c r="Q4863" s="82"/>
      <c r="R4863" s="81" t="s">
        <v>97</v>
      </c>
      <c r="S4863" s="63"/>
      <c r="T4863" s="87"/>
      <c r="U4863" s="84" t="s">
        <v>97</v>
      </c>
      <c r="V4863" s="84" t="s">
        <v>97</v>
      </c>
      <c r="W4863" s="85" t="b">
        <v>0</v>
      </c>
      <c r="X4863" s="63"/>
      <c r="Y4863" s="63"/>
      <c r="Z4863" s="63"/>
    </row>
    <row r="4864">
      <c r="A4864" s="75"/>
      <c r="B4864" s="94"/>
      <c r="C4864" s="75"/>
      <c r="D4864" s="76"/>
      <c r="E4864" s="75" t="s">
        <v>97</v>
      </c>
      <c r="F4864" s="75" t="s">
        <v>97</v>
      </c>
      <c r="G4864" s="77"/>
      <c r="H4864" s="77"/>
      <c r="I4864" s="80"/>
      <c r="J4864" s="77" t="s">
        <v>97</v>
      </c>
      <c r="K4864" s="79" t="s">
        <v>97</v>
      </c>
      <c r="L4864" s="79"/>
      <c r="M4864" s="80"/>
      <c r="N4864" s="79" t="s">
        <v>97</v>
      </c>
      <c r="O4864" s="81"/>
      <c r="P4864" s="86"/>
      <c r="Q4864" s="82"/>
      <c r="R4864" s="81" t="s">
        <v>97</v>
      </c>
      <c r="S4864" s="63"/>
      <c r="T4864" s="87"/>
      <c r="U4864" s="84" t="s">
        <v>97</v>
      </c>
      <c r="V4864" s="84" t="s">
        <v>97</v>
      </c>
      <c r="W4864" s="85" t="b">
        <v>0</v>
      </c>
      <c r="X4864" s="63"/>
      <c r="Y4864" s="63"/>
      <c r="Z4864" s="63"/>
    </row>
    <row r="4865">
      <c r="A4865" s="75"/>
      <c r="B4865" s="94"/>
      <c r="C4865" s="75"/>
      <c r="D4865" s="76"/>
      <c r="E4865" s="75" t="s">
        <v>97</v>
      </c>
      <c r="F4865" s="75" t="s">
        <v>97</v>
      </c>
      <c r="G4865" s="77"/>
      <c r="H4865" s="77"/>
      <c r="I4865" s="80"/>
      <c r="J4865" s="77" t="s">
        <v>97</v>
      </c>
      <c r="K4865" s="79" t="s">
        <v>97</v>
      </c>
      <c r="L4865" s="79"/>
      <c r="M4865" s="80"/>
      <c r="N4865" s="79" t="s">
        <v>97</v>
      </c>
      <c r="O4865" s="81"/>
      <c r="P4865" s="86"/>
      <c r="Q4865" s="82"/>
      <c r="R4865" s="81" t="s">
        <v>97</v>
      </c>
      <c r="S4865" s="63"/>
      <c r="T4865" s="87"/>
      <c r="U4865" s="84" t="s">
        <v>97</v>
      </c>
      <c r="V4865" s="84" t="s">
        <v>97</v>
      </c>
      <c r="W4865" s="85" t="b">
        <v>0</v>
      </c>
      <c r="X4865" s="63"/>
      <c r="Y4865" s="63"/>
      <c r="Z4865" s="63"/>
    </row>
    <row r="4866">
      <c r="A4866" s="75"/>
      <c r="B4866" s="94"/>
      <c r="C4866" s="75"/>
      <c r="D4866" s="76"/>
      <c r="E4866" s="75" t="s">
        <v>97</v>
      </c>
      <c r="F4866" s="75" t="s">
        <v>97</v>
      </c>
      <c r="G4866" s="77"/>
      <c r="H4866" s="77"/>
      <c r="I4866" s="80"/>
      <c r="J4866" s="77" t="s">
        <v>97</v>
      </c>
      <c r="K4866" s="79" t="s">
        <v>97</v>
      </c>
      <c r="L4866" s="79"/>
      <c r="M4866" s="80"/>
      <c r="N4866" s="79" t="s">
        <v>97</v>
      </c>
      <c r="O4866" s="81"/>
      <c r="P4866" s="86"/>
      <c r="Q4866" s="82"/>
      <c r="R4866" s="81" t="s">
        <v>97</v>
      </c>
      <c r="S4866" s="63"/>
      <c r="T4866" s="87"/>
      <c r="U4866" s="84" t="s">
        <v>97</v>
      </c>
      <c r="V4866" s="84" t="s">
        <v>97</v>
      </c>
      <c r="W4866" s="85" t="b">
        <v>0</v>
      </c>
      <c r="X4866" s="63"/>
      <c r="Y4866" s="63"/>
      <c r="Z4866" s="63"/>
    </row>
    <row r="4867">
      <c r="A4867" s="75"/>
      <c r="B4867" s="94"/>
      <c r="C4867" s="75"/>
      <c r="D4867" s="76"/>
      <c r="E4867" s="75" t="s">
        <v>97</v>
      </c>
      <c r="F4867" s="75" t="s">
        <v>97</v>
      </c>
      <c r="G4867" s="77"/>
      <c r="H4867" s="77"/>
      <c r="I4867" s="80"/>
      <c r="J4867" s="77" t="s">
        <v>97</v>
      </c>
      <c r="K4867" s="79" t="s">
        <v>97</v>
      </c>
      <c r="L4867" s="79"/>
      <c r="M4867" s="80"/>
      <c r="N4867" s="79" t="s">
        <v>97</v>
      </c>
      <c r="O4867" s="81"/>
      <c r="P4867" s="86"/>
      <c r="Q4867" s="82"/>
      <c r="R4867" s="81" t="s">
        <v>97</v>
      </c>
      <c r="S4867" s="63"/>
      <c r="T4867" s="87"/>
      <c r="U4867" s="84" t="s">
        <v>97</v>
      </c>
      <c r="V4867" s="84" t="s">
        <v>97</v>
      </c>
      <c r="W4867" s="85" t="b">
        <v>0</v>
      </c>
      <c r="X4867" s="63"/>
      <c r="Y4867" s="63"/>
      <c r="Z4867" s="63"/>
    </row>
    <row r="4868">
      <c r="A4868" s="75"/>
      <c r="B4868" s="94"/>
      <c r="C4868" s="75"/>
      <c r="D4868" s="76"/>
      <c r="E4868" s="75" t="s">
        <v>97</v>
      </c>
      <c r="F4868" s="75" t="s">
        <v>97</v>
      </c>
      <c r="G4868" s="77"/>
      <c r="H4868" s="77"/>
      <c r="I4868" s="80"/>
      <c r="J4868" s="77" t="s">
        <v>97</v>
      </c>
      <c r="K4868" s="79" t="s">
        <v>97</v>
      </c>
      <c r="L4868" s="79"/>
      <c r="M4868" s="80"/>
      <c r="N4868" s="79" t="s">
        <v>97</v>
      </c>
      <c r="O4868" s="81"/>
      <c r="P4868" s="86"/>
      <c r="Q4868" s="82"/>
      <c r="R4868" s="81" t="s">
        <v>97</v>
      </c>
      <c r="S4868" s="63"/>
      <c r="T4868" s="87"/>
      <c r="U4868" s="84" t="s">
        <v>97</v>
      </c>
      <c r="V4868" s="84" t="s">
        <v>97</v>
      </c>
      <c r="W4868" s="85" t="b">
        <v>0</v>
      </c>
      <c r="X4868" s="63"/>
      <c r="Y4868" s="63"/>
      <c r="Z4868" s="63"/>
    </row>
    <row r="4869">
      <c r="A4869" s="75"/>
      <c r="B4869" s="94"/>
      <c r="C4869" s="75"/>
      <c r="D4869" s="76"/>
      <c r="E4869" s="75" t="s">
        <v>97</v>
      </c>
      <c r="F4869" s="75" t="s">
        <v>97</v>
      </c>
      <c r="G4869" s="77"/>
      <c r="H4869" s="77"/>
      <c r="I4869" s="80"/>
      <c r="J4869" s="77" t="s">
        <v>97</v>
      </c>
      <c r="K4869" s="79" t="s">
        <v>97</v>
      </c>
      <c r="L4869" s="79"/>
      <c r="M4869" s="80"/>
      <c r="N4869" s="79" t="s">
        <v>97</v>
      </c>
      <c r="O4869" s="81"/>
      <c r="P4869" s="86"/>
      <c r="Q4869" s="82"/>
      <c r="R4869" s="81" t="s">
        <v>97</v>
      </c>
      <c r="S4869" s="63"/>
      <c r="T4869" s="87"/>
      <c r="U4869" s="84" t="s">
        <v>97</v>
      </c>
      <c r="V4869" s="84" t="s">
        <v>97</v>
      </c>
      <c r="W4869" s="85" t="b">
        <v>0</v>
      </c>
      <c r="X4869" s="63"/>
      <c r="Y4869" s="63"/>
      <c r="Z4869" s="63"/>
    </row>
    <row r="4870">
      <c r="A4870" s="75"/>
      <c r="B4870" s="94"/>
      <c r="C4870" s="75"/>
      <c r="D4870" s="76"/>
      <c r="E4870" s="75" t="s">
        <v>97</v>
      </c>
      <c r="F4870" s="75" t="s">
        <v>97</v>
      </c>
      <c r="G4870" s="77"/>
      <c r="H4870" s="77"/>
      <c r="I4870" s="80"/>
      <c r="J4870" s="77" t="s">
        <v>97</v>
      </c>
      <c r="K4870" s="79" t="s">
        <v>97</v>
      </c>
      <c r="L4870" s="79"/>
      <c r="M4870" s="80"/>
      <c r="N4870" s="79" t="s">
        <v>97</v>
      </c>
      <c r="O4870" s="81"/>
      <c r="P4870" s="86"/>
      <c r="Q4870" s="82"/>
      <c r="R4870" s="81" t="s">
        <v>97</v>
      </c>
      <c r="S4870" s="63"/>
      <c r="T4870" s="87"/>
      <c r="U4870" s="84" t="s">
        <v>97</v>
      </c>
      <c r="V4870" s="84" t="s">
        <v>97</v>
      </c>
      <c r="W4870" s="85" t="b">
        <v>0</v>
      </c>
      <c r="X4870" s="63"/>
      <c r="Y4870" s="63"/>
      <c r="Z4870" s="63"/>
    </row>
    <row r="4871">
      <c r="A4871" s="75"/>
      <c r="B4871" s="94"/>
      <c r="C4871" s="75"/>
      <c r="D4871" s="76"/>
      <c r="E4871" s="75" t="s">
        <v>97</v>
      </c>
      <c r="F4871" s="75" t="s">
        <v>97</v>
      </c>
      <c r="G4871" s="77"/>
      <c r="H4871" s="77"/>
      <c r="I4871" s="80"/>
      <c r="J4871" s="77" t="s">
        <v>97</v>
      </c>
      <c r="K4871" s="79" t="s">
        <v>97</v>
      </c>
      <c r="L4871" s="79"/>
      <c r="M4871" s="80"/>
      <c r="N4871" s="79" t="s">
        <v>97</v>
      </c>
      <c r="O4871" s="81"/>
      <c r="P4871" s="86"/>
      <c r="Q4871" s="82"/>
      <c r="R4871" s="81" t="s">
        <v>97</v>
      </c>
      <c r="S4871" s="63"/>
      <c r="T4871" s="87"/>
      <c r="U4871" s="84" t="s">
        <v>97</v>
      </c>
      <c r="V4871" s="84" t="s">
        <v>97</v>
      </c>
      <c r="W4871" s="85" t="b">
        <v>0</v>
      </c>
      <c r="X4871" s="63"/>
      <c r="Y4871" s="63"/>
      <c r="Z4871" s="63"/>
    </row>
    <row r="4872">
      <c r="A4872" s="75"/>
      <c r="B4872" s="94"/>
      <c r="C4872" s="75"/>
      <c r="D4872" s="76"/>
      <c r="E4872" s="75" t="s">
        <v>97</v>
      </c>
      <c r="F4872" s="75" t="s">
        <v>97</v>
      </c>
      <c r="G4872" s="77"/>
      <c r="H4872" s="77"/>
      <c r="I4872" s="80"/>
      <c r="J4872" s="77" t="s">
        <v>97</v>
      </c>
      <c r="K4872" s="79" t="s">
        <v>97</v>
      </c>
      <c r="L4872" s="79"/>
      <c r="M4872" s="80"/>
      <c r="N4872" s="79" t="s">
        <v>97</v>
      </c>
      <c r="O4872" s="81"/>
      <c r="P4872" s="86"/>
      <c r="Q4872" s="82"/>
      <c r="R4872" s="81" t="s">
        <v>97</v>
      </c>
      <c r="S4872" s="63"/>
      <c r="T4872" s="87"/>
      <c r="U4872" s="84" t="s">
        <v>97</v>
      </c>
      <c r="V4872" s="84" t="s">
        <v>97</v>
      </c>
      <c r="W4872" s="85" t="b">
        <v>0</v>
      </c>
      <c r="X4872" s="63"/>
      <c r="Y4872" s="63"/>
      <c r="Z4872" s="63"/>
    </row>
    <row r="4873">
      <c r="A4873" s="75"/>
      <c r="B4873" s="94"/>
      <c r="C4873" s="75"/>
      <c r="D4873" s="76"/>
      <c r="E4873" s="75" t="s">
        <v>97</v>
      </c>
      <c r="F4873" s="75" t="s">
        <v>97</v>
      </c>
      <c r="G4873" s="77"/>
      <c r="H4873" s="77"/>
      <c r="I4873" s="80"/>
      <c r="J4873" s="77" t="s">
        <v>97</v>
      </c>
      <c r="K4873" s="79" t="s">
        <v>97</v>
      </c>
      <c r="L4873" s="79"/>
      <c r="M4873" s="80"/>
      <c r="N4873" s="79" t="s">
        <v>97</v>
      </c>
      <c r="O4873" s="81"/>
      <c r="P4873" s="86"/>
      <c r="Q4873" s="82"/>
      <c r="R4873" s="81" t="s">
        <v>97</v>
      </c>
      <c r="S4873" s="63"/>
      <c r="T4873" s="87"/>
      <c r="U4873" s="84" t="s">
        <v>97</v>
      </c>
      <c r="V4873" s="84" t="s">
        <v>97</v>
      </c>
      <c r="W4873" s="85" t="b">
        <v>0</v>
      </c>
      <c r="X4873" s="63"/>
      <c r="Y4873" s="63"/>
      <c r="Z4873" s="63"/>
    </row>
    <row r="4874">
      <c r="A4874" s="75"/>
      <c r="B4874" s="94"/>
      <c r="C4874" s="75"/>
      <c r="D4874" s="76"/>
      <c r="E4874" s="75" t="s">
        <v>97</v>
      </c>
      <c r="F4874" s="75" t="s">
        <v>97</v>
      </c>
      <c r="G4874" s="77"/>
      <c r="H4874" s="77"/>
      <c r="I4874" s="80"/>
      <c r="J4874" s="77" t="s">
        <v>97</v>
      </c>
      <c r="K4874" s="79" t="s">
        <v>97</v>
      </c>
      <c r="L4874" s="79"/>
      <c r="M4874" s="80"/>
      <c r="N4874" s="79" t="s">
        <v>97</v>
      </c>
      <c r="O4874" s="81"/>
      <c r="P4874" s="86"/>
      <c r="Q4874" s="82"/>
      <c r="R4874" s="81" t="s">
        <v>97</v>
      </c>
      <c r="S4874" s="63"/>
      <c r="T4874" s="87"/>
      <c r="U4874" s="84" t="s">
        <v>97</v>
      </c>
      <c r="V4874" s="84" t="s">
        <v>97</v>
      </c>
      <c r="W4874" s="85" t="b">
        <v>0</v>
      </c>
      <c r="X4874" s="63"/>
      <c r="Y4874" s="63"/>
      <c r="Z4874" s="63"/>
    </row>
    <row r="4875">
      <c r="A4875" s="75"/>
      <c r="B4875" s="94"/>
      <c r="C4875" s="75"/>
      <c r="D4875" s="76"/>
      <c r="E4875" s="75" t="s">
        <v>97</v>
      </c>
      <c r="F4875" s="75" t="s">
        <v>97</v>
      </c>
      <c r="G4875" s="77"/>
      <c r="H4875" s="77"/>
      <c r="I4875" s="80"/>
      <c r="J4875" s="77" t="s">
        <v>97</v>
      </c>
      <c r="K4875" s="79" t="s">
        <v>97</v>
      </c>
      <c r="L4875" s="79"/>
      <c r="M4875" s="80"/>
      <c r="N4875" s="79" t="s">
        <v>97</v>
      </c>
      <c r="O4875" s="81"/>
      <c r="P4875" s="86"/>
      <c r="Q4875" s="82"/>
      <c r="R4875" s="81" t="s">
        <v>97</v>
      </c>
      <c r="S4875" s="63"/>
      <c r="T4875" s="87"/>
      <c r="U4875" s="84" t="s">
        <v>97</v>
      </c>
      <c r="V4875" s="84" t="s">
        <v>97</v>
      </c>
      <c r="W4875" s="85" t="b">
        <v>0</v>
      </c>
      <c r="X4875" s="63"/>
      <c r="Y4875" s="63"/>
      <c r="Z4875" s="63"/>
    </row>
    <row r="4876">
      <c r="A4876" s="75"/>
      <c r="B4876" s="94"/>
      <c r="C4876" s="75"/>
      <c r="D4876" s="76"/>
      <c r="E4876" s="75" t="s">
        <v>97</v>
      </c>
      <c r="F4876" s="75" t="s">
        <v>97</v>
      </c>
      <c r="G4876" s="77"/>
      <c r="H4876" s="77"/>
      <c r="I4876" s="80"/>
      <c r="J4876" s="77" t="s">
        <v>97</v>
      </c>
      <c r="K4876" s="79" t="s">
        <v>97</v>
      </c>
      <c r="L4876" s="79"/>
      <c r="M4876" s="80"/>
      <c r="N4876" s="79" t="s">
        <v>97</v>
      </c>
      <c r="O4876" s="81"/>
      <c r="P4876" s="86"/>
      <c r="Q4876" s="82"/>
      <c r="R4876" s="81" t="s">
        <v>97</v>
      </c>
      <c r="S4876" s="63"/>
      <c r="T4876" s="87"/>
      <c r="U4876" s="84" t="s">
        <v>97</v>
      </c>
      <c r="V4876" s="84" t="s">
        <v>97</v>
      </c>
      <c r="W4876" s="85" t="b">
        <v>0</v>
      </c>
      <c r="X4876" s="63"/>
      <c r="Y4876" s="63"/>
      <c r="Z4876" s="63"/>
    </row>
    <row r="4877">
      <c r="A4877" s="75"/>
      <c r="B4877" s="94"/>
      <c r="C4877" s="75"/>
      <c r="D4877" s="76"/>
      <c r="E4877" s="75" t="s">
        <v>97</v>
      </c>
      <c r="F4877" s="75" t="s">
        <v>97</v>
      </c>
      <c r="G4877" s="77"/>
      <c r="H4877" s="77"/>
      <c r="I4877" s="80"/>
      <c r="J4877" s="77" t="s">
        <v>97</v>
      </c>
      <c r="K4877" s="79" t="s">
        <v>97</v>
      </c>
      <c r="L4877" s="79"/>
      <c r="M4877" s="80"/>
      <c r="N4877" s="79" t="s">
        <v>97</v>
      </c>
      <c r="O4877" s="81"/>
      <c r="P4877" s="86"/>
      <c r="Q4877" s="82"/>
      <c r="R4877" s="81" t="s">
        <v>97</v>
      </c>
      <c r="S4877" s="63"/>
      <c r="T4877" s="87"/>
      <c r="U4877" s="84" t="s">
        <v>97</v>
      </c>
      <c r="V4877" s="84" t="s">
        <v>97</v>
      </c>
      <c r="W4877" s="85" t="b">
        <v>0</v>
      </c>
      <c r="X4877" s="63"/>
      <c r="Y4877" s="63"/>
      <c r="Z4877" s="63"/>
    </row>
    <row r="4878">
      <c r="A4878" s="75"/>
      <c r="B4878" s="94"/>
      <c r="C4878" s="75"/>
      <c r="D4878" s="76"/>
      <c r="E4878" s="75" t="s">
        <v>97</v>
      </c>
      <c r="F4878" s="75" t="s">
        <v>97</v>
      </c>
      <c r="G4878" s="77"/>
      <c r="H4878" s="77"/>
      <c r="I4878" s="80"/>
      <c r="J4878" s="77" t="s">
        <v>97</v>
      </c>
      <c r="K4878" s="79" t="s">
        <v>97</v>
      </c>
      <c r="L4878" s="79"/>
      <c r="M4878" s="80"/>
      <c r="N4878" s="79" t="s">
        <v>97</v>
      </c>
      <c r="O4878" s="81"/>
      <c r="P4878" s="86"/>
      <c r="Q4878" s="82"/>
      <c r="R4878" s="81" t="s">
        <v>97</v>
      </c>
      <c r="S4878" s="63"/>
      <c r="T4878" s="87"/>
      <c r="U4878" s="84" t="s">
        <v>97</v>
      </c>
      <c r="V4878" s="84" t="s">
        <v>97</v>
      </c>
      <c r="W4878" s="85" t="b">
        <v>0</v>
      </c>
      <c r="X4878" s="63"/>
      <c r="Y4878" s="63"/>
      <c r="Z4878" s="63"/>
    </row>
    <row r="4879">
      <c r="A4879" s="75"/>
      <c r="B4879" s="94"/>
      <c r="C4879" s="75"/>
      <c r="D4879" s="76"/>
      <c r="E4879" s="75" t="s">
        <v>97</v>
      </c>
      <c r="F4879" s="75" t="s">
        <v>97</v>
      </c>
      <c r="G4879" s="77"/>
      <c r="H4879" s="77"/>
      <c r="I4879" s="80"/>
      <c r="J4879" s="77" t="s">
        <v>97</v>
      </c>
      <c r="K4879" s="79" t="s">
        <v>97</v>
      </c>
      <c r="L4879" s="79"/>
      <c r="M4879" s="80"/>
      <c r="N4879" s="79" t="s">
        <v>97</v>
      </c>
      <c r="O4879" s="81"/>
      <c r="P4879" s="86"/>
      <c r="Q4879" s="82"/>
      <c r="R4879" s="81" t="s">
        <v>97</v>
      </c>
      <c r="S4879" s="63"/>
      <c r="T4879" s="87"/>
      <c r="U4879" s="84" t="s">
        <v>97</v>
      </c>
      <c r="V4879" s="84" t="s">
        <v>97</v>
      </c>
      <c r="W4879" s="85" t="b">
        <v>0</v>
      </c>
      <c r="X4879" s="63"/>
      <c r="Y4879" s="63"/>
      <c r="Z4879" s="63"/>
    </row>
    <row r="4880">
      <c r="A4880" s="75"/>
      <c r="B4880" s="94"/>
      <c r="C4880" s="75"/>
      <c r="D4880" s="76"/>
      <c r="E4880" s="75" t="s">
        <v>97</v>
      </c>
      <c r="F4880" s="75" t="s">
        <v>97</v>
      </c>
      <c r="G4880" s="77"/>
      <c r="H4880" s="77"/>
      <c r="I4880" s="80"/>
      <c r="J4880" s="77" t="s">
        <v>97</v>
      </c>
      <c r="K4880" s="79" t="s">
        <v>97</v>
      </c>
      <c r="L4880" s="79"/>
      <c r="M4880" s="80"/>
      <c r="N4880" s="79" t="s">
        <v>97</v>
      </c>
      <c r="O4880" s="81"/>
      <c r="P4880" s="86"/>
      <c r="Q4880" s="82"/>
      <c r="R4880" s="81" t="s">
        <v>97</v>
      </c>
      <c r="S4880" s="63"/>
      <c r="T4880" s="87"/>
      <c r="U4880" s="84" t="s">
        <v>97</v>
      </c>
      <c r="V4880" s="84" t="s">
        <v>97</v>
      </c>
      <c r="W4880" s="85" t="b">
        <v>0</v>
      </c>
      <c r="X4880" s="63"/>
      <c r="Y4880" s="63"/>
      <c r="Z4880" s="63"/>
    </row>
    <row r="4881">
      <c r="A4881" s="75"/>
      <c r="B4881" s="94"/>
      <c r="C4881" s="75"/>
      <c r="D4881" s="76"/>
      <c r="E4881" s="75" t="s">
        <v>97</v>
      </c>
      <c r="F4881" s="75" t="s">
        <v>97</v>
      </c>
      <c r="G4881" s="77"/>
      <c r="H4881" s="77"/>
      <c r="I4881" s="80"/>
      <c r="J4881" s="77" t="s">
        <v>97</v>
      </c>
      <c r="K4881" s="79" t="s">
        <v>97</v>
      </c>
      <c r="L4881" s="79"/>
      <c r="M4881" s="80"/>
      <c r="N4881" s="79" t="s">
        <v>97</v>
      </c>
      <c r="O4881" s="81"/>
      <c r="P4881" s="86"/>
      <c r="Q4881" s="82"/>
      <c r="R4881" s="81" t="s">
        <v>97</v>
      </c>
      <c r="S4881" s="63"/>
      <c r="T4881" s="87"/>
      <c r="U4881" s="84" t="s">
        <v>97</v>
      </c>
      <c r="V4881" s="84" t="s">
        <v>97</v>
      </c>
      <c r="W4881" s="85" t="b">
        <v>0</v>
      </c>
      <c r="X4881" s="63"/>
      <c r="Y4881" s="63"/>
      <c r="Z4881" s="63"/>
    </row>
    <row r="4882">
      <c r="A4882" s="75"/>
      <c r="B4882" s="94"/>
      <c r="C4882" s="75"/>
      <c r="D4882" s="76"/>
      <c r="E4882" s="75" t="s">
        <v>97</v>
      </c>
      <c r="F4882" s="75" t="s">
        <v>97</v>
      </c>
      <c r="G4882" s="77"/>
      <c r="H4882" s="77"/>
      <c r="I4882" s="80"/>
      <c r="J4882" s="77" t="s">
        <v>97</v>
      </c>
      <c r="K4882" s="79" t="s">
        <v>97</v>
      </c>
      <c r="L4882" s="79"/>
      <c r="M4882" s="80"/>
      <c r="N4882" s="79" t="s">
        <v>97</v>
      </c>
      <c r="O4882" s="81"/>
      <c r="P4882" s="86"/>
      <c r="Q4882" s="82"/>
      <c r="R4882" s="81" t="s">
        <v>97</v>
      </c>
      <c r="S4882" s="63"/>
      <c r="T4882" s="87"/>
      <c r="U4882" s="84" t="s">
        <v>97</v>
      </c>
      <c r="V4882" s="84" t="s">
        <v>97</v>
      </c>
      <c r="W4882" s="85" t="b">
        <v>0</v>
      </c>
      <c r="X4882" s="63"/>
      <c r="Y4882" s="63"/>
      <c r="Z4882" s="63"/>
    </row>
    <row r="4883">
      <c r="A4883" s="75"/>
      <c r="B4883" s="94"/>
      <c r="C4883" s="75"/>
      <c r="D4883" s="76"/>
      <c r="E4883" s="75" t="s">
        <v>97</v>
      </c>
      <c r="F4883" s="75" t="s">
        <v>97</v>
      </c>
      <c r="G4883" s="77"/>
      <c r="H4883" s="77"/>
      <c r="I4883" s="80"/>
      <c r="J4883" s="77" t="s">
        <v>97</v>
      </c>
      <c r="K4883" s="79" t="s">
        <v>97</v>
      </c>
      <c r="L4883" s="79"/>
      <c r="M4883" s="80"/>
      <c r="N4883" s="79" t="s">
        <v>97</v>
      </c>
      <c r="O4883" s="81"/>
      <c r="P4883" s="86"/>
      <c r="Q4883" s="82"/>
      <c r="R4883" s="81" t="s">
        <v>97</v>
      </c>
      <c r="S4883" s="63"/>
      <c r="T4883" s="87"/>
      <c r="U4883" s="84" t="s">
        <v>97</v>
      </c>
      <c r="V4883" s="84" t="s">
        <v>97</v>
      </c>
      <c r="W4883" s="85" t="b">
        <v>0</v>
      </c>
      <c r="X4883" s="63"/>
      <c r="Y4883" s="63"/>
      <c r="Z4883" s="63"/>
    </row>
    <row r="4884">
      <c r="A4884" s="75"/>
      <c r="B4884" s="94"/>
      <c r="C4884" s="75"/>
      <c r="D4884" s="76"/>
      <c r="E4884" s="75" t="s">
        <v>97</v>
      </c>
      <c r="F4884" s="75" t="s">
        <v>97</v>
      </c>
      <c r="G4884" s="77"/>
      <c r="H4884" s="77"/>
      <c r="I4884" s="80"/>
      <c r="J4884" s="77" t="s">
        <v>97</v>
      </c>
      <c r="K4884" s="79" t="s">
        <v>97</v>
      </c>
      <c r="L4884" s="79"/>
      <c r="M4884" s="80"/>
      <c r="N4884" s="79" t="s">
        <v>97</v>
      </c>
      <c r="O4884" s="81"/>
      <c r="P4884" s="86"/>
      <c r="Q4884" s="82"/>
      <c r="R4884" s="81" t="s">
        <v>97</v>
      </c>
      <c r="S4884" s="63"/>
      <c r="T4884" s="87"/>
      <c r="U4884" s="84" t="s">
        <v>97</v>
      </c>
      <c r="V4884" s="84" t="s">
        <v>97</v>
      </c>
      <c r="W4884" s="85" t="b">
        <v>0</v>
      </c>
      <c r="X4884" s="63"/>
      <c r="Y4884" s="63"/>
      <c r="Z4884" s="63"/>
    </row>
    <row r="4885">
      <c r="A4885" s="75"/>
      <c r="B4885" s="94"/>
      <c r="C4885" s="75"/>
      <c r="D4885" s="76"/>
      <c r="E4885" s="75" t="s">
        <v>97</v>
      </c>
      <c r="F4885" s="75" t="s">
        <v>97</v>
      </c>
      <c r="G4885" s="77"/>
      <c r="H4885" s="77"/>
      <c r="I4885" s="80"/>
      <c r="J4885" s="77" t="s">
        <v>97</v>
      </c>
      <c r="K4885" s="79" t="s">
        <v>97</v>
      </c>
      <c r="L4885" s="79"/>
      <c r="M4885" s="80"/>
      <c r="N4885" s="79" t="s">
        <v>97</v>
      </c>
      <c r="O4885" s="81"/>
      <c r="P4885" s="86"/>
      <c r="Q4885" s="82"/>
      <c r="R4885" s="81" t="s">
        <v>97</v>
      </c>
      <c r="S4885" s="63"/>
      <c r="T4885" s="87"/>
      <c r="U4885" s="84" t="s">
        <v>97</v>
      </c>
      <c r="V4885" s="84" t="s">
        <v>97</v>
      </c>
      <c r="W4885" s="85" t="b">
        <v>0</v>
      </c>
      <c r="X4885" s="63"/>
      <c r="Y4885" s="63"/>
      <c r="Z4885" s="63"/>
    </row>
    <row r="4886">
      <c r="A4886" s="75"/>
      <c r="B4886" s="94"/>
      <c r="C4886" s="75"/>
      <c r="D4886" s="76"/>
      <c r="E4886" s="75" t="s">
        <v>97</v>
      </c>
      <c r="F4886" s="75" t="s">
        <v>97</v>
      </c>
      <c r="G4886" s="77"/>
      <c r="H4886" s="77"/>
      <c r="I4886" s="80"/>
      <c r="J4886" s="77" t="s">
        <v>97</v>
      </c>
      <c r="K4886" s="79" t="s">
        <v>97</v>
      </c>
      <c r="L4886" s="79"/>
      <c r="M4886" s="80"/>
      <c r="N4886" s="79" t="s">
        <v>97</v>
      </c>
      <c r="O4886" s="81"/>
      <c r="P4886" s="86"/>
      <c r="Q4886" s="82"/>
      <c r="R4886" s="81" t="s">
        <v>97</v>
      </c>
      <c r="S4886" s="63"/>
      <c r="T4886" s="87"/>
      <c r="U4886" s="84" t="s">
        <v>97</v>
      </c>
      <c r="V4886" s="84" t="s">
        <v>97</v>
      </c>
      <c r="W4886" s="85" t="b">
        <v>0</v>
      </c>
      <c r="X4886" s="63"/>
      <c r="Y4886" s="63"/>
      <c r="Z4886" s="63"/>
    </row>
    <row r="4887">
      <c r="A4887" s="75"/>
      <c r="B4887" s="94"/>
      <c r="C4887" s="75"/>
      <c r="D4887" s="76"/>
      <c r="E4887" s="75" t="s">
        <v>97</v>
      </c>
      <c r="F4887" s="75" t="s">
        <v>97</v>
      </c>
      <c r="G4887" s="77"/>
      <c r="H4887" s="77"/>
      <c r="I4887" s="80"/>
      <c r="J4887" s="77" t="s">
        <v>97</v>
      </c>
      <c r="K4887" s="79" t="s">
        <v>97</v>
      </c>
      <c r="L4887" s="79"/>
      <c r="M4887" s="80"/>
      <c r="N4887" s="79" t="s">
        <v>97</v>
      </c>
      <c r="O4887" s="81"/>
      <c r="P4887" s="86"/>
      <c r="Q4887" s="82"/>
      <c r="R4887" s="81" t="s">
        <v>97</v>
      </c>
      <c r="S4887" s="63"/>
      <c r="T4887" s="87"/>
      <c r="U4887" s="84" t="s">
        <v>97</v>
      </c>
      <c r="V4887" s="84" t="s">
        <v>97</v>
      </c>
      <c r="W4887" s="85" t="b">
        <v>0</v>
      </c>
      <c r="X4887" s="63"/>
      <c r="Y4887" s="63"/>
      <c r="Z4887" s="63"/>
    </row>
    <row r="4888">
      <c r="A4888" s="75"/>
      <c r="B4888" s="94"/>
      <c r="C4888" s="75"/>
      <c r="D4888" s="76"/>
      <c r="E4888" s="75" t="s">
        <v>97</v>
      </c>
      <c r="F4888" s="75" t="s">
        <v>97</v>
      </c>
      <c r="G4888" s="77"/>
      <c r="H4888" s="77"/>
      <c r="I4888" s="80"/>
      <c r="J4888" s="77" t="s">
        <v>97</v>
      </c>
      <c r="K4888" s="79" t="s">
        <v>97</v>
      </c>
      <c r="L4888" s="79"/>
      <c r="M4888" s="80"/>
      <c r="N4888" s="79" t="s">
        <v>97</v>
      </c>
      <c r="O4888" s="81"/>
      <c r="P4888" s="86"/>
      <c r="Q4888" s="82"/>
      <c r="R4888" s="81" t="s">
        <v>97</v>
      </c>
      <c r="S4888" s="63"/>
      <c r="T4888" s="87"/>
      <c r="U4888" s="84" t="s">
        <v>97</v>
      </c>
      <c r="V4888" s="84" t="s">
        <v>97</v>
      </c>
      <c r="W4888" s="85" t="b">
        <v>0</v>
      </c>
      <c r="X4888" s="63"/>
      <c r="Y4888" s="63"/>
      <c r="Z4888" s="63"/>
    </row>
    <row r="4889">
      <c r="A4889" s="75"/>
      <c r="B4889" s="94"/>
      <c r="C4889" s="75"/>
      <c r="D4889" s="76"/>
      <c r="E4889" s="75" t="s">
        <v>97</v>
      </c>
      <c r="F4889" s="75" t="s">
        <v>97</v>
      </c>
      <c r="G4889" s="77"/>
      <c r="H4889" s="77"/>
      <c r="I4889" s="80"/>
      <c r="J4889" s="77" t="s">
        <v>97</v>
      </c>
      <c r="K4889" s="79" t="s">
        <v>97</v>
      </c>
      <c r="L4889" s="79"/>
      <c r="M4889" s="80"/>
      <c r="N4889" s="79" t="s">
        <v>97</v>
      </c>
      <c r="O4889" s="81"/>
      <c r="P4889" s="86"/>
      <c r="Q4889" s="82"/>
      <c r="R4889" s="81" t="s">
        <v>97</v>
      </c>
      <c r="S4889" s="63"/>
      <c r="T4889" s="87"/>
      <c r="U4889" s="84" t="s">
        <v>97</v>
      </c>
      <c r="V4889" s="84" t="s">
        <v>97</v>
      </c>
      <c r="W4889" s="85" t="b">
        <v>0</v>
      </c>
      <c r="X4889" s="63"/>
      <c r="Y4889" s="63"/>
      <c r="Z4889" s="63"/>
    </row>
    <row r="4890">
      <c r="A4890" s="75"/>
      <c r="B4890" s="94"/>
      <c r="C4890" s="75"/>
      <c r="D4890" s="76"/>
      <c r="E4890" s="75" t="s">
        <v>97</v>
      </c>
      <c r="F4890" s="75" t="s">
        <v>97</v>
      </c>
      <c r="G4890" s="77"/>
      <c r="H4890" s="77"/>
      <c r="I4890" s="80"/>
      <c r="J4890" s="77" t="s">
        <v>97</v>
      </c>
      <c r="K4890" s="79" t="s">
        <v>97</v>
      </c>
      <c r="L4890" s="79"/>
      <c r="M4890" s="80"/>
      <c r="N4890" s="79" t="s">
        <v>97</v>
      </c>
      <c r="O4890" s="81"/>
      <c r="P4890" s="86"/>
      <c r="Q4890" s="82"/>
      <c r="R4890" s="81" t="s">
        <v>97</v>
      </c>
      <c r="S4890" s="63"/>
      <c r="T4890" s="87"/>
      <c r="U4890" s="84" t="s">
        <v>97</v>
      </c>
      <c r="V4890" s="84" t="s">
        <v>97</v>
      </c>
      <c r="W4890" s="85" t="b">
        <v>0</v>
      </c>
      <c r="X4890" s="63"/>
      <c r="Y4890" s="63"/>
      <c r="Z4890" s="63"/>
    </row>
    <row r="4891">
      <c r="A4891" s="75"/>
      <c r="B4891" s="94"/>
      <c r="C4891" s="75"/>
      <c r="D4891" s="76"/>
      <c r="E4891" s="75" t="s">
        <v>97</v>
      </c>
      <c r="F4891" s="75" t="s">
        <v>97</v>
      </c>
      <c r="G4891" s="77"/>
      <c r="H4891" s="77"/>
      <c r="I4891" s="80"/>
      <c r="J4891" s="77" t="s">
        <v>97</v>
      </c>
      <c r="K4891" s="79" t="s">
        <v>97</v>
      </c>
      <c r="L4891" s="79"/>
      <c r="M4891" s="80"/>
      <c r="N4891" s="79" t="s">
        <v>97</v>
      </c>
      <c r="O4891" s="81"/>
      <c r="P4891" s="86"/>
      <c r="Q4891" s="82"/>
      <c r="R4891" s="81" t="s">
        <v>97</v>
      </c>
      <c r="S4891" s="63"/>
      <c r="T4891" s="87"/>
      <c r="U4891" s="84" t="s">
        <v>97</v>
      </c>
      <c r="V4891" s="84" t="s">
        <v>97</v>
      </c>
      <c r="W4891" s="85" t="b">
        <v>0</v>
      </c>
      <c r="X4891" s="63"/>
      <c r="Y4891" s="63"/>
      <c r="Z4891" s="63"/>
    </row>
    <row r="4892">
      <c r="A4892" s="75"/>
      <c r="B4892" s="94"/>
      <c r="C4892" s="75"/>
      <c r="D4892" s="76"/>
      <c r="E4892" s="75" t="s">
        <v>97</v>
      </c>
      <c r="F4892" s="75" t="s">
        <v>97</v>
      </c>
      <c r="G4892" s="77"/>
      <c r="H4892" s="77"/>
      <c r="I4892" s="80"/>
      <c r="J4892" s="77" t="s">
        <v>97</v>
      </c>
      <c r="K4892" s="79" t="s">
        <v>97</v>
      </c>
      <c r="L4892" s="79"/>
      <c r="M4892" s="80"/>
      <c r="N4892" s="79" t="s">
        <v>97</v>
      </c>
      <c r="O4892" s="81"/>
      <c r="P4892" s="86"/>
      <c r="Q4892" s="82"/>
      <c r="R4892" s="81" t="s">
        <v>97</v>
      </c>
      <c r="S4892" s="63"/>
      <c r="T4892" s="87"/>
      <c r="U4892" s="84" t="s">
        <v>97</v>
      </c>
      <c r="V4892" s="84" t="s">
        <v>97</v>
      </c>
      <c r="W4892" s="85" t="b">
        <v>0</v>
      </c>
      <c r="X4892" s="63"/>
      <c r="Y4892" s="63"/>
      <c r="Z4892" s="63"/>
    </row>
    <row r="4893">
      <c r="A4893" s="75"/>
      <c r="B4893" s="94"/>
      <c r="C4893" s="75"/>
      <c r="D4893" s="76"/>
      <c r="E4893" s="75" t="s">
        <v>97</v>
      </c>
      <c r="F4893" s="75" t="s">
        <v>97</v>
      </c>
      <c r="G4893" s="77"/>
      <c r="H4893" s="77"/>
      <c r="I4893" s="80"/>
      <c r="J4893" s="77" t="s">
        <v>97</v>
      </c>
      <c r="K4893" s="79" t="s">
        <v>97</v>
      </c>
      <c r="L4893" s="79"/>
      <c r="M4893" s="80"/>
      <c r="N4893" s="79" t="s">
        <v>97</v>
      </c>
      <c r="O4893" s="81"/>
      <c r="P4893" s="86"/>
      <c r="Q4893" s="82"/>
      <c r="R4893" s="81" t="s">
        <v>97</v>
      </c>
      <c r="S4893" s="63"/>
      <c r="T4893" s="87"/>
      <c r="U4893" s="84" t="s">
        <v>97</v>
      </c>
      <c r="V4893" s="84" t="s">
        <v>97</v>
      </c>
      <c r="W4893" s="85" t="b">
        <v>0</v>
      </c>
      <c r="X4893" s="63"/>
      <c r="Y4893" s="63"/>
      <c r="Z4893" s="63"/>
    </row>
    <row r="4894">
      <c r="A4894" s="75"/>
      <c r="B4894" s="94"/>
      <c r="C4894" s="75"/>
      <c r="D4894" s="76"/>
      <c r="E4894" s="75" t="s">
        <v>97</v>
      </c>
      <c r="F4894" s="75" t="s">
        <v>97</v>
      </c>
      <c r="G4894" s="77"/>
      <c r="H4894" s="77"/>
      <c r="I4894" s="80"/>
      <c r="J4894" s="77" t="s">
        <v>97</v>
      </c>
      <c r="K4894" s="79" t="s">
        <v>97</v>
      </c>
      <c r="L4894" s="79"/>
      <c r="M4894" s="80"/>
      <c r="N4894" s="79" t="s">
        <v>97</v>
      </c>
      <c r="O4894" s="81"/>
      <c r="P4894" s="86"/>
      <c r="Q4894" s="82"/>
      <c r="R4894" s="81" t="s">
        <v>97</v>
      </c>
      <c r="S4894" s="63"/>
      <c r="T4894" s="87"/>
      <c r="U4894" s="84" t="s">
        <v>97</v>
      </c>
      <c r="V4894" s="84" t="s">
        <v>97</v>
      </c>
      <c r="W4894" s="85" t="b">
        <v>0</v>
      </c>
      <c r="X4894" s="63"/>
      <c r="Y4894" s="63"/>
      <c r="Z4894" s="63"/>
    </row>
    <row r="4895">
      <c r="A4895" s="75"/>
      <c r="B4895" s="94"/>
      <c r="C4895" s="75"/>
      <c r="D4895" s="76"/>
      <c r="E4895" s="75" t="s">
        <v>97</v>
      </c>
      <c r="F4895" s="75" t="s">
        <v>97</v>
      </c>
      <c r="G4895" s="77"/>
      <c r="H4895" s="77"/>
      <c r="I4895" s="80"/>
      <c r="J4895" s="77" t="s">
        <v>97</v>
      </c>
      <c r="K4895" s="79" t="s">
        <v>97</v>
      </c>
      <c r="L4895" s="79"/>
      <c r="M4895" s="80"/>
      <c r="N4895" s="79" t="s">
        <v>97</v>
      </c>
      <c r="O4895" s="81"/>
      <c r="P4895" s="86"/>
      <c r="Q4895" s="82"/>
      <c r="R4895" s="81" t="s">
        <v>97</v>
      </c>
      <c r="S4895" s="63"/>
      <c r="T4895" s="87"/>
      <c r="U4895" s="84" t="s">
        <v>97</v>
      </c>
      <c r="V4895" s="84" t="s">
        <v>97</v>
      </c>
      <c r="W4895" s="85" t="b">
        <v>0</v>
      </c>
      <c r="X4895" s="63"/>
      <c r="Y4895" s="63"/>
      <c r="Z4895" s="63"/>
    </row>
    <row r="4896">
      <c r="A4896" s="75"/>
      <c r="B4896" s="94"/>
      <c r="C4896" s="75"/>
      <c r="D4896" s="76"/>
      <c r="E4896" s="75" t="s">
        <v>97</v>
      </c>
      <c r="F4896" s="75" t="s">
        <v>97</v>
      </c>
      <c r="G4896" s="77"/>
      <c r="H4896" s="77"/>
      <c r="I4896" s="80"/>
      <c r="J4896" s="77" t="s">
        <v>97</v>
      </c>
      <c r="K4896" s="79" t="s">
        <v>97</v>
      </c>
      <c r="L4896" s="79"/>
      <c r="M4896" s="80"/>
      <c r="N4896" s="79" t="s">
        <v>97</v>
      </c>
      <c r="O4896" s="81"/>
      <c r="P4896" s="86"/>
      <c r="Q4896" s="82"/>
      <c r="R4896" s="81" t="s">
        <v>97</v>
      </c>
      <c r="S4896" s="63"/>
      <c r="T4896" s="87"/>
      <c r="U4896" s="84" t="s">
        <v>97</v>
      </c>
      <c r="V4896" s="84" t="s">
        <v>97</v>
      </c>
      <c r="W4896" s="85" t="b">
        <v>0</v>
      </c>
      <c r="X4896" s="63"/>
      <c r="Y4896" s="63"/>
      <c r="Z4896" s="63"/>
    </row>
    <row r="4897">
      <c r="A4897" s="75"/>
      <c r="B4897" s="94"/>
      <c r="C4897" s="75"/>
      <c r="D4897" s="76"/>
      <c r="E4897" s="75" t="s">
        <v>97</v>
      </c>
      <c r="F4897" s="75" t="s">
        <v>97</v>
      </c>
      <c r="G4897" s="77"/>
      <c r="H4897" s="77"/>
      <c r="I4897" s="80"/>
      <c r="J4897" s="77" t="s">
        <v>97</v>
      </c>
      <c r="K4897" s="79" t="s">
        <v>97</v>
      </c>
      <c r="L4897" s="79"/>
      <c r="M4897" s="80"/>
      <c r="N4897" s="79" t="s">
        <v>97</v>
      </c>
      <c r="O4897" s="81"/>
      <c r="P4897" s="86"/>
      <c r="Q4897" s="82"/>
      <c r="R4897" s="81" t="s">
        <v>97</v>
      </c>
      <c r="S4897" s="63"/>
      <c r="T4897" s="87"/>
      <c r="U4897" s="84" t="s">
        <v>97</v>
      </c>
      <c r="V4897" s="84" t="s">
        <v>97</v>
      </c>
      <c r="W4897" s="85" t="b">
        <v>0</v>
      </c>
      <c r="X4897" s="63"/>
      <c r="Y4897" s="63"/>
      <c r="Z4897" s="63"/>
    </row>
    <row r="4898">
      <c r="A4898" s="75"/>
      <c r="B4898" s="94"/>
      <c r="C4898" s="75"/>
      <c r="D4898" s="76"/>
      <c r="E4898" s="75" t="s">
        <v>97</v>
      </c>
      <c r="F4898" s="75" t="s">
        <v>97</v>
      </c>
      <c r="G4898" s="77"/>
      <c r="H4898" s="77"/>
      <c r="I4898" s="80"/>
      <c r="J4898" s="77" t="s">
        <v>97</v>
      </c>
      <c r="K4898" s="79" t="s">
        <v>97</v>
      </c>
      <c r="L4898" s="79"/>
      <c r="M4898" s="80"/>
      <c r="N4898" s="79" t="s">
        <v>97</v>
      </c>
      <c r="O4898" s="81"/>
      <c r="P4898" s="86"/>
      <c r="Q4898" s="82"/>
      <c r="R4898" s="81" t="s">
        <v>97</v>
      </c>
      <c r="S4898" s="63"/>
      <c r="T4898" s="87"/>
      <c r="U4898" s="84" t="s">
        <v>97</v>
      </c>
      <c r="V4898" s="84" t="s">
        <v>97</v>
      </c>
      <c r="W4898" s="85" t="b">
        <v>0</v>
      </c>
      <c r="X4898" s="63"/>
      <c r="Y4898" s="63"/>
      <c r="Z4898" s="63"/>
    </row>
    <row r="4899">
      <c r="A4899" s="75"/>
      <c r="B4899" s="94"/>
      <c r="C4899" s="75"/>
      <c r="D4899" s="76"/>
      <c r="E4899" s="75" t="s">
        <v>97</v>
      </c>
      <c r="F4899" s="75" t="s">
        <v>97</v>
      </c>
      <c r="G4899" s="77"/>
      <c r="H4899" s="77"/>
      <c r="I4899" s="80"/>
      <c r="J4899" s="77" t="s">
        <v>97</v>
      </c>
      <c r="K4899" s="79" t="s">
        <v>97</v>
      </c>
      <c r="L4899" s="79"/>
      <c r="M4899" s="80"/>
      <c r="N4899" s="79" t="s">
        <v>97</v>
      </c>
      <c r="O4899" s="81"/>
      <c r="P4899" s="86"/>
      <c r="Q4899" s="82"/>
      <c r="R4899" s="81" t="s">
        <v>97</v>
      </c>
      <c r="S4899" s="63"/>
      <c r="T4899" s="87"/>
      <c r="U4899" s="84" t="s">
        <v>97</v>
      </c>
      <c r="V4899" s="84" t="s">
        <v>97</v>
      </c>
      <c r="W4899" s="85" t="b">
        <v>0</v>
      </c>
      <c r="X4899" s="63"/>
      <c r="Y4899" s="63"/>
      <c r="Z4899" s="63"/>
    </row>
    <row r="4900">
      <c r="A4900" s="75"/>
      <c r="B4900" s="94"/>
      <c r="C4900" s="75"/>
      <c r="D4900" s="76"/>
      <c r="E4900" s="75" t="s">
        <v>97</v>
      </c>
      <c r="F4900" s="75" t="s">
        <v>97</v>
      </c>
      <c r="G4900" s="77"/>
      <c r="H4900" s="77"/>
      <c r="I4900" s="80"/>
      <c r="J4900" s="77" t="s">
        <v>97</v>
      </c>
      <c r="K4900" s="79" t="s">
        <v>97</v>
      </c>
      <c r="L4900" s="79"/>
      <c r="M4900" s="80"/>
      <c r="N4900" s="79" t="s">
        <v>97</v>
      </c>
      <c r="O4900" s="81"/>
      <c r="P4900" s="86"/>
      <c r="Q4900" s="82"/>
      <c r="R4900" s="81" t="s">
        <v>97</v>
      </c>
      <c r="S4900" s="63"/>
      <c r="T4900" s="87"/>
      <c r="U4900" s="84" t="s">
        <v>97</v>
      </c>
      <c r="V4900" s="84" t="s">
        <v>97</v>
      </c>
      <c r="W4900" s="85" t="b">
        <v>0</v>
      </c>
      <c r="X4900" s="63"/>
      <c r="Y4900" s="63"/>
      <c r="Z4900" s="63"/>
    </row>
    <row r="4901">
      <c r="A4901" s="75"/>
      <c r="B4901" s="94"/>
      <c r="C4901" s="75"/>
      <c r="D4901" s="76"/>
      <c r="E4901" s="75" t="s">
        <v>97</v>
      </c>
      <c r="F4901" s="75" t="s">
        <v>97</v>
      </c>
      <c r="G4901" s="77"/>
      <c r="H4901" s="77"/>
      <c r="I4901" s="80"/>
      <c r="J4901" s="77" t="s">
        <v>97</v>
      </c>
      <c r="K4901" s="79" t="s">
        <v>97</v>
      </c>
      <c r="L4901" s="79"/>
      <c r="M4901" s="80"/>
      <c r="N4901" s="79" t="s">
        <v>97</v>
      </c>
      <c r="O4901" s="81"/>
      <c r="P4901" s="86"/>
      <c r="Q4901" s="82"/>
      <c r="R4901" s="81" t="s">
        <v>97</v>
      </c>
      <c r="S4901" s="63"/>
      <c r="T4901" s="87"/>
      <c r="U4901" s="84" t="s">
        <v>97</v>
      </c>
      <c r="V4901" s="84" t="s">
        <v>97</v>
      </c>
      <c r="W4901" s="85" t="b">
        <v>0</v>
      </c>
      <c r="X4901" s="63"/>
      <c r="Y4901" s="63"/>
      <c r="Z4901" s="63"/>
    </row>
    <row r="4902">
      <c r="A4902" s="75"/>
      <c r="B4902" s="94"/>
      <c r="C4902" s="75"/>
      <c r="D4902" s="76"/>
      <c r="E4902" s="75" t="s">
        <v>97</v>
      </c>
      <c r="F4902" s="75" t="s">
        <v>97</v>
      </c>
      <c r="G4902" s="77"/>
      <c r="H4902" s="77"/>
      <c r="I4902" s="80"/>
      <c r="J4902" s="77" t="s">
        <v>97</v>
      </c>
      <c r="K4902" s="79" t="s">
        <v>97</v>
      </c>
      <c r="L4902" s="79"/>
      <c r="M4902" s="80"/>
      <c r="N4902" s="79" t="s">
        <v>97</v>
      </c>
      <c r="O4902" s="81"/>
      <c r="P4902" s="86"/>
      <c r="Q4902" s="82"/>
      <c r="R4902" s="81" t="s">
        <v>97</v>
      </c>
      <c r="S4902" s="63"/>
      <c r="T4902" s="87"/>
      <c r="U4902" s="84" t="s">
        <v>97</v>
      </c>
      <c r="V4902" s="84" t="s">
        <v>97</v>
      </c>
      <c r="W4902" s="85" t="b">
        <v>0</v>
      </c>
      <c r="X4902" s="63"/>
      <c r="Y4902" s="63"/>
      <c r="Z4902" s="63"/>
    </row>
    <row r="4903">
      <c r="A4903" s="75"/>
      <c r="B4903" s="94"/>
      <c r="C4903" s="75"/>
      <c r="D4903" s="76"/>
      <c r="E4903" s="75" t="s">
        <v>97</v>
      </c>
      <c r="F4903" s="75" t="s">
        <v>97</v>
      </c>
      <c r="G4903" s="77"/>
      <c r="H4903" s="77"/>
      <c r="I4903" s="80"/>
      <c r="J4903" s="77" t="s">
        <v>97</v>
      </c>
      <c r="K4903" s="79" t="s">
        <v>97</v>
      </c>
      <c r="L4903" s="79"/>
      <c r="M4903" s="80"/>
      <c r="N4903" s="79" t="s">
        <v>97</v>
      </c>
      <c r="O4903" s="81"/>
      <c r="P4903" s="86"/>
      <c r="Q4903" s="82"/>
      <c r="R4903" s="81" t="s">
        <v>97</v>
      </c>
      <c r="S4903" s="63"/>
      <c r="T4903" s="87"/>
      <c r="U4903" s="84" t="s">
        <v>97</v>
      </c>
      <c r="V4903" s="84" t="s">
        <v>97</v>
      </c>
      <c r="W4903" s="85" t="b">
        <v>0</v>
      </c>
      <c r="X4903" s="63"/>
      <c r="Y4903" s="63"/>
      <c r="Z4903" s="63"/>
    </row>
    <row r="4904">
      <c r="A4904" s="75"/>
      <c r="B4904" s="94"/>
      <c r="C4904" s="75"/>
      <c r="D4904" s="76"/>
      <c r="E4904" s="75" t="s">
        <v>97</v>
      </c>
      <c r="F4904" s="75" t="s">
        <v>97</v>
      </c>
      <c r="G4904" s="77"/>
      <c r="H4904" s="77"/>
      <c r="I4904" s="80"/>
      <c r="J4904" s="77" t="s">
        <v>97</v>
      </c>
      <c r="K4904" s="79" t="s">
        <v>97</v>
      </c>
      <c r="L4904" s="79"/>
      <c r="M4904" s="80"/>
      <c r="N4904" s="79" t="s">
        <v>97</v>
      </c>
      <c r="O4904" s="81"/>
      <c r="P4904" s="86"/>
      <c r="Q4904" s="82"/>
      <c r="R4904" s="81" t="s">
        <v>97</v>
      </c>
      <c r="S4904" s="63"/>
      <c r="T4904" s="87"/>
      <c r="U4904" s="84" t="s">
        <v>97</v>
      </c>
      <c r="V4904" s="84" t="s">
        <v>97</v>
      </c>
      <c r="W4904" s="85" t="b">
        <v>0</v>
      </c>
      <c r="X4904" s="63"/>
      <c r="Y4904" s="63"/>
      <c r="Z4904" s="63"/>
    </row>
    <row r="4905">
      <c r="A4905" s="75"/>
      <c r="B4905" s="94"/>
      <c r="C4905" s="75"/>
      <c r="D4905" s="76"/>
      <c r="E4905" s="75" t="s">
        <v>97</v>
      </c>
      <c r="F4905" s="75" t="s">
        <v>97</v>
      </c>
      <c r="G4905" s="77"/>
      <c r="H4905" s="77"/>
      <c r="I4905" s="80"/>
      <c r="J4905" s="77" t="s">
        <v>97</v>
      </c>
      <c r="K4905" s="79" t="s">
        <v>97</v>
      </c>
      <c r="L4905" s="79"/>
      <c r="M4905" s="80"/>
      <c r="N4905" s="79" t="s">
        <v>97</v>
      </c>
      <c r="O4905" s="81"/>
      <c r="P4905" s="86"/>
      <c r="Q4905" s="82"/>
      <c r="R4905" s="81" t="s">
        <v>97</v>
      </c>
      <c r="S4905" s="63"/>
      <c r="T4905" s="87"/>
      <c r="U4905" s="84" t="s">
        <v>97</v>
      </c>
      <c r="V4905" s="84" t="s">
        <v>97</v>
      </c>
      <c r="W4905" s="85" t="b">
        <v>0</v>
      </c>
      <c r="X4905" s="63"/>
      <c r="Y4905" s="63"/>
      <c r="Z4905" s="63"/>
    </row>
    <row r="4906">
      <c r="A4906" s="75"/>
      <c r="B4906" s="94"/>
      <c r="C4906" s="75"/>
      <c r="D4906" s="76"/>
      <c r="E4906" s="75" t="s">
        <v>97</v>
      </c>
      <c r="F4906" s="75" t="s">
        <v>97</v>
      </c>
      <c r="G4906" s="77"/>
      <c r="H4906" s="77"/>
      <c r="I4906" s="80"/>
      <c r="J4906" s="77" t="s">
        <v>97</v>
      </c>
      <c r="K4906" s="79" t="s">
        <v>97</v>
      </c>
      <c r="L4906" s="79"/>
      <c r="M4906" s="80"/>
      <c r="N4906" s="79" t="s">
        <v>97</v>
      </c>
      <c r="O4906" s="81"/>
      <c r="P4906" s="86"/>
      <c r="Q4906" s="82"/>
      <c r="R4906" s="81" t="s">
        <v>97</v>
      </c>
      <c r="S4906" s="63"/>
      <c r="T4906" s="87"/>
      <c r="U4906" s="84" t="s">
        <v>97</v>
      </c>
      <c r="V4906" s="84" t="s">
        <v>97</v>
      </c>
      <c r="W4906" s="85" t="b">
        <v>0</v>
      </c>
      <c r="X4906" s="63"/>
      <c r="Y4906" s="63"/>
      <c r="Z4906" s="63"/>
    </row>
    <row r="4907">
      <c r="A4907" s="75"/>
      <c r="B4907" s="94"/>
      <c r="C4907" s="75"/>
      <c r="D4907" s="76"/>
      <c r="E4907" s="75" t="s">
        <v>97</v>
      </c>
      <c r="F4907" s="75" t="s">
        <v>97</v>
      </c>
      <c r="G4907" s="77"/>
      <c r="H4907" s="77"/>
      <c r="I4907" s="80"/>
      <c r="J4907" s="77" t="s">
        <v>97</v>
      </c>
      <c r="K4907" s="79" t="s">
        <v>97</v>
      </c>
      <c r="L4907" s="79"/>
      <c r="M4907" s="80"/>
      <c r="N4907" s="79" t="s">
        <v>97</v>
      </c>
      <c r="O4907" s="81"/>
      <c r="P4907" s="86"/>
      <c r="Q4907" s="82"/>
      <c r="R4907" s="81" t="s">
        <v>97</v>
      </c>
      <c r="S4907" s="63"/>
      <c r="T4907" s="87"/>
      <c r="U4907" s="84" t="s">
        <v>97</v>
      </c>
      <c r="V4907" s="84" t="s">
        <v>97</v>
      </c>
      <c r="W4907" s="85" t="b">
        <v>0</v>
      </c>
      <c r="X4907" s="63"/>
      <c r="Y4907" s="63"/>
      <c r="Z4907" s="63"/>
    </row>
    <row r="4908">
      <c r="A4908" s="75"/>
      <c r="B4908" s="94"/>
      <c r="C4908" s="75"/>
      <c r="D4908" s="76"/>
      <c r="E4908" s="75" t="s">
        <v>97</v>
      </c>
      <c r="F4908" s="75" t="s">
        <v>97</v>
      </c>
      <c r="G4908" s="77"/>
      <c r="H4908" s="77"/>
      <c r="I4908" s="80"/>
      <c r="J4908" s="77" t="s">
        <v>97</v>
      </c>
      <c r="K4908" s="79" t="s">
        <v>97</v>
      </c>
      <c r="L4908" s="79"/>
      <c r="M4908" s="80"/>
      <c r="N4908" s="79" t="s">
        <v>97</v>
      </c>
      <c r="O4908" s="81"/>
      <c r="P4908" s="86"/>
      <c r="Q4908" s="82"/>
      <c r="R4908" s="81" t="s">
        <v>97</v>
      </c>
      <c r="S4908" s="63"/>
      <c r="T4908" s="87"/>
      <c r="U4908" s="84" t="s">
        <v>97</v>
      </c>
      <c r="V4908" s="84" t="s">
        <v>97</v>
      </c>
      <c r="W4908" s="85" t="b">
        <v>0</v>
      </c>
      <c r="X4908" s="63"/>
      <c r="Y4908" s="63"/>
      <c r="Z4908" s="63"/>
    </row>
    <row r="4909">
      <c r="A4909" s="75"/>
      <c r="B4909" s="94"/>
      <c r="C4909" s="75"/>
      <c r="D4909" s="76"/>
      <c r="E4909" s="75" t="s">
        <v>97</v>
      </c>
      <c r="F4909" s="75" t="s">
        <v>97</v>
      </c>
      <c r="G4909" s="77"/>
      <c r="H4909" s="77"/>
      <c r="I4909" s="80"/>
      <c r="J4909" s="77" t="s">
        <v>97</v>
      </c>
      <c r="K4909" s="79" t="s">
        <v>97</v>
      </c>
      <c r="L4909" s="79"/>
      <c r="M4909" s="80"/>
      <c r="N4909" s="79" t="s">
        <v>97</v>
      </c>
      <c r="O4909" s="81"/>
      <c r="P4909" s="86"/>
      <c r="Q4909" s="82"/>
      <c r="R4909" s="81" t="s">
        <v>97</v>
      </c>
      <c r="S4909" s="63"/>
      <c r="T4909" s="87"/>
      <c r="U4909" s="84" t="s">
        <v>97</v>
      </c>
      <c r="V4909" s="84" t="s">
        <v>97</v>
      </c>
      <c r="W4909" s="85" t="b">
        <v>0</v>
      </c>
      <c r="X4909" s="63"/>
      <c r="Y4909" s="63"/>
      <c r="Z4909" s="63"/>
    </row>
    <row r="4910">
      <c r="A4910" s="75"/>
      <c r="B4910" s="94"/>
      <c r="C4910" s="75"/>
      <c r="D4910" s="76"/>
      <c r="E4910" s="75" t="s">
        <v>97</v>
      </c>
      <c r="F4910" s="75" t="s">
        <v>97</v>
      </c>
      <c r="G4910" s="77"/>
      <c r="H4910" s="77"/>
      <c r="I4910" s="80"/>
      <c r="J4910" s="77" t="s">
        <v>97</v>
      </c>
      <c r="K4910" s="79" t="s">
        <v>97</v>
      </c>
      <c r="L4910" s="79"/>
      <c r="M4910" s="80"/>
      <c r="N4910" s="79" t="s">
        <v>97</v>
      </c>
      <c r="O4910" s="81"/>
      <c r="P4910" s="86"/>
      <c r="Q4910" s="82"/>
      <c r="R4910" s="81" t="s">
        <v>97</v>
      </c>
      <c r="S4910" s="63"/>
      <c r="T4910" s="87"/>
      <c r="U4910" s="84" t="s">
        <v>97</v>
      </c>
      <c r="V4910" s="84" t="s">
        <v>97</v>
      </c>
      <c r="W4910" s="85" t="b">
        <v>0</v>
      </c>
      <c r="X4910" s="63"/>
      <c r="Y4910" s="63"/>
      <c r="Z4910" s="63"/>
    </row>
    <row r="4911">
      <c r="A4911" s="75"/>
      <c r="B4911" s="94"/>
      <c r="C4911" s="75"/>
      <c r="D4911" s="76"/>
      <c r="E4911" s="75" t="s">
        <v>97</v>
      </c>
      <c r="F4911" s="75" t="s">
        <v>97</v>
      </c>
      <c r="G4911" s="77"/>
      <c r="H4911" s="77"/>
      <c r="I4911" s="80"/>
      <c r="J4911" s="77" t="s">
        <v>97</v>
      </c>
      <c r="K4911" s="79" t="s">
        <v>97</v>
      </c>
      <c r="L4911" s="79"/>
      <c r="M4911" s="80"/>
      <c r="N4911" s="79" t="s">
        <v>97</v>
      </c>
      <c r="O4911" s="81"/>
      <c r="P4911" s="86"/>
      <c r="Q4911" s="82"/>
      <c r="R4911" s="81" t="s">
        <v>97</v>
      </c>
      <c r="S4911" s="63"/>
      <c r="T4911" s="87"/>
      <c r="U4911" s="84" t="s">
        <v>97</v>
      </c>
      <c r="V4911" s="84" t="s">
        <v>97</v>
      </c>
      <c r="W4911" s="85" t="b">
        <v>0</v>
      </c>
      <c r="X4911" s="63"/>
      <c r="Y4911" s="63"/>
      <c r="Z4911" s="63"/>
    </row>
    <row r="4912">
      <c r="A4912" s="75"/>
      <c r="B4912" s="94"/>
      <c r="C4912" s="75"/>
      <c r="D4912" s="76"/>
      <c r="E4912" s="75" t="s">
        <v>97</v>
      </c>
      <c r="F4912" s="75" t="s">
        <v>97</v>
      </c>
      <c r="G4912" s="77"/>
      <c r="H4912" s="77"/>
      <c r="I4912" s="80"/>
      <c r="J4912" s="77" t="s">
        <v>97</v>
      </c>
      <c r="K4912" s="79" t="s">
        <v>97</v>
      </c>
      <c r="L4912" s="79"/>
      <c r="M4912" s="80"/>
      <c r="N4912" s="79" t="s">
        <v>97</v>
      </c>
      <c r="O4912" s="81"/>
      <c r="P4912" s="86"/>
      <c r="Q4912" s="82"/>
      <c r="R4912" s="81" t="s">
        <v>97</v>
      </c>
      <c r="S4912" s="63"/>
      <c r="T4912" s="87"/>
      <c r="U4912" s="84" t="s">
        <v>97</v>
      </c>
      <c r="V4912" s="84" t="s">
        <v>97</v>
      </c>
      <c r="W4912" s="85" t="b">
        <v>0</v>
      </c>
      <c r="X4912" s="63"/>
      <c r="Y4912" s="63"/>
      <c r="Z4912" s="63"/>
    </row>
    <row r="4913">
      <c r="A4913" s="75"/>
      <c r="B4913" s="94"/>
      <c r="C4913" s="75"/>
      <c r="D4913" s="76"/>
      <c r="E4913" s="75" t="s">
        <v>97</v>
      </c>
      <c r="F4913" s="75" t="s">
        <v>97</v>
      </c>
      <c r="G4913" s="77"/>
      <c r="H4913" s="77"/>
      <c r="I4913" s="80"/>
      <c r="J4913" s="77" t="s">
        <v>97</v>
      </c>
      <c r="K4913" s="79" t="s">
        <v>97</v>
      </c>
      <c r="L4913" s="79"/>
      <c r="M4913" s="80"/>
      <c r="N4913" s="79" t="s">
        <v>97</v>
      </c>
      <c r="O4913" s="81"/>
      <c r="P4913" s="86"/>
      <c r="Q4913" s="82"/>
      <c r="R4913" s="81" t="s">
        <v>97</v>
      </c>
      <c r="S4913" s="63"/>
      <c r="T4913" s="87"/>
      <c r="U4913" s="84" t="s">
        <v>97</v>
      </c>
      <c r="V4913" s="84" t="s">
        <v>97</v>
      </c>
      <c r="W4913" s="85" t="b">
        <v>0</v>
      </c>
      <c r="X4913" s="63"/>
      <c r="Y4913" s="63"/>
      <c r="Z4913" s="63"/>
    </row>
    <row r="4914">
      <c r="A4914" s="75"/>
      <c r="B4914" s="94"/>
      <c r="C4914" s="75"/>
      <c r="D4914" s="76"/>
      <c r="E4914" s="75" t="s">
        <v>97</v>
      </c>
      <c r="F4914" s="75" t="s">
        <v>97</v>
      </c>
      <c r="G4914" s="77"/>
      <c r="H4914" s="77"/>
      <c r="I4914" s="80"/>
      <c r="J4914" s="77" t="s">
        <v>97</v>
      </c>
      <c r="K4914" s="79" t="s">
        <v>97</v>
      </c>
      <c r="L4914" s="79"/>
      <c r="M4914" s="80"/>
      <c r="N4914" s="79" t="s">
        <v>97</v>
      </c>
      <c r="O4914" s="81"/>
      <c r="P4914" s="86"/>
      <c r="Q4914" s="82"/>
      <c r="R4914" s="81" t="s">
        <v>97</v>
      </c>
      <c r="S4914" s="63"/>
      <c r="T4914" s="87"/>
      <c r="U4914" s="84" t="s">
        <v>97</v>
      </c>
      <c r="V4914" s="84" t="s">
        <v>97</v>
      </c>
      <c r="W4914" s="85" t="b">
        <v>0</v>
      </c>
      <c r="X4914" s="63"/>
      <c r="Y4914" s="63"/>
      <c r="Z4914" s="63"/>
    </row>
    <row r="4915">
      <c r="A4915" s="75"/>
      <c r="B4915" s="94"/>
      <c r="C4915" s="75"/>
      <c r="D4915" s="76"/>
      <c r="E4915" s="75" t="s">
        <v>97</v>
      </c>
      <c r="F4915" s="75" t="s">
        <v>97</v>
      </c>
      <c r="G4915" s="77"/>
      <c r="H4915" s="77"/>
      <c r="I4915" s="80"/>
      <c r="J4915" s="77" t="s">
        <v>97</v>
      </c>
      <c r="K4915" s="79" t="s">
        <v>97</v>
      </c>
      <c r="L4915" s="79"/>
      <c r="M4915" s="80"/>
      <c r="N4915" s="79" t="s">
        <v>97</v>
      </c>
      <c r="O4915" s="81"/>
      <c r="P4915" s="86"/>
      <c r="Q4915" s="82"/>
      <c r="R4915" s="81" t="s">
        <v>97</v>
      </c>
      <c r="S4915" s="63"/>
      <c r="T4915" s="87"/>
      <c r="U4915" s="84" t="s">
        <v>97</v>
      </c>
      <c r="V4915" s="84" t="s">
        <v>97</v>
      </c>
      <c r="W4915" s="85" t="b">
        <v>0</v>
      </c>
      <c r="X4915" s="63"/>
      <c r="Y4915" s="63"/>
      <c r="Z4915" s="63"/>
    </row>
    <row r="4916">
      <c r="A4916" s="75"/>
      <c r="B4916" s="94"/>
      <c r="C4916" s="75"/>
      <c r="D4916" s="76"/>
      <c r="E4916" s="75" t="s">
        <v>97</v>
      </c>
      <c r="F4916" s="75" t="s">
        <v>97</v>
      </c>
      <c r="G4916" s="77"/>
      <c r="H4916" s="77"/>
      <c r="I4916" s="80"/>
      <c r="J4916" s="77" t="s">
        <v>97</v>
      </c>
      <c r="K4916" s="79" t="s">
        <v>97</v>
      </c>
      <c r="L4916" s="79"/>
      <c r="M4916" s="80"/>
      <c r="N4916" s="79" t="s">
        <v>97</v>
      </c>
      <c r="O4916" s="81"/>
      <c r="P4916" s="86"/>
      <c r="Q4916" s="82"/>
      <c r="R4916" s="81" t="s">
        <v>97</v>
      </c>
      <c r="S4916" s="63"/>
      <c r="T4916" s="87"/>
      <c r="U4916" s="84" t="s">
        <v>97</v>
      </c>
      <c r="V4916" s="84" t="s">
        <v>97</v>
      </c>
      <c r="W4916" s="85" t="b">
        <v>0</v>
      </c>
      <c r="X4916" s="63"/>
      <c r="Y4916" s="63"/>
      <c r="Z4916" s="63"/>
    </row>
    <row r="4917">
      <c r="A4917" s="75"/>
      <c r="B4917" s="94"/>
      <c r="C4917" s="75"/>
      <c r="D4917" s="76"/>
      <c r="E4917" s="75" t="s">
        <v>97</v>
      </c>
      <c r="F4917" s="75" t="s">
        <v>97</v>
      </c>
      <c r="G4917" s="77"/>
      <c r="H4917" s="77"/>
      <c r="I4917" s="80"/>
      <c r="J4917" s="77" t="s">
        <v>97</v>
      </c>
      <c r="K4917" s="79" t="s">
        <v>97</v>
      </c>
      <c r="L4917" s="79"/>
      <c r="M4917" s="80"/>
      <c r="N4917" s="79" t="s">
        <v>97</v>
      </c>
      <c r="O4917" s="81"/>
      <c r="P4917" s="86"/>
      <c r="Q4917" s="82"/>
      <c r="R4917" s="81" t="s">
        <v>97</v>
      </c>
      <c r="S4917" s="63"/>
      <c r="T4917" s="87"/>
      <c r="U4917" s="84" t="s">
        <v>97</v>
      </c>
      <c r="V4917" s="84" t="s">
        <v>97</v>
      </c>
      <c r="W4917" s="85" t="b">
        <v>0</v>
      </c>
      <c r="X4917" s="63"/>
      <c r="Y4917" s="63"/>
      <c r="Z4917" s="63"/>
    </row>
    <row r="4918">
      <c r="A4918" s="75"/>
      <c r="B4918" s="94"/>
      <c r="C4918" s="75"/>
      <c r="D4918" s="76"/>
      <c r="E4918" s="75" t="s">
        <v>97</v>
      </c>
      <c r="F4918" s="75" t="s">
        <v>97</v>
      </c>
      <c r="G4918" s="77"/>
      <c r="H4918" s="77"/>
      <c r="I4918" s="80"/>
      <c r="J4918" s="77" t="s">
        <v>97</v>
      </c>
      <c r="K4918" s="79" t="s">
        <v>97</v>
      </c>
      <c r="L4918" s="79"/>
      <c r="M4918" s="80"/>
      <c r="N4918" s="79" t="s">
        <v>97</v>
      </c>
      <c r="O4918" s="81"/>
      <c r="P4918" s="86"/>
      <c r="Q4918" s="82"/>
      <c r="R4918" s="81" t="s">
        <v>97</v>
      </c>
      <c r="S4918" s="63"/>
      <c r="T4918" s="87"/>
      <c r="U4918" s="84" t="s">
        <v>97</v>
      </c>
      <c r="V4918" s="84" t="s">
        <v>97</v>
      </c>
      <c r="W4918" s="85" t="b">
        <v>0</v>
      </c>
      <c r="X4918" s="63"/>
      <c r="Y4918" s="63"/>
      <c r="Z4918" s="63"/>
    </row>
    <row r="4919">
      <c r="A4919" s="75"/>
      <c r="B4919" s="94"/>
      <c r="C4919" s="75"/>
      <c r="D4919" s="76"/>
      <c r="E4919" s="75" t="s">
        <v>97</v>
      </c>
      <c r="F4919" s="75" t="s">
        <v>97</v>
      </c>
      <c r="G4919" s="77"/>
      <c r="H4919" s="77"/>
      <c r="I4919" s="80"/>
      <c r="J4919" s="77" t="s">
        <v>97</v>
      </c>
      <c r="K4919" s="79" t="s">
        <v>97</v>
      </c>
      <c r="L4919" s="79"/>
      <c r="M4919" s="80"/>
      <c r="N4919" s="79" t="s">
        <v>97</v>
      </c>
      <c r="O4919" s="81"/>
      <c r="P4919" s="86"/>
      <c r="Q4919" s="82"/>
      <c r="R4919" s="81" t="s">
        <v>97</v>
      </c>
      <c r="S4919" s="63"/>
      <c r="T4919" s="87"/>
      <c r="U4919" s="84" t="s">
        <v>97</v>
      </c>
      <c r="V4919" s="84" t="s">
        <v>97</v>
      </c>
      <c r="W4919" s="85" t="b">
        <v>0</v>
      </c>
      <c r="X4919" s="63"/>
      <c r="Y4919" s="63"/>
      <c r="Z4919" s="63"/>
    </row>
    <row r="4920">
      <c r="A4920" s="75"/>
      <c r="B4920" s="94"/>
      <c r="C4920" s="75"/>
      <c r="D4920" s="76"/>
      <c r="E4920" s="75" t="s">
        <v>97</v>
      </c>
      <c r="F4920" s="75" t="s">
        <v>97</v>
      </c>
      <c r="G4920" s="77"/>
      <c r="H4920" s="77"/>
      <c r="I4920" s="80"/>
      <c r="J4920" s="77" t="s">
        <v>97</v>
      </c>
      <c r="K4920" s="79" t="s">
        <v>97</v>
      </c>
      <c r="L4920" s="79"/>
      <c r="M4920" s="80"/>
      <c r="N4920" s="79" t="s">
        <v>97</v>
      </c>
      <c r="O4920" s="81"/>
      <c r="P4920" s="86"/>
      <c r="Q4920" s="82"/>
      <c r="R4920" s="81" t="s">
        <v>97</v>
      </c>
      <c r="S4920" s="63"/>
      <c r="T4920" s="87"/>
      <c r="U4920" s="84" t="s">
        <v>97</v>
      </c>
      <c r="V4920" s="84" t="s">
        <v>97</v>
      </c>
      <c r="W4920" s="85" t="b">
        <v>0</v>
      </c>
      <c r="X4920" s="63"/>
      <c r="Y4920" s="63"/>
      <c r="Z4920" s="63"/>
    </row>
    <row r="4921">
      <c r="A4921" s="75"/>
      <c r="B4921" s="94"/>
      <c r="C4921" s="75"/>
      <c r="D4921" s="76"/>
      <c r="E4921" s="75" t="s">
        <v>97</v>
      </c>
      <c r="F4921" s="75" t="s">
        <v>97</v>
      </c>
      <c r="G4921" s="77"/>
      <c r="H4921" s="77"/>
      <c r="I4921" s="80"/>
      <c r="J4921" s="77" t="s">
        <v>97</v>
      </c>
      <c r="K4921" s="79" t="s">
        <v>97</v>
      </c>
      <c r="L4921" s="79"/>
      <c r="M4921" s="80"/>
      <c r="N4921" s="79" t="s">
        <v>97</v>
      </c>
      <c r="O4921" s="81"/>
      <c r="P4921" s="86"/>
      <c r="Q4921" s="82"/>
      <c r="R4921" s="81" t="s">
        <v>97</v>
      </c>
      <c r="S4921" s="63"/>
      <c r="T4921" s="87"/>
      <c r="U4921" s="84" t="s">
        <v>97</v>
      </c>
      <c r="V4921" s="84" t="s">
        <v>97</v>
      </c>
      <c r="W4921" s="85" t="b">
        <v>0</v>
      </c>
      <c r="X4921" s="63"/>
      <c r="Y4921" s="63"/>
      <c r="Z4921" s="63"/>
    </row>
    <row r="4922">
      <c r="A4922" s="75"/>
      <c r="B4922" s="94"/>
      <c r="C4922" s="75"/>
      <c r="D4922" s="76"/>
      <c r="E4922" s="75" t="s">
        <v>97</v>
      </c>
      <c r="F4922" s="75" t="s">
        <v>97</v>
      </c>
      <c r="G4922" s="77"/>
      <c r="H4922" s="77"/>
      <c r="I4922" s="80"/>
      <c r="J4922" s="77" t="s">
        <v>97</v>
      </c>
      <c r="K4922" s="79" t="s">
        <v>97</v>
      </c>
      <c r="L4922" s="79"/>
      <c r="M4922" s="80"/>
      <c r="N4922" s="79" t="s">
        <v>97</v>
      </c>
      <c r="O4922" s="81"/>
      <c r="P4922" s="86"/>
      <c r="Q4922" s="82"/>
      <c r="R4922" s="81" t="s">
        <v>97</v>
      </c>
      <c r="S4922" s="63"/>
      <c r="T4922" s="87"/>
      <c r="U4922" s="84" t="s">
        <v>97</v>
      </c>
      <c r="V4922" s="84" t="s">
        <v>97</v>
      </c>
      <c r="W4922" s="85" t="b">
        <v>0</v>
      </c>
      <c r="X4922" s="63"/>
      <c r="Y4922" s="63"/>
      <c r="Z4922" s="63"/>
    </row>
    <row r="4923">
      <c r="A4923" s="75"/>
      <c r="B4923" s="94"/>
      <c r="C4923" s="75"/>
      <c r="D4923" s="76"/>
      <c r="E4923" s="75" t="s">
        <v>97</v>
      </c>
      <c r="F4923" s="75" t="s">
        <v>97</v>
      </c>
      <c r="G4923" s="77"/>
      <c r="H4923" s="77"/>
      <c r="I4923" s="80"/>
      <c r="J4923" s="77" t="s">
        <v>97</v>
      </c>
      <c r="K4923" s="79" t="s">
        <v>97</v>
      </c>
      <c r="L4923" s="79"/>
      <c r="M4923" s="80"/>
      <c r="N4923" s="79" t="s">
        <v>97</v>
      </c>
      <c r="O4923" s="81"/>
      <c r="P4923" s="86"/>
      <c r="Q4923" s="82"/>
      <c r="R4923" s="81" t="s">
        <v>97</v>
      </c>
      <c r="S4923" s="63"/>
      <c r="T4923" s="87"/>
      <c r="U4923" s="84" t="s">
        <v>97</v>
      </c>
      <c r="V4923" s="84" t="s">
        <v>97</v>
      </c>
      <c r="W4923" s="85" t="b">
        <v>0</v>
      </c>
      <c r="X4923" s="63"/>
      <c r="Y4923" s="63"/>
      <c r="Z4923" s="63"/>
    </row>
    <row r="4924">
      <c r="A4924" s="75"/>
      <c r="B4924" s="94"/>
      <c r="C4924" s="75"/>
      <c r="D4924" s="76"/>
      <c r="E4924" s="75" t="s">
        <v>97</v>
      </c>
      <c r="F4924" s="75" t="s">
        <v>97</v>
      </c>
      <c r="G4924" s="77"/>
      <c r="H4924" s="77"/>
      <c r="I4924" s="80"/>
      <c r="J4924" s="77" t="s">
        <v>97</v>
      </c>
      <c r="K4924" s="79" t="s">
        <v>97</v>
      </c>
      <c r="L4924" s="79"/>
      <c r="M4924" s="80"/>
      <c r="N4924" s="79" t="s">
        <v>97</v>
      </c>
      <c r="O4924" s="81"/>
      <c r="P4924" s="86"/>
      <c r="Q4924" s="82"/>
      <c r="R4924" s="81" t="s">
        <v>97</v>
      </c>
      <c r="S4924" s="63"/>
      <c r="T4924" s="87"/>
      <c r="U4924" s="84" t="s">
        <v>97</v>
      </c>
      <c r="V4924" s="84" t="s">
        <v>97</v>
      </c>
      <c r="W4924" s="85" t="b">
        <v>0</v>
      </c>
      <c r="X4924" s="63"/>
      <c r="Y4924" s="63"/>
      <c r="Z4924" s="63"/>
    </row>
    <row r="4925">
      <c r="A4925" s="75"/>
      <c r="B4925" s="94"/>
      <c r="C4925" s="75"/>
      <c r="D4925" s="76"/>
      <c r="E4925" s="75" t="s">
        <v>97</v>
      </c>
      <c r="F4925" s="75" t="s">
        <v>97</v>
      </c>
      <c r="G4925" s="77"/>
      <c r="H4925" s="77"/>
      <c r="I4925" s="80"/>
      <c r="J4925" s="77" t="s">
        <v>97</v>
      </c>
      <c r="K4925" s="79" t="s">
        <v>97</v>
      </c>
      <c r="L4925" s="79"/>
      <c r="M4925" s="80"/>
      <c r="N4925" s="79" t="s">
        <v>97</v>
      </c>
      <c r="O4925" s="81"/>
      <c r="P4925" s="86"/>
      <c r="Q4925" s="82"/>
      <c r="R4925" s="81" t="s">
        <v>97</v>
      </c>
      <c r="S4925" s="63"/>
      <c r="T4925" s="87"/>
      <c r="U4925" s="84" t="s">
        <v>97</v>
      </c>
      <c r="V4925" s="84" t="s">
        <v>97</v>
      </c>
      <c r="W4925" s="85" t="b">
        <v>0</v>
      </c>
      <c r="X4925" s="63"/>
      <c r="Y4925" s="63"/>
      <c r="Z4925" s="63"/>
    </row>
    <row r="4926">
      <c r="A4926" s="75"/>
      <c r="B4926" s="94"/>
      <c r="C4926" s="75"/>
      <c r="D4926" s="76"/>
      <c r="E4926" s="75" t="s">
        <v>97</v>
      </c>
      <c r="F4926" s="75" t="s">
        <v>97</v>
      </c>
      <c r="G4926" s="77"/>
      <c r="H4926" s="77"/>
      <c r="I4926" s="80"/>
      <c r="J4926" s="77" t="s">
        <v>97</v>
      </c>
      <c r="K4926" s="79" t="s">
        <v>97</v>
      </c>
      <c r="L4926" s="79"/>
      <c r="M4926" s="80"/>
      <c r="N4926" s="79" t="s">
        <v>97</v>
      </c>
      <c r="O4926" s="81"/>
      <c r="P4926" s="86"/>
      <c r="Q4926" s="82"/>
      <c r="R4926" s="81" t="s">
        <v>97</v>
      </c>
      <c r="S4926" s="63"/>
      <c r="T4926" s="87"/>
      <c r="U4926" s="84" t="s">
        <v>97</v>
      </c>
      <c r="V4926" s="84" t="s">
        <v>97</v>
      </c>
      <c r="W4926" s="85" t="b">
        <v>0</v>
      </c>
      <c r="X4926" s="63"/>
      <c r="Y4926" s="63"/>
      <c r="Z4926" s="63"/>
    </row>
    <row r="4927">
      <c r="A4927" s="75"/>
      <c r="B4927" s="94"/>
      <c r="C4927" s="75"/>
      <c r="D4927" s="76"/>
      <c r="E4927" s="75" t="s">
        <v>97</v>
      </c>
      <c r="F4927" s="75" t="s">
        <v>97</v>
      </c>
      <c r="G4927" s="77"/>
      <c r="H4927" s="77"/>
      <c r="I4927" s="80"/>
      <c r="J4927" s="77" t="s">
        <v>97</v>
      </c>
      <c r="K4927" s="79" t="s">
        <v>97</v>
      </c>
      <c r="L4927" s="79"/>
      <c r="M4927" s="80"/>
      <c r="N4927" s="79" t="s">
        <v>97</v>
      </c>
      <c r="O4927" s="81"/>
      <c r="P4927" s="86"/>
      <c r="Q4927" s="82"/>
      <c r="R4927" s="81" t="s">
        <v>97</v>
      </c>
      <c r="S4927" s="63"/>
      <c r="T4927" s="87"/>
      <c r="U4927" s="84" t="s">
        <v>97</v>
      </c>
      <c r="V4927" s="84" t="s">
        <v>97</v>
      </c>
      <c r="W4927" s="85" t="b">
        <v>0</v>
      </c>
      <c r="X4927" s="63"/>
      <c r="Y4927" s="63"/>
      <c r="Z4927" s="63"/>
    </row>
    <row r="4928">
      <c r="A4928" s="75"/>
      <c r="B4928" s="94"/>
      <c r="C4928" s="75"/>
      <c r="D4928" s="76"/>
      <c r="E4928" s="75" t="s">
        <v>97</v>
      </c>
      <c r="F4928" s="75" t="s">
        <v>97</v>
      </c>
      <c r="G4928" s="77"/>
      <c r="H4928" s="77"/>
      <c r="I4928" s="80"/>
      <c r="J4928" s="77" t="s">
        <v>97</v>
      </c>
      <c r="K4928" s="79" t="s">
        <v>97</v>
      </c>
      <c r="L4928" s="79"/>
      <c r="M4928" s="80"/>
      <c r="N4928" s="79" t="s">
        <v>97</v>
      </c>
      <c r="O4928" s="81"/>
      <c r="P4928" s="86"/>
      <c r="Q4928" s="82"/>
      <c r="R4928" s="81" t="s">
        <v>97</v>
      </c>
      <c r="S4928" s="63"/>
      <c r="T4928" s="87"/>
      <c r="U4928" s="84" t="s">
        <v>97</v>
      </c>
      <c r="V4928" s="84" t="s">
        <v>97</v>
      </c>
      <c r="W4928" s="85" t="b">
        <v>0</v>
      </c>
      <c r="X4928" s="63"/>
      <c r="Y4928" s="63"/>
      <c r="Z4928" s="63"/>
    </row>
    <row r="4929">
      <c r="A4929" s="75"/>
      <c r="B4929" s="94"/>
      <c r="C4929" s="75"/>
      <c r="D4929" s="76"/>
      <c r="E4929" s="75" t="s">
        <v>97</v>
      </c>
      <c r="F4929" s="75" t="s">
        <v>97</v>
      </c>
      <c r="G4929" s="77"/>
      <c r="H4929" s="77"/>
      <c r="I4929" s="80"/>
      <c r="J4929" s="77" t="s">
        <v>97</v>
      </c>
      <c r="K4929" s="79" t="s">
        <v>97</v>
      </c>
      <c r="L4929" s="79"/>
      <c r="M4929" s="80"/>
      <c r="N4929" s="79" t="s">
        <v>97</v>
      </c>
      <c r="O4929" s="81"/>
      <c r="P4929" s="86"/>
      <c r="Q4929" s="82"/>
      <c r="R4929" s="81" t="s">
        <v>97</v>
      </c>
      <c r="S4929" s="63"/>
      <c r="T4929" s="87"/>
      <c r="U4929" s="84" t="s">
        <v>97</v>
      </c>
      <c r="V4929" s="84" t="s">
        <v>97</v>
      </c>
      <c r="W4929" s="85" t="b">
        <v>0</v>
      </c>
      <c r="X4929" s="63"/>
      <c r="Y4929" s="63"/>
      <c r="Z4929" s="63"/>
    </row>
    <row r="4930">
      <c r="A4930" s="75"/>
      <c r="B4930" s="94"/>
      <c r="C4930" s="75"/>
      <c r="D4930" s="76"/>
      <c r="E4930" s="75" t="s">
        <v>97</v>
      </c>
      <c r="F4930" s="75" t="s">
        <v>97</v>
      </c>
      <c r="G4930" s="77"/>
      <c r="H4930" s="77"/>
      <c r="I4930" s="80"/>
      <c r="J4930" s="77" t="s">
        <v>97</v>
      </c>
      <c r="K4930" s="79" t="s">
        <v>97</v>
      </c>
      <c r="L4930" s="79"/>
      <c r="M4930" s="80"/>
      <c r="N4930" s="79" t="s">
        <v>97</v>
      </c>
      <c r="O4930" s="81"/>
      <c r="P4930" s="86"/>
      <c r="Q4930" s="82"/>
      <c r="R4930" s="81" t="s">
        <v>97</v>
      </c>
      <c r="S4930" s="63"/>
      <c r="T4930" s="87"/>
      <c r="U4930" s="84" t="s">
        <v>97</v>
      </c>
      <c r="V4930" s="84" t="s">
        <v>97</v>
      </c>
      <c r="W4930" s="85" t="b">
        <v>0</v>
      </c>
      <c r="X4930" s="63"/>
      <c r="Y4930" s="63"/>
      <c r="Z4930" s="63"/>
    </row>
    <row r="4931">
      <c r="A4931" s="75"/>
      <c r="B4931" s="94"/>
      <c r="C4931" s="75"/>
      <c r="D4931" s="76"/>
      <c r="E4931" s="75" t="s">
        <v>97</v>
      </c>
      <c r="F4931" s="75" t="s">
        <v>97</v>
      </c>
      <c r="G4931" s="77"/>
      <c r="H4931" s="77"/>
      <c r="I4931" s="80"/>
      <c r="J4931" s="77" t="s">
        <v>97</v>
      </c>
      <c r="K4931" s="79" t="s">
        <v>97</v>
      </c>
      <c r="L4931" s="79"/>
      <c r="M4931" s="80"/>
      <c r="N4931" s="79" t="s">
        <v>97</v>
      </c>
      <c r="O4931" s="81"/>
      <c r="P4931" s="86"/>
      <c r="Q4931" s="82"/>
      <c r="R4931" s="81" t="s">
        <v>97</v>
      </c>
      <c r="S4931" s="63"/>
      <c r="T4931" s="87"/>
      <c r="U4931" s="84" t="s">
        <v>97</v>
      </c>
      <c r="V4931" s="84" t="s">
        <v>97</v>
      </c>
      <c r="W4931" s="85" t="b">
        <v>0</v>
      </c>
      <c r="X4931" s="63"/>
      <c r="Y4931" s="63"/>
      <c r="Z4931" s="63"/>
    </row>
    <row r="4932">
      <c r="A4932" s="75"/>
      <c r="B4932" s="94"/>
      <c r="C4932" s="75"/>
      <c r="D4932" s="76"/>
      <c r="E4932" s="75" t="s">
        <v>97</v>
      </c>
      <c r="F4932" s="75" t="s">
        <v>97</v>
      </c>
      <c r="G4932" s="77"/>
      <c r="H4932" s="77"/>
      <c r="I4932" s="80"/>
      <c r="J4932" s="77" t="s">
        <v>97</v>
      </c>
      <c r="K4932" s="79" t="s">
        <v>97</v>
      </c>
      <c r="L4932" s="79"/>
      <c r="M4932" s="80"/>
      <c r="N4932" s="79" t="s">
        <v>97</v>
      </c>
      <c r="O4932" s="81"/>
      <c r="P4932" s="86"/>
      <c r="Q4932" s="82"/>
      <c r="R4932" s="81" t="s">
        <v>97</v>
      </c>
      <c r="S4932" s="63"/>
      <c r="T4932" s="87"/>
      <c r="U4932" s="84" t="s">
        <v>97</v>
      </c>
      <c r="V4932" s="84" t="s">
        <v>97</v>
      </c>
      <c r="W4932" s="85" t="b">
        <v>0</v>
      </c>
      <c r="X4932" s="63"/>
      <c r="Y4932" s="63"/>
      <c r="Z4932" s="63"/>
    </row>
    <row r="4933">
      <c r="A4933" s="75"/>
      <c r="B4933" s="94"/>
      <c r="C4933" s="75"/>
      <c r="D4933" s="76"/>
      <c r="E4933" s="75" t="s">
        <v>97</v>
      </c>
      <c r="F4933" s="75" t="s">
        <v>97</v>
      </c>
      <c r="G4933" s="77"/>
      <c r="H4933" s="77"/>
      <c r="I4933" s="80"/>
      <c r="J4933" s="77" t="s">
        <v>97</v>
      </c>
      <c r="K4933" s="79" t="s">
        <v>97</v>
      </c>
      <c r="L4933" s="79"/>
      <c r="M4933" s="80"/>
      <c r="N4933" s="79" t="s">
        <v>97</v>
      </c>
      <c r="O4933" s="81"/>
      <c r="P4933" s="86"/>
      <c r="Q4933" s="82"/>
      <c r="R4933" s="81" t="s">
        <v>97</v>
      </c>
      <c r="S4933" s="63"/>
      <c r="T4933" s="87"/>
      <c r="U4933" s="84" t="s">
        <v>97</v>
      </c>
      <c r="V4933" s="84" t="s">
        <v>97</v>
      </c>
      <c r="W4933" s="85" t="b">
        <v>0</v>
      </c>
      <c r="X4933" s="63"/>
      <c r="Y4933" s="63"/>
      <c r="Z4933" s="63"/>
    </row>
    <row r="4934">
      <c r="A4934" s="75"/>
      <c r="B4934" s="94"/>
      <c r="C4934" s="75"/>
      <c r="D4934" s="76"/>
      <c r="E4934" s="75" t="s">
        <v>97</v>
      </c>
      <c r="F4934" s="75" t="s">
        <v>97</v>
      </c>
      <c r="G4934" s="77"/>
      <c r="H4934" s="77"/>
      <c r="I4934" s="80"/>
      <c r="J4934" s="77" t="s">
        <v>97</v>
      </c>
      <c r="K4934" s="79" t="s">
        <v>97</v>
      </c>
      <c r="L4934" s="79"/>
      <c r="M4934" s="80"/>
      <c r="N4934" s="79" t="s">
        <v>97</v>
      </c>
      <c r="O4934" s="81"/>
      <c r="P4934" s="86"/>
      <c r="Q4934" s="82"/>
      <c r="R4934" s="81" t="s">
        <v>97</v>
      </c>
      <c r="S4934" s="63"/>
      <c r="T4934" s="87"/>
      <c r="U4934" s="84" t="s">
        <v>97</v>
      </c>
      <c r="V4934" s="84" t="s">
        <v>97</v>
      </c>
      <c r="W4934" s="85" t="b">
        <v>0</v>
      </c>
      <c r="X4934" s="63"/>
      <c r="Y4934" s="63"/>
      <c r="Z4934" s="63"/>
    </row>
    <row r="4935">
      <c r="A4935" s="75"/>
      <c r="B4935" s="94"/>
      <c r="C4935" s="75"/>
      <c r="D4935" s="76"/>
      <c r="E4935" s="75" t="s">
        <v>97</v>
      </c>
      <c r="F4935" s="75" t="s">
        <v>97</v>
      </c>
      <c r="G4935" s="77"/>
      <c r="H4935" s="77"/>
      <c r="I4935" s="80"/>
      <c r="J4935" s="77" t="s">
        <v>97</v>
      </c>
      <c r="K4935" s="79" t="s">
        <v>97</v>
      </c>
      <c r="L4935" s="79"/>
      <c r="M4935" s="80"/>
      <c r="N4935" s="79" t="s">
        <v>97</v>
      </c>
      <c r="O4935" s="81"/>
      <c r="P4935" s="86"/>
      <c r="Q4935" s="82"/>
      <c r="R4935" s="81" t="s">
        <v>97</v>
      </c>
      <c r="S4935" s="63"/>
      <c r="T4935" s="87"/>
      <c r="U4935" s="84" t="s">
        <v>97</v>
      </c>
      <c r="V4935" s="84" t="s">
        <v>97</v>
      </c>
      <c r="W4935" s="85" t="b">
        <v>0</v>
      </c>
      <c r="X4935" s="63"/>
      <c r="Y4935" s="63"/>
      <c r="Z4935" s="63"/>
    </row>
    <row r="4936">
      <c r="A4936" s="75"/>
      <c r="B4936" s="94"/>
      <c r="C4936" s="75"/>
      <c r="D4936" s="76"/>
      <c r="E4936" s="75" t="s">
        <v>97</v>
      </c>
      <c r="F4936" s="75" t="s">
        <v>97</v>
      </c>
      <c r="G4936" s="77"/>
      <c r="H4936" s="77"/>
      <c r="I4936" s="80"/>
      <c r="J4936" s="77" t="s">
        <v>97</v>
      </c>
      <c r="K4936" s="79" t="s">
        <v>97</v>
      </c>
      <c r="L4936" s="79"/>
      <c r="M4936" s="80"/>
      <c r="N4936" s="79" t="s">
        <v>97</v>
      </c>
      <c r="O4936" s="81"/>
      <c r="P4936" s="86"/>
      <c r="Q4936" s="82"/>
      <c r="R4936" s="81" t="s">
        <v>97</v>
      </c>
      <c r="S4936" s="63"/>
      <c r="T4936" s="87"/>
      <c r="U4936" s="84" t="s">
        <v>97</v>
      </c>
      <c r="V4936" s="84" t="s">
        <v>97</v>
      </c>
      <c r="W4936" s="85" t="b">
        <v>0</v>
      </c>
      <c r="X4936" s="63"/>
      <c r="Y4936" s="63"/>
      <c r="Z4936" s="63"/>
    </row>
    <row r="4937">
      <c r="A4937" s="75"/>
      <c r="B4937" s="94"/>
      <c r="C4937" s="75"/>
      <c r="D4937" s="76"/>
      <c r="E4937" s="75" t="s">
        <v>97</v>
      </c>
      <c r="F4937" s="75" t="s">
        <v>97</v>
      </c>
      <c r="G4937" s="77"/>
      <c r="H4937" s="77"/>
      <c r="I4937" s="80"/>
      <c r="J4937" s="77" t="s">
        <v>97</v>
      </c>
      <c r="K4937" s="79" t="s">
        <v>97</v>
      </c>
      <c r="L4937" s="79"/>
      <c r="M4937" s="80"/>
      <c r="N4937" s="79" t="s">
        <v>97</v>
      </c>
      <c r="O4937" s="81"/>
      <c r="P4937" s="86"/>
      <c r="Q4937" s="82"/>
      <c r="R4937" s="81" t="s">
        <v>97</v>
      </c>
      <c r="S4937" s="63"/>
      <c r="T4937" s="87"/>
      <c r="U4937" s="84" t="s">
        <v>97</v>
      </c>
      <c r="V4937" s="84" t="s">
        <v>97</v>
      </c>
      <c r="W4937" s="85" t="b">
        <v>0</v>
      </c>
      <c r="X4937" s="63"/>
      <c r="Y4937" s="63"/>
      <c r="Z4937" s="63"/>
    </row>
    <row r="4938">
      <c r="A4938" s="75"/>
      <c r="B4938" s="94"/>
      <c r="C4938" s="75"/>
      <c r="D4938" s="76"/>
      <c r="E4938" s="75" t="s">
        <v>97</v>
      </c>
      <c r="F4938" s="75" t="s">
        <v>97</v>
      </c>
      <c r="G4938" s="77"/>
      <c r="H4938" s="77"/>
      <c r="I4938" s="80"/>
      <c r="J4938" s="77" t="s">
        <v>97</v>
      </c>
      <c r="K4938" s="79" t="s">
        <v>97</v>
      </c>
      <c r="L4938" s="79"/>
      <c r="M4938" s="80"/>
      <c r="N4938" s="79" t="s">
        <v>97</v>
      </c>
      <c r="O4938" s="81"/>
      <c r="P4938" s="86"/>
      <c r="Q4938" s="82"/>
      <c r="R4938" s="81" t="s">
        <v>97</v>
      </c>
      <c r="S4938" s="63"/>
      <c r="T4938" s="87"/>
      <c r="U4938" s="84" t="s">
        <v>97</v>
      </c>
      <c r="V4938" s="84" t="s">
        <v>97</v>
      </c>
      <c r="W4938" s="85" t="b">
        <v>0</v>
      </c>
      <c r="X4938" s="63"/>
      <c r="Y4938" s="63"/>
      <c r="Z4938" s="63"/>
    </row>
    <row r="4939">
      <c r="A4939" s="75"/>
      <c r="B4939" s="94"/>
      <c r="C4939" s="75"/>
      <c r="D4939" s="76"/>
      <c r="E4939" s="75" t="s">
        <v>97</v>
      </c>
      <c r="F4939" s="75" t="s">
        <v>97</v>
      </c>
      <c r="G4939" s="77"/>
      <c r="H4939" s="77"/>
      <c r="I4939" s="80"/>
      <c r="J4939" s="77" t="s">
        <v>97</v>
      </c>
      <c r="K4939" s="79" t="s">
        <v>97</v>
      </c>
      <c r="L4939" s="79"/>
      <c r="M4939" s="80"/>
      <c r="N4939" s="79" t="s">
        <v>97</v>
      </c>
      <c r="O4939" s="81"/>
      <c r="P4939" s="86"/>
      <c r="Q4939" s="82"/>
      <c r="R4939" s="81" t="s">
        <v>97</v>
      </c>
      <c r="S4939" s="63"/>
      <c r="T4939" s="87"/>
      <c r="U4939" s="84" t="s">
        <v>97</v>
      </c>
      <c r="V4939" s="84" t="s">
        <v>97</v>
      </c>
      <c r="W4939" s="85" t="b">
        <v>0</v>
      </c>
      <c r="X4939" s="63"/>
      <c r="Y4939" s="63"/>
      <c r="Z4939" s="63"/>
    </row>
    <row r="4940">
      <c r="A4940" s="75"/>
      <c r="B4940" s="94"/>
      <c r="C4940" s="75"/>
      <c r="D4940" s="76"/>
      <c r="E4940" s="75" t="s">
        <v>97</v>
      </c>
      <c r="F4940" s="75" t="s">
        <v>97</v>
      </c>
      <c r="G4940" s="77"/>
      <c r="H4940" s="77"/>
      <c r="I4940" s="80"/>
      <c r="J4940" s="77" t="s">
        <v>97</v>
      </c>
      <c r="K4940" s="79" t="s">
        <v>97</v>
      </c>
      <c r="L4940" s="79"/>
      <c r="M4940" s="80"/>
      <c r="N4940" s="79" t="s">
        <v>97</v>
      </c>
      <c r="O4940" s="81"/>
      <c r="P4940" s="86"/>
      <c r="Q4940" s="82"/>
      <c r="R4940" s="81" t="s">
        <v>97</v>
      </c>
      <c r="S4940" s="63"/>
      <c r="T4940" s="87"/>
      <c r="U4940" s="84" t="s">
        <v>97</v>
      </c>
      <c r="V4940" s="84" t="s">
        <v>97</v>
      </c>
      <c r="W4940" s="85" t="b">
        <v>0</v>
      </c>
      <c r="X4940" s="63"/>
      <c r="Y4940" s="63"/>
      <c r="Z4940" s="63"/>
    </row>
    <row r="4941">
      <c r="A4941" s="75"/>
      <c r="B4941" s="94"/>
      <c r="C4941" s="75"/>
      <c r="D4941" s="76"/>
      <c r="E4941" s="75" t="s">
        <v>97</v>
      </c>
      <c r="F4941" s="75" t="s">
        <v>97</v>
      </c>
      <c r="G4941" s="77"/>
      <c r="H4941" s="77"/>
      <c r="I4941" s="80"/>
      <c r="J4941" s="77" t="s">
        <v>97</v>
      </c>
      <c r="K4941" s="79" t="s">
        <v>97</v>
      </c>
      <c r="L4941" s="79"/>
      <c r="M4941" s="80"/>
      <c r="N4941" s="79" t="s">
        <v>97</v>
      </c>
      <c r="O4941" s="81"/>
      <c r="P4941" s="86"/>
      <c r="Q4941" s="82"/>
      <c r="R4941" s="81" t="s">
        <v>97</v>
      </c>
      <c r="S4941" s="63"/>
      <c r="T4941" s="87"/>
      <c r="U4941" s="84" t="s">
        <v>97</v>
      </c>
      <c r="V4941" s="84" t="s">
        <v>97</v>
      </c>
      <c r="W4941" s="85" t="b">
        <v>0</v>
      </c>
      <c r="X4941" s="63"/>
      <c r="Y4941" s="63"/>
      <c r="Z4941" s="63"/>
    </row>
    <row r="4942">
      <c r="A4942" s="75"/>
      <c r="B4942" s="94"/>
      <c r="C4942" s="75"/>
      <c r="D4942" s="76"/>
      <c r="E4942" s="75" t="s">
        <v>97</v>
      </c>
      <c r="F4942" s="75" t="s">
        <v>97</v>
      </c>
      <c r="G4942" s="77"/>
      <c r="H4942" s="77"/>
      <c r="I4942" s="80"/>
      <c r="J4942" s="77" t="s">
        <v>97</v>
      </c>
      <c r="K4942" s="79" t="s">
        <v>97</v>
      </c>
      <c r="L4942" s="79"/>
      <c r="M4942" s="80"/>
      <c r="N4942" s="79" t="s">
        <v>97</v>
      </c>
      <c r="O4942" s="81"/>
      <c r="P4942" s="86"/>
      <c r="Q4942" s="82"/>
      <c r="R4942" s="81" t="s">
        <v>97</v>
      </c>
      <c r="S4942" s="63"/>
      <c r="T4942" s="87"/>
      <c r="U4942" s="84" t="s">
        <v>97</v>
      </c>
      <c r="V4942" s="84" t="s">
        <v>97</v>
      </c>
      <c r="W4942" s="85" t="b">
        <v>0</v>
      </c>
      <c r="X4942" s="63"/>
      <c r="Y4942" s="63"/>
      <c r="Z4942" s="63"/>
    </row>
    <row r="4943">
      <c r="A4943" s="75"/>
      <c r="B4943" s="94"/>
      <c r="C4943" s="75"/>
      <c r="D4943" s="76"/>
      <c r="E4943" s="75" t="s">
        <v>97</v>
      </c>
      <c r="F4943" s="75" t="s">
        <v>97</v>
      </c>
      <c r="G4943" s="77"/>
      <c r="H4943" s="77"/>
      <c r="I4943" s="80"/>
      <c r="J4943" s="77" t="s">
        <v>97</v>
      </c>
      <c r="K4943" s="79" t="s">
        <v>97</v>
      </c>
      <c r="L4943" s="79"/>
      <c r="M4943" s="80"/>
      <c r="N4943" s="79" t="s">
        <v>97</v>
      </c>
      <c r="O4943" s="81"/>
      <c r="P4943" s="86"/>
      <c r="Q4943" s="82"/>
      <c r="R4943" s="81" t="s">
        <v>97</v>
      </c>
      <c r="S4943" s="63"/>
      <c r="T4943" s="87"/>
      <c r="U4943" s="84" t="s">
        <v>97</v>
      </c>
      <c r="V4943" s="84" t="s">
        <v>97</v>
      </c>
      <c r="W4943" s="85" t="b">
        <v>0</v>
      </c>
      <c r="X4943" s="63"/>
      <c r="Y4943" s="63"/>
      <c r="Z4943" s="63"/>
    </row>
    <row r="4944">
      <c r="A4944" s="75"/>
      <c r="B4944" s="94"/>
      <c r="C4944" s="75"/>
      <c r="D4944" s="76"/>
      <c r="E4944" s="75" t="s">
        <v>97</v>
      </c>
      <c r="F4944" s="75" t="s">
        <v>97</v>
      </c>
      <c r="G4944" s="77"/>
      <c r="H4944" s="77"/>
      <c r="I4944" s="80"/>
      <c r="J4944" s="77" t="s">
        <v>97</v>
      </c>
      <c r="K4944" s="79" t="s">
        <v>97</v>
      </c>
      <c r="L4944" s="79"/>
      <c r="M4944" s="80"/>
      <c r="N4944" s="79" t="s">
        <v>97</v>
      </c>
      <c r="O4944" s="81"/>
      <c r="P4944" s="86"/>
      <c r="Q4944" s="82"/>
      <c r="R4944" s="81" t="s">
        <v>97</v>
      </c>
      <c r="S4944" s="63"/>
      <c r="T4944" s="87"/>
      <c r="U4944" s="84" t="s">
        <v>97</v>
      </c>
      <c r="V4944" s="84" t="s">
        <v>97</v>
      </c>
      <c r="W4944" s="85" t="b">
        <v>0</v>
      </c>
      <c r="X4944" s="63"/>
      <c r="Y4944" s="63"/>
      <c r="Z4944" s="63"/>
    </row>
    <row r="4945">
      <c r="A4945" s="75"/>
      <c r="B4945" s="94"/>
      <c r="C4945" s="75"/>
      <c r="D4945" s="76"/>
      <c r="E4945" s="75" t="s">
        <v>97</v>
      </c>
      <c r="F4945" s="75" t="s">
        <v>97</v>
      </c>
      <c r="G4945" s="77"/>
      <c r="H4945" s="77"/>
      <c r="I4945" s="80"/>
      <c r="J4945" s="77" t="s">
        <v>97</v>
      </c>
      <c r="K4945" s="79" t="s">
        <v>97</v>
      </c>
      <c r="L4945" s="79"/>
      <c r="M4945" s="80"/>
      <c r="N4945" s="79" t="s">
        <v>97</v>
      </c>
      <c r="O4945" s="81"/>
      <c r="P4945" s="86"/>
      <c r="Q4945" s="82"/>
      <c r="R4945" s="81" t="s">
        <v>97</v>
      </c>
      <c r="S4945" s="63"/>
      <c r="T4945" s="87"/>
      <c r="U4945" s="84" t="s">
        <v>97</v>
      </c>
      <c r="V4945" s="84" t="s">
        <v>97</v>
      </c>
      <c r="W4945" s="85" t="b">
        <v>0</v>
      </c>
      <c r="X4945" s="63"/>
      <c r="Y4945" s="63"/>
      <c r="Z4945" s="63"/>
    </row>
    <row r="4946">
      <c r="A4946" s="75"/>
      <c r="B4946" s="94"/>
      <c r="C4946" s="75"/>
      <c r="D4946" s="76"/>
      <c r="E4946" s="75" t="s">
        <v>97</v>
      </c>
      <c r="F4946" s="75" t="s">
        <v>97</v>
      </c>
      <c r="G4946" s="77"/>
      <c r="H4946" s="77"/>
      <c r="I4946" s="80"/>
      <c r="J4946" s="77" t="s">
        <v>97</v>
      </c>
      <c r="K4946" s="79" t="s">
        <v>97</v>
      </c>
      <c r="L4946" s="79"/>
      <c r="M4946" s="80"/>
      <c r="N4946" s="79" t="s">
        <v>97</v>
      </c>
      <c r="O4946" s="81"/>
      <c r="P4946" s="86"/>
      <c r="Q4946" s="82"/>
      <c r="R4946" s="81" t="s">
        <v>97</v>
      </c>
      <c r="S4946" s="63"/>
      <c r="T4946" s="87"/>
      <c r="U4946" s="84" t="s">
        <v>97</v>
      </c>
      <c r="V4946" s="84" t="s">
        <v>97</v>
      </c>
      <c r="W4946" s="85" t="b">
        <v>0</v>
      </c>
      <c r="X4946" s="63"/>
      <c r="Y4946" s="63"/>
      <c r="Z4946" s="63"/>
    </row>
    <row r="4947">
      <c r="A4947" s="75"/>
      <c r="B4947" s="94"/>
      <c r="C4947" s="75"/>
      <c r="D4947" s="76"/>
      <c r="E4947" s="75" t="s">
        <v>97</v>
      </c>
      <c r="F4947" s="75" t="s">
        <v>97</v>
      </c>
      <c r="G4947" s="77"/>
      <c r="H4947" s="77"/>
      <c r="I4947" s="80"/>
      <c r="J4947" s="77" t="s">
        <v>97</v>
      </c>
      <c r="K4947" s="79" t="s">
        <v>97</v>
      </c>
      <c r="L4947" s="79"/>
      <c r="M4947" s="80"/>
      <c r="N4947" s="79" t="s">
        <v>97</v>
      </c>
      <c r="O4947" s="81"/>
      <c r="P4947" s="86"/>
      <c r="Q4947" s="82"/>
      <c r="R4947" s="81" t="s">
        <v>97</v>
      </c>
      <c r="S4947" s="63"/>
      <c r="T4947" s="87"/>
      <c r="U4947" s="84" t="s">
        <v>97</v>
      </c>
      <c r="V4947" s="84" t="s">
        <v>97</v>
      </c>
      <c r="W4947" s="85" t="b">
        <v>0</v>
      </c>
      <c r="X4947" s="63"/>
      <c r="Y4947" s="63"/>
      <c r="Z4947" s="63"/>
    </row>
    <row r="4948">
      <c r="A4948" s="75"/>
      <c r="B4948" s="94"/>
      <c r="C4948" s="75"/>
      <c r="D4948" s="76"/>
      <c r="E4948" s="75" t="s">
        <v>97</v>
      </c>
      <c r="F4948" s="75" t="s">
        <v>97</v>
      </c>
      <c r="G4948" s="77"/>
      <c r="H4948" s="77"/>
      <c r="I4948" s="80"/>
      <c r="J4948" s="77" t="s">
        <v>97</v>
      </c>
      <c r="K4948" s="79" t="s">
        <v>97</v>
      </c>
      <c r="L4948" s="79"/>
      <c r="M4948" s="80"/>
      <c r="N4948" s="79" t="s">
        <v>97</v>
      </c>
      <c r="O4948" s="81"/>
      <c r="P4948" s="86"/>
      <c r="Q4948" s="82"/>
      <c r="R4948" s="81" t="s">
        <v>97</v>
      </c>
      <c r="S4948" s="63"/>
      <c r="T4948" s="87"/>
      <c r="U4948" s="84" t="s">
        <v>97</v>
      </c>
      <c r="V4948" s="84" t="s">
        <v>97</v>
      </c>
      <c r="W4948" s="85" t="b">
        <v>0</v>
      </c>
      <c r="X4948" s="63"/>
      <c r="Y4948" s="63"/>
      <c r="Z4948" s="63"/>
    </row>
    <row r="4949">
      <c r="A4949" s="75"/>
      <c r="B4949" s="94"/>
      <c r="C4949" s="75"/>
      <c r="D4949" s="76"/>
      <c r="E4949" s="75" t="s">
        <v>97</v>
      </c>
      <c r="F4949" s="75" t="s">
        <v>97</v>
      </c>
      <c r="G4949" s="77"/>
      <c r="H4949" s="77"/>
      <c r="I4949" s="80"/>
      <c r="J4949" s="77" t="s">
        <v>97</v>
      </c>
      <c r="K4949" s="79" t="s">
        <v>97</v>
      </c>
      <c r="L4949" s="79"/>
      <c r="M4949" s="80"/>
      <c r="N4949" s="79" t="s">
        <v>97</v>
      </c>
      <c r="O4949" s="81"/>
      <c r="P4949" s="86"/>
      <c r="Q4949" s="82"/>
      <c r="R4949" s="81" t="s">
        <v>97</v>
      </c>
      <c r="S4949" s="63"/>
      <c r="T4949" s="87"/>
      <c r="U4949" s="84" t="s">
        <v>97</v>
      </c>
      <c r="V4949" s="84" t="s">
        <v>97</v>
      </c>
      <c r="W4949" s="85" t="b">
        <v>0</v>
      </c>
      <c r="X4949" s="63"/>
      <c r="Y4949" s="63"/>
      <c r="Z4949" s="63"/>
    </row>
    <row r="4950">
      <c r="A4950" s="75"/>
      <c r="B4950" s="94"/>
      <c r="C4950" s="75"/>
      <c r="D4950" s="76"/>
      <c r="E4950" s="75" t="s">
        <v>97</v>
      </c>
      <c r="F4950" s="75" t="s">
        <v>97</v>
      </c>
      <c r="G4950" s="77"/>
      <c r="H4950" s="77"/>
      <c r="I4950" s="80"/>
      <c r="J4950" s="77" t="s">
        <v>97</v>
      </c>
      <c r="K4950" s="79" t="s">
        <v>97</v>
      </c>
      <c r="L4950" s="79"/>
      <c r="M4950" s="80"/>
      <c r="N4950" s="79" t="s">
        <v>97</v>
      </c>
      <c r="O4950" s="81"/>
      <c r="P4950" s="86"/>
      <c r="Q4950" s="82"/>
      <c r="R4950" s="81" t="s">
        <v>97</v>
      </c>
      <c r="S4950" s="63"/>
      <c r="T4950" s="87"/>
      <c r="U4950" s="84" t="s">
        <v>97</v>
      </c>
      <c r="V4950" s="84" t="s">
        <v>97</v>
      </c>
      <c r="W4950" s="85" t="b">
        <v>0</v>
      </c>
      <c r="X4950" s="63"/>
      <c r="Y4950" s="63"/>
      <c r="Z4950" s="63"/>
    </row>
    <row r="4951">
      <c r="A4951" s="75"/>
      <c r="B4951" s="94"/>
      <c r="C4951" s="75"/>
      <c r="D4951" s="76"/>
      <c r="E4951" s="75" t="s">
        <v>97</v>
      </c>
      <c r="F4951" s="75" t="s">
        <v>97</v>
      </c>
      <c r="G4951" s="77"/>
      <c r="H4951" s="77"/>
      <c r="I4951" s="80"/>
      <c r="J4951" s="77" t="s">
        <v>97</v>
      </c>
      <c r="K4951" s="79" t="s">
        <v>97</v>
      </c>
      <c r="L4951" s="79"/>
      <c r="M4951" s="80"/>
      <c r="N4951" s="79" t="s">
        <v>97</v>
      </c>
      <c r="O4951" s="81"/>
      <c r="P4951" s="86"/>
      <c r="Q4951" s="82"/>
      <c r="R4951" s="81" t="s">
        <v>97</v>
      </c>
      <c r="S4951" s="63"/>
      <c r="T4951" s="87"/>
      <c r="U4951" s="84" t="s">
        <v>97</v>
      </c>
      <c r="V4951" s="84" t="s">
        <v>97</v>
      </c>
      <c r="W4951" s="85" t="b">
        <v>0</v>
      </c>
      <c r="X4951" s="63"/>
      <c r="Y4951" s="63"/>
      <c r="Z4951" s="63"/>
    </row>
    <row r="4952">
      <c r="A4952" s="75"/>
      <c r="B4952" s="94"/>
      <c r="C4952" s="75"/>
      <c r="D4952" s="76"/>
      <c r="E4952" s="75" t="s">
        <v>97</v>
      </c>
      <c r="F4952" s="75" t="s">
        <v>97</v>
      </c>
      <c r="G4952" s="77"/>
      <c r="H4952" s="77"/>
      <c r="I4952" s="80"/>
      <c r="J4952" s="77" t="s">
        <v>97</v>
      </c>
      <c r="K4952" s="79" t="s">
        <v>97</v>
      </c>
      <c r="L4952" s="79"/>
      <c r="M4952" s="80"/>
      <c r="N4952" s="79" t="s">
        <v>97</v>
      </c>
      <c r="O4952" s="81"/>
      <c r="P4952" s="86"/>
      <c r="Q4952" s="82"/>
      <c r="R4952" s="81" t="s">
        <v>97</v>
      </c>
      <c r="S4952" s="63"/>
      <c r="T4952" s="87"/>
      <c r="U4952" s="84" t="s">
        <v>97</v>
      </c>
      <c r="V4952" s="84" t="s">
        <v>97</v>
      </c>
      <c r="W4952" s="85" t="b">
        <v>0</v>
      </c>
      <c r="X4952" s="63"/>
      <c r="Y4952" s="63"/>
      <c r="Z4952" s="63"/>
    </row>
    <row r="4953">
      <c r="A4953" s="75"/>
      <c r="B4953" s="94"/>
      <c r="C4953" s="75"/>
      <c r="D4953" s="76"/>
      <c r="E4953" s="75" t="s">
        <v>97</v>
      </c>
      <c r="F4953" s="75" t="s">
        <v>97</v>
      </c>
      <c r="G4953" s="77"/>
      <c r="H4953" s="77"/>
      <c r="I4953" s="80"/>
      <c r="J4953" s="77" t="s">
        <v>97</v>
      </c>
      <c r="K4953" s="79" t="s">
        <v>97</v>
      </c>
      <c r="L4953" s="79"/>
      <c r="M4953" s="80"/>
      <c r="N4953" s="79" t="s">
        <v>97</v>
      </c>
      <c r="O4953" s="81"/>
      <c r="P4953" s="86"/>
      <c r="Q4953" s="82"/>
      <c r="R4953" s="81" t="s">
        <v>97</v>
      </c>
      <c r="S4953" s="63"/>
      <c r="T4953" s="87"/>
      <c r="U4953" s="84" t="s">
        <v>97</v>
      </c>
      <c r="V4953" s="84" t="s">
        <v>97</v>
      </c>
      <c r="W4953" s="85" t="b">
        <v>0</v>
      </c>
      <c r="X4953" s="63"/>
      <c r="Y4953" s="63"/>
      <c r="Z4953" s="63"/>
    </row>
    <row r="4954">
      <c r="A4954" s="75"/>
      <c r="B4954" s="94"/>
      <c r="C4954" s="75"/>
      <c r="D4954" s="76"/>
      <c r="E4954" s="75" t="s">
        <v>97</v>
      </c>
      <c r="F4954" s="75" t="s">
        <v>97</v>
      </c>
      <c r="G4954" s="77"/>
      <c r="H4954" s="77"/>
      <c r="I4954" s="80"/>
      <c r="J4954" s="77" t="s">
        <v>97</v>
      </c>
      <c r="K4954" s="79" t="s">
        <v>97</v>
      </c>
      <c r="L4954" s="79"/>
      <c r="M4954" s="80"/>
      <c r="N4954" s="79" t="s">
        <v>97</v>
      </c>
      <c r="O4954" s="81"/>
      <c r="P4954" s="86"/>
      <c r="Q4954" s="82"/>
      <c r="R4954" s="81" t="s">
        <v>97</v>
      </c>
      <c r="S4954" s="63"/>
      <c r="T4954" s="87"/>
      <c r="U4954" s="84" t="s">
        <v>97</v>
      </c>
      <c r="V4954" s="84" t="s">
        <v>97</v>
      </c>
      <c r="W4954" s="85" t="b">
        <v>0</v>
      </c>
      <c r="X4954" s="63"/>
      <c r="Y4954" s="63"/>
      <c r="Z4954" s="63"/>
    </row>
    <row r="4955">
      <c r="A4955" s="75"/>
      <c r="B4955" s="94"/>
      <c r="C4955" s="75"/>
      <c r="D4955" s="76"/>
      <c r="E4955" s="75" t="s">
        <v>97</v>
      </c>
      <c r="F4955" s="75" t="s">
        <v>97</v>
      </c>
      <c r="G4955" s="77"/>
      <c r="H4955" s="77"/>
      <c r="I4955" s="80"/>
      <c r="J4955" s="77" t="s">
        <v>97</v>
      </c>
      <c r="K4955" s="79" t="s">
        <v>97</v>
      </c>
      <c r="L4955" s="79"/>
      <c r="M4955" s="80"/>
      <c r="N4955" s="79" t="s">
        <v>97</v>
      </c>
      <c r="O4955" s="81"/>
      <c r="P4955" s="86"/>
      <c r="Q4955" s="82"/>
      <c r="R4955" s="81" t="s">
        <v>97</v>
      </c>
      <c r="S4955" s="63"/>
      <c r="T4955" s="87"/>
      <c r="U4955" s="84" t="s">
        <v>97</v>
      </c>
      <c r="V4955" s="84" t="s">
        <v>97</v>
      </c>
      <c r="W4955" s="85" t="b">
        <v>0</v>
      </c>
      <c r="X4955" s="63"/>
      <c r="Y4955" s="63"/>
      <c r="Z4955" s="63"/>
    </row>
    <row r="4956">
      <c r="A4956" s="75"/>
      <c r="B4956" s="94"/>
      <c r="C4956" s="75"/>
      <c r="D4956" s="76"/>
      <c r="E4956" s="75" t="s">
        <v>97</v>
      </c>
      <c r="F4956" s="75" t="s">
        <v>97</v>
      </c>
      <c r="G4956" s="77"/>
      <c r="H4956" s="77"/>
      <c r="I4956" s="80"/>
      <c r="J4956" s="77" t="s">
        <v>97</v>
      </c>
      <c r="K4956" s="79" t="s">
        <v>97</v>
      </c>
      <c r="L4956" s="79"/>
      <c r="M4956" s="80"/>
      <c r="N4956" s="79" t="s">
        <v>97</v>
      </c>
      <c r="O4956" s="81"/>
      <c r="P4956" s="86"/>
      <c r="Q4956" s="82"/>
      <c r="R4956" s="81" t="s">
        <v>97</v>
      </c>
      <c r="S4956" s="63"/>
      <c r="T4956" s="87"/>
      <c r="U4956" s="84" t="s">
        <v>97</v>
      </c>
      <c r="V4956" s="84" t="s">
        <v>97</v>
      </c>
      <c r="W4956" s="85" t="b">
        <v>0</v>
      </c>
      <c r="X4956" s="63"/>
      <c r="Y4956" s="63"/>
      <c r="Z4956" s="63"/>
    </row>
    <row r="4957">
      <c r="A4957" s="75"/>
      <c r="B4957" s="94"/>
      <c r="C4957" s="75"/>
      <c r="D4957" s="76"/>
      <c r="E4957" s="75" t="s">
        <v>97</v>
      </c>
      <c r="F4957" s="75" t="s">
        <v>97</v>
      </c>
      <c r="G4957" s="77"/>
      <c r="H4957" s="77"/>
      <c r="I4957" s="80"/>
      <c r="J4957" s="77" t="s">
        <v>97</v>
      </c>
      <c r="K4957" s="79" t="s">
        <v>97</v>
      </c>
      <c r="L4957" s="79"/>
      <c r="M4957" s="80"/>
      <c r="N4957" s="79" t="s">
        <v>97</v>
      </c>
      <c r="O4957" s="81"/>
      <c r="P4957" s="86"/>
      <c r="Q4957" s="82"/>
      <c r="R4957" s="81" t="s">
        <v>97</v>
      </c>
      <c r="S4957" s="63"/>
      <c r="T4957" s="87"/>
      <c r="U4957" s="84" t="s">
        <v>97</v>
      </c>
      <c r="V4957" s="84" t="s">
        <v>97</v>
      </c>
      <c r="W4957" s="85" t="b">
        <v>0</v>
      </c>
      <c r="X4957" s="63"/>
      <c r="Y4957" s="63"/>
      <c r="Z4957" s="63"/>
    </row>
    <row r="4958">
      <c r="A4958" s="75"/>
      <c r="B4958" s="94"/>
      <c r="C4958" s="75"/>
      <c r="D4958" s="76"/>
      <c r="E4958" s="75" t="s">
        <v>97</v>
      </c>
      <c r="F4958" s="75" t="s">
        <v>97</v>
      </c>
      <c r="G4958" s="77"/>
      <c r="H4958" s="77"/>
      <c r="I4958" s="80"/>
      <c r="J4958" s="77" t="s">
        <v>97</v>
      </c>
      <c r="K4958" s="79" t="s">
        <v>97</v>
      </c>
      <c r="L4958" s="79"/>
      <c r="M4958" s="80"/>
      <c r="N4958" s="79" t="s">
        <v>97</v>
      </c>
      <c r="O4958" s="81"/>
      <c r="P4958" s="86"/>
      <c r="Q4958" s="82"/>
      <c r="R4958" s="81" t="s">
        <v>97</v>
      </c>
      <c r="S4958" s="63"/>
      <c r="T4958" s="87"/>
      <c r="U4958" s="84" t="s">
        <v>97</v>
      </c>
      <c r="V4958" s="84" t="s">
        <v>97</v>
      </c>
      <c r="W4958" s="85" t="b">
        <v>0</v>
      </c>
      <c r="X4958" s="63"/>
      <c r="Y4958" s="63"/>
      <c r="Z4958" s="63"/>
    </row>
    <row r="4959">
      <c r="A4959" s="75"/>
      <c r="B4959" s="94"/>
      <c r="C4959" s="75"/>
      <c r="D4959" s="76"/>
      <c r="E4959" s="75" t="s">
        <v>97</v>
      </c>
      <c r="F4959" s="75" t="s">
        <v>97</v>
      </c>
      <c r="G4959" s="77"/>
      <c r="H4959" s="77"/>
      <c r="I4959" s="80"/>
      <c r="J4959" s="77" t="s">
        <v>97</v>
      </c>
      <c r="K4959" s="79" t="s">
        <v>97</v>
      </c>
      <c r="L4959" s="79"/>
      <c r="M4959" s="80"/>
      <c r="N4959" s="79" t="s">
        <v>97</v>
      </c>
      <c r="O4959" s="81"/>
      <c r="P4959" s="86"/>
      <c r="Q4959" s="82"/>
      <c r="R4959" s="81" t="s">
        <v>97</v>
      </c>
      <c r="S4959" s="63"/>
      <c r="T4959" s="87"/>
      <c r="U4959" s="84" t="s">
        <v>97</v>
      </c>
      <c r="V4959" s="84" t="s">
        <v>97</v>
      </c>
      <c r="W4959" s="85" t="b">
        <v>0</v>
      </c>
      <c r="X4959" s="63"/>
      <c r="Y4959" s="63"/>
      <c r="Z4959" s="63"/>
    </row>
    <row r="4960">
      <c r="A4960" s="75"/>
      <c r="B4960" s="94"/>
      <c r="C4960" s="75"/>
      <c r="D4960" s="76"/>
      <c r="E4960" s="75" t="s">
        <v>97</v>
      </c>
      <c r="F4960" s="75" t="s">
        <v>97</v>
      </c>
      <c r="G4960" s="77"/>
      <c r="H4960" s="77"/>
      <c r="I4960" s="80"/>
      <c r="J4960" s="77" t="s">
        <v>97</v>
      </c>
      <c r="K4960" s="79" t="s">
        <v>97</v>
      </c>
      <c r="L4960" s="79"/>
      <c r="M4960" s="80"/>
      <c r="N4960" s="79" t="s">
        <v>97</v>
      </c>
      <c r="O4960" s="81"/>
      <c r="P4960" s="86"/>
      <c r="Q4960" s="82"/>
      <c r="R4960" s="81" t="s">
        <v>97</v>
      </c>
      <c r="S4960" s="63"/>
      <c r="T4960" s="87"/>
      <c r="U4960" s="84" t="s">
        <v>97</v>
      </c>
      <c r="V4960" s="84" t="s">
        <v>97</v>
      </c>
      <c r="W4960" s="85" t="b">
        <v>0</v>
      </c>
      <c r="X4960" s="63"/>
      <c r="Y4960" s="63"/>
      <c r="Z4960" s="63"/>
    </row>
    <row r="4961">
      <c r="A4961" s="75"/>
      <c r="B4961" s="94"/>
      <c r="C4961" s="75"/>
      <c r="D4961" s="76"/>
      <c r="E4961" s="75" t="s">
        <v>97</v>
      </c>
      <c r="F4961" s="75" t="s">
        <v>97</v>
      </c>
      <c r="G4961" s="77"/>
      <c r="H4961" s="77"/>
      <c r="I4961" s="80"/>
      <c r="J4961" s="77" t="s">
        <v>97</v>
      </c>
      <c r="K4961" s="79" t="s">
        <v>97</v>
      </c>
      <c r="L4961" s="79"/>
      <c r="M4961" s="80"/>
      <c r="N4961" s="79" t="s">
        <v>97</v>
      </c>
      <c r="O4961" s="81"/>
      <c r="P4961" s="86"/>
      <c r="Q4961" s="82"/>
      <c r="R4961" s="81" t="s">
        <v>97</v>
      </c>
      <c r="S4961" s="63"/>
      <c r="T4961" s="87"/>
      <c r="U4961" s="84" t="s">
        <v>97</v>
      </c>
      <c r="V4961" s="84" t="s">
        <v>97</v>
      </c>
      <c r="W4961" s="85" t="b">
        <v>0</v>
      </c>
      <c r="X4961" s="63"/>
      <c r="Y4961" s="63"/>
      <c r="Z4961" s="63"/>
    </row>
    <row r="4962">
      <c r="A4962" s="75"/>
      <c r="B4962" s="94"/>
      <c r="C4962" s="75"/>
      <c r="D4962" s="76"/>
      <c r="E4962" s="75" t="s">
        <v>97</v>
      </c>
      <c r="F4962" s="75" t="s">
        <v>97</v>
      </c>
      <c r="G4962" s="77"/>
      <c r="H4962" s="77"/>
      <c r="I4962" s="80"/>
      <c r="J4962" s="77" t="s">
        <v>97</v>
      </c>
      <c r="K4962" s="79" t="s">
        <v>97</v>
      </c>
      <c r="L4962" s="79"/>
      <c r="M4962" s="80"/>
      <c r="N4962" s="79" t="s">
        <v>97</v>
      </c>
      <c r="O4962" s="81"/>
      <c r="P4962" s="86"/>
      <c r="Q4962" s="82"/>
      <c r="R4962" s="81" t="s">
        <v>97</v>
      </c>
      <c r="S4962" s="63"/>
      <c r="T4962" s="87"/>
      <c r="U4962" s="84" t="s">
        <v>97</v>
      </c>
      <c r="V4962" s="84" t="s">
        <v>97</v>
      </c>
      <c r="W4962" s="85" t="b">
        <v>0</v>
      </c>
      <c r="X4962" s="63"/>
      <c r="Y4962" s="63"/>
      <c r="Z4962" s="63"/>
    </row>
    <row r="4963">
      <c r="A4963" s="75"/>
      <c r="B4963" s="94"/>
      <c r="C4963" s="75"/>
      <c r="D4963" s="76"/>
      <c r="E4963" s="75" t="s">
        <v>97</v>
      </c>
      <c r="F4963" s="75" t="s">
        <v>97</v>
      </c>
      <c r="G4963" s="77"/>
      <c r="H4963" s="77"/>
      <c r="I4963" s="80"/>
      <c r="J4963" s="77" t="s">
        <v>97</v>
      </c>
      <c r="K4963" s="79" t="s">
        <v>97</v>
      </c>
      <c r="L4963" s="79"/>
      <c r="M4963" s="80"/>
      <c r="N4963" s="79" t="s">
        <v>97</v>
      </c>
      <c r="O4963" s="81"/>
      <c r="P4963" s="86"/>
      <c r="Q4963" s="82"/>
      <c r="R4963" s="81" t="s">
        <v>97</v>
      </c>
      <c r="S4963" s="63"/>
      <c r="T4963" s="87"/>
      <c r="U4963" s="84" t="s">
        <v>97</v>
      </c>
      <c r="V4963" s="84" t="s">
        <v>97</v>
      </c>
      <c r="W4963" s="85" t="b">
        <v>0</v>
      </c>
      <c r="X4963" s="63"/>
      <c r="Y4963" s="63"/>
      <c r="Z4963" s="63"/>
    </row>
    <row r="4964">
      <c r="A4964" s="75"/>
      <c r="B4964" s="94"/>
      <c r="C4964" s="75"/>
      <c r="D4964" s="76"/>
      <c r="E4964" s="75" t="s">
        <v>97</v>
      </c>
      <c r="F4964" s="75" t="s">
        <v>97</v>
      </c>
      <c r="G4964" s="77"/>
      <c r="H4964" s="77"/>
      <c r="I4964" s="80"/>
      <c r="J4964" s="77" t="s">
        <v>97</v>
      </c>
      <c r="K4964" s="79" t="s">
        <v>97</v>
      </c>
      <c r="L4964" s="79"/>
      <c r="M4964" s="80"/>
      <c r="N4964" s="79" t="s">
        <v>97</v>
      </c>
      <c r="O4964" s="81"/>
      <c r="P4964" s="86"/>
      <c r="Q4964" s="82"/>
      <c r="R4964" s="81" t="s">
        <v>97</v>
      </c>
      <c r="S4964" s="63"/>
      <c r="T4964" s="87"/>
      <c r="U4964" s="84" t="s">
        <v>97</v>
      </c>
      <c r="V4964" s="84" t="s">
        <v>97</v>
      </c>
      <c r="W4964" s="85" t="b">
        <v>0</v>
      </c>
      <c r="X4964" s="63"/>
      <c r="Y4964" s="63"/>
      <c r="Z4964" s="63"/>
    </row>
    <row r="4965">
      <c r="A4965" s="75"/>
      <c r="B4965" s="94"/>
      <c r="C4965" s="75"/>
      <c r="D4965" s="76"/>
      <c r="E4965" s="75" t="s">
        <v>97</v>
      </c>
      <c r="F4965" s="75" t="s">
        <v>97</v>
      </c>
      <c r="G4965" s="77"/>
      <c r="H4965" s="77"/>
      <c r="I4965" s="80"/>
      <c r="J4965" s="77" t="s">
        <v>97</v>
      </c>
      <c r="K4965" s="79" t="s">
        <v>97</v>
      </c>
      <c r="L4965" s="79"/>
      <c r="M4965" s="80"/>
      <c r="N4965" s="79" t="s">
        <v>97</v>
      </c>
      <c r="O4965" s="81"/>
      <c r="P4965" s="86"/>
      <c r="Q4965" s="82"/>
      <c r="R4965" s="81" t="s">
        <v>97</v>
      </c>
      <c r="S4965" s="63"/>
      <c r="T4965" s="87"/>
      <c r="U4965" s="84" t="s">
        <v>97</v>
      </c>
      <c r="V4965" s="84" t="s">
        <v>97</v>
      </c>
      <c r="W4965" s="85" t="b">
        <v>0</v>
      </c>
      <c r="X4965" s="63"/>
      <c r="Y4965" s="63"/>
      <c r="Z4965" s="63"/>
    </row>
    <row r="4966">
      <c r="A4966" s="75"/>
      <c r="B4966" s="94"/>
      <c r="C4966" s="75"/>
      <c r="D4966" s="76"/>
      <c r="E4966" s="75" t="s">
        <v>97</v>
      </c>
      <c r="F4966" s="75" t="s">
        <v>97</v>
      </c>
      <c r="G4966" s="77"/>
      <c r="H4966" s="77"/>
      <c r="I4966" s="80"/>
      <c r="J4966" s="77" t="s">
        <v>97</v>
      </c>
      <c r="K4966" s="79" t="s">
        <v>97</v>
      </c>
      <c r="L4966" s="79"/>
      <c r="M4966" s="80"/>
      <c r="N4966" s="79" t="s">
        <v>97</v>
      </c>
      <c r="O4966" s="81"/>
      <c r="P4966" s="86"/>
      <c r="Q4966" s="82"/>
      <c r="R4966" s="81" t="s">
        <v>97</v>
      </c>
      <c r="S4966" s="63"/>
      <c r="T4966" s="87"/>
      <c r="U4966" s="84" t="s">
        <v>97</v>
      </c>
      <c r="V4966" s="84" t="s">
        <v>97</v>
      </c>
      <c r="W4966" s="85" t="b">
        <v>0</v>
      </c>
      <c r="X4966" s="63"/>
      <c r="Y4966" s="63"/>
      <c r="Z4966" s="63"/>
    </row>
    <row r="4967">
      <c r="A4967" s="75"/>
      <c r="B4967" s="94"/>
      <c r="C4967" s="75"/>
      <c r="D4967" s="76"/>
      <c r="E4967" s="75" t="s">
        <v>97</v>
      </c>
      <c r="F4967" s="75" t="s">
        <v>97</v>
      </c>
      <c r="G4967" s="77"/>
      <c r="H4967" s="77"/>
      <c r="I4967" s="80"/>
      <c r="J4967" s="77" t="s">
        <v>97</v>
      </c>
      <c r="K4967" s="79" t="s">
        <v>97</v>
      </c>
      <c r="L4967" s="79"/>
      <c r="M4967" s="80"/>
      <c r="N4967" s="79" t="s">
        <v>97</v>
      </c>
      <c r="O4967" s="81"/>
      <c r="P4967" s="86"/>
      <c r="Q4967" s="82"/>
      <c r="R4967" s="81" t="s">
        <v>97</v>
      </c>
      <c r="S4967" s="63"/>
      <c r="T4967" s="87"/>
      <c r="U4967" s="84" t="s">
        <v>97</v>
      </c>
      <c r="V4967" s="84" t="s">
        <v>97</v>
      </c>
      <c r="W4967" s="85" t="b">
        <v>0</v>
      </c>
      <c r="X4967" s="63"/>
      <c r="Y4967" s="63"/>
      <c r="Z4967" s="63"/>
    </row>
    <row r="4968">
      <c r="A4968" s="75"/>
      <c r="B4968" s="94"/>
      <c r="C4968" s="75"/>
      <c r="D4968" s="76"/>
      <c r="E4968" s="75" t="s">
        <v>97</v>
      </c>
      <c r="F4968" s="75" t="s">
        <v>97</v>
      </c>
      <c r="G4968" s="77"/>
      <c r="H4968" s="77"/>
      <c r="I4968" s="80"/>
      <c r="J4968" s="77" t="s">
        <v>97</v>
      </c>
      <c r="K4968" s="79" t="s">
        <v>97</v>
      </c>
      <c r="L4968" s="79"/>
      <c r="M4968" s="80"/>
      <c r="N4968" s="79" t="s">
        <v>97</v>
      </c>
      <c r="O4968" s="81"/>
      <c r="P4968" s="86"/>
      <c r="Q4968" s="82"/>
      <c r="R4968" s="81" t="s">
        <v>97</v>
      </c>
      <c r="S4968" s="63"/>
      <c r="T4968" s="87"/>
      <c r="U4968" s="84" t="s">
        <v>97</v>
      </c>
      <c r="V4968" s="84" t="s">
        <v>97</v>
      </c>
      <c r="W4968" s="85" t="b">
        <v>0</v>
      </c>
      <c r="X4968" s="63"/>
      <c r="Y4968" s="63"/>
      <c r="Z4968" s="63"/>
    </row>
    <row r="4969">
      <c r="A4969" s="75"/>
      <c r="B4969" s="94"/>
      <c r="C4969" s="75"/>
      <c r="D4969" s="76"/>
      <c r="E4969" s="75" t="s">
        <v>97</v>
      </c>
      <c r="F4969" s="75" t="s">
        <v>97</v>
      </c>
      <c r="G4969" s="77"/>
      <c r="H4969" s="77"/>
      <c r="I4969" s="80"/>
      <c r="J4969" s="77" t="s">
        <v>97</v>
      </c>
      <c r="K4969" s="79" t="s">
        <v>97</v>
      </c>
      <c r="L4969" s="79"/>
      <c r="M4969" s="80"/>
      <c r="N4969" s="79" t="s">
        <v>97</v>
      </c>
      <c r="O4969" s="81"/>
      <c r="P4969" s="86"/>
      <c r="Q4969" s="82"/>
      <c r="R4969" s="81" t="s">
        <v>97</v>
      </c>
      <c r="S4969" s="63"/>
      <c r="T4969" s="87"/>
      <c r="U4969" s="84" t="s">
        <v>97</v>
      </c>
      <c r="V4969" s="84" t="s">
        <v>97</v>
      </c>
      <c r="W4969" s="85" t="b">
        <v>0</v>
      </c>
      <c r="X4969" s="63"/>
      <c r="Y4969" s="63"/>
      <c r="Z4969" s="63"/>
    </row>
    <row r="4970">
      <c r="A4970" s="75"/>
      <c r="B4970" s="94"/>
      <c r="C4970" s="75"/>
      <c r="D4970" s="76"/>
      <c r="E4970" s="75" t="s">
        <v>97</v>
      </c>
      <c r="F4970" s="75" t="s">
        <v>97</v>
      </c>
      <c r="G4970" s="77"/>
      <c r="H4970" s="77"/>
      <c r="I4970" s="80"/>
      <c r="J4970" s="77" t="s">
        <v>97</v>
      </c>
      <c r="K4970" s="79" t="s">
        <v>97</v>
      </c>
      <c r="L4970" s="79"/>
      <c r="M4970" s="80"/>
      <c r="N4970" s="79" t="s">
        <v>97</v>
      </c>
      <c r="O4970" s="81"/>
      <c r="P4970" s="86"/>
      <c r="Q4970" s="82"/>
      <c r="R4970" s="81" t="s">
        <v>97</v>
      </c>
      <c r="S4970" s="63"/>
      <c r="T4970" s="87"/>
      <c r="U4970" s="84" t="s">
        <v>97</v>
      </c>
      <c r="V4970" s="84" t="s">
        <v>97</v>
      </c>
      <c r="W4970" s="85" t="b">
        <v>0</v>
      </c>
      <c r="X4970" s="63"/>
      <c r="Y4970" s="63"/>
      <c r="Z4970" s="63"/>
    </row>
    <row r="4971">
      <c r="A4971" s="75"/>
      <c r="B4971" s="94"/>
      <c r="C4971" s="75"/>
      <c r="D4971" s="76"/>
      <c r="E4971" s="75" t="s">
        <v>97</v>
      </c>
      <c r="F4971" s="75" t="s">
        <v>97</v>
      </c>
      <c r="G4971" s="77"/>
      <c r="H4971" s="77"/>
      <c r="I4971" s="80"/>
      <c r="J4971" s="77" t="s">
        <v>97</v>
      </c>
      <c r="K4971" s="79" t="s">
        <v>97</v>
      </c>
      <c r="L4971" s="79"/>
      <c r="M4971" s="80"/>
      <c r="N4971" s="79" t="s">
        <v>97</v>
      </c>
      <c r="O4971" s="81"/>
      <c r="P4971" s="86"/>
      <c r="Q4971" s="82"/>
      <c r="R4971" s="81" t="s">
        <v>97</v>
      </c>
      <c r="S4971" s="63"/>
      <c r="T4971" s="87"/>
      <c r="U4971" s="84" t="s">
        <v>97</v>
      </c>
      <c r="V4971" s="84" t="s">
        <v>97</v>
      </c>
      <c r="W4971" s="85" t="b">
        <v>0</v>
      </c>
      <c r="X4971" s="63"/>
      <c r="Y4971" s="63"/>
      <c r="Z4971" s="63"/>
    </row>
    <row r="4972">
      <c r="A4972" s="75"/>
      <c r="B4972" s="94"/>
      <c r="C4972" s="75"/>
      <c r="D4972" s="76"/>
      <c r="E4972" s="75" t="s">
        <v>97</v>
      </c>
      <c r="F4972" s="75" t="s">
        <v>97</v>
      </c>
      <c r="G4972" s="77"/>
      <c r="H4972" s="77"/>
      <c r="I4972" s="80"/>
      <c r="J4972" s="77" t="s">
        <v>97</v>
      </c>
      <c r="K4972" s="79" t="s">
        <v>97</v>
      </c>
      <c r="L4972" s="79"/>
      <c r="M4972" s="80"/>
      <c r="N4972" s="79" t="s">
        <v>97</v>
      </c>
      <c r="O4972" s="81"/>
      <c r="P4972" s="86"/>
      <c r="Q4972" s="82"/>
      <c r="R4972" s="81" t="s">
        <v>97</v>
      </c>
      <c r="S4972" s="63"/>
      <c r="T4972" s="87"/>
      <c r="U4972" s="84" t="s">
        <v>97</v>
      </c>
      <c r="V4972" s="84" t="s">
        <v>97</v>
      </c>
      <c r="W4972" s="85" t="b">
        <v>0</v>
      </c>
      <c r="X4972" s="63"/>
      <c r="Y4972" s="63"/>
      <c r="Z4972" s="63"/>
    </row>
    <row r="4973">
      <c r="A4973" s="75"/>
      <c r="B4973" s="94"/>
      <c r="C4973" s="75"/>
      <c r="D4973" s="76"/>
      <c r="E4973" s="75" t="s">
        <v>97</v>
      </c>
      <c r="F4973" s="75" t="s">
        <v>97</v>
      </c>
      <c r="G4973" s="77"/>
      <c r="H4973" s="77"/>
      <c r="I4973" s="80"/>
      <c r="J4973" s="77" t="s">
        <v>97</v>
      </c>
      <c r="K4973" s="79" t="s">
        <v>97</v>
      </c>
      <c r="L4973" s="79"/>
      <c r="M4973" s="80"/>
      <c r="N4973" s="79" t="s">
        <v>97</v>
      </c>
      <c r="O4973" s="81"/>
      <c r="P4973" s="86"/>
      <c r="Q4973" s="82"/>
      <c r="R4973" s="81" t="s">
        <v>97</v>
      </c>
      <c r="S4973" s="63"/>
      <c r="T4973" s="87"/>
      <c r="U4973" s="84" t="s">
        <v>97</v>
      </c>
      <c r="V4973" s="84" t="s">
        <v>97</v>
      </c>
      <c r="W4973" s="85" t="b">
        <v>0</v>
      </c>
      <c r="X4973" s="63"/>
      <c r="Y4973" s="63"/>
      <c r="Z4973" s="63"/>
    </row>
    <row r="4974">
      <c r="A4974" s="75"/>
      <c r="B4974" s="94"/>
      <c r="C4974" s="75"/>
      <c r="D4974" s="76"/>
      <c r="E4974" s="75" t="s">
        <v>97</v>
      </c>
      <c r="F4974" s="75" t="s">
        <v>97</v>
      </c>
      <c r="G4974" s="77"/>
      <c r="H4974" s="77"/>
      <c r="I4974" s="80"/>
      <c r="J4974" s="77" t="s">
        <v>97</v>
      </c>
      <c r="K4974" s="79" t="s">
        <v>97</v>
      </c>
      <c r="L4974" s="79"/>
      <c r="M4974" s="80"/>
      <c r="N4974" s="79" t="s">
        <v>97</v>
      </c>
      <c r="O4974" s="81"/>
      <c r="P4974" s="86"/>
      <c r="Q4974" s="82"/>
      <c r="R4974" s="81" t="s">
        <v>97</v>
      </c>
      <c r="S4974" s="63"/>
      <c r="T4974" s="87"/>
      <c r="U4974" s="84" t="s">
        <v>97</v>
      </c>
      <c r="V4974" s="84" t="s">
        <v>97</v>
      </c>
      <c r="W4974" s="85" t="b">
        <v>0</v>
      </c>
      <c r="X4974" s="63"/>
      <c r="Y4974" s="63"/>
      <c r="Z4974" s="63"/>
    </row>
    <row r="4975">
      <c r="A4975" s="75"/>
      <c r="B4975" s="94"/>
      <c r="C4975" s="75"/>
      <c r="D4975" s="76"/>
      <c r="E4975" s="75" t="s">
        <v>97</v>
      </c>
      <c r="F4975" s="75" t="s">
        <v>97</v>
      </c>
      <c r="G4975" s="77"/>
      <c r="H4975" s="77"/>
      <c r="I4975" s="80"/>
      <c r="J4975" s="77" t="s">
        <v>97</v>
      </c>
      <c r="K4975" s="79" t="s">
        <v>97</v>
      </c>
      <c r="L4975" s="79"/>
      <c r="M4975" s="80"/>
      <c r="N4975" s="79" t="s">
        <v>97</v>
      </c>
      <c r="O4975" s="81"/>
      <c r="P4975" s="86"/>
      <c r="Q4975" s="82"/>
      <c r="R4975" s="81" t="s">
        <v>97</v>
      </c>
      <c r="S4975" s="63"/>
      <c r="T4975" s="87"/>
      <c r="U4975" s="84" t="s">
        <v>97</v>
      </c>
      <c r="V4975" s="84" t="s">
        <v>97</v>
      </c>
      <c r="W4975" s="85" t="b">
        <v>0</v>
      </c>
      <c r="X4975" s="63"/>
      <c r="Y4975" s="63"/>
      <c r="Z4975" s="63"/>
    </row>
    <row r="4976">
      <c r="A4976" s="75"/>
      <c r="B4976" s="94"/>
      <c r="C4976" s="75"/>
      <c r="D4976" s="76"/>
      <c r="E4976" s="75" t="s">
        <v>97</v>
      </c>
      <c r="F4976" s="75" t="s">
        <v>97</v>
      </c>
      <c r="G4976" s="77"/>
      <c r="H4976" s="77"/>
      <c r="I4976" s="80"/>
      <c r="J4976" s="77" t="s">
        <v>97</v>
      </c>
      <c r="K4976" s="79" t="s">
        <v>97</v>
      </c>
      <c r="L4976" s="79"/>
      <c r="M4976" s="80"/>
      <c r="N4976" s="79" t="s">
        <v>97</v>
      </c>
      <c r="O4976" s="81"/>
      <c r="P4976" s="86"/>
      <c r="Q4976" s="82"/>
      <c r="R4976" s="81" t="s">
        <v>97</v>
      </c>
      <c r="S4976" s="63"/>
      <c r="T4976" s="87"/>
      <c r="U4976" s="84" t="s">
        <v>97</v>
      </c>
      <c r="V4976" s="84" t="s">
        <v>97</v>
      </c>
      <c r="W4976" s="85" t="b">
        <v>0</v>
      </c>
      <c r="X4976" s="63"/>
      <c r="Y4976" s="63"/>
      <c r="Z4976" s="63"/>
    </row>
    <row r="4977">
      <c r="A4977" s="75"/>
      <c r="B4977" s="94"/>
      <c r="C4977" s="75"/>
      <c r="D4977" s="76"/>
      <c r="E4977" s="75" t="s">
        <v>97</v>
      </c>
      <c r="F4977" s="75" t="s">
        <v>97</v>
      </c>
      <c r="G4977" s="77"/>
      <c r="H4977" s="77"/>
      <c r="I4977" s="80"/>
      <c r="J4977" s="77" t="s">
        <v>97</v>
      </c>
      <c r="K4977" s="79" t="s">
        <v>97</v>
      </c>
      <c r="L4977" s="79"/>
      <c r="M4977" s="80"/>
      <c r="N4977" s="79" t="s">
        <v>97</v>
      </c>
      <c r="O4977" s="81"/>
      <c r="P4977" s="86"/>
      <c r="Q4977" s="82"/>
      <c r="R4977" s="81" t="s">
        <v>97</v>
      </c>
      <c r="S4977" s="63"/>
      <c r="T4977" s="87"/>
      <c r="U4977" s="84" t="s">
        <v>97</v>
      </c>
      <c r="V4977" s="84" t="s">
        <v>97</v>
      </c>
      <c r="W4977" s="85" t="b">
        <v>0</v>
      </c>
      <c r="X4977" s="63"/>
      <c r="Y4977" s="63"/>
      <c r="Z4977" s="63"/>
    </row>
    <row r="4978">
      <c r="A4978" s="75"/>
      <c r="B4978" s="94"/>
      <c r="C4978" s="75"/>
      <c r="D4978" s="76"/>
      <c r="E4978" s="75" t="s">
        <v>97</v>
      </c>
      <c r="F4978" s="75" t="s">
        <v>97</v>
      </c>
      <c r="G4978" s="77"/>
      <c r="H4978" s="77"/>
      <c r="I4978" s="80"/>
      <c r="J4978" s="77" t="s">
        <v>97</v>
      </c>
      <c r="K4978" s="79" t="s">
        <v>97</v>
      </c>
      <c r="L4978" s="79"/>
      <c r="M4978" s="80"/>
      <c r="N4978" s="79" t="s">
        <v>97</v>
      </c>
      <c r="O4978" s="81"/>
      <c r="P4978" s="86"/>
      <c r="Q4978" s="82"/>
      <c r="R4978" s="81" t="s">
        <v>97</v>
      </c>
      <c r="S4978" s="63"/>
      <c r="T4978" s="87"/>
      <c r="U4978" s="84" t="s">
        <v>97</v>
      </c>
      <c r="V4978" s="84" t="s">
        <v>97</v>
      </c>
      <c r="W4978" s="85" t="b">
        <v>0</v>
      </c>
      <c r="X4978" s="63"/>
      <c r="Y4978" s="63"/>
      <c r="Z4978" s="63"/>
    </row>
    <row r="4979">
      <c r="A4979" s="75"/>
      <c r="B4979" s="94"/>
      <c r="C4979" s="75"/>
      <c r="D4979" s="76"/>
      <c r="E4979" s="75" t="s">
        <v>97</v>
      </c>
      <c r="F4979" s="75" t="s">
        <v>97</v>
      </c>
      <c r="G4979" s="77"/>
      <c r="H4979" s="77"/>
      <c r="I4979" s="80"/>
      <c r="J4979" s="77" t="s">
        <v>97</v>
      </c>
      <c r="K4979" s="79" t="s">
        <v>97</v>
      </c>
      <c r="L4979" s="79"/>
      <c r="M4979" s="80"/>
      <c r="N4979" s="79" t="s">
        <v>97</v>
      </c>
      <c r="O4979" s="81"/>
      <c r="P4979" s="86"/>
      <c r="Q4979" s="82"/>
      <c r="R4979" s="81" t="s">
        <v>97</v>
      </c>
      <c r="S4979" s="63"/>
      <c r="T4979" s="87"/>
      <c r="U4979" s="84" t="s">
        <v>97</v>
      </c>
      <c r="V4979" s="84" t="s">
        <v>97</v>
      </c>
      <c r="W4979" s="85" t="b">
        <v>0</v>
      </c>
      <c r="X4979" s="63"/>
      <c r="Y4979" s="63"/>
      <c r="Z4979" s="63"/>
    </row>
    <row r="4980">
      <c r="A4980" s="75"/>
      <c r="B4980" s="94"/>
      <c r="C4980" s="75"/>
      <c r="D4980" s="76"/>
      <c r="E4980" s="75" t="s">
        <v>97</v>
      </c>
      <c r="F4980" s="75" t="s">
        <v>97</v>
      </c>
      <c r="G4980" s="77"/>
      <c r="H4980" s="77"/>
      <c r="I4980" s="80"/>
      <c r="J4980" s="77" t="s">
        <v>97</v>
      </c>
      <c r="K4980" s="79" t="s">
        <v>97</v>
      </c>
      <c r="L4980" s="79"/>
      <c r="M4980" s="80"/>
      <c r="N4980" s="79" t="s">
        <v>97</v>
      </c>
      <c r="O4980" s="81"/>
      <c r="P4980" s="86"/>
      <c r="Q4980" s="82"/>
      <c r="R4980" s="81" t="s">
        <v>97</v>
      </c>
      <c r="S4980" s="63"/>
      <c r="T4980" s="87"/>
      <c r="U4980" s="84" t="s">
        <v>97</v>
      </c>
      <c r="V4980" s="84" t="s">
        <v>97</v>
      </c>
      <c r="W4980" s="85" t="b">
        <v>0</v>
      </c>
      <c r="X4980" s="63"/>
      <c r="Y4980" s="63"/>
      <c r="Z4980" s="63"/>
    </row>
    <row r="4981">
      <c r="A4981" s="75"/>
      <c r="B4981" s="94"/>
      <c r="C4981" s="75"/>
      <c r="D4981" s="76"/>
      <c r="E4981" s="75" t="s">
        <v>97</v>
      </c>
      <c r="F4981" s="75" t="s">
        <v>97</v>
      </c>
      <c r="G4981" s="77"/>
      <c r="H4981" s="77"/>
      <c r="I4981" s="80"/>
      <c r="J4981" s="77" t="s">
        <v>97</v>
      </c>
      <c r="K4981" s="79" t="s">
        <v>97</v>
      </c>
      <c r="L4981" s="79"/>
      <c r="M4981" s="80"/>
      <c r="N4981" s="79" t="s">
        <v>97</v>
      </c>
      <c r="O4981" s="81"/>
      <c r="P4981" s="86"/>
      <c r="Q4981" s="82"/>
      <c r="R4981" s="81" t="s">
        <v>97</v>
      </c>
      <c r="S4981" s="63"/>
      <c r="T4981" s="87"/>
      <c r="U4981" s="84" t="s">
        <v>97</v>
      </c>
      <c r="V4981" s="84" t="s">
        <v>97</v>
      </c>
      <c r="W4981" s="85" t="b">
        <v>0</v>
      </c>
      <c r="X4981" s="63"/>
      <c r="Y4981" s="63"/>
      <c r="Z4981" s="63"/>
    </row>
    <row r="4982">
      <c r="A4982" s="75"/>
      <c r="B4982" s="94"/>
      <c r="C4982" s="75"/>
      <c r="D4982" s="76"/>
      <c r="E4982" s="75" t="s">
        <v>97</v>
      </c>
      <c r="F4982" s="75" t="s">
        <v>97</v>
      </c>
      <c r="G4982" s="77"/>
      <c r="H4982" s="77"/>
      <c r="I4982" s="80"/>
      <c r="J4982" s="77" t="s">
        <v>97</v>
      </c>
      <c r="K4982" s="79" t="s">
        <v>97</v>
      </c>
      <c r="L4982" s="79"/>
      <c r="M4982" s="80"/>
      <c r="N4982" s="79" t="s">
        <v>97</v>
      </c>
      <c r="O4982" s="81"/>
      <c r="P4982" s="86"/>
      <c r="Q4982" s="82"/>
      <c r="R4982" s="81" t="s">
        <v>97</v>
      </c>
      <c r="S4982" s="63"/>
      <c r="T4982" s="87"/>
      <c r="U4982" s="84" t="s">
        <v>97</v>
      </c>
      <c r="V4982" s="84" t="s">
        <v>97</v>
      </c>
      <c r="W4982" s="85" t="b">
        <v>0</v>
      </c>
      <c r="X4982" s="63"/>
      <c r="Y4982" s="63"/>
      <c r="Z4982" s="63"/>
    </row>
    <row r="4983">
      <c r="A4983" s="75"/>
      <c r="B4983" s="94"/>
      <c r="C4983" s="75"/>
      <c r="D4983" s="76"/>
      <c r="E4983" s="75" t="s">
        <v>97</v>
      </c>
      <c r="F4983" s="75" t="s">
        <v>97</v>
      </c>
      <c r="G4983" s="77"/>
      <c r="H4983" s="77"/>
      <c r="I4983" s="80"/>
      <c r="J4983" s="77" t="s">
        <v>97</v>
      </c>
      <c r="K4983" s="79" t="s">
        <v>97</v>
      </c>
      <c r="L4983" s="79"/>
      <c r="M4983" s="80"/>
      <c r="N4983" s="79" t="s">
        <v>97</v>
      </c>
      <c r="O4983" s="81"/>
      <c r="P4983" s="86"/>
      <c r="Q4983" s="82"/>
      <c r="R4983" s="81" t="s">
        <v>97</v>
      </c>
      <c r="S4983" s="63"/>
      <c r="T4983" s="87"/>
      <c r="U4983" s="84" t="s">
        <v>97</v>
      </c>
      <c r="V4983" s="84" t="s">
        <v>97</v>
      </c>
      <c r="W4983" s="85" t="b">
        <v>0</v>
      </c>
      <c r="X4983" s="63"/>
      <c r="Y4983" s="63"/>
      <c r="Z4983" s="63"/>
    </row>
    <row r="4984">
      <c r="A4984" s="75"/>
      <c r="B4984" s="94"/>
      <c r="C4984" s="75"/>
      <c r="D4984" s="76"/>
      <c r="E4984" s="75" t="s">
        <v>97</v>
      </c>
      <c r="F4984" s="75" t="s">
        <v>97</v>
      </c>
      <c r="G4984" s="77"/>
      <c r="H4984" s="77"/>
      <c r="I4984" s="80"/>
      <c r="J4984" s="77" t="s">
        <v>97</v>
      </c>
      <c r="K4984" s="79" t="s">
        <v>97</v>
      </c>
      <c r="L4984" s="79"/>
      <c r="M4984" s="80"/>
      <c r="N4984" s="79" t="s">
        <v>97</v>
      </c>
      <c r="O4984" s="81"/>
      <c r="P4984" s="86"/>
      <c r="Q4984" s="82"/>
      <c r="R4984" s="81" t="s">
        <v>97</v>
      </c>
      <c r="S4984" s="63"/>
      <c r="T4984" s="87"/>
      <c r="U4984" s="84" t="s">
        <v>97</v>
      </c>
      <c r="V4984" s="84" t="s">
        <v>97</v>
      </c>
      <c r="W4984" s="85" t="b">
        <v>0</v>
      </c>
      <c r="X4984" s="63"/>
      <c r="Y4984" s="63"/>
      <c r="Z4984" s="63"/>
    </row>
    <row r="4985">
      <c r="A4985" s="75"/>
      <c r="B4985" s="94"/>
      <c r="C4985" s="75"/>
      <c r="D4985" s="76"/>
      <c r="E4985" s="75" t="s">
        <v>97</v>
      </c>
      <c r="F4985" s="75" t="s">
        <v>97</v>
      </c>
      <c r="G4985" s="77"/>
      <c r="H4985" s="77"/>
      <c r="I4985" s="80"/>
      <c r="J4985" s="77" t="s">
        <v>97</v>
      </c>
      <c r="K4985" s="79" t="s">
        <v>97</v>
      </c>
      <c r="L4985" s="79"/>
      <c r="M4985" s="80"/>
      <c r="N4985" s="79" t="s">
        <v>97</v>
      </c>
      <c r="O4985" s="81"/>
      <c r="P4985" s="86"/>
      <c r="Q4985" s="82"/>
      <c r="R4985" s="81" t="s">
        <v>97</v>
      </c>
      <c r="S4985" s="63"/>
      <c r="T4985" s="87"/>
      <c r="U4985" s="84" t="s">
        <v>97</v>
      </c>
      <c r="V4985" s="84" t="s">
        <v>97</v>
      </c>
      <c r="W4985" s="85" t="b">
        <v>0</v>
      </c>
      <c r="X4985" s="63"/>
      <c r="Y4985" s="63"/>
      <c r="Z4985" s="63"/>
    </row>
    <row r="4986">
      <c r="A4986" s="75"/>
      <c r="B4986" s="94"/>
      <c r="C4986" s="75"/>
      <c r="D4986" s="76"/>
      <c r="E4986" s="75" t="s">
        <v>97</v>
      </c>
      <c r="F4986" s="75" t="s">
        <v>97</v>
      </c>
      <c r="G4986" s="77"/>
      <c r="H4986" s="77"/>
      <c r="I4986" s="80"/>
      <c r="J4986" s="77" t="s">
        <v>97</v>
      </c>
      <c r="K4986" s="79" t="s">
        <v>97</v>
      </c>
      <c r="L4986" s="79"/>
      <c r="M4986" s="80"/>
      <c r="N4986" s="79" t="s">
        <v>97</v>
      </c>
      <c r="O4986" s="81"/>
      <c r="P4986" s="86"/>
      <c r="Q4986" s="82"/>
      <c r="R4986" s="81" t="s">
        <v>97</v>
      </c>
      <c r="S4986" s="63"/>
      <c r="T4986" s="87"/>
      <c r="U4986" s="84" t="s">
        <v>97</v>
      </c>
      <c r="V4986" s="84" t="s">
        <v>97</v>
      </c>
      <c r="W4986" s="85" t="b">
        <v>0</v>
      </c>
      <c r="X4986" s="63"/>
      <c r="Y4986" s="63"/>
      <c r="Z4986" s="63"/>
    </row>
    <row r="4987">
      <c r="A4987" s="75"/>
      <c r="B4987" s="94"/>
      <c r="C4987" s="75"/>
      <c r="D4987" s="76"/>
      <c r="E4987" s="75" t="s">
        <v>97</v>
      </c>
      <c r="F4987" s="75" t="s">
        <v>97</v>
      </c>
      <c r="G4987" s="77"/>
      <c r="H4987" s="77"/>
      <c r="I4987" s="80"/>
      <c r="J4987" s="77" t="s">
        <v>97</v>
      </c>
      <c r="K4987" s="79" t="s">
        <v>97</v>
      </c>
      <c r="L4987" s="79"/>
      <c r="M4987" s="80"/>
      <c r="N4987" s="79" t="s">
        <v>97</v>
      </c>
      <c r="O4987" s="81"/>
      <c r="P4987" s="86"/>
      <c r="Q4987" s="82"/>
      <c r="R4987" s="81" t="s">
        <v>97</v>
      </c>
      <c r="S4987" s="63"/>
      <c r="T4987" s="87"/>
      <c r="U4987" s="84" t="s">
        <v>97</v>
      </c>
      <c r="V4987" s="84" t="s">
        <v>97</v>
      </c>
      <c r="W4987" s="85" t="b">
        <v>0</v>
      </c>
      <c r="X4987" s="63"/>
      <c r="Y4987" s="63"/>
      <c r="Z4987" s="63"/>
    </row>
    <row r="4988">
      <c r="A4988" s="75"/>
      <c r="B4988" s="94"/>
      <c r="C4988" s="75"/>
      <c r="D4988" s="76"/>
      <c r="E4988" s="75" t="s">
        <v>97</v>
      </c>
      <c r="F4988" s="75" t="s">
        <v>97</v>
      </c>
      <c r="G4988" s="77"/>
      <c r="H4988" s="77"/>
      <c r="I4988" s="80"/>
      <c r="J4988" s="77" t="s">
        <v>97</v>
      </c>
      <c r="K4988" s="79" t="s">
        <v>97</v>
      </c>
      <c r="L4988" s="79"/>
      <c r="M4988" s="80"/>
      <c r="N4988" s="79" t="s">
        <v>97</v>
      </c>
      <c r="O4988" s="81"/>
      <c r="P4988" s="86"/>
      <c r="Q4988" s="82"/>
      <c r="R4988" s="81" t="s">
        <v>97</v>
      </c>
      <c r="S4988" s="63"/>
      <c r="T4988" s="87"/>
      <c r="U4988" s="84" t="s">
        <v>97</v>
      </c>
      <c r="V4988" s="84" t="s">
        <v>97</v>
      </c>
      <c r="W4988" s="85" t="b">
        <v>0</v>
      </c>
      <c r="X4988" s="63"/>
      <c r="Y4988" s="63"/>
      <c r="Z4988" s="63"/>
    </row>
    <row r="4989">
      <c r="A4989" s="75"/>
      <c r="B4989" s="94"/>
      <c r="C4989" s="75"/>
      <c r="D4989" s="76"/>
      <c r="E4989" s="75" t="s">
        <v>97</v>
      </c>
      <c r="F4989" s="75" t="s">
        <v>97</v>
      </c>
      <c r="G4989" s="77"/>
      <c r="H4989" s="77"/>
      <c r="I4989" s="80"/>
      <c r="J4989" s="77" t="s">
        <v>97</v>
      </c>
      <c r="K4989" s="79" t="s">
        <v>97</v>
      </c>
      <c r="L4989" s="79"/>
      <c r="M4989" s="80"/>
      <c r="N4989" s="79" t="s">
        <v>97</v>
      </c>
      <c r="O4989" s="81"/>
      <c r="P4989" s="86"/>
      <c r="Q4989" s="82"/>
      <c r="R4989" s="81" t="s">
        <v>97</v>
      </c>
      <c r="S4989" s="63"/>
      <c r="T4989" s="87"/>
      <c r="U4989" s="84" t="s">
        <v>97</v>
      </c>
      <c r="V4989" s="84" t="s">
        <v>97</v>
      </c>
      <c r="W4989" s="85" t="b">
        <v>0</v>
      </c>
      <c r="X4989" s="63"/>
      <c r="Y4989" s="63"/>
      <c r="Z4989" s="63"/>
    </row>
    <row r="4990">
      <c r="A4990" s="75"/>
      <c r="B4990" s="94"/>
      <c r="C4990" s="75"/>
      <c r="D4990" s="76"/>
      <c r="E4990" s="75" t="s">
        <v>97</v>
      </c>
      <c r="F4990" s="75" t="s">
        <v>97</v>
      </c>
      <c r="G4990" s="77"/>
      <c r="H4990" s="77"/>
      <c r="I4990" s="80"/>
      <c r="J4990" s="77" t="s">
        <v>97</v>
      </c>
      <c r="K4990" s="79" t="s">
        <v>97</v>
      </c>
      <c r="L4990" s="79"/>
      <c r="M4990" s="80"/>
      <c r="N4990" s="79" t="s">
        <v>97</v>
      </c>
      <c r="O4990" s="81"/>
      <c r="P4990" s="86"/>
      <c r="Q4990" s="82"/>
      <c r="R4990" s="81" t="s">
        <v>97</v>
      </c>
      <c r="S4990" s="63"/>
      <c r="T4990" s="87"/>
      <c r="U4990" s="84" t="s">
        <v>97</v>
      </c>
      <c r="V4990" s="84" t="s">
        <v>97</v>
      </c>
      <c r="W4990" s="85" t="b">
        <v>0</v>
      </c>
      <c r="X4990" s="63"/>
      <c r="Y4990" s="63"/>
      <c r="Z4990" s="63"/>
    </row>
    <row r="4991">
      <c r="A4991" s="75"/>
      <c r="B4991" s="94"/>
      <c r="C4991" s="75"/>
      <c r="D4991" s="76"/>
      <c r="E4991" s="75" t="s">
        <v>97</v>
      </c>
      <c r="F4991" s="75" t="s">
        <v>97</v>
      </c>
      <c r="G4991" s="77"/>
      <c r="H4991" s="77"/>
      <c r="I4991" s="80"/>
      <c r="J4991" s="77" t="s">
        <v>97</v>
      </c>
      <c r="K4991" s="79" t="s">
        <v>97</v>
      </c>
      <c r="L4991" s="79"/>
      <c r="M4991" s="80"/>
      <c r="N4991" s="79" t="s">
        <v>97</v>
      </c>
      <c r="O4991" s="81"/>
      <c r="P4991" s="86"/>
      <c r="Q4991" s="82"/>
      <c r="R4991" s="81" t="s">
        <v>97</v>
      </c>
      <c r="S4991" s="63"/>
      <c r="T4991" s="87"/>
      <c r="U4991" s="84" t="s">
        <v>97</v>
      </c>
      <c r="V4991" s="84" t="s">
        <v>97</v>
      </c>
      <c r="W4991" s="85" t="b">
        <v>0</v>
      </c>
      <c r="X4991" s="63"/>
      <c r="Y4991" s="63"/>
      <c r="Z4991" s="63"/>
    </row>
    <row r="4992">
      <c r="A4992" s="75"/>
      <c r="B4992" s="94"/>
      <c r="C4992" s="75"/>
      <c r="D4992" s="76"/>
      <c r="E4992" s="75" t="s">
        <v>97</v>
      </c>
      <c r="F4992" s="75" t="s">
        <v>97</v>
      </c>
      <c r="G4992" s="77"/>
      <c r="H4992" s="77"/>
      <c r="I4992" s="80"/>
      <c r="J4992" s="77" t="s">
        <v>97</v>
      </c>
      <c r="K4992" s="79" t="s">
        <v>97</v>
      </c>
      <c r="L4992" s="79"/>
      <c r="M4992" s="80"/>
      <c r="N4992" s="79" t="s">
        <v>97</v>
      </c>
      <c r="O4992" s="81"/>
      <c r="P4992" s="86"/>
      <c r="Q4992" s="82"/>
      <c r="R4992" s="81" t="s">
        <v>97</v>
      </c>
      <c r="S4992" s="63"/>
      <c r="T4992" s="87"/>
      <c r="U4992" s="84" t="s">
        <v>97</v>
      </c>
      <c r="V4992" s="84" t="s">
        <v>97</v>
      </c>
      <c r="W4992" s="85" t="b">
        <v>0</v>
      </c>
      <c r="X4992" s="63"/>
      <c r="Y4992" s="63"/>
      <c r="Z4992" s="63"/>
    </row>
    <row r="4993">
      <c r="A4993" s="75"/>
      <c r="B4993" s="94"/>
      <c r="C4993" s="75"/>
      <c r="D4993" s="76"/>
      <c r="E4993" s="75" t="s">
        <v>97</v>
      </c>
      <c r="F4993" s="75" t="s">
        <v>97</v>
      </c>
      <c r="G4993" s="77"/>
      <c r="H4993" s="77"/>
      <c r="I4993" s="80"/>
      <c r="J4993" s="77" t="s">
        <v>97</v>
      </c>
      <c r="K4993" s="79" t="s">
        <v>97</v>
      </c>
      <c r="L4993" s="79"/>
      <c r="M4993" s="80"/>
      <c r="N4993" s="79" t="s">
        <v>97</v>
      </c>
      <c r="O4993" s="81"/>
      <c r="P4993" s="86"/>
      <c r="Q4993" s="82"/>
      <c r="R4993" s="81" t="s">
        <v>97</v>
      </c>
      <c r="S4993" s="63"/>
      <c r="T4993" s="87"/>
      <c r="U4993" s="84" t="s">
        <v>97</v>
      </c>
      <c r="V4993" s="84" t="s">
        <v>97</v>
      </c>
      <c r="W4993" s="85" t="b">
        <v>0</v>
      </c>
      <c r="X4993" s="63"/>
      <c r="Y4993" s="63"/>
      <c r="Z4993" s="63"/>
    </row>
    <row r="4994">
      <c r="A4994" s="75"/>
      <c r="B4994" s="94"/>
      <c r="C4994" s="75"/>
      <c r="D4994" s="76"/>
      <c r="E4994" s="75" t="s">
        <v>97</v>
      </c>
      <c r="F4994" s="75" t="s">
        <v>97</v>
      </c>
      <c r="G4994" s="77"/>
      <c r="H4994" s="77"/>
      <c r="I4994" s="80"/>
      <c r="J4994" s="77" t="s">
        <v>97</v>
      </c>
      <c r="K4994" s="79" t="s">
        <v>97</v>
      </c>
      <c r="L4994" s="79"/>
      <c r="M4994" s="80"/>
      <c r="N4994" s="79" t="s">
        <v>97</v>
      </c>
      <c r="O4994" s="81"/>
      <c r="P4994" s="86"/>
      <c r="Q4994" s="82"/>
      <c r="R4994" s="81" t="s">
        <v>97</v>
      </c>
      <c r="S4994" s="63"/>
      <c r="T4994" s="87"/>
      <c r="U4994" s="84" t="s">
        <v>97</v>
      </c>
      <c r="V4994" s="84" t="s">
        <v>97</v>
      </c>
      <c r="W4994" s="85" t="b">
        <v>0</v>
      </c>
      <c r="X4994" s="63"/>
      <c r="Y4994" s="63"/>
      <c r="Z4994" s="63"/>
    </row>
    <row r="4995">
      <c r="A4995" s="75"/>
      <c r="B4995" s="94"/>
      <c r="C4995" s="75"/>
      <c r="D4995" s="76"/>
      <c r="E4995" s="75" t="s">
        <v>97</v>
      </c>
      <c r="F4995" s="75" t="s">
        <v>97</v>
      </c>
      <c r="G4995" s="77"/>
      <c r="H4995" s="77"/>
      <c r="I4995" s="80"/>
      <c r="J4995" s="77" t="s">
        <v>97</v>
      </c>
      <c r="K4995" s="79" t="s">
        <v>97</v>
      </c>
      <c r="L4995" s="79"/>
      <c r="M4995" s="80"/>
      <c r="N4995" s="79" t="s">
        <v>97</v>
      </c>
      <c r="O4995" s="81"/>
      <c r="P4995" s="86"/>
      <c r="Q4995" s="82"/>
      <c r="R4995" s="81" t="s">
        <v>97</v>
      </c>
      <c r="S4995" s="63"/>
      <c r="T4995" s="87"/>
      <c r="U4995" s="84" t="s">
        <v>97</v>
      </c>
      <c r="V4995" s="84" t="s">
        <v>97</v>
      </c>
      <c r="W4995" s="85" t="b">
        <v>0</v>
      </c>
      <c r="X4995" s="63"/>
      <c r="Y4995" s="63"/>
      <c r="Z4995" s="63"/>
    </row>
    <row r="4996">
      <c r="A4996" s="75"/>
      <c r="B4996" s="94"/>
      <c r="C4996" s="75"/>
      <c r="D4996" s="76"/>
      <c r="E4996" s="75" t="s">
        <v>97</v>
      </c>
      <c r="F4996" s="75" t="s">
        <v>97</v>
      </c>
      <c r="G4996" s="77"/>
      <c r="H4996" s="77"/>
      <c r="I4996" s="80"/>
      <c r="J4996" s="77" t="s">
        <v>97</v>
      </c>
      <c r="K4996" s="79" t="s">
        <v>97</v>
      </c>
      <c r="L4996" s="79"/>
      <c r="M4996" s="80"/>
      <c r="N4996" s="79" t="s">
        <v>97</v>
      </c>
      <c r="O4996" s="81"/>
      <c r="P4996" s="86"/>
      <c r="Q4996" s="82"/>
      <c r="R4996" s="81" t="s">
        <v>97</v>
      </c>
      <c r="S4996" s="63"/>
      <c r="T4996" s="87"/>
      <c r="U4996" s="84" t="s">
        <v>97</v>
      </c>
      <c r="V4996" s="84" t="s">
        <v>97</v>
      </c>
      <c r="W4996" s="85" t="b">
        <v>0</v>
      </c>
      <c r="X4996" s="63"/>
      <c r="Y4996" s="63"/>
      <c r="Z4996" s="63"/>
    </row>
    <row r="4997">
      <c r="A4997" s="75"/>
      <c r="B4997" s="94"/>
      <c r="C4997" s="75"/>
      <c r="D4997" s="76"/>
      <c r="E4997" s="75" t="s">
        <v>97</v>
      </c>
      <c r="F4997" s="75" t="s">
        <v>97</v>
      </c>
      <c r="G4997" s="77"/>
      <c r="H4997" s="77"/>
      <c r="I4997" s="80"/>
      <c r="J4997" s="77" t="s">
        <v>97</v>
      </c>
      <c r="K4997" s="79" t="s">
        <v>97</v>
      </c>
      <c r="L4997" s="79"/>
      <c r="M4997" s="80"/>
      <c r="N4997" s="79" t="s">
        <v>97</v>
      </c>
      <c r="O4997" s="81"/>
      <c r="P4997" s="86"/>
      <c r="Q4997" s="82"/>
      <c r="R4997" s="81" t="s">
        <v>97</v>
      </c>
      <c r="S4997" s="63"/>
      <c r="T4997" s="87"/>
      <c r="U4997" s="84" t="s">
        <v>97</v>
      </c>
      <c r="V4997" s="84" t="s">
        <v>97</v>
      </c>
      <c r="W4997" s="85" t="b">
        <v>0</v>
      </c>
      <c r="X4997" s="63"/>
      <c r="Y4997" s="63"/>
      <c r="Z4997" s="63"/>
    </row>
    <row r="4998">
      <c r="A4998" s="75"/>
      <c r="B4998" s="94"/>
      <c r="C4998" s="75"/>
      <c r="D4998" s="76"/>
      <c r="E4998" s="75" t="s">
        <v>97</v>
      </c>
      <c r="F4998" s="75" t="s">
        <v>97</v>
      </c>
      <c r="G4998" s="77"/>
      <c r="H4998" s="77"/>
      <c r="I4998" s="80"/>
      <c r="J4998" s="77" t="s">
        <v>97</v>
      </c>
      <c r="K4998" s="79" t="s">
        <v>97</v>
      </c>
      <c r="L4998" s="79"/>
      <c r="M4998" s="80"/>
      <c r="N4998" s="79" t="s">
        <v>97</v>
      </c>
      <c r="O4998" s="81"/>
      <c r="P4998" s="86"/>
      <c r="Q4998" s="82"/>
      <c r="R4998" s="81" t="s">
        <v>97</v>
      </c>
      <c r="S4998" s="63"/>
      <c r="T4998" s="87"/>
      <c r="U4998" s="84" t="s">
        <v>97</v>
      </c>
      <c r="V4998" s="84" t="s">
        <v>97</v>
      </c>
      <c r="W4998" s="85" t="b">
        <v>0</v>
      </c>
      <c r="X4998" s="63"/>
      <c r="Y4998" s="63"/>
      <c r="Z4998" s="63"/>
    </row>
    <row r="4999">
      <c r="A4999" s="75"/>
      <c r="B4999" s="94"/>
      <c r="C4999" s="75"/>
      <c r="D4999" s="76"/>
      <c r="E4999" s="75" t="s">
        <v>97</v>
      </c>
      <c r="F4999" s="75" t="s">
        <v>97</v>
      </c>
      <c r="G4999" s="77"/>
      <c r="H4999" s="77"/>
      <c r="I4999" s="80"/>
      <c r="J4999" s="77" t="s">
        <v>97</v>
      </c>
      <c r="K4999" s="79" t="s">
        <v>97</v>
      </c>
      <c r="L4999" s="79"/>
      <c r="M4999" s="80"/>
      <c r="N4999" s="79" t="s">
        <v>97</v>
      </c>
      <c r="O4999" s="81"/>
      <c r="P4999" s="86"/>
      <c r="Q4999" s="82"/>
      <c r="R4999" s="81" t="s">
        <v>97</v>
      </c>
      <c r="S4999" s="63"/>
      <c r="T4999" s="87"/>
      <c r="U4999" s="84" t="s">
        <v>97</v>
      </c>
      <c r="V4999" s="84" t="s">
        <v>97</v>
      </c>
      <c r="W4999" s="85" t="b">
        <v>0</v>
      </c>
      <c r="X4999" s="63"/>
      <c r="Y4999" s="63"/>
      <c r="Z4999" s="63"/>
    </row>
    <row r="5000">
      <c r="A5000" s="75"/>
      <c r="B5000" s="94"/>
      <c r="C5000" s="75"/>
      <c r="D5000" s="76"/>
      <c r="E5000" s="75" t="s">
        <v>97</v>
      </c>
      <c r="F5000" s="75" t="s">
        <v>97</v>
      </c>
      <c r="G5000" s="77"/>
      <c r="H5000" s="77"/>
      <c r="I5000" s="80"/>
      <c r="J5000" s="77" t="s">
        <v>97</v>
      </c>
      <c r="K5000" s="79" t="s">
        <v>97</v>
      </c>
      <c r="L5000" s="79"/>
      <c r="M5000" s="80"/>
      <c r="N5000" s="79" t="s">
        <v>97</v>
      </c>
      <c r="O5000" s="81"/>
      <c r="P5000" s="86"/>
      <c r="Q5000" s="82"/>
      <c r="R5000" s="81" t="s">
        <v>97</v>
      </c>
      <c r="S5000" s="63"/>
      <c r="T5000" s="87"/>
      <c r="U5000" s="84" t="s">
        <v>97</v>
      </c>
      <c r="V5000" s="84" t="s">
        <v>97</v>
      </c>
      <c r="W5000" s="85" t="b">
        <v>0</v>
      </c>
      <c r="X5000" s="63"/>
      <c r="Y5000" s="63"/>
      <c r="Z5000" s="63"/>
    </row>
    <row r="5001">
      <c r="A5001" s="75"/>
      <c r="B5001" s="94"/>
      <c r="C5001" s="75"/>
      <c r="D5001" s="76"/>
      <c r="E5001" s="75" t="s">
        <v>97</v>
      </c>
      <c r="F5001" s="75" t="s">
        <v>97</v>
      </c>
      <c r="G5001" s="77"/>
      <c r="H5001" s="77"/>
      <c r="I5001" s="80"/>
      <c r="J5001" s="77" t="s">
        <v>97</v>
      </c>
      <c r="K5001" s="79" t="s">
        <v>97</v>
      </c>
      <c r="L5001" s="79"/>
      <c r="M5001" s="80"/>
      <c r="N5001" s="79" t="s">
        <v>97</v>
      </c>
      <c r="O5001" s="81"/>
      <c r="P5001" s="86"/>
      <c r="Q5001" s="82"/>
      <c r="R5001" s="81" t="s">
        <v>97</v>
      </c>
      <c r="S5001" s="63"/>
      <c r="T5001" s="87"/>
      <c r="U5001" s="84" t="s">
        <v>97</v>
      </c>
      <c r="V5001" s="84" t="s">
        <v>97</v>
      </c>
      <c r="W5001" s="85" t="b">
        <v>0</v>
      </c>
      <c r="X5001" s="63"/>
      <c r="Y5001" s="63"/>
      <c r="Z5001" s="63"/>
    </row>
    <row r="5002">
      <c r="A5002" s="75"/>
      <c r="B5002" s="94"/>
      <c r="C5002" s="75"/>
      <c r="D5002" s="76"/>
      <c r="E5002" s="75" t="s">
        <v>97</v>
      </c>
      <c r="F5002" s="75" t="s">
        <v>97</v>
      </c>
      <c r="G5002" s="77"/>
      <c r="H5002" s="77"/>
      <c r="I5002" s="80"/>
      <c r="J5002" s="77" t="s">
        <v>97</v>
      </c>
      <c r="K5002" s="79" t="s">
        <v>97</v>
      </c>
      <c r="L5002" s="79"/>
      <c r="M5002" s="80"/>
      <c r="N5002" s="79" t="s">
        <v>97</v>
      </c>
      <c r="O5002" s="81"/>
      <c r="P5002" s="86"/>
      <c r="Q5002" s="82"/>
      <c r="R5002" s="81" t="s">
        <v>97</v>
      </c>
      <c r="S5002" s="63"/>
      <c r="T5002" s="87"/>
      <c r="U5002" s="84" t="s">
        <v>97</v>
      </c>
      <c r="V5002" s="84" t="s">
        <v>97</v>
      </c>
      <c r="W5002" s="85" t="b">
        <v>0</v>
      </c>
      <c r="X5002" s="63"/>
      <c r="Y5002" s="63"/>
      <c r="Z5002" s="63"/>
    </row>
    <row r="5003">
      <c r="A5003" s="75"/>
      <c r="B5003" s="94"/>
      <c r="C5003" s="75"/>
      <c r="D5003" s="76"/>
      <c r="E5003" s="75" t="s">
        <v>97</v>
      </c>
      <c r="F5003" s="75" t="s">
        <v>97</v>
      </c>
      <c r="G5003" s="77"/>
      <c r="H5003" s="77"/>
      <c r="I5003" s="80"/>
      <c r="J5003" s="77" t="s">
        <v>97</v>
      </c>
      <c r="K5003" s="79" t="s">
        <v>97</v>
      </c>
      <c r="L5003" s="79"/>
      <c r="M5003" s="80"/>
      <c r="N5003" s="79" t="s">
        <v>97</v>
      </c>
      <c r="O5003" s="81"/>
      <c r="P5003" s="86"/>
      <c r="Q5003" s="82"/>
      <c r="R5003" s="81" t="s">
        <v>97</v>
      </c>
      <c r="S5003" s="63"/>
      <c r="T5003" s="87"/>
      <c r="U5003" s="84" t="s">
        <v>97</v>
      </c>
      <c r="V5003" s="84" t="s">
        <v>97</v>
      </c>
      <c r="W5003" s="85" t="b">
        <v>0</v>
      </c>
      <c r="X5003" s="63"/>
      <c r="Y5003" s="63"/>
      <c r="Z5003" s="63"/>
    </row>
    <row r="5004">
      <c r="A5004" s="75"/>
      <c r="B5004" s="94"/>
      <c r="C5004" s="75"/>
      <c r="D5004" s="76"/>
      <c r="E5004" s="75" t="s">
        <v>97</v>
      </c>
      <c r="F5004" s="75" t="s">
        <v>97</v>
      </c>
      <c r="G5004" s="77"/>
      <c r="H5004" s="77"/>
      <c r="I5004" s="80"/>
      <c r="J5004" s="77" t="s">
        <v>97</v>
      </c>
      <c r="K5004" s="79" t="s">
        <v>97</v>
      </c>
      <c r="L5004" s="79"/>
      <c r="M5004" s="80"/>
      <c r="N5004" s="79" t="s">
        <v>97</v>
      </c>
      <c r="O5004" s="81"/>
      <c r="P5004" s="86"/>
      <c r="Q5004" s="82"/>
      <c r="R5004" s="81" t="s">
        <v>97</v>
      </c>
      <c r="S5004" s="63"/>
      <c r="T5004" s="87"/>
      <c r="U5004" s="84" t="s">
        <v>97</v>
      </c>
      <c r="V5004" s="84" t="s">
        <v>97</v>
      </c>
      <c r="W5004" s="85" t="b">
        <v>0</v>
      </c>
      <c r="X5004" s="63"/>
      <c r="Y5004" s="63"/>
      <c r="Z5004" s="63"/>
    </row>
    <row r="5005">
      <c r="A5005" s="75"/>
      <c r="B5005" s="94"/>
      <c r="C5005" s="75"/>
      <c r="D5005" s="76"/>
      <c r="E5005" s="75" t="s">
        <v>97</v>
      </c>
      <c r="F5005" s="75" t="s">
        <v>97</v>
      </c>
      <c r="G5005" s="77"/>
      <c r="H5005" s="77"/>
      <c r="I5005" s="80"/>
      <c r="J5005" s="77" t="s">
        <v>97</v>
      </c>
      <c r="K5005" s="79" t="s">
        <v>97</v>
      </c>
      <c r="L5005" s="79"/>
      <c r="M5005" s="80"/>
      <c r="N5005" s="79" t="s">
        <v>97</v>
      </c>
      <c r="O5005" s="81"/>
      <c r="P5005" s="86"/>
      <c r="Q5005" s="82"/>
      <c r="R5005" s="81" t="s">
        <v>97</v>
      </c>
      <c r="S5005" s="63"/>
      <c r="T5005" s="87"/>
      <c r="U5005" s="84" t="s">
        <v>97</v>
      </c>
      <c r="V5005" s="84" t="s">
        <v>97</v>
      </c>
      <c r="W5005" s="85" t="b">
        <v>0</v>
      </c>
      <c r="X5005" s="63"/>
      <c r="Y5005" s="63"/>
      <c r="Z5005" s="63"/>
    </row>
    <row r="5006">
      <c r="A5006" s="75"/>
      <c r="B5006" s="94"/>
      <c r="C5006" s="75"/>
      <c r="D5006" s="76"/>
      <c r="E5006" s="75" t="s">
        <v>97</v>
      </c>
      <c r="F5006" s="75" t="s">
        <v>97</v>
      </c>
      <c r="G5006" s="77"/>
      <c r="H5006" s="77"/>
      <c r="I5006" s="80"/>
      <c r="J5006" s="77" t="s">
        <v>97</v>
      </c>
      <c r="K5006" s="79" t="s">
        <v>97</v>
      </c>
      <c r="L5006" s="79"/>
      <c r="M5006" s="80"/>
      <c r="N5006" s="79" t="s">
        <v>97</v>
      </c>
      <c r="O5006" s="81"/>
      <c r="P5006" s="86"/>
      <c r="Q5006" s="82"/>
      <c r="R5006" s="81" t="s">
        <v>97</v>
      </c>
      <c r="S5006" s="63"/>
      <c r="T5006" s="87"/>
      <c r="U5006" s="84" t="s">
        <v>97</v>
      </c>
      <c r="V5006" s="84" t="s">
        <v>97</v>
      </c>
      <c r="W5006" s="85" t="b">
        <v>0</v>
      </c>
      <c r="X5006" s="63"/>
      <c r="Y5006" s="63"/>
      <c r="Z5006" s="63"/>
    </row>
    <row r="5007">
      <c r="A5007" s="75"/>
      <c r="B5007" s="94"/>
      <c r="C5007" s="75"/>
      <c r="D5007" s="76"/>
      <c r="E5007" s="75" t="s">
        <v>97</v>
      </c>
      <c r="F5007" s="75" t="s">
        <v>97</v>
      </c>
      <c r="G5007" s="77"/>
      <c r="H5007" s="77"/>
      <c r="I5007" s="80"/>
      <c r="J5007" s="77" t="s">
        <v>97</v>
      </c>
      <c r="K5007" s="79" t="s">
        <v>97</v>
      </c>
      <c r="L5007" s="79"/>
      <c r="M5007" s="80"/>
      <c r="N5007" s="79" t="s">
        <v>97</v>
      </c>
      <c r="O5007" s="81"/>
      <c r="P5007" s="86"/>
      <c r="Q5007" s="82"/>
      <c r="R5007" s="81" t="s">
        <v>97</v>
      </c>
      <c r="S5007" s="63"/>
      <c r="T5007" s="87"/>
      <c r="U5007" s="84" t="s">
        <v>97</v>
      </c>
      <c r="V5007" s="84" t="s">
        <v>97</v>
      </c>
      <c r="W5007" s="85" t="b">
        <v>0</v>
      </c>
      <c r="X5007" s="63"/>
      <c r="Y5007" s="63"/>
      <c r="Z5007" s="63"/>
    </row>
    <row r="5008">
      <c r="A5008" s="75"/>
      <c r="B5008" s="94"/>
      <c r="C5008" s="75"/>
      <c r="D5008" s="76"/>
      <c r="E5008" s="75" t="s">
        <v>97</v>
      </c>
      <c r="F5008" s="75" t="s">
        <v>97</v>
      </c>
      <c r="G5008" s="77"/>
      <c r="H5008" s="77"/>
      <c r="I5008" s="80"/>
      <c r="J5008" s="77" t="s">
        <v>97</v>
      </c>
      <c r="K5008" s="79" t="s">
        <v>97</v>
      </c>
      <c r="L5008" s="79"/>
      <c r="M5008" s="80"/>
      <c r="N5008" s="79" t="s">
        <v>97</v>
      </c>
      <c r="O5008" s="81"/>
      <c r="P5008" s="86"/>
      <c r="Q5008" s="82"/>
      <c r="R5008" s="81" t="s">
        <v>97</v>
      </c>
      <c r="S5008" s="63"/>
      <c r="T5008" s="87"/>
      <c r="U5008" s="84" t="s">
        <v>97</v>
      </c>
      <c r="V5008" s="84" t="s">
        <v>97</v>
      </c>
      <c r="W5008" s="85" t="b">
        <v>0</v>
      </c>
      <c r="X5008" s="63"/>
      <c r="Y5008" s="63"/>
      <c r="Z5008" s="63"/>
    </row>
    <row r="5009">
      <c r="A5009" s="75"/>
      <c r="B5009" s="94"/>
      <c r="C5009" s="75"/>
      <c r="D5009" s="76"/>
      <c r="E5009" s="75" t="s">
        <v>97</v>
      </c>
      <c r="F5009" s="75" t="s">
        <v>97</v>
      </c>
      <c r="G5009" s="77"/>
      <c r="H5009" s="77"/>
      <c r="I5009" s="80"/>
      <c r="J5009" s="77" t="s">
        <v>97</v>
      </c>
      <c r="K5009" s="79" t="s">
        <v>97</v>
      </c>
      <c r="L5009" s="79"/>
      <c r="M5009" s="80"/>
      <c r="N5009" s="79" t="s">
        <v>97</v>
      </c>
      <c r="O5009" s="81"/>
      <c r="P5009" s="86"/>
      <c r="Q5009" s="82"/>
      <c r="R5009" s="81" t="s">
        <v>97</v>
      </c>
      <c r="S5009" s="63"/>
      <c r="T5009" s="87"/>
      <c r="U5009" s="84" t="s">
        <v>97</v>
      </c>
      <c r="V5009" s="84" t="s">
        <v>97</v>
      </c>
      <c r="W5009" s="85" t="b">
        <v>0</v>
      </c>
      <c r="X5009" s="63"/>
      <c r="Y5009" s="63"/>
      <c r="Z5009" s="63"/>
    </row>
    <row r="5010">
      <c r="A5010" s="75"/>
      <c r="B5010" s="94"/>
      <c r="C5010" s="75"/>
      <c r="D5010" s="76"/>
      <c r="E5010" s="75" t="s">
        <v>97</v>
      </c>
      <c r="F5010" s="75" t="s">
        <v>97</v>
      </c>
      <c r="G5010" s="77"/>
      <c r="H5010" s="77"/>
      <c r="I5010" s="80"/>
      <c r="J5010" s="77" t="s">
        <v>97</v>
      </c>
      <c r="K5010" s="79" t="s">
        <v>97</v>
      </c>
      <c r="L5010" s="79"/>
      <c r="M5010" s="80"/>
      <c r="N5010" s="79" t="s">
        <v>97</v>
      </c>
      <c r="O5010" s="81"/>
      <c r="P5010" s="86"/>
      <c r="Q5010" s="82"/>
      <c r="R5010" s="81" t="s">
        <v>97</v>
      </c>
      <c r="S5010" s="63"/>
      <c r="T5010" s="87"/>
      <c r="U5010" s="84" t="s">
        <v>97</v>
      </c>
      <c r="V5010" s="84" t="s">
        <v>97</v>
      </c>
      <c r="W5010" s="85" t="b">
        <v>0</v>
      </c>
      <c r="X5010" s="63"/>
      <c r="Y5010" s="63"/>
      <c r="Z5010" s="63"/>
    </row>
    <row r="5011">
      <c r="A5011" s="75"/>
      <c r="B5011" s="94"/>
      <c r="C5011" s="75"/>
      <c r="D5011" s="76"/>
      <c r="E5011" s="75" t="s">
        <v>97</v>
      </c>
      <c r="F5011" s="75" t="s">
        <v>97</v>
      </c>
      <c r="G5011" s="77"/>
      <c r="H5011" s="77"/>
      <c r="I5011" s="80"/>
      <c r="J5011" s="77" t="s">
        <v>97</v>
      </c>
      <c r="K5011" s="79" t="s">
        <v>97</v>
      </c>
      <c r="L5011" s="79"/>
      <c r="M5011" s="80"/>
      <c r="N5011" s="79" t="s">
        <v>97</v>
      </c>
      <c r="O5011" s="81"/>
      <c r="P5011" s="86"/>
      <c r="Q5011" s="82"/>
      <c r="R5011" s="81" t="s">
        <v>97</v>
      </c>
      <c r="S5011" s="63"/>
      <c r="T5011" s="87"/>
      <c r="U5011" s="84" t="s">
        <v>97</v>
      </c>
      <c r="V5011" s="84" t="s">
        <v>97</v>
      </c>
      <c r="W5011" s="85" t="b">
        <v>0</v>
      </c>
      <c r="X5011" s="63"/>
      <c r="Y5011" s="63"/>
      <c r="Z5011" s="63"/>
    </row>
    <row r="5012">
      <c r="A5012" s="75"/>
      <c r="B5012" s="94"/>
      <c r="C5012" s="75"/>
      <c r="D5012" s="76"/>
      <c r="E5012" s="75" t="s">
        <v>97</v>
      </c>
      <c r="F5012" s="75" t="s">
        <v>97</v>
      </c>
      <c r="G5012" s="77"/>
      <c r="H5012" s="77"/>
      <c r="I5012" s="80"/>
      <c r="J5012" s="77" t="s">
        <v>97</v>
      </c>
      <c r="K5012" s="79" t="s">
        <v>97</v>
      </c>
      <c r="L5012" s="79"/>
      <c r="M5012" s="80"/>
      <c r="N5012" s="79" t="s">
        <v>97</v>
      </c>
      <c r="O5012" s="81"/>
      <c r="P5012" s="86"/>
      <c r="Q5012" s="82"/>
      <c r="R5012" s="81" t="s">
        <v>97</v>
      </c>
      <c r="S5012" s="63"/>
      <c r="T5012" s="87"/>
      <c r="U5012" s="84" t="s">
        <v>97</v>
      </c>
      <c r="V5012" s="84" t="s">
        <v>97</v>
      </c>
      <c r="W5012" s="85" t="b">
        <v>0</v>
      </c>
      <c r="X5012" s="63"/>
      <c r="Y5012" s="63"/>
      <c r="Z5012" s="63"/>
    </row>
    <row r="5013">
      <c r="A5013" s="75"/>
      <c r="B5013" s="94"/>
      <c r="C5013" s="75"/>
      <c r="D5013" s="76"/>
      <c r="E5013" s="75" t="s">
        <v>97</v>
      </c>
      <c r="F5013" s="75" t="s">
        <v>97</v>
      </c>
      <c r="G5013" s="77"/>
      <c r="H5013" s="77"/>
      <c r="I5013" s="80"/>
      <c r="J5013" s="77" t="s">
        <v>97</v>
      </c>
      <c r="K5013" s="79" t="s">
        <v>97</v>
      </c>
      <c r="L5013" s="79"/>
      <c r="M5013" s="80"/>
      <c r="N5013" s="79" t="s">
        <v>97</v>
      </c>
      <c r="O5013" s="81"/>
      <c r="P5013" s="86"/>
      <c r="Q5013" s="82"/>
      <c r="R5013" s="81" t="s">
        <v>97</v>
      </c>
      <c r="S5013" s="63"/>
      <c r="T5013" s="87"/>
      <c r="U5013" s="84" t="s">
        <v>97</v>
      </c>
      <c r="V5013" s="84" t="s">
        <v>97</v>
      </c>
      <c r="W5013" s="85" t="b">
        <v>0</v>
      </c>
      <c r="X5013" s="63"/>
      <c r="Y5013" s="63"/>
      <c r="Z5013" s="63"/>
    </row>
    <row r="5014">
      <c r="A5014" s="75"/>
      <c r="B5014" s="94"/>
      <c r="C5014" s="75"/>
      <c r="D5014" s="76"/>
      <c r="E5014" s="75" t="s">
        <v>97</v>
      </c>
      <c r="F5014" s="75" t="s">
        <v>97</v>
      </c>
      <c r="G5014" s="77"/>
      <c r="H5014" s="77"/>
      <c r="I5014" s="80"/>
      <c r="J5014" s="77" t="s">
        <v>97</v>
      </c>
      <c r="K5014" s="79" t="s">
        <v>97</v>
      </c>
      <c r="L5014" s="79"/>
      <c r="M5014" s="80"/>
      <c r="N5014" s="79" t="s">
        <v>97</v>
      </c>
      <c r="O5014" s="81"/>
      <c r="P5014" s="86"/>
      <c r="Q5014" s="82"/>
      <c r="R5014" s="81" t="s">
        <v>97</v>
      </c>
      <c r="S5014" s="63"/>
      <c r="T5014" s="87"/>
      <c r="U5014" s="84" t="s">
        <v>97</v>
      </c>
      <c r="V5014" s="84" t="s">
        <v>97</v>
      </c>
      <c r="W5014" s="85" t="b">
        <v>0</v>
      </c>
      <c r="X5014" s="63"/>
      <c r="Y5014" s="63"/>
      <c r="Z5014" s="63"/>
    </row>
    <row r="5015">
      <c r="A5015" s="75"/>
      <c r="B5015" s="94"/>
      <c r="C5015" s="75"/>
      <c r="D5015" s="76"/>
      <c r="E5015" s="75" t="s">
        <v>97</v>
      </c>
      <c r="F5015" s="75" t="s">
        <v>97</v>
      </c>
      <c r="G5015" s="77"/>
      <c r="H5015" s="77"/>
      <c r="I5015" s="80"/>
      <c r="J5015" s="77" t="s">
        <v>97</v>
      </c>
      <c r="K5015" s="79" t="s">
        <v>97</v>
      </c>
      <c r="L5015" s="79"/>
      <c r="M5015" s="80"/>
      <c r="N5015" s="79" t="s">
        <v>97</v>
      </c>
      <c r="O5015" s="81"/>
      <c r="P5015" s="86"/>
      <c r="Q5015" s="82"/>
      <c r="R5015" s="81" t="s">
        <v>97</v>
      </c>
      <c r="S5015" s="63"/>
      <c r="T5015" s="87"/>
      <c r="U5015" s="84" t="s">
        <v>97</v>
      </c>
      <c r="V5015" s="84" t="s">
        <v>97</v>
      </c>
      <c r="W5015" s="85" t="b">
        <v>0</v>
      </c>
      <c r="X5015" s="63"/>
      <c r="Y5015" s="63"/>
      <c r="Z5015" s="63"/>
    </row>
    <row r="5016">
      <c r="A5016" s="75"/>
      <c r="B5016" s="94"/>
      <c r="C5016" s="75"/>
      <c r="D5016" s="76"/>
      <c r="E5016" s="75" t="s">
        <v>97</v>
      </c>
      <c r="F5016" s="75" t="s">
        <v>97</v>
      </c>
      <c r="G5016" s="77"/>
      <c r="H5016" s="77"/>
      <c r="I5016" s="80"/>
      <c r="J5016" s="77" t="s">
        <v>97</v>
      </c>
      <c r="K5016" s="79" t="s">
        <v>97</v>
      </c>
      <c r="L5016" s="79"/>
      <c r="M5016" s="80"/>
      <c r="N5016" s="79" t="s">
        <v>97</v>
      </c>
      <c r="O5016" s="81"/>
      <c r="P5016" s="86"/>
      <c r="Q5016" s="82"/>
      <c r="R5016" s="81" t="s">
        <v>97</v>
      </c>
      <c r="S5016" s="63"/>
      <c r="T5016" s="87"/>
      <c r="U5016" s="84" t="s">
        <v>97</v>
      </c>
      <c r="V5016" s="84" t="s">
        <v>97</v>
      </c>
      <c r="W5016" s="85" t="b">
        <v>0</v>
      </c>
      <c r="X5016" s="63"/>
      <c r="Y5016" s="63"/>
      <c r="Z5016" s="63"/>
    </row>
    <row r="5017">
      <c r="A5017" s="75"/>
      <c r="B5017" s="94"/>
      <c r="C5017" s="75"/>
      <c r="D5017" s="76"/>
      <c r="E5017" s="75" t="s">
        <v>97</v>
      </c>
      <c r="F5017" s="75" t="s">
        <v>97</v>
      </c>
      <c r="G5017" s="77"/>
      <c r="H5017" s="77"/>
      <c r="I5017" s="80"/>
      <c r="J5017" s="77" t="s">
        <v>97</v>
      </c>
      <c r="K5017" s="79" t="s">
        <v>97</v>
      </c>
      <c r="L5017" s="79"/>
      <c r="M5017" s="80"/>
      <c r="N5017" s="79" t="s">
        <v>97</v>
      </c>
      <c r="O5017" s="81"/>
      <c r="P5017" s="86"/>
      <c r="Q5017" s="82"/>
      <c r="R5017" s="81" t="s">
        <v>97</v>
      </c>
      <c r="S5017" s="63"/>
      <c r="T5017" s="87"/>
      <c r="U5017" s="84" t="s">
        <v>97</v>
      </c>
      <c r="V5017" s="84" t="s">
        <v>97</v>
      </c>
      <c r="W5017" s="85" t="b">
        <v>0</v>
      </c>
      <c r="X5017" s="63"/>
      <c r="Y5017" s="63"/>
      <c r="Z5017" s="63"/>
    </row>
    <row r="5018">
      <c r="A5018" s="75"/>
      <c r="B5018" s="94"/>
      <c r="C5018" s="75"/>
      <c r="D5018" s="76"/>
      <c r="E5018" s="75" t="s">
        <v>97</v>
      </c>
      <c r="F5018" s="75" t="s">
        <v>97</v>
      </c>
      <c r="G5018" s="77"/>
      <c r="H5018" s="77"/>
      <c r="I5018" s="80"/>
      <c r="J5018" s="77" t="s">
        <v>97</v>
      </c>
      <c r="K5018" s="79" t="s">
        <v>97</v>
      </c>
      <c r="L5018" s="79"/>
      <c r="M5018" s="80"/>
      <c r="N5018" s="79" t="s">
        <v>97</v>
      </c>
      <c r="O5018" s="81"/>
      <c r="P5018" s="86"/>
      <c r="Q5018" s="82"/>
      <c r="R5018" s="81" t="s">
        <v>97</v>
      </c>
      <c r="S5018" s="63"/>
      <c r="T5018" s="87"/>
      <c r="U5018" s="84" t="s">
        <v>97</v>
      </c>
      <c r="V5018" s="84" t="s">
        <v>97</v>
      </c>
      <c r="W5018" s="85" t="b">
        <v>0</v>
      </c>
      <c r="X5018" s="63"/>
      <c r="Y5018" s="63"/>
      <c r="Z5018" s="63"/>
    </row>
    <row r="5019">
      <c r="A5019" s="75"/>
      <c r="B5019" s="94"/>
      <c r="C5019" s="75"/>
      <c r="D5019" s="76"/>
      <c r="E5019" s="75" t="s">
        <v>97</v>
      </c>
      <c r="F5019" s="75" t="s">
        <v>97</v>
      </c>
      <c r="G5019" s="77"/>
      <c r="H5019" s="77"/>
      <c r="I5019" s="80"/>
      <c r="J5019" s="77" t="s">
        <v>97</v>
      </c>
      <c r="K5019" s="79" t="s">
        <v>97</v>
      </c>
      <c r="L5019" s="79"/>
      <c r="M5019" s="80"/>
      <c r="N5019" s="79" t="s">
        <v>97</v>
      </c>
      <c r="O5019" s="81"/>
      <c r="P5019" s="86"/>
      <c r="Q5019" s="82"/>
      <c r="R5019" s="81" t="s">
        <v>97</v>
      </c>
      <c r="S5019" s="63"/>
      <c r="T5019" s="87"/>
      <c r="U5019" s="84" t="s">
        <v>97</v>
      </c>
      <c r="V5019" s="84" t="s">
        <v>97</v>
      </c>
      <c r="W5019" s="85" t="b">
        <v>0</v>
      </c>
      <c r="X5019" s="63"/>
      <c r="Y5019" s="63"/>
      <c r="Z5019" s="63"/>
    </row>
    <row r="5020">
      <c r="A5020" s="75"/>
      <c r="B5020" s="94"/>
      <c r="C5020" s="75"/>
      <c r="D5020" s="76"/>
      <c r="E5020" s="75" t="s">
        <v>97</v>
      </c>
      <c r="F5020" s="75" t="s">
        <v>97</v>
      </c>
      <c r="G5020" s="77"/>
      <c r="H5020" s="77"/>
      <c r="I5020" s="80"/>
      <c r="J5020" s="77" t="s">
        <v>97</v>
      </c>
      <c r="K5020" s="79" t="s">
        <v>97</v>
      </c>
      <c r="L5020" s="79"/>
      <c r="M5020" s="80"/>
      <c r="N5020" s="79" t="s">
        <v>97</v>
      </c>
      <c r="O5020" s="81"/>
      <c r="P5020" s="86"/>
      <c r="Q5020" s="82"/>
      <c r="R5020" s="81" t="s">
        <v>97</v>
      </c>
      <c r="S5020" s="63"/>
      <c r="T5020" s="87"/>
      <c r="U5020" s="84" t="s">
        <v>97</v>
      </c>
      <c r="V5020" s="84" t="s">
        <v>97</v>
      </c>
      <c r="W5020" s="85" t="b">
        <v>0</v>
      </c>
      <c r="X5020" s="63"/>
      <c r="Y5020" s="63"/>
      <c r="Z5020" s="63"/>
    </row>
    <row r="5021">
      <c r="A5021" s="75"/>
      <c r="B5021" s="94"/>
      <c r="C5021" s="75"/>
      <c r="D5021" s="76"/>
      <c r="E5021" s="75" t="s">
        <v>97</v>
      </c>
      <c r="F5021" s="75" t="s">
        <v>97</v>
      </c>
      <c r="G5021" s="77"/>
      <c r="H5021" s="77"/>
      <c r="I5021" s="80"/>
      <c r="J5021" s="77" t="s">
        <v>97</v>
      </c>
      <c r="K5021" s="79" t="s">
        <v>97</v>
      </c>
      <c r="L5021" s="79"/>
      <c r="M5021" s="80"/>
      <c r="N5021" s="79" t="s">
        <v>97</v>
      </c>
      <c r="O5021" s="81"/>
      <c r="P5021" s="86"/>
      <c r="Q5021" s="82"/>
      <c r="R5021" s="81" t="s">
        <v>97</v>
      </c>
      <c r="S5021" s="63"/>
      <c r="T5021" s="87"/>
      <c r="U5021" s="84" t="s">
        <v>97</v>
      </c>
      <c r="V5021" s="84" t="s">
        <v>97</v>
      </c>
      <c r="W5021" s="85" t="b">
        <v>0</v>
      </c>
      <c r="X5021" s="63"/>
      <c r="Y5021" s="63"/>
      <c r="Z5021" s="63"/>
    </row>
    <row r="5022">
      <c r="A5022" s="75"/>
      <c r="B5022" s="94"/>
      <c r="C5022" s="75"/>
      <c r="D5022" s="76"/>
      <c r="E5022" s="75" t="s">
        <v>97</v>
      </c>
      <c r="F5022" s="75" t="s">
        <v>97</v>
      </c>
      <c r="G5022" s="77"/>
      <c r="H5022" s="77"/>
      <c r="I5022" s="80"/>
      <c r="J5022" s="77" t="s">
        <v>97</v>
      </c>
      <c r="K5022" s="79" t="s">
        <v>97</v>
      </c>
      <c r="L5022" s="79"/>
      <c r="M5022" s="80"/>
      <c r="N5022" s="79" t="s">
        <v>97</v>
      </c>
      <c r="O5022" s="81"/>
      <c r="P5022" s="86"/>
      <c r="Q5022" s="82"/>
      <c r="R5022" s="81" t="s">
        <v>97</v>
      </c>
      <c r="S5022" s="63"/>
      <c r="T5022" s="87"/>
      <c r="U5022" s="84" t="s">
        <v>97</v>
      </c>
      <c r="V5022" s="84" t="s">
        <v>97</v>
      </c>
      <c r="W5022" s="85" t="b">
        <v>0</v>
      </c>
      <c r="X5022" s="63"/>
      <c r="Y5022" s="63"/>
      <c r="Z5022" s="63"/>
    </row>
    <row r="5023">
      <c r="A5023" s="75"/>
      <c r="B5023" s="94"/>
      <c r="C5023" s="75"/>
      <c r="D5023" s="76"/>
      <c r="E5023" s="75" t="s">
        <v>97</v>
      </c>
      <c r="F5023" s="75" t="s">
        <v>97</v>
      </c>
      <c r="G5023" s="77"/>
      <c r="H5023" s="77"/>
      <c r="I5023" s="80"/>
      <c r="J5023" s="77" t="s">
        <v>97</v>
      </c>
      <c r="K5023" s="79" t="s">
        <v>97</v>
      </c>
      <c r="L5023" s="79"/>
      <c r="M5023" s="80"/>
      <c r="N5023" s="79" t="s">
        <v>97</v>
      </c>
      <c r="O5023" s="81"/>
      <c r="P5023" s="86"/>
      <c r="Q5023" s="82"/>
      <c r="R5023" s="81" t="s">
        <v>97</v>
      </c>
      <c r="S5023" s="63"/>
      <c r="T5023" s="87"/>
      <c r="U5023" s="84" t="s">
        <v>97</v>
      </c>
      <c r="V5023" s="84" t="s">
        <v>97</v>
      </c>
      <c r="W5023" s="85" t="b">
        <v>0</v>
      </c>
      <c r="X5023" s="63"/>
      <c r="Y5023" s="63"/>
      <c r="Z5023" s="63"/>
    </row>
    <row r="5024">
      <c r="A5024" s="75"/>
      <c r="B5024" s="94"/>
      <c r="C5024" s="75"/>
      <c r="D5024" s="76"/>
      <c r="E5024" s="75" t="s">
        <v>97</v>
      </c>
      <c r="F5024" s="75" t="s">
        <v>97</v>
      </c>
      <c r="G5024" s="77"/>
      <c r="H5024" s="77"/>
      <c r="I5024" s="80"/>
      <c r="J5024" s="77" t="s">
        <v>97</v>
      </c>
      <c r="K5024" s="79" t="s">
        <v>97</v>
      </c>
      <c r="L5024" s="79"/>
      <c r="M5024" s="80"/>
      <c r="N5024" s="79" t="s">
        <v>97</v>
      </c>
      <c r="O5024" s="81"/>
      <c r="P5024" s="86"/>
      <c r="Q5024" s="82"/>
      <c r="R5024" s="81" t="s">
        <v>97</v>
      </c>
      <c r="S5024" s="63"/>
      <c r="T5024" s="87"/>
      <c r="U5024" s="84" t="s">
        <v>97</v>
      </c>
      <c r="V5024" s="84" t="s">
        <v>97</v>
      </c>
      <c r="W5024" s="85" t="b">
        <v>0</v>
      </c>
      <c r="X5024" s="63"/>
      <c r="Y5024" s="63"/>
      <c r="Z5024" s="63"/>
    </row>
    <row r="5025">
      <c r="A5025" s="75"/>
      <c r="B5025" s="94"/>
      <c r="C5025" s="75"/>
      <c r="D5025" s="76"/>
      <c r="E5025" s="75" t="s">
        <v>97</v>
      </c>
      <c r="F5025" s="75" t="s">
        <v>97</v>
      </c>
      <c r="G5025" s="77"/>
      <c r="H5025" s="77"/>
      <c r="I5025" s="80"/>
      <c r="J5025" s="77" t="s">
        <v>97</v>
      </c>
      <c r="K5025" s="79" t="s">
        <v>97</v>
      </c>
      <c r="L5025" s="79"/>
      <c r="M5025" s="80"/>
      <c r="N5025" s="79" t="s">
        <v>97</v>
      </c>
      <c r="O5025" s="81"/>
      <c r="P5025" s="86"/>
      <c r="Q5025" s="82"/>
      <c r="R5025" s="81" t="s">
        <v>97</v>
      </c>
      <c r="S5025" s="63"/>
      <c r="T5025" s="87"/>
      <c r="U5025" s="84" t="s">
        <v>97</v>
      </c>
      <c r="V5025" s="84" t="s">
        <v>97</v>
      </c>
      <c r="W5025" s="85" t="b">
        <v>0</v>
      </c>
      <c r="X5025" s="63"/>
      <c r="Y5025" s="63"/>
      <c r="Z5025" s="63"/>
    </row>
    <row r="5026">
      <c r="A5026" s="75"/>
      <c r="B5026" s="94"/>
      <c r="C5026" s="75"/>
      <c r="D5026" s="76"/>
      <c r="E5026" s="75" t="s">
        <v>97</v>
      </c>
      <c r="F5026" s="75" t="s">
        <v>97</v>
      </c>
      <c r="G5026" s="77"/>
      <c r="H5026" s="77"/>
      <c r="I5026" s="80"/>
      <c r="J5026" s="77" t="s">
        <v>97</v>
      </c>
      <c r="K5026" s="79" t="s">
        <v>97</v>
      </c>
      <c r="L5026" s="79"/>
      <c r="M5026" s="80"/>
      <c r="N5026" s="79" t="s">
        <v>97</v>
      </c>
      <c r="O5026" s="81"/>
      <c r="P5026" s="86"/>
      <c r="Q5026" s="82"/>
      <c r="R5026" s="81" t="s">
        <v>97</v>
      </c>
      <c r="S5026" s="63"/>
      <c r="T5026" s="87"/>
      <c r="U5026" s="84" t="s">
        <v>97</v>
      </c>
      <c r="V5026" s="84" t="s">
        <v>97</v>
      </c>
      <c r="W5026" s="85" t="b">
        <v>0</v>
      </c>
      <c r="X5026" s="63"/>
      <c r="Y5026" s="63"/>
      <c r="Z5026" s="63"/>
    </row>
    <row r="5027">
      <c r="A5027" s="75"/>
      <c r="B5027" s="94"/>
      <c r="C5027" s="75"/>
      <c r="D5027" s="76"/>
      <c r="E5027" s="75" t="s">
        <v>97</v>
      </c>
      <c r="F5027" s="75" t="s">
        <v>97</v>
      </c>
      <c r="G5027" s="77"/>
      <c r="H5027" s="77"/>
      <c r="I5027" s="80"/>
      <c r="J5027" s="77" t="s">
        <v>97</v>
      </c>
      <c r="K5027" s="79" t="s">
        <v>97</v>
      </c>
      <c r="L5027" s="79"/>
      <c r="M5027" s="80"/>
      <c r="N5027" s="79" t="s">
        <v>97</v>
      </c>
      <c r="O5027" s="81"/>
      <c r="P5027" s="86"/>
      <c r="Q5027" s="82"/>
      <c r="R5027" s="81" t="s">
        <v>97</v>
      </c>
      <c r="S5027" s="63"/>
      <c r="T5027" s="87"/>
      <c r="U5027" s="84" t="s">
        <v>97</v>
      </c>
      <c r="V5027" s="84" t="s">
        <v>97</v>
      </c>
      <c r="W5027" s="85" t="b">
        <v>0</v>
      </c>
      <c r="X5027" s="63"/>
      <c r="Y5027" s="63"/>
      <c r="Z5027" s="63"/>
    </row>
    <row r="5028">
      <c r="A5028" s="75"/>
      <c r="B5028" s="94"/>
      <c r="C5028" s="75"/>
      <c r="D5028" s="76"/>
      <c r="E5028" s="75" t="s">
        <v>97</v>
      </c>
      <c r="F5028" s="75" t="s">
        <v>97</v>
      </c>
      <c r="G5028" s="77"/>
      <c r="H5028" s="77"/>
      <c r="I5028" s="80"/>
      <c r="J5028" s="77" t="s">
        <v>97</v>
      </c>
      <c r="K5028" s="79" t="s">
        <v>97</v>
      </c>
      <c r="L5028" s="79"/>
      <c r="M5028" s="80"/>
      <c r="N5028" s="79" t="s">
        <v>97</v>
      </c>
      <c r="O5028" s="81"/>
      <c r="P5028" s="86"/>
      <c r="Q5028" s="82"/>
      <c r="R5028" s="81" t="s">
        <v>97</v>
      </c>
      <c r="S5028" s="63"/>
      <c r="T5028" s="87"/>
      <c r="U5028" s="84" t="s">
        <v>97</v>
      </c>
      <c r="V5028" s="84" t="s">
        <v>97</v>
      </c>
      <c r="W5028" s="85" t="b">
        <v>0</v>
      </c>
      <c r="X5028" s="63"/>
      <c r="Y5028" s="63"/>
      <c r="Z5028" s="63"/>
    </row>
    <row r="5029">
      <c r="A5029" s="75"/>
      <c r="B5029" s="94"/>
      <c r="C5029" s="75"/>
      <c r="D5029" s="76"/>
      <c r="E5029" s="75" t="s">
        <v>97</v>
      </c>
      <c r="F5029" s="75" t="s">
        <v>97</v>
      </c>
      <c r="G5029" s="77"/>
      <c r="H5029" s="77"/>
      <c r="I5029" s="80"/>
      <c r="J5029" s="77" t="s">
        <v>97</v>
      </c>
      <c r="K5029" s="79" t="s">
        <v>97</v>
      </c>
      <c r="L5029" s="79"/>
      <c r="M5029" s="80"/>
      <c r="N5029" s="79" t="s">
        <v>97</v>
      </c>
      <c r="O5029" s="81"/>
      <c r="P5029" s="86"/>
      <c r="Q5029" s="82"/>
      <c r="R5029" s="81" t="s">
        <v>97</v>
      </c>
      <c r="S5029" s="63"/>
      <c r="T5029" s="87"/>
      <c r="U5029" s="84" t="s">
        <v>97</v>
      </c>
      <c r="V5029" s="84" t="s">
        <v>97</v>
      </c>
      <c r="W5029" s="85" t="b">
        <v>0</v>
      </c>
      <c r="X5029" s="63"/>
      <c r="Y5029" s="63"/>
      <c r="Z5029" s="63"/>
    </row>
    <row r="5030">
      <c r="A5030" s="75"/>
      <c r="B5030" s="94"/>
      <c r="C5030" s="75"/>
      <c r="D5030" s="76"/>
      <c r="E5030" s="75" t="s">
        <v>97</v>
      </c>
      <c r="F5030" s="75" t="s">
        <v>97</v>
      </c>
      <c r="G5030" s="77"/>
      <c r="H5030" s="77"/>
      <c r="I5030" s="80"/>
      <c r="J5030" s="77" t="s">
        <v>97</v>
      </c>
      <c r="K5030" s="79" t="s">
        <v>97</v>
      </c>
      <c r="L5030" s="79"/>
      <c r="M5030" s="80"/>
      <c r="N5030" s="79" t="s">
        <v>97</v>
      </c>
      <c r="O5030" s="81"/>
      <c r="P5030" s="86"/>
      <c r="Q5030" s="82"/>
      <c r="R5030" s="81" t="s">
        <v>97</v>
      </c>
      <c r="S5030" s="63"/>
      <c r="T5030" s="87"/>
      <c r="U5030" s="84" t="s">
        <v>97</v>
      </c>
      <c r="V5030" s="84" t="s">
        <v>97</v>
      </c>
      <c r="W5030" s="85" t="b">
        <v>0</v>
      </c>
      <c r="X5030" s="63"/>
      <c r="Y5030" s="63"/>
      <c r="Z5030" s="63"/>
    </row>
    <row r="5031">
      <c r="A5031" s="75"/>
      <c r="B5031" s="94"/>
      <c r="C5031" s="75"/>
      <c r="D5031" s="76"/>
      <c r="E5031" s="75" t="s">
        <v>97</v>
      </c>
      <c r="F5031" s="75" t="s">
        <v>97</v>
      </c>
      <c r="G5031" s="77"/>
      <c r="H5031" s="77"/>
      <c r="I5031" s="80"/>
      <c r="J5031" s="77" t="s">
        <v>97</v>
      </c>
      <c r="K5031" s="79" t="s">
        <v>97</v>
      </c>
      <c r="L5031" s="79"/>
      <c r="M5031" s="80"/>
      <c r="N5031" s="79" t="s">
        <v>97</v>
      </c>
      <c r="O5031" s="81"/>
      <c r="P5031" s="86"/>
      <c r="Q5031" s="82"/>
      <c r="R5031" s="81" t="s">
        <v>97</v>
      </c>
      <c r="S5031" s="63"/>
      <c r="T5031" s="87"/>
      <c r="U5031" s="84" t="s">
        <v>97</v>
      </c>
      <c r="V5031" s="84" t="s">
        <v>97</v>
      </c>
      <c r="W5031" s="85" t="b">
        <v>0</v>
      </c>
      <c r="X5031" s="63"/>
      <c r="Y5031" s="63"/>
      <c r="Z5031" s="63"/>
    </row>
    <row r="5032">
      <c r="A5032" s="75"/>
      <c r="B5032" s="94"/>
      <c r="C5032" s="75"/>
      <c r="D5032" s="76"/>
      <c r="E5032" s="75" t="s">
        <v>97</v>
      </c>
      <c r="F5032" s="75" t="s">
        <v>97</v>
      </c>
      <c r="G5032" s="77"/>
      <c r="H5032" s="77"/>
      <c r="I5032" s="80"/>
      <c r="J5032" s="77" t="s">
        <v>97</v>
      </c>
      <c r="K5032" s="79" t="s">
        <v>97</v>
      </c>
      <c r="L5032" s="79"/>
      <c r="M5032" s="80"/>
      <c r="N5032" s="79" t="s">
        <v>97</v>
      </c>
      <c r="O5032" s="81"/>
      <c r="P5032" s="86"/>
      <c r="Q5032" s="82"/>
      <c r="R5032" s="81" t="s">
        <v>97</v>
      </c>
      <c r="S5032" s="63"/>
      <c r="T5032" s="87"/>
      <c r="U5032" s="84" t="s">
        <v>97</v>
      </c>
      <c r="V5032" s="84" t="s">
        <v>97</v>
      </c>
      <c r="W5032" s="85" t="b">
        <v>0</v>
      </c>
      <c r="X5032" s="63"/>
      <c r="Y5032" s="63"/>
      <c r="Z5032" s="63"/>
    </row>
    <row r="5033">
      <c r="A5033" s="75"/>
      <c r="B5033" s="94"/>
      <c r="C5033" s="75"/>
      <c r="D5033" s="76"/>
      <c r="E5033" s="75" t="s">
        <v>97</v>
      </c>
      <c r="F5033" s="75" t="s">
        <v>97</v>
      </c>
      <c r="G5033" s="77"/>
      <c r="H5033" s="77"/>
      <c r="I5033" s="80"/>
      <c r="J5033" s="77" t="s">
        <v>97</v>
      </c>
      <c r="K5033" s="79" t="s">
        <v>97</v>
      </c>
      <c r="L5033" s="79"/>
      <c r="M5033" s="80"/>
      <c r="N5033" s="79" t="s">
        <v>97</v>
      </c>
      <c r="O5033" s="81"/>
      <c r="P5033" s="86"/>
      <c r="Q5033" s="82"/>
      <c r="R5033" s="81" t="s">
        <v>97</v>
      </c>
      <c r="S5033" s="63"/>
      <c r="T5033" s="87"/>
      <c r="U5033" s="84" t="s">
        <v>97</v>
      </c>
      <c r="V5033" s="84" t="s">
        <v>97</v>
      </c>
      <c r="W5033" s="85" t="b">
        <v>0</v>
      </c>
      <c r="X5033" s="63"/>
      <c r="Y5033" s="63"/>
      <c r="Z5033" s="63"/>
    </row>
    <row r="5034">
      <c r="A5034" s="75"/>
      <c r="B5034" s="94"/>
      <c r="C5034" s="75"/>
      <c r="D5034" s="76"/>
      <c r="E5034" s="75" t="s">
        <v>97</v>
      </c>
      <c r="F5034" s="75" t="s">
        <v>97</v>
      </c>
      <c r="G5034" s="77"/>
      <c r="H5034" s="77"/>
      <c r="I5034" s="80"/>
      <c r="J5034" s="77" t="s">
        <v>97</v>
      </c>
      <c r="K5034" s="79" t="s">
        <v>97</v>
      </c>
      <c r="L5034" s="79"/>
      <c r="M5034" s="80"/>
      <c r="N5034" s="79" t="s">
        <v>97</v>
      </c>
      <c r="O5034" s="81"/>
      <c r="P5034" s="86"/>
      <c r="Q5034" s="82"/>
      <c r="R5034" s="81" t="s">
        <v>97</v>
      </c>
      <c r="S5034" s="63"/>
      <c r="T5034" s="87"/>
      <c r="U5034" s="84" t="s">
        <v>97</v>
      </c>
      <c r="V5034" s="84" t="s">
        <v>97</v>
      </c>
      <c r="W5034" s="85" t="b">
        <v>0</v>
      </c>
      <c r="X5034" s="63"/>
      <c r="Y5034" s="63"/>
      <c r="Z5034" s="63"/>
    </row>
    <row r="5035">
      <c r="A5035" s="75"/>
      <c r="B5035" s="94"/>
      <c r="C5035" s="75"/>
      <c r="D5035" s="76"/>
      <c r="E5035" s="75" t="s">
        <v>97</v>
      </c>
      <c r="F5035" s="75" t="s">
        <v>97</v>
      </c>
      <c r="G5035" s="77"/>
      <c r="H5035" s="77"/>
      <c r="I5035" s="80"/>
      <c r="J5035" s="77" t="s">
        <v>97</v>
      </c>
      <c r="K5035" s="79" t="s">
        <v>97</v>
      </c>
      <c r="L5035" s="79"/>
      <c r="M5035" s="80"/>
      <c r="N5035" s="79" t="s">
        <v>97</v>
      </c>
      <c r="O5035" s="81"/>
      <c r="P5035" s="86"/>
      <c r="Q5035" s="82"/>
      <c r="R5035" s="81" t="s">
        <v>97</v>
      </c>
      <c r="S5035" s="63"/>
      <c r="T5035" s="87"/>
      <c r="U5035" s="84" t="s">
        <v>97</v>
      </c>
      <c r="V5035" s="84" t="s">
        <v>97</v>
      </c>
      <c r="W5035" s="85" t="b">
        <v>0</v>
      </c>
      <c r="X5035" s="63"/>
      <c r="Y5035" s="63"/>
      <c r="Z5035" s="63"/>
    </row>
    <row r="5036">
      <c r="A5036" s="75"/>
      <c r="B5036" s="94"/>
      <c r="C5036" s="75"/>
      <c r="D5036" s="76"/>
      <c r="E5036" s="75" t="s">
        <v>97</v>
      </c>
      <c r="F5036" s="75" t="s">
        <v>97</v>
      </c>
      <c r="G5036" s="77"/>
      <c r="H5036" s="77"/>
      <c r="I5036" s="80"/>
      <c r="J5036" s="77" t="s">
        <v>97</v>
      </c>
      <c r="K5036" s="79" t="s">
        <v>97</v>
      </c>
      <c r="L5036" s="79"/>
      <c r="M5036" s="80"/>
      <c r="N5036" s="79" t="s">
        <v>97</v>
      </c>
      <c r="O5036" s="81"/>
      <c r="P5036" s="86"/>
      <c r="Q5036" s="82"/>
      <c r="R5036" s="81" t="s">
        <v>97</v>
      </c>
      <c r="S5036" s="63"/>
      <c r="T5036" s="87"/>
      <c r="U5036" s="84" t="s">
        <v>97</v>
      </c>
      <c r="V5036" s="84" t="s">
        <v>97</v>
      </c>
      <c r="W5036" s="85" t="b">
        <v>0</v>
      </c>
      <c r="X5036" s="63"/>
      <c r="Y5036" s="63"/>
      <c r="Z5036" s="63"/>
    </row>
    <row r="5037">
      <c r="A5037" s="75"/>
      <c r="B5037" s="94"/>
      <c r="C5037" s="75"/>
      <c r="D5037" s="76"/>
      <c r="E5037" s="75" t="s">
        <v>97</v>
      </c>
      <c r="F5037" s="75" t="s">
        <v>97</v>
      </c>
      <c r="G5037" s="77"/>
      <c r="H5037" s="77"/>
      <c r="I5037" s="80"/>
      <c r="J5037" s="77" t="s">
        <v>97</v>
      </c>
      <c r="K5037" s="79" t="s">
        <v>97</v>
      </c>
      <c r="L5037" s="79"/>
      <c r="M5037" s="80"/>
      <c r="N5037" s="79" t="s">
        <v>97</v>
      </c>
      <c r="O5037" s="81"/>
      <c r="P5037" s="86"/>
      <c r="Q5037" s="82"/>
      <c r="R5037" s="81" t="s">
        <v>97</v>
      </c>
      <c r="S5037" s="63"/>
      <c r="T5037" s="87"/>
      <c r="U5037" s="84" t="s">
        <v>97</v>
      </c>
      <c r="V5037" s="84" t="s">
        <v>97</v>
      </c>
      <c r="W5037" s="85" t="b">
        <v>0</v>
      </c>
      <c r="X5037" s="63"/>
      <c r="Y5037" s="63"/>
      <c r="Z5037" s="63"/>
    </row>
    <row r="5038">
      <c r="A5038" s="75"/>
      <c r="B5038" s="94"/>
      <c r="C5038" s="75"/>
      <c r="D5038" s="76"/>
      <c r="E5038" s="75" t="s">
        <v>97</v>
      </c>
      <c r="F5038" s="75" t="s">
        <v>97</v>
      </c>
      <c r="G5038" s="77"/>
      <c r="H5038" s="77"/>
      <c r="I5038" s="80"/>
      <c r="J5038" s="77" t="s">
        <v>97</v>
      </c>
      <c r="K5038" s="79" t="s">
        <v>97</v>
      </c>
      <c r="L5038" s="79"/>
      <c r="M5038" s="80"/>
      <c r="N5038" s="79" t="s">
        <v>97</v>
      </c>
      <c r="O5038" s="81"/>
      <c r="P5038" s="86"/>
      <c r="Q5038" s="82"/>
      <c r="R5038" s="81" t="s">
        <v>97</v>
      </c>
      <c r="S5038" s="63"/>
      <c r="T5038" s="87"/>
      <c r="U5038" s="84" t="s">
        <v>97</v>
      </c>
      <c r="V5038" s="84" t="s">
        <v>97</v>
      </c>
      <c r="W5038" s="85" t="b">
        <v>0</v>
      </c>
      <c r="X5038" s="63"/>
      <c r="Y5038" s="63"/>
      <c r="Z5038" s="63"/>
    </row>
    <row r="5039">
      <c r="A5039" s="75"/>
      <c r="B5039" s="94"/>
      <c r="C5039" s="75"/>
      <c r="D5039" s="76"/>
      <c r="E5039" s="75" t="s">
        <v>97</v>
      </c>
      <c r="F5039" s="75" t="s">
        <v>97</v>
      </c>
      <c r="G5039" s="77"/>
      <c r="H5039" s="77"/>
      <c r="I5039" s="80"/>
      <c r="J5039" s="77" t="s">
        <v>97</v>
      </c>
      <c r="K5039" s="79" t="s">
        <v>97</v>
      </c>
      <c r="L5039" s="79"/>
      <c r="M5039" s="80"/>
      <c r="N5039" s="79" t="s">
        <v>97</v>
      </c>
      <c r="O5039" s="81"/>
      <c r="P5039" s="86"/>
      <c r="Q5039" s="82"/>
      <c r="R5039" s="81" t="s">
        <v>97</v>
      </c>
      <c r="S5039" s="63"/>
      <c r="T5039" s="87"/>
      <c r="U5039" s="84" t="s">
        <v>97</v>
      </c>
      <c r="V5039" s="84" t="s">
        <v>97</v>
      </c>
      <c r="W5039" s="85" t="b">
        <v>0</v>
      </c>
      <c r="X5039" s="63"/>
      <c r="Y5039" s="63"/>
      <c r="Z5039" s="63"/>
    </row>
    <row r="5040">
      <c r="A5040" s="75"/>
      <c r="B5040" s="94"/>
      <c r="C5040" s="75"/>
      <c r="D5040" s="76"/>
      <c r="E5040" s="75" t="s">
        <v>97</v>
      </c>
      <c r="F5040" s="75" t="s">
        <v>97</v>
      </c>
      <c r="G5040" s="77"/>
      <c r="H5040" s="77"/>
      <c r="I5040" s="80"/>
      <c r="J5040" s="77" t="s">
        <v>97</v>
      </c>
      <c r="K5040" s="79" t="s">
        <v>97</v>
      </c>
      <c r="L5040" s="79"/>
      <c r="M5040" s="80"/>
      <c r="N5040" s="79" t="s">
        <v>97</v>
      </c>
      <c r="O5040" s="81"/>
      <c r="P5040" s="86"/>
      <c r="Q5040" s="82"/>
      <c r="R5040" s="81" t="s">
        <v>97</v>
      </c>
      <c r="S5040" s="63"/>
      <c r="T5040" s="87"/>
      <c r="U5040" s="84" t="s">
        <v>97</v>
      </c>
      <c r="V5040" s="84" t="s">
        <v>97</v>
      </c>
      <c r="W5040" s="85" t="b">
        <v>0</v>
      </c>
      <c r="X5040" s="63"/>
      <c r="Y5040" s="63"/>
      <c r="Z5040" s="63"/>
    </row>
    <row r="5041">
      <c r="A5041" s="75"/>
      <c r="B5041" s="94"/>
      <c r="C5041" s="75"/>
      <c r="D5041" s="76"/>
      <c r="E5041" s="75" t="s">
        <v>97</v>
      </c>
      <c r="F5041" s="75" t="s">
        <v>97</v>
      </c>
      <c r="G5041" s="77"/>
      <c r="H5041" s="77"/>
      <c r="I5041" s="80"/>
      <c r="J5041" s="77" t="s">
        <v>97</v>
      </c>
      <c r="K5041" s="79" t="s">
        <v>97</v>
      </c>
      <c r="L5041" s="79"/>
      <c r="M5041" s="80"/>
      <c r="N5041" s="79" t="s">
        <v>97</v>
      </c>
      <c r="O5041" s="81"/>
      <c r="P5041" s="86"/>
      <c r="Q5041" s="82"/>
      <c r="R5041" s="81" t="s">
        <v>97</v>
      </c>
      <c r="S5041" s="63"/>
      <c r="T5041" s="87"/>
      <c r="U5041" s="84" t="s">
        <v>97</v>
      </c>
      <c r="V5041" s="84" t="s">
        <v>97</v>
      </c>
      <c r="W5041" s="85" t="b">
        <v>0</v>
      </c>
      <c r="X5041" s="63"/>
      <c r="Y5041" s="63"/>
      <c r="Z5041" s="63"/>
    </row>
    <row r="5042">
      <c r="A5042" s="75"/>
      <c r="B5042" s="94"/>
      <c r="C5042" s="75"/>
      <c r="D5042" s="76"/>
      <c r="E5042" s="75" t="s">
        <v>97</v>
      </c>
      <c r="F5042" s="75" t="s">
        <v>97</v>
      </c>
      <c r="G5042" s="77"/>
      <c r="H5042" s="77"/>
      <c r="I5042" s="80"/>
      <c r="J5042" s="77" t="s">
        <v>97</v>
      </c>
      <c r="K5042" s="79" t="s">
        <v>97</v>
      </c>
      <c r="L5042" s="79"/>
      <c r="M5042" s="80"/>
      <c r="N5042" s="79" t="s">
        <v>97</v>
      </c>
      <c r="O5042" s="81"/>
      <c r="P5042" s="86"/>
      <c r="Q5042" s="82"/>
      <c r="R5042" s="81" t="s">
        <v>97</v>
      </c>
      <c r="S5042" s="63"/>
      <c r="T5042" s="87"/>
      <c r="U5042" s="84" t="s">
        <v>97</v>
      </c>
      <c r="V5042" s="84" t="s">
        <v>97</v>
      </c>
      <c r="W5042" s="85" t="b">
        <v>0</v>
      </c>
      <c r="X5042" s="63"/>
      <c r="Y5042" s="63"/>
      <c r="Z5042" s="63"/>
    </row>
    <row r="5043">
      <c r="A5043" s="75"/>
      <c r="B5043" s="94"/>
      <c r="C5043" s="75"/>
      <c r="D5043" s="76"/>
      <c r="E5043" s="75" t="s">
        <v>97</v>
      </c>
      <c r="F5043" s="75" t="s">
        <v>97</v>
      </c>
      <c r="G5043" s="77"/>
      <c r="H5043" s="77"/>
      <c r="I5043" s="80"/>
      <c r="J5043" s="77" t="s">
        <v>97</v>
      </c>
      <c r="K5043" s="79" t="s">
        <v>97</v>
      </c>
      <c r="L5043" s="79"/>
      <c r="M5043" s="80"/>
      <c r="N5043" s="79" t="s">
        <v>97</v>
      </c>
      <c r="O5043" s="81"/>
      <c r="P5043" s="86"/>
      <c r="Q5043" s="82"/>
      <c r="R5043" s="81" t="s">
        <v>97</v>
      </c>
      <c r="S5043" s="63"/>
      <c r="T5043" s="87"/>
      <c r="U5043" s="84" t="s">
        <v>97</v>
      </c>
      <c r="V5043" s="84" t="s">
        <v>97</v>
      </c>
      <c r="W5043" s="85" t="b">
        <v>0</v>
      </c>
      <c r="X5043" s="63"/>
      <c r="Y5043" s="63"/>
      <c r="Z5043" s="63"/>
    </row>
    <row r="5044">
      <c r="A5044" s="75"/>
      <c r="B5044" s="94"/>
      <c r="C5044" s="75"/>
      <c r="D5044" s="76"/>
      <c r="E5044" s="75" t="s">
        <v>97</v>
      </c>
      <c r="F5044" s="75" t="s">
        <v>97</v>
      </c>
      <c r="G5044" s="77"/>
      <c r="H5044" s="77"/>
      <c r="I5044" s="80"/>
      <c r="J5044" s="77" t="s">
        <v>97</v>
      </c>
      <c r="K5044" s="79" t="s">
        <v>97</v>
      </c>
      <c r="L5044" s="79"/>
      <c r="M5044" s="80"/>
      <c r="N5044" s="79" t="s">
        <v>97</v>
      </c>
      <c r="O5044" s="81"/>
      <c r="P5044" s="86"/>
      <c r="Q5044" s="82"/>
      <c r="R5044" s="81" t="s">
        <v>97</v>
      </c>
      <c r="S5044" s="63"/>
      <c r="T5044" s="87"/>
      <c r="U5044" s="84" t="s">
        <v>97</v>
      </c>
      <c r="V5044" s="84" t="s">
        <v>97</v>
      </c>
      <c r="W5044" s="85" t="b">
        <v>0</v>
      </c>
      <c r="X5044" s="63"/>
      <c r="Y5044" s="63"/>
      <c r="Z5044" s="63"/>
    </row>
    <row r="5045">
      <c r="A5045" s="75"/>
      <c r="B5045" s="94"/>
      <c r="C5045" s="75"/>
      <c r="D5045" s="76"/>
      <c r="E5045" s="75" t="s">
        <v>97</v>
      </c>
      <c r="F5045" s="75" t="s">
        <v>97</v>
      </c>
      <c r="G5045" s="77"/>
      <c r="H5045" s="77"/>
      <c r="I5045" s="80"/>
      <c r="J5045" s="77" t="s">
        <v>97</v>
      </c>
      <c r="K5045" s="79" t="s">
        <v>97</v>
      </c>
      <c r="L5045" s="79"/>
      <c r="M5045" s="80"/>
      <c r="N5045" s="79" t="s">
        <v>97</v>
      </c>
      <c r="O5045" s="81"/>
      <c r="P5045" s="86"/>
      <c r="Q5045" s="82"/>
      <c r="R5045" s="81" t="s">
        <v>97</v>
      </c>
      <c r="S5045" s="63"/>
      <c r="T5045" s="87"/>
      <c r="U5045" s="84" t="s">
        <v>97</v>
      </c>
      <c r="V5045" s="84" t="s">
        <v>97</v>
      </c>
      <c r="W5045" s="85" t="b">
        <v>0</v>
      </c>
      <c r="X5045" s="63"/>
      <c r="Y5045" s="63"/>
      <c r="Z5045" s="63"/>
    </row>
    <row r="5046">
      <c r="A5046" s="75"/>
      <c r="B5046" s="94"/>
      <c r="C5046" s="75"/>
      <c r="D5046" s="76"/>
      <c r="E5046" s="75" t="s">
        <v>97</v>
      </c>
      <c r="F5046" s="75" t="s">
        <v>97</v>
      </c>
      <c r="G5046" s="77"/>
      <c r="H5046" s="77"/>
      <c r="I5046" s="80"/>
      <c r="J5046" s="77" t="s">
        <v>97</v>
      </c>
      <c r="K5046" s="79" t="s">
        <v>97</v>
      </c>
      <c r="L5046" s="79"/>
      <c r="M5046" s="80"/>
      <c r="N5046" s="79" t="s">
        <v>97</v>
      </c>
      <c r="O5046" s="81"/>
      <c r="P5046" s="86"/>
      <c r="Q5046" s="82"/>
      <c r="R5046" s="81" t="s">
        <v>97</v>
      </c>
      <c r="S5046" s="63"/>
      <c r="T5046" s="87"/>
      <c r="U5046" s="84" t="s">
        <v>97</v>
      </c>
      <c r="V5046" s="84" t="s">
        <v>97</v>
      </c>
      <c r="W5046" s="85" t="b">
        <v>0</v>
      </c>
      <c r="X5046" s="63"/>
      <c r="Y5046" s="63"/>
      <c r="Z5046" s="63"/>
    </row>
    <row r="5047">
      <c r="A5047" s="75"/>
      <c r="B5047" s="94"/>
      <c r="C5047" s="75"/>
      <c r="D5047" s="76"/>
      <c r="E5047" s="75" t="s">
        <v>97</v>
      </c>
      <c r="F5047" s="75" t="s">
        <v>97</v>
      </c>
      <c r="G5047" s="77"/>
      <c r="H5047" s="77"/>
      <c r="I5047" s="80"/>
      <c r="J5047" s="77" t="s">
        <v>97</v>
      </c>
      <c r="K5047" s="79" t="s">
        <v>97</v>
      </c>
      <c r="L5047" s="79"/>
      <c r="M5047" s="80"/>
      <c r="N5047" s="79" t="s">
        <v>97</v>
      </c>
      <c r="O5047" s="81"/>
      <c r="P5047" s="86"/>
      <c r="Q5047" s="82"/>
      <c r="R5047" s="81" t="s">
        <v>97</v>
      </c>
      <c r="S5047" s="63"/>
      <c r="T5047" s="87"/>
      <c r="U5047" s="84" t="s">
        <v>97</v>
      </c>
      <c r="V5047" s="84" t="s">
        <v>97</v>
      </c>
      <c r="W5047" s="85" t="b">
        <v>0</v>
      </c>
      <c r="X5047" s="63"/>
      <c r="Y5047" s="63"/>
      <c r="Z5047" s="63"/>
    </row>
    <row r="5048">
      <c r="A5048" s="75"/>
      <c r="B5048" s="94"/>
      <c r="C5048" s="75"/>
      <c r="D5048" s="76"/>
      <c r="E5048" s="75" t="s">
        <v>97</v>
      </c>
      <c r="F5048" s="75" t="s">
        <v>97</v>
      </c>
      <c r="G5048" s="77"/>
      <c r="H5048" s="77"/>
      <c r="I5048" s="80"/>
      <c r="J5048" s="77" t="s">
        <v>97</v>
      </c>
      <c r="K5048" s="79" t="s">
        <v>97</v>
      </c>
      <c r="L5048" s="79"/>
      <c r="M5048" s="80"/>
      <c r="N5048" s="79" t="s">
        <v>97</v>
      </c>
      <c r="O5048" s="81"/>
      <c r="P5048" s="86"/>
      <c r="Q5048" s="82"/>
      <c r="R5048" s="81" t="s">
        <v>97</v>
      </c>
      <c r="S5048" s="63"/>
      <c r="T5048" s="87"/>
      <c r="U5048" s="84" t="s">
        <v>97</v>
      </c>
      <c r="V5048" s="84" t="s">
        <v>97</v>
      </c>
      <c r="W5048" s="85" t="b">
        <v>0</v>
      </c>
      <c r="X5048" s="63"/>
      <c r="Y5048" s="63"/>
      <c r="Z5048" s="63"/>
    </row>
    <row r="5049">
      <c r="A5049" s="75"/>
      <c r="B5049" s="94"/>
      <c r="C5049" s="75"/>
      <c r="D5049" s="76"/>
      <c r="E5049" s="75" t="s">
        <v>97</v>
      </c>
      <c r="F5049" s="75" t="s">
        <v>97</v>
      </c>
      <c r="G5049" s="77"/>
      <c r="H5049" s="77"/>
      <c r="I5049" s="80"/>
      <c r="J5049" s="77" t="s">
        <v>97</v>
      </c>
      <c r="K5049" s="79" t="s">
        <v>97</v>
      </c>
      <c r="L5049" s="79"/>
      <c r="M5049" s="80"/>
      <c r="N5049" s="79" t="s">
        <v>97</v>
      </c>
      <c r="O5049" s="81"/>
      <c r="P5049" s="86"/>
      <c r="Q5049" s="82"/>
      <c r="R5049" s="81" t="s">
        <v>97</v>
      </c>
      <c r="S5049" s="63"/>
      <c r="T5049" s="87"/>
      <c r="U5049" s="84" t="s">
        <v>97</v>
      </c>
      <c r="V5049" s="84" t="s">
        <v>97</v>
      </c>
      <c r="W5049" s="85" t="b">
        <v>0</v>
      </c>
      <c r="X5049" s="63"/>
      <c r="Y5049" s="63"/>
      <c r="Z5049" s="63"/>
    </row>
    <row r="5050">
      <c r="A5050" s="75"/>
      <c r="B5050" s="94"/>
      <c r="C5050" s="75"/>
      <c r="D5050" s="76"/>
      <c r="E5050" s="75" t="s">
        <v>97</v>
      </c>
      <c r="F5050" s="75" t="s">
        <v>97</v>
      </c>
      <c r="G5050" s="77"/>
      <c r="H5050" s="77"/>
      <c r="I5050" s="80"/>
      <c r="J5050" s="77" t="s">
        <v>97</v>
      </c>
      <c r="K5050" s="79" t="s">
        <v>97</v>
      </c>
      <c r="L5050" s="79"/>
      <c r="M5050" s="80"/>
      <c r="N5050" s="79" t="s">
        <v>97</v>
      </c>
      <c r="O5050" s="81"/>
      <c r="P5050" s="86"/>
      <c r="Q5050" s="82"/>
      <c r="R5050" s="81" t="s">
        <v>97</v>
      </c>
      <c r="S5050" s="63"/>
      <c r="T5050" s="87"/>
      <c r="U5050" s="84" t="s">
        <v>97</v>
      </c>
      <c r="V5050" s="84" t="s">
        <v>97</v>
      </c>
      <c r="W5050" s="85" t="b">
        <v>0</v>
      </c>
      <c r="X5050" s="63"/>
      <c r="Y5050" s="63"/>
      <c r="Z5050" s="63"/>
    </row>
    <row r="5051">
      <c r="A5051" s="75"/>
      <c r="B5051" s="94"/>
      <c r="C5051" s="75"/>
      <c r="D5051" s="76"/>
      <c r="E5051" s="75" t="s">
        <v>97</v>
      </c>
      <c r="F5051" s="75" t="s">
        <v>97</v>
      </c>
      <c r="G5051" s="77"/>
      <c r="H5051" s="77"/>
      <c r="I5051" s="80"/>
      <c r="J5051" s="77" t="s">
        <v>97</v>
      </c>
      <c r="K5051" s="79" t="s">
        <v>97</v>
      </c>
      <c r="L5051" s="79"/>
      <c r="M5051" s="80"/>
      <c r="N5051" s="79" t="s">
        <v>97</v>
      </c>
      <c r="O5051" s="81"/>
      <c r="P5051" s="86"/>
      <c r="Q5051" s="82"/>
      <c r="R5051" s="81" t="s">
        <v>97</v>
      </c>
      <c r="S5051" s="63"/>
      <c r="T5051" s="87"/>
      <c r="U5051" s="84" t="s">
        <v>97</v>
      </c>
      <c r="V5051" s="84" t="s">
        <v>97</v>
      </c>
      <c r="W5051" s="85" t="b">
        <v>0</v>
      </c>
      <c r="X5051" s="63"/>
      <c r="Y5051" s="63"/>
      <c r="Z5051" s="63"/>
    </row>
    <row r="5052">
      <c r="A5052" s="75"/>
      <c r="B5052" s="94"/>
      <c r="C5052" s="75"/>
      <c r="D5052" s="76"/>
      <c r="E5052" s="75" t="s">
        <v>97</v>
      </c>
      <c r="F5052" s="75" t="s">
        <v>97</v>
      </c>
      <c r="G5052" s="77"/>
      <c r="H5052" s="77"/>
      <c r="I5052" s="80"/>
      <c r="J5052" s="77" t="s">
        <v>97</v>
      </c>
      <c r="K5052" s="79" t="s">
        <v>97</v>
      </c>
      <c r="L5052" s="79"/>
      <c r="M5052" s="80"/>
      <c r="N5052" s="79" t="s">
        <v>97</v>
      </c>
      <c r="O5052" s="81"/>
      <c r="P5052" s="86"/>
      <c r="Q5052" s="82"/>
      <c r="R5052" s="81" t="s">
        <v>97</v>
      </c>
      <c r="S5052" s="63"/>
      <c r="T5052" s="87"/>
      <c r="U5052" s="84" t="s">
        <v>97</v>
      </c>
      <c r="V5052" s="84" t="s">
        <v>97</v>
      </c>
      <c r="W5052" s="85" t="b">
        <v>0</v>
      </c>
      <c r="X5052" s="63"/>
      <c r="Y5052" s="63"/>
      <c r="Z5052" s="63"/>
    </row>
    <row r="5053">
      <c r="A5053" s="75"/>
      <c r="B5053" s="94"/>
      <c r="C5053" s="75"/>
      <c r="D5053" s="76"/>
      <c r="E5053" s="75" t="s">
        <v>97</v>
      </c>
      <c r="F5053" s="75" t="s">
        <v>97</v>
      </c>
      <c r="G5053" s="77"/>
      <c r="H5053" s="77"/>
      <c r="I5053" s="80"/>
      <c r="J5053" s="77" t="s">
        <v>97</v>
      </c>
      <c r="K5053" s="79" t="s">
        <v>97</v>
      </c>
      <c r="L5053" s="79"/>
      <c r="M5053" s="80"/>
      <c r="N5053" s="79" t="s">
        <v>97</v>
      </c>
      <c r="O5053" s="81"/>
      <c r="P5053" s="86"/>
      <c r="Q5053" s="82"/>
      <c r="R5053" s="81" t="s">
        <v>97</v>
      </c>
      <c r="S5053" s="63"/>
      <c r="T5053" s="87"/>
      <c r="U5053" s="84" t="s">
        <v>97</v>
      </c>
      <c r="V5053" s="84" t="s">
        <v>97</v>
      </c>
      <c r="W5053" s="85" t="b">
        <v>0</v>
      </c>
      <c r="X5053" s="63"/>
      <c r="Y5053" s="63"/>
      <c r="Z5053" s="63"/>
    </row>
    <row r="5054">
      <c r="A5054" s="75"/>
      <c r="B5054" s="94"/>
      <c r="C5054" s="75"/>
      <c r="D5054" s="76"/>
      <c r="E5054" s="75" t="s">
        <v>97</v>
      </c>
      <c r="F5054" s="75" t="s">
        <v>97</v>
      </c>
      <c r="G5054" s="77"/>
      <c r="H5054" s="77"/>
      <c r="I5054" s="80"/>
      <c r="J5054" s="77" t="s">
        <v>97</v>
      </c>
      <c r="K5054" s="79" t="s">
        <v>97</v>
      </c>
      <c r="L5054" s="79"/>
      <c r="M5054" s="80"/>
      <c r="N5054" s="79" t="s">
        <v>97</v>
      </c>
      <c r="O5054" s="81"/>
      <c r="P5054" s="86"/>
      <c r="Q5054" s="82"/>
      <c r="R5054" s="81" t="s">
        <v>97</v>
      </c>
      <c r="S5054" s="63"/>
      <c r="T5054" s="87"/>
      <c r="U5054" s="84" t="s">
        <v>97</v>
      </c>
      <c r="V5054" s="84" t="s">
        <v>97</v>
      </c>
      <c r="W5054" s="85" t="b">
        <v>0</v>
      </c>
      <c r="X5054" s="63"/>
      <c r="Y5054" s="63"/>
      <c r="Z5054" s="63"/>
    </row>
    <row r="5055">
      <c r="A5055" s="75"/>
      <c r="B5055" s="94"/>
      <c r="C5055" s="75"/>
      <c r="D5055" s="76"/>
      <c r="E5055" s="75" t="s">
        <v>97</v>
      </c>
      <c r="F5055" s="75" t="s">
        <v>97</v>
      </c>
      <c r="G5055" s="77"/>
      <c r="H5055" s="77"/>
      <c r="I5055" s="80"/>
      <c r="J5055" s="77" t="s">
        <v>97</v>
      </c>
      <c r="K5055" s="79" t="s">
        <v>97</v>
      </c>
      <c r="L5055" s="79"/>
      <c r="M5055" s="80"/>
      <c r="N5055" s="79" t="s">
        <v>97</v>
      </c>
      <c r="O5055" s="81"/>
      <c r="P5055" s="86"/>
      <c r="Q5055" s="82"/>
      <c r="R5055" s="81" t="s">
        <v>97</v>
      </c>
      <c r="S5055" s="63"/>
      <c r="T5055" s="87"/>
      <c r="U5055" s="84" t="s">
        <v>97</v>
      </c>
      <c r="V5055" s="84" t="s">
        <v>97</v>
      </c>
      <c r="W5055" s="85" t="b">
        <v>0</v>
      </c>
      <c r="X5055" s="63"/>
      <c r="Y5055" s="63"/>
      <c r="Z5055" s="63"/>
    </row>
    <row r="5056">
      <c r="A5056" s="75"/>
      <c r="B5056" s="94"/>
      <c r="C5056" s="75"/>
      <c r="D5056" s="76"/>
      <c r="E5056" s="75" t="s">
        <v>97</v>
      </c>
      <c r="F5056" s="75" t="s">
        <v>97</v>
      </c>
      <c r="G5056" s="77"/>
      <c r="H5056" s="77"/>
      <c r="I5056" s="80"/>
      <c r="J5056" s="77" t="s">
        <v>97</v>
      </c>
      <c r="K5056" s="79" t="s">
        <v>97</v>
      </c>
      <c r="L5056" s="79"/>
      <c r="M5056" s="80"/>
      <c r="N5056" s="79" t="s">
        <v>97</v>
      </c>
      <c r="O5056" s="81"/>
      <c r="P5056" s="86"/>
      <c r="Q5056" s="82"/>
      <c r="R5056" s="81" t="s">
        <v>97</v>
      </c>
      <c r="S5056" s="63"/>
      <c r="T5056" s="87"/>
      <c r="U5056" s="84" t="s">
        <v>97</v>
      </c>
      <c r="V5056" s="84" t="s">
        <v>97</v>
      </c>
      <c r="W5056" s="85" t="b">
        <v>0</v>
      </c>
      <c r="X5056" s="63"/>
      <c r="Y5056" s="63"/>
      <c r="Z5056" s="63"/>
    </row>
    <row r="5057">
      <c r="A5057" s="75"/>
      <c r="B5057" s="94"/>
      <c r="C5057" s="75"/>
      <c r="D5057" s="76"/>
      <c r="E5057" s="75" t="s">
        <v>97</v>
      </c>
      <c r="F5057" s="75" t="s">
        <v>97</v>
      </c>
      <c r="G5057" s="77"/>
      <c r="H5057" s="77"/>
      <c r="I5057" s="80"/>
      <c r="J5057" s="77" t="s">
        <v>97</v>
      </c>
      <c r="K5057" s="79" t="s">
        <v>97</v>
      </c>
      <c r="L5057" s="79"/>
      <c r="M5057" s="80"/>
      <c r="N5057" s="79" t="s">
        <v>97</v>
      </c>
      <c r="O5057" s="81"/>
      <c r="P5057" s="86"/>
      <c r="Q5057" s="82"/>
      <c r="R5057" s="81" t="s">
        <v>97</v>
      </c>
      <c r="S5057" s="63"/>
      <c r="T5057" s="87"/>
      <c r="U5057" s="84" t="s">
        <v>97</v>
      </c>
      <c r="V5057" s="84" t="s">
        <v>97</v>
      </c>
      <c r="W5057" s="85" t="b">
        <v>0</v>
      </c>
      <c r="X5057" s="63"/>
      <c r="Y5057" s="63"/>
      <c r="Z5057" s="63"/>
    </row>
    <row r="5058">
      <c r="A5058" s="75"/>
      <c r="B5058" s="94"/>
      <c r="C5058" s="75"/>
      <c r="D5058" s="76"/>
      <c r="E5058" s="75" t="s">
        <v>97</v>
      </c>
      <c r="F5058" s="75" t="s">
        <v>97</v>
      </c>
      <c r="G5058" s="77"/>
      <c r="H5058" s="77"/>
      <c r="I5058" s="80"/>
      <c r="J5058" s="77" t="s">
        <v>97</v>
      </c>
      <c r="K5058" s="79" t="s">
        <v>97</v>
      </c>
      <c r="L5058" s="79"/>
      <c r="M5058" s="80"/>
      <c r="N5058" s="79" t="s">
        <v>97</v>
      </c>
      <c r="O5058" s="81"/>
      <c r="P5058" s="86"/>
      <c r="Q5058" s="82"/>
      <c r="R5058" s="81" t="s">
        <v>97</v>
      </c>
      <c r="S5058" s="63"/>
      <c r="T5058" s="87"/>
      <c r="U5058" s="84" t="s">
        <v>97</v>
      </c>
      <c r="V5058" s="84" t="s">
        <v>97</v>
      </c>
      <c r="W5058" s="85" t="b">
        <v>0</v>
      </c>
      <c r="X5058" s="63"/>
      <c r="Y5058" s="63"/>
      <c r="Z5058" s="63"/>
    </row>
    <row r="5059">
      <c r="A5059" s="75"/>
      <c r="B5059" s="94"/>
      <c r="C5059" s="75"/>
      <c r="D5059" s="76"/>
      <c r="E5059" s="75" t="s">
        <v>97</v>
      </c>
      <c r="F5059" s="75" t="s">
        <v>97</v>
      </c>
      <c r="G5059" s="77"/>
      <c r="H5059" s="77"/>
      <c r="I5059" s="80"/>
      <c r="J5059" s="77" t="s">
        <v>97</v>
      </c>
      <c r="K5059" s="79" t="s">
        <v>97</v>
      </c>
      <c r="L5059" s="79"/>
      <c r="M5059" s="80"/>
      <c r="N5059" s="79" t="s">
        <v>97</v>
      </c>
      <c r="O5059" s="81"/>
      <c r="P5059" s="86"/>
      <c r="Q5059" s="82"/>
      <c r="R5059" s="81" t="s">
        <v>97</v>
      </c>
      <c r="S5059" s="63"/>
      <c r="T5059" s="87"/>
      <c r="U5059" s="84" t="s">
        <v>97</v>
      </c>
      <c r="V5059" s="84" t="s">
        <v>97</v>
      </c>
      <c r="W5059" s="85" t="b">
        <v>0</v>
      </c>
      <c r="X5059" s="63"/>
      <c r="Y5059" s="63"/>
      <c r="Z5059" s="63"/>
    </row>
    <row r="5060">
      <c r="A5060" s="75"/>
      <c r="B5060" s="94"/>
      <c r="C5060" s="75"/>
      <c r="D5060" s="76"/>
      <c r="E5060" s="75" t="s">
        <v>97</v>
      </c>
      <c r="F5060" s="75" t="s">
        <v>97</v>
      </c>
      <c r="G5060" s="77"/>
      <c r="H5060" s="77"/>
      <c r="I5060" s="80"/>
      <c r="J5060" s="77" t="s">
        <v>97</v>
      </c>
      <c r="K5060" s="79" t="s">
        <v>97</v>
      </c>
      <c r="L5060" s="79"/>
      <c r="M5060" s="80"/>
      <c r="N5060" s="79" t="s">
        <v>97</v>
      </c>
      <c r="O5060" s="81"/>
      <c r="P5060" s="86"/>
      <c r="Q5060" s="82"/>
      <c r="R5060" s="81" t="s">
        <v>97</v>
      </c>
      <c r="S5060" s="63"/>
      <c r="T5060" s="87"/>
      <c r="U5060" s="84" t="s">
        <v>97</v>
      </c>
      <c r="V5060" s="84" t="s">
        <v>97</v>
      </c>
      <c r="W5060" s="85" t="b">
        <v>0</v>
      </c>
      <c r="X5060" s="63"/>
      <c r="Y5060" s="63"/>
      <c r="Z5060" s="63"/>
    </row>
    <row r="5061">
      <c r="A5061" s="75"/>
      <c r="B5061" s="94"/>
      <c r="C5061" s="75"/>
      <c r="D5061" s="76"/>
      <c r="E5061" s="75" t="s">
        <v>97</v>
      </c>
      <c r="F5061" s="75" t="s">
        <v>97</v>
      </c>
      <c r="G5061" s="77"/>
      <c r="H5061" s="77"/>
      <c r="I5061" s="80"/>
      <c r="J5061" s="77" t="s">
        <v>97</v>
      </c>
      <c r="K5061" s="79" t="s">
        <v>97</v>
      </c>
      <c r="L5061" s="79"/>
      <c r="M5061" s="80"/>
      <c r="N5061" s="79" t="s">
        <v>97</v>
      </c>
      <c r="O5061" s="81"/>
      <c r="P5061" s="86"/>
      <c r="Q5061" s="82"/>
      <c r="R5061" s="81" t="s">
        <v>97</v>
      </c>
      <c r="S5061" s="63"/>
      <c r="T5061" s="87"/>
      <c r="U5061" s="84" t="s">
        <v>97</v>
      </c>
      <c r="V5061" s="84" t="s">
        <v>97</v>
      </c>
      <c r="W5061" s="85" t="b">
        <v>0</v>
      </c>
      <c r="X5061" s="63"/>
      <c r="Y5061" s="63"/>
      <c r="Z5061" s="63"/>
    </row>
    <row r="5062">
      <c r="A5062" s="75"/>
      <c r="B5062" s="94"/>
      <c r="C5062" s="75"/>
      <c r="D5062" s="76"/>
      <c r="E5062" s="75" t="s">
        <v>97</v>
      </c>
      <c r="F5062" s="75" t="s">
        <v>97</v>
      </c>
      <c r="G5062" s="77"/>
      <c r="H5062" s="77"/>
      <c r="I5062" s="80"/>
      <c r="J5062" s="77" t="s">
        <v>97</v>
      </c>
      <c r="K5062" s="79" t="s">
        <v>97</v>
      </c>
      <c r="L5062" s="79"/>
      <c r="M5062" s="80"/>
      <c r="N5062" s="79" t="s">
        <v>97</v>
      </c>
      <c r="O5062" s="81"/>
      <c r="P5062" s="86"/>
      <c r="Q5062" s="82"/>
      <c r="R5062" s="81" t="s">
        <v>97</v>
      </c>
      <c r="S5062" s="63"/>
      <c r="T5062" s="87"/>
      <c r="U5062" s="84" t="s">
        <v>97</v>
      </c>
      <c r="V5062" s="84" t="s">
        <v>97</v>
      </c>
      <c r="W5062" s="85" t="b">
        <v>0</v>
      </c>
      <c r="X5062" s="63"/>
      <c r="Y5062" s="63"/>
      <c r="Z5062" s="63"/>
    </row>
    <row r="5063">
      <c r="A5063" s="75"/>
      <c r="B5063" s="94"/>
      <c r="C5063" s="75"/>
      <c r="D5063" s="76"/>
      <c r="E5063" s="75" t="s">
        <v>97</v>
      </c>
      <c r="F5063" s="75" t="s">
        <v>97</v>
      </c>
      <c r="G5063" s="77"/>
      <c r="H5063" s="77"/>
      <c r="I5063" s="80"/>
      <c r="J5063" s="77" t="s">
        <v>97</v>
      </c>
      <c r="K5063" s="79" t="s">
        <v>97</v>
      </c>
      <c r="L5063" s="79"/>
      <c r="M5063" s="80"/>
      <c r="N5063" s="79" t="s">
        <v>97</v>
      </c>
      <c r="O5063" s="81"/>
      <c r="P5063" s="86"/>
      <c r="Q5063" s="82"/>
      <c r="R5063" s="81" t="s">
        <v>97</v>
      </c>
      <c r="S5063" s="63"/>
      <c r="T5063" s="87"/>
      <c r="U5063" s="84" t="s">
        <v>97</v>
      </c>
      <c r="V5063" s="84" t="s">
        <v>97</v>
      </c>
      <c r="W5063" s="85" t="b">
        <v>0</v>
      </c>
      <c r="X5063" s="63"/>
      <c r="Y5063" s="63"/>
      <c r="Z5063" s="63"/>
    </row>
    <row r="5064">
      <c r="A5064" s="75"/>
      <c r="B5064" s="94"/>
      <c r="C5064" s="75"/>
      <c r="D5064" s="76"/>
      <c r="E5064" s="75" t="s">
        <v>97</v>
      </c>
      <c r="F5064" s="75" t="s">
        <v>97</v>
      </c>
      <c r="G5064" s="77"/>
      <c r="H5064" s="77"/>
      <c r="I5064" s="80"/>
      <c r="J5064" s="77" t="s">
        <v>97</v>
      </c>
      <c r="K5064" s="79" t="s">
        <v>97</v>
      </c>
      <c r="L5064" s="79"/>
      <c r="M5064" s="80"/>
      <c r="N5064" s="79" t="s">
        <v>97</v>
      </c>
      <c r="O5064" s="81"/>
      <c r="P5064" s="86"/>
      <c r="Q5064" s="82"/>
      <c r="R5064" s="81" t="s">
        <v>97</v>
      </c>
      <c r="S5064" s="63"/>
      <c r="T5064" s="87"/>
      <c r="U5064" s="84" t="s">
        <v>97</v>
      </c>
      <c r="V5064" s="84" t="s">
        <v>97</v>
      </c>
      <c r="W5064" s="85" t="b">
        <v>0</v>
      </c>
      <c r="X5064" s="63"/>
      <c r="Y5064" s="63"/>
      <c r="Z5064" s="63"/>
    </row>
    <row r="5065">
      <c r="A5065" s="75"/>
      <c r="B5065" s="94"/>
      <c r="C5065" s="75"/>
      <c r="D5065" s="76"/>
      <c r="E5065" s="75" t="s">
        <v>97</v>
      </c>
      <c r="F5065" s="75" t="s">
        <v>97</v>
      </c>
      <c r="G5065" s="77"/>
      <c r="H5065" s="77"/>
      <c r="I5065" s="80"/>
      <c r="J5065" s="77" t="s">
        <v>97</v>
      </c>
      <c r="K5065" s="79" t="s">
        <v>97</v>
      </c>
      <c r="L5065" s="79"/>
      <c r="M5065" s="80"/>
      <c r="N5065" s="79" t="s">
        <v>97</v>
      </c>
      <c r="O5065" s="81"/>
      <c r="P5065" s="86"/>
      <c r="Q5065" s="82"/>
      <c r="R5065" s="81" t="s">
        <v>97</v>
      </c>
      <c r="S5065" s="63"/>
      <c r="T5065" s="87"/>
      <c r="U5065" s="84" t="s">
        <v>97</v>
      </c>
      <c r="V5065" s="84" t="s">
        <v>97</v>
      </c>
      <c r="W5065" s="85" t="b">
        <v>0</v>
      </c>
      <c r="X5065" s="63"/>
      <c r="Y5065" s="63"/>
      <c r="Z5065" s="63"/>
    </row>
    <row r="5066">
      <c r="A5066" s="75"/>
      <c r="B5066" s="94"/>
      <c r="C5066" s="75"/>
      <c r="D5066" s="76"/>
      <c r="E5066" s="75" t="s">
        <v>97</v>
      </c>
      <c r="F5066" s="75" t="s">
        <v>97</v>
      </c>
      <c r="G5066" s="77"/>
      <c r="H5066" s="77"/>
      <c r="I5066" s="80"/>
      <c r="J5066" s="77" t="s">
        <v>97</v>
      </c>
      <c r="K5066" s="79" t="s">
        <v>97</v>
      </c>
      <c r="L5066" s="79"/>
      <c r="M5066" s="80"/>
      <c r="N5066" s="79" t="s">
        <v>97</v>
      </c>
      <c r="O5066" s="81"/>
      <c r="P5066" s="86"/>
      <c r="Q5066" s="82"/>
      <c r="R5066" s="81" t="s">
        <v>97</v>
      </c>
      <c r="S5066" s="63"/>
      <c r="T5066" s="87"/>
      <c r="U5066" s="84" t="s">
        <v>97</v>
      </c>
      <c r="V5066" s="84" t="s">
        <v>97</v>
      </c>
      <c r="W5066" s="85" t="b">
        <v>0</v>
      </c>
      <c r="X5066" s="63"/>
      <c r="Y5066" s="63"/>
      <c r="Z5066" s="63"/>
    </row>
    <row r="5067">
      <c r="A5067" s="75"/>
      <c r="B5067" s="94"/>
      <c r="C5067" s="75"/>
      <c r="D5067" s="76"/>
      <c r="E5067" s="75" t="s">
        <v>97</v>
      </c>
      <c r="F5067" s="75" t="s">
        <v>97</v>
      </c>
      <c r="G5067" s="77"/>
      <c r="H5067" s="77"/>
      <c r="I5067" s="80"/>
      <c r="J5067" s="77" t="s">
        <v>97</v>
      </c>
      <c r="K5067" s="79" t="s">
        <v>97</v>
      </c>
      <c r="L5067" s="79"/>
      <c r="M5067" s="80"/>
      <c r="N5067" s="79" t="s">
        <v>97</v>
      </c>
      <c r="O5067" s="81"/>
      <c r="P5067" s="86"/>
      <c r="Q5067" s="82"/>
      <c r="R5067" s="81" t="s">
        <v>97</v>
      </c>
      <c r="S5067" s="63"/>
      <c r="T5067" s="87"/>
      <c r="U5067" s="84" t="s">
        <v>97</v>
      </c>
      <c r="V5067" s="84" t="s">
        <v>97</v>
      </c>
      <c r="W5067" s="85" t="b">
        <v>0</v>
      </c>
      <c r="X5067" s="63"/>
      <c r="Y5067" s="63"/>
      <c r="Z5067" s="63"/>
    </row>
    <row r="5068">
      <c r="A5068" s="75"/>
      <c r="B5068" s="94"/>
      <c r="C5068" s="75"/>
      <c r="D5068" s="76"/>
      <c r="E5068" s="75" t="s">
        <v>97</v>
      </c>
      <c r="F5068" s="75" t="s">
        <v>97</v>
      </c>
      <c r="G5068" s="77"/>
      <c r="H5068" s="77"/>
      <c r="I5068" s="80"/>
      <c r="J5068" s="77" t="s">
        <v>97</v>
      </c>
      <c r="K5068" s="79" t="s">
        <v>97</v>
      </c>
      <c r="L5068" s="79"/>
      <c r="M5068" s="80"/>
      <c r="N5068" s="79" t="s">
        <v>97</v>
      </c>
      <c r="O5068" s="81"/>
      <c r="P5068" s="86"/>
      <c r="Q5068" s="82"/>
      <c r="R5068" s="81" t="s">
        <v>97</v>
      </c>
      <c r="S5068" s="63"/>
      <c r="T5068" s="87"/>
      <c r="U5068" s="84" t="s">
        <v>97</v>
      </c>
      <c r="V5068" s="84" t="s">
        <v>97</v>
      </c>
      <c r="W5068" s="85" t="b">
        <v>0</v>
      </c>
      <c r="X5068" s="63"/>
      <c r="Y5068" s="63"/>
      <c r="Z5068" s="63"/>
    </row>
    <row r="5069">
      <c r="A5069" s="75"/>
      <c r="B5069" s="94"/>
      <c r="C5069" s="75"/>
      <c r="D5069" s="76"/>
      <c r="E5069" s="75" t="s">
        <v>97</v>
      </c>
      <c r="F5069" s="75" t="s">
        <v>97</v>
      </c>
      <c r="G5069" s="77"/>
      <c r="H5069" s="77"/>
      <c r="I5069" s="80"/>
      <c r="J5069" s="77" t="s">
        <v>97</v>
      </c>
      <c r="K5069" s="79" t="s">
        <v>97</v>
      </c>
      <c r="L5069" s="79"/>
      <c r="M5069" s="80"/>
      <c r="N5069" s="79" t="s">
        <v>97</v>
      </c>
      <c r="O5069" s="81"/>
      <c r="P5069" s="86"/>
      <c r="Q5069" s="82"/>
      <c r="R5069" s="81" t="s">
        <v>97</v>
      </c>
      <c r="S5069" s="63"/>
      <c r="T5069" s="87"/>
      <c r="U5069" s="84" t="s">
        <v>97</v>
      </c>
      <c r="V5069" s="84" t="s">
        <v>97</v>
      </c>
      <c r="W5069" s="85" t="b">
        <v>0</v>
      </c>
      <c r="X5069" s="63"/>
      <c r="Y5069" s="63"/>
      <c r="Z5069" s="63"/>
    </row>
    <row r="5070">
      <c r="A5070" s="75"/>
      <c r="B5070" s="94"/>
      <c r="C5070" s="75"/>
      <c r="D5070" s="76"/>
      <c r="E5070" s="75" t="s">
        <v>97</v>
      </c>
      <c r="F5070" s="75" t="s">
        <v>97</v>
      </c>
      <c r="G5070" s="77"/>
      <c r="H5070" s="77"/>
      <c r="I5070" s="80"/>
      <c r="J5070" s="77" t="s">
        <v>97</v>
      </c>
      <c r="K5070" s="79" t="s">
        <v>97</v>
      </c>
      <c r="L5070" s="79"/>
      <c r="M5070" s="80"/>
      <c r="N5070" s="79" t="s">
        <v>97</v>
      </c>
      <c r="O5070" s="81"/>
      <c r="P5070" s="86"/>
      <c r="Q5070" s="82"/>
      <c r="R5070" s="81" t="s">
        <v>97</v>
      </c>
      <c r="S5070" s="63"/>
      <c r="T5070" s="87"/>
      <c r="U5070" s="84" t="s">
        <v>97</v>
      </c>
      <c r="V5070" s="84" t="s">
        <v>97</v>
      </c>
      <c r="W5070" s="85" t="b">
        <v>0</v>
      </c>
      <c r="X5070" s="63"/>
      <c r="Y5070" s="63"/>
      <c r="Z5070" s="63"/>
    </row>
    <row r="5071">
      <c r="A5071" s="75"/>
      <c r="B5071" s="94"/>
      <c r="C5071" s="75"/>
      <c r="D5071" s="76"/>
      <c r="E5071" s="75" t="s">
        <v>97</v>
      </c>
      <c r="F5071" s="75" t="s">
        <v>97</v>
      </c>
      <c r="G5071" s="77"/>
      <c r="H5071" s="77"/>
      <c r="I5071" s="80"/>
      <c r="J5071" s="77" t="s">
        <v>97</v>
      </c>
      <c r="K5071" s="79" t="s">
        <v>97</v>
      </c>
      <c r="L5071" s="79"/>
      <c r="M5071" s="80"/>
      <c r="N5071" s="79" t="s">
        <v>97</v>
      </c>
      <c r="O5071" s="81"/>
      <c r="P5071" s="86"/>
      <c r="Q5071" s="82"/>
      <c r="R5071" s="81" t="s">
        <v>97</v>
      </c>
      <c r="S5071" s="63"/>
      <c r="T5071" s="87"/>
      <c r="U5071" s="84" t="s">
        <v>97</v>
      </c>
      <c r="V5071" s="84" t="s">
        <v>97</v>
      </c>
      <c r="W5071" s="85" t="b">
        <v>0</v>
      </c>
      <c r="X5071" s="63"/>
      <c r="Y5071" s="63"/>
      <c r="Z5071" s="63"/>
    </row>
    <row r="5072">
      <c r="A5072" s="75"/>
      <c r="B5072" s="94"/>
      <c r="C5072" s="75"/>
      <c r="D5072" s="76"/>
      <c r="E5072" s="75" t="s">
        <v>97</v>
      </c>
      <c r="F5072" s="75" t="s">
        <v>97</v>
      </c>
      <c r="G5072" s="77"/>
      <c r="H5072" s="77"/>
      <c r="I5072" s="80"/>
      <c r="J5072" s="77" t="s">
        <v>97</v>
      </c>
      <c r="K5072" s="79" t="s">
        <v>97</v>
      </c>
      <c r="L5072" s="79"/>
      <c r="M5072" s="80"/>
      <c r="N5072" s="79" t="s">
        <v>97</v>
      </c>
      <c r="O5072" s="81"/>
      <c r="P5072" s="86"/>
      <c r="Q5072" s="82"/>
      <c r="R5072" s="81" t="s">
        <v>97</v>
      </c>
      <c r="S5072" s="63"/>
      <c r="T5072" s="87"/>
      <c r="U5072" s="84" t="s">
        <v>97</v>
      </c>
      <c r="V5072" s="84" t="s">
        <v>97</v>
      </c>
      <c r="W5072" s="85" t="b">
        <v>0</v>
      </c>
      <c r="X5072" s="63"/>
      <c r="Y5072" s="63"/>
      <c r="Z5072" s="63"/>
    </row>
    <row r="5073">
      <c r="A5073" s="75"/>
      <c r="B5073" s="94"/>
      <c r="C5073" s="75"/>
      <c r="D5073" s="76"/>
      <c r="E5073" s="75" t="s">
        <v>97</v>
      </c>
      <c r="F5073" s="75" t="s">
        <v>97</v>
      </c>
      <c r="G5073" s="77"/>
      <c r="H5073" s="77"/>
      <c r="I5073" s="80"/>
      <c r="J5073" s="77" t="s">
        <v>97</v>
      </c>
      <c r="K5073" s="79" t="s">
        <v>97</v>
      </c>
      <c r="L5073" s="79"/>
      <c r="M5073" s="80"/>
      <c r="N5073" s="79" t="s">
        <v>97</v>
      </c>
      <c r="O5073" s="81"/>
      <c r="P5073" s="86"/>
      <c r="Q5073" s="82"/>
      <c r="R5073" s="81" t="s">
        <v>97</v>
      </c>
      <c r="S5073" s="63"/>
      <c r="T5073" s="87"/>
      <c r="U5073" s="84" t="s">
        <v>97</v>
      </c>
      <c r="V5073" s="84" t="s">
        <v>97</v>
      </c>
      <c r="W5073" s="85" t="b">
        <v>0</v>
      </c>
      <c r="X5073" s="63"/>
      <c r="Y5073" s="63"/>
      <c r="Z5073" s="63"/>
    </row>
    <row r="5074">
      <c r="A5074" s="75"/>
      <c r="B5074" s="94"/>
      <c r="C5074" s="75"/>
      <c r="D5074" s="76"/>
      <c r="E5074" s="75" t="s">
        <v>97</v>
      </c>
      <c r="F5074" s="75" t="s">
        <v>97</v>
      </c>
      <c r="G5074" s="77"/>
      <c r="H5074" s="77"/>
      <c r="I5074" s="80"/>
      <c r="J5074" s="77" t="s">
        <v>97</v>
      </c>
      <c r="K5074" s="79" t="s">
        <v>97</v>
      </c>
      <c r="L5074" s="79"/>
      <c r="M5074" s="80"/>
      <c r="N5074" s="79" t="s">
        <v>97</v>
      </c>
      <c r="O5074" s="81"/>
      <c r="P5074" s="86"/>
      <c r="Q5074" s="82"/>
      <c r="R5074" s="81" t="s">
        <v>97</v>
      </c>
      <c r="S5074" s="63"/>
      <c r="T5074" s="87"/>
      <c r="U5074" s="84" t="s">
        <v>97</v>
      </c>
      <c r="V5074" s="84" t="s">
        <v>97</v>
      </c>
      <c r="W5074" s="85" t="b">
        <v>0</v>
      </c>
      <c r="X5074" s="63"/>
      <c r="Y5074" s="63"/>
      <c r="Z5074" s="63"/>
    </row>
    <row r="5075">
      <c r="A5075" s="75"/>
      <c r="B5075" s="94"/>
      <c r="C5075" s="75"/>
      <c r="D5075" s="76"/>
      <c r="E5075" s="75" t="s">
        <v>97</v>
      </c>
      <c r="F5075" s="75" t="s">
        <v>97</v>
      </c>
      <c r="G5075" s="77"/>
      <c r="H5075" s="77"/>
      <c r="I5075" s="80"/>
      <c r="J5075" s="77" t="s">
        <v>97</v>
      </c>
      <c r="K5075" s="79" t="s">
        <v>97</v>
      </c>
      <c r="L5075" s="79"/>
      <c r="M5075" s="80"/>
      <c r="N5075" s="79" t="s">
        <v>97</v>
      </c>
      <c r="O5075" s="81"/>
      <c r="P5075" s="86"/>
      <c r="Q5075" s="82"/>
      <c r="R5075" s="81" t="s">
        <v>97</v>
      </c>
      <c r="S5075" s="63"/>
      <c r="T5075" s="87"/>
      <c r="U5075" s="84" t="s">
        <v>97</v>
      </c>
      <c r="V5075" s="84" t="s">
        <v>97</v>
      </c>
      <c r="W5075" s="85" t="b">
        <v>0</v>
      </c>
      <c r="X5075" s="63"/>
      <c r="Y5075" s="63"/>
      <c r="Z5075" s="63"/>
    </row>
    <row r="5076">
      <c r="A5076" s="75"/>
      <c r="B5076" s="94"/>
      <c r="C5076" s="75"/>
      <c r="D5076" s="76"/>
      <c r="E5076" s="75" t="s">
        <v>97</v>
      </c>
      <c r="F5076" s="75" t="s">
        <v>97</v>
      </c>
      <c r="G5076" s="77"/>
      <c r="H5076" s="77"/>
      <c r="I5076" s="80"/>
      <c r="J5076" s="77" t="s">
        <v>97</v>
      </c>
      <c r="K5076" s="79" t="s">
        <v>97</v>
      </c>
      <c r="L5076" s="79"/>
      <c r="M5076" s="80"/>
      <c r="N5076" s="79" t="s">
        <v>97</v>
      </c>
      <c r="O5076" s="81"/>
      <c r="P5076" s="86"/>
      <c r="Q5076" s="82"/>
      <c r="R5076" s="81" t="s">
        <v>97</v>
      </c>
      <c r="S5076" s="63"/>
      <c r="T5076" s="87"/>
      <c r="U5076" s="84" t="s">
        <v>97</v>
      </c>
      <c r="V5076" s="84" t="s">
        <v>97</v>
      </c>
      <c r="W5076" s="85" t="b">
        <v>0</v>
      </c>
      <c r="X5076" s="63"/>
      <c r="Y5076" s="63"/>
      <c r="Z5076" s="63"/>
    </row>
    <row r="5077">
      <c r="A5077" s="75"/>
      <c r="B5077" s="94"/>
      <c r="C5077" s="75"/>
      <c r="D5077" s="76"/>
      <c r="E5077" s="75" t="s">
        <v>97</v>
      </c>
      <c r="F5077" s="75" t="s">
        <v>97</v>
      </c>
      <c r="G5077" s="77"/>
      <c r="H5077" s="77"/>
      <c r="I5077" s="80"/>
      <c r="J5077" s="77" t="s">
        <v>97</v>
      </c>
      <c r="K5077" s="79" t="s">
        <v>97</v>
      </c>
      <c r="L5077" s="79"/>
      <c r="M5077" s="80"/>
      <c r="N5077" s="79" t="s">
        <v>97</v>
      </c>
      <c r="O5077" s="81"/>
      <c r="P5077" s="86"/>
      <c r="Q5077" s="82"/>
      <c r="R5077" s="81" t="s">
        <v>97</v>
      </c>
      <c r="S5077" s="63"/>
      <c r="T5077" s="87"/>
      <c r="U5077" s="84" t="s">
        <v>97</v>
      </c>
      <c r="V5077" s="84" t="s">
        <v>97</v>
      </c>
      <c r="W5077" s="85" t="b">
        <v>0</v>
      </c>
      <c r="X5077" s="63"/>
      <c r="Y5077" s="63"/>
      <c r="Z5077" s="63"/>
    </row>
    <row r="5078">
      <c r="A5078" s="75"/>
      <c r="B5078" s="94"/>
      <c r="C5078" s="75"/>
      <c r="D5078" s="76"/>
      <c r="E5078" s="75" t="s">
        <v>97</v>
      </c>
      <c r="F5078" s="75" t="s">
        <v>97</v>
      </c>
      <c r="G5078" s="77"/>
      <c r="H5078" s="77"/>
      <c r="I5078" s="80"/>
      <c r="J5078" s="77" t="s">
        <v>97</v>
      </c>
      <c r="K5078" s="79" t="s">
        <v>97</v>
      </c>
      <c r="L5078" s="79"/>
      <c r="M5078" s="80"/>
      <c r="N5078" s="79" t="s">
        <v>97</v>
      </c>
      <c r="O5078" s="81"/>
      <c r="P5078" s="86"/>
      <c r="Q5078" s="82"/>
      <c r="R5078" s="81" t="s">
        <v>97</v>
      </c>
      <c r="S5078" s="63"/>
      <c r="T5078" s="87"/>
      <c r="U5078" s="84" t="s">
        <v>97</v>
      </c>
      <c r="V5078" s="84" t="s">
        <v>97</v>
      </c>
      <c r="W5078" s="85" t="b">
        <v>0</v>
      </c>
      <c r="X5078" s="63"/>
      <c r="Y5078" s="63"/>
      <c r="Z5078" s="63"/>
    </row>
    <row r="5079">
      <c r="A5079" s="75"/>
      <c r="B5079" s="94"/>
      <c r="C5079" s="75"/>
      <c r="D5079" s="76"/>
      <c r="E5079" s="75" t="s">
        <v>97</v>
      </c>
      <c r="F5079" s="75" t="s">
        <v>97</v>
      </c>
      <c r="G5079" s="77"/>
      <c r="H5079" s="77"/>
      <c r="I5079" s="80"/>
      <c r="J5079" s="77" t="s">
        <v>97</v>
      </c>
      <c r="K5079" s="79" t="s">
        <v>97</v>
      </c>
      <c r="L5079" s="79"/>
      <c r="M5079" s="80"/>
      <c r="N5079" s="79" t="s">
        <v>97</v>
      </c>
      <c r="O5079" s="81"/>
      <c r="P5079" s="86"/>
      <c r="Q5079" s="82"/>
      <c r="R5079" s="81" t="s">
        <v>97</v>
      </c>
      <c r="S5079" s="63"/>
      <c r="T5079" s="87"/>
      <c r="U5079" s="84" t="s">
        <v>97</v>
      </c>
      <c r="V5079" s="84" t="s">
        <v>97</v>
      </c>
      <c r="W5079" s="85" t="b">
        <v>0</v>
      </c>
      <c r="X5079" s="63"/>
      <c r="Y5079" s="63"/>
      <c r="Z5079" s="63"/>
    </row>
    <row r="5080">
      <c r="A5080" s="75"/>
      <c r="B5080" s="94"/>
      <c r="C5080" s="75"/>
      <c r="D5080" s="76"/>
      <c r="E5080" s="75" t="s">
        <v>97</v>
      </c>
      <c r="F5080" s="75" t="s">
        <v>97</v>
      </c>
      <c r="G5080" s="77"/>
      <c r="H5080" s="77"/>
      <c r="I5080" s="80"/>
      <c r="J5080" s="77" t="s">
        <v>97</v>
      </c>
      <c r="K5080" s="79" t="s">
        <v>97</v>
      </c>
      <c r="L5080" s="79"/>
      <c r="M5080" s="80"/>
      <c r="N5080" s="79" t="s">
        <v>97</v>
      </c>
      <c r="O5080" s="81"/>
      <c r="P5080" s="86"/>
      <c r="Q5080" s="82"/>
      <c r="R5080" s="81" t="s">
        <v>97</v>
      </c>
      <c r="S5080" s="63"/>
      <c r="T5080" s="87"/>
      <c r="U5080" s="84" t="s">
        <v>97</v>
      </c>
      <c r="V5080" s="84" t="s">
        <v>97</v>
      </c>
      <c r="W5080" s="85" t="b">
        <v>0</v>
      </c>
      <c r="X5080" s="63"/>
      <c r="Y5080" s="63"/>
      <c r="Z5080" s="63"/>
    </row>
    <row r="5081">
      <c r="A5081" s="75"/>
      <c r="B5081" s="94"/>
      <c r="C5081" s="75"/>
      <c r="D5081" s="76"/>
      <c r="E5081" s="75" t="s">
        <v>97</v>
      </c>
      <c r="F5081" s="75" t="s">
        <v>97</v>
      </c>
      <c r="G5081" s="77"/>
      <c r="H5081" s="77"/>
      <c r="I5081" s="80"/>
      <c r="J5081" s="77" t="s">
        <v>97</v>
      </c>
      <c r="K5081" s="79" t="s">
        <v>97</v>
      </c>
      <c r="L5081" s="79"/>
      <c r="M5081" s="80"/>
      <c r="N5081" s="79" t="s">
        <v>97</v>
      </c>
      <c r="O5081" s="81"/>
      <c r="P5081" s="86"/>
      <c r="Q5081" s="82"/>
      <c r="R5081" s="81" t="s">
        <v>97</v>
      </c>
      <c r="S5081" s="63"/>
      <c r="T5081" s="87"/>
      <c r="U5081" s="84" t="s">
        <v>97</v>
      </c>
      <c r="V5081" s="84" t="s">
        <v>97</v>
      </c>
      <c r="W5081" s="85" t="b">
        <v>0</v>
      </c>
      <c r="X5081" s="63"/>
      <c r="Y5081" s="63"/>
      <c r="Z5081" s="63"/>
    </row>
    <row r="5082">
      <c r="A5082" s="75"/>
      <c r="B5082" s="94"/>
      <c r="C5082" s="75"/>
      <c r="D5082" s="76"/>
      <c r="E5082" s="75" t="s">
        <v>97</v>
      </c>
      <c r="F5082" s="75" t="s">
        <v>97</v>
      </c>
      <c r="G5082" s="77"/>
      <c r="H5082" s="77"/>
      <c r="I5082" s="80"/>
      <c r="J5082" s="77" t="s">
        <v>97</v>
      </c>
      <c r="K5082" s="79" t="s">
        <v>97</v>
      </c>
      <c r="L5082" s="79"/>
      <c r="M5082" s="80"/>
      <c r="N5082" s="79" t="s">
        <v>97</v>
      </c>
      <c r="O5082" s="81"/>
      <c r="P5082" s="86"/>
      <c r="Q5082" s="82"/>
      <c r="R5082" s="81" t="s">
        <v>97</v>
      </c>
      <c r="S5082" s="63"/>
      <c r="T5082" s="87"/>
      <c r="U5082" s="84" t="s">
        <v>97</v>
      </c>
      <c r="V5082" s="84" t="s">
        <v>97</v>
      </c>
      <c r="W5082" s="85" t="b">
        <v>0</v>
      </c>
      <c r="X5082" s="63"/>
      <c r="Y5082" s="63"/>
      <c r="Z5082" s="63"/>
    </row>
    <row r="5083">
      <c r="A5083" s="75"/>
      <c r="B5083" s="94"/>
      <c r="C5083" s="75"/>
      <c r="D5083" s="76"/>
      <c r="E5083" s="75" t="s">
        <v>97</v>
      </c>
      <c r="F5083" s="75" t="s">
        <v>97</v>
      </c>
      <c r="G5083" s="77"/>
      <c r="H5083" s="77"/>
      <c r="I5083" s="80"/>
      <c r="J5083" s="77" t="s">
        <v>97</v>
      </c>
      <c r="K5083" s="79" t="s">
        <v>97</v>
      </c>
      <c r="L5083" s="79"/>
      <c r="M5083" s="80"/>
      <c r="N5083" s="79" t="s">
        <v>97</v>
      </c>
      <c r="O5083" s="81"/>
      <c r="P5083" s="86"/>
      <c r="Q5083" s="82"/>
      <c r="R5083" s="81" t="s">
        <v>97</v>
      </c>
      <c r="S5083" s="63"/>
      <c r="T5083" s="87"/>
      <c r="U5083" s="84" t="s">
        <v>97</v>
      </c>
      <c r="V5083" s="84" t="s">
        <v>97</v>
      </c>
      <c r="W5083" s="85" t="b">
        <v>0</v>
      </c>
      <c r="X5083" s="63"/>
      <c r="Y5083" s="63"/>
      <c r="Z5083" s="63"/>
    </row>
    <row r="5084">
      <c r="A5084" s="75"/>
      <c r="B5084" s="94"/>
      <c r="C5084" s="75"/>
      <c r="D5084" s="76"/>
      <c r="E5084" s="75" t="s">
        <v>97</v>
      </c>
      <c r="F5084" s="75" t="s">
        <v>97</v>
      </c>
      <c r="G5084" s="77"/>
      <c r="H5084" s="77"/>
      <c r="I5084" s="80"/>
      <c r="J5084" s="77" t="s">
        <v>97</v>
      </c>
      <c r="K5084" s="79" t="s">
        <v>97</v>
      </c>
      <c r="L5084" s="79"/>
      <c r="M5084" s="80"/>
      <c r="N5084" s="79" t="s">
        <v>97</v>
      </c>
      <c r="O5084" s="81"/>
      <c r="P5084" s="86"/>
      <c r="Q5084" s="82"/>
      <c r="R5084" s="81" t="s">
        <v>97</v>
      </c>
      <c r="S5084" s="63"/>
      <c r="T5084" s="87"/>
      <c r="U5084" s="84" t="s">
        <v>97</v>
      </c>
      <c r="V5084" s="84" t="s">
        <v>97</v>
      </c>
      <c r="W5084" s="85" t="b">
        <v>0</v>
      </c>
      <c r="X5084" s="63"/>
      <c r="Y5084" s="63"/>
      <c r="Z5084" s="63"/>
    </row>
    <row r="5085">
      <c r="A5085" s="75"/>
      <c r="B5085" s="94"/>
      <c r="C5085" s="75"/>
      <c r="D5085" s="76"/>
      <c r="E5085" s="75" t="s">
        <v>97</v>
      </c>
      <c r="F5085" s="75" t="s">
        <v>97</v>
      </c>
      <c r="G5085" s="77"/>
      <c r="H5085" s="77"/>
      <c r="I5085" s="80"/>
      <c r="J5085" s="77" t="s">
        <v>97</v>
      </c>
      <c r="K5085" s="79" t="s">
        <v>97</v>
      </c>
      <c r="L5085" s="79"/>
      <c r="M5085" s="80"/>
      <c r="N5085" s="79" t="s">
        <v>97</v>
      </c>
      <c r="O5085" s="81"/>
      <c r="P5085" s="86"/>
      <c r="Q5085" s="82"/>
      <c r="R5085" s="81" t="s">
        <v>97</v>
      </c>
      <c r="S5085" s="63"/>
      <c r="T5085" s="87"/>
      <c r="U5085" s="84" t="s">
        <v>97</v>
      </c>
      <c r="V5085" s="84" t="s">
        <v>97</v>
      </c>
      <c r="W5085" s="85" t="b">
        <v>0</v>
      </c>
      <c r="X5085" s="63"/>
      <c r="Y5085" s="63"/>
      <c r="Z5085" s="63"/>
    </row>
    <row r="5086">
      <c r="A5086" s="75"/>
      <c r="B5086" s="94"/>
      <c r="C5086" s="75"/>
      <c r="D5086" s="76"/>
      <c r="E5086" s="75" t="s">
        <v>97</v>
      </c>
      <c r="F5086" s="75" t="s">
        <v>97</v>
      </c>
      <c r="G5086" s="77"/>
      <c r="H5086" s="77"/>
      <c r="I5086" s="80"/>
      <c r="J5086" s="77" t="s">
        <v>97</v>
      </c>
      <c r="K5086" s="79" t="s">
        <v>97</v>
      </c>
      <c r="L5086" s="79"/>
      <c r="M5086" s="80"/>
      <c r="N5086" s="79" t="s">
        <v>97</v>
      </c>
      <c r="O5086" s="81"/>
      <c r="P5086" s="86"/>
      <c r="Q5086" s="82"/>
      <c r="R5086" s="81" t="s">
        <v>97</v>
      </c>
      <c r="S5086" s="63"/>
      <c r="T5086" s="87"/>
      <c r="U5086" s="84" t="s">
        <v>97</v>
      </c>
      <c r="V5086" s="84" t="s">
        <v>97</v>
      </c>
      <c r="W5086" s="85" t="b">
        <v>0</v>
      </c>
      <c r="X5086" s="63"/>
      <c r="Y5086" s="63"/>
      <c r="Z5086" s="63"/>
    </row>
    <row r="5087">
      <c r="A5087" s="75"/>
      <c r="B5087" s="94"/>
      <c r="C5087" s="75"/>
      <c r="D5087" s="76"/>
      <c r="E5087" s="75" t="s">
        <v>97</v>
      </c>
      <c r="F5087" s="75" t="s">
        <v>97</v>
      </c>
      <c r="G5087" s="77"/>
      <c r="H5087" s="77"/>
      <c r="I5087" s="80"/>
      <c r="J5087" s="77" t="s">
        <v>97</v>
      </c>
      <c r="K5087" s="79" t="s">
        <v>97</v>
      </c>
      <c r="L5087" s="79"/>
      <c r="M5087" s="80"/>
      <c r="N5087" s="79" t="s">
        <v>97</v>
      </c>
      <c r="O5087" s="81"/>
      <c r="P5087" s="86"/>
      <c r="Q5087" s="82"/>
      <c r="R5087" s="81" t="s">
        <v>97</v>
      </c>
      <c r="S5087" s="63"/>
      <c r="T5087" s="87"/>
      <c r="U5087" s="84" t="s">
        <v>97</v>
      </c>
      <c r="V5087" s="84" t="s">
        <v>97</v>
      </c>
      <c r="W5087" s="85" t="b">
        <v>0</v>
      </c>
      <c r="X5087" s="63"/>
      <c r="Y5087" s="63"/>
      <c r="Z5087" s="63"/>
    </row>
    <row r="5088">
      <c r="A5088" s="75"/>
      <c r="B5088" s="94"/>
      <c r="C5088" s="75"/>
      <c r="D5088" s="76"/>
      <c r="E5088" s="75" t="s">
        <v>97</v>
      </c>
      <c r="F5088" s="75" t="s">
        <v>97</v>
      </c>
      <c r="G5088" s="77"/>
      <c r="H5088" s="77"/>
      <c r="I5088" s="80"/>
      <c r="J5088" s="77" t="s">
        <v>97</v>
      </c>
      <c r="K5088" s="79" t="s">
        <v>97</v>
      </c>
      <c r="L5088" s="79"/>
      <c r="M5088" s="80"/>
      <c r="N5088" s="79" t="s">
        <v>97</v>
      </c>
      <c r="O5088" s="81"/>
      <c r="P5088" s="86"/>
      <c r="Q5088" s="82"/>
      <c r="R5088" s="81" t="s">
        <v>97</v>
      </c>
      <c r="S5088" s="63"/>
      <c r="T5088" s="87"/>
      <c r="U5088" s="84" t="s">
        <v>97</v>
      </c>
      <c r="V5088" s="84" t="s">
        <v>97</v>
      </c>
      <c r="W5088" s="85" t="b">
        <v>0</v>
      </c>
      <c r="X5088" s="63"/>
      <c r="Y5088" s="63"/>
      <c r="Z5088" s="63"/>
    </row>
    <row r="5089">
      <c r="A5089" s="75"/>
      <c r="B5089" s="94"/>
      <c r="C5089" s="75"/>
      <c r="D5089" s="76"/>
      <c r="E5089" s="75" t="s">
        <v>97</v>
      </c>
      <c r="F5089" s="75" t="s">
        <v>97</v>
      </c>
      <c r="G5089" s="77"/>
      <c r="H5089" s="77"/>
      <c r="I5089" s="80"/>
      <c r="J5089" s="77" t="s">
        <v>97</v>
      </c>
      <c r="K5089" s="79" t="s">
        <v>97</v>
      </c>
      <c r="L5089" s="79"/>
      <c r="M5089" s="80"/>
      <c r="N5089" s="79" t="s">
        <v>97</v>
      </c>
      <c r="O5089" s="81"/>
      <c r="P5089" s="86"/>
      <c r="Q5089" s="82"/>
      <c r="R5089" s="81" t="s">
        <v>97</v>
      </c>
      <c r="S5089" s="63"/>
      <c r="T5089" s="87"/>
      <c r="U5089" s="84" t="s">
        <v>97</v>
      </c>
      <c r="V5089" s="84" t="s">
        <v>97</v>
      </c>
      <c r="W5089" s="85" t="b">
        <v>0</v>
      </c>
      <c r="X5089" s="63"/>
      <c r="Y5089" s="63"/>
      <c r="Z5089" s="63"/>
    </row>
    <row r="5090">
      <c r="A5090" s="75"/>
      <c r="B5090" s="94"/>
      <c r="C5090" s="75"/>
      <c r="D5090" s="76"/>
      <c r="E5090" s="75" t="s">
        <v>97</v>
      </c>
      <c r="F5090" s="75" t="s">
        <v>97</v>
      </c>
      <c r="G5090" s="77"/>
      <c r="H5090" s="77"/>
      <c r="I5090" s="80"/>
      <c r="J5090" s="77" t="s">
        <v>97</v>
      </c>
      <c r="K5090" s="79" t="s">
        <v>97</v>
      </c>
      <c r="L5090" s="79"/>
      <c r="M5090" s="80"/>
      <c r="N5090" s="79" t="s">
        <v>97</v>
      </c>
      <c r="O5090" s="81"/>
      <c r="P5090" s="86"/>
      <c r="Q5090" s="82"/>
      <c r="R5090" s="81" t="s">
        <v>97</v>
      </c>
      <c r="S5090" s="63"/>
      <c r="T5090" s="87"/>
      <c r="U5090" s="84" t="s">
        <v>97</v>
      </c>
      <c r="V5090" s="84" t="s">
        <v>97</v>
      </c>
      <c r="W5090" s="85" t="b">
        <v>0</v>
      </c>
      <c r="X5090" s="63"/>
      <c r="Y5090" s="63"/>
      <c r="Z5090" s="63"/>
    </row>
    <row r="5091">
      <c r="A5091" s="75"/>
      <c r="B5091" s="94"/>
      <c r="C5091" s="75"/>
      <c r="D5091" s="76"/>
      <c r="E5091" s="75" t="s">
        <v>97</v>
      </c>
      <c r="F5091" s="75" t="s">
        <v>97</v>
      </c>
      <c r="G5091" s="77"/>
      <c r="H5091" s="77"/>
      <c r="I5091" s="80"/>
      <c r="J5091" s="77" t="s">
        <v>97</v>
      </c>
      <c r="K5091" s="79" t="s">
        <v>97</v>
      </c>
      <c r="L5091" s="79"/>
      <c r="M5091" s="80"/>
      <c r="N5091" s="79" t="s">
        <v>97</v>
      </c>
      <c r="O5091" s="81"/>
      <c r="P5091" s="86"/>
      <c r="Q5091" s="82"/>
      <c r="R5091" s="81" t="s">
        <v>97</v>
      </c>
      <c r="S5091" s="63"/>
      <c r="T5091" s="87"/>
      <c r="U5091" s="84" t="s">
        <v>97</v>
      </c>
      <c r="V5091" s="84" t="s">
        <v>97</v>
      </c>
      <c r="W5091" s="85" t="b">
        <v>0</v>
      </c>
      <c r="X5091" s="63"/>
      <c r="Y5091" s="63"/>
      <c r="Z5091" s="63"/>
    </row>
    <row r="5092">
      <c r="A5092" s="75"/>
      <c r="B5092" s="94"/>
      <c r="C5092" s="75"/>
      <c r="D5092" s="76"/>
      <c r="E5092" s="75" t="s">
        <v>97</v>
      </c>
      <c r="F5092" s="75" t="s">
        <v>97</v>
      </c>
      <c r="G5092" s="77"/>
      <c r="H5092" s="77"/>
      <c r="I5092" s="80"/>
      <c r="J5092" s="77" t="s">
        <v>97</v>
      </c>
      <c r="K5092" s="79" t="s">
        <v>97</v>
      </c>
      <c r="L5092" s="79"/>
      <c r="M5092" s="80"/>
      <c r="N5092" s="79" t="s">
        <v>97</v>
      </c>
      <c r="O5092" s="81"/>
      <c r="P5092" s="86"/>
      <c r="Q5092" s="82"/>
      <c r="R5092" s="81" t="s">
        <v>97</v>
      </c>
      <c r="S5092" s="63"/>
      <c r="T5092" s="87"/>
      <c r="U5092" s="84" t="s">
        <v>97</v>
      </c>
      <c r="V5092" s="84" t="s">
        <v>97</v>
      </c>
      <c r="W5092" s="85" t="b">
        <v>0</v>
      </c>
      <c r="X5092" s="63"/>
      <c r="Y5092" s="63"/>
      <c r="Z5092" s="63"/>
    </row>
    <row r="5093">
      <c r="A5093" s="75"/>
      <c r="B5093" s="94"/>
      <c r="C5093" s="75"/>
      <c r="D5093" s="76"/>
      <c r="E5093" s="75" t="s">
        <v>97</v>
      </c>
      <c r="F5093" s="75" t="s">
        <v>97</v>
      </c>
      <c r="G5093" s="77"/>
      <c r="H5093" s="77"/>
      <c r="I5093" s="80"/>
      <c r="J5093" s="77" t="s">
        <v>97</v>
      </c>
      <c r="K5093" s="79" t="s">
        <v>97</v>
      </c>
      <c r="L5093" s="79"/>
      <c r="M5093" s="80"/>
      <c r="N5093" s="79" t="s">
        <v>97</v>
      </c>
      <c r="O5093" s="81"/>
      <c r="P5093" s="86"/>
      <c r="Q5093" s="82"/>
      <c r="R5093" s="81" t="s">
        <v>97</v>
      </c>
      <c r="S5093" s="63"/>
      <c r="T5093" s="87"/>
      <c r="U5093" s="84" t="s">
        <v>97</v>
      </c>
      <c r="V5093" s="84" t="s">
        <v>97</v>
      </c>
      <c r="W5093" s="85" t="b">
        <v>0</v>
      </c>
      <c r="X5093" s="63"/>
      <c r="Y5093" s="63"/>
      <c r="Z5093" s="63"/>
    </row>
    <row r="5094">
      <c r="A5094" s="75"/>
      <c r="B5094" s="94"/>
      <c r="C5094" s="75"/>
      <c r="D5094" s="76"/>
      <c r="E5094" s="75" t="s">
        <v>97</v>
      </c>
      <c r="F5094" s="75" t="s">
        <v>97</v>
      </c>
      <c r="G5094" s="77"/>
      <c r="H5094" s="77"/>
      <c r="I5094" s="80"/>
      <c r="J5094" s="77" t="s">
        <v>97</v>
      </c>
      <c r="K5094" s="79" t="s">
        <v>97</v>
      </c>
      <c r="L5094" s="79"/>
      <c r="M5094" s="80"/>
      <c r="N5094" s="79" t="s">
        <v>97</v>
      </c>
      <c r="O5094" s="81"/>
      <c r="P5094" s="86"/>
      <c r="Q5094" s="82"/>
      <c r="R5094" s="81" t="s">
        <v>97</v>
      </c>
      <c r="S5094" s="63"/>
      <c r="T5094" s="87"/>
      <c r="U5094" s="84" t="s">
        <v>97</v>
      </c>
      <c r="V5094" s="84" t="s">
        <v>97</v>
      </c>
      <c r="W5094" s="85" t="b">
        <v>0</v>
      </c>
      <c r="X5094" s="63"/>
      <c r="Y5094" s="63"/>
      <c r="Z5094" s="63"/>
    </row>
    <row r="5095">
      <c r="A5095" s="75"/>
      <c r="B5095" s="94"/>
      <c r="C5095" s="75"/>
      <c r="D5095" s="76"/>
      <c r="E5095" s="75" t="s">
        <v>97</v>
      </c>
      <c r="F5095" s="75" t="s">
        <v>97</v>
      </c>
      <c r="G5095" s="77"/>
      <c r="H5095" s="77"/>
      <c r="I5095" s="80"/>
      <c r="J5095" s="77" t="s">
        <v>97</v>
      </c>
      <c r="K5095" s="79" t="s">
        <v>97</v>
      </c>
      <c r="L5095" s="79"/>
      <c r="M5095" s="80"/>
      <c r="N5095" s="79" t="s">
        <v>97</v>
      </c>
      <c r="O5095" s="81"/>
      <c r="P5095" s="86"/>
      <c r="Q5095" s="82"/>
      <c r="R5095" s="81" t="s">
        <v>97</v>
      </c>
      <c r="S5095" s="63"/>
      <c r="T5095" s="87"/>
      <c r="U5095" s="84" t="s">
        <v>97</v>
      </c>
      <c r="V5095" s="84" t="s">
        <v>97</v>
      </c>
      <c r="W5095" s="85" t="b">
        <v>0</v>
      </c>
      <c r="X5095" s="63"/>
      <c r="Y5095" s="63"/>
      <c r="Z5095" s="63"/>
    </row>
    <row r="5096">
      <c r="A5096" s="75"/>
      <c r="B5096" s="94"/>
      <c r="C5096" s="75"/>
      <c r="D5096" s="76"/>
      <c r="E5096" s="75" t="s">
        <v>97</v>
      </c>
      <c r="F5096" s="75" t="s">
        <v>97</v>
      </c>
      <c r="G5096" s="77"/>
      <c r="H5096" s="77"/>
      <c r="I5096" s="80"/>
      <c r="J5096" s="77" t="s">
        <v>97</v>
      </c>
      <c r="K5096" s="79" t="s">
        <v>97</v>
      </c>
      <c r="L5096" s="79"/>
      <c r="M5096" s="80"/>
      <c r="N5096" s="79" t="s">
        <v>97</v>
      </c>
      <c r="O5096" s="81"/>
      <c r="P5096" s="86"/>
      <c r="Q5096" s="82"/>
      <c r="R5096" s="81" t="s">
        <v>97</v>
      </c>
      <c r="S5096" s="63"/>
      <c r="T5096" s="87"/>
      <c r="U5096" s="84" t="s">
        <v>97</v>
      </c>
      <c r="V5096" s="84" t="s">
        <v>97</v>
      </c>
      <c r="W5096" s="85" t="b">
        <v>0</v>
      </c>
      <c r="X5096" s="63"/>
      <c r="Y5096" s="63"/>
      <c r="Z5096" s="63"/>
    </row>
    <row r="5097">
      <c r="A5097" s="75"/>
      <c r="B5097" s="94"/>
      <c r="C5097" s="75"/>
      <c r="D5097" s="76"/>
      <c r="E5097" s="75" t="s">
        <v>97</v>
      </c>
      <c r="F5097" s="75" t="s">
        <v>97</v>
      </c>
      <c r="G5097" s="77"/>
      <c r="H5097" s="77"/>
      <c r="I5097" s="80"/>
      <c r="J5097" s="77" t="s">
        <v>97</v>
      </c>
      <c r="K5097" s="79" t="s">
        <v>97</v>
      </c>
      <c r="L5097" s="79"/>
      <c r="M5097" s="80"/>
      <c r="N5097" s="79" t="s">
        <v>97</v>
      </c>
      <c r="O5097" s="81"/>
      <c r="P5097" s="86"/>
      <c r="Q5097" s="82"/>
      <c r="R5097" s="81" t="s">
        <v>97</v>
      </c>
      <c r="S5097" s="63"/>
      <c r="T5097" s="87"/>
      <c r="U5097" s="84" t="s">
        <v>97</v>
      </c>
      <c r="V5097" s="84" t="s">
        <v>97</v>
      </c>
      <c r="W5097" s="85" t="b">
        <v>0</v>
      </c>
      <c r="X5097" s="63"/>
      <c r="Y5097" s="63"/>
      <c r="Z5097" s="63"/>
    </row>
    <row r="5098">
      <c r="A5098" s="75"/>
      <c r="B5098" s="94"/>
      <c r="C5098" s="75"/>
      <c r="D5098" s="76"/>
      <c r="E5098" s="75" t="s">
        <v>97</v>
      </c>
      <c r="F5098" s="75" t="s">
        <v>97</v>
      </c>
      <c r="G5098" s="77"/>
      <c r="H5098" s="77"/>
      <c r="I5098" s="80"/>
      <c r="J5098" s="77" t="s">
        <v>97</v>
      </c>
      <c r="K5098" s="79" t="s">
        <v>97</v>
      </c>
      <c r="L5098" s="79"/>
      <c r="M5098" s="80"/>
      <c r="N5098" s="79" t="s">
        <v>97</v>
      </c>
      <c r="O5098" s="81"/>
      <c r="P5098" s="86"/>
      <c r="Q5098" s="82"/>
      <c r="R5098" s="81" t="s">
        <v>97</v>
      </c>
      <c r="S5098" s="63"/>
      <c r="T5098" s="87"/>
      <c r="U5098" s="84" t="s">
        <v>97</v>
      </c>
      <c r="V5098" s="84" t="s">
        <v>97</v>
      </c>
      <c r="W5098" s="85" t="b">
        <v>0</v>
      </c>
      <c r="X5098" s="63"/>
      <c r="Y5098" s="63"/>
      <c r="Z5098" s="63"/>
    </row>
    <row r="5099">
      <c r="A5099" s="75"/>
      <c r="B5099" s="94"/>
      <c r="C5099" s="75"/>
      <c r="D5099" s="76"/>
      <c r="E5099" s="75" t="s">
        <v>97</v>
      </c>
      <c r="F5099" s="75" t="s">
        <v>97</v>
      </c>
      <c r="G5099" s="77"/>
      <c r="H5099" s="77"/>
      <c r="I5099" s="80"/>
      <c r="J5099" s="77" t="s">
        <v>97</v>
      </c>
      <c r="K5099" s="79" t="s">
        <v>97</v>
      </c>
      <c r="L5099" s="79"/>
      <c r="M5099" s="80"/>
      <c r="N5099" s="79" t="s">
        <v>97</v>
      </c>
      <c r="O5099" s="81"/>
      <c r="P5099" s="86"/>
      <c r="Q5099" s="82"/>
      <c r="R5099" s="81" t="s">
        <v>97</v>
      </c>
      <c r="S5099" s="63"/>
      <c r="T5099" s="87"/>
      <c r="U5099" s="84" t="s">
        <v>97</v>
      </c>
      <c r="V5099" s="84" t="s">
        <v>97</v>
      </c>
      <c r="W5099" s="85" t="b">
        <v>0</v>
      </c>
      <c r="X5099" s="63"/>
      <c r="Y5099" s="63"/>
      <c r="Z5099" s="63"/>
    </row>
    <row r="5100">
      <c r="A5100" s="75"/>
      <c r="B5100" s="94"/>
      <c r="C5100" s="75"/>
      <c r="D5100" s="76"/>
      <c r="E5100" s="75" t="s">
        <v>97</v>
      </c>
      <c r="F5100" s="75" t="s">
        <v>97</v>
      </c>
      <c r="G5100" s="77"/>
      <c r="H5100" s="77"/>
      <c r="I5100" s="80"/>
      <c r="J5100" s="77" t="s">
        <v>97</v>
      </c>
      <c r="K5100" s="79" t="s">
        <v>97</v>
      </c>
      <c r="L5100" s="79"/>
      <c r="M5100" s="80"/>
      <c r="N5100" s="79" t="s">
        <v>97</v>
      </c>
      <c r="O5100" s="81"/>
      <c r="P5100" s="86"/>
      <c r="Q5100" s="82"/>
      <c r="R5100" s="81" t="s">
        <v>97</v>
      </c>
      <c r="S5100" s="63"/>
      <c r="T5100" s="87"/>
      <c r="U5100" s="84" t="s">
        <v>97</v>
      </c>
      <c r="V5100" s="84" t="s">
        <v>97</v>
      </c>
      <c r="W5100" s="85" t="b">
        <v>0</v>
      </c>
      <c r="X5100" s="63"/>
      <c r="Y5100" s="63"/>
      <c r="Z5100" s="63"/>
    </row>
    <row r="5101">
      <c r="A5101" s="75"/>
      <c r="B5101" s="94"/>
      <c r="C5101" s="75"/>
      <c r="D5101" s="76"/>
      <c r="E5101" s="75" t="s">
        <v>97</v>
      </c>
      <c r="F5101" s="75" t="s">
        <v>97</v>
      </c>
      <c r="G5101" s="77"/>
      <c r="H5101" s="77"/>
      <c r="I5101" s="80"/>
      <c r="J5101" s="77" t="s">
        <v>97</v>
      </c>
      <c r="K5101" s="79" t="s">
        <v>97</v>
      </c>
      <c r="L5101" s="79"/>
      <c r="M5101" s="80"/>
      <c r="N5101" s="79" t="s">
        <v>97</v>
      </c>
      <c r="O5101" s="81"/>
      <c r="P5101" s="86"/>
      <c r="Q5101" s="82"/>
      <c r="R5101" s="81" t="s">
        <v>97</v>
      </c>
      <c r="S5101" s="63"/>
      <c r="T5101" s="87"/>
      <c r="U5101" s="84" t="s">
        <v>97</v>
      </c>
      <c r="V5101" s="84" t="s">
        <v>97</v>
      </c>
      <c r="W5101" s="85" t="b">
        <v>0</v>
      </c>
      <c r="X5101" s="63"/>
      <c r="Y5101" s="63"/>
      <c r="Z5101" s="63"/>
    </row>
    <row r="5102">
      <c r="A5102" s="75"/>
      <c r="B5102" s="94"/>
      <c r="C5102" s="75"/>
      <c r="D5102" s="76"/>
      <c r="E5102" s="75" t="s">
        <v>97</v>
      </c>
      <c r="F5102" s="75" t="s">
        <v>97</v>
      </c>
      <c r="G5102" s="77"/>
      <c r="H5102" s="77"/>
      <c r="I5102" s="80"/>
      <c r="J5102" s="77" t="s">
        <v>97</v>
      </c>
      <c r="K5102" s="79" t="s">
        <v>97</v>
      </c>
      <c r="L5102" s="79"/>
      <c r="M5102" s="80"/>
      <c r="N5102" s="79" t="s">
        <v>97</v>
      </c>
      <c r="O5102" s="81"/>
      <c r="P5102" s="86"/>
      <c r="Q5102" s="82"/>
      <c r="R5102" s="81" t="s">
        <v>97</v>
      </c>
      <c r="S5102" s="63"/>
      <c r="T5102" s="87"/>
      <c r="U5102" s="84" t="s">
        <v>97</v>
      </c>
      <c r="V5102" s="84" t="s">
        <v>97</v>
      </c>
      <c r="W5102" s="85" t="b">
        <v>0</v>
      </c>
      <c r="X5102" s="63"/>
      <c r="Y5102" s="63"/>
      <c r="Z5102" s="63"/>
    </row>
    <row r="5103">
      <c r="A5103" s="75"/>
      <c r="B5103" s="94"/>
      <c r="C5103" s="75"/>
      <c r="D5103" s="76"/>
      <c r="E5103" s="75" t="s">
        <v>97</v>
      </c>
      <c r="F5103" s="75" t="s">
        <v>97</v>
      </c>
      <c r="G5103" s="77"/>
      <c r="H5103" s="77"/>
      <c r="I5103" s="80"/>
      <c r="J5103" s="77" t="s">
        <v>97</v>
      </c>
      <c r="K5103" s="79" t="s">
        <v>97</v>
      </c>
      <c r="L5103" s="79"/>
      <c r="M5103" s="80"/>
      <c r="N5103" s="79" t="s">
        <v>97</v>
      </c>
      <c r="O5103" s="81"/>
      <c r="P5103" s="86"/>
      <c r="Q5103" s="82"/>
      <c r="R5103" s="81" t="s">
        <v>97</v>
      </c>
      <c r="S5103" s="63"/>
      <c r="T5103" s="87"/>
      <c r="U5103" s="84" t="s">
        <v>97</v>
      </c>
      <c r="V5103" s="84" t="s">
        <v>97</v>
      </c>
      <c r="W5103" s="85" t="b">
        <v>0</v>
      </c>
      <c r="X5103" s="63"/>
      <c r="Y5103" s="63"/>
      <c r="Z5103" s="63"/>
    </row>
    <row r="5104">
      <c r="A5104" s="75"/>
      <c r="B5104" s="94"/>
      <c r="C5104" s="75"/>
      <c r="D5104" s="76"/>
      <c r="E5104" s="75" t="s">
        <v>97</v>
      </c>
      <c r="F5104" s="75" t="s">
        <v>97</v>
      </c>
      <c r="G5104" s="77"/>
      <c r="H5104" s="77"/>
      <c r="I5104" s="80"/>
      <c r="J5104" s="77" t="s">
        <v>97</v>
      </c>
      <c r="K5104" s="79" t="s">
        <v>97</v>
      </c>
      <c r="L5104" s="79"/>
      <c r="M5104" s="80"/>
      <c r="N5104" s="79" t="s">
        <v>97</v>
      </c>
      <c r="O5104" s="81"/>
      <c r="P5104" s="86"/>
      <c r="Q5104" s="82"/>
      <c r="R5104" s="81" t="s">
        <v>97</v>
      </c>
      <c r="S5104" s="63"/>
      <c r="T5104" s="87"/>
      <c r="U5104" s="84" t="s">
        <v>97</v>
      </c>
      <c r="V5104" s="84" t="s">
        <v>97</v>
      </c>
      <c r="W5104" s="85" t="b">
        <v>0</v>
      </c>
      <c r="X5104" s="63"/>
      <c r="Y5104" s="63"/>
      <c r="Z5104" s="63"/>
    </row>
    <row r="5105">
      <c r="A5105" s="75"/>
      <c r="B5105" s="94"/>
      <c r="C5105" s="75"/>
      <c r="D5105" s="76"/>
      <c r="E5105" s="75" t="s">
        <v>97</v>
      </c>
      <c r="F5105" s="75" t="s">
        <v>97</v>
      </c>
      <c r="G5105" s="77"/>
      <c r="H5105" s="77"/>
      <c r="I5105" s="80"/>
      <c r="J5105" s="77" t="s">
        <v>97</v>
      </c>
      <c r="K5105" s="79" t="s">
        <v>97</v>
      </c>
      <c r="L5105" s="79"/>
      <c r="M5105" s="80"/>
      <c r="N5105" s="79" t="s">
        <v>97</v>
      </c>
      <c r="O5105" s="81"/>
      <c r="P5105" s="86"/>
      <c r="Q5105" s="82"/>
      <c r="R5105" s="81" t="s">
        <v>97</v>
      </c>
      <c r="S5105" s="63"/>
      <c r="T5105" s="87"/>
      <c r="U5105" s="84" t="s">
        <v>97</v>
      </c>
      <c r="V5105" s="84" t="s">
        <v>97</v>
      </c>
      <c r="W5105" s="85" t="b">
        <v>0</v>
      </c>
      <c r="X5105" s="63"/>
      <c r="Y5105" s="63"/>
      <c r="Z5105" s="63"/>
    </row>
    <row r="5106">
      <c r="A5106" s="75"/>
      <c r="B5106" s="94"/>
      <c r="C5106" s="75"/>
      <c r="D5106" s="76"/>
      <c r="E5106" s="75" t="s">
        <v>97</v>
      </c>
      <c r="F5106" s="75" t="s">
        <v>97</v>
      </c>
      <c r="G5106" s="77"/>
      <c r="H5106" s="77"/>
      <c r="I5106" s="80"/>
      <c r="J5106" s="77" t="s">
        <v>97</v>
      </c>
      <c r="K5106" s="79" t="s">
        <v>97</v>
      </c>
      <c r="L5106" s="79"/>
      <c r="M5106" s="80"/>
      <c r="N5106" s="79" t="s">
        <v>97</v>
      </c>
      <c r="O5106" s="81"/>
      <c r="P5106" s="86"/>
      <c r="Q5106" s="82"/>
      <c r="R5106" s="81" t="s">
        <v>97</v>
      </c>
      <c r="S5106" s="63"/>
      <c r="T5106" s="87"/>
      <c r="U5106" s="84" t="s">
        <v>97</v>
      </c>
      <c r="V5106" s="84" t="s">
        <v>97</v>
      </c>
      <c r="W5106" s="85" t="b">
        <v>0</v>
      </c>
      <c r="X5106" s="63"/>
      <c r="Y5106" s="63"/>
      <c r="Z5106" s="63"/>
    </row>
    <row r="5107">
      <c r="A5107" s="75"/>
      <c r="B5107" s="94"/>
      <c r="C5107" s="75"/>
      <c r="D5107" s="76"/>
      <c r="E5107" s="75" t="s">
        <v>97</v>
      </c>
      <c r="F5107" s="75" t="s">
        <v>97</v>
      </c>
      <c r="G5107" s="77"/>
      <c r="H5107" s="77"/>
      <c r="I5107" s="80"/>
      <c r="J5107" s="77" t="s">
        <v>97</v>
      </c>
      <c r="K5107" s="79" t="s">
        <v>97</v>
      </c>
      <c r="L5107" s="79"/>
      <c r="M5107" s="80"/>
      <c r="N5107" s="79" t="s">
        <v>97</v>
      </c>
      <c r="O5107" s="81"/>
      <c r="P5107" s="86"/>
      <c r="Q5107" s="82"/>
      <c r="R5107" s="81" t="s">
        <v>97</v>
      </c>
      <c r="S5107" s="63"/>
      <c r="T5107" s="87"/>
      <c r="U5107" s="84" t="s">
        <v>97</v>
      </c>
      <c r="V5107" s="84" t="s">
        <v>97</v>
      </c>
      <c r="W5107" s="85" t="b">
        <v>0</v>
      </c>
      <c r="X5107" s="63"/>
      <c r="Y5107" s="63"/>
      <c r="Z5107" s="63"/>
    </row>
    <row r="5108">
      <c r="A5108" s="75"/>
      <c r="B5108" s="94"/>
      <c r="C5108" s="75"/>
      <c r="D5108" s="76"/>
      <c r="E5108" s="75" t="s">
        <v>97</v>
      </c>
      <c r="F5108" s="75" t="s">
        <v>97</v>
      </c>
      <c r="G5108" s="77"/>
      <c r="H5108" s="77"/>
      <c r="I5108" s="80"/>
      <c r="J5108" s="77" t="s">
        <v>97</v>
      </c>
      <c r="K5108" s="79" t="s">
        <v>97</v>
      </c>
      <c r="L5108" s="79"/>
      <c r="M5108" s="80"/>
      <c r="N5108" s="79" t="s">
        <v>97</v>
      </c>
      <c r="O5108" s="81"/>
      <c r="P5108" s="86"/>
      <c r="Q5108" s="82"/>
      <c r="R5108" s="81" t="s">
        <v>97</v>
      </c>
      <c r="S5108" s="63"/>
      <c r="T5108" s="87"/>
      <c r="U5108" s="84" t="s">
        <v>97</v>
      </c>
      <c r="V5108" s="84" t="s">
        <v>97</v>
      </c>
      <c r="W5108" s="85" t="b">
        <v>0</v>
      </c>
      <c r="X5108" s="63"/>
      <c r="Y5108" s="63"/>
      <c r="Z5108" s="63"/>
    </row>
    <row r="5109">
      <c r="A5109" s="75"/>
      <c r="B5109" s="94"/>
      <c r="C5109" s="75"/>
      <c r="D5109" s="76"/>
      <c r="E5109" s="75" t="s">
        <v>97</v>
      </c>
      <c r="F5109" s="75" t="s">
        <v>97</v>
      </c>
      <c r="G5109" s="77"/>
      <c r="H5109" s="77"/>
      <c r="I5109" s="80"/>
      <c r="J5109" s="77" t="s">
        <v>97</v>
      </c>
      <c r="K5109" s="79" t="s">
        <v>97</v>
      </c>
      <c r="L5109" s="79"/>
      <c r="M5109" s="80"/>
      <c r="N5109" s="79" t="s">
        <v>97</v>
      </c>
      <c r="O5109" s="81"/>
      <c r="P5109" s="86"/>
      <c r="Q5109" s="82"/>
      <c r="R5109" s="81" t="s">
        <v>97</v>
      </c>
      <c r="S5109" s="63"/>
      <c r="T5109" s="87"/>
      <c r="U5109" s="84" t="s">
        <v>97</v>
      </c>
      <c r="V5109" s="84" t="s">
        <v>97</v>
      </c>
      <c r="W5109" s="85" t="b">
        <v>0</v>
      </c>
      <c r="X5109" s="63"/>
      <c r="Y5109" s="63"/>
      <c r="Z5109" s="63"/>
    </row>
    <row r="5110">
      <c r="A5110" s="75"/>
      <c r="B5110" s="94"/>
      <c r="C5110" s="75"/>
      <c r="D5110" s="76"/>
      <c r="E5110" s="75" t="s">
        <v>97</v>
      </c>
      <c r="F5110" s="75" t="s">
        <v>97</v>
      </c>
      <c r="G5110" s="77"/>
      <c r="H5110" s="77"/>
      <c r="I5110" s="80"/>
      <c r="J5110" s="77" t="s">
        <v>97</v>
      </c>
      <c r="K5110" s="79" t="s">
        <v>97</v>
      </c>
      <c r="L5110" s="79"/>
      <c r="M5110" s="80"/>
      <c r="N5110" s="79" t="s">
        <v>97</v>
      </c>
      <c r="O5110" s="81"/>
      <c r="P5110" s="86"/>
      <c r="Q5110" s="82"/>
      <c r="R5110" s="81" t="s">
        <v>97</v>
      </c>
      <c r="S5110" s="63"/>
      <c r="T5110" s="87"/>
      <c r="U5110" s="84" t="s">
        <v>97</v>
      </c>
      <c r="V5110" s="84" t="s">
        <v>97</v>
      </c>
      <c r="W5110" s="85" t="b">
        <v>0</v>
      </c>
      <c r="X5110" s="63"/>
      <c r="Y5110" s="63"/>
      <c r="Z5110" s="63"/>
    </row>
    <row r="5111">
      <c r="A5111" s="75"/>
      <c r="B5111" s="94"/>
      <c r="C5111" s="75"/>
      <c r="D5111" s="76"/>
      <c r="E5111" s="75" t="s">
        <v>97</v>
      </c>
      <c r="F5111" s="75" t="s">
        <v>97</v>
      </c>
      <c r="G5111" s="77"/>
      <c r="H5111" s="77"/>
      <c r="I5111" s="80"/>
      <c r="J5111" s="77" t="s">
        <v>97</v>
      </c>
      <c r="K5111" s="79" t="s">
        <v>97</v>
      </c>
      <c r="L5111" s="79"/>
      <c r="M5111" s="80"/>
      <c r="N5111" s="79" t="s">
        <v>97</v>
      </c>
      <c r="O5111" s="81"/>
      <c r="P5111" s="86"/>
      <c r="Q5111" s="82"/>
      <c r="R5111" s="81" t="s">
        <v>97</v>
      </c>
      <c r="S5111" s="63"/>
      <c r="T5111" s="87"/>
      <c r="U5111" s="84" t="s">
        <v>97</v>
      </c>
      <c r="V5111" s="84" t="s">
        <v>97</v>
      </c>
      <c r="W5111" s="85" t="b">
        <v>0</v>
      </c>
      <c r="X5111" s="63"/>
      <c r="Y5111" s="63"/>
      <c r="Z5111" s="63"/>
    </row>
    <row r="5112">
      <c r="A5112" s="75"/>
      <c r="B5112" s="94"/>
      <c r="C5112" s="75"/>
      <c r="D5112" s="76"/>
      <c r="E5112" s="75" t="s">
        <v>97</v>
      </c>
      <c r="F5112" s="75" t="s">
        <v>97</v>
      </c>
      <c r="G5112" s="77"/>
      <c r="H5112" s="77"/>
      <c r="I5112" s="80"/>
      <c r="J5112" s="77" t="s">
        <v>97</v>
      </c>
      <c r="K5112" s="79" t="s">
        <v>97</v>
      </c>
      <c r="L5112" s="79"/>
      <c r="M5112" s="80"/>
      <c r="N5112" s="79" t="s">
        <v>97</v>
      </c>
      <c r="O5112" s="81"/>
      <c r="P5112" s="86"/>
      <c r="Q5112" s="82"/>
      <c r="R5112" s="81" t="s">
        <v>97</v>
      </c>
      <c r="S5112" s="63"/>
      <c r="T5112" s="87"/>
      <c r="U5112" s="84" t="s">
        <v>97</v>
      </c>
      <c r="V5112" s="84" t="s">
        <v>97</v>
      </c>
      <c r="W5112" s="85" t="b">
        <v>0</v>
      </c>
      <c r="X5112" s="63"/>
      <c r="Y5112" s="63"/>
      <c r="Z5112" s="63"/>
    </row>
    <row r="5113">
      <c r="A5113" s="75"/>
      <c r="B5113" s="94"/>
      <c r="C5113" s="75"/>
      <c r="D5113" s="76"/>
      <c r="E5113" s="75" t="s">
        <v>97</v>
      </c>
      <c r="F5113" s="75" t="s">
        <v>97</v>
      </c>
      <c r="G5113" s="77"/>
      <c r="H5113" s="77"/>
      <c r="I5113" s="80"/>
      <c r="J5113" s="77" t="s">
        <v>97</v>
      </c>
      <c r="K5113" s="79" t="s">
        <v>97</v>
      </c>
      <c r="L5113" s="79"/>
      <c r="M5113" s="80"/>
      <c r="N5113" s="79" t="s">
        <v>97</v>
      </c>
      <c r="O5113" s="81"/>
      <c r="P5113" s="86"/>
      <c r="Q5113" s="82"/>
      <c r="R5113" s="81" t="s">
        <v>97</v>
      </c>
      <c r="S5113" s="63"/>
      <c r="T5113" s="87"/>
      <c r="U5113" s="84" t="s">
        <v>97</v>
      </c>
      <c r="V5113" s="84" t="s">
        <v>97</v>
      </c>
      <c r="W5113" s="85" t="b">
        <v>0</v>
      </c>
      <c r="X5113" s="63"/>
      <c r="Y5113" s="63"/>
      <c r="Z5113" s="63"/>
    </row>
    <row r="5114">
      <c r="A5114" s="75"/>
      <c r="B5114" s="94"/>
      <c r="C5114" s="75"/>
      <c r="D5114" s="76"/>
      <c r="E5114" s="75" t="s">
        <v>97</v>
      </c>
      <c r="F5114" s="75" t="s">
        <v>97</v>
      </c>
      <c r="G5114" s="77"/>
      <c r="H5114" s="77"/>
      <c r="I5114" s="80"/>
      <c r="J5114" s="77" t="s">
        <v>97</v>
      </c>
      <c r="K5114" s="79" t="s">
        <v>97</v>
      </c>
      <c r="L5114" s="79"/>
      <c r="M5114" s="80"/>
      <c r="N5114" s="79" t="s">
        <v>97</v>
      </c>
      <c r="O5114" s="81"/>
      <c r="P5114" s="86"/>
      <c r="Q5114" s="82"/>
      <c r="R5114" s="81" t="s">
        <v>97</v>
      </c>
      <c r="S5114" s="63"/>
      <c r="T5114" s="87"/>
      <c r="U5114" s="84" t="s">
        <v>97</v>
      </c>
      <c r="V5114" s="84" t="s">
        <v>97</v>
      </c>
      <c r="W5114" s="85" t="b">
        <v>0</v>
      </c>
      <c r="X5114" s="63"/>
      <c r="Y5114" s="63"/>
      <c r="Z5114" s="63"/>
    </row>
    <row r="5115">
      <c r="A5115" s="75"/>
      <c r="B5115" s="94"/>
      <c r="C5115" s="75"/>
      <c r="D5115" s="76"/>
      <c r="E5115" s="75" t="s">
        <v>97</v>
      </c>
      <c r="F5115" s="75" t="s">
        <v>97</v>
      </c>
      <c r="G5115" s="77"/>
      <c r="H5115" s="77"/>
      <c r="I5115" s="80"/>
      <c r="J5115" s="77" t="s">
        <v>97</v>
      </c>
      <c r="K5115" s="79" t="s">
        <v>97</v>
      </c>
      <c r="L5115" s="79"/>
      <c r="M5115" s="80"/>
      <c r="N5115" s="79" t="s">
        <v>97</v>
      </c>
      <c r="O5115" s="81"/>
      <c r="P5115" s="86"/>
      <c r="Q5115" s="82"/>
      <c r="R5115" s="81" t="s">
        <v>97</v>
      </c>
      <c r="S5115" s="63"/>
      <c r="T5115" s="87"/>
      <c r="U5115" s="84" t="s">
        <v>97</v>
      </c>
      <c r="V5115" s="84" t="s">
        <v>97</v>
      </c>
      <c r="W5115" s="85" t="b">
        <v>0</v>
      </c>
      <c r="X5115" s="63"/>
      <c r="Y5115" s="63"/>
      <c r="Z5115" s="63"/>
    </row>
    <row r="5116">
      <c r="A5116" s="75"/>
      <c r="B5116" s="94"/>
      <c r="C5116" s="75"/>
      <c r="D5116" s="76"/>
      <c r="E5116" s="75" t="s">
        <v>97</v>
      </c>
      <c r="F5116" s="75" t="s">
        <v>97</v>
      </c>
      <c r="G5116" s="77"/>
      <c r="H5116" s="77"/>
      <c r="I5116" s="80"/>
      <c r="J5116" s="77" t="s">
        <v>97</v>
      </c>
      <c r="K5116" s="79" t="s">
        <v>97</v>
      </c>
      <c r="L5116" s="79"/>
      <c r="M5116" s="80"/>
      <c r="N5116" s="79" t="s">
        <v>97</v>
      </c>
      <c r="O5116" s="81"/>
      <c r="P5116" s="86"/>
      <c r="Q5116" s="82"/>
      <c r="R5116" s="81" t="s">
        <v>97</v>
      </c>
      <c r="S5116" s="63"/>
      <c r="T5116" s="87"/>
      <c r="U5116" s="84" t="s">
        <v>97</v>
      </c>
      <c r="V5116" s="84" t="s">
        <v>97</v>
      </c>
      <c r="W5116" s="85" t="b">
        <v>0</v>
      </c>
      <c r="X5116" s="63"/>
      <c r="Y5116" s="63"/>
      <c r="Z5116" s="63"/>
    </row>
    <row r="5117">
      <c r="A5117" s="75"/>
      <c r="B5117" s="94"/>
      <c r="C5117" s="75"/>
      <c r="D5117" s="76"/>
      <c r="E5117" s="75" t="s">
        <v>97</v>
      </c>
      <c r="F5117" s="75" t="s">
        <v>97</v>
      </c>
      <c r="G5117" s="77"/>
      <c r="H5117" s="77"/>
      <c r="I5117" s="80"/>
      <c r="J5117" s="77" t="s">
        <v>97</v>
      </c>
      <c r="K5117" s="79" t="s">
        <v>97</v>
      </c>
      <c r="L5117" s="79"/>
      <c r="M5117" s="80"/>
      <c r="N5117" s="79" t="s">
        <v>97</v>
      </c>
      <c r="O5117" s="81"/>
      <c r="P5117" s="86"/>
      <c r="Q5117" s="82"/>
      <c r="R5117" s="81" t="s">
        <v>97</v>
      </c>
      <c r="S5117" s="63"/>
      <c r="T5117" s="87"/>
      <c r="U5117" s="84" t="s">
        <v>97</v>
      </c>
      <c r="V5117" s="84" t="s">
        <v>97</v>
      </c>
      <c r="W5117" s="85" t="b">
        <v>0</v>
      </c>
      <c r="X5117" s="63"/>
      <c r="Y5117" s="63"/>
      <c r="Z5117" s="63"/>
    </row>
    <row r="5118">
      <c r="A5118" s="75"/>
      <c r="B5118" s="94"/>
      <c r="C5118" s="75"/>
      <c r="D5118" s="76"/>
      <c r="E5118" s="75" t="s">
        <v>97</v>
      </c>
      <c r="F5118" s="75" t="s">
        <v>97</v>
      </c>
      <c r="G5118" s="77"/>
      <c r="H5118" s="77"/>
      <c r="I5118" s="80"/>
      <c r="J5118" s="77" t="s">
        <v>97</v>
      </c>
      <c r="K5118" s="79" t="s">
        <v>97</v>
      </c>
      <c r="L5118" s="79"/>
      <c r="M5118" s="80"/>
      <c r="N5118" s="79" t="s">
        <v>97</v>
      </c>
      <c r="O5118" s="81"/>
      <c r="P5118" s="86"/>
      <c r="Q5118" s="82"/>
      <c r="R5118" s="81" t="s">
        <v>97</v>
      </c>
      <c r="S5118" s="63"/>
      <c r="T5118" s="87"/>
      <c r="U5118" s="84" t="s">
        <v>97</v>
      </c>
      <c r="V5118" s="84" t="s">
        <v>97</v>
      </c>
      <c r="W5118" s="85" t="b">
        <v>0</v>
      </c>
      <c r="X5118" s="63"/>
      <c r="Y5118" s="63"/>
      <c r="Z5118" s="63"/>
    </row>
    <row r="5119">
      <c r="A5119" s="75"/>
      <c r="B5119" s="94"/>
      <c r="C5119" s="75"/>
      <c r="D5119" s="76"/>
      <c r="E5119" s="75" t="s">
        <v>97</v>
      </c>
      <c r="F5119" s="75" t="s">
        <v>97</v>
      </c>
      <c r="G5119" s="77"/>
      <c r="H5119" s="77"/>
      <c r="I5119" s="80"/>
      <c r="J5119" s="77" t="s">
        <v>97</v>
      </c>
      <c r="K5119" s="79" t="s">
        <v>97</v>
      </c>
      <c r="L5119" s="79"/>
      <c r="M5119" s="80"/>
      <c r="N5119" s="79" t="s">
        <v>97</v>
      </c>
      <c r="O5119" s="81"/>
      <c r="P5119" s="86"/>
      <c r="Q5119" s="82"/>
      <c r="R5119" s="81" t="s">
        <v>97</v>
      </c>
      <c r="S5119" s="63"/>
      <c r="T5119" s="87"/>
      <c r="U5119" s="84" t="s">
        <v>97</v>
      </c>
      <c r="V5119" s="84" t="s">
        <v>97</v>
      </c>
      <c r="W5119" s="85" t="b">
        <v>0</v>
      </c>
      <c r="X5119" s="63"/>
      <c r="Y5119" s="63"/>
      <c r="Z5119" s="63"/>
    </row>
    <row r="5120">
      <c r="A5120" s="75"/>
      <c r="B5120" s="94"/>
      <c r="C5120" s="75"/>
      <c r="D5120" s="76"/>
      <c r="E5120" s="75" t="s">
        <v>97</v>
      </c>
      <c r="F5120" s="75" t="s">
        <v>97</v>
      </c>
      <c r="G5120" s="77"/>
      <c r="H5120" s="77"/>
      <c r="I5120" s="80"/>
      <c r="J5120" s="77" t="s">
        <v>97</v>
      </c>
      <c r="K5120" s="79" t="s">
        <v>97</v>
      </c>
      <c r="L5120" s="79"/>
      <c r="M5120" s="80"/>
      <c r="N5120" s="79" t="s">
        <v>97</v>
      </c>
      <c r="O5120" s="81"/>
      <c r="P5120" s="86"/>
      <c r="Q5120" s="82"/>
      <c r="R5120" s="81" t="s">
        <v>97</v>
      </c>
      <c r="S5120" s="63"/>
      <c r="T5120" s="87"/>
      <c r="U5120" s="84" t="s">
        <v>97</v>
      </c>
      <c r="V5120" s="84" t="s">
        <v>97</v>
      </c>
      <c r="W5120" s="85" t="b">
        <v>0</v>
      </c>
      <c r="X5120" s="63"/>
      <c r="Y5120" s="63"/>
      <c r="Z5120" s="63"/>
    </row>
    <row r="5121">
      <c r="A5121" s="75"/>
      <c r="B5121" s="94"/>
      <c r="C5121" s="75"/>
      <c r="D5121" s="76"/>
      <c r="E5121" s="75" t="s">
        <v>97</v>
      </c>
      <c r="F5121" s="75" t="s">
        <v>97</v>
      </c>
      <c r="G5121" s="77"/>
      <c r="H5121" s="77"/>
      <c r="I5121" s="80"/>
      <c r="J5121" s="77" t="s">
        <v>97</v>
      </c>
      <c r="K5121" s="79" t="s">
        <v>97</v>
      </c>
      <c r="L5121" s="79"/>
      <c r="M5121" s="80"/>
      <c r="N5121" s="79" t="s">
        <v>97</v>
      </c>
      <c r="O5121" s="81"/>
      <c r="P5121" s="86"/>
      <c r="Q5121" s="82"/>
      <c r="R5121" s="81" t="s">
        <v>97</v>
      </c>
      <c r="S5121" s="63"/>
      <c r="T5121" s="87"/>
      <c r="U5121" s="84" t="s">
        <v>97</v>
      </c>
      <c r="V5121" s="84" t="s">
        <v>97</v>
      </c>
      <c r="W5121" s="85" t="b">
        <v>0</v>
      </c>
      <c r="X5121" s="63"/>
      <c r="Y5121" s="63"/>
      <c r="Z5121" s="63"/>
    </row>
    <row r="5122">
      <c r="A5122" s="75"/>
      <c r="B5122" s="94"/>
      <c r="C5122" s="75"/>
      <c r="D5122" s="76"/>
      <c r="E5122" s="75" t="s">
        <v>97</v>
      </c>
      <c r="F5122" s="75" t="s">
        <v>97</v>
      </c>
      <c r="G5122" s="77"/>
      <c r="H5122" s="77"/>
      <c r="I5122" s="80"/>
      <c r="J5122" s="77" t="s">
        <v>97</v>
      </c>
      <c r="K5122" s="79" t="s">
        <v>97</v>
      </c>
      <c r="L5122" s="79"/>
      <c r="M5122" s="80"/>
      <c r="N5122" s="79" t="s">
        <v>97</v>
      </c>
      <c r="O5122" s="81"/>
      <c r="P5122" s="86"/>
      <c r="Q5122" s="82"/>
      <c r="R5122" s="81" t="s">
        <v>97</v>
      </c>
      <c r="S5122" s="63"/>
      <c r="T5122" s="87"/>
      <c r="U5122" s="84" t="s">
        <v>97</v>
      </c>
      <c r="V5122" s="84" t="s">
        <v>97</v>
      </c>
      <c r="W5122" s="85" t="b">
        <v>0</v>
      </c>
      <c r="X5122" s="63"/>
      <c r="Y5122" s="63"/>
      <c r="Z5122" s="63"/>
    </row>
    <row r="5123">
      <c r="A5123" s="75"/>
      <c r="B5123" s="94"/>
      <c r="C5123" s="75"/>
      <c r="D5123" s="76"/>
      <c r="E5123" s="75" t="s">
        <v>97</v>
      </c>
      <c r="F5123" s="75" t="s">
        <v>97</v>
      </c>
      <c r="G5123" s="77"/>
      <c r="H5123" s="77"/>
      <c r="I5123" s="80"/>
      <c r="J5123" s="77" t="s">
        <v>97</v>
      </c>
      <c r="K5123" s="79" t="s">
        <v>97</v>
      </c>
      <c r="L5123" s="79"/>
      <c r="M5123" s="80"/>
      <c r="N5123" s="79" t="s">
        <v>97</v>
      </c>
      <c r="O5123" s="81"/>
      <c r="P5123" s="86"/>
      <c r="Q5123" s="82"/>
      <c r="R5123" s="81" t="s">
        <v>97</v>
      </c>
      <c r="S5123" s="63"/>
      <c r="T5123" s="87"/>
      <c r="U5123" s="84" t="s">
        <v>97</v>
      </c>
      <c r="V5123" s="84" t="s">
        <v>97</v>
      </c>
      <c r="W5123" s="85" t="b">
        <v>0</v>
      </c>
      <c r="X5123" s="63"/>
      <c r="Y5123" s="63"/>
      <c r="Z5123" s="63"/>
    </row>
    <row r="5124">
      <c r="A5124" s="75"/>
      <c r="B5124" s="94"/>
      <c r="C5124" s="75"/>
      <c r="D5124" s="76"/>
      <c r="E5124" s="75" t="s">
        <v>97</v>
      </c>
      <c r="F5124" s="75" t="s">
        <v>97</v>
      </c>
      <c r="G5124" s="77"/>
      <c r="H5124" s="77"/>
      <c r="I5124" s="80"/>
      <c r="J5124" s="77" t="s">
        <v>97</v>
      </c>
      <c r="K5124" s="79" t="s">
        <v>97</v>
      </c>
      <c r="L5124" s="79"/>
      <c r="M5124" s="80"/>
      <c r="N5124" s="79" t="s">
        <v>97</v>
      </c>
      <c r="O5124" s="81"/>
      <c r="P5124" s="86"/>
      <c r="Q5124" s="82"/>
      <c r="R5124" s="81" t="s">
        <v>97</v>
      </c>
      <c r="S5124" s="63"/>
      <c r="T5124" s="87"/>
      <c r="U5124" s="84" t="s">
        <v>97</v>
      </c>
      <c r="V5124" s="84" t="s">
        <v>97</v>
      </c>
      <c r="W5124" s="85" t="b">
        <v>0</v>
      </c>
      <c r="X5124" s="63"/>
      <c r="Y5124" s="63"/>
      <c r="Z5124" s="63"/>
    </row>
    <row r="5125">
      <c r="A5125" s="75"/>
      <c r="B5125" s="94"/>
      <c r="C5125" s="75"/>
      <c r="D5125" s="76"/>
      <c r="E5125" s="75" t="s">
        <v>97</v>
      </c>
      <c r="F5125" s="75" t="s">
        <v>97</v>
      </c>
      <c r="G5125" s="77"/>
      <c r="H5125" s="77"/>
      <c r="I5125" s="80"/>
      <c r="J5125" s="77" t="s">
        <v>97</v>
      </c>
      <c r="K5125" s="79" t="s">
        <v>97</v>
      </c>
      <c r="L5125" s="79"/>
      <c r="M5125" s="80"/>
      <c r="N5125" s="79" t="s">
        <v>97</v>
      </c>
      <c r="O5125" s="81"/>
      <c r="P5125" s="86"/>
      <c r="Q5125" s="82"/>
      <c r="R5125" s="81" t="s">
        <v>97</v>
      </c>
      <c r="S5125" s="63"/>
      <c r="T5125" s="87"/>
      <c r="U5125" s="84" t="s">
        <v>97</v>
      </c>
      <c r="V5125" s="84" t="s">
        <v>97</v>
      </c>
      <c r="W5125" s="85" t="b">
        <v>0</v>
      </c>
      <c r="X5125" s="63"/>
      <c r="Y5125" s="63"/>
      <c r="Z5125" s="63"/>
    </row>
    <row r="5126">
      <c r="A5126" s="75"/>
      <c r="B5126" s="94"/>
      <c r="C5126" s="75"/>
      <c r="D5126" s="76"/>
      <c r="E5126" s="75" t="s">
        <v>97</v>
      </c>
      <c r="F5126" s="75" t="s">
        <v>97</v>
      </c>
      <c r="G5126" s="77"/>
      <c r="H5126" s="77"/>
      <c r="I5126" s="80"/>
      <c r="J5126" s="77" t="s">
        <v>97</v>
      </c>
      <c r="K5126" s="79" t="s">
        <v>97</v>
      </c>
      <c r="L5126" s="79"/>
      <c r="M5126" s="80"/>
      <c r="N5126" s="79" t="s">
        <v>97</v>
      </c>
      <c r="O5126" s="81"/>
      <c r="P5126" s="86"/>
      <c r="Q5126" s="82"/>
      <c r="R5126" s="81" t="s">
        <v>97</v>
      </c>
      <c r="S5126" s="63"/>
      <c r="T5126" s="87"/>
      <c r="U5126" s="84" t="s">
        <v>97</v>
      </c>
      <c r="V5126" s="84" t="s">
        <v>97</v>
      </c>
      <c r="W5126" s="85" t="b">
        <v>0</v>
      </c>
      <c r="X5126" s="63"/>
      <c r="Y5126" s="63"/>
      <c r="Z5126" s="63"/>
    </row>
    <row r="5127">
      <c r="A5127" s="75"/>
      <c r="B5127" s="94"/>
      <c r="C5127" s="75"/>
      <c r="D5127" s="76"/>
      <c r="E5127" s="75" t="s">
        <v>97</v>
      </c>
      <c r="F5127" s="75" t="s">
        <v>97</v>
      </c>
      <c r="G5127" s="77"/>
      <c r="H5127" s="77"/>
      <c r="I5127" s="80"/>
      <c r="J5127" s="77" t="s">
        <v>97</v>
      </c>
      <c r="K5127" s="79" t="s">
        <v>97</v>
      </c>
      <c r="L5127" s="79"/>
      <c r="M5127" s="80"/>
      <c r="N5127" s="79" t="s">
        <v>97</v>
      </c>
      <c r="O5127" s="81"/>
      <c r="P5127" s="86"/>
      <c r="Q5127" s="82"/>
      <c r="R5127" s="81" t="s">
        <v>97</v>
      </c>
      <c r="S5127" s="63"/>
      <c r="T5127" s="87"/>
      <c r="U5127" s="84" t="s">
        <v>97</v>
      </c>
      <c r="V5127" s="84" t="s">
        <v>97</v>
      </c>
      <c r="W5127" s="85" t="b">
        <v>0</v>
      </c>
      <c r="X5127" s="63"/>
      <c r="Y5127" s="63"/>
      <c r="Z5127" s="63"/>
    </row>
    <row r="5128">
      <c r="A5128" s="75"/>
      <c r="B5128" s="94"/>
      <c r="C5128" s="75"/>
      <c r="D5128" s="76"/>
      <c r="E5128" s="75" t="s">
        <v>97</v>
      </c>
      <c r="F5128" s="75" t="s">
        <v>97</v>
      </c>
      <c r="G5128" s="77"/>
      <c r="H5128" s="77"/>
      <c r="I5128" s="80"/>
      <c r="J5128" s="77" t="s">
        <v>97</v>
      </c>
      <c r="K5128" s="79" t="s">
        <v>97</v>
      </c>
      <c r="L5128" s="79"/>
      <c r="M5128" s="80"/>
      <c r="N5128" s="79" t="s">
        <v>97</v>
      </c>
      <c r="O5128" s="81"/>
      <c r="P5128" s="86"/>
      <c r="Q5128" s="82"/>
      <c r="R5128" s="81" t="s">
        <v>97</v>
      </c>
      <c r="S5128" s="63"/>
      <c r="T5128" s="87"/>
      <c r="U5128" s="84" t="s">
        <v>97</v>
      </c>
      <c r="V5128" s="84" t="s">
        <v>97</v>
      </c>
      <c r="W5128" s="85" t="b">
        <v>0</v>
      </c>
      <c r="X5128" s="63"/>
      <c r="Y5128" s="63"/>
      <c r="Z5128" s="63"/>
    </row>
    <row r="5129">
      <c r="A5129" s="75"/>
      <c r="B5129" s="94"/>
      <c r="C5129" s="75"/>
      <c r="D5129" s="76"/>
      <c r="E5129" s="75" t="s">
        <v>97</v>
      </c>
      <c r="F5129" s="75" t="s">
        <v>97</v>
      </c>
      <c r="G5129" s="77"/>
      <c r="H5129" s="77"/>
      <c r="I5129" s="80"/>
      <c r="J5129" s="77" t="s">
        <v>97</v>
      </c>
      <c r="K5129" s="79" t="s">
        <v>97</v>
      </c>
      <c r="L5129" s="79"/>
      <c r="M5129" s="80"/>
      <c r="N5129" s="79" t="s">
        <v>97</v>
      </c>
      <c r="O5129" s="81"/>
      <c r="P5129" s="86"/>
      <c r="Q5129" s="82"/>
      <c r="R5129" s="81" t="s">
        <v>97</v>
      </c>
      <c r="S5129" s="63"/>
      <c r="T5129" s="87"/>
      <c r="U5129" s="84" t="s">
        <v>97</v>
      </c>
      <c r="V5129" s="84" t="s">
        <v>97</v>
      </c>
      <c r="W5129" s="85" t="b">
        <v>0</v>
      </c>
      <c r="X5129" s="63"/>
      <c r="Y5129" s="63"/>
      <c r="Z5129" s="63"/>
    </row>
    <row r="5130">
      <c r="A5130" s="75"/>
      <c r="B5130" s="94"/>
      <c r="C5130" s="75"/>
      <c r="D5130" s="76"/>
      <c r="E5130" s="75" t="s">
        <v>97</v>
      </c>
      <c r="F5130" s="75" t="s">
        <v>97</v>
      </c>
      <c r="G5130" s="77"/>
      <c r="H5130" s="77"/>
      <c r="I5130" s="80"/>
      <c r="J5130" s="77" t="s">
        <v>97</v>
      </c>
      <c r="K5130" s="79" t="s">
        <v>97</v>
      </c>
      <c r="L5130" s="79"/>
      <c r="M5130" s="80"/>
      <c r="N5130" s="79" t="s">
        <v>97</v>
      </c>
      <c r="O5130" s="81"/>
      <c r="P5130" s="86"/>
      <c r="Q5130" s="82"/>
      <c r="R5130" s="81" t="s">
        <v>97</v>
      </c>
      <c r="S5130" s="63"/>
      <c r="T5130" s="87"/>
      <c r="U5130" s="84" t="s">
        <v>97</v>
      </c>
      <c r="V5130" s="84" t="s">
        <v>97</v>
      </c>
      <c r="W5130" s="85" t="b">
        <v>0</v>
      </c>
      <c r="X5130" s="63"/>
      <c r="Y5130" s="63"/>
      <c r="Z5130" s="63"/>
    </row>
    <row r="5131">
      <c r="A5131" s="75"/>
      <c r="B5131" s="94"/>
      <c r="C5131" s="75"/>
      <c r="D5131" s="76"/>
      <c r="E5131" s="75" t="s">
        <v>97</v>
      </c>
      <c r="F5131" s="75" t="s">
        <v>97</v>
      </c>
      <c r="G5131" s="77"/>
      <c r="H5131" s="77"/>
      <c r="I5131" s="80"/>
      <c r="J5131" s="77" t="s">
        <v>97</v>
      </c>
      <c r="K5131" s="79" t="s">
        <v>97</v>
      </c>
      <c r="L5131" s="79"/>
      <c r="M5131" s="80"/>
      <c r="N5131" s="79" t="s">
        <v>97</v>
      </c>
      <c r="O5131" s="81"/>
      <c r="P5131" s="86"/>
      <c r="Q5131" s="82"/>
      <c r="R5131" s="81" t="s">
        <v>97</v>
      </c>
      <c r="S5131" s="63"/>
      <c r="T5131" s="87"/>
      <c r="U5131" s="84" t="s">
        <v>97</v>
      </c>
      <c r="V5131" s="84" t="s">
        <v>97</v>
      </c>
      <c r="W5131" s="85" t="b">
        <v>0</v>
      </c>
      <c r="X5131" s="63"/>
      <c r="Y5131" s="63"/>
      <c r="Z5131" s="63"/>
    </row>
    <row r="5132">
      <c r="A5132" s="75"/>
      <c r="B5132" s="94"/>
      <c r="C5132" s="75"/>
      <c r="D5132" s="76"/>
      <c r="E5132" s="75" t="s">
        <v>97</v>
      </c>
      <c r="F5132" s="75" t="s">
        <v>97</v>
      </c>
      <c r="G5132" s="77"/>
      <c r="H5132" s="77"/>
      <c r="I5132" s="80"/>
      <c r="J5132" s="77" t="s">
        <v>97</v>
      </c>
      <c r="K5132" s="79" t="s">
        <v>97</v>
      </c>
      <c r="L5132" s="79"/>
      <c r="M5132" s="80"/>
      <c r="N5132" s="79" t="s">
        <v>97</v>
      </c>
      <c r="O5132" s="81"/>
      <c r="P5132" s="86"/>
      <c r="Q5132" s="82"/>
      <c r="R5132" s="81" t="s">
        <v>97</v>
      </c>
      <c r="S5132" s="63"/>
      <c r="T5132" s="87"/>
      <c r="U5132" s="84" t="s">
        <v>97</v>
      </c>
      <c r="V5132" s="84" t="s">
        <v>97</v>
      </c>
      <c r="W5132" s="85" t="b">
        <v>0</v>
      </c>
      <c r="X5132" s="63"/>
      <c r="Y5132" s="63"/>
      <c r="Z5132" s="63"/>
    </row>
    <row r="5133">
      <c r="A5133" s="75"/>
      <c r="B5133" s="94"/>
      <c r="C5133" s="75"/>
      <c r="D5133" s="76"/>
      <c r="E5133" s="75" t="s">
        <v>97</v>
      </c>
      <c r="F5133" s="75" t="s">
        <v>97</v>
      </c>
      <c r="G5133" s="77"/>
      <c r="H5133" s="77"/>
      <c r="I5133" s="80"/>
      <c r="J5133" s="77" t="s">
        <v>97</v>
      </c>
      <c r="K5133" s="79" t="s">
        <v>97</v>
      </c>
      <c r="L5133" s="79"/>
      <c r="M5133" s="80"/>
      <c r="N5133" s="79" t="s">
        <v>97</v>
      </c>
      <c r="O5133" s="81"/>
      <c r="P5133" s="86"/>
      <c r="Q5133" s="82"/>
      <c r="R5133" s="81" t="s">
        <v>97</v>
      </c>
      <c r="S5133" s="63"/>
      <c r="T5133" s="87"/>
      <c r="U5133" s="84" t="s">
        <v>97</v>
      </c>
      <c r="V5133" s="84" t="s">
        <v>97</v>
      </c>
      <c r="W5133" s="85" t="b">
        <v>0</v>
      </c>
      <c r="X5133" s="63"/>
      <c r="Y5133" s="63"/>
      <c r="Z5133" s="63"/>
    </row>
    <row r="5134">
      <c r="A5134" s="75"/>
      <c r="B5134" s="94"/>
      <c r="C5134" s="75"/>
      <c r="D5134" s="76"/>
      <c r="E5134" s="75" t="s">
        <v>97</v>
      </c>
      <c r="F5134" s="75" t="s">
        <v>97</v>
      </c>
      <c r="G5134" s="77"/>
      <c r="H5134" s="77"/>
      <c r="I5134" s="80"/>
      <c r="J5134" s="77" t="s">
        <v>97</v>
      </c>
      <c r="K5134" s="79" t="s">
        <v>97</v>
      </c>
      <c r="L5134" s="79"/>
      <c r="M5134" s="80"/>
      <c r="N5134" s="79" t="s">
        <v>97</v>
      </c>
      <c r="O5134" s="81"/>
      <c r="P5134" s="86"/>
      <c r="Q5134" s="82"/>
      <c r="R5134" s="81" t="s">
        <v>97</v>
      </c>
      <c r="S5134" s="63"/>
      <c r="T5134" s="87"/>
      <c r="U5134" s="84" t="s">
        <v>97</v>
      </c>
      <c r="V5134" s="84" t="s">
        <v>97</v>
      </c>
      <c r="W5134" s="85" t="b">
        <v>0</v>
      </c>
      <c r="X5134" s="63"/>
      <c r="Y5134" s="63"/>
      <c r="Z5134" s="63"/>
    </row>
    <row r="5135">
      <c r="A5135" s="75"/>
      <c r="B5135" s="94"/>
      <c r="C5135" s="75"/>
      <c r="D5135" s="76"/>
      <c r="E5135" s="75" t="s">
        <v>97</v>
      </c>
      <c r="F5135" s="75" t="s">
        <v>97</v>
      </c>
      <c r="G5135" s="77"/>
      <c r="H5135" s="77"/>
      <c r="I5135" s="80"/>
      <c r="J5135" s="77" t="s">
        <v>97</v>
      </c>
      <c r="K5135" s="79" t="s">
        <v>97</v>
      </c>
      <c r="L5135" s="79"/>
      <c r="M5135" s="80"/>
      <c r="N5135" s="79" t="s">
        <v>97</v>
      </c>
      <c r="O5135" s="81"/>
      <c r="P5135" s="86"/>
      <c r="Q5135" s="82"/>
      <c r="R5135" s="81" t="s">
        <v>97</v>
      </c>
      <c r="S5135" s="63"/>
      <c r="T5135" s="87"/>
      <c r="U5135" s="84" t="s">
        <v>97</v>
      </c>
      <c r="V5135" s="84" t="s">
        <v>97</v>
      </c>
      <c r="W5135" s="85" t="b">
        <v>0</v>
      </c>
      <c r="X5135" s="63"/>
      <c r="Y5135" s="63"/>
      <c r="Z5135" s="63"/>
    </row>
    <row r="5136">
      <c r="A5136" s="75"/>
      <c r="B5136" s="94"/>
      <c r="C5136" s="75"/>
      <c r="D5136" s="76"/>
      <c r="E5136" s="75" t="s">
        <v>97</v>
      </c>
      <c r="F5136" s="75" t="s">
        <v>97</v>
      </c>
      <c r="G5136" s="77"/>
      <c r="H5136" s="77"/>
      <c r="I5136" s="80"/>
      <c r="J5136" s="77" t="s">
        <v>97</v>
      </c>
      <c r="K5136" s="79" t="s">
        <v>97</v>
      </c>
      <c r="L5136" s="79"/>
      <c r="M5136" s="80"/>
      <c r="N5136" s="79" t="s">
        <v>97</v>
      </c>
      <c r="O5136" s="81"/>
      <c r="P5136" s="86"/>
      <c r="Q5136" s="82"/>
      <c r="R5136" s="81" t="s">
        <v>97</v>
      </c>
      <c r="S5136" s="63"/>
      <c r="T5136" s="87"/>
      <c r="U5136" s="84" t="s">
        <v>97</v>
      </c>
      <c r="V5136" s="84" t="s">
        <v>97</v>
      </c>
      <c r="W5136" s="85" t="b">
        <v>0</v>
      </c>
      <c r="X5136" s="63"/>
      <c r="Y5136" s="63"/>
      <c r="Z5136" s="63"/>
    </row>
    <row r="5137">
      <c r="A5137" s="75"/>
      <c r="B5137" s="94"/>
      <c r="C5137" s="75"/>
      <c r="D5137" s="76"/>
      <c r="E5137" s="75" t="s">
        <v>97</v>
      </c>
      <c r="F5137" s="75" t="s">
        <v>97</v>
      </c>
      <c r="G5137" s="77"/>
      <c r="H5137" s="77"/>
      <c r="I5137" s="80"/>
      <c r="J5137" s="77" t="s">
        <v>97</v>
      </c>
      <c r="K5137" s="79" t="s">
        <v>97</v>
      </c>
      <c r="L5137" s="79"/>
      <c r="M5137" s="80"/>
      <c r="N5137" s="79" t="s">
        <v>97</v>
      </c>
      <c r="O5137" s="81"/>
      <c r="P5137" s="86"/>
      <c r="Q5137" s="82"/>
      <c r="R5137" s="81" t="s">
        <v>97</v>
      </c>
      <c r="S5137" s="63"/>
      <c r="T5137" s="87"/>
      <c r="U5137" s="84" t="s">
        <v>97</v>
      </c>
      <c r="V5137" s="84" t="s">
        <v>97</v>
      </c>
      <c r="W5137" s="85" t="b">
        <v>0</v>
      </c>
      <c r="X5137" s="63"/>
      <c r="Y5137" s="63"/>
      <c r="Z5137" s="63"/>
    </row>
    <row r="5138">
      <c r="A5138" s="75"/>
      <c r="B5138" s="94"/>
      <c r="C5138" s="75"/>
      <c r="D5138" s="76"/>
      <c r="E5138" s="75" t="s">
        <v>97</v>
      </c>
      <c r="F5138" s="75" t="s">
        <v>97</v>
      </c>
      <c r="G5138" s="77"/>
      <c r="H5138" s="77"/>
      <c r="I5138" s="80"/>
      <c r="J5138" s="77" t="s">
        <v>97</v>
      </c>
      <c r="K5138" s="79" t="s">
        <v>97</v>
      </c>
      <c r="L5138" s="79"/>
      <c r="M5138" s="80"/>
      <c r="N5138" s="79" t="s">
        <v>97</v>
      </c>
      <c r="O5138" s="81"/>
      <c r="P5138" s="86"/>
      <c r="Q5138" s="82"/>
      <c r="R5138" s="81" t="s">
        <v>97</v>
      </c>
      <c r="S5138" s="63"/>
      <c r="T5138" s="87"/>
      <c r="U5138" s="84" t="s">
        <v>97</v>
      </c>
      <c r="V5138" s="84" t="s">
        <v>97</v>
      </c>
      <c r="W5138" s="85" t="b">
        <v>0</v>
      </c>
      <c r="X5138" s="63"/>
      <c r="Y5138" s="63"/>
      <c r="Z5138" s="63"/>
    </row>
    <row r="5139">
      <c r="A5139" s="75"/>
      <c r="B5139" s="94"/>
      <c r="C5139" s="75"/>
      <c r="D5139" s="76"/>
      <c r="E5139" s="75" t="s">
        <v>97</v>
      </c>
      <c r="F5139" s="75" t="s">
        <v>97</v>
      </c>
      <c r="G5139" s="77"/>
      <c r="H5139" s="77"/>
      <c r="I5139" s="80"/>
      <c r="J5139" s="77" t="s">
        <v>97</v>
      </c>
      <c r="K5139" s="79" t="s">
        <v>97</v>
      </c>
      <c r="L5139" s="79"/>
      <c r="M5139" s="80"/>
      <c r="N5139" s="79" t="s">
        <v>97</v>
      </c>
      <c r="O5139" s="81"/>
      <c r="P5139" s="86"/>
      <c r="Q5139" s="82"/>
      <c r="R5139" s="81" t="s">
        <v>97</v>
      </c>
      <c r="S5139" s="63"/>
      <c r="T5139" s="87"/>
      <c r="U5139" s="84" t="s">
        <v>97</v>
      </c>
      <c r="V5139" s="84" t="s">
        <v>97</v>
      </c>
      <c r="W5139" s="85" t="b">
        <v>0</v>
      </c>
      <c r="X5139" s="63"/>
      <c r="Y5139" s="63"/>
      <c r="Z5139" s="63"/>
    </row>
    <row r="5140">
      <c r="A5140" s="75"/>
      <c r="B5140" s="94"/>
      <c r="C5140" s="75"/>
      <c r="D5140" s="76"/>
      <c r="E5140" s="75" t="s">
        <v>97</v>
      </c>
      <c r="F5140" s="75" t="s">
        <v>97</v>
      </c>
      <c r="G5140" s="77"/>
      <c r="H5140" s="77"/>
      <c r="I5140" s="80"/>
      <c r="J5140" s="77" t="s">
        <v>97</v>
      </c>
      <c r="K5140" s="79" t="s">
        <v>97</v>
      </c>
      <c r="L5140" s="79"/>
      <c r="M5140" s="80"/>
      <c r="N5140" s="79" t="s">
        <v>97</v>
      </c>
      <c r="O5140" s="81"/>
      <c r="P5140" s="86"/>
      <c r="Q5140" s="82"/>
      <c r="R5140" s="81" t="s">
        <v>97</v>
      </c>
      <c r="S5140" s="63"/>
      <c r="T5140" s="87"/>
      <c r="U5140" s="84" t="s">
        <v>97</v>
      </c>
      <c r="V5140" s="84" t="s">
        <v>97</v>
      </c>
      <c r="W5140" s="85" t="b">
        <v>0</v>
      </c>
      <c r="X5140" s="63"/>
      <c r="Y5140" s="63"/>
      <c r="Z5140" s="63"/>
    </row>
    <row r="5141">
      <c r="A5141" s="75"/>
      <c r="B5141" s="94"/>
      <c r="C5141" s="75"/>
      <c r="D5141" s="76"/>
      <c r="E5141" s="75" t="s">
        <v>97</v>
      </c>
      <c r="F5141" s="75" t="s">
        <v>97</v>
      </c>
      <c r="G5141" s="77"/>
      <c r="H5141" s="77"/>
      <c r="I5141" s="80"/>
      <c r="J5141" s="77" t="s">
        <v>97</v>
      </c>
      <c r="K5141" s="79" t="s">
        <v>97</v>
      </c>
      <c r="L5141" s="79"/>
      <c r="M5141" s="80"/>
      <c r="N5141" s="79" t="s">
        <v>97</v>
      </c>
      <c r="O5141" s="81"/>
      <c r="P5141" s="86"/>
      <c r="Q5141" s="82"/>
      <c r="R5141" s="81" t="s">
        <v>97</v>
      </c>
      <c r="S5141" s="63"/>
      <c r="T5141" s="87"/>
      <c r="U5141" s="84" t="s">
        <v>97</v>
      </c>
      <c r="V5141" s="84" t="s">
        <v>97</v>
      </c>
      <c r="W5141" s="85" t="b">
        <v>0</v>
      </c>
      <c r="X5141" s="63"/>
      <c r="Y5141" s="63"/>
      <c r="Z5141" s="63"/>
    </row>
    <row r="5142">
      <c r="A5142" s="75"/>
      <c r="B5142" s="94"/>
      <c r="C5142" s="75"/>
      <c r="D5142" s="76"/>
      <c r="E5142" s="75" t="s">
        <v>97</v>
      </c>
      <c r="F5142" s="75" t="s">
        <v>97</v>
      </c>
      <c r="G5142" s="77"/>
      <c r="H5142" s="77"/>
      <c r="I5142" s="80"/>
      <c r="J5142" s="77" t="s">
        <v>97</v>
      </c>
      <c r="K5142" s="79" t="s">
        <v>97</v>
      </c>
      <c r="L5142" s="79"/>
      <c r="M5142" s="80"/>
      <c r="N5142" s="79" t="s">
        <v>97</v>
      </c>
      <c r="O5142" s="81"/>
      <c r="P5142" s="86"/>
      <c r="Q5142" s="82"/>
      <c r="R5142" s="81" t="s">
        <v>97</v>
      </c>
      <c r="S5142" s="63"/>
      <c r="T5142" s="87"/>
      <c r="U5142" s="84" t="s">
        <v>97</v>
      </c>
      <c r="V5142" s="84" t="s">
        <v>97</v>
      </c>
      <c r="W5142" s="85" t="b">
        <v>0</v>
      </c>
      <c r="X5142" s="63"/>
      <c r="Y5142" s="63"/>
      <c r="Z5142" s="63"/>
    </row>
    <row r="5143">
      <c r="A5143" s="75"/>
      <c r="B5143" s="94"/>
      <c r="C5143" s="75"/>
      <c r="D5143" s="76"/>
      <c r="E5143" s="75" t="s">
        <v>97</v>
      </c>
      <c r="F5143" s="75" t="s">
        <v>97</v>
      </c>
      <c r="G5143" s="77"/>
      <c r="H5143" s="77"/>
      <c r="I5143" s="80"/>
      <c r="J5143" s="77" t="s">
        <v>97</v>
      </c>
      <c r="K5143" s="79" t="s">
        <v>97</v>
      </c>
      <c r="L5143" s="79"/>
      <c r="M5143" s="80"/>
      <c r="N5143" s="79" t="s">
        <v>97</v>
      </c>
      <c r="O5143" s="81"/>
      <c r="P5143" s="86"/>
      <c r="Q5143" s="82"/>
      <c r="R5143" s="81" t="s">
        <v>97</v>
      </c>
      <c r="S5143" s="63"/>
      <c r="T5143" s="87"/>
      <c r="U5143" s="84" t="s">
        <v>97</v>
      </c>
      <c r="V5143" s="84" t="s">
        <v>97</v>
      </c>
      <c r="W5143" s="85" t="b">
        <v>0</v>
      </c>
      <c r="X5143" s="63"/>
      <c r="Y5143" s="63"/>
      <c r="Z5143" s="63"/>
    </row>
    <row r="5144">
      <c r="A5144" s="75"/>
      <c r="B5144" s="94"/>
      <c r="C5144" s="75"/>
      <c r="D5144" s="76"/>
      <c r="E5144" s="75" t="s">
        <v>97</v>
      </c>
      <c r="F5144" s="75" t="s">
        <v>97</v>
      </c>
      <c r="G5144" s="77"/>
      <c r="H5144" s="77"/>
      <c r="I5144" s="80"/>
      <c r="J5144" s="77" t="s">
        <v>97</v>
      </c>
      <c r="K5144" s="79" t="s">
        <v>97</v>
      </c>
      <c r="L5144" s="79"/>
      <c r="M5144" s="80"/>
      <c r="N5144" s="79" t="s">
        <v>97</v>
      </c>
      <c r="O5144" s="81"/>
      <c r="P5144" s="86"/>
      <c r="Q5144" s="82"/>
      <c r="R5144" s="81" t="s">
        <v>97</v>
      </c>
      <c r="S5144" s="63"/>
      <c r="T5144" s="87"/>
      <c r="U5144" s="84" t="s">
        <v>97</v>
      </c>
      <c r="V5144" s="84" t="s">
        <v>97</v>
      </c>
      <c r="W5144" s="85" t="b">
        <v>0</v>
      </c>
      <c r="X5144" s="63"/>
      <c r="Y5144" s="63"/>
      <c r="Z5144" s="63"/>
    </row>
    <row r="5145">
      <c r="A5145" s="75"/>
      <c r="B5145" s="94"/>
      <c r="C5145" s="75"/>
      <c r="D5145" s="76"/>
      <c r="E5145" s="75" t="s">
        <v>97</v>
      </c>
      <c r="F5145" s="75" t="s">
        <v>97</v>
      </c>
      <c r="G5145" s="77"/>
      <c r="H5145" s="77"/>
      <c r="I5145" s="80"/>
      <c r="J5145" s="77" t="s">
        <v>97</v>
      </c>
      <c r="K5145" s="79" t="s">
        <v>97</v>
      </c>
      <c r="L5145" s="79"/>
      <c r="M5145" s="80"/>
      <c r="N5145" s="79" t="s">
        <v>97</v>
      </c>
      <c r="O5145" s="81"/>
      <c r="P5145" s="86"/>
      <c r="Q5145" s="82"/>
      <c r="R5145" s="81" t="s">
        <v>97</v>
      </c>
      <c r="S5145" s="63"/>
      <c r="T5145" s="87"/>
      <c r="U5145" s="84" t="s">
        <v>97</v>
      </c>
      <c r="V5145" s="84" t="s">
        <v>97</v>
      </c>
      <c r="W5145" s="85" t="b">
        <v>0</v>
      </c>
      <c r="X5145" s="63"/>
      <c r="Y5145" s="63"/>
      <c r="Z5145" s="63"/>
    </row>
    <row r="5146">
      <c r="A5146" s="75"/>
      <c r="B5146" s="94"/>
      <c r="C5146" s="75"/>
      <c r="D5146" s="76"/>
      <c r="E5146" s="75" t="s">
        <v>97</v>
      </c>
      <c r="F5146" s="75" t="s">
        <v>97</v>
      </c>
      <c r="G5146" s="77"/>
      <c r="H5146" s="77"/>
      <c r="I5146" s="80"/>
      <c r="J5146" s="77" t="s">
        <v>97</v>
      </c>
      <c r="K5146" s="79" t="s">
        <v>97</v>
      </c>
      <c r="L5146" s="79"/>
      <c r="M5146" s="80"/>
      <c r="N5146" s="79" t="s">
        <v>97</v>
      </c>
      <c r="O5146" s="81"/>
      <c r="P5146" s="86"/>
      <c r="Q5146" s="82"/>
      <c r="R5146" s="81" t="s">
        <v>97</v>
      </c>
      <c r="S5146" s="63"/>
      <c r="T5146" s="87"/>
      <c r="U5146" s="84" t="s">
        <v>97</v>
      </c>
      <c r="V5146" s="84" t="s">
        <v>97</v>
      </c>
      <c r="W5146" s="85" t="b">
        <v>0</v>
      </c>
      <c r="X5146" s="63"/>
      <c r="Y5146" s="63"/>
      <c r="Z5146" s="63"/>
    </row>
    <row r="5147">
      <c r="A5147" s="75"/>
      <c r="B5147" s="94"/>
      <c r="C5147" s="75"/>
      <c r="D5147" s="76"/>
      <c r="E5147" s="75" t="s">
        <v>97</v>
      </c>
      <c r="F5147" s="75" t="s">
        <v>97</v>
      </c>
      <c r="G5147" s="77"/>
      <c r="H5147" s="77"/>
      <c r="I5147" s="80"/>
      <c r="J5147" s="77" t="s">
        <v>97</v>
      </c>
      <c r="K5147" s="79" t="s">
        <v>97</v>
      </c>
      <c r="L5147" s="79"/>
      <c r="M5147" s="80"/>
      <c r="N5147" s="79" t="s">
        <v>97</v>
      </c>
      <c r="O5147" s="81"/>
      <c r="P5147" s="86"/>
      <c r="Q5147" s="82"/>
      <c r="R5147" s="81" t="s">
        <v>97</v>
      </c>
      <c r="S5147" s="63"/>
      <c r="T5147" s="87"/>
      <c r="U5147" s="84" t="s">
        <v>97</v>
      </c>
      <c r="V5147" s="84" t="s">
        <v>97</v>
      </c>
      <c r="W5147" s="85" t="b">
        <v>0</v>
      </c>
      <c r="X5147" s="63"/>
      <c r="Y5147" s="63"/>
      <c r="Z5147" s="63"/>
    </row>
    <row r="5148">
      <c r="A5148" s="75"/>
      <c r="B5148" s="94"/>
      <c r="C5148" s="75"/>
      <c r="D5148" s="76"/>
      <c r="E5148" s="75" t="s">
        <v>97</v>
      </c>
      <c r="F5148" s="75" t="s">
        <v>97</v>
      </c>
      <c r="G5148" s="77"/>
      <c r="H5148" s="77"/>
      <c r="I5148" s="80"/>
      <c r="J5148" s="77" t="s">
        <v>97</v>
      </c>
      <c r="K5148" s="79" t="s">
        <v>97</v>
      </c>
      <c r="L5148" s="79"/>
      <c r="M5148" s="80"/>
      <c r="N5148" s="79" t="s">
        <v>97</v>
      </c>
      <c r="O5148" s="81"/>
      <c r="P5148" s="86"/>
      <c r="Q5148" s="82"/>
      <c r="R5148" s="81" t="s">
        <v>97</v>
      </c>
      <c r="S5148" s="63"/>
      <c r="T5148" s="87"/>
      <c r="U5148" s="84" t="s">
        <v>97</v>
      </c>
      <c r="V5148" s="84" t="s">
        <v>97</v>
      </c>
      <c r="W5148" s="85" t="b">
        <v>0</v>
      </c>
      <c r="X5148" s="63"/>
      <c r="Y5148" s="63"/>
      <c r="Z5148" s="63"/>
    </row>
    <row r="5149">
      <c r="A5149" s="75"/>
      <c r="B5149" s="94"/>
      <c r="C5149" s="75"/>
      <c r="D5149" s="76"/>
      <c r="E5149" s="75" t="s">
        <v>97</v>
      </c>
      <c r="F5149" s="75" t="s">
        <v>97</v>
      </c>
      <c r="G5149" s="77"/>
      <c r="H5149" s="77"/>
      <c r="I5149" s="80"/>
      <c r="J5149" s="77" t="s">
        <v>97</v>
      </c>
      <c r="K5149" s="79" t="s">
        <v>97</v>
      </c>
      <c r="L5149" s="79"/>
      <c r="M5149" s="80"/>
      <c r="N5149" s="79" t="s">
        <v>97</v>
      </c>
      <c r="O5149" s="81"/>
      <c r="P5149" s="86"/>
      <c r="Q5149" s="82"/>
      <c r="R5149" s="81" t="s">
        <v>97</v>
      </c>
      <c r="S5149" s="63"/>
      <c r="T5149" s="87"/>
      <c r="U5149" s="84" t="s">
        <v>97</v>
      </c>
      <c r="V5149" s="84" t="s">
        <v>97</v>
      </c>
      <c r="W5149" s="85" t="b">
        <v>0</v>
      </c>
      <c r="X5149" s="63"/>
      <c r="Y5149" s="63"/>
      <c r="Z5149" s="63"/>
    </row>
    <row r="5150">
      <c r="A5150" s="75"/>
      <c r="B5150" s="94"/>
      <c r="C5150" s="75"/>
      <c r="D5150" s="76"/>
      <c r="E5150" s="75" t="s">
        <v>97</v>
      </c>
      <c r="F5150" s="75" t="s">
        <v>97</v>
      </c>
      <c r="G5150" s="77"/>
      <c r="H5150" s="77"/>
      <c r="I5150" s="80"/>
      <c r="J5150" s="77" t="s">
        <v>97</v>
      </c>
      <c r="K5150" s="79" t="s">
        <v>97</v>
      </c>
      <c r="L5150" s="79"/>
      <c r="M5150" s="80"/>
      <c r="N5150" s="79" t="s">
        <v>97</v>
      </c>
      <c r="O5150" s="81"/>
      <c r="P5150" s="86"/>
      <c r="Q5150" s="82"/>
      <c r="R5150" s="81" t="s">
        <v>97</v>
      </c>
      <c r="S5150" s="63"/>
      <c r="T5150" s="87"/>
      <c r="U5150" s="84" t="s">
        <v>97</v>
      </c>
      <c r="V5150" s="84" t="s">
        <v>97</v>
      </c>
      <c r="W5150" s="85" t="b">
        <v>0</v>
      </c>
      <c r="X5150" s="63"/>
      <c r="Y5150" s="63"/>
      <c r="Z5150" s="63"/>
    </row>
    <row r="5151">
      <c r="A5151" s="75"/>
      <c r="B5151" s="94"/>
      <c r="C5151" s="75"/>
      <c r="D5151" s="76"/>
      <c r="E5151" s="75" t="s">
        <v>97</v>
      </c>
      <c r="F5151" s="75" t="s">
        <v>97</v>
      </c>
      <c r="G5151" s="77"/>
      <c r="H5151" s="77"/>
      <c r="I5151" s="80"/>
      <c r="J5151" s="77" t="s">
        <v>97</v>
      </c>
      <c r="K5151" s="79" t="s">
        <v>97</v>
      </c>
      <c r="L5151" s="79"/>
      <c r="M5151" s="80"/>
      <c r="N5151" s="79" t="s">
        <v>97</v>
      </c>
      <c r="O5151" s="81"/>
      <c r="P5151" s="86"/>
      <c r="Q5151" s="82"/>
      <c r="R5151" s="81" t="s">
        <v>97</v>
      </c>
      <c r="S5151" s="63"/>
      <c r="T5151" s="87"/>
      <c r="U5151" s="84" t="s">
        <v>97</v>
      </c>
      <c r="V5151" s="84" t="s">
        <v>97</v>
      </c>
      <c r="W5151" s="85" t="b">
        <v>0</v>
      </c>
      <c r="X5151" s="63"/>
      <c r="Y5151" s="63"/>
      <c r="Z5151" s="63"/>
    </row>
    <row r="5152">
      <c r="A5152" s="75"/>
      <c r="B5152" s="94"/>
      <c r="C5152" s="75"/>
      <c r="D5152" s="76"/>
      <c r="E5152" s="75" t="s">
        <v>97</v>
      </c>
      <c r="F5152" s="75" t="s">
        <v>97</v>
      </c>
      <c r="G5152" s="77"/>
      <c r="H5152" s="77"/>
      <c r="I5152" s="80"/>
      <c r="J5152" s="77" t="s">
        <v>97</v>
      </c>
      <c r="K5152" s="79" t="s">
        <v>97</v>
      </c>
      <c r="L5152" s="79"/>
      <c r="M5152" s="80"/>
      <c r="N5152" s="79" t="s">
        <v>97</v>
      </c>
      <c r="O5152" s="81"/>
      <c r="P5152" s="86"/>
      <c r="Q5152" s="82"/>
      <c r="R5152" s="81" t="s">
        <v>97</v>
      </c>
      <c r="S5152" s="63"/>
      <c r="T5152" s="87"/>
      <c r="U5152" s="84" t="s">
        <v>97</v>
      </c>
      <c r="V5152" s="84" t="s">
        <v>97</v>
      </c>
      <c r="W5152" s="85" t="b">
        <v>0</v>
      </c>
      <c r="X5152" s="63"/>
      <c r="Y5152" s="63"/>
      <c r="Z5152" s="63"/>
    </row>
    <row r="5153">
      <c r="A5153" s="75"/>
      <c r="B5153" s="94"/>
      <c r="C5153" s="75"/>
      <c r="D5153" s="76"/>
      <c r="E5153" s="75" t="s">
        <v>97</v>
      </c>
      <c r="F5153" s="75" t="s">
        <v>97</v>
      </c>
      <c r="G5153" s="77"/>
      <c r="H5153" s="77"/>
      <c r="I5153" s="80"/>
      <c r="J5153" s="77" t="s">
        <v>97</v>
      </c>
      <c r="K5153" s="79" t="s">
        <v>97</v>
      </c>
      <c r="L5153" s="79"/>
      <c r="M5153" s="80"/>
      <c r="N5153" s="79" t="s">
        <v>97</v>
      </c>
      <c r="O5153" s="81"/>
      <c r="P5153" s="86"/>
      <c r="Q5153" s="82"/>
      <c r="R5153" s="81" t="s">
        <v>97</v>
      </c>
      <c r="S5153" s="63"/>
      <c r="T5153" s="87"/>
      <c r="U5153" s="84" t="s">
        <v>97</v>
      </c>
      <c r="V5153" s="84" t="s">
        <v>97</v>
      </c>
      <c r="W5153" s="85" t="b">
        <v>0</v>
      </c>
      <c r="X5153" s="63"/>
      <c r="Y5153" s="63"/>
      <c r="Z5153" s="63"/>
    </row>
    <row r="5154">
      <c r="A5154" s="75"/>
      <c r="B5154" s="94"/>
      <c r="C5154" s="75"/>
      <c r="D5154" s="76"/>
      <c r="E5154" s="75" t="s">
        <v>97</v>
      </c>
      <c r="F5154" s="75" t="s">
        <v>97</v>
      </c>
      <c r="G5154" s="77"/>
      <c r="H5154" s="77"/>
      <c r="I5154" s="80"/>
      <c r="J5154" s="77" t="s">
        <v>97</v>
      </c>
      <c r="K5154" s="79" t="s">
        <v>97</v>
      </c>
      <c r="L5154" s="79"/>
      <c r="M5154" s="80"/>
      <c r="N5154" s="79" t="s">
        <v>97</v>
      </c>
      <c r="O5154" s="81"/>
      <c r="P5154" s="86"/>
      <c r="Q5154" s="82"/>
      <c r="R5154" s="81" t="s">
        <v>97</v>
      </c>
      <c r="S5154" s="63"/>
      <c r="T5154" s="87"/>
      <c r="U5154" s="84" t="s">
        <v>97</v>
      </c>
      <c r="V5154" s="84" t="s">
        <v>97</v>
      </c>
      <c r="W5154" s="85" t="b">
        <v>0</v>
      </c>
      <c r="X5154" s="63"/>
      <c r="Y5154" s="63"/>
      <c r="Z5154" s="63"/>
    </row>
    <row r="5155">
      <c r="A5155" s="75"/>
      <c r="B5155" s="94"/>
      <c r="C5155" s="75"/>
      <c r="D5155" s="76"/>
      <c r="E5155" s="75" t="s">
        <v>97</v>
      </c>
      <c r="F5155" s="75" t="s">
        <v>97</v>
      </c>
      <c r="G5155" s="77"/>
      <c r="H5155" s="77"/>
      <c r="I5155" s="80"/>
      <c r="J5155" s="77" t="s">
        <v>97</v>
      </c>
      <c r="K5155" s="79" t="s">
        <v>97</v>
      </c>
      <c r="L5155" s="79"/>
      <c r="M5155" s="80"/>
      <c r="N5155" s="79" t="s">
        <v>97</v>
      </c>
      <c r="O5155" s="81"/>
      <c r="P5155" s="86"/>
      <c r="Q5155" s="82"/>
      <c r="R5155" s="81" t="s">
        <v>97</v>
      </c>
      <c r="S5155" s="63"/>
      <c r="T5155" s="87"/>
      <c r="U5155" s="84" t="s">
        <v>97</v>
      </c>
      <c r="V5155" s="84" t="s">
        <v>97</v>
      </c>
      <c r="W5155" s="85" t="b">
        <v>0</v>
      </c>
      <c r="X5155" s="63"/>
      <c r="Y5155" s="63"/>
      <c r="Z5155" s="63"/>
    </row>
    <row r="5156">
      <c r="A5156" s="75"/>
      <c r="B5156" s="94"/>
      <c r="C5156" s="75"/>
      <c r="D5156" s="76"/>
      <c r="E5156" s="75" t="s">
        <v>97</v>
      </c>
      <c r="F5156" s="75" t="s">
        <v>97</v>
      </c>
      <c r="G5156" s="77"/>
      <c r="H5156" s="77"/>
      <c r="I5156" s="80"/>
      <c r="J5156" s="77" t="s">
        <v>97</v>
      </c>
      <c r="K5156" s="79" t="s">
        <v>97</v>
      </c>
      <c r="L5156" s="79"/>
      <c r="M5156" s="80"/>
      <c r="N5156" s="79" t="s">
        <v>97</v>
      </c>
      <c r="O5156" s="81"/>
      <c r="P5156" s="86"/>
      <c r="Q5156" s="82"/>
      <c r="R5156" s="81" t="s">
        <v>97</v>
      </c>
      <c r="S5156" s="63"/>
      <c r="T5156" s="87"/>
      <c r="U5156" s="84" t="s">
        <v>97</v>
      </c>
      <c r="V5156" s="84" t="s">
        <v>97</v>
      </c>
      <c r="W5156" s="85" t="b">
        <v>0</v>
      </c>
      <c r="X5156" s="63"/>
      <c r="Y5156" s="63"/>
      <c r="Z5156" s="63"/>
    </row>
    <row r="5157">
      <c r="A5157" s="75"/>
      <c r="B5157" s="94"/>
      <c r="C5157" s="75"/>
      <c r="D5157" s="76"/>
      <c r="E5157" s="75" t="s">
        <v>97</v>
      </c>
      <c r="F5157" s="75" t="s">
        <v>97</v>
      </c>
      <c r="G5157" s="77"/>
      <c r="H5157" s="77"/>
      <c r="I5157" s="80"/>
      <c r="J5157" s="77" t="s">
        <v>97</v>
      </c>
      <c r="K5157" s="79" t="s">
        <v>97</v>
      </c>
      <c r="L5157" s="79"/>
      <c r="M5157" s="80"/>
      <c r="N5157" s="79" t="s">
        <v>97</v>
      </c>
      <c r="O5157" s="81"/>
      <c r="P5157" s="86"/>
      <c r="Q5157" s="82"/>
      <c r="R5157" s="81" t="s">
        <v>97</v>
      </c>
      <c r="S5157" s="63"/>
      <c r="T5157" s="87"/>
      <c r="U5157" s="84" t="s">
        <v>97</v>
      </c>
      <c r="V5157" s="84" t="s">
        <v>97</v>
      </c>
      <c r="W5157" s="85" t="b">
        <v>0</v>
      </c>
      <c r="X5157" s="63"/>
      <c r="Y5157" s="63"/>
      <c r="Z5157" s="63"/>
    </row>
    <row r="5158">
      <c r="A5158" s="75"/>
      <c r="B5158" s="94"/>
      <c r="C5158" s="75"/>
      <c r="D5158" s="76"/>
      <c r="E5158" s="75" t="s">
        <v>97</v>
      </c>
      <c r="F5158" s="75" t="s">
        <v>97</v>
      </c>
      <c r="G5158" s="77"/>
      <c r="H5158" s="77"/>
      <c r="I5158" s="80"/>
      <c r="J5158" s="77" t="s">
        <v>97</v>
      </c>
      <c r="K5158" s="79" t="s">
        <v>97</v>
      </c>
      <c r="L5158" s="79"/>
      <c r="M5158" s="80"/>
      <c r="N5158" s="79" t="s">
        <v>97</v>
      </c>
      <c r="O5158" s="81"/>
      <c r="P5158" s="86"/>
      <c r="Q5158" s="82"/>
      <c r="R5158" s="81" t="s">
        <v>97</v>
      </c>
      <c r="S5158" s="63"/>
      <c r="T5158" s="87"/>
      <c r="U5158" s="84" t="s">
        <v>97</v>
      </c>
      <c r="V5158" s="84" t="s">
        <v>97</v>
      </c>
      <c r="W5158" s="85" t="b">
        <v>0</v>
      </c>
      <c r="X5158" s="63"/>
      <c r="Y5158" s="63"/>
      <c r="Z5158" s="63"/>
    </row>
    <row r="5159">
      <c r="A5159" s="75"/>
      <c r="B5159" s="94"/>
      <c r="C5159" s="75"/>
      <c r="D5159" s="76"/>
      <c r="E5159" s="75" t="s">
        <v>97</v>
      </c>
      <c r="F5159" s="75" t="s">
        <v>97</v>
      </c>
      <c r="G5159" s="77"/>
      <c r="H5159" s="77"/>
      <c r="I5159" s="80"/>
      <c r="J5159" s="77" t="s">
        <v>97</v>
      </c>
      <c r="K5159" s="79" t="s">
        <v>97</v>
      </c>
      <c r="L5159" s="79"/>
      <c r="M5159" s="80"/>
      <c r="N5159" s="79" t="s">
        <v>97</v>
      </c>
      <c r="O5159" s="81"/>
      <c r="P5159" s="86"/>
      <c r="Q5159" s="82"/>
      <c r="R5159" s="81" t="s">
        <v>97</v>
      </c>
      <c r="S5159" s="63"/>
      <c r="T5159" s="87"/>
      <c r="U5159" s="84" t="s">
        <v>97</v>
      </c>
      <c r="V5159" s="84" t="s">
        <v>97</v>
      </c>
      <c r="W5159" s="85" t="b">
        <v>0</v>
      </c>
      <c r="X5159" s="63"/>
      <c r="Y5159" s="63"/>
      <c r="Z5159" s="63"/>
    </row>
    <row r="5160">
      <c r="A5160" s="75"/>
      <c r="B5160" s="94"/>
      <c r="C5160" s="75"/>
      <c r="D5160" s="76"/>
      <c r="E5160" s="75" t="s">
        <v>97</v>
      </c>
      <c r="F5160" s="75" t="s">
        <v>97</v>
      </c>
      <c r="G5160" s="77"/>
      <c r="H5160" s="77"/>
      <c r="I5160" s="80"/>
      <c r="J5160" s="77" t="s">
        <v>97</v>
      </c>
      <c r="K5160" s="79" t="s">
        <v>97</v>
      </c>
      <c r="L5160" s="79"/>
      <c r="M5160" s="80"/>
      <c r="N5160" s="79" t="s">
        <v>97</v>
      </c>
      <c r="O5160" s="81"/>
      <c r="P5160" s="86"/>
      <c r="Q5160" s="82"/>
      <c r="R5160" s="81" t="s">
        <v>97</v>
      </c>
      <c r="S5160" s="63"/>
      <c r="T5160" s="87"/>
      <c r="U5160" s="84" t="s">
        <v>97</v>
      </c>
      <c r="V5160" s="84" t="s">
        <v>97</v>
      </c>
      <c r="W5160" s="85" t="b">
        <v>0</v>
      </c>
      <c r="X5160" s="63"/>
      <c r="Y5160" s="63"/>
      <c r="Z5160" s="63"/>
    </row>
    <row r="5161">
      <c r="A5161" s="75"/>
      <c r="B5161" s="94"/>
      <c r="C5161" s="75"/>
      <c r="D5161" s="76"/>
      <c r="E5161" s="75" t="s">
        <v>97</v>
      </c>
      <c r="F5161" s="75" t="s">
        <v>97</v>
      </c>
      <c r="G5161" s="77"/>
      <c r="H5161" s="77"/>
      <c r="I5161" s="80"/>
      <c r="J5161" s="77" t="s">
        <v>97</v>
      </c>
      <c r="K5161" s="79" t="s">
        <v>97</v>
      </c>
      <c r="L5161" s="79"/>
      <c r="M5161" s="80"/>
      <c r="N5161" s="79" t="s">
        <v>97</v>
      </c>
      <c r="O5161" s="81"/>
      <c r="P5161" s="86"/>
      <c r="Q5161" s="82"/>
      <c r="R5161" s="81" t="s">
        <v>97</v>
      </c>
      <c r="S5161" s="63"/>
      <c r="T5161" s="87"/>
      <c r="U5161" s="84" t="s">
        <v>97</v>
      </c>
      <c r="V5161" s="84" t="s">
        <v>97</v>
      </c>
      <c r="W5161" s="85" t="b">
        <v>0</v>
      </c>
      <c r="X5161" s="63"/>
      <c r="Y5161" s="63"/>
      <c r="Z5161" s="63"/>
    </row>
    <row r="5162">
      <c r="A5162" s="75"/>
      <c r="B5162" s="94"/>
      <c r="C5162" s="75"/>
      <c r="D5162" s="76"/>
      <c r="E5162" s="75" t="s">
        <v>97</v>
      </c>
      <c r="F5162" s="75" t="s">
        <v>97</v>
      </c>
      <c r="G5162" s="77"/>
      <c r="H5162" s="77"/>
      <c r="I5162" s="80"/>
      <c r="J5162" s="77" t="s">
        <v>97</v>
      </c>
      <c r="K5162" s="79" t="s">
        <v>97</v>
      </c>
      <c r="L5162" s="79"/>
      <c r="M5162" s="80"/>
      <c r="N5162" s="79" t="s">
        <v>97</v>
      </c>
      <c r="O5162" s="81"/>
      <c r="P5162" s="86"/>
      <c r="Q5162" s="82"/>
      <c r="R5162" s="81" t="s">
        <v>97</v>
      </c>
      <c r="S5162" s="63"/>
      <c r="T5162" s="87"/>
      <c r="U5162" s="84" t="s">
        <v>97</v>
      </c>
      <c r="V5162" s="84" t="s">
        <v>97</v>
      </c>
      <c r="W5162" s="85" t="b">
        <v>0</v>
      </c>
      <c r="X5162" s="63"/>
      <c r="Y5162" s="63"/>
      <c r="Z5162" s="63"/>
    </row>
    <row r="5163">
      <c r="A5163" s="75"/>
      <c r="B5163" s="94"/>
      <c r="C5163" s="75"/>
      <c r="D5163" s="76"/>
      <c r="E5163" s="75" t="s">
        <v>97</v>
      </c>
      <c r="F5163" s="75" t="s">
        <v>97</v>
      </c>
      <c r="G5163" s="77"/>
      <c r="H5163" s="77"/>
      <c r="I5163" s="80"/>
      <c r="J5163" s="77" t="s">
        <v>97</v>
      </c>
      <c r="K5163" s="79" t="s">
        <v>97</v>
      </c>
      <c r="L5163" s="79"/>
      <c r="M5163" s="80"/>
      <c r="N5163" s="79" t="s">
        <v>97</v>
      </c>
      <c r="O5163" s="81"/>
      <c r="P5163" s="86"/>
      <c r="Q5163" s="82"/>
      <c r="R5163" s="81" t="s">
        <v>97</v>
      </c>
      <c r="S5163" s="63"/>
      <c r="T5163" s="87"/>
      <c r="U5163" s="84" t="s">
        <v>97</v>
      </c>
      <c r="V5163" s="84" t="s">
        <v>97</v>
      </c>
      <c r="W5163" s="85" t="b">
        <v>0</v>
      </c>
      <c r="X5163" s="63"/>
      <c r="Y5163" s="63"/>
      <c r="Z5163" s="63"/>
    </row>
    <row r="5164">
      <c r="A5164" s="75"/>
      <c r="B5164" s="94"/>
      <c r="C5164" s="75"/>
      <c r="D5164" s="76"/>
      <c r="E5164" s="75" t="s">
        <v>97</v>
      </c>
      <c r="F5164" s="75" t="s">
        <v>97</v>
      </c>
      <c r="G5164" s="77"/>
      <c r="H5164" s="77"/>
      <c r="I5164" s="80"/>
      <c r="J5164" s="77" t="s">
        <v>97</v>
      </c>
      <c r="K5164" s="79" t="s">
        <v>97</v>
      </c>
      <c r="L5164" s="79"/>
      <c r="M5164" s="80"/>
      <c r="N5164" s="79" t="s">
        <v>97</v>
      </c>
      <c r="O5164" s="81"/>
      <c r="P5164" s="86"/>
      <c r="Q5164" s="82"/>
      <c r="R5164" s="81" t="s">
        <v>97</v>
      </c>
      <c r="S5164" s="63"/>
      <c r="T5164" s="87"/>
      <c r="U5164" s="84" t="s">
        <v>97</v>
      </c>
      <c r="V5164" s="84" t="s">
        <v>97</v>
      </c>
      <c r="W5164" s="85" t="b">
        <v>0</v>
      </c>
      <c r="X5164" s="63"/>
      <c r="Y5164" s="63"/>
      <c r="Z5164" s="63"/>
    </row>
    <row r="5165">
      <c r="A5165" s="75"/>
      <c r="B5165" s="94"/>
      <c r="C5165" s="75"/>
      <c r="D5165" s="76"/>
      <c r="E5165" s="75" t="s">
        <v>97</v>
      </c>
      <c r="F5165" s="75" t="s">
        <v>97</v>
      </c>
      <c r="G5165" s="77"/>
      <c r="H5165" s="77"/>
      <c r="I5165" s="80"/>
      <c r="J5165" s="77" t="s">
        <v>97</v>
      </c>
      <c r="K5165" s="79" t="s">
        <v>97</v>
      </c>
      <c r="L5165" s="79"/>
      <c r="M5165" s="80"/>
      <c r="N5165" s="79" t="s">
        <v>97</v>
      </c>
      <c r="O5165" s="81"/>
      <c r="P5165" s="86"/>
      <c r="Q5165" s="82"/>
      <c r="R5165" s="81" t="s">
        <v>97</v>
      </c>
      <c r="S5165" s="63"/>
      <c r="T5165" s="87"/>
      <c r="U5165" s="84" t="s">
        <v>97</v>
      </c>
      <c r="V5165" s="84" t="s">
        <v>97</v>
      </c>
      <c r="W5165" s="85" t="b">
        <v>0</v>
      </c>
      <c r="X5165" s="63"/>
      <c r="Y5165" s="63"/>
      <c r="Z5165" s="63"/>
    </row>
    <row r="5166">
      <c r="A5166" s="75"/>
      <c r="B5166" s="94"/>
      <c r="C5166" s="75"/>
      <c r="D5166" s="76"/>
      <c r="E5166" s="75" t="s">
        <v>97</v>
      </c>
      <c r="F5166" s="75" t="s">
        <v>97</v>
      </c>
      <c r="G5166" s="77"/>
      <c r="H5166" s="77"/>
      <c r="I5166" s="80"/>
      <c r="J5166" s="77" t="s">
        <v>97</v>
      </c>
      <c r="K5166" s="79" t="s">
        <v>97</v>
      </c>
      <c r="L5166" s="79"/>
      <c r="M5166" s="80"/>
      <c r="N5166" s="79" t="s">
        <v>97</v>
      </c>
      <c r="O5166" s="81"/>
      <c r="P5166" s="86"/>
      <c r="Q5166" s="82"/>
      <c r="R5166" s="81" t="s">
        <v>97</v>
      </c>
      <c r="S5166" s="63"/>
      <c r="T5166" s="87"/>
      <c r="U5166" s="84" t="s">
        <v>97</v>
      </c>
      <c r="V5166" s="84" t="s">
        <v>97</v>
      </c>
      <c r="W5166" s="85" t="b">
        <v>0</v>
      </c>
      <c r="X5166" s="63"/>
      <c r="Y5166" s="63"/>
      <c r="Z5166" s="63"/>
    </row>
    <row r="5167">
      <c r="A5167" s="75"/>
      <c r="B5167" s="94"/>
      <c r="C5167" s="75"/>
      <c r="D5167" s="76"/>
      <c r="E5167" s="75" t="s">
        <v>97</v>
      </c>
      <c r="F5167" s="75" t="s">
        <v>97</v>
      </c>
      <c r="G5167" s="77"/>
      <c r="H5167" s="77"/>
      <c r="I5167" s="80"/>
      <c r="J5167" s="77" t="s">
        <v>97</v>
      </c>
      <c r="K5167" s="79" t="s">
        <v>97</v>
      </c>
      <c r="L5167" s="79"/>
      <c r="M5167" s="80"/>
      <c r="N5167" s="79" t="s">
        <v>97</v>
      </c>
      <c r="O5167" s="81"/>
      <c r="P5167" s="86"/>
      <c r="Q5167" s="82"/>
      <c r="R5167" s="81" t="s">
        <v>97</v>
      </c>
      <c r="S5167" s="63"/>
      <c r="T5167" s="87"/>
      <c r="U5167" s="84" t="s">
        <v>97</v>
      </c>
      <c r="V5167" s="84" t="s">
        <v>97</v>
      </c>
      <c r="W5167" s="85" t="b">
        <v>0</v>
      </c>
      <c r="X5167" s="63"/>
      <c r="Y5167" s="63"/>
      <c r="Z5167" s="63"/>
    </row>
    <row r="5168">
      <c r="A5168" s="75"/>
      <c r="B5168" s="94"/>
      <c r="C5168" s="75"/>
      <c r="D5168" s="76"/>
      <c r="E5168" s="75" t="s">
        <v>97</v>
      </c>
      <c r="F5168" s="75" t="s">
        <v>97</v>
      </c>
      <c r="G5168" s="77"/>
      <c r="H5168" s="77"/>
      <c r="I5168" s="80"/>
      <c r="J5168" s="77" t="s">
        <v>97</v>
      </c>
      <c r="K5168" s="79" t="s">
        <v>97</v>
      </c>
      <c r="L5168" s="79"/>
      <c r="M5168" s="80"/>
      <c r="N5168" s="79" t="s">
        <v>97</v>
      </c>
      <c r="O5168" s="81"/>
      <c r="P5168" s="86"/>
      <c r="Q5168" s="82"/>
      <c r="R5168" s="81" t="s">
        <v>97</v>
      </c>
      <c r="S5168" s="63"/>
      <c r="T5168" s="87"/>
      <c r="U5168" s="84" t="s">
        <v>97</v>
      </c>
      <c r="V5168" s="84" t="s">
        <v>97</v>
      </c>
      <c r="W5168" s="85" t="b">
        <v>0</v>
      </c>
      <c r="X5168" s="63"/>
      <c r="Y5168" s="63"/>
      <c r="Z5168" s="63"/>
    </row>
    <row r="5169">
      <c r="A5169" s="75"/>
      <c r="B5169" s="94"/>
      <c r="C5169" s="75"/>
      <c r="D5169" s="76"/>
      <c r="E5169" s="75" t="s">
        <v>97</v>
      </c>
      <c r="F5169" s="75" t="s">
        <v>97</v>
      </c>
      <c r="G5169" s="77"/>
      <c r="H5169" s="77"/>
      <c r="I5169" s="80"/>
      <c r="J5169" s="77" t="s">
        <v>97</v>
      </c>
      <c r="K5169" s="79" t="s">
        <v>97</v>
      </c>
      <c r="L5169" s="79"/>
      <c r="M5169" s="80"/>
      <c r="N5169" s="79" t="s">
        <v>97</v>
      </c>
      <c r="O5169" s="81"/>
      <c r="P5169" s="86"/>
      <c r="Q5169" s="82"/>
      <c r="R5169" s="81" t="s">
        <v>97</v>
      </c>
      <c r="S5169" s="63"/>
      <c r="T5169" s="87"/>
      <c r="U5169" s="84" t="s">
        <v>97</v>
      </c>
      <c r="V5169" s="84" t="s">
        <v>97</v>
      </c>
      <c r="W5169" s="85" t="b">
        <v>0</v>
      </c>
      <c r="X5169" s="63"/>
      <c r="Y5169" s="63"/>
      <c r="Z5169" s="63"/>
    </row>
    <row r="5170">
      <c r="A5170" s="75"/>
      <c r="B5170" s="94"/>
      <c r="C5170" s="75"/>
      <c r="D5170" s="76"/>
      <c r="E5170" s="75" t="s">
        <v>97</v>
      </c>
      <c r="F5170" s="75" t="s">
        <v>97</v>
      </c>
      <c r="G5170" s="77"/>
      <c r="H5170" s="77"/>
      <c r="I5170" s="80"/>
      <c r="J5170" s="77" t="s">
        <v>97</v>
      </c>
      <c r="K5170" s="79" t="s">
        <v>97</v>
      </c>
      <c r="L5170" s="79"/>
      <c r="M5170" s="80"/>
      <c r="N5170" s="79" t="s">
        <v>97</v>
      </c>
      <c r="O5170" s="81"/>
      <c r="P5170" s="86"/>
      <c r="Q5170" s="82"/>
      <c r="R5170" s="81" t="s">
        <v>97</v>
      </c>
      <c r="S5170" s="63"/>
      <c r="T5170" s="87"/>
      <c r="U5170" s="84" t="s">
        <v>97</v>
      </c>
      <c r="V5170" s="84" t="s">
        <v>97</v>
      </c>
      <c r="W5170" s="85" t="b">
        <v>0</v>
      </c>
      <c r="X5170" s="63"/>
      <c r="Y5170" s="63"/>
      <c r="Z5170" s="63"/>
    </row>
    <row r="5171">
      <c r="A5171" s="75"/>
      <c r="B5171" s="94"/>
      <c r="C5171" s="75"/>
      <c r="D5171" s="76"/>
      <c r="E5171" s="75" t="s">
        <v>97</v>
      </c>
      <c r="F5171" s="75" t="s">
        <v>97</v>
      </c>
      <c r="G5171" s="77"/>
      <c r="H5171" s="77"/>
      <c r="I5171" s="80"/>
      <c r="J5171" s="77" t="s">
        <v>97</v>
      </c>
      <c r="K5171" s="79" t="s">
        <v>97</v>
      </c>
      <c r="L5171" s="79"/>
      <c r="M5171" s="80"/>
      <c r="N5171" s="79" t="s">
        <v>97</v>
      </c>
      <c r="O5171" s="81"/>
      <c r="P5171" s="86"/>
      <c r="Q5171" s="82"/>
      <c r="R5171" s="81" t="s">
        <v>97</v>
      </c>
      <c r="S5171" s="63"/>
      <c r="T5171" s="87"/>
      <c r="U5171" s="84" t="s">
        <v>97</v>
      </c>
      <c r="V5171" s="84" t="s">
        <v>97</v>
      </c>
      <c r="W5171" s="85" t="b">
        <v>0</v>
      </c>
      <c r="X5171" s="63"/>
      <c r="Y5171" s="63"/>
      <c r="Z5171" s="63"/>
    </row>
    <row r="5172">
      <c r="A5172" s="75"/>
      <c r="B5172" s="94"/>
      <c r="C5172" s="75"/>
      <c r="D5172" s="76"/>
      <c r="E5172" s="75" t="s">
        <v>97</v>
      </c>
      <c r="F5172" s="75" t="s">
        <v>97</v>
      </c>
      <c r="G5172" s="77"/>
      <c r="H5172" s="77"/>
      <c r="I5172" s="80"/>
      <c r="J5172" s="77" t="s">
        <v>97</v>
      </c>
      <c r="K5172" s="79" t="s">
        <v>97</v>
      </c>
      <c r="L5172" s="79"/>
      <c r="M5172" s="80"/>
      <c r="N5172" s="79" t="s">
        <v>97</v>
      </c>
      <c r="O5172" s="81"/>
      <c r="P5172" s="86"/>
      <c r="Q5172" s="82"/>
      <c r="R5172" s="81" t="s">
        <v>97</v>
      </c>
      <c r="S5172" s="63"/>
      <c r="T5172" s="87"/>
      <c r="U5172" s="84" t="s">
        <v>97</v>
      </c>
      <c r="V5172" s="84" t="s">
        <v>97</v>
      </c>
      <c r="W5172" s="85" t="b">
        <v>0</v>
      </c>
      <c r="X5172" s="63"/>
      <c r="Y5172" s="63"/>
      <c r="Z5172" s="63"/>
    </row>
    <row r="5173">
      <c r="A5173" s="75"/>
      <c r="B5173" s="94"/>
      <c r="C5173" s="75"/>
      <c r="D5173" s="76"/>
      <c r="E5173" s="75" t="s">
        <v>97</v>
      </c>
      <c r="F5173" s="75" t="s">
        <v>97</v>
      </c>
      <c r="G5173" s="77"/>
      <c r="H5173" s="77"/>
      <c r="I5173" s="80"/>
      <c r="J5173" s="77" t="s">
        <v>97</v>
      </c>
      <c r="K5173" s="79" t="s">
        <v>97</v>
      </c>
      <c r="L5173" s="79"/>
      <c r="M5173" s="80"/>
      <c r="N5173" s="79" t="s">
        <v>97</v>
      </c>
      <c r="O5173" s="81"/>
      <c r="P5173" s="86"/>
      <c r="Q5173" s="82"/>
      <c r="R5173" s="81" t="s">
        <v>97</v>
      </c>
      <c r="S5173" s="63"/>
      <c r="T5173" s="87"/>
      <c r="U5173" s="84" t="s">
        <v>97</v>
      </c>
      <c r="V5173" s="84" t="s">
        <v>97</v>
      </c>
      <c r="W5173" s="85" t="b">
        <v>0</v>
      </c>
      <c r="X5173" s="63"/>
      <c r="Y5173" s="63"/>
      <c r="Z5173" s="63"/>
    </row>
    <row r="5174">
      <c r="A5174" s="75"/>
      <c r="B5174" s="94"/>
      <c r="C5174" s="75"/>
      <c r="D5174" s="76"/>
      <c r="E5174" s="75" t="s">
        <v>97</v>
      </c>
      <c r="F5174" s="75" t="s">
        <v>97</v>
      </c>
      <c r="G5174" s="77"/>
      <c r="H5174" s="77"/>
      <c r="I5174" s="80"/>
      <c r="J5174" s="77" t="s">
        <v>97</v>
      </c>
      <c r="K5174" s="79" t="s">
        <v>97</v>
      </c>
      <c r="L5174" s="79"/>
      <c r="M5174" s="80"/>
      <c r="N5174" s="79" t="s">
        <v>97</v>
      </c>
      <c r="O5174" s="81"/>
      <c r="P5174" s="86"/>
      <c r="Q5174" s="82"/>
      <c r="R5174" s="81" t="s">
        <v>97</v>
      </c>
      <c r="S5174" s="63"/>
      <c r="T5174" s="87"/>
      <c r="U5174" s="84" t="s">
        <v>97</v>
      </c>
      <c r="V5174" s="84" t="s">
        <v>97</v>
      </c>
      <c r="W5174" s="85" t="b">
        <v>0</v>
      </c>
      <c r="X5174" s="63"/>
      <c r="Y5174" s="63"/>
      <c r="Z5174" s="63"/>
    </row>
    <row r="5175">
      <c r="A5175" s="75"/>
      <c r="B5175" s="94"/>
      <c r="C5175" s="75"/>
      <c r="D5175" s="76"/>
      <c r="E5175" s="75" t="s">
        <v>97</v>
      </c>
      <c r="F5175" s="75" t="s">
        <v>97</v>
      </c>
      <c r="G5175" s="77"/>
      <c r="H5175" s="77"/>
      <c r="I5175" s="80"/>
      <c r="J5175" s="77" t="s">
        <v>97</v>
      </c>
      <c r="K5175" s="79" t="s">
        <v>97</v>
      </c>
      <c r="L5175" s="79"/>
      <c r="M5175" s="80"/>
      <c r="N5175" s="79" t="s">
        <v>97</v>
      </c>
      <c r="O5175" s="81"/>
      <c r="P5175" s="86"/>
      <c r="Q5175" s="82"/>
      <c r="R5175" s="81" t="s">
        <v>97</v>
      </c>
      <c r="S5175" s="63"/>
      <c r="T5175" s="87"/>
      <c r="U5175" s="84" t="s">
        <v>97</v>
      </c>
      <c r="V5175" s="84" t="s">
        <v>97</v>
      </c>
      <c r="W5175" s="85" t="b">
        <v>0</v>
      </c>
      <c r="X5175" s="63"/>
      <c r="Y5175" s="63"/>
      <c r="Z5175" s="63"/>
    </row>
    <row r="5176">
      <c r="A5176" s="75"/>
      <c r="B5176" s="94"/>
      <c r="C5176" s="75"/>
      <c r="D5176" s="76"/>
      <c r="E5176" s="75" t="s">
        <v>97</v>
      </c>
      <c r="F5176" s="75" t="s">
        <v>97</v>
      </c>
      <c r="G5176" s="77"/>
      <c r="H5176" s="77"/>
      <c r="I5176" s="80"/>
      <c r="J5176" s="77" t="s">
        <v>97</v>
      </c>
      <c r="K5176" s="79" t="s">
        <v>97</v>
      </c>
      <c r="L5176" s="79"/>
      <c r="M5176" s="80"/>
      <c r="N5176" s="79" t="s">
        <v>97</v>
      </c>
      <c r="O5176" s="81"/>
      <c r="P5176" s="86"/>
      <c r="Q5176" s="82"/>
      <c r="R5176" s="81" t="s">
        <v>97</v>
      </c>
      <c r="S5176" s="63"/>
      <c r="T5176" s="87"/>
      <c r="U5176" s="84" t="s">
        <v>97</v>
      </c>
      <c r="V5176" s="84" t="s">
        <v>97</v>
      </c>
      <c r="W5176" s="85" t="b">
        <v>0</v>
      </c>
      <c r="X5176" s="63"/>
      <c r="Y5176" s="63"/>
      <c r="Z5176" s="63"/>
    </row>
    <row r="5177">
      <c r="A5177" s="75"/>
      <c r="B5177" s="94"/>
      <c r="C5177" s="75"/>
      <c r="D5177" s="76"/>
      <c r="E5177" s="75" t="s">
        <v>97</v>
      </c>
      <c r="F5177" s="75" t="s">
        <v>97</v>
      </c>
      <c r="G5177" s="77"/>
      <c r="H5177" s="77"/>
      <c r="I5177" s="80"/>
      <c r="J5177" s="77" t="s">
        <v>97</v>
      </c>
      <c r="K5177" s="79" t="s">
        <v>97</v>
      </c>
      <c r="L5177" s="79"/>
      <c r="M5177" s="80"/>
      <c r="N5177" s="79" t="s">
        <v>97</v>
      </c>
      <c r="O5177" s="81"/>
      <c r="P5177" s="86"/>
      <c r="Q5177" s="82"/>
      <c r="R5177" s="81" t="s">
        <v>97</v>
      </c>
      <c r="S5177" s="63"/>
      <c r="T5177" s="87"/>
      <c r="U5177" s="84" t="s">
        <v>97</v>
      </c>
      <c r="V5177" s="84" t="s">
        <v>97</v>
      </c>
      <c r="W5177" s="85" t="b">
        <v>0</v>
      </c>
      <c r="X5177" s="63"/>
      <c r="Y5177" s="63"/>
      <c r="Z5177" s="63"/>
    </row>
    <row r="5178">
      <c r="A5178" s="75"/>
      <c r="B5178" s="94"/>
      <c r="C5178" s="75"/>
      <c r="D5178" s="76"/>
      <c r="E5178" s="75" t="s">
        <v>97</v>
      </c>
      <c r="F5178" s="75" t="s">
        <v>97</v>
      </c>
      <c r="G5178" s="77"/>
      <c r="H5178" s="77"/>
      <c r="I5178" s="80"/>
      <c r="J5178" s="77" t="s">
        <v>97</v>
      </c>
      <c r="K5178" s="79" t="s">
        <v>97</v>
      </c>
      <c r="L5178" s="79"/>
      <c r="M5178" s="80"/>
      <c r="N5178" s="79" t="s">
        <v>97</v>
      </c>
      <c r="O5178" s="81"/>
      <c r="P5178" s="86"/>
      <c r="Q5178" s="82"/>
      <c r="R5178" s="81" t="s">
        <v>97</v>
      </c>
      <c r="S5178" s="63"/>
      <c r="T5178" s="87"/>
      <c r="U5178" s="84" t="s">
        <v>97</v>
      </c>
      <c r="V5178" s="84" t="s">
        <v>97</v>
      </c>
      <c r="W5178" s="85" t="b">
        <v>0</v>
      </c>
      <c r="X5178" s="63"/>
      <c r="Y5178" s="63"/>
      <c r="Z5178" s="63"/>
    </row>
    <row r="5179">
      <c r="A5179" s="75"/>
      <c r="B5179" s="94"/>
      <c r="C5179" s="75"/>
      <c r="D5179" s="76"/>
      <c r="E5179" s="75" t="s">
        <v>97</v>
      </c>
      <c r="F5179" s="75" t="s">
        <v>97</v>
      </c>
      <c r="G5179" s="77"/>
      <c r="H5179" s="77"/>
      <c r="I5179" s="80"/>
      <c r="J5179" s="77" t="s">
        <v>97</v>
      </c>
      <c r="K5179" s="79" t="s">
        <v>97</v>
      </c>
      <c r="L5179" s="79"/>
      <c r="M5179" s="80"/>
      <c r="N5179" s="79" t="s">
        <v>97</v>
      </c>
      <c r="O5179" s="81"/>
      <c r="P5179" s="86"/>
      <c r="Q5179" s="82"/>
      <c r="R5179" s="81" t="s">
        <v>97</v>
      </c>
      <c r="S5179" s="63"/>
      <c r="T5179" s="87"/>
      <c r="U5179" s="84" t="s">
        <v>97</v>
      </c>
      <c r="V5179" s="84" t="s">
        <v>97</v>
      </c>
      <c r="W5179" s="85" t="b">
        <v>0</v>
      </c>
      <c r="X5179" s="63"/>
      <c r="Y5179" s="63"/>
      <c r="Z5179" s="63"/>
    </row>
    <row r="5180">
      <c r="A5180" s="75"/>
      <c r="B5180" s="94"/>
      <c r="C5180" s="75"/>
      <c r="D5180" s="76"/>
      <c r="E5180" s="75" t="s">
        <v>97</v>
      </c>
      <c r="F5180" s="75" t="s">
        <v>97</v>
      </c>
      <c r="G5180" s="77"/>
      <c r="H5180" s="77"/>
      <c r="I5180" s="80"/>
      <c r="J5180" s="77" t="s">
        <v>97</v>
      </c>
      <c r="K5180" s="79" t="s">
        <v>97</v>
      </c>
      <c r="L5180" s="79"/>
      <c r="M5180" s="80"/>
      <c r="N5180" s="79" t="s">
        <v>97</v>
      </c>
      <c r="O5180" s="81"/>
      <c r="P5180" s="86"/>
      <c r="Q5180" s="82"/>
      <c r="R5180" s="81" t="s">
        <v>97</v>
      </c>
      <c r="S5180" s="63"/>
      <c r="T5180" s="87"/>
      <c r="U5180" s="84" t="s">
        <v>97</v>
      </c>
      <c r="V5180" s="84" t="s">
        <v>97</v>
      </c>
      <c r="W5180" s="85" t="b">
        <v>0</v>
      </c>
      <c r="X5180" s="63"/>
      <c r="Y5180" s="63"/>
      <c r="Z5180" s="63"/>
    </row>
    <row r="5181">
      <c r="A5181" s="75"/>
      <c r="B5181" s="94"/>
      <c r="C5181" s="75"/>
      <c r="D5181" s="76"/>
      <c r="E5181" s="75" t="s">
        <v>97</v>
      </c>
      <c r="F5181" s="75" t="s">
        <v>97</v>
      </c>
      <c r="G5181" s="77"/>
      <c r="H5181" s="77"/>
      <c r="I5181" s="80"/>
      <c r="J5181" s="77" t="s">
        <v>97</v>
      </c>
      <c r="K5181" s="79" t="s">
        <v>97</v>
      </c>
      <c r="L5181" s="79"/>
      <c r="M5181" s="80"/>
      <c r="N5181" s="79" t="s">
        <v>97</v>
      </c>
      <c r="O5181" s="81"/>
      <c r="P5181" s="86"/>
      <c r="Q5181" s="82"/>
      <c r="R5181" s="81" t="s">
        <v>97</v>
      </c>
      <c r="S5181" s="63"/>
      <c r="T5181" s="87"/>
      <c r="U5181" s="84" t="s">
        <v>97</v>
      </c>
      <c r="V5181" s="84" t="s">
        <v>97</v>
      </c>
      <c r="W5181" s="85" t="b">
        <v>0</v>
      </c>
      <c r="X5181" s="63"/>
      <c r="Y5181" s="63"/>
      <c r="Z5181" s="63"/>
    </row>
    <row r="5182">
      <c r="A5182" s="75"/>
      <c r="B5182" s="94"/>
      <c r="C5182" s="75"/>
      <c r="D5182" s="76"/>
      <c r="E5182" s="75" t="s">
        <v>97</v>
      </c>
      <c r="F5182" s="75" t="s">
        <v>97</v>
      </c>
      <c r="G5182" s="77"/>
      <c r="H5182" s="77"/>
      <c r="I5182" s="80"/>
      <c r="J5182" s="77" t="s">
        <v>97</v>
      </c>
      <c r="K5182" s="79" t="s">
        <v>97</v>
      </c>
      <c r="L5182" s="79"/>
      <c r="M5182" s="80"/>
      <c r="N5182" s="79" t="s">
        <v>97</v>
      </c>
      <c r="O5182" s="81"/>
      <c r="P5182" s="86"/>
      <c r="Q5182" s="82"/>
      <c r="R5182" s="81" t="s">
        <v>97</v>
      </c>
      <c r="S5182" s="63"/>
      <c r="T5182" s="87"/>
      <c r="U5182" s="84" t="s">
        <v>97</v>
      </c>
      <c r="V5182" s="84" t="s">
        <v>97</v>
      </c>
      <c r="W5182" s="85" t="b">
        <v>0</v>
      </c>
      <c r="X5182" s="63"/>
      <c r="Y5182" s="63"/>
      <c r="Z5182" s="63"/>
    </row>
    <row r="5183">
      <c r="A5183" s="75"/>
      <c r="B5183" s="94"/>
      <c r="C5183" s="75"/>
      <c r="D5183" s="76"/>
      <c r="E5183" s="75" t="s">
        <v>97</v>
      </c>
      <c r="F5183" s="75" t="s">
        <v>97</v>
      </c>
      <c r="G5183" s="77"/>
      <c r="H5183" s="77"/>
      <c r="I5183" s="80"/>
      <c r="J5183" s="77" t="s">
        <v>97</v>
      </c>
      <c r="K5183" s="79" t="s">
        <v>97</v>
      </c>
      <c r="L5183" s="79"/>
      <c r="M5183" s="80"/>
      <c r="N5183" s="79" t="s">
        <v>97</v>
      </c>
      <c r="O5183" s="81"/>
      <c r="P5183" s="86"/>
      <c r="Q5183" s="82"/>
      <c r="R5183" s="81" t="s">
        <v>97</v>
      </c>
      <c r="S5183" s="63"/>
      <c r="T5183" s="87"/>
      <c r="U5183" s="84" t="s">
        <v>97</v>
      </c>
      <c r="V5183" s="84" t="s">
        <v>97</v>
      </c>
      <c r="W5183" s="85" t="b">
        <v>0</v>
      </c>
      <c r="X5183" s="63"/>
      <c r="Y5183" s="63"/>
      <c r="Z5183" s="63"/>
    </row>
    <row r="5184">
      <c r="A5184" s="75"/>
      <c r="B5184" s="94"/>
      <c r="C5184" s="75"/>
      <c r="D5184" s="76"/>
      <c r="E5184" s="75" t="s">
        <v>97</v>
      </c>
      <c r="F5184" s="75" t="s">
        <v>97</v>
      </c>
      <c r="G5184" s="77"/>
      <c r="H5184" s="77"/>
      <c r="I5184" s="80"/>
      <c r="J5184" s="77" t="s">
        <v>97</v>
      </c>
      <c r="K5184" s="79" t="s">
        <v>97</v>
      </c>
      <c r="L5184" s="79"/>
      <c r="M5184" s="80"/>
      <c r="N5184" s="79" t="s">
        <v>97</v>
      </c>
      <c r="O5184" s="81"/>
      <c r="P5184" s="86"/>
      <c r="Q5184" s="82"/>
      <c r="R5184" s="81" t="s">
        <v>97</v>
      </c>
      <c r="S5184" s="63"/>
      <c r="T5184" s="87"/>
      <c r="U5184" s="84" t="s">
        <v>97</v>
      </c>
      <c r="V5184" s="84" t="s">
        <v>97</v>
      </c>
      <c r="W5184" s="85" t="b">
        <v>0</v>
      </c>
      <c r="X5184" s="63"/>
      <c r="Y5184" s="63"/>
      <c r="Z5184" s="63"/>
    </row>
    <row r="5185">
      <c r="A5185" s="75"/>
      <c r="B5185" s="94"/>
      <c r="C5185" s="75"/>
      <c r="D5185" s="76"/>
      <c r="E5185" s="75" t="s">
        <v>97</v>
      </c>
      <c r="F5185" s="75" t="s">
        <v>97</v>
      </c>
      <c r="G5185" s="77"/>
      <c r="H5185" s="77"/>
      <c r="I5185" s="80"/>
      <c r="J5185" s="77" t="s">
        <v>97</v>
      </c>
      <c r="K5185" s="79" t="s">
        <v>97</v>
      </c>
      <c r="L5185" s="79"/>
      <c r="M5185" s="80"/>
      <c r="N5185" s="79" t="s">
        <v>97</v>
      </c>
      <c r="O5185" s="81"/>
      <c r="P5185" s="86"/>
      <c r="Q5185" s="82"/>
      <c r="R5185" s="81" t="s">
        <v>97</v>
      </c>
      <c r="S5185" s="63"/>
      <c r="T5185" s="87"/>
      <c r="U5185" s="84" t="s">
        <v>97</v>
      </c>
      <c r="V5185" s="84" t="s">
        <v>97</v>
      </c>
      <c r="W5185" s="85" t="b">
        <v>0</v>
      </c>
      <c r="X5185" s="63"/>
      <c r="Y5185" s="63"/>
      <c r="Z5185" s="63"/>
    </row>
    <row r="5186">
      <c r="A5186" s="75"/>
      <c r="B5186" s="94"/>
      <c r="C5186" s="75"/>
      <c r="D5186" s="76"/>
      <c r="E5186" s="75" t="s">
        <v>97</v>
      </c>
      <c r="F5186" s="75" t="s">
        <v>97</v>
      </c>
      <c r="G5186" s="77"/>
      <c r="H5186" s="77"/>
      <c r="I5186" s="80"/>
      <c r="J5186" s="77" t="s">
        <v>97</v>
      </c>
      <c r="K5186" s="79" t="s">
        <v>97</v>
      </c>
      <c r="L5186" s="79"/>
      <c r="M5186" s="80"/>
      <c r="N5186" s="79" t="s">
        <v>97</v>
      </c>
      <c r="O5186" s="81"/>
      <c r="P5186" s="86"/>
      <c r="Q5186" s="82"/>
      <c r="R5186" s="81" t="s">
        <v>97</v>
      </c>
      <c r="S5186" s="63"/>
      <c r="T5186" s="87"/>
      <c r="U5186" s="84" t="s">
        <v>97</v>
      </c>
      <c r="V5186" s="84" t="s">
        <v>97</v>
      </c>
      <c r="W5186" s="85" t="b">
        <v>0</v>
      </c>
      <c r="X5186" s="63"/>
      <c r="Y5186" s="63"/>
      <c r="Z5186" s="63"/>
    </row>
    <row r="5187">
      <c r="A5187" s="75"/>
      <c r="B5187" s="94"/>
      <c r="C5187" s="75"/>
      <c r="D5187" s="76"/>
      <c r="E5187" s="75" t="s">
        <v>97</v>
      </c>
      <c r="F5187" s="75" t="s">
        <v>97</v>
      </c>
      <c r="G5187" s="77"/>
      <c r="H5187" s="77"/>
      <c r="I5187" s="80"/>
      <c r="J5187" s="77" t="s">
        <v>97</v>
      </c>
      <c r="K5187" s="79" t="s">
        <v>97</v>
      </c>
      <c r="L5187" s="79"/>
      <c r="M5187" s="80"/>
      <c r="N5187" s="79" t="s">
        <v>97</v>
      </c>
      <c r="O5187" s="81"/>
      <c r="P5187" s="86"/>
      <c r="Q5187" s="82"/>
      <c r="R5187" s="81" t="s">
        <v>97</v>
      </c>
      <c r="S5187" s="63"/>
      <c r="T5187" s="87"/>
      <c r="U5187" s="84" t="s">
        <v>97</v>
      </c>
      <c r="V5187" s="84" t="s">
        <v>97</v>
      </c>
      <c r="W5187" s="85" t="b">
        <v>0</v>
      </c>
      <c r="X5187" s="63"/>
      <c r="Y5187" s="63"/>
      <c r="Z5187" s="63"/>
    </row>
    <row r="5188">
      <c r="A5188" s="75"/>
      <c r="B5188" s="94"/>
      <c r="C5188" s="75"/>
      <c r="D5188" s="76"/>
      <c r="E5188" s="75" t="s">
        <v>97</v>
      </c>
      <c r="F5188" s="75" t="s">
        <v>97</v>
      </c>
      <c r="G5188" s="77"/>
      <c r="H5188" s="77"/>
      <c r="I5188" s="80"/>
      <c r="J5188" s="77" t="s">
        <v>97</v>
      </c>
      <c r="K5188" s="79" t="s">
        <v>97</v>
      </c>
      <c r="L5188" s="79"/>
      <c r="M5188" s="80"/>
      <c r="N5188" s="79" t="s">
        <v>97</v>
      </c>
      <c r="O5188" s="81"/>
      <c r="P5188" s="86"/>
      <c r="Q5188" s="82"/>
      <c r="R5188" s="81" t="s">
        <v>97</v>
      </c>
      <c r="S5188" s="63"/>
      <c r="T5188" s="87"/>
      <c r="U5188" s="84" t="s">
        <v>97</v>
      </c>
      <c r="V5188" s="84" t="s">
        <v>97</v>
      </c>
      <c r="W5188" s="85" t="b">
        <v>0</v>
      </c>
      <c r="X5188" s="63"/>
      <c r="Y5188" s="63"/>
      <c r="Z5188" s="63"/>
    </row>
    <row r="5189">
      <c r="A5189" s="75"/>
      <c r="B5189" s="94"/>
      <c r="C5189" s="75"/>
      <c r="D5189" s="76"/>
      <c r="E5189" s="75" t="s">
        <v>97</v>
      </c>
      <c r="F5189" s="75" t="s">
        <v>97</v>
      </c>
      <c r="G5189" s="77"/>
      <c r="H5189" s="77"/>
      <c r="I5189" s="80"/>
      <c r="J5189" s="77" t="s">
        <v>97</v>
      </c>
      <c r="K5189" s="79" t="s">
        <v>97</v>
      </c>
      <c r="L5189" s="79"/>
      <c r="M5189" s="80"/>
      <c r="N5189" s="79" t="s">
        <v>97</v>
      </c>
      <c r="O5189" s="81"/>
      <c r="P5189" s="86"/>
      <c r="Q5189" s="82"/>
      <c r="R5189" s="81" t="s">
        <v>97</v>
      </c>
      <c r="S5189" s="63"/>
      <c r="T5189" s="87"/>
      <c r="U5189" s="84" t="s">
        <v>97</v>
      </c>
      <c r="V5189" s="84" t="s">
        <v>97</v>
      </c>
      <c r="W5189" s="85" t="b">
        <v>0</v>
      </c>
      <c r="X5189" s="63"/>
      <c r="Y5189" s="63"/>
      <c r="Z5189" s="63"/>
    </row>
    <row r="5190">
      <c r="A5190" s="75"/>
      <c r="B5190" s="94"/>
      <c r="C5190" s="75"/>
      <c r="D5190" s="76"/>
      <c r="E5190" s="75" t="s">
        <v>97</v>
      </c>
      <c r="F5190" s="75" t="s">
        <v>97</v>
      </c>
      <c r="G5190" s="77"/>
      <c r="H5190" s="77"/>
      <c r="I5190" s="80"/>
      <c r="J5190" s="77" t="s">
        <v>97</v>
      </c>
      <c r="K5190" s="79" t="s">
        <v>97</v>
      </c>
      <c r="L5190" s="79"/>
      <c r="M5190" s="80"/>
      <c r="N5190" s="79" t="s">
        <v>97</v>
      </c>
      <c r="O5190" s="81"/>
      <c r="P5190" s="86"/>
      <c r="Q5190" s="82"/>
      <c r="R5190" s="81" t="s">
        <v>97</v>
      </c>
      <c r="S5190" s="63"/>
      <c r="T5190" s="87"/>
      <c r="U5190" s="84" t="s">
        <v>97</v>
      </c>
      <c r="V5190" s="84" t="s">
        <v>97</v>
      </c>
      <c r="W5190" s="85" t="b">
        <v>0</v>
      </c>
      <c r="X5190" s="63"/>
      <c r="Y5190" s="63"/>
      <c r="Z5190" s="63"/>
    </row>
    <row r="5191">
      <c r="A5191" s="75"/>
      <c r="B5191" s="94"/>
      <c r="C5191" s="75"/>
      <c r="D5191" s="76"/>
      <c r="E5191" s="75" t="s">
        <v>97</v>
      </c>
      <c r="F5191" s="75" t="s">
        <v>97</v>
      </c>
      <c r="G5191" s="77"/>
      <c r="H5191" s="77"/>
      <c r="I5191" s="80"/>
      <c r="J5191" s="77" t="s">
        <v>97</v>
      </c>
      <c r="K5191" s="79" t="s">
        <v>97</v>
      </c>
      <c r="L5191" s="79"/>
      <c r="M5191" s="80"/>
      <c r="N5191" s="79" t="s">
        <v>97</v>
      </c>
      <c r="O5191" s="81"/>
      <c r="P5191" s="86"/>
      <c r="Q5191" s="82"/>
      <c r="R5191" s="81" t="s">
        <v>97</v>
      </c>
      <c r="S5191" s="63"/>
      <c r="T5191" s="87"/>
      <c r="U5191" s="84" t="s">
        <v>97</v>
      </c>
      <c r="V5191" s="84" t="s">
        <v>97</v>
      </c>
      <c r="W5191" s="85" t="b">
        <v>0</v>
      </c>
      <c r="X5191" s="63"/>
      <c r="Y5191" s="63"/>
      <c r="Z5191" s="63"/>
    </row>
    <row r="5192">
      <c r="A5192" s="75"/>
      <c r="B5192" s="94"/>
      <c r="C5192" s="75"/>
      <c r="D5192" s="76"/>
      <c r="E5192" s="75" t="s">
        <v>97</v>
      </c>
      <c r="F5192" s="75" t="s">
        <v>97</v>
      </c>
      <c r="G5192" s="77"/>
      <c r="H5192" s="77"/>
      <c r="I5192" s="80"/>
      <c r="J5192" s="77" t="s">
        <v>97</v>
      </c>
      <c r="K5192" s="79" t="s">
        <v>97</v>
      </c>
      <c r="L5192" s="79"/>
      <c r="M5192" s="80"/>
      <c r="N5192" s="79" t="s">
        <v>97</v>
      </c>
      <c r="O5192" s="81"/>
      <c r="P5192" s="86"/>
      <c r="Q5192" s="82"/>
      <c r="R5192" s="81" t="s">
        <v>97</v>
      </c>
      <c r="S5192" s="63"/>
      <c r="T5192" s="87"/>
      <c r="U5192" s="84" t="s">
        <v>97</v>
      </c>
      <c r="V5192" s="84" t="s">
        <v>97</v>
      </c>
      <c r="W5192" s="85" t="b">
        <v>0</v>
      </c>
      <c r="X5192" s="63"/>
      <c r="Y5192" s="63"/>
      <c r="Z5192" s="63"/>
    </row>
    <row r="5193">
      <c r="A5193" s="75"/>
      <c r="B5193" s="94"/>
      <c r="C5193" s="75"/>
      <c r="D5193" s="76"/>
      <c r="E5193" s="75" t="s">
        <v>97</v>
      </c>
      <c r="F5193" s="75" t="s">
        <v>97</v>
      </c>
      <c r="G5193" s="77"/>
      <c r="H5193" s="77"/>
      <c r="I5193" s="80"/>
      <c r="J5193" s="77" t="s">
        <v>97</v>
      </c>
      <c r="K5193" s="79" t="s">
        <v>97</v>
      </c>
      <c r="L5193" s="79"/>
      <c r="M5193" s="80"/>
      <c r="N5193" s="79" t="s">
        <v>97</v>
      </c>
      <c r="O5193" s="81"/>
      <c r="P5193" s="86"/>
      <c r="Q5193" s="82"/>
      <c r="R5193" s="81" t="s">
        <v>97</v>
      </c>
      <c r="S5193" s="63"/>
      <c r="T5193" s="87"/>
      <c r="U5193" s="84" t="s">
        <v>97</v>
      </c>
      <c r="V5193" s="84" t="s">
        <v>97</v>
      </c>
      <c r="W5193" s="85" t="b">
        <v>0</v>
      </c>
      <c r="X5193" s="63"/>
      <c r="Y5193" s="63"/>
      <c r="Z5193" s="63"/>
    </row>
    <row r="5194">
      <c r="A5194" s="75"/>
      <c r="B5194" s="94"/>
      <c r="C5194" s="75"/>
      <c r="D5194" s="76"/>
      <c r="E5194" s="75" t="s">
        <v>97</v>
      </c>
      <c r="F5194" s="75" t="s">
        <v>97</v>
      </c>
      <c r="G5194" s="77"/>
      <c r="H5194" s="77"/>
      <c r="I5194" s="80"/>
      <c r="J5194" s="77" t="s">
        <v>97</v>
      </c>
      <c r="K5194" s="79" t="s">
        <v>97</v>
      </c>
      <c r="L5194" s="79"/>
      <c r="M5194" s="80"/>
      <c r="N5194" s="79" t="s">
        <v>97</v>
      </c>
      <c r="O5194" s="81"/>
      <c r="P5194" s="86"/>
      <c r="Q5194" s="82"/>
      <c r="R5194" s="81" t="s">
        <v>97</v>
      </c>
      <c r="S5194" s="63"/>
      <c r="T5194" s="87"/>
      <c r="U5194" s="84" t="s">
        <v>97</v>
      </c>
      <c r="V5194" s="84" t="s">
        <v>97</v>
      </c>
      <c r="W5194" s="85" t="b">
        <v>0</v>
      </c>
      <c r="X5194" s="63"/>
      <c r="Y5194" s="63"/>
      <c r="Z5194" s="63"/>
    </row>
    <row r="5195">
      <c r="A5195" s="75"/>
      <c r="B5195" s="94"/>
      <c r="C5195" s="75"/>
      <c r="D5195" s="76"/>
      <c r="E5195" s="75" t="s">
        <v>97</v>
      </c>
      <c r="F5195" s="75" t="s">
        <v>97</v>
      </c>
      <c r="G5195" s="77"/>
      <c r="H5195" s="77"/>
      <c r="I5195" s="80"/>
      <c r="J5195" s="77" t="s">
        <v>97</v>
      </c>
      <c r="K5195" s="79" t="s">
        <v>97</v>
      </c>
      <c r="L5195" s="79"/>
      <c r="M5195" s="80"/>
      <c r="N5195" s="79" t="s">
        <v>97</v>
      </c>
      <c r="O5195" s="81"/>
      <c r="P5195" s="86"/>
      <c r="Q5195" s="82"/>
      <c r="R5195" s="81" t="s">
        <v>97</v>
      </c>
      <c r="S5195" s="63"/>
      <c r="T5195" s="87"/>
      <c r="U5195" s="84" t="s">
        <v>97</v>
      </c>
      <c r="V5195" s="84" t="s">
        <v>97</v>
      </c>
      <c r="W5195" s="85" t="b">
        <v>0</v>
      </c>
      <c r="X5195" s="63"/>
      <c r="Y5195" s="63"/>
      <c r="Z5195" s="63"/>
    </row>
    <row r="5196">
      <c r="A5196" s="75"/>
      <c r="B5196" s="94"/>
      <c r="C5196" s="75"/>
      <c r="D5196" s="76"/>
      <c r="E5196" s="75" t="s">
        <v>97</v>
      </c>
      <c r="F5196" s="75" t="s">
        <v>97</v>
      </c>
      <c r="G5196" s="77"/>
      <c r="H5196" s="77"/>
      <c r="I5196" s="80"/>
      <c r="J5196" s="77" t="s">
        <v>97</v>
      </c>
      <c r="K5196" s="79" t="s">
        <v>97</v>
      </c>
      <c r="L5196" s="79"/>
      <c r="M5196" s="80"/>
      <c r="N5196" s="79" t="s">
        <v>97</v>
      </c>
      <c r="O5196" s="81"/>
      <c r="P5196" s="86"/>
      <c r="Q5196" s="82"/>
      <c r="R5196" s="81" t="s">
        <v>97</v>
      </c>
      <c r="S5196" s="63"/>
      <c r="T5196" s="87"/>
      <c r="U5196" s="84" t="s">
        <v>97</v>
      </c>
      <c r="V5196" s="84" t="s">
        <v>97</v>
      </c>
      <c r="W5196" s="85" t="b">
        <v>0</v>
      </c>
      <c r="X5196" s="63"/>
      <c r="Y5196" s="63"/>
      <c r="Z5196" s="63"/>
    </row>
    <row r="5197">
      <c r="A5197" s="75"/>
      <c r="B5197" s="94"/>
      <c r="C5197" s="75"/>
      <c r="D5197" s="76"/>
      <c r="E5197" s="75" t="s">
        <v>97</v>
      </c>
      <c r="F5197" s="75" t="s">
        <v>97</v>
      </c>
      <c r="G5197" s="77"/>
      <c r="H5197" s="77"/>
      <c r="I5197" s="80"/>
      <c r="J5197" s="77" t="s">
        <v>97</v>
      </c>
      <c r="K5197" s="79" t="s">
        <v>97</v>
      </c>
      <c r="L5197" s="79"/>
      <c r="M5197" s="80"/>
      <c r="N5197" s="79" t="s">
        <v>97</v>
      </c>
      <c r="O5197" s="81"/>
      <c r="P5197" s="86"/>
      <c r="Q5197" s="82"/>
      <c r="R5197" s="81" t="s">
        <v>97</v>
      </c>
      <c r="S5197" s="63"/>
      <c r="T5197" s="87"/>
      <c r="U5197" s="84" t="s">
        <v>97</v>
      </c>
      <c r="V5197" s="84" t="s">
        <v>97</v>
      </c>
      <c r="W5197" s="85" t="b">
        <v>0</v>
      </c>
      <c r="X5197" s="63"/>
      <c r="Y5197" s="63"/>
      <c r="Z5197" s="63"/>
    </row>
    <row r="5198">
      <c r="A5198" s="75"/>
      <c r="B5198" s="94"/>
      <c r="C5198" s="75"/>
      <c r="D5198" s="76"/>
      <c r="E5198" s="75" t="s">
        <v>97</v>
      </c>
      <c r="F5198" s="75" t="s">
        <v>97</v>
      </c>
      <c r="G5198" s="77"/>
      <c r="H5198" s="77"/>
      <c r="I5198" s="80"/>
      <c r="J5198" s="77" t="s">
        <v>97</v>
      </c>
      <c r="K5198" s="79" t="s">
        <v>97</v>
      </c>
      <c r="L5198" s="79"/>
      <c r="M5198" s="80"/>
      <c r="N5198" s="79" t="s">
        <v>97</v>
      </c>
      <c r="O5198" s="81"/>
      <c r="P5198" s="86"/>
      <c r="Q5198" s="82"/>
      <c r="R5198" s="81" t="s">
        <v>97</v>
      </c>
      <c r="S5198" s="63"/>
      <c r="T5198" s="87"/>
      <c r="U5198" s="84" t="s">
        <v>97</v>
      </c>
      <c r="V5198" s="84" t="s">
        <v>97</v>
      </c>
      <c r="W5198" s="85" t="b">
        <v>0</v>
      </c>
      <c r="X5198" s="63"/>
      <c r="Y5198" s="63"/>
      <c r="Z5198" s="63"/>
    </row>
    <row r="5199">
      <c r="A5199" s="75"/>
      <c r="B5199" s="94"/>
      <c r="C5199" s="75"/>
      <c r="D5199" s="76"/>
      <c r="E5199" s="75" t="s">
        <v>97</v>
      </c>
      <c r="F5199" s="75" t="s">
        <v>97</v>
      </c>
      <c r="G5199" s="77"/>
      <c r="H5199" s="77"/>
      <c r="I5199" s="80"/>
      <c r="J5199" s="77" t="s">
        <v>97</v>
      </c>
      <c r="K5199" s="79" t="s">
        <v>97</v>
      </c>
      <c r="L5199" s="79"/>
      <c r="M5199" s="80"/>
      <c r="N5199" s="79" t="s">
        <v>97</v>
      </c>
      <c r="O5199" s="81"/>
      <c r="P5199" s="86"/>
      <c r="Q5199" s="82"/>
      <c r="R5199" s="81" t="s">
        <v>97</v>
      </c>
      <c r="S5199" s="63"/>
      <c r="T5199" s="87"/>
      <c r="U5199" s="84" t="s">
        <v>97</v>
      </c>
      <c r="V5199" s="84" t="s">
        <v>97</v>
      </c>
      <c r="W5199" s="85" t="b">
        <v>0</v>
      </c>
      <c r="X5199" s="63"/>
      <c r="Y5199" s="63"/>
      <c r="Z5199" s="63"/>
    </row>
    <row r="5200">
      <c r="A5200" s="75"/>
      <c r="B5200" s="94"/>
      <c r="C5200" s="75"/>
      <c r="D5200" s="76"/>
      <c r="E5200" s="75" t="s">
        <v>97</v>
      </c>
      <c r="F5200" s="75" t="s">
        <v>97</v>
      </c>
      <c r="G5200" s="77"/>
      <c r="H5200" s="77"/>
      <c r="I5200" s="80"/>
      <c r="J5200" s="77" t="s">
        <v>97</v>
      </c>
      <c r="K5200" s="79" t="s">
        <v>97</v>
      </c>
      <c r="L5200" s="79"/>
      <c r="M5200" s="80"/>
      <c r="N5200" s="79" t="s">
        <v>97</v>
      </c>
      <c r="O5200" s="81"/>
      <c r="P5200" s="86"/>
      <c r="Q5200" s="82"/>
      <c r="R5200" s="81" t="s">
        <v>97</v>
      </c>
      <c r="S5200" s="63"/>
      <c r="T5200" s="87"/>
      <c r="U5200" s="84" t="s">
        <v>97</v>
      </c>
      <c r="V5200" s="84" t="s">
        <v>97</v>
      </c>
      <c r="W5200" s="85" t="b">
        <v>0</v>
      </c>
      <c r="X5200" s="63"/>
      <c r="Y5200" s="63"/>
      <c r="Z5200" s="63"/>
    </row>
    <row r="5201">
      <c r="A5201" s="75"/>
      <c r="B5201" s="94"/>
      <c r="C5201" s="75"/>
      <c r="D5201" s="76"/>
      <c r="E5201" s="75" t="s">
        <v>97</v>
      </c>
      <c r="F5201" s="75" t="s">
        <v>97</v>
      </c>
      <c r="G5201" s="77"/>
      <c r="H5201" s="77"/>
      <c r="I5201" s="80"/>
      <c r="J5201" s="77" t="s">
        <v>97</v>
      </c>
      <c r="K5201" s="79" t="s">
        <v>97</v>
      </c>
      <c r="L5201" s="79"/>
      <c r="M5201" s="80"/>
      <c r="N5201" s="79" t="s">
        <v>97</v>
      </c>
      <c r="O5201" s="81"/>
      <c r="P5201" s="86"/>
      <c r="Q5201" s="82"/>
      <c r="R5201" s="81" t="s">
        <v>97</v>
      </c>
      <c r="S5201" s="63"/>
      <c r="T5201" s="87"/>
      <c r="U5201" s="84" t="s">
        <v>97</v>
      </c>
      <c r="V5201" s="84" t="s">
        <v>97</v>
      </c>
      <c r="W5201" s="85" t="b">
        <v>0</v>
      </c>
      <c r="X5201" s="63"/>
      <c r="Y5201" s="63"/>
      <c r="Z5201" s="63"/>
    </row>
    <row r="5202">
      <c r="A5202" s="75"/>
      <c r="B5202" s="94"/>
      <c r="C5202" s="75"/>
      <c r="D5202" s="76"/>
      <c r="E5202" s="75" t="s">
        <v>97</v>
      </c>
      <c r="F5202" s="75" t="s">
        <v>97</v>
      </c>
      <c r="G5202" s="77"/>
      <c r="H5202" s="77"/>
      <c r="I5202" s="80"/>
      <c r="J5202" s="77" t="s">
        <v>97</v>
      </c>
      <c r="K5202" s="79" t="s">
        <v>97</v>
      </c>
      <c r="L5202" s="79"/>
      <c r="M5202" s="80"/>
      <c r="N5202" s="79" t="s">
        <v>97</v>
      </c>
      <c r="O5202" s="81"/>
      <c r="P5202" s="86"/>
      <c r="Q5202" s="82"/>
      <c r="R5202" s="81" t="s">
        <v>97</v>
      </c>
      <c r="S5202" s="63"/>
      <c r="T5202" s="87"/>
      <c r="U5202" s="84" t="s">
        <v>97</v>
      </c>
      <c r="V5202" s="84" t="s">
        <v>97</v>
      </c>
      <c r="W5202" s="85" t="b">
        <v>0</v>
      </c>
      <c r="X5202" s="63"/>
      <c r="Y5202" s="63"/>
      <c r="Z5202" s="63"/>
    </row>
    <row r="5203">
      <c r="A5203" s="75"/>
      <c r="B5203" s="94"/>
      <c r="C5203" s="75"/>
      <c r="D5203" s="76"/>
      <c r="E5203" s="75" t="s">
        <v>97</v>
      </c>
      <c r="F5203" s="75" t="s">
        <v>97</v>
      </c>
      <c r="G5203" s="77"/>
      <c r="H5203" s="77"/>
      <c r="I5203" s="80"/>
      <c r="J5203" s="77" t="s">
        <v>97</v>
      </c>
      <c r="K5203" s="79" t="s">
        <v>97</v>
      </c>
      <c r="L5203" s="79"/>
      <c r="M5203" s="80"/>
      <c r="N5203" s="79" t="s">
        <v>97</v>
      </c>
      <c r="O5203" s="81"/>
      <c r="P5203" s="86"/>
      <c r="Q5203" s="82"/>
      <c r="R5203" s="81" t="s">
        <v>97</v>
      </c>
      <c r="S5203" s="63"/>
      <c r="T5203" s="87"/>
      <c r="U5203" s="84" t="s">
        <v>97</v>
      </c>
      <c r="V5203" s="84" t="s">
        <v>97</v>
      </c>
      <c r="W5203" s="85" t="b">
        <v>0</v>
      </c>
      <c r="X5203" s="63"/>
      <c r="Y5203" s="63"/>
      <c r="Z5203" s="63"/>
    </row>
    <row r="5204">
      <c r="A5204" s="75"/>
      <c r="B5204" s="94"/>
      <c r="C5204" s="75"/>
      <c r="D5204" s="76"/>
      <c r="E5204" s="75" t="s">
        <v>97</v>
      </c>
      <c r="F5204" s="75" t="s">
        <v>97</v>
      </c>
      <c r="G5204" s="77"/>
      <c r="H5204" s="77"/>
      <c r="I5204" s="80"/>
      <c r="J5204" s="77" t="s">
        <v>97</v>
      </c>
      <c r="K5204" s="79" t="s">
        <v>97</v>
      </c>
      <c r="L5204" s="79"/>
      <c r="M5204" s="80"/>
      <c r="N5204" s="79" t="s">
        <v>97</v>
      </c>
      <c r="O5204" s="81"/>
      <c r="P5204" s="86"/>
      <c r="Q5204" s="82"/>
      <c r="R5204" s="81" t="s">
        <v>97</v>
      </c>
      <c r="S5204" s="63"/>
      <c r="T5204" s="87"/>
      <c r="U5204" s="84" t="s">
        <v>97</v>
      </c>
      <c r="V5204" s="84" t="s">
        <v>97</v>
      </c>
      <c r="W5204" s="85" t="b">
        <v>0</v>
      </c>
      <c r="X5204" s="63"/>
      <c r="Y5204" s="63"/>
      <c r="Z5204" s="63"/>
    </row>
    <row r="5205">
      <c r="A5205" s="75"/>
      <c r="B5205" s="94"/>
      <c r="C5205" s="75"/>
      <c r="D5205" s="76"/>
      <c r="E5205" s="75" t="s">
        <v>97</v>
      </c>
      <c r="F5205" s="75" t="s">
        <v>97</v>
      </c>
      <c r="G5205" s="77"/>
      <c r="H5205" s="77"/>
      <c r="I5205" s="80"/>
      <c r="J5205" s="77" t="s">
        <v>97</v>
      </c>
      <c r="K5205" s="79" t="s">
        <v>97</v>
      </c>
      <c r="L5205" s="79"/>
      <c r="M5205" s="80"/>
      <c r="N5205" s="79" t="s">
        <v>97</v>
      </c>
      <c r="O5205" s="81"/>
      <c r="P5205" s="86"/>
      <c r="Q5205" s="82"/>
      <c r="R5205" s="81" t="s">
        <v>97</v>
      </c>
      <c r="S5205" s="63"/>
      <c r="T5205" s="87"/>
      <c r="U5205" s="84" t="s">
        <v>97</v>
      </c>
      <c r="V5205" s="84" t="s">
        <v>97</v>
      </c>
      <c r="W5205" s="85" t="b">
        <v>0</v>
      </c>
      <c r="X5205" s="63"/>
      <c r="Y5205" s="63"/>
      <c r="Z5205" s="63"/>
    </row>
    <row r="5206">
      <c r="A5206" s="75"/>
      <c r="B5206" s="94"/>
      <c r="C5206" s="75"/>
      <c r="D5206" s="76"/>
      <c r="E5206" s="75" t="s">
        <v>97</v>
      </c>
      <c r="F5206" s="75" t="s">
        <v>97</v>
      </c>
      <c r="G5206" s="77"/>
      <c r="H5206" s="77"/>
      <c r="I5206" s="80"/>
      <c r="J5206" s="77" t="s">
        <v>97</v>
      </c>
      <c r="K5206" s="79" t="s">
        <v>97</v>
      </c>
      <c r="L5206" s="79"/>
      <c r="M5206" s="80"/>
      <c r="N5206" s="79" t="s">
        <v>97</v>
      </c>
      <c r="O5206" s="81"/>
      <c r="P5206" s="86"/>
      <c r="Q5206" s="82"/>
      <c r="R5206" s="81" t="s">
        <v>97</v>
      </c>
      <c r="S5206" s="63"/>
      <c r="T5206" s="87"/>
      <c r="U5206" s="84" t="s">
        <v>97</v>
      </c>
      <c r="V5206" s="84" t="s">
        <v>97</v>
      </c>
      <c r="W5206" s="85" t="b">
        <v>0</v>
      </c>
      <c r="X5206" s="63"/>
      <c r="Y5206" s="63"/>
      <c r="Z5206" s="63"/>
    </row>
    <row r="5207">
      <c r="A5207" s="75"/>
      <c r="B5207" s="94"/>
      <c r="C5207" s="75"/>
      <c r="D5207" s="76"/>
      <c r="E5207" s="75" t="s">
        <v>97</v>
      </c>
      <c r="F5207" s="75" t="s">
        <v>97</v>
      </c>
      <c r="G5207" s="77"/>
      <c r="H5207" s="77"/>
      <c r="I5207" s="80"/>
      <c r="J5207" s="77" t="s">
        <v>97</v>
      </c>
      <c r="K5207" s="79" t="s">
        <v>97</v>
      </c>
      <c r="L5207" s="79"/>
      <c r="M5207" s="80"/>
      <c r="N5207" s="79" t="s">
        <v>97</v>
      </c>
      <c r="O5207" s="81"/>
      <c r="P5207" s="86"/>
      <c r="Q5207" s="82"/>
      <c r="R5207" s="81" t="s">
        <v>97</v>
      </c>
      <c r="S5207" s="63"/>
      <c r="T5207" s="87"/>
      <c r="U5207" s="84" t="s">
        <v>97</v>
      </c>
      <c r="V5207" s="84" t="s">
        <v>97</v>
      </c>
      <c r="W5207" s="85" t="b">
        <v>0</v>
      </c>
      <c r="X5207" s="63"/>
      <c r="Y5207" s="63"/>
      <c r="Z5207" s="63"/>
    </row>
    <row r="5208">
      <c r="A5208" s="75"/>
      <c r="B5208" s="94"/>
      <c r="C5208" s="75"/>
      <c r="D5208" s="76"/>
      <c r="E5208" s="75" t="s">
        <v>97</v>
      </c>
      <c r="F5208" s="75" t="s">
        <v>97</v>
      </c>
      <c r="G5208" s="77"/>
      <c r="H5208" s="77"/>
      <c r="I5208" s="80"/>
      <c r="J5208" s="77" t="s">
        <v>97</v>
      </c>
      <c r="K5208" s="79" t="s">
        <v>97</v>
      </c>
      <c r="L5208" s="79"/>
      <c r="M5208" s="80"/>
      <c r="N5208" s="79" t="s">
        <v>97</v>
      </c>
      <c r="O5208" s="81"/>
      <c r="P5208" s="86"/>
      <c r="Q5208" s="82"/>
      <c r="R5208" s="81" t="s">
        <v>97</v>
      </c>
      <c r="S5208" s="63"/>
      <c r="T5208" s="87"/>
      <c r="U5208" s="84" t="s">
        <v>97</v>
      </c>
      <c r="V5208" s="84" t="s">
        <v>97</v>
      </c>
      <c r="W5208" s="85" t="b">
        <v>0</v>
      </c>
      <c r="X5208" s="63"/>
      <c r="Y5208" s="63"/>
      <c r="Z5208" s="63"/>
    </row>
    <row r="5209">
      <c r="A5209" s="75"/>
      <c r="B5209" s="94"/>
      <c r="C5209" s="75"/>
      <c r="D5209" s="76"/>
      <c r="E5209" s="75" t="s">
        <v>97</v>
      </c>
      <c r="F5209" s="75" t="s">
        <v>97</v>
      </c>
      <c r="G5209" s="77"/>
      <c r="H5209" s="77"/>
      <c r="I5209" s="80"/>
      <c r="J5209" s="77" t="s">
        <v>97</v>
      </c>
      <c r="K5209" s="79" t="s">
        <v>97</v>
      </c>
      <c r="L5209" s="79"/>
      <c r="M5209" s="80"/>
      <c r="N5209" s="79" t="s">
        <v>97</v>
      </c>
      <c r="O5209" s="81"/>
      <c r="P5209" s="86"/>
      <c r="Q5209" s="82"/>
      <c r="R5209" s="81" t="s">
        <v>97</v>
      </c>
      <c r="S5209" s="63"/>
      <c r="T5209" s="87"/>
      <c r="U5209" s="84" t="s">
        <v>97</v>
      </c>
      <c r="V5209" s="84" t="s">
        <v>97</v>
      </c>
      <c r="W5209" s="85" t="b">
        <v>0</v>
      </c>
      <c r="X5209" s="63"/>
      <c r="Y5209" s="63"/>
      <c r="Z5209" s="63"/>
    </row>
    <row r="5210">
      <c r="A5210" s="75"/>
      <c r="B5210" s="94"/>
      <c r="C5210" s="75"/>
      <c r="D5210" s="76"/>
      <c r="E5210" s="75" t="s">
        <v>97</v>
      </c>
      <c r="F5210" s="75" t="s">
        <v>97</v>
      </c>
      <c r="G5210" s="77"/>
      <c r="H5210" s="77"/>
      <c r="I5210" s="80"/>
      <c r="J5210" s="77" t="s">
        <v>97</v>
      </c>
      <c r="K5210" s="79" t="s">
        <v>97</v>
      </c>
      <c r="L5210" s="79"/>
      <c r="M5210" s="80"/>
      <c r="N5210" s="79" t="s">
        <v>97</v>
      </c>
      <c r="O5210" s="81"/>
      <c r="P5210" s="86"/>
      <c r="Q5210" s="82"/>
      <c r="R5210" s="81" t="s">
        <v>97</v>
      </c>
      <c r="S5210" s="63"/>
      <c r="T5210" s="87"/>
      <c r="U5210" s="84" t="s">
        <v>97</v>
      </c>
      <c r="V5210" s="84" t="s">
        <v>97</v>
      </c>
      <c r="W5210" s="85" t="b">
        <v>0</v>
      </c>
      <c r="X5210" s="63"/>
      <c r="Y5210" s="63"/>
      <c r="Z5210" s="63"/>
    </row>
    <row r="5211">
      <c r="A5211" s="75"/>
      <c r="B5211" s="94"/>
      <c r="C5211" s="75"/>
      <c r="D5211" s="76"/>
      <c r="E5211" s="75" t="s">
        <v>97</v>
      </c>
      <c r="F5211" s="75" t="s">
        <v>97</v>
      </c>
      <c r="G5211" s="77"/>
      <c r="H5211" s="77"/>
      <c r="I5211" s="80"/>
      <c r="J5211" s="77" t="s">
        <v>97</v>
      </c>
      <c r="K5211" s="79" t="s">
        <v>97</v>
      </c>
      <c r="L5211" s="79"/>
      <c r="M5211" s="80"/>
      <c r="N5211" s="79" t="s">
        <v>97</v>
      </c>
      <c r="O5211" s="81"/>
      <c r="P5211" s="86"/>
      <c r="Q5211" s="82"/>
      <c r="R5211" s="81" t="s">
        <v>97</v>
      </c>
      <c r="S5211" s="63"/>
      <c r="T5211" s="87"/>
      <c r="U5211" s="84" t="s">
        <v>97</v>
      </c>
      <c r="V5211" s="84" t="s">
        <v>97</v>
      </c>
      <c r="W5211" s="85" t="b">
        <v>0</v>
      </c>
      <c r="X5211" s="63"/>
      <c r="Y5211" s="63"/>
      <c r="Z5211" s="63"/>
    </row>
    <row r="5212">
      <c r="A5212" s="75"/>
      <c r="B5212" s="94"/>
      <c r="C5212" s="75"/>
      <c r="D5212" s="76"/>
      <c r="E5212" s="75" t="s">
        <v>97</v>
      </c>
      <c r="F5212" s="75" t="s">
        <v>97</v>
      </c>
      <c r="G5212" s="77"/>
      <c r="H5212" s="77"/>
      <c r="I5212" s="80"/>
      <c r="J5212" s="77" t="s">
        <v>97</v>
      </c>
      <c r="K5212" s="79" t="s">
        <v>97</v>
      </c>
      <c r="L5212" s="79"/>
      <c r="M5212" s="80"/>
      <c r="N5212" s="79" t="s">
        <v>97</v>
      </c>
      <c r="O5212" s="81"/>
      <c r="P5212" s="86"/>
      <c r="Q5212" s="82"/>
      <c r="R5212" s="81" t="s">
        <v>97</v>
      </c>
      <c r="S5212" s="63"/>
      <c r="T5212" s="87"/>
      <c r="U5212" s="84" t="s">
        <v>97</v>
      </c>
      <c r="V5212" s="84" t="s">
        <v>97</v>
      </c>
      <c r="W5212" s="85" t="b">
        <v>0</v>
      </c>
      <c r="X5212" s="63"/>
      <c r="Y5212" s="63"/>
      <c r="Z5212" s="63"/>
    </row>
    <row r="5213">
      <c r="A5213" s="75"/>
      <c r="B5213" s="94"/>
      <c r="C5213" s="75"/>
      <c r="D5213" s="76"/>
      <c r="E5213" s="75" t="s">
        <v>97</v>
      </c>
      <c r="F5213" s="75" t="s">
        <v>97</v>
      </c>
      <c r="G5213" s="77"/>
      <c r="H5213" s="77"/>
      <c r="I5213" s="80"/>
      <c r="J5213" s="77" t="s">
        <v>97</v>
      </c>
      <c r="K5213" s="79" t="s">
        <v>97</v>
      </c>
      <c r="L5213" s="79"/>
      <c r="M5213" s="80"/>
      <c r="N5213" s="79" t="s">
        <v>97</v>
      </c>
      <c r="O5213" s="81"/>
      <c r="P5213" s="86"/>
      <c r="Q5213" s="82"/>
      <c r="R5213" s="81" t="s">
        <v>97</v>
      </c>
      <c r="S5213" s="63"/>
      <c r="T5213" s="87"/>
      <c r="U5213" s="84" t="s">
        <v>97</v>
      </c>
      <c r="V5213" s="84" t="s">
        <v>97</v>
      </c>
      <c r="W5213" s="85" t="b">
        <v>0</v>
      </c>
      <c r="X5213" s="63"/>
      <c r="Y5213" s="63"/>
      <c r="Z5213" s="63"/>
    </row>
    <row r="5214">
      <c r="A5214" s="75"/>
      <c r="B5214" s="94"/>
      <c r="C5214" s="75"/>
      <c r="D5214" s="76"/>
      <c r="E5214" s="75" t="s">
        <v>97</v>
      </c>
      <c r="F5214" s="75" t="s">
        <v>97</v>
      </c>
      <c r="G5214" s="77"/>
      <c r="H5214" s="77"/>
      <c r="I5214" s="80"/>
      <c r="J5214" s="77" t="s">
        <v>97</v>
      </c>
      <c r="K5214" s="79" t="s">
        <v>97</v>
      </c>
      <c r="L5214" s="79"/>
      <c r="M5214" s="80"/>
      <c r="N5214" s="79" t="s">
        <v>97</v>
      </c>
      <c r="O5214" s="81"/>
      <c r="P5214" s="86"/>
      <c r="Q5214" s="82"/>
      <c r="R5214" s="81" t="s">
        <v>97</v>
      </c>
      <c r="S5214" s="63"/>
      <c r="T5214" s="87"/>
      <c r="U5214" s="84" t="s">
        <v>97</v>
      </c>
      <c r="V5214" s="84" t="s">
        <v>97</v>
      </c>
      <c r="W5214" s="85" t="b">
        <v>0</v>
      </c>
      <c r="X5214" s="63"/>
      <c r="Y5214" s="63"/>
      <c r="Z5214" s="63"/>
    </row>
    <row r="5215">
      <c r="A5215" s="75"/>
      <c r="B5215" s="94"/>
      <c r="C5215" s="75"/>
      <c r="D5215" s="76"/>
      <c r="E5215" s="75" t="s">
        <v>97</v>
      </c>
      <c r="F5215" s="75" t="s">
        <v>97</v>
      </c>
      <c r="G5215" s="77"/>
      <c r="H5215" s="77"/>
      <c r="I5215" s="80"/>
      <c r="J5215" s="77" t="s">
        <v>97</v>
      </c>
      <c r="K5215" s="79" t="s">
        <v>97</v>
      </c>
      <c r="L5215" s="79"/>
      <c r="M5215" s="80"/>
      <c r="N5215" s="79" t="s">
        <v>97</v>
      </c>
      <c r="O5215" s="81"/>
      <c r="P5215" s="86"/>
      <c r="Q5215" s="82"/>
      <c r="R5215" s="81" t="s">
        <v>97</v>
      </c>
      <c r="S5215" s="63"/>
      <c r="T5215" s="87"/>
      <c r="U5215" s="84" t="s">
        <v>97</v>
      </c>
      <c r="V5215" s="84" t="s">
        <v>97</v>
      </c>
      <c r="W5215" s="85" t="b">
        <v>0</v>
      </c>
      <c r="X5215" s="63"/>
      <c r="Y5215" s="63"/>
      <c r="Z5215" s="63"/>
    </row>
    <row r="5216">
      <c r="A5216" s="75"/>
      <c r="B5216" s="94"/>
      <c r="C5216" s="75"/>
      <c r="D5216" s="76"/>
      <c r="E5216" s="75" t="s">
        <v>97</v>
      </c>
      <c r="F5216" s="75" t="s">
        <v>97</v>
      </c>
      <c r="G5216" s="77"/>
      <c r="H5216" s="77"/>
      <c r="I5216" s="80"/>
      <c r="J5216" s="77" t="s">
        <v>97</v>
      </c>
      <c r="K5216" s="79" t="s">
        <v>97</v>
      </c>
      <c r="L5216" s="79"/>
      <c r="M5216" s="80"/>
      <c r="N5216" s="79" t="s">
        <v>97</v>
      </c>
      <c r="O5216" s="81"/>
      <c r="P5216" s="86"/>
      <c r="Q5216" s="82"/>
      <c r="R5216" s="81" t="s">
        <v>97</v>
      </c>
      <c r="S5216" s="63"/>
      <c r="T5216" s="87"/>
      <c r="U5216" s="84" t="s">
        <v>97</v>
      </c>
      <c r="V5216" s="84" t="s">
        <v>97</v>
      </c>
      <c r="W5216" s="85" t="b">
        <v>0</v>
      </c>
      <c r="X5216" s="63"/>
      <c r="Y5216" s="63"/>
      <c r="Z5216" s="63"/>
    </row>
    <row r="5217">
      <c r="A5217" s="75"/>
      <c r="B5217" s="94"/>
      <c r="C5217" s="75"/>
      <c r="D5217" s="76"/>
      <c r="E5217" s="75" t="s">
        <v>97</v>
      </c>
      <c r="F5217" s="75" t="s">
        <v>97</v>
      </c>
      <c r="G5217" s="77"/>
      <c r="H5217" s="77"/>
      <c r="I5217" s="80"/>
      <c r="J5217" s="77" t="s">
        <v>97</v>
      </c>
      <c r="K5217" s="79" t="s">
        <v>97</v>
      </c>
      <c r="L5217" s="79"/>
      <c r="M5217" s="80"/>
      <c r="N5217" s="79" t="s">
        <v>97</v>
      </c>
      <c r="O5217" s="81"/>
      <c r="P5217" s="86"/>
      <c r="Q5217" s="82"/>
      <c r="R5217" s="81" t="s">
        <v>97</v>
      </c>
      <c r="S5217" s="63"/>
      <c r="T5217" s="87"/>
      <c r="U5217" s="84" t="s">
        <v>97</v>
      </c>
      <c r="V5217" s="84" t="s">
        <v>97</v>
      </c>
      <c r="W5217" s="85" t="b">
        <v>0</v>
      </c>
      <c r="X5217" s="63"/>
      <c r="Y5217" s="63"/>
      <c r="Z5217" s="63"/>
    </row>
    <row r="5218">
      <c r="A5218" s="75"/>
      <c r="B5218" s="94"/>
      <c r="C5218" s="75"/>
      <c r="D5218" s="76"/>
      <c r="E5218" s="75" t="s">
        <v>97</v>
      </c>
      <c r="F5218" s="75" t="s">
        <v>97</v>
      </c>
      <c r="G5218" s="77"/>
      <c r="H5218" s="77"/>
      <c r="I5218" s="80"/>
      <c r="J5218" s="77" t="s">
        <v>97</v>
      </c>
      <c r="K5218" s="79" t="s">
        <v>97</v>
      </c>
      <c r="L5218" s="79"/>
      <c r="M5218" s="80"/>
      <c r="N5218" s="79" t="s">
        <v>97</v>
      </c>
      <c r="O5218" s="81"/>
      <c r="P5218" s="86"/>
      <c r="Q5218" s="82"/>
      <c r="R5218" s="81" t="s">
        <v>97</v>
      </c>
      <c r="S5218" s="63"/>
      <c r="T5218" s="87"/>
      <c r="U5218" s="84" t="s">
        <v>97</v>
      </c>
      <c r="V5218" s="84" t="s">
        <v>97</v>
      </c>
      <c r="W5218" s="85" t="b">
        <v>0</v>
      </c>
      <c r="X5218" s="63"/>
      <c r="Y5218" s="63"/>
      <c r="Z5218" s="63"/>
    </row>
    <row r="5219">
      <c r="A5219" s="75"/>
      <c r="B5219" s="94"/>
      <c r="C5219" s="75"/>
      <c r="D5219" s="76"/>
      <c r="E5219" s="75" t="s">
        <v>97</v>
      </c>
      <c r="F5219" s="75" t="s">
        <v>97</v>
      </c>
      <c r="G5219" s="77"/>
      <c r="H5219" s="77"/>
      <c r="I5219" s="80"/>
      <c r="J5219" s="77" t="s">
        <v>97</v>
      </c>
      <c r="K5219" s="79" t="s">
        <v>97</v>
      </c>
      <c r="L5219" s="79"/>
      <c r="M5219" s="80"/>
      <c r="N5219" s="79" t="s">
        <v>97</v>
      </c>
      <c r="O5219" s="81"/>
      <c r="P5219" s="86"/>
      <c r="Q5219" s="82"/>
      <c r="R5219" s="81" t="s">
        <v>97</v>
      </c>
      <c r="S5219" s="63"/>
      <c r="T5219" s="87"/>
      <c r="U5219" s="84" t="s">
        <v>97</v>
      </c>
      <c r="V5219" s="84" t="s">
        <v>97</v>
      </c>
      <c r="W5219" s="85" t="b">
        <v>0</v>
      </c>
      <c r="X5219" s="63"/>
      <c r="Y5219" s="63"/>
      <c r="Z5219" s="63"/>
    </row>
    <row r="5220">
      <c r="A5220" s="75"/>
      <c r="B5220" s="94"/>
      <c r="C5220" s="75"/>
      <c r="D5220" s="76"/>
      <c r="E5220" s="75" t="s">
        <v>97</v>
      </c>
      <c r="F5220" s="75" t="s">
        <v>97</v>
      </c>
      <c r="G5220" s="77"/>
      <c r="H5220" s="77"/>
      <c r="I5220" s="80"/>
      <c r="J5220" s="77" t="s">
        <v>97</v>
      </c>
      <c r="K5220" s="79" t="s">
        <v>97</v>
      </c>
      <c r="L5220" s="79"/>
      <c r="M5220" s="80"/>
      <c r="N5220" s="79" t="s">
        <v>97</v>
      </c>
      <c r="O5220" s="81"/>
      <c r="P5220" s="86"/>
      <c r="Q5220" s="82"/>
      <c r="R5220" s="81" t="s">
        <v>97</v>
      </c>
      <c r="S5220" s="63"/>
      <c r="T5220" s="87"/>
      <c r="U5220" s="84" t="s">
        <v>97</v>
      </c>
      <c r="V5220" s="84" t="s">
        <v>97</v>
      </c>
      <c r="W5220" s="85" t="b">
        <v>0</v>
      </c>
      <c r="X5220" s="63"/>
      <c r="Y5220" s="63"/>
      <c r="Z5220" s="63"/>
    </row>
    <row r="5221">
      <c r="A5221" s="75"/>
      <c r="B5221" s="94"/>
      <c r="C5221" s="75"/>
      <c r="D5221" s="76"/>
      <c r="E5221" s="75" t="s">
        <v>97</v>
      </c>
      <c r="F5221" s="75" t="s">
        <v>97</v>
      </c>
      <c r="G5221" s="77"/>
      <c r="H5221" s="77"/>
      <c r="I5221" s="80"/>
      <c r="J5221" s="77" t="s">
        <v>97</v>
      </c>
      <c r="K5221" s="79" t="s">
        <v>97</v>
      </c>
      <c r="L5221" s="79"/>
      <c r="M5221" s="80"/>
      <c r="N5221" s="79" t="s">
        <v>97</v>
      </c>
      <c r="O5221" s="81"/>
      <c r="P5221" s="86"/>
      <c r="Q5221" s="82"/>
      <c r="R5221" s="81" t="s">
        <v>97</v>
      </c>
      <c r="S5221" s="63"/>
      <c r="T5221" s="87"/>
      <c r="U5221" s="84" t="s">
        <v>97</v>
      </c>
      <c r="V5221" s="84" t="s">
        <v>97</v>
      </c>
      <c r="W5221" s="85" t="b">
        <v>0</v>
      </c>
      <c r="X5221" s="63"/>
      <c r="Y5221" s="63"/>
      <c r="Z5221" s="63"/>
    </row>
    <row r="5222">
      <c r="A5222" s="75"/>
      <c r="B5222" s="94"/>
      <c r="C5222" s="75"/>
      <c r="D5222" s="76"/>
      <c r="E5222" s="75" t="s">
        <v>97</v>
      </c>
      <c r="F5222" s="75" t="s">
        <v>97</v>
      </c>
      <c r="G5222" s="77"/>
      <c r="H5222" s="77"/>
      <c r="I5222" s="80"/>
      <c r="J5222" s="77" t="s">
        <v>97</v>
      </c>
      <c r="K5222" s="79" t="s">
        <v>97</v>
      </c>
      <c r="L5222" s="79"/>
      <c r="M5222" s="80"/>
      <c r="N5222" s="79" t="s">
        <v>97</v>
      </c>
      <c r="O5222" s="81"/>
      <c r="P5222" s="86"/>
      <c r="Q5222" s="82"/>
      <c r="R5222" s="81" t="s">
        <v>97</v>
      </c>
      <c r="S5222" s="63"/>
      <c r="T5222" s="87"/>
      <c r="U5222" s="84" t="s">
        <v>97</v>
      </c>
      <c r="V5222" s="84" t="s">
        <v>97</v>
      </c>
      <c r="W5222" s="85" t="b">
        <v>0</v>
      </c>
      <c r="X5222" s="63"/>
      <c r="Y5222" s="63"/>
      <c r="Z5222" s="63"/>
    </row>
    <row r="5223">
      <c r="A5223" s="75"/>
      <c r="B5223" s="94"/>
      <c r="C5223" s="75"/>
      <c r="D5223" s="76"/>
      <c r="E5223" s="75" t="s">
        <v>97</v>
      </c>
      <c r="F5223" s="75" t="s">
        <v>97</v>
      </c>
      <c r="G5223" s="77"/>
      <c r="H5223" s="77"/>
      <c r="I5223" s="80"/>
      <c r="J5223" s="77" t="s">
        <v>97</v>
      </c>
      <c r="K5223" s="79" t="s">
        <v>97</v>
      </c>
      <c r="L5223" s="79"/>
      <c r="M5223" s="80"/>
      <c r="N5223" s="79" t="s">
        <v>97</v>
      </c>
      <c r="O5223" s="81"/>
      <c r="P5223" s="86"/>
      <c r="Q5223" s="82"/>
      <c r="R5223" s="81" t="s">
        <v>97</v>
      </c>
      <c r="S5223" s="63"/>
      <c r="T5223" s="87"/>
      <c r="U5223" s="84" t="s">
        <v>97</v>
      </c>
      <c r="V5223" s="84" t="s">
        <v>97</v>
      </c>
      <c r="W5223" s="85" t="b">
        <v>0</v>
      </c>
      <c r="X5223" s="63"/>
      <c r="Y5223" s="63"/>
      <c r="Z5223" s="63"/>
    </row>
    <row r="5224">
      <c r="A5224" s="75"/>
      <c r="B5224" s="94"/>
      <c r="C5224" s="75"/>
      <c r="D5224" s="76"/>
      <c r="E5224" s="75" t="s">
        <v>97</v>
      </c>
      <c r="F5224" s="75" t="s">
        <v>97</v>
      </c>
      <c r="G5224" s="77"/>
      <c r="H5224" s="77"/>
      <c r="I5224" s="80"/>
      <c r="J5224" s="77" t="s">
        <v>97</v>
      </c>
      <c r="K5224" s="79" t="s">
        <v>97</v>
      </c>
      <c r="L5224" s="79"/>
      <c r="M5224" s="80"/>
      <c r="N5224" s="79" t="s">
        <v>97</v>
      </c>
      <c r="O5224" s="81"/>
      <c r="P5224" s="86"/>
      <c r="Q5224" s="82"/>
      <c r="R5224" s="81" t="s">
        <v>97</v>
      </c>
      <c r="S5224" s="63"/>
      <c r="T5224" s="87"/>
      <c r="U5224" s="84" t="s">
        <v>97</v>
      </c>
      <c r="V5224" s="84" t="s">
        <v>97</v>
      </c>
      <c r="W5224" s="85" t="b">
        <v>0</v>
      </c>
      <c r="X5224" s="63"/>
      <c r="Y5224" s="63"/>
      <c r="Z5224" s="63"/>
    </row>
    <row r="5225">
      <c r="A5225" s="75"/>
      <c r="B5225" s="94"/>
      <c r="C5225" s="75"/>
      <c r="D5225" s="76"/>
      <c r="E5225" s="75" t="s">
        <v>97</v>
      </c>
      <c r="F5225" s="75" t="s">
        <v>97</v>
      </c>
      <c r="G5225" s="77"/>
      <c r="H5225" s="77"/>
      <c r="I5225" s="80"/>
      <c r="J5225" s="77" t="s">
        <v>97</v>
      </c>
      <c r="K5225" s="79" t="s">
        <v>97</v>
      </c>
      <c r="L5225" s="79"/>
      <c r="M5225" s="80"/>
      <c r="N5225" s="79" t="s">
        <v>97</v>
      </c>
      <c r="O5225" s="81"/>
      <c r="P5225" s="86"/>
      <c r="Q5225" s="82"/>
      <c r="R5225" s="81" t="s">
        <v>97</v>
      </c>
      <c r="S5225" s="63"/>
      <c r="T5225" s="87"/>
      <c r="U5225" s="84" t="s">
        <v>97</v>
      </c>
      <c r="V5225" s="84" t="s">
        <v>97</v>
      </c>
      <c r="W5225" s="85" t="b">
        <v>0</v>
      </c>
      <c r="X5225" s="63"/>
      <c r="Y5225" s="63"/>
      <c r="Z5225" s="63"/>
    </row>
    <row r="5226">
      <c r="A5226" s="75"/>
      <c r="B5226" s="94"/>
      <c r="C5226" s="75"/>
      <c r="D5226" s="76"/>
      <c r="E5226" s="75" t="s">
        <v>97</v>
      </c>
      <c r="F5226" s="75" t="s">
        <v>97</v>
      </c>
      <c r="G5226" s="77"/>
      <c r="H5226" s="77"/>
      <c r="I5226" s="80"/>
      <c r="J5226" s="77" t="s">
        <v>97</v>
      </c>
      <c r="K5226" s="79" t="s">
        <v>97</v>
      </c>
      <c r="L5226" s="79"/>
      <c r="M5226" s="80"/>
      <c r="N5226" s="79" t="s">
        <v>97</v>
      </c>
      <c r="O5226" s="81"/>
      <c r="P5226" s="86"/>
      <c r="Q5226" s="82"/>
      <c r="R5226" s="81" t="s">
        <v>97</v>
      </c>
      <c r="S5226" s="63"/>
      <c r="T5226" s="87"/>
      <c r="U5226" s="84" t="s">
        <v>97</v>
      </c>
      <c r="V5226" s="84" t="s">
        <v>97</v>
      </c>
      <c r="W5226" s="85" t="b">
        <v>0</v>
      </c>
      <c r="X5226" s="63"/>
      <c r="Y5226" s="63"/>
      <c r="Z5226" s="63"/>
    </row>
    <row r="5227">
      <c r="A5227" s="75"/>
      <c r="B5227" s="94"/>
      <c r="C5227" s="75"/>
      <c r="D5227" s="76"/>
      <c r="E5227" s="75" t="s">
        <v>97</v>
      </c>
      <c r="F5227" s="75" t="s">
        <v>97</v>
      </c>
      <c r="G5227" s="77"/>
      <c r="H5227" s="77"/>
      <c r="I5227" s="80"/>
      <c r="J5227" s="77" t="s">
        <v>97</v>
      </c>
      <c r="K5227" s="79" t="s">
        <v>97</v>
      </c>
      <c r="L5227" s="79"/>
      <c r="M5227" s="80"/>
      <c r="N5227" s="79" t="s">
        <v>97</v>
      </c>
      <c r="O5227" s="81"/>
      <c r="P5227" s="86"/>
      <c r="Q5227" s="82"/>
      <c r="R5227" s="81" t="s">
        <v>97</v>
      </c>
      <c r="S5227" s="63"/>
      <c r="T5227" s="87"/>
      <c r="U5227" s="84" t="s">
        <v>97</v>
      </c>
      <c r="V5227" s="84" t="s">
        <v>97</v>
      </c>
      <c r="W5227" s="85" t="b">
        <v>0</v>
      </c>
      <c r="X5227" s="63"/>
      <c r="Y5227" s="63"/>
      <c r="Z5227" s="63"/>
    </row>
    <row r="5228">
      <c r="A5228" s="75"/>
      <c r="B5228" s="94"/>
      <c r="C5228" s="75"/>
      <c r="D5228" s="76"/>
      <c r="E5228" s="75" t="s">
        <v>97</v>
      </c>
      <c r="F5228" s="75" t="s">
        <v>97</v>
      </c>
      <c r="G5228" s="77"/>
      <c r="H5228" s="77"/>
      <c r="I5228" s="80"/>
      <c r="J5228" s="77" t="s">
        <v>97</v>
      </c>
      <c r="K5228" s="79" t="s">
        <v>97</v>
      </c>
      <c r="L5228" s="79"/>
      <c r="M5228" s="80"/>
      <c r="N5228" s="79" t="s">
        <v>97</v>
      </c>
      <c r="O5228" s="81"/>
      <c r="P5228" s="86"/>
      <c r="Q5228" s="82"/>
      <c r="R5228" s="81" t="s">
        <v>97</v>
      </c>
      <c r="S5228" s="63"/>
      <c r="T5228" s="87"/>
      <c r="U5228" s="84" t="s">
        <v>97</v>
      </c>
      <c r="V5228" s="84" t="s">
        <v>97</v>
      </c>
      <c r="W5228" s="85" t="b">
        <v>0</v>
      </c>
      <c r="X5228" s="63"/>
      <c r="Y5228" s="63"/>
      <c r="Z5228" s="63"/>
    </row>
    <row r="5229">
      <c r="A5229" s="75"/>
      <c r="B5229" s="94"/>
      <c r="C5229" s="75"/>
      <c r="D5229" s="76"/>
      <c r="E5229" s="75" t="s">
        <v>97</v>
      </c>
      <c r="F5229" s="75" t="s">
        <v>97</v>
      </c>
      <c r="G5229" s="77"/>
      <c r="H5229" s="77"/>
      <c r="I5229" s="80"/>
      <c r="J5229" s="77" t="s">
        <v>97</v>
      </c>
      <c r="K5229" s="79" t="s">
        <v>97</v>
      </c>
      <c r="L5229" s="79"/>
      <c r="M5229" s="80"/>
      <c r="N5229" s="79" t="s">
        <v>97</v>
      </c>
      <c r="O5229" s="81"/>
      <c r="P5229" s="86"/>
      <c r="Q5229" s="82"/>
      <c r="R5229" s="81" t="s">
        <v>97</v>
      </c>
      <c r="S5229" s="63"/>
      <c r="T5229" s="87"/>
      <c r="U5229" s="84" t="s">
        <v>97</v>
      </c>
      <c r="V5229" s="84" t="s">
        <v>97</v>
      </c>
      <c r="W5229" s="85" t="b">
        <v>0</v>
      </c>
      <c r="X5229" s="63"/>
      <c r="Y5229" s="63"/>
      <c r="Z5229" s="63"/>
    </row>
    <row r="5230">
      <c r="A5230" s="75"/>
      <c r="B5230" s="94"/>
      <c r="C5230" s="75"/>
      <c r="D5230" s="76"/>
      <c r="E5230" s="75" t="s">
        <v>97</v>
      </c>
      <c r="F5230" s="75" t="s">
        <v>97</v>
      </c>
      <c r="G5230" s="77"/>
      <c r="H5230" s="77"/>
      <c r="I5230" s="80"/>
      <c r="J5230" s="77" t="s">
        <v>97</v>
      </c>
      <c r="K5230" s="79" t="s">
        <v>97</v>
      </c>
      <c r="L5230" s="79"/>
      <c r="M5230" s="80"/>
      <c r="N5230" s="79" t="s">
        <v>97</v>
      </c>
      <c r="O5230" s="81"/>
      <c r="P5230" s="86"/>
      <c r="Q5230" s="82"/>
      <c r="R5230" s="81" t="s">
        <v>97</v>
      </c>
      <c r="S5230" s="63"/>
      <c r="T5230" s="87"/>
      <c r="U5230" s="84" t="s">
        <v>97</v>
      </c>
      <c r="V5230" s="84" t="s">
        <v>97</v>
      </c>
      <c r="W5230" s="85" t="b">
        <v>0</v>
      </c>
      <c r="X5230" s="63"/>
      <c r="Y5230" s="63"/>
      <c r="Z5230" s="63"/>
    </row>
    <row r="5231">
      <c r="A5231" s="75"/>
      <c r="B5231" s="94"/>
      <c r="C5231" s="75"/>
      <c r="D5231" s="76"/>
      <c r="E5231" s="75" t="s">
        <v>97</v>
      </c>
      <c r="F5231" s="75" t="s">
        <v>97</v>
      </c>
      <c r="G5231" s="77"/>
      <c r="H5231" s="77"/>
      <c r="I5231" s="80"/>
      <c r="J5231" s="77" t="s">
        <v>97</v>
      </c>
      <c r="K5231" s="79" t="s">
        <v>97</v>
      </c>
      <c r="L5231" s="79"/>
      <c r="M5231" s="80"/>
      <c r="N5231" s="79" t="s">
        <v>97</v>
      </c>
      <c r="O5231" s="81"/>
      <c r="P5231" s="86"/>
      <c r="Q5231" s="82"/>
      <c r="R5231" s="81" t="s">
        <v>97</v>
      </c>
      <c r="S5231" s="63"/>
      <c r="T5231" s="87"/>
      <c r="U5231" s="84" t="s">
        <v>97</v>
      </c>
      <c r="V5231" s="84" t="s">
        <v>97</v>
      </c>
      <c r="W5231" s="85" t="b">
        <v>0</v>
      </c>
      <c r="X5231" s="63"/>
      <c r="Y5231" s="63"/>
      <c r="Z5231" s="63"/>
    </row>
    <row r="5232">
      <c r="A5232" s="75"/>
      <c r="B5232" s="94"/>
      <c r="C5232" s="75"/>
      <c r="D5232" s="76"/>
      <c r="E5232" s="75" t="s">
        <v>97</v>
      </c>
      <c r="F5232" s="75" t="s">
        <v>97</v>
      </c>
      <c r="G5232" s="77"/>
      <c r="H5232" s="77"/>
      <c r="I5232" s="80"/>
      <c r="J5232" s="77" t="s">
        <v>97</v>
      </c>
      <c r="K5232" s="79" t="s">
        <v>97</v>
      </c>
      <c r="L5232" s="79"/>
      <c r="M5232" s="80"/>
      <c r="N5232" s="79" t="s">
        <v>97</v>
      </c>
      <c r="O5232" s="81"/>
      <c r="P5232" s="86"/>
      <c r="Q5232" s="82"/>
      <c r="R5232" s="81" t="s">
        <v>97</v>
      </c>
      <c r="S5232" s="63"/>
      <c r="T5232" s="87"/>
      <c r="U5232" s="84" t="s">
        <v>97</v>
      </c>
      <c r="V5232" s="84" t="s">
        <v>97</v>
      </c>
      <c r="W5232" s="85" t="b">
        <v>0</v>
      </c>
      <c r="X5232" s="63"/>
      <c r="Y5232" s="63"/>
      <c r="Z5232" s="63"/>
    </row>
    <row r="5233">
      <c r="A5233" s="75"/>
      <c r="B5233" s="94"/>
      <c r="C5233" s="75"/>
      <c r="D5233" s="76"/>
      <c r="E5233" s="75" t="s">
        <v>97</v>
      </c>
      <c r="F5233" s="75" t="s">
        <v>97</v>
      </c>
      <c r="G5233" s="77"/>
      <c r="H5233" s="77"/>
      <c r="I5233" s="80"/>
      <c r="J5233" s="77" t="s">
        <v>97</v>
      </c>
      <c r="K5233" s="79" t="s">
        <v>97</v>
      </c>
      <c r="L5233" s="79"/>
      <c r="M5233" s="80"/>
      <c r="N5233" s="79" t="s">
        <v>97</v>
      </c>
      <c r="O5233" s="81"/>
      <c r="P5233" s="86"/>
      <c r="Q5233" s="82"/>
      <c r="R5233" s="81" t="s">
        <v>97</v>
      </c>
      <c r="S5233" s="63"/>
      <c r="T5233" s="87"/>
      <c r="U5233" s="84" t="s">
        <v>97</v>
      </c>
      <c r="V5233" s="84" t="s">
        <v>97</v>
      </c>
      <c r="W5233" s="85" t="b">
        <v>0</v>
      </c>
      <c r="X5233" s="63"/>
      <c r="Y5233" s="63"/>
      <c r="Z5233" s="63"/>
    </row>
    <row r="5234">
      <c r="A5234" s="75"/>
      <c r="B5234" s="94"/>
      <c r="C5234" s="75"/>
      <c r="D5234" s="76"/>
      <c r="E5234" s="75" t="s">
        <v>97</v>
      </c>
      <c r="F5234" s="75" t="s">
        <v>97</v>
      </c>
      <c r="G5234" s="77"/>
      <c r="H5234" s="77"/>
      <c r="I5234" s="80"/>
      <c r="J5234" s="77" t="s">
        <v>97</v>
      </c>
      <c r="K5234" s="79" t="s">
        <v>97</v>
      </c>
      <c r="L5234" s="79"/>
      <c r="M5234" s="80"/>
      <c r="N5234" s="79" t="s">
        <v>97</v>
      </c>
      <c r="O5234" s="81"/>
      <c r="P5234" s="86"/>
      <c r="Q5234" s="82"/>
      <c r="R5234" s="81" t="s">
        <v>97</v>
      </c>
      <c r="S5234" s="63"/>
      <c r="T5234" s="87"/>
      <c r="U5234" s="84" t="s">
        <v>97</v>
      </c>
      <c r="V5234" s="84" t="s">
        <v>97</v>
      </c>
      <c r="W5234" s="85" t="b">
        <v>0</v>
      </c>
      <c r="X5234" s="63"/>
      <c r="Y5234" s="63"/>
      <c r="Z5234" s="63"/>
    </row>
    <row r="5235">
      <c r="A5235" s="75"/>
      <c r="B5235" s="94"/>
      <c r="C5235" s="75"/>
      <c r="D5235" s="76"/>
      <c r="E5235" s="75" t="s">
        <v>97</v>
      </c>
      <c r="F5235" s="75" t="s">
        <v>97</v>
      </c>
      <c r="G5235" s="77"/>
      <c r="H5235" s="77"/>
      <c r="I5235" s="80"/>
      <c r="J5235" s="77" t="s">
        <v>97</v>
      </c>
      <c r="K5235" s="79" t="s">
        <v>97</v>
      </c>
      <c r="L5235" s="79"/>
      <c r="M5235" s="80"/>
      <c r="N5235" s="79" t="s">
        <v>97</v>
      </c>
      <c r="O5235" s="81"/>
      <c r="P5235" s="86"/>
      <c r="Q5235" s="82"/>
      <c r="R5235" s="81" t="s">
        <v>97</v>
      </c>
      <c r="S5235" s="63"/>
      <c r="T5235" s="87"/>
      <c r="U5235" s="84" t="s">
        <v>97</v>
      </c>
      <c r="V5235" s="84" t="s">
        <v>97</v>
      </c>
      <c r="W5235" s="85" t="b">
        <v>0</v>
      </c>
      <c r="X5235" s="63"/>
      <c r="Y5235" s="63"/>
      <c r="Z5235" s="63"/>
    </row>
    <row r="5236">
      <c r="A5236" s="75"/>
      <c r="B5236" s="94"/>
      <c r="C5236" s="75"/>
      <c r="D5236" s="76"/>
      <c r="E5236" s="75" t="s">
        <v>97</v>
      </c>
      <c r="F5236" s="75" t="s">
        <v>97</v>
      </c>
      <c r="G5236" s="77"/>
      <c r="H5236" s="77"/>
      <c r="I5236" s="80"/>
      <c r="J5236" s="77" t="s">
        <v>97</v>
      </c>
      <c r="K5236" s="79" t="s">
        <v>97</v>
      </c>
      <c r="L5236" s="79"/>
      <c r="M5236" s="80"/>
      <c r="N5236" s="79" t="s">
        <v>97</v>
      </c>
      <c r="O5236" s="81"/>
      <c r="P5236" s="86"/>
      <c r="Q5236" s="82"/>
      <c r="R5236" s="81" t="s">
        <v>97</v>
      </c>
      <c r="S5236" s="63"/>
      <c r="T5236" s="87"/>
      <c r="U5236" s="84" t="s">
        <v>97</v>
      </c>
      <c r="V5236" s="84" t="s">
        <v>97</v>
      </c>
      <c r="W5236" s="85" t="b">
        <v>0</v>
      </c>
      <c r="X5236" s="63"/>
      <c r="Y5236" s="63"/>
      <c r="Z5236" s="63"/>
    </row>
    <row r="5237">
      <c r="A5237" s="75"/>
      <c r="B5237" s="94"/>
      <c r="C5237" s="75"/>
      <c r="D5237" s="76"/>
      <c r="E5237" s="75" t="s">
        <v>97</v>
      </c>
      <c r="F5237" s="75" t="s">
        <v>97</v>
      </c>
      <c r="G5237" s="77"/>
      <c r="H5237" s="77"/>
      <c r="I5237" s="80"/>
      <c r="J5237" s="77" t="s">
        <v>97</v>
      </c>
      <c r="K5237" s="79" t="s">
        <v>97</v>
      </c>
      <c r="L5237" s="79"/>
      <c r="M5237" s="80"/>
      <c r="N5237" s="79" t="s">
        <v>97</v>
      </c>
      <c r="O5237" s="81"/>
      <c r="P5237" s="86"/>
      <c r="Q5237" s="82"/>
      <c r="R5237" s="81" t="s">
        <v>97</v>
      </c>
      <c r="S5237" s="63"/>
      <c r="T5237" s="87"/>
      <c r="U5237" s="84" t="s">
        <v>97</v>
      </c>
      <c r="V5237" s="84" t="s">
        <v>97</v>
      </c>
      <c r="W5237" s="85" t="b">
        <v>0</v>
      </c>
      <c r="X5237" s="63"/>
      <c r="Y5237" s="63"/>
      <c r="Z5237" s="63"/>
    </row>
    <row r="5238">
      <c r="A5238" s="75"/>
      <c r="B5238" s="94"/>
      <c r="C5238" s="75"/>
      <c r="D5238" s="76"/>
      <c r="E5238" s="75" t="s">
        <v>97</v>
      </c>
      <c r="F5238" s="75" t="s">
        <v>97</v>
      </c>
      <c r="G5238" s="77"/>
      <c r="H5238" s="77"/>
      <c r="I5238" s="80"/>
      <c r="J5238" s="77" t="s">
        <v>97</v>
      </c>
      <c r="K5238" s="79" t="s">
        <v>97</v>
      </c>
      <c r="L5238" s="79"/>
      <c r="M5238" s="80"/>
      <c r="N5238" s="79" t="s">
        <v>97</v>
      </c>
      <c r="O5238" s="81"/>
      <c r="P5238" s="86"/>
      <c r="Q5238" s="82"/>
      <c r="R5238" s="81" t="s">
        <v>97</v>
      </c>
      <c r="S5238" s="63"/>
      <c r="T5238" s="87"/>
      <c r="U5238" s="84" t="s">
        <v>97</v>
      </c>
      <c r="V5238" s="84" t="s">
        <v>97</v>
      </c>
      <c r="W5238" s="85" t="b">
        <v>0</v>
      </c>
      <c r="X5238" s="63"/>
      <c r="Y5238" s="63"/>
      <c r="Z5238" s="63"/>
    </row>
    <row r="5239">
      <c r="A5239" s="75"/>
      <c r="B5239" s="94"/>
      <c r="C5239" s="75"/>
      <c r="D5239" s="76"/>
      <c r="E5239" s="75" t="s">
        <v>97</v>
      </c>
      <c r="F5239" s="75" t="s">
        <v>97</v>
      </c>
      <c r="G5239" s="77"/>
      <c r="H5239" s="77"/>
      <c r="I5239" s="80"/>
      <c r="J5239" s="77" t="s">
        <v>97</v>
      </c>
      <c r="K5239" s="79" t="s">
        <v>97</v>
      </c>
      <c r="L5239" s="79"/>
      <c r="M5239" s="80"/>
      <c r="N5239" s="79" t="s">
        <v>97</v>
      </c>
      <c r="O5239" s="81"/>
      <c r="P5239" s="86"/>
      <c r="Q5239" s="82"/>
      <c r="R5239" s="81" t="s">
        <v>97</v>
      </c>
      <c r="S5239" s="63"/>
      <c r="T5239" s="87"/>
      <c r="U5239" s="84" t="s">
        <v>97</v>
      </c>
      <c r="V5239" s="84" t="s">
        <v>97</v>
      </c>
      <c r="W5239" s="85" t="b">
        <v>0</v>
      </c>
      <c r="X5239" s="63"/>
      <c r="Y5239" s="63"/>
      <c r="Z5239" s="63"/>
    </row>
    <row r="5240">
      <c r="A5240" s="75"/>
      <c r="B5240" s="94"/>
      <c r="C5240" s="75"/>
      <c r="D5240" s="76"/>
      <c r="E5240" s="75" t="s">
        <v>97</v>
      </c>
      <c r="F5240" s="75" t="s">
        <v>97</v>
      </c>
      <c r="G5240" s="77"/>
      <c r="H5240" s="77"/>
      <c r="I5240" s="80"/>
      <c r="J5240" s="77" t="s">
        <v>97</v>
      </c>
      <c r="K5240" s="79" t="s">
        <v>97</v>
      </c>
      <c r="L5240" s="79"/>
      <c r="M5240" s="80"/>
      <c r="N5240" s="79" t="s">
        <v>97</v>
      </c>
      <c r="O5240" s="81"/>
      <c r="P5240" s="86"/>
      <c r="Q5240" s="82"/>
      <c r="R5240" s="81" t="s">
        <v>97</v>
      </c>
      <c r="S5240" s="63"/>
      <c r="T5240" s="87"/>
      <c r="U5240" s="84" t="s">
        <v>97</v>
      </c>
      <c r="V5240" s="84" t="s">
        <v>97</v>
      </c>
      <c r="W5240" s="85" t="b">
        <v>0</v>
      </c>
      <c r="X5240" s="63"/>
      <c r="Y5240" s="63"/>
      <c r="Z5240" s="63"/>
    </row>
    <row r="5241">
      <c r="A5241" s="75"/>
      <c r="B5241" s="94"/>
      <c r="C5241" s="75"/>
      <c r="D5241" s="76"/>
      <c r="E5241" s="75" t="s">
        <v>97</v>
      </c>
      <c r="F5241" s="75" t="s">
        <v>97</v>
      </c>
      <c r="G5241" s="77"/>
      <c r="H5241" s="77"/>
      <c r="I5241" s="80"/>
      <c r="J5241" s="77" t="s">
        <v>97</v>
      </c>
      <c r="K5241" s="79" t="s">
        <v>97</v>
      </c>
      <c r="L5241" s="79"/>
      <c r="M5241" s="80"/>
      <c r="N5241" s="79" t="s">
        <v>97</v>
      </c>
      <c r="O5241" s="81"/>
      <c r="P5241" s="86"/>
      <c r="Q5241" s="82"/>
      <c r="R5241" s="81" t="s">
        <v>97</v>
      </c>
      <c r="S5241" s="63"/>
      <c r="T5241" s="87"/>
      <c r="U5241" s="84" t="s">
        <v>97</v>
      </c>
      <c r="V5241" s="84" t="s">
        <v>97</v>
      </c>
      <c r="W5241" s="85" t="b">
        <v>0</v>
      </c>
      <c r="X5241" s="63"/>
      <c r="Y5241" s="63"/>
      <c r="Z5241" s="63"/>
    </row>
    <row r="5242">
      <c r="A5242" s="75"/>
      <c r="B5242" s="94"/>
      <c r="C5242" s="75"/>
      <c r="D5242" s="76"/>
      <c r="E5242" s="75" t="s">
        <v>97</v>
      </c>
      <c r="F5242" s="75" t="s">
        <v>97</v>
      </c>
      <c r="G5242" s="77"/>
      <c r="H5242" s="77"/>
      <c r="I5242" s="80"/>
      <c r="J5242" s="77" t="s">
        <v>97</v>
      </c>
      <c r="K5242" s="79" t="s">
        <v>97</v>
      </c>
      <c r="L5242" s="79"/>
      <c r="M5242" s="80"/>
      <c r="N5242" s="79" t="s">
        <v>97</v>
      </c>
      <c r="O5242" s="81"/>
      <c r="P5242" s="86"/>
      <c r="Q5242" s="82"/>
      <c r="R5242" s="81" t="s">
        <v>97</v>
      </c>
      <c r="S5242" s="63"/>
      <c r="T5242" s="87"/>
      <c r="U5242" s="84" t="s">
        <v>97</v>
      </c>
      <c r="V5242" s="84" t="s">
        <v>97</v>
      </c>
      <c r="W5242" s="85" t="b">
        <v>0</v>
      </c>
      <c r="X5242" s="63"/>
      <c r="Y5242" s="63"/>
      <c r="Z5242" s="63"/>
    </row>
    <row r="5243">
      <c r="A5243" s="75"/>
      <c r="B5243" s="94"/>
      <c r="C5243" s="75"/>
      <c r="D5243" s="76"/>
      <c r="E5243" s="75" t="s">
        <v>97</v>
      </c>
      <c r="F5243" s="75" t="s">
        <v>97</v>
      </c>
      <c r="G5243" s="77"/>
      <c r="H5243" s="77"/>
      <c r="I5243" s="80"/>
      <c r="J5243" s="77" t="s">
        <v>97</v>
      </c>
      <c r="K5243" s="79" t="s">
        <v>97</v>
      </c>
      <c r="L5243" s="79"/>
      <c r="M5243" s="80"/>
      <c r="N5243" s="79" t="s">
        <v>97</v>
      </c>
      <c r="O5243" s="81"/>
      <c r="P5243" s="86"/>
      <c r="Q5243" s="82"/>
      <c r="R5243" s="81" t="s">
        <v>97</v>
      </c>
      <c r="S5243" s="63"/>
      <c r="T5243" s="87"/>
      <c r="U5243" s="84" t="s">
        <v>97</v>
      </c>
      <c r="V5243" s="84" t="s">
        <v>97</v>
      </c>
      <c r="W5243" s="85" t="b">
        <v>0</v>
      </c>
      <c r="X5243" s="63"/>
      <c r="Y5243" s="63"/>
      <c r="Z5243" s="63"/>
    </row>
    <row r="5244">
      <c r="A5244" s="75"/>
      <c r="B5244" s="94"/>
      <c r="C5244" s="75"/>
      <c r="D5244" s="76"/>
      <c r="E5244" s="75" t="s">
        <v>97</v>
      </c>
      <c r="F5244" s="75" t="s">
        <v>97</v>
      </c>
      <c r="G5244" s="77"/>
      <c r="H5244" s="77"/>
      <c r="I5244" s="80"/>
      <c r="J5244" s="77" t="s">
        <v>97</v>
      </c>
      <c r="K5244" s="79" t="s">
        <v>97</v>
      </c>
      <c r="L5244" s="79"/>
      <c r="M5244" s="80"/>
      <c r="N5244" s="79" t="s">
        <v>97</v>
      </c>
      <c r="O5244" s="81"/>
      <c r="P5244" s="86"/>
      <c r="Q5244" s="82"/>
      <c r="R5244" s="81" t="s">
        <v>97</v>
      </c>
      <c r="S5244" s="63"/>
      <c r="T5244" s="87"/>
      <c r="U5244" s="84" t="s">
        <v>97</v>
      </c>
      <c r="V5244" s="84" t="s">
        <v>97</v>
      </c>
      <c r="W5244" s="85" t="b">
        <v>0</v>
      </c>
      <c r="X5244" s="63"/>
      <c r="Y5244" s="63"/>
      <c r="Z5244" s="63"/>
    </row>
    <row r="5245">
      <c r="A5245" s="75"/>
      <c r="B5245" s="94"/>
      <c r="C5245" s="75"/>
      <c r="D5245" s="76"/>
      <c r="E5245" s="75" t="s">
        <v>97</v>
      </c>
      <c r="F5245" s="75" t="s">
        <v>97</v>
      </c>
      <c r="G5245" s="77"/>
      <c r="H5245" s="77"/>
      <c r="I5245" s="80"/>
      <c r="J5245" s="77" t="s">
        <v>97</v>
      </c>
      <c r="K5245" s="79" t="s">
        <v>97</v>
      </c>
      <c r="L5245" s="79"/>
      <c r="M5245" s="80"/>
      <c r="N5245" s="79" t="s">
        <v>97</v>
      </c>
      <c r="O5245" s="81"/>
      <c r="P5245" s="86"/>
      <c r="Q5245" s="82"/>
      <c r="R5245" s="81" t="s">
        <v>97</v>
      </c>
      <c r="S5245" s="63"/>
      <c r="T5245" s="87"/>
      <c r="U5245" s="84" t="s">
        <v>97</v>
      </c>
      <c r="V5245" s="84" t="s">
        <v>97</v>
      </c>
      <c r="W5245" s="85" t="b">
        <v>0</v>
      </c>
      <c r="X5245" s="63"/>
      <c r="Y5245" s="63"/>
      <c r="Z5245" s="63"/>
    </row>
    <row r="5246">
      <c r="A5246" s="75"/>
      <c r="B5246" s="94"/>
      <c r="C5246" s="75"/>
      <c r="D5246" s="76"/>
      <c r="E5246" s="75" t="s">
        <v>97</v>
      </c>
      <c r="F5246" s="75" t="s">
        <v>97</v>
      </c>
      <c r="G5246" s="77"/>
      <c r="H5246" s="77"/>
      <c r="I5246" s="80"/>
      <c r="J5246" s="77" t="s">
        <v>97</v>
      </c>
      <c r="K5246" s="79" t="s">
        <v>97</v>
      </c>
      <c r="L5246" s="79"/>
      <c r="M5246" s="80"/>
      <c r="N5246" s="79" t="s">
        <v>97</v>
      </c>
      <c r="O5246" s="81"/>
      <c r="P5246" s="86"/>
      <c r="Q5246" s="82"/>
      <c r="R5246" s="81" t="s">
        <v>97</v>
      </c>
      <c r="S5246" s="63"/>
      <c r="T5246" s="87"/>
      <c r="U5246" s="84" t="s">
        <v>97</v>
      </c>
      <c r="V5246" s="84" t="s">
        <v>97</v>
      </c>
      <c r="W5246" s="85" t="b">
        <v>0</v>
      </c>
      <c r="X5246" s="63"/>
      <c r="Y5246" s="63"/>
      <c r="Z5246" s="63"/>
    </row>
    <row r="5247">
      <c r="A5247" s="75"/>
      <c r="B5247" s="94"/>
      <c r="C5247" s="75"/>
      <c r="D5247" s="76"/>
      <c r="E5247" s="75" t="s">
        <v>97</v>
      </c>
      <c r="F5247" s="75" t="s">
        <v>97</v>
      </c>
      <c r="G5247" s="77"/>
      <c r="H5247" s="77"/>
      <c r="I5247" s="80"/>
      <c r="J5247" s="77" t="s">
        <v>97</v>
      </c>
      <c r="K5247" s="79" t="s">
        <v>97</v>
      </c>
      <c r="L5247" s="79"/>
      <c r="M5247" s="80"/>
      <c r="N5247" s="79" t="s">
        <v>97</v>
      </c>
      <c r="O5247" s="81"/>
      <c r="P5247" s="86"/>
      <c r="Q5247" s="82"/>
      <c r="R5247" s="81" t="s">
        <v>97</v>
      </c>
      <c r="S5247" s="63"/>
      <c r="T5247" s="87"/>
      <c r="U5247" s="84" t="s">
        <v>97</v>
      </c>
      <c r="V5247" s="84" t="s">
        <v>97</v>
      </c>
      <c r="W5247" s="85" t="b">
        <v>0</v>
      </c>
      <c r="X5247" s="63"/>
      <c r="Y5247" s="63"/>
      <c r="Z5247" s="63"/>
    </row>
    <row r="5248">
      <c r="A5248" s="75"/>
      <c r="B5248" s="94"/>
      <c r="C5248" s="75"/>
      <c r="D5248" s="76"/>
      <c r="E5248" s="75" t="s">
        <v>97</v>
      </c>
      <c r="F5248" s="75" t="s">
        <v>97</v>
      </c>
      <c r="G5248" s="77"/>
      <c r="H5248" s="77"/>
      <c r="I5248" s="80"/>
      <c r="J5248" s="77" t="s">
        <v>97</v>
      </c>
      <c r="K5248" s="79" t="s">
        <v>97</v>
      </c>
      <c r="L5248" s="79"/>
      <c r="M5248" s="80"/>
      <c r="N5248" s="79" t="s">
        <v>97</v>
      </c>
      <c r="O5248" s="81"/>
      <c r="P5248" s="86"/>
      <c r="Q5248" s="82"/>
      <c r="R5248" s="81" t="s">
        <v>97</v>
      </c>
      <c r="S5248" s="63"/>
      <c r="T5248" s="87"/>
      <c r="U5248" s="84" t="s">
        <v>97</v>
      </c>
      <c r="V5248" s="84" t="s">
        <v>97</v>
      </c>
      <c r="W5248" s="85" t="b">
        <v>0</v>
      </c>
      <c r="X5248" s="63"/>
      <c r="Y5248" s="63"/>
      <c r="Z5248" s="63"/>
    </row>
    <row r="5249">
      <c r="A5249" s="75"/>
      <c r="B5249" s="94"/>
      <c r="C5249" s="75"/>
      <c r="D5249" s="76"/>
      <c r="E5249" s="75" t="s">
        <v>97</v>
      </c>
      <c r="F5249" s="75" t="s">
        <v>97</v>
      </c>
      <c r="G5249" s="77"/>
      <c r="H5249" s="77"/>
      <c r="I5249" s="80"/>
      <c r="J5249" s="77" t="s">
        <v>97</v>
      </c>
      <c r="K5249" s="79" t="s">
        <v>97</v>
      </c>
      <c r="L5249" s="79"/>
      <c r="M5249" s="80"/>
      <c r="N5249" s="79" t="s">
        <v>97</v>
      </c>
      <c r="O5249" s="81"/>
      <c r="P5249" s="86"/>
      <c r="Q5249" s="82"/>
      <c r="R5249" s="81" t="s">
        <v>97</v>
      </c>
      <c r="S5249" s="63"/>
      <c r="T5249" s="87"/>
      <c r="U5249" s="84" t="s">
        <v>97</v>
      </c>
      <c r="V5249" s="84" t="s">
        <v>97</v>
      </c>
      <c r="W5249" s="85" t="b">
        <v>0</v>
      </c>
      <c r="X5249" s="63"/>
      <c r="Y5249" s="63"/>
      <c r="Z5249" s="63"/>
    </row>
    <row r="5250">
      <c r="A5250" s="75"/>
      <c r="B5250" s="94"/>
      <c r="C5250" s="75"/>
      <c r="D5250" s="76"/>
      <c r="E5250" s="75" t="s">
        <v>97</v>
      </c>
      <c r="F5250" s="75" t="s">
        <v>97</v>
      </c>
      <c r="G5250" s="77"/>
      <c r="H5250" s="77"/>
      <c r="I5250" s="80"/>
      <c r="J5250" s="77" t="s">
        <v>97</v>
      </c>
      <c r="K5250" s="79" t="s">
        <v>97</v>
      </c>
      <c r="L5250" s="79"/>
      <c r="M5250" s="80"/>
      <c r="N5250" s="79" t="s">
        <v>97</v>
      </c>
      <c r="O5250" s="81"/>
      <c r="P5250" s="86"/>
      <c r="Q5250" s="82"/>
      <c r="R5250" s="81" t="s">
        <v>97</v>
      </c>
      <c r="S5250" s="63"/>
      <c r="T5250" s="87"/>
      <c r="U5250" s="84" t="s">
        <v>97</v>
      </c>
      <c r="V5250" s="84" t="s">
        <v>97</v>
      </c>
      <c r="W5250" s="85" t="b">
        <v>0</v>
      </c>
      <c r="X5250" s="63"/>
      <c r="Y5250" s="63"/>
      <c r="Z5250" s="63"/>
    </row>
    <row r="5251">
      <c r="A5251" s="75"/>
      <c r="B5251" s="94"/>
      <c r="C5251" s="75"/>
      <c r="D5251" s="76"/>
      <c r="E5251" s="75" t="s">
        <v>97</v>
      </c>
      <c r="F5251" s="75" t="s">
        <v>97</v>
      </c>
      <c r="G5251" s="77"/>
      <c r="H5251" s="77"/>
      <c r="I5251" s="80"/>
      <c r="J5251" s="77" t="s">
        <v>97</v>
      </c>
      <c r="K5251" s="79" t="s">
        <v>97</v>
      </c>
      <c r="L5251" s="79"/>
      <c r="M5251" s="80"/>
      <c r="N5251" s="79" t="s">
        <v>97</v>
      </c>
      <c r="O5251" s="81"/>
      <c r="P5251" s="86"/>
      <c r="Q5251" s="82"/>
      <c r="R5251" s="81" t="s">
        <v>97</v>
      </c>
      <c r="S5251" s="63"/>
      <c r="T5251" s="87"/>
      <c r="U5251" s="84" t="s">
        <v>97</v>
      </c>
      <c r="V5251" s="84" t="s">
        <v>97</v>
      </c>
      <c r="W5251" s="85" t="b">
        <v>0</v>
      </c>
      <c r="X5251" s="63"/>
      <c r="Y5251" s="63"/>
      <c r="Z5251" s="63"/>
    </row>
    <row r="5252">
      <c r="A5252" s="75"/>
      <c r="B5252" s="94"/>
      <c r="C5252" s="75"/>
      <c r="D5252" s="76"/>
      <c r="E5252" s="75" t="s">
        <v>97</v>
      </c>
      <c r="F5252" s="75" t="s">
        <v>97</v>
      </c>
      <c r="G5252" s="77"/>
      <c r="H5252" s="77"/>
      <c r="I5252" s="80"/>
      <c r="J5252" s="77" t="s">
        <v>97</v>
      </c>
      <c r="K5252" s="79" t="s">
        <v>97</v>
      </c>
      <c r="L5252" s="79"/>
      <c r="M5252" s="80"/>
      <c r="N5252" s="79" t="s">
        <v>97</v>
      </c>
      <c r="O5252" s="81"/>
      <c r="P5252" s="86"/>
      <c r="Q5252" s="82"/>
      <c r="R5252" s="81" t="s">
        <v>97</v>
      </c>
      <c r="S5252" s="63"/>
      <c r="T5252" s="87"/>
      <c r="U5252" s="84" t="s">
        <v>97</v>
      </c>
      <c r="V5252" s="84" t="s">
        <v>97</v>
      </c>
      <c r="W5252" s="85" t="b">
        <v>0</v>
      </c>
      <c r="X5252" s="63"/>
      <c r="Y5252" s="63"/>
      <c r="Z5252" s="63"/>
    </row>
    <row r="5253">
      <c r="A5253" s="75"/>
      <c r="B5253" s="94"/>
      <c r="C5253" s="75"/>
      <c r="D5253" s="76"/>
      <c r="E5253" s="75" t="s">
        <v>97</v>
      </c>
      <c r="F5253" s="75" t="s">
        <v>97</v>
      </c>
      <c r="G5253" s="77"/>
      <c r="H5253" s="77"/>
      <c r="I5253" s="80"/>
      <c r="J5253" s="77" t="s">
        <v>97</v>
      </c>
      <c r="K5253" s="79" t="s">
        <v>97</v>
      </c>
      <c r="L5253" s="79"/>
      <c r="M5253" s="80"/>
      <c r="N5253" s="79" t="s">
        <v>97</v>
      </c>
      <c r="O5253" s="81"/>
      <c r="P5253" s="86"/>
      <c r="Q5253" s="82"/>
      <c r="R5253" s="81" t="s">
        <v>97</v>
      </c>
      <c r="S5253" s="63"/>
      <c r="T5253" s="87"/>
      <c r="U5253" s="84" t="s">
        <v>97</v>
      </c>
      <c r="V5253" s="84" t="s">
        <v>97</v>
      </c>
      <c r="W5253" s="85" t="b">
        <v>0</v>
      </c>
      <c r="X5253" s="63"/>
      <c r="Y5253" s="63"/>
      <c r="Z5253" s="63"/>
    </row>
    <row r="5254">
      <c r="A5254" s="75"/>
      <c r="B5254" s="94"/>
      <c r="C5254" s="75"/>
      <c r="D5254" s="76"/>
      <c r="E5254" s="75" t="s">
        <v>97</v>
      </c>
      <c r="F5254" s="75" t="s">
        <v>97</v>
      </c>
      <c r="G5254" s="77"/>
      <c r="H5254" s="77"/>
      <c r="I5254" s="80"/>
      <c r="J5254" s="77" t="s">
        <v>97</v>
      </c>
      <c r="K5254" s="79" t="s">
        <v>97</v>
      </c>
      <c r="L5254" s="79"/>
      <c r="M5254" s="80"/>
      <c r="N5254" s="79" t="s">
        <v>97</v>
      </c>
      <c r="O5254" s="81"/>
      <c r="P5254" s="86"/>
      <c r="Q5254" s="82"/>
      <c r="R5254" s="81" t="s">
        <v>97</v>
      </c>
      <c r="S5254" s="63"/>
      <c r="T5254" s="87"/>
      <c r="U5254" s="84" t="s">
        <v>97</v>
      </c>
      <c r="V5254" s="84" t="s">
        <v>97</v>
      </c>
      <c r="W5254" s="85" t="b">
        <v>0</v>
      </c>
      <c r="X5254" s="63"/>
      <c r="Y5254" s="63"/>
      <c r="Z5254" s="63"/>
    </row>
    <row r="5255">
      <c r="A5255" s="75"/>
      <c r="B5255" s="94"/>
      <c r="C5255" s="75"/>
      <c r="D5255" s="76"/>
      <c r="E5255" s="75" t="s">
        <v>97</v>
      </c>
      <c r="F5255" s="75" t="s">
        <v>97</v>
      </c>
      <c r="G5255" s="77"/>
      <c r="H5255" s="77"/>
      <c r="I5255" s="80"/>
      <c r="J5255" s="77" t="s">
        <v>97</v>
      </c>
      <c r="K5255" s="79" t="s">
        <v>97</v>
      </c>
      <c r="L5255" s="79"/>
      <c r="M5255" s="80"/>
      <c r="N5255" s="79" t="s">
        <v>97</v>
      </c>
      <c r="O5255" s="81"/>
      <c r="P5255" s="86"/>
      <c r="Q5255" s="82"/>
      <c r="R5255" s="81" t="s">
        <v>97</v>
      </c>
      <c r="S5255" s="63"/>
      <c r="T5255" s="87"/>
      <c r="U5255" s="84" t="s">
        <v>97</v>
      </c>
      <c r="V5255" s="84" t="s">
        <v>97</v>
      </c>
      <c r="W5255" s="85" t="b">
        <v>0</v>
      </c>
      <c r="X5255" s="63"/>
      <c r="Y5255" s="63"/>
      <c r="Z5255" s="63"/>
    </row>
    <row r="5256">
      <c r="A5256" s="75"/>
      <c r="B5256" s="94"/>
      <c r="C5256" s="75"/>
      <c r="D5256" s="76"/>
      <c r="E5256" s="75" t="s">
        <v>97</v>
      </c>
      <c r="F5256" s="75" t="s">
        <v>97</v>
      </c>
      <c r="G5256" s="77"/>
      <c r="H5256" s="77"/>
      <c r="I5256" s="80"/>
      <c r="J5256" s="77" t="s">
        <v>97</v>
      </c>
      <c r="K5256" s="79" t="s">
        <v>97</v>
      </c>
      <c r="L5256" s="79"/>
      <c r="M5256" s="80"/>
      <c r="N5256" s="79" t="s">
        <v>97</v>
      </c>
      <c r="O5256" s="81"/>
      <c r="P5256" s="86"/>
      <c r="Q5256" s="82"/>
      <c r="R5256" s="81" t="s">
        <v>97</v>
      </c>
      <c r="S5256" s="63"/>
      <c r="T5256" s="87"/>
      <c r="U5256" s="84" t="s">
        <v>97</v>
      </c>
      <c r="V5256" s="84" t="s">
        <v>97</v>
      </c>
      <c r="W5256" s="85" t="b">
        <v>0</v>
      </c>
      <c r="X5256" s="63"/>
      <c r="Y5256" s="63"/>
      <c r="Z5256" s="63"/>
    </row>
    <row r="5257">
      <c r="A5257" s="75"/>
      <c r="B5257" s="94"/>
      <c r="C5257" s="75"/>
      <c r="D5257" s="76"/>
      <c r="E5257" s="75" t="s">
        <v>97</v>
      </c>
      <c r="F5257" s="75" t="s">
        <v>97</v>
      </c>
      <c r="G5257" s="77"/>
      <c r="H5257" s="77"/>
      <c r="I5257" s="80"/>
      <c r="J5257" s="77" t="s">
        <v>97</v>
      </c>
      <c r="K5257" s="79" t="s">
        <v>97</v>
      </c>
      <c r="L5257" s="79"/>
      <c r="M5257" s="80"/>
      <c r="N5257" s="79" t="s">
        <v>97</v>
      </c>
      <c r="O5257" s="81"/>
      <c r="P5257" s="86"/>
      <c r="Q5257" s="82"/>
      <c r="R5257" s="81" t="s">
        <v>97</v>
      </c>
      <c r="S5257" s="63"/>
      <c r="T5257" s="87"/>
      <c r="U5257" s="84" t="s">
        <v>97</v>
      </c>
      <c r="V5257" s="84" t="s">
        <v>97</v>
      </c>
      <c r="W5257" s="85" t="b">
        <v>0</v>
      </c>
      <c r="X5257" s="63"/>
      <c r="Y5257" s="63"/>
      <c r="Z5257" s="63"/>
    </row>
    <row r="5258">
      <c r="A5258" s="75"/>
      <c r="B5258" s="94"/>
      <c r="C5258" s="75"/>
      <c r="D5258" s="76"/>
      <c r="E5258" s="75" t="s">
        <v>97</v>
      </c>
      <c r="F5258" s="75" t="s">
        <v>97</v>
      </c>
      <c r="G5258" s="77"/>
      <c r="H5258" s="77"/>
      <c r="I5258" s="80"/>
      <c r="J5258" s="77" t="s">
        <v>97</v>
      </c>
      <c r="K5258" s="79" t="s">
        <v>97</v>
      </c>
      <c r="L5258" s="79"/>
      <c r="M5258" s="80"/>
      <c r="N5258" s="79" t="s">
        <v>97</v>
      </c>
      <c r="O5258" s="81"/>
      <c r="P5258" s="86"/>
      <c r="Q5258" s="82"/>
      <c r="R5258" s="81" t="s">
        <v>97</v>
      </c>
      <c r="S5258" s="63"/>
      <c r="T5258" s="87"/>
      <c r="U5258" s="84" t="s">
        <v>97</v>
      </c>
      <c r="V5258" s="84" t="s">
        <v>97</v>
      </c>
      <c r="W5258" s="85" t="b">
        <v>0</v>
      </c>
      <c r="X5258" s="63"/>
      <c r="Y5258" s="63"/>
      <c r="Z5258" s="63"/>
    </row>
    <row r="5259">
      <c r="A5259" s="75"/>
      <c r="B5259" s="94"/>
      <c r="C5259" s="75"/>
      <c r="D5259" s="76"/>
      <c r="E5259" s="75" t="s">
        <v>97</v>
      </c>
      <c r="F5259" s="75" t="s">
        <v>97</v>
      </c>
      <c r="G5259" s="77"/>
      <c r="H5259" s="77"/>
      <c r="I5259" s="80"/>
      <c r="J5259" s="77" t="s">
        <v>97</v>
      </c>
      <c r="K5259" s="79" t="s">
        <v>97</v>
      </c>
      <c r="L5259" s="79"/>
      <c r="M5259" s="80"/>
      <c r="N5259" s="79" t="s">
        <v>97</v>
      </c>
      <c r="O5259" s="81"/>
      <c r="P5259" s="86"/>
      <c r="Q5259" s="82"/>
      <c r="R5259" s="81" t="s">
        <v>97</v>
      </c>
      <c r="S5259" s="63"/>
      <c r="T5259" s="87"/>
      <c r="U5259" s="84" t="s">
        <v>97</v>
      </c>
      <c r="V5259" s="84" t="s">
        <v>97</v>
      </c>
      <c r="W5259" s="85" t="b">
        <v>0</v>
      </c>
      <c r="X5259" s="63"/>
      <c r="Y5259" s="63"/>
      <c r="Z5259" s="63"/>
    </row>
    <row r="5260">
      <c r="A5260" s="75"/>
      <c r="B5260" s="94"/>
      <c r="C5260" s="75"/>
      <c r="D5260" s="76"/>
      <c r="E5260" s="75" t="s">
        <v>97</v>
      </c>
      <c r="F5260" s="75" t="s">
        <v>97</v>
      </c>
      <c r="G5260" s="77"/>
      <c r="H5260" s="77"/>
      <c r="I5260" s="80"/>
      <c r="J5260" s="77" t="s">
        <v>97</v>
      </c>
      <c r="K5260" s="79" t="s">
        <v>97</v>
      </c>
      <c r="L5260" s="79"/>
      <c r="M5260" s="80"/>
      <c r="N5260" s="79" t="s">
        <v>97</v>
      </c>
      <c r="O5260" s="81"/>
      <c r="P5260" s="86"/>
      <c r="Q5260" s="82"/>
      <c r="R5260" s="81" t="s">
        <v>97</v>
      </c>
      <c r="S5260" s="63"/>
      <c r="T5260" s="87"/>
      <c r="U5260" s="84" t="s">
        <v>97</v>
      </c>
      <c r="V5260" s="84" t="s">
        <v>97</v>
      </c>
      <c r="W5260" s="85" t="b">
        <v>0</v>
      </c>
      <c r="X5260" s="63"/>
      <c r="Y5260" s="63"/>
      <c r="Z5260" s="63"/>
    </row>
    <row r="5261">
      <c r="A5261" s="75"/>
      <c r="B5261" s="94"/>
      <c r="C5261" s="75"/>
      <c r="D5261" s="76"/>
      <c r="E5261" s="75" t="s">
        <v>97</v>
      </c>
      <c r="F5261" s="75" t="s">
        <v>97</v>
      </c>
      <c r="G5261" s="77"/>
      <c r="H5261" s="77"/>
      <c r="I5261" s="80"/>
      <c r="J5261" s="77" t="s">
        <v>97</v>
      </c>
      <c r="K5261" s="79" t="s">
        <v>97</v>
      </c>
      <c r="L5261" s="79"/>
      <c r="M5261" s="80"/>
      <c r="N5261" s="79" t="s">
        <v>97</v>
      </c>
      <c r="O5261" s="81"/>
      <c r="P5261" s="86"/>
      <c r="Q5261" s="82"/>
      <c r="R5261" s="81" t="s">
        <v>97</v>
      </c>
      <c r="S5261" s="63"/>
      <c r="T5261" s="87"/>
      <c r="U5261" s="84" t="s">
        <v>97</v>
      </c>
      <c r="V5261" s="84" t="s">
        <v>97</v>
      </c>
      <c r="W5261" s="85" t="b">
        <v>0</v>
      </c>
      <c r="X5261" s="63"/>
      <c r="Y5261" s="63"/>
      <c r="Z5261" s="63"/>
    </row>
    <row r="5262">
      <c r="A5262" s="75"/>
      <c r="B5262" s="94"/>
      <c r="C5262" s="75"/>
      <c r="D5262" s="76"/>
      <c r="E5262" s="75" t="s">
        <v>97</v>
      </c>
      <c r="F5262" s="75" t="s">
        <v>97</v>
      </c>
      <c r="G5262" s="77"/>
      <c r="H5262" s="77"/>
      <c r="I5262" s="80"/>
      <c r="J5262" s="77" t="s">
        <v>97</v>
      </c>
      <c r="K5262" s="79" t="s">
        <v>97</v>
      </c>
      <c r="L5262" s="79"/>
      <c r="M5262" s="80"/>
      <c r="N5262" s="79" t="s">
        <v>97</v>
      </c>
      <c r="O5262" s="81"/>
      <c r="P5262" s="86"/>
      <c r="Q5262" s="82"/>
      <c r="R5262" s="81" t="s">
        <v>97</v>
      </c>
      <c r="S5262" s="63"/>
      <c r="T5262" s="87"/>
      <c r="U5262" s="84" t="s">
        <v>97</v>
      </c>
      <c r="V5262" s="84" t="s">
        <v>97</v>
      </c>
      <c r="W5262" s="85" t="b">
        <v>0</v>
      </c>
      <c r="X5262" s="63"/>
      <c r="Y5262" s="63"/>
      <c r="Z5262" s="63"/>
    </row>
    <row r="5263">
      <c r="A5263" s="75"/>
      <c r="B5263" s="94"/>
      <c r="C5263" s="75"/>
      <c r="D5263" s="76"/>
      <c r="E5263" s="75" t="s">
        <v>97</v>
      </c>
      <c r="F5263" s="75" t="s">
        <v>97</v>
      </c>
      <c r="G5263" s="77"/>
      <c r="H5263" s="77"/>
      <c r="I5263" s="80"/>
      <c r="J5263" s="77" t="s">
        <v>97</v>
      </c>
      <c r="K5263" s="79" t="s">
        <v>97</v>
      </c>
      <c r="L5263" s="79"/>
      <c r="M5263" s="80"/>
      <c r="N5263" s="79" t="s">
        <v>97</v>
      </c>
      <c r="O5263" s="81"/>
      <c r="P5263" s="86"/>
      <c r="Q5263" s="82"/>
      <c r="R5263" s="81" t="s">
        <v>97</v>
      </c>
      <c r="S5263" s="63"/>
      <c r="T5263" s="87"/>
      <c r="U5263" s="84" t="s">
        <v>97</v>
      </c>
      <c r="V5263" s="84" t="s">
        <v>97</v>
      </c>
      <c r="W5263" s="85" t="b">
        <v>0</v>
      </c>
      <c r="X5263" s="63"/>
      <c r="Y5263" s="63"/>
      <c r="Z5263" s="63"/>
    </row>
    <row r="5264">
      <c r="A5264" s="75"/>
      <c r="B5264" s="94"/>
      <c r="C5264" s="75"/>
      <c r="D5264" s="76"/>
      <c r="E5264" s="75" t="s">
        <v>97</v>
      </c>
      <c r="F5264" s="75" t="s">
        <v>97</v>
      </c>
      <c r="G5264" s="77"/>
      <c r="H5264" s="77"/>
      <c r="I5264" s="80"/>
      <c r="J5264" s="77" t="s">
        <v>97</v>
      </c>
      <c r="K5264" s="79" t="s">
        <v>97</v>
      </c>
      <c r="L5264" s="79"/>
      <c r="M5264" s="80"/>
      <c r="N5264" s="79" t="s">
        <v>97</v>
      </c>
      <c r="O5264" s="81"/>
      <c r="P5264" s="86"/>
      <c r="Q5264" s="82"/>
      <c r="R5264" s="81" t="s">
        <v>97</v>
      </c>
      <c r="S5264" s="63"/>
      <c r="T5264" s="87"/>
      <c r="U5264" s="84" t="s">
        <v>97</v>
      </c>
      <c r="V5264" s="84" t="s">
        <v>97</v>
      </c>
      <c r="W5264" s="85" t="b">
        <v>0</v>
      </c>
      <c r="X5264" s="63"/>
      <c r="Y5264" s="63"/>
      <c r="Z5264" s="63"/>
    </row>
    <row r="5265">
      <c r="A5265" s="75"/>
      <c r="B5265" s="94"/>
      <c r="C5265" s="75"/>
      <c r="D5265" s="76"/>
      <c r="E5265" s="75" t="s">
        <v>97</v>
      </c>
      <c r="F5265" s="75" t="s">
        <v>97</v>
      </c>
      <c r="G5265" s="77"/>
      <c r="H5265" s="77"/>
      <c r="I5265" s="80"/>
      <c r="J5265" s="77" t="s">
        <v>97</v>
      </c>
      <c r="K5265" s="79" t="s">
        <v>97</v>
      </c>
      <c r="L5265" s="79"/>
      <c r="M5265" s="80"/>
      <c r="N5265" s="79" t="s">
        <v>97</v>
      </c>
      <c r="O5265" s="81"/>
      <c r="P5265" s="86"/>
      <c r="Q5265" s="82"/>
      <c r="R5265" s="81" t="s">
        <v>97</v>
      </c>
      <c r="S5265" s="63"/>
      <c r="T5265" s="87"/>
      <c r="U5265" s="84" t="s">
        <v>97</v>
      </c>
      <c r="V5265" s="84" t="s">
        <v>97</v>
      </c>
      <c r="W5265" s="85" t="b">
        <v>0</v>
      </c>
      <c r="X5265" s="63"/>
      <c r="Y5265" s="63"/>
      <c r="Z5265" s="63"/>
    </row>
    <row r="5266">
      <c r="A5266" s="75"/>
      <c r="B5266" s="94"/>
      <c r="C5266" s="75"/>
      <c r="D5266" s="76"/>
      <c r="E5266" s="75" t="s">
        <v>97</v>
      </c>
      <c r="F5266" s="75" t="s">
        <v>97</v>
      </c>
      <c r="G5266" s="77"/>
      <c r="H5266" s="77"/>
      <c r="I5266" s="80"/>
      <c r="J5266" s="77" t="s">
        <v>97</v>
      </c>
      <c r="K5266" s="79" t="s">
        <v>97</v>
      </c>
      <c r="L5266" s="79"/>
      <c r="M5266" s="80"/>
      <c r="N5266" s="79" t="s">
        <v>97</v>
      </c>
      <c r="O5266" s="81"/>
      <c r="P5266" s="86"/>
      <c r="Q5266" s="82"/>
      <c r="R5266" s="81" t="s">
        <v>97</v>
      </c>
      <c r="S5266" s="63"/>
      <c r="T5266" s="87"/>
      <c r="U5266" s="84" t="s">
        <v>97</v>
      </c>
      <c r="V5266" s="84" t="s">
        <v>97</v>
      </c>
      <c r="W5266" s="85" t="b">
        <v>0</v>
      </c>
      <c r="X5266" s="63"/>
      <c r="Y5266" s="63"/>
      <c r="Z5266" s="63"/>
    </row>
    <row r="5267">
      <c r="A5267" s="75"/>
      <c r="B5267" s="94"/>
      <c r="C5267" s="75"/>
      <c r="D5267" s="76"/>
      <c r="E5267" s="75" t="s">
        <v>97</v>
      </c>
      <c r="F5267" s="75" t="s">
        <v>97</v>
      </c>
      <c r="G5267" s="77"/>
      <c r="H5267" s="77"/>
      <c r="I5267" s="80"/>
      <c r="J5267" s="77" t="s">
        <v>97</v>
      </c>
      <c r="K5267" s="79" t="s">
        <v>97</v>
      </c>
      <c r="L5267" s="79"/>
      <c r="M5267" s="80"/>
      <c r="N5267" s="79" t="s">
        <v>97</v>
      </c>
      <c r="O5267" s="81"/>
      <c r="P5267" s="86"/>
      <c r="Q5267" s="82"/>
      <c r="R5267" s="81" t="s">
        <v>97</v>
      </c>
      <c r="S5267" s="63"/>
      <c r="T5267" s="87"/>
      <c r="U5267" s="84" t="s">
        <v>97</v>
      </c>
      <c r="V5267" s="84" t="s">
        <v>97</v>
      </c>
      <c r="W5267" s="85" t="b">
        <v>0</v>
      </c>
      <c r="X5267" s="63"/>
      <c r="Y5267" s="63"/>
      <c r="Z5267" s="63"/>
    </row>
    <row r="5268">
      <c r="A5268" s="75"/>
      <c r="B5268" s="94"/>
      <c r="C5268" s="75"/>
      <c r="D5268" s="76"/>
      <c r="E5268" s="75" t="s">
        <v>97</v>
      </c>
      <c r="F5268" s="75" t="s">
        <v>97</v>
      </c>
      <c r="G5268" s="77"/>
      <c r="H5268" s="77"/>
      <c r="I5268" s="80"/>
      <c r="J5268" s="77" t="s">
        <v>97</v>
      </c>
      <c r="K5268" s="79" t="s">
        <v>97</v>
      </c>
      <c r="L5268" s="79"/>
      <c r="M5268" s="80"/>
      <c r="N5268" s="79" t="s">
        <v>97</v>
      </c>
      <c r="O5268" s="81"/>
      <c r="P5268" s="86"/>
      <c r="Q5268" s="82"/>
      <c r="R5268" s="81" t="s">
        <v>97</v>
      </c>
      <c r="S5268" s="63"/>
      <c r="T5268" s="87"/>
      <c r="U5268" s="84" t="s">
        <v>97</v>
      </c>
      <c r="V5268" s="84" t="s">
        <v>97</v>
      </c>
      <c r="W5268" s="85" t="b">
        <v>0</v>
      </c>
      <c r="X5268" s="63"/>
      <c r="Y5268" s="63"/>
      <c r="Z5268" s="63"/>
    </row>
    <row r="5269">
      <c r="A5269" s="75"/>
      <c r="B5269" s="94"/>
      <c r="C5269" s="75"/>
      <c r="D5269" s="76"/>
      <c r="E5269" s="75" t="s">
        <v>97</v>
      </c>
      <c r="F5269" s="75" t="s">
        <v>97</v>
      </c>
      <c r="G5269" s="77"/>
      <c r="H5269" s="77"/>
      <c r="I5269" s="80"/>
      <c r="J5269" s="77" t="s">
        <v>97</v>
      </c>
      <c r="K5269" s="79" t="s">
        <v>97</v>
      </c>
      <c r="L5269" s="79"/>
      <c r="M5269" s="80"/>
      <c r="N5269" s="79" t="s">
        <v>97</v>
      </c>
      <c r="O5269" s="81"/>
      <c r="P5269" s="86"/>
      <c r="Q5269" s="82"/>
      <c r="R5269" s="81" t="s">
        <v>97</v>
      </c>
      <c r="S5269" s="63"/>
      <c r="T5269" s="87"/>
      <c r="U5269" s="84" t="s">
        <v>97</v>
      </c>
      <c r="V5269" s="84" t="s">
        <v>97</v>
      </c>
      <c r="W5269" s="85" t="b">
        <v>0</v>
      </c>
      <c r="X5269" s="63"/>
      <c r="Y5269" s="63"/>
      <c r="Z5269" s="63"/>
    </row>
    <row r="5270">
      <c r="A5270" s="75"/>
      <c r="B5270" s="94"/>
      <c r="C5270" s="75"/>
      <c r="D5270" s="76"/>
      <c r="E5270" s="75" t="s">
        <v>97</v>
      </c>
      <c r="F5270" s="75" t="s">
        <v>97</v>
      </c>
      <c r="G5270" s="77"/>
      <c r="H5270" s="77"/>
      <c r="I5270" s="80"/>
      <c r="J5270" s="77" t="s">
        <v>97</v>
      </c>
      <c r="K5270" s="79" t="s">
        <v>97</v>
      </c>
      <c r="L5270" s="79"/>
      <c r="M5270" s="80"/>
      <c r="N5270" s="79" t="s">
        <v>97</v>
      </c>
      <c r="O5270" s="81"/>
      <c r="P5270" s="86"/>
      <c r="Q5270" s="82"/>
      <c r="R5270" s="81" t="s">
        <v>97</v>
      </c>
      <c r="S5270" s="63"/>
      <c r="T5270" s="87"/>
      <c r="U5270" s="84" t="s">
        <v>97</v>
      </c>
      <c r="V5270" s="84" t="s">
        <v>97</v>
      </c>
      <c r="W5270" s="85" t="b">
        <v>0</v>
      </c>
      <c r="X5270" s="63"/>
      <c r="Y5270" s="63"/>
      <c r="Z5270" s="63"/>
    </row>
    <row r="5271">
      <c r="A5271" s="75"/>
      <c r="B5271" s="94"/>
      <c r="C5271" s="75"/>
      <c r="D5271" s="76"/>
      <c r="E5271" s="75" t="s">
        <v>97</v>
      </c>
      <c r="F5271" s="75" t="s">
        <v>97</v>
      </c>
      <c r="G5271" s="77"/>
      <c r="H5271" s="77"/>
      <c r="I5271" s="80"/>
      <c r="J5271" s="77" t="s">
        <v>97</v>
      </c>
      <c r="K5271" s="79" t="s">
        <v>97</v>
      </c>
      <c r="L5271" s="79"/>
      <c r="M5271" s="80"/>
      <c r="N5271" s="79" t="s">
        <v>97</v>
      </c>
      <c r="O5271" s="81"/>
      <c r="P5271" s="86"/>
      <c r="Q5271" s="82"/>
      <c r="R5271" s="81" t="s">
        <v>97</v>
      </c>
      <c r="S5271" s="63"/>
      <c r="T5271" s="87"/>
      <c r="U5271" s="84" t="s">
        <v>97</v>
      </c>
      <c r="V5271" s="84" t="s">
        <v>97</v>
      </c>
      <c r="W5271" s="85" t="b">
        <v>0</v>
      </c>
      <c r="X5271" s="63"/>
      <c r="Y5271" s="63"/>
      <c r="Z5271" s="63"/>
    </row>
    <row r="5272">
      <c r="A5272" s="75"/>
      <c r="B5272" s="94"/>
      <c r="C5272" s="75"/>
      <c r="D5272" s="76"/>
      <c r="E5272" s="75" t="s">
        <v>97</v>
      </c>
      <c r="F5272" s="75" t="s">
        <v>97</v>
      </c>
      <c r="G5272" s="77"/>
      <c r="H5272" s="77"/>
      <c r="I5272" s="80"/>
      <c r="J5272" s="77" t="s">
        <v>97</v>
      </c>
      <c r="K5272" s="79" t="s">
        <v>97</v>
      </c>
      <c r="L5272" s="79"/>
      <c r="M5272" s="80"/>
      <c r="N5272" s="79" t="s">
        <v>97</v>
      </c>
      <c r="O5272" s="81"/>
      <c r="P5272" s="86"/>
      <c r="Q5272" s="82"/>
      <c r="R5272" s="81" t="s">
        <v>97</v>
      </c>
      <c r="S5272" s="63"/>
      <c r="T5272" s="87"/>
      <c r="U5272" s="84" t="s">
        <v>97</v>
      </c>
      <c r="V5272" s="84" t="s">
        <v>97</v>
      </c>
      <c r="W5272" s="85" t="b">
        <v>0</v>
      </c>
      <c r="X5272" s="63"/>
      <c r="Y5272" s="63"/>
      <c r="Z5272" s="63"/>
    </row>
    <row r="5273">
      <c r="A5273" s="75"/>
      <c r="B5273" s="94"/>
      <c r="C5273" s="75"/>
      <c r="D5273" s="76"/>
      <c r="E5273" s="75" t="s">
        <v>97</v>
      </c>
      <c r="F5273" s="75" t="s">
        <v>97</v>
      </c>
      <c r="G5273" s="77"/>
      <c r="H5273" s="77"/>
      <c r="I5273" s="80"/>
      <c r="J5273" s="77" t="s">
        <v>97</v>
      </c>
      <c r="K5273" s="79" t="s">
        <v>97</v>
      </c>
      <c r="L5273" s="79"/>
      <c r="M5273" s="80"/>
      <c r="N5273" s="79" t="s">
        <v>97</v>
      </c>
      <c r="O5273" s="81"/>
      <c r="P5273" s="86"/>
      <c r="Q5273" s="82"/>
      <c r="R5273" s="81" t="s">
        <v>97</v>
      </c>
      <c r="S5273" s="63"/>
      <c r="T5273" s="87"/>
      <c r="U5273" s="84" t="s">
        <v>97</v>
      </c>
      <c r="V5273" s="84" t="s">
        <v>97</v>
      </c>
      <c r="W5273" s="85" t="b">
        <v>0</v>
      </c>
      <c r="X5273" s="63"/>
      <c r="Y5273" s="63"/>
      <c r="Z5273" s="63"/>
    </row>
    <row r="5274">
      <c r="A5274" s="75"/>
      <c r="B5274" s="94"/>
      <c r="C5274" s="75"/>
      <c r="D5274" s="76"/>
      <c r="E5274" s="75" t="s">
        <v>97</v>
      </c>
      <c r="F5274" s="75" t="s">
        <v>97</v>
      </c>
      <c r="G5274" s="77"/>
      <c r="H5274" s="77"/>
      <c r="I5274" s="80"/>
      <c r="J5274" s="77" t="s">
        <v>97</v>
      </c>
      <c r="K5274" s="79" t="s">
        <v>97</v>
      </c>
      <c r="L5274" s="79"/>
      <c r="M5274" s="80"/>
      <c r="N5274" s="79" t="s">
        <v>97</v>
      </c>
      <c r="O5274" s="81"/>
      <c r="P5274" s="86"/>
      <c r="Q5274" s="82"/>
      <c r="R5274" s="81" t="s">
        <v>97</v>
      </c>
      <c r="S5274" s="63"/>
      <c r="T5274" s="87"/>
      <c r="U5274" s="84" t="s">
        <v>97</v>
      </c>
      <c r="V5274" s="84" t="s">
        <v>97</v>
      </c>
      <c r="W5274" s="85" t="b">
        <v>0</v>
      </c>
      <c r="X5274" s="63"/>
      <c r="Y5274" s="63"/>
      <c r="Z5274" s="63"/>
    </row>
    <row r="5275">
      <c r="A5275" s="75"/>
      <c r="B5275" s="94"/>
      <c r="C5275" s="75"/>
      <c r="D5275" s="76"/>
      <c r="E5275" s="75" t="s">
        <v>97</v>
      </c>
      <c r="F5275" s="75" t="s">
        <v>97</v>
      </c>
      <c r="G5275" s="77"/>
      <c r="H5275" s="77"/>
      <c r="I5275" s="80"/>
      <c r="J5275" s="77" t="s">
        <v>97</v>
      </c>
      <c r="K5275" s="79" t="s">
        <v>97</v>
      </c>
      <c r="L5275" s="79"/>
      <c r="M5275" s="80"/>
      <c r="N5275" s="79" t="s">
        <v>97</v>
      </c>
      <c r="O5275" s="81"/>
      <c r="P5275" s="86"/>
      <c r="Q5275" s="82"/>
      <c r="R5275" s="81" t="s">
        <v>97</v>
      </c>
      <c r="S5275" s="63"/>
      <c r="T5275" s="87"/>
      <c r="U5275" s="84" t="s">
        <v>97</v>
      </c>
      <c r="V5275" s="84" t="s">
        <v>97</v>
      </c>
      <c r="W5275" s="85" t="b">
        <v>0</v>
      </c>
      <c r="X5275" s="63"/>
      <c r="Y5275" s="63"/>
      <c r="Z5275" s="63"/>
    </row>
    <row r="5276">
      <c r="A5276" s="75"/>
      <c r="B5276" s="94"/>
      <c r="C5276" s="75"/>
      <c r="D5276" s="76"/>
      <c r="E5276" s="75" t="s">
        <v>97</v>
      </c>
      <c r="F5276" s="75" t="s">
        <v>97</v>
      </c>
      <c r="G5276" s="77"/>
      <c r="H5276" s="77"/>
      <c r="I5276" s="80"/>
      <c r="J5276" s="77" t="s">
        <v>97</v>
      </c>
      <c r="K5276" s="79" t="s">
        <v>97</v>
      </c>
      <c r="L5276" s="79"/>
      <c r="M5276" s="80"/>
      <c r="N5276" s="79" t="s">
        <v>97</v>
      </c>
      <c r="O5276" s="81"/>
      <c r="P5276" s="86"/>
      <c r="Q5276" s="82"/>
      <c r="R5276" s="81" t="s">
        <v>97</v>
      </c>
      <c r="S5276" s="63"/>
      <c r="T5276" s="87"/>
      <c r="U5276" s="84" t="s">
        <v>97</v>
      </c>
      <c r="V5276" s="84" t="s">
        <v>97</v>
      </c>
      <c r="W5276" s="85" t="b">
        <v>0</v>
      </c>
      <c r="X5276" s="63"/>
      <c r="Y5276" s="63"/>
      <c r="Z5276" s="63"/>
    </row>
    <row r="5277">
      <c r="A5277" s="75"/>
      <c r="B5277" s="94"/>
      <c r="C5277" s="75"/>
      <c r="D5277" s="76"/>
      <c r="E5277" s="75" t="s">
        <v>97</v>
      </c>
      <c r="F5277" s="75" t="s">
        <v>97</v>
      </c>
      <c r="G5277" s="77"/>
      <c r="H5277" s="77"/>
      <c r="I5277" s="80"/>
      <c r="J5277" s="77" t="s">
        <v>97</v>
      </c>
      <c r="K5277" s="79" t="s">
        <v>97</v>
      </c>
      <c r="L5277" s="79"/>
      <c r="M5277" s="80"/>
      <c r="N5277" s="79" t="s">
        <v>97</v>
      </c>
      <c r="O5277" s="81"/>
      <c r="P5277" s="86"/>
      <c r="Q5277" s="82"/>
      <c r="R5277" s="81" t="s">
        <v>97</v>
      </c>
      <c r="S5277" s="63"/>
      <c r="T5277" s="87"/>
      <c r="U5277" s="84" t="s">
        <v>97</v>
      </c>
      <c r="V5277" s="84" t="s">
        <v>97</v>
      </c>
      <c r="W5277" s="85" t="b">
        <v>0</v>
      </c>
      <c r="X5277" s="63"/>
      <c r="Y5277" s="63"/>
      <c r="Z5277" s="63"/>
    </row>
    <row r="5278">
      <c r="A5278" s="75"/>
      <c r="B5278" s="94"/>
      <c r="C5278" s="75"/>
      <c r="D5278" s="76"/>
      <c r="E5278" s="75" t="s">
        <v>97</v>
      </c>
      <c r="F5278" s="75" t="s">
        <v>97</v>
      </c>
      <c r="G5278" s="77"/>
      <c r="H5278" s="77"/>
      <c r="I5278" s="80"/>
      <c r="J5278" s="77" t="s">
        <v>97</v>
      </c>
      <c r="K5278" s="79" t="s">
        <v>97</v>
      </c>
      <c r="L5278" s="79"/>
      <c r="M5278" s="80"/>
      <c r="N5278" s="79" t="s">
        <v>97</v>
      </c>
      <c r="O5278" s="81"/>
      <c r="P5278" s="86"/>
      <c r="Q5278" s="82"/>
      <c r="R5278" s="81" t="s">
        <v>97</v>
      </c>
      <c r="S5278" s="63"/>
      <c r="T5278" s="87"/>
      <c r="U5278" s="84" t="s">
        <v>97</v>
      </c>
      <c r="V5278" s="84" t="s">
        <v>97</v>
      </c>
      <c r="W5278" s="85" t="b">
        <v>0</v>
      </c>
      <c r="X5278" s="63"/>
      <c r="Y5278" s="63"/>
      <c r="Z5278" s="63"/>
    </row>
    <row r="5279">
      <c r="A5279" s="75"/>
      <c r="B5279" s="94"/>
      <c r="C5279" s="75"/>
      <c r="D5279" s="76"/>
      <c r="E5279" s="75" t="s">
        <v>97</v>
      </c>
      <c r="F5279" s="75" t="s">
        <v>97</v>
      </c>
      <c r="G5279" s="77"/>
      <c r="H5279" s="77"/>
      <c r="I5279" s="80"/>
      <c r="J5279" s="77" t="s">
        <v>97</v>
      </c>
      <c r="K5279" s="79" t="s">
        <v>97</v>
      </c>
      <c r="L5279" s="79"/>
      <c r="M5279" s="80"/>
      <c r="N5279" s="79" t="s">
        <v>97</v>
      </c>
      <c r="O5279" s="81"/>
      <c r="P5279" s="86"/>
      <c r="Q5279" s="82"/>
      <c r="R5279" s="81" t="s">
        <v>97</v>
      </c>
      <c r="S5279" s="63"/>
      <c r="T5279" s="87"/>
      <c r="U5279" s="84" t="s">
        <v>97</v>
      </c>
      <c r="V5279" s="84" t="s">
        <v>97</v>
      </c>
      <c r="W5279" s="85" t="b">
        <v>0</v>
      </c>
      <c r="X5279" s="63"/>
      <c r="Y5279" s="63"/>
      <c r="Z5279" s="63"/>
    </row>
    <row r="5280">
      <c r="A5280" s="75"/>
      <c r="B5280" s="94"/>
      <c r="C5280" s="75"/>
      <c r="D5280" s="76"/>
      <c r="E5280" s="75" t="s">
        <v>97</v>
      </c>
      <c r="F5280" s="75" t="s">
        <v>97</v>
      </c>
      <c r="G5280" s="77"/>
      <c r="H5280" s="77"/>
      <c r="I5280" s="80"/>
      <c r="J5280" s="77" t="s">
        <v>97</v>
      </c>
      <c r="K5280" s="79" t="s">
        <v>97</v>
      </c>
      <c r="L5280" s="79"/>
      <c r="M5280" s="80"/>
      <c r="N5280" s="79" t="s">
        <v>97</v>
      </c>
      <c r="O5280" s="81"/>
      <c r="P5280" s="86"/>
      <c r="Q5280" s="82"/>
      <c r="R5280" s="81" t="s">
        <v>97</v>
      </c>
      <c r="S5280" s="63"/>
      <c r="T5280" s="87"/>
      <c r="U5280" s="84" t="s">
        <v>97</v>
      </c>
      <c r="V5280" s="84" t="s">
        <v>97</v>
      </c>
      <c r="W5280" s="85" t="b">
        <v>0</v>
      </c>
      <c r="X5280" s="63"/>
      <c r="Y5280" s="63"/>
      <c r="Z5280" s="63"/>
    </row>
    <row r="5281">
      <c r="A5281" s="75"/>
      <c r="B5281" s="94"/>
      <c r="C5281" s="75"/>
      <c r="D5281" s="76"/>
      <c r="E5281" s="75" t="s">
        <v>97</v>
      </c>
      <c r="F5281" s="75" t="s">
        <v>97</v>
      </c>
      <c r="G5281" s="77"/>
      <c r="H5281" s="77"/>
      <c r="I5281" s="80"/>
      <c r="J5281" s="77" t="s">
        <v>97</v>
      </c>
      <c r="K5281" s="79" t="s">
        <v>97</v>
      </c>
      <c r="L5281" s="79"/>
      <c r="M5281" s="80"/>
      <c r="N5281" s="79" t="s">
        <v>97</v>
      </c>
      <c r="O5281" s="81"/>
      <c r="P5281" s="86"/>
      <c r="Q5281" s="82"/>
      <c r="R5281" s="81" t="s">
        <v>97</v>
      </c>
      <c r="S5281" s="63"/>
      <c r="T5281" s="87"/>
      <c r="U5281" s="84" t="s">
        <v>97</v>
      </c>
      <c r="V5281" s="84" t="s">
        <v>97</v>
      </c>
      <c r="W5281" s="85" t="b">
        <v>0</v>
      </c>
      <c r="X5281" s="63"/>
      <c r="Y5281" s="63"/>
      <c r="Z5281" s="63"/>
    </row>
    <row r="5282">
      <c r="A5282" s="75"/>
      <c r="B5282" s="94"/>
      <c r="C5282" s="75"/>
      <c r="D5282" s="76"/>
      <c r="E5282" s="75" t="s">
        <v>97</v>
      </c>
      <c r="F5282" s="75" t="s">
        <v>97</v>
      </c>
      <c r="G5282" s="77"/>
      <c r="H5282" s="77"/>
      <c r="I5282" s="80"/>
      <c r="J5282" s="77" t="s">
        <v>97</v>
      </c>
      <c r="K5282" s="79" t="s">
        <v>97</v>
      </c>
      <c r="L5282" s="79"/>
      <c r="M5282" s="80"/>
      <c r="N5282" s="79" t="s">
        <v>97</v>
      </c>
      <c r="O5282" s="81"/>
      <c r="P5282" s="86"/>
      <c r="Q5282" s="82"/>
      <c r="R5282" s="81" t="s">
        <v>97</v>
      </c>
      <c r="S5282" s="63"/>
      <c r="T5282" s="87"/>
      <c r="U5282" s="84" t="s">
        <v>97</v>
      </c>
      <c r="V5282" s="84" t="s">
        <v>97</v>
      </c>
      <c r="W5282" s="85" t="b">
        <v>0</v>
      </c>
      <c r="X5282" s="63"/>
      <c r="Y5282" s="63"/>
      <c r="Z5282" s="63"/>
    </row>
    <row r="5283">
      <c r="A5283" s="75"/>
      <c r="B5283" s="94"/>
      <c r="C5283" s="75"/>
      <c r="D5283" s="76"/>
      <c r="E5283" s="75" t="s">
        <v>97</v>
      </c>
      <c r="F5283" s="75" t="s">
        <v>97</v>
      </c>
      <c r="G5283" s="77"/>
      <c r="H5283" s="77"/>
      <c r="I5283" s="80"/>
      <c r="J5283" s="77" t="s">
        <v>97</v>
      </c>
      <c r="K5283" s="79" t="s">
        <v>97</v>
      </c>
      <c r="L5283" s="79"/>
      <c r="M5283" s="80"/>
      <c r="N5283" s="79" t="s">
        <v>97</v>
      </c>
      <c r="O5283" s="81"/>
      <c r="P5283" s="86"/>
      <c r="Q5283" s="82"/>
      <c r="R5283" s="81" t="s">
        <v>97</v>
      </c>
      <c r="S5283" s="63"/>
      <c r="T5283" s="87"/>
      <c r="U5283" s="84" t="s">
        <v>97</v>
      </c>
      <c r="V5283" s="84" t="s">
        <v>97</v>
      </c>
      <c r="W5283" s="85" t="b">
        <v>0</v>
      </c>
      <c r="X5283" s="63"/>
      <c r="Y5283" s="63"/>
      <c r="Z5283" s="63"/>
    </row>
    <row r="5284">
      <c r="A5284" s="75"/>
      <c r="B5284" s="94"/>
      <c r="C5284" s="75"/>
      <c r="D5284" s="76"/>
      <c r="E5284" s="75" t="s">
        <v>97</v>
      </c>
      <c r="F5284" s="75" t="s">
        <v>97</v>
      </c>
      <c r="G5284" s="77"/>
      <c r="H5284" s="77"/>
      <c r="I5284" s="80"/>
      <c r="J5284" s="77" t="s">
        <v>97</v>
      </c>
      <c r="K5284" s="79" t="s">
        <v>97</v>
      </c>
      <c r="L5284" s="79"/>
      <c r="M5284" s="80"/>
      <c r="N5284" s="79" t="s">
        <v>97</v>
      </c>
      <c r="O5284" s="81"/>
      <c r="P5284" s="86"/>
      <c r="Q5284" s="82"/>
      <c r="R5284" s="81" t="s">
        <v>97</v>
      </c>
      <c r="S5284" s="63"/>
      <c r="T5284" s="87"/>
      <c r="U5284" s="84" t="s">
        <v>97</v>
      </c>
      <c r="V5284" s="84" t="s">
        <v>97</v>
      </c>
      <c r="W5284" s="85" t="b">
        <v>0</v>
      </c>
      <c r="X5284" s="63"/>
      <c r="Y5284" s="63"/>
      <c r="Z5284" s="63"/>
    </row>
    <row r="5285">
      <c r="A5285" s="75"/>
      <c r="B5285" s="94"/>
      <c r="C5285" s="75"/>
      <c r="D5285" s="76"/>
      <c r="E5285" s="75" t="s">
        <v>97</v>
      </c>
      <c r="F5285" s="75" t="s">
        <v>97</v>
      </c>
      <c r="G5285" s="77"/>
      <c r="H5285" s="77"/>
      <c r="I5285" s="80"/>
      <c r="J5285" s="77" t="s">
        <v>97</v>
      </c>
      <c r="K5285" s="79" t="s">
        <v>97</v>
      </c>
      <c r="L5285" s="79"/>
      <c r="M5285" s="80"/>
      <c r="N5285" s="79" t="s">
        <v>97</v>
      </c>
      <c r="O5285" s="81"/>
      <c r="P5285" s="86"/>
      <c r="Q5285" s="82"/>
      <c r="R5285" s="81" t="s">
        <v>97</v>
      </c>
      <c r="S5285" s="63"/>
      <c r="T5285" s="87"/>
      <c r="U5285" s="84" t="s">
        <v>97</v>
      </c>
      <c r="V5285" s="84" t="s">
        <v>97</v>
      </c>
      <c r="W5285" s="85" t="b">
        <v>0</v>
      </c>
      <c r="X5285" s="63"/>
      <c r="Y5285" s="63"/>
      <c r="Z5285" s="63"/>
    </row>
    <row r="5286">
      <c r="A5286" s="75"/>
      <c r="B5286" s="94"/>
      <c r="C5286" s="75"/>
      <c r="D5286" s="76"/>
      <c r="E5286" s="75" t="s">
        <v>97</v>
      </c>
      <c r="F5286" s="75" t="s">
        <v>97</v>
      </c>
      <c r="G5286" s="77"/>
      <c r="H5286" s="77"/>
      <c r="I5286" s="80"/>
      <c r="J5286" s="77" t="s">
        <v>97</v>
      </c>
      <c r="K5286" s="79" t="s">
        <v>97</v>
      </c>
      <c r="L5286" s="79"/>
      <c r="M5286" s="80"/>
      <c r="N5286" s="79" t="s">
        <v>97</v>
      </c>
      <c r="O5286" s="81"/>
      <c r="P5286" s="86"/>
      <c r="Q5286" s="82"/>
      <c r="R5286" s="81" t="s">
        <v>97</v>
      </c>
      <c r="S5286" s="63"/>
      <c r="T5286" s="87"/>
      <c r="U5286" s="84" t="s">
        <v>97</v>
      </c>
      <c r="V5286" s="84" t="s">
        <v>97</v>
      </c>
      <c r="W5286" s="85" t="b">
        <v>0</v>
      </c>
      <c r="X5286" s="63"/>
      <c r="Y5286" s="63"/>
      <c r="Z5286" s="63"/>
    </row>
    <row r="5287">
      <c r="A5287" s="75"/>
      <c r="B5287" s="94"/>
      <c r="C5287" s="75"/>
      <c r="D5287" s="76"/>
      <c r="E5287" s="75" t="s">
        <v>97</v>
      </c>
      <c r="F5287" s="75" t="s">
        <v>97</v>
      </c>
      <c r="G5287" s="77"/>
      <c r="H5287" s="77"/>
      <c r="I5287" s="80"/>
      <c r="J5287" s="77" t="s">
        <v>97</v>
      </c>
      <c r="K5287" s="79" t="s">
        <v>97</v>
      </c>
      <c r="L5287" s="79"/>
      <c r="M5287" s="80"/>
      <c r="N5287" s="79" t="s">
        <v>97</v>
      </c>
      <c r="O5287" s="81"/>
      <c r="P5287" s="86"/>
      <c r="Q5287" s="82"/>
      <c r="R5287" s="81" t="s">
        <v>97</v>
      </c>
      <c r="S5287" s="63"/>
      <c r="T5287" s="87"/>
      <c r="U5287" s="84" t="s">
        <v>97</v>
      </c>
      <c r="V5287" s="84" t="s">
        <v>97</v>
      </c>
      <c r="W5287" s="85" t="b">
        <v>0</v>
      </c>
      <c r="X5287" s="63"/>
      <c r="Y5287" s="63"/>
      <c r="Z5287" s="63"/>
    </row>
    <row r="5288">
      <c r="A5288" s="75"/>
      <c r="B5288" s="94"/>
      <c r="C5288" s="75"/>
      <c r="D5288" s="76"/>
      <c r="E5288" s="75" t="s">
        <v>97</v>
      </c>
      <c r="F5288" s="75" t="s">
        <v>97</v>
      </c>
      <c r="G5288" s="77"/>
      <c r="H5288" s="77"/>
      <c r="I5288" s="80"/>
      <c r="J5288" s="77" t="s">
        <v>97</v>
      </c>
      <c r="K5288" s="79" t="s">
        <v>97</v>
      </c>
      <c r="L5288" s="79"/>
      <c r="M5288" s="80"/>
      <c r="N5288" s="79" t="s">
        <v>97</v>
      </c>
      <c r="O5288" s="81"/>
      <c r="P5288" s="86"/>
      <c r="Q5288" s="82"/>
      <c r="R5288" s="81" t="s">
        <v>97</v>
      </c>
      <c r="S5288" s="63"/>
      <c r="T5288" s="87"/>
      <c r="U5288" s="84" t="s">
        <v>97</v>
      </c>
      <c r="V5288" s="84" t="s">
        <v>97</v>
      </c>
      <c r="W5288" s="85" t="b">
        <v>0</v>
      </c>
      <c r="X5288" s="63"/>
      <c r="Y5288" s="63"/>
      <c r="Z5288" s="63"/>
    </row>
    <row r="5289">
      <c r="A5289" s="75"/>
      <c r="B5289" s="94"/>
      <c r="C5289" s="75"/>
      <c r="D5289" s="76"/>
      <c r="E5289" s="75" t="s">
        <v>97</v>
      </c>
      <c r="F5289" s="75" t="s">
        <v>97</v>
      </c>
      <c r="G5289" s="77"/>
      <c r="H5289" s="77"/>
      <c r="I5289" s="80"/>
      <c r="J5289" s="77" t="s">
        <v>97</v>
      </c>
      <c r="K5289" s="79" t="s">
        <v>97</v>
      </c>
      <c r="L5289" s="79"/>
      <c r="M5289" s="80"/>
      <c r="N5289" s="79" t="s">
        <v>97</v>
      </c>
      <c r="O5289" s="81"/>
      <c r="P5289" s="86"/>
      <c r="Q5289" s="82"/>
      <c r="R5289" s="81" t="s">
        <v>97</v>
      </c>
      <c r="S5289" s="63"/>
      <c r="T5289" s="87"/>
      <c r="U5289" s="84" t="s">
        <v>97</v>
      </c>
      <c r="V5289" s="84" t="s">
        <v>97</v>
      </c>
      <c r="W5289" s="85" t="b">
        <v>0</v>
      </c>
      <c r="X5289" s="63"/>
      <c r="Y5289" s="63"/>
      <c r="Z5289" s="63"/>
    </row>
    <row r="5290">
      <c r="A5290" s="75"/>
      <c r="B5290" s="94"/>
      <c r="C5290" s="75"/>
      <c r="D5290" s="76"/>
      <c r="E5290" s="75" t="s">
        <v>97</v>
      </c>
      <c r="F5290" s="75" t="s">
        <v>97</v>
      </c>
      <c r="G5290" s="77"/>
      <c r="H5290" s="77"/>
      <c r="I5290" s="80"/>
      <c r="J5290" s="77" t="s">
        <v>97</v>
      </c>
      <c r="K5290" s="79" t="s">
        <v>97</v>
      </c>
      <c r="L5290" s="79"/>
      <c r="M5290" s="80"/>
      <c r="N5290" s="79" t="s">
        <v>97</v>
      </c>
      <c r="O5290" s="81"/>
      <c r="P5290" s="86"/>
      <c r="Q5290" s="82"/>
      <c r="R5290" s="81" t="s">
        <v>97</v>
      </c>
      <c r="S5290" s="63"/>
      <c r="T5290" s="87"/>
      <c r="U5290" s="84" t="s">
        <v>97</v>
      </c>
      <c r="V5290" s="84" t="s">
        <v>97</v>
      </c>
      <c r="W5290" s="85" t="b">
        <v>0</v>
      </c>
      <c r="X5290" s="63"/>
      <c r="Y5290" s="63"/>
      <c r="Z5290" s="63"/>
    </row>
    <row r="5291">
      <c r="A5291" s="75"/>
      <c r="B5291" s="94"/>
      <c r="C5291" s="75"/>
      <c r="D5291" s="76"/>
      <c r="E5291" s="75" t="s">
        <v>97</v>
      </c>
      <c r="F5291" s="75" t="s">
        <v>97</v>
      </c>
      <c r="G5291" s="77"/>
      <c r="H5291" s="77"/>
      <c r="I5291" s="80"/>
      <c r="J5291" s="77" t="s">
        <v>97</v>
      </c>
      <c r="K5291" s="79" t="s">
        <v>97</v>
      </c>
      <c r="L5291" s="79"/>
      <c r="M5291" s="80"/>
      <c r="N5291" s="79" t="s">
        <v>97</v>
      </c>
      <c r="O5291" s="81"/>
      <c r="P5291" s="86"/>
      <c r="Q5291" s="82"/>
      <c r="R5291" s="81" t="s">
        <v>97</v>
      </c>
      <c r="S5291" s="63"/>
      <c r="T5291" s="87"/>
      <c r="U5291" s="84" t="s">
        <v>97</v>
      </c>
      <c r="V5291" s="84" t="s">
        <v>97</v>
      </c>
      <c r="W5291" s="85" t="b">
        <v>0</v>
      </c>
      <c r="X5291" s="63"/>
      <c r="Y5291" s="63"/>
      <c r="Z5291" s="63"/>
    </row>
    <row r="5292">
      <c r="A5292" s="75"/>
      <c r="B5292" s="94"/>
      <c r="C5292" s="75"/>
      <c r="D5292" s="76"/>
      <c r="E5292" s="75" t="s">
        <v>97</v>
      </c>
      <c r="F5292" s="75" t="s">
        <v>97</v>
      </c>
      <c r="G5292" s="77"/>
      <c r="H5292" s="77"/>
      <c r="I5292" s="80"/>
      <c r="J5292" s="77" t="s">
        <v>97</v>
      </c>
      <c r="K5292" s="79" t="s">
        <v>97</v>
      </c>
      <c r="L5292" s="79"/>
      <c r="M5292" s="80"/>
      <c r="N5292" s="79" t="s">
        <v>97</v>
      </c>
      <c r="O5292" s="81"/>
      <c r="P5292" s="86"/>
      <c r="Q5292" s="82"/>
      <c r="R5292" s="81" t="s">
        <v>97</v>
      </c>
      <c r="S5292" s="63"/>
      <c r="T5292" s="87"/>
      <c r="U5292" s="84" t="s">
        <v>97</v>
      </c>
      <c r="V5292" s="84" t="s">
        <v>97</v>
      </c>
      <c r="W5292" s="85" t="b">
        <v>0</v>
      </c>
      <c r="X5292" s="63"/>
      <c r="Y5292" s="63"/>
      <c r="Z5292" s="63"/>
    </row>
    <row r="5293">
      <c r="A5293" s="75"/>
      <c r="B5293" s="94"/>
      <c r="C5293" s="75"/>
      <c r="D5293" s="76"/>
      <c r="E5293" s="75" t="s">
        <v>97</v>
      </c>
      <c r="F5293" s="75" t="s">
        <v>97</v>
      </c>
      <c r="G5293" s="77"/>
      <c r="H5293" s="77"/>
      <c r="I5293" s="80"/>
      <c r="J5293" s="77" t="s">
        <v>97</v>
      </c>
      <c r="K5293" s="79" t="s">
        <v>97</v>
      </c>
      <c r="L5293" s="79"/>
      <c r="M5293" s="80"/>
      <c r="N5293" s="79" t="s">
        <v>97</v>
      </c>
      <c r="O5293" s="81"/>
      <c r="P5293" s="86"/>
      <c r="Q5293" s="82"/>
      <c r="R5293" s="81" t="s">
        <v>97</v>
      </c>
      <c r="S5293" s="63"/>
      <c r="T5293" s="87"/>
      <c r="U5293" s="84" t="s">
        <v>97</v>
      </c>
      <c r="V5293" s="84" t="s">
        <v>97</v>
      </c>
      <c r="W5293" s="85" t="b">
        <v>0</v>
      </c>
      <c r="X5293" s="63"/>
      <c r="Y5293" s="63"/>
      <c r="Z5293" s="63"/>
    </row>
    <row r="5294">
      <c r="A5294" s="75"/>
      <c r="B5294" s="94"/>
      <c r="C5294" s="75"/>
      <c r="D5294" s="76"/>
      <c r="E5294" s="75" t="s">
        <v>97</v>
      </c>
      <c r="F5294" s="75" t="s">
        <v>97</v>
      </c>
      <c r="G5294" s="77"/>
      <c r="H5294" s="77"/>
      <c r="I5294" s="80"/>
      <c r="J5294" s="77" t="s">
        <v>97</v>
      </c>
      <c r="K5294" s="79" t="s">
        <v>97</v>
      </c>
      <c r="L5294" s="79"/>
      <c r="M5294" s="80"/>
      <c r="N5294" s="79" t="s">
        <v>97</v>
      </c>
      <c r="O5294" s="81"/>
      <c r="P5294" s="86"/>
      <c r="Q5294" s="82"/>
      <c r="R5294" s="81" t="s">
        <v>97</v>
      </c>
      <c r="S5294" s="63"/>
      <c r="T5294" s="87"/>
      <c r="U5294" s="84" t="s">
        <v>97</v>
      </c>
      <c r="V5294" s="84" t="s">
        <v>97</v>
      </c>
      <c r="W5294" s="85" t="b">
        <v>0</v>
      </c>
      <c r="X5294" s="63"/>
      <c r="Y5294" s="63"/>
      <c r="Z5294" s="63"/>
    </row>
    <row r="5295">
      <c r="A5295" s="75"/>
      <c r="B5295" s="94"/>
      <c r="C5295" s="75"/>
      <c r="D5295" s="76"/>
      <c r="E5295" s="75" t="s">
        <v>97</v>
      </c>
      <c r="F5295" s="75" t="s">
        <v>97</v>
      </c>
      <c r="G5295" s="77"/>
      <c r="H5295" s="77"/>
      <c r="I5295" s="80"/>
      <c r="J5295" s="77" t="s">
        <v>97</v>
      </c>
      <c r="K5295" s="79" t="s">
        <v>97</v>
      </c>
      <c r="L5295" s="79"/>
      <c r="M5295" s="80"/>
      <c r="N5295" s="79" t="s">
        <v>97</v>
      </c>
      <c r="O5295" s="81"/>
      <c r="P5295" s="86"/>
      <c r="Q5295" s="82"/>
      <c r="R5295" s="81" t="s">
        <v>97</v>
      </c>
      <c r="S5295" s="63"/>
      <c r="T5295" s="87"/>
      <c r="U5295" s="84" t="s">
        <v>97</v>
      </c>
      <c r="V5295" s="84" t="s">
        <v>97</v>
      </c>
      <c r="W5295" s="85" t="b">
        <v>0</v>
      </c>
      <c r="X5295" s="63"/>
      <c r="Y5295" s="63"/>
      <c r="Z5295" s="63"/>
    </row>
    <row r="5296">
      <c r="A5296" s="75"/>
      <c r="B5296" s="94"/>
      <c r="C5296" s="75"/>
      <c r="D5296" s="76"/>
      <c r="E5296" s="75" t="s">
        <v>97</v>
      </c>
      <c r="F5296" s="75" t="s">
        <v>97</v>
      </c>
      <c r="G5296" s="77"/>
      <c r="H5296" s="77"/>
      <c r="I5296" s="80"/>
      <c r="J5296" s="77" t="s">
        <v>97</v>
      </c>
      <c r="K5296" s="79" t="s">
        <v>97</v>
      </c>
      <c r="L5296" s="79"/>
      <c r="M5296" s="80"/>
      <c r="N5296" s="79" t="s">
        <v>97</v>
      </c>
      <c r="O5296" s="81"/>
      <c r="P5296" s="86"/>
      <c r="Q5296" s="82"/>
      <c r="R5296" s="81" t="s">
        <v>97</v>
      </c>
      <c r="S5296" s="63"/>
      <c r="T5296" s="87"/>
      <c r="U5296" s="84" t="s">
        <v>97</v>
      </c>
      <c r="V5296" s="84" t="s">
        <v>97</v>
      </c>
      <c r="W5296" s="85" t="b">
        <v>0</v>
      </c>
      <c r="X5296" s="63"/>
      <c r="Y5296" s="63"/>
      <c r="Z5296" s="63"/>
    </row>
    <row r="5297">
      <c r="A5297" s="75"/>
      <c r="B5297" s="94"/>
      <c r="C5297" s="75"/>
      <c r="D5297" s="76"/>
      <c r="E5297" s="75" t="s">
        <v>97</v>
      </c>
      <c r="F5297" s="75" t="s">
        <v>97</v>
      </c>
      <c r="G5297" s="77"/>
      <c r="H5297" s="77"/>
      <c r="I5297" s="80"/>
      <c r="J5297" s="77" t="s">
        <v>97</v>
      </c>
      <c r="K5297" s="79" t="s">
        <v>97</v>
      </c>
      <c r="L5297" s="79"/>
      <c r="M5297" s="80"/>
      <c r="N5297" s="79" t="s">
        <v>97</v>
      </c>
      <c r="O5297" s="81"/>
      <c r="P5297" s="86"/>
      <c r="Q5297" s="82"/>
      <c r="R5297" s="81" t="s">
        <v>97</v>
      </c>
      <c r="S5297" s="63"/>
      <c r="T5297" s="87"/>
      <c r="U5297" s="84" t="s">
        <v>97</v>
      </c>
      <c r="V5297" s="84" t="s">
        <v>97</v>
      </c>
      <c r="W5297" s="85" t="b">
        <v>0</v>
      </c>
      <c r="X5297" s="63"/>
      <c r="Y5297" s="63"/>
      <c r="Z5297" s="63"/>
    </row>
    <row r="5298">
      <c r="A5298" s="75"/>
      <c r="B5298" s="94"/>
      <c r="C5298" s="75"/>
      <c r="D5298" s="76"/>
      <c r="E5298" s="75" t="s">
        <v>97</v>
      </c>
      <c r="F5298" s="75" t="s">
        <v>97</v>
      </c>
      <c r="G5298" s="77"/>
      <c r="H5298" s="77"/>
      <c r="I5298" s="80"/>
      <c r="J5298" s="77" t="s">
        <v>97</v>
      </c>
      <c r="K5298" s="79" t="s">
        <v>97</v>
      </c>
      <c r="L5298" s="79"/>
      <c r="M5298" s="80"/>
      <c r="N5298" s="79" t="s">
        <v>97</v>
      </c>
      <c r="O5298" s="81"/>
      <c r="P5298" s="86"/>
      <c r="Q5298" s="82"/>
      <c r="R5298" s="81" t="s">
        <v>97</v>
      </c>
      <c r="S5298" s="63"/>
      <c r="T5298" s="87"/>
      <c r="U5298" s="84" t="s">
        <v>97</v>
      </c>
      <c r="V5298" s="84" t="s">
        <v>97</v>
      </c>
      <c r="W5298" s="85" t="b">
        <v>0</v>
      </c>
      <c r="X5298" s="63"/>
      <c r="Y5298" s="63"/>
      <c r="Z5298" s="63"/>
    </row>
    <row r="5299">
      <c r="A5299" s="75"/>
      <c r="B5299" s="94"/>
      <c r="C5299" s="75"/>
      <c r="D5299" s="76"/>
      <c r="E5299" s="75" t="s">
        <v>97</v>
      </c>
      <c r="F5299" s="75" t="s">
        <v>97</v>
      </c>
      <c r="G5299" s="77"/>
      <c r="H5299" s="77"/>
      <c r="I5299" s="80"/>
      <c r="J5299" s="77" t="s">
        <v>97</v>
      </c>
      <c r="K5299" s="79" t="s">
        <v>97</v>
      </c>
      <c r="L5299" s="79"/>
      <c r="M5299" s="80"/>
      <c r="N5299" s="79" t="s">
        <v>97</v>
      </c>
      <c r="O5299" s="81"/>
      <c r="P5299" s="86"/>
      <c r="Q5299" s="82"/>
      <c r="R5299" s="81" t="s">
        <v>97</v>
      </c>
      <c r="S5299" s="63"/>
      <c r="T5299" s="87"/>
      <c r="U5299" s="84" t="s">
        <v>97</v>
      </c>
      <c r="V5299" s="84" t="s">
        <v>97</v>
      </c>
      <c r="W5299" s="85" t="b">
        <v>0</v>
      </c>
      <c r="X5299" s="63"/>
      <c r="Y5299" s="63"/>
      <c r="Z5299" s="63"/>
    </row>
    <row r="5300">
      <c r="A5300" s="75"/>
      <c r="B5300" s="94"/>
      <c r="C5300" s="75"/>
      <c r="D5300" s="76"/>
      <c r="E5300" s="75" t="s">
        <v>97</v>
      </c>
      <c r="F5300" s="75" t="s">
        <v>97</v>
      </c>
      <c r="G5300" s="77"/>
      <c r="H5300" s="77"/>
      <c r="I5300" s="80"/>
      <c r="J5300" s="77" t="s">
        <v>97</v>
      </c>
      <c r="K5300" s="79" t="s">
        <v>97</v>
      </c>
      <c r="L5300" s="79"/>
      <c r="M5300" s="80"/>
      <c r="N5300" s="79" t="s">
        <v>97</v>
      </c>
      <c r="O5300" s="81"/>
      <c r="P5300" s="86"/>
      <c r="Q5300" s="82"/>
      <c r="R5300" s="81" t="s">
        <v>97</v>
      </c>
      <c r="S5300" s="63"/>
      <c r="T5300" s="87"/>
      <c r="U5300" s="84" t="s">
        <v>97</v>
      </c>
      <c r="V5300" s="84" t="s">
        <v>97</v>
      </c>
      <c r="W5300" s="85" t="b">
        <v>0</v>
      </c>
      <c r="X5300" s="63"/>
      <c r="Y5300" s="63"/>
      <c r="Z5300" s="63"/>
    </row>
    <row r="5301">
      <c r="A5301" s="75"/>
      <c r="B5301" s="94"/>
      <c r="C5301" s="75"/>
      <c r="D5301" s="76"/>
      <c r="E5301" s="75" t="s">
        <v>97</v>
      </c>
      <c r="F5301" s="75" t="s">
        <v>97</v>
      </c>
      <c r="G5301" s="77"/>
      <c r="H5301" s="77"/>
      <c r="I5301" s="80"/>
      <c r="J5301" s="77" t="s">
        <v>97</v>
      </c>
      <c r="K5301" s="79" t="s">
        <v>97</v>
      </c>
      <c r="L5301" s="79"/>
      <c r="M5301" s="80"/>
      <c r="N5301" s="79" t="s">
        <v>97</v>
      </c>
      <c r="O5301" s="81"/>
      <c r="P5301" s="86"/>
      <c r="Q5301" s="82"/>
      <c r="R5301" s="81" t="s">
        <v>97</v>
      </c>
      <c r="S5301" s="63"/>
      <c r="T5301" s="87"/>
      <c r="U5301" s="84" t="s">
        <v>97</v>
      </c>
      <c r="V5301" s="84" t="s">
        <v>97</v>
      </c>
      <c r="W5301" s="85" t="b">
        <v>0</v>
      </c>
      <c r="X5301" s="63"/>
      <c r="Y5301" s="63"/>
      <c r="Z5301" s="63"/>
    </row>
    <row r="5302">
      <c r="A5302" s="75"/>
      <c r="B5302" s="94"/>
      <c r="C5302" s="75"/>
      <c r="D5302" s="76"/>
      <c r="E5302" s="75" t="s">
        <v>97</v>
      </c>
      <c r="F5302" s="75" t="s">
        <v>97</v>
      </c>
      <c r="G5302" s="77"/>
      <c r="H5302" s="77"/>
      <c r="I5302" s="80"/>
      <c r="J5302" s="77" t="s">
        <v>97</v>
      </c>
      <c r="K5302" s="79" t="s">
        <v>97</v>
      </c>
      <c r="L5302" s="79"/>
      <c r="M5302" s="80"/>
      <c r="N5302" s="79" t="s">
        <v>97</v>
      </c>
      <c r="O5302" s="81"/>
      <c r="P5302" s="86"/>
      <c r="Q5302" s="82"/>
      <c r="R5302" s="81" t="s">
        <v>97</v>
      </c>
      <c r="S5302" s="63"/>
      <c r="T5302" s="87"/>
      <c r="U5302" s="84" t="s">
        <v>97</v>
      </c>
      <c r="V5302" s="84" t="s">
        <v>97</v>
      </c>
      <c r="W5302" s="85" t="b">
        <v>0</v>
      </c>
      <c r="X5302" s="63"/>
      <c r="Y5302" s="63"/>
      <c r="Z5302" s="63"/>
    </row>
    <row r="5303">
      <c r="A5303" s="75"/>
      <c r="B5303" s="94"/>
      <c r="C5303" s="75"/>
      <c r="D5303" s="76"/>
      <c r="E5303" s="75" t="s">
        <v>97</v>
      </c>
      <c r="F5303" s="75" t="s">
        <v>97</v>
      </c>
      <c r="G5303" s="77"/>
      <c r="H5303" s="77"/>
      <c r="I5303" s="80"/>
      <c r="J5303" s="77" t="s">
        <v>97</v>
      </c>
      <c r="K5303" s="79" t="s">
        <v>97</v>
      </c>
      <c r="L5303" s="79"/>
      <c r="M5303" s="80"/>
      <c r="N5303" s="79" t="s">
        <v>97</v>
      </c>
      <c r="O5303" s="81"/>
      <c r="P5303" s="86"/>
      <c r="Q5303" s="82"/>
      <c r="R5303" s="81" t="s">
        <v>97</v>
      </c>
      <c r="S5303" s="63"/>
      <c r="T5303" s="87"/>
      <c r="U5303" s="84" t="s">
        <v>97</v>
      </c>
      <c r="V5303" s="84" t="s">
        <v>97</v>
      </c>
      <c r="W5303" s="85" t="b">
        <v>0</v>
      </c>
      <c r="X5303" s="63"/>
      <c r="Y5303" s="63"/>
      <c r="Z5303" s="63"/>
    </row>
    <row r="5304">
      <c r="A5304" s="75"/>
      <c r="B5304" s="94"/>
      <c r="C5304" s="75"/>
      <c r="D5304" s="76"/>
      <c r="E5304" s="75" t="s">
        <v>97</v>
      </c>
      <c r="F5304" s="75" t="s">
        <v>97</v>
      </c>
      <c r="G5304" s="77"/>
      <c r="H5304" s="77"/>
      <c r="I5304" s="80"/>
      <c r="J5304" s="77" t="s">
        <v>97</v>
      </c>
      <c r="K5304" s="79" t="s">
        <v>97</v>
      </c>
      <c r="L5304" s="79"/>
      <c r="M5304" s="80"/>
      <c r="N5304" s="79" t="s">
        <v>97</v>
      </c>
      <c r="O5304" s="81"/>
      <c r="P5304" s="86"/>
      <c r="Q5304" s="82"/>
      <c r="R5304" s="81" t="s">
        <v>97</v>
      </c>
      <c r="S5304" s="63"/>
      <c r="T5304" s="87"/>
      <c r="U5304" s="84" t="s">
        <v>97</v>
      </c>
      <c r="V5304" s="84" t="s">
        <v>97</v>
      </c>
      <c r="W5304" s="85" t="b">
        <v>0</v>
      </c>
      <c r="X5304" s="63"/>
      <c r="Y5304" s="63"/>
      <c r="Z5304" s="63"/>
    </row>
    <row r="5305">
      <c r="A5305" s="75"/>
      <c r="B5305" s="94"/>
      <c r="C5305" s="75"/>
      <c r="D5305" s="76"/>
      <c r="E5305" s="75" t="s">
        <v>97</v>
      </c>
      <c r="F5305" s="75" t="s">
        <v>97</v>
      </c>
      <c r="G5305" s="77"/>
      <c r="H5305" s="77"/>
      <c r="I5305" s="80"/>
      <c r="J5305" s="77" t="s">
        <v>97</v>
      </c>
      <c r="K5305" s="79" t="s">
        <v>97</v>
      </c>
      <c r="L5305" s="79"/>
      <c r="M5305" s="80"/>
      <c r="N5305" s="79" t="s">
        <v>97</v>
      </c>
      <c r="O5305" s="81"/>
      <c r="P5305" s="86"/>
      <c r="Q5305" s="82"/>
      <c r="R5305" s="81" t="s">
        <v>97</v>
      </c>
      <c r="S5305" s="63"/>
      <c r="T5305" s="87"/>
      <c r="U5305" s="84" t="s">
        <v>97</v>
      </c>
      <c r="V5305" s="84" t="s">
        <v>97</v>
      </c>
      <c r="W5305" s="85" t="b">
        <v>0</v>
      </c>
      <c r="X5305" s="63"/>
      <c r="Y5305" s="63"/>
      <c r="Z5305" s="63"/>
    </row>
    <row r="5306">
      <c r="A5306" s="75"/>
      <c r="B5306" s="94"/>
      <c r="C5306" s="75"/>
      <c r="D5306" s="76"/>
      <c r="E5306" s="75" t="s">
        <v>97</v>
      </c>
      <c r="F5306" s="75" t="s">
        <v>97</v>
      </c>
      <c r="G5306" s="77"/>
      <c r="H5306" s="77"/>
      <c r="I5306" s="80"/>
      <c r="J5306" s="77" t="s">
        <v>97</v>
      </c>
      <c r="K5306" s="79" t="s">
        <v>97</v>
      </c>
      <c r="L5306" s="79"/>
      <c r="M5306" s="80"/>
      <c r="N5306" s="79" t="s">
        <v>97</v>
      </c>
      <c r="O5306" s="81"/>
      <c r="P5306" s="86"/>
      <c r="Q5306" s="82"/>
      <c r="R5306" s="81" t="s">
        <v>97</v>
      </c>
      <c r="S5306" s="63"/>
      <c r="T5306" s="87"/>
      <c r="U5306" s="84" t="s">
        <v>97</v>
      </c>
      <c r="V5306" s="84" t="s">
        <v>97</v>
      </c>
      <c r="W5306" s="85" t="b">
        <v>0</v>
      </c>
      <c r="X5306" s="63"/>
      <c r="Y5306" s="63"/>
      <c r="Z5306" s="63"/>
    </row>
    <row r="5307">
      <c r="A5307" s="75"/>
      <c r="B5307" s="94"/>
      <c r="C5307" s="75"/>
      <c r="D5307" s="76"/>
      <c r="E5307" s="75" t="s">
        <v>97</v>
      </c>
      <c r="F5307" s="75" t="s">
        <v>97</v>
      </c>
      <c r="G5307" s="77"/>
      <c r="H5307" s="77"/>
      <c r="I5307" s="80"/>
      <c r="J5307" s="77" t="s">
        <v>97</v>
      </c>
      <c r="K5307" s="79" t="s">
        <v>97</v>
      </c>
      <c r="L5307" s="79"/>
      <c r="M5307" s="80"/>
      <c r="N5307" s="79" t="s">
        <v>97</v>
      </c>
      <c r="O5307" s="81"/>
      <c r="P5307" s="86"/>
      <c r="Q5307" s="82"/>
      <c r="R5307" s="81" t="s">
        <v>97</v>
      </c>
      <c r="S5307" s="63"/>
      <c r="T5307" s="87"/>
      <c r="U5307" s="84" t="s">
        <v>97</v>
      </c>
      <c r="V5307" s="84" t="s">
        <v>97</v>
      </c>
      <c r="W5307" s="85" t="b">
        <v>0</v>
      </c>
      <c r="X5307" s="63"/>
      <c r="Y5307" s="63"/>
      <c r="Z5307" s="63"/>
    </row>
    <row r="5308">
      <c r="A5308" s="75"/>
      <c r="B5308" s="94"/>
      <c r="C5308" s="75"/>
      <c r="D5308" s="76"/>
      <c r="E5308" s="75" t="s">
        <v>97</v>
      </c>
      <c r="F5308" s="75" t="s">
        <v>97</v>
      </c>
      <c r="G5308" s="77"/>
      <c r="H5308" s="77"/>
      <c r="I5308" s="80"/>
      <c r="J5308" s="77" t="s">
        <v>97</v>
      </c>
      <c r="K5308" s="79" t="s">
        <v>97</v>
      </c>
      <c r="L5308" s="79"/>
      <c r="M5308" s="80"/>
      <c r="N5308" s="79" t="s">
        <v>97</v>
      </c>
      <c r="O5308" s="81"/>
      <c r="P5308" s="86"/>
      <c r="Q5308" s="82"/>
      <c r="R5308" s="81" t="s">
        <v>97</v>
      </c>
      <c r="S5308" s="63"/>
      <c r="T5308" s="87"/>
      <c r="U5308" s="84" t="s">
        <v>97</v>
      </c>
      <c r="V5308" s="84" t="s">
        <v>97</v>
      </c>
      <c r="W5308" s="85" t="b">
        <v>0</v>
      </c>
      <c r="X5308" s="63"/>
      <c r="Y5308" s="63"/>
      <c r="Z5308" s="63"/>
    </row>
    <row r="5309">
      <c r="A5309" s="75"/>
      <c r="B5309" s="94"/>
      <c r="C5309" s="75"/>
      <c r="D5309" s="76"/>
      <c r="E5309" s="75" t="s">
        <v>97</v>
      </c>
      <c r="F5309" s="75" t="s">
        <v>97</v>
      </c>
      <c r="G5309" s="77"/>
      <c r="H5309" s="77"/>
      <c r="I5309" s="80"/>
      <c r="J5309" s="77" t="s">
        <v>97</v>
      </c>
      <c r="K5309" s="79" t="s">
        <v>97</v>
      </c>
      <c r="L5309" s="79"/>
      <c r="M5309" s="80"/>
      <c r="N5309" s="79" t="s">
        <v>97</v>
      </c>
      <c r="O5309" s="81"/>
      <c r="P5309" s="86"/>
      <c r="Q5309" s="82"/>
      <c r="R5309" s="81" t="s">
        <v>97</v>
      </c>
      <c r="S5309" s="63"/>
      <c r="T5309" s="87"/>
      <c r="U5309" s="84" t="s">
        <v>97</v>
      </c>
      <c r="V5309" s="84" t="s">
        <v>97</v>
      </c>
      <c r="W5309" s="85" t="b">
        <v>0</v>
      </c>
      <c r="X5309" s="63"/>
      <c r="Y5309" s="63"/>
      <c r="Z5309" s="63"/>
    </row>
    <row r="5310">
      <c r="A5310" s="75"/>
      <c r="B5310" s="94"/>
      <c r="C5310" s="75"/>
      <c r="D5310" s="76"/>
      <c r="E5310" s="75" t="s">
        <v>97</v>
      </c>
      <c r="F5310" s="75" t="s">
        <v>97</v>
      </c>
      <c r="G5310" s="77"/>
      <c r="H5310" s="77"/>
      <c r="I5310" s="80"/>
      <c r="J5310" s="77" t="s">
        <v>97</v>
      </c>
      <c r="K5310" s="79" t="s">
        <v>97</v>
      </c>
      <c r="L5310" s="79"/>
      <c r="M5310" s="80"/>
      <c r="N5310" s="79" t="s">
        <v>97</v>
      </c>
      <c r="O5310" s="81"/>
      <c r="P5310" s="86"/>
      <c r="Q5310" s="82"/>
      <c r="R5310" s="81" t="s">
        <v>97</v>
      </c>
      <c r="S5310" s="63"/>
      <c r="T5310" s="87"/>
      <c r="U5310" s="84" t="s">
        <v>97</v>
      </c>
      <c r="V5310" s="84" t="s">
        <v>97</v>
      </c>
      <c r="W5310" s="85" t="b">
        <v>0</v>
      </c>
      <c r="X5310" s="63"/>
      <c r="Y5310" s="63"/>
      <c r="Z5310" s="63"/>
    </row>
    <row r="5311">
      <c r="A5311" s="75"/>
      <c r="B5311" s="94"/>
      <c r="C5311" s="75"/>
      <c r="D5311" s="76"/>
      <c r="E5311" s="75" t="s">
        <v>97</v>
      </c>
      <c r="F5311" s="75" t="s">
        <v>97</v>
      </c>
      <c r="G5311" s="77"/>
      <c r="H5311" s="77"/>
      <c r="I5311" s="80"/>
      <c r="J5311" s="77" t="s">
        <v>97</v>
      </c>
      <c r="K5311" s="79" t="s">
        <v>97</v>
      </c>
      <c r="L5311" s="79"/>
      <c r="M5311" s="80"/>
      <c r="N5311" s="79" t="s">
        <v>97</v>
      </c>
      <c r="O5311" s="81"/>
      <c r="P5311" s="86"/>
      <c r="Q5311" s="82"/>
      <c r="R5311" s="81" t="s">
        <v>97</v>
      </c>
      <c r="S5311" s="63"/>
      <c r="T5311" s="87"/>
      <c r="U5311" s="84" t="s">
        <v>97</v>
      </c>
      <c r="V5311" s="84" t="s">
        <v>97</v>
      </c>
      <c r="W5311" s="85" t="b">
        <v>0</v>
      </c>
      <c r="X5311" s="63"/>
      <c r="Y5311" s="63"/>
      <c r="Z5311" s="63"/>
    </row>
    <row r="5312">
      <c r="A5312" s="75"/>
      <c r="B5312" s="94"/>
      <c r="C5312" s="75"/>
      <c r="D5312" s="76"/>
      <c r="E5312" s="75" t="s">
        <v>97</v>
      </c>
      <c r="F5312" s="75" t="s">
        <v>97</v>
      </c>
      <c r="G5312" s="77"/>
      <c r="H5312" s="77"/>
      <c r="I5312" s="80"/>
      <c r="J5312" s="77" t="s">
        <v>97</v>
      </c>
      <c r="K5312" s="79" t="s">
        <v>97</v>
      </c>
      <c r="L5312" s="79"/>
      <c r="M5312" s="80"/>
      <c r="N5312" s="79" t="s">
        <v>97</v>
      </c>
      <c r="O5312" s="81"/>
      <c r="P5312" s="86"/>
      <c r="Q5312" s="82"/>
      <c r="R5312" s="81" t="s">
        <v>97</v>
      </c>
      <c r="S5312" s="63"/>
      <c r="T5312" s="87"/>
      <c r="U5312" s="84" t="s">
        <v>97</v>
      </c>
      <c r="V5312" s="84" t="s">
        <v>97</v>
      </c>
      <c r="W5312" s="85" t="b">
        <v>0</v>
      </c>
      <c r="X5312" s="63"/>
      <c r="Y5312" s="63"/>
      <c r="Z5312" s="63"/>
    </row>
    <row r="5313">
      <c r="A5313" s="75"/>
      <c r="B5313" s="94"/>
      <c r="C5313" s="75"/>
      <c r="D5313" s="76"/>
      <c r="E5313" s="75" t="s">
        <v>97</v>
      </c>
      <c r="F5313" s="75" t="s">
        <v>97</v>
      </c>
      <c r="G5313" s="77"/>
      <c r="H5313" s="77"/>
      <c r="I5313" s="80"/>
      <c r="J5313" s="77" t="s">
        <v>97</v>
      </c>
      <c r="K5313" s="79" t="s">
        <v>97</v>
      </c>
      <c r="L5313" s="79"/>
      <c r="M5313" s="80"/>
      <c r="N5313" s="79" t="s">
        <v>97</v>
      </c>
      <c r="O5313" s="81"/>
      <c r="P5313" s="86"/>
      <c r="Q5313" s="82"/>
      <c r="R5313" s="81" t="s">
        <v>97</v>
      </c>
      <c r="S5313" s="63"/>
      <c r="T5313" s="87"/>
      <c r="U5313" s="84" t="s">
        <v>97</v>
      </c>
      <c r="V5313" s="84" t="s">
        <v>97</v>
      </c>
      <c r="W5313" s="85" t="b">
        <v>0</v>
      </c>
      <c r="X5313" s="63"/>
      <c r="Y5313" s="63"/>
      <c r="Z5313" s="63"/>
    </row>
    <row r="5314">
      <c r="A5314" s="75"/>
      <c r="B5314" s="94"/>
      <c r="C5314" s="75"/>
      <c r="D5314" s="76"/>
      <c r="E5314" s="75" t="s">
        <v>97</v>
      </c>
      <c r="F5314" s="75" t="s">
        <v>97</v>
      </c>
      <c r="G5314" s="77"/>
      <c r="H5314" s="77"/>
      <c r="I5314" s="80"/>
      <c r="J5314" s="77" t="s">
        <v>97</v>
      </c>
      <c r="K5314" s="79" t="s">
        <v>97</v>
      </c>
      <c r="L5314" s="79"/>
      <c r="M5314" s="80"/>
      <c r="N5314" s="79" t="s">
        <v>97</v>
      </c>
      <c r="O5314" s="81"/>
      <c r="P5314" s="86"/>
      <c r="Q5314" s="82"/>
      <c r="R5314" s="81" t="s">
        <v>97</v>
      </c>
      <c r="S5314" s="63"/>
      <c r="T5314" s="87"/>
      <c r="U5314" s="84" t="s">
        <v>97</v>
      </c>
      <c r="V5314" s="84" t="s">
        <v>97</v>
      </c>
      <c r="W5314" s="85" t="b">
        <v>0</v>
      </c>
      <c r="X5314" s="63"/>
      <c r="Y5314" s="63"/>
      <c r="Z5314" s="63"/>
    </row>
    <row r="5315">
      <c r="A5315" s="75"/>
      <c r="B5315" s="94"/>
      <c r="C5315" s="75"/>
      <c r="D5315" s="76"/>
      <c r="E5315" s="75" t="s">
        <v>97</v>
      </c>
      <c r="F5315" s="75" t="s">
        <v>97</v>
      </c>
      <c r="G5315" s="77"/>
      <c r="H5315" s="77"/>
      <c r="I5315" s="80"/>
      <c r="J5315" s="77" t="s">
        <v>97</v>
      </c>
      <c r="K5315" s="79" t="s">
        <v>97</v>
      </c>
      <c r="L5315" s="79"/>
      <c r="M5315" s="80"/>
      <c r="N5315" s="79" t="s">
        <v>97</v>
      </c>
      <c r="O5315" s="81"/>
      <c r="P5315" s="86"/>
      <c r="Q5315" s="82"/>
      <c r="R5315" s="81" t="s">
        <v>97</v>
      </c>
      <c r="S5315" s="63"/>
      <c r="T5315" s="87"/>
      <c r="U5315" s="84" t="s">
        <v>97</v>
      </c>
      <c r="V5315" s="84" t="s">
        <v>97</v>
      </c>
      <c r="W5315" s="85" t="b">
        <v>0</v>
      </c>
      <c r="X5315" s="63"/>
      <c r="Y5315" s="63"/>
      <c r="Z5315" s="63"/>
    </row>
    <row r="5316">
      <c r="A5316" s="75"/>
      <c r="B5316" s="94"/>
      <c r="C5316" s="75"/>
      <c r="D5316" s="76"/>
      <c r="E5316" s="75" t="s">
        <v>97</v>
      </c>
      <c r="F5316" s="75" t="s">
        <v>97</v>
      </c>
      <c r="G5316" s="77"/>
      <c r="H5316" s="77"/>
      <c r="I5316" s="80"/>
      <c r="J5316" s="77" t="s">
        <v>97</v>
      </c>
      <c r="K5316" s="79" t="s">
        <v>97</v>
      </c>
      <c r="L5316" s="79"/>
      <c r="M5316" s="80"/>
      <c r="N5316" s="79" t="s">
        <v>97</v>
      </c>
      <c r="O5316" s="81"/>
      <c r="P5316" s="86"/>
      <c r="Q5316" s="82"/>
      <c r="R5316" s="81" t="s">
        <v>97</v>
      </c>
      <c r="S5316" s="63"/>
      <c r="T5316" s="87"/>
      <c r="U5316" s="84" t="s">
        <v>97</v>
      </c>
      <c r="V5316" s="84" t="s">
        <v>97</v>
      </c>
      <c r="W5316" s="85" t="b">
        <v>0</v>
      </c>
      <c r="X5316" s="63"/>
      <c r="Y5316" s="63"/>
      <c r="Z5316" s="63"/>
    </row>
    <row r="5317">
      <c r="A5317" s="75"/>
      <c r="B5317" s="94"/>
      <c r="C5317" s="75"/>
      <c r="D5317" s="76"/>
      <c r="E5317" s="75" t="s">
        <v>97</v>
      </c>
      <c r="F5317" s="75" t="s">
        <v>97</v>
      </c>
      <c r="G5317" s="77"/>
      <c r="H5317" s="77"/>
      <c r="I5317" s="80"/>
      <c r="J5317" s="77" t="s">
        <v>97</v>
      </c>
      <c r="K5317" s="79" t="s">
        <v>97</v>
      </c>
      <c r="L5317" s="79"/>
      <c r="M5317" s="80"/>
      <c r="N5317" s="79" t="s">
        <v>97</v>
      </c>
      <c r="O5317" s="81"/>
      <c r="P5317" s="86"/>
      <c r="Q5317" s="82"/>
      <c r="R5317" s="81" t="s">
        <v>97</v>
      </c>
      <c r="S5317" s="63"/>
      <c r="T5317" s="87"/>
      <c r="U5317" s="84" t="s">
        <v>97</v>
      </c>
      <c r="V5317" s="84" t="s">
        <v>97</v>
      </c>
      <c r="W5317" s="85" t="b">
        <v>0</v>
      </c>
      <c r="X5317" s="63"/>
      <c r="Y5317" s="63"/>
      <c r="Z5317" s="63"/>
    </row>
    <row r="5318">
      <c r="A5318" s="75"/>
      <c r="B5318" s="94"/>
      <c r="C5318" s="75"/>
      <c r="D5318" s="76"/>
      <c r="E5318" s="75" t="s">
        <v>97</v>
      </c>
      <c r="F5318" s="75" t="s">
        <v>97</v>
      </c>
      <c r="G5318" s="77"/>
      <c r="H5318" s="77"/>
      <c r="I5318" s="80"/>
      <c r="J5318" s="77" t="s">
        <v>97</v>
      </c>
      <c r="K5318" s="79" t="s">
        <v>97</v>
      </c>
      <c r="L5318" s="79"/>
      <c r="M5318" s="80"/>
      <c r="N5318" s="79" t="s">
        <v>97</v>
      </c>
      <c r="O5318" s="81"/>
      <c r="P5318" s="86"/>
      <c r="Q5318" s="82"/>
      <c r="R5318" s="81" t="s">
        <v>97</v>
      </c>
      <c r="S5318" s="63"/>
      <c r="T5318" s="87"/>
      <c r="U5318" s="84" t="s">
        <v>97</v>
      </c>
      <c r="V5318" s="84" t="s">
        <v>97</v>
      </c>
      <c r="W5318" s="85" t="b">
        <v>0</v>
      </c>
      <c r="X5318" s="63"/>
      <c r="Y5318" s="63"/>
      <c r="Z5318" s="63"/>
    </row>
    <row r="5319">
      <c r="A5319" s="75"/>
      <c r="B5319" s="94"/>
      <c r="C5319" s="75"/>
      <c r="D5319" s="76"/>
      <c r="E5319" s="75" t="s">
        <v>97</v>
      </c>
      <c r="F5319" s="75" t="s">
        <v>97</v>
      </c>
      <c r="G5319" s="77"/>
      <c r="H5319" s="77"/>
      <c r="I5319" s="80"/>
      <c r="J5319" s="77" t="s">
        <v>97</v>
      </c>
      <c r="K5319" s="79" t="s">
        <v>97</v>
      </c>
      <c r="L5319" s="79"/>
      <c r="M5319" s="80"/>
      <c r="N5319" s="79" t="s">
        <v>97</v>
      </c>
      <c r="O5319" s="81"/>
      <c r="P5319" s="86"/>
      <c r="Q5319" s="82"/>
      <c r="R5319" s="81" t="s">
        <v>97</v>
      </c>
      <c r="S5319" s="63"/>
      <c r="T5319" s="87"/>
      <c r="U5319" s="84" t="s">
        <v>97</v>
      </c>
      <c r="V5319" s="84" t="s">
        <v>97</v>
      </c>
      <c r="W5319" s="85" t="b">
        <v>0</v>
      </c>
      <c r="X5319" s="63"/>
      <c r="Y5319" s="63"/>
      <c r="Z5319" s="63"/>
    </row>
    <row r="5320">
      <c r="A5320" s="75"/>
      <c r="B5320" s="94"/>
      <c r="C5320" s="75"/>
      <c r="D5320" s="76"/>
      <c r="E5320" s="75" t="s">
        <v>97</v>
      </c>
      <c r="F5320" s="75" t="s">
        <v>97</v>
      </c>
      <c r="G5320" s="77"/>
      <c r="H5320" s="77"/>
      <c r="I5320" s="80"/>
      <c r="J5320" s="77" t="s">
        <v>97</v>
      </c>
      <c r="K5320" s="79" t="s">
        <v>97</v>
      </c>
      <c r="L5320" s="79"/>
      <c r="M5320" s="80"/>
      <c r="N5320" s="79" t="s">
        <v>97</v>
      </c>
      <c r="O5320" s="81"/>
      <c r="P5320" s="86"/>
      <c r="Q5320" s="82"/>
      <c r="R5320" s="81" t="s">
        <v>97</v>
      </c>
      <c r="S5320" s="63"/>
      <c r="T5320" s="87"/>
      <c r="U5320" s="84" t="s">
        <v>97</v>
      </c>
      <c r="V5320" s="84" t="s">
        <v>97</v>
      </c>
      <c r="W5320" s="85" t="b">
        <v>0</v>
      </c>
      <c r="X5320" s="63"/>
      <c r="Y5320" s="63"/>
      <c r="Z5320" s="63"/>
    </row>
    <row r="5321">
      <c r="A5321" s="75"/>
      <c r="B5321" s="94"/>
      <c r="C5321" s="75"/>
      <c r="D5321" s="76"/>
      <c r="E5321" s="75" t="s">
        <v>97</v>
      </c>
      <c r="F5321" s="75" t="s">
        <v>97</v>
      </c>
      <c r="G5321" s="77"/>
      <c r="H5321" s="77"/>
      <c r="I5321" s="80"/>
      <c r="J5321" s="77" t="s">
        <v>97</v>
      </c>
      <c r="K5321" s="79" t="s">
        <v>97</v>
      </c>
      <c r="L5321" s="79"/>
      <c r="M5321" s="80"/>
      <c r="N5321" s="79" t="s">
        <v>97</v>
      </c>
      <c r="O5321" s="81"/>
      <c r="P5321" s="86"/>
      <c r="Q5321" s="82"/>
      <c r="R5321" s="81" t="s">
        <v>97</v>
      </c>
      <c r="S5321" s="63"/>
      <c r="T5321" s="87"/>
      <c r="U5321" s="84" t="s">
        <v>97</v>
      </c>
      <c r="V5321" s="84" t="s">
        <v>97</v>
      </c>
      <c r="W5321" s="85" t="b">
        <v>0</v>
      </c>
      <c r="X5321" s="63"/>
      <c r="Y5321" s="63"/>
      <c r="Z5321" s="63"/>
    </row>
    <row r="5322">
      <c r="A5322" s="75"/>
      <c r="B5322" s="94"/>
      <c r="C5322" s="75"/>
      <c r="D5322" s="76"/>
      <c r="E5322" s="75" t="s">
        <v>97</v>
      </c>
      <c r="F5322" s="75" t="s">
        <v>97</v>
      </c>
      <c r="G5322" s="77"/>
      <c r="H5322" s="77"/>
      <c r="I5322" s="80"/>
      <c r="J5322" s="77" t="s">
        <v>97</v>
      </c>
      <c r="K5322" s="79" t="s">
        <v>97</v>
      </c>
      <c r="L5322" s="79"/>
      <c r="M5322" s="80"/>
      <c r="N5322" s="79" t="s">
        <v>97</v>
      </c>
      <c r="O5322" s="81"/>
      <c r="P5322" s="86"/>
      <c r="Q5322" s="82"/>
      <c r="R5322" s="81" t="s">
        <v>97</v>
      </c>
      <c r="S5322" s="63"/>
      <c r="T5322" s="87"/>
      <c r="U5322" s="84" t="s">
        <v>97</v>
      </c>
      <c r="V5322" s="84" t="s">
        <v>97</v>
      </c>
      <c r="W5322" s="85" t="b">
        <v>0</v>
      </c>
      <c r="X5322" s="63"/>
      <c r="Y5322" s="63"/>
      <c r="Z5322" s="63"/>
    </row>
    <row r="5323">
      <c r="A5323" s="75"/>
      <c r="B5323" s="94"/>
      <c r="C5323" s="75"/>
      <c r="D5323" s="76"/>
      <c r="E5323" s="75" t="s">
        <v>97</v>
      </c>
      <c r="F5323" s="75" t="s">
        <v>97</v>
      </c>
      <c r="G5323" s="77"/>
      <c r="H5323" s="77"/>
      <c r="I5323" s="80"/>
      <c r="J5323" s="77" t="s">
        <v>97</v>
      </c>
      <c r="K5323" s="79" t="s">
        <v>97</v>
      </c>
      <c r="L5323" s="79"/>
      <c r="M5323" s="80"/>
      <c r="N5323" s="79" t="s">
        <v>97</v>
      </c>
      <c r="O5323" s="81"/>
      <c r="P5323" s="86"/>
      <c r="Q5323" s="82"/>
      <c r="R5323" s="81" t="s">
        <v>97</v>
      </c>
      <c r="S5323" s="63"/>
      <c r="T5323" s="87"/>
      <c r="U5323" s="84" t="s">
        <v>97</v>
      </c>
      <c r="V5323" s="84" t="s">
        <v>97</v>
      </c>
      <c r="W5323" s="85" t="b">
        <v>0</v>
      </c>
      <c r="X5323" s="63"/>
      <c r="Y5323" s="63"/>
      <c r="Z5323" s="63"/>
    </row>
    <row r="5324">
      <c r="A5324" s="75"/>
      <c r="B5324" s="94"/>
      <c r="C5324" s="75"/>
      <c r="D5324" s="76"/>
      <c r="E5324" s="75" t="s">
        <v>97</v>
      </c>
      <c r="F5324" s="75" t="s">
        <v>97</v>
      </c>
      <c r="G5324" s="77"/>
      <c r="H5324" s="77"/>
      <c r="I5324" s="80"/>
      <c r="J5324" s="77" t="s">
        <v>97</v>
      </c>
      <c r="K5324" s="79" t="s">
        <v>97</v>
      </c>
      <c r="L5324" s="79"/>
      <c r="M5324" s="80"/>
      <c r="N5324" s="79" t="s">
        <v>97</v>
      </c>
      <c r="O5324" s="81"/>
      <c r="P5324" s="86"/>
      <c r="Q5324" s="82"/>
      <c r="R5324" s="81" t="s">
        <v>97</v>
      </c>
      <c r="S5324" s="63"/>
      <c r="T5324" s="87"/>
      <c r="U5324" s="84" t="s">
        <v>97</v>
      </c>
      <c r="V5324" s="84" t="s">
        <v>97</v>
      </c>
      <c r="W5324" s="85" t="b">
        <v>0</v>
      </c>
      <c r="X5324" s="63"/>
      <c r="Y5324" s="63"/>
      <c r="Z5324" s="63"/>
    </row>
    <row r="5325">
      <c r="A5325" s="75"/>
      <c r="B5325" s="94"/>
      <c r="C5325" s="75"/>
      <c r="D5325" s="76"/>
      <c r="E5325" s="75" t="s">
        <v>97</v>
      </c>
      <c r="F5325" s="75" t="s">
        <v>97</v>
      </c>
      <c r="G5325" s="77"/>
      <c r="H5325" s="77"/>
      <c r="I5325" s="80"/>
      <c r="J5325" s="77" t="s">
        <v>97</v>
      </c>
      <c r="K5325" s="79" t="s">
        <v>97</v>
      </c>
      <c r="L5325" s="79"/>
      <c r="M5325" s="80"/>
      <c r="N5325" s="79" t="s">
        <v>97</v>
      </c>
      <c r="O5325" s="81"/>
      <c r="P5325" s="86"/>
      <c r="Q5325" s="82"/>
      <c r="R5325" s="81" t="s">
        <v>97</v>
      </c>
      <c r="S5325" s="63"/>
      <c r="T5325" s="87"/>
      <c r="U5325" s="84" t="s">
        <v>97</v>
      </c>
      <c r="V5325" s="84" t="s">
        <v>97</v>
      </c>
      <c r="W5325" s="85" t="b">
        <v>0</v>
      </c>
      <c r="X5325" s="63"/>
      <c r="Y5325" s="63"/>
      <c r="Z5325" s="63"/>
    </row>
    <row r="5326">
      <c r="A5326" s="75"/>
      <c r="B5326" s="94"/>
      <c r="C5326" s="75"/>
      <c r="D5326" s="76"/>
      <c r="E5326" s="75" t="s">
        <v>97</v>
      </c>
      <c r="F5326" s="75" t="s">
        <v>97</v>
      </c>
      <c r="G5326" s="77"/>
      <c r="H5326" s="77"/>
      <c r="I5326" s="80"/>
      <c r="J5326" s="77" t="s">
        <v>97</v>
      </c>
      <c r="K5326" s="79" t="s">
        <v>97</v>
      </c>
      <c r="L5326" s="79"/>
      <c r="M5326" s="80"/>
      <c r="N5326" s="79" t="s">
        <v>97</v>
      </c>
      <c r="O5326" s="81"/>
      <c r="P5326" s="86"/>
      <c r="Q5326" s="82"/>
      <c r="R5326" s="81" t="s">
        <v>97</v>
      </c>
      <c r="S5326" s="63"/>
      <c r="T5326" s="87"/>
      <c r="U5326" s="84" t="s">
        <v>97</v>
      </c>
      <c r="V5326" s="84" t="s">
        <v>97</v>
      </c>
      <c r="W5326" s="85" t="b">
        <v>0</v>
      </c>
      <c r="X5326" s="63"/>
      <c r="Y5326" s="63"/>
      <c r="Z5326" s="63"/>
    </row>
    <row r="5327">
      <c r="A5327" s="75"/>
      <c r="B5327" s="94"/>
      <c r="C5327" s="75"/>
      <c r="D5327" s="76"/>
      <c r="E5327" s="75" t="s">
        <v>97</v>
      </c>
      <c r="F5327" s="75" t="s">
        <v>97</v>
      </c>
      <c r="G5327" s="77"/>
      <c r="H5327" s="77"/>
      <c r="I5327" s="80"/>
      <c r="J5327" s="77" t="s">
        <v>97</v>
      </c>
      <c r="K5327" s="79" t="s">
        <v>97</v>
      </c>
      <c r="L5327" s="79"/>
      <c r="M5327" s="80"/>
      <c r="N5327" s="79" t="s">
        <v>97</v>
      </c>
      <c r="O5327" s="81"/>
      <c r="P5327" s="86"/>
      <c r="Q5327" s="82"/>
      <c r="R5327" s="81" t="s">
        <v>97</v>
      </c>
      <c r="S5327" s="63"/>
      <c r="T5327" s="87"/>
      <c r="U5327" s="84" t="s">
        <v>97</v>
      </c>
      <c r="V5327" s="84" t="s">
        <v>97</v>
      </c>
      <c r="W5327" s="85" t="b">
        <v>0</v>
      </c>
      <c r="X5327" s="63"/>
      <c r="Y5327" s="63"/>
      <c r="Z5327" s="63"/>
    </row>
    <row r="5328">
      <c r="A5328" s="75"/>
      <c r="B5328" s="94"/>
      <c r="C5328" s="75"/>
      <c r="D5328" s="76"/>
      <c r="E5328" s="75" t="s">
        <v>97</v>
      </c>
      <c r="F5328" s="75" t="s">
        <v>97</v>
      </c>
      <c r="G5328" s="77"/>
      <c r="H5328" s="77"/>
      <c r="I5328" s="80"/>
      <c r="J5328" s="77" t="s">
        <v>97</v>
      </c>
      <c r="K5328" s="79" t="s">
        <v>97</v>
      </c>
      <c r="L5328" s="79"/>
      <c r="M5328" s="80"/>
      <c r="N5328" s="79" t="s">
        <v>97</v>
      </c>
      <c r="O5328" s="81"/>
      <c r="P5328" s="86"/>
      <c r="Q5328" s="82"/>
      <c r="R5328" s="81" t="s">
        <v>97</v>
      </c>
      <c r="S5328" s="63"/>
      <c r="T5328" s="87"/>
      <c r="U5328" s="84" t="s">
        <v>97</v>
      </c>
      <c r="V5328" s="84" t="s">
        <v>97</v>
      </c>
      <c r="W5328" s="85" t="b">
        <v>0</v>
      </c>
      <c r="X5328" s="63"/>
      <c r="Y5328" s="63"/>
      <c r="Z5328" s="63"/>
    </row>
    <row r="5329">
      <c r="A5329" s="75"/>
      <c r="B5329" s="94"/>
      <c r="C5329" s="75"/>
      <c r="D5329" s="76"/>
      <c r="E5329" s="75" t="s">
        <v>97</v>
      </c>
      <c r="F5329" s="75" t="s">
        <v>97</v>
      </c>
      <c r="G5329" s="77"/>
      <c r="H5329" s="77"/>
      <c r="I5329" s="80"/>
      <c r="J5329" s="77" t="s">
        <v>97</v>
      </c>
      <c r="K5329" s="79" t="s">
        <v>97</v>
      </c>
      <c r="L5329" s="79"/>
      <c r="M5329" s="80"/>
      <c r="N5329" s="79" t="s">
        <v>97</v>
      </c>
      <c r="O5329" s="81"/>
      <c r="P5329" s="86"/>
      <c r="Q5329" s="82"/>
      <c r="R5329" s="81" t="s">
        <v>97</v>
      </c>
      <c r="S5329" s="63"/>
      <c r="T5329" s="87"/>
      <c r="U5329" s="84" t="s">
        <v>97</v>
      </c>
      <c r="V5329" s="84" t="s">
        <v>97</v>
      </c>
      <c r="W5329" s="85" t="b">
        <v>0</v>
      </c>
      <c r="X5329" s="63"/>
      <c r="Y5329" s="63"/>
      <c r="Z5329" s="63"/>
    </row>
    <row r="5330">
      <c r="A5330" s="75"/>
      <c r="B5330" s="94"/>
      <c r="C5330" s="75"/>
      <c r="D5330" s="76"/>
      <c r="E5330" s="75" t="s">
        <v>97</v>
      </c>
      <c r="F5330" s="75" t="s">
        <v>97</v>
      </c>
      <c r="G5330" s="77"/>
      <c r="H5330" s="77"/>
      <c r="I5330" s="80"/>
      <c r="J5330" s="77" t="s">
        <v>97</v>
      </c>
      <c r="K5330" s="79" t="s">
        <v>97</v>
      </c>
      <c r="L5330" s="79"/>
      <c r="M5330" s="80"/>
      <c r="N5330" s="79" t="s">
        <v>97</v>
      </c>
      <c r="O5330" s="81"/>
      <c r="P5330" s="86"/>
      <c r="Q5330" s="82"/>
      <c r="R5330" s="81" t="s">
        <v>97</v>
      </c>
      <c r="S5330" s="63"/>
      <c r="T5330" s="87"/>
      <c r="U5330" s="84" t="s">
        <v>97</v>
      </c>
      <c r="V5330" s="84" t="s">
        <v>97</v>
      </c>
      <c r="W5330" s="85" t="b">
        <v>0</v>
      </c>
      <c r="X5330" s="63"/>
      <c r="Y5330" s="63"/>
      <c r="Z5330" s="63"/>
    </row>
    <row r="5331">
      <c r="A5331" s="75"/>
      <c r="B5331" s="94"/>
      <c r="C5331" s="75"/>
      <c r="D5331" s="76"/>
      <c r="E5331" s="75" t="s">
        <v>97</v>
      </c>
      <c r="F5331" s="75" t="s">
        <v>97</v>
      </c>
      <c r="G5331" s="77"/>
      <c r="H5331" s="77"/>
      <c r="I5331" s="80"/>
      <c r="J5331" s="77" t="s">
        <v>97</v>
      </c>
      <c r="K5331" s="79" t="s">
        <v>97</v>
      </c>
      <c r="L5331" s="79"/>
      <c r="M5331" s="80"/>
      <c r="N5331" s="79" t="s">
        <v>97</v>
      </c>
      <c r="O5331" s="81"/>
      <c r="P5331" s="86"/>
      <c r="Q5331" s="82"/>
      <c r="R5331" s="81" t="s">
        <v>97</v>
      </c>
      <c r="S5331" s="63"/>
      <c r="T5331" s="87"/>
      <c r="U5331" s="84" t="s">
        <v>97</v>
      </c>
      <c r="V5331" s="84" t="s">
        <v>97</v>
      </c>
      <c r="W5331" s="85" t="b">
        <v>0</v>
      </c>
      <c r="X5331" s="63"/>
      <c r="Y5331" s="63"/>
      <c r="Z5331" s="63"/>
    </row>
    <row r="5332">
      <c r="A5332" s="75"/>
      <c r="B5332" s="94"/>
      <c r="C5332" s="75"/>
      <c r="D5332" s="76"/>
      <c r="E5332" s="75" t="s">
        <v>97</v>
      </c>
      <c r="F5332" s="75" t="s">
        <v>97</v>
      </c>
      <c r="G5332" s="77"/>
      <c r="H5332" s="77"/>
      <c r="I5332" s="80"/>
      <c r="J5332" s="77" t="s">
        <v>97</v>
      </c>
      <c r="K5332" s="79" t="s">
        <v>97</v>
      </c>
      <c r="L5332" s="79"/>
      <c r="M5332" s="80"/>
      <c r="N5332" s="79" t="s">
        <v>97</v>
      </c>
      <c r="O5332" s="81"/>
      <c r="P5332" s="86"/>
      <c r="Q5332" s="82"/>
      <c r="R5332" s="81" t="s">
        <v>97</v>
      </c>
      <c r="S5332" s="63"/>
      <c r="T5332" s="87"/>
      <c r="U5332" s="84" t="s">
        <v>97</v>
      </c>
      <c r="V5332" s="84" t="s">
        <v>97</v>
      </c>
      <c r="W5332" s="85" t="b">
        <v>0</v>
      </c>
      <c r="X5332" s="63"/>
      <c r="Y5332" s="63"/>
      <c r="Z5332" s="63"/>
    </row>
    <row r="5333">
      <c r="A5333" s="75"/>
      <c r="B5333" s="94"/>
      <c r="C5333" s="75"/>
      <c r="D5333" s="76"/>
      <c r="E5333" s="75" t="s">
        <v>97</v>
      </c>
      <c r="F5333" s="75" t="s">
        <v>97</v>
      </c>
      <c r="G5333" s="77"/>
      <c r="H5333" s="77"/>
      <c r="I5333" s="80"/>
      <c r="J5333" s="77" t="s">
        <v>97</v>
      </c>
      <c r="K5333" s="79" t="s">
        <v>97</v>
      </c>
      <c r="L5333" s="79"/>
      <c r="M5333" s="80"/>
      <c r="N5333" s="79" t="s">
        <v>97</v>
      </c>
      <c r="O5333" s="81"/>
      <c r="P5333" s="86"/>
      <c r="Q5333" s="82"/>
      <c r="R5333" s="81" t="s">
        <v>97</v>
      </c>
      <c r="S5333" s="63"/>
      <c r="T5333" s="87"/>
      <c r="U5333" s="84" t="s">
        <v>97</v>
      </c>
      <c r="V5333" s="84" t="s">
        <v>97</v>
      </c>
      <c r="W5333" s="85" t="b">
        <v>0</v>
      </c>
      <c r="X5333" s="63"/>
      <c r="Y5333" s="63"/>
      <c r="Z5333" s="63"/>
    </row>
    <row r="5334">
      <c r="A5334" s="75"/>
      <c r="B5334" s="94"/>
      <c r="C5334" s="75"/>
      <c r="D5334" s="76"/>
      <c r="E5334" s="75" t="s">
        <v>97</v>
      </c>
      <c r="F5334" s="75" t="s">
        <v>97</v>
      </c>
      <c r="G5334" s="77"/>
      <c r="H5334" s="77"/>
      <c r="I5334" s="80"/>
      <c r="J5334" s="77" t="s">
        <v>97</v>
      </c>
      <c r="K5334" s="79" t="s">
        <v>97</v>
      </c>
      <c r="L5334" s="79"/>
      <c r="M5334" s="80"/>
      <c r="N5334" s="79" t="s">
        <v>97</v>
      </c>
      <c r="O5334" s="81"/>
      <c r="P5334" s="86"/>
      <c r="Q5334" s="82"/>
      <c r="R5334" s="81" t="s">
        <v>97</v>
      </c>
      <c r="S5334" s="63"/>
      <c r="T5334" s="87"/>
      <c r="U5334" s="84" t="s">
        <v>97</v>
      </c>
      <c r="V5334" s="84" t="s">
        <v>97</v>
      </c>
      <c r="W5334" s="85" t="b">
        <v>0</v>
      </c>
      <c r="X5334" s="63"/>
      <c r="Y5334" s="63"/>
      <c r="Z5334" s="63"/>
    </row>
    <row r="5335">
      <c r="A5335" s="75"/>
      <c r="B5335" s="94"/>
      <c r="C5335" s="75"/>
      <c r="D5335" s="76"/>
      <c r="E5335" s="75" t="s">
        <v>97</v>
      </c>
      <c r="F5335" s="75" t="s">
        <v>97</v>
      </c>
      <c r="G5335" s="77"/>
      <c r="H5335" s="77"/>
      <c r="I5335" s="80"/>
      <c r="J5335" s="77" t="s">
        <v>97</v>
      </c>
      <c r="K5335" s="79" t="s">
        <v>97</v>
      </c>
      <c r="L5335" s="79"/>
      <c r="M5335" s="80"/>
      <c r="N5335" s="79" t="s">
        <v>97</v>
      </c>
      <c r="O5335" s="81"/>
      <c r="P5335" s="86"/>
      <c r="Q5335" s="82"/>
      <c r="R5335" s="81" t="s">
        <v>97</v>
      </c>
      <c r="S5335" s="63"/>
      <c r="T5335" s="87"/>
      <c r="U5335" s="84" t="s">
        <v>97</v>
      </c>
      <c r="V5335" s="84" t="s">
        <v>97</v>
      </c>
      <c r="W5335" s="85" t="b">
        <v>0</v>
      </c>
      <c r="X5335" s="63"/>
      <c r="Y5335" s="63"/>
      <c r="Z5335" s="63"/>
    </row>
    <row r="5336">
      <c r="A5336" s="75"/>
      <c r="B5336" s="94"/>
      <c r="C5336" s="75"/>
      <c r="D5336" s="76"/>
      <c r="E5336" s="75" t="s">
        <v>97</v>
      </c>
      <c r="F5336" s="75" t="s">
        <v>97</v>
      </c>
      <c r="G5336" s="77"/>
      <c r="H5336" s="77"/>
      <c r="I5336" s="80"/>
      <c r="J5336" s="77" t="s">
        <v>97</v>
      </c>
      <c r="K5336" s="79" t="s">
        <v>97</v>
      </c>
      <c r="L5336" s="79"/>
      <c r="M5336" s="80"/>
      <c r="N5336" s="79" t="s">
        <v>97</v>
      </c>
      <c r="O5336" s="81"/>
      <c r="P5336" s="86"/>
      <c r="Q5336" s="82"/>
      <c r="R5336" s="81" t="s">
        <v>97</v>
      </c>
      <c r="S5336" s="63"/>
      <c r="T5336" s="87"/>
      <c r="U5336" s="84" t="s">
        <v>97</v>
      </c>
      <c r="V5336" s="84" t="s">
        <v>97</v>
      </c>
      <c r="W5336" s="85" t="b">
        <v>0</v>
      </c>
      <c r="X5336" s="63"/>
      <c r="Y5336" s="63"/>
      <c r="Z5336" s="63"/>
    </row>
    <row r="5337">
      <c r="A5337" s="75"/>
      <c r="B5337" s="94"/>
      <c r="C5337" s="75"/>
      <c r="D5337" s="76"/>
      <c r="E5337" s="75" t="s">
        <v>97</v>
      </c>
      <c r="F5337" s="75" t="s">
        <v>97</v>
      </c>
      <c r="G5337" s="77"/>
      <c r="H5337" s="77"/>
      <c r="I5337" s="80"/>
      <c r="J5337" s="77" t="s">
        <v>97</v>
      </c>
      <c r="K5337" s="79" t="s">
        <v>97</v>
      </c>
      <c r="L5337" s="79"/>
      <c r="M5337" s="80"/>
      <c r="N5337" s="79" t="s">
        <v>97</v>
      </c>
      <c r="O5337" s="81"/>
      <c r="P5337" s="86"/>
      <c r="Q5337" s="82"/>
      <c r="R5337" s="81" t="s">
        <v>97</v>
      </c>
      <c r="S5337" s="63"/>
      <c r="T5337" s="87"/>
      <c r="U5337" s="84" t="s">
        <v>97</v>
      </c>
      <c r="V5337" s="84" t="s">
        <v>97</v>
      </c>
      <c r="W5337" s="85" t="b">
        <v>0</v>
      </c>
      <c r="X5337" s="63"/>
      <c r="Y5337" s="63"/>
      <c r="Z5337" s="63"/>
    </row>
    <row r="5338">
      <c r="A5338" s="75"/>
      <c r="B5338" s="94"/>
      <c r="C5338" s="75"/>
      <c r="D5338" s="76"/>
      <c r="E5338" s="75" t="s">
        <v>97</v>
      </c>
      <c r="F5338" s="75" t="s">
        <v>97</v>
      </c>
      <c r="G5338" s="77"/>
      <c r="H5338" s="77"/>
      <c r="I5338" s="80"/>
      <c r="J5338" s="77" t="s">
        <v>97</v>
      </c>
      <c r="K5338" s="79" t="s">
        <v>97</v>
      </c>
      <c r="L5338" s="79"/>
      <c r="M5338" s="80"/>
      <c r="N5338" s="79" t="s">
        <v>97</v>
      </c>
      <c r="O5338" s="81"/>
      <c r="P5338" s="86"/>
      <c r="Q5338" s="82"/>
      <c r="R5338" s="81" t="s">
        <v>97</v>
      </c>
      <c r="S5338" s="63"/>
      <c r="T5338" s="87"/>
      <c r="U5338" s="84" t="s">
        <v>97</v>
      </c>
      <c r="V5338" s="84" t="s">
        <v>97</v>
      </c>
      <c r="W5338" s="85" t="b">
        <v>0</v>
      </c>
      <c r="X5338" s="63"/>
      <c r="Y5338" s="63"/>
      <c r="Z5338" s="63"/>
    </row>
    <row r="5339">
      <c r="A5339" s="75"/>
      <c r="B5339" s="94"/>
      <c r="C5339" s="75"/>
      <c r="D5339" s="76"/>
      <c r="E5339" s="75" t="s">
        <v>97</v>
      </c>
      <c r="F5339" s="75" t="s">
        <v>97</v>
      </c>
      <c r="G5339" s="77"/>
      <c r="H5339" s="77"/>
      <c r="I5339" s="80"/>
      <c r="J5339" s="77" t="s">
        <v>97</v>
      </c>
      <c r="K5339" s="79" t="s">
        <v>97</v>
      </c>
      <c r="L5339" s="79"/>
      <c r="M5339" s="80"/>
      <c r="N5339" s="79" t="s">
        <v>97</v>
      </c>
      <c r="O5339" s="81"/>
      <c r="P5339" s="86"/>
      <c r="Q5339" s="82"/>
      <c r="R5339" s="81" t="s">
        <v>97</v>
      </c>
      <c r="S5339" s="63"/>
      <c r="T5339" s="87"/>
      <c r="U5339" s="84" t="s">
        <v>97</v>
      </c>
      <c r="V5339" s="84" t="s">
        <v>97</v>
      </c>
      <c r="W5339" s="85" t="b">
        <v>0</v>
      </c>
      <c r="X5339" s="63"/>
      <c r="Y5339" s="63"/>
      <c r="Z5339" s="63"/>
    </row>
    <row r="5340">
      <c r="A5340" s="75"/>
      <c r="B5340" s="94"/>
      <c r="C5340" s="75"/>
      <c r="D5340" s="76"/>
      <c r="E5340" s="75" t="s">
        <v>97</v>
      </c>
      <c r="F5340" s="75" t="s">
        <v>97</v>
      </c>
      <c r="G5340" s="77"/>
      <c r="H5340" s="77"/>
      <c r="I5340" s="80"/>
      <c r="J5340" s="77" t="s">
        <v>97</v>
      </c>
      <c r="K5340" s="79" t="s">
        <v>97</v>
      </c>
      <c r="L5340" s="79"/>
      <c r="M5340" s="80"/>
      <c r="N5340" s="79" t="s">
        <v>97</v>
      </c>
      <c r="O5340" s="81"/>
      <c r="P5340" s="86"/>
      <c r="Q5340" s="82"/>
      <c r="R5340" s="81" t="s">
        <v>97</v>
      </c>
      <c r="S5340" s="63"/>
      <c r="T5340" s="87"/>
      <c r="U5340" s="84" t="s">
        <v>97</v>
      </c>
      <c r="V5340" s="84" t="s">
        <v>97</v>
      </c>
      <c r="W5340" s="85" t="b">
        <v>0</v>
      </c>
      <c r="X5340" s="63"/>
      <c r="Y5340" s="63"/>
      <c r="Z5340" s="63"/>
    </row>
    <row r="5341">
      <c r="A5341" s="75"/>
      <c r="B5341" s="94"/>
      <c r="C5341" s="75"/>
      <c r="D5341" s="76"/>
      <c r="E5341" s="75" t="s">
        <v>97</v>
      </c>
      <c r="F5341" s="75" t="s">
        <v>97</v>
      </c>
      <c r="G5341" s="77"/>
      <c r="H5341" s="77"/>
      <c r="I5341" s="80"/>
      <c r="J5341" s="77" t="s">
        <v>97</v>
      </c>
      <c r="K5341" s="79" t="s">
        <v>97</v>
      </c>
      <c r="L5341" s="79"/>
      <c r="M5341" s="80"/>
      <c r="N5341" s="79" t="s">
        <v>97</v>
      </c>
      <c r="O5341" s="81"/>
      <c r="P5341" s="86"/>
      <c r="Q5341" s="82"/>
      <c r="R5341" s="81" t="s">
        <v>97</v>
      </c>
      <c r="S5341" s="63"/>
      <c r="T5341" s="87"/>
      <c r="U5341" s="84" t="s">
        <v>97</v>
      </c>
      <c r="V5341" s="84" t="s">
        <v>97</v>
      </c>
      <c r="W5341" s="85" t="b">
        <v>0</v>
      </c>
      <c r="X5341" s="63"/>
      <c r="Y5341" s="63"/>
      <c r="Z5341" s="63"/>
    </row>
    <row r="5342">
      <c r="A5342" s="75"/>
      <c r="B5342" s="94"/>
      <c r="C5342" s="75"/>
      <c r="D5342" s="76"/>
      <c r="E5342" s="75" t="s">
        <v>97</v>
      </c>
      <c r="F5342" s="75" t="s">
        <v>97</v>
      </c>
      <c r="G5342" s="77"/>
      <c r="H5342" s="77"/>
      <c r="I5342" s="80"/>
      <c r="J5342" s="77" t="s">
        <v>97</v>
      </c>
      <c r="K5342" s="79" t="s">
        <v>97</v>
      </c>
      <c r="L5342" s="79"/>
      <c r="M5342" s="80"/>
      <c r="N5342" s="79" t="s">
        <v>97</v>
      </c>
      <c r="O5342" s="81"/>
      <c r="P5342" s="86"/>
      <c r="Q5342" s="82"/>
      <c r="R5342" s="81" t="s">
        <v>97</v>
      </c>
      <c r="S5342" s="63"/>
      <c r="T5342" s="87"/>
      <c r="U5342" s="84" t="s">
        <v>97</v>
      </c>
      <c r="V5342" s="84" t="s">
        <v>97</v>
      </c>
      <c r="W5342" s="85" t="b">
        <v>0</v>
      </c>
      <c r="X5342" s="63"/>
      <c r="Y5342" s="63"/>
      <c r="Z5342" s="63"/>
    </row>
    <row r="5343">
      <c r="A5343" s="75"/>
      <c r="B5343" s="94"/>
      <c r="C5343" s="75"/>
      <c r="D5343" s="76"/>
      <c r="E5343" s="75" t="s">
        <v>97</v>
      </c>
      <c r="F5343" s="75" t="s">
        <v>97</v>
      </c>
      <c r="G5343" s="77"/>
      <c r="H5343" s="77"/>
      <c r="I5343" s="80"/>
      <c r="J5343" s="77" t="s">
        <v>97</v>
      </c>
      <c r="K5343" s="79" t="s">
        <v>97</v>
      </c>
      <c r="L5343" s="79"/>
      <c r="M5343" s="80"/>
      <c r="N5343" s="79" t="s">
        <v>97</v>
      </c>
      <c r="O5343" s="81"/>
      <c r="P5343" s="86"/>
      <c r="Q5343" s="82"/>
      <c r="R5343" s="81" t="s">
        <v>97</v>
      </c>
      <c r="S5343" s="63"/>
      <c r="T5343" s="87"/>
      <c r="U5343" s="84" t="s">
        <v>97</v>
      </c>
      <c r="V5343" s="84" t="s">
        <v>97</v>
      </c>
      <c r="W5343" s="85" t="b">
        <v>0</v>
      </c>
      <c r="X5343" s="63"/>
      <c r="Y5343" s="63"/>
      <c r="Z5343" s="63"/>
    </row>
    <row r="5344">
      <c r="A5344" s="75"/>
      <c r="B5344" s="94"/>
      <c r="C5344" s="75"/>
      <c r="D5344" s="76"/>
      <c r="E5344" s="75" t="s">
        <v>97</v>
      </c>
      <c r="F5344" s="75" t="s">
        <v>97</v>
      </c>
      <c r="G5344" s="77"/>
      <c r="H5344" s="77"/>
      <c r="I5344" s="80"/>
      <c r="J5344" s="77" t="s">
        <v>97</v>
      </c>
      <c r="K5344" s="79" t="s">
        <v>97</v>
      </c>
      <c r="L5344" s="79"/>
      <c r="M5344" s="80"/>
      <c r="N5344" s="79" t="s">
        <v>97</v>
      </c>
      <c r="O5344" s="81"/>
      <c r="P5344" s="86"/>
      <c r="Q5344" s="82"/>
      <c r="R5344" s="81" t="s">
        <v>97</v>
      </c>
      <c r="S5344" s="63"/>
      <c r="T5344" s="87"/>
      <c r="U5344" s="84" t="s">
        <v>97</v>
      </c>
      <c r="V5344" s="84" t="s">
        <v>97</v>
      </c>
      <c r="W5344" s="85" t="b">
        <v>0</v>
      </c>
      <c r="X5344" s="63"/>
      <c r="Y5344" s="63"/>
      <c r="Z5344" s="63"/>
    </row>
    <row r="5345">
      <c r="A5345" s="75"/>
      <c r="B5345" s="94"/>
      <c r="C5345" s="75"/>
      <c r="D5345" s="76"/>
      <c r="E5345" s="75" t="s">
        <v>97</v>
      </c>
      <c r="F5345" s="75" t="s">
        <v>97</v>
      </c>
      <c r="G5345" s="77"/>
      <c r="H5345" s="77"/>
      <c r="I5345" s="80"/>
      <c r="J5345" s="77" t="s">
        <v>97</v>
      </c>
      <c r="K5345" s="79" t="s">
        <v>97</v>
      </c>
      <c r="L5345" s="79"/>
      <c r="M5345" s="80"/>
      <c r="N5345" s="79" t="s">
        <v>97</v>
      </c>
      <c r="O5345" s="81"/>
      <c r="P5345" s="86"/>
      <c r="Q5345" s="82"/>
      <c r="R5345" s="81" t="s">
        <v>97</v>
      </c>
      <c r="S5345" s="63"/>
      <c r="T5345" s="87"/>
      <c r="U5345" s="84" t="s">
        <v>97</v>
      </c>
      <c r="V5345" s="84" t="s">
        <v>97</v>
      </c>
      <c r="W5345" s="85" t="b">
        <v>0</v>
      </c>
      <c r="X5345" s="63"/>
      <c r="Y5345" s="63"/>
      <c r="Z5345" s="63"/>
    </row>
    <row r="5346">
      <c r="A5346" s="75"/>
      <c r="B5346" s="94"/>
      <c r="C5346" s="75"/>
      <c r="D5346" s="76"/>
      <c r="E5346" s="75" t="s">
        <v>97</v>
      </c>
      <c r="F5346" s="75" t="s">
        <v>97</v>
      </c>
      <c r="G5346" s="77"/>
      <c r="H5346" s="77"/>
      <c r="I5346" s="80"/>
      <c r="J5346" s="77" t="s">
        <v>97</v>
      </c>
      <c r="K5346" s="79" t="s">
        <v>97</v>
      </c>
      <c r="L5346" s="79"/>
      <c r="M5346" s="80"/>
      <c r="N5346" s="79" t="s">
        <v>97</v>
      </c>
      <c r="O5346" s="81"/>
      <c r="P5346" s="86"/>
      <c r="Q5346" s="82"/>
      <c r="R5346" s="81" t="s">
        <v>97</v>
      </c>
      <c r="S5346" s="63"/>
      <c r="T5346" s="87"/>
      <c r="U5346" s="84" t="s">
        <v>97</v>
      </c>
      <c r="V5346" s="84" t="s">
        <v>97</v>
      </c>
      <c r="W5346" s="85" t="b">
        <v>0</v>
      </c>
      <c r="X5346" s="63"/>
      <c r="Y5346" s="63"/>
      <c r="Z5346" s="63"/>
    </row>
    <row r="5347">
      <c r="A5347" s="75"/>
      <c r="B5347" s="94"/>
      <c r="C5347" s="75"/>
      <c r="D5347" s="76"/>
      <c r="E5347" s="75" t="s">
        <v>97</v>
      </c>
      <c r="F5347" s="75" t="s">
        <v>97</v>
      </c>
      <c r="G5347" s="77"/>
      <c r="H5347" s="77"/>
      <c r="I5347" s="80"/>
      <c r="J5347" s="77" t="s">
        <v>97</v>
      </c>
      <c r="K5347" s="79" t="s">
        <v>97</v>
      </c>
      <c r="L5347" s="79"/>
      <c r="M5347" s="80"/>
      <c r="N5347" s="79" t="s">
        <v>97</v>
      </c>
      <c r="O5347" s="81"/>
      <c r="P5347" s="86"/>
      <c r="Q5347" s="82"/>
      <c r="R5347" s="81" t="s">
        <v>97</v>
      </c>
      <c r="S5347" s="63"/>
      <c r="T5347" s="87"/>
      <c r="U5347" s="84" t="s">
        <v>97</v>
      </c>
      <c r="V5347" s="84" t="s">
        <v>97</v>
      </c>
      <c r="W5347" s="85" t="b">
        <v>0</v>
      </c>
      <c r="X5347" s="63"/>
      <c r="Y5347" s="63"/>
      <c r="Z5347" s="63"/>
    </row>
    <row r="5348">
      <c r="A5348" s="75"/>
      <c r="B5348" s="94"/>
      <c r="C5348" s="75"/>
      <c r="D5348" s="76"/>
      <c r="E5348" s="75" t="s">
        <v>97</v>
      </c>
      <c r="F5348" s="75" t="s">
        <v>97</v>
      </c>
      <c r="G5348" s="77"/>
      <c r="H5348" s="77"/>
      <c r="I5348" s="80"/>
      <c r="J5348" s="77" t="s">
        <v>97</v>
      </c>
      <c r="K5348" s="79" t="s">
        <v>97</v>
      </c>
      <c r="L5348" s="79"/>
      <c r="M5348" s="80"/>
      <c r="N5348" s="79" t="s">
        <v>97</v>
      </c>
      <c r="O5348" s="81"/>
      <c r="P5348" s="86"/>
      <c r="Q5348" s="82"/>
      <c r="R5348" s="81" t="s">
        <v>97</v>
      </c>
      <c r="S5348" s="63"/>
      <c r="T5348" s="87"/>
      <c r="U5348" s="84" t="s">
        <v>97</v>
      </c>
      <c r="V5348" s="84" t="s">
        <v>97</v>
      </c>
      <c r="W5348" s="85" t="b">
        <v>0</v>
      </c>
      <c r="X5348" s="63"/>
      <c r="Y5348" s="63"/>
      <c r="Z5348" s="63"/>
    </row>
    <row r="5349">
      <c r="A5349" s="75"/>
      <c r="B5349" s="94"/>
      <c r="C5349" s="75"/>
      <c r="D5349" s="76"/>
      <c r="E5349" s="75" t="s">
        <v>97</v>
      </c>
      <c r="F5349" s="75" t="s">
        <v>97</v>
      </c>
      <c r="G5349" s="77"/>
      <c r="H5349" s="77"/>
      <c r="I5349" s="80"/>
      <c r="J5349" s="77" t="s">
        <v>97</v>
      </c>
      <c r="K5349" s="79" t="s">
        <v>97</v>
      </c>
      <c r="L5349" s="79"/>
      <c r="M5349" s="80"/>
      <c r="N5349" s="79" t="s">
        <v>97</v>
      </c>
      <c r="O5349" s="81"/>
      <c r="P5349" s="86"/>
      <c r="Q5349" s="82"/>
      <c r="R5349" s="81" t="s">
        <v>97</v>
      </c>
      <c r="S5349" s="63"/>
      <c r="T5349" s="87"/>
      <c r="U5349" s="84" t="s">
        <v>97</v>
      </c>
      <c r="V5349" s="84" t="s">
        <v>97</v>
      </c>
      <c r="W5349" s="85" t="b">
        <v>0</v>
      </c>
      <c r="X5349" s="63"/>
      <c r="Y5349" s="63"/>
      <c r="Z5349" s="63"/>
    </row>
    <row r="5350">
      <c r="A5350" s="75"/>
      <c r="B5350" s="94"/>
      <c r="C5350" s="75"/>
      <c r="D5350" s="76"/>
      <c r="E5350" s="75" t="s">
        <v>97</v>
      </c>
      <c r="F5350" s="75" t="s">
        <v>97</v>
      </c>
      <c r="G5350" s="77"/>
      <c r="H5350" s="77"/>
      <c r="I5350" s="80"/>
      <c r="J5350" s="77" t="s">
        <v>97</v>
      </c>
      <c r="K5350" s="79" t="s">
        <v>97</v>
      </c>
      <c r="L5350" s="79"/>
      <c r="M5350" s="80"/>
      <c r="N5350" s="79" t="s">
        <v>97</v>
      </c>
      <c r="O5350" s="81"/>
      <c r="P5350" s="86"/>
      <c r="Q5350" s="82"/>
      <c r="R5350" s="81" t="s">
        <v>97</v>
      </c>
      <c r="S5350" s="63"/>
      <c r="T5350" s="87"/>
      <c r="U5350" s="84" t="s">
        <v>97</v>
      </c>
      <c r="V5350" s="84" t="s">
        <v>97</v>
      </c>
      <c r="W5350" s="85" t="b">
        <v>0</v>
      </c>
      <c r="X5350" s="63"/>
      <c r="Y5350" s="63"/>
      <c r="Z5350" s="63"/>
    </row>
    <row r="5351">
      <c r="A5351" s="75"/>
      <c r="B5351" s="94"/>
      <c r="C5351" s="75"/>
      <c r="D5351" s="76"/>
      <c r="E5351" s="75" t="s">
        <v>97</v>
      </c>
      <c r="F5351" s="75" t="s">
        <v>97</v>
      </c>
      <c r="G5351" s="77"/>
      <c r="H5351" s="77"/>
      <c r="I5351" s="80"/>
      <c r="J5351" s="77" t="s">
        <v>97</v>
      </c>
      <c r="K5351" s="79" t="s">
        <v>97</v>
      </c>
      <c r="L5351" s="79"/>
      <c r="M5351" s="80"/>
      <c r="N5351" s="79" t="s">
        <v>97</v>
      </c>
      <c r="O5351" s="81"/>
      <c r="P5351" s="86"/>
      <c r="Q5351" s="82"/>
      <c r="R5351" s="81" t="s">
        <v>97</v>
      </c>
      <c r="S5351" s="63"/>
      <c r="T5351" s="87"/>
      <c r="U5351" s="84" t="s">
        <v>97</v>
      </c>
      <c r="V5351" s="84" t="s">
        <v>97</v>
      </c>
      <c r="W5351" s="85" t="b">
        <v>0</v>
      </c>
      <c r="X5351" s="63"/>
      <c r="Y5351" s="63"/>
      <c r="Z5351" s="63"/>
    </row>
    <row r="5352">
      <c r="A5352" s="75"/>
      <c r="B5352" s="94"/>
      <c r="C5352" s="75"/>
      <c r="D5352" s="76"/>
      <c r="E5352" s="75" t="s">
        <v>97</v>
      </c>
      <c r="F5352" s="75" t="s">
        <v>97</v>
      </c>
      <c r="G5352" s="77"/>
      <c r="H5352" s="77"/>
      <c r="I5352" s="80"/>
      <c r="J5352" s="77" t="s">
        <v>97</v>
      </c>
      <c r="K5352" s="79" t="s">
        <v>97</v>
      </c>
      <c r="L5352" s="79"/>
      <c r="M5352" s="80"/>
      <c r="N5352" s="79" t="s">
        <v>97</v>
      </c>
      <c r="O5352" s="81"/>
      <c r="P5352" s="86"/>
      <c r="Q5352" s="82"/>
      <c r="R5352" s="81" t="s">
        <v>97</v>
      </c>
      <c r="S5352" s="63"/>
      <c r="T5352" s="87"/>
      <c r="U5352" s="84" t="s">
        <v>97</v>
      </c>
      <c r="V5352" s="84" t="s">
        <v>97</v>
      </c>
      <c r="W5352" s="85" t="b">
        <v>0</v>
      </c>
      <c r="X5352" s="63"/>
      <c r="Y5352" s="63"/>
      <c r="Z5352" s="63"/>
    </row>
    <row r="5353">
      <c r="A5353" s="75"/>
      <c r="B5353" s="94"/>
      <c r="C5353" s="75"/>
      <c r="D5353" s="76"/>
      <c r="E5353" s="75" t="s">
        <v>97</v>
      </c>
      <c r="F5353" s="75" t="s">
        <v>97</v>
      </c>
      <c r="G5353" s="77"/>
      <c r="H5353" s="77"/>
      <c r="I5353" s="80"/>
      <c r="J5353" s="77" t="s">
        <v>97</v>
      </c>
      <c r="K5353" s="79" t="s">
        <v>97</v>
      </c>
      <c r="L5353" s="79"/>
      <c r="M5353" s="80"/>
      <c r="N5353" s="79" t="s">
        <v>97</v>
      </c>
      <c r="O5353" s="81"/>
      <c r="P5353" s="86"/>
      <c r="Q5353" s="82"/>
      <c r="R5353" s="81" t="s">
        <v>97</v>
      </c>
      <c r="S5353" s="63"/>
      <c r="T5353" s="87"/>
      <c r="U5353" s="84" t="s">
        <v>97</v>
      </c>
      <c r="V5353" s="84" t="s">
        <v>97</v>
      </c>
      <c r="W5353" s="85" t="b">
        <v>0</v>
      </c>
      <c r="X5353" s="63"/>
      <c r="Y5353" s="63"/>
      <c r="Z5353" s="63"/>
    </row>
    <row r="5354">
      <c r="A5354" s="75"/>
      <c r="B5354" s="94"/>
      <c r="C5354" s="75"/>
      <c r="D5354" s="76"/>
      <c r="E5354" s="75" t="s">
        <v>97</v>
      </c>
      <c r="F5354" s="75" t="s">
        <v>97</v>
      </c>
      <c r="G5354" s="77"/>
      <c r="H5354" s="77"/>
      <c r="I5354" s="80"/>
      <c r="J5354" s="77" t="s">
        <v>97</v>
      </c>
      <c r="K5354" s="79" t="s">
        <v>97</v>
      </c>
      <c r="L5354" s="79"/>
      <c r="M5354" s="80"/>
      <c r="N5354" s="79" t="s">
        <v>97</v>
      </c>
      <c r="O5354" s="81"/>
      <c r="P5354" s="86"/>
      <c r="Q5354" s="82"/>
      <c r="R5354" s="81" t="s">
        <v>97</v>
      </c>
      <c r="S5354" s="63"/>
      <c r="T5354" s="87"/>
      <c r="U5354" s="84" t="s">
        <v>97</v>
      </c>
      <c r="V5354" s="84" t="s">
        <v>97</v>
      </c>
      <c r="W5354" s="85" t="b">
        <v>0</v>
      </c>
      <c r="X5354" s="63"/>
      <c r="Y5354" s="63"/>
      <c r="Z5354" s="63"/>
    </row>
    <row r="5355">
      <c r="A5355" s="75"/>
      <c r="B5355" s="94"/>
      <c r="C5355" s="75"/>
      <c r="D5355" s="76"/>
      <c r="E5355" s="75" t="s">
        <v>97</v>
      </c>
      <c r="F5355" s="75" t="s">
        <v>97</v>
      </c>
      <c r="G5355" s="77"/>
      <c r="H5355" s="77"/>
      <c r="I5355" s="80"/>
      <c r="J5355" s="77" t="s">
        <v>97</v>
      </c>
      <c r="K5355" s="79" t="s">
        <v>97</v>
      </c>
      <c r="L5355" s="79"/>
      <c r="M5355" s="80"/>
      <c r="N5355" s="79" t="s">
        <v>97</v>
      </c>
      <c r="O5355" s="81"/>
      <c r="P5355" s="86"/>
      <c r="Q5355" s="82"/>
      <c r="R5355" s="81" t="s">
        <v>97</v>
      </c>
      <c r="S5355" s="63"/>
      <c r="T5355" s="87"/>
      <c r="U5355" s="84" t="s">
        <v>97</v>
      </c>
      <c r="V5355" s="84" t="s">
        <v>97</v>
      </c>
      <c r="W5355" s="85" t="b">
        <v>0</v>
      </c>
      <c r="X5355" s="63"/>
      <c r="Y5355" s="63"/>
      <c r="Z5355" s="63"/>
    </row>
    <row r="5356">
      <c r="A5356" s="75"/>
      <c r="B5356" s="94"/>
      <c r="C5356" s="75"/>
      <c r="D5356" s="76"/>
      <c r="E5356" s="75" t="s">
        <v>97</v>
      </c>
      <c r="F5356" s="75" t="s">
        <v>97</v>
      </c>
      <c r="G5356" s="77"/>
      <c r="H5356" s="77"/>
      <c r="I5356" s="80"/>
      <c r="J5356" s="77" t="s">
        <v>97</v>
      </c>
      <c r="K5356" s="79" t="s">
        <v>97</v>
      </c>
      <c r="L5356" s="79"/>
      <c r="M5356" s="80"/>
      <c r="N5356" s="79" t="s">
        <v>97</v>
      </c>
      <c r="O5356" s="81"/>
      <c r="P5356" s="86"/>
      <c r="Q5356" s="82"/>
      <c r="R5356" s="81" t="s">
        <v>97</v>
      </c>
      <c r="S5356" s="63"/>
      <c r="T5356" s="87"/>
      <c r="U5356" s="84" t="s">
        <v>97</v>
      </c>
      <c r="V5356" s="84" t="s">
        <v>97</v>
      </c>
      <c r="W5356" s="85" t="b">
        <v>0</v>
      </c>
      <c r="X5356" s="63"/>
      <c r="Y5356" s="63"/>
      <c r="Z5356" s="63"/>
    </row>
    <row r="5357">
      <c r="A5357" s="75"/>
      <c r="B5357" s="94"/>
      <c r="C5357" s="75"/>
      <c r="D5357" s="76"/>
      <c r="E5357" s="75" t="s">
        <v>97</v>
      </c>
      <c r="F5357" s="75" t="s">
        <v>97</v>
      </c>
      <c r="G5357" s="77"/>
      <c r="H5357" s="77"/>
      <c r="I5357" s="80"/>
      <c r="J5357" s="77" t="s">
        <v>97</v>
      </c>
      <c r="K5357" s="79" t="s">
        <v>97</v>
      </c>
      <c r="L5357" s="79"/>
      <c r="M5357" s="80"/>
      <c r="N5357" s="79" t="s">
        <v>97</v>
      </c>
      <c r="O5357" s="81"/>
      <c r="P5357" s="86"/>
      <c r="Q5357" s="82"/>
      <c r="R5357" s="81" t="s">
        <v>97</v>
      </c>
      <c r="S5357" s="63"/>
      <c r="T5357" s="87"/>
      <c r="U5357" s="84" t="s">
        <v>97</v>
      </c>
      <c r="V5357" s="84" t="s">
        <v>97</v>
      </c>
      <c r="W5357" s="85" t="b">
        <v>0</v>
      </c>
      <c r="X5357" s="63"/>
      <c r="Y5357" s="63"/>
      <c r="Z5357" s="63"/>
    </row>
    <row r="5358">
      <c r="A5358" s="75"/>
      <c r="B5358" s="94"/>
      <c r="C5358" s="75"/>
      <c r="D5358" s="76"/>
      <c r="E5358" s="75" t="s">
        <v>97</v>
      </c>
      <c r="F5358" s="75" t="s">
        <v>97</v>
      </c>
      <c r="G5358" s="77"/>
      <c r="H5358" s="77"/>
      <c r="I5358" s="80"/>
      <c r="J5358" s="77" t="s">
        <v>97</v>
      </c>
      <c r="K5358" s="79" t="s">
        <v>97</v>
      </c>
      <c r="L5358" s="79"/>
      <c r="M5358" s="80"/>
      <c r="N5358" s="79" t="s">
        <v>97</v>
      </c>
      <c r="O5358" s="81"/>
      <c r="P5358" s="86"/>
      <c r="Q5358" s="82"/>
      <c r="R5358" s="81" t="s">
        <v>97</v>
      </c>
      <c r="S5358" s="63"/>
      <c r="T5358" s="87"/>
      <c r="U5358" s="84" t="s">
        <v>97</v>
      </c>
      <c r="V5358" s="84" t="s">
        <v>97</v>
      </c>
      <c r="W5358" s="85" t="b">
        <v>0</v>
      </c>
      <c r="X5358" s="63"/>
      <c r="Y5358" s="63"/>
      <c r="Z5358" s="63"/>
    </row>
    <row r="5359">
      <c r="A5359" s="75"/>
      <c r="B5359" s="94"/>
      <c r="C5359" s="75"/>
      <c r="D5359" s="76"/>
      <c r="E5359" s="75" t="s">
        <v>97</v>
      </c>
      <c r="F5359" s="75" t="s">
        <v>97</v>
      </c>
      <c r="G5359" s="77"/>
      <c r="H5359" s="77"/>
      <c r="I5359" s="80"/>
      <c r="J5359" s="77" t="s">
        <v>97</v>
      </c>
      <c r="K5359" s="79" t="s">
        <v>97</v>
      </c>
      <c r="L5359" s="79"/>
      <c r="M5359" s="80"/>
      <c r="N5359" s="79" t="s">
        <v>97</v>
      </c>
      <c r="O5359" s="81"/>
      <c r="P5359" s="86"/>
      <c r="Q5359" s="82"/>
      <c r="R5359" s="81" t="s">
        <v>97</v>
      </c>
      <c r="S5359" s="63"/>
      <c r="T5359" s="87"/>
      <c r="U5359" s="84" t="s">
        <v>97</v>
      </c>
      <c r="V5359" s="84" t="s">
        <v>97</v>
      </c>
      <c r="W5359" s="85" t="b">
        <v>0</v>
      </c>
      <c r="X5359" s="63"/>
      <c r="Y5359" s="63"/>
      <c r="Z5359" s="63"/>
    </row>
    <row r="5360">
      <c r="A5360" s="75"/>
      <c r="B5360" s="94"/>
      <c r="C5360" s="75"/>
      <c r="D5360" s="76"/>
      <c r="E5360" s="75" t="s">
        <v>97</v>
      </c>
      <c r="F5360" s="75" t="s">
        <v>97</v>
      </c>
      <c r="G5360" s="77"/>
      <c r="H5360" s="77"/>
      <c r="I5360" s="80"/>
      <c r="J5360" s="77" t="s">
        <v>97</v>
      </c>
      <c r="K5360" s="79" t="s">
        <v>97</v>
      </c>
      <c r="L5360" s="79"/>
      <c r="M5360" s="80"/>
      <c r="N5360" s="79" t="s">
        <v>97</v>
      </c>
      <c r="O5360" s="81"/>
      <c r="P5360" s="86"/>
      <c r="Q5360" s="82"/>
      <c r="R5360" s="81" t="s">
        <v>97</v>
      </c>
      <c r="S5360" s="63"/>
      <c r="T5360" s="87"/>
      <c r="U5360" s="84" t="s">
        <v>97</v>
      </c>
      <c r="V5360" s="84" t="s">
        <v>97</v>
      </c>
      <c r="W5360" s="85" t="b">
        <v>0</v>
      </c>
      <c r="X5360" s="63"/>
      <c r="Y5360" s="63"/>
      <c r="Z5360" s="63"/>
    </row>
    <row r="5361">
      <c r="A5361" s="75"/>
      <c r="B5361" s="94"/>
      <c r="C5361" s="75"/>
      <c r="D5361" s="76"/>
      <c r="E5361" s="75" t="s">
        <v>97</v>
      </c>
      <c r="F5361" s="75" t="s">
        <v>97</v>
      </c>
      <c r="G5361" s="77"/>
      <c r="H5361" s="77"/>
      <c r="I5361" s="80"/>
      <c r="J5361" s="77" t="s">
        <v>97</v>
      </c>
      <c r="K5361" s="79" t="s">
        <v>97</v>
      </c>
      <c r="L5361" s="79"/>
      <c r="M5361" s="80"/>
      <c r="N5361" s="79" t="s">
        <v>97</v>
      </c>
      <c r="O5361" s="81"/>
      <c r="P5361" s="86"/>
      <c r="Q5361" s="82"/>
      <c r="R5361" s="81" t="s">
        <v>97</v>
      </c>
      <c r="S5361" s="63"/>
      <c r="T5361" s="87"/>
      <c r="U5361" s="84" t="s">
        <v>97</v>
      </c>
      <c r="V5361" s="84" t="s">
        <v>97</v>
      </c>
      <c r="W5361" s="85" t="b">
        <v>0</v>
      </c>
      <c r="X5361" s="63"/>
      <c r="Y5361" s="63"/>
      <c r="Z5361" s="63"/>
    </row>
    <row r="5362">
      <c r="A5362" s="75"/>
      <c r="B5362" s="94"/>
      <c r="C5362" s="75"/>
      <c r="D5362" s="76"/>
      <c r="E5362" s="75" t="s">
        <v>97</v>
      </c>
      <c r="F5362" s="75" t="s">
        <v>97</v>
      </c>
      <c r="G5362" s="77"/>
      <c r="H5362" s="77"/>
      <c r="I5362" s="80"/>
      <c r="J5362" s="77" t="s">
        <v>97</v>
      </c>
      <c r="K5362" s="79" t="s">
        <v>97</v>
      </c>
      <c r="L5362" s="79"/>
      <c r="M5362" s="80"/>
      <c r="N5362" s="79" t="s">
        <v>97</v>
      </c>
      <c r="O5362" s="81"/>
      <c r="P5362" s="86"/>
      <c r="Q5362" s="82"/>
      <c r="R5362" s="81" t="s">
        <v>97</v>
      </c>
      <c r="S5362" s="63"/>
      <c r="T5362" s="87"/>
      <c r="U5362" s="84" t="s">
        <v>97</v>
      </c>
      <c r="V5362" s="84" t="s">
        <v>97</v>
      </c>
      <c r="W5362" s="85" t="b">
        <v>0</v>
      </c>
      <c r="X5362" s="63"/>
      <c r="Y5362" s="63"/>
      <c r="Z5362" s="63"/>
    </row>
    <row r="5363">
      <c r="A5363" s="75"/>
      <c r="B5363" s="94"/>
      <c r="C5363" s="75"/>
      <c r="D5363" s="76"/>
      <c r="E5363" s="75" t="s">
        <v>97</v>
      </c>
      <c r="F5363" s="75" t="s">
        <v>97</v>
      </c>
      <c r="G5363" s="77"/>
      <c r="H5363" s="77"/>
      <c r="I5363" s="80"/>
      <c r="J5363" s="77" t="s">
        <v>97</v>
      </c>
      <c r="K5363" s="79" t="s">
        <v>97</v>
      </c>
      <c r="L5363" s="79"/>
      <c r="M5363" s="80"/>
      <c r="N5363" s="79" t="s">
        <v>97</v>
      </c>
      <c r="O5363" s="81"/>
      <c r="P5363" s="86"/>
      <c r="Q5363" s="82"/>
      <c r="R5363" s="81" t="s">
        <v>97</v>
      </c>
      <c r="S5363" s="63"/>
      <c r="T5363" s="87"/>
      <c r="U5363" s="84" t="s">
        <v>97</v>
      </c>
      <c r="V5363" s="84" t="s">
        <v>97</v>
      </c>
      <c r="W5363" s="85" t="b">
        <v>0</v>
      </c>
      <c r="X5363" s="63"/>
      <c r="Y5363" s="63"/>
      <c r="Z5363" s="63"/>
    </row>
    <row r="5364">
      <c r="A5364" s="75"/>
      <c r="B5364" s="94"/>
      <c r="C5364" s="75"/>
      <c r="D5364" s="76"/>
      <c r="E5364" s="75" t="s">
        <v>97</v>
      </c>
      <c r="F5364" s="75" t="s">
        <v>97</v>
      </c>
      <c r="G5364" s="77"/>
      <c r="H5364" s="77"/>
      <c r="I5364" s="80"/>
      <c r="J5364" s="77" t="s">
        <v>97</v>
      </c>
      <c r="K5364" s="79" t="s">
        <v>97</v>
      </c>
      <c r="L5364" s="79"/>
      <c r="M5364" s="80"/>
      <c r="N5364" s="79" t="s">
        <v>97</v>
      </c>
      <c r="O5364" s="81"/>
      <c r="P5364" s="86"/>
      <c r="Q5364" s="82"/>
      <c r="R5364" s="81" t="s">
        <v>97</v>
      </c>
      <c r="S5364" s="63"/>
      <c r="T5364" s="87"/>
      <c r="U5364" s="84" t="s">
        <v>97</v>
      </c>
      <c r="V5364" s="84" t="s">
        <v>97</v>
      </c>
      <c r="W5364" s="85" t="b">
        <v>0</v>
      </c>
      <c r="X5364" s="63"/>
      <c r="Y5364" s="63"/>
      <c r="Z5364" s="63"/>
    </row>
    <row r="5365">
      <c r="A5365" s="75"/>
      <c r="B5365" s="94"/>
      <c r="C5365" s="75"/>
      <c r="D5365" s="76"/>
      <c r="E5365" s="75" t="s">
        <v>97</v>
      </c>
      <c r="F5365" s="75" t="s">
        <v>97</v>
      </c>
      <c r="G5365" s="77"/>
      <c r="H5365" s="77"/>
      <c r="I5365" s="80"/>
      <c r="J5365" s="77" t="s">
        <v>97</v>
      </c>
      <c r="K5365" s="79" t="s">
        <v>97</v>
      </c>
      <c r="L5365" s="79"/>
      <c r="M5365" s="80"/>
      <c r="N5365" s="79" t="s">
        <v>97</v>
      </c>
      <c r="O5365" s="81"/>
      <c r="P5365" s="86"/>
      <c r="Q5365" s="82"/>
      <c r="R5365" s="81" t="s">
        <v>97</v>
      </c>
      <c r="S5365" s="63"/>
      <c r="T5365" s="87"/>
      <c r="U5365" s="84" t="s">
        <v>97</v>
      </c>
      <c r="V5365" s="84" t="s">
        <v>97</v>
      </c>
      <c r="W5365" s="85" t="b">
        <v>0</v>
      </c>
      <c r="X5365" s="63"/>
      <c r="Y5365" s="63"/>
      <c r="Z5365" s="63"/>
    </row>
    <row r="5366">
      <c r="A5366" s="75"/>
      <c r="B5366" s="94"/>
      <c r="C5366" s="75"/>
      <c r="D5366" s="76"/>
      <c r="E5366" s="75" t="s">
        <v>97</v>
      </c>
      <c r="F5366" s="75" t="s">
        <v>97</v>
      </c>
      <c r="G5366" s="77"/>
      <c r="H5366" s="77"/>
      <c r="I5366" s="80"/>
      <c r="J5366" s="77" t="s">
        <v>97</v>
      </c>
      <c r="K5366" s="79" t="s">
        <v>97</v>
      </c>
      <c r="L5366" s="79"/>
      <c r="M5366" s="80"/>
      <c r="N5366" s="79" t="s">
        <v>97</v>
      </c>
      <c r="O5366" s="81"/>
      <c r="P5366" s="86"/>
      <c r="Q5366" s="82"/>
      <c r="R5366" s="81" t="s">
        <v>97</v>
      </c>
      <c r="S5366" s="63"/>
      <c r="T5366" s="87"/>
      <c r="U5366" s="84" t="s">
        <v>97</v>
      </c>
      <c r="V5366" s="84" t="s">
        <v>97</v>
      </c>
      <c r="W5366" s="85" t="b">
        <v>0</v>
      </c>
      <c r="X5366" s="63"/>
      <c r="Y5366" s="63"/>
      <c r="Z5366" s="63"/>
    </row>
    <row r="5367">
      <c r="A5367" s="75"/>
      <c r="B5367" s="94"/>
      <c r="C5367" s="75"/>
      <c r="D5367" s="76"/>
      <c r="E5367" s="75" t="s">
        <v>97</v>
      </c>
      <c r="F5367" s="75" t="s">
        <v>97</v>
      </c>
      <c r="G5367" s="77"/>
      <c r="H5367" s="77"/>
      <c r="I5367" s="80"/>
      <c r="J5367" s="77" t="s">
        <v>97</v>
      </c>
      <c r="K5367" s="79" t="s">
        <v>97</v>
      </c>
      <c r="L5367" s="79"/>
      <c r="M5367" s="80"/>
      <c r="N5367" s="79" t="s">
        <v>97</v>
      </c>
      <c r="O5367" s="81"/>
      <c r="P5367" s="86"/>
      <c r="Q5367" s="82"/>
      <c r="R5367" s="81" t="s">
        <v>97</v>
      </c>
      <c r="S5367" s="63"/>
      <c r="T5367" s="87"/>
      <c r="U5367" s="84" t="s">
        <v>97</v>
      </c>
      <c r="V5367" s="84" t="s">
        <v>97</v>
      </c>
      <c r="W5367" s="85" t="b">
        <v>0</v>
      </c>
      <c r="X5367" s="63"/>
      <c r="Y5367" s="63"/>
      <c r="Z5367" s="63"/>
    </row>
    <row r="5368">
      <c r="A5368" s="75"/>
      <c r="B5368" s="94"/>
      <c r="C5368" s="75"/>
      <c r="D5368" s="76"/>
      <c r="E5368" s="75" t="s">
        <v>97</v>
      </c>
      <c r="F5368" s="75" t="s">
        <v>97</v>
      </c>
      <c r="G5368" s="77"/>
      <c r="H5368" s="77"/>
      <c r="I5368" s="80"/>
      <c r="J5368" s="77" t="s">
        <v>97</v>
      </c>
      <c r="K5368" s="79" t="s">
        <v>97</v>
      </c>
      <c r="L5368" s="79"/>
      <c r="M5368" s="80"/>
      <c r="N5368" s="79" t="s">
        <v>97</v>
      </c>
      <c r="O5368" s="81"/>
      <c r="P5368" s="86"/>
      <c r="Q5368" s="82"/>
      <c r="R5368" s="81" t="s">
        <v>97</v>
      </c>
      <c r="S5368" s="63"/>
      <c r="T5368" s="87"/>
      <c r="U5368" s="84" t="s">
        <v>97</v>
      </c>
      <c r="V5368" s="84" t="s">
        <v>97</v>
      </c>
      <c r="W5368" s="85" t="b">
        <v>0</v>
      </c>
      <c r="X5368" s="63"/>
      <c r="Y5368" s="63"/>
      <c r="Z5368" s="63"/>
    </row>
    <row r="5369">
      <c r="A5369" s="75"/>
      <c r="B5369" s="94"/>
      <c r="C5369" s="75"/>
      <c r="D5369" s="76"/>
      <c r="E5369" s="75" t="s">
        <v>97</v>
      </c>
      <c r="F5369" s="75" t="s">
        <v>97</v>
      </c>
      <c r="G5369" s="77"/>
      <c r="H5369" s="77"/>
      <c r="I5369" s="80"/>
      <c r="J5369" s="77" t="s">
        <v>97</v>
      </c>
      <c r="K5369" s="79" t="s">
        <v>97</v>
      </c>
      <c r="L5369" s="79"/>
      <c r="M5369" s="80"/>
      <c r="N5369" s="79" t="s">
        <v>97</v>
      </c>
      <c r="O5369" s="81"/>
      <c r="P5369" s="86"/>
      <c r="Q5369" s="82"/>
      <c r="R5369" s="81" t="s">
        <v>97</v>
      </c>
      <c r="S5369" s="63"/>
      <c r="T5369" s="87"/>
      <c r="U5369" s="84" t="s">
        <v>97</v>
      </c>
      <c r="V5369" s="84" t="s">
        <v>97</v>
      </c>
      <c r="W5369" s="85" t="b">
        <v>0</v>
      </c>
      <c r="X5369" s="63"/>
      <c r="Y5369" s="63"/>
      <c r="Z5369" s="63"/>
    </row>
    <row r="5370">
      <c r="A5370" s="75"/>
      <c r="B5370" s="94"/>
      <c r="C5370" s="75"/>
      <c r="D5370" s="76"/>
      <c r="E5370" s="75" t="s">
        <v>97</v>
      </c>
      <c r="F5370" s="75" t="s">
        <v>97</v>
      </c>
      <c r="G5370" s="77"/>
      <c r="H5370" s="77"/>
      <c r="I5370" s="80"/>
      <c r="J5370" s="77" t="s">
        <v>97</v>
      </c>
      <c r="K5370" s="79" t="s">
        <v>97</v>
      </c>
      <c r="L5370" s="79"/>
      <c r="M5370" s="80"/>
      <c r="N5370" s="79" t="s">
        <v>97</v>
      </c>
      <c r="O5370" s="81"/>
      <c r="P5370" s="86"/>
      <c r="Q5370" s="82"/>
      <c r="R5370" s="81" t="s">
        <v>97</v>
      </c>
      <c r="S5370" s="63"/>
      <c r="T5370" s="87"/>
      <c r="U5370" s="84" t="s">
        <v>97</v>
      </c>
      <c r="V5370" s="84" t="s">
        <v>97</v>
      </c>
      <c r="W5370" s="85" t="b">
        <v>0</v>
      </c>
      <c r="X5370" s="63"/>
      <c r="Y5370" s="63"/>
      <c r="Z5370" s="63"/>
    </row>
    <row r="5371">
      <c r="A5371" s="75"/>
      <c r="B5371" s="94"/>
      <c r="C5371" s="75"/>
      <c r="D5371" s="76"/>
      <c r="E5371" s="75" t="s">
        <v>97</v>
      </c>
      <c r="F5371" s="75" t="s">
        <v>97</v>
      </c>
      <c r="G5371" s="77"/>
      <c r="H5371" s="77"/>
      <c r="I5371" s="80"/>
      <c r="J5371" s="77" t="s">
        <v>97</v>
      </c>
      <c r="K5371" s="79" t="s">
        <v>97</v>
      </c>
      <c r="L5371" s="79"/>
      <c r="M5371" s="80"/>
      <c r="N5371" s="79" t="s">
        <v>97</v>
      </c>
      <c r="O5371" s="81"/>
      <c r="P5371" s="86"/>
      <c r="Q5371" s="82"/>
      <c r="R5371" s="81" t="s">
        <v>97</v>
      </c>
      <c r="S5371" s="63"/>
      <c r="T5371" s="87"/>
      <c r="U5371" s="84" t="s">
        <v>97</v>
      </c>
      <c r="V5371" s="84" t="s">
        <v>97</v>
      </c>
      <c r="W5371" s="85" t="b">
        <v>0</v>
      </c>
      <c r="X5371" s="63"/>
      <c r="Y5371" s="63"/>
      <c r="Z5371" s="63"/>
    </row>
    <row r="5372">
      <c r="A5372" s="75"/>
      <c r="B5372" s="94"/>
      <c r="C5372" s="75"/>
      <c r="D5372" s="76"/>
      <c r="E5372" s="75" t="s">
        <v>97</v>
      </c>
      <c r="F5372" s="75" t="s">
        <v>97</v>
      </c>
      <c r="G5372" s="77"/>
      <c r="H5372" s="77"/>
      <c r="I5372" s="80"/>
      <c r="J5372" s="77" t="s">
        <v>97</v>
      </c>
      <c r="K5372" s="79" t="s">
        <v>97</v>
      </c>
      <c r="L5372" s="79"/>
      <c r="M5372" s="80"/>
      <c r="N5372" s="79" t="s">
        <v>97</v>
      </c>
      <c r="O5372" s="81"/>
      <c r="P5372" s="86"/>
      <c r="Q5372" s="82"/>
      <c r="R5372" s="81" t="s">
        <v>97</v>
      </c>
      <c r="S5372" s="63"/>
      <c r="T5372" s="87"/>
      <c r="U5372" s="84" t="s">
        <v>97</v>
      </c>
      <c r="V5372" s="84" t="s">
        <v>97</v>
      </c>
      <c r="W5372" s="85" t="b">
        <v>0</v>
      </c>
      <c r="X5372" s="63"/>
      <c r="Y5372" s="63"/>
      <c r="Z5372" s="63"/>
    </row>
    <row r="5373">
      <c r="A5373" s="75"/>
      <c r="B5373" s="94"/>
      <c r="C5373" s="75"/>
      <c r="D5373" s="76"/>
      <c r="E5373" s="75" t="s">
        <v>97</v>
      </c>
      <c r="F5373" s="75" t="s">
        <v>97</v>
      </c>
      <c r="G5373" s="77"/>
      <c r="H5373" s="77"/>
      <c r="I5373" s="80"/>
      <c r="J5373" s="77" t="s">
        <v>97</v>
      </c>
      <c r="K5373" s="79" t="s">
        <v>97</v>
      </c>
      <c r="L5373" s="79"/>
      <c r="M5373" s="80"/>
      <c r="N5373" s="79" t="s">
        <v>97</v>
      </c>
      <c r="O5373" s="81"/>
      <c r="P5373" s="86"/>
      <c r="Q5373" s="82"/>
      <c r="R5373" s="81" t="s">
        <v>97</v>
      </c>
      <c r="S5373" s="63"/>
      <c r="T5373" s="87"/>
      <c r="U5373" s="84" t="s">
        <v>97</v>
      </c>
      <c r="V5373" s="84" t="s">
        <v>97</v>
      </c>
      <c r="W5373" s="85" t="b">
        <v>0</v>
      </c>
      <c r="X5373" s="63"/>
      <c r="Y5373" s="63"/>
      <c r="Z5373" s="63"/>
    </row>
    <row r="5374">
      <c r="A5374" s="75"/>
      <c r="B5374" s="94"/>
      <c r="C5374" s="75"/>
      <c r="D5374" s="76"/>
      <c r="E5374" s="75" t="s">
        <v>97</v>
      </c>
      <c r="F5374" s="75" t="s">
        <v>97</v>
      </c>
      <c r="G5374" s="77"/>
      <c r="H5374" s="77"/>
      <c r="I5374" s="80"/>
      <c r="J5374" s="77" t="s">
        <v>97</v>
      </c>
      <c r="K5374" s="79" t="s">
        <v>97</v>
      </c>
      <c r="L5374" s="79"/>
      <c r="M5374" s="80"/>
      <c r="N5374" s="79" t="s">
        <v>97</v>
      </c>
      <c r="O5374" s="81"/>
      <c r="P5374" s="86"/>
      <c r="Q5374" s="82"/>
      <c r="R5374" s="81" t="s">
        <v>97</v>
      </c>
      <c r="S5374" s="63"/>
      <c r="T5374" s="87"/>
      <c r="U5374" s="84" t="s">
        <v>97</v>
      </c>
      <c r="V5374" s="84" t="s">
        <v>97</v>
      </c>
      <c r="W5374" s="85" t="b">
        <v>0</v>
      </c>
      <c r="X5374" s="63"/>
      <c r="Y5374" s="63"/>
      <c r="Z5374" s="63"/>
    </row>
    <row r="5375">
      <c r="A5375" s="75"/>
      <c r="B5375" s="94"/>
      <c r="C5375" s="75"/>
      <c r="D5375" s="76"/>
      <c r="E5375" s="75" t="s">
        <v>97</v>
      </c>
      <c r="F5375" s="75" t="s">
        <v>97</v>
      </c>
      <c r="G5375" s="77"/>
      <c r="H5375" s="77"/>
      <c r="I5375" s="80"/>
      <c r="J5375" s="77" t="s">
        <v>97</v>
      </c>
      <c r="K5375" s="79" t="s">
        <v>97</v>
      </c>
      <c r="L5375" s="79"/>
      <c r="M5375" s="80"/>
      <c r="N5375" s="79" t="s">
        <v>97</v>
      </c>
      <c r="O5375" s="81"/>
      <c r="P5375" s="86"/>
      <c r="Q5375" s="82"/>
      <c r="R5375" s="81" t="s">
        <v>97</v>
      </c>
      <c r="S5375" s="63"/>
      <c r="T5375" s="87"/>
      <c r="U5375" s="84" t="s">
        <v>97</v>
      </c>
      <c r="V5375" s="84" t="s">
        <v>97</v>
      </c>
      <c r="W5375" s="85" t="b">
        <v>0</v>
      </c>
      <c r="X5375" s="63"/>
      <c r="Y5375" s="63"/>
      <c r="Z5375" s="63"/>
    </row>
    <row r="5376">
      <c r="A5376" s="75"/>
      <c r="B5376" s="94"/>
      <c r="C5376" s="75"/>
      <c r="D5376" s="76"/>
      <c r="E5376" s="75" t="s">
        <v>97</v>
      </c>
      <c r="F5376" s="75" t="s">
        <v>97</v>
      </c>
      <c r="G5376" s="77"/>
      <c r="H5376" s="77"/>
      <c r="I5376" s="80"/>
      <c r="J5376" s="77" t="s">
        <v>97</v>
      </c>
      <c r="K5376" s="79" t="s">
        <v>97</v>
      </c>
      <c r="L5376" s="79"/>
      <c r="M5376" s="80"/>
      <c r="N5376" s="79" t="s">
        <v>97</v>
      </c>
      <c r="O5376" s="81"/>
      <c r="P5376" s="86"/>
      <c r="Q5376" s="82"/>
      <c r="R5376" s="81" t="s">
        <v>97</v>
      </c>
      <c r="S5376" s="63"/>
      <c r="T5376" s="87"/>
      <c r="U5376" s="84" t="s">
        <v>97</v>
      </c>
      <c r="V5376" s="84" t="s">
        <v>97</v>
      </c>
      <c r="W5376" s="85" t="b">
        <v>0</v>
      </c>
      <c r="X5376" s="63"/>
      <c r="Y5376" s="63"/>
      <c r="Z5376" s="63"/>
    </row>
    <row r="5377">
      <c r="A5377" s="75"/>
      <c r="B5377" s="94"/>
      <c r="C5377" s="75"/>
      <c r="D5377" s="76"/>
      <c r="E5377" s="75" t="s">
        <v>97</v>
      </c>
      <c r="F5377" s="75" t="s">
        <v>97</v>
      </c>
      <c r="G5377" s="77"/>
      <c r="H5377" s="77"/>
      <c r="I5377" s="80"/>
      <c r="J5377" s="77" t="s">
        <v>97</v>
      </c>
      <c r="K5377" s="79" t="s">
        <v>97</v>
      </c>
      <c r="L5377" s="79"/>
      <c r="M5377" s="80"/>
      <c r="N5377" s="79" t="s">
        <v>97</v>
      </c>
      <c r="O5377" s="81"/>
      <c r="P5377" s="86"/>
      <c r="Q5377" s="82"/>
      <c r="R5377" s="81" t="s">
        <v>97</v>
      </c>
      <c r="S5377" s="63"/>
      <c r="T5377" s="87"/>
      <c r="U5377" s="84" t="s">
        <v>97</v>
      </c>
      <c r="V5377" s="84" t="s">
        <v>97</v>
      </c>
      <c r="W5377" s="85" t="b">
        <v>0</v>
      </c>
      <c r="X5377" s="63"/>
      <c r="Y5377" s="63"/>
      <c r="Z5377" s="63"/>
    </row>
    <row r="5378">
      <c r="A5378" s="75"/>
      <c r="B5378" s="94"/>
      <c r="C5378" s="75"/>
      <c r="D5378" s="76"/>
      <c r="E5378" s="75" t="s">
        <v>97</v>
      </c>
      <c r="F5378" s="75" t="s">
        <v>97</v>
      </c>
      <c r="G5378" s="77"/>
      <c r="H5378" s="77"/>
      <c r="I5378" s="80"/>
      <c r="J5378" s="77" t="s">
        <v>97</v>
      </c>
      <c r="K5378" s="79" t="s">
        <v>97</v>
      </c>
      <c r="L5378" s="79"/>
      <c r="M5378" s="80"/>
      <c r="N5378" s="79" t="s">
        <v>97</v>
      </c>
      <c r="O5378" s="81"/>
      <c r="P5378" s="86"/>
      <c r="Q5378" s="82"/>
      <c r="R5378" s="81" t="s">
        <v>97</v>
      </c>
      <c r="S5378" s="63"/>
      <c r="T5378" s="87"/>
      <c r="U5378" s="84" t="s">
        <v>97</v>
      </c>
      <c r="V5378" s="84" t="s">
        <v>97</v>
      </c>
      <c r="W5378" s="85" t="b">
        <v>0</v>
      </c>
      <c r="X5378" s="63"/>
      <c r="Y5378" s="63"/>
      <c r="Z5378" s="63"/>
    </row>
    <row r="5379">
      <c r="A5379" s="75"/>
      <c r="B5379" s="94"/>
      <c r="C5379" s="75"/>
      <c r="D5379" s="76"/>
      <c r="E5379" s="75" t="s">
        <v>97</v>
      </c>
      <c r="F5379" s="75" t="s">
        <v>97</v>
      </c>
      <c r="G5379" s="77"/>
      <c r="H5379" s="77"/>
      <c r="I5379" s="80"/>
      <c r="J5379" s="77" t="s">
        <v>97</v>
      </c>
      <c r="K5379" s="79" t="s">
        <v>97</v>
      </c>
      <c r="L5379" s="79"/>
      <c r="M5379" s="80"/>
      <c r="N5379" s="79" t="s">
        <v>97</v>
      </c>
      <c r="O5379" s="81"/>
      <c r="P5379" s="86"/>
      <c r="Q5379" s="82"/>
      <c r="R5379" s="81" t="s">
        <v>97</v>
      </c>
      <c r="S5379" s="63"/>
      <c r="T5379" s="87"/>
      <c r="U5379" s="84" t="s">
        <v>97</v>
      </c>
      <c r="V5379" s="84" t="s">
        <v>97</v>
      </c>
      <c r="W5379" s="85" t="b">
        <v>0</v>
      </c>
      <c r="X5379" s="63"/>
      <c r="Y5379" s="63"/>
      <c r="Z5379" s="63"/>
    </row>
    <row r="5380">
      <c r="A5380" s="75"/>
      <c r="B5380" s="94"/>
      <c r="C5380" s="75"/>
      <c r="D5380" s="76"/>
      <c r="E5380" s="75" t="s">
        <v>97</v>
      </c>
      <c r="F5380" s="75" t="s">
        <v>97</v>
      </c>
      <c r="G5380" s="77"/>
      <c r="H5380" s="77"/>
      <c r="I5380" s="80"/>
      <c r="J5380" s="77" t="s">
        <v>97</v>
      </c>
      <c r="K5380" s="79" t="s">
        <v>97</v>
      </c>
      <c r="L5380" s="79"/>
      <c r="M5380" s="80"/>
      <c r="N5380" s="79" t="s">
        <v>97</v>
      </c>
      <c r="O5380" s="81"/>
      <c r="P5380" s="86"/>
      <c r="Q5380" s="82"/>
      <c r="R5380" s="81" t="s">
        <v>97</v>
      </c>
      <c r="S5380" s="63"/>
      <c r="T5380" s="87"/>
      <c r="U5380" s="84" t="s">
        <v>97</v>
      </c>
      <c r="V5380" s="84" t="s">
        <v>97</v>
      </c>
      <c r="W5380" s="85" t="b">
        <v>0</v>
      </c>
      <c r="X5380" s="63"/>
      <c r="Y5380" s="63"/>
      <c r="Z5380" s="63"/>
    </row>
    <row r="5381">
      <c r="A5381" s="75"/>
      <c r="B5381" s="94"/>
      <c r="C5381" s="75"/>
      <c r="D5381" s="76"/>
      <c r="E5381" s="75" t="s">
        <v>97</v>
      </c>
      <c r="F5381" s="75" t="s">
        <v>97</v>
      </c>
      <c r="G5381" s="77"/>
      <c r="H5381" s="77"/>
      <c r="I5381" s="80"/>
      <c r="J5381" s="77" t="s">
        <v>97</v>
      </c>
      <c r="K5381" s="79" t="s">
        <v>97</v>
      </c>
      <c r="L5381" s="79"/>
      <c r="M5381" s="80"/>
      <c r="N5381" s="79" t="s">
        <v>97</v>
      </c>
      <c r="O5381" s="81"/>
      <c r="P5381" s="86"/>
      <c r="Q5381" s="82"/>
      <c r="R5381" s="81" t="s">
        <v>97</v>
      </c>
      <c r="S5381" s="63"/>
      <c r="T5381" s="87"/>
      <c r="U5381" s="84" t="s">
        <v>97</v>
      </c>
      <c r="V5381" s="84" t="s">
        <v>97</v>
      </c>
      <c r="W5381" s="85" t="b">
        <v>0</v>
      </c>
      <c r="X5381" s="63"/>
      <c r="Y5381" s="63"/>
      <c r="Z5381" s="63"/>
    </row>
    <row r="5382">
      <c r="A5382" s="75"/>
      <c r="B5382" s="94"/>
      <c r="C5382" s="75"/>
      <c r="D5382" s="76"/>
      <c r="E5382" s="75" t="s">
        <v>97</v>
      </c>
      <c r="F5382" s="75" t="s">
        <v>97</v>
      </c>
      <c r="G5382" s="77"/>
      <c r="H5382" s="77"/>
      <c r="I5382" s="80"/>
      <c r="J5382" s="77" t="s">
        <v>97</v>
      </c>
      <c r="K5382" s="79" t="s">
        <v>97</v>
      </c>
      <c r="L5382" s="79"/>
      <c r="M5382" s="80"/>
      <c r="N5382" s="79" t="s">
        <v>97</v>
      </c>
      <c r="O5382" s="81"/>
      <c r="P5382" s="86"/>
      <c r="Q5382" s="82"/>
      <c r="R5382" s="81" t="s">
        <v>97</v>
      </c>
      <c r="S5382" s="63"/>
      <c r="T5382" s="87"/>
      <c r="U5382" s="84" t="s">
        <v>97</v>
      </c>
      <c r="V5382" s="84" t="s">
        <v>97</v>
      </c>
      <c r="W5382" s="85" t="b">
        <v>0</v>
      </c>
      <c r="X5382" s="63"/>
      <c r="Y5382" s="63"/>
      <c r="Z5382" s="63"/>
    </row>
    <row r="5383">
      <c r="A5383" s="75"/>
      <c r="B5383" s="94"/>
      <c r="C5383" s="75"/>
      <c r="D5383" s="76"/>
      <c r="E5383" s="75" t="s">
        <v>97</v>
      </c>
      <c r="F5383" s="75" t="s">
        <v>97</v>
      </c>
      <c r="G5383" s="77"/>
      <c r="H5383" s="77"/>
      <c r="I5383" s="80"/>
      <c r="J5383" s="77" t="s">
        <v>97</v>
      </c>
      <c r="K5383" s="79" t="s">
        <v>97</v>
      </c>
      <c r="L5383" s="79"/>
      <c r="M5383" s="80"/>
      <c r="N5383" s="79" t="s">
        <v>97</v>
      </c>
      <c r="O5383" s="81"/>
      <c r="P5383" s="86"/>
      <c r="Q5383" s="82"/>
      <c r="R5383" s="81" t="s">
        <v>97</v>
      </c>
      <c r="S5383" s="63"/>
      <c r="T5383" s="87"/>
      <c r="U5383" s="84" t="s">
        <v>97</v>
      </c>
      <c r="V5383" s="84" t="s">
        <v>97</v>
      </c>
      <c r="W5383" s="85" t="b">
        <v>0</v>
      </c>
      <c r="X5383" s="63"/>
      <c r="Y5383" s="63"/>
      <c r="Z5383" s="63"/>
    </row>
    <row r="5384">
      <c r="A5384" s="75"/>
      <c r="B5384" s="94"/>
      <c r="C5384" s="75"/>
      <c r="D5384" s="76"/>
      <c r="E5384" s="75" t="s">
        <v>97</v>
      </c>
      <c r="F5384" s="75" t="s">
        <v>97</v>
      </c>
      <c r="G5384" s="77"/>
      <c r="H5384" s="77"/>
      <c r="I5384" s="80"/>
      <c r="J5384" s="77" t="s">
        <v>97</v>
      </c>
      <c r="K5384" s="79" t="s">
        <v>97</v>
      </c>
      <c r="L5384" s="79"/>
      <c r="M5384" s="80"/>
      <c r="N5384" s="79" t="s">
        <v>97</v>
      </c>
      <c r="O5384" s="81"/>
      <c r="P5384" s="86"/>
      <c r="Q5384" s="82"/>
      <c r="R5384" s="81" t="s">
        <v>97</v>
      </c>
      <c r="S5384" s="63"/>
      <c r="T5384" s="87"/>
      <c r="U5384" s="84" t="s">
        <v>97</v>
      </c>
      <c r="V5384" s="84" t="s">
        <v>97</v>
      </c>
      <c r="W5384" s="85" t="b">
        <v>0</v>
      </c>
      <c r="X5384" s="63"/>
      <c r="Y5384" s="63"/>
      <c r="Z5384" s="63"/>
    </row>
    <row r="5385">
      <c r="A5385" s="75"/>
      <c r="B5385" s="94"/>
      <c r="C5385" s="75"/>
      <c r="D5385" s="76"/>
      <c r="E5385" s="75" t="s">
        <v>97</v>
      </c>
      <c r="F5385" s="75" t="s">
        <v>97</v>
      </c>
      <c r="G5385" s="77"/>
      <c r="H5385" s="77"/>
      <c r="I5385" s="80"/>
      <c r="J5385" s="77" t="s">
        <v>97</v>
      </c>
      <c r="K5385" s="79" t="s">
        <v>97</v>
      </c>
      <c r="L5385" s="79"/>
      <c r="M5385" s="80"/>
      <c r="N5385" s="79" t="s">
        <v>97</v>
      </c>
      <c r="O5385" s="81"/>
      <c r="P5385" s="86"/>
      <c r="Q5385" s="82"/>
      <c r="R5385" s="81" t="s">
        <v>97</v>
      </c>
      <c r="S5385" s="63"/>
      <c r="T5385" s="87"/>
      <c r="U5385" s="84" t="s">
        <v>97</v>
      </c>
      <c r="V5385" s="84" t="s">
        <v>97</v>
      </c>
      <c r="W5385" s="85" t="b">
        <v>0</v>
      </c>
      <c r="X5385" s="63"/>
      <c r="Y5385" s="63"/>
      <c r="Z5385" s="63"/>
    </row>
    <row r="5386">
      <c r="A5386" s="75"/>
      <c r="B5386" s="94"/>
      <c r="C5386" s="75"/>
      <c r="D5386" s="76"/>
      <c r="E5386" s="75" t="s">
        <v>97</v>
      </c>
      <c r="F5386" s="75" t="s">
        <v>97</v>
      </c>
      <c r="G5386" s="77"/>
      <c r="H5386" s="77"/>
      <c r="I5386" s="80"/>
      <c r="J5386" s="77" t="s">
        <v>97</v>
      </c>
      <c r="K5386" s="79" t="s">
        <v>97</v>
      </c>
      <c r="L5386" s="79"/>
      <c r="M5386" s="80"/>
      <c r="N5386" s="79" t="s">
        <v>97</v>
      </c>
      <c r="O5386" s="81"/>
      <c r="P5386" s="86"/>
      <c r="Q5386" s="82"/>
      <c r="R5386" s="81" t="s">
        <v>97</v>
      </c>
      <c r="S5386" s="63"/>
      <c r="T5386" s="87"/>
      <c r="U5386" s="84" t="s">
        <v>97</v>
      </c>
      <c r="V5386" s="84" t="s">
        <v>97</v>
      </c>
      <c r="W5386" s="85" t="b">
        <v>0</v>
      </c>
      <c r="X5386" s="63"/>
      <c r="Y5386" s="63"/>
      <c r="Z5386" s="63"/>
    </row>
    <row r="5387">
      <c r="A5387" s="75"/>
      <c r="B5387" s="94"/>
      <c r="C5387" s="75"/>
      <c r="D5387" s="76"/>
      <c r="E5387" s="75" t="s">
        <v>97</v>
      </c>
      <c r="F5387" s="75" t="s">
        <v>97</v>
      </c>
      <c r="G5387" s="77"/>
      <c r="H5387" s="77"/>
      <c r="I5387" s="80"/>
      <c r="J5387" s="77" t="s">
        <v>97</v>
      </c>
      <c r="K5387" s="79" t="s">
        <v>97</v>
      </c>
      <c r="L5387" s="79"/>
      <c r="M5387" s="80"/>
      <c r="N5387" s="79" t="s">
        <v>97</v>
      </c>
      <c r="O5387" s="81"/>
      <c r="P5387" s="86"/>
      <c r="Q5387" s="82"/>
      <c r="R5387" s="81" t="s">
        <v>97</v>
      </c>
      <c r="S5387" s="63"/>
      <c r="T5387" s="87"/>
      <c r="U5387" s="84" t="s">
        <v>97</v>
      </c>
      <c r="V5387" s="84" t="s">
        <v>97</v>
      </c>
      <c r="W5387" s="85" t="b">
        <v>0</v>
      </c>
      <c r="X5387" s="63"/>
      <c r="Y5387" s="63"/>
      <c r="Z5387" s="63"/>
    </row>
    <row r="5388">
      <c r="A5388" s="75"/>
      <c r="B5388" s="94"/>
      <c r="C5388" s="75"/>
      <c r="D5388" s="76"/>
      <c r="E5388" s="75" t="s">
        <v>97</v>
      </c>
      <c r="F5388" s="75" t="s">
        <v>97</v>
      </c>
      <c r="G5388" s="77"/>
      <c r="H5388" s="77"/>
      <c r="I5388" s="80"/>
      <c r="J5388" s="77" t="s">
        <v>97</v>
      </c>
      <c r="K5388" s="79" t="s">
        <v>97</v>
      </c>
      <c r="L5388" s="79"/>
      <c r="M5388" s="80"/>
      <c r="N5388" s="79" t="s">
        <v>97</v>
      </c>
      <c r="O5388" s="81"/>
      <c r="P5388" s="86"/>
      <c r="Q5388" s="82"/>
      <c r="R5388" s="81" t="s">
        <v>97</v>
      </c>
      <c r="S5388" s="63"/>
      <c r="T5388" s="87"/>
      <c r="U5388" s="84" t="s">
        <v>97</v>
      </c>
      <c r="V5388" s="84" t="s">
        <v>97</v>
      </c>
      <c r="W5388" s="85" t="b">
        <v>0</v>
      </c>
      <c r="X5388" s="63"/>
      <c r="Y5388" s="63"/>
      <c r="Z5388" s="63"/>
    </row>
    <row r="5389">
      <c r="A5389" s="75"/>
      <c r="B5389" s="94"/>
      <c r="C5389" s="75"/>
      <c r="D5389" s="76"/>
      <c r="E5389" s="75" t="s">
        <v>97</v>
      </c>
      <c r="F5389" s="75" t="s">
        <v>97</v>
      </c>
      <c r="G5389" s="77"/>
      <c r="H5389" s="77"/>
      <c r="I5389" s="80"/>
      <c r="J5389" s="77" t="s">
        <v>97</v>
      </c>
      <c r="K5389" s="79" t="s">
        <v>97</v>
      </c>
      <c r="L5389" s="79"/>
      <c r="M5389" s="80"/>
      <c r="N5389" s="79" t="s">
        <v>97</v>
      </c>
      <c r="O5389" s="81"/>
      <c r="P5389" s="86"/>
      <c r="Q5389" s="82"/>
      <c r="R5389" s="81" t="s">
        <v>97</v>
      </c>
      <c r="S5389" s="63"/>
      <c r="T5389" s="87"/>
      <c r="U5389" s="84" t="s">
        <v>97</v>
      </c>
      <c r="V5389" s="84" t="s">
        <v>97</v>
      </c>
      <c r="W5389" s="85" t="b">
        <v>0</v>
      </c>
      <c r="X5389" s="63"/>
      <c r="Y5389" s="63"/>
      <c r="Z5389" s="63"/>
    </row>
    <row r="5390">
      <c r="A5390" s="75"/>
      <c r="B5390" s="94"/>
      <c r="C5390" s="75"/>
      <c r="D5390" s="76"/>
      <c r="E5390" s="75" t="s">
        <v>97</v>
      </c>
      <c r="F5390" s="75" t="s">
        <v>97</v>
      </c>
      <c r="G5390" s="77"/>
      <c r="H5390" s="77"/>
      <c r="I5390" s="80"/>
      <c r="J5390" s="77" t="s">
        <v>97</v>
      </c>
      <c r="K5390" s="79" t="s">
        <v>97</v>
      </c>
      <c r="L5390" s="79"/>
      <c r="M5390" s="80"/>
      <c r="N5390" s="79" t="s">
        <v>97</v>
      </c>
      <c r="O5390" s="81"/>
      <c r="P5390" s="86"/>
      <c r="Q5390" s="82"/>
      <c r="R5390" s="81" t="s">
        <v>97</v>
      </c>
      <c r="S5390" s="63"/>
      <c r="T5390" s="87"/>
      <c r="U5390" s="84" t="s">
        <v>97</v>
      </c>
      <c r="V5390" s="84" t="s">
        <v>97</v>
      </c>
      <c r="W5390" s="85" t="b">
        <v>0</v>
      </c>
      <c r="X5390" s="63"/>
      <c r="Y5390" s="63"/>
      <c r="Z5390" s="63"/>
    </row>
    <row r="5391">
      <c r="A5391" s="75"/>
      <c r="B5391" s="94"/>
      <c r="C5391" s="75"/>
      <c r="D5391" s="76"/>
      <c r="E5391" s="75" t="s">
        <v>97</v>
      </c>
      <c r="F5391" s="75" t="s">
        <v>97</v>
      </c>
      <c r="G5391" s="77"/>
      <c r="H5391" s="77"/>
      <c r="I5391" s="80"/>
      <c r="J5391" s="77" t="s">
        <v>97</v>
      </c>
      <c r="K5391" s="79" t="s">
        <v>97</v>
      </c>
      <c r="L5391" s="79"/>
      <c r="M5391" s="80"/>
      <c r="N5391" s="79" t="s">
        <v>97</v>
      </c>
      <c r="O5391" s="81"/>
      <c r="P5391" s="86"/>
      <c r="Q5391" s="82"/>
      <c r="R5391" s="81" t="s">
        <v>97</v>
      </c>
      <c r="S5391" s="63"/>
      <c r="T5391" s="87"/>
      <c r="U5391" s="84" t="s">
        <v>97</v>
      </c>
      <c r="V5391" s="84" t="s">
        <v>97</v>
      </c>
      <c r="W5391" s="85" t="b">
        <v>0</v>
      </c>
      <c r="X5391" s="63"/>
      <c r="Y5391" s="63"/>
      <c r="Z5391" s="63"/>
    </row>
    <row r="5392">
      <c r="A5392" s="75"/>
      <c r="B5392" s="94"/>
      <c r="C5392" s="75"/>
      <c r="D5392" s="76"/>
      <c r="E5392" s="75" t="s">
        <v>97</v>
      </c>
      <c r="F5392" s="75" t="s">
        <v>97</v>
      </c>
      <c r="G5392" s="77"/>
      <c r="H5392" s="77"/>
      <c r="I5392" s="80"/>
      <c r="J5392" s="77" t="s">
        <v>97</v>
      </c>
      <c r="K5392" s="79" t="s">
        <v>97</v>
      </c>
      <c r="L5392" s="79"/>
      <c r="M5392" s="80"/>
      <c r="N5392" s="79" t="s">
        <v>97</v>
      </c>
      <c r="O5392" s="81"/>
      <c r="P5392" s="86"/>
      <c r="Q5392" s="82"/>
      <c r="R5392" s="81" t="s">
        <v>97</v>
      </c>
      <c r="S5392" s="63"/>
      <c r="T5392" s="87"/>
      <c r="U5392" s="84" t="s">
        <v>97</v>
      </c>
      <c r="V5392" s="84" t="s">
        <v>97</v>
      </c>
      <c r="W5392" s="85" t="b">
        <v>0</v>
      </c>
      <c r="X5392" s="63"/>
      <c r="Y5392" s="63"/>
      <c r="Z5392" s="63"/>
    </row>
    <row r="5393">
      <c r="A5393" s="75"/>
      <c r="B5393" s="94"/>
      <c r="C5393" s="75"/>
      <c r="D5393" s="76"/>
      <c r="E5393" s="75" t="s">
        <v>97</v>
      </c>
      <c r="F5393" s="75" t="s">
        <v>97</v>
      </c>
      <c r="G5393" s="77"/>
      <c r="H5393" s="77"/>
      <c r="I5393" s="80"/>
      <c r="J5393" s="77" t="s">
        <v>97</v>
      </c>
      <c r="K5393" s="79" t="s">
        <v>97</v>
      </c>
      <c r="L5393" s="79"/>
      <c r="M5393" s="80"/>
      <c r="N5393" s="79" t="s">
        <v>97</v>
      </c>
      <c r="O5393" s="81"/>
      <c r="P5393" s="86"/>
      <c r="Q5393" s="82"/>
      <c r="R5393" s="81" t="s">
        <v>97</v>
      </c>
      <c r="S5393" s="63"/>
      <c r="T5393" s="87"/>
      <c r="U5393" s="84" t="s">
        <v>97</v>
      </c>
      <c r="V5393" s="84" t="s">
        <v>97</v>
      </c>
      <c r="W5393" s="85" t="b">
        <v>0</v>
      </c>
      <c r="X5393" s="63"/>
      <c r="Y5393" s="63"/>
      <c r="Z5393" s="63"/>
    </row>
    <row r="5394">
      <c r="A5394" s="75"/>
      <c r="B5394" s="94"/>
      <c r="C5394" s="75"/>
      <c r="D5394" s="76"/>
      <c r="E5394" s="75" t="s">
        <v>97</v>
      </c>
      <c r="F5394" s="75" t="s">
        <v>97</v>
      </c>
      <c r="G5394" s="77"/>
      <c r="H5394" s="77"/>
      <c r="I5394" s="80"/>
      <c r="J5394" s="77" t="s">
        <v>97</v>
      </c>
      <c r="K5394" s="79" t="s">
        <v>97</v>
      </c>
      <c r="L5394" s="79"/>
      <c r="M5394" s="80"/>
      <c r="N5394" s="79" t="s">
        <v>97</v>
      </c>
      <c r="O5394" s="81"/>
      <c r="P5394" s="86"/>
      <c r="Q5394" s="82"/>
      <c r="R5394" s="81" t="s">
        <v>97</v>
      </c>
      <c r="S5394" s="63"/>
      <c r="T5394" s="87"/>
      <c r="U5394" s="84" t="s">
        <v>97</v>
      </c>
      <c r="V5394" s="84" t="s">
        <v>97</v>
      </c>
      <c r="W5394" s="85" t="b">
        <v>0</v>
      </c>
      <c r="X5394" s="63"/>
      <c r="Y5394" s="63"/>
      <c r="Z5394" s="63"/>
    </row>
    <row r="5395">
      <c r="A5395" s="75"/>
      <c r="B5395" s="94"/>
      <c r="C5395" s="75"/>
      <c r="D5395" s="76"/>
      <c r="E5395" s="75" t="s">
        <v>97</v>
      </c>
      <c r="F5395" s="75" t="s">
        <v>97</v>
      </c>
      <c r="G5395" s="77"/>
      <c r="H5395" s="77"/>
      <c r="I5395" s="80"/>
      <c r="J5395" s="77" t="s">
        <v>97</v>
      </c>
      <c r="K5395" s="79" t="s">
        <v>97</v>
      </c>
      <c r="L5395" s="79"/>
      <c r="M5395" s="80"/>
      <c r="N5395" s="79" t="s">
        <v>97</v>
      </c>
      <c r="O5395" s="81"/>
      <c r="P5395" s="86"/>
      <c r="Q5395" s="82"/>
      <c r="R5395" s="81" t="s">
        <v>97</v>
      </c>
      <c r="S5395" s="63"/>
      <c r="T5395" s="87"/>
      <c r="U5395" s="84" t="s">
        <v>97</v>
      </c>
      <c r="V5395" s="84" t="s">
        <v>97</v>
      </c>
      <c r="W5395" s="85" t="b">
        <v>0</v>
      </c>
      <c r="X5395" s="63"/>
      <c r="Y5395" s="63"/>
      <c r="Z5395" s="63"/>
    </row>
    <row r="5396">
      <c r="A5396" s="75"/>
      <c r="B5396" s="94"/>
      <c r="C5396" s="75"/>
      <c r="D5396" s="76"/>
      <c r="E5396" s="75" t="s">
        <v>97</v>
      </c>
      <c r="F5396" s="75" t="s">
        <v>97</v>
      </c>
      <c r="G5396" s="77"/>
      <c r="H5396" s="77"/>
      <c r="I5396" s="80"/>
      <c r="J5396" s="77" t="s">
        <v>97</v>
      </c>
      <c r="K5396" s="79" t="s">
        <v>97</v>
      </c>
      <c r="L5396" s="79"/>
      <c r="M5396" s="80"/>
      <c r="N5396" s="79" t="s">
        <v>97</v>
      </c>
      <c r="O5396" s="81"/>
      <c r="P5396" s="86"/>
      <c r="Q5396" s="82"/>
      <c r="R5396" s="81" t="s">
        <v>97</v>
      </c>
      <c r="S5396" s="63"/>
      <c r="T5396" s="87"/>
      <c r="U5396" s="84" t="s">
        <v>97</v>
      </c>
      <c r="V5396" s="84" t="s">
        <v>97</v>
      </c>
      <c r="W5396" s="85" t="b">
        <v>0</v>
      </c>
      <c r="X5396" s="63"/>
      <c r="Y5396" s="63"/>
      <c r="Z5396" s="63"/>
    </row>
    <row r="5397">
      <c r="A5397" s="75"/>
      <c r="B5397" s="94"/>
      <c r="C5397" s="75"/>
      <c r="D5397" s="76"/>
      <c r="E5397" s="75" t="s">
        <v>97</v>
      </c>
      <c r="F5397" s="75" t="s">
        <v>97</v>
      </c>
      <c r="G5397" s="77"/>
      <c r="H5397" s="77"/>
      <c r="I5397" s="80"/>
      <c r="J5397" s="77" t="s">
        <v>97</v>
      </c>
      <c r="K5397" s="79" t="s">
        <v>97</v>
      </c>
      <c r="L5397" s="79"/>
      <c r="M5397" s="80"/>
      <c r="N5397" s="79" t="s">
        <v>97</v>
      </c>
      <c r="O5397" s="81"/>
      <c r="P5397" s="86"/>
      <c r="Q5397" s="82"/>
      <c r="R5397" s="81" t="s">
        <v>97</v>
      </c>
      <c r="S5397" s="63"/>
      <c r="T5397" s="87"/>
      <c r="U5397" s="84" t="s">
        <v>97</v>
      </c>
      <c r="V5397" s="84" t="s">
        <v>97</v>
      </c>
      <c r="W5397" s="85" t="b">
        <v>0</v>
      </c>
      <c r="X5397" s="63"/>
      <c r="Y5397" s="63"/>
      <c r="Z5397" s="63"/>
    </row>
    <row r="5398">
      <c r="A5398" s="75"/>
      <c r="B5398" s="94"/>
      <c r="C5398" s="75"/>
      <c r="D5398" s="76"/>
      <c r="E5398" s="75" t="s">
        <v>97</v>
      </c>
      <c r="F5398" s="75" t="s">
        <v>97</v>
      </c>
      <c r="G5398" s="77"/>
      <c r="H5398" s="77"/>
      <c r="I5398" s="80"/>
      <c r="J5398" s="77" t="s">
        <v>97</v>
      </c>
      <c r="K5398" s="79" t="s">
        <v>97</v>
      </c>
      <c r="L5398" s="79"/>
      <c r="M5398" s="80"/>
      <c r="N5398" s="79" t="s">
        <v>97</v>
      </c>
      <c r="O5398" s="81"/>
      <c r="P5398" s="86"/>
      <c r="Q5398" s="82"/>
      <c r="R5398" s="81" t="s">
        <v>97</v>
      </c>
      <c r="S5398" s="63"/>
      <c r="T5398" s="87"/>
      <c r="U5398" s="84" t="s">
        <v>97</v>
      </c>
      <c r="V5398" s="84" t="s">
        <v>97</v>
      </c>
      <c r="W5398" s="85" t="b">
        <v>0</v>
      </c>
      <c r="X5398" s="63"/>
      <c r="Y5398" s="63"/>
      <c r="Z5398" s="63"/>
    </row>
    <row r="5399">
      <c r="A5399" s="75"/>
      <c r="B5399" s="94"/>
      <c r="C5399" s="75"/>
      <c r="D5399" s="76"/>
      <c r="E5399" s="75" t="s">
        <v>97</v>
      </c>
      <c r="F5399" s="75" t="s">
        <v>97</v>
      </c>
      <c r="G5399" s="77"/>
      <c r="H5399" s="77"/>
      <c r="I5399" s="80"/>
      <c r="J5399" s="77" t="s">
        <v>97</v>
      </c>
      <c r="K5399" s="79" t="s">
        <v>97</v>
      </c>
      <c r="L5399" s="79"/>
      <c r="M5399" s="80"/>
      <c r="N5399" s="79" t="s">
        <v>97</v>
      </c>
      <c r="O5399" s="81"/>
      <c r="P5399" s="86"/>
      <c r="Q5399" s="82"/>
      <c r="R5399" s="81" t="s">
        <v>97</v>
      </c>
      <c r="S5399" s="63"/>
      <c r="T5399" s="87"/>
      <c r="U5399" s="84" t="s">
        <v>97</v>
      </c>
      <c r="V5399" s="84" t="s">
        <v>97</v>
      </c>
      <c r="W5399" s="85" t="b">
        <v>0</v>
      </c>
      <c r="X5399" s="63"/>
      <c r="Y5399" s="63"/>
      <c r="Z5399" s="63"/>
    </row>
    <row r="5400">
      <c r="A5400" s="75"/>
      <c r="B5400" s="94"/>
      <c r="C5400" s="75"/>
      <c r="D5400" s="76"/>
      <c r="E5400" s="75" t="s">
        <v>97</v>
      </c>
      <c r="F5400" s="75" t="s">
        <v>97</v>
      </c>
      <c r="G5400" s="77"/>
      <c r="H5400" s="77"/>
      <c r="I5400" s="80"/>
      <c r="J5400" s="77" t="s">
        <v>97</v>
      </c>
      <c r="K5400" s="79" t="s">
        <v>97</v>
      </c>
      <c r="L5400" s="79"/>
      <c r="M5400" s="80"/>
      <c r="N5400" s="79" t="s">
        <v>97</v>
      </c>
      <c r="O5400" s="81"/>
      <c r="P5400" s="86"/>
      <c r="Q5400" s="82"/>
      <c r="R5400" s="81" t="s">
        <v>97</v>
      </c>
      <c r="S5400" s="63"/>
      <c r="T5400" s="87"/>
      <c r="U5400" s="84" t="s">
        <v>97</v>
      </c>
      <c r="V5400" s="84" t="s">
        <v>97</v>
      </c>
      <c r="W5400" s="85" t="b">
        <v>0</v>
      </c>
      <c r="X5400" s="63"/>
      <c r="Y5400" s="63"/>
      <c r="Z5400" s="63"/>
    </row>
    <row r="5401">
      <c r="A5401" s="75"/>
      <c r="B5401" s="94"/>
      <c r="C5401" s="75"/>
      <c r="D5401" s="76"/>
      <c r="E5401" s="75" t="s">
        <v>97</v>
      </c>
      <c r="F5401" s="75" t="s">
        <v>97</v>
      </c>
      <c r="G5401" s="77"/>
      <c r="H5401" s="77"/>
      <c r="I5401" s="80"/>
      <c r="J5401" s="77" t="s">
        <v>97</v>
      </c>
      <c r="K5401" s="79" t="s">
        <v>97</v>
      </c>
      <c r="L5401" s="79"/>
      <c r="M5401" s="80"/>
      <c r="N5401" s="79" t="s">
        <v>97</v>
      </c>
      <c r="O5401" s="81"/>
      <c r="P5401" s="86"/>
      <c r="Q5401" s="82"/>
      <c r="R5401" s="81" t="s">
        <v>97</v>
      </c>
      <c r="S5401" s="63"/>
      <c r="T5401" s="87"/>
      <c r="U5401" s="84" t="s">
        <v>97</v>
      </c>
      <c r="V5401" s="84" t="s">
        <v>97</v>
      </c>
      <c r="W5401" s="85" t="b">
        <v>0</v>
      </c>
      <c r="X5401" s="63"/>
      <c r="Y5401" s="63"/>
      <c r="Z5401" s="63"/>
    </row>
    <row r="5402">
      <c r="A5402" s="75"/>
      <c r="B5402" s="94"/>
      <c r="C5402" s="75"/>
      <c r="D5402" s="76"/>
      <c r="E5402" s="75" t="s">
        <v>97</v>
      </c>
      <c r="F5402" s="75" t="s">
        <v>97</v>
      </c>
      <c r="G5402" s="77"/>
      <c r="H5402" s="77"/>
      <c r="I5402" s="80"/>
      <c r="J5402" s="77" t="s">
        <v>97</v>
      </c>
      <c r="K5402" s="79" t="s">
        <v>97</v>
      </c>
      <c r="L5402" s="79"/>
      <c r="M5402" s="80"/>
      <c r="N5402" s="79" t="s">
        <v>97</v>
      </c>
      <c r="O5402" s="81"/>
      <c r="P5402" s="86"/>
      <c r="Q5402" s="82"/>
      <c r="R5402" s="81" t="s">
        <v>97</v>
      </c>
      <c r="S5402" s="63"/>
      <c r="T5402" s="87"/>
      <c r="U5402" s="84" t="s">
        <v>97</v>
      </c>
      <c r="V5402" s="84" t="s">
        <v>97</v>
      </c>
      <c r="W5402" s="85" t="b">
        <v>0</v>
      </c>
      <c r="X5402" s="63"/>
      <c r="Y5402" s="63"/>
      <c r="Z5402" s="63"/>
    </row>
    <row r="5403">
      <c r="A5403" s="75"/>
      <c r="B5403" s="94"/>
      <c r="C5403" s="75"/>
      <c r="D5403" s="76"/>
      <c r="E5403" s="75" t="s">
        <v>97</v>
      </c>
      <c r="F5403" s="75" t="s">
        <v>97</v>
      </c>
      <c r="G5403" s="77"/>
      <c r="H5403" s="77"/>
      <c r="I5403" s="80"/>
      <c r="J5403" s="77" t="s">
        <v>97</v>
      </c>
      <c r="K5403" s="79" t="s">
        <v>97</v>
      </c>
      <c r="L5403" s="79"/>
      <c r="M5403" s="80"/>
      <c r="N5403" s="79" t="s">
        <v>97</v>
      </c>
      <c r="O5403" s="81"/>
      <c r="P5403" s="86"/>
      <c r="Q5403" s="82"/>
      <c r="R5403" s="81" t="s">
        <v>97</v>
      </c>
      <c r="S5403" s="63"/>
      <c r="T5403" s="87"/>
      <c r="U5403" s="84" t="s">
        <v>97</v>
      </c>
      <c r="V5403" s="84" t="s">
        <v>97</v>
      </c>
      <c r="W5403" s="85" t="b">
        <v>0</v>
      </c>
      <c r="X5403" s="63"/>
      <c r="Y5403" s="63"/>
      <c r="Z5403" s="63"/>
    </row>
    <row r="5404">
      <c r="A5404" s="75"/>
      <c r="B5404" s="94"/>
      <c r="C5404" s="75"/>
      <c r="D5404" s="76"/>
      <c r="E5404" s="75" t="s">
        <v>97</v>
      </c>
      <c r="F5404" s="75" t="s">
        <v>97</v>
      </c>
      <c r="G5404" s="77"/>
      <c r="H5404" s="77"/>
      <c r="I5404" s="80"/>
      <c r="J5404" s="77" t="s">
        <v>97</v>
      </c>
      <c r="K5404" s="79" t="s">
        <v>97</v>
      </c>
      <c r="L5404" s="79"/>
      <c r="M5404" s="80"/>
      <c r="N5404" s="79" t="s">
        <v>97</v>
      </c>
      <c r="O5404" s="81"/>
      <c r="P5404" s="86"/>
      <c r="Q5404" s="82"/>
      <c r="R5404" s="81" t="s">
        <v>97</v>
      </c>
      <c r="S5404" s="63"/>
      <c r="T5404" s="87"/>
      <c r="U5404" s="84" t="s">
        <v>97</v>
      </c>
      <c r="V5404" s="84" t="s">
        <v>97</v>
      </c>
      <c r="W5404" s="85" t="b">
        <v>0</v>
      </c>
      <c r="X5404" s="63"/>
      <c r="Y5404" s="63"/>
      <c r="Z5404" s="63"/>
    </row>
    <row r="5405">
      <c r="A5405" s="75"/>
      <c r="B5405" s="94"/>
      <c r="C5405" s="75"/>
      <c r="D5405" s="76"/>
      <c r="E5405" s="75" t="s">
        <v>97</v>
      </c>
      <c r="F5405" s="75" t="s">
        <v>97</v>
      </c>
      <c r="G5405" s="77"/>
      <c r="H5405" s="77"/>
      <c r="I5405" s="80"/>
      <c r="J5405" s="77" t="s">
        <v>97</v>
      </c>
      <c r="K5405" s="79" t="s">
        <v>97</v>
      </c>
      <c r="L5405" s="79"/>
      <c r="M5405" s="80"/>
      <c r="N5405" s="79" t="s">
        <v>97</v>
      </c>
      <c r="O5405" s="81"/>
      <c r="P5405" s="86"/>
      <c r="Q5405" s="82"/>
      <c r="R5405" s="81" t="s">
        <v>97</v>
      </c>
      <c r="S5405" s="63"/>
      <c r="T5405" s="87"/>
      <c r="U5405" s="84" t="s">
        <v>97</v>
      </c>
      <c r="V5405" s="84" t="s">
        <v>97</v>
      </c>
      <c r="W5405" s="85" t="b">
        <v>0</v>
      </c>
      <c r="X5405" s="63"/>
      <c r="Y5405" s="63"/>
      <c r="Z5405" s="63"/>
    </row>
    <row r="5406">
      <c r="A5406" s="75"/>
      <c r="B5406" s="94"/>
      <c r="C5406" s="75"/>
      <c r="D5406" s="76"/>
      <c r="E5406" s="75" t="s">
        <v>97</v>
      </c>
      <c r="F5406" s="75" t="s">
        <v>97</v>
      </c>
      <c r="G5406" s="77"/>
      <c r="H5406" s="77"/>
      <c r="I5406" s="80"/>
      <c r="J5406" s="77" t="s">
        <v>97</v>
      </c>
      <c r="K5406" s="79" t="s">
        <v>97</v>
      </c>
      <c r="L5406" s="79"/>
      <c r="M5406" s="80"/>
      <c r="N5406" s="79" t="s">
        <v>97</v>
      </c>
      <c r="O5406" s="81"/>
      <c r="P5406" s="86"/>
      <c r="Q5406" s="82"/>
      <c r="R5406" s="81" t="s">
        <v>97</v>
      </c>
      <c r="S5406" s="63"/>
      <c r="T5406" s="87"/>
      <c r="U5406" s="84" t="s">
        <v>97</v>
      </c>
      <c r="V5406" s="84" t="s">
        <v>97</v>
      </c>
      <c r="W5406" s="85" t="b">
        <v>0</v>
      </c>
      <c r="X5406" s="63"/>
      <c r="Y5406" s="63"/>
      <c r="Z5406" s="63"/>
    </row>
    <row r="5407">
      <c r="A5407" s="75"/>
      <c r="B5407" s="94"/>
      <c r="C5407" s="75"/>
      <c r="D5407" s="76"/>
      <c r="E5407" s="75" t="s">
        <v>97</v>
      </c>
      <c r="F5407" s="75" t="s">
        <v>97</v>
      </c>
      <c r="G5407" s="77"/>
      <c r="H5407" s="77"/>
      <c r="I5407" s="80"/>
      <c r="J5407" s="77" t="s">
        <v>97</v>
      </c>
      <c r="K5407" s="79" t="s">
        <v>97</v>
      </c>
      <c r="L5407" s="79"/>
      <c r="M5407" s="80"/>
      <c r="N5407" s="79" t="s">
        <v>97</v>
      </c>
      <c r="O5407" s="81"/>
      <c r="P5407" s="86"/>
      <c r="Q5407" s="82"/>
      <c r="R5407" s="81" t="s">
        <v>97</v>
      </c>
      <c r="S5407" s="63"/>
      <c r="T5407" s="87"/>
      <c r="U5407" s="84" t="s">
        <v>97</v>
      </c>
      <c r="V5407" s="84" t="s">
        <v>97</v>
      </c>
      <c r="W5407" s="85" t="b">
        <v>0</v>
      </c>
      <c r="X5407" s="63"/>
      <c r="Y5407" s="63"/>
      <c r="Z5407" s="63"/>
    </row>
    <row r="5408">
      <c r="A5408" s="75"/>
      <c r="B5408" s="94"/>
      <c r="C5408" s="75"/>
      <c r="D5408" s="76"/>
      <c r="E5408" s="75" t="s">
        <v>97</v>
      </c>
      <c r="F5408" s="75" t="s">
        <v>97</v>
      </c>
      <c r="G5408" s="77"/>
      <c r="H5408" s="77"/>
      <c r="I5408" s="80"/>
      <c r="J5408" s="77" t="s">
        <v>97</v>
      </c>
      <c r="K5408" s="79" t="s">
        <v>97</v>
      </c>
      <c r="L5408" s="79"/>
      <c r="M5408" s="80"/>
      <c r="N5408" s="79" t="s">
        <v>97</v>
      </c>
      <c r="O5408" s="81"/>
      <c r="P5408" s="86"/>
      <c r="Q5408" s="82"/>
      <c r="R5408" s="81" t="s">
        <v>97</v>
      </c>
      <c r="S5408" s="63"/>
      <c r="T5408" s="87"/>
      <c r="U5408" s="84" t="s">
        <v>97</v>
      </c>
      <c r="V5408" s="84" t="s">
        <v>97</v>
      </c>
      <c r="W5408" s="85" t="b">
        <v>0</v>
      </c>
      <c r="X5408" s="63"/>
      <c r="Y5408" s="63"/>
      <c r="Z5408" s="63"/>
    </row>
    <row r="5409">
      <c r="A5409" s="75"/>
      <c r="B5409" s="94"/>
      <c r="C5409" s="75"/>
      <c r="D5409" s="76"/>
      <c r="E5409" s="75" t="s">
        <v>97</v>
      </c>
      <c r="F5409" s="75" t="s">
        <v>97</v>
      </c>
      <c r="G5409" s="77"/>
      <c r="H5409" s="77"/>
      <c r="I5409" s="80"/>
      <c r="J5409" s="77" t="s">
        <v>97</v>
      </c>
      <c r="K5409" s="79" t="s">
        <v>97</v>
      </c>
      <c r="L5409" s="79"/>
      <c r="M5409" s="80"/>
      <c r="N5409" s="79" t="s">
        <v>97</v>
      </c>
      <c r="O5409" s="81"/>
      <c r="P5409" s="86"/>
      <c r="Q5409" s="82"/>
      <c r="R5409" s="81" t="s">
        <v>97</v>
      </c>
      <c r="S5409" s="63"/>
      <c r="T5409" s="87"/>
      <c r="U5409" s="84" t="s">
        <v>97</v>
      </c>
      <c r="V5409" s="84" t="s">
        <v>97</v>
      </c>
      <c r="W5409" s="85" t="b">
        <v>0</v>
      </c>
      <c r="X5409" s="63"/>
      <c r="Y5409" s="63"/>
      <c r="Z5409" s="63"/>
    </row>
    <row r="5410">
      <c r="A5410" s="75"/>
      <c r="B5410" s="94"/>
      <c r="C5410" s="75"/>
      <c r="D5410" s="76"/>
      <c r="E5410" s="75" t="s">
        <v>97</v>
      </c>
      <c r="F5410" s="75" t="s">
        <v>97</v>
      </c>
      <c r="G5410" s="77"/>
      <c r="H5410" s="77"/>
      <c r="I5410" s="80"/>
      <c r="J5410" s="77" t="s">
        <v>97</v>
      </c>
      <c r="K5410" s="79" t="s">
        <v>97</v>
      </c>
      <c r="L5410" s="79"/>
      <c r="M5410" s="80"/>
      <c r="N5410" s="79" t="s">
        <v>97</v>
      </c>
      <c r="O5410" s="81"/>
      <c r="P5410" s="86"/>
      <c r="Q5410" s="82"/>
      <c r="R5410" s="81" t="s">
        <v>97</v>
      </c>
      <c r="S5410" s="63"/>
      <c r="T5410" s="87"/>
      <c r="U5410" s="84" t="s">
        <v>97</v>
      </c>
      <c r="V5410" s="84" t="s">
        <v>97</v>
      </c>
      <c r="W5410" s="85" t="b">
        <v>0</v>
      </c>
      <c r="X5410" s="63"/>
      <c r="Y5410" s="63"/>
      <c r="Z5410" s="63"/>
    </row>
    <row r="5411">
      <c r="A5411" s="75"/>
      <c r="B5411" s="94"/>
      <c r="C5411" s="75"/>
      <c r="D5411" s="76"/>
      <c r="E5411" s="75" t="s">
        <v>97</v>
      </c>
      <c r="F5411" s="75" t="s">
        <v>97</v>
      </c>
      <c r="G5411" s="77"/>
      <c r="H5411" s="77"/>
      <c r="I5411" s="80"/>
      <c r="J5411" s="77" t="s">
        <v>97</v>
      </c>
      <c r="K5411" s="79" t="s">
        <v>97</v>
      </c>
      <c r="L5411" s="79"/>
      <c r="M5411" s="80"/>
      <c r="N5411" s="79" t="s">
        <v>97</v>
      </c>
      <c r="O5411" s="81"/>
      <c r="P5411" s="86"/>
      <c r="Q5411" s="82"/>
      <c r="R5411" s="81" t="s">
        <v>97</v>
      </c>
      <c r="S5411" s="63"/>
      <c r="T5411" s="87"/>
      <c r="U5411" s="84" t="s">
        <v>97</v>
      </c>
      <c r="V5411" s="84" t="s">
        <v>97</v>
      </c>
      <c r="W5411" s="85" t="b">
        <v>0</v>
      </c>
      <c r="X5411" s="63"/>
      <c r="Y5411" s="63"/>
      <c r="Z5411" s="63"/>
    </row>
    <row r="5412">
      <c r="A5412" s="75"/>
      <c r="B5412" s="94"/>
      <c r="C5412" s="75"/>
      <c r="D5412" s="76"/>
      <c r="E5412" s="75" t="s">
        <v>97</v>
      </c>
      <c r="F5412" s="75" t="s">
        <v>97</v>
      </c>
      <c r="G5412" s="77"/>
      <c r="H5412" s="77"/>
      <c r="I5412" s="80"/>
      <c r="J5412" s="77" t="s">
        <v>97</v>
      </c>
      <c r="K5412" s="79" t="s">
        <v>97</v>
      </c>
      <c r="L5412" s="79"/>
      <c r="M5412" s="80"/>
      <c r="N5412" s="79" t="s">
        <v>97</v>
      </c>
      <c r="O5412" s="81"/>
      <c r="P5412" s="86"/>
      <c r="Q5412" s="82"/>
      <c r="R5412" s="81" t="s">
        <v>97</v>
      </c>
      <c r="S5412" s="63"/>
      <c r="T5412" s="87"/>
      <c r="U5412" s="84" t="s">
        <v>97</v>
      </c>
      <c r="V5412" s="84" t="s">
        <v>97</v>
      </c>
      <c r="W5412" s="85" t="b">
        <v>0</v>
      </c>
      <c r="X5412" s="63"/>
      <c r="Y5412" s="63"/>
      <c r="Z5412" s="63"/>
    </row>
    <row r="5413">
      <c r="A5413" s="75"/>
      <c r="B5413" s="94"/>
      <c r="C5413" s="75"/>
      <c r="D5413" s="76"/>
      <c r="E5413" s="75" t="s">
        <v>97</v>
      </c>
      <c r="F5413" s="75" t="s">
        <v>97</v>
      </c>
      <c r="G5413" s="77"/>
      <c r="H5413" s="77"/>
      <c r="I5413" s="80"/>
      <c r="J5413" s="77" t="s">
        <v>97</v>
      </c>
      <c r="K5413" s="79" t="s">
        <v>97</v>
      </c>
      <c r="L5413" s="79"/>
      <c r="M5413" s="80"/>
      <c r="N5413" s="79" t="s">
        <v>97</v>
      </c>
      <c r="O5413" s="81"/>
      <c r="P5413" s="86"/>
      <c r="Q5413" s="82"/>
      <c r="R5413" s="81" t="s">
        <v>97</v>
      </c>
      <c r="S5413" s="63"/>
      <c r="T5413" s="87"/>
      <c r="U5413" s="84" t="s">
        <v>97</v>
      </c>
      <c r="V5413" s="84" t="s">
        <v>97</v>
      </c>
      <c r="W5413" s="85" t="b">
        <v>0</v>
      </c>
      <c r="X5413" s="63"/>
      <c r="Y5413" s="63"/>
      <c r="Z5413" s="63"/>
    </row>
    <row r="5414">
      <c r="A5414" s="75"/>
      <c r="B5414" s="94"/>
      <c r="C5414" s="75"/>
      <c r="D5414" s="76"/>
      <c r="E5414" s="75" t="s">
        <v>97</v>
      </c>
      <c r="F5414" s="75" t="s">
        <v>97</v>
      </c>
      <c r="G5414" s="77"/>
      <c r="H5414" s="77"/>
      <c r="I5414" s="80"/>
      <c r="J5414" s="77" t="s">
        <v>97</v>
      </c>
      <c r="K5414" s="79" t="s">
        <v>97</v>
      </c>
      <c r="L5414" s="79"/>
      <c r="M5414" s="80"/>
      <c r="N5414" s="79" t="s">
        <v>97</v>
      </c>
      <c r="O5414" s="81"/>
      <c r="P5414" s="86"/>
      <c r="Q5414" s="82"/>
      <c r="R5414" s="81" t="s">
        <v>97</v>
      </c>
      <c r="S5414" s="63"/>
      <c r="T5414" s="87"/>
      <c r="U5414" s="84" t="s">
        <v>97</v>
      </c>
      <c r="V5414" s="84" t="s">
        <v>97</v>
      </c>
      <c r="W5414" s="85" t="b">
        <v>0</v>
      </c>
      <c r="X5414" s="63"/>
      <c r="Y5414" s="63"/>
      <c r="Z5414" s="63"/>
    </row>
    <row r="5415">
      <c r="A5415" s="75"/>
      <c r="B5415" s="94"/>
      <c r="C5415" s="75"/>
      <c r="D5415" s="76"/>
      <c r="E5415" s="75" t="s">
        <v>97</v>
      </c>
      <c r="F5415" s="75" t="s">
        <v>97</v>
      </c>
      <c r="G5415" s="77"/>
      <c r="H5415" s="77"/>
      <c r="I5415" s="80"/>
      <c r="J5415" s="77" t="s">
        <v>97</v>
      </c>
      <c r="K5415" s="79" t="s">
        <v>97</v>
      </c>
      <c r="L5415" s="79"/>
      <c r="M5415" s="80"/>
      <c r="N5415" s="79" t="s">
        <v>97</v>
      </c>
      <c r="O5415" s="81"/>
      <c r="P5415" s="86"/>
      <c r="Q5415" s="82"/>
      <c r="R5415" s="81" t="s">
        <v>97</v>
      </c>
      <c r="S5415" s="63"/>
      <c r="T5415" s="87"/>
      <c r="U5415" s="84" t="s">
        <v>97</v>
      </c>
      <c r="V5415" s="84" t="s">
        <v>97</v>
      </c>
      <c r="W5415" s="85" t="b">
        <v>0</v>
      </c>
      <c r="X5415" s="63"/>
      <c r="Y5415" s="63"/>
      <c r="Z5415" s="63"/>
    </row>
    <row r="5416">
      <c r="A5416" s="75"/>
      <c r="B5416" s="94"/>
      <c r="C5416" s="75"/>
      <c r="D5416" s="76"/>
      <c r="E5416" s="75" t="s">
        <v>97</v>
      </c>
      <c r="F5416" s="75" t="s">
        <v>97</v>
      </c>
      <c r="G5416" s="77"/>
      <c r="H5416" s="77"/>
      <c r="I5416" s="80"/>
      <c r="J5416" s="77" t="s">
        <v>97</v>
      </c>
      <c r="K5416" s="79" t="s">
        <v>97</v>
      </c>
      <c r="L5416" s="79"/>
      <c r="M5416" s="80"/>
      <c r="N5416" s="79" t="s">
        <v>97</v>
      </c>
      <c r="O5416" s="81"/>
      <c r="P5416" s="86"/>
      <c r="Q5416" s="82"/>
      <c r="R5416" s="81" t="s">
        <v>97</v>
      </c>
      <c r="S5416" s="63"/>
      <c r="T5416" s="87"/>
      <c r="U5416" s="84" t="s">
        <v>97</v>
      </c>
      <c r="V5416" s="84" t="s">
        <v>97</v>
      </c>
      <c r="W5416" s="85" t="b">
        <v>0</v>
      </c>
      <c r="X5416" s="63"/>
      <c r="Y5416" s="63"/>
      <c r="Z5416" s="63"/>
    </row>
    <row r="5417">
      <c r="A5417" s="75"/>
      <c r="B5417" s="94"/>
      <c r="C5417" s="75"/>
      <c r="D5417" s="76"/>
      <c r="E5417" s="75" t="s">
        <v>97</v>
      </c>
      <c r="F5417" s="75" t="s">
        <v>97</v>
      </c>
      <c r="G5417" s="77"/>
      <c r="H5417" s="77"/>
      <c r="I5417" s="80"/>
      <c r="J5417" s="77" t="s">
        <v>97</v>
      </c>
      <c r="K5417" s="79" t="s">
        <v>97</v>
      </c>
      <c r="L5417" s="79"/>
      <c r="M5417" s="80"/>
      <c r="N5417" s="79" t="s">
        <v>97</v>
      </c>
      <c r="O5417" s="81"/>
      <c r="P5417" s="86"/>
      <c r="Q5417" s="82"/>
      <c r="R5417" s="81" t="s">
        <v>97</v>
      </c>
      <c r="S5417" s="63"/>
      <c r="T5417" s="87"/>
      <c r="U5417" s="84" t="s">
        <v>97</v>
      </c>
      <c r="V5417" s="84" t="s">
        <v>97</v>
      </c>
      <c r="W5417" s="85" t="b">
        <v>0</v>
      </c>
      <c r="X5417" s="63"/>
      <c r="Y5417" s="63"/>
      <c r="Z5417" s="63"/>
    </row>
    <row r="5418">
      <c r="A5418" s="75"/>
      <c r="B5418" s="94"/>
      <c r="C5418" s="75"/>
      <c r="D5418" s="76"/>
      <c r="E5418" s="75" t="s">
        <v>97</v>
      </c>
      <c r="F5418" s="75" t="s">
        <v>97</v>
      </c>
      <c r="G5418" s="77"/>
      <c r="H5418" s="77"/>
      <c r="I5418" s="80"/>
      <c r="J5418" s="77" t="s">
        <v>97</v>
      </c>
      <c r="K5418" s="79" t="s">
        <v>97</v>
      </c>
      <c r="L5418" s="79"/>
      <c r="M5418" s="80"/>
      <c r="N5418" s="79" t="s">
        <v>97</v>
      </c>
      <c r="O5418" s="81"/>
      <c r="P5418" s="86"/>
      <c r="Q5418" s="82"/>
      <c r="R5418" s="81" t="s">
        <v>97</v>
      </c>
      <c r="S5418" s="63"/>
      <c r="T5418" s="87"/>
      <c r="U5418" s="84" t="s">
        <v>97</v>
      </c>
      <c r="V5418" s="84" t="s">
        <v>97</v>
      </c>
      <c r="W5418" s="85" t="b">
        <v>0</v>
      </c>
      <c r="X5418" s="63"/>
      <c r="Y5418" s="63"/>
      <c r="Z5418" s="63"/>
    </row>
    <row r="5419">
      <c r="A5419" s="75"/>
      <c r="B5419" s="94"/>
      <c r="C5419" s="75"/>
      <c r="D5419" s="76"/>
      <c r="E5419" s="75" t="s">
        <v>97</v>
      </c>
      <c r="F5419" s="75" t="s">
        <v>97</v>
      </c>
      <c r="G5419" s="77"/>
      <c r="H5419" s="77"/>
      <c r="I5419" s="80"/>
      <c r="J5419" s="77" t="s">
        <v>97</v>
      </c>
      <c r="K5419" s="79" t="s">
        <v>97</v>
      </c>
      <c r="L5419" s="79"/>
      <c r="M5419" s="80"/>
      <c r="N5419" s="79" t="s">
        <v>97</v>
      </c>
      <c r="O5419" s="81"/>
      <c r="P5419" s="86"/>
      <c r="Q5419" s="82"/>
      <c r="R5419" s="81" t="s">
        <v>97</v>
      </c>
      <c r="S5419" s="63"/>
      <c r="T5419" s="87"/>
      <c r="U5419" s="84" t="s">
        <v>97</v>
      </c>
      <c r="V5419" s="84" t="s">
        <v>97</v>
      </c>
      <c r="W5419" s="85" t="b">
        <v>0</v>
      </c>
      <c r="X5419" s="63"/>
      <c r="Y5419" s="63"/>
      <c r="Z5419" s="63"/>
    </row>
    <row r="5420">
      <c r="A5420" s="75"/>
      <c r="B5420" s="94"/>
      <c r="C5420" s="75"/>
      <c r="D5420" s="76"/>
      <c r="E5420" s="75" t="s">
        <v>97</v>
      </c>
      <c r="F5420" s="75" t="s">
        <v>97</v>
      </c>
      <c r="G5420" s="77"/>
      <c r="H5420" s="77"/>
      <c r="I5420" s="80"/>
      <c r="J5420" s="77" t="s">
        <v>97</v>
      </c>
      <c r="K5420" s="79" t="s">
        <v>97</v>
      </c>
      <c r="L5420" s="79"/>
      <c r="M5420" s="80"/>
      <c r="N5420" s="79" t="s">
        <v>97</v>
      </c>
      <c r="O5420" s="81"/>
      <c r="P5420" s="86"/>
      <c r="Q5420" s="82"/>
      <c r="R5420" s="81" t="s">
        <v>97</v>
      </c>
      <c r="S5420" s="63"/>
      <c r="T5420" s="87"/>
      <c r="U5420" s="84" t="s">
        <v>97</v>
      </c>
      <c r="V5420" s="84" t="s">
        <v>97</v>
      </c>
      <c r="W5420" s="85" t="b">
        <v>0</v>
      </c>
      <c r="X5420" s="63"/>
      <c r="Y5420" s="63"/>
      <c r="Z5420" s="63"/>
    </row>
    <row r="5421">
      <c r="A5421" s="75"/>
      <c r="B5421" s="94"/>
      <c r="C5421" s="75"/>
      <c r="D5421" s="76"/>
      <c r="E5421" s="75" t="s">
        <v>97</v>
      </c>
      <c r="F5421" s="75" t="s">
        <v>97</v>
      </c>
      <c r="G5421" s="77"/>
      <c r="H5421" s="77"/>
      <c r="I5421" s="80"/>
      <c r="J5421" s="77" t="s">
        <v>97</v>
      </c>
      <c r="K5421" s="79" t="s">
        <v>97</v>
      </c>
      <c r="L5421" s="79"/>
      <c r="M5421" s="80"/>
      <c r="N5421" s="79" t="s">
        <v>97</v>
      </c>
      <c r="O5421" s="81"/>
      <c r="P5421" s="86"/>
      <c r="Q5421" s="82"/>
      <c r="R5421" s="81" t="s">
        <v>97</v>
      </c>
      <c r="S5421" s="63"/>
      <c r="T5421" s="87"/>
      <c r="U5421" s="84" t="s">
        <v>97</v>
      </c>
      <c r="V5421" s="84" t="s">
        <v>97</v>
      </c>
      <c r="W5421" s="85" t="b">
        <v>0</v>
      </c>
      <c r="X5421" s="63"/>
      <c r="Y5421" s="63"/>
      <c r="Z5421" s="63"/>
    </row>
    <row r="5422">
      <c r="A5422" s="75"/>
      <c r="B5422" s="94"/>
      <c r="C5422" s="75"/>
      <c r="D5422" s="76"/>
      <c r="E5422" s="75" t="s">
        <v>97</v>
      </c>
      <c r="F5422" s="75" t="s">
        <v>97</v>
      </c>
      <c r="G5422" s="77"/>
      <c r="H5422" s="77"/>
      <c r="I5422" s="80"/>
      <c r="J5422" s="77" t="s">
        <v>97</v>
      </c>
      <c r="K5422" s="79" t="s">
        <v>97</v>
      </c>
      <c r="L5422" s="79"/>
      <c r="M5422" s="80"/>
      <c r="N5422" s="79" t="s">
        <v>97</v>
      </c>
      <c r="O5422" s="81"/>
      <c r="P5422" s="86"/>
      <c r="Q5422" s="82"/>
      <c r="R5422" s="81" t="s">
        <v>97</v>
      </c>
      <c r="S5422" s="63"/>
      <c r="T5422" s="87"/>
      <c r="U5422" s="84" t="s">
        <v>97</v>
      </c>
      <c r="V5422" s="84" t="s">
        <v>97</v>
      </c>
      <c r="W5422" s="85" t="b">
        <v>0</v>
      </c>
      <c r="X5422" s="63"/>
      <c r="Y5422" s="63"/>
      <c r="Z5422" s="63"/>
    </row>
    <row r="5423">
      <c r="A5423" s="75"/>
      <c r="B5423" s="94"/>
      <c r="C5423" s="75"/>
      <c r="D5423" s="76"/>
      <c r="E5423" s="75" t="s">
        <v>97</v>
      </c>
      <c r="F5423" s="75" t="s">
        <v>97</v>
      </c>
      <c r="G5423" s="77"/>
      <c r="H5423" s="77"/>
      <c r="I5423" s="80"/>
      <c r="J5423" s="77" t="s">
        <v>97</v>
      </c>
      <c r="K5423" s="79" t="s">
        <v>97</v>
      </c>
      <c r="L5423" s="79"/>
      <c r="M5423" s="80"/>
      <c r="N5423" s="79" t="s">
        <v>97</v>
      </c>
      <c r="O5423" s="81"/>
      <c r="P5423" s="86"/>
      <c r="Q5423" s="82"/>
      <c r="R5423" s="81" t="s">
        <v>97</v>
      </c>
      <c r="S5423" s="63"/>
      <c r="T5423" s="87"/>
      <c r="U5423" s="84" t="s">
        <v>97</v>
      </c>
      <c r="V5423" s="84" t="s">
        <v>97</v>
      </c>
      <c r="W5423" s="85" t="b">
        <v>0</v>
      </c>
      <c r="X5423" s="63"/>
      <c r="Y5423" s="63"/>
      <c r="Z5423" s="63"/>
    </row>
    <row r="5424">
      <c r="A5424" s="75"/>
      <c r="B5424" s="94"/>
      <c r="C5424" s="75"/>
      <c r="D5424" s="76"/>
      <c r="E5424" s="75" t="s">
        <v>97</v>
      </c>
      <c r="F5424" s="75" t="s">
        <v>97</v>
      </c>
      <c r="G5424" s="77"/>
      <c r="H5424" s="77"/>
      <c r="I5424" s="80"/>
      <c r="J5424" s="77" t="s">
        <v>97</v>
      </c>
      <c r="K5424" s="79" t="s">
        <v>97</v>
      </c>
      <c r="L5424" s="79"/>
      <c r="M5424" s="80"/>
      <c r="N5424" s="79" t="s">
        <v>97</v>
      </c>
      <c r="O5424" s="81"/>
      <c r="P5424" s="86"/>
      <c r="Q5424" s="82"/>
      <c r="R5424" s="81" t="s">
        <v>97</v>
      </c>
      <c r="S5424" s="63"/>
      <c r="T5424" s="87"/>
      <c r="U5424" s="84" t="s">
        <v>97</v>
      </c>
      <c r="V5424" s="84" t="s">
        <v>97</v>
      </c>
      <c r="W5424" s="85" t="b">
        <v>0</v>
      </c>
      <c r="X5424" s="63"/>
      <c r="Y5424" s="63"/>
      <c r="Z5424" s="63"/>
    </row>
    <row r="5425">
      <c r="A5425" s="75"/>
      <c r="B5425" s="94"/>
      <c r="C5425" s="75"/>
      <c r="D5425" s="76"/>
      <c r="E5425" s="75" t="s">
        <v>97</v>
      </c>
      <c r="F5425" s="75" t="s">
        <v>97</v>
      </c>
      <c r="G5425" s="77"/>
      <c r="H5425" s="77"/>
      <c r="I5425" s="80"/>
      <c r="J5425" s="77" t="s">
        <v>97</v>
      </c>
      <c r="K5425" s="79" t="s">
        <v>97</v>
      </c>
      <c r="L5425" s="79"/>
      <c r="M5425" s="80"/>
      <c r="N5425" s="79" t="s">
        <v>97</v>
      </c>
      <c r="O5425" s="81"/>
      <c r="P5425" s="86"/>
      <c r="Q5425" s="82"/>
      <c r="R5425" s="81" t="s">
        <v>97</v>
      </c>
      <c r="S5425" s="63"/>
      <c r="T5425" s="87"/>
      <c r="U5425" s="84" t="s">
        <v>97</v>
      </c>
      <c r="V5425" s="84" t="s">
        <v>97</v>
      </c>
      <c r="W5425" s="85" t="b">
        <v>0</v>
      </c>
      <c r="X5425" s="63"/>
      <c r="Y5425" s="63"/>
      <c r="Z5425" s="63"/>
    </row>
    <row r="5426">
      <c r="A5426" s="75"/>
      <c r="B5426" s="94"/>
      <c r="C5426" s="75"/>
      <c r="D5426" s="76"/>
      <c r="E5426" s="75" t="s">
        <v>97</v>
      </c>
      <c r="F5426" s="75" t="s">
        <v>97</v>
      </c>
      <c r="G5426" s="77"/>
      <c r="H5426" s="77"/>
      <c r="I5426" s="80"/>
      <c r="J5426" s="77" t="s">
        <v>97</v>
      </c>
      <c r="K5426" s="79" t="s">
        <v>97</v>
      </c>
      <c r="L5426" s="79"/>
      <c r="M5426" s="80"/>
      <c r="N5426" s="79" t="s">
        <v>97</v>
      </c>
      <c r="O5426" s="81"/>
      <c r="P5426" s="86"/>
      <c r="Q5426" s="82"/>
      <c r="R5426" s="81" t="s">
        <v>97</v>
      </c>
      <c r="S5426" s="63"/>
      <c r="T5426" s="87"/>
      <c r="U5426" s="84" t="s">
        <v>97</v>
      </c>
      <c r="V5426" s="84" t="s">
        <v>97</v>
      </c>
      <c r="W5426" s="85" t="b">
        <v>0</v>
      </c>
      <c r="X5426" s="63"/>
      <c r="Y5426" s="63"/>
      <c r="Z5426" s="63"/>
    </row>
    <row r="5427">
      <c r="A5427" s="75"/>
      <c r="B5427" s="94"/>
      <c r="C5427" s="75"/>
      <c r="D5427" s="76"/>
      <c r="E5427" s="75" t="s">
        <v>97</v>
      </c>
      <c r="F5427" s="75" t="s">
        <v>97</v>
      </c>
      <c r="G5427" s="77"/>
      <c r="H5427" s="77"/>
      <c r="I5427" s="80"/>
      <c r="J5427" s="77" t="s">
        <v>97</v>
      </c>
      <c r="K5427" s="79" t="s">
        <v>97</v>
      </c>
      <c r="L5427" s="79"/>
      <c r="M5427" s="80"/>
      <c r="N5427" s="79" t="s">
        <v>97</v>
      </c>
      <c r="O5427" s="81"/>
      <c r="P5427" s="86"/>
      <c r="Q5427" s="82"/>
      <c r="R5427" s="81" t="s">
        <v>97</v>
      </c>
      <c r="S5427" s="63"/>
      <c r="T5427" s="87"/>
      <c r="U5427" s="84" t="s">
        <v>97</v>
      </c>
      <c r="V5427" s="84" t="s">
        <v>97</v>
      </c>
      <c r="W5427" s="85" t="b">
        <v>0</v>
      </c>
      <c r="X5427" s="63"/>
      <c r="Y5427" s="63"/>
      <c r="Z5427" s="63"/>
    </row>
    <row r="5428">
      <c r="A5428" s="75"/>
      <c r="B5428" s="94"/>
      <c r="C5428" s="75"/>
      <c r="D5428" s="76"/>
      <c r="E5428" s="75" t="s">
        <v>97</v>
      </c>
      <c r="F5428" s="75" t="s">
        <v>97</v>
      </c>
      <c r="G5428" s="77"/>
      <c r="H5428" s="77"/>
      <c r="I5428" s="80"/>
      <c r="J5428" s="77" t="s">
        <v>97</v>
      </c>
      <c r="K5428" s="79" t="s">
        <v>97</v>
      </c>
      <c r="L5428" s="79"/>
      <c r="M5428" s="80"/>
      <c r="N5428" s="79" t="s">
        <v>97</v>
      </c>
      <c r="O5428" s="81"/>
      <c r="P5428" s="86"/>
      <c r="Q5428" s="82"/>
      <c r="R5428" s="81" t="s">
        <v>97</v>
      </c>
      <c r="S5428" s="63"/>
      <c r="T5428" s="87"/>
      <c r="U5428" s="84" t="s">
        <v>97</v>
      </c>
      <c r="V5428" s="84" t="s">
        <v>97</v>
      </c>
      <c r="W5428" s="85" t="b">
        <v>0</v>
      </c>
      <c r="X5428" s="63"/>
      <c r="Y5428" s="63"/>
      <c r="Z5428" s="63"/>
    </row>
    <row r="5429">
      <c r="A5429" s="75"/>
      <c r="B5429" s="94"/>
      <c r="C5429" s="75"/>
      <c r="D5429" s="76"/>
      <c r="E5429" s="75" t="s">
        <v>97</v>
      </c>
      <c r="F5429" s="75" t="s">
        <v>97</v>
      </c>
      <c r="G5429" s="77"/>
      <c r="H5429" s="77"/>
      <c r="I5429" s="80"/>
      <c r="J5429" s="77" t="s">
        <v>97</v>
      </c>
      <c r="K5429" s="79" t="s">
        <v>97</v>
      </c>
      <c r="L5429" s="79"/>
      <c r="M5429" s="80"/>
      <c r="N5429" s="79" t="s">
        <v>97</v>
      </c>
      <c r="O5429" s="81"/>
      <c r="P5429" s="86"/>
      <c r="Q5429" s="82"/>
      <c r="R5429" s="81" t="s">
        <v>97</v>
      </c>
      <c r="S5429" s="63"/>
      <c r="T5429" s="87"/>
      <c r="U5429" s="84" t="s">
        <v>97</v>
      </c>
      <c r="V5429" s="84" t="s">
        <v>97</v>
      </c>
      <c r="W5429" s="85" t="b">
        <v>0</v>
      </c>
      <c r="X5429" s="63"/>
      <c r="Y5429" s="63"/>
      <c r="Z5429" s="63"/>
    </row>
    <row r="5430">
      <c r="A5430" s="75"/>
      <c r="B5430" s="94"/>
      <c r="C5430" s="75"/>
      <c r="D5430" s="76"/>
      <c r="E5430" s="75" t="s">
        <v>97</v>
      </c>
      <c r="F5430" s="75" t="s">
        <v>97</v>
      </c>
      <c r="G5430" s="77"/>
      <c r="H5430" s="77"/>
      <c r="I5430" s="80"/>
      <c r="J5430" s="77" t="s">
        <v>97</v>
      </c>
      <c r="K5430" s="79" t="s">
        <v>97</v>
      </c>
      <c r="L5430" s="79"/>
      <c r="M5430" s="80"/>
      <c r="N5430" s="79" t="s">
        <v>97</v>
      </c>
      <c r="O5430" s="81"/>
      <c r="P5430" s="86"/>
      <c r="Q5430" s="82"/>
      <c r="R5430" s="81" t="s">
        <v>97</v>
      </c>
      <c r="S5430" s="63"/>
      <c r="T5430" s="87"/>
      <c r="U5430" s="84" t="s">
        <v>97</v>
      </c>
      <c r="V5430" s="84" t="s">
        <v>97</v>
      </c>
      <c r="W5430" s="85" t="b">
        <v>0</v>
      </c>
      <c r="X5430" s="63"/>
      <c r="Y5430" s="63"/>
      <c r="Z5430" s="63"/>
    </row>
    <row r="5431">
      <c r="A5431" s="75"/>
      <c r="B5431" s="94"/>
      <c r="C5431" s="75"/>
      <c r="D5431" s="76"/>
      <c r="E5431" s="75" t="s">
        <v>97</v>
      </c>
      <c r="F5431" s="75" t="s">
        <v>97</v>
      </c>
      <c r="G5431" s="77"/>
      <c r="H5431" s="77"/>
      <c r="I5431" s="80"/>
      <c r="J5431" s="77" t="s">
        <v>97</v>
      </c>
      <c r="K5431" s="79" t="s">
        <v>97</v>
      </c>
      <c r="L5431" s="79"/>
      <c r="M5431" s="80"/>
      <c r="N5431" s="79" t="s">
        <v>97</v>
      </c>
      <c r="O5431" s="81"/>
      <c r="P5431" s="86"/>
      <c r="Q5431" s="82"/>
      <c r="R5431" s="81" t="s">
        <v>97</v>
      </c>
      <c r="S5431" s="63"/>
      <c r="T5431" s="87"/>
      <c r="U5431" s="84" t="s">
        <v>97</v>
      </c>
      <c r="V5431" s="84" t="s">
        <v>97</v>
      </c>
      <c r="W5431" s="85" t="b">
        <v>0</v>
      </c>
      <c r="X5431" s="63"/>
      <c r="Y5431" s="63"/>
      <c r="Z5431" s="63"/>
    </row>
    <row r="5432">
      <c r="A5432" s="75"/>
      <c r="B5432" s="94"/>
      <c r="C5432" s="75"/>
      <c r="D5432" s="76"/>
      <c r="E5432" s="75" t="s">
        <v>97</v>
      </c>
      <c r="F5432" s="75" t="s">
        <v>97</v>
      </c>
      <c r="G5432" s="77"/>
      <c r="H5432" s="77"/>
      <c r="I5432" s="80"/>
      <c r="J5432" s="77" t="s">
        <v>97</v>
      </c>
      <c r="K5432" s="79" t="s">
        <v>97</v>
      </c>
      <c r="L5432" s="79"/>
      <c r="M5432" s="80"/>
      <c r="N5432" s="79" t="s">
        <v>97</v>
      </c>
      <c r="O5432" s="81"/>
      <c r="P5432" s="86"/>
      <c r="Q5432" s="82"/>
      <c r="R5432" s="81" t="s">
        <v>97</v>
      </c>
      <c r="S5432" s="63"/>
      <c r="T5432" s="87"/>
      <c r="U5432" s="84" t="s">
        <v>97</v>
      </c>
      <c r="V5432" s="84" t="s">
        <v>97</v>
      </c>
      <c r="W5432" s="85" t="b">
        <v>0</v>
      </c>
      <c r="X5432" s="63"/>
      <c r="Y5432" s="63"/>
      <c r="Z5432" s="63"/>
    </row>
    <row r="5433">
      <c r="A5433" s="75"/>
      <c r="B5433" s="94"/>
      <c r="C5433" s="75"/>
      <c r="D5433" s="76"/>
      <c r="E5433" s="75" t="s">
        <v>97</v>
      </c>
      <c r="F5433" s="75" t="s">
        <v>97</v>
      </c>
      <c r="G5433" s="77"/>
      <c r="H5433" s="77"/>
      <c r="I5433" s="80"/>
      <c r="J5433" s="77" t="s">
        <v>97</v>
      </c>
      <c r="K5433" s="79" t="s">
        <v>97</v>
      </c>
      <c r="L5433" s="79"/>
      <c r="M5433" s="80"/>
      <c r="N5433" s="79" t="s">
        <v>97</v>
      </c>
      <c r="O5433" s="81"/>
      <c r="P5433" s="86"/>
      <c r="Q5433" s="82"/>
      <c r="R5433" s="81" t="s">
        <v>97</v>
      </c>
      <c r="S5433" s="63"/>
      <c r="T5433" s="87"/>
      <c r="U5433" s="84" t="s">
        <v>97</v>
      </c>
      <c r="V5433" s="84" t="s">
        <v>97</v>
      </c>
      <c r="W5433" s="85" t="b">
        <v>0</v>
      </c>
      <c r="X5433" s="63"/>
      <c r="Y5433" s="63"/>
      <c r="Z5433" s="63"/>
    </row>
    <row r="5434">
      <c r="A5434" s="75"/>
      <c r="B5434" s="94"/>
      <c r="C5434" s="75"/>
      <c r="D5434" s="76"/>
      <c r="E5434" s="75" t="s">
        <v>97</v>
      </c>
      <c r="F5434" s="75" t="s">
        <v>97</v>
      </c>
      <c r="G5434" s="77"/>
      <c r="H5434" s="77"/>
      <c r="I5434" s="80"/>
      <c r="J5434" s="77" t="s">
        <v>97</v>
      </c>
      <c r="K5434" s="79" t="s">
        <v>97</v>
      </c>
      <c r="L5434" s="79"/>
      <c r="M5434" s="80"/>
      <c r="N5434" s="79" t="s">
        <v>97</v>
      </c>
      <c r="O5434" s="81"/>
      <c r="P5434" s="86"/>
      <c r="Q5434" s="82"/>
      <c r="R5434" s="81" t="s">
        <v>97</v>
      </c>
      <c r="S5434" s="63"/>
      <c r="T5434" s="87"/>
      <c r="U5434" s="84" t="s">
        <v>97</v>
      </c>
      <c r="V5434" s="84" t="s">
        <v>97</v>
      </c>
      <c r="W5434" s="85" t="b">
        <v>0</v>
      </c>
      <c r="X5434" s="63"/>
      <c r="Y5434" s="63"/>
      <c r="Z5434" s="63"/>
    </row>
    <row r="5435">
      <c r="A5435" s="75"/>
      <c r="B5435" s="94"/>
      <c r="C5435" s="75"/>
      <c r="D5435" s="76"/>
      <c r="E5435" s="75" t="s">
        <v>97</v>
      </c>
      <c r="F5435" s="75" t="s">
        <v>97</v>
      </c>
      <c r="G5435" s="77"/>
      <c r="H5435" s="77"/>
      <c r="I5435" s="80"/>
      <c r="J5435" s="77" t="s">
        <v>97</v>
      </c>
      <c r="K5435" s="79" t="s">
        <v>97</v>
      </c>
      <c r="L5435" s="79"/>
      <c r="M5435" s="80"/>
      <c r="N5435" s="79" t="s">
        <v>97</v>
      </c>
      <c r="O5435" s="81"/>
      <c r="P5435" s="86"/>
      <c r="Q5435" s="82"/>
      <c r="R5435" s="81" t="s">
        <v>97</v>
      </c>
      <c r="S5435" s="63"/>
      <c r="T5435" s="87"/>
      <c r="U5435" s="84" t="s">
        <v>97</v>
      </c>
      <c r="V5435" s="84" t="s">
        <v>97</v>
      </c>
      <c r="W5435" s="85" t="b">
        <v>0</v>
      </c>
      <c r="X5435" s="63"/>
      <c r="Y5435" s="63"/>
      <c r="Z5435" s="63"/>
    </row>
    <row r="5436">
      <c r="A5436" s="75"/>
      <c r="B5436" s="94"/>
      <c r="C5436" s="75"/>
      <c r="D5436" s="76"/>
      <c r="E5436" s="75" t="s">
        <v>97</v>
      </c>
      <c r="F5436" s="75" t="s">
        <v>97</v>
      </c>
      <c r="G5436" s="77"/>
      <c r="H5436" s="77"/>
      <c r="I5436" s="80"/>
      <c r="J5436" s="77" t="s">
        <v>97</v>
      </c>
      <c r="K5436" s="79" t="s">
        <v>97</v>
      </c>
      <c r="L5436" s="79"/>
      <c r="M5436" s="80"/>
      <c r="N5436" s="79" t="s">
        <v>97</v>
      </c>
      <c r="O5436" s="81"/>
      <c r="P5436" s="86"/>
      <c r="Q5436" s="82"/>
      <c r="R5436" s="81" t="s">
        <v>97</v>
      </c>
      <c r="S5436" s="63"/>
      <c r="T5436" s="87"/>
      <c r="U5436" s="84" t="s">
        <v>97</v>
      </c>
      <c r="V5436" s="84" t="s">
        <v>97</v>
      </c>
      <c r="W5436" s="85" t="b">
        <v>0</v>
      </c>
      <c r="X5436" s="63"/>
      <c r="Y5436" s="63"/>
      <c r="Z5436" s="63"/>
    </row>
    <row r="5437">
      <c r="A5437" s="75"/>
      <c r="B5437" s="94"/>
      <c r="C5437" s="75"/>
      <c r="D5437" s="76"/>
      <c r="E5437" s="75" t="s">
        <v>97</v>
      </c>
      <c r="F5437" s="75" t="s">
        <v>97</v>
      </c>
      <c r="G5437" s="77"/>
      <c r="H5437" s="77"/>
      <c r="I5437" s="80"/>
      <c r="J5437" s="77" t="s">
        <v>97</v>
      </c>
      <c r="K5437" s="79" t="s">
        <v>97</v>
      </c>
      <c r="L5437" s="79"/>
      <c r="M5437" s="80"/>
      <c r="N5437" s="79" t="s">
        <v>97</v>
      </c>
      <c r="O5437" s="81"/>
      <c r="P5437" s="86"/>
      <c r="Q5437" s="82"/>
      <c r="R5437" s="81" t="s">
        <v>97</v>
      </c>
      <c r="S5437" s="63"/>
      <c r="T5437" s="87"/>
      <c r="U5437" s="84" t="s">
        <v>97</v>
      </c>
      <c r="V5437" s="84" t="s">
        <v>97</v>
      </c>
      <c r="W5437" s="85" t="b">
        <v>0</v>
      </c>
      <c r="X5437" s="63"/>
      <c r="Y5437" s="63"/>
      <c r="Z5437" s="63"/>
    </row>
    <row r="5438">
      <c r="A5438" s="75"/>
      <c r="B5438" s="94"/>
      <c r="C5438" s="75"/>
      <c r="D5438" s="76"/>
      <c r="E5438" s="75" t="s">
        <v>97</v>
      </c>
      <c r="F5438" s="75" t="s">
        <v>97</v>
      </c>
      <c r="G5438" s="77"/>
      <c r="H5438" s="77"/>
      <c r="I5438" s="80"/>
      <c r="J5438" s="77" t="s">
        <v>97</v>
      </c>
      <c r="K5438" s="79" t="s">
        <v>97</v>
      </c>
      <c r="L5438" s="79"/>
      <c r="M5438" s="80"/>
      <c r="N5438" s="79" t="s">
        <v>97</v>
      </c>
      <c r="O5438" s="81"/>
      <c r="P5438" s="86"/>
      <c r="Q5438" s="82"/>
      <c r="R5438" s="81" t="s">
        <v>97</v>
      </c>
      <c r="S5438" s="63"/>
      <c r="T5438" s="87"/>
      <c r="U5438" s="84" t="s">
        <v>97</v>
      </c>
      <c r="V5438" s="84" t="s">
        <v>97</v>
      </c>
      <c r="W5438" s="85" t="b">
        <v>0</v>
      </c>
      <c r="X5438" s="63"/>
      <c r="Y5438" s="63"/>
      <c r="Z5438" s="63"/>
    </row>
    <row r="5439">
      <c r="A5439" s="75"/>
      <c r="B5439" s="94"/>
      <c r="C5439" s="75"/>
      <c r="D5439" s="76"/>
      <c r="E5439" s="75" t="s">
        <v>97</v>
      </c>
      <c r="F5439" s="75" t="s">
        <v>97</v>
      </c>
      <c r="G5439" s="77"/>
      <c r="H5439" s="77"/>
      <c r="I5439" s="80"/>
      <c r="J5439" s="77" t="s">
        <v>97</v>
      </c>
      <c r="K5439" s="79" t="s">
        <v>97</v>
      </c>
      <c r="L5439" s="79"/>
      <c r="M5439" s="80"/>
      <c r="N5439" s="79" t="s">
        <v>97</v>
      </c>
      <c r="O5439" s="81"/>
      <c r="P5439" s="86"/>
      <c r="Q5439" s="82"/>
      <c r="R5439" s="81" t="s">
        <v>97</v>
      </c>
      <c r="S5439" s="63"/>
      <c r="T5439" s="87"/>
      <c r="U5439" s="84" t="s">
        <v>97</v>
      </c>
      <c r="V5439" s="84" t="s">
        <v>97</v>
      </c>
      <c r="W5439" s="85" t="b">
        <v>0</v>
      </c>
      <c r="X5439" s="63"/>
      <c r="Y5439" s="63"/>
      <c r="Z5439" s="63"/>
    </row>
    <row r="5440">
      <c r="A5440" s="75"/>
      <c r="B5440" s="94"/>
      <c r="C5440" s="75"/>
      <c r="D5440" s="76"/>
      <c r="E5440" s="75" t="s">
        <v>97</v>
      </c>
      <c r="F5440" s="75" t="s">
        <v>97</v>
      </c>
      <c r="G5440" s="77"/>
      <c r="H5440" s="77"/>
      <c r="I5440" s="80"/>
      <c r="J5440" s="77" t="s">
        <v>97</v>
      </c>
      <c r="K5440" s="79" t="s">
        <v>97</v>
      </c>
      <c r="L5440" s="79"/>
      <c r="M5440" s="80"/>
      <c r="N5440" s="79" t="s">
        <v>97</v>
      </c>
      <c r="O5440" s="81"/>
      <c r="P5440" s="86"/>
      <c r="Q5440" s="82"/>
      <c r="R5440" s="81" t="s">
        <v>97</v>
      </c>
      <c r="S5440" s="63"/>
      <c r="T5440" s="87"/>
      <c r="U5440" s="84" t="s">
        <v>97</v>
      </c>
      <c r="V5440" s="84" t="s">
        <v>97</v>
      </c>
      <c r="W5440" s="85" t="b">
        <v>0</v>
      </c>
      <c r="X5440" s="63"/>
      <c r="Y5440" s="63"/>
      <c r="Z5440" s="63"/>
    </row>
    <row r="5441">
      <c r="A5441" s="75"/>
      <c r="B5441" s="94"/>
      <c r="C5441" s="75"/>
      <c r="D5441" s="76"/>
      <c r="E5441" s="75" t="s">
        <v>97</v>
      </c>
      <c r="F5441" s="75" t="s">
        <v>97</v>
      </c>
      <c r="G5441" s="77"/>
      <c r="H5441" s="77"/>
      <c r="I5441" s="80"/>
      <c r="J5441" s="77" t="s">
        <v>97</v>
      </c>
      <c r="K5441" s="79" t="s">
        <v>97</v>
      </c>
      <c r="L5441" s="79"/>
      <c r="M5441" s="80"/>
      <c r="N5441" s="79" t="s">
        <v>97</v>
      </c>
      <c r="O5441" s="81"/>
      <c r="P5441" s="86"/>
      <c r="Q5441" s="82"/>
      <c r="R5441" s="81" t="s">
        <v>97</v>
      </c>
      <c r="S5441" s="63"/>
      <c r="T5441" s="87"/>
      <c r="U5441" s="84" t="s">
        <v>97</v>
      </c>
      <c r="V5441" s="84" t="s">
        <v>97</v>
      </c>
      <c r="W5441" s="85" t="b">
        <v>0</v>
      </c>
      <c r="X5441" s="63"/>
      <c r="Y5441" s="63"/>
      <c r="Z5441" s="63"/>
    </row>
    <row r="5442">
      <c r="A5442" s="75"/>
      <c r="B5442" s="94"/>
      <c r="C5442" s="75"/>
      <c r="D5442" s="76"/>
      <c r="E5442" s="75" t="s">
        <v>97</v>
      </c>
      <c r="F5442" s="75" t="s">
        <v>97</v>
      </c>
      <c r="G5442" s="77"/>
      <c r="H5442" s="77"/>
      <c r="I5442" s="80"/>
      <c r="J5442" s="77" t="s">
        <v>97</v>
      </c>
      <c r="K5442" s="79" t="s">
        <v>97</v>
      </c>
      <c r="L5442" s="79"/>
      <c r="M5442" s="80"/>
      <c r="N5442" s="79" t="s">
        <v>97</v>
      </c>
      <c r="O5442" s="81"/>
      <c r="P5442" s="86"/>
      <c r="Q5442" s="82"/>
      <c r="R5442" s="81" t="s">
        <v>97</v>
      </c>
      <c r="S5442" s="63"/>
      <c r="T5442" s="87"/>
      <c r="U5442" s="84" t="s">
        <v>97</v>
      </c>
      <c r="V5442" s="84" t="s">
        <v>97</v>
      </c>
      <c r="W5442" s="85" t="b">
        <v>0</v>
      </c>
      <c r="X5442" s="63"/>
      <c r="Y5442" s="63"/>
      <c r="Z5442" s="63"/>
    </row>
    <row r="5443">
      <c r="A5443" s="75"/>
      <c r="B5443" s="94"/>
      <c r="C5443" s="75"/>
      <c r="D5443" s="76"/>
      <c r="E5443" s="75" t="s">
        <v>97</v>
      </c>
      <c r="F5443" s="75" t="s">
        <v>97</v>
      </c>
      <c r="G5443" s="77"/>
      <c r="H5443" s="77"/>
      <c r="I5443" s="80"/>
      <c r="J5443" s="77" t="s">
        <v>97</v>
      </c>
      <c r="K5443" s="79" t="s">
        <v>97</v>
      </c>
      <c r="L5443" s="79"/>
      <c r="M5443" s="80"/>
      <c r="N5443" s="79" t="s">
        <v>97</v>
      </c>
      <c r="O5443" s="81"/>
      <c r="P5443" s="86"/>
      <c r="Q5443" s="82"/>
      <c r="R5443" s="81" t="s">
        <v>97</v>
      </c>
      <c r="S5443" s="63"/>
      <c r="T5443" s="87"/>
      <c r="U5443" s="84" t="s">
        <v>97</v>
      </c>
      <c r="V5443" s="84" t="s">
        <v>97</v>
      </c>
      <c r="W5443" s="85" t="b">
        <v>0</v>
      </c>
      <c r="X5443" s="63"/>
      <c r="Y5443" s="63"/>
      <c r="Z5443" s="63"/>
    </row>
    <row r="5444">
      <c r="A5444" s="75"/>
      <c r="B5444" s="94"/>
      <c r="C5444" s="75"/>
      <c r="D5444" s="76"/>
      <c r="E5444" s="75" t="s">
        <v>97</v>
      </c>
      <c r="F5444" s="75" t="s">
        <v>97</v>
      </c>
      <c r="G5444" s="77"/>
      <c r="H5444" s="77"/>
      <c r="I5444" s="80"/>
      <c r="J5444" s="77" t="s">
        <v>97</v>
      </c>
      <c r="K5444" s="79" t="s">
        <v>97</v>
      </c>
      <c r="L5444" s="79"/>
      <c r="M5444" s="80"/>
      <c r="N5444" s="79" t="s">
        <v>97</v>
      </c>
      <c r="O5444" s="81"/>
      <c r="P5444" s="86"/>
      <c r="Q5444" s="82"/>
      <c r="R5444" s="81" t="s">
        <v>97</v>
      </c>
      <c r="S5444" s="63"/>
      <c r="T5444" s="87"/>
      <c r="U5444" s="84" t="s">
        <v>97</v>
      </c>
      <c r="V5444" s="84" t="s">
        <v>97</v>
      </c>
      <c r="W5444" s="85" t="b">
        <v>0</v>
      </c>
      <c r="X5444" s="63"/>
      <c r="Y5444" s="63"/>
      <c r="Z5444" s="63"/>
    </row>
    <row r="5445">
      <c r="A5445" s="75"/>
      <c r="B5445" s="94"/>
      <c r="C5445" s="75"/>
      <c r="D5445" s="76"/>
      <c r="E5445" s="75" t="s">
        <v>97</v>
      </c>
      <c r="F5445" s="75" t="s">
        <v>97</v>
      </c>
      <c r="G5445" s="77"/>
      <c r="H5445" s="77"/>
      <c r="I5445" s="80"/>
      <c r="J5445" s="77" t="s">
        <v>97</v>
      </c>
      <c r="K5445" s="79" t="s">
        <v>97</v>
      </c>
      <c r="L5445" s="79"/>
      <c r="M5445" s="80"/>
      <c r="N5445" s="79" t="s">
        <v>97</v>
      </c>
      <c r="O5445" s="81"/>
      <c r="P5445" s="86"/>
      <c r="Q5445" s="82"/>
      <c r="R5445" s="81" t="s">
        <v>97</v>
      </c>
      <c r="S5445" s="63"/>
      <c r="T5445" s="87"/>
      <c r="U5445" s="84" t="s">
        <v>97</v>
      </c>
      <c r="V5445" s="84" t="s">
        <v>97</v>
      </c>
      <c r="W5445" s="85" t="b">
        <v>0</v>
      </c>
      <c r="X5445" s="63"/>
      <c r="Y5445" s="63"/>
      <c r="Z5445" s="63"/>
    </row>
    <row r="5446">
      <c r="A5446" s="75"/>
      <c r="B5446" s="94"/>
      <c r="C5446" s="75"/>
      <c r="D5446" s="76"/>
      <c r="E5446" s="75" t="s">
        <v>97</v>
      </c>
      <c r="F5446" s="75" t="s">
        <v>97</v>
      </c>
      <c r="G5446" s="77"/>
      <c r="H5446" s="77"/>
      <c r="I5446" s="80"/>
      <c r="J5446" s="77" t="s">
        <v>97</v>
      </c>
      <c r="K5446" s="79" t="s">
        <v>97</v>
      </c>
      <c r="L5446" s="79"/>
      <c r="M5446" s="80"/>
      <c r="N5446" s="79" t="s">
        <v>97</v>
      </c>
      <c r="O5446" s="81"/>
      <c r="P5446" s="86"/>
      <c r="Q5446" s="82"/>
      <c r="R5446" s="81" t="s">
        <v>97</v>
      </c>
      <c r="S5446" s="63"/>
      <c r="T5446" s="87"/>
      <c r="U5446" s="84" t="s">
        <v>97</v>
      </c>
      <c r="V5446" s="84" t="s">
        <v>97</v>
      </c>
      <c r="W5446" s="85" t="b">
        <v>0</v>
      </c>
      <c r="X5446" s="63"/>
      <c r="Y5446" s="63"/>
      <c r="Z5446" s="63"/>
    </row>
    <row r="5447">
      <c r="A5447" s="75"/>
      <c r="B5447" s="94"/>
      <c r="C5447" s="75"/>
      <c r="D5447" s="76"/>
      <c r="E5447" s="75" t="s">
        <v>97</v>
      </c>
      <c r="F5447" s="75" t="s">
        <v>97</v>
      </c>
      <c r="G5447" s="77"/>
      <c r="H5447" s="77"/>
      <c r="I5447" s="80"/>
      <c r="J5447" s="77" t="s">
        <v>97</v>
      </c>
      <c r="K5447" s="79" t="s">
        <v>97</v>
      </c>
      <c r="L5447" s="79"/>
      <c r="M5447" s="80"/>
      <c r="N5447" s="79" t="s">
        <v>97</v>
      </c>
      <c r="O5447" s="81"/>
      <c r="P5447" s="86"/>
      <c r="Q5447" s="82"/>
      <c r="R5447" s="81" t="s">
        <v>97</v>
      </c>
      <c r="S5447" s="63"/>
      <c r="T5447" s="87"/>
      <c r="U5447" s="84" t="s">
        <v>97</v>
      </c>
      <c r="V5447" s="84" t="s">
        <v>97</v>
      </c>
      <c r="W5447" s="85" t="b">
        <v>0</v>
      </c>
      <c r="X5447" s="63"/>
      <c r="Y5447" s="63"/>
      <c r="Z5447" s="63"/>
    </row>
    <row r="5448">
      <c r="A5448" s="75"/>
      <c r="B5448" s="94"/>
      <c r="C5448" s="75"/>
      <c r="D5448" s="76"/>
      <c r="E5448" s="75" t="s">
        <v>97</v>
      </c>
      <c r="F5448" s="75" t="s">
        <v>97</v>
      </c>
      <c r="G5448" s="77"/>
      <c r="H5448" s="77"/>
      <c r="I5448" s="80"/>
      <c r="J5448" s="77" t="s">
        <v>97</v>
      </c>
      <c r="K5448" s="79" t="s">
        <v>97</v>
      </c>
      <c r="L5448" s="79"/>
      <c r="M5448" s="80"/>
      <c r="N5448" s="79" t="s">
        <v>97</v>
      </c>
      <c r="O5448" s="81"/>
      <c r="P5448" s="86"/>
      <c r="Q5448" s="82"/>
      <c r="R5448" s="81" t="s">
        <v>97</v>
      </c>
      <c r="S5448" s="63"/>
      <c r="T5448" s="87"/>
      <c r="U5448" s="84" t="s">
        <v>97</v>
      </c>
      <c r="V5448" s="84" t="s">
        <v>97</v>
      </c>
      <c r="W5448" s="85" t="b">
        <v>0</v>
      </c>
      <c r="X5448" s="63"/>
      <c r="Y5448" s="63"/>
      <c r="Z5448" s="63"/>
    </row>
    <row r="5449">
      <c r="A5449" s="75"/>
      <c r="B5449" s="94"/>
      <c r="C5449" s="75"/>
      <c r="D5449" s="76"/>
      <c r="E5449" s="75" t="s">
        <v>97</v>
      </c>
      <c r="F5449" s="75" t="s">
        <v>97</v>
      </c>
      <c r="G5449" s="77"/>
      <c r="H5449" s="77"/>
      <c r="I5449" s="80"/>
      <c r="J5449" s="77" t="s">
        <v>97</v>
      </c>
      <c r="K5449" s="79" t="s">
        <v>97</v>
      </c>
      <c r="L5449" s="79"/>
      <c r="M5449" s="80"/>
      <c r="N5449" s="79" t="s">
        <v>97</v>
      </c>
      <c r="O5449" s="81"/>
      <c r="P5449" s="86"/>
      <c r="Q5449" s="82"/>
      <c r="R5449" s="81" t="s">
        <v>97</v>
      </c>
      <c r="S5449" s="63"/>
      <c r="T5449" s="87"/>
      <c r="U5449" s="84" t="s">
        <v>97</v>
      </c>
      <c r="V5449" s="84" t="s">
        <v>97</v>
      </c>
      <c r="W5449" s="85" t="b">
        <v>0</v>
      </c>
      <c r="X5449" s="63"/>
      <c r="Y5449" s="63"/>
      <c r="Z5449" s="63"/>
    </row>
    <row r="5450">
      <c r="A5450" s="75"/>
      <c r="B5450" s="94"/>
      <c r="C5450" s="75"/>
      <c r="D5450" s="76"/>
      <c r="E5450" s="75" t="s">
        <v>97</v>
      </c>
      <c r="F5450" s="75" t="s">
        <v>97</v>
      </c>
      <c r="G5450" s="77"/>
      <c r="H5450" s="77"/>
      <c r="I5450" s="80"/>
      <c r="J5450" s="77" t="s">
        <v>97</v>
      </c>
      <c r="K5450" s="79" t="s">
        <v>97</v>
      </c>
      <c r="L5450" s="79"/>
      <c r="M5450" s="80"/>
      <c r="N5450" s="79" t="s">
        <v>97</v>
      </c>
      <c r="O5450" s="81"/>
      <c r="P5450" s="86"/>
      <c r="Q5450" s="82"/>
      <c r="R5450" s="81" t="s">
        <v>97</v>
      </c>
      <c r="S5450" s="63"/>
      <c r="T5450" s="87"/>
      <c r="U5450" s="84" t="s">
        <v>97</v>
      </c>
      <c r="V5450" s="84" t="s">
        <v>97</v>
      </c>
      <c r="W5450" s="85" t="b">
        <v>0</v>
      </c>
      <c r="X5450" s="63"/>
      <c r="Y5450" s="63"/>
      <c r="Z5450" s="63"/>
    </row>
    <row r="5451">
      <c r="A5451" s="75"/>
      <c r="B5451" s="94"/>
      <c r="C5451" s="75"/>
      <c r="D5451" s="76"/>
      <c r="E5451" s="75" t="s">
        <v>97</v>
      </c>
      <c r="F5451" s="75" t="s">
        <v>97</v>
      </c>
      <c r="G5451" s="77"/>
      <c r="H5451" s="77"/>
      <c r="I5451" s="80"/>
      <c r="J5451" s="77" t="s">
        <v>97</v>
      </c>
      <c r="K5451" s="79" t="s">
        <v>97</v>
      </c>
      <c r="L5451" s="79"/>
      <c r="M5451" s="80"/>
      <c r="N5451" s="79" t="s">
        <v>97</v>
      </c>
      <c r="O5451" s="81"/>
      <c r="P5451" s="86"/>
      <c r="Q5451" s="82"/>
      <c r="R5451" s="81" t="s">
        <v>97</v>
      </c>
      <c r="S5451" s="63"/>
      <c r="T5451" s="87"/>
      <c r="U5451" s="84" t="s">
        <v>97</v>
      </c>
      <c r="V5451" s="84" t="s">
        <v>97</v>
      </c>
      <c r="W5451" s="85" t="b">
        <v>0</v>
      </c>
      <c r="X5451" s="63"/>
      <c r="Y5451" s="63"/>
      <c r="Z5451" s="63"/>
    </row>
    <row r="5452">
      <c r="A5452" s="75"/>
      <c r="B5452" s="94"/>
      <c r="C5452" s="75"/>
      <c r="D5452" s="76"/>
      <c r="E5452" s="75" t="s">
        <v>97</v>
      </c>
      <c r="F5452" s="75" t="s">
        <v>97</v>
      </c>
      <c r="G5452" s="77"/>
      <c r="H5452" s="77"/>
      <c r="I5452" s="80"/>
      <c r="J5452" s="77" t="s">
        <v>97</v>
      </c>
      <c r="K5452" s="79" t="s">
        <v>97</v>
      </c>
      <c r="L5452" s="79"/>
      <c r="M5452" s="80"/>
      <c r="N5452" s="79" t="s">
        <v>97</v>
      </c>
      <c r="O5452" s="81"/>
      <c r="P5452" s="86"/>
      <c r="Q5452" s="82"/>
      <c r="R5452" s="81" t="s">
        <v>97</v>
      </c>
      <c r="S5452" s="63"/>
      <c r="T5452" s="87"/>
      <c r="U5452" s="84" t="s">
        <v>97</v>
      </c>
      <c r="V5452" s="84" t="s">
        <v>97</v>
      </c>
      <c r="W5452" s="85" t="b">
        <v>0</v>
      </c>
      <c r="X5452" s="63"/>
      <c r="Y5452" s="63"/>
      <c r="Z5452" s="63"/>
    </row>
    <row r="5453">
      <c r="A5453" s="75"/>
      <c r="B5453" s="94"/>
      <c r="C5453" s="75"/>
      <c r="D5453" s="76"/>
      <c r="E5453" s="75" t="s">
        <v>97</v>
      </c>
      <c r="F5453" s="75" t="s">
        <v>97</v>
      </c>
      <c r="G5453" s="77"/>
      <c r="H5453" s="77"/>
      <c r="I5453" s="80"/>
      <c r="J5453" s="77" t="s">
        <v>97</v>
      </c>
      <c r="K5453" s="79" t="s">
        <v>97</v>
      </c>
      <c r="L5453" s="79"/>
      <c r="M5453" s="80"/>
      <c r="N5453" s="79" t="s">
        <v>97</v>
      </c>
      <c r="O5453" s="81"/>
      <c r="P5453" s="86"/>
      <c r="Q5453" s="82"/>
      <c r="R5453" s="81" t="s">
        <v>97</v>
      </c>
      <c r="S5453" s="63"/>
      <c r="T5453" s="87"/>
      <c r="U5453" s="84" t="s">
        <v>97</v>
      </c>
      <c r="V5453" s="84" t="s">
        <v>97</v>
      </c>
      <c r="W5453" s="85" t="b">
        <v>0</v>
      </c>
      <c r="X5453" s="63"/>
      <c r="Y5453" s="63"/>
      <c r="Z5453" s="63"/>
    </row>
    <row r="5454">
      <c r="A5454" s="75"/>
      <c r="B5454" s="94"/>
      <c r="C5454" s="75"/>
      <c r="D5454" s="76"/>
      <c r="E5454" s="75" t="s">
        <v>97</v>
      </c>
      <c r="F5454" s="75" t="s">
        <v>97</v>
      </c>
      <c r="G5454" s="77"/>
      <c r="H5454" s="77"/>
      <c r="I5454" s="80"/>
      <c r="J5454" s="77" t="s">
        <v>97</v>
      </c>
      <c r="K5454" s="79" t="s">
        <v>97</v>
      </c>
      <c r="L5454" s="79"/>
      <c r="M5454" s="80"/>
      <c r="N5454" s="79" t="s">
        <v>97</v>
      </c>
      <c r="O5454" s="81"/>
      <c r="P5454" s="86"/>
      <c r="Q5454" s="82"/>
      <c r="R5454" s="81" t="s">
        <v>97</v>
      </c>
      <c r="S5454" s="63"/>
      <c r="T5454" s="87"/>
      <c r="U5454" s="84" t="s">
        <v>97</v>
      </c>
      <c r="V5454" s="84" t="s">
        <v>97</v>
      </c>
      <c r="W5454" s="85" t="b">
        <v>0</v>
      </c>
      <c r="X5454" s="63"/>
      <c r="Y5454" s="63"/>
      <c r="Z5454" s="63"/>
    </row>
    <row r="5455">
      <c r="A5455" s="75"/>
      <c r="B5455" s="94"/>
      <c r="C5455" s="75"/>
      <c r="D5455" s="76"/>
      <c r="E5455" s="75" t="s">
        <v>97</v>
      </c>
      <c r="F5455" s="75" t="s">
        <v>97</v>
      </c>
      <c r="G5455" s="77"/>
      <c r="H5455" s="77"/>
      <c r="I5455" s="80"/>
      <c r="J5455" s="77" t="s">
        <v>97</v>
      </c>
      <c r="K5455" s="79" t="s">
        <v>97</v>
      </c>
      <c r="L5455" s="79"/>
      <c r="M5455" s="80"/>
      <c r="N5455" s="79" t="s">
        <v>97</v>
      </c>
      <c r="O5455" s="81"/>
      <c r="P5455" s="86"/>
      <c r="Q5455" s="82"/>
      <c r="R5455" s="81" t="s">
        <v>97</v>
      </c>
      <c r="S5455" s="63"/>
      <c r="T5455" s="87"/>
      <c r="U5455" s="84" t="s">
        <v>97</v>
      </c>
      <c r="V5455" s="84" t="s">
        <v>97</v>
      </c>
      <c r="W5455" s="85" t="b">
        <v>0</v>
      </c>
      <c r="X5455" s="63"/>
      <c r="Y5455" s="63"/>
      <c r="Z5455" s="63"/>
    </row>
    <row r="5456">
      <c r="A5456" s="75"/>
      <c r="B5456" s="94"/>
      <c r="C5456" s="75"/>
      <c r="D5456" s="76"/>
      <c r="E5456" s="75" t="s">
        <v>97</v>
      </c>
      <c r="F5456" s="75" t="s">
        <v>97</v>
      </c>
      <c r="G5456" s="77"/>
      <c r="H5456" s="77"/>
      <c r="I5456" s="80"/>
      <c r="J5456" s="77" t="s">
        <v>97</v>
      </c>
      <c r="K5456" s="79" t="s">
        <v>97</v>
      </c>
      <c r="L5456" s="79"/>
      <c r="M5456" s="80"/>
      <c r="N5456" s="79" t="s">
        <v>97</v>
      </c>
      <c r="O5456" s="81"/>
      <c r="P5456" s="86"/>
      <c r="Q5456" s="82"/>
      <c r="R5456" s="81" t="s">
        <v>97</v>
      </c>
      <c r="S5456" s="63"/>
      <c r="T5456" s="87"/>
      <c r="U5456" s="84" t="s">
        <v>97</v>
      </c>
      <c r="V5456" s="84" t="s">
        <v>97</v>
      </c>
      <c r="W5456" s="85" t="b">
        <v>0</v>
      </c>
      <c r="X5456" s="63"/>
      <c r="Y5456" s="63"/>
      <c r="Z5456" s="63"/>
    </row>
    <row r="5457">
      <c r="A5457" s="75"/>
      <c r="B5457" s="94"/>
      <c r="C5457" s="75"/>
      <c r="D5457" s="76"/>
      <c r="E5457" s="75" t="s">
        <v>97</v>
      </c>
      <c r="F5457" s="75" t="s">
        <v>97</v>
      </c>
      <c r="G5457" s="77"/>
      <c r="H5457" s="77"/>
      <c r="I5457" s="80"/>
      <c r="J5457" s="77" t="s">
        <v>97</v>
      </c>
      <c r="K5457" s="79" t="s">
        <v>97</v>
      </c>
      <c r="L5457" s="79"/>
      <c r="M5457" s="80"/>
      <c r="N5457" s="79" t="s">
        <v>97</v>
      </c>
      <c r="O5457" s="81"/>
      <c r="P5457" s="86"/>
      <c r="Q5457" s="82"/>
      <c r="R5457" s="81" t="s">
        <v>97</v>
      </c>
      <c r="S5457" s="63"/>
      <c r="T5457" s="87"/>
      <c r="U5457" s="84" t="s">
        <v>97</v>
      </c>
      <c r="V5457" s="84" t="s">
        <v>97</v>
      </c>
      <c r="W5457" s="85" t="b">
        <v>0</v>
      </c>
      <c r="X5457" s="63"/>
      <c r="Y5457" s="63"/>
      <c r="Z5457" s="63"/>
    </row>
    <row r="5458">
      <c r="A5458" s="75"/>
      <c r="B5458" s="94"/>
      <c r="C5458" s="75"/>
      <c r="D5458" s="76"/>
      <c r="E5458" s="75" t="s">
        <v>97</v>
      </c>
      <c r="F5458" s="75" t="s">
        <v>97</v>
      </c>
      <c r="G5458" s="77"/>
      <c r="H5458" s="77"/>
      <c r="I5458" s="80"/>
      <c r="J5458" s="77" t="s">
        <v>97</v>
      </c>
      <c r="K5458" s="79" t="s">
        <v>97</v>
      </c>
      <c r="L5458" s="79"/>
      <c r="M5458" s="80"/>
      <c r="N5458" s="79" t="s">
        <v>97</v>
      </c>
      <c r="O5458" s="81"/>
      <c r="P5458" s="86"/>
      <c r="Q5458" s="82"/>
      <c r="R5458" s="81" t="s">
        <v>97</v>
      </c>
      <c r="S5458" s="63"/>
      <c r="T5458" s="87"/>
      <c r="U5458" s="84" t="s">
        <v>97</v>
      </c>
      <c r="V5458" s="84" t="s">
        <v>97</v>
      </c>
      <c r="W5458" s="85" t="b">
        <v>0</v>
      </c>
      <c r="X5458" s="63"/>
      <c r="Y5458" s="63"/>
      <c r="Z5458" s="63"/>
    </row>
    <row r="5459">
      <c r="A5459" s="75"/>
      <c r="B5459" s="94"/>
      <c r="C5459" s="75"/>
      <c r="D5459" s="76"/>
      <c r="E5459" s="75" t="s">
        <v>97</v>
      </c>
      <c r="F5459" s="75" t="s">
        <v>97</v>
      </c>
      <c r="G5459" s="77"/>
      <c r="H5459" s="77"/>
      <c r="I5459" s="80"/>
      <c r="J5459" s="77" t="s">
        <v>97</v>
      </c>
      <c r="K5459" s="79" t="s">
        <v>97</v>
      </c>
      <c r="L5459" s="79"/>
      <c r="M5459" s="80"/>
      <c r="N5459" s="79" t="s">
        <v>97</v>
      </c>
      <c r="O5459" s="81"/>
      <c r="P5459" s="86"/>
      <c r="Q5459" s="82"/>
      <c r="R5459" s="81" t="s">
        <v>97</v>
      </c>
      <c r="S5459" s="63"/>
      <c r="T5459" s="87"/>
      <c r="U5459" s="84" t="s">
        <v>97</v>
      </c>
      <c r="V5459" s="84" t="s">
        <v>97</v>
      </c>
      <c r="W5459" s="85" t="b">
        <v>0</v>
      </c>
      <c r="X5459" s="63"/>
      <c r="Y5459" s="63"/>
      <c r="Z5459" s="63"/>
    </row>
    <row r="5460">
      <c r="A5460" s="75"/>
      <c r="B5460" s="94"/>
      <c r="C5460" s="75"/>
      <c r="D5460" s="76"/>
      <c r="E5460" s="75" t="s">
        <v>97</v>
      </c>
      <c r="F5460" s="75" t="s">
        <v>97</v>
      </c>
      <c r="G5460" s="77"/>
      <c r="H5460" s="77"/>
      <c r="I5460" s="80"/>
      <c r="J5460" s="77" t="s">
        <v>97</v>
      </c>
      <c r="K5460" s="79" t="s">
        <v>97</v>
      </c>
      <c r="L5460" s="79"/>
      <c r="M5460" s="80"/>
      <c r="N5460" s="79" t="s">
        <v>97</v>
      </c>
      <c r="O5460" s="81"/>
      <c r="P5460" s="86"/>
      <c r="Q5460" s="82"/>
      <c r="R5460" s="81" t="s">
        <v>97</v>
      </c>
      <c r="S5460" s="63"/>
      <c r="T5460" s="87"/>
      <c r="U5460" s="84" t="s">
        <v>97</v>
      </c>
      <c r="V5460" s="84" t="s">
        <v>97</v>
      </c>
      <c r="W5460" s="85" t="b">
        <v>0</v>
      </c>
      <c r="X5460" s="63"/>
      <c r="Y5460" s="63"/>
      <c r="Z5460" s="63"/>
    </row>
    <row r="5461">
      <c r="A5461" s="75"/>
      <c r="B5461" s="94"/>
      <c r="C5461" s="75"/>
      <c r="D5461" s="76"/>
      <c r="E5461" s="75" t="s">
        <v>97</v>
      </c>
      <c r="F5461" s="75" t="s">
        <v>97</v>
      </c>
      <c r="G5461" s="77"/>
      <c r="H5461" s="77"/>
      <c r="I5461" s="80"/>
      <c r="J5461" s="77" t="s">
        <v>97</v>
      </c>
      <c r="K5461" s="79" t="s">
        <v>97</v>
      </c>
      <c r="L5461" s="79"/>
      <c r="M5461" s="80"/>
      <c r="N5461" s="79" t="s">
        <v>97</v>
      </c>
      <c r="O5461" s="81"/>
      <c r="P5461" s="86"/>
      <c r="Q5461" s="82"/>
      <c r="R5461" s="81" t="s">
        <v>97</v>
      </c>
      <c r="S5461" s="63"/>
      <c r="T5461" s="87"/>
      <c r="U5461" s="84" t="s">
        <v>97</v>
      </c>
      <c r="V5461" s="84" t="s">
        <v>97</v>
      </c>
      <c r="W5461" s="85" t="b">
        <v>0</v>
      </c>
      <c r="X5461" s="63"/>
      <c r="Y5461" s="63"/>
      <c r="Z5461" s="63"/>
    </row>
    <row r="5462">
      <c r="A5462" s="75"/>
      <c r="B5462" s="94"/>
      <c r="C5462" s="75"/>
      <c r="D5462" s="76"/>
      <c r="E5462" s="75" t="s">
        <v>97</v>
      </c>
      <c r="F5462" s="75" t="s">
        <v>97</v>
      </c>
      <c r="G5462" s="77"/>
      <c r="H5462" s="77"/>
      <c r="I5462" s="80"/>
      <c r="J5462" s="77" t="s">
        <v>97</v>
      </c>
      <c r="K5462" s="79" t="s">
        <v>97</v>
      </c>
      <c r="L5462" s="79"/>
      <c r="M5462" s="80"/>
      <c r="N5462" s="79" t="s">
        <v>97</v>
      </c>
      <c r="O5462" s="81"/>
      <c r="P5462" s="86"/>
      <c r="Q5462" s="82"/>
      <c r="R5462" s="81" t="s">
        <v>97</v>
      </c>
      <c r="S5462" s="63"/>
      <c r="T5462" s="87"/>
      <c r="U5462" s="84" t="s">
        <v>97</v>
      </c>
      <c r="V5462" s="84" t="s">
        <v>97</v>
      </c>
      <c r="W5462" s="85" t="b">
        <v>0</v>
      </c>
      <c r="X5462" s="63"/>
      <c r="Y5462" s="63"/>
      <c r="Z5462" s="63"/>
    </row>
    <row r="5463">
      <c r="A5463" s="75"/>
      <c r="B5463" s="94"/>
      <c r="C5463" s="75"/>
      <c r="D5463" s="76"/>
      <c r="E5463" s="75" t="s">
        <v>97</v>
      </c>
      <c r="F5463" s="75" t="s">
        <v>97</v>
      </c>
      <c r="G5463" s="77"/>
      <c r="H5463" s="77"/>
      <c r="I5463" s="80"/>
      <c r="J5463" s="77" t="s">
        <v>97</v>
      </c>
      <c r="K5463" s="79" t="s">
        <v>97</v>
      </c>
      <c r="L5463" s="79"/>
      <c r="M5463" s="80"/>
      <c r="N5463" s="79" t="s">
        <v>97</v>
      </c>
      <c r="O5463" s="81"/>
      <c r="P5463" s="86"/>
      <c r="Q5463" s="82"/>
      <c r="R5463" s="81" t="s">
        <v>97</v>
      </c>
      <c r="S5463" s="63"/>
      <c r="T5463" s="87"/>
      <c r="U5463" s="84" t="s">
        <v>97</v>
      </c>
      <c r="V5463" s="84" t="s">
        <v>97</v>
      </c>
      <c r="W5463" s="85" t="b">
        <v>0</v>
      </c>
      <c r="X5463" s="63"/>
      <c r="Y5463" s="63"/>
      <c r="Z5463" s="63"/>
    </row>
    <row r="5464">
      <c r="A5464" s="75"/>
      <c r="B5464" s="94"/>
      <c r="C5464" s="75"/>
      <c r="D5464" s="76"/>
      <c r="E5464" s="75" t="s">
        <v>97</v>
      </c>
      <c r="F5464" s="75" t="s">
        <v>97</v>
      </c>
      <c r="G5464" s="77"/>
      <c r="H5464" s="77"/>
      <c r="I5464" s="80"/>
      <c r="J5464" s="77" t="s">
        <v>97</v>
      </c>
      <c r="K5464" s="79" t="s">
        <v>97</v>
      </c>
      <c r="L5464" s="79"/>
      <c r="M5464" s="80"/>
      <c r="N5464" s="79" t="s">
        <v>97</v>
      </c>
      <c r="O5464" s="81"/>
      <c r="P5464" s="86"/>
      <c r="Q5464" s="82"/>
      <c r="R5464" s="81" t="s">
        <v>97</v>
      </c>
      <c r="S5464" s="63"/>
      <c r="T5464" s="87"/>
      <c r="U5464" s="84" t="s">
        <v>97</v>
      </c>
      <c r="V5464" s="84" t="s">
        <v>97</v>
      </c>
      <c r="W5464" s="85" t="b">
        <v>0</v>
      </c>
      <c r="X5464" s="63"/>
      <c r="Y5464" s="63"/>
      <c r="Z5464" s="63"/>
    </row>
    <row r="5465">
      <c r="A5465" s="75"/>
      <c r="B5465" s="94"/>
      <c r="C5465" s="75"/>
      <c r="D5465" s="76"/>
      <c r="E5465" s="75" t="s">
        <v>97</v>
      </c>
      <c r="F5465" s="75" t="s">
        <v>97</v>
      </c>
      <c r="G5465" s="77"/>
      <c r="H5465" s="77"/>
      <c r="I5465" s="80"/>
      <c r="J5465" s="77" t="s">
        <v>97</v>
      </c>
      <c r="K5465" s="79" t="s">
        <v>97</v>
      </c>
      <c r="L5465" s="79"/>
      <c r="M5465" s="80"/>
      <c r="N5465" s="79" t="s">
        <v>97</v>
      </c>
      <c r="O5465" s="81"/>
      <c r="P5465" s="86"/>
      <c r="Q5465" s="82"/>
      <c r="R5465" s="81" t="s">
        <v>97</v>
      </c>
      <c r="S5465" s="63"/>
      <c r="T5465" s="87"/>
      <c r="U5465" s="84" t="s">
        <v>97</v>
      </c>
      <c r="V5465" s="84" t="s">
        <v>97</v>
      </c>
      <c r="W5465" s="85" t="b">
        <v>0</v>
      </c>
      <c r="X5465" s="63"/>
      <c r="Y5465" s="63"/>
      <c r="Z5465" s="63"/>
    </row>
    <row r="5466">
      <c r="A5466" s="75"/>
      <c r="B5466" s="94"/>
      <c r="C5466" s="75"/>
      <c r="D5466" s="76"/>
      <c r="E5466" s="75" t="s">
        <v>97</v>
      </c>
      <c r="F5466" s="75" t="s">
        <v>97</v>
      </c>
      <c r="G5466" s="77"/>
      <c r="H5466" s="77"/>
      <c r="I5466" s="80"/>
      <c r="J5466" s="77" t="s">
        <v>97</v>
      </c>
      <c r="K5466" s="79" t="s">
        <v>97</v>
      </c>
      <c r="L5466" s="79"/>
      <c r="M5466" s="80"/>
      <c r="N5466" s="79" t="s">
        <v>97</v>
      </c>
      <c r="O5466" s="81"/>
      <c r="P5466" s="86"/>
      <c r="Q5466" s="82"/>
      <c r="R5466" s="81" t="s">
        <v>97</v>
      </c>
      <c r="S5466" s="63"/>
      <c r="T5466" s="87"/>
      <c r="U5466" s="84" t="s">
        <v>97</v>
      </c>
      <c r="V5466" s="84" t="s">
        <v>97</v>
      </c>
      <c r="W5466" s="85" t="b">
        <v>0</v>
      </c>
      <c r="X5466" s="63"/>
      <c r="Y5466" s="63"/>
      <c r="Z5466" s="63"/>
    </row>
    <row r="5467">
      <c r="A5467" s="75"/>
      <c r="B5467" s="94"/>
      <c r="C5467" s="75"/>
      <c r="D5467" s="76"/>
      <c r="E5467" s="75" t="s">
        <v>97</v>
      </c>
      <c r="F5467" s="75" t="s">
        <v>97</v>
      </c>
      <c r="G5467" s="77"/>
      <c r="H5467" s="77"/>
      <c r="I5467" s="80"/>
      <c r="J5467" s="77" t="s">
        <v>97</v>
      </c>
      <c r="K5467" s="79" t="s">
        <v>97</v>
      </c>
      <c r="L5467" s="79"/>
      <c r="M5467" s="80"/>
      <c r="N5467" s="79" t="s">
        <v>97</v>
      </c>
      <c r="O5467" s="81"/>
      <c r="P5467" s="86"/>
      <c r="Q5467" s="82"/>
      <c r="R5467" s="81" t="s">
        <v>97</v>
      </c>
      <c r="S5467" s="63"/>
      <c r="T5467" s="87"/>
      <c r="U5467" s="84" t="s">
        <v>97</v>
      </c>
      <c r="V5467" s="84" t="s">
        <v>97</v>
      </c>
      <c r="W5467" s="85" t="b">
        <v>0</v>
      </c>
      <c r="X5467" s="63"/>
      <c r="Y5467" s="63"/>
      <c r="Z5467" s="63"/>
    </row>
    <row r="5468">
      <c r="A5468" s="75"/>
      <c r="B5468" s="94"/>
      <c r="C5468" s="75"/>
      <c r="D5468" s="76"/>
      <c r="E5468" s="75" t="s">
        <v>97</v>
      </c>
      <c r="F5468" s="75" t="s">
        <v>97</v>
      </c>
      <c r="G5468" s="77"/>
      <c r="H5468" s="77"/>
      <c r="I5468" s="80"/>
      <c r="J5468" s="77" t="s">
        <v>97</v>
      </c>
      <c r="K5468" s="79" t="s">
        <v>97</v>
      </c>
      <c r="L5468" s="79"/>
      <c r="M5468" s="80"/>
      <c r="N5468" s="79" t="s">
        <v>97</v>
      </c>
      <c r="O5468" s="81"/>
      <c r="P5468" s="86"/>
      <c r="Q5468" s="82"/>
      <c r="R5468" s="81" t="s">
        <v>97</v>
      </c>
      <c r="S5468" s="63"/>
      <c r="T5468" s="87"/>
      <c r="U5468" s="84" t="s">
        <v>97</v>
      </c>
      <c r="V5468" s="84" t="s">
        <v>97</v>
      </c>
      <c r="W5468" s="85" t="b">
        <v>0</v>
      </c>
      <c r="X5468" s="63"/>
      <c r="Y5468" s="63"/>
      <c r="Z5468" s="63"/>
    </row>
    <row r="5469">
      <c r="A5469" s="75"/>
      <c r="B5469" s="94"/>
      <c r="C5469" s="75"/>
      <c r="D5469" s="76"/>
      <c r="E5469" s="75" t="s">
        <v>97</v>
      </c>
      <c r="F5469" s="75" t="s">
        <v>97</v>
      </c>
      <c r="G5469" s="77"/>
      <c r="H5469" s="77"/>
      <c r="I5469" s="80"/>
      <c r="J5469" s="77" t="s">
        <v>97</v>
      </c>
      <c r="K5469" s="79" t="s">
        <v>97</v>
      </c>
      <c r="L5469" s="79"/>
      <c r="M5469" s="80"/>
      <c r="N5469" s="79" t="s">
        <v>97</v>
      </c>
      <c r="O5469" s="81"/>
      <c r="P5469" s="86"/>
      <c r="Q5469" s="82"/>
      <c r="R5469" s="81" t="s">
        <v>97</v>
      </c>
      <c r="S5469" s="63"/>
      <c r="T5469" s="87"/>
      <c r="U5469" s="84" t="s">
        <v>97</v>
      </c>
      <c r="V5469" s="84" t="s">
        <v>97</v>
      </c>
      <c r="W5469" s="85" t="b">
        <v>0</v>
      </c>
      <c r="X5469" s="63"/>
      <c r="Y5469" s="63"/>
      <c r="Z5469" s="63"/>
    </row>
    <row r="5470">
      <c r="A5470" s="75"/>
      <c r="B5470" s="94"/>
      <c r="C5470" s="75"/>
      <c r="D5470" s="76"/>
      <c r="E5470" s="75" t="s">
        <v>97</v>
      </c>
      <c r="F5470" s="75" t="s">
        <v>97</v>
      </c>
      <c r="G5470" s="77"/>
      <c r="H5470" s="77"/>
      <c r="I5470" s="80"/>
      <c r="J5470" s="77" t="s">
        <v>97</v>
      </c>
      <c r="K5470" s="79" t="s">
        <v>97</v>
      </c>
      <c r="L5470" s="79"/>
      <c r="M5470" s="80"/>
      <c r="N5470" s="79" t="s">
        <v>97</v>
      </c>
      <c r="O5470" s="81"/>
      <c r="P5470" s="86"/>
      <c r="Q5470" s="82"/>
      <c r="R5470" s="81" t="s">
        <v>97</v>
      </c>
      <c r="S5470" s="63"/>
      <c r="T5470" s="87"/>
      <c r="U5470" s="84" t="s">
        <v>97</v>
      </c>
      <c r="V5470" s="84" t="s">
        <v>97</v>
      </c>
      <c r="W5470" s="85" t="b">
        <v>0</v>
      </c>
      <c r="X5470" s="63"/>
      <c r="Y5470" s="63"/>
      <c r="Z5470" s="63"/>
    </row>
    <row r="5471">
      <c r="A5471" s="75"/>
      <c r="B5471" s="94"/>
      <c r="C5471" s="75"/>
      <c r="D5471" s="76"/>
      <c r="E5471" s="75" t="s">
        <v>97</v>
      </c>
      <c r="F5471" s="75" t="s">
        <v>97</v>
      </c>
      <c r="G5471" s="77"/>
      <c r="H5471" s="77"/>
      <c r="I5471" s="80"/>
      <c r="J5471" s="77" t="s">
        <v>97</v>
      </c>
      <c r="K5471" s="79" t="s">
        <v>97</v>
      </c>
      <c r="L5471" s="79"/>
      <c r="M5471" s="80"/>
      <c r="N5471" s="79" t="s">
        <v>97</v>
      </c>
      <c r="O5471" s="81"/>
      <c r="P5471" s="86"/>
      <c r="Q5471" s="82"/>
      <c r="R5471" s="81" t="s">
        <v>97</v>
      </c>
      <c r="S5471" s="63"/>
      <c r="T5471" s="87"/>
      <c r="U5471" s="84" t="s">
        <v>97</v>
      </c>
      <c r="V5471" s="84" t="s">
        <v>97</v>
      </c>
      <c r="W5471" s="85" t="b">
        <v>0</v>
      </c>
      <c r="X5471" s="63"/>
      <c r="Y5471" s="63"/>
      <c r="Z5471" s="63"/>
    </row>
    <row r="5472">
      <c r="A5472" s="75"/>
      <c r="B5472" s="94"/>
      <c r="C5472" s="75"/>
      <c r="D5472" s="76"/>
      <c r="E5472" s="75" t="s">
        <v>97</v>
      </c>
      <c r="F5472" s="75" t="s">
        <v>97</v>
      </c>
      <c r="G5472" s="77"/>
      <c r="H5472" s="77"/>
      <c r="I5472" s="80"/>
      <c r="J5472" s="77" t="s">
        <v>97</v>
      </c>
      <c r="K5472" s="79" t="s">
        <v>97</v>
      </c>
      <c r="L5472" s="79"/>
      <c r="M5472" s="80"/>
      <c r="N5472" s="79" t="s">
        <v>97</v>
      </c>
      <c r="O5472" s="81"/>
      <c r="P5472" s="86"/>
      <c r="Q5472" s="82"/>
      <c r="R5472" s="81" t="s">
        <v>97</v>
      </c>
      <c r="S5472" s="63"/>
      <c r="T5472" s="87"/>
      <c r="U5472" s="84" t="s">
        <v>97</v>
      </c>
      <c r="V5472" s="84" t="s">
        <v>97</v>
      </c>
      <c r="W5472" s="85" t="b">
        <v>0</v>
      </c>
      <c r="X5472" s="63"/>
      <c r="Y5472" s="63"/>
      <c r="Z5472" s="63"/>
    </row>
    <row r="5473">
      <c r="A5473" s="75"/>
      <c r="B5473" s="94"/>
      <c r="C5473" s="75"/>
      <c r="D5473" s="76"/>
      <c r="E5473" s="75" t="s">
        <v>97</v>
      </c>
      <c r="F5473" s="75" t="s">
        <v>97</v>
      </c>
      <c r="G5473" s="77"/>
      <c r="H5473" s="77"/>
      <c r="I5473" s="80"/>
      <c r="J5473" s="77" t="s">
        <v>97</v>
      </c>
      <c r="K5473" s="79" t="s">
        <v>97</v>
      </c>
      <c r="L5473" s="79"/>
      <c r="M5473" s="80"/>
      <c r="N5473" s="79" t="s">
        <v>97</v>
      </c>
      <c r="O5473" s="81"/>
      <c r="P5473" s="86"/>
      <c r="Q5473" s="82"/>
      <c r="R5473" s="81" t="s">
        <v>97</v>
      </c>
      <c r="S5473" s="63"/>
      <c r="T5473" s="87"/>
      <c r="U5473" s="84" t="s">
        <v>97</v>
      </c>
      <c r="V5473" s="84" t="s">
        <v>97</v>
      </c>
      <c r="W5473" s="85" t="b">
        <v>0</v>
      </c>
      <c r="X5473" s="63"/>
      <c r="Y5473" s="63"/>
      <c r="Z5473" s="63"/>
    </row>
    <row r="5474">
      <c r="A5474" s="75"/>
      <c r="B5474" s="94"/>
      <c r="C5474" s="75"/>
      <c r="D5474" s="76"/>
      <c r="E5474" s="75" t="s">
        <v>97</v>
      </c>
      <c r="F5474" s="75" t="s">
        <v>97</v>
      </c>
      <c r="G5474" s="77"/>
      <c r="H5474" s="77"/>
      <c r="I5474" s="80"/>
      <c r="J5474" s="77" t="s">
        <v>97</v>
      </c>
      <c r="K5474" s="79" t="s">
        <v>97</v>
      </c>
      <c r="L5474" s="79"/>
      <c r="M5474" s="80"/>
      <c r="N5474" s="79" t="s">
        <v>97</v>
      </c>
      <c r="O5474" s="81"/>
      <c r="P5474" s="86"/>
      <c r="Q5474" s="82"/>
      <c r="R5474" s="81" t="s">
        <v>97</v>
      </c>
      <c r="S5474" s="63"/>
      <c r="T5474" s="87"/>
      <c r="U5474" s="84" t="s">
        <v>97</v>
      </c>
      <c r="V5474" s="84" t="s">
        <v>97</v>
      </c>
      <c r="W5474" s="85" t="b">
        <v>0</v>
      </c>
      <c r="X5474" s="63"/>
      <c r="Y5474" s="63"/>
      <c r="Z5474" s="63"/>
    </row>
    <row r="5475">
      <c r="A5475" s="75"/>
      <c r="B5475" s="94"/>
      <c r="C5475" s="75"/>
      <c r="D5475" s="76"/>
      <c r="E5475" s="75" t="s">
        <v>97</v>
      </c>
      <c r="F5475" s="75" t="s">
        <v>97</v>
      </c>
      <c r="G5475" s="77"/>
      <c r="H5475" s="77"/>
      <c r="I5475" s="80"/>
      <c r="J5475" s="77" t="s">
        <v>97</v>
      </c>
      <c r="K5475" s="79" t="s">
        <v>97</v>
      </c>
      <c r="L5475" s="79"/>
      <c r="M5475" s="80"/>
      <c r="N5475" s="79" t="s">
        <v>97</v>
      </c>
      <c r="O5475" s="81"/>
      <c r="P5475" s="86"/>
      <c r="Q5475" s="82"/>
      <c r="R5475" s="81" t="s">
        <v>97</v>
      </c>
      <c r="S5475" s="63"/>
      <c r="T5475" s="87"/>
      <c r="U5475" s="84" t="s">
        <v>97</v>
      </c>
      <c r="V5475" s="84" t="s">
        <v>97</v>
      </c>
      <c r="W5475" s="85" t="b">
        <v>0</v>
      </c>
      <c r="X5475" s="63"/>
      <c r="Y5475" s="63"/>
      <c r="Z5475" s="63"/>
    </row>
    <row r="5476">
      <c r="A5476" s="75"/>
      <c r="B5476" s="94"/>
      <c r="C5476" s="75"/>
      <c r="D5476" s="76"/>
      <c r="E5476" s="75" t="s">
        <v>97</v>
      </c>
      <c r="F5476" s="75" t="s">
        <v>97</v>
      </c>
      <c r="G5476" s="77"/>
      <c r="H5476" s="77"/>
      <c r="I5476" s="80"/>
      <c r="J5476" s="77" t="s">
        <v>97</v>
      </c>
      <c r="K5476" s="79" t="s">
        <v>97</v>
      </c>
      <c r="L5476" s="79"/>
      <c r="M5476" s="80"/>
      <c r="N5476" s="79" t="s">
        <v>97</v>
      </c>
      <c r="O5476" s="81"/>
      <c r="P5476" s="86"/>
      <c r="Q5476" s="82"/>
      <c r="R5476" s="81" t="s">
        <v>97</v>
      </c>
      <c r="S5476" s="63"/>
      <c r="T5476" s="87"/>
      <c r="U5476" s="84" t="s">
        <v>97</v>
      </c>
      <c r="V5476" s="84" t="s">
        <v>97</v>
      </c>
      <c r="W5476" s="85" t="b">
        <v>0</v>
      </c>
      <c r="X5476" s="63"/>
      <c r="Y5476" s="63"/>
      <c r="Z5476" s="63"/>
    </row>
    <row r="5477">
      <c r="A5477" s="75"/>
      <c r="B5477" s="94"/>
      <c r="C5477" s="75"/>
      <c r="D5477" s="76"/>
      <c r="E5477" s="75" t="s">
        <v>97</v>
      </c>
      <c r="F5477" s="75" t="s">
        <v>97</v>
      </c>
      <c r="G5477" s="77"/>
      <c r="H5477" s="77"/>
      <c r="I5477" s="80"/>
      <c r="J5477" s="77" t="s">
        <v>97</v>
      </c>
      <c r="K5477" s="79" t="s">
        <v>97</v>
      </c>
      <c r="L5477" s="79"/>
      <c r="M5477" s="80"/>
      <c r="N5477" s="79" t="s">
        <v>97</v>
      </c>
      <c r="O5477" s="81"/>
      <c r="P5477" s="86"/>
      <c r="Q5477" s="82"/>
      <c r="R5477" s="81" t="s">
        <v>97</v>
      </c>
      <c r="S5477" s="63"/>
      <c r="T5477" s="87"/>
      <c r="U5477" s="84" t="s">
        <v>97</v>
      </c>
      <c r="V5477" s="84" t="s">
        <v>97</v>
      </c>
      <c r="W5477" s="85" t="b">
        <v>0</v>
      </c>
      <c r="X5477" s="63"/>
      <c r="Y5477" s="63"/>
      <c r="Z5477" s="63"/>
    </row>
    <row r="5478">
      <c r="A5478" s="75"/>
      <c r="B5478" s="94"/>
      <c r="C5478" s="75"/>
      <c r="D5478" s="76"/>
      <c r="E5478" s="75" t="s">
        <v>97</v>
      </c>
      <c r="F5478" s="75" t="s">
        <v>97</v>
      </c>
      <c r="G5478" s="77"/>
      <c r="H5478" s="77"/>
      <c r="I5478" s="80"/>
      <c r="J5478" s="77" t="s">
        <v>97</v>
      </c>
      <c r="K5478" s="79" t="s">
        <v>97</v>
      </c>
      <c r="L5478" s="79"/>
      <c r="M5478" s="80"/>
      <c r="N5478" s="79" t="s">
        <v>97</v>
      </c>
      <c r="O5478" s="81"/>
      <c r="P5478" s="86"/>
      <c r="Q5478" s="82"/>
      <c r="R5478" s="81" t="s">
        <v>97</v>
      </c>
      <c r="S5478" s="63"/>
      <c r="T5478" s="87"/>
      <c r="U5478" s="84" t="s">
        <v>97</v>
      </c>
      <c r="V5478" s="84" t="s">
        <v>97</v>
      </c>
      <c r="W5478" s="85" t="b">
        <v>0</v>
      </c>
      <c r="X5478" s="63"/>
      <c r="Y5478" s="63"/>
      <c r="Z5478" s="63"/>
    </row>
    <row r="5479">
      <c r="A5479" s="75"/>
      <c r="B5479" s="94"/>
      <c r="C5479" s="75"/>
      <c r="D5479" s="76"/>
      <c r="E5479" s="75" t="s">
        <v>97</v>
      </c>
      <c r="F5479" s="75" t="s">
        <v>97</v>
      </c>
      <c r="G5479" s="77"/>
      <c r="H5479" s="77"/>
      <c r="I5479" s="80"/>
      <c r="J5479" s="77" t="s">
        <v>97</v>
      </c>
      <c r="K5479" s="79" t="s">
        <v>97</v>
      </c>
      <c r="L5479" s="79"/>
      <c r="M5479" s="80"/>
      <c r="N5479" s="79" t="s">
        <v>97</v>
      </c>
      <c r="O5479" s="81"/>
      <c r="P5479" s="86"/>
      <c r="Q5479" s="82"/>
      <c r="R5479" s="81" t="s">
        <v>97</v>
      </c>
      <c r="S5479" s="63"/>
      <c r="T5479" s="87"/>
      <c r="U5479" s="84" t="s">
        <v>97</v>
      </c>
      <c r="V5479" s="84" t="s">
        <v>97</v>
      </c>
      <c r="W5479" s="85" t="b">
        <v>0</v>
      </c>
      <c r="X5479" s="63"/>
      <c r="Y5479" s="63"/>
      <c r="Z5479" s="63"/>
    </row>
    <row r="5480">
      <c r="A5480" s="75"/>
      <c r="B5480" s="94"/>
      <c r="C5480" s="75"/>
      <c r="D5480" s="76"/>
      <c r="E5480" s="75" t="s">
        <v>97</v>
      </c>
      <c r="F5480" s="75" t="s">
        <v>97</v>
      </c>
      <c r="G5480" s="77"/>
      <c r="H5480" s="77"/>
      <c r="I5480" s="80"/>
      <c r="J5480" s="77" t="s">
        <v>97</v>
      </c>
      <c r="K5480" s="79" t="s">
        <v>97</v>
      </c>
      <c r="L5480" s="79"/>
      <c r="M5480" s="80"/>
      <c r="N5480" s="79" t="s">
        <v>97</v>
      </c>
      <c r="O5480" s="81"/>
      <c r="P5480" s="86"/>
      <c r="Q5480" s="82"/>
      <c r="R5480" s="81" t="s">
        <v>97</v>
      </c>
      <c r="S5480" s="63"/>
      <c r="T5480" s="87"/>
      <c r="U5480" s="84" t="s">
        <v>97</v>
      </c>
      <c r="V5480" s="84" t="s">
        <v>97</v>
      </c>
      <c r="W5480" s="85" t="b">
        <v>0</v>
      </c>
      <c r="X5480" s="63"/>
      <c r="Y5480" s="63"/>
      <c r="Z5480" s="63"/>
    </row>
    <row r="5481">
      <c r="A5481" s="75"/>
      <c r="B5481" s="94"/>
      <c r="C5481" s="75"/>
      <c r="D5481" s="76"/>
      <c r="E5481" s="75" t="s">
        <v>97</v>
      </c>
      <c r="F5481" s="75" t="s">
        <v>97</v>
      </c>
      <c r="G5481" s="77"/>
      <c r="H5481" s="77"/>
      <c r="I5481" s="80"/>
      <c r="J5481" s="77" t="s">
        <v>97</v>
      </c>
      <c r="K5481" s="79" t="s">
        <v>97</v>
      </c>
      <c r="L5481" s="79"/>
      <c r="M5481" s="80"/>
      <c r="N5481" s="79" t="s">
        <v>97</v>
      </c>
      <c r="O5481" s="81"/>
      <c r="P5481" s="86"/>
      <c r="Q5481" s="82"/>
      <c r="R5481" s="81" t="s">
        <v>97</v>
      </c>
      <c r="S5481" s="63"/>
      <c r="T5481" s="87"/>
      <c r="U5481" s="84" t="s">
        <v>97</v>
      </c>
      <c r="V5481" s="84" t="s">
        <v>97</v>
      </c>
      <c r="W5481" s="85" t="b">
        <v>0</v>
      </c>
      <c r="X5481" s="63"/>
      <c r="Y5481" s="63"/>
      <c r="Z5481" s="63"/>
    </row>
    <row r="5482">
      <c r="A5482" s="75"/>
      <c r="B5482" s="94"/>
      <c r="C5482" s="75"/>
      <c r="D5482" s="76"/>
      <c r="E5482" s="75" t="s">
        <v>97</v>
      </c>
      <c r="F5482" s="75" t="s">
        <v>97</v>
      </c>
      <c r="G5482" s="77"/>
      <c r="H5482" s="77"/>
      <c r="I5482" s="80"/>
      <c r="J5482" s="77" t="s">
        <v>97</v>
      </c>
      <c r="K5482" s="79" t="s">
        <v>97</v>
      </c>
      <c r="L5482" s="79"/>
      <c r="M5482" s="80"/>
      <c r="N5482" s="79" t="s">
        <v>97</v>
      </c>
      <c r="O5482" s="81"/>
      <c r="P5482" s="86"/>
      <c r="Q5482" s="82"/>
      <c r="R5482" s="81" t="s">
        <v>97</v>
      </c>
      <c r="S5482" s="63"/>
      <c r="T5482" s="87"/>
      <c r="U5482" s="84" t="s">
        <v>97</v>
      </c>
      <c r="V5482" s="84" t="s">
        <v>97</v>
      </c>
      <c r="W5482" s="85" t="b">
        <v>0</v>
      </c>
      <c r="X5482" s="63"/>
      <c r="Y5482" s="63"/>
      <c r="Z5482" s="63"/>
    </row>
    <row r="5483">
      <c r="A5483" s="75"/>
      <c r="B5483" s="94"/>
      <c r="C5483" s="75"/>
      <c r="D5483" s="76"/>
      <c r="E5483" s="75" t="s">
        <v>97</v>
      </c>
      <c r="F5483" s="75" t="s">
        <v>97</v>
      </c>
      <c r="G5483" s="77"/>
      <c r="H5483" s="77"/>
      <c r="I5483" s="80"/>
      <c r="J5483" s="77" t="s">
        <v>97</v>
      </c>
      <c r="K5483" s="79" t="s">
        <v>97</v>
      </c>
      <c r="L5483" s="79"/>
      <c r="M5483" s="80"/>
      <c r="N5483" s="79" t="s">
        <v>97</v>
      </c>
      <c r="O5483" s="81"/>
      <c r="P5483" s="86"/>
      <c r="Q5483" s="82"/>
      <c r="R5483" s="81" t="s">
        <v>97</v>
      </c>
      <c r="S5483" s="63"/>
      <c r="T5483" s="87"/>
      <c r="U5483" s="84" t="s">
        <v>97</v>
      </c>
      <c r="V5483" s="84" t="s">
        <v>97</v>
      </c>
      <c r="W5483" s="85" t="b">
        <v>0</v>
      </c>
      <c r="X5483" s="63"/>
      <c r="Y5483" s="63"/>
      <c r="Z5483" s="63"/>
    </row>
    <row r="5484">
      <c r="A5484" s="75"/>
      <c r="B5484" s="94"/>
      <c r="C5484" s="75"/>
      <c r="D5484" s="76"/>
      <c r="E5484" s="75" t="s">
        <v>97</v>
      </c>
      <c r="F5484" s="75" t="s">
        <v>97</v>
      </c>
      <c r="G5484" s="77"/>
      <c r="H5484" s="77"/>
      <c r="I5484" s="80"/>
      <c r="J5484" s="77" t="s">
        <v>97</v>
      </c>
      <c r="K5484" s="79" t="s">
        <v>97</v>
      </c>
      <c r="L5484" s="79"/>
      <c r="M5484" s="80"/>
      <c r="N5484" s="79" t="s">
        <v>97</v>
      </c>
      <c r="O5484" s="81"/>
      <c r="P5484" s="86"/>
      <c r="Q5484" s="82"/>
      <c r="R5484" s="81" t="s">
        <v>97</v>
      </c>
      <c r="S5484" s="63"/>
      <c r="T5484" s="87"/>
      <c r="U5484" s="84" t="s">
        <v>97</v>
      </c>
      <c r="V5484" s="84" t="s">
        <v>97</v>
      </c>
      <c r="W5484" s="85" t="b">
        <v>0</v>
      </c>
      <c r="X5484" s="63"/>
      <c r="Y5484" s="63"/>
      <c r="Z5484" s="63"/>
    </row>
    <row r="5485">
      <c r="A5485" s="75"/>
      <c r="B5485" s="94"/>
      <c r="C5485" s="75"/>
      <c r="D5485" s="76"/>
      <c r="E5485" s="75" t="s">
        <v>97</v>
      </c>
      <c r="F5485" s="75" t="s">
        <v>97</v>
      </c>
      <c r="G5485" s="77"/>
      <c r="H5485" s="77"/>
      <c r="I5485" s="80"/>
      <c r="J5485" s="77" t="s">
        <v>97</v>
      </c>
      <c r="K5485" s="79" t="s">
        <v>97</v>
      </c>
      <c r="L5485" s="79"/>
      <c r="M5485" s="80"/>
      <c r="N5485" s="79" t="s">
        <v>97</v>
      </c>
      <c r="O5485" s="81"/>
      <c r="P5485" s="86"/>
      <c r="Q5485" s="82"/>
      <c r="R5485" s="81" t="s">
        <v>97</v>
      </c>
      <c r="S5485" s="63"/>
      <c r="T5485" s="87"/>
      <c r="U5485" s="84" t="s">
        <v>97</v>
      </c>
      <c r="V5485" s="84" t="s">
        <v>97</v>
      </c>
      <c r="W5485" s="85" t="b">
        <v>0</v>
      </c>
      <c r="X5485" s="63"/>
      <c r="Y5485" s="63"/>
      <c r="Z5485" s="63"/>
    </row>
    <row r="5486">
      <c r="A5486" s="75"/>
      <c r="B5486" s="94"/>
      <c r="C5486" s="75"/>
      <c r="D5486" s="76"/>
      <c r="E5486" s="75" t="s">
        <v>97</v>
      </c>
      <c r="F5486" s="75" t="s">
        <v>97</v>
      </c>
      <c r="G5486" s="77"/>
      <c r="H5486" s="77"/>
      <c r="I5486" s="80"/>
      <c r="J5486" s="77" t="s">
        <v>97</v>
      </c>
      <c r="K5486" s="79" t="s">
        <v>97</v>
      </c>
      <c r="L5486" s="79"/>
      <c r="M5486" s="80"/>
      <c r="N5486" s="79" t="s">
        <v>97</v>
      </c>
      <c r="O5486" s="81"/>
      <c r="P5486" s="86"/>
      <c r="Q5486" s="82"/>
      <c r="R5486" s="81" t="s">
        <v>97</v>
      </c>
      <c r="S5486" s="63"/>
      <c r="T5486" s="87"/>
      <c r="U5486" s="84" t="s">
        <v>97</v>
      </c>
      <c r="V5486" s="84" t="s">
        <v>97</v>
      </c>
      <c r="W5486" s="85" t="b">
        <v>0</v>
      </c>
      <c r="X5486" s="63"/>
      <c r="Y5486" s="63"/>
      <c r="Z5486" s="63"/>
    </row>
    <row r="5487">
      <c r="A5487" s="75"/>
      <c r="B5487" s="94"/>
      <c r="C5487" s="75"/>
      <c r="D5487" s="76"/>
      <c r="E5487" s="75" t="s">
        <v>97</v>
      </c>
      <c r="F5487" s="75" t="s">
        <v>97</v>
      </c>
      <c r="G5487" s="77"/>
      <c r="H5487" s="77"/>
      <c r="I5487" s="80"/>
      <c r="J5487" s="77" t="s">
        <v>97</v>
      </c>
      <c r="K5487" s="79" t="s">
        <v>97</v>
      </c>
      <c r="L5487" s="79"/>
      <c r="M5487" s="80"/>
      <c r="N5487" s="79" t="s">
        <v>97</v>
      </c>
      <c r="O5487" s="81"/>
      <c r="P5487" s="86"/>
      <c r="Q5487" s="82"/>
      <c r="R5487" s="81" t="s">
        <v>97</v>
      </c>
      <c r="S5487" s="63"/>
      <c r="T5487" s="87"/>
      <c r="U5487" s="84" t="s">
        <v>97</v>
      </c>
      <c r="V5487" s="84" t="s">
        <v>97</v>
      </c>
      <c r="W5487" s="85" t="b">
        <v>0</v>
      </c>
      <c r="X5487" s="63"/>
      <c r="Y5487" s="63"/>
      <c r="Z5487" s="63"/>
    </row>
    <row r="5488">
      <c r="A5488" s="75"/>
      <c r="B5488" s="94"/>
      <c r="C5488" s="75"/>
      <c r="D5488" s="76"/>
      <c r="E5488" s="75" t="s">
        <v>97</v>
      </c>
      <c r="F5488" s="75" t="s">
        <v>97</v>
      </c>
      <c r="G5488" s="77"/>
      <c r="H5488" s="77"/>
      <c r="I5488" s="80"/>
      <c r="J5488" s="77" t="s">
        <v>97</v>
      </c>
      <c r="K5488" s="79" t="s">
        <v>97</v>
      </c>
      <c r="L5488" s="79"/>
      <c r="M5488" s="80"/>
      <c r="N5488" s="79" t="s">
        <v>97</v>
      </c>
      <c r="O5488" s="81"/>
      <c r="P5488" s="86"/>
      <c r="Q5488" s="82"/>
      <c r="R5488" s="81" t="s">
        <v>97</v>
      </c>
      <c r="S5488" s="63"/>
      <c r="T5488" s="87"/>
      <c r="U5488" s="84" t="s">
        <v>97</v>
      </c>
      <c r="V5488" s="84" t="s">
        <v>97</v>
      </c>
      <c r="W5488" s="85" t="b">
        <v>0</v>
      </c>
      <c r="X5488" s="63"/>
      <c r="Y5488" s="63"/>
      <c r="Z5488" s="63"/>
    </row>
    <row r="5489">
      <c r="A5489" s="75"/>
      <c r="B5489" s="94"/>
      <c r="C5489" s="75"/>
      <c r="D5489" s="76"/>
      <c r="E5489" s="75" t="s">
        <v>97</v>
      </c>
      <c r="F5489" s="75" t="s">
        <v>97</v>
      </c>
      <c r="G5489" s="77"/>
      <c r="H5489" s="77"/>
      <c r="I5489" s="80"/>
      <c r="J5489" s="77" t="s">
        <v>97</v>
      </c>
      <c r="K5489" s="79" t="s">
        <v>97</v>
      </c>
      <c r="L5489" s="79"/>
      <c r="M5489" s="80"/>
      <c r="N5489" s="79" t="s">
        <v>97</v>
      </c>
      <c r="O5489" s="81"/>
      <c r="P5489" s="86"/>
      <c r="Q5489" s="82"/>
      <c r="R5489" s="81" t="s">
        <v>97</v>
      </c>
      <c r="S5489" s="63"/>
      <c r="T5489" s="87"/>
      <c r="U5489" s="84" t="s">
        <v>97</v>
      </c>
      <c r="V5489" s="84" t="s">
        <v>97</v>
      </c>
      <c r="W5489" s="85" t="b">
        <v>0</v>
      </c>
      <c r="X5489" s="63"/>
      <c r="Y5489" s="63"/>
      <c r="Z5489" s="63"/>
    </row>
    <row r="5490">
      <c r="A5490" s="75"/>
      <c r="B5490" s="94"/>
      <c r="C5490" s="75"/>
      <c r="D5490" s="76"/>
      <c r="E5490" s="75" t="s">
        <v>97</v>
      </c>
      <c r="F5490" s="75" t="s">
        <v>97</v>
      </c>
      <c r="G5490" s="77"/>
      <c r="H5490" s="77"/>
      <c r="I5490" s="80"/>
      <c r="J5490" s="77" t="s">
        <v>97</v>
      </c>
      <c r="K5490" s="79" t="s">
        <v>97</v>
      </c>
      <c r="L5490" s="79"/>
      <c r="M5490" s="80"/>
      <c r="N5490" s="79" t="s">
        <v>97</v>
      </c>
      <c r="O5490" s="81"/>
      <c r="P5490" s="86"/>
      <c r="Q5490" s="82"/>
      <c r="R5490" s="81" t="s">
        <v>97</v>
      </c>
      <c r="S5490" s="63"/>
      <c r="T5490" s="87"/>
      <c r="U5490" s="84" t="s">
        <v>97</v>
      </c>
      <c r="V5490" s="84" t="s">
        <v>97</v>
      </c>
      <c r="W5490" s="85" t="b">
        <v>0</v>
      </c>
      <c r="X5490" s="63"/>
      <c r="Y5490" s="63"/>
      <c r="Z5490" s="63"/>
    </row>
    <row r="5491">
      <c r="A5491" s="75"/>
      <c r="B5491" s="94"/>
      <c r="C5491" s="75"/>
      <c r="D5491" s="76"/>
      <c r="E5491" s="75" t="s">
        <v>97</v>
      </c>
      <c r="F5491" s="75" t="s">
        <v>97</v>
      </c>
      <c r="G5491" s="77"/>
      <c r="H5491" s="77"/>
      <c r="I5491" s="80"/>
      <c r="J5491" s="77" t="s">
        <v>97</v>
      </c>
      <c r="K5491" s="79" t="s">
        <v>97</v>
      </c>
      <c r="L5491" s="79"/>
      <c r="M5491" s="80"/>
      <c r="N5491" s="79" t="s">
        <v>97</v>
      </c>
      <c r="O5491" s="81"/>
      <c r="P5491" s="86"/>
      <c r="Q5491" s="82"/>
      <c r="R5491" s="81" t="s">
        <v>97</v>
      </c>
      <c r="S5491" s="63"/>
      <c r="T5491" s="87"/>
      <c r="U5491" s="84" t="s">
        <v>97</v>
      </c>
      <c r="V5491" s="84" t="s">
        <v>97</v>
      </c>
      <c r="W5491" s="85" t="b">
        <v>0</v>
      </c>
      <c r="X5491" s="63"/>
      <c r="Y5491" s="63"/>
      <c r="Z5491" s="63"/>
    </row>
    <row r="5492">
      <c r="A5492" s="75"/>
      <c r="B5492" s="94"/>
      <c r="C5492" s="75"/>
      <c r="D5492" s="76"/>
      <c r="E5492" s="75" t="s">
        <v>97</v>
      </c>
      <c r="F5492" s="75" t="s">
        <v>97</v>
      </c>
      <c r="G5492" s="77"/>
      <c r="H5492" s="77"/>
      <c r="I5492" s="80"/>
      <c r="J5492" s="77" t="s">
        <v>97</v>
      </c>
      <c r="K5492" s="79" t="s">
        <v>97</v>
      </c>
      <c r="L5492" s="79"/>
      <c r="M5492" s="80"/>
      <c r="N5492" s="79" t="s">
        <v>97</v>
      </c>
      <c r="O5492" s="81"/>
      <c r="P5492" s="86"/>
      <c r="Q5492" s="82"/>
      <c r="R5492" s="81" t="s">
        <v>97</v>
      </c>
      <c r="S5492" s="63"/>
      <c r="T5492" s="87"/>
      <c r="U5492" s="84" t="s">
        <v>97</v>
      </c>
      <c r="V5492" s="84" t="s">
        <v>97</v>
      </c>
      <c r="W5492" s="85" t="b">
        <v>0</v>
      </c>
      <c r="X5492" s="63"/>
      <c r="Y5492" s="63"/>
      <c r="Z5492" s="63"/>
    </row>
    <row r="5493">
      <c r="A5493" s="75"/>
      <c r="B5493" s="94"/>
      <c r="C5493" s="75"/>
      <c r="D5493" s="76"/>
      <c r="E5493" s="75" t="s">
        <v>97</v>
      </c>
      <c r="F5493" s="75" t="s">
        <v>97</v>
      </c>
      <c r="G5493" s="77"/>
      <c r="H5493" s="77"/>
      <c r="I5493" s="80"/>
      <c r="J5493" s="77" t="s">
        <v>97</v>
      </c>
      <c r="K5493" s="79" t="s">
        <v>97</v>
      </c>
      <c r="L5493" s="79"/>
      <c r="M5493" s="80"/>
      <c r="N5493" s="79" t="s">
        <v>97</v>
      </c>
      <c r="O5493" s="81"/>
      <c r="P5493" s="86"/>
      <c r="Q5493" s="82"/>
      <c r="R5493" s="81" t="s">
        <v>97</v>
      </c>
      <c r="S5493" s="63"/>
      <c r="T5493" s="87"/>
      <c r="U5493" s="84" t="s">
        <v>97</v>
      </c>
      <c r="V5493" s="84" t="s">
        <v>97</v>
      </c>
      <c r="W5493" s="85" t="b">
        <v>0</v>
      </c>
      <c r="X5493" s="63"/>
      <c r="Y5493" s="63"/>
      <c r="Z5493" s="63"/>
    </row>
    <row r="5494">
      <c r="A5494" s="75"/>
      <c r="B5494" s="94"/>
      <c r="C5494" s="75"/>
      <c r="D5494" s="76"/>
      <c r="E5494" s="75" t="s">
        <v>97</v>
      </c>
      <c r="F5494" s="75" t="s">
        <v>97</v>
      </c>
      <c r="G5494" s="77"/>
      <c r="H5494" s="77"/>
      <c r="I5494" s="80"/>
      <c r="J5494" s="77" t="s">
        <v>97</v>
      </c>
      <c r="K5494" s="79" t="s">
        <v>97</v>
      </c>
      <c r="L5494" s="79"/>
      <c r="M5494" s="80"/>
      <c r="N5494" s="79" t="s">
        <v>97</v>
      </c>
      <c r="O5494" s="81"/>
      <c r="P5494" s="86"/>
      <c r="Q5494" s="82"/>
      <c r="R5494" s="81" t="s">
        <v>97</v>
      </c>
      <c r="S5494" s="63"/>
      <c r="T5494" s="87"/>
      <c r="U5494" s="84" t="s">
        <v>97</v>
      </c>
      <c r="V5494" s="84" t="s">
        <v>97</v>
      </c>
      <c r="W5494" s="85" t="b">
        <v>0</v>
      </c>
      <c r="X5494" s="63"/>
      <c r="Y5494" s="63"/>
      <c r="Z5494" s="63"/>
    </row>
    <row r="5495">
      <c r="A5495" s="75"/>
      <c r="B5495" s="94"/>
      <c r="C5495" s="75"/>
      <c r="D5495" s="76"/>
      <c r="E5495" s="75" t="s">
        <v>97</v>
      </c>
      <c r="F5495" s="75" t="s">
        <v>97</v>
      </c>
      <c r="G5495" s="77"/>
      <c r="H5495" s="77"/>
      <c r="I5495" s="80"/>
      <c r="J5495" s="77" t="s">
        <v>97</v>
      </c>
      <c r="K5495" s="79" t="s">
        <v>97</v>
      </c>
      <c r="L5495" s="79"/>
      <c r="M5495" s="80"/>
      <c r="N5495" s="79" t="s">
        <v>97</v>
      </c>
      <c r="O5495" s="81"/>
      <c r="P5495" s="86"/>
      <c r="Q5495" s="82"/>
      <c r="R5495" s="81" t="s">
        <v>97</v>
      </c>
      <c r="S5495" s="63"/>
      <c r="T5495" s="87"/>
      <c r="U5495" s="84" t="s">
        <v>97</v>
      </c>
      <c r="V5495" s="84" t="s">
        <v>97</v>
      </c>
      <c r="W5495" s="85" t="b">
        <v>0</v>
      </c>
      <c r="X5495" s="63"/>
      <c r="Y5495" s="63"/>
      <c r="Z5495" s="63"/>
    </row>
    <row r="5496">
      <c r="A5496" s="75"/>
      <c r="B5496" s="94"/>
      <c r="C5496" s="75"/>
      <c r="D5496" s="76"/>
      <c r="E5496" s="75" t="s">
        <v>97</v>
      </c>
      <c r="F5496" s="75" t="s">
        <v>97</v>
      </c>
      <c r="G5496" s="77"/>
      <c r="H5496" s="77"/>
      <c r="I5496" s="80"/>
      <c r="J5496" s="77" t="s">
        <v>97</v>
      </c>
      <c r="K5496" s="79" t="s">
        <v>97</v>
      </c>
      <c r="L5496" s="79"/>
      <c r="M5496" s="80"/>
      <c r="N5496" s="79" t="s">
        <v>97</v>
      </c>
      <c r="O5496" s="81"/>
      <c r="P5496" s="86"/>
      <c r="Q5496" s="82"/>
      <c r="R5496" s="81" t="s">
        <v>97</v>
      </c>
      <c r="S5496" s="63"/>
      <c r="T5496" s="87"/>
      <c r="U5496" s="84" t="s">
        <v>97</v>
      </c>
      <c r="V5496" s="84" t="s">
        <v>97</v>
      </c>
      <c r="W5496" s="85" t="b">
        <v>0</v>
      </c>
      <c r="X5496" s="63"/>
      <c r="Y5496" s="63"/>
      <c r="Z5496" s="63"/>
    </row>
    <row r="5497">
      <c r="A5497" s="75"/>
      <c r="B5497" s="94"/>
      <c r="C5497" s="75"/>
      <c r="D5497" s="76"/>
      <c r="E5497" s="75" t="s">
        <v>97</v>
      </c>
      <c r="F5497" s="75" t="s">
        <v>97</v>
      </c>
      <c r="G5497" s="77"/>
      <c r="H5497" s="77"/>
      <c r="I5497" s="80"/>
      <c r="J5497" s="77" t="s">
        <v>97</v>
      </c>
      <c r="K5497" s="79" t="s">
        <v>97</v>
      </c>
      <c r="L5497" s="79"/>
      <c r="M5497" s="80"/>
      <c r="N5497" s="79" t="s">
        <v>97</v>
      </c>
      <c r="O5497" s="81"/>
      <c r="P5497" s="86"/>
      <c r="Q5497" s="82"/>
      <c r="R5497" s="81" t="s">
        <v>97</v>
      </c>
      <c r="S5497" s="63"/>
      <c r="T5497" s="87"/>
      <c r="U5497" s="84" t="s">
        <v>97</v>
      </c>
      <c r="V5497" s="84" t="s">
        <v>97</v>
      </c>
      <c r="W5497" s="85" t="b">
        <v>0</v>
      </c>
      <c r="X5497" s="63"/>
      <c r="Y5497" s="63"/>
      <c r="Z5497" s="63"/>
    </row>
    <row r="5498">
      <c r="A5498" s="75"/>
      <c r="B5498" s="94"/>
      <c r="C5498" s="75"/>
      <c r="D5498" s="76"/>
      <c r="E5498" s="75" t="s">
        <v>97</v>
      </c>
      <c r="F5498" s="75" t="s">
        <v>97</v>
      </c>
      <c r="G5498" s="77"/>
      <c r="H5498" s="77"/>
      <c r="I5498" s="80"/>
      <c r="J5498" s="77" t="s">
        <v>97</v>
      </c>
      <c r="K5498" s="79" t="s">
        <v>97</v>
      </c>
      <c r="L5498" s="79"/>
      <c r="M5498" s="80"/>
      <c r="N5498" s="79" t="s">
        <v>97</v>
      </c>
      <c r="O5498" s="81"/>
      <c r="P5498" s="86"/>
      <c r="Q5498" s="82"/>
      <c r="R5498" s="81" t="s">
        <v>97</v>
      </c>
      <c r="S5498" s="63"/>
      <c r="T5498" s="87"/>
      <c r="U5498" s="84" t="s">
        <v>97</v>
      </c>
      <c r="V5498" s="84" t="s">
        <v>97</v>
      </c>
      <c r="W5498" s="85" t="b">
        <v>0</v>
      </c>
      <c r="X5498" s="63"/>
      <c r="Y5498" s="63"/>
      <c r="Z5498" s="63"/>
    </row>
    <row r="5499">
      <c r="A5499" s="75"/>
      <c r="B5499" s="94"/>
      <c r="C5499" s="75"/>
      <c r="D5499" s="76"/>
      <c r="E5499" s="75" t="s">
        <v>97</v>
      </c>
      <c r="F5499" s="75" t="s">
        <v>97</v>
      </c>
      <c r="G5499" s="77"/>
      <c r="H5499" s="77"/>
      <c r="I5499" s="80"/>
      <c r="J5499" s="77" t="s">
        <v>97</v>
      </c>
      <c r="K5499" s="79" t="s">
        <v>97</v>
      </c>
      <c r="L5499" s="79"/>
      <c r="M5499" s="80"/>
      <c r="N5499" s="79" t="s">
        <v>97</v>
      </c>
      <c r="O5499" s="81"/>
      <c r="P5499" s="86"/>
      <c r="Q5499" s="82"/>
      <c r="R5499" s="81" t="s">
        <v>97</v>
      </c>
      <c r="S5499" s="63"/>
      <c r="T5499" s="87"/>
      <c r="U5499" s="84" t="s">
        <v>97</v>
      </c>
      <c r="V5499" s="84" t="s">
        <v>97</v>
      </c>
      <c r="W5499" s="85" t="b">
        <v>0</v>
      </c>
      <c r="X5499" s="63"/>
      <c r="Y5499" s="63"/>
      <c r="Z5499" s="63"/>
    </row>
    <row r="5500">
      <c r="A5500" s="75"/>
      <c r="B5500" s="94"/>
      <c r="C5500" s="75"/>
      <c r="D5500" s="76"/>
      <c r="E5500" s="75" t="s">
        <v>97</v>
      </c>
      <c r="F5500" s="75" t="s">
        <v>97</v>
      </c>
      <c r="G5500" s="77"/>
      <c r="H5500" s="77"/>
      <c r="I5500" s="80"/>
      <c r="J5500" s="77" t="s">
        <v>97</v>
      </c>
      <c r="K5500" s="79" t="s">
        <v>97</v>
      </c>
      <c r="L5500" s="79"/>
      <c r="M5500" s="80"/>
      <c r="N5500" s="79" t="s">
        <v>97</v>
      </c>
      <c r="O5500" s="81"/>
      <c r="P5500" s="86"/>
      <c r="Q5500" s="82"/>
      <c r="R5500" s="81" t="s">
        <v>97</v>
      </c>
      <c r="S5500" s="63"/>
      <c r="T5500" s="87"/>
      <c r="U5500" s="84" t="s">
        <v>97</v>
      </c>
      <c r="V5500" s="84" t="s">
        <v>97</v>
      </c>
      <c r="W5500" s="85" t="b">
        <v>0</v>
      </c>
      <c r="X5500" s="63"/>
      <c r="Y5500" s="63"/>
      <c r="Z5500" s="63"/>
    </row>
    <row r="5501">
      <c r="A5501" s="75"/>
      <c r="B5501" s="94"/>
      <c r="C5501" s="75"/>
      <c r="D5501" s="76"/>
      <c r="E5501" s="75" t="s">
        <v>97</v>
      </c>
      <c r="F5501" s="75" t="s">
        <v>97</v>
      </c>
      <c r="G5501" s="77"/>
      <c r="H5501" s="77"/>
      <c r="I5501" s="80"/>
      <c r="J5501" s="77" t="s">
        <v>97</v>
      </c>
      <c r="K5501" s="79" t="s">
        <v>97</v>
      </c>
      <c r="L5501" s="79"/>
      <c r="M5501" s="80"/>
      <c r="N5501" s="79" t="s">
        <v>97</v>
      </c>
      <c r="O5501" s="81"/>
      <c r="P5501" s="86"/>
      <c r="Q5501" s="82"/>
      <c r="R5501" s="81" t="s">
        <v>97</v>
      </c>
      <c r="S5501" s="63"/>
      <c r="T5501" s="87"/>
      <c r="U5501" s="84" t="s">
        <v>97</v>
      </c>
      <c r="V5501" s="84" t="s">
        <v>97</v>
      </c>
      <c r="W5501" s="85" t="b">
        <v>0</v>
      </c>
      <c r="X5501" s="63"/>
      <c r="Y5501" s="63"/>
      <c r="Z5501" s="63"/>
    </row>
    <row r="5502">
      <c r="A5502" s="75"/>
      <c r="B5502" s="94"/>
      <c r="C5502" s="75"/>
      <c r="D5502" s="76"/>
      <c r="E5502" s="75" t="s">
        <v>97</v>
      </c>
      <c r="F5502" s="75" t="s">
        <v>97</v>
      </c>
      <c r="G5502" s="77"/>
      <c r="H5502" s="77"/>
      <c r="I5502" s="80"/>
      <c r="J5502" s="77" t="s">
        <v>97</v>
      </c>
      <c r="K5502" s="79" t="s">
        <v>97</v>
      </c>
      <c r="L5502" s="79"/>
      <c r="M5502" s="80"/>
      <c r="N5502" s="79" t="s">
        <v>97</v>
      </c>
      <c r="O5502" s="81"/>
      <c r="P5502" s="86"/>
      <c r="Q5502" s="82"/>
      <c r="R5502" s="81" t="s">
        <v>97</v>
      </c>
      <c r="S5502" s="63"/>
      <c r="T5502" s="87"/>
      <c r="U5502" s="84" t="s">
        <v>97</v>
      </c>
      <c r="V5502" s="84" t="s">
        <v>97</v>
      </c>
      <c r="W5502" s="85" t="b">
        <v>0</v>
      </c>
      <c r="X5502" s="63"/>
      <c r="Y5502" s="63"/>
      <c r="Z5502" s="63"/>
    </row>
    <row r="5503">
      <c r="A5503" s="75"/>
      <c r="B5503" s="94"/>
      <c r="C5503" s="75"/>
      <c r="D5503" s="76"/>
      <c r="E5503" s="75" t="s">
        <v>97</v>
      </c>
      <c r="F5503" s="75" t="s">
        <v>97</v>
      </c>
      <c r="G5503" s="77"/>
      <c r="H5503" s="77"/>
      <c r="I5503" s="80"/>
      <c r="J5503" s="77" t="s">
        <v>97</v>
      </c>
      <c r="K5503" s="79" t="s">
        <v>97</v>
      </c>
      <c r="L5503" s="79"/>
      <c r="M5503" s="80"/>
      <c r="N5503" s="79" t="s">
        <v>97</v>
      </c>
      <c r="O5503" s="81"/>
      <c r="P5503" s="86"/>
      <c r="Q5503" s="82"/>
      <c r="R5503" s="81" t="s">
        <v>97</v>
      </c>
      <c r="S5503" s="63"/>
      <c r="T5503" s="87"/>
      <c r="U5503" s="84" t="s">
        <v>97</v>
      </c>
      <c r="V5503" s="84" t="s">
        <v>97</v>
      </c>
      <c r="W5503" s="85" t="b">
        <v>0</v>
      </c>
      <c r="X5503" s="63"/>
      <c r="Y5503" s="63"/>
      <c r="Z5503" s="63"/>
    </row>
    <row r="5504">
      <c r="A5504" s="75"/>
      <c r="B5504" s="94"/>
      <c r="C5504" s="75"/>
      <c r="D5504" s="76"/>
      <c r="E5504" s="75" t="s">
        <v>97</v>
      </c>
      <c r="F5504" s="75" t="s">
        <v>97</v>
      </c>
      <c r="G5504" s="77"/>
      <c r="H5504" s="77"/>
      <c r="I5504" s="80"/>
      <c r="J5504" s="77" t="s">
        <v>97</v>
      </c>
      <c r="K5504" s="79" t="s">
        <v>97</v>
      </c>
      <c r="L5504" s="79"/>
      <c r="M5504" s="80"/>
      <c r="N5504" s="79" t="s">
        <v>97</v>
      </c>
      <c r="O5504" s="81"/>
      <c r="P5504" s="86"/>
      <c r="Q5504" s="82"/>
      <c r="R5504" s="81" t="s">
        <v>97</v>
      </c>
      <c r="S5504" s="63"/>
      <c r="T5504" s="87"/>
      <c r="U5504" s="84" t="s">
        <v>97</v>
      </c>
      <c r="V5504" s="84" t="s">
        <v>97</v>
      </c>
      <c r="W5504" s="85" t="b">
        <v>0</v>
      </c>
      <c r="X5504" s="63"/>
      <c r="Y5504" s="63"/>
      <c r="Z5504" s="63"/>
    </row>
    <row r="5505">
      <c r="A5505" s="75"/>
      <c r="B5505" s="94"/>
      <c r="C5505" s="75"/>
      <c r="D5505" s="76"/>
      <c r="E5505" s="75" t="s">
        <v>97</v>
      </c>
      <c r="F5505" s="75" t="s">
        <v>97</v>
      </c>
      <c r="G5505" s="77"/>
      <c r="H5505" s="77"/>
      <c r="I5505" s="80"/>
      <c r="J5505" s="77" t="s">
        <v>97</v>
      </c>
      <c r="K5505" s="79" t="s">
        <v>97</v>
      </c>
      <c r="L5505" s="79"/>
      <c r="M5505" s="80"/>
      <c r="N5505" s="79" t="s">
        <v>97</v>
      </c>
      <c r="O5505" s="81"/>
      <c r="P5505" s="86"/>
      <c r="Q5505" s="82"/>
      <c r="R5505" s="81" t="s">
        <v>97</v>
      </c>
      <c r="S5505" s="63"/>
      <c r="T5505" s="87"/>
      <c r="U5505" s="84" t="s">
        <v>97</v>
      </c>
      <c r="V5505" s="84" t="s">
        <v>97</v>
      </c>
      <c r="W5505" s="85" t="b">
        <v>0</v>
      </c>
      <c r="X5505" s="63"/>
      <c r="Y5505" s="63"/>
      <c r="Z5505" s="63"/>
    </row>
    <row r="5506">
      <c r="A5506" s="75"/>
      <c r="B5506" s="94"/>
      <c r="C5506" s="75"/>
      <c r="D5506" s="76"/>
      <c r="E5506" s="75" t="s">
        <v>97</v>
      </c>
      <c r="F5506" s="75" t="s">
        <v>97</v>
      </c>
      <c r="G5506" s="77"/>
      <c r="H5506" s="77"/>
      <c r="I5506" s="80"/>
      <c r="J5506" s="77" t="s">
        <v>97</v>
      </c>
      <c r="K5506" s="79" t="s">
        <v>97</v>
      </c>
      <c r="L5506" s="79"/>
      <c r="M5506" s="80"/>
      <c r="N5506" s="79" t="s">
        <v>97</v>
      </c>
      <c r="O5506" s="81"/>
      <c r="P5506" s="86"/>
      <c r="Q5506" s="82"/>
      <c r="R5506" s="81" t="s">
        <v>97</v>
      </c>
      <c r="S5506" s="63"/>
      <c r="T5506" s="87"/>
      <c r="U5506" s="84" t="s">
        <v>97</v>
      </c>
      <c r="V5506" s="84" t="s">
        <v>97</v>
      </c>
      <c r="W5506" s="85" t="b">
        <v>0</v>
      </c>
      <c r="X5506" s="63"/>
      <c r="Y5506" s="63"/>
      <c r="Z5506" s="63"/>
    </row>
    <row r="5507">
      <c r="A5507" s="75"/>
      <c r="B5507" s="94"/>
      <c r="C5507" s="75"/>
      <c r="D5507" s="76"/>
      <c r="E5507" s="75" t="s">
        <v>97</v>
      </c>
      <c r="F5507" s="75" t="s">
        <v>97</v>
      </c>
      <c r="G5507" s="77"/>
      <c r="H5507" s="77"/>
      <c r="I5507" s="80"/>
      <c r="J5507" s="77" t="s">
        <v>97</v>
      </c>
      <c r="K5507" s="79" t="s">
        <v>97</v>
      </c>
      <c r="L5507" s="79"/>
      <c r="M5507" s="80"/>
      <c r="N5507" s="79" t="s">
        <v>97</v>
      </c>
      <c r="O5507" s="81"/>
      <c r="P5507" s="86"/>
      <c r="Q5507" s="82"/>
      <c r="R5507" s="81" t="s">
        <v>97</v>
      </c>
      <c r="S5507" s="63"/>
      <c r="T5507" s="87"/>
      <c r="U5507" s="84" t="s">
        <v>97</v>
      </c>
      <c r="V5507" s="84" t="s">
        <v>97</v>
      </c>
      <c r="W5507" s="85" t="b">
        <v>0</v>
      </c>
      <c r="X5507" s="63"/>
      <c r="Y5507" s="63"/>
      <c r="Z5507" s="63"/>
    </row>
    <row r="5508">
      <c r="A5508" s="75"/>
      <c r="B5508" s="94"/>
      <c r="C5508" s="75"/>
      <c r="D5508" s="76"/>
      <c r="E5508" s="75" t="s">
        <v>97</v>
      </c>
      <c r="F5508" s="75" t="s">
        <v>97</v>
      </c>
      <c r="G5508" s="77"/>
      <c r="H5508" s="77"/>
      <c r="I5508" s="80"/>
      <c r="J5508" s="77" t="s">
        <v>97</v>
      </c>
      <c r="K5508" s="79" t="s">
        <v>97</v>
      </c>
      <c r="L5508" s="79"/>
      <c r="M5508" s="80"/>
      <c r="N5508" s="79" t="s">
        <v>97</v>
      </c>
      <c r="O5508" s="81"/>
      <c r="P5508" s="86"/>
      <c r="Q5508" s="82"/>
      <c r="R5508" s="81" t="s">
        <v>97</v>
      </c>
      <c r="S5508" s="63"/>
      <c r="T5508" s="87"/>
      <c r="U5508" s="84" t="s">
        <v>97</v>
      </c>
      <c r="V5508" s="84" t="s">
        <v>97</v>
      </c>
      <c r="W5508" s="85" t="b">
        <v>0</v>
      </c>
      <c r="X5508" s="63"/>
      <c r="Y5508" s="63"/>
      <c r="Z5508" s="63"/>
    </row>
    <row r="5509">
      <c r="A5509" s="75"/>
      <c r="B5509" s="94"/>
      <c r="C5509" s="75"/>
      <c r="D5509" s="76"/>
      <c r="E5509" s="75" t="s">
        <v>97</v>
      </c>
      <c r="F5509" s="75" t="s">
        <v>97</v>
      </c>
      <c r="G5509" s="77"/>
      <c r="H5509" s="77"/>
      <c r="I5509" s="80"/>
      <c r="J5509" s="77" t="s">
        <v>97</v>
      </c>
      <c r="K5509" s="79" t="s">
        <v>97</v>
      </c>
      <c r="L5509" s="79"/>
      <c r="M5509" s="80"/>
      <c r="N5509" s="79" t="s">
        <v>97</v>
      </c>
      <c r="O5509" s="81"/>
      <c r="P5509" s="86"/>
      <c r="Q5509" s="82"/>
      <c r="R5509" s="81" t="s">
        <v>97</v>
      </c>
      <c r="S5509" s="63"/>
      <c r="T5509" s="87"/>
      <c r="U5509" s="84" t="s">
        <v>97</v>
      </c>
      <c r="V5509" s="84" t="s">
        <v>97</v>
      </c>
      <c r="W5509" s="85" t="b">
        <v>0</v>
      </c>
      <c r="X5509" s="63"/>
      <c r="Y5509" s="63"/>
      <c r="Z5509" s="63"/>
    </row>
    <row r="5510">
      <c r="A5510" s="75"/>
      <c r="B5510" s="94"/>
      <c r="C5510" s="75"/>
      <c r="D5510" s="76"/>
      <c r="E5510" s="75" t="s">
        <v>97</v>
      </c>
      <c r="F5510" s="75" t="s">
        <v>97</v>
      </c>
      <c r="G5510" s="77"/>
      <c r="H5510" s="77"/>
      <c r="I5510" s="80"/>
      <c r="J5510" s="77" t="s">
        <v>97</v>
      </c>
      <c r="K5510" s="79" t="s">
        <v>97</v>
      </c>
      <c r="L5510" s="79"/>
      <c r="M5510" s="80"/>
      <c r="N5510" s="79" t="s">
        <v>97</v>
      </c>
      <c r="O5510" s="81"/>
      <c r="P5510" s="86"/>
      <c r="Q5510" s="82"/>
      <c r="R5510" s="81" t="s">
        <v>97</v>
      </c>
      <c r="S5510" s="63"/>
      <c r="T5510" s="87"/>
      <c r="U5510" s="84" t="s">
        <v>97</v>
      </c>
      <c r="V5510" s="84" t="s">
        <v>97</v>
      </c>
      <c r="W5510" s="85" t="b">
        <v>0</v>
      </c>
      <c r="X5510" s="63"/>
      <c r="Y5510" s="63"/>
      <c r="Z5510" s="63"/>
    </row>
    <row r="5511">
      <c r="A5511" s="75"/>
      <c r="B5511" s="94"/>
      <c r="C5511" s="75"/>
      <c r="D5511" s="76"/>
      <c r="E5511" s="75" t="s">
        <v>97</v>
      </c>
      <c r="F5511" s="75" t="s">
        <v>97</v>
      </c>
      <c r="G5511" s="77"/>
      <c r="H5511" s="77"/>
      <c r="I5511" s="80"/>
      <c r="J5511" s="77" t="s">
        <v>97</v>
      </c>
      <c r="K5511" s="79" t="s">
        <v>97</v>
      </c>
      <c r="L5511" s="79"/>
      <c r="M5511" s="80"/>
      <c r="N5511" s="79" t="s">
        <v>97</v>
      </c>
      <c r="O5511" s="81"/>
      <c r="P5511" s="86"/>
      <c r="Q5511" s="82"/>
      <c r="R5511" s="81" t="s">
        <v>97</v>
      </c>
      <c r="S5511" s="63"/>
      <c r="T5511" s="87"/>
      <c r="U5511" s="84" t="s">
        <v>97</v>
      </c>
      <c r="V5511" s="84" t="s">
        <v>97</v>
      </c>
      <c r="W5511" s="85" t="b">
        <v>0</v>
      </c>
      <c r="X5511" s="63"/>
      <c r="Y5511" s="63"/>
      <c r="Z5511" s="63"/>
    </row>
    <row r="5512">
      <c r="A5512" s="75"/>
      <c r="B5512" s="94"/>
      <c r="C5512" s="75"/>
      <c r="D5512" s="76"/>
      <c r="E5512" s="75" t="s">
        <v>97</v>
      </c>
      <c r="F5512" s="75" t="s">
        <v>97</v>
      </c>
      <c r="G5512" s="77"/>
      <c r="H5512" s="77"/>
      <c r="I5512" s="80"/>
      <c r="J5512" s="77" t="s">
        <v>97</v>
      </c>
      <c r="K5512" s="79" t="s">
        <v>97</v>
      </c>
      <c r="L5512" s="79"/>
      <c r="M5512" s="80"/>
      <c r="N5512" s="79" t="s">
        <v>97</v>
      </c>
      <c r="O5512" s="81"/>
      <c r="P5512" s="86"/>
      <c r="Q5512" s="82"/>
      <c r="R5512" s="81" t="s">
        <v>97</v>
      </c>
      <c r="S5512" s="63"/>
      <c r="T5512" s="87"/>
      <c r="U5512" s="84" t="s">
        <v>97</v>
      </c>
      <c r="V5512" s="84" t="s">
        <v>97</v>
      </c>
      <c r="W5512" s="85" t="b">
        <v>0</v>
      </c>
      <c r="X5512" s="63"/>
      <c r="Y5512" s="63"/>
      <c r="Z5512" s="63"/>
    </row>
    <row r="5513">
      <c r="A5513" s="75"/>
      <c r="B5513" s="94"/>
      <c r="C5513" s="75"/>
      <c r="D5513" s="76"/>
      <c r="E5513" s="75" t="s">
        <v>97</v>
      </c>
      <c r="F5513" s="75" t="s">
        <v>97</v>
      </c>
      <c r="G5513" s="77"/>
      <c r="H5513" s="77"/>
      <c r="I5513" s="80"/>
      <c r="J5513" s="77" t="s">
        <v>97</v>
      </c>
      <c r="K5513" s="79" t="s">
        <v>97</v>
      </c>
      <c r="L5513" s="79"/>
      <c r="M5513" s="80"/>
      <c r="N5513" s="79" t="s">
        <v>97</v>
      </c>
      <c r="O5513" s="81"/>
      <c r="P5513" s="86"/>
      <c r="Q5513" s="82"/>
      <c r="R5513" s="81" t="s">
        <v>97</v>
      </c>
      <c r="S5513" s="63"/>
      <c r="T5513" s="87"/>
      <c r="U5513" s="84" t="s">
        <v>97</v>
      </c>
      <c r="V5513" s="84" t="s">
        <v>97</v>
      </c>
      <c r="W5513" s="85" t="b">
        <v>0</v>
      </c>
      <c r="X5513" s="63"/>
      <c r="Y5513" s="63"/>
      <c r="Z5513" s="63"/>
    </row>
    <row r="5514">
      <c r="A5514" s="75"/>
      <c r="B5514" s="94"/>
      <c r="C5514" s="75"/>
      <c r="D5514" s="76"/>
      <c r="E5514" s="75" t="s">
        <v>97</v>
      </c>
      <c r="F5514" s="75" t="s">
        <v>97</v>
      </c>
      <c r="G5514" s="77"/>
      <c r="H5514" s="77"/>
      <c r="I5514" s="80"/>
      <c r="J5514" s="77" t="s">
        <v>97</v>
      </c>
      <c r="K5514" s="79" t="s">
        <v>97</v>
      </c>
      <c r="L5514" s="79"/>
      <c r="M5514" s="80"/>
      <c r="N5514" s="79" t="s">
        <v>97</v>
      </c>
      <c r="O5514" s="81"/>
      <c r="P5514" s="86"/>
      <c r="Q5514" s="82"/>
      <c r="R5514" s="81" t="s">
        <v>97</v>
      </c>
      <c r="S5514" s="63"/>
      <c r="T5514" s="87"/>
      <c r="U5514" s="84" t="s">
        <v>97</v>
      </c>
      <c r="V5514" s="84" t="s">
        <v>97</v>
      </c>
      <c r="W5514" s="85" t="b">
        <v>0</v>
      </c>
      <c r="X5514" s="63"/>
      <c r="Y5514" s="63"/>
      <c r="Z5514" s="63"/>
    </row>
    <row r="5515">
      <c r="A5515" s="75"/>
      <c r="B5515" s="94"/>
      <c r="C5515" s="75"/>
      <c r="D5515" s="76"/>
      <c r="E5515" s="75" t="s">
        <v>97</v>
      </c>
      <c r="F5515" s="75" t="s">
        <v>97</v>
      </c>
      <c r="G5515" s="77"/>
      <c r="H5515" s="77"/>
      <c r="I5515" s="80"/>
      <c r="J5515" s="77" t="s">
        <v>97</v>
      </c>
      <c r="K5515" s="79" t="s">
        <v>97</v>
      </c>
      <c r="L5515" s="79"/>
      <c r="M5515" s="80"/>
      <c r="N5515" s="79" t="s">
        <v>97</v>
      </c>
      <c r="O5515" s="81"/>
      <c r="P5515" s="86"/>
      <c r="Q5515" s="82"/>
      <c r="R5515" s="81" t="s">
        <v>97</v>
      </c>
      <c r="S5515" s="63"/>
      <c r="T5515" s="87"/>
      <c r="U5515" s="84" t="s">
        <v>97</v>
      </c>
      <c r="V5515" s="84" t="s">
        <v>97</v>
      </c>
      <c r="W5515" s="85" t="b">
        <v>0</v>
      </c>
      <c r="X5515" s="63"/>
      <c r="Y5515" s="63"/>
      <c r="Z5515" s="63"/>
    </row>
    <row r="5516">
      <c r="A5516" s="75"/>
      <c r="B5516" s="94"/>
      <c r="C5516" s="75"/>
      <c r="D5516" s="76"/>
      <c r="E5516" s="75" t="s">
        <v>97</v>
      </c>
      <c r="F5516" s="75" t="s">
        <v>97</v>
      </c>
      <c r="G5516" s="77"/>
      <c r="H5516" s="77"/>
      <c r="I5516" s="80"/>
      <c r="J5516" s="77" t="s">
        <v>97</v>
      </c>
      <c r="K5516" s="79" t="s">
        <v>97</v>
      </c>
      <c r="L5516" s="79"/>
      <c r="M5516" s="80"/>
      <c r="N5516" s="79" t="s">
        <v>97</v>
      </c>
      <c r="O5516" s="81"/>
      <c r="P5516" s="86"/>
      <c r="Q5516" s="82"/>
      <c r="R5516" s="81" t="s">
        <v>97</v>
      </c>
      <c r="S5516" s="63"/>
      <c r="T5516" s="87"/>
      <c r="U5516" s="84" t="s">
        <v>97</v>
      </c>
      <c r="V5516" s="84" t="s">
        <v>97</v>
      </c>
      <c r="W5516" s="85" t="b">
        <v>0</v>
      </c>
      <c r="X5516" s="63"/>
      <c r="Y5516" s="63"/>
      <c r="Z5516" s="63"/>
    </row>
    <row r="5517">
      <c r="A5517" s="75"/>
      <c r="B5517" s="94"/>
      <c r="C5517" s="75"/>
      <c r="D5517" s="76"/>
      <c r="E5517" s="75" t="s">
        <v>97</v>
      </c>
      <c r="F5517" s="75" t="s">
        <v>97</v>
      </c>
      <c r="G5517" s="77"/>
      <c r="H5517" s="77"/>
      <c r="I5517" s="80"/>
      <c r="J5517" s="77" t="s">
        <v>97</v>
      </c>
      <c r="K5517" s="79" t="s">
        <v>97</v>
      </c>
      <c r="L5517" s="79"/>
      <c r="M5517" s="80"/>
      <c r="N5517" s="79" t="s">
        <v>97</v>
      </c>
      <c r="O5517" s="81"/>
      <c r="P5517" s="86"/>
      <c r="Q5517" s="82"/>
      <c r="R5517" s="81" t="s">
        <v>97</v>
      </c>
      <c r="S5517" s="63"/>
      <c r="T5517" s="87"/>
      <c r="U5517" s="84" t="s">
        <v>97</v>
      </c>
      <c r="V5517" s="84" t="s">
        <v>97</v>
      </c>
      <c r="W5517" s="85" t="b">
        <v>0</v>
      </c>
      <c r="X5517" s="63"/>
      <c r="Y5517" s="63"/>
      <c r="Z5517" s="63"/>
    </row>
    <row r="5518">
      <c r="A5518" s="75"/>
      <c r="B5518" s="94"/>
      <c r="C5518" s="75"/>
      <c r="D5518" s="76"/>
      <c r="E5518" s="75" t="s">
        <v>97</v>
      </c>
      <c r="F5518" s="75" t="s">
        <v>97</v>
      </c>
      <c r="G5518" s="77"/>
      <c r="H5518" s="77"/>
      <c r="I5518" s="80"/>
      <c r="J5518" s="77" t="s">
        <v>97</v>
      </c>
      <c r="K5518" s="79" t="s">
        <v>97</v>
      </c>
      <c r="L5518" s="79"/>
      <c r="M5518" s="80"/>
      <c r="N5518" s="79" t="s">
        <v>97</v>
      </c>
      <c r="O5518" s="81"/>
      <c r="P5518" s="86"/>
      <c r="Q5518" s="82"/>
      <c r="R5518" s="81" t="s">
        <v>97</v>
      </c>
      <c r="S5518" s="63"/>
      <c r="T5518" s="87"/>
      <c r="U5518" s="84" t="s">
        <v>97</v>
      </c>
      <c r="V5518" s="84" t="s">
        <v>97</v>
      </c>
      <c r="W5518" s="85" t="b">
        <v>0</v>
      </c>
      <c r="X5518" s="63"/>
      <c r="Y5518" s="63"/>
      <c r="Z5518" s="63"/>
    </row>
    <row r="5519">
      <c r="A5519" s="75"/>
      <c r="B5519" s="94"/>
      <c r="C5519" s="75"/>
      <c r="D5519" s="76"/>
      <c r="E5519" s="75" t="s">
        <v>97</v>
      </c>
      <c r="F5519" s="75" t="s">
        <v>97</v>
      </c>
      <c r="G5519" s="77"/>
      <c r="H5519" s="77"/>
      <c r="I5519" s="80"/>
      <c r="J5519" s="77" t="s">
        <v>97</v>
      </c>
      <c r="K5519" s="79" t="s">
        <v>97</v>
      </c>
      <c r="L5519" s="79"/>
      <c r="M5519" s="80"/>
      <c r="N5519" s="79" t="s">
        <v>97</v>
      </c>
      <c r="O5519" s="81"/>
      <c r="P5519" s="86"/>
      <c r="Q5519" s="82"/>
      <c r="R5519" s="81" t="s">
        <v>97</v>
      </c>
      <c r="S5519" s="63"/>
      <c r="T5519" s="87"/>
      <c r="U5519" s="84" t="s">
        <v>97</v>
      </c>
      <c r="V5519" s="84" t="s">
        <v>97</v>
      </c>
      <c r="W5519" s="85" t="b">
        <v>0</v>
      </c>
      <c r="X5519" s="63"/>
      <c r="Y5519" s="63"/>
      <c r="Z5519" s="63"/>
    </row>
    <row r="5520">
      <c r="A5520" s="75"/>
      <c r="B5520" s="94"/>
      <c r="C5520" s="75"/>
      <c r="D5520" s="76"/>
      <c r="E5520" s="75" t="s">
        <v>97</v>
      </c>
      <c r="F5520" s="75" t="s">
        <v>97</v>
      </c>
      <c r="G5520" s="77"/>
      <c r="H5520" s="77"/>
      <c r="I5520" s="80"/>
      <c r="J5520" s="77" t="s">
        <v>97</v>
      </c>
      <c r="K5520" s="79" t="s">
        <v>97</v>
      </c>
      <c r="L5520" s="79"/>
      <c r="M5520" s="80"/>
      <c r="N5520" s="79" t="s">
        <v>97</v>
      </c>
      <c r="O5520" s="81"/>
      <c r="P5520" s="86"/>
      <c r="Q5520" s="82"/>
      <c r="R5520" s="81" t="s">
        <v>97</v>
      </c>
      <c r="S5520" s="63"/>
      <c r="T5520" s="87"/>
      <c r="U5520" s="84" t="s">
        <v>97</v>
      </c>
      <c r="V5520" s="84" t="s">
        <v>97</v>
      </c>
      <c r="W5520" s="85" t="b">
        <v>0</v>
      </c>
      <c r="X5520" s="63"/>
      <c r="Y5520" s="63"/>
      <c r="Z5520" s="63"/>
    </row>
    <row r="5521">
      <c r="A5521" s="75"/>
      <c r="B5521" s="94"/>
      <c r="C5521" s="75"/>
      <c r="D5521" s="76"/>
      <c r="E5521" s="75" t="s">
        <v>97</v>
      </c>
      <c r="F5521" s="75" t="s">
        <v>97</v>
      </c>
      <c r="G5521" s="77"/>
      <c r="H5521" s="77"/>
      <c r="I5521" s="80"/>
      <c r="J5521" s="77" t="s">
        <v>97</v>
      </c>
      <c r="K5521" s="79" t="s">
        <v>97</v>
      </c>
      <c r="L5521" s="79"/>
      <c r="M5521" s="80"/>
      <c r="N5521" s="79" t="s">
        <v>97</v>
      </c>
      <c r="O5521" s="81"/>
      <c r="P5521" s="86"/>
      <c r="Q5521" s="82"/>
      <c r="R5521" s="81" t="s">
        <v>97</v>
      </c>
      <c r="S5521" s="63"/>
      <c r="T5521" s="87"/>
      <c r="U5521" s="84" t="s">
        <v>97</v>
      </c>
      <c r="V5521" s="84" t="s">
        <v>97</v>
      </c>
      <c r="W5521" s="85" t="b">
        <v>0</v>
      </c>
      <c r="X5521" s="63"/>
      <c r="Y5521" s="63"/>
      <c r="Z5521" s="63"/>
    </row>
    <row r="5522">
      <c r="A5522" s="75"/>
      <c r="B5522" s="94"/>
      <c r="C5522" s="75"/>
      <c r="D5522" s="76"/>
      <c r="E5522" s="75" t="s">
        <v>97</v>
      </c>
      <c r="F5522" s="75" t="s">
        <v>97</v>
      </c>
      <c r="G5522" s="77"/>
      <c r="H5522" s="77"/>
      <c r="I5522" s="80"/>
      <c r="J5522" s="77" t="s">
        <v>97</v>
      </c>
      <c r="K5522" s="79" t="s">
        <v>97</v>
      </c>
      <c r="L5522" s="79"/>
      <c r="M5522" s="80"/>
      <c r="N5522" s="79" t="s">
        <v>97</v>
      </c>
      <c r="O5522" s="81"/>
      <c r="P5522" s="86"/>
      <c r="Q5522" s="82"/>
      <c r="R5522" s="81" t="s">
        <v>97</v>
      </c>
      <c r="S5522" s="63"/>
      <c r="T5522" s="87"/>
      <c r="U5522" s="84" t="s">
        <v>97</v>
      </c>
      <c r="V5522" s="84" t="s">
        <v>97</v>
      </c>
      <c r="W5522" s="85" t="b">
        <v>0</v>
      </c>
      <c r="X5522" s="63"/>
      <c r="Y5522" s="63"/>
      <c r="Z5522" s="63"/>
    </row>
    <row r="5523">
      <c r="A5523" s="75"/>
      <c r="B5523" s="94"/>
      <c r="C5523" s="75"/>
      <c r="D5523" s="76"/>
      <c r="E5523" s="75" t="s">
        <v>97</v>
      </c>
      <c r="F5523" s="75" t="s">
        <v>97</v>
      </c>
      <c r="G5523" s="77"/>
      <c r="H5523" s="77"/>
      <c r="I5523" s="80"/>
      <c r="J5523" s="77" t="s">
        <v>97</v>
      </c>
      <c r="K5523" s="79" t="s">
        <v>97</v>
      </c>
      <c r="L5523" s="79"/>
      <c r="M5523" s="80"/>
      <c r="N5523" s="79" t="s">
        <v>97</v>
      </c>
      <c r="O5523" s="81"/>
      <c r="P5523" s="86"/>
      <c r="Q5523" s="82"/>
      <c r="R5523" s="81" t="s">
        <v>97</v>
      </c>
      <c r="S5523" s="63"/>
      <c r="T5523" s="87"/>
      <c r="U5523" s="84" t="s">
        <v>97</v>
      </c>
      <c r="V5523" s="84" t="s">
        <v>97</v>
      </c>
      <c r="W5523" s="85" t="b">
        <v>0</v>
      </c>
      <c r="X5523" s="63"/>
      <c r="Y5523" s="63"/>
      <c r="Z5523" s="63"/>
    </row>
    <row r="5524">
      <c r="A5524" s="75"/>
      <c r="B5524" s="94"/>
      <c r="C5524" s="75"/>
      <c r="D5524" s="76"/>
      <c r="E5524" s="75" t="s">
        <v>97</v>
      </c>
      <c r="F5524" s="75" t="s">
        <v>97</v>
      </c>
      <c r="G5524" s="77"/>
      <c r="H5524" s="77"/>
      <c r="I5524" s="80"/>
      <c r="J5524" s="77" t="s">
        <v>97</v>
      </c>
      <c r="K5524" s="79" t="s">
        <v>97</v>
      </c>
      <c r="L5524" s="79"/>
      <c r="M5524" s="80"/>
      <c r="N5524" s="79" t="s">
        <v>97</v>
      </c>
      <c r="O5524" s="81"/>
      <c r="P5524" s="86"/>
      <c r="Q5524" s="82"/>
      <c r="R5524" s="81" t="s">
        <v>97</v>
      </c>
      <c r="S5524" s="63"/>
      <c r="T5524" s="87"/>
      <c r="U5524" s="84" t="s">
        <v>97</v>
      </c>
      <c r="V5524" s="84" t="s">
        <v>97</v>
      </c>
      <c r="W5524" s="85" t="b">
        <v>0</v>
      </c>
      <c r="X5524" s="63"/>
      <c r="Y5524" s="63"/>
      <c r="Z5524" s="63"/>
    </row>
    <row r="5525">
      <c r="A5525" s="75"/>
      <c r="B5525" s="94"/>
      <c r="C5525" s="75"/>
      <c r="D5525" s="76"/>
      <c r="E5525" s="75" t="s">
        <v>97</v>
      </c>
      <c r="F5525" s="75" t="s">
        <v>97</v>
      </c>
      <c r="G5525" s="77"/>
      <c r="H5525" s="77"/>
      <c r="I5525" s="80"/>
      <c r="J5525" s="77" t="s">
        <v>97</v>
      </c>
      <c r="K5525" s="79" t="s">
        <v>97</v>
      </c>
      <c r="L5525" s="79"/>
      <c r="M5525" s="80"/>
      <c r="N5525" s="79" t="s">
        <v>97</v>
      </c>
      <c r="O5525" s="81"/>
      <c r="P5525" s="86"/>
      <c r="Q5525" s="82"/>
      <c r="R5525" s="81" t="s">
        <v>97</v>
      </c>
      <c r="S5525" s="63"/>
      <c r="T5525" s="87"/>
      <c r="U5525" s="84" t="s">
        <v>97</v>
      </c>
      <c r="V5525" s="84" t="s">
        <v>97</v>
      </c>
      <c r="W5525" s="85" t="b">
        <v>0</v>
      </c>
      <c r="X5525" s="63"/>
      <c r="Y5525" s="63"/>
      <c r="Z5525" s="63"/>
    </row>
    <row r="5526">
      <c r="A5526" s="75"/>
      <c r="B5526" s="94"/>
      <c r="C5526" s="75"/>
      <c r="D5526" s="76"/>
      <c r="E5526" s="75" t="s">
        <v>97</v>
      </c>
      <c r="F5526" s="75" t="s">
        <v>97</v>
      </c>
      <c r="G5526" s="77"/>
      <c r="H5526" s="77"/>
      <c r="I5526" s="80"/>
      <c r="J5526" s="77" t="s">
        <v>97</v>
      </c>
      <c r="K5526" s="79" t="s">
        <v>97</v>
      </c>
      <c r="L5526" s="79"/>
      <c r="M5526" s="80"/>
      <c r="N5526" s="79" t="s">
        <v>97</v>
      </c>
      <c r="O5526" s="81"/>
      <c r="P5526" s="86"/>
      <c r="Q5526" s="82"/>
      <c r="R5526" s="81" t="s">
        <v>97</v>
      </c>
      <c r="S5526" s="63"/>
      <c r="T5526" s="87"/>
      <c r="U5526" s="84" t="s">
        <v>97</v>
      </c>
      <c r="V5526" s="84" t="s">
        <v>97</v>
      </c>
      <c r="W5526" s="85" t="b">
        <v>0</v>
      </c>
      <c r="X5526" s="63"/>
      <c r="Y5526" s="63"/>
      <c r="Z5526" s="63"/>
    </row>
    <row r="5527">
      <c r="A5527" s="75"/>
      <c r="B5527" s="94"/>
      <c r="C5527" s="75"/>
      <c r="D5527" s="76"/>
      <c r="E5527" s="75" t="s">
        <v>97</v>
      </c>
      <c r="F5527" s="75" t="s">
        <v>97</v>
      </c>
      <c r="G5527" s="77"/>
      <c r="H5527" s="77"/>
      <c r="I5527" s="80"/>
      <c r="J5527" s="77" t="s">
        <v>97</v>
      </c>
      <c r="K5527" s="79" t="s">
        <v>97</v>
      </c>
      <c r="L5527" s="79"/>
      <c r="M5527" s="80"/>
      <c r="N5527" s="79" t="s">
        <v>97</v>
      </c>
      <c r="O5527" s="81"/>
      <c r="P5527" s="86"/>
      <c r="Q5527" s="82"/>
      <c r="R5527" s="81" t="s">
        <v>97</v>
      </c>
      <c r="S5527" s="63"/>
      <c r="T5527" s="87"/>
      <c r="U5527" s="84" t="s">
        <v>97</v>
      </c>
      <c r="V5527" s="84" t="s">
        <v>97</v>
      </c>
      <c r="W5527" s="85" t="b">
        <v>0</v>
      </c>
      <c r="X5527" s="63"/>
      <c r="Y5527" s="63"/>
      <c r="Z5527" s="63"/>
    </row>
    <row r="5528">
      <c r="A5528" s="75"/>
      <c r="B5528" s="94"/>
      <c r="C5528" s="75"/>
      <c r="D5528" s="76"/>
      <c r="E5528" s="75" t="s">
        <v>97</v>
      </c>
      <c r="F5528" s="75" t="s">
        <v>97</v>
      </c>
      <c r="G5528" s="77"/>
      <c r="H5528" s="77"/>
      <c r="I5528" s="80"/>
      <c r="J5528" s="77" t="s">
        <v>97</v>
      </c>
      <c r="K5528" s="79" t="s">
        <v>97</v>
      </c>
      <c r="L5528" s="79"/>
      <c r="M5528" s="80"/>
      <c r="N5528" s="79" t="s">
        <v>97</v>
      </c>
      <c r="O5528" s="81"/>
      <c r="P5528" s="86"/>
      <c r="Q5528" s="82"/>
      <c r="R5528" s="81" t="s">
        <v>97</v>
      </c>
      <c r="S5528" s="63"/>
      <c r="T5528" s="87"/>
      <c r="U5528" s="84" t="s">
        <v>97</v>
      </c>
      <c r="V5528" s="84" t="s">
        <v>97</v>
      </c>
      <c r="W5528" s="85" t="b">
        <v>0</v>
      </c>
      <c r="X5528" s="63"/>
      <c r="Y5528" s="63"/>
      <c r="Z5528" s="63"/>
    </row>
    <row r="5529">
      <c r="A5529" s="75"/>
      <c r="B5529" s="94"/>
      <c r="C5529" s="75"/>
      <c r="D5529" s="76"/>
      <c r="E5529" s="75" t="s">
        <v>97</v>
      </c>
      <c r="F5529" s="75" t="s">
        <v>97</v>
      </c>
      <c r="G5529" s="77"/>
      <c r="H5529" s="77"/>
      <c r="I5529" s="80"/>
      <c r="J5529" s="77" t="s">
        <v>97</v>
      </c>
      <c r="K5529" s="79" t="s">
        <v>97</v>
      </c>
      <c r="L5529" s="79"/>
      <c r="M5529" s="80"/>
      <c r="N5529" s="79" t="s">
        <v>97</v>
      </c>
      <c r="O5529" s="81"/>
      <c r="P5529" s="86"/>
      <c r="Q5529" s="82"/>
      <c r="R5529" s="81" t="s">
        <v>97</v>
      </c>
      <c r="S5529" s="63"/>
      <c r="T5529" s="87"/>
      <c r="U5529" s="84" t="s">
        <v>97</v>
      </c>
      <c r="V5529" s="84" t="s">
        <v>97</v>
      </c>
      <c r="W5529" s="85" t="b">
        <v>0</v>
      </c>
      <c r="X5529" s="63"/>
      <c r="Y5529" s="63"/>
      <c r="Z5529" s="63"/>
    </row>
    <row r="5530">
      <c r="A5530" s="75"/>
      <c r="B5530" s="94"/>
      <c r="C5530" s="75"/>
      <c r="D5530" s="76"/>
      <c r="E5530" s="75" t="s">
        <v>97</v>
      </c>
      <c r="F5530" s="75" t="s">
        <v>97</v>
      </c>
      <c r="G5530" s="77"/>
      <c r="H5530" s="77"/>
      <c r="I5530" s="80"/>
      <c r="J5530" s="77" t="s">
        <v>97</v>
      </c>
      <c r="K5530" s="79" t="s">
        <v>97</v>
      </c>
      <c r="L5530" s="79"/>
      <c r="M5530" s="80"/>
      <c r="N5530" s="79" t="s">
        <v>97</v>
      </c>
      <c r="O5530" s="81"/>
      <c r="P5530" s="86"/>
      <c r="Q5530" s="82"/>
      <c r="R5530" s="81" t="s">
        <v>97</v>
      </c>
      <c r="S5530" s="63"/>
      <c r="T5530" s="87"/>
      <c r="U5530" s="84" t="s">
        <v>97</v>
      </c>
      <c r="V5530" s="84" t="s">
        <v>97</v>
      </c>
      <c r="W5530" s="85" t="b">
        <v>0</v>
      </c>
      <c r="X5530" s="63"/>
      <c r="Y5530" s="63"/>
      <c r="Z5530" s="63"/>
    </row>
    <row r="5531">
      <c r="A5531" s="75"/>
      <c r="B5531" s="94"/>
      <c r="C5531" s="75"/>
      <c r="D5531" s="76"/>
      <c r="E5531" s="75" t="s">
        <v>97</v>
      </c>
      <c r="F5531" s="75" t="s">
        <v>97</v>
      </c>
      <c r="G5531" s="77"/>
      <c r="H5531" s="77"/>
      <c r="I5531" s="80"/>
      <c r="J5531" s="77" t="s">
        <v>97</v>
      </c>
      <c r="K5531" s="79" t="s">
        <v>97</v>
      </c>
      <c r="L5531" s="79"/>
      <c r="M5531" s="80"/>
      <c r="N5531" s="79" t="s">
        <v>97</v>
      </c>
      <c r="O5531" s="81"/>
      <c r="P5531" s="86"/>
      <c r="Q5531" s="82"/>
      <c r="R5531" s="81" t="s">
        <v>97</v>
      </c>
      <c r="S5531" s="63"/>
      <c r="T5531" s="87"/>
      <c r="U5531" s="84" t="s">
        <v>97</v>
      </c>
      <c r="V5531" s="84" t="s">
        <v>97</v>
      </c>
      <c r="W5531" s="85" t="b">
        <v>0</v>
      </c>
      <c r="X5531" s="63"/>
      <c r="Y5531" s="63"/>
      <c r="Z5531" s="63"/>
    </row>
    <row r="5532">
      <c r="A5532" s="75"/>
      <c r="B5532" s="94"/>
      <c r="C5532" s="75"/>
      <c r="D5532" s="76"/>
      <c r="E5532" s="75" t="s">
        <v>97</v>
      </c>
      <c r="F5532" s="75" t="s">
        <v>97</v>
      </c>
      <c r="G5532" s="77"/>
      <c r="H5532" s="77"/>
      <c r="I5532" s="80"/>
      <c r="J5532" s="77" t="s">
        <v>97</v>
      </c>
      <c r="K5532" s="79" t="s">
        <v>97</v>
      </c>
      <c r="L5532" s="79"/>
      <c r="M5532" s="80"/>
      <c r="N5532" s="79" t="s">
        <v>97</v>
      </c>
      <c r="O5532" s="81"/>
      <c r="P5532" s="86"/>
      <c r="Q5532" s="82"/>
      <c r="R5532" s="81" t="s">
        <v>97</v>
      </c>
      <c r="S5532" s="63"/>
      <c r="T5532" s="87"/>
      <c r="U5532" s="84" t="s">
        <v>97</v>
      </c>
      <c r="V5532" s="84" t="s">
        <v>97</v>
      </c>
      <c r="W5532" s="85" t="b">
        <v>0</v>
      </c>
      <c r="X5532" s="63"/>
      <c r="Y5532" s="63"/>
      <c r="Z5532" s="63"/>
    </row>
    <row r="5533">
      <c r="A5533" s="75"/>
      <c r="B5533" s="94"/>
      <c r="C5533" s="75"/>
      <c r="D5533" s="76"/>
      <c r="E5533" s="75" t="s">
        <v>97</v>
      </c>
      <c r="F5533" s="75" t="s">
        <v>97</v>
      </c>
      <c r="G5533" s="77"/>
      <c r="H5533" s="77"/>
      <c r="I5533" s="80"/>
      <c r="J5533" s="77" t="s">
        <v>97</v>
      </c>
      <c r="K5533" s="79" t="s">
        <v>97</v>
      </c>
      <c r="L5533" s="79"/>
      <c r="M5533" s="80"/>
      <c r="N5533" s="79" t="s">
        <v>97</v>
      </c>
      <c r="O5533" s="81"/>
      <c r="P5533" s="86"/>
      <c r="Q5533" s="82"/>
      <c r="R5533" s="81" t="s">
        <v>97</v>
      </c>
      <c r="S5533" s="63"/>
      <c r="T5533" s="87"/>
      <c r="U5533" s="84" t="s">
        <v>97</v>
      </c>
      <c r="V5533" s="84" t="s">
        <v>97</v>
      </c>
      <c r="W5533" s="85" t="b">
        <v>0</v>
      </c>
      <c r="X5533" s="63"/>
      <c r="Y5533" s="63"/>
      <c r="Z5533" s="63"/>
    </row>
    <row r="5534">
      <c r="A5534" s="75"/>
      <c r="B5534" s="94"/>
      <c r="C5534" s="75"/>
      <c r="D5534" s="76"/>
      <c r="E5534" s="75" t="s">
        <v>97</v>
      </c>
      <c r="F5534" s="75" t="s">
        <v>97</v>
      </c>
      <c r="G5534" s="77"/>
      <c r="H5534" s="77"/>
      <c r="I5534" s="80"/>
      <c r="J5534" s="77" t="s">
        <v>97</v>
      </c>
      <c r="K5534" s="79" t="s">
        <v>97</v>
      </c>
      <c r="L5534" s="79"/>
      <c r="M5534" s="80"/>
      <c r="N5534" s="79" t="s">
        <v>97</v>
      </c>
      <c r="O5534" s="81"/>
      <c r="P5534" s="86"/>
      <c r="Q5534" s="82"/>
      <c r="R5534" s="81" t="s">
        <v>97</v>
      </c>
      <c r="S5534" s="63"/>
      <c r="T5534" s="87"/>
      <c r="U5534" s="84" t="s">
        <v>97</v>
      </c>
      <c r="V5534" s="84" t="s">
        <v>97</v>
      </c>
      <c r="W5534" s="85" t="b">
        <v>0</v>
      </c>
      <c r="X5534" s="63"/>
      <c r="Y5534" s="63"/>
      <c r="Z5534" s="63"/>
    </row>
    <row r="5535">
      <c r="A5535" s="75"/>
      <c r="B5535" s="94"/>
      <c r="C5535" s="75"/>
      <c r="D5535" s="76"/>
      <c r="E5535" s="75" t="s">
        <v>97</v>
      </c>
      <c r="F5535" s="75" t="s">
        <v>97</v>
      </c>
      <c r="G5535" s="77"/>
      <c r="H5535" s="77"/>
      <c r="I5535" s="80"/>
      <c r="J5535" s="77" t="s">
        <v>97</v>
      </c>
      <c r="K5535" s="79" t="s">
        <v>97</v>
      </c>
      <c r="L5535" s="79"/>
      <c r="M5535" s="80"/>
      <c r="N5535" s="79" t="s">
        <v>97</v>
      </c>
      <c r="O5535" s="81"/>
      <c r="P5535" s="86"/>
      <c r="Q5535" s="82"/>
      <c r="R5535" s="81" t="s">
        <v>97</v>
      </c>
      <c r="S5535" s="63"/>
      <c r="T5535" s="87"/>
      <c r="U5535" s="84" t="s">
        <v>97</v>
      </c>
      <c r="V5535" s="84" t="s">
        <v>97</v>
      </c>
      <c r="W5535" s="85" t="b">
        <v>0</v>
      </c>
      <c r="X5535" s="63"/>
      <c r="Y5535" s="63"/>
      <c r="Z5535" s="63"/>
    </row>
    <row r="5536">
      <c r="A5536" s="75"/>
      <c r="B5536" s="94"/>
      <c r="C5536" s="75"/>
      <c r="D5536" s="76"/>
      <c r="E5536" s="75" t="s">
        <v>97</v>
      </c>
      <c r="F5536" s="75" t="s">
        <v>97</v>
      </c>
      <c r="G5536" s="77"/>
      <c r="H5536" s="77"/>
      <c r="I5536" s="80"/>
      <c r="J5536" s="77" t="s">
        <v>97</v>
      </c>
      <c r="K5536" s="79" t="s">
        <v>97</v>
      </c>
      <c r="L5536" s="79"/>
      <c r="M5536" s="80"/>
      <c r="N5536" s="79" t="s">
        <v>97</v>
      </c>
      <c r="O5536" s="81"/>
      <c r="P5536" s="86"/>
      <c r="Q5536" s="82"/>
      <c r="R5536" s="81" t="s">
        <v>97</v>
      </c>
      <c r="S5536" s="63"/>
      <c r="T5536" s="87"/>
      <c r="U5536" s="84" t="s">
        <v>97</v>
      </c>
      <c r="V5536" s="84" t="s">
        <v>97</v>
      </c>
      <c r="W5536" s="85" t="b">
        <v>0</v>
      </c>
      <c r="X5536" s="63"/>
      <c r="Y5536" s="63"/>
      <c r="Z5536" s="63"/>
    </row>
    <row r="5537">
      <c r="A5537" s="75"/>
      <c r="B5537" s="94"/>
      <c r="C5537" s="75"/>
      <c r="D5537" s="76"/>
      <c r="E5537" s="75" t="s">
        <v>97</v>
      </c>
      <c r="F5537" s="75" t="s">
        <v>97</v>
      </c>
      <c r="G5537" s="77"/>
      <c r="H5537" s="77"/>
      <c r="I5537" s="80"/>
      <c r="J5537" s="77" t="s">
        <v>97</v>
      </c>
      <c r="K5537" s="79" t="s">
        <v>97</v>
      </c>
      <c r="L5537" s="79"/>
      <c r="M5537" s="80"/>
      <c r="N5537" s="79" t="s">
        <v>97</v>
      </c>
      <c r="O5537" s="81"/>
      <c r="P5537" s="86"/>
      <c r="Q5537" s="82"/>
      <c r="R5537" s="81" t="s">
        <v>97</v>
      </c>
      <c r="S5537" s="63"/>
      <c r="T5537" s="87"/>
      <c r="U5537" s="84" t="s">
        <v>97</v>
      </c>
      <c r="V5537" s="84" t="s">
        <v>97</v>
      </c>
      <c r="W5537" s="85" t="b">
        <v>0</v>
      </c>
      <c r="X5537" s="63"/>
      <c r="Y5537" s="63"/>
      <c r="Z5537" s="63"/>
    </row>
    <row r="5538">
      <c r="A5538" s="75"/>
      <c r="B5538" s="94"/>
      <c r="C5538" s="75"/>
      <c r="D5538" s="76"/>
      <c r="E5538" s="75" t="s">
        <v>97</v>
      </c>
      <c r="F5538" s="75" t="s">
        <v>97</v>
      </c>
      <c r="G5538" s="77"/>
      <c r="H5538" s="77"/>
      <c r="I5538" s="80"/>
      <c r="J5538" s="77" t="s">
        <v>97</v>
      </c>
      <c r="K5538" s="79" t="s">
        <v>97</v>
      </c>
      <c r="L5538" s="79"/>
      <c r="M5538" s="80"/>
      <c r="N5538" s="79" t="s">
        <v>97</v>
      </c>
      <c r="O5538" s="81"/>
      <c r="P5538" s="86"/>
      <c r="Q5538" s="82"/>
      <c r="R5538" s="81" t="s">
        <v>97</v>
      </c>
      <c r="S5538" s="63"/>
      <c r="T5538" s="87"/>
      <c r="U5538" s="84" t="s">
        <v>97</v>
      </c>
      <c r="V5538" s="84" t="s">
        <v>97</v>
      </c>
      <c r="W5538" s="85" t="b">
        <v>0</v>
      </c>
      <c r="X5538" s="63"/>
      <c r="Y5538" s="63"/>
      <c r="Z5538" s="63"/>
    </row>
    <row r="5539">
      <c r="A5539" s="75"/>
      <c r="B5539" s="94"/>
      <c r="C5539" s="75"/>
      <c r="D5539" s="76"/>
      <c r="E5539" s="75" t="s">
        <v>97</v>
      </c>
      <c r="F5539" s="75" t="s">
        <v>97</v>
      </c>
      <c r="G5539" s="77"/>
      <c r="H5539" s="77"/>
      <c r="I5539" s="80"/>
      <c r="J5539" s="77" t="s">
        <v>97</v>
      </c>
      <c r="K5539" s="79" t="s">
        <v>97</v>
      </c>
      <c r="L5539" s="79"/>
      <c r="M5539" s="80"/>
      <c r="N5539" s="79" t="s">
        <v>97</v>
      </c>
      <c r="O5539" s="81"/>
      <c r="P5539" s="86"/>
      <c r="Q5539" s="82"/>
      <c r="R5539" s="81" t="s">
        <v>97</v>
      </c>
      <c r="S5539" s="63"/>
      <c r="T5539" s="87"/>
      <c r="U5539" s="84" t="s">
        <v>97</v>
      </c>
      <c r="V5539" s="84" t="s">
        <v>97</v>
      </c>
      <c r="W5539" s="85" t="b">
        <v>0</v>
      </c>
      <c r="X5539" s="63"/>
      <c r="Y5539" s="63"/>
      <c r="Z5539" s="63"/>
    </row>
    <row r="5540">
      <c r="A5540" s="75"/>
      <c r="B5540" s="94"/>
      <c r="C5540" s="75"/>
      <c r="D5540" s="76"/>
      <c r="E5540" s="75" t="s">
        <v>97</v>
      </c>
      <c r="F5540" s="75" t="s">
        <v>97</v>
      </c>
      <c r="G5540" s="77"/>
      <c r="H5540" s="77"/>
      <c r="I5540" s="80"/>
      <c r="J5540" s="77" t="s">
        <v>97</v>
      </c>
      <c r="K5540" s="79" t="s">
        <v>97</v>
      </c>
      <c r="L5540" s="79"/>
      <c r="M5540" s="80"/>
      <c r="N5540" s="79" t="s">
        <v>97</v>
      </c>
      <c r="O5540" s="81"/>
      <c r="P5540" s="86"/>
      <c r="Q5540" s="82"/>
      <c r="R5540" s="81" t="s">
        <v>97</v>
      </c>
      <c r="S5540" s="63"/>
      <c r="T5540" s="87"/>
      <c r="U5540" s="84" t="s">
        <v>97</v>
      </c>
      <c r="V5540" s="84" t="s">
        <v>97</v>
      </c>
      <c r="W5540" s="85" t="b">
        <v>0</v>
      </c>
      <c r="X5540" s="63"/>
      <c r="Y5540" s="63"/>
      <c r="Z5540" s="63"/>
    </row>
    <row r="5541">
      <c r="A5541" s="75"/>
      <c r="B5541" s="94"/>
      <c r="C5541" s="75"/>
      <c r="D5541" s="76"/>
      <c r="E5541" s="75" t="s">
        <v>97</v>
      </c>
      <c r="F5541" s="75" t="s">
        <v>97</v>
      </c>
      <c r="G5541" s="77"/>
      <c r="H5541" s="77"/>
      <c r="I5541" s="80"/>
      <c r="J5541" s="77" t="s">
        <v>97</v>
      </c>
      <c r="K5541" s="79" t="s">
        <v>97</v>
      </c>
      <c r="L5541" s="79"/>
      <c r="M5541" s="80"/>
      <c r="N5541" s="79" t="s">
        <v>97</v>
      </c>
      <c r="O5541" s="81"/>
      <c r="P5541" s="86"/>
      <c r="Q5541" s="82"/>
      <c r="R5541" s="81" t="s">
        <v>97</v>
      </c>
      <c r="S5541" s="63"/>
      <c r="T5541" s="87"/>
      <c r="U5541" s="84" t="s">
        <v>97</v>
      </c>
      <c r="V5541" s="84" t="s">
        <v>97</v>
      </c>
      <c r="W5541" s="85" t="b">
        <v>0</v>
      </c>
      <c r="X5541" s="63"/>
      <c r="Y5541" s="63"/>
      <c r="Z5541" s="63"/>
    </row>
    <row r="5542">
      <c r="A5542" s="75"/>
      <c r="B5542" s="94"/>
      <c r="C5542" s="75"/>
      <c r="D5542" s="76"/>
      <c r="E5542" s="75" t="s">
        <v>97</v>
      </c>
      <c r="F5542" s="75" t="s">
        <v>97</v>
      </c>
      <c r="G5542" s="77"/>
      <c r="H5542" s="77"/>
      <c r="I5542" s="80"/>
      <c r="J5542" s="77" t="s">
        <v>97</v>
      </c>
      <c r="K5542" s="79" t="s">
        <v>97</v>
      </c>
      <c r="L5542" s="79"/>
      <c r="M5542" s="80"/>
      <c r="N5542" s="79" t="s">
        <v>97</v>
      </c>
      <c r="O5542" s="81"/>
      <c r="P5542" s="86"/>
      <c r="Q5542" s="82"/>
      <c r="R5542" s="81" t="s">
        <v>97</v>
      </c>
      <c r="S5542" s="63"/>
      <c r="T5542" s="87"/>
      <c r="U5542" s="84" t="s">
        <v>97</v>
      </c>
      <c r="V5542" s="84" t="s">
        <v>97</v>
      </c>
      <c r="W5542" s="85" t="b">
        <v>0</v>
      </c>
      <c r="X5542" s="63"/>
      <c r="Y5542" s="63"/>
      <c r="Z5542" s="63"/>
    </row>
    <row r="5543">
      <c r="A5543" s="75"/>
      <c r="B5543" s="94"/>
      <c r="C5543" s="75"/>
      <c r="D5543" s="76"/>
      <c r="E5543" s="75" t="s">
        <v>97</v>
      </c>
      <c r="F5543" s="75" t="s">
        <v>97</v>
      </c>
      <c r="G5543" s="77"/>
      <c r="H5543" s="77"/>
      <c r="I5543" s="80"/>
      <c r="J5543" s="77" t="s">
        <v>97</v>
      </c>
      <c r="K5543" s="79" t="s">
        <v>97</v>
      </c>
      <c r="L5543" s="79"/>
      <c r="M5543" s="80"/>
      <c r="N5543" s="79" t="s">
        <v>97</v>
      </c>
      <c r="O5543" s="81"/>
      <c r="P5543" s="86"/>
      <c r="Q5543" s="82"/>
      <c r="R5543" s="81" t="s">
        <v>97</v>
      </c>
      <c r="S5543" s="63"/>
      <c r="T5543" s="87"/>
      <c r="U5543" s="84" t="s">
        <v>97</v>
      </c>
      <c r="V5543" s="84" t="s">
        <v>97</v>
      </c>
      <c r="W5543" s="85" t="b">
        <v>0</v>
      </c>
      <c r="X5543" s="63"/>
      <c r="Y5543" s="63"/>
      <c r="Z5543" s="63"/>
    </row>
    <row r="5544">
      <c r="A5544" s="75"/>
      <c r="B5544" s="94"/>
      <c r="C5544" s="75"/>
      <c r="D5544" s="76"/>
      <c r="E5544" s="75" t="s">
        <v>97</v>
      </c>
      <c r="F5544" s="75" t="s">
        <v>97</v>
      </c>
      <c r="G5544" s="77"/>
      <c r="H5544" s="77"/>
      <c r="I5544" s="80"/>
      <c r="J5544" s="77" t="s">
        <v>97</v>
      </c>
      <c r="K5544" s="79" t="s">
        <v>97</v>
      </c>
      <c r="L5544" s="79"/>
      <c r="M5544" s="80"/>
      <c r="N5544" s="79" t="s">
        <v>97</v>
      </c>
      <c r="O5544" s="81"/>
      <c r="P5544" s="86"/>
      <c r="Q5544" s="82"/>
      <c r="R5544" s="81" t="s">
        <v>97</v>
      </c>
      <c r="S5544" s="63"/>
      <c r="T5544" s="87"/>
      <c r="U5544" s="84" t="s">
        <v>97</v>
      </c>
      <c r="V5544" s="84" t="s">
        <v>97</v>
      </c>
      <c r="W5544" s="85" t="b">
        <v>0</v>
      </c>
      <c r="X5544" s="63"/>
      <c r="Y5544" s="63"/>
      <c r="Z5544" s="63"/>
    </row>
    <row r="5545">
      <c r="A5545" s="75"/>
      <c r="B5545" s="94"/>
      <c r="C5545" s="75"/>
      <c r="D5545" s="76"/>
      <c r="E5545" s="75" t="s">
        <v>97</v>
      </c>
      <c r="F5545" s="75" t="s">
        <v>97</v>
      </c>
      <c r="G5545" s="77"/>
      <c r="H5545" s="77"/>
      <c r="I5545" s="80"/>
      <c r="J5545" s="77" t="s">
        <v>97</v>
      </c>
      <c r="K5545" s="79" t="s">
        <v>97</v>
      </c>
      <c r="L5545" s="79"/>
      <c r="M5545" s="80"/>
      <c r="N5545" s="79" t="s">
        <v>97</v>
      </c>
      <c r="O5545" s="81"/>
      <c r="P5545" s="86"/>
      <c r="Q5545" s="82"/>
      <c r="R5545" s="81" t="s">
        <v>97</v>
      </c>
      <c r="S5545" s="63"/>
      <c r="T5545" s="87"/>
      <c r="U5545" s="84" t="s">
        <v>97</v>
      </c>
      <c r="V5545" s="84" t="s">
        <v>97</v>
      </c>
      <c r="W5545" s="85" t="b">
        <v>0</v>
      </c>
      <c r="X5545" s="63"/>
      <c r="Y5545" s="63"/>
      <c r="Z5545" s="63"/>
    </row>
    <row r="5546">
      <c r="A5546" s="75"/>
      <c r="B5546" s="94"/>
      <c r="C5546" s="75"/>
      <c r="D5546" s="76"/>
      <c r="E5546" s="75" t="s">
        <v>97</v>
      </c>
      <c r="F5546" s="75" t="s">
        <v>97</v>
      </c>
      <c r="G5546" s="77"/>
      <c r="H5546" s="77"/>
      <c r="I5546" s="80"/>
      <c r="J5546" s="77" t="s">
        <v>97</v>
      </c>
      <c r="K5546" s="79" t="s">
        <v>97</v>
      </c>
      <c r="L5546" s="79"/>
      <c r="M5546" s="80"/>
      <c r="N5546" s="79" t="s">
        <v>97</v>
      </c>
      <c r="O5546" s="81"/>
      <c r="P5546" s="86"/>
      <c r="Q5546" s="82"/>
      <c r="R5546" s="81" t="s">
        <v>97</v>
      </c>
      <c r="S5546" s="63"/>
      <c r="T5546" s="87"/>
      <c r="U5546" s="84" t="s">
        <v>97</v>
      </c>
      <c r="V5546" s="84" t="s">
        <v>97</v>
      </c>
      <c r="W5546" s="85" t="b">
        <v>0</v>
      </c>
      <c r="X5546" s="63"/>
      <c r="Y5546" s="63"/>
      <c r="Z5546" s="63"/>
    </row>
    <row r="5547">
      <c r="A5547" s="75"/>
      <c r="B5547" s="94"/>
      <c r="C5547" s="75"/>
      <c r="D5547" s="76"/>
      <c r="E5547" s="75" t="s">
        <v>97</v>
      </c>
      <c r="F5547" s="75" t="s">
        <v>97</v>
      </c>
      <c r="G5547" s="77"/>
      <c r="H5547" s="77"/>
      <c r="I5547" s="80"/>
      <c r="J5547" s="77" t="s">
        <v>97</v>
      </c>
      <c r="K5547" s="79" t="s">
        <v>97</v>
      </c>
      <c r="L5547" s="79"/>
      <c r="M5547" s="80"/>
      <c r="N5547" s="79" t="s">
        <v>97</v>
      </c>
      <c r="O5547" s="81"/>
      <c r="P5547" s="86"/>
      <c r="Q5547" s="82"/>
      <c r="R5547" s="81" t="s">
        <v>97</v>
      </c>
      <c r="S5547" s="63"/>
      <c r="T5547" s="87"/>
      <c r="U5547" s="84" t="s">
        <v>97</v>
      </c>
      <c r="V5547" s="84" t="s">
        <v>97</v>
      </c>
      <c r="W5547" s="85" t="b">
        <v>0</v>
      </c>
      <c r="X5547" s="63"/>
      <c r="Y5547" s="63"/>
      <c r="Z5547" s="63"/>
    </row>
    <row r="5548">
      <c r="A5548" s="75"/>
      <c r="B5548" s="94"/>
      <c r="C5548" s="75"/>
      <c r="D5548" s="76"/>
      <c r="E5548" s="75" t="s">
        <v>97</v>
      </c>
      <c r="F5548" s="75" t="s">
        <v>97</v>
      </c>
      <c r="G5548" s="77"/>
      <c r="H5548" s="77"/>
      <c r="I5548" s="80"/>
      <c r="J5548" s="77" t="s">
        <v>97</v>
      </c>
      <c r="K5548" s="79" t="s">
        <v>97</v>
      </c>
      <c r="L5548" s="79"/>
      <c r="M5548" s="80"/>
      <c r="N5548" s="79" t="s">
        <v>97</v>
      </c>
      <c r="O5548" s="81"/>
      <c r="P5548" s="86"/>
      <c r="Q5548" s="82"/>
      <c r="R5548" s="81" t="s">
        <v>97</v>
      </c>
      <c r="S5548" s="63"/>
      <c r="T5548" s="87"/>
      <c r="U5548" s="84" t="s">
        <v>97</v>
      </c>
      <c r="V5548" s="84" t="s">
        <v>97</v>
      </c>
      <c r="W5548" s="85" t="b">
        <v>0</v>
      </c>
      <c r="X5548" s="63"/>
      <c r="Y5548" s="63"/>
      <c r="Z5548" s="63"/>
    </row>
    <row r="5549">
      <c r="A5549" s="75"/>
      <c r="B5549" s="94"/>
      <c r="C5549" s="75"/>
      <c r="D5549" s="76"/>
      <c r="E5549" s="75" t="s">
        <v>97</v>
      </c>
      <c r="F5549" s="75" t="s">
        <v>97</v>
      </c>
      <c r="G5549" s="77"/>
      <c r="H5549" s="77"/>
      <c r="I5549" s="80"/>
      <c r="J5549" s="77" t="s">
        <v>97</v>
      </c>
      <c r="K5549" s="79" t="s">
        <v>97</v>
      </c>
      <c r="L5549" s="79"/>
      <c r="M5549" s="80"/>
      <c r="N5549" s="79" t="s">
        <v>97</v>
      </c>
      <c r="O5549" s="81"/>
      <c r="P5549" s="86"/>
      <c r="Q5549" s="82"/>
      <c r="R5549" s="81" t="s">
        <v>97</v>
      </c>
      <c r="S5549" s="63"/>
      <c r="T5549" s="87"/>
      <c r="U5549" s="84" t="s">
        <v>97</v>
      </c>
      <c r="V5549" s="84" t="s">
        <v>97</v>
      </c>
      <c r="W5549" s="85" t="b">
        <v>0</v>
      </c>
      <c r="X5549" s="63"/>
      <c r="Y5549" s="63"/>
      <c r="Z5549" s="63"/>
    </row>
    <row r="5550">
      <c r="A5550" s="75"/>
      <c r="B5550" s="94"/>
      <c r="C5550" s="75"/>
      <c r="D5550" s="76"/>
      <c r="E5550" s="75" t="s">
        <v>97</v>
      </c>
      <c r="F5550" s="75" t="s">
        <v>97</v>
      </c>
      <c r="G5550" s="77"/>
      <c r="H5550" s="77"/>
      <c r="I5550" s="80"/>
      <c r="J5550" s="77" t="s">
        <v>97</v>
      </c>
      <c r="K5550" s="79" t="s">
        <v>97</v>
      </c>
      <c r="L5550" s="79"/>
      <c r="M5550" s="80"/>
      <c r="N5550" s="79" t="s">
        <v>97</v>
      </c>
      <c r="O5550" s="81"/>
      <c r="P5550" s="86"/>
      <c r="Q5550" s="82"/>
      <c r="R5550" s="81" t="s">
        <v>97</v>
      </c>
      <c r="S5550" s="63"/>
      <c r="T5550" s="87"/>
      <c r="U5550" s="84" t="s">
        <v>97</v>
      </c>
      <c r="V5550" s="84" t="s">
        <v>97</v>
      </c>
      <c r="W5550" s="85" t="b">
        <v>0</v>
      </c>
      <c r="X5550" s="63"/>
      <c r="Y5550" s="63"/>
      <c r="Z5550" s="63"/>
    </row>
    <row r="5551">
      <c r="A5551" s="75"/>
      <c r="B5551" s="94"/>
      <c r="C5551" s="75"/>
      <c r="D5551" s="76"/>
      <c r="E5551" s="75" t="s">
        <v>97</v>
      </c>
      <c r="F5551" s="75" t="s">
        <v>97</v>
      </c>
      <c r="G5551" s="77"/>
      <c r="H5551" s="77"/>
      <c r="I5551" s="80"/>
      <c r="J5551" s="77" t="s">
        <v>97</v>
      </c>
      <c r="K5551" s="79" t="s">
        <v>97</v>
      </c>
      <c r="L5551" s="79"/>
      <c r="M5551" s="80"/>
      <c r="N5551" s="79" t="s">
        <v>97</v>
      </c>
      <c r="O5551" s="81"/>
      <c r="P5551" s="86"/>
      <c r="Q5551" s="82"/>
      <c r="R5551" s="81" t="s">
        <v>97</v>
      </c>
      <c r="S5551" s="63"/>
      <c r="T5551" s="87"/>
      <c r="U5551" s="84" t="s">
        <v>97</v>
      </c>
      <c r="V5551" s="84" t="s">
        <v>97</v>
      </c>
      <c r="W5551" s="85" t="b">
        <v>0</v>
      </c>
      <c r="X5551" s="63"/>
      <c r="Y5551" s="63"/>
      <c r="Z5551" s="63"/>
    </row>
    <row r="5552">
      <c r="A5552" s="75"/>
      <c r="B5552" s="94"/>
      <c r="C5552" s="75"/>
      <c r="D5552" s="76"/>
      <c r="E5552" s="75" t="s">
        <v>97</v>
      </c>
      <c r="F5552" s="75" t="s">
        <v>97</v>
      </c>
      <c r="G5552" s="77"/>
      <c r="H5552" s="77"/>
      <c r="I5552" s="80"/>
      <c r="J5552" s="77" t="s">
        <v>97</v>
      </c>
      <c r="K5552" s="79" t="s">
        <v>97</v>
      </c>
      <c r="L5552" s="79"/>
      <c r="M5552" s="80"/>
      <c r="N5552" s="79" t="s">
        <v>97</v>
      </c>
      <c r="O5552" s="81"/>
      <c r="P5552" s="86"/>
      <c r="Q5552" s="82"/>
      <c r="R5552" s="81" t="s">
        <v>97</v>
      </c>
      <c r="S5552" s="63"/>
      <c r="T5552" s="87"/>
      <c r="U5552" s="84" t="s">
        <v>97</v>
      </c>
      <c r="V5552" s="84" t="s">
        <v>97</v>
      </c>
      <c r="W5552" s="85" t="b">
        <v>0</v>
      </c>
      <c r="X5552" s="63"/>
      <c r="Y5552" s="63"/>
      <c r="Z5552" s="63"/>
    </row>
    <row r="5553">
      <c r="A5553" s="75"/>
      <c r="B5553" s="94"/>
      <c r="C5553" s="75"/>
      <c r="D5553" s="76"/>
      <c r="E5553" s="75" t="s">
        <v>97</v>
      </c>
      <c r="F5553" s="75" t="s">
        <v>97</v>
      </c>
      <c r="G5553" s="77"/>
      <c r="H5553" s="77"/>
      <c r="I5553" s="80"/>
      <c r="J5553" s="77" t="s">
        <v>97</v>
      </c>
      <c r="K5553" s="79" t="s">
        <v>97</v>
      </c>
      <c r="L5553" s="79"/>
      <c r="M5553" s="80"/>
      <c r="N5553" s="79" t="s">
        <v>97</v>
      </c>
      <c r="O5553" s="81"/>
      <c r="P5553" s="86"/>
      <c r="Q5553" s="82"/>
      <c r="R5553" s="81" t="s">
        <v>97</v>
      </c>
      <c r="S5553" s="63"/>
      <c r="T5553" s="87"/>
      <c r="U5553" s="84" t="s">
        <v>97</v>
      </c>
      <c r="V5553" s="84" t="s">
        <v>97</v>
      </c>
      <c r="W5553" s="85" t="b">
        <v>0</v>
      </c>
      <c r="X5553" s="63"/>
      <c r="Y5553" s="63"/>
      <c r="Z5553" s="63"/>
    </row>
    <row r="5554">
      <c r="A5554" s="75"/>
      <c r="B5554" s="94"/>
      <c r="C5554" s="75"/>
      <c r="D5554" s="76"/>
      <c r="E5554" s="75" t="s">
        <v>97</v>
      </c>
      <c r="F5554" s="75" t="s">
        <v>97</v>
      </c>
      <c r="G5554" s="77"/>
      <c r="H5554" s="77"/>
      <c r="I5554" s="80"/>
      <c r="J5554" s="77" t="s">
        <v>97</v>
      </c>
      <c r="K5554" s="79" t="s">
        <v>97</v>
      </c>
      <c r="L5554" s="79"/>
      <c r="M5554" s="80"/>
      <c r="N5554" s="79" t="s">
        <v>97</v>
      </c>
      <c r="O5554" s="81"/>
      <c r="P5554" s="86"/>
      <c r="Q5554" s="82"/>
      <c r="R5554" s="81" t="s">
        <v>97</v>
      </c>
      <c r="S5554" s="63"/>
      <c r="T5554" s="87"/>
      <c r="U5554" s="84" t="s">
        <v>97</v>
      </c>
      <c r="V5554" s="84" t="s">
        <v>97</v>
      </c>
      <c r="W5554" s="85" t="b">
        <v>0</v>
      </c>
      <c r="X5554" s="63"/>
      <c r="Y5554" s="63"/>
      <c r="Z5554" s="63"/>
    </row>
    <row r="5555">
      <c r="A5555" s="75"/>
      <c r="B5555" s="94"/>
      <c r="C5555" s="75"/>
      <c r="D5555" s="76"/>
      <c r="E5555" s="75" t="s">
        <v>97</v>
      </c>
      <c r="F5555" s="75" t="s">
        <v>97</v>
      </c>
      <c r="G5555" s="77"/>
      <c r="H5555" s="77"/>
      <c r="I5555" s="80"/>
      <c r="J5555" s="77" t="s">
        <v>97</v>
      </c>
      <c r="K5555" s="79" t="s">
        <v>97</v>
      </c>
      <c r="L5555" s="79"/>
      <c r="M5555" s="80"/>
      <c r="N5555" s="79" t="s">
        <v>97</v>
      </c>
      <c r="O5555" s="81"/>
      <c r="P5555" s="86"/>
      <c r="Q5555" s="82"/>
      <c r="R5555" s="81" t="s">
        <v>97</v>
      </c>
      <c r="S5555" s="63"/>
      <c r="T5555" s="87"/>
      <c r="U5555" s="84" t="s">
        <v>97</v>
      </c>
      <c r="V5555" s="84" t="s">
        <v>97</v>
      </c>
      <c r="W5555" s="85" t="b">
        <v>0</v>
      </c>
      <c r="X5555" s="63"/>
      <c r="Y5555" s="63"/>
      <c r="Z5555" s="63"/>
    </row>
    <row r="5556">
      <c r="A5556" s="75"/>
      <c r="B5556" s="94"/>
      <c r="C5556" s="75"/>
      <c r="D5556" s="76"/>
      <c r="E5556" s="75" t="s">
        <v>97</v>
      </c>
      <c r="F5556" s="75" t="s">
        <v>97</v>
      </c>
      <c r="G5556" s="77"/>
      <c r="H5556" s="77"/>
      <c r="I5556" s="80"/>
      <c r="J5556" s="77" t="s">
        <v>97</v>
      </c>
      <c r="K5556" s="79" t="s">
        <v>97</v>
      </c>
      <c r="L5556" s="79"/>
      <c r="M5556" s="80"/>
      <c r="N5556" s="79" t="s">
        <v>97</v>
      </c>
      <c r="O5556" s="81"/>
      <c r="P5556" s="86"/>
      <c r="Q5556" s="82"/>
      <c r="R5556" s="81" t="s">
        <v>97</v>
      </c>
      <c r="S5556" s="63"/>
      <c r="T5556" s="87"/>
      <c r="U5556" s="84" t="s">
        <v>97</v>
      </c>
      <c r="V5556" s="84" t="s">
        <v>97</v>
      </c>
      <c r="W5556" s="85" t="b">
        <v>0</v>
      </c>
      <c r="X5556" s="63"/>
      <c r="Y5556" s="63"/>
      <c r="Z5556" s="63"/>
    </row>
    <row r="5557">
      <c r="A5557" s="75"/>
      <c r="B5557" s="94"/>
      <c r="C5557" s="75"/>
      <c r="D5557" s="76"/>
      <c r="E5557" s="75" t="s">
        <v>97</v>
      </c>
      <c r="F5557" s="75" t="s">
        <v>97</v>
      </c>
      <c r="G5557" s="77"/>
      <c r="H5557" s="77"/>
      <c r="I5557" s="80"/>
      <c r="J5557" s="77" t="s">
        <v>97</v>
      </c>
      <c r="K5557" s="79" t="s">
        <v>97</v>
      </c>
      <c r="L5557" s="79"/>
      <c r="M5557" s="80"/>
      <c r="N5557" s="79" t="s">
        <v>97</v>
      </c>
      <c r="O5557" s="81"/>
      <c r="P5557" s="86"/>
      <c r="Q5557" s="82"/>
      <c r="R5557" s="81" t="s">
        <v>97</v>
      </c>
      <c r="S5557" s="63"/>
      <c r="T5557" s="87"/>
      <c r="U5557" s="84" t="s">
        <v>97</v>
      </c>
      <c r="V5557" s="84" t="s">
        <v>97</v>
      </c>
      <c r="W5557" s="85" t="b">
        <v>0</v>
      </c>
      <c r="X5557" s="63"/>
      <c r="Y5557" s="63"/>
      <c r="Z5557" s="63"/>
    </row>
    <row r="5558">
      <c r="A5558" s="75"/>
      <c r="B5558" s="94"/>
      <c r="C5558" s="75"/>
      <c r="D5558" s="76"/>
      <c r="E5558" s="75" t="s">
        <v>97</v>
      </c>
      <c r="F5558" s="75" t="s">
        <v>97</v>
      </c>
      <c r="G5558" s="77"/>
      <c r="H5558" s="77"/>
      <c r="I5558" s="80"/>
      <c r="J5558" s="77" t="s">
        <v>97</v>
      </c>
      <c r="K5558" s="79" t="s">
        <v>97</v>
      </c>
      <c r="L5558" s="79"/>
      <c r="M5558" s="80"/>
      <c r="N5558" s="79" t="s">
        <v>97</v>
      </c>
      <c r="O5558" s="81"/>
      <c r="P5558" s="86"/>
      <c r="Q5558" s="82"/>
      <c r="R5558" s="81" t="s">
        <v>97</v>
      </c>
      <c r="S5558" s="63"/>
      <c r="T5558" s="87"/>
      <c r="U5558" s="84" t="s">
        <v>97</v>
      </c>
      <c r="V5558" s="84" t="s">
        <v>97</v>
      </c>
      <c r="W5558" s="85" t="b">
        <v>0</v>
      </c>
      <c r="X5558" s="63"/>
      <c r="Y5558" s="63"/>
      <c r="Z5558" s="63"/>
    </row>
    <row r="5559">
      <c r="A5559" s="75"/>
      <c r="B5559" s="94"/>
      <c r="C5559" s="75"/>
      <c r="D5559" s="76"/>
      <c r="E5559" s="75" t="s">
        <v>97</v>
      </c>
      <c r="F5559" s="75" t="s">
        <v>97</v>
      </c>
      <c r="G5559" s="77"/>
      <c r="H5559" s="77"/>
      <c r="I5559" s="80"/>
      <c r="J5559" s="77" t="s">
        <v>97</v>
      </c>
      <c r="K5559" s="79" t="s">
        <v>97</v>
      </c>
      <c r="L5559" s="79"/>
      <c r="M5559" s="80"/>
      <c r="N5559" s="79" t="s">
        <v>97</v>
      </c>
      <c r="O5559" s="81"/>
      <c r="P5559" s="86"/>
      <c r="Q5559" s="82"/>
      <c r="R5559" s="81" t="s">
        <v>97</v>
      </c>
      <c r="S5559" s="63"/>
      <c r="T5559" s="87"/>
      <c r="U5559" s="84" t="s">
        <v>97</v>
      </c>
      <c r="V5559" s="84" t="s">
        <v>97</v>
      </c>
      <c r="W5559" s="85" t="b">
        <v>0</v>
      </c>
      <c r="X5559" s="63"/>
      <c r="Y5559" s="63"/>
      <c r="Z5559" s="63"/>
    </row>
    <row r="5560">
      <c r="A5560" s="75"/>
      <c r="B5560" s="94"/>
      <c r="C5560" s="75"/>
      <c r="D5560" s="76"/>
      <c r="E5560" s="75" t="s">
        <v>97</v>
      </c>
      <c r="F5560" s="75" t="s">
        <v>97</v>
      </c>
      <c r="G5560" s="77"/>
      <c r="H5560" s="77"/>
      <c r="I5560" s="80"/>
      <c r="J5560" s="77" t="s">
        <v>97</v>
      </c>
      <c r="K5560" s="79" t="s">
        <v>97</v>
      </c>
      <c r="L5560" s="79"/>
      <c r="M5560" s="80"/>
      <c r="N5560" s="79" t="s">
        <v>97</v>
      </c>
      <c r="O5560" s="81"/>
      <c r="P5560" s="86"/>
      <c r="Q5560" s="82"/>
      <c r="R5560" s="81" t="s">
        <v>97</v>
      </c>
      <c r="S5560" s="63"/>
      <c r="T5560" s="87"/>
      <c r="U5560" s="84" t="s">
        <v>97</v>
      </c>
      <c r="V5560" s="84" t="s">
        <v>97</v>
      </c>
      <c r="W5560" s="85" t="b">
        <v>0</v>
      </c>
      <c r="X5560" s="63"/>
      <c r="Y5560" s="63"/>
      <c r="Z5560" s="63"/>
    </row>
    <row r="5561">
      <c r="A5561" s="75"/>
      <c r="B5561" s="94"/>
      <c r="C5561" s="75"/>
      <c r="D5561" s="76"/>
      <c r="E5561" s="75" t="s">
        <v>97</v>
      </c>
      <c r="F5561" s="75" t="s">
        <v>97</v>
      </c>
      <c r="G5561" s="77"/>
      <c r="H5561" s="77"/>
      <c r="I5561" s="80"/>
      <c r="J5561" s="77" t="s">
        <v>97</v>
      </c>
      <c r="K5561" s="79" t="s">
        <v>97</v>
      </c>
      <c r="L5561" s="79"/>
      <c r="M5561" s="80"/>
      <c r="N5561" s="79" t="s">
        <v>97</v>
      </c>
      <c r="O5561" s="81"/>
      <c r="P5561" s="86"/>
      <c r="Q5561" s="82"/>
      <c r="R5561" s="81" t="s">
        <v>97</v>
      </c>
      <c r="S5561" s="63"/>
      <c r="T5561" s="87"/>
      <c r="U5561" s="84" t="s">
        <v>97</v>
      </c>
      <c r="V5561" s="84" t="s">
        <v>97</v>
      </c>
      <c r="W5561" s="85" t="b">
        <v>0</v>
      </c>
      <c r="X5561" s="63"/>
      <c r="Y5561" s="63"/>
      <c r="Z5561" s="63"/>
    </row>
    <row r="5562">
      <c r="A5562" s="75"/>
      <c r="B5562" s="94"/>
      <c r="C5562" s="75"/>
      <c r="D5562" s="76"/>
      <c r="E5562" s="75" t="s">
        <v>97</v>
      </c>
      <c r="F5562" s="75" t="s">
        <v>97</v>
      </c>
      <c r="G5562" s="77"/>
      <c r="H5562" s="77"/>
      <c r="I5562" s="80"/>
      <c r="J5562" s="77" t="s">
        <v>97</v>
      </c>
      <c r="K5562" s="79" t="s">
        <v>97</v>
      </c>
      <c r="L5562" s="79"/>
      <c r="M5562" s="80"/>
      <c r="N5562" s="79" t="s">
        <v>97</v>
      </c>
      <c r="O5562" s="81"/>
      <c r="P5562" s="86"/>
      <c r="Q5562" s="82"/>
      <c r="R5562" s="81" t="s">
        <v>97</v>
      </c>
      <c r="S5562" s="63"/>
      <c r="T5562" s="87"/>
      <c r="U5562" s="84" t="s">
        <v>97</v>
      </c>
      <c r="V5562" s="84" t="s">
        <v>97</v>
      </c>
      <c r="W5562" s="85" t="b">
        <v>0</v>
      </c>
      <c r="X5562" s="63"/>
      <c r="Y5562" s="63"/>
      <c r="Z5562" s="63"/>
    </row>
    <row r="5563">
      <c r="A5563" s="75"/>
      <c r="B5563" s="94"/>
      <c r="C5563" s="75"/>
      <c r="D5563" s="76"/>
      <c r="E5563" s="75" t="s">
        <v>97</v>
      </c>
      <c r="F5563" s="75" t="s">
        <v>97</v>
      </c>
      <c r="G5563" s="77"/>
      <c r="H5563" s="77"/>
      <c r="I5563" s="80"/>
      <c r="J5563" s="77" t="s">
        <v>97</v>
      </c>
      <c r="K5563" s="79" t="s">
        <v>97</v>
      </c>
      <c r="L5563" s="79"/>
      <c r="M5563" s="80"/>
      <c r="N5563" s="79" t="s">
        <v>97</v>
      </c>
      <c r="O5563" s="81"/>
      <c r="P5563" s="86"/>
      <c r="Q5563" s="82"/>
      <c r="R5563" s="81" t="s">
        <v>97</v>
      </c>
      <c r="S5563" s="63"/>
      <c r="T5563" s="87"/>
      <c r="U5563" s="84" t="s">
        <v>97</v>
      </c>
      <c r="V5563" s="84" t="s">
        <v>97</v>
      </c>
      <c r="W5563" s="85" t="b">
        <v>0</v>
      </c>
      <c r="X5563" s="63"/>
      <c r="Y5563" s="63"/>
      <c r="Z5563" s="63"/>
    </row>
    <row r="5564">
      <c r="A5564" s="75"/>
      <c r="B5564" s="94"/>
      <c r="C5564" s="75"/>
      <c r="D5564" s="76"/>
      <c r="E5564" s="75" t="s">
        <v>97</v>
      </c>
      <c r="F5564" s="75" t="s">
        <v>97</v>
      </c>
      <c r="G5564" s="77"/>
      <c r="H5564" s="77"/>
      <c r="I5564" s="80"/>
      <c r="J5564" s="77" t="s">
        <v>97</v>
      </c>
      <c r="K5564" s="79" t="s">
        <v>97</v>
      </c>
      <c r="L5564" s="79"/>
      <c r="M5564" s="80"/>
      <c r="N5564" s="79" t="s">
        <v>97</v>
      </c>
      <c r="O5564" s="81"/>
      <c r="P5564" s="86"/>
      <c r="Q5564" s="82"/>
      <c r="R5564" s="81" t="s">
        <v>97</v>
      </c>
      <c r="S5564" s="63"/>
      <c r="T5564" s="87"/>
      <c r="U5564" s="84" t="s">
        <v>97</v>
      </c>
      <c r="V5564" s="84" t="s">
        <v>97</v>
      </c>
      <c r="W5564" s="85" t="b">
        <v>0</v>
      </c>
      <c r="X5564" s="63"/>
      <c r="Y5564" s="63"/>
      <c r="Z5564" s="63"/>
    </row>
    <row r="5565">
      <c r="A5565" s="75"/>
      <c r="B5565" s="94"/>
      <c r="C5565" s="75"/>
      <c r="D5565" s="76"/>
      <c r="E5565" s="75" t="s">
        <v>97</v>
      </c>
      <c r="F5565" s="75" t="s">
        <v>97</v>
      </c>
      <c r="G5565" s="77"/>
      <c r="H5565" s="77"/>
      <c r="I5565" s="80"/>
      <c r="J5565" s="77" t="s">
        <v>97</v>
      </c>
      <c r="K5565" s="79" t="s">
        <v>97</v>
      </c>
      <c r="L5565" s="79"/>
      <c r="M5565" s="80"/>
      <c r="N5565" s="79" t="s">
        <v>97</v>
      </c>
      <c r="O5565" s="81"/>
      <c r="P5565" s="86"/>
      <c r="Q5565" s="82"/>
      <c r="R5565" s="81" t="s">
        <v>97</v>
      </c>
      <c r="S5565" s="63"/>
      <c r="T5565" s="87"/>
      <c r="U5565" s="84" t="s">
        <v>97</v>
      </c>
      <c r="V5565" s="84" t="s">
        <v>97</v>
      </c>
      <c r="W5565" s="85" t="b">
        <v>0</v>
      </c>
      <c r="X5565" s="63"/>
      <c r="Y5565" s="63"/>
      <c r="Z5565" s="63"/>
    </row>
    <row r="5566">
      <c r="A5566" s="75"/>
      <c r="B5566" s="94"/>
      <c r="C5566" s="75"/>
      <c r="D5566" s="76"/>
      <c r="E5566" s="75" t="s">
        <v>97</v>
      </c>
      <c r="F5566" s="75" t="s">
        <v>97</v>
      </c>
      <c r="G5566" s="77"/>
      <c r="H5566" s="77"/>
      <c r="I5566" s="80"/>
      <c r="J5566" s="77" t="s">
        <v>97</v>
      </c>
      <c r="K5566" s="79" t="s">
        <v>97</v>
      </c>
      <c r="L5566" s="79"/>
      <c r="M5566" s="80"/>
      <c r="N5566" s="79" t="s">
        <v>97</v>
      </c>
      <c r="O5566" s="81"/>
      <c r="P5566" s="86"/>
      <c r="Q5566" s="82"/>
      <c r="R5566" s="81" t="s">
        <v>97</v>
      </c>
      <c r="S5566" s="63"/>
      <c r="T5566" s="87"/>
      <c r="U5566" s="84" t="s">
        <v>97</v>
      </c>
      <c r="V5566" s="84" t="s">
        <v>97</v>
      </c>
      <c r="W5566" s="85" t="b">
        <v>0</v>
      </c>
      <c r="X5566" s="63"/>
      <c r="Y5566" s="63"/>
      <c r="Z5566" s="63"/>
    </row>
    <row r="5567">
      <c r="A5567" s="75"/>
      <c r="B5567" s="94"/>
      <c r="C5567" s="75"/>
      <c r="D5567" s="76"/>
      <c r="E5567" s="75" t="s">
        <v>97</v>
      </c>
      <c r="F5567" s="75" t="s">
        <v>97</v>
      </c>
      <c r="G5567" s="77"/>
      <c r="H5567" s="77"/>
      <c r="I5567" s="80"/>
      <c r="J5567" s="77" t="s">
        <v>97</v>
      </c>
      <c r="K5567" s="79" t="s">
        <v>97</v>
      </c>
      <c r="L5567" s="79"/>
      <c r="M5567" s="80"/>
      <c r="N5567" s="79" t="s">
        <v>97</v>
      </c>
      <c r="O5567" s="81"/>
      <c r="P5567" s="86"/>
      <c r="Q5567" s="82"/>
      <c r="R5567" s="81" t="s">
        <v>97</v>
      </c>
      <c r="S5567" s="63"/>
      <c r="T5567" s="87"/>
      <c r="U5567" s="84" t="s">
        <v>97</v>
      </c>
      <c r="V5567" s="84" t="s">
        <v>97</v>
      </c>
      <c r="W5567" s="85" t="b">
        <v>0</v>
      </c>
      <c r="X5567" s="63"/>
      <c r="Y5567" s="63"/>
      <c r="Z5567" s="63"/>
    </row>
    <row r="5568">
      <c r="A5568" s="75"/>
      <c r="B5568" s="94"/>
      <c r="C5568" s="75"/>
      <c r="D5568" s="76"/>
      <c r="E5568" s="75" t="s">
        <v>97</v>
      </c>
      <c r="F5568" s="75" t="s">
        <v>97</v>
      </c>
      <c r="G5568" s="77"/>
      <c r="H5568" s="77"/>
      <c r="I5568" s="80"/>
      <c r="J5568" s="77" t="s">
        <v>97</v>
      </c>
      <c r="K5568" s="79" t="s">
        <v>97</v>
      </c>
      <c r="L5568" s="79"/>
      <c r="M5568" s="80"/>
      <c r="N5568" s="79" t="s">
        <v>97</v>
      </c>
      <c r="O5568" s="81"/>
      <c r="P5568" s="86"/>
      <c r="Q5568" s="82"/>
      <c r="R5568" s="81" t="s">
        <v>97</v>
      </c>
      <c r="S5568" s="63"/>
      <c r="T5568" s="87"/>
      <c r="U5568" s="84" t="s">
        <v>97</v>
      </c>
      <c r="V5568" s="84" t="s">
        <v>97</v>
      </c>
      <c r="W5568" s="85" t="b">
        <v>0</v>
      </c>
      <c r="X5568" s="63"/>
      <c r="Y5568" s="63"/>
      <c r="Z5568" s="63"/>
    </row>
    <row r="5569">
      <c r="A5569" s="75"/>
      <c r="B5569" s="94"/>
      <c r="C5569" s="75"/>
      <c r="D5569" s="76"/>
      <c r="E5569" s="75" t="s">
        <v>97</v>
      </c>
      <c r="F5569" s="75" t="s">
        <v>97</v>
      </c>
      <c r="G5569" s="77"/>
      <c r="H5569" s="77"/>
      <c r="I5569" s="80"/>
      <c r="J5569" s="77" t="s">
        <v>97</v>
      </c>
      <c r="K5569" s="79" t="s">
        <v>97</v>
      </c>
      <c r="L5569" s="79"/>
      <c r="M5569" s="80"/>
      <c r="N5569" s="79" t="s">
        <v>97</v>
      </c>
      <c r="O5569" s="81"/>
      <c r="P5569" s="86"/>
      <c r="Q5569" s="82"/>
      <c r="R5569" s="81" t="s">
        <v>97</v>
      </c>
      <c r="S5569" s="63"/>
      <c r="T5569" s="87"/>
      <c r="U5569" s="84" t="s">
        <v>97</v>
      </c>
      <c r="V5569" s="84" t="s">
        <v>97</v>
      </c>
      <c r="W5569" s="85" t="b">
        <v>0</v>
      </c>
      <c r="X5569" s="63"/>
      <c r="Y5569" s="63"/>
      <c r="Z5569" s="63"/>
    </row>
    <row r="5570">
      <c r="A5570" s="75"/>
      <c r="B5570" s="94"/>
      <c r="C5570" s="75"/>
      <c r="D5570" s="76"/>
      <c r="E5570" s="75" t="s">
        <v>97</v>
      </c>
      <c r="F5570" s="75" t="s">
        <v>97</v>
      </c>
      <c r="G5570" s="77"/>
      <c r="H5570" s="77"/>
      <c r="I5570" s="80"/>
      <c r="J5570" s="77" t="s">
        <v>97</v>
      </c>
      <c r="K5570" s="79" t="s">
        <v>97</v>
      </c>
      <c r="L5570" s="79"/>
      <c r="M5570" s="80"/>
      <c r="N5570" s="79" t="s">
        <v>97</v>
      </c>
      <c r="O5570" s="81"/>
      <c r="P5570" s="86"/>
      <c r="Q5570" s="82"/>
      <c r="R5570" s="81" t="s">
        <v>97</v>
      </c>
      <c r="S5570" s="63"/>
      <c r="T5570" s="87"/>
      <c r="U5570" s="84" t="s">
        <v>97</v>
      </c>
      <c r="V5570" s="84" t="s">
        <v>97</v>
      </c>
      <c r="W5570" s="85" t="b">
        <v>0</v>
      </c>
      <c r="X5570" s="63"/>
      <c r="Y5570" s="63"/>
      <c r="Z5570" s="63"/>
    </row>
    <row r="5571">
      <c r="A5571" s="75"/>
      <c r="B5571" s="94"/>
      <c r="C5571" s="75"/>
      <c r="D5571" s="76"/>
      <c r="E5571" s="75" t="s">
        <v>97</v>
      </c>
      <c r="F5571" s="75" t="s">
        <v>97</v>
      </c>
      <c r="G5571" s="77"/>
      <c r="H5571" s="77"/>
      <c r="I5571" s="80"/>
      <c r="J5571" s="77" t="s">
        <v>97</v>
      </c>
      <c r="K5571" s="79" t="s">
        <v>97</v>
      </c>
      <c r="L5571" s="79"/>
      <c r="M5571" s="80"/>
      <c r="N5571" s="79" t="s">
        <v>97</v>
      </c>
      <c r="O5571" s="81"/>
      <c r="P5571" s="86"/>
      <c r="Q5571" s="82"/>
      <c r="R5571" s="81" t="s">
        <v>97</v>
      </c>
      <c r="S5571" s="63"/>
      <c r="T5571" s="87"/>
      <c r="U5571" s="84" t="s">
        <v>97</v>
      </c>
      <c r="V5571" s="84" t="s">
        <v>97</v>
      </c>
      <c r="W5571" s="85" t="b">
        <v>0</v>
      </c>
      <c r="X5571" s="63"/>
      <c r="Y5571" s="63"/>
      <c r="Z5571" s="63"/>
    </row>
    <row r="5572">
      <c r="A5572" s="75"/>
      <c r="B5572" s="94"/>
      <c r="C5572" s="75"/>
      <c r="D5572" s="76"/>
      <c r="E5572" s="75" t="s">
        <v>97</v>
      </c>
      <c r="F5572" s="75" t="s">
        <v>97</v>
      </c>
      <c r="G5572" s="77"/>
      <c r="H5572" s="77"/>
      <c r="I5572" s="80"/>
      <c r="J5572" s="77" t="s">
        <v>97</v>
      </c>
      <c r="K5572" s="79" t="s">
        <v>97</v>
      </c>
      <c r="L5572" s="79"/>
      <c r="M5572" s="80"/>
      <c r="N5572" s="79" t="s">
        <v>97</v>
      </c>
      <c r="O5572" s="81"/>
      <c r="P5572" s="86"/>
      <c r="Q5572" s="82"/>
      <c r="R5572" s="81" t="s">
        <v>97</v>
      </c>
      <c r="S5572" s="63"/>
      <c r="T5572" s="87"/>
      <c r="U5572" s="84" t="s">
        <v>97</v>
      </c>
      <c r="V5572" s="84" t="s">
        <v>97</v>
      </c>
      <c r="W5572" s="85" t="b">
        <v>0</v>
      </c>
      <c r="X5572" s="63"/>
      <c r="Y5572" s="63"/>
      <c r="Z5572" s="63"/>
    </row>
    <row r="5573">
      <c r="A5573" s="75"/>
      <c r="B5573" s="94"/>
      <c r="C5573" s="75"/>
      <c r="D5573" s="76"/>
      <c r="E5573" s="75" t="s">
        <v>97</v>
      </c>
      <c r="F5573" s="75" t="s">
        <v>97</v>
      </c>
      <c r="G5573" s="77"/>
      <c r="H5573" s="77"/>
      <c r="I5573" s="80"/>
      <c r="J5573" s="77" t="s">
        <v>97</v>
      </c>
      <c r="K5573" s="79" t="s">
        <v>97</v>
      </c>
      <c r="L5573" s="79"/>
      <c r="M5573" s="80"/>
      <c r="N5573" s="79" t="s">
        <v>97</v>
      </c>
      <c r="O5573" s="81"/>
      <c r="P5573" s="86"/>
      <c r="Q5573" s="82"/>
      <c r="R5573" s="81" t="s">
        <v>97</v>
      </c>
      <c r="S5573" s="63"/>
      <c r="T5573" s="87"/>
      <c r="U5573" s="84" t="s">
        <v>97</v>
      </c>
      <c r="V5573" s="84" t="s">
        <v>97</v>
      </c>
      <c r="W5573" s="85" t="b">
        <v>0</v>
      </c>
      <c r="X5573" s="63"/>
      <c r="Y5573" s="63"/>
      <c r="Z5573" s="63"/>
    </row>
    <row r="5574">
      <c r="A5574" s="75"/>
      <c r="B5574" s="94"/>
      <c r="C5574" s="75"/>
      <c r="D5574" s="76"/>
      <c r="E5574" s="75" t="s">
        <v>97</v>
      </c>
      <c r="F5574" s="75" t="s">
        <v>97</v>
      </c>
      <c r="G5574" s="77"/>
      <c r="H5574" s="77"/>
      <c r="I5574" s="80"/>
      <c r="J5574" s="77" t="s">
        <v>97</v>
      </c>
      <c r="K5574" s="79" t="s">
        <v>97</v>
      </c>
      <c r="L5574" s="79"/>
      <c r="M5574" s="80"/>
      <c r="N5574" s="79" t="s">
        <v>97</v>
      </c>
      <c r="O5574" s="81"/>
      <c r="P5574" s="86"/>
      <c r="Q5574" s="82"/>
      <c r="R5574" s="81" t="s">
        <v>97</v>
      </c>
      <c r="S5574" s="63"/>
      <c r="T5574" s="87"/>
      <c r="U5574" s="84" t="s">
        <v>97</v>
      </c>
      <c r="V5574" s="84" t="s">
        <v>97</v>
      </c>
      <c r="W5574" s="85" t="b">
        <v>0</v>
      </c>
      <c r="X5574" s="63"/>
      <c r="Y5574" s="63"/>
      <c r="Z5574" s="63"/>
    </row>
    <row r="5575">
      <c r="A5575" s="75"/>
      <c r="B5575" s="94"/>
      <c r="C5575" s="75"/>
      <c r="D5575" s="76"/>
      <c r="E5575" s="75" t="s">
        <v>97</v>
      </c>
      <c r="F5575" s="75" t="s">
        <v>97</v>
      </c>
      <c r="G5575" s="77"/>
      <c r="H5575" s="77"/>
      <c r="I5575" s="80"/>
      <c r="J5575" s="77" t="s">
        <v>97</v>
      </c>
      <c r="K5575" s="79" t="s">
        <v>97</v>
      </c>
      <c r="L5575" s="79"/>
      <c r="M5575" s="80"/>
      <c r="N5575" s="79" t="s">
        <v>97</v>
      </c>
      <c r="O5575" s="81"/>
      <c r="P5575" s="86"/>
      <c r="Q5575" s="82"/>
      <c r="R5575" s="81" t="s">
        <v>97</v>
      </c>
      <c r="S5575" s="63"/>
      <c r="T5575" s="87"/>
      <c r="U5575" s="84" t="s">
        <v>97</v>
      </c>
      <c r="V5575" s="84" t="s">
        <v>97</v>
      </c>
      <c r="W5575" s="85" t="b">
        <v>0</v>
      </c>
      <c r="X5575" s="63"/>
      <c r="Y5575" s="63"/>
      <c r="Z5575" s="63"/>
    </row>
    <row r="5576">
      <c r="A5576" s="75"/>
      <c r="B5576" s="94"/>
      <c r="C5576" s="75"/>
      <c r="D5576" s="76"/>
      <c r="E5576" s="75" t="s">
        <v>97</v>
      </c>
      <c r="F5576" s="75" t="s">
        <v>97</v>
      </c>
      <c r="G5576" s="77"/>
      <c r="H5576" s="77"/>
      <c r="I5576" s="80"/>
      <c r="J5576" s="77" t="s">
        <v>97</v>
      </c>
      <c r="K5576" s="79" t="s">
        <v>97</v>
      </c>
      <c r="L5576" s="79"/>
      <c r="M5576" s="80"/>
      <c r="N5576" s="79" t="s">
        <v>97</v>
      </c>
      <c r="O5576" s="81"/>
      <c r="P5576" s="86"/>
      <c r="Q5576" s="82"/>
      <c r="R5576" s="81" t="s">
        <v>97</v>
      </c>
      <c r="S5576" s="63"/>
      <c r="T5576" s="87"/>
      <c r="U5576" s="84" t="s">
        <v>97</v>
      </c>
      <c r="V5576" s="84" t="s">
        <v>97</v>
      </c>
      <c r="W5576" s="85" t="b">
        <v>0</v>
      </c>
      <c r="X5576" s="63"/>
      <c r="Y5576" s="63"/>
      <c r="Z5576" s="63"/>
    </row>
    <row r="5577">
      <c r="A5577" s="75"/>
      <c r="B5577" s="94"/>
      <c r="C5577" s="75"/>
      <c r="D5577" s="76"/>
      <c r="E5577" s="75" t="s">
        <v>97</v>
      </c>
      <c r="F5577" s="75" t="s">
        <v>97</v>
      </c>
      <c r="G5577" s="77"/>
      <c r="H5577" s="77"/>
      <c r="I5577" s="80"/>
      <c r="J5577" s="77" t="s">
        <v>97</v>
      </c>
      <c r="K5577" s="79" t="s">
        <v>97</v>
      </c>
      <c r="L5577" s="79"/>
      <c r="M5577" s="80"/>
      <c r="N5577" s="79" t="s">
        <v>97</v>
      </c>
      <c r="O5577" s="81"/>
      <c r="P5577" s="86"/>
      <c r="Q5577" s="82"/>
      <c r="R5577" s="81" t="s">
        <v>97</v>
      </c>
      <c r="S5577" s="63"/>
      <c r="T5577" s="87"/>
      <c r="U5577" s="84" t="s">
        <v>97</v>
      </c>
      <c r="V5577" s="84" t="s">
        <v>97</v>
      </c>
      <c r="W5577" s="85" t="b">
        <v>0</v>
      </c>
      <c r="X5577" s="63"/>
      <c r="Y5577" s="63"/>
      <c r="Z5577" s="63"/>
    </row>
    <row r="5578">
      <c r="A5578" s="75"/>
      <c r="B5578" s="94"/>
      <c r="C5578" s="75"/>
      <c r="D5578" s="76"/>
      <c r="E5578" s="75" t="s">
        <v>97</v>
      </c>
      <c r="F5578" s="75" t="s">
        <v>97</v>
      </c>
      <c r="G5578" s="77"/>
      <c r="H5578" s="77"/>
      <c r="I5578" s="80"/>
      <c r="J5578" s="77" t="s">
        <v>97</v>
      </c>
      <c r="K5578" s="79" t="s">
        <v>97</v>
      </c>
      <c r="L5578" s="79"/>
      <c r="M5578" s="80"/>
      <c r="N5578" s="79" t="s">
        <v>97</v>
      </c>
      <c r="O5578" s="81"/>
      <c r="P5578" s="86"/>
      <c r="Q5578" s="82"/>
      <c r="R5578" s="81" t="s">
        <v>97</v>
      </c>
      <c r="S5578" s="63"/>
      <c r="T5578" s="87"/>
      <c r="U5578" s="84" t="s">
        <v>97</v>
      </c>
      <c r="V5578" s="84" t="s">
        <v>97</v>
      </c>
      <c r="W5578" s="85" t="b">
        <v>0</v>
      </c>
      <c r="X5578" s="63"/>
      <c r="Y5578" s="63"/>
      <c r="Z5578" s="63"/>
    </row>
    <row r="5579">
      <c r="A5579" s="75"/>
      <c r="B5579" s="94"/>
      <c r="C5579" s="75"/>
      <c r="D5579" s="76"/>
      <c r="E5579" s="75" t="s">
        <v>97</v>
      </c>
      <c r="F5579" s="75" t="s">
        <v>97</v>
      </c>
      <c r="G5579" s="77"/>
      <c r="H5579" s="77"/>
      <c r="I5579" s="80"/>
      <c r="J5579" s="77" t="s">
        <v>97</v>
      </c>
      <c r="K5579" s="79" t="s">
        <v>97</v>
      </c>
      <c r="L5579" s="79"/>
      <c r="M5579" s="80"/>
      <c r="N5579" s="79" t="s">
        <v>97</v>
      </c>
      <c r="O5579" s="81"/>
      <c r="P5579" s="86"/>
      <c r="Q5579" s="82"/>
      <c r="R5579" s="81" t="s">
        <v>97</v>
      </c>
      <c r="S5579" s="63"/>
      <c r="T5579" s="87"/>
      <c r="U5579" s="84" t="s">
        <v>97</v>
      </c>
      <c r="V5579" s="84" t="s">
        <v>97</v>
      </c>
      <c r="W5579" s="85" t="b">
        <v>0</v>
      </c>
      <c r="X5579" s="63"/>
      <c r="Y5579" s="63"/>
      <c r="Z5579" s="63"/>
    </row>
    <row r="5580">
      <c r="A5580" s="75"/>
      <c r="B5580" s="94"/>
      <c r="C5580" s="75"/>
      <c r="D5580" s="76"/>
      <c r="E5580" s="75" t="s">
        <v>97</v>
      </c>
      <c r="F5580" s="75" t="s">
        <v>97</v>
      </c>
      <c r="G5580" s="77"/>
      <c r="H5580" s="77"/>
      <c r="I5580" s="80"/>
      <c r="J5580" s="77" t="s">
        <v>97</v>
      </c>
      <c r="K5580" s="79" t="s">
        <v>97</v>
      </c>
      <c r="L5580" s="79"/>
      <c r="M5580" s="80"/>
      <c r="N5580" s="79" t="s">
        <v>97</v>
      </c>
      <c r="O5580" s="81"/>
      <c r="P5580" s="86"/>
      <c r="Q5580" s="82"/>
      <c r="R5580" s="81" t="s">
        <v>97</v>
      </c>
      <c r="S5580" s="63"/>
      <c r="T5580" s="87"/>
      <c r="U5580" s="84" t="s">
        <v>97</v>
      </c>
      <c r="V5580" s="84" t="s">
        <v>97</v>
      </c>
      <c r="W5580" s="85" t="b">
        <v>0</v>
      </c>
      <c r="X5580" s="63"/>
      <c r="Y5580" s="63"/>
      <c r="Z5580" s="63"/>
    </row>
    <row r="5581">
      <c r="A5581" s="75"/>
      <c r="B5581" s="94"/>
      <c r="C5581" s="75"/>
      <c r="D5581" s="76"/>
      <c r="E5581" s="75" t="s">
        <v>97</v>
      </c>
      <c r="F5581" s="75" t="s">
        <v>97</v>
      </c>
      <c r="G5581" s="77"/>
      <c r="H5581" s="77"/>
      <c r="I5581" s="80"/>
      <c r="J5581" s="77" t="s">
        <v>97</v>
      </c>
      <c r="K5581" s="79" t="s">
        <v>97</v>
      </c>
      <c r="L5581" s="79"/>
      <c r="M5581" s="80"/>
      <c r="N5581" s="79" t="s">
        <v>97</v>
      </c>
      <c r="O5581" s="81"/>
      <c r="P5581" s="86"/>
      <c r="Q5581" s="82"/>
      <c r="R5581" s="81" t="s">
        <v>97</v>
      </c>
      <c r="S5581" s="63"/>
      <c r="T5581" s="87"/>
      <c r="U5581" s="84" t="s">
        <v>97</v>
      </c>
      <c r="V5581" s="84" t="s">
        <v>97</v>
      </c>
      <c r="W5581" s="85" t="b">
        <v>0</v>
      </c>
      <c r="X5581" s="63"/>
      <c r="Y5581" s="63"/>
      <c r="Z5581" s="63"/>
    </row>
    <row r="5582">
      <c r="A5582" s="75"/>
      <c r="B5582" s="94"/>
      <c r="C5582" s="75"/>
      <c r="D5582" s="76"/>
      <c r="E5582" s="75" t="s">
        <v>97</v>
      </c>
      <c r="F5582" s="75" t="s">
        <v>97</v>
      </c>
      <c r="G5582" s="77"/>
      <c r="H5582" s="77"/>
      <c r="I5582" s="80"/>
      <c r="J5582" s="77" t="s">
        <v>97</v>
      </c>
      <c r="K5582" s="79" t="s">
        <v>97</v>
      </c>
      <c r="L5582" s="79"/>
      <c r="M5582" s="80"/>
      <c r="N5582" s="79" t="s">
        <v>97</v>
      </c>
      <c r="O5582" s="81"/>
      <c r="P5582" s="86"/>
      <c r="Q5582" s="82"/>
      <c r="R5582" s="81" t="s">
        <v>97</v>
      </c>
      <c r="S5582" s="63"/>
      <c r="T5582" s="87"/>
      <c r="U5582" s="84" t="s">
        <v>97</v>
      </c>
      <c r="V5582" s="84" t="s">
        <v>97</v>
      </c>
      <c r="W5582" s="85" t="b">
        <v>0</v>
      </c>
      <c r="X5582" s="63"/>
      <c r="Y5582" s="63"/>
      <c r="Z5582" s="63"/>
    </row>
    <row r="5583">
      <c r="A5583" s="75"/>
      <c r="B5583" s="94"/>
      <c r="C5583" s="75"/>
      <c r="D5583" s="76"/>
      <c r="E5583" s="75" t="s">
        <v>97</v>
      </c>
      <c r="F5583" s="75" t="s">
        <v>97</v>
      </c>
      <c r="G5583" s="77"/>
      <c r="H5583" s="77"/>
      <c r="I5583" s="80"/>
      <c r="J5583" s="77" t="s">
        <v>97</v>
      </c>
      <c r="K5583" s="79" t="s">
        <v>97</v>
      </c>
      <c r="L5583" s="79"/>
      <c r="M5583" s="80"/>
      <c r="N5583" s="79" t="s">
        <v>97</v>
      </c>
      <c r="O5583" s="81"/>
      <c r="P5583" s="86"/>
      <c r="Q5583" s="82"/>
      <c r="R5583" s="81" t="s">
        <v>97</v>
      </c>
      <c r="S5583" s="63"/>
      <c r="T5583" s="87"/>
      <c r="U5583" s="84" t="s">
        <v>97</v>
      </c>
      <c r="V5583" s="84" t="s">
        <v>97</v>
      </c>
      <c r="W5583" s="85" t="b">
        <v>0</v>
      </c>
      <c r="X5583" s="63"/>
      <c r="Y5583" s="63"/>
      <c r="Z5583" s="63"/>
    </row>
    <row r="5584">
      <c r="A5584" s="75"/>
      <c r="B5584" s="94"/>
      <c r="C5584" s="75"/>
      <c r="D5584" s="76"/>
      <c r="E5584" s="75" t="s">
        <v>97</v>
      </c>
      <c r="F5584" s="75" t="s">
        <v>97</v>
      </c>
      <c r="G5584" s="77"/>
      <c r="H5584" s="77"/>
      <c r="I5584" s="80"/>
      <c r="J5584" s="77" t="s">
        <v>97</v>
      </c>
      <c r="K5584" s="79" t="s">
        <v>97</v>
      </c>
      <c r="L5584" s="79"/>
      <c r="M5584" s="80"/>
      <c r="N5584" s="79" t="s">
        <v>97</v>
      </c>
      <c r="O5584" s="81"/>
      <c r="P5584" s="86"/>
      <c r="Q5584" s="82"/>
      <c r="R5584" s="81" t="s">
        <v>97</v>
      </c>
      <c r="S5584" s="63"/>
      <c r="T5584" s="87"/>
      <c r="U5584" s="84" t="s">
        <v>97</v>
      </c>
      <c r="V5584" s="84" t="s">
        <v>97</v>
      </c>
      <c r="W5584" s="85" t="b">
        <v>0</v>
      </c>
      <c r="X5584" s="63"/>
      <c r="Y5584" s="63"/>
      <c r="Z5584" s="63"/>
    </row>
    <row r="5585">
      <c r="A5585" s="75"/>
      <c r="B5585" s="94"/>
      <c r="C5585" s="75"/>
      <c r="D5585" s="76"/>
      <c r="E5585" s="75" t="s">
        <v>97</v>
      </c>
      <c r="F5585" s="75" t="s">
        <v>97</v>
      </c>
      <c r="G5585" s="77"/>
      <c r="H5585" s="77"/>
      <c r="I5585" s="80"/>
      <c r="J5585" s="77" t="s">
        <v>97</v>
      </c>
      <c r="K5585" s="79" t="s">
        <v>97</v>
      </c>
      <c r="L5585" s="79"/>
      <c r="M5585" s="80"/>
      <c r="N5585" s="79" t="s">
        <v>97</v>
      </c>
      <c r="O5585" s="81"/>
      <c r="P5585" s="86"/>
      <c r="Q5585" s="82"/>
      <c r="R5585" s="81" t="s">
        <v>97</v>
      </c>
      <c r="S5585" s="63"/>
      <c r="T5585" s="87"/>
      <c r="U5585" s="84" t="s">
        <v>97</v>
      </c>
      <c r="V5585" s="84" t="s">
        <v>97</v>
      </c>
      <c r="W5585" s="85" t="b">
        <v>0</v>
      </c>
      <c r="X5585" s="63"/>
      <c r="Y5585" s="63"/>
      <c r="Z5585" s="63"/>
    </row>
    <row r="5586">
      <c r="A5586" s="75"/>
      <c r="B5586" s="94"/>
      <c r="C5586" s="75"/>
      <c r="D5586" s="76"/>
      <c r="E5586" s="75" t="s">
        <v>97</v>
      </c>
      <c r="F5586" s="75" t="s">
        <v>97</v>
      </c>
      <c r="G5586" s="77"/>
      <c r="H5586" s="77"/>
      <c r="I5586" s="80"/>
      <c r="J5586" s="77" t="s">
        <v>97</v>
      </c>
      <c r="K5586" s="79" t="s">
        <v>97</v>
      </c>
      <c r="L5586" s="79"/>
      <c r="M5586" s="80"/>
      <c r="N5586" s="79" t="s">
        <v>97</v>
      </c>
      <c r="O5586" s="81"/>
      <c r="P5586" s="86"/>
      <c r="Q5586" s="82"/>
      <c r="R5586" s="81" t="s">
        <v>97</v>
      </c>
      <c r="S5586" s="63"/>
      <c r="T5586" s="87"/>
      <c r="U5586" s="84" t="s">
        <v>97</v>
      </c>
      <c r="V5586" s="84" t="s">
        <v>97</v>
      </c>
      <c r="W5586" s="85" t="b">
        <v>0</v>
      </c>
      <c r="X5586" s="63"/>
      <c r="Y5586" s="63"/>
      <c r="Z5586" s="63"/>
    </row>
    <row r="5587">
      <c r="A5587" s="75"/>
      <c r="B5587" s="94"/>
      <c r="C5587" s="75"/>
      <c r="D5587" s="76"/>
      <c r="E5587" s="75" t="s">
        <v>97</v>
      </c>
      <c r="F5587" s="75" t="s">
        <v>97</v>
      </c>
      <c r="G5587" s="77"/>
      <c r="H5587" s="77"/>
      <c r="I5587" s="80"/>
      <c r="J5587" s="77" t="s">
        <v>97</v>
      </c>
      <c r="K5587" s="79" t="s">
        <v>97</v>
      </c>
      <c r="L5587" s="79"/>
      <c r="M5587" s="80"/>
      <c r="N5587" s="79" t="s">
        <v>97</v>
      </c>
      <c r="O5587" s="81"/>
      <c r="P5587" s="86"/>
      <c r="Q5587" s="82"/>
      <c r="R5587" s="81" t="s">
        <v>97</v>
      </c>
      <c r="S5587" s="63"/>
      <c r="T5587" s="87"/>
      <c r="U5587" s="84" t="s">
        <v>97</v>
      </c>
      <c r="V5587" s="84" t="s">
        <v>97</v>
      </c>
      <c r="W5587" s="85" t="b">
        <v>0</v>
      </c>
      <c r="X5587" s="63"/>
      <c r="Y5587" s="63"/>
      <c r="Z5587" s="63"/>
    </row>
    <row r="5588">
      <c r="A5588" s="75"/>
      <c r="B5588" s="94"/>
      <c r="C5588" s="75"/>
      <c r="D5588" s="76"/>
      <c r="E5588" s="75" t="s">
        <v>97</v>
      </c>
      <c r="F5588" s="75" t="s">
        <v>97</v>
      </c>
      <c r="G5588" s="77"/>
      <c r="H5588" s="77"/>
      <c r="I5588" s="80"/>
      <c r="J5588" s="77" t="s">
        <v>97</v>
      </c>
      <c r="K5588" s="79" t="s">
        <v>97</v>
      </c>
      <c r="L5588" s="79"/>
      <c r="M5588" s="80"/>
      <c r="N5588" s="79" t="s">
        <v>97</v>
      </c>
      <c r="O5588" s="81"/>
      <c r="P5588" s="86"/>
      <c r="Q5588" s="82"/>
      <c r="R5588" s="81" t="s">
        <v>97</v>
      </c>
      <c r="S5588" s="63"/>
      <c r="T5588" s="87"/>
      <c r="U5588" s="84" t="s">
        <v>97</v>
      </c>
      <c r="V5588" s="84" t="s">
        <v>97</v>
      </c>
      <c r="W5588" s="85" t="b">
        <v>0</v>
      </c>
      <c r="X5588" s="63"/>
      <c r="Y5588" s="63"/>
      <c r="Z5588" s="63"/>
    </row>
    <row r="5589">
      <c r="A5589" s="75"/>
      <c r="B5589" s="94"/>
      <c r="C5589" s="75"/>
      <c r="D5589" s="76"/>
      <c r="E5589" s="75" t="s">
        <v>97</v>
      </c>
      <c r="F5589" s="75" t="s">
        <v>97</v>
      </c>
      <c r="G5589" s="77"/>
      <c r="H5589" s="77"/>
      <c r="I5589" s="80"/>
      <c r="J5589" s="77" t="s">
        <v>97</v>
      </c>
      <c r="K5589" s="79" t="s">
        <v>97</v>
      </c>
      <c r="L5589" s="79"/>
      <c r="M5589" s="80"/>
      <c r="N5589" s="79" t="s">
        <v>97</v>
      </c>
      <c r="O5589" s="81"/>
      <c r="P5589" s="86"/>
      <c r="Q5589" s="82"/>
      <c r="R5589" s="81" t="s">
        <v>97</v>
      </c>
      <c r="S5589" s="63"/>
      <c r="T5589" s="87"/>
      <c r="U5589" s="84" t="s">
        <v>97</v>
      </c>
      <c r="V5589" s="84" t="s">
        <v>97</v>
      </c>
      <c r="W5589" s="85" t="b">
        <v>0</v>
      </c>
      <c r="X5589" s="63"/>
      <c r="Y5589" s="63"/>
      <c r="Z5589" s="63"/>
    </row>
    <row r="5590">
      <c r="A5590" s="75"/>
      <c r="B5590" s="94"/>
      <c r="C5590" s="75"/>
      <c r="D5590" s="76"/>
      <c r="E5590" s="75" t="s">
        <v>97</v>
      </c>
      <c r="F5590" s="75" t="s">
        <v>97</v>
      </c>
      <c r="G5590" s="77"/>
      <c r="H5590" s="77"/>
      <c r="I5590" s="80"/>
      <c r="J5590" s="77" t="s">
        <v>97</v>
      </c>
      <c r="K5590" s="79" t="s">
        <v>97</v>
      </c>
      <c r="L5590" s="79"/>
      <c r="M5590" s="80"/>
      <c r="N5590" s="79" t="s">
        <v>97</v>
      </c>
      <c r="O5590" s="81"/>
      <c r="P5590" s="86"/>
      <c r="Q5590" s="82"/>
      <c r="R5590" s="81" t="s">
        <v>97</v>
      </c>
      <c r="S5590" s="63"/>
      <c r="T5590" s="87"/>
      <c r="U5590" s="84" t="s">
        <v>97</v>
      </c>
      <c r="V5590" s="84" t="s">
        <v>97</v>
      </c>
      <c r="W5590" s="85" t="b">
        <v>0</v>
      </c>
      <c r="X5590" s="63"/>
      <c r="Y5590" s="63"/>
      <c r="Z5590" s="63"/>
    </row>
    <row r="5591">
      <c r="A5591" s="75"/>
      <c r="B5591" s="94"/>
      <c r="C5591" s="75"/>
      <c r="D5591" s="76"/>
      <c r="E5591" s="75" t="s">
        <v>97</v>
      </c>
      <c r="F5591" s="75" t="s">
        <v>97</v>
      </c>
      <c r="G5591" s="77"/>
      <c r="H5591" s="77"/>
      <c r="I5591" s="80"/>
      <c r="J5591" s="77" t="s">
        <v>97</v>
      </c>
      <c r="K5591" s="79" t="s">
        <v>97</v>
      </c>
      <c r="L5591" s="79"/>
      <c r="M5591" s="80"/>
      <c r="N5591" s="79" t="s">
        <v>97</v>
      </c>
      <c r="O5591" s="81"/>
      <c r="P5591" s="86"/>
      <c r="Q5591" s="82"/>
      <c r="R5591" s="81" t="s">
        <v>97</v>
      </c>
      <c r="S5591" s="63"/>
      <c r="T5591" s="87"/>
      <c r="U5591" s="84" t="s">
        <v>97</v>
      </c>
      <c r="V5591" s="84" t="s">
        <v>97</v>
      </c>
      <c r="W5591" s="85" t="b">
        <v>0</v>
      </c>
      <c r="X5591" s="63"/>
      <c r="Y5591" s="63"/>
      <c r="Z5591" s="63"/>
    </row>
    <row r="5592">
      <c r="A5592" s="75"/>
      <c r="B5592" s="94"/>
      <c r="C5592" s="75"/>
      <c r="D5592" s="76"/>
      <c r="E5592" s="75" t="s">
        <v>97</v>
      </c>
      <c r="F5592" s="75" t="s">
        <v>97</v>
      </c>
      <c r="G5592" s="77"/>
      <c r="H5592" s="77"/>
      <c r="I5592" s="80"/>
      <c r="J5592" s="77" t="s">
        <v>97</v>
      </c>
      <c r="K5592" s="79" t="s">
        <v>97</v>
      </c>
      <c r="L5592" s="79"/>
      <c r="M5592" s="80"/>
      <c r="N5592" s="79" t="s">
        <v>97</v>
      </c>
      <c r="O5592" s="81"/>
      <c r="P5592" s="86"/>
      <c r="Q5592" s="82"/>
      <c r="R5592" s="81" t="s">
        <v>97</v>
      </c>
      <c r="S5592" s="63"/>
      <c r="T5592" s="87"/>
      <c r="U5592" s="84" t="s">
        <v>97</v>
      </c>
      <c r="V5592" s="84" t="s">
        <v>97</v>
      </c>
      <c r="W5592" s="85" t="b">
        <v>0</v>
      </c>
      <c r="X5592" s="63"/>
      <c r="Y5592" s="63"/>
      <c r="Z5592" s="63"/>
    </row>
    <row r="5593">
      <c r="A5593" s="75"/>
      <c r="B5593" s="94"/>
      <c r="C5593" s="75"/>
      <c r="D5593" s="76"/>
      <c r="E5593" s="75" t="s">
        <v>97</v>
      </c>
      <c r="F5593" s="75" t="s">
        <v>97</v>
      </c>
      <c r="G5593" s="77"/>
      <c r="H5593" s="77"/>
      <c r="I5593" s="80"/>
      <c r="J5593" s="77" t="s">
        <v>97</v>
      </c>
      <c r="K5593" s="79" t="s">
        <v>97</v>
      </c>
      <c r="L5593" s="79"/>
      <c r="M5593" s="80"/>
      <c r="N5593" s="79" t="s">
        <v>97</v>
      </c>
      <c r="O5593" s="81"/>
      <c r="P5593" s="86"/>
      <c r="Q5593" s="82"/>
      <c r="R5593" s="81" t="s">
        <v>97</v>
      </c>
      <c r="S5593" s="63"/>
      <c r="T5593" s="87"/>
      <c r="U5593" s="84" t="s">
        <v>97</v>
      </c>
      <c r="V5593" s="84" t="s">
        <v>97</v>
      </c>
      <c r="W5593" s="85" t="b">
        <v>0</v>
      </c>
      <c r="X5593" s="63"/>
      <c r="Y5593" s="63"/>
      <c r="Z5593" s="63"/>
    </row>
    <row r="5594">
      <c r="A5594" s="75"/>
      <c r="B5594" s="94"/>
      <c r="C5594" s="75"/>
      <c r="D5594" s="76"/>
      <c r="E5594" s="75" t="s">
        <v>97</v>
      </c>
      <c r="F5594" s="75" t="s">
        <v>97</v>
      </c>
      <c r="G5594" s="77"/>
      <c r="H5594" s="77"/>
      <c r="I5594" s="80"/>
      <c r="J5594" s="77" t="s">
        <v>97</v>
      </c>
      <c r="K5594" s="79" t="s">
        <v>97</v>
      </c>
      <c r="L5594" s="79"/>
      <c r="M5594" s="80"/>
      <c r="N5594" s="79" t="s">
        <v>97</v>
      </c>
      <c r="O5594" s="81"/>
      <c r="P5594" s="86"/>
      <c r="Q5594" s="82"/>
      <c r="R5594" s="81" t="s">
        <v>97</v>
      </c>
      <c r="S5594" s="63"/>
      <c r="T5594" s="87"/>
      <c r="U5594" s="84" t="s">
        <v>97</v>
      </c>
      <c r="V5594" s="84" t="s">
        <v>97</v>
      </c>
      <c r="W5594" s="85" t="b">
        <v>0</v>
      </c>
      <c r="X5594" s="63"/>
      <c r="Y5594" s="63"/>
      <c r="Z5594" s="63"/>
    </row>
    <row r="5595">
      <c r="A5595" s="75"/>
      <c r="B5595" s="94"/>
      <c r="C5595" s="75"/>
      <c r="D5595" s="76"/>
      <c r="E5595" s="75" t="s">
        <v>97</v>
      </c>
      <c r="F5595" s="75" t="s">
        <v>97</v>
      </c>
      <c r="G5595" s="77"/>
      <c r="H5595" s="77"/>
      <c r="I5595" s="80"/>
      <c r="J5595" s="77" t="s">
        <v>97</v>
      </c>
      <c r="K5595" s="79" t="s">
        <v>97</v>
      </c>
      <c r="L5595" s="79"/>
      <c r="M5595" s="80"/>
      <c r="N5595" s="79" t="s">
        <v>97</v>
      </c>
      <c r="O5595" s="81"/>
      <c r="P5595" s="86"/>
      <c r="Q5595" s="82"/>
      <c r="R5595" s="81" t="s">
        <v>97</v>
      </c>
      <c r="S5595" s="63"/>
      <c r="T5595" s="87"/>
      <c r="U5595" s="84" t="s">
        <v>97</v>
      </c>
      <c r="V5595" s="84" t="s">
        <v>97</v>
      </c>
      <c r="W5595" s="85" t="b">
        <v>0</v>
      </c>
      <c r="X5595" s="63"/>
      <c r="Y5595" s="63"/>
      <c r="Z5595" s="63"/>
    </row>
    <row r="5596">
      <c r="A5596" s="75"/>
      <c r="B5596" s="94"/>
      <c r="C5596" s="75"/>
      <c r="D5596" s="76"/>
      <c r="E5596" s="75" t="s">
        <v>97</v>
      </c>
      <c r="F5596" s="75" t="s">
        <v>97</v>
      </c>
      <c r="G5596" s="77"/>
      <c r="H5596" s="77"/>
      <c r="I5596" s="80"/>
      <c r="J5596" s="77" t="s">
        <v>97</v>
      </c>
      <c r="K5596" s="79" t="s">
        <v>97</v>
      </c>
      <c r="L5596" s="79"/>
      <c r="M5596" s="80"/>
      <c r="N5596" s="79" t="s">
        <v>97</v>
      </c>
      <c r="O5596" s="81"/>
      <c r="P5596" s="86"/>
      <c r="Q5596" s="82"/>
      <c r="R5596" s="81" t="s">
        <v>97</v>
      </c>
      <c r="S5596" s="63"/>
      <c r="T5596" s="87"/>
      <c r="U5596" s="84" t="s">
        <v>97</v>
      </c>
      <c r="V5596" s="84" t="s">
        <v>97</v>
      </c>
      <c r="W5596" s="85" t="b">
        <v>0</v>
      </c>
      <c r="X5596" s="63"/>
      <c r="Y5596" s="63"/>
      <c r="Z5596" s="63"/>
    </row>
    <row r="5597">
      <c r="A5597" s="75"/>
      <c r="B5597" s="94"/>
      <c r="C5597" s="75"/>
      <c r="D5597" s="76"/>
      <c r="E5597" s="75" t="s">
        <v>97</v>
      </c>
      <c r="F5597" s="75" t="s">
        <v>97</v>
      </c>
      <c r="G5597" s="77"/>
      <c r="H5597" s="77"/>
      <c r="I5597" s="80"/>
      <c r="J5597" s="77" t="s">
        <v>97</v>
      </c>
      <c r="K5597" s="79" t="s">
        <v>97</v>
      </c>
      <c r="L5597" s="79"/>
      <c r="M5597" s="80"/>
      <c r="N5597" s="79" t="s">
        <v>97</v>
      </c>
      <c r="O5597" s="81"/>
      <c r="P5597" s="86"/>
      <c r="Q5597" s="82"/>
      <c r="R5597" s="81" t="s">
        <v>97</v>
      </c>
      <c r="S5597" s="63"/>
      <c r="T5597" s="87"/>
      <c r="U5597" s="84" t="s">
        <v>97</v>
      </c>
      <c r="V5597" s="84" t="s">
        <v>97</v>
      </c>
      <c r="W5597" s="85" t="b">
        <v>0</v>
      </c>
      <c r="X5597" s="63"/>
      <c r="Y5597" s="63"/>
      <c r="Z5597" s="63"/>
    </row>
    <row r="5598">
      <c r="A5598" s="75"/>
      <c r="B5598" s="94"/>
      <c r="C5598" s="75"/>
      <c r="D5598" s="76"/>
      <c r="E5598" s="75" t="s">
        <v>97</v>
      </c>
      <c r="F5598" s="75" t="s">
        <v>97</v>
      </c>
      <c r="G5598" s="77"/>
      <c r="H5598" s="77"/>
      <c r="I5598" s="80"/>
      <c r="J5598" s="77" t="s">
        <v>97</v>
      </c>
      <c r="K5598" s="79" t="s">
        <v>97</v>
      </c>
      <c r="L5598" s="79"/>
      <c r="M5598" s="80"/>
      <c r="N5598" s="79" t="s">
        <v>97</v>
      </c>
      <c r="O5598" s="81"/>
      <c r="P5598" s="86"/>
      <c r="Q5598" s="82"/>
      <c r="R5598" s="81" t="s">
        <v>97</v>
      </c>
      <c r="S5598" s="63"/>
      <c r="T5598" s="87"/>
      <c r="U5598" s="84" t="s">
        <v>97</v>
      </c>
      <c r="V5598" s="84" t="s">
        <v>97</v>
      </c>
      <c r="W5598" s="85" t="b">
        <v>0</v>
      </c>
      <c r="X5598" s="63"/>
      <c r="Y5598" s="63"/>
      <c r="Z5598" s="63"/>
    </row>
    <row r="5599">
      <c r="A5599" s="75"/>
      <c r="B5599" s="94"/>
      <c r="C5599" s="75"/>
      <c r="D5599" s="76"/>
      <c r="E5599" s="75" t="s">
        <v>97</v>
      </c>
      <c r="F5599" s="75" t="s">
        <v>97</v>
      </c>
      <c r="G5599" s="77"/>
      <c r="H5599" s="77"/>
      <c r="I5599" s="80"/>
      <c r="J5599" s="77" t="s">
        <v>97</v>
      </c>
      <c r="K5599" s="79" t="s">
        <v>97</v>
      </c>
      <c r="L5599" s="79"/>
      <c r="M5599" s="80"/>
      <c r="N5599" s="79" t="s">
        <v>97</v>
      </c>
      <c r="O5599" s="81"/>
      <c r="P5599" s="86"/>
      <c r="Q5599" s="82"/>
      <c r="R5599" s="81" t="s">
        <v>97</v>
      </c>
      <c r="S5599" s="63"/>
      <c r="T5599" s="87"/>
      <c r="U5599" s="84" t="s">
        <v>97</v>
      </c>
      <c r="V5599" s="84" t="s">
        <v>97</v>
      </c>
      <c r="W5599" s="85" t="b">
        <v>0</v>
      </c>
      <c r="X5599" s="63"/>
      <c r="Y5599" s="63"/>
      <c r="Z5599" s="63"/>
    </row>
    <row r="5600">
      <c r="A5600" s="75"/>
      <c r="B5600" s="94"/>
      <c r="C5600" s="75"/>
      <c r="D5600" s="76"/>
      <c r="E5600" s="75" t="s">
        <v>97</v>
      </c>
      <c r="F5600" s="75" t="s">
        <v>97</v>
      </c>
      <c r="G5600" s="77"/>
      <c r="H5600" s="77"/>
      <c r="I5600" s="80"/>
      <c r="J5600" s="77" t="s">
        <v>97</v>
      </c>
      <c r="K5600" s="79" t="s">
        <v>97</v>
      </c>
      <c r="L5600" s="79"/>
      <c r="M5600" s="80"/>
      <c r="N5600" s="79" t="s">
        <v>97</v>
      </c>
      <c r="O5600" s="81"/>
      <c r="P5600" s="86"/>
      <c r="Q5600" s="82"/>
      <c r="R5600" s="81" t="s">
        <v>97</v>
      </c>
      <c r="S5600" s="63"/>
      <c r="T5600" s="87"/>
      <c r="U5600" s="84" t="s">
        <v>97</v>
      </c>
      <c r="V5600" s="84" t="s">
        <v>97</v>
      </c>
      <c r="W5600" s="85" t="b">
        <v>0</v>
      </c>
      <c r="X5600" s="63"/>
      <c r="Y5600" s="63"/>
      <c r="Z5600" s="63"/>
    </row>
    <row r="5601">
      <c r="A5601" s="75"/>
      <c r="B5601" s="94"/>
      <c r="C5601" s="75"/>
      <c r="D5601" s="76"/>
      <c r="E5601" s="75" t="s">
        <v>97</v>
      </c>
      <c r="F5601" s="75" t="s">
        <v>97</v>
      </c>
      <c r="G5601" s="77"/>
      <c r="H5601" s="77"/>
      <c r="I5601" s="80"/>
      <c r="J5601" s="77" t="s">
        <v>97</v>
      </c>
      <c r="K5601" s="79" t="s">
        <v>97</v>
      </c>
      <c r="L5601" s="79"/>
      <c r="M5601" s="80"/>
      <c r="N5601" s="79" t="s">
        <v>97</v>
      </c>
      <c r="O5601" s="81"/>
      <c r="P5601" s="86"/>
      <c r="Q5601" s="82"/>
      <c r="R5601" s="81" t="s">
        <v>97</v>
      </c>
      <c r="S5601" s="63"/>
      <c r="T5601" s="87"/>
      <c r="U5601" s="84" t="s">
        <v>97</v>
      </c>
      <c r="V5601" s="84" t="s">
        <v>97</v>
      </c>
      <c r="W5601" s="85" t="b">
        <v>0</v>
      </c>
      <c r="X5601" s="63"/>
      <c r="Y5601" s="63"/>
      <c r="Z5601" s="63"/>
    </row>
    <row r="5602">
      <c r="A5602" s="75"/>
      <c r="B5602" s="94"/>
      <c r="C5602" s="75"/>
      <c r="D5602" s="76"/>
      <c r="E5602" s="75" t="s">
        <v>97</v>
      </c>
      <c r="F5602" s="75" t="s">
        <v>97</v>
      </c>
      <c r="G5602" s="77"/>
      <c r="H5602" s="77"/>
      <c r="I5602" s="80"/>
      <c r="J5602" s="77" t="s">
        <v>97</v>
      </c>
      <c r="K5602" s="79" t="s">
        <v>97</v>
      </c>
      <c r="L5602" s="79"/>
      <c r="M5602" s="80"/>
      <c r="N5602" s="79" t="s">
        <v>97</v>
      </c>
      <c r="O5602" s="81"/>
      <c r="P5602" s="86"/>
      <c r="Q5602" s="82"/>
      <c r="R5602" s="81" t="s">
        <v>97</v>
      </c>
      <c r="S5602" s="63"/>
      <c r="T5602" s="87"/>
      <c r="U5602" s="84" t="s">
        <v>97</v>
      </c>
      <c r="V5602" s="84" t="s">
        <v>97</v>
      </c>
      <c r="W5602" s="85" t="b">
        <v>0</v>
      </c>
      <c r="X5602" s="63"/>
      <c r="Y5602" s="63"/>
      <c r="Z5602" s="63"/>
    </row>
    <row r="5603">
      <c r="A5603" s="75"/>
      <c r="B5603" s="94"/>
      <c r="C5603" s="75"/>
      <c r="D5603" s="76"/>
      <c r="E5603" s="75" t="s">
        <v>97</v>
      </c>
      <c r="F5603" s="75" t="s">
        <v>97</v>
      </c>
      <c r="G5603" s="77"/>
      <c r="H5603" s="77"/>
      <c r="I5603" s="80"/>
      <c r="J5603" s="77" t="s">
        <v>97</v>
      </c>
      <c r="K5603" s="79" t="s">
        <v>97</v>
      </c>
      <c r="L5603" s="79"/>
      <c r="M5603" s="80"/>
      <c r="N5603" s="79" t="s">
        <v>97</v>
      </c>
      <c r="O5603" s="81"/>
      <c r="P5603" s="86"/>
      <c r="Q5603" s="82"/>
      <c r="R5603" s="81" t="s">
        <v>97</v>
      </c>
      <c r="S5603" s="63"/>
      <c r="T5603" s="87"/>
      <c r="U5603" s="84" t="s">
        <v>97</v>
      </c>
      <c r="V5603" s="84" t="s">
        <v>97</v>
      </c>
      <c r="W5603" s="85" t="b">
        <v>0</v>
      </c>
      <c r="X5603" s="63"/>
      <c r="Y5603" s="63"/>
      <c r="Z5603" s="63"/>
    </row>
    <row r="5604">
      <c r="A5604" s="75"/>
      <c r="B5604" s="94"/>
      <c r="C5604" s="75"/>
      <c r="D5604" s="76"/>
      <c r="E5604" s="75" t="s">
        <v>97</v>
      </c>
      <c r="F5604" s="75" t="s">
        <v>97</v>
      </c>
      <c r="G5604" s="77"/>
      <c r="H5604" s="77"/>
      <c r="I5604" s="80"/>
      <c r="J5604" s="77" t="s">
        <v>97</v>
      </c>
      <c r="K5604" s="79" t="s">
        <v>97</v>
      </c>
      <c r="L5604" s="79"/>
      <c r="M5604" s="80"/>
      <c r="N5604" s="79" t="s">
        <v>97</v>
      </c>
      <c r="O5604" s="81"/>
      <c r="P5604" s="86"/>
      <c r="Q5604" s="82"/>
      <c r="R5604" s="81" t="s">
        <v>97</v>
      </c>
      <c r="S5604" s="63"/>
      <c r="T5604" s="87"/>
      <c r="U5604" s="84" t="s">
        <v>97</v>
      </c>
      <c r="V5604" s="84" t="s">
        <v>97</v>
      </c>
      <c r="W5604" s="85" t="b">
        <v>0</v>
      </c>
      <c r="X5604" s="63"/>
      <c r="Y5604" s="63"/>
      <c r="Z5604" s="63"/>
    </row>
    <row r="5605">
      <c r="A5605" s="75"/>
      <c r="B5605" s="94"/>
      <c r="C5605" s="75"/>
      <c r="D5605" s="76"/>
      <c r="E5605" s="75" t="s">
        <v>97</v>
      </c>
      <c r="F5605" s="75" t="s">
        <v>97</v>
      </c>
      <c r="G5605" s="77"/>
      <c r="H5605" s="77"/>
      <c r="I5605" s="80"/>
      <c r="J5605" s="77" t="s">
        <v>97</v>
      </c>
      <c r="K5605" s="79" t="s">
        <v>97</v>
      </c>
      <c r="L5605" s="79"/>
      <c r="M5605" s="80"/>
      <c r="N5605" s="79" t="s">
        <v>97</v>
      </c>
      <c r="O5605" s="81"/>
      <c r="P5605" s="86"/>
      <c r="Q5605" s="82"/>
      <c r="R5605" s="81" t="s">
        <v>97</v>
      </c>
      <c r="S5605" s="63"/>
      <c r="T5605" s="87"/>
      <c r="U5605" s="84" t="s">
        <v>97</v>
      </c>
      <c r="V5605" s="84" t="s">
        <v>97</v>
      </c>
      <c r="W5605" s="85" t="b">
        <v>0</v>
      </c>
      <c r="X5605" s="63"/>
      <c r="Y5605" s="63"/>
      <c r="Z5605" s="63"/>
    </row>
    <row r="5606">
      <c r="A5606" s="75"/>
      <c r="B5606" s="94"/>
      <c r="C5606" s="75"/>
      <c r="D5606" s="76"/>
      <c r="E5606" s="75" t="s">
        <v>97</v>
      </c>
      <c r="F5606" s="75" t="s">
        <v>97</v>
      </c>
      <c r="G5606" s="77"/>
      <c r="H5606" s="77"/>
      <c r="I5606" s="80"/>
      <c r="J5606" s="77" t="s">
        <v>97</v>
      </c>
      <c r="K5606" s="79" t="s">
        <v>97</v>
      </c>
      <c r="L5606" s="79"/>
      <c r="M5606" s="80"/>
      <c r="N5606" s="79" t="s">
        <v>97</v>
      </c>
      <c r="O5606" s="81"/>
      <c r="P5606" s="86"/>
      <c r="Q5606" s="82"/>
      <c r="R5606" s="81" t="s">
        <v>97</v>
      </c>
      <c r="S5606" s="63"/>
      <c r="T5606" s="87"/>
      <c r="U5606" s="84" t="s">
        <v>97</v>
      </c>
      <c r="V5606" s="84" t="s">
        <v>97</v>
      </c>
      <c r="W5606" s="85" t="b">
        <v>0</v>
      </c>
      <c r="X5606" s="63"/>
      <c r="Y5606" s="63"/>
      <c r="Z5606" s="63"/>
    </row>
    <row r="5607">
      <c r="A5607" s="75"/>
      <c r="B5607" s="94"/>
      <c r="C5607" s="75"/>
      <c r="D5607" s="76"/>
      <c r="E5607" s="75" t="s">
        <v>97</v>
      </c>
      <c r="F5607" s="75" t="s">
        <v>97</v>
      </c>
      <c r="G5607" s="77"/>
      <c r="H5607" s="77"/>
      <c r="I5607" s="80"/>
      <c r="J5607" s="77" t="s">
        <v>97</v>
      </c>
      <c r="K5607" s="79" t="s">
        <v>97</v>
      </c>
      <c r="L5607" s="79"/>
      <c r="M5607" s="80"/>
      <c r="N5607" s="79" t="s">
        <v>97</v>
      </c>
      <c r="O5607" s="81"/>
      <c r="P5607" s="86"/>
      <c r="Q5607" s="82"/>
      <c r="R5607" s="81" t="s">
        <v>97</v>
      </c>
      <c r="S5607" s="63"/>
      <c r="T5607" s="87"/>
      <c r="U5607" s="84" t="s">
        <v>97</v>
      </c>
      <c r="V5607" s="84" t="s">
        <v>97</v>
      </c>
      <c r="W5607" s="85" t="b">
        <v>0</v>
      </c>
      <c r="X5607" s="63"/>
      <c r="Y5607" s="63"/>
      <c r="Z5607" s="63"/>
    </row>
    <row r="5608">
      <c r="A5608" s="75"/>
      <c r="B5608" s="94"/>
      <c r="C5608" s="75"/>
      <c r="D5608" s="76"/>
      <c r="E5608" s="75" t="s">
        <v>97</v>
      </c>
      <c r="F5608" s="75" t="s">
        <v>97</v>
      </c>
      <c r="G5608" s="77"/>
      <c r="H5608" s="77"/>
      <c r="I5608" s="80"/>
      <c r="J5608" s="77" t="s">
        <v>97</v>
      </c>
      <c r="K5608" s="79" t="s">
        <v>97</v>
      </c>
      <c r="L5608" s="79"/>
      <c r="M5608" s="80"/>
      <c r="N5608" s="79" t="s">
        <v>97</v>
      </c>
      <c r="O5608" s="81"/>
      <c r="P5608" s="86"/>
      <c r="Q5608" s="82"/>
      <c r="R5608" s="81" t="s">
        <v>97</v>
      </c>
      <c r="S5608" s="63"/>
      <c r="T5608" s="87"/>
      <c r="U5608" s="84" t="s">
        <v>97</v>
      </c>
      <c r="V5608" s="84" t="s">
        <v>97</v>
      </c>
      <c r="W5608" s="85" t="b">
        <v>0</v>
      </c>
      <c r="X5608" s="63"/>
      <c r="Y5608" s="63"/>
      <c r="Z5608" s="63"/>
    </row>
    <row r="5609">
      <c r="A5609" s="75"/>
      <c r="B5609" s="94"/>
      <c r="C5609" s="75"/>
      <c r="D5609" s="76"/>
      <c r="E5609" s="75" t="s">
        <v>97</v>
      </c>
      <c r="F5609" s="75" t="s">
        <v>97</v>
      </c>
      <c r="G5609" s="77"/>
      <c r="H5609" s="77"/>
      <c r="I5609" s="80"/>
      <c r="J5609" s="77" t="s">
        <v>97</v>
      </c>
      <c r="K5609" s="79" t="s">
        <v>97</v>
      </c>
      <c r="L5609" s="79"/>
      <c r="M5609" s="80"/>
      <c r="N5609" s="79" t="s">
        <v>97</v>
      </c>
      <c r="O5609" s="81"/>
      <c r="P5609" s="86"/>
      <c r="Q5609" s="82"/>
      <c r="R5609" s="81" t="s">
        <v>97</v>
      </c>
      <c r="S5609" s="63"/>
      <c r="T5609" s="87"/>
      <c r="U5609" s="84" t="s">
        <v>97</v>
      </c>
      <c r="V5609" s="84" t="s">
        <v>97</v>
      </c>
      <c r="W5609" s="85" t="b">
        <v>0</v>
      </c>
      <c r="X5609" s="63"/>
      <c r="Y5609" s="63"/>
      <c r="Z5609" s="63"/>
    </row>
    <row r="5610">
      <c r="A5610" s="75"/>
      <c r="B5610" s="94"/>
      <c r="C5610" s="75"/>
      <c r="D5610" s="76"/>
      <c r="E5610" s="75" t="s">
        <v>97</v>
      </c>
      <c r="F5610" s="75" t="s">
        <v>97</v>
      </c>
      <c r="G5610" s="77"/>
      <c r="H5610" s="77"/>
      <c r="I5610" s="80"/>
      <c r="J5610" s="77" t="s">
        <v>97</v>
      </c>
      <c r="K5610" s="79" t="s">
        <v>97</v>
      </c>
      <c r="L5610" s="79"/>
      <c r="M5610" s="80"/>
      <c r="N5610" s="79" t="s">
        <v>97</v>
      </c>
      <c r="O5610" s="81"/>
      <c r="P5610" s="86"/>
      <c r="Q5610" s="82"/>
      <c r="R5610" s="81" t="s">
        <v>97</v>
      </c>
      <c r="S5610" s="63"/>
      <c r="T5610" s="87"/>
      <c r="U5610" s="84" t="s">
        <v>97</v>
      </c>
      <c r="V5610" s="84" t="s">
        <v>97</v>
      </c>
      <c r="W5610" s="85" t="b">
        <v>0</v>
      </c>
      <c r="X5610" s="63"/>
      <c r="Y5610" s="63"/>
      <c r="Z5610" s="63"/>
    </row>
    <row r="5611">
      <c r="A5611" s="75"/>
      <c r="B5611" s="94"/>
      <c r="C5611" s="75"/>
      <c r="D5611" s="76"/>
      <c r="E5611" s="75" t="s">
        <v>97</v>
      </c>
      <c r="F5611" s="75" t="s">
        <v>97</v>
      </c>
      <c r="G5611" s="77"/>
      <c r="H5611" s="77"/>
      <c r="I5611" s="80"/>
      <c r="J5611" s="77" t="s">
        <v>97</v>
      </c>
      <c r="K5611" s="79" t="s">
        <v>97</v>
      </c>
      <c r="L5611" s="79"/>
      <c r="M5611" s="80"/>
      <c r="N5611" s="79" t="s">
        <v>97</v>
      </c>
      <c r="O5611" s="81"/>
      <c r="P5611" s="86"/>
      <c r="Q5611" s="82"/>
      <c r="R5611" s="81" t="s">
        <v>97</v>
      </c>
      <c r="S5611" s="63"/>
      <c r="T5611" s="87"/>
      <c r="U5611" s="84" t="s">
        <v>97</v>
      </c>
      <c r="V5611" s="84" t="s">
        <v>97</v>
      </c>
      <c r="W5611" s="85" t="b">
        <v>0</v>
      </c>
      <c r="X5611" s="63"/>
      <c r="Y5611" s="63"/>
      <c r="Z5611" s="63"/>
    </row>
    <row r="5612">
      <c r="A5612" s="75"/>
      <c r="B5612" s="94"/>
      <c r="C5612" s="75"/>
      <c r="D5612" s="76"/>
      <c r="E5612" s="75" t="s">
        <v>97</v>
      </c>
      <c r="F5612" s="75" t="s">
        <v>97</v>
      </c>
      <c r="G5612" s="77"/>
      <c r="H5612" s="77"/>
      <c r="I5612" s="80"/>
      <c r="J5612" s="77" t="s">
        <v>97</v>
      </c>
      <c r="K5612" s="79" t="s">
        <v>97</v>
      </c>
      <c r="L5612" s="79"/>
      <c r="M5612" s="80"/>
      <c r="N5612" s="79" t="s">
        <v>97</v>
      </c>
      <c r="O5612" s="81"/>
      <c r="P5612" s="86"/>
      <c r="Q5612" s="82"/>
      <c r="R5612" s="81" t="s">
        <v>97</v>
      </c>
      <c r="S5612" s="63"/>
      <c r="T5612" s="87"/>
      <c r="U5612" s="84" t="s">
        <v>97</v>
      </c>
      <c r="V5612" s="84" t="s">
        <v>97</v>
      </c>
      <c r="W5612" s="85" t="b">
        <v>0</v>
      </c>
      <c r="X5612" s="63"/>
      <c r="Y5612" s="63"/>
      <c r="Z5612" s="63"/>
    </row>
    <row r="5613">
      <c r="A5613" s="75"/>
      <c r="B5613" s="94"/>
      <c r="C5613" s="75"/>
      <c r="D5613" s="76"/>
      <c r="E5613" s="75" t="s">
        <v>97</v>
      </c>
      <c r="F5613" s="75" t="s">
        <v>97</v>
      </c>
      <c r="G5613" s="77"/>
      <c r="H5613" s="77"/>
      <c r="I5613" s="80"/>
      <c r="J5613" s="77" t="s">
        <v>97</v>
      </c>
      <c r="K5613" s="79" t="s">
        <v>97</v>
      </c>
      <c r="L5613" s="79"/>
      <c r="M5613" s="80"/>
      <c r="N5613" s="79" t="s">
        <v>97</v>
      </c>
      <c r="O5613" s="81"/>
      <c r="P5613" s="86"/>
      <c r="Q5613" s="82"/>
      <c r="R5613" s="81" t="s">
        <v>97</v>
      </c>
      <c r="S5613" s="63"/>
      <c r="T5613" s="87"/>
      <c r="U5613" s="84" t="s">
        <v>97</v>
      </c>
      <c r="V5613" s="84" t="s">
        <v>97</v>
      </c>
      <c r="W5613" s="85" t="b">
        <v>0</v>
      </c>
      <c r="X5613" s="63"/>
      <c r="Y5613" s="63"/>
      <c r="Z5613" s="63"/>
    </row>
    <row r="5614">
      <c r="A5614" s="75"/>
      <c r="B5614" s="94"/>
      <c r="C5614" s="75"/>
      <c r="D5614" s="76"/>
      <c r="E5614" s="75" t="s">
        <v>97</v>
      </c>
      <c r="F5614" s="75" t="s">
        <v>97</v>
      </c>
      <c r="G5614" s="77"/>
      <c r="H5614" s="77"/>
      <c r="I5614" s="80"/>
      <c r="J5614" s="77" t="s">
        <v>97</v>
      </c>
      <c r="K5614" s="79" t="s">
        <v>97</v>
      </c>
      <c r="L5614" s="79"/>
      <c r="M5614" s="80"/>
      <c r="N5614" s="79" t="s">
        <v>97</v>
      </c>
      <c r="O5614" s="81"/>
      <c r="P5614" s="86"/>
      <c r="Q5614" s="82"/>
      <c r="R5614" s="81" t="s">
        <v>97</v>
      </c>
      <c r="S5614" s="63"/>
      <c r="T5614" s="87"/>
      <c r="U5614" s="84" t="s">
        <v>97</v>
      </c>
      <c r="V5614" s="84" t="s">
        <v>97</v>
      </c>
      <c r="W5614" s="85" t="b">
        <v>0</v>
      </c>
      <c r="X5614" s="63"/>
      <c r="Y5614" s="63"/>
      <c r="Z5614" s="63"/>
    </row>
    <row r="5615">
      <c r="A5615" s="75"/>
      <c r="B5615" s="94"/>
      <c r="C5615" s="75"/>
      <c r="D5615" s="76"/>
      <c r="E5615" s="75" t="s">
        <v>97</v>
      </c>
      <c r="F5615" s="75" t="s">
        <v>97</v>
      </c>
      <c r="G5615" s="77"/>
      <c r="H5615" s="77"/>
      <c r="I5615" s="80"/>
      <c r="J5615" s="77" t="s">
        <v>97</v>
      </c>
      <c r="K5615" s="79" t="s">
        <v>97</v>
      </c>
      <c r="L5615" s="79"/>
      <c r="M5615" s="80"/>
      <c r="N5615" s="79" t="s">
        <v>97</v>
      </c>
      <c r="O5615" s="81"/>
      <c r="P5615" s="86"/>
      <c r="Q5615" s="82"/>
      <c r="R5615" s="81" t="s">
        <v>97</v>
      </c>
      <c r="S5615" s="63"/>
      <c r="T5615" s="87"/>
      <c r="U5615" s="84" t="s">
        <v>97</v>
      </c>
      <c r="V5615" s="84" t="s">
        <v>97</v>
      </c>
      <c r="W5615" s="85" t="b">
        <v>0</v>
      </c>
      <c r="X5615" s="63"/>
      <c r="Y5615" s="63"/>
      <c r="Z5615" s="63"/>
    </row>
    <row r="5616">
      <c r="A5616" s="75"/>
      <c r="B5616" s="94"/>
      <c r="C5616" s="75"/>
      <c r="D5616" s="76"/>
      <c r="E5616" s="75" t="s">
        <v>97</v>
      </c>
      <c r="F5616" s="75" t="s">
        <v>97</v>
      </c>
      <c r="G5616" s="77"/>
      <c r="H5616" s="77"/>
      <c r="I5616" s="80"/>
      <c r="J5616" s="77" t="s">
        <v>97</v>
      </c>
      <c r="K5616" s="79" t="s">
        <v>97</v>
      </c>
      <c r="L5616" s="79"/>
      <c r="M5616" s="80"/>
      <c r="N5616" s="79" t="s">
        <v>97</v>
      </c>
      <c r="O5616" s="81"/>
      <c r="P5616" s="86"/>
      <c r="Q5616" s="82"/>
      <c r="R5616" s="81" t="s">
        <v>97</v>
      </c>
      <c r="S5616" s="63"/>
      <c r="T5616" s="87"/>
      <c r="U5616" s="84" t="s">
        <v>97</v>
      </c>
      <c r="V5616" s="84" t="s">
        <v>97</v>
      </c>
      <c r="W5616" s="85" t="b">
        <v>0</v>
      </c>
      <c r="X5616" s="63"/>
      <c r="Y5616" s="63"/>
      <c r="Z5616" s="63"/>
    </row>
    <row r="5617">
      <c r="A5617" s="75"/>
      <c r="B5617" s="94"/>
      <c r="C5617" s="75"/>
      <c r="D5617" s="76"/>
      <c r="E5617" s="75" t="s">
        <v>97</v>
      </c>
      <c r="F5617" s="75" t="s">
        <v>97</v>
      </c>
      <c r="G5617" s="77"/>
      <c r="H5617" s="77"/>
      <c r="I5617" s="80"/>
      <c r="J5617" s="77" t="s">
        <v>97</v>
      </c>
      <c r="K5617" s="79" t="s">
        <v>97</v>
      </c>
      <c r="L5617" s="79"/>
      <c r="M5617" s="80"/>
      <c r="N5617" s="79" t="s">
        <v>97</v>
      </c>
      <c r="O5617" s="81"/>
      <c r="P5617" s="86"/>
      <c r="Q5617" s="82"/>
      <c r="R5617" s="81" t="s">
        <v>97</v>
      </c>
      <c r="S5617" s="63"/>
      <c r="T5617" s="87"/>
      <c r="U5617" s="84" t="s">
        <v>97</v>
      </c>
      <c r="V5617" s="84" t="s">
        <v>97</v>
      </c>
      <c r="W5617" s="85" t="b">
        <v>0</v>
      </c>
      <c r="X5617" s="63"/>
      <c r="Y5617" s="63"/>
      <c r="Z5617" s="63"/>
    </row>
    <row r="5618">
      <c r="A5618" s="75"/>
      <c r="B5618" s="94"/>
      <c r="C5618" s="75"/>
      <c r="D5618" s="76"/>
      <c r="E5618" s="75" t="s">
        <v>97</v>
      </c>
      <c r="F5618" s="75" t="s">
        <v>97</v>
      </c>
      <c r="G5618" s="77"/>
      <c r="H5618" s="77"/>
      <c r="I5618" s="80"/>
      <c r="J5618" s="77" t="s">
        <v>97</v>
      </c>
      <c r="K5618" s="79" t="s">
        <v>97</v>
      </c>
      <c r="L5618" s="79"/>
      <c r="M5618" s="80"/>
      <c r="N5618" s="79" t="s">
        <v>97</v>
      </c>
      <c r="O5618" s="81"/>
      <c r="P5618" s="86"/>
      <c r="Q5618" s="82"/>
      <c r="R5618" s="81" t="s">
        <v>97</v>
      </c>
      <c r="S5618" s="63"/>
      <c r="T5618" s="87"/>
      <c r="U5618" s="84" t="s">
        <v>97</v>
      </c>
      <c r="V5618" s="84" t="s">
        <v>97</v>
      </c>
      <c r="W5618" s="85" t="b">
        <v>0</v>
      </c>
      <c r="X5618" s="63"/>
      <c r="Y5618" s="63"/>
      <c r="Z5618" s="63"/>
    </row>
    <row r="5619">
      <c r="A5619" s="75"/>
      <c r="B5619" s="94"/>
      <c r="C5619" s="75"/>
      <c r="D5619" s="76"/>
      <c r="E5619" s="75" t="s">
        <v>97</v>
      </c>
      <c r="F5619" s="75" t="s">
        <v>97</v>
      </c>
      <c r="G5619" s="77"/>
      <c r="H5619" s="77"/>
      <c r="I5619" s="80"/>
      <c r="J5619" s="77" t="s">
        <v>97</v>
      </c>
      <c r="K5619" s="79" t="s">
        <v>97</v>
      </c>
      <c r="L5619" s="79"/>
      <c r="M5619" s="80"/>
      <c r="N5619" s="79" t="s">
        <v>97</v>
      </c>
      <c r="O5619" s="81"/>
      <c r="P5619" s="86"/>
      <c r="Q5619" s="82"/>
      <c r="R5619" s="81" t="s">
        <v>97</v>
      </c>
      <c r="S5619" s="63"/>
      <c r="T5619" s="87"/>
      <c r="U5619" s="84" t="s">
        <v>97</v>
      </c>
      <c r="V5619" s="84" t="s">
        <v>97</v>
      </c>
      <c r="W5619" s="85" t="b">
        <v>0</v>
      </c>
      <c r="X5619" s="63"/>
      <c r="Y5619" s="63"/>
      <c r="Z5619" s="63"/>
    </row>
    <row r="5620">
      <c r="A5620" s="75"/>
      <c r="B5620" s="94"/>
      <c r="C5620" s="75"/>
      <c r="D5620" s="76"/>
      <c r="E5620" s="75" t="s">
        <v>97</v>
      </c>
      <c r="F5620" s="75" t="s">
        <v>97</v>
      </c>
      <c r="G5620" s="77"/>
      <c r="H5620" s="77"/>
      <c r="I5620" s="80"/>
      <c r="J5620" s="77" t="s">
        <v>97</v>
      </c>
      <c r="K5620" s="79" t="s">
        <v>97</v>
      </c>
      <c r="L5620" s="79"/>
      <c r="M5620" s="80"/>
      <c r="N5620" s="79" t="s">
        <v>97</v>
      </c>
      <c r="O5620" s="81"/>
      <c r="P5620" s="86"/>
      <c r="Q5620" s="82"/>
      <c r="R5620" s="81" t="s">
        <v>97</v>
      </c>
      <c r="S5620" s="63"/>
      <c r="T5620" s="87"/>
      <c r="U5620" s="84" t="s">
        <v>97</v>
      </c>
      <c r="V5620" s="84" t="s">
        <v>97</v>
      </c>
      <c r="W5620" s="85" t="b">
        <v>0</v>
      </c>
      <c r="X5620" s="63"/>
      <c r="Y5620" s="63"/>
      <c r="Z5620" s="63"/>
    </row>
    <row r="5621">
      <c r="A5621" s="75"/>
      <c r="B5621" s="94"/>
      <c r="C5621" s="75"/>
      <c r="D5621" s="76"/>
      <c r="E5621" s="75" t="s">
        <v>97</v>
      </c>
      <c r="F5621" s="75" t="s">
        <v>97</v>
      </c>
      <c r="G5621" s="77"/>
      <c r="H5621" s="77"/>
      <c r="I5621" s="80"/>
      <c r="J5621" s="77" t="s">
        <v>97</v>
      </c>
      <c r="K5621" s="79" t="s">
        <v>97</v>
      </c>
      <c r="L5621" s="79"/>
      <c r="M5621" s="80"/>
      <c r="N5621" s="79" t="s">
        <v>97</v>
      </c>
      <c r="O5621" s="81"/>
      <c r="P5621" s="86"/>
      <c r="Q5621" s="82"/>
      <c r="R5621" s="81" t="s">
        <v>97</v>
      </c>
      <c r="S5621" s="63"/>
      <c r="T5621" s="87"/>
      <c r="U5621" s="84" t="s">
        <v>97</v>
      </c>
      <c r="V5621" s="84" t="s">
        <v>97</v>
      </c>
      <c r="W5621" s="85" t="b">
        <v>0</v>
      </c>
      <c r="X5621" s="63"/>
      <c r="Y5621" s="63"/>
      <c r="Z5621" s="63"/>
    </row>
    <row r="5622">
      <c r="A5622" s="75"/>
      <c r="B5622" s="94"/>
      <c r="C5622" s="75"/>
      <c r="D5622" s="76"/>
      <c r="E5622" s="75" t="s">
        <v>97</v>
      </c>
      <c r="F5622" s="75" t="s">
        <v>97</v>
      </c>
      <c r="G5622" s="77"/>
      <c r="H5622" s="77"/>
      <c r="I5622" s="80"/>
      <c r="J5622" s="77" t="s">
        <v>97</v>
      </c>
      <c r="K5622" s="79" t="s">
        <v>97</v>
      </c>
      <c r="L5622" s="79"/>
      <c r="M5622" s="80"/>
      <c r="N5622" s="79" t="s">
        <v>97</v>
      </c>
      <c r="O5622" s="81"/>
      <c r="P5622" s="86"/>
      <c r="Q5622" s="82"/>
      <c r="R5622" s="81" t="s">
        <v>97</v>
      </c>
      <c r="S5622" s="63"/>
      <c r="T5622" s="87"/>
      <c r="U5622" s="84" t="s">
        <v>97</v>
      </c>
      <c r="V5622" s="84" t="s">
        <v>97</v>
      </c>
      <c r="W5622" s="85" t="b">
        <v>0</v>
      </c>
      <c r="X5622" s="63"/>
      <c r="Y5622" s="63"/>
      <c r="Z5622" s="63"/>
    </row>
    <row r="5623">
      <c r="A5623" s="75"/>
      <c r="B5623" s="94"/>
      <c r="C5623" s="75"/>
      <c r="D5623" s="76"/>
      <c r="E5623" s="75" t="s">
        <v>97</v>
      </c>
      <c r="F5623" s="75" t="s">
        <v>97</v>
      </c>
      <c r="G5623" s="77"/>
      <c r="H5623" s="77"/>
      <c r="I5623" s="80"/>
      <c r="J5623" s="77" t="s">
        <v>97</v>
      </c>
      <c r="K5623" s="79" t="s">
        <v>97</v>
      </c>
      <c r="L5623" s="79"/>
      <c r="M5623" s="80"/>
      <c r="N5623" s="79" t="s">
        <v>97</v>
      </c>
      <c r="O5623" s="81"/>
      <c r="P5623" s="86"/>
      <c r="Q5623" s="82"/>
      <c r="R5623" s="81" t="s">
        <v>97</v>
      </c>
      <c r="S5623" s="63"/>
      <c r="T5623" s="87"/>
      <c r="U5623" s="84" t="s">
        <v>97</v>
      </c>
      <c r="V5623" s="84" t="s">
        <v>97</v>
      </c>
      <c r="W5623" s="85" t="b">
        <v>0</v>
      </c>
      <c r="X5623" s="63"/>
      <c r="Y5623" s="63"/>
      <c r="Z5623" s="63"/>
    </row>
    <row r="5624">
      <c r="A5624" s="75"/>
      <c r="B5624" s="94"/>
      <c r="C5624" s="75"/>
      <c r="D5624" s="76"/>
      <c r="E5624" s="75" t="s">
        <v>97</v>
      </c>
      <c r="F5624" s="75" t="s">
        <v>97</v>
      </c>
      <c r="G5624" s="77"/>
      <c r="H5624" s="77"/>
      <c r="I5624" s="80"/>
      <c r="J5624" s="77" t="s">
        <v>97</v>
      </c>
      <c r="K5624" s="79" t="s">
        <v>97</v>
      </c>
      <c r="L5624" s="79"/>
      <c r="M5624" s="80"/>
      <c r="N5624" s="79" t="s">
        <v>97</v>
      </c>
      <c r="O5624" s="81"/>
      <c r="P5624" s="86"/>
      <c r="Q5624" s="82"/>
      <c r="R5624" s="81" t="s">
        <v>97</v>
      </c>
      <c r="S5624" s="63"/>
      <c r="T5624" s="87"/>
      <c r="U5624" s="84" t="s">
        <v>97</v>
      </c>
      <c r="V5624" s="84" t="s">
        <v>97</v>
      </c>
      <c r="W5624" s="85" t="b">
        <v>0</v>
      </c>
      <c r="X5624" s="63"/>
      <c r="Y5624" s="63"/>
      <c r="Z5624" s="63"/>
    </row>
    <row r="5625">
      <c r="A5625" s="75"/>
      <c r="B5625" s="94"/>
      <c r="C5625" s="75"/>
      <c r="D5625" s="76"/>
      <c r="E5625" s="75" t="s">
        <v>97</v>
      </c>
      <c r="F5625" s="75" t="s">
        <v>97</v>
      </c>
      <c r="G5625" s="77"/>
      <c r="H5625" s="77"/>
      <c r="I5625" s="80"/>
      <c r="J5625" s="77" t="s">
        <v>97</v>
      </c>
      <c r="K5625" s="79" t="s">
        <v>97</v>
      </c>
      <c r="L5625" s="79"/>
      <c r="M5625" s="80"/>
      <c r="N5625" s="79" t="s">
        <v>97</v>
      </c>
      <c r="O5625" s="81"/>
      <c r="P5625" s="86"/>
      <c r="Q5625" s="82"/>
      <c r="R5625" s="81" t="s">
        <v>97</v>
      </c>
      <c r="S5625" s="63"/>
      <c r="T5625" s="87"/>
      <c r="U5625" s="84" t="s">
        <v>97</v>
      </c>
      <c r="V5625" s="84" t="s">
        <v>97</v>
      </c>
      <c r="W5625" s="85" t="b">
        <v>0</v>
      </c>
      <c r="X5625" s="63"/>
      <c r="Y5625" s="63"/>
      <c r="Z5625" s="63"/>
    </row>
    <row r="5626">
      <c r="A5626" s="75"/>
      <c r="B5626" s="94"/>
      <c r="C5626" s="75"/>
      <c r="D5626" s="76"/>
      <c r="E5626" s="75" t="s">
        <v>97</v>
      </c>
      <c r="F5626" s="75" t="s">
        <v>97</v>
      </c>
      <c r="G5626" s="77"/>
      <c r="H5626" s="77"/>
      <c r="I5626" s="80"/>
      <c r="J5626" s="77" t="s">
        <v>97</v>
      </c>
      <c r="K5626" s="79" t="s">
        <v>97</v>
      </c>
      <c r="L5626" s="79"/>
      <c r="M5626" s="80"/>
      <c r="N5626" s="79" t="s">
        <v>97</v>
      </c>
      <c r="O5626" s="81"/>
      <c r="P5626" s="86"/>
      <c r="Q5626" s="82"/>
      <c r="R5626" s="81" t="s">
        <v>97</v>
      </c>
      <c r="S5626" s="63"/>
      <c r="T5626" s="87"/>
      <c r="U5626" s="84" t="s">
        <v>97</v>
      </c>
      <c r="V5626" s="84" t="s">
        <v>97</v>
      </c>
      <c r="W5626" s="85" t="b">
        <v>0</v>
      </c>
      <c r="X5626" s="63"/>
      <c r="Y5626" s="63"/>
      <c r="Z5626" s="63"/>
    </row>
    <row r="5627">
      <c r="A5627" s="75"/>
      <c r="B5627" s="94"/>
      <c r="C5627" s="75"/>
      <c r="D5627" s="76"/>
      <c r="E5627" s="75" t="s">
        <v>97</v>
      </c>
      <c r="F5627" s="75" t="s">
        <v>97</v>
      </c>
      <c r="G5627" s="77"/>
      <c r="H5627" s="77"/>
      <c r="I5627" s="80"/>
      <c r="J5627" s="77" t="s">
        <v>97</v>
      </c>
      <c r="K5627" s="79" t="s">
        <v>97</v>
      </c>
      <c r="L5627" s="79"/>
      <c r="M5627" s="80"/>
      <c r="N5627" s="79" t="s">
        <v>97</v>
      </c>
      <c r="O5627" s="81"/>
      <c r="P5627" s="86"/>
      <c r="Q5627" s="82"/>
      <c r="R5627" s="81" t="s">
        <v>97</v>
      </c>
      <c r="S5627" s="63"/>
      <c r="T5627" s="87"/>
      <c r="U5627" s="84" t="s">
        <v>97</v>
      </c>
      <c r="V5627" s="84" t="s">
        <v>97</v>
      </c>
      <c r="W5627" s="85" t="b">
        <v>0</v>
      </c>
      <c r="X5627" s="63"/>
      <c r="Y5627" s="63"/>
      <c r="Z5627" s="63"/>
    </row>
    <row r="5628">
      <c r="A5628" s="75"/>
      <c r="B5628" s="94"/>
      <c r="C5628" s="75"/>
      <c r="D5628" s="76"/>
      <c r="E5628" s="75" t="s">
        <v>97</v>
      </c>
      <c r="F5628" s="75" t="s">
        <v>97</v>
      </c>
      <c r="G5628" s="77"/>
      <c r="H5628" s="77"/>
      <c r="I5628" s="80"/>
      <c r="J5628" s="77" t="s">
        <v>97</v>
      </c>
      <c r="K5628" s="79" t="s">
        <v>97</v>
      </c>
      <c r="L5628" s="79"/>
      <c r="M5628" s="80"/>
      <c r="N5628" s="79" t="s">
        <v>97</v>
      </c>
      <c r="O5628" s="81"/>
      <c r="P5628" s="86"/>
      <c r="Q5628" s="82"/>
      <c r="R5628" s="81" t="s">
        <v>97</v>
      </c>
      <c r="S5628" s="63"/>
      <c r="T5628" s="87"/>
      <c r="U5628" s="84" t="s">
        <v>97</v>
      </c>
      <c r="V5628" s="84" t="s">
        <v>97</v>
      </c>
      <c r="W5628" s="85" t="b">
        <v>0</v>
      </c>
      <c r="X5628" s="63"/>
      <c r="Y5628" s="63"/>
      <c r="Z5628" s="63"/>
    </row>
    <row r="5629">
      <c r="A5629" s="75"/>
      <c r="B5629" s="94"/>
      <c r="C5629" s="75"/>
      <c r="D5629" s="76"/>
      <c r="E5629" s="75" t="s">
        <v>97</v>
      </c>
      <c r="F5629" s="75" t="s">
        <v>97</v>
      </c>
      <c r="G5629" s="77"/>
      <c r="H5629" s="77"/>
      <c r="I5629" s="80"/>
      <c r="J5629" s="77" t="s">
        <v>97</v>
      </c>
      <c r="K5629" s="79" t="s">
        <v>97</v>
      </c>
      <c r="L5629" s="79"/>
      <c r="M5629" s="80"/>
      <c r="N5629" s="79" t="s">
        <v>97</v>
      </c>
      <c r="O5629" s="81"/>
      <c r="P5629" s="86"/>
      <c r="Q5629" s="82"/>
      <c r="R5629" s="81" t="s">
        <v>97</v>
      </c>
      <c r="S5629" s="63"/>
      <c r="T5629" s="87"/>
      <c r="U5629" s="84" t="s">
        <v>97</v>
      </c>
      <c r="V5629" s="84" t="s">
        <v>97</v>
      </c>
      <c r="W5629" s="85" t="b">
        <v>0</v>
      </c>
      <c r="X5629" s="63"/>
      <c r="Y5629" s="63"/>
      <c r="Z5629" s="63"/>
    </row>
    <row r="5630">
      <c r="A5630" s="75"/>
      <c r="B5630" s="94"/>
      <c r="C5630" s="75"/>
      <c r="D5630" s="76"/>
      <c r="E5630" s="75" t="s">
        <v>97</v>
      </c>
      <c r="F5630" s="75" t="s">
        <v>97</v>
      </c>
      <c r="G5630" s="77"/>
      <c r="H5630" s="77"/>
      <c r="I5630" s="80"/>
      <c r="J5630" s="77" t="s">
        <v>97</v>
      </c>
      <c r="K5630" s="79" t="s">
        <v>97</v>
      </c>
      <c r="L5630" s="79"/>
      <c r="M5630" s="80"/>
      <c r="N5630" s="79" t="s">
        <v>97</v>
      </c>
      <c r="O5630" s="81"/>
      <c r="P5630" s="86"/>
      <c r="Q5630" s="82"/>
      <c r="R5630" s="81" t="s">
        <v>97</v>
      </c>
      <c r="S5630" s="63"/>
      <c r="T5630" s="87"/>
      <c r="U5630" s="84" t="s">
        <v>97</v>
      </c>
      <c r="V5630" s="84" t="s">
        <v>97</v>
      </c>
      <c r="W5630" s="85" t="b">
        <v>0</v>
      </c>
      <c r="X5630" s="63"/>
      <c r="Y5630" s="63"/>
      <c r="Z5630" s="63"/>
    </row>
    <row r="5631">
      <c r="A5631" s="75"/>
      <c r="B5631" s="94"/>
      <c r="C5631" s="75"/>
      <c r="D5631" s="76"/>
      <c r="E5631" s="75" t="s">
        <v>97</v>
      </c>
      <c r="F5631" s="75" t="s">
        <v>97</v>
      </c>
      <c r="G5631" s="77"/>
      <c r="H5631" s="77"/>
      <c r="I5631" s="80"/>
      <c r="J5631" s="77" t="s">
        <v>97</v>
      </c>
      <c r="K5631" s="79" t="s">
        <v>97</v>
      </c>
      <c r="L5631" s="79"/>
      <c r="M5631" s="80"/>
      <c r="N5631" s="79" t="s">
        <v>97</v>
      </c>
      <c r="O5631" s="81"/>
      <c r="P5631" s="86"/>
      <c r="Q5631" s="82"/>
      <c r="R5631" s="81" t="s">
        <v>97</v>
      </c>
      <c r="S5631" s="63"/>
      <c r="T5631" s="87"/>
      <c r="U5631" s="84" t="s">
        <v>97</v>
      </c>
      <c r="V5631" s="84" t="s">
        <v>97</v>
      </c>
      <c r="W5631" s="85" t="b">
        <v>0</v>
      </c>
      <c r="X5631" s="63"/>
      <c r="Y5631" s="63"/>
      <c r="Z5631" s="63"/>
    </row>
    <row r="5632">
      <c r="A5632" s="75"/>
      <c r="B5632" s="94"/>
      <c r="C5632" s="75"/>
      <c r="D5632" s="76"/>
      <c r="E5632" s="75" t="s">
        <v>97</v>
      </c>
      <c r="F5632" s="75" t="s">
        <v>97</v>
      </c>
      <c r="G5632" s="77"/>
      <c r="H5632" s="77"/>
      <c r="I5632" s="80"/>
      <c r="J5632" s="77" t="s">
        <v>97</v>
      </c>
      <c r="K5632" s="79" t="s">
        <v>97</v>
      </c>
      <c r="L5632" s="79"/>
      <c r="M5632" s="80"/>
      <c r="N5632" s="79" t="s">
        <v>97</v>
      </c>
      <c r="O5632" s="81"/>
      <c r="P5632" s="86"/>
      <c r="Q5632" s="82"/>
      <c r="R5632" s="81" t="s">
        <v>97</v>
      </c>
      <c r="S5632" s="63"/>
      <c r="T5632" s="87"/>
      <c r="U5632" s="84" t="s">
        <v>97</v>
      </c>
      <c r="V5632" s="84" t="s">
        <v>97</v>
      </c>
      <c r="W5632" s="85" t="b">
        <v>0</v>
      </c>
      <c r="X5632" s="63"/>
      <c r="Y5632" s="63"/>
      <c r="Z5632" s="63"/>
    </row>
    <row r="5633">
      <c r="A5633" s="75"/>
      <c r="B5633" s="94"/>
      <c r="C5633" s="75"/>
      <c r="D5633" s="76"/>
      <c r="E5633" s="75" t="s">
        <v>97</v>
      </c>
      <c r="F5633" s="75" t="s">
        <v>97</v>
      </c>
      <c r="G5633" s="77"/>
      <c r="H5633" s="77"/>
      <c r="I5633" s="80"/>
      <c r="J5633" s="77" t="s">
        <v>97</v>
      </c>
      <c r="K5633" s="79" t="s">
        <v>97</v>
      </c>
      <c r="L5633" s="79"/>
      <c r="M5633" s="80"/>
      <c r="N5633" s="79" t="s">
        <v>97</v>
      </c>
      <c r="O5633" s="81"/>
      <c r="P5633" s="86"/>
      <c r="Q5633" s="82"/>
      <c r="R5633" s="81" t="s">
        <v>97</v>
      </c>
      <c r="S5633" s="63"/>
      <c r="T5633" s="87"/>
      <c r="U5633" s="84" t="s">
        <v>97</v>
      </c>
      <c r="V5633" s="84" t="s">
        <v>97</v>
      </c>
      <c r="W5633" s="85" t="b">
        <v>0</v>
      </c>
      <c r="X5633" s="63"/>
      <c r="Y5633" s="63"/>
      <c r="Z5633" s="63"/>
    </row>
    <row r="5634">
      <c r="A5634" s="75"/>
      <c r="B5634" s="94"/>
      <c r="C5634" s="75"/>
      <c r="D5634" s="76"/>
      <c r="E5634" s="75" t="s">
        <v>97</v>
      </c>
      <c r="F5634" s="75" t="s">
        <v>97</v>
      </c>
      <c r="G5634" s="77"/>
      <c r="H5634" s="77"/>
      <c r="I5634" s="80"/>
      <c r="J5634" s="77" t="s">
        <v>97</v>
      </c>
      <c r="K5634" s="79" t="s">
        <v>97</v>
      </c>
      <c r="L5634" s="79"/>
      <c r="M5634" s="80"/>
      <c r="N5634" s="79" t="s">
        <v>97</v>
      </c>
      <c r="O5634" s="81"/>
      <c r="P5634" s="86"/>
      <c r="Q5634" s="82"/>
      <c r="R5634" s="81" t="s">
        <v>97</v>
      </c>
      <c r="S5634" s="63"/>
      <c r="T5634" s="87"/>
      <c r="U5634" s="84" t="s">
        <v>97</v>
      </c>
      <c r="V5634" s="84" t="s">
        <v>97</v>
      </c>
      <c r="W5634" s="85" t="b">
        <v>0</v>
      </c>
      <c r="X5634" s="63"/>
      <c r="Y5634" s="63"/>
      <c r="Z5634" s="63"/>
    </row>
    <row r="5635">
      <c r="A5635" s="75"/>
      <c r="B5635" s="94"/>
      <c r="C5635" s="75"/>
      <c r="D5635" s="76"/>
      <c r="E5635" s="75" t="s">
        <v>97</v>
      </c>
      <c r="F5635" s="75" t="s">
        <v>97</v>
      </c>
      <c r="G5635" s="77"/>
      <c r="H5635" s="77"/>
      <c r="I5635" s="80"/>
      <c r="J5635" s="77" t="s">
        <v>97</v>
      </c>
      <c r="K5635" s="79" t="s">
        <v>97</v>
      </c>
      <c r="L5635" s="79"/>
      <c r="M5635" s="80"/>
      <c r="N5635" s="79" t="s">
        <v>97</v>
      </c>
      <c r="O5635" s="81"/>
      <c r="P5635" s="86"/>
      <c r="Q5635" s="82"/>
      <c r="R5635" s="81" t="s">
        <v>97</v>
      </c>
      <c r="S5635" s="63"/>
      <c r="T5635" s="87"/>
      <c r="U5635" s="84" t="s">
        <v>97</v>
      </c>
      <c r="V5635" s="84" t="s">
        <v>97</v>
      </c>
      <c r="W5635" s="85" t="b">
        <v>0</v>
      </c>
      <c r="X5635" s="63"/>
      <c r="Y5635" s="63"/>
      <c r="Z5635" s="63"/>
    </row>
    <row r="5636">
      <c r="A5636" s="75"/>
      <c r="B5636" s="94"/>
      <c r="C5636" s="75"/>
      <c r="D5636" s="76"/>
      <c r="E5636" s="75" t="s">
        <v>97</v>
      </c>
      <c r="F5636" s="75" t="s">
        <v>97</v>
      </c>
      <c r="G5636" s="77"/>
      <c r="H5636" s="77"/>
      <c r="I5636" s="80"/>
      <c r="J5636" s="77" t="s">
        <v>97</v>
      </c>
      <c r="K5636" s="79" t="s">
        <v>97</v>
      </c>
      <c r="L5636" s="79"/>
      <c r="M5636" s="80"/>
      <c r="N5636" s="79" t="s">
        <v>97</v>
      </c>
      <c r="O5636" s="81"/>
      <c r="P5636" s="86"/>
      <c r="Q5636" s="82"/>
      <c r="R5636" s="81" t="s">
        <v>97</v>
      </c>
      <c r="S5636" s="63"/>
      <c r="T5636" s="87"/>
      <c r="U5636" s="84" t="s">
        <v>97</v>
      </c>
      <c r="V5636" s="84" t="s">
        <v>97</v>
      </c>
      <c r="W5636" s="85" t="b">
        <v>0</v>
      </c>
      <c r="X5636" s="63"/>
      <c r="Y5636" s="63"/>
      <c r="Z5636" s="63"/>
    </row>
    <row r="5637">
      <c r="A5637" s="75"/>
      <c r="B5637" s="94"/>
      <c r="C5637" s="75"/>
      <c r="D5637" s="76"/>
      <c r="E5637" s="75" t="s">
        <v>97</v>
      </c>
      <c r="F5637" s="75" t="s">
        <v>97</v>
      </c>
      <c r="G5637" s="77"/>
      <c r="H5637" s="77"/>
      <c r="I5637" s="80"/>
      <c r="J5637" s="77" t="s">
        <v>97</v>
      </c>
      <c r="K5637" s="79" t="s">
        <v>97</v>
      </c>
      <c r="L5637" s="79"/>
      <c r="M5637" s="80"/>
      <c r="N5637" s="79" t="s">
        <v>97</v>
      </c>
      <c r="O5637" s="81"/>
      <c r="P5637" s="86"/>
      <c r="Q5637" s="82"/>
      <c r="R5637" s="81" t="s">
        <v>97</v>
      </c>
      <c r="S5637" s="63"/>
      <c r="T5637" s="87"/>
      <c r="U5637" s="84" t="s">
        <v>97</v>
      </c>
      <c r="V5637" s="84" t="s">
        <v>97</v>
      </c>
      <c r="W5637" s="85" t="b">
        <v>0</v>
      </c>
      <c r="X5637" s="63"/>
      <c r="Y5637" s="63"/>
      <c r="Z5637" s="63"/>
    </row>
    <row r="5638">
      <c r="A5638" s="75"/>
      <c r="B5638" s="94"/>
      <c r="C5638" s="75"/>
      <c r="D5638" s="76"/>
      <c r="E5638" s="75" t="s">
        <v>97</v>
      </c>
      <c r="F5638" s="75" t="s">
        <v>97</v>
      </c>
      <c r="G5638" s="77"/>
      <c r="H5638" s="77"/>
      <c r="I5638" s="80"/>
      <c r="J5638" s="77" t="s">
        <v>97</v>
      </c>
      <c r="K5638" s="79" t="s">
        <v>97</v>
      </c>
      <c r="L5638" s="79"/>
      <c r="M5638" s="80"/>
      <c r="N5638" s="79" t="s">
        <v>97</v>
      </c>
      <c r="O5638" s="81"/>
      <c r="P5638" s="86"/>
      <c r="Q5638" s="82"/>
      <c r="R5638" s="81" t="s">
        <v>97</v>
      </c>
      <c r="S5638" s="63"/>
      <c r="T5638" s="87"/>
      <c r="U5638" s="84" t="s">
        <v>97</v>
      </c>
      <c r="V5638" s="84" t="s">
        <v>97</v>
      </c>
      <c r="W5638" s="85" t="b">
        <v>0</v>
      </c>
      <c r="X5638" s="63"/>
      <c r="Y5638" s="63"/>
      <c r="Z5638" s="63"/>
    </row>
    <row r="5639">
      <c r="A5639" s="75"/>
      <c r="B5639" s="94"/>
      <c r="C5639" s="75"/>
      <c r="D5639" s="76"/>
      <c r="E5639" s="75" t="s">
        <v>97</v>
      </c>
      <c r="F5639" s="75" t="s">
        <v>97</v>
      </c>
      <c r="G5639" s="77"/>
      <c r="H5639" s="77"/>
      <c r="I5639" s="80"/>
      <c r="J5639" s="77" t="s">
        <v>97</v>
      </c>
      <c r="K5639" s="79" t="s">
        <v>97</v>
      </c>
      <c r="L5639" s="79"/>
      <c r="M5639" s="80"/>
      <c r="N5639" s="79" t="s">
        <v>97</v>
      </c>
      <c r="O5639" s="81"/>
      <c r="P5639" s="86"/>
      <c r="Q5639" s="82"/>
      <c r="R5639" s="81" t="s">
        <v>97</v>
      </c>
      <c r="S5639" s="63"/>
      <c r="T5639" s="87"/>
      <c r="U5639" s="84" t="s">
        <v>97</v>
      </c>
      <c r="V5639" s="84" t="s">
        <v>97</v>
      </c>
      <c r="W5639" s="85" t="b">
        <v>0</v>
      </c>
      <c r="X5639" s="63"/>
      <c r="Y5639" s="63"/>
      <c r="Z5639" s="63"/>
    </row>
    <row r="5640">
      <c r="A5640" s="75"/>
      <c r="B5640" s="94"/>
      <c r="C5640" s="75"/>
      <c r="D5640" s="76"/>
      <c r="E5640" s="75" t="s">
        <v>97</v>
      </c>
      <c r="F5640" s="75" t="s">
        <v>97</v>
      </c>
      <c r="G5640" s="77"/>
      <c r="H5640" s="77"/>
      <c r="I5640" s="80"/>
      <c r="J5640" s="77" t="s">
        <v>97</v>
      </c>
      <c r="K5640" s="79" t="s">
        <v>97</v>
      </c>
      <c r="L5640" s="79"/>
      <c r="M5640" s="80"/>
      <c r="N5640" s="79" t="s">
        <v>97</v>
      </c>
      <c r="O5640" s="81"/>
      <c r="P5640" s="86"/>
      <c r="Q5640" s="82"/>
      <c r="R5640" s="81" t="s">
        <v>97</v>
      </c>
      <c r="S5640" s="63"/>
      <c r="T5640" s="87"/>
      <c r="U5640" s="84" t="s">
        <v>97</v>
      </c>
      <c r="V5640" s="84" t="s">
        <v>97</v>
      </c>
      <c r="W5640" s="85" t="b">
        <v>0</v>
      </c>
      <c r="X5640" s="63"/>
      <c r="Y5640" s="63"/>
      <c r="Z5640" s="63"/>
    </row>
    <row r="5641">
      <c r="A5641" s="75"/>
      <c r="B5641" s="94"/>
      <c r="C5641" s="75"/>
      <c r="D5641" s="76"/>
      <c r="E5641" s="75" t="s">
        <v>97</v>
      </c>
      <c r="F5641" s="75" t="s">
        <v>97</v>
      </c>
      <c r="G5641" s="77"/>
      <c r="H5641" s="77"/>
      <c r="I5641" s="80"/>
      <c r="J5641" s="77" t="s">
        <v>97</v>
      </c>
      <c r="K5641" s="79" t="s">
        <v>97</v>
      </c>
      <c r="L5641" s="79"/>
      <c r="M5641" s="80"/>
      <c r="N5641" s="79" t="s">
        <v>97</v>
      </c>
      <c r="O5641" s="81"/>
      <c r="P5641" s="86"/>
      <c r="Q5641" s="82"/>
      <c r="R5641" s="81" t="s">
        <v>97</v>
      </c>
      <c r="S5641" s="63"/>
      <c r="T5641" s="87"/>
      <c r="U5641" s="84" t="s">
        <v>97</v>
      </c>
      <c r="V5641" s="84" t="s">
        <v>97</v>
      </c>
      <c r="W5641" s="85" t="b">
        <v>0</v>
      </c>
      <c r="X5641" s="63"/>
      <c r="Y5641" s="63"/>
      <c r="Z5641" s="63"/>
    </row>
    <row r="5642">
      <c r="A5642" s="75"/>
      <c r="B5642" s="94"/>
      <c r="C5642" s="75"/>
      <c r="D5642" s="76"/>
      <c r="E5642" s="75" t="s">
        <v>97</v>
      </c>
      <c r="F5642" s="75" t="s">
        <v>97</v>
      </c>
      <c r="G5642" s="77"/>
      <c r="H5642" s="77"/>
      <c r="I5642" s="80"/>
      <c r="J5642" s="77" t="s">
        <v>97</v>
      </c>
      <c r="K5642" s="79" t="s">
        <v>97</v>
      </c>
      <c r="L5642" s="79"/>
      <c r="M5642" s="80"/>
      <c r="N5642" s="79" t="s">
        <v>97</v>
      </c>
      <c r="O5642" s="81"/>
      <c r="P5642" s="86"/>
      <c r="Q5642" s="82"/>
      <c r="R5642" s="81" t="s">
        <v>97</v>
      </c>
      <c r="S5642" s="63"/>
      <c r="T5642" s="87"/>
      <c r="U5642" s="84" t="s">
        <v>97</v>
      </c>
      <c r="V5642" s="84" t="s">
        <v>97</v>
      </c>
      <c r="W5642" s="85" t="b">
        <v>0</v>
      </c>
      <c r="X5642" s="63"/>
      <c r="Y5642" s="63"/>
      <c r="Z5642" s="63"/>
    </row>
    <row r="5643">
      <c r="A5643" s="75"/>
      <c r="B5643" s="94"/>
      <c r="C5643" s="75"/>
      <c r="D5643" s="76"/>
      <c r="E5643" s="75" t="s">
        <v>97</v>
      </c>
      <c r="F5643" s="75" t="s">
        <v>97</v>
      </c>
      <c r="G5643" s="77"/>
      <c r="H5643" s="77"/>
      <c r="I5643" s="80"/>
      <c r="J5643" s="77" t="s">
        <v>97</v>
      </c>
      <c r="K5643" s="79" t="s">
        <v>97</v>
      </c>
      <c r="L5643" s="79"/>
      <c r="M5643" s="80"/>
      <c r="N5643" s="79" t="s">
        <v>97</v>
      </c>
      <c r="O5643" s="81"/>
      <c r="P5643" s="86"/>
      <c r="Q5643" s="82"/>
      <c r="R5643" s="81" t="s">
        <v>97</v>
      </c>
      <c r="S5643" s="63"/>
      <c r="T5643" s="87"/>
      <c r="U5643" s="84" t="s">
        <v>97</v>
      </c>
      <c r="V5643" s="84" t="s">
        <v>97</v>
      </c>
      <c r="W5643" s="85" t="b">
        <v>0</v>
      </c>
      <c r="X5643" s="63"/>
      <c r="Y5643" s="63"/>
      <c r="Z5643" s="63"/>
    </row>
    <row r="5644">
      <c r="A5644" s="75"/>
      <c r="B5644" s="94"/>
      <c r="C5644" s="75"/>
      <c r="D5644" s="76"/>
      <c r="E5644" s="75" t="s">
        <v>97</v>
      </c>
      <c r="F5644" s="75" t="s">
        <v>97</v>
      </c>
      <c r="G5644" s="77"/>
      <c r="H5644" s="77"/>
      <c r="I5644" s="80"/>
      <c r="J5644" s="77" t="s">
        <v>97</v>
      </c>
      <c r="K5644" s="79" t="s">
        <v>97</v>
      </c>
      <c r="L5644" s="79"/>
      <c r="M5644" s="80"/>
      <c r="N5644" s="79" t="s">
        <v>97</v>
      </c>
      <c r="O5644" s="81"/>
      <c r="P5644" s="86"/>
      <c r="Q5644" s="82"/>
      <c r="R5644" s="81" t="s">
        <v>97</v>
      </c>
      <c r="S5644" s="63"/>
      <c r="T5644" s="87"/>
      <c r="U5644" s="84" t="s">
        <v>97</v>
      </c>
      <c r="V5644" s="84" t="s">
        <v>97</v>
      </c>
      <c r="W5644" s="85" t="b">
        <v>0</v>
      </c>
      <c r="X5644" s="63"/>
      <c r="Y5644" s="63"/>
      <c r="Z5644" s="63"/>
    </row>
    <row r="5645">
      <c r="A5645" s="75"/>
      <c r="B5645" s="94"/>
      <c r="C5645" s="75"/>
      <c r="D5645" s="76"/>
      <c r="E5645" s="75" t="s">
        <v>97</v>
      </c>
      <c r="F5645" s="75" t="s">
        <v>97</v>
      </c>
      <c r="G5645" s="77"/>
      <c r="H5645" s="77"/>
      <c r="I5645" s="80"/>
      <c r="J5645" s="77" t="s">
        <v>97</v>
      </c>
      <c r="K5645" s="79" t="s">
        <v>97</v>
      </c>
      <c r="L5645" s="79"/>
      <c r="M5645" s="80"/>
      <c r="N5645" s="79" t="s">
        <v>97</v>
      </c>
      <c r="O5645" s="81"/>
      <c r="P5645" s="86"/>
      <c r="Q5645" s="82"/>
      <c r="R5645" s="81" t="s">
        <v>97</v>
      </c>
      <c r="S5645" s="63"/>
      <c r="T5645" s="87"/>
      <c r="U5645" s="84" t="s">
        <v>97</v>
      </c>
      <c r="V5645" s="84" t="s">
        <v>97</v>
      </c>
      <c r="W5645" s="85" t="b">
        <v>0</v>
      </c>
      <c r="X5645" s="63"/>
      <c r="Y5645" s="63"/>
      <c r="Z5645" s="63"/>
    </row>
    <row r="5646">
      <c r="A5646" s="75"/>
      <c r="B5646" s="94"/>
      <c r="C5646" s="75"/>
      <c r="D5646" s="76"/>
      <c r="E5646" s="75" t="s">
        <v>97</v>
      </c>
      <c r="F5646" s="75" t="s">
        <v>97</v>
      </c>
      <c r="G5646" s="77"/>
      <c r="H5646" s="77"/>
      <c r="I5646" s="80"/>
      <c r="J5646" s="77" t="s">
        <v>97</v>
      </c>
      <c r="K5646" s="79" t="s">
        <v>97</v>
      </c>
      <c r="L5646" s="79"/>
      <c r="M5646" s="80"/>
      <c r="N5646" s="79" t="s">
        <v>97</v>
      </c>
      <c r="O5646" s="81"/>
      <c r="P5646" s="86"/>
      <c r="Q5646" s="82"/>
      <c r="R5646" s="81" t="s">
        <v>97</v>
      </c>
      <c r="S5646" s="63"/>
      <c r="T5646" s="87"/>
      <c r="U5646" s="84" t="s">
        <v>97</v>
      </c>
      <c r="V5646" s="84" t="s">
        <v>97</v>
      </c>
      <c r="W5646" s="85" t="b">
        <v>0</v>
      </c>
      <c r="X5646" s="63"/>
      <c r="Y5646" s="63"/>
      <c r="Z5646" s="63"/>
    </row>
    <row r="5647">
      <c r="A5647" s="75"/>
      <c r="B5647" s="94"/>
      <c r="C5647" s="75"/>
      <c r="D5647" s="76"/>
      <c r="E5647" s="75" t="s">
        <v>97</v>
      </c>
      <c r="F5647" s="75" t="s">
        <v>97</v>
      </c>
      <c r="G5647" s="77"/>
      <c r="H5647" s="77"/>
      <c r="I5647" s="80"/>
      <c r="J5647" s="77" t="s">
        <v>97</v>
      </c>
      <c r="K5647" s="79" t="s">
        <v>97</v>
      </c>
      <c r="L5647" s="79"/>
      <c r="M5647" s="80"/>
      <c r="N5647" s="79" t="s">
        <v>97</v>
      </c>
      <c r="O5647" s="81"/>
      <c r="P5647" s="86"/>
      <c r="Q5647" s="82"/>
      <c r="R5647" s="81" t="s">
        <v>97</v>
      </c>
      <c r="S5647" s="63"/>
      <c r="T5647" s="87"/>
      <c r="U5647" s="84" t="s">
        <v>97</v>
      </c>
      <c r="V5647" s="84" t="s">
        <v>97</v>
      </c>
      <c r="W5647" s="85" t="b">
        <v>0</v>
      </c>
      <c r="X5647" s="63"/>
      <c r="Y5647" s="63"/>
      <c r="Z5647" s="63"/>
    </row>
    <row r="5648">
      <c r="A5648" s="75"/>
      <c r="B5648" s="94"/>
      <c r="C5648" s="75"/>
      <c r="D5648" s="76"/>
      <c r="E5648" s="75" t="s">
        <v>97</v>
      </c>
      <c r="F5648" s="75" t="s">
        <v>97</v>
      </c>
      <c r="G5648" s="77"/>
      <c r="H5648" s="77"/>
      <c r="I5648" s="80"/>
      <c r="J5648" s="77" t="s">
        <v>97</v>
      </c>
      <c r="K5648" s="79" t="s">
        <v>97</v>
      </c>
      <c r="L5648" s="79"/>
      <c r="M5648" s="80"/>
      <c r="N5648" s="79" t="s">
        <v>97</v>
      </c>
      <c r="O5648" s="81"/>
      <c r="P5648" s="86"/>
      <c r="Q5648" s="82"/>
      <c r="R5648" s="81" t="s">
        <v>97</v>
      </c>
      <c r="S5648" s="63"/>
      <c r="T5648" s="87"/>
      <c r="U5648" s="84" t="s">
        <v>97</v>
      </c>
      <c r="V5648" s="84" t="s">
        <v>97</v>
      </c>
      <c r="W5648" s="85" t="b">
        <v>0</v>
      </c>
      <c r="X5648" s="63"/>
      <c r="Y5648" s="63"/>
      <c r="Z5648" s="63"/>
    </row>
    <row r="5649">
      <c r="A5649" s="75"/>
      <c r="B5649" s="94"/>
      <c r="C5649" s="75"/>
      <c r="D5649" s="76"/>
      <c r="E5649" s="75" t="s">
        <v>97</v>
      </c>
      <c r="F5649" s="75" t="s">
        <v>97</v>
      </c>
      <c r="G5649" s="77"/>
      <c r="H5649" s="77"/>
      <c r="I5649" s="80"/>
      <c r="J5649" s="77" t="s">
        <v>97</v>
      </c>
      <c r="K5649" s="79" t="s">
        <v>97</v>
      </c>
      <c r="L5649" s="79"/>
      <c r="M5649" s="80"/>
      <c r="N5649" s="79" t="s">
        <v>97</v>
      </c>
      <c r="O5649" s="81"/>
      <c r="P5649" s="86"/>
      <c r="Q5649" s="82"/>
      <c r="R5649" s="81" t="s">
        <v>97</v>
      </c>
      <c r="S5649" s="63"/>
      <c r="T5649" s="87"/>
      <c r="U5649" s="84" t="s">
        <v>97</v>
      </c>
      <c r="V5649" s="84" t="s">
        <v>97</v>
      </c>
      <c r="W5649" s="85" t="b">
        <v>0</v>
      </c>
      <c r="X5649" s="63"/>
      <c r="Y5649" s="63"/>
      <c r="Z5649" s="63"/>
    </row>
    <row r="5650">
      <c r="A5650" s="75"/>
      <c r="B5650" s="94"/>
      <c r="C5650" s="75"/>
      <c r="D5650" s="76"/>
      <c r="E5650" s="75" t="s">
        <v>97</v>
      </c>
      <c r="F5650" s="75" t="s">
        <v>97</v>
      </c>
      <c r="G5650" s="77"/>
      <c r="H5650" s="77"/>
      <c r="I5650" s="80"/>
      <c r="J5650" s="77" t="s">
        <v>97</v>
      </c>
      <c r="K5650" s="79" t="s">
        <v>97</v>
      </c>
      <c r="L5650" s="79"/>
      <c r="M5650" s="80"/>
      <c r="N5650" s="79" t="s">
        <v>97</v>
      </c>
      <c r="O5650" s="81"/>
      <c r="P5650" s="86"/>
      <c r="Q5650" s="82"/>
      <c r="R5650" s="81" t="s">
        <v>97</v>
      </c>
      <c r="S5650" s="63"/>
      <c r="T5650" s="87"/>
      <c r="U5650" s="84" t="s">
        <v>97</v>
      </c>
      <c r="V5650" s="84" t="s">
        <v>97</v>
      </c>
      <c r="W5650" s="85" t="b">
        <v>0</v>
      </c>
      <c r="X5650" s="63"/>
      <c r="Y5650" s="63"/>
      <c r="Z5650" s="63"/>
    </row>
    <row r="5651">
      <c r="A5651" s="75"/>
      <c r="B5651" s="94"/>
      <c r="C5651" s="75"/>
      <c r="D5651" s="76"/>
      <c r="E5651" s="75" t="s">
        <v>97</v>
      </c>
      <c r="F5651" s="75" t="s">
        <v>97</v>
      </c>
      <c r="G5651" s="77"/>
      <c r="H5651" s="77"/>
      <c r="I5651" s="80"/>
      <c r="J5651" s="77" t="s">
        <v>97</v>
      </c>
      <c r="K5651" s="79" t="s">
        <v>97</v>
      </c>
      <c r="L5651" s="79"/>
      <c r="M5651" s="80"/>
      <c r="N5651" s="79" t="s">
        <v>97</v>
      </c>
      <c r="O5651" s="81"/>
      <c r="P5651" s="86"/>
      <c r="Q5651" s="82"/>
      <c r="R5651" s="81" t="s">
        <v>97</v>
      </c>
      <c r="S5651" s="63"/>
      <c r="T5651" s="87"/>
      <c r="U5651" s="84" t="s">
        <v>97</v>
      </c>
      <c r="V5651" s="84" t="s">
        <v>97</v>
      </c>
      <c r="W5651" s="85" t="b">
        <v>0</v>
      </c>
      <c r="X5651" s="63"/>
      <c r="Y5651" s="63"/>
      <c r="Z5651" s="63"/>
    </row>
    <row r="5652">
      <c r="A5652" s="75"/>
      <c r="B5652" s="94"/>
      <c r="C5652" s="75"/>
      <c r="D5652" s="76"/>
      <c r="E5652" s="75" t="s">
        <v>97</v>
      </c>
      <c r="F5652" s="75" t="s">
        <v>97</v>
      </c>
      <c r="G5652" s="77"/>
      <c r="H5652" s="77"/>
      <c r="I5652" s="80"/>
      <c r="J5652" s="77" t="s">
        <v>97</v>
      </c>
      <c r="K5652" s="79" t="s">
        <v>97</v>
      </c>
      <c r="L5652" s="79"/>
      <c r="M5652" s="80"/>
      <c r="N5652" s="79" t="s">
        <v>97</v>
      </c>
      <c r="O5652" s="81"/>
      <c r="P5652" s="86"/>
      <c r="Q5652" s="82"/>
      <c r="R5652" s="81" t="s">
        <v>97</v>
      </c>
      <c r="S5652" s="63"/>
      <c r="T5652" s="87"/>
      <c r="U5652" s="84" t="s">
        <v>97</v>
      </c>
      <c r="V5652" s="84" t="s">
        <v>97</v>
      </c>
      <c r="W5652" s="85" t="b">
        <v>0</v>
      </c>
      <c r="X5652" s="63"/>
      <c r="Y5652" s="63"/>
      <c r="Z5652" s="63"/>
    </row>
    <row r="5653">
      <c r="A5653" s="75"/>
      <c r="B5653" s="94"/>
      <c r="C5653" s="75"/>
      <c r="D5653" s="76"/>
      <c r="E5653" s="75" t="s">
        <v>97</v>
      </c>
      <c r="F5653" s="75" t="s">
        <v>97</v>
      </c>
      <c r="G5653" s="77"/>
      <c r="H5653" s="77"/>
      <c r="I5653" s="80"/>
      <c r="J5653" s="77" t="s">
        <v>97</v>
      </c>
      <c r="K5653" s="79" t="s">
        <v>97</v>
      </c>
      <c r="L5653" s="79"/>
      <c r="M5653" s="80"/>
      <c r="N5653" s="79" t="s">
        <v>97</v>
      </c>
      <c r="O5653" s="81"/>
      <c r="P5653" s="86"/>
      <c r="Q5653" s="82"/>
      <c r="R5653" s="81" t="s">
        <v>97</v>
      </c>
      <c r="S5653" s="63"/>
      <c r="T5653" s="87"/>
      <c r="U5653" s="84" t="s">
        <v>97</v>
      </c>
      <c r="V5653" s="84" t="s">
        <v>97</v>
      </c>
      <c r="W5653" s="85" t="b">
        <v>0</v>
      </c>
      <c r="X5653" s="63"/>
      <c r="Y5653" s="63"/>
      <c r="Z5653" s="63"/>
    </row>
    <row r="5654">
      <c r="A5654" s="75"/>
      <c r="B5654" s="94"/>
      <c r="C5654" s="75"/>
      <c r="D5654" s="76"/>
      <c r="E5654" s="75" t="s">
        <v>97</v>
      </c>
      <c r="F5654" s="75" t="s">
        <v>97</v>
      </c>
      <c r="G5654" s="77"/>
      <c r="H5654" s="77"/>
      <c r="I5654" s="80"/>
      <c r="J5654" s="77" t="s">
        <v>97</v>
      </c>
      <c r="K5654" s="79" t="s">
        <v>97</v>
      </c>
      <c r="L5654" s="79"/>
      <c r="M5654" s="80"/>
      <c r="N5654" s="79" t="s">
        <v>97</v>
      </c>
      <c r="O5654" s="81"/>
      <c r="P5654" s="86"/>
      <c r="Q5654" s="82"/>
      <c r="R5654" s="81" t="s">
        <v>97</v>
      </c>
      <c r="S5654" s="63"/>
      <c r="T5654" s="87"/>
      <c r="U5654" s="84" t="s">
        <v>97</v>
      </c>
      <c r="V5654" s="84" t="s">
        <v>97</v>
      </c>
      <c r="W5654" s="85" t="b">
        <v>0</v>
      </c>
      <c r="X5654" s="63"/>
      <c r="Y5654" s="63"/>
      <c r="Z5654" s="63"/>
    </row>
    <row r="5655">
      <c r="A5655" s="75"/>
      <c r="B5655" s="94"/>
      <c r="C5655" s="75"/>
      <c r="D5655" s="76"/>
      <c r="E5655" s="75" t="s">
        <v>97</v>
      </c>
      <c r="F5655" s="75" t="s">
        <v>97</v>
      </c>
      <c r="G5655" s="77"/>
      <c r="H5655" s="77"/>
      <c r="I5655" s="80"/>
      <c r="J5655" s="77" t="s">
        <v>97</v>
      </c>
      <c r="K5655" s="79" t="s">
        <v>97</v>
      </c>
      <c r="L5655" s="79"/>
      <c r="M5655" s="80"/>
      <c r="N5655" s="79" t="s">
        <v>97</v>
      </c>
      <c r="O5655" s="81"/>
      <c r="P5655" s="86"/>
      <c r="Q5655" s="82"/>
      <c r="R5655" s="81" t="s">
        <v>97</v>
      </c>
      <c r="S5655" s="63"/>
      <c r="T5655" s="87"/>
      <c r="U5655" s="84" t="s">
        <v>97</v>
      </c>
      <c r="V5655" s="84" t="s">
        <v>97</v>
      </c>
      <c r="W5655" s="85" t="b">
        <v>0</v>
      </c>
      <c r="X5655" s="63"/>
      <c r="Y5655" s="63"/>
      <c r="Z5655" s="63"/>
    </row>
    <row r="5656">
      <c r="A5656" s="75"/>
      <c r="B5656" s="94"/>
      <c r="C5656" s="75"/>
      <c r="D5656" s="76"/>
      <c r="E5656" s="75" t="s">
        <v>97</v>
      </c>
      <c r="F5656" s="75" t="s">
        <v>97</v>
      </c>
      <c r="G5656" s="77"/>
      <c r="H5656" s="77"/>
      <c r="I5656" s="80"/>
      <c r="J5656" s="77" t="s">
        <v>97</v>
      </c>
      <c r="K5656" s="79" t="s">
        <v>97</v>
      </c>
      <c r="L5656" s="79"/>
      <c r="M5656" s="80"/>
      <c r="N5656" s="79" t="s">
        <v>97</v>
      </c>
      <c r="O5656" s="81"/>
      <c r="P5656" s="86"/>
      <c r="Q5656" s="82"/>
      <c r="R5656" s="81" t="s">
        <v>97</v>
      </c>
      <c r="S5656" s="63"/>
      <c r="T5656" s="87"/>
      <c r="U5656" s="84" t="s">
        <v>97</v>
      </c>
      <c r="V5656" s="84" t="s">
        <v>97</v>
      </c>
      <c r="W5656" s="85" t="b">
        <v>0</v>
      </c>
      <c r="X5656" s="63"/>
      <c r="Y5656" s="63"/>
      <c r="Z5656" s="63"/>
    </row>
    <row r="5657">
      <c r="A5657" s="75"/>
      <c r="B5657" s="94"/>
      <c r="C5657" s="75"/>
      <c r="D5657" s="76"/>
      <c r="E5657" s="75" t="s">
        <v>97</v>
      </c>
      <c r="F5657" s="75" t="s">
        <v>97</v>
      </c>
      <c r="G5657" s="77"/>
      <c r="H5657" s="77"/>
      <c r="I5657" s="80"/>
      <c r="J5657" s="77" t="s">
        <v>97</v>
      </c>
      <c r="K5657" s="79" t="s">
        <v>97</v>
      </c>
      <c r="L5657" s="79"/>
      <c r="M5657" s="80"/>
      <c r="N5657" s="79" t="s">
        <v>97</v>
      </c>
      <c r="O5657" s="81"/>
      <c r="P5657" s="86"/>
      <c r="Q5657" s="82"/>
      <c r="R5657" s="81" t="s">
        <v>97</v>
      </c>
      <c r="S5657" s="63"/>
      <c r="T5657" s="87"/>
      <c r="U5657" s="84" t="s">
        <v>97</v>
      </c>
      <c r="V5657" s="84" t="s">
        <v>97</v>
      </c>
      <c r="W5657" s="85" t="b">
        <v>0</v>
      </c>
      <c r="X5657" s="63"/>
      <c r="Y5657" s="63"/>
      <c r="Z5657" s="63"/>
    </row>
    <row r="5658">
      <c r="A5658" s="75"/>
      <c r="B5658" s="94"/>
      <c r="C5658" s="75"/>
      <c r="D5658" s="76"/>
      <c r="E5658" s="75" t="s">
        <v>97</v>
      </c>
      <c r="F5658" s="75" t="s">
        <v>97</v>
      </c>
      <c r="G5658" s="77"/>
      <c r="H5658" s="77"/>
      <c r="I5658" s="80"/>
      <c r="J5658" s="77" t="s">
        <v>97</v>
      </c>
      <c r="K5658" s="79" t="s">
        <v>97</v>
      </c>
      <c r="L5658" s="79"/>
      <c r="M5658" s="80"/>
      <c r="N5658" s="79" t="s">
        <v>97</v>
      </c>
      <c r="O5658" s="81"/>
      <c r="P5658" s="86"/>
      <c r="Q5658" s="82"/>
      <c r="R5658" s="81" t="s">
        <v>97</v>
      </c>
      <c r="S5658" s="63"/>
      <c r="T5658" s="87"/>
      <c r="U5658" s="84" t="s">
        <v>97</v>
      </c>
      <c r="V5658" s="84" t="s">
        <v>97</v>
      </c>
      <c r="W5658" s="85" t="b">
        <v>0</v>
      </c>
      <c r="X5658" s="63"/>
      <c r="Y5658" s="63"/>
      <c r="Z5658" s="63"/>
    </row>
    <row r="5659">
      <c r="A5659" s="75"/>
      <c r="B5659" s="94"/>
      <c r="C5659" s="75"/>
      <c r="D5659" s="76"/>
      <c r="E5659" s="75" t="s">
        <v>97</v>
      </c>
      <c r="F5659" s="75" t="s">
        <v>97</v>
      </c>
      <c r="G5659" s="77"/>
      <c r="H5659" s="77"/>
      <c r="I5659" s="80"/>
      <c r="J5659" s="77" t="s">
        <v>97</v>
      </c>
      <c r="K5659" s="79" t="s">
        <v>97</v>
      </c>
      <c r="L5659" s="79"/>
      <c r="M5659" s="80"/>
      <c r="N5659" s="79" t="s">
        <v>97</v>
      </c>
      <c r="O5659" s="81"/>
      <c r="P5659" s="86"/>
      <c r="Q5659" s="82"/>
      <c r="R5659" s="81" t="s">
        <v>97</v>
      </c>
      <c r="S5659" s="63"/>
      <c r="T5659" s="87"/>
      <c r="U5659" s="84" t="s">
        <v>97</v>
      </c>
      <c r="V5659" s="84" t="s">
        <v>97</v>
      </c>
      <c r="W5659" s="85" t="b">
        <v>0</v>
      </c>
      <c r="X5659" s="63"/>
      <c r="Y5659" s="63"/>
      <c r="Z5659" s="63"/>
    </row>
    <row r="5660">
      <c r="A5660" s="75"/>
      <c r="B5660" s="94"/>
      <c r="C5660" s="75"/>
      <c r="D5660" s="76"/>
      <c r="E5660" s="75" t="s">
        <v>97</v>
      </c>
      <c r="F5660" s="75" t="s">
        <v>97</v>
      </c>
      <c r="G5660" s="77"/>
      <c r="H5660" s="77"/>
      <c r="I5660" s="80"/>
      <c r="J5660" s="77" t="s">
        <v>97</v>
      </c>
      <c r="K5660" s="79" t="s">
        <v>97</v>
      </c>
      <c r="L5660" s="79"/>
      <c r="M5660" s="80"/>
      <c r="N5660" s="79" t="s">
        <v>97</v>
      </c>
      <c r="O5660" s="81"/>
      <c r="P5660" s="86"/>
      <c r="Q5660" s="82"/>
      <c r="R5660" s="81" t="s">
        <v>97</v>
      </c>
      <c r="S5660" s="63"/>
      <c r="T5660" s="87"/>
      <c r="U5660" s="84" t="s">
        <v>97</v>
      </c>
      <c r="V5660" s="84" t="s">
        <v>97</v>
      </c>
      <c r="W5660" s="85" t="b">
        <v>0</v>
      </c>
      <c r="X5660" s="63"/>
      <c r="Y5660" s="63"/>
      <c r="Z5660" s="63"/>
    </row>
    <row r="5661">
      <c r="A5661" s="75"/>
      <c r="B5661" s="94"/>
      <c r="C5661" s="75"/>
      <c r="D5661" s="76"/>
      <c r="E5661" s="75" t="s">
        <v>97</v>
      </c>
      <c r="F5661" s="75" t="s">
        <v>97</v>
      </c>
      <c r="G5661" s="77"/>
      <c r="H5661" s="77"/>
      <c r="I5661" s="80"/>
      <c r="J5661" s="77" t="s">
        <v>97</v>
      </c>
      <c r="K5661" s="79" t="s">
        <v>97</v>
      </c>
      <c r="L5661" s="79"/>
      <c r="M5661" s="80"/>
      <c r="N5661" s="79" t="s">
        <v>97</v>
      </c>
      <c r="O5661" s="81"/>
      <c r="P5661" s="86"/>
      <c r="Q5661" s="82"/>
      <c r="R5661" s="81" t="s">
        <v>97</v>
      </c>
      <c r="S5661" s="63"/>
      <c r="T5661" s="87"/>
      <c r="U5661" s="84" t="s">
        <v>97</v>
      </c>
      <c r="V5661" s="84" t="s">
        <v>97</v>
      </c>
      <c r="W5661" s="85" t="b">
        <v>0</v>
      </c>
      <c r="X5661" s="63"/>
      <c r="Y5661" s="63"/>
      <c r="Z5661" s="63"/>
    </row>
    <row r="5662">
      <c r="A5662" s="75"/>
      <c r="B5662" s="94"/>
      <c r="C5662" s="75"/>
      <c r="D5662" s="76"/>
      <c r="E5662" s="75" t="s">
        <v>97</v>
      </c>
      <c r="F5662" s="75" t="s">
        <v>97</v>
      </c>
      <c r="G5662" s="77"/>
      <c r="H5662" s="77"/>
      <c r="I5662" s="80"/>
      <c r="J5662" s="77" t="s">
        <v>97</v>
      </c>
      <c r="K5662" s="79" t="s">
        <v>97</v>
      </c>
      <c r="L5662" s="79"/>
      <c r="M5662" s="80"/>
      <c r="N5662" s="79" t="s">
        <v>97</v>
      </c>
      <c r="O5662" s="81"/>
      <c r="P5662" s="86"/>
      <c r="Q5662" s="82"/>
      <c r="R5662" s="81" t="s">
        <v>97</v>
      </c>
      <c r="S5662" s="63"/>
      <c r="T5662" s="87"/>
      <c r="U5662" s="84" t="s">
        <v>97</v>
      </c>
      <c r="V5662" s="84" t="s">
        <v>97</v>
      </c>
      <c r="W5662" s="85" t="b">
        <v>0</v>
      </c>
      <c r="X5662" s="63"/>
      <c r="Y5662" s="63"/>
      <c r="Z5662" s="63"/>
    </row>
    <row r="5663">
      <c r="A5663" s="75"/>
      <c r="B5663" s="94"/>
      <c r="C5663" s="75"/>
      <c r="D5663" s="76"/>
      <c r="E5663" s="75" t="s">
        <v>97</v>
      </c>
      <c r="F5663" s="75" t="s">
        <v>97</v>
      </c>
      <c r="G5663" s="77"/>
      <c r="H5663" s="77"/>
      <c r="I5663" s="80"/>
      <c r="J5663" s="77" t="s">
        <v>97</v>
      </c>
      <c r="K5663" s="79" t="s">
        <v>97</v>
      </c>
      <c r="L5663" s="79"/>
      <c r="M5663" s="80"/>
      <c r="N5663" s="79" t="s">
        <v>97</v>
      </c>
      <c r="O5663" s="81"/>
      <c r="P5663" s="86"/>
      <c r="Q5663" s="82"/>
      <c r="R5663" s="81" t="s">
        <v>97</v>
      </c>
      <c r="S5663" s="63"/>
      <c r="T5663" s="87"/>
      <c r="U5663" s="84" t="s">
        <v>97</v>
      </c>
      <c r="V5663" s="84" t="s">
        <v>97</v>
      </c>
      <c r="W5663" s="85" t="b">
        <v>0</v>
      </c>
      <c r="X5663" s="63"/>
      <c r="Y5663" s="63"/>
      <c r="Z5663" s="63"/>
    </row>
    <row r="5664">
      <c r="A5664" s="75"/>
      <c r="B5664" s="94"/>
      <c r="C5664" s="75"/>
      <c r="D5664" s="76"/>
      <c r="E5664" s="75" t="s">
        <v>97</v>
      </c>
      <c r="F5664" s="75" t="s">
        <v>97</v>
      </c>
      <c r="G5664" s="77"/>
      <c r="H5664" s="77"/>
      <c r="I5664" s="80"/>
      <c r="J5664" s="77" t="s">
        <v>97</v>
      </c>
      <c r="K5664" s="79" t="s">
        <v>97</v>
      </c>
      <c r="L5664" s="79"/>
      <c r="M5664" s="80"/>
      <c r="N5664" s="79" t="s">
        <v>97</v>
      </c>
      <c r="O5664" s="81"/>
      <c r="P5664" s="86"/>
      <c r="Q5664" s="82"/>
      <c r="R5664" s="81" t="s">
        <v>97</v>
      </c>
      <c r="S5664" s="63"/>
      <c r="T5664" s="87"/>
      <c r="U5664" s="84" t="s">
        <v>97</v>
      </c>
      <c r="V5664" s="84" t="s">
        <v>97</v>
      </c>
      <c r="W5664" s="85" t="b">
        <v>0</v>
      </c>
      <c r="X5664" s="63"/>
      <c r="Y5664" s="63"/>
      <c r="Z5664" s="63"/>
    </row>
    <row r="5665">
      <c r="A5665" s="75"/>
      <c r="B5665" s="94"/>
      <c r="C5665" s="75"/>
      <c r="D5665" s="76"/>
      <c r="E5665" s="75" t="s">
        <v>97</v>
      </c>
      <c r="F5665" s="75" t="s">
        <v>97</v>
      </c>
      <c r="G5665" s="77"/>
      <c r="H5665" s="77"/>
      <c r="I5665" s="80"/>
      <c r="J5665" s="77" t="s">
        <v>97</v>
      </c>
      <c r="K5665" s="79" t="s">
        <v>97</v>
      </c>
      <c r="L5665" s="79"/>
      <c r="M5665" s="80"/>
      <c r="N5665" s="79" t="s">
        <v>97</v>
      </c>
      <c r="O5665" s="81"/>
      <c r="P5665" s="86"/>
      <c r="Q5665" s="82"/>
      <c r="R5665" s="81" t="s">
        <v>97</v>
      </c>
      <c r="S5665" s="63"/>
      <c r="T5665" s="87"/>
      <c r="U5665" s="84" t="s">
        <v>97</v>
      </c>
      <c r="V5665" s="84" t="s">
        <v>97</v>
      </c>
      <c r="W5665" s="85" t="b">
        <v>0</v>
      </c>
      <c r="X5665" s="63"/>
      <c r="Y5665" s="63"/>
      <c r="Z5665" s="63"/>
    </row>
    <row r="5666">
      <c r="A5666" s="75"/>
      <c r="B5666" s="94"/>
      <c r="C5666" s="75"/>
      <c r="D5666" s="76"/>
      <c r="E5666" s="75" t="s">
        <v>97</v>
      </c>
      <c r="F5666" s="75" t="s">
        <v>97</v>
      </c>
      <c r="G5666" s="77"/>
      <c r="H5666" s="77"/>
      <c r="I5666" s="80"/>
      <c r="J5666" s="77" t="s">
        <v>97</v>
      </c>
      <c r="K5666" s="79" t="s">
        <v>97</v>
      </c>
      <c r="L5666" s="79"/>
      <c r="M5666" s="80"/>
      <c r="N5666" s="79" t="s">
        <v>97</v>
      </c>
      <c r="O5666" s="81"/>
      <c r="P5666" s="86"/>
      <c r="Q5666" s="82"/>
      <c r="R5666" s="81" t="s">
        <v>97</v>
      </c>
      <c r="S5666" s="63"/>
      <c r="T5666" s="87"/>
      <c r="U5666" s="84" t="s">
        <v>97</v>
      </c>
      <c r="V5666" s="84" t="s">
        <v>97</v>
      </c>
      <c r="W5666" s="85" t="b">
        <v>0</v>
      </c>
      <c r="X5666" s="63"/>
      <c r="Y5666" s="63"/>
      <c r="Z5666" s="63"/>
    </row>
    <row r="5667">
      <c r="A5667" s="75"/>
      <c r="B5667" s="94"/>
      <c r="C5667" s="75"/>
      <c r="D5667" s="76"/>
      <c r="E5667" s="75" t="s">
        <v>97</v>
      </c>
      <c r="F5667" s="75" t="s">
        <v>97</v>
      </c>
      <c r="G5667" s="77"/>
      <c r="H5667" s="77"/>
      <c r="I5667" s="80"/>
      <c r="J5667" s="77" t="s">
        <v>97</v>
      </c>
      <c r="K5667" s="79" t="s">
        <v>97</v>
      </c>
      <c r="L5667" s="79"/>
      <c r="M5667" s="80"/>
      <c r="N5667" s="79" t="s">
        <v>97</v>
      </c>
      <c r="O5667" s="81"/>
      <c r="P5667" s="86"/>
      <c r="Q5667" s="82"/>
      <c r="R5667" s="81" t="s">
        <v>97</v>
      </c>
      <c r="S5667" s="63"/>
      <c r="T5667" s="87"/>
      <c r="U5667" s="84" t="s">
        <v>97</v>
      </c>
      <c r="V5667" s="84" t="s">
        <v>97</v>
      </c>
      <c r="W5667" s="85" t="b">
        <v>0</v>
      </c>
      <c r="X5667" s="63"/>
      <c r="Y5667" s="63"/>
      <c r="Z5667" s="63"/>
    </row>
    <row r="5668">
      <c r="A5668" s="75"/>
      <c r="B5668" s="94"/>
      <c r="C5668" s="75"/>
      <c r="D5668" s="76"/>
      <c r="E5668" s="75" t="s">
        <v>97</v>
      </c>
      <c r="F5668" s="75" t="s">
        <v>97</v>
      </c>
      <c r="G5668" s="77"/>
      <c r="H5668" s="77"/>
      <c r="I5668" s="80"/>
      <c r="J5668" s="77" t="s">
        <v>97</v>
      </c>
      <c r="K5668" s="79" t="s">
        <v>97</v>
      </c>
      <c r="L5668" s="79"/>
      <c r="M5668" s="80"/>
      <c r="N5668" s="79" t="s">
        <v>97</v>
      </c>
      <c r="O5668" s="81"/>
      <c r="P5668" s="86"/>
      <c r="Q5668" s="82"/>
      <c r="R5668" s="81" t="s">
        <v>97</v>
      </c>
      <c r="S5668" s="63"/>
      <c r="T5668" s="87"/>
      <c r="U5668" s="84" t="s">
        <v>97</v>
      </c>
      <c r="V5668" s="84" t="s">
        <v>97</v>
      </c>
      <c r="W5668" s="85" t="b">
        <v>0</v>
      </c>
      <c r="X5668" s="63"/>
      <c r="Y5668" s="63"/>
      <c r="Z5668" s="63"/>
    </row>
    <row r="5669">
      <c r="A5669" s="75"/>
      <c r="B5669" s="94"/>
      <c r="C5669" s="75"/>
      <c r="D5669" s="76"/>
      <c r="E5669" s="75" t="s">
        <v>97</v>
      </c>
      <c r="F5669" s="75" t="s">
        <v>97</v>
      </c>
      <c r="G5669" s="77"/>
      <c r="H5669" s="77"/>
      <c r="I5669" s="80"/>
      <c r="J5669" s="77" t="s">
        <v>97</v>
      </c>
      <c r="K5669" s="79" t="s">
        <v>97</v>
      </c>
      <c r="L5669" s="79"/>
      <c r="M5669" s="80"/>
      <c r="N5669" s="79" t="s">
        <v>97</v>
      </c>
      <c r="O5669" s="81"/>
      <c r="P5669" s="86"/>
      <c r="Q5669" s="82"/>
      <c r="R5669" s="81" t="s">
        <v>97</v>
      </c>
      <c r="S5669" s="63"/>
      <c r="T5669" s="87"/>
      <c r="U5669" s="84" t="s">
        <v>97</v>
      </c>
      <c r="V5669" s="84" t="s">
        <v>97</v>
      </c>
      <c r="W5669" s="85" t="b">
        <v>0</v>
      </c>
      <c r="X5669" s="63"/>
      <c r="Y5669" s="63"/>
      <c r="Z5669" s="63"/>
    </row>
    <row r="5670">
      <c r="A5670" s="75"/>
      <c r="B5670" s="94"/>
      <c r="C5670" s="75"/>
      <c r="D5670" s="76"/>
      <c r="E5670" s="75" t="s">
        <v>97</v>
      </c>
      <c r="F5670" s="75" t="s">
        <v>97</v>
      </c>
      <c r="G5670" s="77"/>
      <c r="H5670" s="77"/>
      <c r="I5670" s="80"/>
      <c r="J5670" s="77" t="s">
        <v>97</v>
      </c>
      <c r="K5670" s="79" t="s">
        <v>97</v>
      </c>
      <c r="L5670" s="79"/>
      <c r="M5670" s="80"/>
      <c r="N5670" s="79" t="s">
        <v>97</v>
      </c>
      <c r="O5670" s="81"/>
      <c r="P5670" s="86"/>
      <c r="Q5670" s="82"/>
      <c r="R5670" s="81" t="s">
        <v>97</v>
      </c>
      <c r="S5670" s="63"/>
      <c r="T5670" s="87"/>
      <c r="U5670" s="84" t="s">
        <v>97</v>
      </c>
      <c r="V5670" s="84" t="s">
        <v>97</v>
      </c>
      <c r="W5670" s="85" t="b">
        <v>0</v>
      </c>
      <c r="X5670" s="63"/>
      <c r="Y5670" s="63"/>
      <c r="Z5670" s="63"/>
    </row>
    <row r="5671">
      <c r="A5671" s="75"/>
      <c r="B5671" s="94"/>
      <c r="C5671" s="75"/>
      <c r="D5671" s="76"/>
      <c r="E5671" s="75" t="s">
        <v>97</v>
      </c>
      <c r="F5671" s="75" t="s">
        <v>97</v>
      </c>
      <c r="G5671" s="77"/>
      <c r="H5671" s="77"/>
      <c r="I5671" s="80"/>
      <c r="J5671" s="77" t="s">
        <v>97</v>
      </c>
      <c r="K5671" s="79" t="s">
        <v>97</v>
      </c>
      <c r="L5671" s="79"/>
      <c r="M5671" s="80"/>
      <c r="N5671" s="79" t="s">
        <v>97</v>
      </c>
      <c r="O5671" s="81"/>
      <c r="P5671" s="86"/>
      <c r="Q5671" s="82"/>
      <c r="R5671" s="81" t="s">
        <v>97</v>
      </c>
      <c r="S5671" s="63"/>
      <c r="T5671" s="87"/>
      <c r="U5671" s="84" t="s">
        <v>97</v>
      </c>
      <c r="V5671" s="84" t="s">
        <v>97</v>
      </c>
      <c r="W5671" s="85" t="b">
        <v>0</v>
      </c>
      <c r="X5671" s="63"/>
      <c r="Y5671" s="63"/>
      <c r="Z5671" s="63"/>
    </row>
    <row r="5672">
      <c r="A5672" s="75"/>
      <c r="B5672" s="94"/>
      <c r="C5672" s="75"/>
      <c r="D5672" s="76"/>
      <c r="E5672" s="75" t="s">
        <v>97</v>
      </c>
      <c r="F5672" s="75" t="s">
        <v>97</v>
      </c>
      <c r="G5672" s="77"/>
      <c r="H5672" s="77"/>
      <c r="I5672" s="80"/>
      <c r="J5672" s="77" t="s">
        <v>97</v>
      </c>
      <c r="K5672" s="79" t="s">
        <v>97</v>
      </c>
      <c r="L5672" s="79"/>
      <c r="M5672" s="80"/>
      <c r="N5672" s="79" t="s">
        <v>97</v>
      </c>
      <c r="O5672" s="81"/>
      <c r="P5672" s="86"/>
      <c r="Q5672" s="82"/>
      <c r="R5672" s="81" t="s">
        <v>97</v>
      </c>
      <c r="S5672" s="63"/>
      <c r="T5672" s="87"/>
      <c r="U5672" s="84" t="s">
        <v>97</v>
      </c>
      <c r="V5672" s="84" t="s">
        <v>97</v>
      </c>
      <c r="W5672" s="85" t="b">
        <v>0</v>
      </c>
      <c r="X5672" s="63"/>
      <c r="Y5672" s="63"/>
      <c r="Z5672" s="63"/>
    </row>
    <row r="5673">
      <c r="A5673" s="75"/>
      <c r="B5673" s="94"/>
      <c r="C5673" s="75"/>
      <c r="D5673" s="76"/>
      <c r="E5673" s="75" t="s">
        <v>97</v>
      </c>
      <c r="F5673" s="75" t="s">
        <v>97</v>
      </c>
      <c r="G5673" s="77"/>
      <c r="H5673" s="77"/>
      <c r="I5673" s="80"/>
      <c r="J5673" s="77" t="s">
        <v>97</v>
      </c>
      <c r="K5673" s="79" t="s">
        <v>97</v>
      </c>
      <c r="L5673" s="79"/>
      <c r="M5673" s="80"/>
      <c r="N5673" s="79" t="s">
        <v>97</v>
      </c>
      <c r="O5673" s="81"/>
      <c r="P5673" s="86"/>
      <c r="Q5673" s="82"/>
      <c r="R5673" s="81" t="s">
        <v>97</v>
      </c>
      <c r="S5673" s="63"/>
      <c r="T5673" s="87"/>
      <c r="U5673" s="84" t="s">
        <v>97</v>
      </c>
      <c r="V5673" s="84" t="s">
        <v>97</v>
      </c>
      <c r="W5673" s="85" t="b">
        <v>0</v>
      </c>
      <c r="X5673" s="63"/>
      <c r="Y5673" s="63"/>
      <c r="Z5673" s="63"/>
    </row>
    <row r="5674">
      <c r="A5674" s="75"/>
      <c r="B5674" s="94"/>
      <c r="C5674" s="75"/>
      <c r="D5674" s="76"/>
      <c r="E5674" s="75" t="s">
        <v>97</v>
      </c>
      <c r="F5674" s="75" t="s">
        <v>97</v>
      </c>
      <c r="G5674" s="77"/>
      <c r="H5674" s="77"/>
      <c r="I5674" s="80"/>
      <c r="J5674" s="77" t="s">
        <v>97</v>
      </c>
      <c r="K5674" s="79" t="s">
        <v>97</v>
      </c>
      <c r="L5674" s="79"/>
      <c r="M5674" s="80"/>
      <c r="N5674" s="79" t="s">
        <v>97</v>
      </c>
      <c r="O5674" s="81"/>
      <c r="P5674" s="86"/>
      <c r="Q5674" s="82"/>
      <c r="R5674" s="81" t="s">
        <v>97</v>
      </c>
      <c r="S5674" s="63"/>
      <c r="T5674" s="87"/>
      <c r="U5674" s="84" t="s">
        <v>97</v>
      </c>
      <c r="V5674" s="84" t="s">
        <v>97</v>
      </c>
      <c r="W5674" s="85" t="b">
        <v>0</v>
      </c>
      <c r="X5674" s="63"/>
      <c r="Y5674" s="63"/>
      <c r="Z5674" s="63"/>
    </row>
    <row r="5675">
      <c r="A5675" s="75"/>
      <c r="B5675" s="94"/>
      <c r="C5675" s="75"/>
      <c r="D5675" s="76"/>
      <c r="E5675" s="75" t="s">
        <v>97</v>
      </c>
      <c r="F5675" s="75" t="s">
        <v>97</v>
      </c>
      <c r="G5675" s="77"/>
      <c r="H5675" s="77"/>
      <c r="I5675" s="80"/>
      <c r="J5675" s="77" t="s">
        <v>97</v>
      </c>
      <c r="K5675" s="79" t="s">
        <v>97</v>
      </c>
      <c r="L5675" s="79"/>
      <c r="M5675" s="80"/>
      <c r="N5675" s="79" t="s">
        <v>97</v>
      </c>
      <c r="O5675" s="81"/>
      <c r="P5675" s="86"/>
      <c r="Q5675" s="82"/>
      <c r="R5675" s="81" t="s">
        <v>97</v>
      </c>
      <c r="S5675" s="63"/>
      <c r="T5675" s="87"/>
      <c r="U5675" s="84" t="s">
        <v>97</v>
      </c>
      <c r="V5675" s="84" t="s">
        <v>97</v>
      </c>
      <c r="W5675" s="85" t="b">
        <v>0</v>
      </c>
      <c r="X5675" s="63"/>
      <c r="Y5675" s="63"/>
      <c r="Z5675" s="63"/>
    </row>
    <row r="5676">
      <c r="A5676" s="75"/>
      <c r="B5676" s="94"/>
      <c r="C5676" s="75"/>
      <c r="D5676" s="76"/>
      <c r="E5676" s="75" t="s">
        <v>97</v>
      </c>
      <c r="F5676" s="75" t="s">
        <v>97</v>
      </c>
      <c r="G5676" s="77"/>
      <c r="H5676" s="77"/>
      <c r="I5676" s="80"/>
      <c r="J5676" s="77" t="s">
        <v>97</v>
      </c>
      <c r="K5676" s="79" t="s">
        <v>97</v>
      </c>
      <c r="L5676" s="79"/>
      <c r="M5676" s="80"/>
      <c r="N5676" s="79" t="s">
        <v>97</v>
      </c>
      <c r="O5676" s="81"/>
      <c r="P5676" s="86"/>
      <c r="Q5676" s="82"/>
      <c r="R5676" s="81" t="s">
        <v>97</v>
      </c>
      <c r="S5676" s="63"/>
      <c r="T5676" s="87"/>
      <c r="U5676" s="84" t="s">
        <v>97</v>
      </c>
      <c r="V5676" s="84" t="s">
        <v>97</v>
      </c>
      <c r="W5676" s="85" t="b">
        <v>0</v>
      </c>
      <c r="X5676" s="63"/>
      <c r="Y5676" s="63"/>
      <c r="Z5676" s="63"/>
    </row>
    <row r="5677">
      <c r="A5677" s="75"/>
      <c r="B5677" s="94"/>
      <c r="C5677" s="75"/>
      <c r="D5677" s="76"/>
      <c r="E5677" s="75" t="s">
        <v>97</v>
      </c>
      <c r="F5677" s="75" t="s">
        <v>97</v>
      </c>
      <c r="G5677" s="77"/>
      <c r="H5677" s="77"/>
      <c r="I5677" s="80"/>
      <c r="J5677" s="77" t="s">
        <v>97</v>
      </c>
      <c r="K5677" s="79" t="s">
        <v>97</v>
      </c>
      <c r="L5677" s="79"/>
      <c r="M5677" s="80"/>
      <c r="N5677" s="79" t="s">
        <v>97</v>
      </c>
      <c r="O5677" s="81"/>
      <c r="P5677" s="86"/>
      <c r="Q5677" s="82"/>
      <c r="R5677" s="81" t="s">
        <v>97</v>
      </c>
      <c r="S5677" s="63"/>
      <c r="T5677" s="87"/>
      <c r="U5677" s="84" t="s">
        <v>97</v>
      </c>
      <c r="V5677" s="84" t="s">
        <v>97</v>
      </c>
      <c r="W5677" s="85" t="b">
        <v>0</v>
      </c>
      <c r="X5677" s="63"/>
      <c r="Y5677" s="63"/>
      <c r="Z5677" s="63"/>
    </row>
    <row r="5678">
      <c r="A5678" s="75"/>
      <c r="B5678" s="94"/>
      <c r="C5678" s="75"/>
      <c r="D5678" s="76"/>
      <c r="E5678" s="75" t="s">
        <v>97</v>
      </c>
      <c r="F5678" s="75" t="s">
        <v>97</v>
      </c>
      <c r="G5678" s="77"/>
      <c r="H5678" s="77"/>
      <c r="I5678" s="80"/>
      <c r="J5678" s="77" t="s">
        <v>97</v>
      </c>
      <c r="K5678" s="79" t="s">
        <v>97</v>
      </c>
      <c r="L5678" s="79"/>
      <c r="M5678" s="80"/>
      <c r="N5678" s="79" t="s">
        <v>97</v>
      </c>
      <c r="O5678" s="81"/>
      <c r="P5678" s="86"/>
      <c r="Q5678" s="82"/>
      <c r="R5678" s="81" t="s">
        <v>97</v>
      </c>
      <c r="S5678" s="63"/>
      <c r="T5678" s="87"/>
      <c r="U5678" s="84" t="s">
        <v>97</v>
      </c>
      <c r="V5678" s="84" t="s">
        <v>97</v>
      </c>
      <c r="W5678" s="85" t="b">
        <v>0</v>
      </c>
      <c r="X5678" s="63"/>
      <c r="Y5678" s="63"/>
      <c r="Z5678" s="63"/>
    </row>
    <row r="5679">
      <c r="A5679" s="75"/>
      <c r="B5679" s="94"/>
      <c r="C5679" s="75"/>
      <c r="D5679" s="76"/>
      <c r="E5679" s="75" t="s">
        <v>97</v>
      </c>
      <c r="F5679" s="75" t="s">
        <v>97</v>
      </c>
      <c r="G5679" s="77"/>
      <c r="H5679" s="77"/>
      <c r="I5679" s="80"/>
      <c r="J5679" s="77" t="s">
        <v>97</v>
      </c>
      <c r="K5679" s="79" t="s">
        <v>97</v>
      </c>
      <c r="L5679" s="79"/>
      <c r="M5679" s="80"/>
      <c r="N5679" s="79" t="s">
        <v>97</v>
      </c>
      <c r="O5679" s="81"/>
      <c r="P5679" s="86"/>
      <c r="Q5679" s="82"/>
      <c r="R5679" s="81" t="s">
        <v>97</v>
      </c>
      <c r="S5679" s="63"/>
      <c r="T5679" s="87"/>
      <c r="U5679" s="84" t="s">
        <v>97</v>
      </c>
      <c r="V5679" s="84" t="s">
        <v>97</v>
      </c>
      <c r="W5679" s="85" t="b">
        <v>0</v>
      </c>
      <c r="X5679" s="63"/>
      <c r="Y5679" s="63"/>
      <c r="Z5679" s="63"/>
    </row>
    <row r="5680">
      <c r="A5680" s="75"/>
      <c r="B5680" s="94"/>
      <c r="C5680" s="75"/>
      <c r="D5680" s="76"/>
      <c r="E5680" s="75" t="s">
        <v>97</v>
      </c>
      <c r="F5680" s="75" t="s">
        <v>97</v>
      </c>
      <c r="G5680" s="77"/>
      <c r="H5680" s="77"/>
      <c r="I5680" s="80"/>
      <c r="J5680" s="77" t="s">
        <v>97</v>
      </c>
      <c r="K5680" s="79" t="s">
        <v>97</v>
      </c>
      <c r="L5680" s="79"/>
      <c r="M5680" s="80"/>
      <c r="N5680" s="79" t="s">
        <v>97</v>
      </c>
      <c r="O5680" s="81"/>
      <c r="P5680" s="86"/>
      <c r="Q5680" s="82"/>
      <c r="R5680" s="81" t="s">
        <v>97</v>
      </c>
      <c r="S5680" s="63"/>
      <c r="T5680" s="87"/>
      <c r="U5680" s="84" t="s">
        <v>97</v>
      </c>
      <c r="V5680" s="84" t="s">
        <v>97</v>
      </c>
      <c r="W5680" s="85" t="b">
        <v>0</v>
      </c>
      <c r="X5680" s="63"/>
      <c r="Y5680" s="63"/>
      <c r="Z5680" s="63"/>
    </row>
    <row r="5681">
      <c r="A5681" s="75"/>
      <c r="B5681" s="94"/>
      <c r="C5681" s="75"/>
      <c r="D5681" s="76"/>
      <c r="E5681" s="75" t="s">
        <v>97</v>
      </c>
      <c r="F5681" s="75" t="s">
        <v>97</v>
      </c>
      <c r="G5681" s="77"/>
      <c r="H5681" s="77"/>
      <c r="I5681" s="80"/>
      <c r="J5681" s="77" t="s">
        <v>97</v>
      </c>
      <c r="K5681" s="79" t="s">
        <v>97</v>
      </c>
      <c r="L5681" s="79"/>
      <c r="M5681" s="80"/>
      <c r="N5681" s="79" t="s">
        <v>97</v>
      </c>
      <c r="O5681" s="81"/>
      <c r="P5681" s="86"/>
      <c r="Q5681" s="82"/>
      <c r="R5681" s="81" t="s">
        <v>97</v>
      </c>
      <c r="S5681" s="63"/>
      <c r="T5681" s="87"/>
      <c r="U5681" s="84" t="s">
        <v>97</v>
      </c>
      <c r="V5681" s="84" t="s">
        <v>97</v>
      </c>
      <c r="W5681" s="85" t="b">
        <v>0</v>
      </c>
      <c r="X5681" s="63"/>
      <c r="Y5681" s="63"/>
      <c r="Z5681" s="63"/>
    </row>
    <row r="5682">
      <c r="A5682" s="75"/>
      <c r="B5682" s="94"/>
      <c r="C5682" s="75"/>
      <c r="D5682" s="76"/>
      <c r="E5682" s="75" t="s">
        <v>97</v>
      </c>
      <c r="F5682" s="75" t="s">
        <v>97</v>
      </c>
      <c r="G5682" s="77"/>
      <c r="H5682" s="77"/>
      <c r="I5682" s="80"/>
      <c r="J5682" s="77" t="s">
        <v>97</v>
      </c>
      <c r="K5682" s="79" t="s">
        <v>97</v>
      </c>
      <c r="L5682" s="79"/>
      <c r="M5682" s="80"/>
      <c r="N5682" s="79" t="s">
        <v>97</v>
      </c>
      <c r="O5682" s="81"/>
      <c r="P5682" s="86"/>
      <c r="Q5682" s="82"/>
      <c r="R5682" s="81" t="s">
        <v>97</v>
      </c>
      <c r="S5682" s="63"/>
      <c r="T5682" s="87"/>
      <c r="U5682" s="84" t="s">
        <v>97</v>
      </c>
      <c r="V5682" s="84" t="s">
        <v>97</v>
      </c>
      <c r="W5682" s="85" t="b">
        <v>0</v>
      </c>
      <c r="X5682" s="63"/>
      <c r="Y5682" s="63"/>
      <c r="Z5682" s="63"/>
    </row>
    <row r="5683">
      <c r="A5683" s="75"/>
      <c r="B5683" s="94"/>
      <c r="C5683" s="75"/>
      <c r="D5683" s="76"/>
      <c r="E5683" s="75" t="s">
        <v>97</v>
      </c>
      <c r="F5683" s="75" t="s">
        <v>97</v>
      </c>
      <c r="G5683" s="77"/>
      <c r="H5683" s="77"/>
      <c r="I5683" s="80"/>
      <c r="J5683" s="77" t="s">
        <v>97</v>
      </c>
      <c r="K5683" s="79" t="s">
        <v>97</v>
      </c>
      <c r="L5683" s="79"/>
      <c r="M5683" s="80"/>
      <c r="N5683" s="79" t="s">
        <v>97</v>
      </c>
      <c r="O5683" s="81"/>
      <c r="P5683" s="86"/>
      <c r="Q5683" s="82"/>
      <c r="R5683" s="81" t="s">
        <v>97</v>
      </c>
      <c r="S5683" s="63"/>
      <c r="T5683" s="87"/>
      <c r="U5683" s="84" t="s">
        <v>97</v>
      </c>
      <c r="V5683" s="84" t="s">
        <v>97</v>
      </c>
      <c r="W5683" s="85" t="b">
        <v>0</v>
      </c>
      <c r="X5683" s="63"/>
      <c r="Y5683" s="63"/>
      <c r="Z5683" s="63"/>
    </row>
    <row r="5684">
      <c r="A5684" s="75"/>
      <c r="B5684" s="94"/>
      <c r="C5684" s="75"/>
      <c r="D5684" s="76"/>
      <c r="E5684" s="75" t="s">
        <v>97</v>
      </c>
      <c r="F5684" s="75" t="s">
        <v>97</v>
      </c>
      <c r="G5684" s="77"/>
      <c r="H5684" s="77"/>
      <c r="I5684" s="80"/>
      <c r="J5684" s="77" t="s">
        <v>97</v>
      </c>
      <c r="K5684" s="79" t="s">
        <v>97</v>
      </c>
      <c r="L5684" s="79"/>
      <c r="M5684" s="80"/>
      <c r="N5684" s="79" t="s">
        <v>97</v>
      </c>
      <c r="O5684" s="81"/>
      <c r="P5684" s="86"/>
      <c r="Q5684" s="82"/>
      <c r="R5684" s="81" t="s">
        <v>97</v>
      </c>
      <c r="S5684" s="63"/>
      <c r="T5684" s="87"/>
      <c r="U5684" s="84" t="s">
        <v>97</v>
      </c>
      <c r="V5684" s="84" t="s">
        <v>97</v>
      </c>
      <c r="W5684" s="85" t="b">
        <v>0</v>
      </c>
      <c r="X5684" s="63"/>
      <c r="Y5684" s="63"/>
      <c r="Z5684" s="63"/>
    </row>
    <row r="5685">
      <c r="A5685" s="75"/>
      <c r="B5685" s="94"/>
      <c r="C5685" s="75"/>
      <c r="D5685" s="76"/>
      <c r="E5685" s="75" t="s">
        <v>97</v>
      </c>
      <c r="F5685" s="75" t="s">
        <v>97</v>
      </c>
      <c r="G5685" s="77"/>
      <c r="H5685" s="77"/>
      <c r="I5685" s="80"/>
      <c r="J5685" s="77" t="s">
        <v>97</v>
      </c>
      <c r="K5685" s="79" t="s">
        <v>97</v>
      </c>
      <c r="L5685" s="79"/>
      <c r="M5685" s="80"/>
      <c r="N5685" s="79" t="s">
        <v>97</v>
      </c>
      <c r="O5685" s="81"/>
      <c r="P5685" s="86"/>
      <c r="Q5685" s="82"/>
      <c r="R5685" s="81" t="s">
        <v>97</v>
      </c>
      <c r="S5685" s="63"/>
      <c r="T5685" s="87"/>
      <c r="U5685" s="84" t="s">
        <v>97</v>
      </c>
      <c r="V5685" s="84" t="s">
        <v>97</v>
      </c>
      <c r="W5685" s="85" t="b">
        <v>0</v>
      </c>
      <c r="X5685" s="63"/>
      <c r="Y5685" s="63"/>
      <c r="Z5685" s="63"/>
    </row>
    <row r="5686">
      <c r="A5686" s="75"/>
      <c r="B5686" s="94"/>
      <c r="C5686" s="75"/>
      <c r="D5686" s="76"/>
      <c r="E5686" s="75" t="s">
        <v>97</v>
      </c>
      <c r="F5686" s="75" t="s">
        <v>97</v>
      </c>
      <c r="G5686" s="77"/>
      <c r="H5686" s="77"/>
      <c r="I5686" s="80"/>
      <c r="J5686" s="77" t="s">
        <v>97</v>
      </c>
      <c r="K5686" s="79" t="s">
        <v>97</v>
      </c>
      <c r="L5686" s="79"/>
      <c r="M5686" s="80"/>
      <c r="N5686" s="79" t="s">
        <v>97</v>
      </c>
      <c r="O5686" s="81"/>
      <c r="P5686" s="86"/>
      <c r="Q5686" s="82"/>
      <c r="R5686" s="81" t="s">
        <v>97</v>
      </c>
      <c r="S5686" s="63"/>
      <c r="T5686" s="87"/>
      <c r="U5686" s="84" t="s">
        <v>97</v>
      </c>
      <c r="V5686" s="84" t="s">
        <v>97</v>
      </c>
      <c r="W5686" s="85" t="b">
        <v>0</v>
      </c>
      <c r="X5686" s="63"/>
      <c r="Y5686" s="63"/>
      <c r="Z5686" s="63"/>
    </row>
    <row r="5687">
      <c r="A5687" s="75"/>
      <c r="B5687" s="94"/>
      <c r="C5687" s="75"/>
      <c r="D5687" s="76"/>
      <c r="E5687" s="75" t="s">
        <v>97</v>
      </c>
      <c r="F5687" s="75" t="s">
        <v>97</v>
      </c>
      <c r="G5687" s="77"/>
      <c r="H5687" s="77"/>
      <c r="I5687" s="80"/>
      <c r="J5687" s="77" t="s">
        <v>97</v>
      </c>
      <c r="K5687" s="79" t="s">
        <v>97</v>
      </c>
      <c r="L5687" s="79"/>
      <c r="M5687" s="80"/>
      <c r="N5687" s="79" t="s">
        <v>97</v>
      </c>
      <c r="O5687" s="81"/>
      <c r="P5687" s="86"/>
      <c r="Q5687" s="82"/>
      <c r="R5687" s="81" t="s">
        <v>97</v>
      </c>
      <c r="S5687" s="63"/>
      <c r="T5687" s="87"/>
      <c r="U5687" s="84" t="s">
        <v>97</v>
      </c>
      <c r="V5687" s="84" t="s">
        <v>97</v>
      </c>
      <c r="W5687" s="85" t="b">
        <v>0</v>
      </c>
      <c r="X5687" s="63"/>
      <c r="Y5687" s="63"/>
      <c r="Z5687" s="63"/>
    </row>
    <row r="5688">
      <c r="A5688" s="75"/>
      <c r="B5688" s="94"/>
      <c r="C5688" s="75"/>
      <c r="D5688" s="76"/>
      <c r="E5688" s="75" t="s">
        <v>97</v>
      </c>
      <c r="F5688" s="75" t="s">
        <v>97</v>
      </c>
      <c r="G5688" s="77"/>
      <c r="H5688" s="77"/>
      <c r="I5688" s="80"/>
      <c r="J5688" s="77" t="s">
        <v>97</v>
      </c>
      <c r="K5688" s="79" t="s">
        <v>97</v>
      </c>
      <c r="L5688" s="79"/>
      <c r="M5688" s="80"/>
      <c r="N5688" s="79" t="s">
        <v>97</v>
      </c>
      <c r="O5688" s="81"/>
      <c r="P5688" s="86"/>
      <c r="Q5688" s="82"/>
      <c r="R5688" s="81" t="s">
        <v>97</v>
      </c>
      <c r="S5688" s="63"/>
      <c r="T5688" s="87"/>
      <c r="U5688" s="84" t="s">
        <v>97</v>
      </c>
      <c r="V5688" s="84" t="s">
        <v>97</v>
      </c>
      <c r="W5688" s="85" t="b">
        <v>0</v>
      </c>
      <c r="X5688" s="63"/>
      <c r="Y5688" s="63"/>
      <c r="Z5688" s="63"/>
    </row>
    <row r="5689">
      <c r="A5689" s="75"/>
      <c r="B5689" s="94"/>
      <c r="C5689" s="75"/>
      <c r="D5689" s="76"/>
      <c r="E5689" s="75" t="s">
        <v>97</v>
      </c>
      <c r="F5689" s="75" t="s">
        <v>97</v>
      </c>
      <c r="G5689" s="77"/>
      <c r="H5689" s="77"/>
      <c r="I5689" s="80"/>
      <c r="J5689" s="77" t="s">
        <v>97</v>
      </c>
      <c r="K5689" s="79" t="s">
        <v>97</v>
      </c>
      <c r="L5689" s="79"/>
      <c r="M5689" s="80"/>
      <c r="N5689" s="79" t="s">
        <v>97</v>
      </c>
      <c r="O5689" s="81"/>
      <c r="P5689" s="86"/>
      <c r="Q5689" s="82"/>
      <c r="R5689" s="81" t="s">
        <v>97</v>
      </c>
      <c r="S5689" s="63"/>
      <c r="T5689" s="87"/>
      <c r="U5689" s="84" t="s">
        <v>97</v>
      </c>
      <c r="V5689" s="84" t="s">
        <v>97</v>
      </c>
      <c r="W5689" s="85" t="b">
        <v>0</v>
      </c>
      <c r="X5689" s="63"/>
      <c r="Y5689" s="63"/>
      <c r="Z5689" s="63"/>
    </row>
    <row r="5690">
      <c r="A5690" s="75"/>
      <c r="B5690" s="94"/>
      <c r="C5690" s="75"/>
      <c r="D5690" s="76"/>
      <c r="E5690" s="75" t="s">
        <v>97</v>
      </c>
      <c r="F5690" s="75" t="s">
        <v>97</v>
      </c>
      <c r="G5690" s="77"/>
      <c r="H5690" s="77"/>
      <c r="I5690" s="80"/>
      <c r="J5690" s="77" t="s">
        <v>97</v>
      </c>
      <c r="K5690" s="79" t="s">
        <v>97</v>
      </c>
      <c r="L5690" s="79"/>
      <c r="M5690" s="80"/>
      <c r="N5690" s="79" t="s">
        <v>97</v>
      </c>
      <c r="O5690" s="81"/>
      <c r="P5690" s="86"/>
      <c r="Q5690" s="82"/>
      <c r="R5690" s="81" t="s">
        <v>97</v>
      </c>
      <c r="S5690" s="63"/>
      <c r="T5690" s="87"/>
      <c r="U5690" s="84" t="s">
        <v>97</v>
      </c>
      <c r="V5690" s="84" t="s">
        <v>97</v>
      </c>
      <c r="W5690" s="85" t="b">
        <v>0</v>
      </c>
      <c r="X5690" s="63"/>
      <c r="Y5690" s="63"/>
      <c r="Z5690" s="63"/>
    </row>
    <row r="5691">
      <c r="A5691" s="75"/>
      <c r="B5691" s="94"/>
      <c r="C5691" s="75"/>
      <c r="D5691" s="76"/>
      <c r="E5691" s="75" t="s">
        <v>97</v>
      </c>
      <c r="F5691" s="75" t="s">
        <v>97</v>
      </c>
      <c r="G5691" s="77"/>
      <c r="H5691" s="77"/>
      <c r="I5691" s="80"/>
      <c r="J5691" s="77" t="s">
        <v>97</v>
      </c>
      <c r="K5691" s="79" t="s">
        <v>97</v>
      </c>
      <c r="L5691" s="79"/>
      <c r="M5691" s="80"/>
      <c r="N5691" s="79" t="s">
        <v>97</v>
      </c>
      <c r="O5691" s="81"/>
      <c r="P5691" s="86"/>
      <c r="Q5691" s="82"/>
      <c r="R5691" s="81" t="s">
        <v>97</v>
      </c>
      <c r="S5691" s="63"/>
      <c r="T5691" s="87"/>
      <c r="U5691" s="84" t="s">
        <v>97</v>
      </c>
      <c r="V5691" s="84" t="s">
        <v>97</v>
      </c>
      <c r="W5691" s="85" t="b">
        <v>0</v>
      </c>
      <c r="X5691" s="63"/>
      <c r="Y5691" s="63"/>
      <c r="Z5691" s="63"/>
    </row>
    <row r="5692">
      <c r="A5692" s="75"/>
      <c r="B5692" s="94"/>
      <c r="C5692" s="75"/>
      <c r="D5692" s="76"/>
      <c r="E5692" s="75" t="s">
        <v>97</v>
      </c>
      <c r="F5692" s="75" t="s">
        <v>97</v>
      </c>
      <c r="G5692" s="77"/>
      <c r="H5692" s="77"/>
      <c r="I5692" s="80"/>
      <c r="J5692" s="77" t="s">
        <v>97</v>
      </c>
      <c r="K5692" s="79" t="s">
        <v>97</v>
      </c>
      <c r="L5692" s="79"/>
      <c r="M5692" s="80"/>
      <c r="N5692" s="79" t="s">
        <v>97</v>
      </c>
      <c r="O5692" s="81"/>
      <c r="P5692" s="86"/>
      <c r="Q5692" s="82"/>
      <c r="R5692" s="81" t="s">
        <v>97</v>
      </c>
      <c r="S5692" s="63"/>
      <c r="T5692" s="87"/>
      <c r="U5692" s="84" t="s">
        <v>97</v>
      </c>
      <c r="V5692" s="84" t="s">
        <v>97</v>
      </c>
      <c r="W5692" s="85" t="b">
        <v>0</v>
      </c>
      <c r="X5692" s="63"/>
      <c r="Y5692" s="63"/>
      <c r="Z5692" s="63"/>
    </row>
    <row r="5693">
      <c r="A5693" s="75"/>
      <c r="B5693" s="94"/>
      <c r="C5693" s="75"/>
      <c r="D5693" s="76"/>
      <c r="E5693" s="75" t="s">
        <v>97</v>
      </c>
      <c r="F5693" s="75" t="s">
        <v>97</v>
      </c>
      <c r="G5693" s="77"/>
      <c r="H5693" s="77"/>
      <c r="I5693" s="80"/>
      <c r="J5693" s="77" t="s">
        <v>97</v>
      </c>
      <c r="K5693" s="79" t="s">
        <v>97</v>
      </c>
      <c r="L5693" s="79"/>
      <c r="M5693" s="80"/>
      <c r="N5693" s="79" t="s">
        <v>97</v>
      </c>
      <c r="O5693" s="81"/>
      <c r="P5693" s="86"/>
      <c r="Q5693" s="82"/>
      <c r="R5693" s="81" t="s">
        <v>97</v>
      </c>
      <c r="S5693" s="63"/>
      <c r="T5693" s="87"/>
      <c r="U5693" s="84" t="s">
        <v>97</v>
      </c>
      <c r="V5693" s="84" t="s">
        <v>97</v>
      </c>
      <c r="W5693" s="85" t="b">
        <v>0</v>
      </c>
      <c r="X5693" s="63"/>
      <c r="Y5693" s="63"/>
      <c r="Z5693" s="63"/>
    </row>
    <row r="5694">
      <c r="A5694" s="75"/>
      <c r="B5694" s="94"/>
      <c r="C5694" s="75"/>
      <c r="D5694" s="76"/>
      <c r="E5694" s="75" t="s">
        <v>97</v>
      </c>
      <c r="F5694" s="75" t="s">
        <v>97</v>
      </c>
      <c r="G5694" s="77"/>
      <c r="H5694" s="77"/>
      <c r="I5694" s="80"/>
      <c r="J5694" s="77" t="s">
        <v>97</v>
      </c>
      <c r="K5694" s="79" t="s">
        <v>97</v>
      </c>
      <c r="L5694" s="79"/>
      <c r="M5694" s="80"/>
      <c r="N5694" s="79" t="s">
        <v>97</v>
      </c>
      <c r="O5694" s="81"/>
      <c r="P5694" s="86"/>
      <c r="Q5694" s="82"/>
      <c r="R5694" s="81" t="s">
        <v>97</v>
      </c>
      <c r="S5694" s="63"/>
      <c r="T5694" s="87"/>
      <c r="U5694" s="84" t="s">
        <v>97</v>
      </c>
      <c r="V5694" s="84" t="s">
        <v>97</v>
      </c>
      <c r="W5694" s="85" t="b">
        <v>0</v>
      </c>
      <c r="X5694" s="63"/>
      <c r="Y5694" s="63"/>
      <c r="Z5694" s="63"/>
    </row>
    <row r="5695">
      <c r="A5695" s="75"/>
      <c r="B5695" s="94"/>
      <c r="C5695" s="75"/>
      <c r="D5695" s="76"/>
      <c r="E5695" s="75" t="s">
        <v>97</v>
      </c>
      <c r="F5695" s="75" t="s">
        <v>97</v>
      </c>
      <c r="G5695" s="77"/>
      <c r="H5695" s="77"/>
      <c r="I5695" s="80"/>
      <c r="J5695" s="77" t="s">
        <v>97</v>
      </c>
      <c r="K5695" s="79" t="s">
        <v>97</v>
      </c>
      <c r="L5695" s="79"/>
      <c r="M5695" s="80"/>
      <c r="N5695" s="79" t="s">
        <v>97</v>
      </c>
      <c r="O5695" s="81"/>
      <c r="P5695" s="86"/>
      <c r="Q5695" s="82"/>
      <c r="R5695" s="81" t="s">
        <v>97</v>
      </c>
      <c r="S5695" s="63"/>
      <c r="T5695" s="87"/>
      <c r="U5695" s="84" t="s">
        <v>97</v>
      </c>
      <c r="V5695" s="84" t="s">
        <v>97</v>
      </c>
      <c r="W5695" s="85" t="b">
        <v>0</v>
      </c>
      <c r="X5695" s="63"/>
      <c r="Y5695" s="63"/>
      <c r="Z5695" s="63"/>
    </row>
    <row r="5696">
      <c r="A5696" s="75"/>
      <c r="B5696" s="94"/>
      <c r="C5696" s="75"/>
      <c r="D5696" s="76"/>
      <c r="E5696" s="75" t="s">
        <v>97</v>
      </c>
      <c r="F5696" s="75" t="s">
        <v>97</v>
      </c>
      <c r="G5696" s="77"/>
      <c r="H5696" s="77"/>
      <c r="I5696" s="80"/>
      <c r="J5696" s="77" t="s">
        <v>97</v>
      </c>
      <c r="K5696" s="79" t="s">
        <v>97</v>
      </c>
      <c r="L5696" s="79"/>
      <c r="M5696" s="80"/>
      <c r="N5696" s="79" t="s">
        <v>97</v>
      </c>
      <c r="O5696" s="81"/>
      <c r="P5696" s="86"/>
      <c r="Q5696" s="82"/>
      <c r="R5696" s="81" t="s">
        <v>97</v>
      </c>
      <c r="S5696" s="63"/>
      <c r="T5696" s="87"/>
      <c r="U5696" s="84" t="s">
        <v>97</v>
      </c>
      <c r="V5696" s="84" t="s">
        <v>97</v>
      </c>
      <c r="W5696" s="85" t="b">
        <v>0</v>
      </c>
      <c r="X5696" s="63"/>
      <c r="Y5696" s="63"/>
      <c r="Z5696" s="63"/>
    </row>
    <row r="5697">
      <c r="A5697" s="75"/>
      <c r="B5697" s="94"/>
      <c r="C5697" s="75"/>
      <c r="D5697" s="76"/>
      <c r="E5697" s="75" t="s">
        <v>97</v>
      </c>
      <c r="F5697" s="75" t="s">
        <v>97</v>
      </c>
      <c r="G5697" s="77"/>
      <c r="H5697" s="77"/>
      <c r="I5697" s="80"/>
      <c r="J5697" s="77" t="s">
        <v>97</v>
      </c>
      <c r="K5697" s="79" t="s">
        <v>97</v>
      </c>
      <c r="L5697" s="79"/>
      <c r="M5697" s="80"/>
      <c r="N5697" s="79" t="s">
        <v>97</v>
      </c>
      <c r="O5697" s="81"/>
      <c r="P5697" s="86"/>
      <c r="Q5697" s="82"/>
      <c r="R5697" s="81" t="s">
        <v>97</v>
      </c>
      <c r="S5697" s="63"/>
      <c r="T5697" s="87"/>
      <c r="U5697" s="84" t="s">
        <v>97</v>
      </c>
      <c r="V5697" s="84" t="s">
        <v>97</v>
      </c>
      <c r="W5697" s="85" t="b">
        <v>0</v>
      </c>
      <c r="X5697" s="63"/>
      <c r="Y5697" s="63"/>
      <c r="Z5697" s="63"/>
    </row>
    <row r="5698">
      <c r="A5698" s="75"/>
      <c r="B5698" s="94"/>
      <c r="C5698" s="75"/>
      <c r="D5698" s="76"/>
      <c r="E5698" s="75" t="s">
        <v>97</v>
      </c>
      <c r="F5698" s="75" t="s">
        <v>97</v>
      </c>
      <c r="G5698" s="77"/>
      <c r="H5698" s="77"/>
      <c r="I5698" s="80"/>
      <c r="J5698" s="77" t="s">
        <v>97</v>
      </c>
      <c r="K5698" s="79" t="s">
        <v>97</v>
      </c>
      <c r="L5698" s="79"/>
      <c r="M5698" s="80"/>
      <c r="N5698" s="79" t="s">
        <v>97</v>
      </c>
      <c r="O5698" s="81"/>
      <c r="P5698" s="86"/>
      <c r="Q5698" s="82"/>
      <c r="R5698" s="81" t="s">
        <v>97</v>
      </c>
      <c r="S5698" s="63"/>
      <c r="T5698" s="87"/>
      <c r="U5698" s="84" t="s">
        <v>97</v>
      </c>
      <c r="V5698" s="84" t="s">
        <v>97</v>
      </c>
      <c r="W5698" s="85" t="b">
        <v>0</v>
      </c>
      <c r="X5698" s="63"/>
      <c r="Y5698" s="63"/>
      <c r="Z5698" s="63"/>
    </row>
    <row r="5699">
      <c r="A5699" s="75"/>
      <c r="B5699" s="94"/>
      <c r="C5699" s="75"/>
      <c r="D5699" s="76"/>
      <c r="E5699" s="75" t="s">
        <v>97</v>
      </c>
      <c r="F5699" s="75" t="s">
        <v>97</v>
      </c>
      <c r="G5699" s="77"/>
      <c r="H5699" s="77"/>
      <c r="I5699" s="80"/>
      <c r="J5699" s="77" t="s">
        <v>97</v>
      </c>
      <c r="K5699" s="79" t="s">
        <v>97</v>
      </c>
      <c r="L5699" s="79"/>
      <c r="M5699" s="80"/>
      <c r="N5699" s="79" t="s">
        <v>97</v>
      </c>
      <c r="O5699" s="81"/>
      <c r="P5699" s="86"/>
      <c r="Q5699" s="82"/>
      <c r="R5699" s="81" t="s">
        <v>97</v>
      </c>
      <c r="S5699" s="63"/>
      <c r="T5699" s="87"/>
      <c r="U5699" s="84" t="s">
        <v>97</v>
      </c>
      <c r="V5699" s="84" t="s">
        <v>97</v>
      </c>
      <c r="W5699" s="85" t="b">
        <v>0</v>
      </c>
      <c r="X5699" s="63"/>
      <c r="Y5699" s="63"/>
      <c r="Z5699" s="63"/>
    </row>
    <row r="5700">
      <c r="A5700" s="75"/>
      <c r="B5700" s="94"/>
      <c r="C5700" s="75"/>
      <c r="D5700" s="76"/>
      <c r="E5700" s="75" t="s">
        <v>97</v>
      </c>
      <c r="F5700" s="75" t="s">
        <v>97</v>
      </c>
      <c r="G5700" s="77"/>
      <c r="H5700" s="77"/>
      <c r="I5700" s="80"/>
      <c r="J5700" s="77" t="s">
        <v>97</v>
      </c>
      <c r="K5700" s="79" t="s">
        <v>97</v>
      </c>
      <c r="L5700" s="79"/>
      <c r="M5700" s="80"/>
      <c r="N5700" s="79" t="s">
        <v>97</v>
      </c>
      <c r="O5700" s="81"/>
      <c r="P5700" s="86"/>
      <c r="Q5700" s="82"/>
      <c r="R5700" s="81" t="s">
        <v>97</v>
      </c>
      <c r="S5700" s="63"/>
      <c r="T5700" s="87"/>
      <c r="U5700" s="84" t="s">
        <v>97</v>
      </c>
      <c r="V5700" s="84" t="s">
        <v>97</v>
      </c>
      <c r="W5700" s="85" t="b">
        <v>0</v>
      </c>
      <c r="X5700" s="63"/>
      <c r="Y5700" s="63"/>
      <c r="Z5700" s="63"/>
    </row>
    <row r="5701">
      <c r="A5701" s="75"/>
      <c r="B5701" s="94"/>
      <c r="C5701" s="75"/>
      <c r="D5701" s="76"/>
      <c r="E5701" s="75" t="s">
        <v>97</v>
      </c>
      <c r="F5701" s="75" t="s">
        <v>97</v>
      </c>
      <c r="G5701" s="77"/>
      <c r="H5701" s="77"/>
      <c r="I5701" s="80"/>
      <c r="J5701" s="77" t="s">
        <v>97</v>
      </c>
      <c r="K5701" s="79" t="s">
        <v>97</v>
      </c>
      <c r="L5701" s="79"/>
      <c r="M5701" s="80"/>
      <c r="N5701" s="79" t="s">
        <v>97</v>
      </c>
      <c r="O5701" s="81"/>
      <c r="P5701" s="86"/>
      <c r="Q5701" s="82"/>
      <c r="R5701" s="81" t="s">
        <v>97</v>
      </c>
      <c r="S5701" s="63"/>
      <c r="T5701" s="87"/>
      <c r="U5701" s="84" t="s">
        <v>97</v>
      </c>
      <c r="V5701" s="84" t="s">
        <v>97</v>
      </c>
      <c r="W5701" s="85" t="b">
        <v>0</v>
      </c>
      <c r="X5701" s="63"/>
      <c r="Y5701" s="63"/>
      <c r="Z5701" s="63"/>
    </row>
    <row r="5702">
      <c r="A5702" s="75"/>
      <c r="B5702" s="94"/>
      <c r="C5702" s="75"/>
      <c r="D5702" s="76"/>
      <c r="E5702" s="75" t="s">
        <v>97</v>
      </c>
      <c r="F5702" s="75" t="s">
        <v>97</v>
      </c>
      <c r="G5702" s="77"/>
      <c r="H5702" s="77"/>
      <c r="I5702" s="80"/>
      <c r="J5702" s="77" t="s">
        <v>97</v>
      </c>
      <c r="K5702" s="79" t="s">
        <v>97</v>
      </c>
      <c r="L5702" s="79"/>
      <c r="M5702" s="80"/>
      <c r="N5702" s="79" t="s">
        <v>97</v>
      </c>
      <c r="O5702" s="81"/>
      <c r="P5702" s="86"/>
      <c r="Q5702" s="82"/>
      <c r="R5702" s="81" t="s">
        <v>97</v>
      </c>
      <c r="S5702" s="63"/>
      <c r="T5702" s="87"/>
      <c r="U5702" s="84" t="s">
        <v>97</v>
      </c>
      <c r="V5702" s="84" t="s">
        <v>97</v>
      </c>
      <c r="W5702" s="85" t="b">
        <v>0</v>
      </c>
      <c r="X5702" s="63"/>
      <c r="Y5702" s="63"/>
      <c r="Z5702" s="63"/>
    </row>
    <row r="5703">
      <c r="A5703" s="75"/>
      <c r="B5703" s="94"/>
      <c r="C5703" s="75"/>
      <c r="D5703" s="76"/>
      <c r="E5703" s="75" t="s">
        <v>97</v>
      </c>
      <c r="F5703" s="75" t="s">
        <v>97</v>
      </c>
      <c r="G5703" s="77"/>
      <c r="H5703" s="77"/>
      <c r="I5703" s="80"/>
      <c r="J5703" s="77" t="s">
        <v>97</v>
      </c>
      <c r="K5703" s="79" t="s">
        <v>97</v>
      </c>
      <c r="L5703" s="79"/>
      <c r="M5703" s="80"/>
      <c r="N5703" s="79" t="s">
        <v>97</v>
      </c>
      <c r="O5703" s="81"/>
      <c r="P5703" s="86"/>
      <c r="Q5703" s="82"/>
      <c r="R5703" s="81" t="s">
        <v>97</v>
      </c>
      <c r="S5703" s="63"/>
      <c r="T5703" s="87"/>
      <c r="U5703" s="84" t="s">
        <v>97</v>
      </c>
      <c r="V5703" s="84" t="s">
        <v>97</v>
      </c>
      <c r="W5703" s="85" t="b">
        <v>0</v>
      </c>
      <c r="X5703" s="63"/>
      <c r="Y5703" s="63"/>
      <c r="Z5703" s="63"/>
    </row>
    <row r="5704">
      <c r="A5704" s="75"/>
      <c r="B5704" s="94"/>
      <c r="C5704" s="75"/>
      <c r="D5704" s="76"/>
      <c r="E5704" s="75" t="s">
        <v>97</v>
      </c>
      <c r="F5704" s="75" t="s">
        <v>97</v>
      </c>
      <c r="G5704" s="77"/>
      <c r="H5704" s="77"/>
      <c r="I5704" s="80"/>
      <c r="J5704" s="77" t="s">
        <v>97</v>
      </c>
      <c r="K5704" s="79" t="s">
        <v>97</v>
      </c>
      <c r="L5704" s="79"/>
      <c r="M5704" s="80"/>
      <c r="N5704" s="79" t="s">
        <v>97</v>
      </c>
      <c r="O5704" s="81"/>
      <c r="P5704" s="86"/>
      <c r="Q5704" s="82"/>
      <c r="R5704" s="81" t="s">
        <v>97</v>
      </c>
      <c r="S5704" s="63"/>
      <c r="T5704" s="87"/>
      <c r="U5704" s="84" t="s">
        <v>97</v>
      </c>
      <c r="V5704" s="84" t="s">
        <v>97</v>
      </c>
      <c r="W5704" s="85" t="b">
        <v>0</v>
      </c>
      <c r="X5704" s="63"/>
      <c r="Y5704" s="63"/>
      <c r="Z5704" s="63"/>
    </row>
    <row r="5705">
      <c r="A5705" s="75"/>
      <c r="B5705" s="94"/>
      <c r="C5705" s="75"/>
      <c r="D5705" s="76"/>
      <c r="E5705" s="75" t="s">
        <v>97</v>
      </c>
      <c r="F5705" s="75" t="s">
        <v>97</v>
      </c>
      <c r="G5705" s="77"/>
      <c r="H5705" s="77"/>
      <c r="I5705" s="80"/>
      <c r="J5705" s="77" t="s">
        <v>97</v>
      </c>
      <c r="K5705" s="79" t="s">
        <v>97</v>
      </c>
      <c r="L5705" s="79"/>
      <c r="M5705" s="80"/>
      <c r="N5705" s="79" t="s">
        <v>97</v>
      </c>
      <c r="O5705" s="81"/>
      <c r="P5705" s="86"/>
      <c r="Q5705" s="82"/>
      <c r="R5705" s="81" t="s">
        <v>97</v>
      </c>
      <c r="S5705" s="63"/>
      <c r="T5705" s="87"/>
      <c r="U5705" s="84" t="s">
        <v>97</v>
      </c>
      <c r="V5705" s="84" t="s">
        <v>97</v>
      </c>
      <c r="W5705" s="85" t="b">
        <v>0</v>
      </c>
      <c r="X5705" s="63"/>
      <c r="Y5705" s="63"/>
      <c r="Z5705" s="63"/>
    </row>
    <row r="5706">
      <c r="A5706" s="75"/>
      <c r="B5706" s="94"/>
      <c r="C5706" s="75"/>
      <c r="D5706" s="76"/>
      <c r="E5706" s="75" t="s">
        <v>97</v>
      </c>
      <c r="F5706" s="75" t="s">
        <v>97</v>
      </c>
      <c r="G5706" s="77"/>
      <c r="H5706" s="77"/>
      <c r="I5706" s="80"/>
      <c r="J5706" s="77" t="s">
        <v>97</v>
      </c>
      <c r="K5706" s="79" t="s">
        <v>97</v>
      </c>
      <c r="L5706" s="79"/>
      <c r="M5706" s="80"/>
      <c r="N5706" s="79" t="s">
        <v>97</v>
      </c>
      <c r="O5706" s="81"/>
      <c r="P5706" s="86"/>
      <c r="Q5706" s="82"/>
      <c r="R5706" s="81" t="s">
        <v>97</v>
      </c>
      <c r="S5706" s="63"/>
      <c r="T5706" s="87"/>
      <c r="U5706" s="84" t="s">
        <v>97</v>
      </c>
      <c r="V5706" s="84" t="s">
        <v>97</v>
      </c>
      <c r="W5706" s="85" t="b">
        <v>0</v>
      </c>
      <c r="X5706" s="63"/>
      <c r="Y5706" s="63"/>
      <c r="Z5706" s="63"/>
    </row>
    <row r="5707">
      <c r="A5707" s="75"/>
      <c r="B5707" s="94"/>
      <c r="C5707" s="75"/>
      <c r="D5707" s="76"/>
      <c r="E5707" s="75" t="s">
        <v>97</v>
      </c>
      <c r="F5707" s="75" t="s">
        <v>97</v>
      </c>
      <c r="G5707" s="77"/>
      <c r="H5707" s="77"/>
      <c r="I5707" s="80"/>
      <c r="J5707" s="77" t="s">
        <v>97</v>
      </c>
      <c r="K5707" s="79" t="s">
        <v>97</v>
      </c>
      <c r="L5707" s="79"/>
      <c r="M5707" s="80"/>
      <c r="N5707" s="79" t="s">
        <v>97</v>
      </c>
      <c r="O5707" s="81"/>
      <c r="P5707" s="86"/>
      <c r="Q5707" s="82"/>
      <c r="R5707" s="81" t="s">
        <v>97</v>
      </c>
      <c r="S5707" s="63"/>
      <c r="T5707" s="87"/>
      <c r="U5707" s="84" t="s">
        <v>97</v>
      </c>
      <c r="V5707" s="84" t="s">
        <v>97</v>
      </c>
      <c r="W5707" s="85" t="b">
        <v>0</v>
      </c>
      <c r="X5707" s="63"/>
      <c r="Y5707" s="63"/>
      <c r="Z5707" s="63"/>
    </row>
    <row r="5708">
      <c r="A5708" s="75"/>
      <c r="B5708" s="94"/>
      <c r="C5708" s="75"/>
      <c r="D5708" s="76"/>
      <c r="E5708" s="75" t="s">
        <v>97</v>
      </c>
      <c r="F5708" s="75" t="s">
        <v>97</v>
      </c>
      <c r="G5708" s="77"/>
      <c r="H5708" s="77"/>
      <c r="I5708" s="80"/>
      <c r="J5708" s="77" t="s">
        <v>97</v>
      </c>
      <c r="K5708" s="79" t="s">
        <v>97</v>
      </c>
      <c r="L5708" s="79"/>
      <c r="M5708" s="80"/>
      <c r="N5708" s="79" t="s">
        <v>97</v>
      </c>
      <c r="O5708" s="81"/>
      <c r="P5708" s="86"/>
      <c r="Q5708" s="82"/>
      <c r="R5708" s="81" t="s">
        <v>97</v>
      </c>
      <c r="S5708" s="63"/>
      <c r="T5708" s="87"/>
      <c r="U5708" s="84" t="s">
        <v>97</v>
      </c>
      <c r="V5708" s="84" t="s">
        <v>97</v>
      </c>
      <c r="W5708" s="85" t="b">
        <v>0</v>
      </c>
      <c r="X5708" s="63"/>
      <c r="Y5708" s="63"/>
      <c r="Z5708" s="63"/>
    </row>
    <row r="5709">
      <c r="A5709" s="75"/>
      <c r="B5709" s="94"/>
      <c r="C5709" s="75"/>
      <c r="D5709" s="76"/>
      <c r="E5709" s="75" t="s">
        <v>97</v>
      </c>
      <c r="F5709" s="75" t="s">
        <v>97</v>
      </c>
      <c r="G5709" s="77"/>
      <c r="H5709" s="77"/>
      <c r="I5709" s="80"/>
      <c r="J5709" s="77" t="s">
        <v>97</v>
      </c>
      <c r="K5709" s="79" t="s">
        <v>97</v>
      </c>
      <c r="L5709" s="79"/>
      <c r="M5709" s="80"/>
      <c r="N5709" s="79" t="s">
        <v>97</v>
      </c>
      <c r="O5709" s="81"/>
      <c r="P5709" s="86"/>
      <c r="Q5709" s="82"/>
      <c r="R5709" s="81" t="s">
        <v>97</v>
      </c>
      <c r="S5709" s="63"/>
      <c r="T5709" s="87"/>
      <c r="U5709" s="84" t="s">
        <v>97</v>
      </c>
      <c r="V5709" s="84" t="s">
        <v>97</v>
      </c>
      <c r="W5709" s="85" t="b">
        <v>0</v>
      </c>
      <c r="X5709" s="63"/>
      <c r="Y5709" s="63"/>
      <c r="Z5709" s="63"/>
    </row>
    <row r="5710">
      <c r="A5710" s="75"/>
      <c r="B5710" s="94"/>
      <c r="C5710" s="75"/>
      <c r="D5710" s="76"/>
      <c r="E5710" s="75" t="s">
        <v>97</v>
      </c>
      <c r="F5710" s="75" t="s">
        <v>97</v>
      </c>
      <c r="G5710" s="77"/>
      <c r="H5710" s="77"/>
      <c r="I5710" s="80"/>
      <c r="J5710" s="77" t="s">
        <v>97</v>
      </c>
      <c r="K5710" s="79" t="s">
        <v>97</v>
      </c>
      <c r="L5710" s="79"/>
      <c r="M5710" s="80"/>
      <c r="N5710" s="79" t="s">
        <v>97</v>
      </c>
      <c r="O5710" s="81"/>
      <c r="P5710" s="86"/>
      <c r="Q5710" s="82"/>
      <c r="R5710" s="81" t="s">
        <v>97</v>
      </c>
      <c r="S5710" s="63"/>
      <c r="T5710" s="87"/>
      <c r="U5710" s="84" t="s">
        <v>97</v>
      </c>
      <c r="V5710" s="84" t="s">
        <v>97</v>
      </c>
      <c r="W5710" s="85" t="b">
        <v>0</v>
      </c>
      <c r="X5710" s="63"/>
      <c r="Y5710" s="63"/>
      <c r="Z5710" s="63"/>
    </row>
    <row r="5711">
      <c r="A5711" s="75"/>
      <c r="B5711" s="94"/>
      <c r="C5711" s="75"/>
      <c r="D5711" s="76"/>
      <c r="E5711" s="75" t="s">
        <v>97</v>
      </c>
      <c r="F5711" s="75" t="s">
        <v>97</v>
      </c>
      <c r="G5711" s="77"/>
      <c r="H5711" s="77"/>
      <c r="I5711" s="80"/>
      <c r="J5711" s="77" t="s">
        <v>97</v>
      </c>
      <c r="K5711" s="79" t="s">
        <v>97</v>
      </c>
      <c r="L5711" s="79"/>
      <c r="M5711" s="80"/>
      <c r="N5711" s="79" t="s">
        <v>97</v>
      </c>
      <c r="O5711" s="81"/>
      <c r="P5711" s="86"/>
      <c r="Q5711" s="82"/>
      <c r="R5711" s="81" t="s">
        <v>97</v>
      </c>
      <c r="S5711" s="63"/>
      <c r="T5711" s="87"/>
      <c r="U5711" s="84" t="s">
        <v>97</v>
      </c>
      <c r="V5711" s="84" t="s">
        <v>97</v>
      </c>
      <c r="W5711" s="85" t="b">
        <v>0</v>
      </c>
      <c r="X5711" s="63"/>
      <c r="Y5711" s="63"/>
      <c r="Z5711" s="63"/>
    </row>
    <row r="5712">
      <c r="A5712" s="75"/>
      <c r="B5712" s="94"/>
      <c r="C5712" s="75"/>
      <c r="D5712" s="76"/>
      <c r="E5712" s="75" t="s">
        <v>97</v>
      </c>
      <c r="F5712" s="75" t="s">
        <v>97</v>
      </c>
      <c r="G5712" s="77"/>
      <c r="H5712" s="77"/>
      <c r="I5712" s="80"/>
      <c r="J5712" s="77" t="s">
        <v>97</v>
      </c>
      <c r="K5712" s="79" t="s">
        <v>97</v>
      </c>
      <c r="L5712" s="79"/>
      <c r="M5712" s="80"/>
      <c r="N5712" s="79" t="s">
        <v>97</v>
      </c>
      <c r="O5712" s="81"/>
      <c r="P5712" s="86"/>
      <c r="Q5712" s="82"/>
      <c r="R5712" s="81" t="s">
        <v>97</v>
      </c>
      <c r="S5712" s="63"/>
      <c r="T5712" s="87"/>
      <c r="U5712" s="84" t="s">
        <v>97</v>
      </c>
      <c r="V5712" s="84" t="s">
        <v>97</v>
      </c>
      <c r="W5712" s="85" t="b">
        <v>0</v>
      </c>
      <c r="X5712" s="63"/>
      <c r="Y5712" s="63"/>
      <c r="Z5712" s="63"/>
    </row>
    <row r="5713">
      <c r="A5713" s="75"/>
      <c r="B5713" s="94"/>
      <c r="C5713" s="75"/>
      <c r="D5713" s="76"/>
      <c r="E5713" s="75" t="s">
        <v>97</v>
      </c>
      <c r="F5713" s="75" t="s">
        <v>97</v>
      </c>
      <c r="G5713" s="77"/>
      <c r="H5713" s="77"/>
      <c r="I5713" s="80"/>
      <c r="J5713" s="77" t="s">
        <v>97</v>
      </c>
      <c r="K5713" s="79" t="s">
        <v>97</v>
      </c>
      <c r="L5713" s="79"/>
      <c r="M5713" s="80"/>
      <c r="N5713" s="79" t="s">
        <v>97</v>
      </c>
      <c r="O5713" s="81"/>
      <c r="P5713" s="86"/>
      <c r="Q5713" s="82"/>
      <c r="R5713" s="81" t="s">
        <v>97</v>
      </c>
      <c r="S5713" s="63"/>
      <c r="T5713" s="87"/>
      <c r="U5713" s="84" t="s">
        <v>97</v>
      </c>
      <c r="V5713" s="84" t="s">
        <v>97</v>
      </c>
      <c r="W5713" s="85" t="b">
        <v>0</v>
      </c>
      <c r="X5713" s="63"/>
      <c r="Y5713" s="63"/>
      <c r="Z5713" s="63"/>
    </row>
    <row r="5714">
      <c r="A5714" s="75"/>
      <c r="B5714" s="94"/>
      <c r="C5714" s="75"/>
      <c r="D5714" s="76"/>
      <c r="E5714" s="75" t="s">
        <v>97</v>
      </c>
      <c r="F5714" s="75" t="s">
        <v>97</v>
      </c>
      <c r="G5714" s="77"/>
      <c r="H5714" s="77"/>
      <c r="I5714" s="80"/>
      <c r="J5714" s="77" t="s">
        <v>97</v>
      </c>
      <c r="K5714" s="79" t="s">
        <v>97</v>
      </c>
      <c r="L5714" s="79"/>
      <c r="M5714" s="80"/>
      <c r="N5714" s="79" t="s">
        <v>97</v>
      </c>
      <c r="O5714" s="81"/>
      <c r="P5714" s="86"/>
      <c r="Q5714" s="82"/>
      <c r="R5714" s="81" t="s">
        <v>97</v>
      </c>
      <c r="S5714" s="63"/>
      <c r="T5714" s="87"/>
      <c r="U5714" s="84" t="s">
        <v>97</v>
      </c>
      <c r="V5714" s="84" t="s">
        <v>97</v>
      </c>
      <c r="W5714" s="85" t="b">
        <v>0</v>
      </c>
      <c r="X5714" s="63"/>
      <c r="Y5714" s="63"/>
      <c r="Z5714" s="63"/>
    </row>
    <row r="5715">
      <c r="A5715" s="75"/>
      <c r="B5715" s="94"/>
      <c r="C5715" s="75"/>
      <c r="D5715" s="76"/>
      <c r="E5715" s="75" t="s">
        <v>97</v>
      </c>
      <c r="F5715" s="75" t="s">
        <v>97</v>
      </c>
      <c r="G5715" s="77"/>
      <c r="H5715" s="77"/>
      <c r="I5715" s="80"/>
      <c r="J5715" s="77" t="s">
        <v>97</v>
      </c>
      <c r="K5715" s="79" t="s">
        <v>97</v>
      </c>
      <c r="L5715" s="79"/>
      <c r="M5715" s="80"/>
      <c r="N5715" s="79" t="s">
        <v>97</v>
      </c>
      <c r="O5715" s="81"/>
      <c r="P5715" s="86"/>
      <c r="Q5715" s="82"/>
      <c r="R5715" s="81" t="s">
        <v>97</v>
      </c>
      <c r="S5715" s="63"/>
      <c r="T5715" s="87"/>
      <c r="U5715" s="84" t="s">
        <v>97</v>
      </c>
      <c r="V5715" s="84" t="s">
        <v>97</v>
      </c>
      <c r="W5715" s="85" t="b">
        <v>0</v>
      </c>
      <c r="X5715" s="63"/>
      <c r="Y5715" s="63"/>
      <c r="Z5715" s="63"/>
    </row>
    <row r="5716">
      <c r="A5716" s="75"/>
      <c r="B5716" s="94"/>
      <c r="C5716" s="75"/>
      <c r="D5716" s="76"/>
      <c r="E5716" s="75" t="s">
        <v>97</v>
      </c>
      <c r="F5716" s="75" t="s">
        <v>97</v>
      </c>
      <c r="G5716" s="77"/>
      <c r="H5716" s="77"/>
      <c r="I5716" s="80"/>
      <c r="J5716" s="77" t="s">
        <v>97</v>
      </c>
      <c r="K5716" s="79" t="s">
        <v>97</v>
      </c>
      <c r="L5716" s="79"/>
      <c r="M5716" s="80"/>
      <c r="N5716" s="79" t="s">
        <v>97</v>
      </c>
      <c r="O5716" s="81"/>
      <c r="P5716" s="86"/>
      <c r="Q5716" s="82"/>
      <c r="R5716" s="81" t="s">
        <v>97</v>
      </c>
      <c r="S5716" s="63"/>
      <c r="T5716" s="87"/>
      <c r="U5716" s="84" t="s">
        <v>97</v>
      </c>
      <c r="V5716" s="84" t="s">
        <v>97</v>
      </c>
      <c r="W5716" s="85" t="b">
        <v>0</v>
      </c>
      <c r="X5716" s="63"/>
      <c r="Y5716" s="63"/>
      <c r="Z5716" s="63"/>
    </row>
    <row r="5717">
      <c r="A5717" s="75"/>
      <c r="B5717" s="94"/>
      <c r="C5717" s="75"/>
      <c r="D5717" s="76"/>
      <c r="E5717" s="75" t="s">
        <v>97</v>
      </c>
      <c r="F5717" s="75" t="s">
        <v>97</v>
      </c>
      <c r="G5717" s="77"/>
      <c r="H5717" s="77"/>
      <c r="I5717" s="80"/>
      <c r="J5717" s="77" t="s">
        <v>97</v>
      </c>
      <c r="K5717" s="79" t="s">
        <v>97</v>
      </c>
      <c r="L5717" s="79"/>
      <c r="M5717" s="80"/>
      <c r="N5717" s="79" t="s">
        <v>97</v>
      </c>
      <c r="O5717" s="81"/>
      <c r="P5717" s="86"/>
      <c r="Q5717" s="82"/>
      <c r="R5717" s="81" t="s">
        <v>97</v>
      </c>
      <c r="S5717" s="63"/>
      <c r="T5717" s="87"/>
      <c r="U5717" s="84" t="s">
        <v>97</v>
      </c>
      <c r="V5717" s="84" t="s">
        <v>97</v>
      </c>
      <c r="W5717" s="85" t="b">
        <v>0</v>
      </c>
      <c r="X5717" s="63"/>
      <c r="Y5717" s="63"/>
      <c r="Z5717" s="63"/>
    </row>
    <row r="5718">
      <c r="A5718" s="75"/>
      <c r="B5718" s="94"/>
      <c r="C5718" s="75"/>
      <c r="D5718" s="76"/>
      <c r="E5718" s="75" t="s">
        <v>97</v>
      </c>
      <c r="F5718" s="75" t="s">
        <v>97</v>
      </c>
      <c r="G5718" s="77"/>
      <c r="H5718" s="77"/>
      <c r="I5718" s="80"/>
      <c r="J5718" s="77" t="s">
        <v>97</v>
      </c>
      <c r="K5718" s="79" t="s">
        <v>97</v>
      </c>
      <c r="L5718" s="79"/>
      <c r="M5718" s="80"/>
      <c r="N5718" s="79" t="s">
        <v>97</v>
      </c>
      <c r="O5718" s="81"/>
      <c r="P5718" s="86"/>
      <c r="Q5718" s="82"/>
      <c r="R5718" s="81" t="s">
        <v>97</v>
      </c>
      <c r="S5718" s="63"/>
      <c r="T5718" s="87"/>
      <c r="U5718" s="84" t="s">
        <v>97</v>
      </c>
      <c r="V5718" s="84" t="s">
        <v>97</v>
      </c>
      <c r="W5718" s="85" t="b">
        <v>0</v>
      </c>
      <c r="X5718" s="63"/>
      <c r="Y5718" s="63"/>
      <c r="Z5718" s="63"/>
    </row>
    <row r="5719">
      <c r="A5719" s="75"/>
      <c r="B5719" s="94"/>
      <c r="C5719" s="75"/>
      <c r="D5719" s="76"/>
      <c r="E5719" s="75" t="s">
        <v>97</v>
      </c>
      <c r="F5719" s="75" t="s">
        <v>97</v>
      </c>
      <c r="G5719" s="77"/>
      <c r="H5719" s="77"/>
      <c r="I5719" s="80"/>
      <c r="J5719" s="77" t="s">
        <v>97</v>
      </c>
      <c r="K5719" s="79" t="s">
        <v>97</v>
      </c>
      <c r="L5719" s="79"/>
      <c r="M5719" s="80"/>
      <c r="N5719" s="79" t="s">
        <v>97</v>
      </c>
      <c r="O5719" s="81"/>
      <c r="P5719" s="86"/>
      <c r="Q5719" s="82"/>
      <c r="R5719" s="81" t="s">
        <v>97</v>
      </c>
      <c r="S5719" s="63"/>
      <c r="T5719" s="87"/>
      <c r="U5719" s="84" t="s">
        <v>97</v>
      </c>
      <c r="V5719" s="84" t="s">
        <v>97</v>
      </c>
      <c r="W5719" s="85" t="b">
        <v>0</v>
      </c>
      <c r="X5719" s="63"/>
      <c r="Y5719" s="63"/>
      <c r="Z5719" s="63"/>
    </row>
    <row r="5720">
      <c r="A5720" s="75"/>
      <c r="B5720" s="94"/>
      <c r="C5720" s="75"/>
      <c r="D5720" s="76"/>
      <c r="E5720" s="75" t="s">
        <v>97</v>
      </c>
      <c r="F5720" s="75" t="s">
        <v>97</v>
      </c>
      <c r="G5720" s="77"/>
      <c r="H5720" s="77"/>
      <c r="I5720" s="80"/>
      <c r="J5720" s="77" t="s">
        <v>97</v>
      </c>
      <c r="K5720" s="79" t="s">
        <v>97</v>
      </c>
      <c r="L5720" s="79"/>
      <c r="M5720" s="80"/>
      <c r="N5720" s="79" t="s">
        <v>97</v>
      </c>
      <c r="O5720" s="81"/>
      <c r="P5720" s="86"/>
      <c r="Q5720" s="82"/>
      <c r="R5720" s="81" t="s">
        <v>97</v>
      </c>
      <c r="S5720" s="63"/>
      <c r="T5720" s="87"/>
      <c r="U5720" s="84" t="s">
        <v>97</v>
      </c>
      <c r="V5720" s="84" t="s">
        <v>97</v>
      </c>
      <c r="W5720" s="85" t="b">
        <v>0</v>
      </c>
      <c r="X5720" s="63"/>
      <c r="Y5720" s="63"/>
      <c r="Z5720" s="63"/>
    </row>
    <row r="5721">
      <c r="A5721" s="75"/>
      <c r="B5721" s="94"/>
      <c r="C5721" s="75"/>
      <c r="D5721" s="76"/>
      <c r="E5721" s="75" t="s">
        <v>97</v>
      </c>
      <c r="F5721" s="75" t="s">
        <v>97</v>
      </c>
      <c r="G5721" s="77"/>
      <c r="H5721" s="77"/>
      <c r="I5721" s="80"/>
      <c r="J5721" s="77" t="s">
        <v>97</v>
      </c>
      <c r="K5721" s="79" t="s">
        <v>97</v>
      </c>
      <c r="L5721" s="79"/>
      <c r="M5721" s="80"/>
      <c r="N5721" s="79" t="s">
        <v>97</v>
      </c>
      <c r="O5721" s="81"/>
      <c r="P5721" s="86"/>
      <c r="Q5721" s="82"/>
      <c r="R5721" s="81" t="s">
        <v>97</v>
      </c>
      <c r="S5721" s="63"/>
      <c r="T5721" s="87"/>
      <c r="U5721" s="84" t="s">
        <v>97</v>
      </c>
      <c r="V5721" s="84" t="s">
        <v>97</v>
      </c>
      <c r="W5721" s="85" t="b">
        <v>0</v>
      </c>
      <c r="X5721" s="63"/>
      <c r="Y5721" s="63"/>
      <c r="Z5721" s="63"/>
    </row>
    <row r="5722">
      <c r="A5722" s="75"/>
      <c r="B5722" s="94"/>
      <c r="C5722" s="75"/>
      <c r="D5722" s="76"/>
      <c r="E5722" s="75" t="s">
        <v>97</v>
      </c>
      <c r="F5722" s="75" t="s">
        <v>97</v>
      </c>
      <c r="G5722" s="77"/>
      <c r="H5722" s="77"/>
      <c r="I5722" s="80"/>
      <c r="J5722" s="77" t="s">
        <v>97</v>
      </c>
      <c r="K5722" s="79" t="s">
        <v>97</v>
      </c>
      <c r="L5722" s="79"/>
      <c r="M5722" s="80"/>
      <c r="N5722" s="79" t="s">
        <v>97</v>
      </c>
      <c r="O5722" s="81"/>
      <c r="P5722" s="86"/>
      <c r="Q5722" s="82"/>
      <c r="R5722" s="81" t="s">
        <v>97</v>
      </c>
      <c r="S5722" s="63"/>
      <c r="T5722" s="87"/>
      <c r="U5722" s="84" t="s">
        <v>97</v>
      </c>
      <c r="V5722" s="84" t="s">
        <v>97</v>
      </c>
      <c r="W5722" s="85" t="b">
        <v>0</v>
      </c>
      <c r="X5722" s="63"/>
      <c r="Y5722" s="63"/>
      <c r="Z5722" s="63"/>
    </row>
    <row r="5723">
      <c r="A5723" s="75"/>
      <c r="B5723" s="94"/>
      <c r="C5723" s="75"/>
      <c r="D5723" s="76"/>
      <c r="E5723" s="75" t="s">
        <v>97</v>
      </c>
      <c r="F5723" s="75" t="s">
        <v>97</v>
      </c>
      <c r="G5723" s="77"/>
      <c r="H5723" s="77"/>
      <c r="I5723" s="80"/>
      <c r="J5723" s="77" t="s">
        <v>97</v>
      </c>
      <c r="K5723" s="79" t="s">
        <v>97</v>
      </c>
      <c r="L5723" s="79"/>
      <c r="M5723" s="80"/>
      <c r="N5723" s="79" t="s">
        <v>97</v>
      </c>
      <c r="O5723" s="81"/>
      <c r="P5723" s="86"/>
      <c r="Q5723" s="82"/>
      <c r="R5723" s="81" t="s">
        <v>97</v>
      </c>
      <c r="S5723" s="63"/>
      <c r="T5723" s="87"/>
      <c r="U5723" s="84" t="s">
        <v>97</v>
      </c>
      <c r="V5723" s="84" t="s">
        <v>97</v>
      </c>
      <c r="W5723" s="85" t="b">
        <v>0</v>
      </c>
      <c r="X5723" s="63"/>
      <c r="Y5723" s="63"/>
      <c r="Z5723" s="63"/>
    </row>
    <row r="5724">
      <c r="A5724" s="75"/>
      <c r="B5724" s="94"/>
      <c r="C5724" s="75"/>
      <c r="D5724" s="76"/>
      <c r="E5724" s="75" t="s">
        <v>97</v>
      </c>
      <c r="F5724" s="75" t="s">
        <v>97</v>
      </c>
      <c r="G5724" s="77"/>
      <c r="H5724" s="77"/>
      <c r="I5724" s="80"/>
      <c r="J5724" s="77" t="s">
        <v>97</v>
      </c>
      <c r="K5724" s="79" t="s">
        <v>97</v>
      </c>
      <c r="L5724" s="79"/>
      <c r="M5724" s="80"/>
      <c r="N5724" s="79" t="s">
        <v>97</v>
      </c>
      <c r="O5724" s="81"/>
      <c r="P5724" s="86"/>
      <c r="Q5724" s="82"/>
      <c r="R5724" s="81" t="s">
        <v>97</v>
      </c>
      <c r="S5724" s="63"/>
      <c r="T5724" s="87"/>
      <c r="U5724" s="84" t="s">
        <v>97</v>
      </c>
      <c r="V5724" s="84" t="s">
        <v>97</v>
      </c>
      <c r="W5724" s="85" t="b">
        <v>0</v>
      </c>
      <c r="X5724" s="63"/>
      <c r="Y5724" s="63"/>
      <c r="Z5724" s="63"/>
    </row>
    <row r="5725">
      <c r="A5725" s="75"/>
      <c r="B5725" s="94"/>
      <c r="C5725" s="75"/>
      <c r="D5725" s="76"/>
      <c r="E5725" s="75" t="s">
        <v>97</v>
      </c>
      <c r="F5725" s="75" t="s">
        <v>97</v>
      </c>
      <c r="G5725" s="77"/>
      <c r="H5725" s="77"/>
      <c r="I5725" s="80"/>
      <c r="J5725" s="77" t="s">
        <v>97</v>
      </c>
      <c r="K5725" s="79" t="s">
        <v>97</v>
      </c>
      <c r="L5725" s="79"/>
      <c r="M5725" s="80"/>
      <c r="N5725" s="79" t="s">
        <v>97</v>
      </c>
      <c r="O5725" s="81"/>
      <c r="P5725" s="86"/>
      <c r="Q5725" s="82"/>
      <c r="R5725" s="81" t="s">
        <v>97</v>
      </c>
      <c r="S5725" s="63"/>
      <c r="T5725" s="87"/>
      <c r="U5725" s="84" t="s">
        <v>97</v>
      </c>
      <c r="V5725" s="84" t="s">
        <v>97</v>
      </c>
      <c r="W5725" s="85" t="b">
        <v>0</v>
      </c>
      <c r="X5725" s="63"/>
      <c r="Y5725" s="63"/>
      <c r="Z5725" s="63"/>
    </row>
    <row r="5726">
      <c r="A5726" s="75"/>
      <c r="B5726" s="94"/>
      <c r="C5726" s="75"/>
      <c r="D5726" s="76"/>
      <c r="E5726" s="75" t="s">
        <v>97</v>
      </c>
      <c r="F5726" s="75" t="s">
        <v>97</v>
      </c>
      <c r="G5726" s="77"/>
      <c r="H5726" s="77"/>
      <c r="I5726" s="80"/>
      <c r="J5726" s="77" t="s">
        <v>97</v>
      </c>
      <c r="K5726" s="79" t="s">
        <v>97</v>
      </c>
      <c r="L5726" s="79"/>
      <c r="M5726" s="80"/>
      <c r="N5726" s="79" t="s">
        <v>97</v>
      </c>
      <c r="O5726" s="81"/>
      <c r="P5726" s="86"/>
      <c r="Q5726" s="82"/>
      <c r="R5726" s="81" t="s">
        <v>97</v>
      </c>
      <c r="S5726" s="63"/>
      <c r="T5726" s="87"/>
      <c r="U5726" s="84" t="s">
        <v>97</v>
      </c>
      <c r="V5726" s="84" t="s">
        <v>97</v>
      </c>
      <c r="W5726" s="85" t="b">
        <v>0</v>
      </c>
      <c r="X5726" s="63"/>
      <c r="Y5726" s="63"/>
      <c r="Z5726" s="63"/>
    </row>
    <row r="5727">
      <c r="A5727" s="75"/>
      <c r="B5727" s="94"/>
      <c r="C5727" s="75"/>
      <c r="D5727" s="76"/>
      <c r="E5727" s="75" t="s">
        <v>97</v>
      </c>
      <c r="F5727" s="75" t="s">
        <v>97</v>
      </c>
      <c r="G5727" s="77"/>
      <c r="H5727" s="77"/>
      <c r="I5727" s="80"/>
      <c r="J5727" s="77" t="s">
        <v>97</v>
      </c>
      <c r="K5727" s="79" t="s">
        <v>97</v>
      </c>
      <c r="L5727" s="79"/>
      <c r="M5727" s="80"/>
      <c r="N5727" s="79" t="s">
        <v>97</v>
      </c>
      <c r="O5727" s="81"/>
      <c r="P5727" s="86"/>
      <c r="Q5727" s="82"/>
      <c r="R5727" s="81" t="s">
        <v>97</v>
      </c>
      <c r="S5727" s="63"/>
      <c r="T5727" s="87"/>
      <c r="U5727" s="84" t="s">
        <v>97</v>
      </c>
      <c r="V5727" s="84" t="s">
        <v>97</v>
      </c>
      <c r="W5727" s="85" t="b">
        <v>0</v>
      </c>
      <c r="X5727" s="63"/>
      <c r="Y5727" s="63"/>
      <c r="Z5727" s="63"/>
    </row>
    <row r="5728">
      <c r="A5728" s="75"/>
      <c r="B5728" s="94"/>
      <c r="C5728" s="75"/>
      <c r="D5728" s="76"/>
      <c r="E5728" s="75" t="s">
        <v>97</v>
      </c>
      <c r="F5728" s="75" t="s">
        <v>97</v>
      </c>
      <c r="G5728" s="77"/>
      <c r="H5728" s="77"/>
      <c r="I5728" s="80"/>
      <c r="J5728" s="77" t="s">
        <v>97</v>
      </c>
      <c r="K5728" s="79" t="s">
        <v>97</v>
      </c>
      <c r="L5728" s="79"/>
      <c r="M5728" s="80"/>
      <c r="N5728" s="79" t="s">
        <v>97</v>
      </c>
      <c r="O5728" s="81"/>
      <c r="P5728" s="86"/>
      <c r="Q5728" s="82"/>
      <c r="R5728" s="81" t="s">
        <v>97</v>
      </c>
      <c r="S5728" s="63"/>
      <c r="T5728" s="87"/>
      <c r="U5728" s="84" t="s">
        <v>97</v>
      </c>
      <c r="V5728" s="84" t="s">
        <v>97</v>
      </c>
      <c r="W5728" s="85" t="b">
        <v>0</v>
      </c>
      <c r="X5728" s="63"/>
      <c r="Y5728" s="63"/>
      <c r="Z5728" s="63"/>
    </row>
    <row r="5729">
      <c r="A5729" s="75"/>
      <c r="B5729" s="94"/>
      <c r="C5729" s="75"/>
      <c r="D5729" s="76"/>
      <c r="E5729" s="75" t="s">
        <v>97</v>
      </c>
      <c r="F5729" s="75" t="s">
        <v>97</v>
      </c>
      <c r="G5729" s="77"/>
      <c r="H5729" s="77"/>
      <c r="I5729" s="80"/>
      <c r="J5729" s="77" t="s">
        <v>97</v>
      </c>
      <c r="K5729" s="79" t="s">
        <v>97</v>
      </c>
      <c r="L5729" s="79"/>
      <c r="M5729" s="80"/>
      <c r="N5729" s="79" t="s">
        <v>97</v>
      </c>
      <c r="O5729" s="81"/>
      <c r="P5729" s="86"/>
      <c r="Q5729" s="82"/>
      <c r="R5729" s="81" t="s">
        <v>97</v>
      </c>
      <c r="S5729" s="63"/>
      <c r="T5729" s="87"/>
      <c r="U5729" s="84" t="s">
        <v>97</v>
      </c>
      <c r="V5729" s="84" t="s">
        <v>97</v>
      </c>
      <c r="W5729" s="85" t="b">
        <v>0</v>
      </c>
      <c r="X5729" s="63"/>
      <c r="Y5729" s="63"/>
      <c r="Z5729" s="63"/>
    </row>
    <row r="5730">
      <c r="A5730" s="75"/>
      <c r="B5730" s="94"/>
      <c r="C5730" s="75"/>
      <c r="D5730" s="76"/>
      <c r="E5730" s="75" t="s">
        <v>97</v>
      </c>
      <c r="F5730" s="75" t="s">
        <v>97</v>
      </c>
      <c r="G5730" s="77"/>
      <c r="H5730" s="77"/>
      <c r="I5730" s="80"/>
      <c r="J5730" s="77" t="s">
        <v>97</v>
      </c>
      <c r="K5730" s="79" t="s">
        <v>97</v>
      </c>
      <c r="L5730" s="79"/>
      <c r="M5730" s="80"/>
      <c r="N5730" s="79" t="s">
        <v>97</v>
      </c>
      <c r="O5730" s="81"/>
      <c r="P5730" s="86"/>
      <c r="Q5730" s="82"/>
      <c r="R5730" s="81" t="s">
        <v>97</v>
      </c>
      <c r="S5730" s="63"/>
      <c r="T5730" s="87"/>
      <c r="U5730" s="84" t="s">
        <v>97</v>
      </c>
      <c r="V5730" s="84" t="s">
        <v>97</v>
      </c>
      <c r="W5730" s="85" t="b">
        <v>0</v>
      </c>
      <c r="X5730" s="63"/>
      <c r="Y5730" s="63"/>
      <c r="Z5730" s="63"/>
    </row>
    <row r="5731">
      <c r="A5731" s="75"/>
      <c r="B5731" s="94"/>
      <c r="C5731" s="75"/>
      <c r="D5731" s="76"/>
      <c r="E5731" s="75" t="s">
        <v>97</v>
      </c>
      <c r="F5731" s="75" t="s">
        <v>97</v>
      </c>
      <c r="G5731" s="77"/>
      <c r="H5731" s="77"/>
      <c r="I5731" s="80"/>
      <c r="J5731" s="77" t="s">
        <v>97</v>
      </c>
      <c r="K5731" s="79" t="s">
        <v>97</v>
      </c>
      <c r="L5731" s="79"/>
      <c r="M5731" s="80"/>
      <c r="N5731" s="79" t="s">
        <v>97</v>
      </c>
      <c r="O5731" s="81"/>
      <c r="P5731" s="86"/>
      <c r="Q5731" s="82"/>
      <c r="R5731" s="81" t="s">
        <v>97</v>
      </c>
      <c r="S5731" s="63"/>
      <c r="T5731" s="87"/>
      <c r="U5731" s="84" t="s">
        <v>97</v>
      </c>
      <c r="V5731" s="84" t="s">
        <v>97</v>
      </c>
      <c r="W5731" s="85" t="b">
        <v>0</v>
      </c>
      <c r="X5731" s="63"/>
      <c r="Y5731" s="63"/>
      <c r="Z5731" s="63"/>
    </row>
    <row r="5732">
      <c r="A5732" s="75"/>
      <c r="B5732" s="94"/>
      <c r="C5732" s="75"/>
      <c r="D5732" s="76"/>
      <c r="E5732" s="75" t="s">
        <v>97</v>
      </c>
      <c r="F5732" s="75" t="s">
        <v>97</v>
      </c>
      <c r="G5732" s="77"/>
      <c r="H5732" s="77"/>
      <c r="I5732" s="80"/>
      <c r="J5732" s="77" t="s">
        <v>97</v>
      </c>
      <c r="K5732" s="79" t="s">
        <v>97</v>
      </c>
      <c r="L5732" s="79"/>
      <c r="M5732" s="80"/>
      <c r="N5732" s="79" t="s">
        <v>97</v>
      </c>
      <c r="O5732" s="81"/>
      <c r="P5732" s="86"/>
      <c r="Q5732" s="82"/>
      <c r="R5732" s="81" t="s">
        <v>97</v>
      </c>
      <c r="S5732" s="63"/>
      <c r="T5732" s="87"/>
      <c r="U5732" s="84" t="s">
        <v>97</v>
      </c>
      <c r="V5732" s="84" t="s">
        <v>97</v>
      </c>
      <c r="W5732" s="85" t="b">
        <v>0</v>
      </c>
      <c r="X5732" s="63"/>
      <c r="Y5732" s="63"/>
      <c r="Z5732" s="63"/>
    </row>
    <row r="5733">
      <c r="A5733" s="75"/>
      <c r="B5733" s="94"/>
      <c r="C5733" s="75"/>
      <c r="D5733" s="76"/>
      <c r="E5733" s="75" t="s">
        <v>97</v>
      </c>
      <c r="F5733" s="75" t="s">
        <v>97</v>
      </c>
      <c r="G5733" s="77"/>
      <c r="H5733" s="77"/>
      <c r="I5733" s="80"/>
      <c r="J5733" s="77" t="s">
        <v>97</v>
      </c>
      <c r="K5733" s="79" t="s">
        <v>97</v>
      </c>
      <c r="L5733" s="79"/>
      <c r="M5733" s="80"/>
      <c r="N5733" s="79" t="s">
        <v>97</v>
      </c>
      <c r="O5733" s="81"/>
      <c r="P5733" s="86"/>
      <c r="Q5733" s="82"/>
      <c r="R5733" s="81" t="s">
        <v>97</v>
      </c>
      <c r="S5733" s="63"/>
      <c r="T5733" s="87"/>
      <c r="U5733" s="84" t="s">
        <v>97</v>
      </c>
      <c r="V5733" s="84" t="s">
        <v>97</v>
      </c>
      <c r="W5733" s="85" t="b">
        <v>0</v>
      </c>
      <c r="X5733" s="63"/>
      <c r="Y5733" s="63"/>
      <c r="Z5733" s="63"/>
    </row>
    <row r="5734">
      <c r="A5734" s="75"/>
      <c r="B5734" s="94"/>
      <c r="C5734" s="75"/>
      <c r="D5734" s="76"/>
      <c r="E5734" s="75" t="s">
        <v>97</v>
      </c>
      <c r="F5734" s="75" t="s">
        <v>97</v>
      </c>
      <c r="G5734" s="77"/>
      <c r="H5734" s="77"/>
      <c r="I5734" s="80"/>
      <c r="J5734" s="77" t="s">
        <v>97</v>
      </c>
      <c r="K5734" s="79" t="s">
        <v>97</v>
      </c>
      <c r="L5734" s="79"/>
      <c r="M5734" s="80"/>
      <c r="N5734" s="79" t="s">
        <v>97</v>
      </c>
      <c r="O5734" s="81"/>
      <c r="P5734" s="86"/>
      <c r="Q5734" s="82"/>
      <c r="R5734" s="81" t="s">
        <v>97</v>
      </c>
      <c r="S5734" s="63"/>
      <c r="T5734" s="87"/>
      <c r="U5734" s="84" t="s">
        <v>97</v>
      </c>
      <c r="V5734" s="84" t="s">
        <v>97</v>
      </c>
      <c r="W5734" s="85" t="b">
        <v>0</v>
      </c>
      <c r="X5734" s="63"/>
      <c r="Y5734" s="63"/>
      <c r="Z5734" s="63"/>
    </row>
    <row r="5735">
      <c r="A5735" s="75"/>
      <c r="B5735" s="94"/>
      <c r="C5735" s="75"/>
      <c r="D5735" s="76"/>
      <c r="E5735" s="75" t="s">
        <v>97</v>
      </c>
      <c r="F5735" s="75" t="s">
        <v>97</v>
      </c>
      <c r="G5735" s="77"/>
      <c r="H5735" s="77"/>
      <c r="I5735" s="80"/>
      <c r="J5735" s="77" t="s">
        <v>97</v>
      </c>
      <c r="K5735" s="79" t="s">
        <v>97</v>
      </c>
      <c r="L5735" s="79"/>
      <c r="M5735" s="80"/>
      <c r="N5735" s="79" t="s">
        <v>97</v>
      </c>
      <c r="O5735" s="81"/>
      <c r="P5735" s="86"/>
      <c r="Q5735" s="82"/>
      <c r="R5735" s="81" t="s">
        <v>97</v>
      </c>
      <c r="S5735" s="63"/>
      <c r="T5735" s="87"/>
      <c r="U5735" s="84" t="s">
        <v>97</v>
      </c>
      <c r="V5735" s="84" t="s">
        <v>97</v>
      </c>
      <c r="W5735" s="85" t="b">
        <v>0</v>
      </c>
      <c r="X5735" s="63"/>
      <c r="Y5735" s="63"/>
      <c r="Z5735" s="63"/>
    </row>
    <row r="5736">
      <c r="A5736" s="75"/>
      <c r="B5736" s="94"/>
      <c r="C5736" s="75"/>
      <c r="D5736" s="76"/>
      <c r="E5736" s="75" t="s">
        <v>97</v>
      </c>
      <c r="F5736" s="75" t="s">
        <v>97</v>
      </c>
      <c r="G5736" s="77"/>
      <c r="H5736" s="77"/>
      <c r="I5736" s="80"/>
      <c r="J5736" s="77" t="s">
        <v>97</v>
      </c>
      <c r="K5736" s="79" t="s">
        <v>97</v>
      </c>
      <c r="L5736" s="79"/>
      <c r="M5736" s="80"/>
      <c r="N5736" s="79" t="s">
        <v>97</v>
      </c>
      <c r="O5736" s="81"/>
      <c r="P5736" s="86"/>
      <c r="Q5736" s="82"/>
      <c r="R5736" s="81" t="s">
        <v>97</v>
      </c>
      <c r="S5736" s="63"/>
      <c r="T5736" s="87"/>
      <c r="U5736" s="84" t="s">
        <v>97</v>
      </c>
      <c r="V5736" s="84" t="s">
        <v>97</v>
      </c>
      <c r="W5736" s="85" t="b">
        <v>0</v>
      </c>
      <c r="X5736" s="63"/>
      <c r="Y5736" s="63"/>
      <c r="Z5736" s="63"/>
    </row>
    <row r="5737">
      <c r="A5737" s="75"/>
      <c r="B5737" s="94"/>
      <c r="C5737" s="75"/>
      <c r="D5737" s="76"/>
      <c r="E5737" s="75" t="s">
        <v>97</v>
      </c>
      <c r="F5737" s="75" t="s">
        <v>97</v>
      </c>
      <c r="G5737" s="77"/>
      <c r="H5737" s="77"/>
      <c r="I5737" s="80"/>
      <c r="J5737" s="77" t="s">
        <v>97</v>
      </c>
      <c r="K5737" s="79" t="s">
        <v>97</v>
      </c>
      <c r="L5737" s="79"/>
      <c r="M5737" s="80"/>
      <c r="N5737" s="79" t="s">
        <v>97</v>
      </c>
      <c r="O5737" s="81"/>
      <c r="P5737" s="86"/>
      <c r="Q5737" s="82"/>
      <c r="R5737" s="81" t="s">
        <v>97</v>
      </c>
      <c r="S5737" s="63"/>
      <c r="T5737" s="87"/>
      <c r="U5737" s="84" t="s">
        <v>97</v>
      </c>
      <c r="V5737" s="84" t="s">
        <v>97</v>
      </c>
      <c r="W5737" s="85" t="b">
        <v>0</v>
      </c>
      <c r="X5737" s="63"/>
      <c r="Y5737" s="63"/>
      <c r="Z5737" s="63"/>
    </row>
    <row r="5738">
      <c r="A5738" s="75"/>
      <c r="B5738" s="94"/>
      <c r="C5738" s="75"/>
      <c r="D5738" s="76"/>
      <c r="E5738" s="75" t="s">
        <v>97</v>
      </c>
      <c r="F5738" s="75" t="s">
        <v>97</v>
      </c>
      <c r="G5738" s="77"/>
      <c r="H5738" s="77"/>
      <c r="I5738" s="80"/>
      <c r="J5738" s="77" t="s">
        <v>97</v>
      </c>
      <c r="K5738" s="79" t="s">
        <v>97</v>
      </c>
      <c r="L5738" s="79"/>
      <c r="M5738" s="80"/>
      <c r="N5738" s="79" t="s">
        <v>97</v>
      </c>
      <c r="O5738" s="81"/>
      <c r="P5738" s="86"/>
      <c r="Q5738" s="82"/>
      <c r="R5738" s="81" t="s">
        <v>97</v>
      </c>
      <c r="S5738" s="63"/>
      <c r="T5738" s="87"/>
      <c r="U5738" s="84" t="s">
        <v>97</v>
      </c>
      <c r="V5738" s="84" t="s">
        <v>97</v>
      </c>
      <c r="W5738" s="85" t="b">
        <v>0</v>
      </c>
      <c r="X5738" s="63"/>
      <c r="Y5738" s="63"/>
      <c r="Z5738" s="63"/>
    </row>
    <row r="5739">
      <c r="A5739" s="75"/>
      <c r="B5739" s="94"/>
      <c r="C5739" s="75"/>
      <c r="D5739" s="76"/>
      <c r="E5739" s="75" t="s">
        <v>97</v>
      </c>
      <c r="F5739" s="75" t="s">
        <v>97</v>
      </c>
      <c r="G5739" s="77"/>
      <c r="H5739" s="77"/>
      <c r="I5739" s="80"/>
      <c r="J5739" s="77" t="s">
        <v>97</v>
      </c>
      <c r="K5739" s="79" t="s">
        <v>97</v>
      </c>
      <c r="L5739" s="79"/>
      <c r="M5739" s="80"/>
      <c r="N5739" s="79" t="s">
        <v>97</v>
      </c>
      <c r="O5739" s="81"/>
      <c r="P5739" s="86"/>
      <c r="Q5739" s="82"/>
      <c r="R5739" s="81" t="s">
        <v>97</v>
      </c>
      <c r="S5739" s="63"/>
      <c r="T5739" s="87"/>
      <c r="U5739" s="84" t="s">
        <v>97</v>
      </c>
      <c r="V5739" s="84" t="s">
        <v>97</v>
      </c>
      <c r="W5739" s="85" t="b">
        <v>0</v>
      </c>
      <c r="X5739" s="63"/>
      <c r="Y5739" s="63"/>
      <c r="Z5739" s="63"/>
    </row>
    <row r="5740">
      <c r="A5740" s="75"/>
      <c r="B5740" s="94"/>
      <c r="C5740" s="75"/>
      <c r="D5740" s="76"/>
      <c r="E5740" s="75" t="s">
        <v>97</v>
      </c>
      <c r="F5740" s="75" t="s">
        <v>97</v>
      </c>
      <c r="G5740" s="77"/>
      <c r="H5740" s="77"/>
      <c r="I5740" s="80"/>
      <c r="J5740" s="77" t="s">
        <v>97</v>
      </c>
      <c r="K5740" s="79" t="s">
        <v>97</v>
      </c>
      <c r="L5740" s="79"/>
      <c r="M5740" s="80"/>
      <c r="N5740" s="79" t="s">
        <v>97</v>
      </c>
      <c r="O5740" s="81"/>
      <c r="P5740" s="86"/>
      <c r="Q5740" s="82"/>
      <c r="R5740" s="81" t="s">
        <v>97</v>
      </c>
      <c r="S5740" s="63"/>
      <c r="T5740" s="87"/>
      <c r="U5740" s="84" t="s">
        <v>97</v>
      </c>
      <c r="V5740" s="84" t="s">
        <v>97</v>
      </c>
      <c r="W5740" s="85" t="b">
        <v>0</v>
      </c>
      <c r="X5740" s="63"/>
      <c r="Y5740" s="63"/>
      <c r="Z5740" s="63"/>
    </row>
    <row r="5741">
      <c r="A5741" s="75"/>
      <c r="B5741" s="94"/>
      <c r="C5741" s="75"/>
      <c r="D5741" s="76"/>
      <c r="E5741" s="75" t="s">
        <v>97</v>
      </c>
      <c r="F5741" s="75" t="s">
        <v>97</v>
      </c>
      <c r="G5741" s="77"/>
      <c r="H5741" s="77"/>
      <c r="I5741" s="80"/>
      <c r="J5741" s="77" t="s">
        <v>97</v>
      </c>
      <c r="K5741" s="79" t="s">
        <v>97</v>
      </c>
      <c r="L5741" s="79"/>
      <c r="M5741" s="80"/>
      <c r="N5741" s="79" t="s">
        <v>97</v>
      </c>
      <c r="O5741" s="81"/>
      <c r="P5741" s="86"/>
      <c r="Q5741" s="82"/>
      <c r="R5741" s="81" t="s">
        <v>97</v>
      </c>
      <c r="S5741" s="63"/>
      <c r="T5741" s="87"/>
      <c r="U5741" s="84" t="s">
        <v>97</v>
      </c>
      <c r="V5741" s="84" t="s">
        <v>97</v>
      </c>
      <c r="W5741" s="85" t="b">
        <v>0</v>
      </c>
      <c r="X5741" s="63"/>
      <c r="Y5741" s="63"/>
      <c r="Z5741" s="63"/>
    </row>
    <row r="5742">
      <c r="A5742" s="75"/>
      <c r="B5742" s="94"/>
      <c r="C5742" s="75"/>
      <c r="D5742" s="76"/>
      <c r="E5742" s="75" t="s">
        <v>97</v>
      </c>
      <c r="F5742" s="75" t="s">
        <v>97</v>
      </c>
      <c r="G5742" s="77"/>
      <c r="H5742" s="77"/>
      <c r="I5742" s="80"/>
      <c r="J5742" s="77" t="s">
        <v>97</v>
      </c>
      <c r="K5742" s="79" t="s">
        <v>97</v>
      </c>
      <c r="L5742" s="79"/>
      <c r="M5742" s="80"/>
      <c r="N5742" s="79" t="s">
        <v>97</v>
      </c>
      <c r="O5742" s="81"/>
      <c r="P5742" s="86"/>
      <c r="Q5742" s="82"/>
      <c r="R5742" s="81" t="s">
        <v>97</v>
      </c>
      <c r="S5742" s="63"/>
      <c r="T5742" s="87"/>
      <c r="U5742" s="84" t="s">
        <v>97</v>
      </c>
      <c r="V5742" s="84" t="s">
        <v>97</v>
      </c>
      <c r="W5742" s="85" t="b">
        <v>0</v>
      </c>
      <c r="X5742" s="63"/>
      <c r="Y5742" s="63"/>
      <c r="Z5742" s="63"/>
    </row>
    <row r="5743">
      <c r="A5743" s="75"/>
      <c r="B5743" s="94"/>
      <c r="C5743" s="75"/>
      <c r="D5743" s="76"/>
      <c r="E5743" s="75" t="s">
        <v>97</v>
      </c>
      <c r="F5743" s="75" t="s">
        <v>97</v>
      </c>
      <c r="G5743" s="77"/>
      <c r="H5743" s="77"/>
      <c r="I5743" s="80"/>
      <c r="J5743" s="77" t="s">
        <v>97</v>
      </c>
      <c r="K5743" s="79" t="s">
        <v>97</v>
      </c>
      <c r="L5743" s="79"/>
      <c r="M5743" s="80"/>
      <c r="N5743" s="79" t="s">
        <v>97</v>
      </c>
      <c r="O5743" s="81"/>
      <c r="P5743" s="86"/>
      <c r="Q5743" s="82"/>
      <c r="R5743" s="81" t="s">
        <v>97</v>
      </c>
      <c r="S5743" s="63"/>
      <c r="T5743" s="87"/>
      <c r="U5743" s="84" t="s">
        <v>97</v>
      </c>
      <c r="V5743" s="84" t="s">
        <v>97</v>
      </c>
      <c r="W5743" s="85" t="b">
        <v>0</v>
      </c>
      <c r="X5743" s="63"/>
      <c r="Y5743" s="63"/>
      <c r="Z5743" s="63"/>
    </row>
    <row r="5744">
      <c r="A5744" s="75"/>
      <c r="B5744" s="94"/>
      <c r="C5744" s="75"/>
      <c r="D5744" s="76"/>
      <c r="E5744" s="75" t="s">
        <v>97</v>
      </c>
      <c r="F5744" s="75" t="s">
        <v>97</v>
      </c>
      <c r="G5744" s="77"/>
      <c r="H5744" s="77"/>
      <c r="I5744" s="80"/>
      <c r="J5744" s="77" t="s">
        <v>97</v>
      </c>
      <c r="K5744" s="79" t="s">
        <v>97</v>
      </c>
      <c r="L5744" s="79"/>
      <c r="M5744" s="80"/>
      <c r="N5744" s="79" t="s">
        <v>97</v>
      </c>
      <c r="O5744" s="81"/>
      <c r="P5744" s="86"/>
      <c r="Q5744" s="82"/>
      <c r="R5744" s="81" t="s">
        <v>97</v>
      </c>
      <c r="S5744" s="63"/>
      <c r="T5744" s="87"/>
      <c r="U5744" s="84" t="s">
        <v>97</v>
      </c>
      <c r="V5744" s="84" t="s">
        <v>97</v>
      </c>
      <c r="W5744" s="85" t="b">
        <v>0</v>
      </c>
      <c r="X5744" s="63"/>
      <c r="Y5744" s="63"/>
      <c r="Z5744" s="63"/>
    </row>
    <row r="5745">
      <c r="A5745" s="75"/>
      <c r="B5745" s="94"/>
      <c r="C5745" s="75"/>
      <c r="D5745" s="76"/>
      <c r="E5745" s="75" t="s">
        <v>97</v>
      </c>
      <c r="F5745" s="75" t="s">
        <v>97</v>
      </c>
      <c r="G5745" s="77"/>
      <c r="H5745" s="77"/>
      <c r="I5745" s="80"/>
      <c r="J5745" s="77" t="s">
        <v>97</v>
      </c>
      <c r="K5745" s="79" t="s">
        <v>97</v>
      </c>
      <c r="L5745" s="79"/>
      <c r="M5745" s="80"/>
      <c r="N5745" s="79" t="s">
        <v>97</v>
      </c>
      <c r="O5745" s="81"/>
      <c r="P5745" s="86"/>
      <c r="Q5745" s="82"/>
      <c r="R5745" s="81" t="s">
        <v>97</v>
      </c>
      <c r="S5745" s="63"/>
      <c r="T5745" s="87"/>
      <c r="U5745" s="84" t="s">
        <v>97</v>
      </c>
      <c r="V5745" s="84" t="s">
        <v>97</v>
      </c>
      <c r="W5745" s="85" t="b">
        <v>0</v>
      </c>
      <c r="X5745" s="63"/>
      <c r="Y5745" s="63"/>
      <c r="Z5745" s="63"/>
    </row>
    <row r="5746">
      <c r="A5746" s="75"/>
      <c r="B5746" s="94"/>
      <c r="C5746" s="75"/>
      <c r="D5746" s="76"/>
      <c r="E5746" s="75" t="s">
        <v>97</v>
      </c>
      <c r="F5746" s="75" t="s">
        <v>97</v>
      </c>
      <c r="G5746" s="77"/>
      <c r="H5746" s="77"/>
      <c r="I5746" s="80"/>
      <c r="J5746" s="77" t="s">
        <v>97</v>
      </c>
      <c r="K5746" s="79" t="s">
        <v>97</v>
      </c>
      <c r="L5746" s="79"/>
      <c r="M5746" s="80"/>
      <c r="N5746" s="79" t="s">
        <v>97</v>
      </c>
      <c r="O5746" s="81"/>
      <c r="P5746" s="86"/>
      <c r="Q5746" s="82"/>
      <c r="R5746" s="81" t="s">
        <v>97</v>
      </c>
      <c r="S5746" s="63"/>
      <c r="T5746" s="87"/>
      <c r="U5746" s="84" t="s">
        <v>97</v>
      </c>
      <c r="V5746" s="84" t="s">
        <v>97</v>
      </c>
      <c r="W5746" s="85" t="b">
        <v>0</v>
      </c>
      <c r="X5746" s="63"/>
      <c r="Y5746" s="63"/>
      <c r="Z5746" s="63"/>
    </row>
    <row r="5747">
      <c r="A5747" s="75"/>
      <c r="B5747" s="94"/>
      <c r="C5747" s="75"/>
      <c r="D5747" s="76"/>
      <c r="E5747" s="75" t="s">
        <v>97</v>
      </c>
      <c r="F5747" s="75" t="s">
        <v>97</v>
      </c>
      <c r="G5747" s="77"/>
      <c r="H5747" s="77"/>
      <c r="I5747" s="80"/>
      <c r="J5747" s="77" t="s">
        <v>97</v>
      </c>
      <c r="K5747" s="79" t="s">
        <v>97</v>
      </c>
      <c r="L5747" s="79"/>
      <c r="M5747" s="80"/>
      <c r="N5747" s="79" t="s">
        <v>97</v>
      </c>
      <c r="O5747" s="81"/>
      <c r="P5747" s="86"/>
      <c r="Q5747" s="82"/>
      <c r="R5747" s="81" t="s">
        <v>97</v>
      </c>
      <c r="S5747" s="63"/>
      <c r="T5747" s="87"/>
      <c r="U5747" s="84" t="s">
        <v>97</v>
      </c>
      <c r="V5747" s="84" t="s">
        <v>97</v>
      </c>
      <c r="W5747" s="85" t="b">
        <v>0</v>
      </c>
      <c r="X5747" s="63"/>
      <c r="Y5747" s="63"/>
      <c r="Z5747" s="63"/>
    </row>
    <row r="5748">
      <c r="A5748" s="75"/>
      <c r="B5748" s="94"/>
      <c r="C5748" s="75"/>
      <c r="D5748" s="76"/>
      <c r="E5748" s="75" t="s">
        <v>97</v>
      </c>
      <c r="F5748" s="75" t="s">
        <v>97</v>
      </c>
      <c r="G5748" s="77"/>
      <c r="H5748" s="77"/>
      <c r="I5748" s="80"/>
      <c r="J5748" s="77" t="s">
        <v>97</v>
      </c>
      <c r="K5748" s="79" t="s">
        <v>97</v>
      </c>
      <c r="L5748" s="79"/>
      <c r="M5748" s="80"/>
      <c r="N5748" s="79" t="s">
        <v>97</v>
      </c>
      <c r="O5748" s="81"/>
      <c r="P5748" s="86"/>
      <c r="Q5748" s="82"/>
      <c r="R5748" s="81" t="s">
        <v>97</v>
      </c>
      <c r="S5748" s="63"/>
      <c r="T5748" s="87"/>
      <c r="U5748" s="84" t="s">
        <v>97</v>
      </c>
      <c r="V5748" s="84" t="s">
        <v>97</v>
      </c>
      <c r="W5748" s="85" t="b">
        <v>0</v>
      </c>
      <c r="X5748" s="63"/>
      <c r="Y5748" s="63"/>
      <c r="Z5748" s="63"/>
    </row>
    <row r="5749">
      <c r="A5749" s="75"/>
      <c r="B5749" s="94"/>
      <c r="C5749" s="75"/>
      <c r="D5749" s="76"/>
      <c r="E5749" s="75" t="s">
        <v>97</v>
      </c>
      <c r="F5749" s="75" t="s">
        <v>97</v>
      </c>
      <c r="G5749" s="77"/>
      <c r="H5749" s="77"/>
      <c r="I5749" s="80"/>
      <c r="J5749" s="77" t="s">
        <v>97</v>
      </c>
      <c r="K5749" s="79" t="s">
        <v>97</v>
      </c>
      <c r="L5749" s="79"/>
      <c r="M5749" s="80"/>
      <c r="N5749" s="79" t="s">
        <v>97</v>
      </c>
      <c r="O5749" s="81"/>
      <c r="P5749" s="86"/>
      <c r="Q5749" s="82"/>
      <c r="R5749" s="81" t="s">
        <v>97</v>
      </c>
      <c r="S5749" s="63"/>
      <c r="T5749" s="87"/>
      <c r="U5749" s="84" t="s">
        <v>97</v>
      </c>
      <c r="V5749" s="84" t="s">
        <v>97</v>
      </c>
      <c r="W5749" s="85" t="b">
        <v>0</v>
      </c>
      <c r="X5749" s="63"/>
      <c r="Y5749" s="63"/>
      <c r="Z5749" s="63"/>
    </row>
    <row r="5750">
      <c r="A5750" s="75"/>
      <c r="B5750" s="94"/>
      <c r="C5750" s="75"/>
      <c r="D5750" s="76"/>
      <c r="E5750" s="75" t="s">
        <v>97</v>
      </c>
      <c r="F5750" s="75" t="s">
        <v>97</v>
      </c>
      <c r="G5750" s="77"/>
      <c r="H5750" s="77"/>
      <c r="I5750" s="80"/>
      <c r="J5750" s="77" t="s">
        <v>97</v>
      </c>
      <c r="K5750" s="79" t="s">
        <v>97</v>
      </c>
      <c r="L5750" s="79"/>
      <c r="M5750" s="80"/>
      <c r="N5750" s="79" t="s">
        <v>97</v>
      </c>
      <c r="O5750" s="81"/>
      <c r="P5750" s="86"/>
      <c r="Q5750" s="82"/>
      <c r="R5750" s="81" t="s">
        <v>97</v>
      </c>
      <c r="S5750" s="63"/>
      <c r="T5750" s="87"/>
      <c r="U5750" s="84" t="s">
        <v>97</v>
      </c>
      <c r="V5750" s="84" t="s">
        <v>97</v>
      </c>
      <c r="W5750" s="85" t="b">
        <v>0</v>
      </c>
      <c r="X5750" s="63"/>
      <c r="Y5750" s="63"/>
      <c r="Z5750" s="63"/>
    </row>
    <row r="5751">
      <c r="A5751" s="75"/>
      <c r="B5751" s="94"/>
      <c r="C5751" s="75"/>
      <c r="D5751" s="76"/>
      <c r="E5751" s="75" t="s">
        <v>97</v>
      </c>
      <c r="F5751" s="75" t="s">
        <v>97</v>
      </c>
      <c r="G5751" s="77"/>
      <c r="H5751" s="77"/>
      <c r="I5751" s="80"/>
      <c r="J5751" s="77" t="s">
        <v>97</v>
      </c>
      <c r="K5751" s="79" t="s">
        <v>97</v>
      </c>
      <c r="L5751" s="79"/>
      <c r="M5751" s="80"/>
      <c r="N5751" s="79" t="s">
        <v>97</v>
      </c>
      <c r="O5751" s="81"/>
      <c r="P5751" s="86"/>
      <c r="Q5751" s="82"/>
      <c r="R5751" s="81" t="s">
        <v>97</v>
      </c>
      <c r="S5751" s="63"/>
      <c r="T5751" s="87"/>
      <c r="U5751" s="84" t="s">
        <v>97</v>
      </c>
      <c r="V5751" s="84" t="s">
        <v>97</v>
      </c>
      <c r="W5751" s="85" t="b">
        <v>0</v>
      </c>
      <c r="X5751" s="63"/>
      <c r="Y5751" s="63"/>
      <c r="Z5751" s="63"/>
    </row>
    <row r="5752">
      <c r="A5752" s="75"/>
      <c r="B5752" s="94"/>
      <c r="C5752" s="75"/>
      <c r="D5752" s="76"/>
      <c r="E5752" s="75" t="s">
        <v>97</v>
      </c>
      <c r="F5752" s="75" t="s">
        <v>97</v>
      </c>
      <c r="G5752" s="77"/>
      <c r="H5752" s="77"/>
      <c r="I5752" s="80"/>
      <c r="J5752" s="77" t="s">
        <v>97</v>
      </c>
      <c r="K5752" s="79" t="s">
        <v>97</v>
      </c>
      <c r="L5752" s="79"/>
      <c r="M5752" s="80"/>
      <c r="N5752" s="79" t="s">
        <v>97</v>
      </c>
      <c r="O5752" s="81"/>
      <c r="P5752" s="86"/>
      <c r="Q5752" s="82"/>
      <c r="R5752" s="81" t="s">
        <v>97</v>
      </c>
      <c r="S5752" s="63"/>
      <c r="T5752" s="87"/>
      <c r="U5752" s="84" t="s">
        <v>97</v>
      </c>
      <c r="V5752" s="84" t="s">
        <v>97</v>
      </c>
      <c r="W5752" s="85" t="b">
        <v>0</v>
      </c>
      <c r="X5752" s="63"/>
      <c r="Y5752" s="63"/>
      <c r="Z5752" s="63"/>
    </row>
    <row r="5753">
      <c r="A5753" s="75"/>
      <c r="B5753" s="94"/>
      <c r="C5753" s="75"/>
      <c r="D5753" s="76"/>
      <c r="E5753" s="75" t="s">
        <v>97</v>
      </c>
      <c r="F5753" s="75" t="s">
        <v>97</v>
      </c>
      <c r="G5753" s="77"/>
      <c r="H5753" s="77"/>
      <c r="I5753" s="80"/>
      <c r="J5753" s="77" t="s">
        <v>97</v>
      </c>
      <c r="K5753" s="79" t="s">
        <v>97</v>
      </c>
      <c r="L5753" s="79"/>
      <c r="M5753" s="80"/>
      <c r="N5753" s="79" t="s">
        <v>97</v>
      </c>
      <c r="O5753" s="81"/>
      <c r="P5753" s="86"/>
      <c r="Q5753" s="82"/>
      <c r="R5753" s="81" t="s">
        <v>97</v>
      </c>
      <c r="S5753" s="63"/>
      <c r="T5753" s="87"/>
      <c r="U5753" s="84" t="s">
        <v>97</v>
      </c>
      <c r="V5753" s="84" t="s">
        <v>97</v>
      </c>
      <c r="W5753" s="85" t="b">
        <v>0</v>
      </c>
      <c r="X5753" s="63"/>
      <c r="Y5753" s="63"/>
      <c r="Z5753" s="63"/>
    </row>
    <row r="5754">
      <c r="A5754" s="75"/>
      <c r="B5754" s="94"/>
      <c r="C5754" s="75"/>
      <c r="D5754" s="76"/>
      <c r="E5754" s="75" t="s">
        <v>97</v>
      </c>
      <c r="F5754" s="75" t="s">
        <v>97</v>
      </c>
      <c r="G5754" s="77"/>
      <c r="H5754" s="77"/>
      <c r="I5754" s="80"/>
      <c r="J5754" s="77" t="s">
        <v>97</v>
      </c>
      <c r="K5754" s="79" t="s">
        <v>97</v>
      </c>
      <c r="L5754" s="79"/>
      <c r="M5754" s="80"/>
      <c r="N5754" s="79" t="s">
        <v>97</v>
      </c>
      <c r="O5754" s="81"/>
      <c r="P5754" s="86"/>
      <c r="Q5754" s="82"/>
      <c r="R5754" s="81" t="s">
        <v>97</v>
      </c>
      <c r="S5754" s="63"/>
      <c r="T5754" s="87"/>
      <c r="U5754" s="84" t="s">
        <v>97</v>
      </c>
      <c r="V5754" s="84" t="s">
        <v>97</v>
      </c>
      <c r="W5754" s="85" t="b">
        <v>0</v>
      </c>
      <c r="X5754" s="63"/>
      <c r="Y5754" s="63"/>
      <c r="Z5754" s="63"/>
    </row>
    <row r="5755">
      <c r="A5755" s="75"/>
      <c r="B5755" s="94"/>
      <c r="C5755" s="75"/>
      <c r="D5755" s="76"/>
      <c r="E5755" s="75" t="s">
        <v>97</v>
      </c>
      <c r="F5755" s="75" t="s">
        <v>97</v>
      </c>
      <c r="G5755" s="77"/>
      <c r="H5755" s="77"/>
      <c r="I5755" s="80"/>
      <c r="J5755" s="77" t="s">
        <v>97</v>
      </c>
      <c r="K5755" s="79" t="s">
        <v>97</v>
      </c>
      <c r="L5755" s="79"/>
      <c r="M5755" s="80"/>
      <c r="N5755" s="79" t="s">
        <v>97</v>
      </c>
      <c r="O5755" s="81"/>
      <c r="P5755" s="86"/>
      <c r="Q5755" s="82"/>
      <c r="R5755" s="81" t="s">
        <v>97</v>
      </c>
      <c r="S5755" s="63"/>
      <c r="T5755" s="87"/>
      <c r="U5755" s="84" t="s">
        <v>97</v>
      </c>
      <c r="V5755" s="84" t="s">
        <v>97</v>
      </c>
      <c r="W5755" s="85" t="b">
        <v>0</v>
      </c>
      <c r="X5755" s="63"/>
      <c r="Y5755" s="63"/>
      <c r="Z5755" s="63"/>
    </row>
    <row r="5756">
      <c r="A5756" s="75"/>
      <c r="B5756" s="94"/>
      <c r="C5756" s="75"/>
      <c r="D5756" s="76"/>
      <c r="E5756" s="75" t="s">
        <v>97</v>
      </c>
      <c r="F5756" s="75" t="s">
        <v>97</v>
      </c>
      <c r="G5756" s="77"/>
      <c r="H5756" s="77"/>
      <c r="I5756" s="80"/>
      <c r="J5756" s="77" t="s">
        <v>97</v>
      </c>
      <c r="K5756" s="79" t="s">
        <v>97</v>
      </c>
      <c r="L5756" s="79"/>
      <c r="M5756" s="80"/>
      <c r="N5756" s="79" t="s">
        <v>97</v>
      </c>
      <c r="O5756" s="81"/>
      <c r="P5756" s="86"/>
      <c r="Q5756" s="82"/>
      <c r="R5756" s="81" t="s">
        <v>97</v>
      </c>
      <c r="S5756" s="63"/>
      <c r="T5756" s="87"/>
      <c r="U5756" s="84" t="s">
        <v>97</v>
      </c>
      <c r="V5756" s="84" t="s">
        <v>97</v>
      </c>
      <c r="W5756" s="85" t="b">
        <v>0</v>
      </c>
      <c r="X5756" s="63"/>
      <c r="Y5756" s="63"/>
      <c r="Z5756" s="63"/>
    </row>
    <row r="5757">
      <c r="A5757" s="75"/>
      <c r="B5757" s="94"/>
      <c r="C5757" s="75"/>
      <c r="D5757" s="76"/>
      <c r="E5757" s="75" t="s">
        <v>97</v>
      </c>
      <c r="F5757" s="75" t="s">
        <v>97</v>
      </c>
      <c r="G5757" s="77"/>
      <c r="H5757" s="77"/>
      <c r="I5757" s="80"/>
      <c r="J5757" s="77" t="s">
        <v>97</v>
      </c>
      <c r="K5757" s="79" t="s">
        <v>97</v>
      </c>
      <c r="L5757" s="79"/>
      <c r="M5757" s="80"/>
      <c r="N5757" s="79" t="s">
        <v>97</v>
      </c>
      <c r="O5757" s="81"/>
      <c r="P5757" s="86"/>
      <c r="Q5757" s="82"/>
      <c r="R5757" s="81" t="s">
        <v>97</v>
      </c>
      <c r="S5757" s="63"/>
      <c r="T5757" s="87"/>
      <c r="U5757" s="84" t="s">
        <v>97</v>
      </c>
      <c r="V5757" s="84" t="s">
        <v>97</v>
      </c>
      <c r="W5757" s="85" t="b">
        <v>0</v>
      </c>
      <c r="X5757" s="63"/>
      <c r="Y5757" s="63"/>
      <c r="Z5757" s="63"/>
    </row>
    <row r="5758">
      <c r="A5758" s="75"/>
      <c r="B5758" s="94"/>
      <c r="C5758" s="75"/>
      <c r="D5758" s="76"/>
      <c r="E5758" s="75" t="s">
        <v>97</v>
      </c>
      <c r="F5758" s="75" t="s">
        <v>97</v>
      </c>
      <c r="G5758" s="77"/>
      <c r="H5758" s="77"/>
      <c r="I5758" s="80"/>
      <c r="J5758" s="77" t="s">
        <v>97</v>
      </c>
      <c r="K5758" s="79" t="s">
        <v>97</v>
      </c>
      <c r="L5758" s="79"/>
      <c r="M5758" s="80"/>
      <c r="N5758" s="79" t="s">
        <v>97</v>
      </c>
      <c r="O5758" s="81"/>
      <c r="P5758" s="86"/>
      <c r="Q5758" s="82"/>
      <c r="R5758" s="81" t="s">
        <v>97</v>
      </c>
      <c r="S5758" s="63"/>
      <c r="T5758" s="87"/>
      <c r="U5758" s="84" t="s">
        <v>97</v>
      </c>
      <c r="V5758" s="84" t="s">
        <v>97</v>
      </c>
      <c r="W5758" s="85" t="b">
        <v>0</v>
      </c>
      <c r="X5758" s="63"/>
      <c r="Y5758" s="63"/>
      <c r="Z5758" s="63"/>
    </row>
    <row r="5759">
      <c r="A5759" s="75"/>
      <c r="B5759" s="94"/>
      <c r="C5759" s="75"/>
      <c r="D5759" s="76"/>
      <c r="E5759" s="75" t="s">
        <v>97</v>
      </c>
      <c r="F5759" s="75" t="s">
        <v>97</v>
      </c>
      <c r="G5759" s="77"/>
      <c r="H5759" s="77"/>
      <c r="I5759" s="80"/>
      <c r="J5759" s="77" t="s">
        <v>97</v>
      </c>
      <c r="K5759" s="79" t="s">
        <v>97</v>
      </c>
      <c r="L5759" s="79"/>
      <c r="M5759" s="80"/>
      <c r="N5759" s="79" t="s">
        <v>97</v>
      </c>
      <c r="O5759" s="81"/>
      <c r="P5759" s="86"/>
      <c r="Q5759" s="82"/>
      <c r="R5759" s="81" t="s">
        <v>97</v>
      </c>
      <c r="S5759" s="63"/>
      <c r="T5759" s="87"/>
      <c r="U5759" s="84" t="s">
        <v>97</v>
      </c>
      <c r="V5759" s="84" t="s">
        <v>97</v>
      </c>
      <c r="W5759" s="85" t="b">
        <v>0</v>
      </c>
      <c r="X5759" s="63"/>
      <c r="Y5759" s="63"/>
      <c r="Z5759" s="63"/>
    </row>
    <row r="5760">
      <c r="A5760" s="75"/>
      <c r="B5760" s="94"/>
      <c r="C5760" s="75"/>
      <c r="D5760" s="76"/>
      <c r="E5760" s="75" t="s">
        <v>97</v>
      </c>
      <c r="F5760" s="75" t="s">
        <v>97</v>
      </c>
      <c r="G5760" s="77"/>
      <c r="H5760" s="77"/>
      <c r="I5760" s="80"/>
      <c r="J5760" s="77" t="s">
        <v>97</v>
      </c>
      <c r="K5760" s="79" t="s">
        <v>97</v>
      </c>
      <c r="L5760" s="79"/>
      <c r="M5760" s="80"/>
      <c r="N5760" s="79" t="s">
        <v>97</v>
      </c>
      <c r="O5760" s="81"/>
      <c r="P5760" s="86"/>
      <c r="Q5760" s="82"/>
      <c r="R5760" s="81" t="s">
        <v>97</v>
      </c>
      <c r="S5760" s="63"/>
      <c r="T5760" s="87"/>
      <c r="U5760" s="84" t="s">
        <v>97</v>
      </c>
      <c r="V5760" s="84" t="s">
        <v>97</v>
      </c>
      <c r="W5760" s="85" t="b">
        <v>0</v>
      </c>
      <c r="X5760" s="63"/>
      <c r="Y5760" s="63"/>
      <c r="Z5760" s="63"/>
    </row>
    <row r="5761">
      <c r="A5761" s="75"/>
      <c r="B5761" s="94"/>
      <c r="C5761" s="75"/>
      <c r="D5761" s="76"/>
      <c r="E5761" s="75" t="s">
        <v>97</v>
      </c>
      <c r="F5761" s="75" t="s">
        <v>97</v>
      </c>
      <c r="G5761" s="77"/>
      <c r="H5761" s="77"/>
      <c r="I5761" s="80"/>
      <c r="J5761" s="77" t="s">
        <v>97</v>
      </c>
      <c r="K5761" s="79" t="s">
        <v>97</v>
      </c>
      <c r="L5761" s="79"/>
      <c r="M5761" s="80"/>
      <c r="N5761" s="79" t="s">
        <v>97</v>
      </c>
      <c r="O5761" s="81"/>
      <c r="P5761" s="86"/>
      <c r="Q5761" s="82"/>
      <c r="R5761" s="81" t="s">
        <v>97</v>
      </c>
      <c r="S5761" s="63"/>
      <c r="T5761" s="87"/>
      <c r="U5761" s="84" t="s">
        <v>97</v>
      </c>
      <c r="V5761" s="84" t="s">
        <v>97</v>
      </c>
      <c r="W5761" s="85" t="b">
        <v>0</v>
      </c>
      <c r="X5761" s="63"/>
      <c r="Y5761" s="63"/>
      <c r="Z5761" s="63"/>
    </row>
    <row r="5762">
      <c r="A5762" s="75"/>
      <c r="B5762" s="94"/>
      <c r="C5762" s="75"/>
      <c r="D5762" s="76"/>
      <c r="E5762" s="75" t="s">
        <v>97</v>
      </c>
      <c r="F5762" s="75" t="s">
        <v>97</v>
      </c>
      <c r="G5762" s="77"/>
      <c r="H5762" s="77"/>
      <c r="I5762" s="80"/>
      <c r="J5762" s="77" t="s">
        <v>97</v>
      </c>
      <c r="K5762" s="79" t="s">
        <v>97</v>
      </c>
      <c r="L5762" s="79"/>
      <c r="M5762" s="80"/>
      <c r="N5762" s="79" t="s">
        <v>97</v>
      </c>
      <c r="O5762" s="81"/>
      <c r="P5762" s="86"/>
      <c r="Q5762" s="82"/>
      <c r="R5762" s="81" t="s">
        <v>97</v>
      </c>
      <c r="S5762" s="63"/>
      <c r="T5762" s="87"/>
      <c r="U5762" s="84" t="s">
        <v>97</v>
      </c>
      <c r="V5762" s="84" t="s">
        <v>97</v>
      </c>
      <c r="W5762" s="85" t="b">
        <v>0</v>
      </c>
      <c r="X5762" s="63"/>
      <c r="Y5762" s="63"/>
      <c r="Z5762" s="63"/>
    </row>
    <row r="5763">
      <c r="A5763" s="75"/>
      <c r="B5763" s="94"/>
      <c r="C5763" s="75"/>
      <c r="D5763" s="76"/>
      <c r="E5763" s="75" t="s">
        <v>97</v>
      </c>
      <c r="F5763" s="75" t="s">
        <v>97</v>
      </c>
      <c r="G5763" s="77"/>
      <c r="H5763" s="77"/>
      <c r="I5763" s="80"/>
      <c r="J5763" s="77" t="s">
        <v>97</v>
      </c>
      <c r="K5763" s="79" t="s">
        <v>97</v>
      </c>
      <c r="L5763" s="79"/>
      <c r="M5763" s="80"/>
      <c r="N5763" s="79" t="s">
        <v>97</v>
      </c>
      <c r="O5763" s="81"/>
      <c r="P5763" s="86"/>
      <c r="Q5763" s="82"/>
      <c r="R5763" s="81" t="s">
        <v>97</v>
      </c>
      <c r="S5763" s="63"/>
      <c r="T5763" s="87"/>
      <c r="U5763" s="84" t="s">
        <v>97</v>
      </c>
      <c r="V5763" s="84" t="s">
        <v>97</v>
      </c>
      <c r="W5763" s="85" t="b">
        <v>0</v>
      </c>
      <c r="X5763" s="63"/>
      <c r="Y5763" s="63"/>
      <c r="Z5763" s="63"/>
    </row>
    <row r="5764">
      <c r="A5764" s="75"/>
      <c r="B5764" s="94"/>
      <c r="C5764" s="75"/>
      <c r="D5764" s="76"/>
      <c r="E5764" s="75" t="s">
        <v>97</v>
      </c>
      <c r="F5764" s="75" t="s">
        <v>97</v>
      </c>
      <c r="G5764" s="77"/>
      <c r="H5764" s="77"/>
      <c r="I5764" s="80"/>
      <c r="J5764" s="77" t="s">
        <v>97</v>
      </c>
      <c r="K5764" s="79" t="s">
        <v>97</v>
      </c>
      <c r="L5764" s="79"/>
      <c r="M5764" s="80"/>
      <c r="N5764" s="79" t="s">
        <v>97</v>
      </c>
      <c r="O5764" s="81"/>
      <c r="P5764" s="86"/>
      <c r="Q5764" s="82"/>
      <c r="R5764" s="81" t="s">
        <v>97</v>
      </c>
      <c r="S5764" s="63"/>
      <c r="T5764" s="87"/>
      <c r="U5764" s="84" t="s">
        <v>97</v>
      </c>
      <c r="V5764" s="84" t="s">
        <v>97</v>
      </c>
      <c r="W5764" s="85" t="b">
        <v>0</v>
      </c>
      <c r="X5764" s="63"/>
      <c r="Y5764" s="63"/>
      <c r="Z5764" s="63"/>
    </row>
    <row r="5765">
      <c r="A5765" s="75"/>
      <c r="B5765" s="94"/>
      <c r="C5765" s="75"/>
      <c r="D5765" s="76"/>
      <c r="E5765" s="75" t="s">
        <v>97</v>
      </c>
      <c r="F5765" s="75" t="s">
        <v>97</v>
      </c>
      <c r="G5765" s="77"/>
      <c r="H5765" s="77"/>
      <c r="I5765" s="80"/>
      <c r="J5765" s="77" t="s">
        <v>97</v>
      </c>
      <c r="K5765" s="79" t="s">
        <v>97</v>
      </c>
      <c r="L5765" s="79"/>
      <c r="M5765" s="80"/>
      <c r="N5765" s="79" t="s">
        <v>97</v>
      </c>
      <c r="O5765" s="81"/>
      <c r="P5765" s="86"/>
      <c r="Q5765" s="82"/>
      <c r="R5765" s="81" t="s">
        <v>97</v>
      </c>
      <c r="S5765" s="63"/>
      <c r="T5765" s="87"/>
      <c r="U5765" s="84" t="s">
        <v>97</v>
      </c>
      <c r="V5765" s="84" t="s">
        <v>97</v>
      </c>
      <c r="W5765" s="85" t="b">
        <v>0</v>
      </c>
      <c r="X5765" s="63"/>
      <c r="Y5765" s="63"/>
      <c r="Z5765" s="63"/>
    </row>
    <row r="5766">
      <c r="A5766" s="75"/>
      <c r="B5766" s="94"/>
      <c r="C5766" s="75"/>
      <c r="D5766" s="76"/>
      <c r="E5766" s="75" t="s">
        <v>97</v>
      </c>
      <c r="F5766" s="75" t="s">
        <v>97</v>
      </c>
      <c r="G5766" s="77"/>
      <c r="H5766" s="77"/>
      <c r="I5766" s="80"/>
      <c r="J5766" s="77" t="s">
        <v>97</v>
      </c>
      <c r="K5766" s="79" t="s">
        <v>97</v>
      </c>
      <c r="L5766" s="79"/>
      <c r="M5766" s="80"/>
      <c r="N5766" s="79" t="s">
        <v>97</v>
      </c>
      <c r="O5766" s="81"/>
      <c r="P5766" s="86"/>
      <c r="Q5766" s="82"/>
      <c r="R5766" s="81" t="s">
        <v>97</v>
      </c>
      <c r="S5766" s="63"/>
      <c r="T5766" s="87"/>
      <c r="U5766" s="84" t="s">
        <v>97</v>
      </c>
      <c r="V5766" s="84" t="s">
        <v>97</v>
      </c>
      <c r="W5766" s="85" t="b">
        <v>0</v>
      </c>
      <c r="X5766" s="63"/>
      <c r="Y5766" s="63"/>
      <c r="Z5766" s="63"/>
    </row>
    <row r="5767">
      <c r="A5767" s="75"/>
      <c r="B5767" s="94"/>
      <c r="C5767" s="75"/>
      <c r="D5767" s="76"/>
      <c r="E5767" s="75" t="s">
        <v>97</v>
      </c>
      <c r="F5767" s="75" t="s">
        <v>97</v>
      </c>
      <c r="G5767" s="77"/>
      <c r="H5767" s="77"/>
      <c r="I5767" s="80"/>
      <c r="J5767" s="77" t="s">
        <v>97</v>
      </c>
      <c r="K5767" s="79" t="s">
        <v>97</v>
      </c>
      <c r="L5767" s="79"/>
      <c r="M5767" s="80"/>
      <c r="N5767" s="79" t="s">
        <v>97</v>
      </c>
      <c r="O5767" s="81"/>
      <c r="P5767" s="86"/>
      <c r="Q5767" s="82"/>
      <c r="R5767" s="81" t="s">
        <v>97</v>
      </c>
      <c r="S5767" s="63"/>
      <c r="T5767" s="87"/>
      <c r="U5767" s="84" t="s">
        <v>97</v>
      </c>
      <c r="V5767" s="84" t="s">
        <v>97</v>
      </c>
      <c r="W5767" s="85" t="b">
        <v>0</v>
      </c>
      <c r="X5767" s="63"/>
      <c r="Y5767" s="63"/>
      <c r="Z5767" s="63"/>
    </row>
    <row r="5768">
      <c r="A5768" s="75"/>
      <c r="B5768" s="94"/>
      <c r="C5768" s="75"/>
      <c r="D5768" s="76"/>
      <c r="E5768" s="75" t="s">
        <v>97</v>
      </c>
      <c r="F5768" s="75" t="s">
        <v>97</v>
      </c>
      <c r="G5768" s="77"/>
      <c r="H5768" s="77"/>
      <c r="I5768" s="80"/>
      <c r="J5768" s="77" t="s">
        <v>97</v>
      </c>
      <c r="K5768" s="79" t="s">
        <v>97</v>
      </c>
      <c r="L5768" s="79"/>
      <c r="M5768" s="80"/>
      <c r="N5768" s="79" t="s">
        <v>97</v>
      </c>
      <c r="O5768" s="81"/>
      <c r="P5768" s="86"/>
      <c r="Q5768" s="82"/>
      <c r="R5768" s="81" t="s">
        <v>97</v>
      </c>
      <c r="S5768" s="63"/>
      <c r="T5768" s="87"/>
      <c r="U5768" s="84" t="s">
        <v>97</v>
      </c>
      <c r="V5768" s="84" t="s">
        <v>97</v>
      </c>
      <c r="W5768" s="85" t="b">
        <v>0</v>
      </c>
      <c r="X5768" s="63"/>
      <c r="Y5768" s="63"/>
      <c r="Z5768" s="63"/>
    </row>
    <row r="5769">
      <c r="A5769" s="75"/>
      <c r="B5769" s="94"/>
      <c r="C5769" s="75"/>
      <c r="D5769" s="76"/>
      <c r="E5769" s="75" t="s">
        <v>97</v>
      </c>
      <c r="F5769" s="75" t="s">
        <v>97</v>
      </c>
      <c r="G5769" s="77"/>
      <c r="H5769" s="77"/>
      <c r="I5769" s="80"/>
      <c r="J5769" s="77" t="s">
        <v>97</v>
      </c>
      <c r="K5769" s="79" t="s">
        <v>97</v>
      </c>
      <c r="L5769" s="79"/>
      <c r="M5769" s="80"/>
      <c r="N5769" s="79" t="s">
        <v>97</v>
      </c>
      <c r="O5769" s="81"/>
      <c r="P5769" s="86"/>
      <c r="Q5769" s="82"/>
      <c r="R5769" s="81" t="s">
        <v>97</v>
      </c>
      <c r="S5769" s="63"/>
      <c r="T5769" s="87"/>
      <c r="U5769" s="84" t="s">
        <v>97</v>
      </c>
      <c r="V5769" s="84" t="s">
        <v>97</v>
      </c>
      <c r="W5769" s="85" t="b">
        <v>0</v>
      </c>
      <c r="X5769" s="63"/>
      <c r="Y5769" s="63"/>
      <c r="Z5769" s="63"/>
    </row>
    <row r="5770">
      <c r="A5770" s="75"/>
      <c r="B5770" s="94"/>
      <c r="C5770" s="75"/>
      <c r="D5770" s="76"/>
      <c r="E5770" s="75" t="s">
        <v>97</v>
      </c>
      <c r="F5770" s="75" t="s">
        <v>97</v>
      </c>
      <c r="G5770" s="77"/>
      <c r="H5770" s="77"/>
      <c r="I5770" s="80"/>
      <c r="J5770" s="77" t="s">
        <v>97</v>
      </c>
      <c r="K5770" s="79" t="s">
        <v>97</v>
      </c>
      <c r="L5770" s="79"/>
      <c r="M5770" s="80"/>
      <c r="N5770" s="79" t="s">
        <v>97</v>
      </c>
      <c r="O5770" s="81"/>
      <c r="P5770" s="86"/>
      <c r="Q5770" s="82"/>
      <c r="R5770" s="81" t="s">
        <v>97</v>
      </c>
      <c r="S5770" s="63"/>
      <c r="T5770" s="87"/>
      <c r="U5770" s="84" t="s">
        <v>97</v>
      </c>
      <c r="V5770" s="84" t="s">
        <v>97</v>
      </c>
      <c r="W5770" s="85" t="b">
        <v>0</v>
      </c>
      <c r="X5770" s="63"/>
      <c r="Y5770" s="63"/>
      <c r="Z5770" s="63"/>
    </row>
    <row r="5771">
      <c r="A5771" s="75"/>
      <c r="B5771" s="94"/>
      <c r="C5771" s="75"/>
      <c r="D5771" s="76"/>
      <c r="E5771" s="75" t="s">
        <v>97</v>
      </c>
      <c r="F5771" s="75" t="s">
        <v>97</v>
      </c>
      <c r="G5771" s="77"/>
      <c r="H5771" s="77"/>
      <c r="I5771" s="80"/>
      <c r="J5771" s="77" t="s">
        <v>97</v>
      </c>
      <c r="K5771" s="79" t="s">
        <v>97</v>
      </c>
      <c r="L5771" s="79"/>
      <c r="M5771" s="80"/>
      <c r="N5771" s="79" t="s">
        <v>97</v>
      </c>
      <c r="O5771" s="81"/>
      <c r="P5771" s="86"/>
      <c r="Q5771" s="82"/>
      <c r="R5771" s="81" t="s">
        <v>97</v>
      </c>
      <c r="S5771" s="63"/>
      <c r="T5771" s="87"/>
      <c r="U5771" s="84" t="s">
        <v>97</v>
      </c>
      <c r="V5771" s="84" t="s">
        <v>97</v>
      </c>
      <c r="W5771" s="85" t="b">
        <v>0</v>
      </c>
      <c r="X5771" s="63"/>
      <c r="Y5771" s="63"/>
      <c r="Z5771" s="63"/>
    </row>
    <row r="5772">
      <c r="A5772" s="75"/>
      <c r="B5772" s="94"/>
      <c r="C5772" s="75"/>
      <c r="D5772" s="76"/>
      <c r="E5772" s="75" t="s">
        <v>97</v>
      </c>
      <c r="F5772" s="75" t="s">
        <v>97</v>
      </c>
      <c r="G5772" s="77"/>
      <c r="H5772" s="77"/>
      <c r="I5772" s="80"/>
      <c r="J5772" s="77" t="s">
        <v>97</v>
      </c>
      <c r="K5772" s="79" t="s">
        <v>97</v>
      </c>
      <c r="L5772" s="79"/>
      <c r="M5772" s="80"/>
      <c r="N5772" s="79" t="s">
        <v>97</v>
      </c>
      <c r="O5772" s="81"/>
      <c r="P5772" s="86"/>
      <c r="Q5772" s="82"/>
      <c r="R5772" s="81" t="s">
        <v>97</v>
      </c>
      <c r="S5772" s="63"/>
      <c r="T5772" s="87"/>
      <c r="U5772" s="84" t="s">
        <v>97</v>
      </c>
      <c r="V5772" s="84" t="s">
        <v>97</v>
      </c>
      <c r="W5772" s="85" t="b">
        <v>0</v>
      </c>
      <c r="X5772" s="63"/>
      <c r="Y5772" s="63"/>
      <c r="Z5772" s="63"/>
    </row>
    <row r="5773">
      <c r="A5773" s="75"/>
      <c r="B5773" s="94"/>
      <c r="C5773" s="75"/>
      <c r="D5773" s="76"/>
      <c r="E5773" s="75" t="s">
        <v>97</v>
      </c>
      <c r="F5773" s="75" t="s">
        <v>97</v>
      </c>
      <c r="G5773" s="77"/>
      <c r="H5773" s="77"/>
      <c r="I5773" s="80"/>
      <c r="J5773" s="77" t="s">
        <v>97</v>
      </c>
      <c r="K5773" s="79" t="s">
        <v>97</v>
      </c>
      <c r="L5773" s="79"/>
      <c r="M5773" s="80"/>
      <c r="N5773" s="79" t="s">
        <v>97</v>
      </c>
      <c r="O5773" s="81"/>
      <c r="P5773" s="86"/>
      <c r="Q5773" s="82"/>
      <c r="R5773" s="81" t="s">
        <v>97</v>
      </c>
      <c r="S5773" s="63"/>
      <c r="T5773" s="87"/>
      <c r="U5773" s="84" t="s">
        <v>97</v>
      </c>
      <c r="V5773" s="84" t="s">
        <v>97</v>
      </c>
      <c r="W5773" s="85" t="b">
        <v>0</v>
      </c>
      <c r="X5773" s="63"/>
      <c r="Y5773" s="63"/>
      <c r="Z5773" s="63"/>
    </row>
    <row r="5774">
      <c r="A5774" s="75"/>
      <c r="B5774" s="94"/>
      <c r="C5774" s="75"/>
      <c r="D5774" s="76"/>
      <c r="E5774" s="75" t="s">
        <v>97</v>
      </c>
      <c r="F5774" s="75" t="s">
        <v>97</v>
      </c>
      <c r="G5774" s="77"/>
      <c r="H5774" s="77"/>
      <c r="I5774" s="80"/>
      <c r="J5774" s="77" t="s">
        <v>97</v>
      </c>
      <c r="K5774" s="79" t="s">
        <v>97</v>
      </c>
      <c r="L5774" s="79"/>
      <c r="M5774" s="80"/>
      <c r="N5774" s="79" t="s">
        <v>97</v>
      </c>
      <c r="O5774" s="81"/>
      <c r="P5774" s="86"/>
      <c r="Q5774" s="82"/>
      <c r="R5774" s="81" t="s">
        <v>97</v>
      </c>
      <c r="S5774" s="63"/>
      <c r="T5774" s="87"/>
      <c r="U5774" s="84" t="s">
        <v>97</v>
      </c>
      <c r="V5774" s="84" t="s">
        <v>97</v>
      </c>
      <c r="W5774" s="85" t="b">
        <v>0</v>
      </c>
      <c r="X5774" s="63"/>
      <c r="Y5774" s="63"/>
      <c r="Z5774" s="63"/>
    </row>
    <row r="5775">
      <c r="A5775" s="75"/>
      <c r="B5775" s="94"/>
      <c r="C5775" s="75"/>
      <c r="D5775" s="76"/>
      <c r="E5775" s="75" t="s">
        <v>97</v>
      </c>
      <c r="F5775" s="75" t="s">
        <v>97</v>
      </c>
      <c r="G5775" s="77"/>
      <c r="H5775" s="77"/>
      <c r="I5775" s="80"/>
      <c r="J5775" s="77" t="s">
        <v>97</v>
      </c>
      <c r="K5775" s="79" t="s">
        <v>97</v>
      </c>
      <c r="L5775" s="79"/>
      <c r="M5775" s="80"/>
      <c r="N5775" s="79" t="s">
        <v>97</v>
      </c>
      <c r="O5775" s="81"/>
      <c r="P5775" s="86"/>
      <c r="Q5775" s="82"/>
      <c r="R5775" s="81" t="s">
        <v>97</v>
      </c>
      <c r="S5775" s="63"/>
      <c r="T5775" s="87"/>
      <c r="U5775" s="84" t="s">
        <v>97</v>
      </c>
      <c r="V5775" s="84" t="s">
        <v>97</v>
      </c>
      <c r="W5775" s="85" t="b">
        <v>0</v>
      </c>
      <c r="X5775" s="63"/>
      <c r="Y5775" s="63"/>
      <c r="Z5775" s="63"/>
    </row>
    <row r="5776">
      <c r="A5776" s="75"/>
      <c r="B5776" s="94"/>
      <c r="C5776" s="75"/>
      <c r="D5776" s="76"/>
      <c r="E5776" s="75" t="s">
        <v>97</v>
      </c>
      <c r="F5776" s="75" t="s">
        <v>97</v>
      </c>
      <c r="G5776" s="77"/>
      <c r="H5776" s="77"/>
      <c r="I5776" s="80"/>
      <c r="J5776" s="77" t="s">
        <v>97</v>
      </c>
      <c r="K5776" s="79" t="s">
        <v>97</v>
      </c>
      <c r="L5776" s="79"/>
      <c r="M5776" s="80"/>
      <c r="N5776" s="79" t="s">
        <v>97</v>
      </c>
      <c r="O5776" s="81"/>
      <c r="P5776" s="86"/>
      <c r="Q5776" s="82"/>
      <c r="R5776" s="81" t="s">
        <v>97</v>
      </c>
      <c r="S5776" s="63"/>
      <c r="T5776" s="87"/>
      <c r="U5776" s="84" t="s">
        <v>97</v>
      </c>
      <c r="V5776" s="84" t="s">
        <v>97</v>
      </c>
      <c r="W5776" s="85" t="b">
        <v>0</v>
      </c>
      <c r="X5776" s="63"/>
      <c r="Y5776" s="63"/>
      <c r="Z5776" s="63"/>
    </row>
    <row r="5777">
      <c r="A5777" s="75"/>
      <c r="B5777" s="94"/>
      <c r="C5777" s="75"/>
      <c r="D5777" s="76"/>
      <c r="E5777" s="75" t="s">
        <v>97</v>
      </c>
      <c r="F5777" s="75" t="s">
        <v>97</v>
      </c>
      <c r="G5777" s="77"/>
      <c r="H5777" s="77"/>
      <c r="I5777" s="80"/>
      <c r="J5777" s="77" t="s">
        <v>97</v>
      </c>
      <c r="K5777" s="79" t="s">
        <v>97</v>
      </c>
      <c r="L5777" s="79"/>
      <c r="M5777" s="80"/>
      <c r="N5777" s="79" t="s">
        <v>97</v>
      </c>
      <c r="O5777" s="81"/>
      <c r="P5777" s="86"/>
      <c r="Q5777" s="82"/>
      <c r="R5777" s="81" t="s">
        <v>97</v>
      </c>
      <c r="S5777" s="63"/>
      <c r="T5777" s="87"/>
      <c r="U5777" s="84" t="s">
        <v>97</v>
      </c>
      <c r="V5777" s="84" t="s">
        <v>97</v>
      </c>
      <c r="W5777" s="85" t="b">
        <v>0</v>
      </c>
      <c r="X5777" s="63"/>
      <c r="Y5777" s="63"/>
      <c r="Z5777" s="63"/>
    </row>
    <row r="5778">
      <c r="A5778" s="75"/>
      <c r="B5778" s="94"/>
      <c r="C5778" s="75"/>
      <c r="D5778" s="76"/>
      <c r="E5778" s="75" t="s">
        <v>97</v>
      </c>
      <c r="F5778" s="75" t="s">
        <v>97</v>
      </c>
      <c r="G5778" s="77"/>
      <c r="H5778" s="77"/>
      <c r="I5778" s="80"/>
      <c r="J5778" s="77" t="s">
        <v>97</v>
      </c>
      <c r="K5778" s="79" t="s">
        <v>97</v>
      </c>
      <c r="L5778" s="79"/>
      <c r="M5778" s="80"/>
      <c r="N5778" s="79" t="s">
        <v>97</v>
      </c>
      <c r="O5778" s="81"/>
      <c r="P5778" s="86"/>
      <c r="Q5778" s="82"/>
      <c r="R5778" s="81" t="s">
        <v>97</v>
      </c>
      <c r="S5778" s="63"/>
      <c r="T5778" s="87"/>
      <c r="U5778" s="84" t="s">
        <v>97</v>
      </c>
      <c r="V5778" s="84" t="s">
        <v>97</v>
      </c>
      <c r="W5778" s="85" t="b">
        <v>0</v>
      </c>
      <c r="X5778" s="63"/>
      <c r="Y5778" s="63"/>
      <c r="Z5778" s="63"/>
    </row>
    <row r="5779">
      <c r="A5779" s="75"/>
      <c r="B5779" s="94"/>
      <c r="C5779" s="75"/>
      <c r="D5779" s="76"/>
      <c r="E5779" s="75" t="s">
        <v>97</v>
      </c>
      <c r="F5779" s="75" t="s">
        <v>97</v>
      </c>
      <c r="G5779" s="77"/>
      <c r="H5779" s="77"/>
      <c r="I5779" s="80"/>
      <c r="J5779" s="77" t="s">
        <v>97</v>
      </c>
      <c r="K5779" s="79" t="s">
        <v>97</v>
      </c>
      <c r="L5779" s="79"/>
      <c r="M5779" s="80"/>
      <c r="N5779" s="79" t="s">
        <v>97</v>
      </c>
      <c r="O5779" s="81"/>
      <c r="P5779" s="86"/>
      <c r="Q5779" s="82"/>
      <c r="R5779" s="81" t="s">
        <v>97</v>
      </c>
      <c r="S5779" s="63"/>
      <c r="T5779" s="87"/>
      <c r="U5779" s="84" t="s">
        <v>97</v>
      </c>
      <c r="V5779" s="84" t="s">
        <v>97</v>
      </c>
      <c r="W5779" s="85" t="b">
        <v>0</v>
      </c>
      <c r="X5779" s="63"/>
      <c r="Y5779" s="63"/>
      <c r="Z5779" s="63"/>
    </row>
    <row r="5780">
      <c r="A5780" s="75"/>
      <c r="B5780" s="94"/>
      <c r="C5780" s="75"/>
      <c r="D5780" s="76"/>
      <c r="E5780" s="75" t="s">
        <v>97</v>
      </c>
      <c r="F5780" s="75" t="s">
        <v>97</v>
      </c>
      <c r="G5780" s="77"/>
      <c r="H5780" s="77"/>
      <c r="I5780" s="80"/>
      <c r="J5780" s="77" t="s">
        <v>97</v>
      </c>
      <c r="K5780" s="79" t="s">
        <v>97</v>
      </c>
      <c r="L5780" s="79"/>
      <c r="M5780" s="80"/>
      <c r="N5780" s="79" t="s">
        <v>97</v>
      </c>
      <c r="O5780" s="81"/>
      <c r="P5780" s="86"/>
      <c r="Q5780" s="82"/>
      <c r="R5780" s="81" t="s">
        <v>97</v>
      </c>
      <c r="S5780" s="63"/>
      <c r="T5780" s="87"/>
      <c r="U5780" s="84" t="s">
        <v>97</v>
      </c>
      <c r="V5780" s="84" t="s">
        <v>97</v>
      </c>
      <c r="W5780" s="85" t="b">
        <v>0</v>
      </c>
      <c r="X5780" s="63"/>
      <c r="Y5780" s="63"/>
      <c r="Z5780" s="63"/>
    </row>
    <row r="5781">
      <c r="A5781" s="75"/>
      <c r="B5781" s="94"/>
      <c r="C5781" s="75"/>
      <c r="D5781" s="76"/>
      <c r="E5781" s="75" t="s">
        <v>97</v>
      </c>
      <c r="F5781" s="75" t="s">
        <v>97</v>
      </c>
      <c r="G5781" s="77"/>
      <c r="H5781" s="77"/>
      <c r="I5781" s="80"/>
      <c r="J5781" s="77" t="s">
        <v>97</v>
      </c>
      <c r="K5781" s="79" t="s">
        <v>97</v>
      </c>
      <c r="L5781" s="79"/>
      <c r="M5781" s="80"/>
      <c r="N5781" s="79" t="s">
        <v>97</v>
      </c>
      <c r="O5781" s="81"/>
      <c r="P5781" s="86"/>
      <c r="Q5781" s="82"/>
      <c r="R5781" s="81" t="s">
        <v>97</v>
      </c>
      <c r="S5781" s="63"/>
      <c r="T5781" s="87"/>
      <c r="U5781" s="84" t="s">
        <v>97</v>
      </c>
      <c r="V5781" s="84" t="s">
        <v>97</v>
      </c>
      <c r="W5781" s="85" t="b">
        <v>0</v>
      </c>
      <c r="X5781" s="63"/>
      <c r="Y5781" s="63"/>
      <c r="Z5781" s="63"/>
    </row>
    <row r="5782">
      <c r="A5782" s="75"/>
      <c r="B5782" s="94"/>
      <c r="C5782" s="75"/>
      <c r="D5782" s="76"/>
      <c r="E5782" s="75" t="s">
        <v>97</v>
      </c>
      <c r="F5782" s="75" t="s">
        <v>97</v>
      </c>
      <c r="G5782" s="77"/>
      <c r="H5782" s="77"/>
      <c r="I5782" s="80"/>
      <c r="J5782" s="77" t="s">
        <v>97</v>
      </c>
      <c r="K5782" s="79" t="s">
        <v>97</v>
      </c>
      <c r="L5782" s="79"/>
      <c r="M5782" s="80"/>
      <c r="N5782" s="79" t="s">
        <v>97</v>
      </c>
      <c r="O5782" s="81"/>
      <c r="P5782" s="86"/>
      <c r="Q5782" s="82"/>
      <c r="R5782" s="81" t="s">
        <v>97</v>
      </c>
      <c r="S5782" s="63"/>
      <c r="T5782" s="87"/>
      <c r="U5782" s="84" t="s">
        <v>97</v>
      </c>
      <c r="V5782" s="84" t="s">
        <v>97</v>
      </c>
      <c r="W5782" s="85" t="b">
        <v>0</v>
      </c>
      <c r="X5782" s="63"/>
      <c r="Y5782" s="63"/>
      <c r="Z5782" s="63"/>
    </row>
    <row r="5783">
      <c r="A5783" s="75"/>
      <c r="B5783" s="94"/>
      <c r="C5783" s="75"/>
      <c r="D5783" s="76"/>
      <c r="E5783" s="75" t="s">
        <v>97</v>
      </c>
      <c r="F5783" s="75" t="s">
        <v>97</v>
      </c>
      <c r="G5783" s="77"/>
      <c r="H5783" s="77"/>
      <c r="I5783" s="80"/>
      <c r="J5783" s="77" t="s">
        <v>97</v>
      </c>
      <c r="K5783" s="79" t="s">
        <v>97</v>
      </c>
      <c r="L5783" s="79"/>
      <c r="M5783" s="80"/>
      <c r="N5783" s="79" t="s">
        <v>97</v>
      </c>
      <c r="O5783" s="81"/>
      <c r="P5783" s="86"/>
      <c r="Q5783" s="82"/>
      <c r="R5783" s="81" t="s">
        <v>97</v>
      </c>
      <c r="S5783" s="63"/>
      <c r="T5783" s="87"/>
      <c r="U5783" s="84" t="s">
        <v>97</v>
      </c>
      <c r="V5783" s="84" t="s">
        <v>97</v>
      </c>
      <c r="W5783" s="85" t="b">
        <v>0</v>
      </c>
      <c r="X5783" s="63"/>
      <c r="Y5783" s="63"/>
      <c r="Z5783" s="63"/>
    </row>
    <row r="5784">
      <c r="A5784" s="75"/>
      <c r="B5784" s="94"/>
      <c r="C5784" s="75"/>
      <c r="D5784" s="76"/>
      <c r="E5784" s="75" t="s">
        <v>97</v>
      </c>
      <c r="F5784" s="75" t="s">
        <v>97</v>
      </c>
      <c r="G5784" s="77"/>
      <c r="H5784" s="77"/>
      <c r="I5784" s="80"/>
      <c r="J5784" s="77" t="s">
        <v>97</v>
      </c>
      <c r="K5784" s="79" t="s">
        <v>97</v>
      </c>
      <c r="L5784" s="79"/>
      <c r="M5784" s="80"/>
      <c r="N5784" s="79" t="s">
        <v>97</v>
      </c>
      <c r="O5784" s="81"/>
      <c r="P5784" s="86"/>
      <c r="Q5784" s="82"/>
      <c r="R5784" s="81" t="s">
        <v>97</v>
      </c>
      <c r="S5784" s="63"/>
      <c r="T5784" s="87"/>
      <c r="U5784" s="84" t="s">
        <v>97</v>
      </c>
      <c r="V5784" s="84" t="s">
        <v>97</v>
      </c>
      <c r="W5784" s="85" t="b">
        <v>0</v>
      </c>
      <c r="X5784" s="63"/>
      <c r="Y5784" s="63"/>
      <c r="Z5784" s="63"/>
    </row>
    <row r="5785">
      <c r="A5785" s="75"/>
      <c r="B5785" s="94"/>
      <c r="C5785" s="75"/>
      <c r="D5785" s="76"/>
      <c r="E5785" s="75" t="s">
        <v>97</v>
      </c>
      <c r="F5785" s="75" t="s">
        <v>97</v>
      </c>
      <c r="G5785" s="77"/>
      <c r="H5785" s="77"/>
      <c r="I5785" s="80"/>
      <c r="J5785" s="77" t="s">
        <v>97</v>
      </c>
      <c r="K5785" s="79" t="s">
        <v>97</v>
      </c>
      <c r="L5785" s="79"/>
      <c r="M5785" s="80"/>
      <c r="N5785" s="79" t="s">
        <v>97</v>
      </c>
      <c r="O5785" s="81"/>
      <c r="P5785" s="86"/>
      <c r="Q5785" s="82"/>
      <c r="R5785" s="81" t="s">
        <v>97</v>
      </c>
      <c r="S5785" s="63"/>
      <c r="T5785" s="87"/>
      <c r="U5785" s="84" t="s">
        <v>97</v>
      </c>
      <c r="V5785" s="84" t="s">
        <v>97</v>
      </c>
      <c r="W5785" s="85" t="b">
        <v>0</v>
      </c>
      <c r="X5785" s="63"/>
      <c r="Y5785" s="63"/>
      <c r="Z5785" s="63"/>
    </row>
    <row r="5786">
      <c r="A5786" s="75"/>
      <c r="B5786" s="94"/>
      <c r="C5786" s="75"/>
      <c r="D5786" s="76"/>
      <c r="E5786" s="75" t="s">
        <v>97</v>
      </c>
      <c r="F5786" s="75" t="s">
        <v>97</v>
      </c>
      <c r="G5786" s="77"/>
      <c r="H5786" s="77"/>
      <c r="I5786" s="80"/>
      <c r="J5786" s="77" t="s">
        <v>97</v>
      </c>
      <c r="K5786" s="79" t="s">
        <v>97</v>
      </c>
      <c r="L5786" s="79"/>
      <c r="M5786" s="80"/>
      <c r="N5786" s="79" t="s">
        <v>97</v>
      </c>
      <c r="O5786" s="81"/>
      <c r="P5786" s="86"/>
      <c r="Q5786" s="82"/>
      <c r="R5786" s="81" t="s">
        <v>97</v>
      </c>
      <c r="S5786" s="63"/>
      <c r="T5786" s="87"/>
      <c r="U5786" s="84" t="s">
        <v>97</v>
      </c>
      <c r="V5786" s="84" t="s">
        <v>97</v>
      </c>
      <c r="W5786" s="85" t="b">
        <v>0</v>
      </c>
      <c r="X5786" s="63"/>
      <c r="Y5786" s="63"/>
      <c r="Z5786" s="63"/>
    </row>
    <row r="5787">
      <c r="A5787" s="75"/>
      <c r="B5787" s="94"/>
      <c r="C5787" s="75"/>
      <c r="D5787" s="76"/>
      <c r="E5787" s="75" t="s">
        <v>97</v>
      </c>
      <c r="F5787" s="75" t="s">
        <v>97</v>
      </c>
      <c r="G5787" s="77"/>
      <c r="H5787" s="77"/>
      <c r="I5787" s="80"/>
      <c r="J5787" s="77" t="s">
        <v>97</v>
      </c>
      <c r="K5787" s="79" t="s">
        <v>97</v>
      </c>
      <c r="L5787" s="79"/>
      <c r="M5787" s="80"/>
      <c r="N5787" s="79" t="s">
        <v>97</v>
      </c>
      <c r="O5787" s="81"/>
      <c r="P5787" s="86"/>
      <c r="Q5787" s="82"/>
      <c r="R5787" s="81" t="s">
        <v>97</v>
      </c>
      <c r="S5787" s="63"/>
      <c r="T5787" s="87"/>
      <c r="U5787" s="84" t="s">
        <v>97</v>
      </c>
      <c r="V5787" s="84" t="s">
        <v>97</v>
      </c>
      <c r="W5787" s="85" t="b">
        <v>0</v>
      </c>
      <c r="X5787" s="63"/>
      <c r="Y5787" s="63"/>
      <c r="Z5787" s="63"/>
    </row>
    <row r="5788">
      <c r="A5788" s="75"/>
      <c r="B5788" s="94"/>
      <c r="C5788" s="75"/>
      <c r="D5788" s="76"/>
      <c r="E5788" s="75" t="s">
        <v>97</v>
      </c>
      <c r="F5788" s="75" t="s">
        <v>97</v>
      </c>
      <c r="G5788" s="77"/>
      <c r="H5788" s="77"/>
      <c r="I5788" s="80"/>
      <c r="J5788" s="77" t="s">
        <v>97</v>
      </c>
      <c r="K5788" s="79" t="s">
        <v>97</v>
      </c>
      <c r="L5788" s="79"/>
      <c r="M5788" s="80"/>
      <c r="N5788" s="79" t="s">
        <v>97</v>
      </c>
      <c r="O5788" s="81"/>
      <c r="P5788" s="86"/>
      <c r="Q5788" s="82"/>
      <c r="R5788" s="81" t="s">
        <v>97</v>
      </c>
      <c r="S5788" s="63"/>
      <c r="T5788" s="87"/>
      <c r="U5788" s="84" t="s">
        <v>97</v>
      </c>
      <c r="V5788" s="84" t="s">
        <v>97</v>
      </c>
      <c r="W5788" s="85" t="b">
        <v>0</v>
      </c>
      <c r="X5788" s="63"/>
      <c r="Y5788" s="63"/>
      <c r="Z5788" s="63"/>
    </row>
    <row r="5789">
      <c r="A5789" s="75"/>
      <c r="B5789" s="94"/>
      <c r="C5789" s="75"/>
      <c r="D5789" s="76"/>
      <c r="E5789" s="75" t="s">
        <v>97</v>
      </c>
      <c r="F5789" s="75" t="s">
        <v>97</v>
      </c>
      <c r="G5789" s="77"/>
      <c r="H5789" s="77"/>
      <c r="I5789" s="80"/>
      <c r="J5789" s="77" t="s">
        <v>97</v>
      </c>
      <c r="K5789" s="79" t="s">
        <v>97</v>
      </c>
      <c r="L5789" s="79"/>
      <c r="M5789" s="80"/>
      <c r="N5789" s="79" t="s">
        <v>97</v>
      </c>
      <c r="O5789" s="81"/>
      <c r="P5789" s="86"/>
      <c r="Q5789" s="82"/>
      <c r="R5789" s="81" t="s">
        <v>97</v>
      </c>
      <c r="S5789" s="63"/>
      <c r="T5789" s="87"/>
      <c r="U5789" s="84" t="s">
        <v>97</v>
      </c>
      <c r="V5789" s="84" t="s">
        <v>97</v>
      </c>
      <c r="W5789" s="85" t="b">
        <v>0</v>
      </c>
      <c r="X5789" s="63"/>
      <c r="Y5789" s="63"/>
      <c r="Z5789" s="63"/>
    </row>
    <row r="5790">
      <c r="A5790" s="75"/>
      <c r="B5790" s="94"/>
      <c r="C5790" s="75"/>
      <c r="D5790" s="76"/>
      <c r="E5790" s="75" t="s">
        <v>97</v>
      </c>
      <c r="F5790" s="75" t="s">
        <v>97</v>
      </c>
      <c r="G5790" s="77"/>
      <c r="H5790" s="77"/>
      <c r="I5790" s="80"/>
      <c r="J5790" s="77" t="s">
        <v>97</v>
      </c>
      <c r="K5790" s="79" t="s">
        <v>97</v>
      </c>
      <c r="L5790" s="79"/>
      <c r="M5790" s="80"/>
      <c r="N5790" s="79" t="s">
        <v>97</v>
      </c>
      <c r="O5790" s="81"/>
      <c r="P5790" s="86"/>
      <c r="Q5790" s="82"/>
      <c r="R5790" s="81" t="s">
        <v>97</v>
      </c>
      <c r="S5790" s="63"/>
      <c r="T5790" s="87"/>
      <c r="U5790" s="84" t="s">
        <v>97</v>
      </c>
      <c r="V5790" s="84" t="s">
        <v>97</v>
      </c>
      <c r="W5790" s="85" t="b">
        <v>0</v>
      </c>
      <c r="X5790" s="63"/>
      <c r="Y5790" s="63"/>
      <c r="Z5790" s="63"/>
    </row>
    <row r="5791">
      <c r="A5791" s="75"/>
      <c r="B5791" s="94"/>
      <c r="C5791" s="75"/>
      <c r="D5791" s="76"/>
      <c r="E5791" s="75" t="s">
        <v>97</v>
      </c>
      <c r="F5791" s="75" t="s">
        <v>97</v>
      </c>
      <c r="G5791" s="77"/>
      <c r="H5791" s="77"/>
      <c r="I5791" s="80"/>
      <c r="J5791" s="77" t="s">
        <v>97</v>
      </c>
      <c r="K5791" s="79" t="s">
        <v>97</v>
      </c>
      <c r="L5791" s="79"/>
      <c r="M5791" s="80"/>
      <c r="N5791" s="79" t="s">
        <v>97</v>
      </c>
      <c r="O5791" s="81"/>
      <c r="P5791" s="86"/>
      <c r="Q5791" s="82"/>
      <c r="R5791" s="81" t="s">
        <v>97</v>
      </c>
      <c r="S5791" s="63"/>
      <c r="T5791" s="87"/>
      <c r="U5791" s="84" t="s">
        <v>97</v>
      </c>
      <c r="V5791" s="84" t="s">
        <v>97</v>
      </c>
      <c r="W5791" s="85" t="b">
        <v>0</v>
      </c>
      <c r="X5791" s="63"/>
      <c r="Y5791" s="63"/>
      <c r="Z5791" s="63"/>
    </row>
    <row r="5792">
      <c r="A5792" s="75"/>
      <c r="B5792" s="94"/>
      <c r="C5792" s="75"/>
      <c r="D5792" s="76"/>
      <c r="E5792" s="75" t="s">
        <v>97</v>
      </c>
      <c r="F5792" s="75" t="s">
        <v>97</v>
      </c>
      <c r="G5792" s="77"/>
      <c r="H5792" s="77"/>
      <c r="I5792" s="80"/>
      <c r="J5792" s="77" t="s">
        <v>97</v>
      </c>
      <c r="K5792" s="79" t="s">
        <v>97</v>
      </c>
      <c r="L5792" s="79"/>
      <c r="M5792" s="80"/>
      <c r="N5792" s="79" t="s">
        <v>97</v>
      </c>
      <c r="O5792" s="81"/>
      <c r="P5792" s="86"/>
      <c r="Q5792" s="82"/>
      <c r="R5792" s="81" t="s">
        <v>97</v>
      </c>
      <c r="S5792" s="63"/>
      <c r="T5792" s="87"/>
      <c r="U5792" s="84" t="s">
        <v>97</v>
      </c>
      <c r="V5792" s="84" t="s">
        <v>97</v>
      </c>
      <c r="W5792" s="85" t="b">
        <v>0</v>
      </c>
      <c r="X5792" s="63"/>
      <c r="Y5792" s="63"/>
      <c r="Z5792" s="63"/>
    </row>
    <row r="5793">
      <c r="A5793" s="75"/>
      <c r="B5793" s="94"/>
      <c r="C5793" s="75"/>
      <c r="D5793" s="76"/>
      <c r="E5793" s="75" t="s">
        <v>97</v>
      </c>
      <c r="F5793" s="75" t="s">
        <v>97</v>
      </c>
      <c r="G5793" s="77"/>
      <c r="H5793" s="77"/>
      <c r="I5793" s="80"/>
      <c r="J5793" s="77" t="s">
        <v>97</v>
      </c>
      <c r="K5793" s="79" t="s">
        <v>97</v>
      </c>
      <c r="L5793" s="79"/>
      <c r="M5793" s="80"/>
      <c r="N5793" s="79" t="s">
        <v>97</v>
      </c>
      <c r="O5793" s="81"/>
      <c r="P5793" s="86"/>
      <c r="Q5793" s="82"/>
      <c r="R5793" s="81" t="s">
        <v>97</v>
      </c>
      <c r="S5793" s="63"/>
      <c r="T5793" s="87"/>
      <c r="U5793" s="84" t="s">
        <v>97</v>
      </c>
      <c r="V5793" s="84" t="s">
        <v>97</v>
      </c>
      <c r="W5793" s="85" t="b">
        <v>0</v>
      </c>
      <c r="X5793" s="63"/>
      <c r="Y5793" s="63"/>
      <c r="Z5793" s="63"/>
    </row>
    <row r="5794">
      <c r="A5794" s="75"/>
      <c r="B5794" s="94"/>
      <c r="C5794" s="75"/>
      <c r="D5794" s="76"/>
      <c r="E5794" s="75" t="s">
        <v>97</v>
      </c>
      <c r="F5794" s="75" t="s">
        <v>97</v>
      </c>
      <c r="G5794" s="77"/>
      <c r="H5794" s="77"/>
      <c r="I5794" s="80"/>
      <c r="J5794" s="77" t="s">
        <v>97</v>
      </c>
      <c r="K5794" s="79" t="s">
        <v>97</v>
      </c>
      <c r="L5794" s="79"/>
      <c r="M5794" s="80"/>
      <c r="N5794" s="79" t="s">
        <v>97</v>
      </c>
      <c r="O5794" s="81"/>
      <c r="P5794" s="86"/>
      <c r="Q5794" s="82"/>
      <c r="R5794" s="81" t="s">
        <v>97</v>
      </c>
      <c r="S5794" s="63"/>
      <c r="T5794" s="87"/>
      <c r="U5794" s="84" t="s">
        <v>97</v>
      </c>
      <c r="V5794" s="84" t="s">
        <v>97</v>
      </c>
      <c r="W5794" s="85" t="b">
        <v>0</v>
      </c>
      <c r="X5794" s="63"/>
      <c r="Y5794" s="63"/>
      <c r="Z5794" s="63"/>
    </row>
    <row r="5795">
      <c r="A5795" s="75"/>
      <c r="B5795" s="94"/>
      <c r="C5795" s="75"/>
      <c r="D5795" s="76"/>
      <c r="E5795" s="75" t="s">
        <v>97</v>
      </c>
      <c r="F5795" s="75" t="s">
        <v>97</v>
      </c>
      <c r="G5795" s="77"/>
      <c r="H5795" s="77"/>
      <c r="I5795" s="80"/>
      <c r="J5795" s="77" t="s">
        <v>97</v>
      </c>
      <c r="K5795" s="79" t="s">
        <v>97</v>
      </c>
      <c r="L5795" s="79"/>
      <c r="M5795" s="80"/>
      <c r="N5795" s="79" t="s">
        <v>97</v>
      </c>
      <c r="O5795" s="81"/>
      <c r="P5795" s="86"/>
      <c r="Q5795" s="82"/>
      <c r="R5795" s="81" t="s">
        <v>97</v>
      </c>
      <c r="S5795" s="63"/>
      <c r="T5795" s="87"/>
      <c r="U5795" s="84" t="s">
        <v>97</v>
      </c>
      <c r="V5795" s="84" t="s">
        <v>97</v>
      </c>
      <c r="W5795" s="85" t="b">
        <v>0</v>
      </c>
      <c r="X5795" s="63"/>
      <c r="Y5795" s="63"/>
      <c r="Z5795" s="63"/>
    </row>
    <row r="5796">
      <c r="A5796" s="75"/>
      <c r="B5796" s="94"/>
      <c r="C5796" s="75"/>
      <c r="D5796" s="76"/>
      <c r="E5796" s="75" t="s">
        <v>97</v>
      </c>
      <c r="F5796" s="75" t="s">
        <v>97</v>
      </c>
      <c r="G5796" s="77"/>
      <c r="H5796" s="77"/>
      <c r="I5796" s="80"/>
      <c r="J5796" s="77" t="s">
        <v>97</v>
      </c>
      <c r="K5796" s="79" t="s">
        <v>97</v>
      </c>
      <c r="L5796" s="79"/>
      <c r="M5796" s="80"/>
      <c r="N5796" s="79" t="s">
        <v>97</v>
      </c>
      <c r="O5796" s="81"/>
      <c r="P5796" s="86"/>
      <c r="Q5796" s="82"/>
      <c r="R5796" s="81" t="s">
        <v>97</v>
      </c>
      <c r="S5796" s="63"/>
      <c r="T5796" s="87"/>
      <c r="U5796" s="84" t="s">
        <v>97</v>
      </c>
      <c r="V5796" s="84" t="s">
        <v>97</v>
      </c>
      <c r="W5796" s="85" t="b">
        <v>0</v>
      </c>
      <c r="X5796" s="63"/>
      <c r="Y5796" s="63"/>
      <c r="Z5796" s="63"/>
    </row>
    <row r="5797">
      <c r="A5797" s="75"/>
      <c r="B5797" s="94"/>
      <c r="C5797" s="75"/>
      <c r="D5797" s="76"/>
      <c r="E5797" s="75" t="s">
        <v>97</v>
      </c>
      <c r="F5797" s="75" t="s">
        <v>97</v>
      </c>
      <c r="G5797" s="77"/>
      <c r="H5797" s="77"/>
      <c r="I5797" s="80"/>
      <c r="J5797" s="77" t="s">
        <v>97</v>
      </c>
      <c r="K5797" s="79" t="s">
        <v>97</v>
      </c>
      <c r="L5797" s="79"/>
      <c r="M5797" s="80"/>
      <c r="N5797" s="79" t="s">
        <v>97</v>
      </c>
      <c r="O5797" s="81"/>
      <c r="P5797" s="86"/>
      <c r="Q5797" s="82"/>
      <c r="R5797" s="81" t="s">
        <v>97</v>
      </c>
      <c r="S5797" s="63"/>
      <c r="T5797" s="87"/>
      <c r="U5797" s="84" t="s">
        <v>97</v>
      </c>
      <c r="V5797" s="84" t="s">
        <v>97</v>
      </c>
      <c r="W5797" s="85" t="b">
        <v>0</v>
      </c>
      <c r="X5797" s="63"/>
      <c r="Y5797" s="63"/>
      <c r="Z5797" s="63"/>
    </row>
    <row r="5798">
      <c r="A5798" s="75"/>
      <c r="B5798" s="94"/>
      <c r="C5798" s="75"/>
      <c r="D5798" s="76"/>
      <c r="E5798" s="75" t="s">
        <v>97</v>
      </c>
      <c r="F5798" s="75" t="s">
        <v>97</v>
      </c>
      <c r="G5798" s="77"/>
      <c r="H5798" s="77"/>
      <c r="I5798" s="80"/>
      <c r="J5798" s="77" t="s">
        <v>97</v>
      </c>
      <c r="K5798" s="79" t="s">
        <v>97</v>
      </c>
      <c r="L5798" s="79"/>
      <c r="M5798" s="80"/>
      <c r="N5798" s="79" t="s">
        <v>97</v>
      </c>
      <c r="O5798" s="81"/>
      <c r="P5798" s="86"/>
      <c r="Q5798" s="82"/>
      <c r="R5798" s="81" t="s">
        <v>97</v>
      </c>
      <c r="S5798" s="63"/>
      <c r="T5798" s="87"/>
      <c r="U5798" s="84" t="s">
        <v>97</v>
      </c>
      <c r="V5798" s="84" t="s">
        <v>97</v>
      </c>
      <c r="W5798" s="85" t="b">
        <v>0</v>
      </c>
      <c r="X5798" s="63"/>
      <c r="Y5798" s="63"/>
      <c r="Z5798" s="63"/>
    </row>
    <row r="5799">
      <c r="A5799" s="75"/>
      <c r="B5799" s="94"/>
      <c r="C5799" s="75"/>
      <c r="D5799" s="76"/>
      <c r="E5799" s="75" t="s">
        <v>97</v>
      </c>
      <c r="F5799" s="75" t="s">
        <v>97</v>
      </c>
      <c r="G5799" s="77"/>
      <c r="H5799" s="77"/>
      <c r="I5799" s="80"/>
      <c r="J5799" s="77" t="s">
        <v>97</v>
      </c>
      <c r="K5799" s="79" t="s">
        <v>97</v>
      </c>
      <c r="L5799" s="79"/>
      <c r="M5799" s="80"/>
      <c r="N5799" s="79" t="s">
        <v>97</v>
      </c>
      <c r="O5799" s="81"/>
      <c r="P5799" s="86"/>
      <c r="Q5799" s="82"/>
      <c r="R5799" s="81" t="s">
        <v>97</v>
      </c>
      <c r="S5799" s="63"/>
      <c r="T5799" s="87"/>
      <c r="U5799" s="84" t="s">
        <v>97</v>
      </c>
      <c r="V5799" s="84" t="s">
        <v>97</v>
      </c>
      <c r="W5799" s="85" t="b">
        <v>0</v>
      </c>
      <c r="X5799" s="63"/>
      <c r="Y5799" s="63"/>
      <c r="Z5799" s="63"/>
    </row>
    <row r="5800">
      <c r="A5800" s="75"/>
      <c r="B5800" s="94"/>
      <c r="C5800" s="75"/>
      <c r="D5800" s="76"/>
      <c r="E5800" s="75" t="s">
        <v>97</v>
      </c>
      <c r="F5800" s="75" t="s">
        <v>97</v>
      </c>
      <c r="G5800" s="77"/>
      <c r="H5800" s="77"/>
      <c r="I5800" s="80"/>
      <c r="J5800" s="77" t="s">
        <v>97</v>
      </c>
      <c r="K5800" s="79" t="s">
        <v>97</v>
      </c>
      <c r="L5800" s="79"/>
      <c r="M5800" s="80"/>
      <c r="N5800" s="79" t="s">
        <v>97</v>
      </c>
      <c r="O5800" s="81"/>
      <c r="P5800" s="86"/>
      <c r="Q5800" s="82"/>
      <c r="R5800" s="81" t="s">
        <v>97</v>
      </c>
      <c r="S5800" s="63"/>
      <c r="T5800" s="87"/>
      <c r="U5800" s="84" t="s">
        <v>97</v>
      </c>
      <c r="V5800" s="84" t="s">
        <v>97</v>
      </c>
      <c r="W5800" s="85" t="b">
        <v>0</v>
      </c>
      <c r="X5800" s="63"/>
      <c r="Y5800" s="63"/>
      <c r="Z5800" s="63"/>
    </row>
    <row r="5801">
      <c r="A5801" s="75"/>
      <c r="B5801" s="94"/>
      <c r="C5801" s="75"/>
      <c r="D5801" s="76"/>
      <c r="E5801" s="75" t="s">
        <v>97</v>
      </c>
      <c r="F5801" s="75" t="s">
        <v>97</v>
      </c>
      <c r="G5801" s="77"/>
      <c r="H5801" s="77"/>
      <c r="I5801" s="80"/>
      <c r="J5801" s="77" t="s">
        <v>97</v>
      </c>
      <c r="K5801" s="79" t="s">
        <v>97</v>
      </c>
      <c r="L5801" s="79"/>
      <c r="M5801" s="80"/>
      <c r="N5801" s="79" t="s">
        <v>97</v>
      </c>
      <c r="O5801" s="81"/>
      <c r="P5801" s="86"/>
      <c r="Q5801" s="82"/>
      <c r="R5801" s="81" t="s">
        <v>97</v>
      </c>
      <c r="S5801" s="63"/>
      <c r="T5801" s="87"/>
      <c r="U5801" s="84" t="s">
        <v>97</v>
      </c>
      <c r="V5801" s="84" t="s">
        <v>97</v>
      </c>
      <c r="W5801" s="85" t="b">
        <v>0</v>
      </c>
      <c r="X5801" s="63"/>
      <c r="Y5801" s="63"/>
      <c r="Z5801" s="63"/>
    </row>
    <row r="5802">
      <c r="A5802" s="75"/>
      <c r="B5802" s="94"/>
      <c r="C5802" s="75"/>
      <c r="D5802" s="76"/>
      <c r="E5802" s="75" t="s">
        <v>97</v>
      </c>
      <c r="F5802" s="75" t="s">
        <v>97</v>
      </c>
      <c r="G5802" s="77"/>
      <c r="H5802" s="77"/>
      <c r="I5802" s="80"/>
      <c r="J5802" s="77" t="s">
        <v>97</v>
      </c>
      <c r="K5802" s="79" t="s">
        <v>97</v>
      </c>
      <c r="L5802" s="79"/>
      <c r="M5802" s="80"/>
      <c r="N5802" s="79" t="s">
        <v>97</v>
      </c>
      <c r="O5802" s="81"/>
      <c r="P5802" s="86"/>
      <c r="Q5802" s="82"/>
      <c r="R5802" s="81" t="s">
        <v>97</v>
      </c>
      <c r="S5802" s="63"/>
      <c r="T5802" s="87"/>
      <c r="U5802" s="84" t="s">
        <v>97</v>
      </c>
      <c r="V5802" s="84" t="s">
        <v>97</v>
      </c>
      <c r="W5802" s="85" t="b">
        <v>0</v>
      </c>
      <c r="X5802" s="63"/>
      <c r="Y5802" s="63"/>
      <c r="Z5802" s="63"/>
    </row>
    <row r="5803">
      <c r="A5803" s="75"/>
      <c r="B5803" s="94"/>
      <c r="C5803" s="75"/>
      <c r="D5803" s="76"/>
      <c r="E5803" s="75" t="s">
        <v>97</v>
      </c>
      <c r="F5803" s="75" t="s">
        <v>97</v>
      </c>
      <c r="G5803" s="77"/>
      <c r="H5803" s="77"/>
      <c r="I5803" s="80"/>
      <c r="J5803" s="77" t="s">
        <v>97</v>
      </c>
      <c r="K5803" s="79" t="s">
        <v>97</v>
      </c>
      <c r="L5803" s="79"/>
      <c r="M5803" s="80"/>
      <c r="N5803" s="79" t="s">
        <v>97</v>
      </c>
      <c r="O5803" s="81"/>
      <c r="P5803" s="86"/>
      <c r="Q5803" s="82"/>
      <c r="R5803" s="81" t="s">
        <v>97</v>
      </c>
      <c r="S5803" s="63"/>
      <c r="T5803" s="87"/>
      <c r="U5803" s="84" t="s">
        <v>97</v>
      </c>
      <c r="V5803" s="84" t="s">
        <v>97</v>
      </c>
      <c r="W5803" s="85" t="b">
        <v>0</v>
      </c>
      <c r="X5803" s="63"/>
      <c r="Y5803" s="63"/>
      <c r="Z5803" s="63"/>
    </row>
    <row r="5804">
      <c r="A5804" s="75"/>
      <c r="B5804" s="94"/>
      <c r="C5804" s="75"/>
      <c r="D5804" s="76"/>
      <c r="E5804" s="75" t="s">
        <v>97</v>
      </c>
      <c r="F5804" s="75" t="s">
        <v>97</v>
      </c>
      <c r="G5804" s="77"/>
      <c r="H5804" s="77"/>
      <c r="I5804" s="80"/>
      <c r="J5804" s="77" t="s">
        <v>97</v>
      </c>
      <c r="K5804" s="79" t="s">
        <v>97</v>
      </c>
      <c r="L5804" s="79"/>
      <c r="M5804" s="80"/>
      <c r="N5804" s="79" t="s">
        <v>97</v>
      </c>
      <c r="O5804" s="81"/>
      <c r="P5804" s="86"/>
      <c r="Q5804" s="82"/>
      <c r="R5804" s="81" t="s">
        <v>97</v>
      </c>
      <c r="S5804" s="63"/>
      <c r="T5804" s="87"/>
      <c r="U5804" s="84" t="s">
        <v>97</v>
      </c>
      <c r="V5804" s="84" t="s">
        <v>97</v>
      </c>
      <c r="W5804" s="85" t="b">
        <v>0</v>
      </c>
      <c r="X5804" s="63"/>
      <c r="Y5804" s="63"/>
      <c r="Z5804" s="63"/>
    </row>
    <row r="5805">
      <c r="A5805" s="75"/>
      <c r="B5805" s="94"/>
      <c r="C5805" s="75"/>
      <c r="D5805" s="76"/>
      <c r="E5805" s="75" t="s">
        <v>97</v>
      </c>
      <c r="F5805" s="75" t="s">
        <v>97</v>
      </c>
      <c r="G5805" s="77"/>
      <c r="H5805" s="77"/>
      <c r="I5805" s="80"/>
      <c r="J5805" s="77" t="s">
        <v>97</v>
      </c>
      <c r="K5805" s="79" t="s">
        <v>97</v>
      </c>
      <c r="L5805" s="79"/>
      <c r="M5805" s="80"/>
      <c r="N5805" s="79" t="s">
        <v>97</v>
      </c>
      <c r="O5805" s="81"/>
      <c r="P5805" s="86"/>
      <c r="Q5805" s="82"/>
      <c r="R5805" s="81" t="s">
        <v>97</v>
      </c>
      <c r="S5805" s="63"/>
      <c r="T5805" s="87"/>
      <c r="U5805" s="84" t="s">
        <v>97</v>
      </c>
      <c r="V5805" s="84" t="s">
        <v>97</v>
      </c>
      <c r="W5805" s="85" t="b">
        <v>0</v>
      </c>
      <c r="X5805" s="63"/>
      <c r="Y5805" s="63"/>
      <c r="Z5805" s="63"/>
    </row>
    <row r="5806">
      <c r="A5806" s="75"/>
      <c r="B5806" s="94"/>
      <c r="C5806" s="75"/>
      <c r="D5806" s="76"/>
      <c r="E5806" s="75" t="s">
        <v>97</v>
      </c>
      <c r="F5806" s="75" t="s">
        <v>97</v>
      </c>
      <c r="G5806" s="77"/>
      <c r="H5806" s="77"/>
      <c r="I5806" s="80"/>
      <c r="J5806" s="77" t="s">
        <v>97</v>
      </c>
      <c r="K5806" s="79" t="s">
        <v>97</v>
      </c>
      <c r="L5806" s="79"/>
      <c r="M5806" s="80"/>
      <c r="N5806" s="79" t="s">
        <v>97</v>
      </c>
      <c r="O5806" s="81"/>
      <c r="P5806" s="86"/>
      <c r="Q5806" s="82"/>
      <c r="R5806" s="81" t="s">
        <v>97</v>
      </c>
      <c r="S5806" s="63"/>
      <c r="T5806" s="87"/>
      <c r="U5806" s="84" t="s">
        <v>97</v>
      </c>
      <c r="V5806" s="84" t="s">
        <v>97</v>
      </c>
      <c r="W5806" s="85" t="b">
        <v>0</v>
      </c>
      <c r="X5806" s="63"/>
      <c r="Y5806" s="63"/>
      <c r="Z5806" s="63"/>
    </row>
    <row r="5807">
      <c r="A5807" s="75"/>
      <c r="B5807" s="94"/>
      <c r="C5807" s="75"/>
      <c r="D5807" s="76"/>
      <c r="E5807" s="75" t="s">
        <v>97</v>
      </c>
      <c r="F5807" s="75" t="s">
        <v>97</v>
      </c>
      <c r="G5807" s="77"/>
      <c r="H5807" s="77"/>
      <c r="I5807" s="80"/>
      <c r="J5807" s="77" t="s">
        <v>97</v>
      </c>
      <c r="K5807" s="79" t="s">
        <v>97</v>
      </c>
      <c r="L5807" s="79"/>
      <c r="M5807" s="80"/>
      <c r="N5807" s="79" t="s">
        <v>97</v>
      </c>
      <c r="O5807" s="81"/>
      <c r="P5807" s="86"/>
      <c r="Q5807" s="82"/>
      <c r="R5807" s="81" t="s">
        <v>97</v>
      </c>
      <c r="S5807" s="63"/>
      <c r="T5807" s="87"/>
      <c r="U5807" s="84" t="s">
        <v>97</v>
      </c>
      <c r="V5807" s="84" t="s">
        <v>97</v>
      </c>
      <c r="W5807" s="85" t="b">
        <v>0</v>
      </c>
      <c r="X5807" s="63"/>
      <c r="Y5807" s="63"/>
      <c r="Z5807" s="63"/>
    </row>
    <row r="5808">
      <c r="A5808" s="75"/>
      <c r="B5808" s="94"/>
      <c r="C5808" s="75"/>
      <c r="D5808" s="76"/>
      <c r="E5808" s="75" t="s">
        <v>97</v>
      </c>
      <c r="F5808" s="75" t="s">
        <v>97</v>
      </c>
      <c r="G5808" s="77"/>
      <c r="H5808" s="77"/>
      <c r="I5808" s="80"/>
      <c r="J5808" s="77" t="s">
        <v>97</v>
      </c>
      <c r="K5808" s="79" t="s">
        <v>97</v>
      </c>
      <c r="L5808" s="79"/>
      <c r="M5808" s="80"/>
      <c r="N5808" s="79" t="s">
        <v>97</v>
      </c>
      <c r="O5808" s="81"/>
      <c r="P5808" s="86"/>
      <c r="Q5808" s="82"/>
      <c r="R5808" s="81" t="s">
        <v>97</v>
      </c>
      <c r="S5808" s="63"/>
      <c r="T5808" s="87"/>
      <c r="U5808" s="84" t="s">
        <v>97</v>
      </c>
      <c r="V5808" s="84" t="s">
        <v>97</v>
      </c>
      <c r="W5808" s="85" t="b">
        <v>0</v>
      </c>
      <c r="X5808" s="63"/>
      <c r="Y5808" s="63"/>
      <c r="Z5808" s="63"/>
    </row>
    <row r="5809">
      <c r="A5809" s="75"/>
      <c r="B5809" s="94"/>
      <c r="C5809" s="75"/>
      <c r="D5809" s="76"/>
      <c r="E5809" s="75" t="s">
        <v>97</v>
      </c>
      <c r="F5809" s="75" t="s">
        <v>97</v>
      </c>
      <c r="G5809" s="77"/>
      <c r="H5809" s="77"/>
      <c r="I5809" s="80"/>
      <c r="J5809" s="77" t="s">
        <v>97</v>
      </c>
      <c r="K5809" s="79" t="s">
        <v>97</v>
      </c>
      <c r="L5809" s="79"/>
      <c r="M5809" s="80"/>
      <c r="N5809" s="79" t="s">
        <v>97</v>
      </c>
      <c r="O5809" s="81"/>
      <c r="P5809" s="86"/>
      <c r="Q5809" s="82"/>
      <c r="R5809" s="81" t="s">
        <v>97</v>
      </c>
      <c r="S5809" s="63"/>
      <c r="T5809" s="87"/>
      <c r="U5809" s="84" t="s">
        <v>97</v>
      </c>
      <c r="V5809" s="84" t="s">
        <v>97</v>
      </c>
      <c r="W5809" s="85" t="b">
        <v>0</v>
      </c>
      <c r="X5809" s="63"/>
      <c r="Y5809" s="63"/>
      <c r="Z5809" s="63"/>
    </row>
    <row r="5810">
      <c r="A5810" s="75"/>
      <c r="B5810" s="94"/>
      <c r="C5810" s="75"/>
      <c r="D5810" s="76"/>
      <c r="E5810" s="75" t="s">
        <v>97</v>
      </c>
      <c r="F5810" s="75" t="s">
        <v>97</v>
      </c>
      <c r="G5810" s="77"/>
      <c r="H5810" s="77"/>
      <c r="I5810" s="80"/>
      <c r="J5810" s="77" t="s">
        <v>97</v>
      </c>
      <c r="K5810" s="79" t="s">
        <v>97</v>
      </c>
      <c r="L5810" s="79"/>
      <c r="M5810" s="80"/>
      <c r="N5810" s="79" t="s">
        <v>97</v>
      </c>
      <c r="O5810" s="81"/>
      <c r="P5810" s="86"/>
      <c r="Q5810" s="82"/>
      <c r="R5810" s="81" t="s">
        <v>97</v>
      </c>
      <c r="S5810" s="63"/>
      <c r="T5810" s="87"/>
      <c r="U5810" s="84" t="s">
        <v>97</v>
      </c>
      <c r="V5810" s="84" t="s">
        <v>97</v>
      </c>
      <c r="W5810" s="85" t="b">
        <v>0</v>
      </c>
      <c r="X5810" s="63"/>
      <c r="Y5810" s="63"/>
      <c r="Z5810" s="63"/>
    </row>
    <row r="5811">
      <c r="A5811" s="75"/>
      <c r="B5811" s="94"/>
      <c r="C5811" s="75"/>
      <c r="D5811" s="76"/>
      <c r="E5811" s="75" t="s">
        <v>97</v>
      </c>
      <c r="F5811" s="75" t="s">
        <v>97</v>
      </c>
      <c r="G5811" s="77"/>
      <c r="H5811" s="77"/>
      <c r="I5811" s="80"/>
      <c r="J5811" s="77" t="s">
        <v>97</v>
      </c>
      <c r="K5811" s="79" t="s">
        <v>97</v>
      </c>
      <c r="L5811" s="79"/>
      <c r="M5811" s="80"/>
      <c r="N5811" s="79" t="s">
        <v>97</v>
      </c>
      <c r="O5811" s="81"/>
      <c r="P5811" s="86"/>
      <c r="Q5811" s="82"/>
      <c r="R5811" s="81" t="s">
        <v>97</v>
      </c>
      <c r="S5811" s="63"/>
      <c r="T5811" s="87"/>
      <c r="U5811" s="84" t="s">
        <v>97</v>
      </c>
      <c r="V5811" s="84" t="s">
        <v>97</v>
      </c>
      <c r="W5811" s="85" t="b">
        <v>0</v>
      </c>
      <c r="X5811" s="63"/>
      <c r="Y5811" s="63"/>
      <c r="Z5811" s="63"/>
    </row>
    <row r="5812">
      <c r="A5812" s="75"/>
      <c r="B5812" s="94"/>
      <c r="C5812" s="75"/>
      <c r="D5812" s="76"/>
      <c r="E5812" s="75" t="s">
        <v>97</v>
      </c>
      <c r="F5812" s="75" t="s">
        <v>97</v>
      </c>
      <c r="G5812" s="77"/>
      <c r="H5812" s="77"/>
      <c r="I5812" s="80"/>
      <c r="J5812" s="77" t="s">
        <v>97</v>
      </c>
      <c r="K5812" s="79" t="s">
        <v>97</v>
      </c>
      <c r="L5812" s="79"/>
      <c r="M5812" s="80"/>
      <c r="N5812" s="79" t="s">
        <v>97</v>
      </c>
      <c r="O5812" s="81"/>
      <c r="P5812" s="86"/>
      <c r="Q5812" s="82"/>
      <c r="R5812" s="81" t="s">
        <v>97</v>
      </c>
      <c r="S5812" s="63"/>
      <c r="T5812" s="87"/>
      <c r="U5812" s="84" t="s">
        <v>97</v>
      </c>
      <c r="V5812" s="84" t="s">
        <v>97</v>
      </c>
      <c r="W5812" s="85" t="b">
        <v>0</v>
      </c>
      <c r="X5812" s="63"/>
      <c r="Y5812" s="63"/>
      <c r="Z5812" s="63"/>
    </row>
    <row r="5813">
      <c r="A5813" s="75"/>
      <c r="B5813" s="94"/>
      <c r="C5813" s="75"/>
      <c r="D5813" s="76"/>
      <c r="E5813" s="75" t="s">
        <v>97</v>
      </c>
      <c r="F5813" s="75" t="s">
        <v>97</v>
      </c>
      <c r="G5813" s="77"/>
      <c r="H5813" s="77"/>
      <c r="I5813" s="80"/>
      <c r="J5813" s="77" t="s">
        <v>97</v>
      </c>
      <c r="K5813" s="79" t="s">
        <v>97</v>
      </c>
      <c r="L5813" s="79"/>
      <c r="M5813" s="80"/>
      <c r="N5813" s="79" t="s">
        <v>97</v>
      </c>
      <c r="O5813" s="81"/>
      <c r="P5813" s="86"/>
      <c r="Q5813" s="82"/>
      <c r="R5813" s="81" t="s">
        <v>97</v>
      </c>
      <c r="S5813" s="63"/>
      <c r="T5813" s="87"/>
      <c r="U5813" s="84" t="s">
        <v>97</v>
      </c>
      <c r="V5813" s="84" t="s">
        <v>97</v>
      </c>
      <c r="W5813" s="85" t="b">
        <v>0</v>
      </c>
      <c r="X5813" s="63"/>
      <c r="Y5813" s="63"/>
      <c r="Z5813" s="63"/>
    </row>
    <row r="5814">
      <c r="A5814" s="75"/>
      <c r="B5814" s="94"/>
      <c r="C5814" s="75"/>
      <c r="D5814" s="76"/>
      <c r="E5814" s="75" t="s">
        <v>97</v>
      </c>
      <c r="F5814" s="75" t="s">
        <v>97</v>
      </c>
      <c r="G5814" s="77"/>
      <c r="H5814" s="77"/>
      <c r="I5814" s="80"/>
      <c r="J5814" s="77" t="s">
        <v>97</v>
      </c>
      <c r="K5814" s="79" t="s">
        <v>97</v>
      </c>
      <c r="L5814" s="79"/>
      <c r="M5814" s="80"/>
      <c r="N5814" s="79" t="s">
        <v>97</v>
      </c>
      <c r="O5814" s="81"/>
      <c r="P5814" s="86"/>
      <c r="Q5814" s="82"/>
      <c r="R5814" s="81" t="s">
        <v>97</v>
      </c>
      <c r="S5814" s="63"/>
      <c r="T5814" s="87"/>
      <c r="U5814" s="84" t="s">
        <v>97</v>
      </c>
      <c r="V5814" s="84" t="s">
        <v>97</v>
      </c>
      <c r="W5814" s="85" t="b">
        <v>0</v>
      </c>
      <c r="X5814" s="63"/>
      <c r="Y5814" s="63"/>
      <c r="Z5814" s="63"/>
    </row>
    <row r="5815">
      <c r="A5815" s="75"/>
      <c r="B5815" s="94"/>
      <c r="C5815" s="75"/>
      <c r="D5815" s="76"/>
      <c r="E5815" s="75" t="s">
        <v>97</v>
      </c>
      <c r="F5815" s="75" t="s">
        <v>97</v>
      </c>
      <c r="G5815" s="77"/>
      <c r="H5815" s="77"/>
      <c r="I5815" s="80"/>
      <c r="J5815" s="77" t="s">
        <v>97</v>
      </c>
      <c r="K5815" s="79" t="s">
        <v>97</v>
      </c>
      <c r="L5815" s="79"/>
      <c r="M5815" s="80"/>
      <c r="N5815" s="79" t="s">
        <v>97</v>
      </c>
      <c r="O5815" s="81"/>
      <c r="P5815" s="86"/>
      <c r="Q5815" s="82"/>
      <c r="R5815" s="81" t="s">
        <v>97</v>
      </c>
      <c r="S5815" s="63"/>
      <c r="T5815" s="87"/>
      <c r="U5815" s="84" t="s">
        <v>97</v>
      </c>
      <c r="V5815" s="84" t="s">
        <v>97</v>
      </c>
      <c r="W5815" s="85" t="b">
        <v>0</v>
      </c>
      <c r="X5815" s="63"/>
      <c r="Y5815" s="63"/>
      <c r="Z5815" s="63"/>
    </row>
    <row r="5816">
      <c r="A5816" s="75"/>
      <c r="B5816" s="94"/>
      <c r="C5816" s="75"/>
      <c r="D5816" s="76"/>
      <c r="E5816" s="75" t="s">
        <v>97</v>
      </c>
      <c r="F5816" s="75" t="s">
        <v>97</v>
      </c>
      <c r="G5816" s="77"/>
      <c r="H5816" s="77"/>
      <c r="I5816" s="80"/>
      <c r="J5816" s="77" t="s">
        <v>97</v>
      </c>
      <c r="K5816" s="79" t="s">
        <v>97</v>
      </c>
      <c r="L5816" s="79"/>
      <c r="M5816" s="80"/>
      <c r="N5816" s="79" t="s">
        <v>97</v>
      </c>
      <c r="O5816" s="81"/>
      <c r="P5816" s="86"/>
      <c r="Q5816" s="82"/>
      <c r="R5816" s="81" t="s">
        <v>97</v>
      </c>
      <c r="S5816" s="63"/>
      <c r="T5816" s="87"/>
      <c r="U5816" s="84" t="s">
        <v>97</v>
      </c>
      <c r="V5816" s="84" t="s">
        <v>97</v>
      </c>
      <c r="W5816" s="85" t="b">
        <v>0</v>
      </c>
      <c r="X5816" s="63"/>
      <c r="Y5816" s="63"/>
      <c r="Z5816" s="63"/>
    </row>
    <row r="5817">
      <c r="A5817" s="75"/>
      <c r="B5817" s="94"/>
      <c r="C5817" s="75"/>
      <c r="D5817" s="76"/>
      <c r="E5817" s="75" t="s">
        <v>97</v>
      </c>
      <c r="F5817" s="75" t="s">
        <v>97</v>
      </c>
      <c r="G5817" s="77"/>
      <c r="H5817" s="77"/>
      <c r="I5817" s="80"/>
      <c r="J5817" s="77" t="s">
        <v>97</v>
      </c>
      <c r="K5817" s="79" t="s">
        <v>97</v>
      </c>
      <c r="L5817" s="79"/>
      <c r="M5817" s="80"/>
      <c r="N5817" s="79" t="s">
        <v>97</v>
      </c>
      <c r="O5817" s="81"/>
      <c r="P5817" s="86"/>
      <c r="Q5817" s="82"/>
      <c r="R5817" s="81" t="s">
        <v>97</v>
      </c>
      <c r="S5817" s="63"/>
      <c r="T5817" s="87"/>
      <c r="U5817" s="84" t="s">
        <v>97</v>
      </c>
      <c r="V5817" s="84" t="s">
        <v>97</v>
      </c>
      <c r="W5817" s="85" t="b">
        <v>0</v>
      </c>
      <c r="X5817" s="63"/>
      <c r="Y5817" s="63"/>
      <c r="Z5817" s="63"/>
    </row>
    <row r="5818">
      <c r="A5818" s="75"/>
      <c r="B5818" s="94"/>
      <c r="C5818" s="75"/>
      <c r="D5818" s="76"/>
      <c r="E5818" s="75" t="s">
        <v>97</v>
      </c>
      <c r="F5818" s="75" t="s">
        <v>97</v>
      </c>
      <c r="G5818" s="77"/>
      <c r="H5818" s="77"/>
      <c r="I5818" s="80"/>
      <c r="J5818" s="77" t="s">
        <v>97</v>
      </c>
      <c r="K5818" s="79" t="s">
        <v>97</v>
      </c>
      <c r="L5818" s="79"/>
      <c r="M5818" s="80"/>
      <c r="N5818" s="79" t="s">
        <v>97</v>
      </c>
      <c r="O5818" s="81"/>
      <c r="P5818" s="86"/>
      <c r="Q5818" s="82"/>
      <c r="R5818" s="81" t="s">
        <v>97</v>
      </c>
      <c r="S5818" s="63"/>
      <c r="T5818" s="87"/>
      <c r="U5818" s="84" t="s">
        <v>97</v>
      </c>
      <c r="V5818" s="84" t="s">
        <v>97</v>
      </c>
      <c r="W5818" s="85" t="b">
        <v>0</v>
      </c>
      <c r="X5818" s="63"/>
      <c r="Y5818" s="63"/>
      <c r="Z5818" s="63"/>
    </row>
    <row r="5819">
      <c r="A5819" s="75"/>
      <c r="B5819" s="94"/>
      <c r="C5819" s="75"/>
      <c r="D5819" s="76"/>
      <c r="E5819" s="75" t="s">
        <v>97</v>
      </c>
      <c r="F5819" s="75" t="s">
        <v>97</v>
      </c>
      <c r="G5819" s="77"/>
      <c r="H5819" s="77"/>
      <c r="I5819" s="80"/>
      <c r="J5819" s="77" t="s">
        <v>97</v>
      </c>
      <c r="K5819" s="79" t="s">
        <v>97</v>
      </c>
      <c r="L5819" s="79"/>
      <c r="M5819" s="80"/>
      <c r="N5819" s="79" t="s">
        <v>97</v>
      </c>
      <c r="O5819" s="81"/>
      <c r="P5819" s="86"/>
      <c r="Q5819" s="82"/>
      <c r="R5819" s="81" t="s">
        <v>97</v>
      </c>
      <c r="S5819" s="63"/>
      <c r="T5819" s="87"/>
      <c r="U5819" s="84" t="s">
        <v>97</v>
      </c>
      <c r="V5819" s="84" t="s">
        <v>97</v>
      </c>
      <c r="W5819" s="85" t="b">
        <v>0</v>
      </c>
      <c r="X5819" s="63"/>
      <c r="Y5819" s="63"/>
      <c r="Z5819" s="63"/>
    </row>
    <row r="5820">
      <c r="A5820" s="75"/>
      <c r="B5820" s="94"/>
      <c r="C5820" s="75"/>
      <c r="D5820" s="76"/>
      <c r="E5820" s="75" t="s">
        <v>97</v>
      </c>
      <c r="F5820" s="75" t="s">
        <v>97</v>
      </c>
      <c r="G5820" s="77"/>
      <c r="H5820" s="77"/>
      <c r="I5820" s="80"/>
      <c r="J5820" s="77" t="s">
        <v>97</v>
      </c>
      <c r="K5820" s="79" t="s">
        <v>97</v>
      </c>
      <c r="L5820" s="79"/>
      <c r="M5820" s="80"/>
      <c r="N5820" s="79" t="s">
        <v>97</v>
      </c>
      <c r="O5820" s="81"/>
      <c r="P5820" s="86"/>
      <c r="Q5820" s="82"/>
      <c r="R5820" s="81" t="s">
        <v>97</v>
      </c>
      <c r="S5820" s="63"/>
      <c r="T5820" s="87"/>
      <c r="U5820" s="84" t="s">
        <v>97</v>
      </c>
      <c r="V5820" s="84" t="s">
        <v>97</v>
      </c>
      <c r="W5820" s="85" t="b">
        <v>0</v>
      </c>
      <c r="X5820" s="63"/>
      <c r="Y5820" s="63"/>
      <c r="Z5820" s="63"/>
    </row>
    <row r="5821">
      <c r="A5821" s="75"/>
      <c r="B5821" s="94"/>
      <c r="C5821" s="75"/>
      <c r="D5821" s="76"/>
      <c r="E5821" s="75" t="s">
        <v>97</v>
      </c>
      <c r="F5821" s="75" t="s">
        <v>97</v>
      </c>
      <c r="G5821" s="77"/>
      <c r="H5821" s="77"/>
      <c r="I5821" s="80"/>
      <c r="J5821" s="77" t="s">
        <v>97</v>
      </c>
      <c r="K5821" s="79" t="s">
        <v>97</v>
      </c>
      <c r="L5821" s="79"/>
      <c r="M5821" s="80"/>
      <c r="N5821" s="79" t="s">
        <v>97</v>
      </c>
      <c r="O5821" s="81"/>
      <c r="P5821" s="86"/>
      <c r="Q5821" s="82"/>
      <c r="R5821" s="81" t="s">
        <v>97</v>
      </c>
      <c r="S5821" s="63"/>
      <c r="T5821" s="87"/>
      <c r="U5821" s="84" t="s">
        <v>97</v>
      </c>
      <c r="V5821" s="84" t="s">
        <v>97</v>
      </c>
      <c r="W5821" s="85" t="b">
        <v>0</v>
      </c>
      <c r="X5821" s="63"/>
      <c r="Y5821" s="63"/>
      <c r="Z5821" s="63"/>
    </row>
    <row r="5822">
      <c r="A5822" s="75"/>
      <c r="B5822" s="94"/>
      <c r="C5822" s="75"/>
      <c r="D5822" s="76"/>
      <c r="E5822" s="75" t="s">
        <v>97</v>
      </c>
      <c r="F5822" s="75" t="s">
        <v>97</v>
      </c>
      <c r="G5822" s="77"/>
      <c r="H5822" s="77"/>
      <c r="I5822" s="80"/>
      <c r="J5822" s="77" t="s">
        <v>97</v>
      </c>
      <c r="K5822" s="79" t="s">
        <v>97</v>
      </c>
      <c r="L5822" s="79"/>
      <c r="M5822" s="80"/>
      <c r="N5822" s="79" t="s">
        <v>97</v>
      </c>
      <c r="O5822" s="81"/>
      <c r="P5822" s="86"/>
      <c r="Q5822" s="82"/>
      <c r="R5822" s="81" t="s">
        <v>97</v>
      </c>
      <c r="S5822" s="63"/>
      <c r="T5822" s="87"/>
      <c r="U5822" s="84" t="s">
        <v>97</v>
      </c>
      <c r="V5822" s="84" t="s">
        <v>97</v>
      </c>
      <c r="W5822" s="85" t="b">
        <v>0</v>
      </c>
      <c r="X5822" s="63"/>
      <c r="Y5822" s="63"/>
      <c r="Z5822" s="63"/>
    </row>
    <row r="5823">
      <c r="A5823" s="75"/>
      <c r="B5823" s="94"/>
      <c r="C5823" s="75"/>
      <c r="D5823" s="76"/>
      <c r="E5823" s="75" t="s">
        <v>97</v>
      </c>
      <c r="F5823" s="75" t="s">
        <v>97</v>
      </c>
      <c r="G5823" s="77"/>
      <c r="H5823" s="77"/>
      <c r="I5823" s="80"/>
      <c r="J5823" s="77" t="s">
        <v>97</v>
      </c>
      <c r="K5823" s="79" t="s">
        <v>97</v>
      </c>
      <c r="L5823" s="79"/>
      <c r="M5823" s="80"/>
      <c r="N5823" s="79" t="s">
        <v>97</v>
      </c>
      <c r="O5823" s="81"/>
      <c r="P5823" s="86"/>
      <c r="Q5823" s="82"/>
      <c r="R5823" s="81" t="s">
        <v>97</v>
      </c>
      <c r="S5823" s="63"/>
      <c r="T5823" s="87"/>
      <c r="U5823" s="84" t="s">
        <v>97</v>
      </c>
      <c r="V5823" s="84" t="s">
        <v>97</v>
      </c>
      <c r="W5823" s="85" t="b">
        <v>0</v>
      </c>
      <c r="X5823" s="63"/>
      <c r="Y5823" s="63"/>
      <c r="Z5823" s="63"/>
    </row>
    <row r="5824">
      <c r="A5824" s="75"/>
      <c r="B5824" s="94"/>
      <c r="C5824" s="75"/>
      <c r="D5824" s="76"/>
      <c r="E5824" s="75" t="s">
        <v>97</v>
      </c>
      <c r="F5824" s="75" t="s">
        <v>97</v>
      </c>
      <c r="G5824" s="77"/>
      <c r="H5824" s="77"/>
      <c r="I5824" s="80"/>
      <c r="J5824" s="77" t="s">
        <v>97</v>
      </c>
      <c r="K5824" s="79" t="s">
        <v>97</v>
      </c>
      <c r="L5824" s="79"/>
      <c r="M5824" s="80"/>
      <c r="N5824" s="79" t="s">
        <v>97</v>
      </c>
      <c r="O5824" s="81"/>
      <c r="P5824" s="86"/>
      <c r="Q5824" s="82"/>
      <c r="R5824" s="81" t="s">
        <v>97</v>
      </c>
      <c r="S5824" s="63"/>
      <c r="T5824" s="87"/>
      <c r="U5824" s="84" t="s">
        <v>97</v>
      </c>
      <c r="V5824" s="84" t="s">
        <v>97</v>
      </c>
      <c r="W5824" s="85" t="b">
        <v>0</v>
      </c>
      <c r="X5824" s="63"/>
      <c r="Y5824" s="63"/>
      <c r="Z5824" s="63"/>
    </row>
    <row r="5825">
      <c r="A5825" s="75"/>
      <c r="B5825" s="94"/>
      <c r="C5825" s="75"/>
      <c r="D5825" s="76"/>
      <c r="E5825" s="75" t="s">
        <v>97</v>
      </c>
      <c r="F5825" s="75" t="s">
        <v>97</v>
      </c>
      <c r="G5825" s="77"/>
      <c r="H5825" s="77"/>
      <c r="I5825" s="80"/>
      <c r="J5825" s="77" t="s">
        <v>97</v>
      </c>
      <c r="K5825" s="79" t="s">
        <v>97</v>
      </c>
      <c r="L5825" s="79"/>
      <c r="M5825" s="80"/>
      <c r="N5825" s="79" t="s">
        <v>97</v>
      </c>
      <c r="O5825" s="81"/>
      <c r="P5825" s="86"/>
      <c r="Q5825" s="82"/>
      <c r="R5825" s="81" t="s">
        <v>97</v>
      </c>
      <c r="S5825" s="63"/>
      <c r="T5825" s="87"/>
      <c r="U5825" s="84" t="s">
        <v>97</v>
      </c>
      <c r="V5825" s="84" t="s">
        <v>97</v>
      </c>
      <c r="W5825" s="85" t="b">
        <v>0</v>
      </c>
      <c r="X5825" s="63"/>
      <c r="Y5825" s="63"/>
      <c r="Z5825" s="63"/>
    </row>
    <row r="5826">
      <c r="A5826" s="75"/>
      <c r="B5826" s="94"/>
      <c r="C5826" s="75"/>
      <c r="D5826" s="76"/>
      <c r="E5826" s="75" t="s">
        <v>97</v>
      </c>
      <c r="F5826" s="75" t="s">
        <v>97</v>
      </c>
      <c r="G5826" s="77"/>
      <c r="H5826" s="77"/>
      <c r="I5826" s="80"/>
      <c r="J5826" s="77" t="s">
        <v>97</v>
      </c>
      <c r="K5826" s="79" t="s">
        <v>97</v>
      </c>
      <c r="L5826" s="79"/>
      <c r="M5826" s="80"/>
      <c r="N5826" s="79" t="s">
        <v>97</v>
      </c>
      <c r="O5826" s="81"/>
      <c r="P5826" s="86"/>
      <c r="Q5826" s="82"/>
      <c r="R5826" s="81" t="s">
        <v>97</v>
      </c>
      <c r="S5826" s="63"/>
      <c r="T5826" s="87"/>
      <c r="U5826" s="84" t="s">
        <v>97</v>
      </c>
      <c r="V5826" s="84" t="s">
        <v>97</v>
      </c>
      <c r="W5826" s="85" t="b">
        <v>0</v>
      </c>
      <c r="X5826" s="63"/>
      <c r="Y5826" s="63"/>
      <c r="Z5826" s="63"/>
    </row>
    <row r="5827">
      <c r="A5827" s="75"/>
      <c r="B5827" s="94"/>
      <c r="C5827" s="75"/>
      <c r="D5827" s="76"/>
      <c r="E5827" s="75" t="s">
        <v>97</v>
      </c>
      <c r="F5827" s="75" t="s">
        <v>97</v>
      </c>
      <c r="G5827" s="77"/>
      <c r="H5827" s="77"/>
      <c r="I5827" s="80"/>
      <c r="J5827" s="77" t="s">
        <v>97</v>
      </c>
      <c r="K5827" s="79" t="s">
        <v>97</v>
      </c>
      <c r="L5827" s="79"/>
      <c r="M5827" s="80"/>
      <c r="N5827" s="79" t="s">
        <v>97</v>
      </c>
      <c r="O5827" s="81"/>
      <c r="P5827" s="86"/>
      <c r="Q5827" s="82"/>
      <c r="R5827" s="81" t="s">
        <v>97</v>
      </c>
      <c r="S5827" s="63"/>
      <c r="T5827" s="87"/>
      <c r="U5827" s="84" t="s">
        <v>97</v>
      </c>
      <c r="V5827" s="84" t="s">
        <v>97</v>
      </c>
      <c r="W5827" s="85" t="b">
        <v>0</v>
      </c>
      <c r="X5827" s="63"/>
      <c r="Y5827" s="63"/>
      <c r="Z5827" s="63"/>
    </row>
    <row r="5828">
      <c r="A5828" s="75"/>
      <c r="B5828" s="94"/>
      <c r="C5828" s="75"/>
      <c r="D5828" s="76"/>
      <c r="E5828" s="75" t="s">
        <v>97</v>
      </c>
      <c r="F5828" s="75" t="s">
        <v>97</v>
      </c>
      <c r="G5828" s="77"/>
      <c r="H5828" s="77"/>
      <c r="I5828" s="80"/>
      <c r="J5828" s="77" t="s">
        <v>97</v>
      </c>
      <c r="K5828" s="79" t="s">
        <v>97</v>
      </c>
      <c r="L5828" s="79"/>
      <c r="M5828" s="80"/>
      <c r="N5828" s="79" t="s">
        <v>97</v>
      </c>
      <c r="O5828" s="81"/>
      <c r="P5828" s="86"/>
      <c r="Q5828" s="82"/>
      <c r="R5828" s="81" t="s">
        <v>97</v>
      </c>
      <c r="S5828" s="63"/>
      <c r="T5828" s="87"/>
      <c r="U5828" s="84" t="s">
        <v>97</v>
      </c>
      <c r="V5828" s="84" t="s">
        <v>97</v>
      </c>
      <c r="W5828" s="85" t="b">
        <v>0</v>
      </c>
      <c r="X5828" s="63"/>
      <c r="Y5828" s="63"/>
      <c r="Z5828" s="63"/>
    </row>
    <row r="5829">
      <c r="A5829" s="75"/>
      <c r="B5829" s="94"/>
      <c r="C5829" s="75"/>
      <c r="D5829" s="76"/>
      <c r="E5829" s="75" t="s">
        <v>97</v>
      </c>
      <c r="F5829" s="75" t="s">
        <v>97</v>
      </c>
      <c r="G5829" s="77"/>
      <c r="H5829" s="77"/>
      <c r="I5829" s="80"/>
      <c r="J5829" s="77" t="s">
        <v>97</v>
      </c>
      <c r="K5829" s="79" t="s">
        <v>97</v>
      </c>
      <c r="L5829" s="79"/>
      <c r="M5829" s="80"/>
      <c r="N5829" s="79" t="s">
        <v>97</v>
      </c>
      <c r="O5829" s="81"/>
      <c r="P5829" s="86"/>
      <c r="Q5829" s="82"/>
      <c r="R5829" s="81" t="s">
        <v>97</v>
      </c>
      <c r="S5829" s="63"/>
      <c r="T5829" s="87"/>
      <c r="U5829" s="84" t="s">
        <v>97</v>
      </c>
      <c r="V5829" s="84" t="s">
        <v>97</v>
      </c>
      <c r="W5829" s="85" t="b">
        <v>0</v>
      </c>
      <c r="X5829" s="63"/>
      <c r="Y5829" s="63"/>
      <c r="Z5829" s="63"/>
    </row>
    <row r="5830">
      <c r="A5830" s="75"/>
      <c r="B5830" s="94"/>
      <c r="C5830" s="75"/>
      <c r="D5830" s="76"/>
      <c r="E5830" s="75" t="s">
        <v>97</v>
      </c>
      <c r="F5830" s="75" t="s">
        <v>97</v>
      </c>
      <c r="G5830" s="77"/>
      <c r="H5830" s="77"/>
      <c r="I5830" s="80"/>
      <c r="J5830" s="77" t="s">
        <v>97</v>
      </c>
      <c r="K5830" s="79" t="s">
        <v>97</v>
      </c>
      <c r="L5830" s="79"/>
      <c r="M5830" s="80"/>
      <c r="N5830" s="79" t="s">
        <v>97</v>
      </c>
      <c r="O5830" s="81"/>
      <c r="P5830" s="86"/>
      <c r="Q5830" s="82"/>
      <c r="R5830" s="81" t="s">
        <v>97</v>
      </c>
      <c r="S5830" s="63"/>
      <c r="T5830" s="87"/>
      <c r="U5830" s="84" t="s">
        <v>97</v>
      </c>
      <c r="V5830" s="84" t="s">
        <v>97</v>
      </c>
      <c r="W5830" s="85" t="b">
        <v>0</v>
      </c>
      <c r="X5830" s="63"/>
      <c r="Y5830" s="63"/>
      <c r="Z5830" s="63"/>
    </row>
    <row r="5831">
      <c r="A5831" s="75"/>
      <c r="B5831" s="94"/>
      <c r="C5831" s="75"/>
      <c r="D5831" s="76"/>
      <c r="E5831" s="75" t="s">
        <v>97</v>
      </c>
      <c r="F5831" s="75" t="s">
        <v>97</v>
      </c>
      <c r="G5831" s="77"/>
      <c r="H5831" s="77"/>
      <c r="I5831" s="80"/>
      <c r="J5831" s="77" t="s">
        <v>97</v>
      </c>
      <c r="K5831" s="79" t="s">
        <v>97</v>
      </c>
      <c r="L5831" s="79"/>
      <c r="M5831" s="80"/>
      <c r="N5831" s="79" t="s">
        <v>97</v>
      </c>
      <c r="O5831" s="81"/>
      <c r="P5831" s="86"/>
      <c r="Q5831" s="82"/>
      <c r="R5831" s="81" t="s">
        <v>97</v>
      </c>
      <c r="S5831" s="63"/>
      <c r="T5831" s="87"/>
      <c r="U5831" s="84" t="s">
        <v>97</v>
      </c>
      <c r="V5831" s="84" t="s">
        <v>97</v>
      </c>
      <c r="W5831" s="85" t="b">
        <v>0</v>
      </c>
      <c r="X5831" s="63"/>
      <c r="Y5831" s="63"/>
      <c r="Z5831" s="63"/>
    </row>
    <row r="5832">
      <c r="A5832" s="75"/>
      <c r="B5832" s="94"/>
      <c r="C5832" s="75"/>
      <c r="D5832" s="76"/>
      <c r="E5832" s="75" t="s">
        <v>97</v>
      </c>
      <c r="F5832" s="75" t="s">
        <v>97</v>
      </c>
      <c r="G5832" s="77"/>
      <c r="H5832" s="77"/>
      <c r="I5832" s="80"/>
      <c r="J5832" s="77" t="s">
        <v>97</v>
      </c>
      <c r="K5832" s="79" t="s">
        <v>97</v>
      </c>
      <c r="L5832" s="79"/>
      <c r="M5832" s="80"/>
      <c r="N5832" s="79" t="s">
        <v>97</v>
      </c>
      <c r="O5832" s="81"/>
      <c r="P5832" s="86"/>
      <c r="Q5832" s="82"/>
      <c r="R5832" s="81" t="s">
        <v>97</v>
      </c>
      <c r="S5832" s="63"/>
      <c r="T5832" s="87"/>
      <c r="U5832" s="84" t="s">
        <v>97</v>
      </c>
      <c r="V5832" s="84" t="s">
        <v>97</v>
      </c>
      <c r="W5832" s="85" t="b">
        <v>0</v>
      </c>
      <c r="X5832" s="63"/>
      <c r="Y5832" s="63"/>
      <c r="Z5832" s="63"/>
    </row>
    <row r="5833">
      <c r="A5833" s="75"/>
      <c r="B5833" s="94"/>
      <c r="C5833" s="75"/>
      <c r="D5833" s="76"/>
      <c r="E5833" s="75" t="s">
        <v>97</v>
      </c>
      <c r="F5833" s="75" t="s">
        <v>97</v>
      </c>
      <c r="G5833" s="77"/>
      <c r="H5833" s="77"/>
      <c r="I5833" s="80"/>
      <c r="J5833" s="77" t="s">
        <v>97</v>
      </c>
      <c r="K5833" s="79" t="s">
        <v>97</v>
      </c>
      <c r="L5833" s="79"/>
      <c r="M5833" s="80"/>
      <c r="N5833" s="79" t="s">
        <v>97</v>
      </c>
      <c r="O5833" s="81"/>
      <c r="P5833" s="86"/>
      <c r="Q5833" s="82"/>
      <c r="R5833" s="81" t="s">
        <v>97</v>
      </c>
      <c r="S5833" s="63"/>
      <c r="T5833" s="87"/>
      <c r="U5833" s="84" t="s">
        <v>97</v>
      </c>
      <c r="V5833" s="84" t="s">
        <v>97</v>
      </c>
      <c r="W5833" s="85" t="b">
        <v>0</v>
      </c>
      <c r="X5833" s="63"/>
      <c r="Y5833" s="63"/>
      <c r="Z5833" s="63"/>
    </row>
    <row r="5834">
      <c r="A5834" s="75"/>
      <c r="B5834" s="94"/>
      <c r="C5834" s="75"/>
      <c r="D5834" s="76"/>
      <c r="E5834" s="75" t="s">
        <v>97</v>
      </c>
      <c r="F5834" s="75" t="s">
        <v>97</v>
      </c>
      <c r="G5834" s="77"/>
      <c r="H5834" s="77"/>
      <c r="I5834" s="80"/>
      <c r="J5834" s="77" t="s">
        <v>97</v>
      </c>
      <c r="K5834" s="79" t="s">
        <v>97</v>
      </c>
      <c r="L5834" s="79"/>
      <c r="M5834" s="80"/>
      <c r="N5834" s="79" t="s">
        <v>97</v>
      </c>
      <c r="O5834" s="81"/>
      <c r="P5834" s="86"/>
      <c r="Q5834" s="82"/>
      <c r="R5834" s="81" t="s">
        <v>97</v>
      </c>
      <c r="S5834" s="63"/>
      <c r="T5834" s="87"/>
      <c r="U5834" s="84" t="s">
        <v>97</v>
      </c>
      <c r="V5834" s="84" t="s">
        <v>97</v>
      </c>
      <c r="W5834" s="85" t="b">
        <v>0</v>
      </c>
      <c r="X5834" s="63"/>
      <c r="Y5834" s="63"/>
      <c r="Z5834" s="63"/>
    </row>
    <row r="5835">
      <c r="A5835" s="75"/>
      <c r="B5835" s="94"/>
      <c r="C5835" s="75"/>
      <c r="D5835" s="76"/>
      <c r="E5835" s="75" t="s">
        <v>97</v>
      </c>
      <c r="F5835" s="75" t="s">
        <v>97</v>
      </c>
      <c r="G5835" s="77"/>
      <c r="H5835" s="77"/>
      <c r="I5835" s="80"/>
      <c r="J5835" s="77" t="s">
        <v>97</v>
      </c>
      <c r="K5835" s="79" t="s">
        <v>97</v>
      </c>
      <c r="L5835" s="79"/>
      <c r="M5835" s="80"/>
      <c r="N5835" s="79" t="s">
        <v>97</v>
      </c>
      <c r="O5835" s="81"/>
      <c r="P5835" s="86"/>
      <c r="Q5835" s="82"/>
      <c r="R5835" s="81" t="s">
        <v>97</v>
      </c>
      <c r="S5835" s="63"/>
      <c r="T5835" s="87"/>
      <c r="U5835" s="84" t="s">
        <v>97</v>
      </c>
      <c r="V5835" s="84" t="s">
        <v>97</v>
      </c>
      <c r="W5835" s="85" t="b">
        <v>0</v>
      </c>
      <c r="X5835" s="63"/>
      <c r="Y5835" s="63"/>
      <c r="Z5835" s="63"/>
    </row>
    <row r="5836">
      <c r="A5836" s="75"/>
      <c r="B5836" s="94"/>
      <c r="C5836" s="75"/>
      <c r="D5836" s="76"/>
      <c r="E5836" s="75" t="s">
        <v>97</v>
      </c>
      <c r="F5836" s="75" t="s">
        <v>97</v>
      </c>
      <c r="G5836" s="77"/>
      <c r="H5836" s="77"/>
      <c r="I5836" s="80"/>
      <c r="J5836" s="77" t="s">
        <v>97</v>
      </c>
      <c r="K5836" s="79" t="s">
        <v>97</v>
      </c>
      <c r="L5836" s="79"/>
      <c r="M5836" s="80"/>
      <c r="N5836" s="79" t="s">
        <v>97</v>
      </c>
      <c r="O5836" s="81"/>
      <c r="P5836" s="86"/>
      <c r="Q5836" s="82"/>
      <c r="R5836" s="81" t="s">
        <v>97</v>
      </c>
      <c r="S5836" s="63"/>
      <c r="T5836" s="87"/>
      <c r="U5836" s="84" t="s">
        <v>97</v>
      </c>
      <c r="V5836" s="84" t="s">
        <v>97</v>
      </c>
      <c r="W5836" s="85" t="b">
        <v>0</v>
      </c>
      <c r="X5836" s="63"/>
      <c r="Y5836" s="63"/>
      <c r="Z5836" s="63"/>
    </row>
    <row r="5837">
      <c r="A5837" s="75"/>
      <c r="B5837" s="94"/>
      <c r="C5837" s="75"/>
      <c r="D5837" s="76"/>
      <c r="E5837" s="75" t="s">
        <v>97</v>
      </c>
      <c r="F5837" s="75" t="s">
        <v>97</v>
      </c>
      <c r="G5837" s="77"/>
      <c r="H5837" s="77"/>
      <c r="I5837" s="80"/>
      <c r="J5837" s="77" t="s">
        <v>97</v>
      </c>
      <c r="K5837" s="79" t="s">
        <v>97</v>
      </c>
      <c r="L5837" s="79"/>
      <c r="M5837" s="80"/>
      <c r="N5837" s="79" t="s">
        <v>97</v>
      </c>
      <c r="O5837" s="81"/>
      <c r="P5837" s="86"/>
      <c r="Q5837" s="82"/>
      <c r="R5837" s="81" t="s">
        <v>97</v>
      </c>
      <c r="S5837" s="63"/>
      <c r="T5837" s="87"/>
      <c r="U5837" s="84" t="s">
        <v>97</v>
      </c>
      <c r="V5837" s="84" t="s">
        <v>97</v>
      </c>
      <c r="W5837" s="85" t="b">
        <v>0</v>
      </c>
      <c r="X5837" s="63"/>
      <c r="Y5837" s="63"/>
      <c r="Z5837" s="63"/>
    </row>
    <row r="5838">
      <c r="A5838" s="75"/>
      <c r="B5838" s="94"/>
      <c r="C5838" s="75"/>
      <c r="D5838" s="76"/>
      <c r="E5838" s="75" t="s">
        <v>97</v>
      </c>
      <c r="F5838" s="75" t="s">
        <v>97</v>
      </c>
      <c r="G5838" s="77"/>
      <c r="H5838" s="77"/>
      <c r="I5838" s="80"/>
      <c r="J5838" s="77" t="s">
        <v>97</v>
      </c>
      <c r="K5838" s="79" t="s">
        <v>97</v>
      </c>
      <c r="L5838" s="79"/>
      <c r="M5838" s="80"/>
      <c r="N5838" s="79" t="s">
        <v>97</v>
      </c>
      <c r="O5838" s="81"/>
      <c r="P5838" s="86"/>
      <c r="Q5838" s="82"/>
      <c r="R5838" s="81" t="s">
        <v>97</v>
      </c>
      <c r="S5838" s="63"/>
      <c r="T5838" s="87"/>
      <c r="U5838" s="84" t="s">
        <v>97</v>
      </c>
      <c r="V5838" s="84" t="s">
        <v>97</v>
      </c>
      <c r="W5838" s="85" t="b">
        <v>0</v>
      </c>
      <c r="X5838" s="63"/>
      <c r="Y5838" s="63"/>
      <c r="Z5838" s="63"/>
    </row>
    <row r="5839">
      <c r="A5839" s="75"/>
      <c r="B5839" s="94"/>
      <c r="C5839" s="75"/>
      <c r="D5839" s="76"/>
      <c r="E5839" s="75" t="s">
        <v>97</v>
      </c>
      <c r="F5839" s="75" t="s">
        <v>97</v>
      </c>
      <c r="G5839" s="77"/>
      <c r="H5839" s="77"/>
      <c r="I5839" s="80"/>
      <c r="J5839" s="77" t="s">
        <v>97</v>
      </c>
      <c r="K5839" s="79" t="s">
        <v>97</v>
      </c>
      <c r="L5839" s="79"/>
      <c r="M5839" s="80"/>
      <c r="N5839" s="79" t="s">
        <v>97</v>
      </c>
      <c r="O5839" s="81"/>
      <c r="P5839" s="86"/>
      <c r="Q5839" s="82"/>
      <c r="R5839" s="81" t="s">
        <v>97</v>
      </c>
      <c r="S5839" s="63"/>
      <c r="T5839" s="87"/>
      <c r="U5839" s="84" t="s">
        <v>97</v>
      </c>
      <c r="V5839" s="84" t="s">
        <v>97</v>
      </c>
      <c r="W5839" s="85" t="b">
        <v>0</v>
      </c>
      <c r="X5839" s="63"/>
      <c r="Y5839" s="63"/>
      <c r="Z5839" s="63"/>
    </row>
    <row r="5840">
      <c r="A5840" s="75"/>
      <c r="B5840" s="94"/>
      <c r="C5840" s="75"/>
      <c r="D5840" s="76"/>
      <c r="E5840" s="75" t="s">
        <v>97</v>
      </c>
      <c r="F5840" s="75" t="s">
        <v>97</v>
      </c>
      <c r="G5840" s="77"/>
      <c r="H5840" s="77"/>
      <c r="I5840" s="80"/>
      <c r="J5840" s="77" t="s">
        <v>97</v>
      </c>
      <c r="K5840" s="79" t="s">
        <v>97</v>
      </c>
      <c r="L5840" s="79"/>
      <c r="M5840" s="80"/>
      <c r="N5840" s="79" t="s">
        <v>97</v>
      </c>
      <c r="O5840" s="81"/>
      <c r="P5840" s="86"/>
      <c r="Q5840" s="82"/>
      <c r="R5840" s="81" t="s">
        <v>97</v>
      </c>
      <c r="S5840" s="63"/>
      <c r="T5840" s="87"/>
      <c r="U5840" s="84" t="s">
        <v>97</v>
      </c>
      <c r="V5840" s="84" t="s">
        <v>97</v>
      </c>
      <c r="W5840" s="85" t="b">
        <v>0</v>
      </c>
      <c r="X5840" s="63"/>
      <c r="Y5840" s="63"/>
      <c r="Z5840" s="63"/>
    </row>
    <row r="5841">
      <c r="A5841" s="75"/>
      <c r="B5841" s="94"/>
      <c r="C5841" s="75"/>
      <c r="D5841" s="76"/>
      <c r="E5841" s="75" t="s">
        <v>97</v>
      </c>
      <c r="F5841" s="75" t="s">
        <v>97</v>
      </c>
      <c r="G5841" s="77"/>
      <c r="H5841" s="77"/>
      <c r="I5841" s="80"/>
      <c r="J5841" s="77" t="s">
        <v>97</v>
      </c>
      <c r="K5841" s="79" t="s">
        <v>97</v>
      </c>
      <c r="L5841" s="79"/>
      <c r="M5841" s="80"/>
      <c r="N5841" s="79" t="s">
        <v>97</v>
      </c>
      <c r="O5841" s="81"/>
      <c r="P5841" s="86"/>
      <c r="Q5841" s="82"/>
      <c r="R5841" s="81" t="s">
        <v>97</v>
      </c>
      <c r="S5841" s="63"/>
      <c r="T5841" s="87"/>
      <c r="U5841" s="84" t="s">
        <v>97</v>
      </c>
      <c r="V5841" s="84" t="s">
        <v>97</v>
      </c>
      <c r="W5841" s="85" t="b">
        <v>0</v>
      </c>
      <c r="X5841" s="63"/>
      <c r="Y5841" s="63"/>
      <c r="Z5841" s="63"/>
    </row>
    <row r="5842">
      <c r="A5842" s="75"/>
      <c r="B5842" s="94"/>
      <c r="C5842" s="75"/>
      <c r="D5842" s="76"/>
      <c r="E5842" s="75" t="s">
        <v>97</v>
      </c>
      <c r="F5842" s="75" t="s">
        <v>97</v>
      </c>
      <c r="G5842" s="77"/>
      <c r="H5842" s="77"/>
      <c r="I5842" s="80"/>
      <c r="J5842" s="77" t="s">
        <v>97</v>
      </c>
      <c r="K5842" s="79" t="s">
        <v>97</v>
      </c>
      <c r="L5842" s="79"/>
      <c r="M5842" s="80"/>
      <c r="N5842" s="79" t="s">
        <v>97</v>
      </c>
      <c r="O5842" s="81"/>
      <c r="P5842" s="86"/>
      <c r="Q5842" s="82"/>
      <c r="R5842" s="81" t="s">
        <v>97</v>
      </c>
      <c r="S5842" s="63"/>
      <c r="T5842" s="87"/>
      <c r="U5842" s="84" t="s">
        <v>97</v>
      </c>
      <c r="V5842" s="84" t="s">
        <v>97</v>
      </c>
      <c r="W5842" s="85" t="b">
        <v>0</v>
      </c>
      <c r="X5842" s="63"/>
      <c r="Y5842" s="63"/>
      <c r="Z5842" s="63"/>
    </row>
    <row r="5843">
      <c r="A5843" s="75"/>
      <c r="B5843" s="94"/>
      <c r="C5843" s="75"/>
      <c r="D5843" s="76"/>
      <c r="E5843" s="75" t="s">
        <v>97</v>
      </c>
      <c r="F5843" s="75" t="s">
        <v>97</v>
      </c>
      <c r="G5843" s="77"/>
      <c r="H5843" s="77"/>
      <c r="I5843" s="80"/>
      <c r="J5843" s="77" t="s">
        <v>97</v>
      </c>
      <c r="K5843" s="79" t="s">
        <v>97</v>
      </c>
      <c r="L5843" s="79"/>
      <c r="M5843" s="80"/>
      <c r="N5843" s="79" t="s">
        <v>97</v>
      </c>
      <c r="O5843" s="81"/>
      <c r="P5843" s="86"/>
      <c r="Q5843" s="82"/>
      <c r="R5843" s="81" t="s">
        <v>97</v>
      </c>
      <c r="S5843" s="63"/>
      <c r="T5843" s="87"/>
      <c r="U5843" s="84" t="s">
        <v>97</v>
      </c>
      <c r="V5843" s="84" t="s">
        <v>97</v>
      </c>
      <c r="W5843" s="85" t="b">
        <v>0</v>
      </c>
      <c r="X5843" s="63"/>
      <c r="Y5843" s="63"/>
      <c r="Z5843" s="63"/>
    </row>
    <row r="5844">
      <c r="A5844" s="75"/>
      <c r="B5844" s="94"/>
      <c r="C5844" s="75"/>
      <c r="D5844" s="76"/>
      <c r="E5844" s="75" t="s">
        <v>97</v>
      </c>
      <c r="F5844" s="75" t="s">
        <v>97</v>
      </c>
      <c r="G5844" s="77"/>
      <c r="H5844" s="77"/>
      <c r="I5844" s="80"/>
      <c r="J5844" s="77" t="s">
        <v>97</v>
      </c>
      <c r="K5844" s="79" t="s">
        <v>97</v>
      </c>
      <c r="L5844" s="79"/>
      <c r="M5844" s="80"/>
      <c r="N5844" s="79" t="s">
        <v>97</v>
      </c>
      <c r="O5844" s="81"/>
      <c r="P5844" s="86"/>
      <c r="Q5844" s="82"/>
      <c r="R5844" s="81" t="s">
        <v>97</v>
      </c>
      <c r="S5844" s="63"/>
      <c r="T5844" s="87"/>
      <c r="U5844" s="84" t="s">
        <v>97</v>
      </c>
      <c r="V5844" s="84" t="s">
        <v>97</v>
      </c>
      <c r="W5844" s="85" t="b">
        <v>0</v>
      </c>
      <c r="X5844" s="63"/>
      <c r="Y5844" s="63"/>
      <c r="Z5844" s="63"/>
    </row>
    <row r="5845">
      <c r="A5845" s="75"/>
      <c r="B5845" s="94"/>
      <c r="C5845" s="75"/>
      <c r="D5845" s="76"/>
      <c r="E5845" s="75" t="s">
        <v>97</v>
      </c>
      <c r="F5845" s="75" t="s">
        <v>97</v>
      </c>
      <c r="G5845" s="77"/>
      <c r="H5845" s="77"/>
      <c r="I5845" s="80"/>
      <c r="J5845" s="77" t="s">
        <v>97</v>
      </c>
      <c r="K5845" s="79" t="s">
        <v>97</v>
      </c>
      <c r="L5845" s="79"/>
      <c r="M5845" s="80"/>
      <c r="N5845" s="79" t="s">
        <v>97</v>
      </c>
      <c r="O5845" s="81"/>
      <c r="P5845" s="86"/>
      <c r="Q5845" s="82"/>
      <c r="R5845" s="81" t="s">
        <v>97</v>
      </c>
      <c r="S5845" s="63"/>
      <c r="T5845" s="87"/>
      <c r="U5845" s="84" t="s">
        <v>97</v>
      </c>
      <c r="V5845" s="84" t="s">
        <v>97</v>
      </c>
      <c r="W5845" s="85" t="b">
        <v>0</v>
      </c>
      <c r="X5845" s="63"/>
      <c r="Y5845" s="63"/>
      <c r="Z5845" s="63"/>
    </row>
    <row r="5846">
      <c r="A5846" s="75"/>
      <c r="B5846" s="94"/>
      <c r="C5846" s="75"/>
      <c r="D5846" s="76"/>
      <c r="E5846" s="75" t="s">
        <v>97</v>
      </c>
      <c r="F5846" s="75" t="s">
        <v>97</v>
      </c>
      <c r="G5846" s="77"/>
      <c r="H5846" s="77"/>
      <c r="I5846" s="80"/>
      <c r="J5846" s="77" t="s">
        <v>97</v>
      </c>
      <c r="K5846" s="79" t="s">
        <v>97</v>
      </c>
      <c r="L5846" s="79"/>
      <c r="M5846" s="80"/>
      <c r="N5846" s="79" t="s">
        <v>97</v>
      </c>
      <c r="O5846" s="81"/>
      <c r="P5846" s="86"/>
      <c r="Q5846" s="82"/>
      <c r="R5846" s="81" t="s">
        <v>97</v>
      </c>
      <c r="S5846" s="63"/>
      <c r="T5846" s="87"/>
      <c r="U5846" s="84" t="s">
        <v>97</v>
      </c>
      <c r="V5846" s="84" t="s">
        <v>97</v>
      </c>
      <c r="W5846" s="85" t="b">
        <v>0</v>
      </c>
      <c r="X5846" s="63"/>
      <c r="Y5846" s="63"/>
      <c r="Z5846" s="63"/>
    </row>
    <row r="5847">
      <c r="A5847" s="75"/>
      <c r="B5847" s="94"/>
      <c r="C5847" s="75"/>
      <c r="D5847" s="76"/>
      <c r="E5847" s="75" t="s">
        <v>97</v>
      </c>
      <c r="F5847" s="75" t="s">
        <v>97</v>
      </c>
      <c r="G5847" s="77"/>
      <c r="H5847" s="77"/>
      <c r="I5847" s="80"/>
      <c r="J5847" s="77" t="s">
        <v>97</v>
      </c>
      <c r="K5847" s="79" t="s">
        <v>97</v>
      </c>
      <c r="L5847" s="79"/>
      <c r="M5847" s="80"/>
      <c r="N5847" s="79" t="s">
        <v>97</v>
      </c>
      <c r="O5847" s="81"/>
      <c r="P5847" s="86"/>
      <c r="Q5847" s="82"/>
      <c r="R5847" s="81" t="s">
        <v>97</v>
      </c>
      <c r="S5847" s="63"/>
      <c r="T5847" s="87"/>
      <c r="U5847" s="84" t="s">
        <v>97</v>
      </c>
      <c r="V5847" s="84" t="s">
        <v>97</v>
      </c>
      <c r="W5847" s="85" t="b">
        <v>0</v>
      </c>
      <c r="X5847" s="63"/>
      <c r="Y5847" s="63"/>
      <c r="Z5847" s="63"/>
    </row>
    <row r="5848">
      <c r="A5848" s="75"/>
      <c r="B5848" s="94"/>
      <c r="C5848" s="75"/>
      <c r="D5848" s="76"/>
      <c r="E5848" s="75" t="s">
        <v>97</v>
      </c>
      <c r="F5848" s="75" t="s">
        <v>97</v>
      </c>
      <c r="G5848" s="77"/>
      <c r="H5848" s="77"/>
      <c r="I5848" s="80"/>
      <c r="J5848" s="77" t="s">
        <v>97</v>
      </c>
      <c r="K5848" s="79" t="s">
        <v>97</v>
      </c>
      <c r="L5848" s="79"/>
      <c r="M5848" s="80"/>
      <c r="N5848" s="79" t="s">
        <v>97</v>
      </c>
      <c r="O5848" s="81"/>
      <c r="P5848" s="86"/>
      <c r="Q5848" s="82"/>
      <c r="R5848" s="81" t="s">
        <v>97</v>
      </c>
      <c r="S5848" s="63"/>
      <c r="T5848" s="87"/>
      <c r="U5848" s="84" t="s">
        <v>97</v>
      </c>
      <c r="V5848" s="84" t="s">
        <v>97</v>
      </c>
      <c r="W5848" s="85" t="b">
        <v>0</v>
      </c>
      <c r="X5848" s="63"/>
      <c r="Y5848" s="63"/>
      <c r="Z5848" s="63"/>
    </row>
    <row r="5849">
      <c r="A5849" s="75"/>
      <c r="B5849" s="94"/>
      <c r="C5849" s="75"/>
      <c r="D5849" s="76"/>
      <c r="E5849" s="75" t="s">
        <v>97</v>
      </c>
      <c r="F5849" s="75" t="s">
        <v>97</v>
      </c>
      <c r="G5849" s="77"/>
      <c r="H5849" s="77"/>
      <c r="I5849" s="80"/>
      <c r="J5849" s="77" t="s">
        <v>97</v>
      </c>
      <c r="K5849" s="79" t="s">
        <v>97</v>
      </c>
      <c r="L5849" s="79"/>
      <c r="M5849" s="80"/>
      <c r="N5849" s="79" t="s">
        <v>97</v>
      </c>
      <c r="O5849" s="81"/>
      <c r="P5849" s="86"/>
      <c r="Q5849" s="82"/>
      <c r="R5849" s="81" t="s">
        <v>97</v>
      </c>
      <c r="S5849" s="63"/>
      <c r="T5849" s="87"/>
      <c r="U5849" s="84" t="s">
        <v>97</v>
      </c>
      <c r="V5849" s="84" t="s">
        <v>97</v>
      </c>
      <c r="W5849" s="85" t="b">
        <v>0</v>
      </c>
      <c r="X5849" s="63"/>
      <c r="Y5849" s="63"/>
      <c r="Z5849" s="63"/>
    </row>
    <row r="5850">
      <c r="A5850" s="75"/>
      <c r="B5850" s="94"/>
      <c r="C5850" s="75"/>
      <c r="D5850" s="76"/>
      <c r="E5850" s="75" t="s">
        <v>97</v>
      </c>
      <c r="F5850" s="75" t="s">
        <v>97</v>
      </c>
      <c r="G5850" s="77"/>
      <c r="H5850" s="77"/>
      <c r="I5850" s="80"/>
      <c r="J5850" s="77" t="s">
        <v>97</v>
      </c>
      <c r="K5850" s="79" t="s">
        <v>97</v>
      </c>
      <c r="L5850" s="79"/>
      <c r="M5850" s="80"/>
      <c r="N5850" s="79" t="s">
        <v>97</v>
      </c>
      <c r="O5850" s="81"/>
      <c r="P5850" s="86"/>
      <c r="Q5850" s="82"/>
      <c r="R5850" s="81" t="s">
        <v>97</v>
      </c>
      <c r="S5850" s="63"/>
      <c r="T5850" s="87"/>
      <c r="U5850" s="84" t="s">
        <v>97</v>
      </c>
      <c r="V5850" s="84" t="s">
        <v>97</v>
      </c>
      <c r="W5850" s="85" t="b">
        <v>0</v>
      </c>
      <c r="X5850" s="63"/>
      <c r="Y5850" s="63"/>
      <c r="Z5850" s="63"/>
    </row>
    <row r="5851">
      <c r="A5851" s="75"/>
      <c r="B5851" s="94"/>
      <c r="C5851" s="75"/>
      <c r="D5851" s="76"/>
      <c r="E5851" s="75" t="s">
        <v>97</v>
      </c>
      <c r="F5851" s="75" t="s">
        <v>97</v>
      </c>
      <c r="G5851" s="77"/>
      <c r="H5851" s="77"/>
      <c r="I5851" s="80"/>
      <c r="J5851" s="77" t="s">
        <v>97</v>
      </c>
      <c r="K5851" s="79" t="s">
        <v>97</v>
      </c>
      <c r="L5851" s="79"/>
      <c r="M5851" s="80"/>
      <c r="N5851" s="79" t="s">
        <v>97</v>
      </c>
      <c r="O5851" s="81"/>
      <c r="P5851" s="86"/>
      <c r="Q5851" s="82"/>
      <c r="R5851" s="81" t="s">
        <v>97</v>
      </c>
      <c r="S5851" s="63"/>
      <c r="T5851" s="87"/>
      <c r="U5851" s="84" t="s">
        <v>97</v>
      </c>
      <c r="V5851" s="84" t="s">
        <v>97</v>
      </c>
      <c r="W5851" s="85" t="b">
        <v>0</v>
      </c>
      <c r="X5851" s="63"/>
      <c r="Y5851" s="63"/>
      <c r="Z5851" s="63"/>
    </row>
    <row r="5852">
      <c r="A5852" s="75"/>
      <c r="B5852" s="94"/>
      <c r="C5852" s="75"/>
      <c r="D5852" s="76"/>
      <c r="E5852" s="75" t="s">
        <v>97</v>
      </c>
      <c r="F5852" s="75" t="s">
        <v>97</v>
      </c>
      <c r="G5852" s="77"/>
      <c r="H5852" s="77"/>
      <c r="I5852" s="80"/>
      <c r="J5852" s="77" t="s">
        <v>97</v>
      </c>
      <c r="K5852" s="79" t="s">
        <v>97</v>
      </c>
      <c r="L5852" s="79"/>
      <c r="M5852" s="80"/>
      <c r="N5852" s="79" t="s">
        <v>97</v>
      </c>
      <c r="O5852" s="81"/>
      <c r="P5852" s="86"/>
      <c r="Q5852" s="82"/>
      <c r="R5852" s="81" t="s">
        <v>97</v>
      </c>
      <c r="S5852" s="63"/>
      <c r="T5852" s="87"/>
      <c r="U5852" s="84" t="s">
        <v>97</v>
      </c>
      <c r="V5852" s="84" t="s">
        <v>97</v>
      </c>
      <c r="W5852" s="85" t="b">
        <v>0</v>
      </c>
      <c r="X5852" s="63"/>
      <c r="Y5852" s="63"/>
      <c r="Z5852" s="63"/>
    </row>
    <row r="5853">
      <c r="A5853" s="75"/>
      <c r="B5853" s="94"/>
      <c r="C5853" s="75"/>
      <c r="D5853" s="76"/>
      <c r="E5853" s="75" t="s">
        <v>97</v>
      </c>
      <c r="F5853" s="75" t="s">
        <v>97</v>
      </c>
      <c r="G5853" s="77"/>
      <c r="H5853" s="77"/>
      <c r="I5853" s="80"/>
      <c r="J5853" s="77" t="s">
        <v>97</v>
      </c>
      <c r="K5853" s="79" t="s">
        <v>97</v>
      </c>
      <c r="L5853" s="79"/>
      <c r="M5853" s="80"/>
      <c r="N5853" s="79" t="s">
        <v>97</v>
      </c>
      <c r="O5853" s="81"/>
      <c r="P5853" s="86"/>
      <c r="Q5853" s="82"/>
      <c r="R5853" s="81" t="s">
        <v>97</v>
      </c>
      <c r="S5853" s="63"/>
      <c r="T5853" s="87"/>
      <c r="U5853" s="84" t="s">
        <v>97</v>
      </c>
      <c r="V5853" s="84" t="s">
        <v>97</v>
      </c>
      <c r="W5853" s="85" t="b">
        <v>0</v>
      </c>
      <c r="X5853" s="63"/>
      <c r="Y5853" s="63"/>
      <c r="Z5853" s="63"/>
    </row>
    <row r="5854">
      <c r="A5854" s="75"/>
      <c r="B5854" s="94"/>
      <c r="C5854" s="75"/>
      <c r="D5854" s="76"/>
      <c r="E5854" s="75" t="s">
        <v>97</v>
      </c>
      <c r="F5854" s="75" t="s">
        <v>97</v>
      </c>
      <c r="G5854" s="77"/>
      <c r="H5854" s="77"/>
      <c r="I5854" s="80"/>
      <c r="J5854" s="77" t="s">
        <v>97</v>
      </c>
      <c r="K5854" s="79" t="s">
        <v>97</v>
      </c>
      <c r="L5854" s="79"/>
      <c r="M5854" s="80"/>
      <c r="N5854" s="79" t="s">
        <v>97</v>
      </c>
      <c r="O5854" s="81"/>
      <c r="P5854" s="86"/>
      <c r="Q5854" s="82"/>
      <c r="R5854" s="81" t="s">
        <v>97</v>
      </c>
      <c r="S5854" s="63"/>
      <c r="T5854" s="87"/>
      <c r="U5854" s="84" t="s">
        <v>97</v>
      </c>
      <c r="V5854" s="84" t="s">
        <v>97</v>
      </c>
      <c r="W5854" s="85" t="b">
        <v>0</v>
      </c>
      <c r="X5854" s="63"/>
      <c r="Y5854" s="63"/>
      <c r="Z5854" s="63"/>
    </row>
    <row r="5855">
      <c r="A5855" s="75"/>
      <c r="B5855" s="94"/>
      <c r="C5855" s="75"/>
      <c r="D5855" s="76"/>
      <c r="E5855" s="75" t="s">
        <v>97</v>
      </c>
      <c r="F5855" s="75" t="s">
        <v>97</v>
      </c>
      <c r="G5855" s="77"/>
      <c r="H5855" s="77"/>
      <c r="I5855" s="80"/>
      <c r="J5855" s="77" t="s">
        <v>97</v>
      </c>
      <c r="K5855" s="79" t="s">
        <v>97</v>
      </c>
      <c r="L5855" s="79"/>
      <c r="M5855" s="80"/>
      <c r="N5855" s="79" t="s">
        <v>97</v>
      </c>
      <c r="O5855" s="81"/>
      <c r="P5855" s="86"/>
      <c r="Q5855" s="82"/>
      <c r="R5855" s="81" t="s">
        <v>97</v>
      </c>
      <c r="S5855" s="63"/>
      <c r="T5855" s="87"/>
      <c r="U5855" s="84" t="s">
        <v>97</v>
      </c>
      <c r="V5855" s="84" t="s">
        <v>97</v>
      </c>
      <c r="W5855" s="85" t="b">
        <v>0</v>
      </c>
      <c r="X5855" s="63"/>
      <c r="Y5855" s="63"/>
      <c r="Z5855" s="63"/>
    </row>
    <row r="5856">
      <c r="A5856" s="75"/>
      <c r="B5856" s="94"/>
      <c r="C5856" s="75"/>
      <c r="D5856" s="76"/>
      <c r="E5856" s="75" t="s">
        <v>97</v>
      </c>
      <c r="F5856" s="75" t="s">
        <v>97</v>
      </c>
      <c r="G5856" s="77"/>
      <c r="H5856" s="77"/>
      <c r="I5856" s="80"/>
      <c r="J5856" s="77" t="s">
        <v>97</v>
      </c>
      <c r="K5856" s="79" t="s">
        <v>97</v>
      </c>
      <c r="L5856" s="79"/>
      <c r="M5856" s="80"/>
      <c r="N5856" s="79" t="s">
        <v>97</v>
      </c>
      <c r="O5856" s="81"/>
      <c r="P5856" s="86"/>
      <c r="Q5856" s="82"/>
      <c r="R5856" s="81" t="s">
        <v>97</v>
      </c>
      <c r="S5856" s="63"/>
      <c r="T5856" s="87"/>
      <c r="U5856" s="84" t="s">
        <v>97</v>
      </c>
      <c r="V5856" s="84" t="s">
        <v>97</v>
      </c>
      <c r="W5856" s="85" t="b">
        <v>0</v>
      </c>
      <c r="X5856" s="63"/>
      <c r="Y5856" s="63"/>
      <c r="Z5856" s="63"/>
    </row>
    <row r="5857">
      <c r="A5857" s="75"/>
      <c r="B5857" s="94"/>
      <c r="C5857" s="75"/>
      <c r="D5857" s="76"/>
      <c r="E5857" s="75" t="s">
        <v>97</v>
      </c>
      <c r="F5857" s="75" t="s">
        <v>97</v>
      </c>
      <c r="G5857" s="77"/>
      <c r="H5857" s="77"/>
      <c r="I5857" s="80"/>
      <c r="J5857" s="77" t="s">
        <v>97</v>
      </c>
      <c r="K5857" s="79" t="s">
        <v>97</v>
      </c>
      <c r="L5857" s="79"/>
      <c r="M5857" s="80"/>
      <c r="N5857" s="79" t="s">
        <v>97</v>
      </c>
      <c r="O5857" s="81"/>
      <c r="P5857" s="86"/>
      <c r="Q5857" s="82"/>
      <c r="R5857" s="81" t="s">
        <v>97</v>
      </c>
      <c r="S5857" s="63"/>
      <c r="T5857" s="87"/>
      <c r="U5857" s="84" t="s">
        <v>97</v>
      </c>
      <c r="V5857" s="84" t="s">
        <v>97</v>
      </c>
      <c r="W5857" s="85" t="b">
        <v>0</v>
      </c>
      <c r="X5857" s="63"/>
      <c r="Y5857" s="63"/>
      <c r="Z5857" s="63"/>
    </row>
    <row r="5858">
      <c r="A5858" s="75"/>
      <c r="B5858" s="94"/>
      <c r="C5858" s="75"/>
      <c r="D5858" s="76"/>
      <c r="E5858" s="75" t="s">
        <v>97</v>
      </c>
      <c r="F5858" s="75" t="s">
        <v>97</v>
      </c>
      <c r="G5858" s="77"/>
      <c r="H5858" s="77"/>
      <c r="I5858" s="80"/>
      <c r="J5858" s="77" t="s">
        <v>97</v>
      </c>
      <c r="K5858" s="79" t="s">
        <v>97</v>
      </c>
      <c r="L5858" s="79"/>
      <c r="M5858" s="80"/>
      <c r="N5858" s="79" t="s">
        <v>97</v>
      </c>
      <c r="O5858" s="81"/>
      <c r="P5858" s="86"/>
      <c r="Q5858" s="82"/>
      <c r="R5858" s="81" t="s">
        <v>97</v>
      </c>
      <c r="S5858" s="63"/>
      <c r="T5858" s="87"/>
      <c r="U5858" s="84" t="s">
        <v>97</v>
      </c>
      <c r="V5858" s="84" t="s">
        <v>97</v>
      </c>
      <c r="W5858" s="85" t="b">
        <v>0</v>
      </c>
      <c r="X5858" s="63"/>
      <c r="Y5858" s="63"/>
      <c r="Z5858" s="63"/>
    </row>
    <row r="5859">
      <c r="A5859" s="75"/>
      <c r="B5859" s="94"/>
      <c r="C5859" s="75"/>
      <c r="D5859" s="76"/>
      <c r="E5859" s="75" t="s">
        <v>97</v>
      </c>
      <c r="F5859" s="75" t="s">
        <v>97</v>
      </c>
      <c r="G5859" s="77"/>
      <c r="H5859" s="77"/>
      <c r="I5859" s="80"/>
      <c r="J5859" s="77" t="s">
        <v>97</v>
      </c>
      <c r="K5859" s="79" t="s">
        <v>97</v>
      </c>
      <c r="L5859" s="79"/>
      <c r="M5859" s="80"/>
      <c r="N5859" s="79" t="s">
        <v>97</v>
      </c>
      <c r="O5859" s="81"/>
      <c r="P5859" s="86"/>
      <c r="Q5859" s="82"/>
      <c r="R5859" s="81" t="s">
        <v>97</v>
      </c>
      <c r="S5859" s="63"/>
      <c r="T5859" s="87"/>
      <c r="U5859" s="84" t="s">
        <v>97</v>
      </c>
      <c r="V5859" s="84" t="s">
        <v>97</v>
      </c>
      <c r="W5859" s="85" t="b">
        <v>0</v>
      </c>
      <c r="X5859" s="63"/>
      <c r="Y5859" s="63"/>
      <c r="Z5859" s="63"/>
    </row>
    <row r="5860">
      <c r="A5860" s="75"/>
      <c r="B5860" s="94"/>
      <c r="C5860" s="75"/>
      <c r="D5860" s="76"/>
      <c r="E5860" s="75" t="s">
        <v>97</v>
      </c>
      <c r="F5860" s="75" t="s">
        <v>97</v>
      </c>
      <c r="G5860" s="77"/>
      <c r="H5860" s="77"/>
      <c r="I5860" s="80"/>
      <c r="J5860" s="77" t="s">
        <v>97</v>
      </c>
      <c r="K5860" s="79" t="s">
        <v>97</v>
      </c>
      <c r="L5860" s="79"/>
      <c r="M5860" s="80"/>
      <c r="N5860" s="79" t="s">
        <v>97</v>
      </c>
      <c r="O5860" s="81"/>
      <c r="P5860" s="86"/>
      <c r="Q5860" s="82"/>
      <c r="R5860" s="81" t="s">
        <v>97</v>
      </c>
      <c r="S5860" s="63"/>
      <c r="T5860" s="87"/>
      <c r="U5860" s="84" t="s">
        <v>97</v>
      </c>
      <c r="V5860" s="84" t="s">
        <v>97</v>
      </c>
      <c r="W5860" s="85" t="b">
        <v>0</v>
      </c>
      <c r="X5860" s="63"/>
      <c r="Y5860" s="63"/>
      <c r="Z5860" s="63"/>
    </row>
    <row r="5861">
      <c r="A5861" s="75"/>
      <c r="B5861" s="94"/>
      <c r="C5861" s="75"/>
      <c r="D5861" s="76"/>
      <c r="E5861" s="75" t="s">
        <v>97</v>
      </c>
      <c r="F5861" s="75" t="s">
        <v>97</v>
      </c>
      <c r="G5861" s="77"/>
      <c r="H5861" s="77"/>
      <c r="I5861" s="80"/>
      <c r="J5861" s="77" t="s">
        <v>97</v>
      </c>
      <c r="K5861" s="79" t="s">
        <v>97</v>
      </c>
      <c r="L5861" s="79"/>
      <c r="M5861" s="80"/>
      <c r="N5861" s="79" t="s">
        <v>97</v>
      </c>
      <c r="O5861" s="81"/>
      <c r="P5861" s="86"/>
      <c r="Q5861" s="82"/>
      <c r="R5861" s="81" t="s">
        <v>97</v>
      </c>
      <c r="S5861" s="63"/>
      <c r="T5861" s="87"/>
      <c r="U5861" s="84" t="s">
        <v>97</v>
      </c>
      <c r="V5861" s="84" t="s">
        <v>97</v>
      </c>
      <c r="W5861" s="85" t="b">
        <v>0</v>
      </c>
      <c r="X5861" s="63"/>
      <c r="Y5861" s="63"/>
      <c r="Z5861" s="63"/>
    </row>
    <row r="5862">
      <c r="A5862" s="75"/>
      <c r="B5862" s="94"/>
      <c r="C5862" s="75"/>
      <c r="D5862" s="76"/>
      <c r="E5862" s="75" t="s">
        <v>97</v>
      </c>
      <c r="F5862" s="75" t="s">
        <v>97</v>
      </c>
      <c r="G5862" s="77"/>
      <c r="H5862" s="77"/>
      <c r="I5862" s="80"/>
      <c r="J5862" s="77" t="s">
        <v>97</v>
      </c>
      <c r="K5862" s="79" t="s">
        <v>97</v>
      </c>
      <c r="L5862" s="79"/>
      <c r="M5862" s="80"/>
      <c r="N5862" s="79" t="s">
        <v>97</v>
      </c>
      <c r="O5862" s="81"/>
      <c r="P5862" s="86"/>
      <c r="Q5862" s="82"/>
      <c r="R5862" s="81" t="s">
        <v>97</v>
      </c>
      <c r="S5862" s="63"/>
      <c r="T5862" s="87"/>
      <c r="U5862" s="84" t="s">
        <v>97</v>
      </c>
      <c r="V5862" s="84" t="s">
        <v>97</v>
      </c>
      <c r="W5862" s="85" t="b">
        <v>0</v>
      </c>
      <c r="X5862" s="63"/>
      <c r="Y5862" s="63"/>
      <c r="Z5862" s="63"/>
    </row>
    <row r="5863">
      <c r="A5863" s="75"/>
      <c r="B5863" s="94"/>
      <c r="C5863" s="75"/>
      <c r="D5863" s="76"/>
      <c r="E5863" s="75" t="s">
        <v>97</v>
      </c>
      <c r="F5863" s="75" t="s">
        <v>97</v>
      </c>
      <c r="G5863" s="77"/>
      <c r="H5863" s="77"/>
      <c r="I5863" s="80"/>
      <c r="J5863" s="77" t="s">
        <v>97</v>
      </c>
      <c r="K5863" s="79" t="s">
        <v>97</v>
      </c>
      <c r="L5863" s="79"/>
      <c r="M5863" s="80"/>
      <c r="N5863" s="79" t="s">
        <v>97</v>
      </c>
      <c r="O5863" s="81"/>
      <c r="P5863" s="86"/>
      <c r="Q5863" s="82"/>
      <c r="R5863" s="81" t="s">
        <v>97</v>
      </c>
      <c r="S5863" s="63"/>
      <c r="T5863" s="87"/>
      <c r="U5863" s="84" t="s">
        <v>97</v>
      </c>
      <c r="V5863" s="84" t="s">
        <v>97</v>
      </c>
      <c r="W5863" s="85" t="b">
        <v>0</v>
      </c>
      <c r="X5863" s="63"/>
      <c r="Y5863" s="63"/>
      <c r="Z5863" s="63"/>
    </row>
    <row r="5864">
      <c r="A5864" s="75"/>
      <c r="B5864" s="94"/>
      <c r="C5864" s="75"/>
      <c r="D5864" s="76"/>
      <c r="E5864" s="75" t="s">
        <v>97</v>
      </c>
      <c r="F5864" s="75" t="s">
        <v>97</v>
      </c>
      <c r="G5864" s="77"/>
      <c r="H5864" s="77"/>
      <c r="I5864" s="80"/>
      <c r="J5864" s="77" t="s">
        <v>97</v>
      </c>
      <c r="K5864" s="79" t="s">
        <v>97</v>
      </c>
      <c r="L5864" s="79"/>
      <c r="M5864" s="80"/>
      <c r="N5864" s="79" t="s">
        <v>97</v>
      </c>
      <c r="O5864" s="81"/>
      <c r="P5864" s="86"/>
      <c r="Q5864" s="82"/>
      <c r="R5864" s="81" t="s">
        <v>97</v>
      </c>
      <c r="S5864" s="63"/>
      <c r="T5864" s="87"/>
      <c r="U5864" s="84" t="s">
        <v>97</v>
      </c>
      <c r="V5864" s="84" t="s">
        <v>97</v>
      </c>
      <c r="W5864" s="85" t="b">
        <v>0</v>
      </c>
      <c r="X5864" s="63"/>
      <c r="Y5864" s="63"/>
      <c r="Z5864" s="63"/>
    </row>
    <row r="5865">
      <c r="A5865" s="75"/>
      <c r="B5865" s="94"/>
      <c r="C5865" s="75"/>
      <c r="D5865" s="76"/>
      <c r="E5865" s="75" t="s">
        <v>97</v>
      </c>
      <c r="F5865" s="75" t="s">
        <v>97</v>
      </c>
      <c r="G5865" s="77"/>
      <c r="H5865" s="77"/>
      <c r="I5865" s="80"/>
      <c r="J5865" s="77" t="s">
        <v>97</v>
      </c>
      <c r="K5865" s="79" t="s">
        <v>97</v>
      </c>
      <c r="L5865" s="79"/>
      <c r="M5865" s="80"/>
      <c r="N5865" s="79" t="s">
        <v>97</v>
      </c>
      <c r="O5865" s="81"/>
      <c r="P5865" s="86"/>
      <c r="Q5865" s="82"/>
      <c r="R5865" s="81" t="s">
        <v>97</v>
      </c>
      <c r="S5865" s="63"/>
      <c r="T5865" s="87"/>
      <c r="U5865" s="84" t="s">
        <v>97</v>
      </c>
      <c r="V5865" s="84" t="s">
        <v>97</v>
      </c>
      <c r="W5865" s="85" t="b">
        <v>0</v>
      </c>
      <c r="X5865" s="63"/>
      <c r="Y5865" s="63"/>
      <c r="Z5865" s="63"/>
    </row>
    <row r="5866">
      <c r="A5866" s="75"/>
      <c r="B5866" s="94"/>
      <c r="C5866" s="75"/>
      <c r="D5866" s="76"/>
      <c r="E5866" s="75" t="s">
        <v>97</v>
      </c>
      <c r="F5866" s="75" t="s">
        <v>97</v>
      </c>
      <c r="G5866" s="77"/>
      <c r="H5866" s="77"/>
      <c r="I5866" s="80"/>
      <c r="J5866" s="77" t="s">
        <v>97</v>
      </c>
      <c r="K5866" s="79" t="s">
        <v>97</v>
      </c>
      <c r="L5866" s="79"/>
      <c r="M5866" s="80"/>
      <c r="N5866" s="79" t="s">
        <v>97</v>
      </c>
      <c r="O5866" s="81"/>
      <c r="P5866" s="86"/>
      <c r="Q5866" s="82"/>
      <c r="R5866" s="81" t="s">
        <v>97</v>
      </c>
      <c r="S5866" s="63"/>
      <c r="T5866" s="87"/>
      <c r="U5866" s="84" t="s">
        <v>97</v>
      </c>
      <c r="V5866" s="84" t="s">
        <v>97</v>
      </c>
      <c r="W5866" s="85" t="b">
        <v>0</v>
      </c>
      <c r="X5866" s="63"/>
      <c r="Y5866" s="63"/>
      <c r="Z5866" s="63"/>
    </row>
    <row r="5867">
      <c r="A5867" s="75"/>
      <c r="B5867" s="94"/>
      <c r="C5867" s="75"/>
      <c r="D5867" s="76"/>
      <c r="E5867" s="75" t="s">
        <v>97</v>
      </c>
      <c r="F5867" s="75" t="s">
        <v>97</v>
      </c>
      <c r="G5867" s="77"/>
      <c r="H5867" s="77"/>
      <c r="I5867" s="80"/>
      <c r="J5867" s="77" t="s">
        <v>97</v>
      </c>
      <c r="K5867" s="79" t="s">
        <v>97</v>
      </c>
      <c r="L5867" s="79"/>
      <c r="M5867" s="80"/>
      <c r="N5867" s="79" t="s">
        <v>97</v>
      </c>
      <c r="O5867" s="81"/>
      <c r="P5867" s="86"/>
      <c r="Q5867" s="82"/>
      <c r="R5867" s="81" t="s">
        <v>97</v>
      </c>
      <c r="S5867" s="63"/>
      <c r="T5867" s="87"/>
      <c r="U5867" s="84" t="s">
        <v>97</v>
      </c>
      <c r="V5867" s="84" t="s">
        <v>97</v>
      </c>
      <c r="W5867" s="85" t="b">
        <v>0</v>
      </c>
      <c r="X5867" s="63"/>
      <c r="Y5867" s="63"/>
      <c r="Z5867" s="63"/>
    </row>
    <row r="5868">
      <c r="A5868" s="75"/>
      <c r="B5868" s="94"/>
      <c r="C5868" s="75"/>
      <c r="D5868" s="76"/>
      <c r="E5868" s="75" t="s">
        <v>97</v>
      </c>
      <c r="F5868" s="75" t="s">
        <v>97</v>
      </c>
      <c r="G5868" s="77"/>
      <c r="H5868" s="77"/>
      <c r="I5868" s="80"/>
      <c r="J5868" s="77" t="s">
        <v>97</v>
      </c>
      <c r="K5868" s="79" t="s">
        <v>97</v>
      </c>
      <c r="L5868" s="79"/>
      <c r="M5868" s="80"/>
      <c r="N5868" s="79" t="s">
        <v>97</v>
      </c>
      <c r="O5868" s="81"/>
      <c r="P5868" s="86"/>
      <c r="Q5868" s="82"/>
      <c r="R5868" s="81" t="s">
        <v>97</v>
      </c>
      <c r="S5868" s="63"/>
      <c r="T5868" s="87"/>
      <c r="U5868" s="84" t="s">
        <v>97</v>
      </c>
      <c r="V5868" s="84" t="s">
        <v>97</v>
      </c>
      <c r="W5868" s="85" t="b">
        <v>0</v>
      </c>
      <c r="X5868" s="63"/>
      <c r="Y5868" s="63"/>
      <c r="Z5868" s="63"/>
    </row>
    <row r="5869">
      <c r="A5869" s="75"/>
      <c r="B5869" s="94"/>
      <c r="C5869" s="75"/>
      <c r="D5869" s="76"/>
      <c r="E5869" s="75" t="s">
        <v>97</v>
      </c>
      <c r="F5869" s="75" t="s">
        <v>97</v>
      </c>
      <c r="G5869" s="77"/>
      <c r="H5869" s="77"/>
      <c r="I5869" s="80"/>
      <c r="J5869" s="77" t="s">
        <v>97</v>
      </c>
      <c r="K5869" s="79" t="s">
        <v>97</v>
      </c>
      <c r="L5869" s="79"/>
      <c r="M5869" s="80"/>
      <c r="N5869" s="79" t="s">
        <v>97</v>
      </c>
      <c r="O5869" s="81"/>
      <c r="P5869" s="86"/>
      <c r="Q5869" s="82"/>
      <c r="R5869" s="81" t="s">
        <v>97</v>
      </c>
      <c r="S5869" s="63"/>
      <c r="T5869" s="87"/>
      <c r="U5869" s="84" t="s">
        <v>97</v>
      </c>
      <c r="V5869" s="84" t="s">
        <v>97</v>
      </c>
      <c r="W5869" s="85" t="b">
        <v>0</v>
      </c>
      <c r="X5869" s="63"/>
      <c r="Y5869" s="63"/>
      <c r="Z5869" s="63"/>
    </row>
    <row r="5870">
      <c r="A5870" s="75"/>
      <c r="B5870" s="94"/>
      <c r="C5870" s="75"/>
      <c r="D5870" s="76"/>
      <c r="E5870" s="75" t="s">
        <v>97</v>
      </c>
      <c r="F5870" s="75" t="s">
        <v>97</v>
      </c>
      <c r="G5870" s="77"/>
      <c r="H5870" s="77"/>
      <c r="I5870" s="80"/>
      <c r="J5870" s="77" t="s">
        <v>97</v>
      </c>
      <c r="K5870" s="79" t="s">
        <v>97</v>
      </c>
      <c r="L5870" s="79"/>
      <c r="M5870" s="80"/>
      <c r="N5870" s="79" t="s">
        <v>97</v>
      </c>
      <c r="O5870" s="81"/>
      <c r="P5870" s="86"/>
      <c r="Q5870" s="82"/>
      <c r="R5870" s="81" t="s">
        <v>97</v>
      </c>
      <c r="S5870" s="63"/>
      <c r="T5870" s="87"/>
      <c r="U5870" s="84" t="s">
        <v>97</v>
      </c>
      <c r="V5870" s="84" t="s">
        <v>97</v>
      </c>
      <c r="W5870" s="85" t="b">
        <v>0</v>
      </c>
      <c r="X5870" s="63"/>
      <c r="Y5870" s="63"/>
      <c r="Z5870" s="63"/>
    </row>
    <row r="5871">
      <c r="A5871" s="75"/>
      <c r="B5871" s="94"/>
      <c r="C5871" s="75"/>
      <c r="D5871" s="76"/>
      <c r="E5871" s="75" t="s">
        <v>97</v>
      </c>
      <c r="F5871" s="75" t="s">
        <v>97</v>
      </c>
      <c r="G5871" s="77"/>
      <c r="H5871" s="77"/>
      <c r="I5871" s="80"/>
      <c r="J5871" s="77" t="s">
        <v>97</v>
      </c>
      <c r="K5871" s="79" t="s">
        <v>97</v>
      </c>
      <c r="L5871" s="79"/>
      <c r="M5871" s="80"/>
      <c r="N5871" s="79" t="s">
        <v>97</v>
      </c>
      <c r="O5871" s="81"/>
      <c r="P5871" s="86"/>
      <c r="Q5871" s="82"/>
      <c r="R5871" s="81" t="s">
        <v>97</v>
      </c>
      <c r="S5871" s="63"/>
      <c r="T5871" s="87"/>
      <c r="U5871" s="84" t="s">
        <v>97</v>
      </c>
      <c r="V5871" s="84" t="s">
        <v>97</v>
      </c>
      <c r="W5871" s="85" t="b">
        <v>0</v>
      </c>
      <c r="X5871" s="63"/>
      <c r="Y5871" s="63"/>
      <c r="Z5871" s="63"/>
    </row>
    <row r="5872">
      <c r="A5872" s="75"/>
      <c r="B5872" s="94"/>
      <c r="C5872" s="75"/>
      <c r="D5872" s="76"/>
      <c r="E5872" s="75" t="s">
        <v>97</v>
      </c>
      <c r="F5872" s="75" t="s">
        <v>97</v>
      </c>
      <c r="G5872" s="77"/>
      <c r="H5872" s="77"/>
      <c r="I5872" s="80"/>
      <c r="J5872" s="77" t="s">
        <v>97</v>
      </c>
      <c r="K5872" s="79" t="s">
        <v>97</v>
      </c>
      <c r="L5872" s="79"/>
      <c r="M5872" s="80"/>
      <c r="N5872" s="79" t="s">
        <v>97</v>
      </c>
      <c r="O5872" s="81"/>
      <c r="P5872" s="86"/>
      <c r="Q5872" s="82"/>
      <c r="R5872" s="81" t="s">
        <v>97</v>
      </c>
      <c r="S5872" s="63"/>
      <c r="T5872" s="87"/>
      <c r="U5872" s="84" t="s">
        <v>97</v>
      </c>
      <c r="V5872" s="84" t="s">
        <v>97</v>
      </c>
      <c r="W5872" s="85" t="b">
        <v>0</v>
      </c>
      <c r="X5872" s="63"/>
      <c r="Y5872" s="63"/>
      <c r="Z5872" s="63"/>
    </row>
    <row r="5873">
      <c r="A5873" s="75"/>
      <c r="B5873" s="94"/>
      <c r="C5873" s="75"/>
      <c r="D5873" s="76"/>
      <c r="E5873" s="75" t="s">
        <v>97</v>
      </c>
      <c r="F5873" s="75" t="s">
        <v>97</v>
      </c>
      <c r="G5873" s="77"/>
      <c r="H5873" s="77"/>
      <c r="I5873" s="80"/>
      <c r="J5873" s="77" t="s">
        <v>97</v>
      </c>
      <c r="K5873" s="79" t="s">
        <v>97</v>
      </c>
      <c r="L5873" s="79"/>
      <c r="M5873" s="80"/>
      <c r="N5873" s="79" t="s">
        <v>97</v>
      </c>
      <c r="O5873" s="81"/>
      <c r="P5873" s="86"/>
      <c r="Q5873" s="82"/>
      <c r="R5873" s="81" t="s">
        <v>97</v>
      </c>
      <c r="S5873" s="63"/>
      <c r="T5873" s="87"/>
      <c r="U5873" s="84" t="s">
        <v>97</v>
      </c>
      <c r="V5873" s="84" t="s">
        <v>97</v>
      </c>
      <c r="W5873" s="85" t="b">
        <v>0</v>
      </c>
      <c r="X5873" s="63"/>
      <c r="Y5873" s="63"/>
      <c r="Z5873" s="63"/>
    </row>
    <row r="5874">
      <c r="A5874" s="75"/>
      <c r="B5874" s="94"/>
      <c r="C5874" s="75"/>
      <c r="D5874" s="76"/>
      <c r="E5874" s="75" t="s">
        <v>97</v>
      </c>
      <c r="F5874" s="75" t="s">
        <v>97</v>
      </c>
      <c r="G5874" s="77"/>
      <c r="H5874" s="77"/>
      <c r="I5874" s="80"/>
      <c r="J5874" s="77" t="s">
        <v>97</v>
      </c>
      <c r="K5874" s="79" t="s">
        <v>97</v>
      </c>
      <c r="L5874" s="79"/>
      <c r="M5874" s="80"/>
      <c r="N5874" s="79" t="s">
        <v>97</v>
      </c>
      <c r="O5874" s="81"/>
      <c r="P5874" s="86"/>
      <c r="Q5874" s="82"/>
      <c r="R5874" s="81" t="s">
        <v>97</v>
      </c>
      <c r="S5874" s="63"/>
      <c r="T5874" s="87"/>
      <c r="U5874" s="84" t="s">
        <v>97</v>
      </c>
      <c r="V5874" s="84" t="s">
        <v>97</v>
      </c>
      <c r="W5874" s="85" t="b">
        <v>0</v>
      </c>
      <c r="X5874" s="63"/>
      <c r="Y5874" s="63"/>
      <c r="Z5874" s="63"/>
    </row>
    <row r="5875">
      <c r="A5875" s="75"/>
      <c r="B5875" s="94"/>
      <c r="C5875" s="75"/>
      <c r="D5875" s="76"/>
      <c r="E5875" s="75" t="s">
        <v>97</v>
      </c>
      <c r="F5875" s="75" t="s">
        <v>97</v>
      </c>
      <c r="G5875" s="77"/>
      <c r="H5875" s="77"/>
      <c r="I5875" s="80"/>
      <c r="J5875" s="77" t="s">
        <v>97</v>
      </c>
      <c r="K5875" s="79" t="s">
        <v>97</v>
      </c>
      <c r="L5875" s="79"/>
      <c r="M5875" s="80"/>
      <c r="N5875" s="79" t="s">
        <v>97</v>
      </c>
      <c r="O5875" s="81"/>
      <c r="P5875" s="86"/>
      <c r="Q5875" s="82"/>
      <c r="R5875" s="81" t="s">
        <v>97</v>
      </c>
      <c r="S5875" s="63"/>
      <c r="T5875" s="87"/>
      <c r="U5875" s="84" t="s">
        <v>97</v>
      </c>
      <c r="V5875" s="84" t="s">
        <v>97</v>
      </c>
      <c r="W5875" s="85" t="b">
        <v>0</v>
      </c>
      <c r="X5875" s="63"/>
      <c r="Y5875" s="63"/>
      <c r="Z5875" s="63"/>
    </row>
    <row r="5876">
      <c r="A5876" s="75"/>
      <c r="B5876" s="94"/>
      <c r="C5876" s="75"/>
      <c r="D5876" s="76"/>
      <c r="E5876" s="75" t="s">
        <v>97</v>
      </c>
      <c r="F5876" s="75" t="s">
        <v>97</v>
      </c>
      <c r="G5876" s="77"/>
      <c r="H5876" s="77"/>
      <c r="I5876" s="80"/>
      <c r="J5876" s="77" t="s">
        <v>97</v>
      </c>
      <c r="K5876" s="79" t="s">
        <v>97</v>
      </c>
      <c r="L5876" s="79"/>
      <c r="M5876" s="80"/>
      <c r="N5876" s="79" t="s">
        <v>97</v>
      </c>
      <c r="O5876" s="81"/>
      <c r="P5876" s="86"/>
      <c r="Q5876" s="82"/>
      <c r="R5876" s="81" t="s">
        <v>97</v>
      </c>
      <c r="S5876" s="63"/>
      <c r="T5876" s="87"/>
      <c r="U5876" s="84" t="s">
        <v>97</v>
      </c>
      <c r="V5876" s="84" t="s">
        <v>97</v>
      </c>
      <c r="W5876" s="85" t="b">
        <v>0</v>
      </c>
      <c r="X5876" s="63"/>
      <c r="Y5876" s="63"/>
      <c r="Z5876" s="63"/>
    </row>
    <row r="5877">
      <c r="A5877" s="75"/>
      <c r="B5877" s="94"/>
      <c r="C5877" s="75"/>
      <c r="D5877" s="76"/>
      <c r="E5877" s="75" t="s">
        <v>97</v>
      </c>
      <c r="F5877" s="75" t="s">
        <v>97</v>
      </c>
      <c r="G5877" s="77"/>
      <c r="H5877" s="77"/>
      <c r="I5877" s="80"/>
      <c r="J5877" s="77" t="s">
        <v>97</v>
      </c>
      <c r="K5877" s="79" t="s">
        <v>97</v>
      </c>
      <c r="L5877" s="79"/>
      <c r="M5877" s="80"/>
      <c r="N5877" s="79" t="s">
        <v>97</v>
      </c>
      <c r="O5877" s="81"/>
      <c r="P5877" s="86"/>
      <c r="Q5877" s="82"/>
      <c r="R5877" s="81" t="s">
        <v>97</v>
      </c>
      <c r="S5877" s="63"/>
      <c r="T5877" s="87"/>
      <c r="U5877" s="84" t="s">
        <v>97</v>
      </c>
      <c r="V5877" s="84" t="s">
        <v>97</v>
      </c>
      <c r="W5877" s="85" t="b">
        <v>0</v>
      </c>
      <c r="X5877" s="63"/>
      <c r="Y5877" s="63"/>
      <c r="Z5877" s="63"/>
    </row>
    <row r="5878">
      <c r="A5878" s="75"/>
      <c r="B5878" s="94"/>
      <c r="C5878" s="75"/>
      <c r="D5878" s="76"/>
      <c r="E5878" s="75" t="s">
        <v>97</v>
      </c>
      <c r="F5878" s="75" t="s">
        <v>97</v>
      </c>
      <c r="G5878" s="77"/>
      <c r="H5878" s="77"/>
      <c r="I5878" s="80"/>
      <c r="J5878" s="77" t="s">
        <v>97</v>
      </c>
      <c r="K5878" s="79" t="s">
        <v>97</v>
      </c>
      <c r="L5878" s="79"/>
      <c r="M5878" s="80"/>
      <c r="N5878" s="79" t="s">
        <v>97</v>
      </c>
      <c r="O5878" s="81"/>
      <c r="P5878" s="86"/>
      <c r="Q5878" s="82"/>
      <c r="R5878" s="81" t="s">
        <v>97</v>
      </c>
      <c r="S5878" s="63"/>
      <c r="T5878" s="87"/>
      <c r="U5878" s="84" t="s">
        <v>97</v>
      </c>
      <c r="V5878" s="84" t="s">
        <v>97</v>
      </c>
      <c r="W5878" s="85" t="b">
        <v>0</v>
      </c>
      <c r="X5878" s="63"/>
      <c r="Y5878" s="63"/>
      <c r="Z5878" s="63"/>
    </row>
    <row r="5879">
      <c r="A5879" s="75"/>
      <c r="B5879" s="94"/>
      <c r="C5879" s="75"/>
      <c r="D5879" s="76"/>
      <c r="E5879" s="75" t="s">
        <v>97</v>
      </c>
      <c r="F5879" s="75" t="s">
        <v>97</v>
      </c>
      <c r="G5879" s="77"/>
      <c r="H5879" s="77"/>
      <c r="I5879" s="80"/>
      <c r="J5879" s="77" t="s">
        <v>97</v>
      </c>
      <c r="K5879" s="79" t="s">
        <v>97</v>
      </c>
      <c r="L5879" s="79"/>
      <c r="M5879" s="80"/>
      <c r="N5879" s="79" t="s">
        <v>97</v>
      </c>
      <c r="O5879" s="81"/>
      <c r="P5879" s="86"/>
      <c r="Q5879" s="82"/>
      <c r="R5879" s="81" t="s">
        <v>97</v>
      </c>
      <c r="S5879" s="63"/>
      <c r="T5879" s="87"/>
      <c r="U5879" s="84" t="s">
        <v>97</v>
      </c>
      <c r="V5879" s="84" t="s">
        <v>97</v>
      </c>
      <c r="W5879" s="85" t="b">
        <v>0</v>
      </c>
      <c r="X5879" s="63"/>
      <c r="Y5879" s="63"/>
      <c r="Z5879" s="63"/>
    </row>
    <row r="5880">
      <c r="A5880" s="75"/>
      <c r="B5880" s="94"/>
      <c r="C5880" s="75"/>
      <c r="D5880" s="76"/>
      <c r="E5880" s="75" t="s">
        <v>97</v>
      </c>
      <c r="F5880" s="75" t="s">
        <v>97</v>
      </c>
      <c r="G5880" s="77"/>
      <c r="H5880" s="77"/>
      <c r="I5880" s="80"/>
      <c r="J5880" s="77" t="s">
        <v>97</v>
      </c>
      <c r="K5880" s="79" t="s">
        <v>97</v>
      </c>
      <c r="L5880" s="79"/>
      <c r="M5880" s="80"/>
      <c r="N5880" s="79" t="s">
        <v>97</v>
      </c>
      <c r="O5880" s="81"/>
      <c r="P5880" s="86"/>
      <c r="Q5880" s="82"/>
      <c r="R5880" s="81" t="s">
        <v>97</v>
      </c>
      <c r="S5880" s="63"/>
      <c r="T5880" s="87"/>
      <c r="U5880" s="84" t="s">
        <v>97</v>
      </c>
      <c r="V5880" s="84" t="s">
        <v>97</v>
      </c>
      <c r="W5880" s="85" t="b">
        <v>0</v>
      </c>
      <c r="X5880" s="63"/>
      <c r="Y5880" s="63"/>
      <c r="Z5880" s="63"/>
    </row>
    <row r="5881">
      <c r="A5881" s="75"/>
      <c r="B5881" s="94"/>
      <c r="C5881" s="75"/>
      <c r="D5881" s="76"/>
      <c r="E5881" s="75" t="s">
        <v>97</v>
      </c>
      <c r="F5881" s="75" t="s">
        <v>97</v>
      </c>
      <c r="G5881" s="77"/>
      <c r="H5881" s="77"/>
      <c r="I5881" s="80"/>
      <c r="J5881" s="77" t="s">
        <v>97</v>
      </c>
      <c r="K5881" s="79" t="s">
        <v>97</v>
      </c>
      <c r="L5881" s="79"/>
      <c r="M5881" s="80"/>
      <c r="N5881" s="79" t="s">
        <v>97</v>
      </c>
      <c r="O5881" s="81"/>
      <c r="P5881" s="86"/>
      <c r="Q5881" s="82"/>
      <c r="R5881" s="81" t="s">
        <v>97</v>
      </c>
      <c r="S5881" s="63"/>
      <c r="T5881" s="87"/>
      <c r="U5881" s="84" t="s">
        <v>97</v>
      </c>
      <c r="V5881" s="84" t="s">
        <v>97</v>
      </c>
      <c r="W5881" s="85" t="b">
        <v>0</v>
      </c>
      <c r="X5881" s="63"/>
      <c r="Y5881" s="63"/>
      <c r="Z5881" s="63"/>
    </row>
    <row r="5882">
      <c r="A5882" s="75"/>
      <c r="B5882" s="94"/>
      <c r="C5882" s="75"/>
      <c r="D5882" s="76"/>
      <c r="E5882" s="75" t="s">
        <v>97</v>
      </c>
      <c r="F5882" s="75" t="s">
        <v>97</v>
      </c>
      <c r="G5882" s="77"/>
      <c r="H5882" s="77"/>
      <c r="I5882" s="80"/>
      <c r="J5882" s="77" t="s">
        <v>97</v>
      </c>
      <c r="K5882" s="79" t="s">
        <v>97</v>
      </c>
      <c r="L5882" s="79"/>
      <c r="M5882" s="80"/>
      <c r="N5882" s="79" t="s">
        <v>97</v>
      </c>
      <c r="O5882" s="81"/>
      <c r="P5882" s="86"/>
      <c r="Q5882" s="82"/>
      <c r="R5882" s="81" t="s">
        <v>97</v>
      </c>
      <c r="S5882" s="63"/>
      <c r="T5882" s="87"/>
      <c r="U5882" s="84" t="s">
        <v>97</v>
      </c>
      <c r="V5882" s="84" t="s">
        <v>97</v>
      </c>
      <c r="W5882" s="85" t="b">
        <v>0</v>
      </c>
      <c r="X5882" s="63"/>
      <c r="Y5882" s="63"/>
      <c r="Z5882" s="63"/>
    </row>
    <row r="5883">
      <c r="A5883" s="75"/>
      <c r="B5883" s="94"/>
      <c r="C5883" s="75"/>
      <c r="D5883" s="76"/>
      <c r="E5883" s="75" t="s">
        <v>97</v>
      </c>
      <c r="F5883" s="75" t="s">
        <v>97</v>
      </c>
      <c r="G5883" s="77"/>
      <c r="H5883" s="77"/>
      <c r="I5883" s="80"/>
      <c r="J5883" s="77" t="s">
        <v>97</v>
      </c>
      <c r="K5883" s="79" t="s">
        <v>97</v>
      </c>
      <c r="L5883" s="79"/>
      <c r="M5883" s="80"/>
      <c r="N5883" s="79" t="s">
        <v>97</v>
      </c>
      <c r="O5883" s="81"/>
      <c r="P5883" s="86"/>
      <c r="Q5883" s="82"/>
      <c r="R5883" s="81" t="s">
        <v>97</v>
      </c>
      <c r="S5883" s="63"/>
      <c r="T5883" s="87"/>
      <c r="U5883" s="84" t="s">
        <v>97</v>
      </c>
      <c r="V5883" s="84" t="s">
        <v>97</v>
      </c>
      <c r="W5883" s="85" t="b">
        <v>0</v>
      </c>
      <c r="X5883" s="63"/>
      <c r="Y5883" s="63"/>
      <c r="Z5883" s="63"/>
    </row>
    <row r="5884">
      <c r="A5884" s="75"/>
      <c r="B5884" s="94"/>
      <c r="C5884" s="75"/>
      <c r="D5884" s="76"/>
      <c r="E5884" s="75" t="s">
        <v>97</v>
      </c>
      <c r="F5884" s="75" t="s">
        <v>97</v>
      </c>
      <c r="G5884" s="77"/>
      <c r="H5884" s="77"/>
      <c r="I5884" s="80"/>
      <c r="J5884" s="77" t="s">
        <v>97</v>
      </c>
      <c r="K5884" s="79" t="s">
        <v>97</v>
      </c>
      <c r="L5884" s="79"/>
      <c r="M5884" s="80"/>
      <c r="N5884" s="79" t="s">
        <v>97</v>
      </c>
      <c r="O5884" s="81"/>
      <c r="P5884" s="86"/>
      <c r="Q5884" s="82"/>
      <c r="R5884" s="81" t="s">
        <v>97</v>
      </c>
      <c r="S5884" s="63"/>
      <c r="T5884" s="87"/>
      <c r="U5884" s="84" t="s">
        <v>97</v>
      </c>
      <c r="V5884" s="84" t="s">
        <v>97</v>
      </c>
      <c r="W5884" s="85" t="b">
        <v>0</v>
      </c>
      <c r="X5884" s="63"/>
      <c r="Y5884" s="63"/>
      <c r="Z5884" s="63"/>
    </row>
    <row r="5885">
      <c r="A5885" s="75"/>
      <c r="B5885" s="94"/>
      <c r="C5885" s="75"/>
      <c r="D5885" s="76"/>
      <c r="E5885" s="75" t="s">
        <v>97</v>
      </c>
      <c r="F5885" s="75" t="s">
        <v>97</v>
      </c>
      <c r="G5885" s="77"/>
      <c r="H5885" s="77"/>
      <c r="I5885" s="80"/>
      <c r="J5885" s="77" t="s">
        <v>97</v>
      </c>
      <c r="K5885" s="79" t="s">
        <v>97</v>
      </c>
      <c r="L5885" s="79"/>
      <c r="M5885" s="80"/>
      <c r="N5885" s="79" t="s">
        <v>97</v>
      </c>
      <c r="O5885" s="81"/>
      <c r="P5885" s="86"/>
      <c r="Q5885" s="82"/>
      <c r="R5885" s="81" t="s">
        <v>97</v>
      </c>
      <c r="S5885" s="63"/>
      <c r="T5885" s="87"/>
      <c r="U5885" s="84" t="s">
        <v>97</v>
      </c>
      <c r="V5885" s="84" t="s">
        <v>97</v>
      </c>
      <c r="W5885" s="85" t="b">
        <v>0</v>
      </c>
      <c r="X5885" s="63"/>
      <c r="Y5885" s="63"/>
      <c r="Z5885" s="63"/>
    </row>
    <row r="5886">
      <c r="A5886" s="75"/>
      <c r="B5886" s="94"/>
      <c r="C5886" s="75"/>
      <c r="D5886" s="76"/>
      <c r="E5886" s="75" t="s">
        <v>97</v>
      </c>
      <c r="F5886" s="75" t="s">
        <v>97</v>
      </c>
      <c r="G5886" s="77"/>
      <c r="H5886" s="77"/>
      <c r="I5886" s="80"/>
      <c r="J5886" s="77" t="s">
        <v>97</v>
      </c>
      <c r="K5886" s="79" t="s">
        <v>97</v>
      </c>
      <c r="L5886" s="79"/>
      <c r="M5886" s="80"/>
      <c r="N5886" s="79" t="s">
        <v>97</v>
      </c>
      <c r="O5886" s="81"/>
      <c r="P5886" s="86"/>
      <c r="Q5886" s="82"/>
      <c r="R5886" s="81" t="s">
        <v>97</v>
      </c>
      <c r="S5886" s="63"/>
      <c r="T5886" s="87"/>
      <c r="U5886" s="84" t="s">
        <v>97</v>
      </c>
      <c r="V5886" s="84" t="s">
        <v>97</v>
      </c>
      <c r="W5886" s="85" t="b">
        <v>0</v>
      </c>
      <c r="X5886" s="63"/>
      <c r="Y5886" s="63"/>
      <c r="Z5886" s="63"/>
    </row>
    <row r="5887">
      <c r="A5887" s="75"/>
      <c r="B5887" s="94"/>
      <c r="C5887" s="75"/>
      <c r="D5887" s="76"/>
      <c r="E5887" s="75" t="s">
        <v>97</v>
      </c>
      <c r="F5887" s="75" t="s">
        <v>97</v>
      </c>
      <c r="G5887" s="77"/>
      <c r="H5887" s="77"/>
      <c r="I5887" s="80"/>
      <c r="J5887" s="77" t="s">
        <v>97</v>
      </c>
      <c r="K5887" s="79" t="s">
        <v>97</v>
      </c>
      <c r="L5887" s="79"/>
      <c r="M5887" s="80"/>
      <c r="N5887" s="79" t="s">
        <v>97</v>
      </c>
      <c r="O5887" s="81"/>
      <c r="P5887" s="86"/>
      <c r="Q5887" s="82"/>
      <c r="R5887" s="81" t="s">
        <v>97</v>
      </c>
      <c r="S5887" s="63"/>
      <c r="T5887" s="87"/>
      <c r="U5887" s="84" t="s">
        <v>97</v>
      </c>
      <c r="V5887" s="84" t="s">
        <v>97</v>
      </c>
      <c r="W5887" s="85" t="b">
        <v>0</v>
      </c>
      <c r="X5887" s="63"/>
      <c r="Y5887" s="63"/>
      <c r="Z5887" s="63"/>
    </row>
    <row r="5888">
      <c r="A5888" s="75"/>
      <c r="B5888" s="94"/>
      <c r="C5888" s="75"/>
      <c r="D5888" s="76"/>
      <c r="E5888" s="75" t="s">
        <v>97</v>
      </c>
      <c r="F5888" s="75" t="s">
        <v>97</v>
      </c>
      <c r="G5888" s="77"/>
      <c r="H5888" s="77"/>
      <c r="I5888" s="80"/>
      <c r="J5888" s="77" t="s">
        <v>97</v>
      </c>
      <c r="K5888" s="79" t="s">
        <v>97</v>
      </c>
      <c r="L5888" s="79"/>
      <c r="M5888" s="80"/>
      <c r="N5888" s="79" t="s">
        <v>97</v>
      </c>
      <c r="O5888" s="81"/>
      <c r="P5888" s="86"/>
      <c r="Q5888" s="82"/>
      <c r="R5888" s="81" t="s">
        <v>97</v>
      </c>
      <c r="S5888" s="63"/>
      <c r="T5888" s="87"/>
      <c r="U5888" s="84" t="s">
        <v>97</v>
      </c>
      <c r="V5888" s="84" t="s">
        <v>97</v>
      </c>
      <c r="W5888" s="85" t="b">
        <v>0</v>
      </c>
      <c r="X5888" s="63"/>
      <c r="Y5888" s="63"/>
      <c r="Z5888" s="63"/>
    </row>
    <row r="5889">
      <c r="A5889" s="75"/>
      <c r="B5889" s="94"/>
      <c r="C5889" s="75"/>
      <c r="D5889" s="76"/>
      <c r="E5889" s="75" t="s">
        <v>97</v>
      </c>
      <c r="F5889" s="75" t="s">
        <v>97</v>
      </c>
      <c r="G5889" s="77"/>
      <c r="H5889" s="77"/>
      <c r="I5889" s="80"/>
      <c r="J5889" s="77" t="s">
        <v>97</v>
      </c>
      <c r="K5889" s="79" t="s">
        <v>97</v>
      </c>
      <c r="L5889" s="79"/>
      <c r="M5889" s="80"/>
      <c r="N5889" s="79" t="s">
        <v>97</v>
      </c>
      <c r="O5889" s="81"/>
      <c r="P5889" s="86"/>
      <c r="Q5889" s="82"/>
      <c r="R5889" s="81" t="s">
        <v>97</v>
      </c>
      <c r="S5889" s="63"/>
      <c r="T5889" s="87"/>
      <c r="U5889" s="84" t="s">
        <v>97</v>
      </c>
      <c r="V5889" s="84" t="s">
        <v>97</v>
      </c>
      <c r="W5889" s="85" t="b">
        <v>0</v>
      </c>
      <c r="X5889" s="63"/>
      <c r="Y5889" s="63"/>
      <c r="Z5889" s="63"/>
    </row>
    <row r="5890">
      <c r="A5890" s="75"/>
      <c r="B5890" s="94"/>
      <c r="C5890" s="75"/>
      <c r="D5890" s="76"/>
      <c r="E5890" s="75" t="s">
        <v>97</v>
      </c>
      <c r="F5890" s="75" t="s">
        <v>97</v>
      </c>
      <c r="G5890" s="77"/>
      <c r="H5890" s="77"/>
      <c r="I5890" s="80"/>
      <c r="J5890" s="77" t="s">
        <v>97</v>
      </c>
      <c r="K5890" s="79" t="s">
        <v>97</v>
      </c>
      <c r="L5890" s="79"/>
      <c r="M5890" s="80"/>
      <c r="N5890" s="79" t="s">
        <v>97</v>
      </c>
      <c r="O5890" s="81"/>
      <c r="P5890" s="86"/>
      <c r="Q5890" s="82"/>
      <c r="R5890" s="81" t="s">
        <v>97</v>
      </c>
      <c r="S5890" s="63"/>
      <c r="T5890" s="87"/>
      <c r="U5890" s="84" t="s">
        <v>97</v>
      </c>
      <c r="V5890" s="84" t="s">
        <v>97</v>
      </c>
      <c r="W5890" s="85" t="b">
        <v>0</v>
      </c>
      <c r="X5890" s="63"/>
      <c r="Y5890" s="63"/>
      <c r="Z5890" s="63"/>
    </row>
    <row r="5891">
      <c r="A5891" s="75"/>
      <c r="B5891" s="94"/>
      <c r="C5891" s="75"/>
      <c r="D5891" s="76"/>
      <c r="E5891" s="75" t="s">
        <v>97</v>
      </c>
      <c r="F5891" s="75" t="s">
        <v>97</v>
      </c>
      <c r="G5891" s="77"/>
      <c r="H5891" s="77"/>
      <c r="I5891" s="80"/>
      <c r="J5891" s="77" t="s">
        <v>97</v>
      </c>
      <c r="K5891" s="79" t="s">
        <v>97</v>
      </c>
      <c r="L5891" s="79"/>
      <c r="M5891" s="80"/>
      <c r="N5891" s="79" t="s">
        <v>97</v>
      </c>
      <c r="O5891" s="81"/>
      <c r="P5891" s="86"/>
      <c r="Q5891" s="82"/>
      <c r="R5891" s="81" t="s">
        <v>97</v>
      </c>
      <c r="S5891" s="63"/>
      <c r="T5891" s="87"/>
      <c r="U5891" s="84" t="s">
        <v>97</v>
      </c>
      <c r="V5891" s="84" t="s">
        <v>97</v>
      </c>
      <c r="W5891" s="85" t="b">
        <v>0</v>
      </c>
      <c r="X5891" s="63"/>
      <c r="Y5891" s="63"/>
      <c r="Z5891" s="63"/>
    </row>
    <row r="5892">
      <c r="A5892" s="75"/>
      <c r="B5892" s="94"/>
      <c r="C5892" s="75"/>
      <c r="D5892" s="76"/>
      <c r="E5892" s="75" t="s">
        <v>97</v>
      </c>
      <c r="F5892" s="75" t="s">
        <v>97</v>
      </c>
      <c r="G5892" s="77"/>
      <c r="H5892" s="77"/>
      <c r="I5892" s="80"/>
      <c r="J5892" s="77" t="s">
        <v>97</v>
      </c>
      <c r="K5892" s="79" t="s">
        <v>97</v>
      </c>
      <c r="L5892" s="79"/>
      <c r="M5892" s="80"/>
      <c r="N5892" s="79" t="s">
        <v>97</v>
      </c>
      <c r="O5892" s="81"/>
      <c r="P5892" s="86"/>
      <c r="Q5892" s="82"/>
      <c r="R5892" s="81" t="s">
        <v>97</v>
      </c>
      <c r="S5892" s="63"/>
      <c r="T5892" s="87"/>
      <c r="U5892" s="84" t="s">
        <v>97</v>
      </c>
      <c r="V5892" s="84" t="s">
        <v>97</v>
      </c>
      <c r="W5892" s="85" t="b">
        <v>0</v>
      </c>
      <c r="X5892" s="63"/>
      <c r="Y5892" s="63"/>
      <c r="Z5892" s="63"/>
    </row>
    <row r="5893">
      <c r="A5893" s="75"/>
      <c r="B5893" s="94"/>
      <c r="C5893" s="75"/>
      <c r="D5893" s="76"/>
      <c r="E5893" s="75" t="s">
        <v>97</v>
      </c>
      <c r="F5893" s="75" t="s">
        <v>97</v>
      </c>
      <c r="G5893" s="77"/>
      <c r="H5893" s="77"/>
      <c r="I5893" s="80"/>
      <c r="J5893" s="77" t="s">
        <v>97</v>
      </c>
      <c r="K5893" s="79" t="s">
        <v>97</v>
      </c>
      <c r="L5893" s="79"/>
      <c r="M5893" s="80"/>
      <c r="N5893" s="79" t="s">
        <v>97</v>
      </c>
      <c r="O5893" s="81"/>
      <c r="P5893" s="86"/>
      <c r="Q5893" s="82"/>
      <c r="R5893" s="81" t="s">
        <v>97</v>
      </c>
      <c r="S5893" s="63"/>
      <c r="T5893" s="87"/>
      <c r="U5893" s="84" t="s">
        <v>97</v>
      </c>
      <c r="V5893" s="84" t="s">
        <v>97</v>
      </c>
      <c r="W5893" s="85" t="b">
        <v>0</v>
      </c>
      <c r="X5893" s="63"/>
      <c r="Y5893" s="63"/>
      <c r="Z5893" s="63"/>
    </row>
    <row r="5894">
      <c r="A5894" s="75"/>
      <c r="B5894" s="94"/>
      <c r="C5894" s="75"/>
      <c r="D5894" s="76"/>
      <c r="E5894" s="75" t="s">
        <v>97</v>
      </c>
      <c r="F5894" s="75" t="s">
        <v>97</v>
      </c>
      <c r="G5894" s="77"/>
      <c r="H5894" s="77"/>
      <c r="I5894" s="80"/>
      <c r="J5894" s="77" t="s">
        <v>97</v>
      </c>
      <c r="K5894" s="79" t="s">
        <v>97</v>
      </c>
      <c r="L5894" s="79"/>
      <c r="M5894" s="80"/>
      <c r="N5894" s="79" t="s">
        <v>97</v>
      </c>
      <c r="O5894" s="81"/>
      <c r="P5894" s="86"/>
      <c r="Q5894" s="82"/>
      <c r="R5894" s="81" t="s">
        <v>97</v>
      </c>
      <c r="S5894" s="63"/>
      <c r="T5894" s="87"/>
      <c r="U5894" s="84" t="s">
        <v>97</v>
      </c>
      <c r="V5894" s="84" t="s">
        <v>97</v>
      </c>
      <c r="W5894" s="85" t="b">
        <v>0</v>
      </c>
      <c r="X5894" s="63"/>
      <c r="Y5894" s="63"/>
      <c r="Z5894" s="63"/>
    </row>
    <row r="5895">
      <c r="A5895" s="75"/>
      <c r="B5895" s="94"/>
      <c r="C5895" s="75"/>
      <c r="D5895" s="76"/>
      <c r="E5895" s="75" t="s">
        <v>97</v>
      </c>
      <c r="F5895" s="75" t="s">
        <v>97</v>
      </c>
      <c r="G5895" s="77"/>
      <c r="H5895" s="77"/>
      <c r="I5895" s="80"/>
      <c r="J5895" s="77" t="s">
        <v>97</v>
      </c>
      <c r="K5895" s="79" t="s">
        <v>97</v>
      </c>
      <c r="L5895" s="79"/>
      <c r="M5895" s="80"/>
      <c r="N5895" s="79" t="s">
        <v>97</v>
      </c>
      <c r="O5895" s="81"/>
      <c r="P5895" s="86"/>
      <c r="Q5895" s="82"/>
      <c r="R5895" s="81" t="s">
        <v>97</v>
      </c>
      <c r="S5895" s="63"/>
      <c r="T5895" s="87"/>
      <c r="U5895" s="84" t="s">
        <v>97</v>
      </c>
      <c r="V5895" s="84" t="s">
        <v>97</v>
      </c>
      <c r="W5895" s="85" t="b">
        <v>0</v>
      </c>
      <c r="X5895" s="63"/>
      <c r="Y5895" s="63"/>
      <c r="Z5895" s="63"/>
    </row>
    <row r="5896">
      <c r="A5896" s="75"/>
      <c r="B5896" s="94"/>
      <c r="C5896" s="75"/>
      <c r="D5896" s="76"/>
      <c r="E5896" s="75" t="s">
        <v>97</v>
      </c>
      <c r="F5896" s="75" t="s">
        <v>97</v>
      </c>
      <c r="G5896" s="77"/>
      <c r="H5896" s="77"/>
      <c r="I5896" s="80"/>
      <c r="J5896" s="77" t="s">
        <v>97</v>
      </c>
      <c r="K5896" s="79" t="s">
        <v>97</v>
      </c>
      <c r="L5896" s="79"/>
      <c r="M5896" s="80"/>
      <c r="N5896" s="79" t="s">
        <v>97</v>
      </c>
      <c r="O5896" s="81"/>
      <c r="P5896" s="86"/>
      <c r="Q5896" s="82"/>
      <c r="R5896" s="81" t="s">
        <v>97</v>
      </c>
      <c r="S5896" s="63"/>
      <c r="T5896" s="87"/>
      <c r="U5896" s="84" t="s">
        <v>97</v>
      </c>
      <c r="V5896" s="84" t="s">
        <v>97</v>
      </c>
      <c r="W5896" s="85" t="b">
        <v>0</v>
      </c>
      <c r="X5896" s="63"/>
      <c r="Y5896" s="63"/>
      <c r="Z5896" s="63"/>
    </row>
    <row r="5897">
      <c r="A5897" s="75"/>
      <c r="B5897" s="94"/>
      <c r="C5897" s="75"/>
      <c r="D5897" s="76"/>
      <c r="E5897" s="75" t="s">
        <v>97</v>
      </c>
      <c r="F5897" s="75" t="s">
        <v>97</v>
      </c>
      <c r="G5897" s="77"/>
      <c r="H5897" s="77"/>
      <c r="I5897" s="80"/>
      <c r="J5897" s="77" t="s">
        <v>97</v>
      </c>
      <c r="K5897" s="79" t="s">
        <v>97</v>
      </c>
      <c r="L5897" s="79"/>
      <c r="M5897" s="80"/>
      <c r="N5897" s="79" t="s">
        <v>97</v>
      </c>
      <c r="O5897" s="81"/>
      <c r="P5897" s="86"/>
      <c r="Q5897" s="82"/>
      <c r="R5897" s="81" t="s">
        <v>97</v>
      </c>
      <c r="S5897" s="63"/>
      <c r="T5897" s="87"/>
      <c r="U5897" s="84" t="s">
        <v>97</v>
      </c>
      <c r="V5897" s="84" t="s">
        <v>97</v>
      </c>
      <c r="W5897" s="85" t="b">
        <v>0</v>
      </c>
      <c r="X5897" s="63"/>
      <c r="Y5897" s="63"/>
      <c r="Z5897" s="63"/>
    </row>
    <row r="5898">
      <c r="A5898" s="75"/>
      <c r="B5898" s="94"/>
      <c r="C5898" s="75"/>
      <c r="D5898" s="76"/>
      <c r="E5898" s="75" t="s">
        <v>97</v>
      </c>
      <c r="F5898" s="75" t="s">
        <v>97</v>
      </c>
      <c r="G5898" s="77"/>
      <c r="H5898" s="77"/>
      <c r="I5898" s="80"/>
      <c r="J5898" s="77" t="s">
        <v>97</v>
      </c>
      <c r="K5898" s="79" t="s">
        <v>97</v>
      </c>
      <c r="L5898" s="79"/>
      <c r="M5898" s="80"/>
      <c r="N5898" s="79" t="s">
        <v>97</v>
      </c>
      <c r="O5898" s="81"/>
      <c r="P5898" s="86"/>
      <c r="Q5898" s="82"/>
      <c r="R5898" s="81" t="s">
        <v>97</v>
      </c>
      <c r="S5898" s="63"/>
      <c r="T5898" s="87"/>
      <c r="U5898" s="84" t="s">
        <v>97</v>
      </c>
      <c r="V5898" s="84" t="s">
        <v>97</v>
      </c>
      <c r="W5898" s="85" t="b">
        <v>0</v>
      </c>
      <c r="X5898" s="63"/>
      <c r="Y5898" s="63"/>
      <c r="Z5898" s="63"/>
    </row>
    <row r="5899">
      <c r="A5899" s="75"/>
      <c r="B5899" s="94"/>
      <c r="C5899" s="75"/>
      <c r="D5899" s="76"/>
      <c r="E5899" s="75" t="s">
        <v>97</v>
      </c>
      <c r="F5899" s="75" t="s">
        <v>97</v>
      </c>
      <c r="G5899" s="77"/>
      <c r="H5899" s="77"/>
      <c r="I5899" s="80"/>
      <c r="J5899" s="77" t="s">
        <v>97</v>
      </c>
      <c r="K5899" s="79" t="s">
        <v>97</v>
      </c>
      <c r="L5899" s="79"/>
      <c r="M5899" s="80"/>
      <c r="N5899" s="79" t="s">
        <v>97</v>
      </c>
      <c r="O5899" s="81"/>
      <c r="P5899" s="86"/>
      <c r="Q5899" s="82"/>
      <c r="R5899" s="81" t="s">
        <v>97</v>
      </c>
      <c r="S5899" s="63"/>
      <c r="T5899" s="87"/>
      <c r="U5899" s="84" t="s">
        <v>97</v>
      </c>
      <c r="V5899" s="84" t="s">
        <v>97</v>
      </c>
      <c r="W5899" s="85" t="b">
        <v>0</v>
      </c>
      <c r="X5899" s="63"/>
      <c r="Y5899" s="63"/>
      <c r="Z5899" s="63"/>
    </row>
    <row r="5900">
      <c r="A5900" s="75"/>
      <c r="B5900" s="94"/>
      <c r="C5900" s="75"/>
      <c r="D5900" s="76"/>
      <c r="E5900" s="75" t="s">
        <v>97</v>
      </c>
      <c r="F5900" s="75" t="s">
        <v>97</v>
      </c>
      <c r="G5900" s="77"/>
      <c r="H5900" s="77"/>
      <c r="I5900" s="80"/>
      <c r="J5900" s="77" t="s">
        <v>97</v>
      </c>
      <c r="K5900" s="79" t="s">
        <v>97</v>
      </c>
      <c r="L5900" s="79"/>
      <c r="M5900" s="80"/>
      <c r="N5900" s="79" t="s">
        <v>97</v>
      </c>
      <c r="O5900" s="81"/>
      <c r="P5900" s="86"/>
      <c r="Q5900" s="82"/>
      <c r="R5900" s="81" t="s">
        <v>97</v>
      </c>
      <c r="S5900" s="63"/>
      <c r="T5900" s="87"/>
      <c r="U5900" s="84" t="s">
        <v>97</v>
      </c>
      <c r="V5900" s="84" t="s">
        <v>97</v>
      </c>
      <c r="W5900" s="85" t="b">
        <v>0</v>
      </c>
      <c r="X5900" s="63"/>
      <c r="Y5900" s="63"/>
      <c r="Z5900" s="63"/>
    </row>
    <row r="5901">
      <c r="A5901" s="75"/>
      <c r="B5901" s="94"/>
      <c r="C5901" s="75"/>
      <c r="D5901" s="76"/>
      <c r="E5901" s="75" t="s">
        <v>97</v>
      </c>
      <c r="F5901" s="75" t="s">
        <v>97</v>
      </c>
      <c r="G5901" s="77"/>
      <c r="H5901" s="77"/>
      <c r="I5901" s="80"/>
      <c r="J5901" s="77" t="s">
        <v>97</v>
      </c>
      <c r="K5901" s="79" t="s">
        <v>97</v>
      </c>
      <c r="L5901" s="79"/>
      <c r="M5901" s="80"/>
      <c r="N5901" s="79" t="s">
        <v>97</v>
      </c>
      <c r="O5901" s="81"/>
      <c r="P5901" s="86"/>
      <c r="Q5901" s="82"/>
      <c r="R5901" s="81" t="s">
        <v>97</v>
      </c>
      <c r="S5901" s="63"/>
      <c r="T5901" s="87"/>
      <c r="U5901" s="84" t="s">
        <v>97</v>
      </c>
      <c r="V5901" s="84" t="s">
        <v>97</v>
      </c>
      <c r="W5901" s="85" t="b">
        <v>0</v>
      </c>
      <c r="X5901" s="63"/>
      <c r="Y5901" s="63"/>
      <c r="Z5901" s="63"/>
    </row>
    <row r="5902">
      <c r="A5902" s="75"/>
      <c r="B5902" s="94"/>
      <c r="C5902" s="75"/>
      <c r="D5902" s="76"/>
      <c r="E5902" s="75" t="s">
        <v>97</v>
      </c>
      <c r="F5902" s="75" t="s">
        <v>97</v>
      </c>
      <c r="G5902" s="77"/>
      <c r="H5902" s="77"/>
      <c r="I5902" s="80"/>
      <c r="J5902" s="77" t="s">
        <v>97</v>
      </c>
      <c r="K5902" s="79" t="s">
        <v>97</v>
      </c>
      <c r="L5902" s="79"/>
      <c r="M5902" s="80"/>
      <c r="N5902" s="79" t="s">
        <v>97</v>
      </c>
      <c r="O5902" s="81"/>
      <c r="P5902" s="86"/>
      <c r="Q5902" s="82"/>
      <c r="R5902" s="81" t="s">
        <v>97</v>
      </c>
      <c r="S5902" s="63"/>
      <c r="T5902" s="87"/>
      <c r="U5902" s="84" t="s">
        <v>97</v>
      </c>
      <c r="V5902" s="84" t="s">
        <v>97</v>
      </c>
      <c r="W5902" s="85" t="b">
        <v>0</v>
      </c>
      <c r="X5902" s="63"/>
      <c r="Y5902" s="63"/>
      <c r="Z5902" s="63"/>
    </row>
    <row r="5903">
      <c r="A5903" s="75"/>
      <c r="B5903" s="94"/>
      <c r="C5903" s="75"/>
      <c r="D5903" s="76"/>
      <c r="E5903" s="75" t="s">
        <v>97</v>
      </c>
      <c r="F5903" s="75" t="s">
        <v>97</v>
      </c>
      <c r="G5903" s="77"/>
      <c r="H5903" s="77"/>
      <c r="I5903" s="80"/>
      <c r="J5903" s="77" t="s">
        <v>97</v>
      </c>
      <c r="K5903" s="79" t="s">
        <v>97</v>
      </c>
      <c r="L5903" s="79"/>
      <c r="M5903" s="80"/>
      <c r="N5903" s="79" t="s">
        <v>97</v>
      </c>
      <c r="O5903" s="81"/>
      <c r="P5903" s="86"/>
      <c r="Q5903" s="82"/>
      <c r="R5903" s="81" t="s">
        <v>97</v>
      </c>
      <c r="S5903" s="63"/>
      <c r="T5903" s="87"/>
      <c r="U5903" s="84" t="s">
        <v>97</v>
      </c>
      <c r="V5903" s="84" t="s">
        <v>97</v>
      </c>
      <c r="W5903" s="85" t="b">
        <v>0</v>
      </c>
      <c r="X5903" s="63"/>
      <c r="Y5903" s="63"/>
      <c r="Z5903" s="63"/>
    </row>
    <row r="5904">
      <c r="A5904" s="75"/>
      <c r="B5904" s="94"/>
      <c r="C5904" s="75"/>
      <c r="D5904" s="76"/>
      <c r="E5904" s="75" t="s">
        <v>97</v>
      </c>
      <c r="F5904" s="75" t="s">
        <v>97</v>
      </c>
      <c r="G5904" s="77"/>
      <c r="H5904" s="77"/>
      <c r="I5904" s="80"/>
      <c r="J5904" s="77" t="s">
        <v>97</v>
      </c>
      <c r="K5904" s="79" t="s">
        <v>97</v>
      </c>
      <c r="L5904" s="79"/>
      <c r="M5904" s="80"/>
      <c r="N5904" s="79" t="s">
        <v>97</v>
      </c>
      <c r="O5904" s="81"/>
      <c r="P5904" s="86"/>
      <c r="Q5904" s="82"/>
      <c r="R5904" s="81" t="s">
        <v>97</v>
      </c>
      <c r="S5904" s="63"/>
      <c r="T5904" s="87"/>
      <c r="U5904" s="84" t="s">
        <v>97</v>
      </c>
      <c r="V5904" s="84" t="s">
        <v>97</v>
      </c>
      <c r="W5904" s="85" t="b">
        <v>0</v>
      </c>
      <c r="X5904" s="63"/>
      <c r="Y5904" s="63"/>
      <c r="Z5904" s="63"/>
    </row>
    <row r="5905">
      <c r="A5905" s="75"/>
      <c r="B5905" s="94"/>
      <c r="C5905" s="75"/>
      <c r="D5905" s="76"/>
      <c r="E5905" s="75" t="s">
        <v>97</v>
      </c>
      <c r="F5905" s="75" t="s">
        <v>97</v>
      </c>
      <c r="G5905" s="77"/>
      <c r="H5905" s="77"/>
      <c r="I5905" s="80"/>
      <c r="J5905" s="77" t="s">
        <v>97</v>
      </c>
      <c r="K5905" s="79" t="s">
        <v>97</v>
      </c>
      <c r="L5905" s="79"/>
      <c r="M5905" s="80"/>
      <c r="N5905" s="79" t="s">
        <v>97</v>
      </c>
      <c r="O5905" s="81"/>
      <c r="P5905" s="86"/>
      <c r="Q5905" s="82"/>
      <c r="R5905" s="81" t="s">
        <v>97</v>
      </c>
      <c r="S5905" s="63"/>
      <c r="T5905" s="87"/>
      <c r="U5905" s="84" t="s">
        <v>97</v>
      </c>
      <c r="V5905" s="84" t="s">
        <v>97</v>
      </c>
      <c r="W5905" s="85" t="b">
        <v>0</v>
      </c>
      <c r="X5905" s="63"/>
      <c r="Y5905" s="63"/>
      <c r="Z5905" s="63"/>
    </row>
    <row r="5906">
      <c r="A5906" s="75"/>
      <c r="B5906" s="94"/>
      <c r="C5906" s="75"/>
      <c r="D5906" s="76"/>
      <c r="E5906" s="75" t="s">
        <v>97</v>
      </c>
      <c r="F5906" s="75" t="s">
        <v>97</v>
      </c>
      <c r="G5906" s="77"/>
      <c r="H5906" s="77"/>
      <c r="I5906" s="80"/>
      <c r="J5906" s="77" t="s">
        <v>97</v>
      </c>
      <c r="K5906" s="79" t="s">
        <v>97</v>
      </c>
      <c r="L5906" s="79"/>
      <c r="M5906" s="80"/>
      <c r="N5906" s="79" t="s">
        <v>97</v>
      </c>
      <c r="O5906" s="81"/>
      <c r="P5906" s="86"/>
      <c r="Q5906" s="82"/>
      <c r="R5906" s="81" t="s">
        <v>97</v>
      </c>
      <c r="S5906" s="63"/>
      <c r="T5906" s="87"/>
      <c r="U5906" s="84" t="s">
        <v>97</v>
      </c>
      <c r="V5906" s="84" t="s">
        <v>97</v>
      </c>
      <c r="W5906" s="85" t="b">
        <v>0</v>
      </c>
      <c r="X5906" s="63"/>
      <c r="Y5906" s="63"/>
      <c r="Z5906" s="63"/>
    </row>
    <row r="5907">
      <c r="A5907" s="75"/>
      <c r="B5907" s="94"/>
      <c r="C5907" s="75"/>
      <c r="D5907" s="76"/>
      <c r="E5907" s="75" t="s">
        <v>97</v>
      </c>
      <c r="F5907" s="75" t="s">
        <v>97</v>
      </c>
      <c r="G5907" s="77"/>
      <c r="H5907" s="77"/>
      <c r="I5907" s="80"/>
      <c r="J5907" s="77" t="s">
        <v>97</v>
      </c>
      <c r="K5907" s="79" t="s">
        <v>97</v>
      </c>
      <c r="L5907" s="79"/>
      <c r="M5907" s="80"/>
      <c r="N5907" s="79" t="s">
        <v>97</v>
      </c>
      <c r="O5907" s="81"/>
      <c r="P5907" s="86"/>
      <c r="Q5907" s="82"/>
      <c r="R5907" s="81" t="s">
        <v>97</v>
      </c>
      <c r="S5907" s="63"/>
      <c r="T5907" s="87"/>
      <c r="U5907" s="84" t="s">
        <v>97</v>
      </c>
      <c r="V5907" s="84" t="s">
        <v>97</v>
      </c>
      <c r="W5907" s="85" t="b">
        <v>0</v>
      </c>
      <c r="X5907" s="63"/>
      <c r="Y5907" s="63"/>
      <c r="Z5907" s="63"/>
    </row>
    <row r="5908">
      <c r="A5908" s="75"/>
      <c r="B5908" s="94"/>
      <c r="C5908" s="75"/>
      <c r="D5908" s="76"/>
      <c r="E5908" s="75" t="s">
        <v>97</v>
      </c>
      <c r="F5908" s="75" t="s">
        <v>97</v>
      </c>
      <c r="G5908" s="77"/>
      <c r="H5908" s="77"/>
      <c r="I5908" s="80"/>
      <c r="J5908" s="77" t="s">
        <v>97</v>
      </c>
      <c r="K5908" s="79" t="s">
        <v>97</v>
      </c>
      <c r="L5908" s="79"/>
      <c r="M5908" s="80"/>
      <c r="N5908" s="79" t="s">
        <v>97</v>
      </c>
      <c r="O5908" s="81"/>
      <c r="P5908" s="86"/>
      <c r="Q5908" s="82"/>
      <c r="R5908" s="81" t="s">
        <v>97</v>
      </c>
      <c r="S5908" s="63"/>
      <c r="T5908" s="87"/>
      <c r="U5908" s="84" t="s">
        <v>97</v>
      </c>
      <c r="V5908" s="84" t="s">
        <v>97</v>
      </c>
      <c r="W5908" s="85" t="b">
        <v>0</v>
      </c>
      <c r="X5908" s="63"/>
      <c r="Y5908" s="63"/>
      <c r="Z5908" s="63"/>
    </row>
    <row r="5909">
      <c r="A5909" s="75"/>
      <c r="B5909" s="94"/>
      <c r="C5909" s="75"/>
      <c r="D5909" s="76"/>
      <c r="E5909" s="75" t="s">
        <v>97</v>
      </c>
      <c r="F5909" s="75" t="s">
        <v>97</v>
      </c>
      <c r="G5909" s="77"/>
      <c r="H5909" s="77"/>
      <c r="I5909" s="80"/>
      <c r="J5909" s="77" t="s">
        <v>97</v>
      </c>
      <c r="K5909" s="79" t="s">
        <v>97</v>
      </c>
      <c r="L5909" s="79"/>
      <c r="M5909" s="80"/>
      <c r="N5909" s="79" t="s">
        <v>97</v>
      </c>
      <c r="O5909" s="81"/>
      <c r="P5909" s="86"/>
      <c r="Q5909" s="82"/>
      <c r="R5909" s="81" t="s">
        <v>97</v>
      </c>
      <c r="S5909" s="63"/>
      <c r="T5909" s="87"/>
      <c r="U5909" s="84" t="s">
        <v>97</v>
      </c>
      <c r="V5909" s="84" t="s">
        <v>97</v>
      </c>
      <c r="W5909" s="85" t="b">
        <v>0</v>
      </c>
      <c r="X5909" s="63"/>
      <c r="Y5909" s="63"/>
      <c r="Z5909" s="63"/>
    </row>
    <row r="5910">
      <c r="A5910" s="75"/>
      <c r="B5910" s="94"/>
      <c r="C5910" s="75"/>
      <c r="D5910" s="76"/>
      <c r="E5910" s="75" t="s">
        <v>97</v>
      </c>
      <c r="F5910" s="75" t="s">
        <v>97</v>
      </c>
      <c r="G5910" s="77"/>
      <c r="H5910" s="77"/>
      <c r="I5910" s="80"/>
      <c r="J5910" s="77" t="s">
        <v>97</v>
      </c>
      <c r="K5910" s="79" t="s">
        <v>97</v>
      </c>
      <c r="L5910" s="79"/>
      <c r="M5910" s="80"/>
      <c r="N5910" s="79" t="s">
        <v>97</v>
      </c>
      <c r="O5910" s="81"/>
      <c r="P5910" s="86"/>
      <c r="Q5910" s="82"/>
      <c r="R5910" s="81" t="s">
        <v>97</v>
      </c>
      <c r="S5910" s="63"/>
      <c r="T5910" s="87"/>
      <c r="U5910" s="84" t="s">
        <v>97</v>
      </c>
      <c r="V5910" s="84" t="s">
        <v>97</v>
      </c>
      <c r="W5910" s="85" t="b">
        <v>0</v>
      </c>
      <c r="X5910" s="63"/>
      <c r="Y5910" s="63"/>
      <c r="Z5910" s="63"/>
    </row>
    <row r="5911">
      <c r="A5911" s="75"/>
      <c r="B5911" s="94"/>
      <c r="C5911" s="75"/>
      <c r="D5911" s="76"/>
      <c r="E5911" s="75" t="s">
        <v>97</v>
      </c>
      <c r="F5911" s="75" t="s">
        <v>97</v>
      </c>
      <c r="G5911" s="77"/>
      <c r="H5911" s="77"/>
      <c r="I5911" s="80"/>
      <c r="J5911" s="77" t="s">
        <v>97</v>
      </c>
      <c r="K5911" s="79" t="s">
        <v>97</v>
      </c>
      <c r="L5911" s="79"/>
      <c r="M5911" s="80"/>
      <c r="N5911" s="79" t="s">
        <v>97</v>
      </c>
      <c r="O5911" s="81"/>
      <c r="P5911" s="86"/>
      <c r="Q5911" s="82"/>
      <c r="R5911" s="81" t="s">
        <v>97</v>
      </c>
      <c r="S5911" s="63"/>
      <c r="T5911" s="87"/>
      <c r="U5911" s="84" t="s">
        <v>97</v>
      </c>
      <c r="V5911" s="84" t="s">
        <v>97</v>
      </c>
      <c r="W5911" s="85" t="b">
        <v>0</v>
      </c>
      <c r="X5911" s="63"/>
      <c r="Y5911" s="63"/>
      <c r="Z5911" s="63"/>
    </row>
    <row r="5912">
      <c r="A5912" s="75"/>
      <c r="B5912" s="94"/>
      <c r="C5912" s="75"/>
      <c r="D5912" s="76"/>
      <c r="E5912" s="75" t="s">
        <v>97</v>
      </c>
      <c r="F5912" s="75" t="s">
        <v>97</v>
      </c>
      <c r="G5912" s="77"/>
      <c r="H5912" s="77"/>
      <c r="I5912" s="80"/>
      <c r="J5912" s="77" t="s">
        <v>97</v>
      </c>
      <c r="K5912" s="79" t="s">
        <v>97</v>
      </c>
      <c r="L5912" s="79"/>
      <c r="M5912" s="80"/>
      <c r="N5912" s="79" t="s">
        <v>97</v>
      </c>
      <c r="O5912" s="81"/>
      <c r="P5912" s="86"/>
      <c r="Q5912" s="82"/>
      <c r="R5912" s="81" t="s">
        <v>97</v>
      </c>
      <c r="S5912" s="63"/>
      <c r="T5912" s="87"/>
      <c r="U5912" s="84" t="s">
        <v>97</v>
      </c>
      <c r="V5912" s="84" t="s">
        <v>97</v>
      </c>
      <c r="W5912" s="85" t="b">
        <v>0</v>
      </c>
      <c r="X5912" s="63"/>
      <c r="Y5912" s="63"/>
      <c r="Z5912" s="63"/>
    </row>
    <row r="5913">
      <c r="A5913" s="75"/>
      <c r="B5913" s="94"/>
      <c r="C5913" s="75"/>
      <c r="D5913" s="76"/>
      <c r="E5913" s="75" t="s">
        <v>97</v>
      </c>
      <c r="F5913" s="75" t="s">
        <v>97</v>
      </c>
      <c r="G5913" s="77"/>
      <c r="H5913" s="77"/>
      <c r="I5913" s="80"/>
      <c r="J5913" s="77" t="s">
        <v>97</v>
      </c>
      <c r="K5913" s="79" t="s">
        <v>97</v>
      </c>
      <c r="L5913" s="79"/>
      <c r="M5913" s="80"/>
      <c r="N5913" s="79" t="s">
        <v>97</v>
      </c>
      <c r="O5913" s="81"/>
      <c r="P5913" s="86"/>
      <c r="Q5913" s="82"/>
      <c r="R5913" s="81" t="s">
        <v>97</v>
      </c>
      <c r="S5913" s="63"/>
      <c r="T5913" s="87"/>
      <c r="U5913" s="84" t="s">
        <v>97</v>
      </c>
      <c r="V5913" s="84" t="s">
        <v>97</v>
      </c>
      <c r="W5913" s="85" t="b">
        <v>0</v>
      </c>
      <c r="X5913" s="63"/>
      <c r="Y5913" s="63"/>
      <c r="Z5913" s="63"/>
    </row>
    <row r="5914">
      <c r="A5914" s="75"/>
      <c r="B5914" s="94"/>
      <c r="C5914" s="75"/>
      <c r="D5914" s="76"/>
      <c r="E5914" s="75" t="s">
        <v>97</v>
      </c>
      <c r="F5914" s="75" t="s">
        <v>97</v>
      </c>
      <c r="G5914" s="77"/>
      <c r="H5914" s="77"/>
      <c r="I5914" s="80"/>
      <c r="J5914" s="77" t="s">
        <v>97</v>
      </c>
      <c r="K5914" s="79" t="s">
        <v>97</v>
      </c>
      <c r="L5914" s="79"/>
      <c r="M5914" s="80"/>
      <c r="N5914" s="79" t="s">
        <v>97</v>
      </c>
      <c r="O5914" s="81"/>
      <c r="P5914" s="86"/>
      <c r="Q5914" s="82"/>
      <c r="R5914" s="81" t="s">
        <v>97</v>
      </c>
      <c r="S5914" s="63"/>
      <c r="T5914" s="87"/>
      <c r="U5914" s="84" t="s">
        <v>97</v>
      </c>
      <c r="V5914" s="84" t="s">
        <v>97</v>
      </c>
      <c r="W5914" s="85" t="b">
        <v>0</v>
      </c>
      <c r="X5914" s="63"/>
      <c r="Y5914" s="63"/>
      <c r="Z5914" s="63"/>
    </row>
    <row r="5915">
      <c r="A5915" s="75"/>
      <c r="B5915" s="94"/>
      <c r="C5915" s="75"/>
      <c r="D5915" s="76"/>
      <c r="E5915" s="75" t="s">
        <v>97</v>
      </c>
      <c r="F5915" s="75" t="s">
        <v>97</v>
      </c>
      <c r="G5915" s="77"/>
      <c r="H5915" s="77"/>
      <c r="I5915" s="80"/>
      <c r="J5915" s="77" t="s">
        <v>97</v>
      </c>
      <c r="K5915" s="79" t="s">
        <v>97</v>
      </c>
      <c r="L5915" s="79"/>
      <c r="M5915" s="80"/>
      <c r="N5915" s="79" t="s">
        <v>97</v>
      </c>
      <c r="O5915" s="81"/>
      <c r="P5915" s="86"/>
      <c r="Q5915" s="82"/>
      <c r="R5915" s="81" t="s">
        <v>97</v>
      </c>
      <c r="S5915" s="63"/>
      <c r="T5915" s="87"/>
      <c r="U5915" s="84" t="s">
        <v>97</v>
      </c>
      <c r="V5915" s="84" t="s">
        <v>97</v>
      </c>
      <c r="W5915" s="85" t="b">
        <v>0</v>
      </c>
      <c r="X5915" s="63"/>
      <c r="Y5915" s="63"/>
      <c r="Z5915" s="63"/>
    </row>
    <row r="5916">
      <c r="A5916" s="75"/>
      <c r="B5916" s="94"/>
      <c r="C5916" s="75"/>
      <c r="D5916" s="76"/>
      <c r="E5916" s="75" t="s">
        <v>97</v>
      </c>
      <c r="F5916" s="75" t="s">
        <v>97</v>
      </c>
      <c r="G5916" s="77"/>
      <c r="H5916" s="77"/>
      <c r="I5916" s="80"/>
      <c r="J5916" s="77" t="s">
        <v>97</v>
      </c>
      <c r="K5916" s="79" t="s">
        <v>97</v>
      </c>
      <c r="L5916" s="79"/>
      <c r="M5916" s="80"/>
      <c r="N5916" s="79" t="s">
        <v>97</v>
      </c>
      <c r="O5916" s="81"/>
      <c r="P5916" s="86"/>
      <c r="Q5916" s="82"/>
      <c r="R5916" s="81" t="s">
        <v>97</v>
      </c>
      <c r="S5916" s="63"/>
      <c r="T5916" s="87"/>
      <c r="U5916" s="84" t="s">
        <v>97</v>
      </c>
      <c r="V5916" s="84" t="s">
        <v>97</v>
      </c>
      <c r="W5916" s="85" t="b">
        <v>0</v>
      </c>
      <c r="X5916" s="63"/>
      <c r="Y5916" s="63"/>
      <c r="Z5916" s="63"/>
    </row>
    <row r="5917">
      <c r="A5917" s="75"/>
      <c r="B5917" s="94"/>
      <c r="C5917" s="75"/>
      <c r="D5917" s="76"/>
      <c r="E5917" s="75" t="s">
        <v>97</v>
      </c>
      <c r="F5917" s="75" t="s">
        <v>97</v>
      </c>
      <c r="G5917" s="77"/>
      <c r="H5917" s="77"/>
      <c r="I5917" s="80"/>
      <c r="J5917" s="77" t="s">
        <v>97</v>
      </c>
      <c r="K5917" s="79" t="s">
        <v>97</v>
      </c>
      <c r="L5917" s="79"/>
      <c r="M5917" s="80"/>
      <c r="N5917" s="79" t="s">
        <v>97</v>
      </c>
      <c r="O5917" s="81"/>
      <c r="P5917" s="86"/>
      <c r="Q5917" s="82"/>
      <c r="R5917" s="81" t="s">
        <v>97</v>
      </c>
      <c r="S5917" s="63"/>
      <c r="T5917" s="87"/>
      <c r="U5917" s="84" t="s">
        <v>97</v>
      </c>
      <c r="V5917" s="84" t="s">
        <v>97</v>
      </c>
      <c r="W5917" s="85" t="b">
        <v>0</v>
      </c>
      <c r="X5917" s="63"/>
      <c r="Y5917" s="63"/>
      <c r="Z5917" s="63"/>
    </row>
    <row r="5918">
      <c r="A5918" s="75"/>
      <c r="B5918" s="94"/>
      <c r="C5918" s="75"/>
      <c r="D5918" s="76"/>
      <c r="E5918" s="75" t="s">
        <v>97</v>
      </c>
      <c r="F5918" s="75" t="s">
        <v>97</v>
      </c>
      <c r="G5918" s="77"/>
      <c r="H5918" s="77"/>
      <c r="I5918" s="80"/>
      <c r="J5918" s="77" t="s">
        <v>97</v>
      </c>
      <c r="K5918" s="79" t="s">
        <v>97</v>
      </c>
      <c r="L5918" s="79"/>
      <c r="M5918" s="80"/>
      <c r="N5918" s="79" t="s">
        <v>97</v>
      </c>
      <c r="O5918" s="81"/>
      <c r="P5918" s="86"/>
      <c r="Q5918" s="82"/>
      <c r="R5918" s="81" t="s">
        <v>97</v>
      </c>
      <c r="S5918" s="63"/>
      <c r="T5918" s="87"/>
      <c r="U5918" s="84" t="s">
        <v>97</v>
      </c>
      <c r="V5918" s="84" t="s">
        <v>97</v>
      </c>
      <c r="W5918" s="85" t="b">
        <v>0</v>
      </c>
      <c r="X5918" s="63"/>
      <c r="Y5918" s="63"/>
      <c r="Z5918" s="63"/>
    </row>
    <row r="5919">
      <c r="A5919" s="75"/>
      <c r="B5919" s="94"/>
      <c r="C5919" s="75"/>
      <c r="D5919" s="76"/>
      <c r="E5919" s="75" t="s">
        <v>97</v>
      </c>
      <c r="F5919" s="75" t="s">
        <v>97</v>
      </c>
      <c r="G5919" s="77"/>
      <c r="H5919" s="77"/>
      <c r="I5919" s="80"/>
      <c r="J5919" s="77" t="s">
        <v>97</v>
      </c>
      <c r="K5919" s="79" t="s">
        <v>97</v>
      </c>
      <c r="L5919" s="79"/>
      <c r="M5919" s="80"/>
      <c r="N5919" s="79" t="s">
        <v>97</v>
      </c>
      <c r="O5919" s="81"/>
      <c r="P5919" s="86"/>
      <c r="Q5919" s="82"/>
      <c r="R5919" s="81" t="s">
        <v>97</v>
      </c>
      <c r="S5919" s="63"/>
      <c r="T5919" s="87"/>
      <c r="U5919" s="84" t="s">
        <v>97</v>
      </c>
      <c r="V5919" s="84" t="s">
        <v>97</v>
      </c>
      <c r="W5919" s="85" t="b">
        <v>0</v>
      </c>
      <c r="X5919" s="63"/>
      <c r="Y5919" s="63"/>
      <c r="Z5919" s="63"/>
    </row>
    <row r="5920">
      <c r="A5920" s="75"/>
      <c r="B5920" s="94"/>
      <c r="C5920" s="75"/>
      <c r="D5920" s="76"/>
      <c r="E5920" s="75" t="s">
        <v>97</v>
      </c>
      <c r="F5920" s="75" t="s">
        <v>97</v>
      </c>
      <c r="G5920" s="77"/>
      <c r="H5920" s="77"/>
      <c r="I5920" s="80"/>
      <c r="J5920" s="77" t="s">
        <v>97</v>
      </c>
      <c r="K5920" s="79" t="s">
        <v>97</v>
      </c>
      <c r="L5920" s="79"/>
      <c r="M5920" s="80"/>
      <c r="N5920" s="79" t="s">
        <v>97</v>
      </c>
      <c r="O5920" s="81"/>
      <c r="P5920" s="86"/>
      <c r="Q5920" s="82"/>
      <c r="R5920" s="81" t="s">
        <v>97</v>
      </c>
      <c r="S5920" s="63"/>
      <c r="T5920" s="87"/>
      <c r="U5920" s="84" t="s">
        <v>97</v>
      </c>
      <c r="V5920" s="84" t="s">
        <v>97</v>
      </c>
      <c r="W5920" s="85" t="b">
        <v>0</v>
      </c>
      <c r="X5920" s="63"/>
      <c r="Y5920" s="63"/>
      <c r="Z5920" s="63"/>
    </row>
    <row r="5921">
      <c r="A5921" s="75"/>
      <c r="B5921" s="94"/>
      <c r="C5921" s="75"/>
      <c r="D5921" s="76"/>
      <c r="E5921" s="75" t="s">
        <v>97</v>
      </c>
      <c r="F5921" s="75" t="s">
        <v>97</v>
      </c>
      <c r="G5921" s="77"/>
      <c r="H5921" s="77"/>
      <c r="I5921" s="80"/>
      <c r="J5921" s="77" t="s">
        <v>97</v>
      </c>
      <c r="K5921" s="79" t="s">
        <v>97</v>
      </c>
      <c r="L5921" s="79"/>
      <c r="M5921" s="80"/>
      <c r="N5921" s="79" t="s">
        <v>97</v>
      </c>
      <c r="O5921" s="81"/>
      <c r="P5921" s="86"/>
      <c r="Q5921" s="82"/>
      <c r="R5921" s="81" t="s">
        <v>97</v>
      </c>
      <c r="S5921" s="63"/>
      <c r="T5921" s="87"/>
      <c r="U5921" s="84" t="s">
        <v>97</v>
      </c>
      <c r="V5921" s="84" t="s">
        <v>97</v>
      </c>
      <c r="W5921" s="85" t="b">
        <v>0</v>
      </c>
      <c r="X5921" s="63"/>
      <c r="Y5921" s="63"/>
      <c r="Z5921" s="63"/>
    </row>
    <row r="5922">
      <c r="A5922" s="75"/>
      <c r="B5922" s="94"/>
      <c r="C5922" s="75"/>
      <c r="D5922" s="76"/>
      <c r="E5922" s="75" t="s">
        <v>97</v>
      </c>
      <c r="F5922" s="75" t="s">
        <v>97</v>
      </c>
      <c r="G5922" s="77"/>
      <c r="H5922" s="77"/>
      <c r="I5922" s="80"/>
      <c r="J5922" s="77" t="s">
        <v>97</v>
      </c>
      <c r="K5922" s="79" t="s">
        <v>97</v>
      </c>
      <c r="L5922" s="79"/>
      <c r="M5922" s="80"/>
      <c r="N5922" s="79" t="s">
        <v>97</v>
      </c>
      <c r="O5922" s="81"/>
      <c r="P5922" s="86"/>
      <c r="Q5922" s="82"/>
      <c r="R5922" s="81" t="s">
        <v>97</v>
      </c>
      <c r="S5922" s="63"/>
      <c r="T5922" s="87"/>
      <c r="U5922" s="84" t="s">
        <v>97</v>
      </c>
      <c r="V5922" s="84" t="s">
        <v>97</v>
      </c>
      <c r="W5922" s="85" t="b">
        <v>0</v>
      </c>
      <c r="X5922" s="63"/>
      <c r="Y5922" s="63"/>
      <c r="Z5922" s="63"/>
    </row>
    <row r="5923">
      <c r="A5923" s="75"/>
      <c r="B5923" s="94"/>
      <c r="C5923" s="75"/>
      <c r="D5923" s="76"/>
      <c r="E5923" s="75" t="s">
        <v>97</v>
      </c>
      <c r="F5923" s="75" t="s">
        <v>97</v>
      </c>
      <c r="G5923" s="77"/>
      <c r="H5923" s="77"/>
      <c r="I5923" s="80"/>
      <c r="J5923" s="77" t="s">
        <v>97</v>
      </c>
      <c r="K5923" s="79" t="s">
        <v>97</v>
      </c>
      <c r="L5923" s="79"/>
      <c r="M5923" s="80"/>
      <c r="N5923" s="79" t="s">
        <v>97</v>
      </c>
      <c r="O5923" s="81"/>
      <c r="P5923" s="86"/>
      <c r="Q5923" s="82"/>
      <c r="R5923" s="81" t="s">
        <v>97</v>
      </c>
      <c r="S5923" s="63"/>
      <c r="T5923" s="87"/>
      <c r="U5923" s="84" t="s">
        <v>97</v>
      </c>
      <c r="V5923" s="84" t="s">
        <v>97</v>
      </c>
      <c r="W5923" s="85" t="b">
        <v>0</v>
      </c>
      <c r="X5923" s="63"/>
      <c r="Y5923" s="63"/>
      <c r="Z5923" s="63"/>
    </row>
    <row r="5924">
      <c r="A5924" s="75"/>
      <c r="B5924" s="94"/>
      <c r="C5924" s="75"/>
      <c r="D5924" s="76"/>
      <c r="E5924" s="75" t="s">
        <v>97</v>
      </c>
      <c r="F5924" s="75" t="s">
        <v>97</v>
      </c>
      <c r="G5924" s="77"/>
      <c r="H5924" s="77"/>
      <c r="I5924" s="80"/>
      <c r="J5924" s="77" t="s">
        <v>97</v>
      </c>
      <c r="K5924" s="79" t="s">
        <v>97</v>
      </c>
      <c r="L5924" s="79"/>
      <c r="M5924" s="80"/>
      <c r="N5924" s="79" t="s">
        <v>97</v>
      </c>
      <c r="O5924" s="81"/>
      <c r="P5924" s="86"/>
      <c r="Q5924" s="82"/>
      <c r="R5924" s="81" t="s">
        <v>97</v>
      </c>
      <c r="S5924" s="63"/>
      <c r="T5924" s="87"/>
      <c r="U5924" s="84" t="s">
        <v>97</v>
      </c>
      <c r="V5924" s="84" t="s">
        <v>97</v>
      </c>
      <c r="W5924" s="85" t="b">
        <v>0</v>
      </c>
      <c r="X5924" s="63"/>
      <c r="Y5924" s="63"/>
      <c r="Z5924" s="63"/>
    </row>
    <row r="5925">
      <c r="A5925" s="75"/>
      <c r="B5925" s="94"/>
      <c r="C5925" s="75"/>
      <c r="D5925" s="76"/>
      <c r="E5925" s="75" t="s">
        <v>97</v>
      </c>
      <c r="F5925" s="75" t="s">
        <v>97</v>
      </c>
      <c r="G5925" s="77"/>
      <c r="H5925" s="77"/>
      <c r="I5925" s="80"/>
      <c r="J5925" s="77" t="s">
        <v>97</v>
      </c>
      <c r="K5925" s="79" t="s">
        <v>97</v>
      </c>
      <c r="L5925" s="79"/>
      <c r="M5925" s="80"/>
      <c r="N5925" s="79" t="s">
        <v>97</v>
      </c>
      <c r="O5925" s="81"/>
      <c r="P5925" s="86"/>
      <c r="Q5925" s="82"/>
      <c r="R5925" s="81" t="s">
        <v>97</v>
      </c>
      <c r="S5925" s="63"/>
      <c r="T5925" s="87"/>
      <c r="U5925" s="84" t="s">
        <v>97</v>
      </c>
      <c r="V5925" s="84" t="s">
        <v>97</v>
      </c>
      <c r="W5925" s="85" t="b">
        <v>0</v>
      </c>
      <c r="X5925" s="63"/>
      <c r="Y5925" s="63"/>
      <c r="Z5925" s="63"/>
    </row>
    <row r="5926">
      <c r="A5926" s="75"/>
      <c r="B5926" s="94"/>
      <c r="C5926" s="75"/>
      <c r="D5926" s="76"/>
      <c r="E5926" s="75" t="s">
        <v>97</v>
      </c>
      <c r="F5926" s="75" t="s">
        <v>97</v>
      </c>
      <c r="G5926" s="77"/>
      <c r="H5926" s="77"/>
      <c r="I5926" s="80"/>
      <c r="J5926" s="77" t="s">
        <v>97</v>
      </c>
      <c r="K5926" s="79" t="s">
        <v>97</v>
      </c>
      <c r="L5926" s="79"/>
      <c r="M5926" s="80"/>
      <c r="N5926" s="79" t="s">
        <v>97</v>
      </c>
      <c r="O5926" s="81"/>
      <c r="P5926" s="86"/>
      <c r="Q5926" s="82"/>
      <c r="R5926" s="81" t="s">
        <v>97</v>
      </c>
      <c r="S5926" s="63"/>
      <c r="T5926" s="87"/>
      <c r="U5926" s="84" t="s">
        <v>97</v>
      </c>
      <c r="V5926" s="84" t="s">
        <v>97</v>
      </c>
      <c r="W5926" s="85" t="b">
        <v>0</v>
      </c>
      <c r="X5926" s="63"/>
      <c r="Y5926" s="63"/>
      <c r="Z5926" s="63"/>
    </row>
    <row r="5927">
      <c r="A5927" s="75"/>
      <c r="B5927" s="94"/>
      <c r="C5927" s="75"/>
      <c r="D5927" s="76"/>
      <c r="E5927" s="75" t="s">
        <v>97</v>
      </c>
      <c r="F5927" s="75" t="s">
        <v>97</v>
      </c>
      <c r="G5927" s="77"/>
      <c r="H5927" s="77"/>
      <c r="I5927" s="80"/>
      <c r="J5927" s="77" t="s">
        <v>97</v>
      </c>
      <c r="K5927" s="79" t="s">
        <v>97</v>
      </c>
      <c r="L5927" s="79"/>
      <c r="M5927" s="80"/>
      <c r="N5927" s="79" t="s">
        <v>97</v>
      </c>
      <c r="O5927" s="81"/>
      <c r="P5927" s="86"/>
      <c r="Q5927" s="82"/>
      <c r="R5927" s="81" t="s">
        <v>97</v>
      </c>
      <c r="S5927" s="63"/>
      <c r="T5927" s="87"/>
      <c r="U5927" s="84" t="s">
        <v>97</v>
      </c>
      <c r="V5927" s="84" t="s">
        <v>97</v>
      </c>
      <c r="W5927" s="85" t="b">
        <v>0</v>
      </c>
      <c r="X5927" s="63"/>
      <c r="Y5927" s="63"/>
      <c r="Z5927" s="63"/>
    </row>
    <row r="5928">
      <c r="A5928" s="75"/>
      <c r="B5928" s="94"/>
      <c r="C5928" s="75"/>
      <c r="D5928" s="76"/>
      <c r="E5928" s="75" t="s">
        <v>97</v>
      </c>
      <c r="F5928" s="75" t="s">
        <v>97</v>
      </c>
      <c r="G5928" s="77"/>
      <c r="H5928" s="77"/>
      <c r="I5928" s="80"/>
      <c r="J5928" s="77" t="s">
        <v>97</v>
      </c>
      <c r="K5928" s="79" t="s">
        <v>97</v>
      </c>
      <c r="L5928" s="79"/>
      <c r="M5928" s="80"/>
      <c r="N5928" s="79" t="s">
        <v>97</v>
      </c>
      <c r="O5928" s="81"/>
      <c r="P5928" s="86"/>
      <c r="Q5928" s="82"/>
      <c r="R5928" s="81" t="s">
        <v>97</v>
      </c>
      <c r="S5928" s="63"/>
      <c r="T5928" s="87"/>
      <c r="U5928" s="84" t="s">
        <v>97</v>
      </c>
      <c r="V5928" s="84" t="s">
        <v>97</v>
      </c>
      <c r="W5928" s="85" t="b">
        <v>0</v>
      </c>
      <c r="X5928" s="63"/>
      <c r="Y5928" s="63"/>
      <c r="Z5928" s="63"/>
    </row>
    <row r="5929">
      <c r="A5929" s="75"/>
      <c r="B5929" s="94"/>
      <c r="C5929" s="75"/>
      <c r="D5929" s="76"/>
      <c r="E5929" s="75" t="s">
        <v>97</v>
      </c>
      <c r="F5929" s="75" t="s">
        <v>97</v>
      </c>
      <c r="G5929" s="77"/>
      <c r="H5929" s="77"/>
      <c r="I5929" s="80"/>
      <c r="J5929" s="77" t="s">
        <v>97</v>
      </c>
      <c r="K5929" s="79" t="s">
        <v>97</v>
      </c>
      <c r="L5929" s="79"/>
      <c r="M5929" s="80"/>
      <c r="N5929" s="79" t="s">
        <v>97</v>
      </c>
      <c r="O5929" s="81"/>
      <c r="P5929" s="86"/>
      <c r="Q5929" s="82"/>
      <c r="R5929" s="81" t="s">
        <v>97</v>
      </c>
      <c r="S5929" s="63"/>
      <c r="T5929" s="87"/>
      <c r="U5929" s="84" t="s">
        <v>97</v>
      </c>
      <c r="V5929" s="84" t="s">
        <v>97</v>
      </c>
      <c r="W5929" s="85" t="b">
        <v>0</v>
      </c>
      <c r="X5929" s="63"/>
      <c r="Y5929" s="63"/>
      <c r="Z5929" s="63"/>
    </row>
    <row r="5930">
      <c r="A5930" s="75"/>
      <c r="B5930" s="94"/>
      <c r="C5930" s="75"/>
      <c r="D5930" s="76"/>
      <c r="E5930" s="75" t="s">
        <v>97</v>
      </c>
      <c r="F5930" s="75" t="s">
        <v>97</v>
      </c>
      <c r="G5930" s="77"/>
      <c r="H5930" s="77"/>
      <c r="I5930" s="80"/>
      <c r="J5930" s="77" t="s">
        <v>97</v>
      </c>
      <c r="K5930" s="79" t="s">
        <v>97</v>
      </c>
      <c r="L5930" s="79"/>
      <c r="M5930" s="80"/>
      <c r="N5930" s="79" t="s">
        <v>97</v>
      </c>
      <c r="O5930" s="81"/>
      <c r="P5930" s="86"/>
      <c r="Q5930" s="82"/>
      <c r="R5930" s="81" t="s">
        <v>97</v>
      </c>
      <c r="S5930" s="63"/>
      <c r="T5930" s="87"/>
      <c r="U5930" s="84" t="s">
        <v>97</v>
      </c>
      <c r="V5930" s="84" t="s">
        <v>97</v>
      </c>
      <c r="W5930" s="85" t="b">
        <v>0</v>
      </c>
      <c r="X5930" s="63"/>
      <c r="Y5930" s="63"/>
      <c r="Z5930" s="63"/>
    </row>
    <row r="5931">
      <c r="A5931" s="75"/>
      <c r="B5931" s="94"/>
      <c r="C5931" s="75"/>
      <c r="D5931" s="76"/>
      <c r="E5931" s="75" t="s">
        <v>97</v>
      </c>
      <c r="F5931" s="75" t="s">
        <v>97</v>
      </c>
      <c r="G5931" s="77"/>
      <c r="H5931" s="77"/>
      <c r="I5931" s="80"/>
      <c r="J5931" s="77" t="s">
        <v>97</v>
      </c>
      <c r="K5931" s="79" t="s">
        <v>97</v>
      </c>
      <c r="L5931" s="79"/>
      <c r="M5931" s="80"/>
      <c r="N5931" s="79" t="s">
        <v>97</v>
      </c>
      <c r="O5931" s="81"/>
      <c r="P5931" s="86"/>
      <c r="Q5931" s="82"/>
      <c r="R5931" s="81" t="s">
        <v>97</v>
      </c>
      <c r="S5931" s="63"/>
      <c r="T5931" s="87"/>
      <c r="U5931" s="84" t="s">
        <v>97</v>
      </c>
      <c r="V5931" s="84" t="s">
        <v>97</v>
      </c>
      <c r="W5931" s="85" t="b">
        <v>0</v>
      </c>
      <c r="X5931" s="63"/>
      <c r="Y5931" s="63"/>
      <c r="Z5931" s="63"/>
    </row>
    <row r="5932">
      <c r="A5932" s="75"/>
      <c r="B5932" s="94"/>
      <c r="C5932" s="75"/>
      <c r="D5932" s="76"/>
      <c r="E5932" s="75" t="s">
        <v>97</v>
      </c>
      <c r="F5932" s="75" t="s">
        <v>97</v>
      </c>
      <c r="G5932" s="77"/>
      <c r="H5932" s="77"/>
      <c r="I5932" s="80"/>
      <c r="J5932" s="77" t="s">
        <v>97</v>
      </c>
      <c r="K5932" s="79" t="s">
        <v>97</v>
      </c>
      <c r="L5932" s="79"/>
      <c r="M5932" s="80"/>
      <c r="N5932" s="79" t="s">
        <v>97</v>
      </c>
      <c r="O5932" s="81"/>
      <c r="P5932" s="86"/>
      <c r="Q5932" s="82"/>
      <c r="R5932" s="81" t="s">
        <v>97</v>
      </c>
      <c r="S5932" s="63"/>
      <c r="T5932" s="87"/>
      <c r="U5932" s="84" t="s">
        <v>97</v>
      </c>
      <c r="V5932" s="84" t="s">
        <v>97</v>
      </c>
      <c r="W5932" s="85" t="b">
        <v>0</v>
      </c>
      <c r="X5932" s="63"/>
      <c r="Y5932" s="63"/>
      <c r="Z5932" s="63"/>
    </row>
    <row r="5933">
      <c r="A5933" s="75"/>
      <c r="B5933" s="94"/>
      <c r="C5933" s="75"/>
      <c r="D5933" s="76"/>
      <c r="E5933" s="75" t="s">
        <v>97</v>
      </c>
      <c r="F5933" s="75" t="s">
        <v>97</v>
      </c>
      <c r="G5933" s="77"/>
      <c r="H5933" s="77"/>
      <c r="I5933" s="80"/>
      <c r="J5933" s="77" t="s">
        <v>97</v>
      </c>
      <c r="K5933" s="79" t="s">
        <v>97</v>
      </c>
      <c r="L5933" s="79"/>
      <c r="M5933" s="80"/>
      <c r="N5933" s="79" t="s">
        <v>97</v>
      </c>
      <c r="O5933" s="81"/>
      <c r="P5933" s="86"/>
      <c r="Q5933" s="82"/>
      <c r="R5933" s="81" t="s">
        <v>97</v>
      </c>
      <c r="S5933" s="63"/>
      <c r="T5933" s="87"/>
      <c r="U5933" s="84" t="s">
        <v>97</v>
      </c>
      <c r="V5933" s="84" t="s">
        <v>97</v>
      </c>
      <c r="W5933" s="85" t="b">
        <v>0</v>
      </c>
      <c r="X5933" s="63"/>
      <c r="Y5933" s="63"/>
      <c r="Z5933" s="63"/>
    </row>
    <row r="5934">
      <c r="A5934" s="75"/>
      <c r="B5934" s="94"/>
      <c r="C5934" s="75"/>
      <c r="D5934" s="76"/>
      <c r="E5934" s="75" t="s">
        <v>97</v>
      </c>
      <c r="F5934" s="75" t="s">
        <v>97</v>
      </c>
      <c r="G5934" s="77"/>
      <c r="H5934" s="77"/>
      <c r="I5934" s="80"/>
      <c r="J5934" s="77" t="s">
        <v>97</v>
      </c>
      <c r="K5934" s="79" t="s">
        <v>97</v>
      </c>
      <c r="L5934" s="79"/>
      <c r="M5934" s="80"/>
      <c r="N5934" s="79" t="s">
        <v>97</v>
      </c>
      <c r="O5934" s="81"/>
      <c r="P5934" s="86"/>
      <c r="Q5934" s="82"/>
      <c r="R5934" s="81" t="s">
        <v>97</v>
      </c>
      <c r="S5934" s="63"/>
      <c r="T5934" s="87"/>
      <c r="U5934" s="84" t="s">
        <v>97</v>
      </c>
      <c r="V5934" s="84" t="s">
        <v>97</v>
      </c>
      <c r="W5934" s="85" t="b">
        <v>0</v>
      </c>
      <c r="X5934" s="63"/>
      <c r="Y5934" s="63"/>
      <c r="Z5934" s="63"/>
    </row>
    <row r="5935">
      <c r="A5935" s="75"/>
      <c r="B5935" s="94"/>
      <c r="C5935" s="75"/>
      <c r="D5935" s="76"/>
      <c r="E5935" s="75" t="s">
        <v>97</v>
      </c>
      <c r="F5935" s="75" t="s">
        <v>97</v>
      </c>
      <c r="G5935" s="77"/>
      <c r="H5935" s="77"/>
      <c r="I5935" s="80"/>
      <c r="J5935" s="77" t="s">
        <v>97</v>
      </c>
      <c r="K5935" s="79" t="s">
        <v>97</v>
      </c>
      <c r="L5935" s="79"/>
      <c r="M5935" s="80"/>
      <c r="N5935" s="79" t="s">
        <v>97</v>
      </c>
      <c r="O5935" s="81"/>
      <c r="P5935" s="86"/>
      <c r="Q5935" s="82"/>
      <c r="R5935" s="81" t="s">
        <v>97</v>
      </c>
      <c r="S5935" s="63"/>
      <c r="T5935" s="87"/>
      <c r="U5935" s="84" t="s">
        <v>97</v>
      </c>
      <c r="V5935" s="84" t="s">
        <v>97</v>
      </c>
      <c r="W5935" s="85" t="b">
        <v>0</v>
      </c>
      <c r="X5935" s="63"/>
      <c r="Y5935" s="63"/>
      <c r="Z5935" s="63"/>
    </row>
    <row r="5936">
      <c r="A5936" s="75"/>
      <c r="B5936" s="94"/>
      <c r="C5936" s="75"/>
      <c r="D5936" s="76"/>
      <c r="E5936" s="75" t="s">
        <v>97</v>
      </c>
      <c r="F5936" s="75" t="s">
        <v>97</v>
      </c>
      <c r="G5936" s="77"/>
      <c r="H5936" s="77"/>
      <c r="I5936" s="80"/>
      <c r="J5936" s="77" t="s">
        <v>97</v>
      </c>
      <c r="K5936" s="79" t="s">
        <v>97</v>
      </c>
      <c r="L5936" s="79"/>
      <c r="M5936" s="80"/>
      <c r="N5936" s="79" t="s">
        <v>97</v>
      </c>
      <c r="O5936" s="81"/>
      <c r="P5936" s="86"/>
      <c r="Q5936" s="82"/>
      <c r="R5936" s="81" t="s">
        <v>97</v>
      </c>
      <c r="S5936" s="63"/>
      <c r="T5936" s="87"/>
      <c r="U5936" s="84" t="s">
        <v>97</v>
      </c>
      <c r="V5936" s="84" t="s">
        <v>97</v>
      </c>
      <c r="W5936" s="85" t="b">
        <v>0</v>
      </c>
      <c r="X5936" s="63"/>
      <c r="Y5936" s="63"/>
      <c r="Z5936" s="63"/>
    </row>
    <row r="5937">
      <c r="A5937" s="75"/>
      <c r="B5937" s="94"/>
      <c r="C5937" s="75"/>
      <c r="D5937" s="76"/>
      <c r="E5937" s="75" t="s">
        <v>97</v>
      </c>
      <c r="F5937" s="75" t="s">
        <v>97</v>
      </c>
      <c r="G5937" s="77"/>
      <c r="H5937" s="77"/>
      <c r="I5937" s="80"/>
      <c r="J5937" s="77" t="s">
        <v>97</v>
      </c>
      <c r="K5937" s="79" t="s">
        <v>97</v>
      </c>
      <c r="L5937" s="79"/>
      <c r="M5937" s="80"/>
      <c r="N5937" s="79" t="s">
        <v>97</v>
      </c>
      <c r="O5937" s="81"/>
      <c r="P5937" s="86"/>
      <c r="Q5937" s="82"/>
      <c r="R5937" s="81" t="s">
        <v>97</v>
      </c>
      <c r="S5937" s="63"/>
      <c r="T5937" s="87"/>
      <c r="U5937" s="84" t="s">
        <v>97</v>
      </c>
      <c r="V5937" s="84" t="s">
        <v>97</v>
      </c>
      <c r="W5937" s="85" t="b">
        <v>0</v>
      </c>
      <c r="X5937" s="63"/>
      <c r="Y5937" s="63"/>
      <c r="Z5937" s="63"/>
    </row>
    <row r="5938">
      <c r="A5938" s="75"/>
      <c r="B5938" s="94"/>
      <c r="C5938" s="75"/>
      <c r="D5938" s="76"/>
      <c r="E5938" s="75" t="s">
        <v>97</v>
      </c>
      <c r="F5938" s="75" t="s">
        <v>97</v>
      </c>
      <c r="G5938" s="77"/>
      <c r="H5938" s="77"/>
      <c r="I5938" s="80"/>
      <c r="J5938" s="77" t="s">
        <v>97</v>
      </c>
      <c r="K5938" s="79" t="s">
        <v>97</v>
      </c>
      <c r="L5938" s="79"/>
      <c r="M5938" s="80"/>
      <c r="N5938" s="79" t="s">
        <v>97</v>
      </c>
      <c r="O5938" s="81"/>
      <c r="P5938" s="86"/>
      <c r="Q5938" s="82"/>
      <c r="R5938" s="81" t="s">
        <v>97</v>
      </c>
      <c r="S5938" s="63"/>
      <c r="T5938" s="87"/>
      <c r="U5938" s="84" t="s">
        <v>97</v>
      </c>
      <c r="V5938" s="84" t="s">
        <v>97</v>
      </c>
      <c r="W5938" s="85" t="b">
        <v>0</v>
      </c>
      <c r="X5938" s="63"/>
      <c r="Y5938" s="63"/>
      <c r="Z5938" s="63"/>
    </row>
    <row r="5939">
      <c r="A5939" s="75"/>
      <c r="B5939" s="94"/>
      <c r="C5939" s="75"/>
      <c r="D5939" s="76"/>
      <c r="E5939" s="75" t="s">
        <v>97</v>
      </c>
      <c r="F5939" s="75" t="s">
        <v>97</v>
      </c>
      <c r="G5939" s="77"/>
      <c r="H5939" s="77"/>
      <c r="I5939" s="80"/>
      <c r="J5939" s="77" t="s">
        <v>97</v>
      </c>
      <c r="K5939" s="79" t="s">
        <v>97</v>
      </c>
      <c r="L5939" s="79"/>
      <c r="M5939" s="80"/>
      <c r="N5939" s="79" t="s">
        <v>97</v>
      </c>
      <c r="O5939" s="81"/>
      <c r="P5939" s="86"/>
      <c r="Q5939" s="82"/>
      <c r="R5939" s="81" t="s">
        <v>97</v>
      </c>
      <c r="S5939" s="63"/>
      <c r="T5939" s="87"/>
      <c r="U5939" s="84" t="s">
        <v>97</v>
      </c>
      <c r="V5939" s="84" t="s">
        <v>97</v>
      </c>
      <c r="W5939" s="85" t="b">
        <v>0</v>
      </c>
      <c r="X5939" s="63"/>
      <c r="Y5939" s="63"/>
      <c r="Z5939" s="63"/>
    </row>
    <row r="5940">
      <c r="A5940" s="75"/>
      <c r="B5940" s="94"/>
      <c r="C5940" s="75"/>
      <c r="D5940" s="76"/>
      <c r="E5940" s="75" t="s">
        <v>97</v>
      </c>
      <c r="F5940" s="75" t="s">
        <v>97</v>
      </c>
      <c r="G5940" s="77"/>
      <c r="H5940" s="77"/>
      <c r="I5940" s="80"/>
      <c r="J5940" s="77" t="s">
        <v>97</v>
      </c>
      <c r="K5940" s="79" t="s">
        <v>97</v>
      </c>
      <c r="L5940" s="79"/>
      <c r="M5940" s="80"/>
      <c r="N5940" s="79" t="s">
        <v>97</v>
      </c>
      <c r="O5940" s="81"/>
      <c r="P5940" s="86"/>
      <c r="Q5940" s="82"/>
      <c r="R5940" s="81" t="s">
        <v>97</v>
      </c>
      <c r="S5940" s="63"/>
      <c r="T5940" s="87"/>
      <c r="U5940" s="84" t="s">
        <v>97</v>
      </c>
      <c r="V5940" s="84" t="s">
        <v>97</v>
      </c>
      <c r="W5940" s="85" t="b">
        <v>0</v>
      </c>
      <c r="X5940" s="63"/>
      <c r="Y5940" s="63"/>
      <c r="Z5940" s="63"/>
    </row>
    <row r="5941">
      <c r="A5941" s="75"/>
      <c r="B5941" s="94"/>
      <c r="C5941" s="75"/>
      <c r="D5941" s="76"/>
      <c r="E5941" s="75" t="s">
        <v>97</v>
      </c>
      <c r="F5941" s="75" t="s">
        <v>97</v>
      </c>
      <c r="G5941" s="77"/>
      <c r="H5941" s="77"/>
      <c r="I5941" s="80"/>
      <c r="J5941" s="77" t="s">
        <v>97</v>
      </c>
      <c r="K5941" s="79" t="s">
        <v>97</v>
      </c>
      <c r="L5941" s="79"/>
      <c r="M5941" s="80"/>
      <c r="N5941" s="79" t="s">
        <v>97</v>
      </c>
      <c r="O5941" s="81"/>
      <c r="P5941" s="86"/>
      <c r="Q5941" s="82"/>
      <c r="R5941" s="81" t="s">
        <v>97</v>
      </c>
      <c r="S5941" s="63"/>
      <c r="T5941" s="87"/>
      <c r="U5941" s="84" t="s">
        <v>97</v>
      </c>
      <c r="V5941" s="84" t="s">
        <v>97</v>
      </c>
      <c r="W5941" s="85" t="b">
        <v>0</v>
      </c>
      <c r="X5941" s="63"/>
      <c r="Y5941" s="63"/>
      <c r="Z5941" s="63"/>
    </row>
    <row r="5942">
      <c r="A5942" s="75"/>
      <c r="B5942" s="94"/>
      <c r="C5942" s="75"/>
      <c r="D5942" s="76"/>
      <c r="E5942" s="75" t="s">
        <v>97</v>
      </c>
      <c r="F5942" s="75" t="s">
        <v>97</v>
      </c>
      <c r="G5942" s="77"/>
      <c r="H5942" s="77"/>
      <c r="I5942" s="80"/>
      <c r="J5942" s="77" t="s">
        <v>97</v>
      </c>
      <c r="K5942" s="79" t="s">
        <v>97</v>
      </c>
      <c r="L5942" s="79"/>
      <c r="M5942" s="80"/>
      <c r="N5942" s="79" t="s">
        <v>97</v>
      </c>
      <c r="O5942" s="81"/>
      <c r="P5942" s="86"/>
      <c r="Q5942" s="82"/>
      <c r="R5942" s="81" t="s">
        <v>97</v>
      </c>
      <c r="S5942" s="63"/>
      <c r="T5942" s="87"/>
      <c r="U5942" s="84" t="s">
        <v>97</v>
      </c>
      <c r="V5942" s="84" t="s">
        <v>97</v>
      </c>
      <c r="W5942" s="85" t="b">
        <v>0</v>
      </c>
      <c r="X5942" s="63"/>
      <c r="Y5942" s="63"/>
      <c r="Z5942" s="63"/>
    </row>
    <row r="5943">
      <c r="A5943" s="75"/>
      <c r="B5943" s="94"/>
      <c r="C5943" s="75"/>
      <c r="D5943" s="76"/>
      <c r="E5943" s="75" t="s">
        <v>97</v>
      </c>
      <c r="F5943" s="75" t="s">
        <v>97</v>
      </c>
      <c r="G5943" s="77"/>
      <c r="H5943" s="77"/>
      <c r="I5943" s="80"/>
      <c r="J5943" s="77" t="s">
        <v>97</v>
      </c>
      <c r="K5943" s="79" t="s">
        <v>97</v>
      </c>
      <c r="L5943" s="79"/>
      <c r="M5943" s="80"/>
      <c r="N5943" s="79" t="s">
        <v>97</v>
      </c>
      <c r="O5943" s="81"/>
      <c r="P5943" s="86"/>
      <c r="Q5943" s="82"/>
      <c r="R5943" s="81" t="s">
        <v>97</v>
      </c>
      <c r="S5943" s="63"/>
      <c r="T5943" s="87"/>
      <c r="U5943" s="84" t="s">
        <v>97</v>
      </c>
      <c r="V5943" s="84" t="s">
        <v>97</v>
      </c>
      <c r="W5943" s="85" t="b">
        <v>0</v>
      </c>
      <c r="X5943" s="63"/>
      <c r="Y5943" s="63"/>
      <c r="Z5943" s="63"/>
    </row>
    <row r="5944">
      <c r="A5944" s="75"/>
      <c r="B5944" s="94"/>
      <c r="C5944" s="75"/>
      <c r="D5944" s="76"/>
      <c r="E5944" s="75" t="s">
        <v>97</v>
      </c>
      <c r="F5944" s="75" t="s">
        <v>97</v>
      </c>
      <c r="G5944" s="77"/>
      <c r="H5944" s="77"/>
      <c r="I5944" s="80"/>
      <c r="J5944" s="77" t="s">
        <v>97</v>
      </c>
      <c r="K5944" s="79" t="s">
        <v>97</v>
      </c>
      <c r="L5944" s="79"/>
      <c r="M5944" s="80"/>
      <c r="N5944" s="79" t="s">
        <v>97</v>
      </c>
      <c r="O5944" s="81"/>
      <c r="P5944" s="86"/>
      <c r="Q5944" s="82"/>
      <c r="R5944" s="81" t="s">
        <v>97</v>
      </c>
      <c r="S5944" s="63"/>
      <c r="T5944" s="87"/>
      <c r="U5944" s="84" t="s">
        <v>97</v>
      </c>
      <c r="V5944" s="84" t="s">
        <v>97</v>
      </c>
      <c r="W5944" s="85" t="b">
        <v>0</v>
      </c>
      <c r="X5944" s="63"/>
      <c r="Y5944" s="63"/>
      <c r="Z5944" s="63"/>
    </row>
    <row r="5945">
      <c r="A5945" s="75"/>
      <c r="B5945" s="94"/>
      <c r="C5945" s="75"/>
      <c r="D5945" s="76"/>
      <c r="E5945" s="75" t="s">
        <v>97</v>
      </c>
      <c r="F5945" s="75" t="s">
        <v>97</v>
      </c>
      <c r="G5945" s="77"/>
      <c r="H5945" s="77"/>
      <c r="I5945" s="80"/>
      <c r="J5945" s="77" t="s">
        <v>97</v>
      </c>
      <c r="K5945" s="79" t="s">
        <v>97</v>
      </c>
      <c r="L5945" s="79"/>
      <c r="M5945" s="80"/>
      <c r="N5945" s="79" t="s">
        <v>97</v>
      </c>
      <c r="O5945" s="81"/>
      <c r="P5945" s="86"/>
      <c r="Q5945" s="82"/>
      <c r="R5945" s="81" t="s">
        <v>97</v>
      </c>
      <c r="S5945" s="63"/>
      <c r="T5945" s="87"/>
      <c r="U5945" s="84" t="s">
        <v>97</v>
      </c>
      <c r="V5945" s="84" t="s">
        <v>97</v>
      </c>
      <c r="W5945" s="85" t="b">
        <v>0</v>
      </c>
      <c r="X5945" s="63"/>
      <c r="Y5945" s="63"/>
      <c r="Z5945" s="63"/>
    </row>
    <row r="5946">
      <c r="A5946" s="75"/>
      <c r="B5946" s="94"/>
      <c r="C5946" s="75"/>
      <c r="D5946" s="76"/>
      <c r="E5946" s="75" t="s">
        <v>97</v>
      </c>
      <c r="F5946" s="75" t="s">
        <v>97</v>
      </c>
      <c r="G5946" s="77"/>
      <c r="H5946" s="77"/>
      <c r="I5946" s="80"/>
      <c r="J5946" s="77" t="s">
        <v>97</v>
      </c>
      <c r="K5946" s="79" t="s">
        <v>97</v>
      </c>
      <c r="L5946" s="79"/>
      <c r="M5946" s="80"/>
      <c r="N5946" s="79" t="s">
        <v>97</v>
      </c>
      <c r="O5946" s="81"/>
      <c r="P5946" s="86"/>
      <c r="Q5946" s="82"/>
      <c r="R5946" s="81" t="s">
        <v>97</v>
      </c>
      <c r="S5946" s="63"/>
      <c r="T5946" s="87"/>
      <c r="U5946" s="84" t="s">
        <v>97</v>
      </c>
      <c r="V5946" s="84" t="s">
        <v>97</v>
      </c>
      <c r="W5946" s="85" t="b">
        <v>0</v>
      </c>
      <c r="X5946" s="63"/>
      <c r="Y5946" s="63"/>
      <c r="Z5946" s="63"/>
    </row>
    <row r="5947">
      <c r="A5947" s="75"/>
      <c r="B5947" s="94"/>
      <c r="C5947" s="75"/>
      <c r="D5947" s="76"/>
      <c r="E5947" s="75" t="s">
        <v>97</v>
      </c>
      <c r="F5947" s="75" t="s">
        <v>97</v>
      </c>
      <c r="G5947" s="77"/>
      <c r="H5947" s="77"/>
      <c r="I5947" s="80"/>
      <c r="J5947" s="77" t="s">
        <v>97</v>
      </c>
      <c r="K5947" s="79" t="s">
        <v>97</v>
      </c>
      <c r="L5947" s="79"/>
      <c r="M5947" s="80"/>
      <c r="N5947" s="79" t="s">
        <v>97</v>
      </c>
      <c r="O5947" s="81"/>
      <c r="P5947" s="86"/>
      <c r="Q5947" s="82"/>
      <c r="R5947" s="81" t="s">
        <v>97</v>
      </c>
      <c r="S5947" s="63"/>
      <c r="T5947" s="87"/>
      <c r="U5947" s="84" t="s">
        <v>97</v>
      </c>
      <c r="V5947" s="84" t="s">
        <v>97</v>
      </c>
      <c r="W5947" s="85" t="b">
        <v>0</v>
      </c>
      <c r="X5947" s="63"/>
      <c r="Y5947" s="63"/>
      <c r="Z5947" s="63"/>
    </row>
    <row r="5948">
      <c r="A5948" s="75"/>
      <c r="B5948" s="94"/>
      <c r="C5948" s="75"/>
      <c r="D5948" s="76"/>
      <c r="E5948" s="75" t="s">
        <v>97</v>
      </c>
      <c r="F5948" s="75" t="s">
        <v>97</v>
      </c>
      <c r="G5948" s="77"/>
      <c r="H5948" s="77"/>
      <c r="I5948" s="80"/>
      <c r="J5948" s="77" t="s">
        <v>97</v>
      </c>
      <c r="K5948" s="79" t="s">
        <v>97</v>
      </c>
      <c r="L5948" s="79"/>
      <c r="M5948" s="80"/>
      <c r="N5948" s="79" t="s">
        <v>97</v>
      </c>
      <c r="O5948" s="81"/>
      <c r="P5948" s="86"/>
      <c r="Q5948" s="82"/>
      <c r="R5948" s="81" t="s">
        <v>97</v>
      </c>
      <c r="S5948" s="63"/>
      <c r="T5948" s="87"/>
      <c r="U5948" s="84" t="s">
        <v>97</v>
      </c>
      <c r="V5948" s="84" t="s">
        <v>97</v>
      </c>
      <c r="W5948" s="85" t="b">
        <v>0</v>
      </c>
      <c r="X5948" s="63"/>
      <c r="Y5948" s="63"/>
      <c r="Z5948" s="63"/>
    </row>
    <row r="5949">
      <c r="A5949" s="75"/>
      <c r="B5949" s="94"/>
      <c r="C5949" s="75"/>
      <c r="D5949" s="76"/>
      <c r="E5949" s="75" t="s">
        <v>97</v>
      </c>
      <c r="F5949" s="75" t="s">
        <v>97</v>
      </c>
      <c r="G5949" s="77"/>
      <c r="H5949" s="77"/>
      <c r="I5949" s="80"/>
      <c r="J5949" s="77" t="s">
        <v>97</v>
      </c>
      <c r="K5949" s="79" t="s">
        <v>97</v>
      </c>
      <c r="L5949" s="79"/>
      <c r="M5949" s="80"/>
      <c r="N5949" s="79" t="s">
        <v>97</v>
      </c>
      <c r="O5949" s="81"/>
      <c r="P5949" s="86"/>
      <c r="Q5949" s="82"/>
      <c r="R5949" s="81" t="s">
        <v>97</v>
      </c>
      <c r="S5949" s="63"/>
      <c r="T5949" s="87"/>
      <c r="U5949" s="84" t="s">
        <v>97</v>
      </c>
      <c r="V5949" s="84" t="s">
        <v>97</v>
      </c>
      <c r="W5949" s="85" t="b">
        <v>0</v>
      </c>
      <c r="X5949" s="63"/>
      <c r="Y5949" s="63"/>
      <c r="Z5949" s="63"/>
    </row>
    <row r="5950">
      <c r="A5950" s="75"/>
      <c r="B5950" s="94"/>
      <c r="C5950" s="75"/>
      <c r="D5950" s="76"/>
      <c r="E5950" s="75" t="s">
        <v>97</v>
      </c>
      <c r="F5950" s="75" t="s">
        <v>97</v>
      </c>
      <c r="G5950" s="77"/>
      <c r="H5950" s="77"/>
      <c r="I5950" s="80"/>
      <c r="J5950" s="77" t="s">
        <v>97</v>
      </c>
      <c r="K5950" s="79" t="s">
        <v>97</v>
      </c>
      <c r="L5950" s="79"/>
      <c r="M5950" s="80"/>
      <c r="N5950" s="79" t="s">
        <v>97</v>
      </c>
      <c r="O5950" s="81"/>
      <c r="P5950" s="86"/>
      <c r="Q5950" s="82"/>
      <c r="R5950" s="81" t="s">
        <v>97</v>
      </c>
      <c r="S5950" s="63"/>
      <c r="T5950" s="87"/>
      <c r="U5950" s="84" t="s">
        <v>97</v>
      </c>
      <c r="V5950" s="84" t="s">
        <v>97</v>
      </c>
      <c r="W5950" s="85" t="b">
        <v>0</v>
      </c>
      <c r="X5950" s="63"/>
      <c r="Y5950" s="63"/>
      <c r="Z5950" s="63"/>
    </row>
    <row r="5951">
      <c r="A5951" s="75"/>
      <c r="B5951" s="94"/>
      <c r="C5951" s="75"/>
      <c r="D5951" s="76"/>
      <c r="E5951" s="75" t="s">
        <v>97</v>
      </c>
      <c r="F5951" s="75" t="s">
        <v>97</v>
      </c>
      <c r="G5951" s="77"/>
      <c r="H5951" s="77"/>
      <c r="I5951" s="80"/>
      <c r="J5951" s="77" t="s">
        <v>97</v>
      </c>
      <c r="K5951" s="79" t="s">
        <v>97</v>
      </c>
      <c r="L5951" s="79"/>
      <c r="M5951" s="80"/>
      <c r="N5951" s="79" t="s">
        <v>97</v>
      </c>
      <c r="O5951" s="81"/>
      <c r="P5951" s="86"/>
      <c r="Q5951" s="82"/>
      <c r="R5951" s="81" t="s">
        <v>97</v>
      </c>
      <c r="S5951" s="63"/>
      <c r="T5951" s="87"/>
      <c r="U5951" s="84" t="s">
        <v>97</v>
      </c>
      <c r="V5951" s="84" t="s">
        <v>97</v>
      </c>
      <c r="W5951" s="85" t="b">
        <v>0</v>
      </c>
      <c r="X5951" s="63"/>
      <c r="Y5951" s="63"/>
      <c r="Z5951" s="63"/>
    </row>
    <row r="5952">
      <c r="A5952" s="75"/>
      <c r="B5952" s="94"/>
      <c r="C5952" s="75"/>
      <c r="D5952" s="76"/>
      <c r="E5952" s="75" t="s">
        <v>97</v>
      </c>
      <c r="F5952" s="75" t="s">
        <v>97</v>
      </c>
      <c r="G5952" s="77"/>
      <c r="H5952" s="77"/>
      <c r="I5952" s="80"/>
      <c r="J5952" s="77" t="s">
        <v>97</v>
      </c>
      <c r="K5952" s="79" t="s">
        <v>97</v>
      </c>
      <c r="L5952" s="79"/>
      <c r="M5952" s="80"/>
      <c r="N5952" s="79" t="s">
        <v>97</v>
      </c>
      <c r="O5952" s="81"/>
      <c r="P5952" s="86"/>
      <c r="Q5952" s="82"/>
      <c r="R5952" s="81" t="s">
        <v>97</v>
      </c>
      <c r="S5952" s="63"/>
      <c r="T5952" s="87"/>
      <c r="U5952" s="84" t="s">
        <v>97</v>
      </c>
      <c r="V5952" s="84" t="s">
        <v>97</v>
      </c>
      <c r="W5952" s="85" t="b">
        <v>0</v>
      </c>
      <c r="X5952" s="63"/>
      <c r="Y5952" s="63"/>
      <c r="Z5952" s="63"/>
    </row>
    <row r="5953">
      <c r="A5953" s="75"/>
      <c r="B5953" s="94"/>
      <c r="C5953" s="75"/>
      <c r="D5953" s="76"/>
      <c r="E5953" s="75" t="s">
        <v>97</v>
      </c>
      <c r="F5953" s="75" t="s">
        <v>97</v>
      </c>
      <c r="G5953" s="77"/>
      <c r="H5953" s="77"/>
      <c r="I5953" s="80"/>
      <c r="J5953" s="77" t="s">
        <v>97</v>
      </c>
      <c r="K5953" s="79" t="s">
        <v>97</v>
      </c>
      <c r="L5953" s="79"/>
      <c r="M5953" s="80"/>
      <c r="N5953" s="79" t="s">
        <v>97</v>
      </c>
      <c r="O5953" s="81"/>
      <c r="P5953" s="86"/>
      <c r="Q5953" s="82"/>
      <c r="R5953" s="81" t="s">
        <v>97</v>
      </c>
      <c r="S5953" s="63"/>
      <c r="T5953" s="87"/>
      <c r="U5953" s="84" t="s">
        <v>97</v>
      </c>
      <c r="V5953" s="84" t="s">
        <v>97</v>
      </c>
      <c r="W5953" s="85" t="b">
        <v>0</v>
      </c>
      <c r="X5953" s="63"/>
      <c r="Y5953" s="63"/>
      <c r="Z5953" s="63"/>
    </row>
    <row r="5954">
      <c r="A5954" s="75"/>
      <c r="B5954" s="94"/>
      <c r="C5954" s="75"/>
      <c r="D5954" s="76"/>
      <c r="E5954" s="75" t="s">
        <v>97</v>
      </c>
      <c r="F5954" s="75" t="s">
        <v>97</v>
      </c>
      <c r="G5954" s="77"/>
      <c r="H5954" s="77"/>
      <c r="I5954" s="80"/>
      <c r="J5954" s="77" t="s">
        <v>97</v>
      </c>
      <c r="K5954" s="79" t="s">
        <v>97</v>
      </c>
      <c r="L5954" s="79"/>
      <c r="M5954" s="80"/>
      <c r="N5954" s="79" t="s">
        <v>97</v>
      </c>
      <c r="O5954" s="81"/>
      <c r="P5954" s="86"/>
      <c r="Q5954" s="82"/>
      <c r="R5954" s="81" t="s">
        <v>97</v>
      </c>
      <c r="S5954" s="63"/>
      <c r="T5954" s="87"/>
      <c r="U5954" s="84" t="s">
        <v>97</v>
      </c>
      <c r="V5954" s="84" t="s">
        <v>97</v>
      </c>
      <c r="W5954" s="85" t="b">
        <v>0</v>
      </c>
      <c r="X5954" s="63"/>
      <c r="Y5954" s="63"/>
      <c r="Z5954" s="63"/>
    </row>
    <row r="5955">
      <c r="A5955" s="75"/>
      <c r="B5955" s="94"/>
      <c r="C5955" s="75"/>
      <c r="D5955" s="76"/>
      <c r="E5955" s="75" t="s">
        <v>97</v>
      </c>
      <c r="F5955" s="75" t="s">
        <v>97</v>
      </c>
      <c r="G5955" s="77"/>
      <c r="H5955" s="77"/>
      <c r="I5955" s="80"/>
      <c r="J5955" s="77" t="s">
        <v>97</v>
      </c>
      <c r="K5955" s="79" t="s">
        <v>97</v>
      </c>
      <c r="L5955" s="79"/>
      <c r="M5955" s="80"/>
      <c r="N5955" s="79" t="s">
        <v>97</v>
      </c>
      <c r="O5955" s="81"/>
      <c r="P5955" s="86"/>
      <c r="Q5955" s="82"/>
      <c r="R5955" s="81" t="s">
        <v>97</v>
      </c>
      <c r="S5955" s="63"/>
      <c r="T5955" s="87"/>
      <c r="U5955" s="84" t="s">
        <v>97</v>
      </c>
      <c r="V5955" s="84" t="s">
        <v>97</v>
      </c>
      <c r="W5955" s="85" t="b">
        <v>0</v>
      </c>
      <c r="X5955" s="63"/>
      <c r="Y5955" s="63"/>
      <c r="Z5955" s="63"/>
    </row>
    <row r="5956">
      <c r="A5956" s="75"/>
      <c r="B5956" s="94"/>
      <c r="C5956" s="75"/>
      <c r="D5956" s="76"/>
      <c r="E5956" s="75" t="s">
        <v>97</v>
      </c>
      <c r="F5956" s="75" t="s">
        <v>97</v>
      </c>
      <c r="G5956" s="77"/>
      <c r="H5956" s="77"/>
      <c r="I5956" s="80"/>
      <c r="J5956" s="77" t="s">
        <v>97</v>
      </c>
      <c r="K5956" s="79" t="s">
        <v>97</v>
      </c>
      <c r="L5956" s="79"/>
      <c r="M5956" s="80"/>
      <c r="N5956" s="79" t="s">
        <v>97</v>
      </c>
      <c r="O5956" s="81"/>
      <c r="P5956" s="86"/>
      <c r="Q5956" s="82"/>
      <c r="R5956" s="81" t="s">
        <v>97</v>
      </c>
      <c r="S5956" s="63"/>
      <c r="T5956" s="87"/>
      <c r="U5956" s="84" t="s">
        <v>97</v>
      </c>
      <c r="V5956" s="84" t="s">
        <v>97</v>
      </c>
      <c r="W5956" s="85" t="b">
        <v>0</v>
      </c>
      <c r="X5956" s="63"/>
      <c r="Y5956" s="63"/>
      <c r="Z5956" s="63"/>
    </row>
    <row r="5957">
      <c r="A5957" s="75"/>
      <c r="B5957" s="94"/>
      <c r="C5957" s="75"/>
      <c r="D5957" s="76"/>
      <c r="E5957" s="75" t="s">
        <v>97</v>
      </c>
      <c r="F5957" s="75" t="s">
        <v>97</v>
      </c>
      <c r="G5957" s="77"/>
      <c r="H5957" s="77"/>
      <c r="I5957" s="80"/>
      <c r="J5957" s="77" t="s">
        <v>97</v>
      </c>
      <c r="K5957" s="79" t="s">
        <v>97</v>
      </c>
      <c r="L5957" s="79"/>
      <c r="M5957" s="80"/>
      <c r="N5957" s="79" t="s">
        <v>97</v>
      </c>
      <c r="O5957" s="81"/>
      <c r="P5957" s="86"/>
      <c r="Q5957" s="82"/>
      <c r="R5957" s="81" t="s">
        <v>97</v>
      </c>
      <c r="S5957" s="63"/>
      <c r="T5957" s="87"/>
      <c r="U5957" s="84" t="s">
        <v>97</v>
      </c>
      <c r="V5957" s="84" t="s">
        <v>97</v>
      </c>
      <c r="W5957" s="85" t="b">
        <v>0</v>
      </c>
      <c r="X5957" s="63"/>
      <c r="Y5957" s="63"/>
      <c r="Z5957" s="63"/>
    </row>
    <row r="5958">
      <c r="A5958" s="75"/>
      <c r="B5958" s="94"/>
      <c r="C5958" s="75"/>
      <c r="D5958" s="76"/>
      <c r="E5958" s="75" t="s">
        <v>97</v>
      </c>
      <c r="F5958" s="75" t="s">
        <v>97</v>
      </c>
      <c r="G5958" s="77"/>
      <c r="H5958" s="77"/>
      <c r="I5958" s="80"/>
      <c r="J5958" s="77" t="s">
        <v>97</v>
      </c>
      <c r="K5958" s="79" t="s">
        <v>97</v>
      </c>
      <c r="L5958" s="79"/>
      <c r="M5958" s="80"/>
      <c r="N5958" s="79" t="s">
        <v>97</v>
      </c>
      <c r="O5958" s="81"/>
      <c r="P5958" s="86"/>
      <c r="Q5958" s="82"/>
      <c r="R5958" s="81" t="s">
        <v>97</v>
      </c>
      <c r="S5958" s="63"/>
      <c r="T5958" s="87"/>
      <c r="U5958" s="84" t="s">
        <v>97</v>
      </c>
      <c r="V5958" s="84" t="s">
        <v>97</v>
      </c>
      <c r="W5958" s="85" t="b">
        <v>0</v>
      </c>
      <c r="X5958" s="63"/>
      <c r="Y5958" s="63"/>
      <c r="Z5958" s="63"/>
    </row>
    <row r="5959">
      <c r="A5959" s="75"/>
      <c r="B5959" s="94"/>
      <c r="C5959" s="75"/>
      <c r="D5959" s="76"/>
      <c r="E5959" s="75" t="s">
        <v>97</v>
      </c>
      <c r="F5959" s="75" t="s">
        <v>97</v>
      </c>
      <c r="G5959" s="77"/>
      <c r="H5959" s="77"/>
      <c r="I5959" s="80"/>
      <c r="J5959" s="77" t="s">
        <v>97</v>
      </c>
      <c r="K5959" s="79" t="s">
        <v>97</v>
      </c>
      <c r="L5959" s="79"/>
      <c r="M5959" s="80"/>
      <c r="N5959" s="79" t="s">
        <v>97</v>
      </c>
      <c r="O5959" s="81"/>
      <c r="P5959" s="86"/>
      <c r="Q5959" s="82"/>
      <c r="R5959" s="81" t="s">
        <v>97</v>
      </c>
      <c r="S5959" s="63"/>
      <c r="T5959" s="87"/>
      <c r="U5959" s="84" t="s">
        <v>97</v>
      </c>
      <c r="V5959" s="84" t="s">
        <v>97</v>
      </c>
      <c r="W5959" s="85" t="b">
        <v>0</v>
      </c>
      <c r="X5959" s="63"/>
      <c r="Y5959" s="63"/>
      <c r="Z5959" s="63"/>
    </row>
    <row r="5960">
      <c r="A5960" s="75"/>
      <c r="B5960" s="94"/>
      <c r="C5960" s="75"/>
      <c r="D5960" s="76"/>
      <c r="E5960" s="75" t="s">
        <v>97</v>
      </c>
      <c r="F5960" s="75" t="s">
        <v>97</v>
      </c>
      <c r="G5960" s="77"/>
      <c r="H5960" s="77"/>
      <c r="I5960" s="80"/>
      <c r="J5960" s="77" t="s">
        <v>97</v>
      </c>
      <c r="K5960" s="79" t="s">
        <v>97</v>
      </c>
      <c r="L5960" s="79"/>
      <c r="M5960" s="80"/>
      <c r="N5960" s="79" t="s">
        <v>97</v>
      </c>
      <c r="O5960" s="81"/>
      <c r="P5960" s="86"/>
      <c r="Q5960" s="82"/>
      <c r="R5960" s="81" t="s">
        <v>97</v>
      </c>
      <c r="S5960" s="63"/>
      <c r="T5960" s="87"/>
      <c r="U5960" s="84" t="s">
        <v>97</v>
      </c>
      <c r="V5960" s="84" t="s">
        <v>97</v>
      </c>
      <c r="W5960" s="85" t="b">
        <v>0</v>
      </c>
      <c r="X5960" s="63"/>
      <c r="Y5960" s="63"/>
      <c r="Z5960" s="63"/>
    </row>
    <row r="5961">
      <c r="A5961" s="75"/>
      <c r="B5961" s="94"/>
      <c r="C5961" s="75"/>
      <c r="D5961" s="76"/>
      <c r="E5961" s="75" t="s">
        <v>97</v>
      </c>
      <c r="F5961" s="75" t="s">
        <v>97</v>
      </c>
      <c r="G5961" s="77"/>
      <c r="H5961" s="77"/>
      <c r="I5961" s="80"/>
      <c r="J5961" s="77" t="s">
        <v>97</v>
      </c>
      <c r="K5961" s="79" t="s">
        <v>97</v>
      </c>
      <c r="L5961" s="79"/>
      <c r="M5961" s="80"/>
      <c r="N5961" s="79" t="s">
        <v>97</v>
      </c>
      <c r="O5961" s="81"/>
      <c r="P5961" s="86"/>
      <c r="Q5961" s="82"/>
      <c r="R5961" s="81" t="s">
        <v>97</v>
      </c>
      <c r="S5961" s="63"/>
      <c r="T5961" s="87"/>
      <c r="U5961" s="84" t="s">
        <v>97</v>
      </c>
      <c r="V5961" s="84" t="s">
        <v>97</v>
      </c>
      <c r="W5961" s="85" t="b">
        <v>0</v>
      </c>
      <c r="X5961" s="63"/>
      <c r="Y5961" s="63"/>
      <c r="Z5961" s="63"/>
    </row>
    <row r="5962">
      <c r="A5962" s="75"/>
      <c r="B5962" s="94"/>
      <c r="C5962" s="75"/>
      <c r="D5962" s="76"/>
      <c r="E5962" s="75" t="s">
        <v>97</v>
      </c>
      <c r="F5962" s="75" t="s">
        <v>97</v>
      </c>
      <c r="G5962" s="77"/>
      <c r="H5962" s="77"/>
      <c r="I5962" s="80"/>
      <c r="J5962" s="77" t="s">
        <v>97</v>
      </c>
      <c r="K5962" s="79" t="s">
        <v>97</v>
      </c>
      <c r="L5962" s="79"/>
      <c r="M5962" s="80"/>
      <c r="N5962" s="79" t="s">
        <v>97</v>
      </c>
      <c r="O5962" s="81"/>
      <c r="P5962" s="86"/>
      <c r="Q5962" s="82"/>
      <c r="R5962" s="81" t="s">
        <v>97</v>
      </c>
      <c r="S5962" s="63"/>
      <c r="T5962" s="87"/>
      <c r="U5962" s="84" t="s">
        <v>97</v>
      </c>
      <c r="V5962" s="84" t="s">
        <v>97</v>
      </c>
      <c r="W5962" s="85" t="b">
        <v>0</v>
      </c>
      <c r="X5962" s="63"/>
      <c r="Y5962" s="63"/>
      <c r="Z5962" s="63"/>
    </row>
    <row r="5963">
      <c r="A5963" s="75"/>
      <c r="B5963" s="94"/>
      <c r="C5963" s="75"/>
      <c r="D5963" s="76"/>
      <c r="E5963" s="75" t="s">
        <v>97</v>
      </c>
      <c r="F5963" s="75" t="s">
        <v>97</v>
      </c>
      <c r="G5963" s="77"/>
      <c r="H5963" s="77"/>
      <c r="I5963" s="80"/>
      <c r="J5963" s="77" t="s">
        <v>97</v>
      </c>
      <c r="K5963" s="79" t="s">
        <v>97</v>
      </c>
      <c r="L5963" s="79"/>
      <c r="M5963" s="80"/>
      <c r="N5963" s="79" t="s">
        <v>97</v>
      </c>
      <c r="O5963" s="81"/>
      <c r="P5963" s="86"/>
      <c r="Q5963" s="82"/>
      <c r="R5963" s="81" t="s">
        <v>97</v>
      </c>
      <c r="S5963" s="63"/>
      <c r="T5963" s="87"/>
      <c r="U5963" s="84" t="s">
        <v>97</v>
      </c>
      <c r="V5963" s="84" t="s">
        <v>97</v>
      </c>
      <c r="W5963" s="85" t="b">
        <v>0</v>
      </c>
      <c r="X5963" s="63"/>
      <c r="Y5963" s="63"/>
      <c r="Z5963" s="63"/>
    </row>
    <row r="5964">
      <c r="A5964" s="75"/>
      <c r="B5964" s="94"/>
      <c r="C5964" s="75"/>
      <c r="D5964" s="76"/>
      <c r="E5964" s="75" t="s">
        <v>97</v>
      </c>
      <c r="F5964" s="75" t="s">
        <v>97</v>
      </c>
      <c r="G5964" s="77"/>
      <c r="H5964" s="77"/>
      <c r="I5964" s="80"/>
      <c r="J5964" s="77" t="s">
        <v>97</v>
      </c>
      <c r="K5964" s="79" t="s">
        <v>97</v>
      </c>
      <c r="L5964" s="79"/>
      <c r="M5964" s="80"/>
      <c r="N5964" s="79" t="s">
        <v>97</v>
      </c>
      <c r="O5964" s="81"/>
      <c r="P5964" s="86"/>
      <c r="Q5964" s="82"/>
      <c r="R5964" s="81" t="s">
        <v>97</v>
      </c>
      <c r="S5964" s="63"/>
      <c r="T5964" s="87"/>
      <c r="U5964" s="84" t="s">
        <v>97</v>
      </c>
      <c r="V5964" s="84" t="s">
        <v>97</v>
      </c>
      <c r="W5964" s="85" t="b">
        <v>0</v>
      </c>
      <c r="X5964" s="63"/>
      <c r="Y5964" s="63"/>
      <c r="Z5964" s="63"/>
    </row>
    <row r="5965">
      <c r="A5965" s="75"/>
      <c r="B5965" s="94"/>
      <c r="C5965" s="75"/>
      <c r="D5965" s="76"/>
      <c r="E5965" s="75" t="s">
        <v>97</v>
      </c>
      <c r="F5965" s="75" t="s">
        <v>97</v>
      </c>
      <c r="G5965" s="77"/>
      <c r="H5965" s="77"/>
      <c r="I5965" s="80"/>
      <c r="J5965" s="77" t="s">
        <v>97</v>
      </c>
      <c r="K5965" s="79" t="s">
        <v>97</v>
      </c>
      <c r="L5965" s="79"/>
      <c r="M5965" s="80"/>
      <c r="N5965" s="79" t="s">
        <v>97</v>
      </c>
      <c r="O5965" s="81"/>
      <c r="P5965" s="86"/>
      <c r="Q5965" s="82"/>
      <c r="R5965" s="81" t="s">
        <v>97</v>
      </c>
      <c r="S5965" s="63"/>
      <c r="T5965" s="87"/>
      <c r="U5965" s="84" t="s">
        <v>97</v>
      </c>
      <c r="V5965" s="84" t="s">
        <v>97</v>
      </c>
      <c r="W5965" s="85" t="b">
        <v>0</v>
      </c>
      <c r="X5965" s="63"/>
      <c r="Y5965" s="63"/>
      <c r="Z5965" s="63"/>
    </row>
    <row r="5966">
      <c r="A5966" s="75"/>
      <c r="B5966" s="94"/>
      <c r="C5966" s="75"/>
      <c r="D5966" s="76"/>
      <c r="E5966" s="75" t="s">
        <v>97</v>
      </c>
      <c r="F5966" s="75" t="s">
        <v>97</v>
      </c>
      <c r="G5966" s="77"/>
      <c r="H5966" s="77"/>
      <c r="I5966" s="80"/>
      <c r="J5966" s="77" t="s">
        <v>97</v>
      </c>
      <c r="K5966" s="79" t="s">
        <v>97</v>
      </c>
      <c r="L5966" s="79"/>
      <c r="M5966" s="80"/>
      <c r="N5966" s="79" t="s">
        <v>97</v>
      </c>
      <c r="O5966" s="81"/>
      <c r="P5966" s="86"/>
      <c r="Q5966" s="82"/>
      <c r="R5966" s="81" t="s">
        <v>97</v>
      </c>
      <c r="S5966" s="63"/>
      <c r="T5966" s="87"/>
      <c r="U5966" s="84" t="s">
        <v>97</v>
      </c>
      <c r="V5966" s="84" t="s">
        <v>97</v>
      </c>
      <c r="W5966" s="85" t="b">
        <v>0</v>
      </c>
      <c r="X5966" s="63"/>
      <c r="Y5966" s="63"/>
      <c r="Z5966" s="63"/>
    </row>
    <row r="5967">
      <c r="A5967" s="75"/>
      <c r="B5967" s="94"/>
      <c r="C5967" s="75"/>
      <c r="D5967" s="76"/>
      <c r="E5967" s="75" t="s">
        <v>97</v>
      </c>
      <c r="F5967" s="75" t="s">
        <v>97</v>
      </c>
      <c r="G5967" s="77"/>
      <c r="H5967" s="77"/>
      <c r="I5967" s="80"/>
      <c r="J5967" s="77" t="s">
        <v>97</v>
      </c>
      <c r="K5967" s="79" t="s">
        <v>97</v>
      </c>
      <c r="L5967" s="79"/>
      <c r="M5967" s="80"/>
      <c r="N5967" s="79" t="s">
        <v>97</v>
      </c>
      <c r="O5967" s="81"/>
      <c r="P5967" s="86"/>
      <c r="Q5967" s="82"/>
      <c r="R5967" s="81" t="s">
        <v>97</v>
      </c>
      <c r="S5967" s="63"/>
      <c r="T5967" s="87"/>
      <c r="U5967" s="84" t="s">
        <v>97</v>
      </c>
      <c r="V5967" s="84" t="s">
        <v>97</v>
      </c>
      <c r="W5967" s="85" t="b">
        <v>0</v>
      </c>
      <c r="X5967" s="63"/>
      <c r="Y5967" s="63"/>
      <c r="Z5967" s="63"/>
    </row>
    <row r="5968">
      <c r="A5968" s="75"/>
      <c r="B5968" s="94"/>
      <c r="C5968" s="75"/>
      <c r="D5968" s="76"/>
      <c r="E5968" s="75" t="s">
        <v>97</v>
      </c>
      <c r="F5968" s="75" t="s">
        <v>97</v>
      </c>
      <c r="G5968" s="77"/>
      <c r="H5968" s="77"/>
      <c r="I5968" s="80"/>
      <c r="J5968" s="77" t="s">
        <v>97</v>
      </c>
      <c r="K5968" s="79" t="s">
        <v>97</v>
      </c>
      <c r="L5968" s="79"/>
      <c r="M5968" s="80"/>
      <c r="N5968" s="79" t="s">
        <v>97</v>
      </c>
      <c r="O5968" s="81"/>
      <c r="P5968" s="86"/>
      <c r="Q5968" s="82"/>
      <c r="R5968" s="81" t="s">
        <v>97</v>
      </c>
      <c r="S5968" s="63"/>
      <c r="T5968" s="87"/>
      <c r="U5968" s="84" t="s">
        <v>97</v>
      </c>
      <c r="V5968" s="84" t="s">
        <v>97</v>
      </c>
      <c r="W5968" s="85" t="b">
        <v>0</v>
      </c>
      <c r="X5968" s="63"/>
      <c r="Y5968" s="63"/>
      <c r="Z5968" s="63"/>
    </row>
    <row r="5969">
      <c r="A5969" s="75"/>
      <c r="B5969" s="94"/>
      <c r="C5969" s="75"/>
      <c r="D5969" s="76"/>
      <c r="E5969" s="75" t="s">
        <v>97</v>
      </c>
      <c r="F5969" s="75" t="s">
        <v>97</v>
      </c>
      <c r="G5969" s="77"/>
      <c r="H5969" s="77"/>
      <c r="I5969" s="80"/>
      <c r="J5969" s="77" t="s">
        <v>97</v>
      </c>
      <c r="K5969" s="79" t="s">
        <v>97</v>
      </c>
      <c r="L5969" s="79"/>
      <c r="M5969" s="80"/>
      <c r="N5969" s="79" t="s">
        <v>97</v>
      </c>
      <c r="O5969" s="81"/>
      <c r="P5969" s="86"/>
      <c r="Q5969" s="82"/>
      <c r="R5969" s="81" t="s">
        <v>97</v>
      </c>
      <c r="S5969" s="63"/>
      <c r="T5969" s="87"/>
      <c r="U5969" s="84" t="s">
        <v>97</v>
      </c>
      <c r="V5969" s="84" t="s">
        <v>97</v>
      </c>
      <c r="W5969" s="85" t="b">
        <v>0</v>
      </c>
      <c r="X5969" s="63"/>
      <c r="Y5969" s="63"/>
      <c r="Z5969" s="63"/>
    </row>
    <row r="5970">
      <c r="A5970" s="75"/>
      <c r="B5970" s="94"/>
      <c r="C5970" s="75"/>
      <c r="D5970" s="76"/>
      <c r="E5970" s="75" t="s">
        <v>97</v>
      </c>
      <c r="F5970" s="75" t="s">
        <v>97</v>
      </c>
      <c r="G5970" s="77"/>
      <c r="H5970" s="77"/>
      <c r="I5970" s="80"/>
      <c r="J5970" s="77" t="s">
        <v>97</v>
      </c>
      <c r="K5970" s="79" t="s">
        <v>97</v>
      </c>
      <c r="L5970" s="79"/>
      <c r="M5970" s="80"/>
      <c r="N5970" s="79" t="s">
        <v>97</v>
      </c>
      <c r="O5970" s="81"/>
      <c r="P5970" s="86"/>
      <c r="Q5970" s="82"/>
      <c r="R5970" s="81" t="s">
        <v>97</v>
      </c>
      <c r="S5970" s="63"/>
      <c r="T5970" s="87"/>
      <c r="U5970" s="84" t="s">
        <v>97</v>
      </c>
      <c r="V5970" s="84" t="s">
        <v>97</v>
      </c>
      <c r="W5970" s="85" t="b">
        <v>0</v>
      </c>
      <c r="X5970" s="63"/>
      <c r="Y5970" s="63"/>
      <c r="Z5970" s="63"/>
    </row>
    <row r="5971">
      <c r="A5971" s="75"/>
      <c r="B5971" s="94"/>
      <c r="C5971" s="75"/>
      <c r="D5971" s="76"/>
      <c r="E5971" s="75" t="s">
        <v>97</v>
      </c>
      <c r="F5971" s="75" t="s">
        <v>97</v>
      </c>
      <c r="G5971" s="77"/>
      <c r="H5971" s="77"/>
      <c r="I5971" s="80"/>
      <c r="J5971" s="77" t="s">
        <v>97</v>
      </c>
      <c r="K5971" s="79" t="s">
        <v>97</v>
      </c>
      <c r="L5971" s="79"/>
      <c r="M5971" s="80"/>
      <c r="N5971" s="79" t="s">
        <v>97</v>
      </c>
      <c r="O5971" s="81"/>
      <c r="P5971" s="86"/>
      <c r="Q5971" s="82"/>
      <c r="R5971" s="81" t="s">
        <v>97</v>
      </c>
      <c r="S5971" s="63"/>
      <c r="T5971" s="87"/>
      <c r="U5971" s="84" t="s">
        <v>97</v>
      </c>
      <c r="V5971" s="84" t="s">
        <v>97</v>
      </c>
      <c r="W5971" s="85" t="b">
        <v>0</v>
      </c>
      <c r="X5971" s="63"/>
      <c r="Y5971" s="63"/>
      <c r="Z5971" s="63"/>
    </row>
    <row r="5972">
      <c r="A5972" s="75"/>
      <c r="B5972" s="94"/>
      <c r="C5972" s="75"/>
      <c r="D5972" s="76"/>
      <c r="E5972" s="75" t="s">
        <v>97</v>
      </c>
      <c r="F5972" s="75" t="s">
        <v>97</v>
      </c>
      <c r="G5972" s="77"/>
      <c r="H5972" s="77"/>
      <c r="I5972" s="80"/>
      <c r="J5972" s="77" t="s">
        <v>97</v>
      </c>
      <c r="K5972" s="79" t="s">
        <v>97</v>
      </c>
      <c r="L5972" s="79"/>
      <c r="M5972" s="80"/>
      <c r="N5972" s="79" t="s">
        <v>97</v>
      </c>
      <c r="O5972" s="81"/>
      <c r="P5972" s="86"/>
      <c r="Q5972" s="82"/>
      <c r="R5972" s="81" t="s">
        <v>97</v>
      </c>
      <c r="S5972" s="63"/>
      <c r="T5972" s="87"/>
      <c r="U5972" s="84" t="s">
        <v>97</v>
      </c>
      <c r="V5972" s="84" t="s">
        <v>97</v>
      </c>
      <c r="W5972" s="85" t="b">
        <v>0</v>
      </c>
      <c r="X5972" s="63"/>
      <c r="Y5972" s="63"/>
      <c r="Z5972" s="63"/>
    </row>
    <row r="5973">
      <c r="A5973" s="75"/>
      <c r="B5973" s="94"/>
      <c r="C5973" s="75"/>
      <c r="D5973" s="76"/>
      <c r="E5973" s="75" t="s">
        <v>97</v>
      </c>
      <c r="F5973" s="75" t="s">
        <v>97</v>
      </c>
      <c r="G5973" s="77"/>
      <c r="H5973" s="77"/>
      <c r="I5973" s="80"/>
      <c r="J5973" s="77" t="s">
        <v>97</v>
      </c>
      <c r="K5973" s="79" t="s">
        <v>97</v>
      </c>
      <c r="L5973" s="79"/>
      <c r="M5973" s="80"/>
      <c r="N5973" s="79" t="s">
        <v>97</v>
      </c>
      <c r="O5973" s="81"/>
      <c r="P5973" s="86"/>
      <c r="Q5973" s="82"/>
      <c r="R5973" s="81" t="s">
        <v>97</v>
      </c>
      <c r="S5973" s="63"/>
      <c r="T5973" s="87"/>
      <c r="U5973" s="84" t="s">
        <v>97</v>
      </c>
      <c r="V5973" s="84" t="s">
        <v>97</v>
      </c>
      <c r="W5973" s="85" t="b">
        <v>0</v>
      </c>
      <c r="X5973" s="63"/>
      <c r="Y5973" s="63"/>
      <c r="Z5973" s="63"/>
    </row>
    <row r="5974">
      <c r="A5974" s="75"/>
      <c r="B5974" s="94"/>
      <c r="C5974" s="75"/>
      <c r="D5974" s="76"/>
      <c r="E5974" s="75" t="s">
        <v>97</v>
      </c>
      <c r="F5974" s="75" t="s">
        <v>97</v>
      </c>
      <c r="G5974" s="77"/>
      <c r="H5974" s="77"/>
      <c r="I5974" s="80"/>
      <c r="J5974" s="77" t="s">
        <v>97</v>
      </c>
      <c r="K5974" s="79" t="s">
        <v>97</v>
      </c>
      <c r="L5974" s="79"/>
      <c r="M5974" s="80"/>
      <c r="N5974" s="79" t="s">
        <v>97</v>
      </c>
      <c r="O5974" s="81"/>
      <c r="P5974" s="86"/>
      <c r="Q5974" s="82"/>
      <c r="R5974" s="81" t="s">
        <v>97</v>
      </c>
      <c r="S5974" s="63"/>
      <c r="T5974" s="87"/>
      <c r="U5974" s="84" t="s">
        <v>97</v>
      </c>
      <c r="V5974" s="84" t="s">
        <v>97</v>
      </c>
      <c r="W5974" s="85" t="b">
        <v>0</v>
      </c>
      <c r="X5974" s="63"/>
      <c r="Y5974" s="63"/>
      <c r="Z5974" s="63"/>
    </row>
    <row r="5975">
      <c r="A5975" s="75"/>
      <c r="B5975" s="94"/>
      <c r="C5975" s="75"/>
      <c r="D5975" s="76"/>
      <c r="E5975" s="75" t="s">
        <v>97</v>
      </c>
      <c r="F5975" s="75" t="s">
        <v>97</v>
      </c>
      <c r="G5975" s="77"/>
      <c r="H5975" s="77"/>
      <c r="I5975" s="80"/>
      <c r="J5975" s="77" t="s">
        <v>97</v>
      </c>
      <c r="K5975" s="79" t="s">
        <v>97</v>
      </c>
      <c r="L5975" s="79"/>
      <c r="M5975" s="80"/>
      <c r="N5975" s="79" t="s">
        <v>97</v>
      </c>
      <c r="O5975" s="81"/>
      <c r="P5975" s="86"/>
      <c r="Q5975" s="82"/>
      <c r="R5975" s="81" t="s">
        <v>97</v>
      </c>
      <c r="S5975" s="63"/>
      <c r="T5975" s="87"/>
      <c r="U5975" s="84" t="s">
        <v>97</v>
      </c>
      <c r="V5975" s="84" t="s">
        <v>97</v>
      </c>
      <c r="W5975" s="85" t="b">
        <v>0</v>
      </c>
      <c r="X5975" s="63"/>
      <c r="Y5975" s="63"/>
      <c r="Z5975" s="63"/>
    </row>
    <row r="5976">
      <c r="A5976" s="75"/>
      <c r="B5976" s="94"/>
      <c r="C5976" s="75"/>
      <c r="D5976" s="76"/>
      <c r="E5976" s="75" t="s">
        <v>97</v>
      </c>
      <c r="F5976" s="75" t="s">
        <v>97</v>
      </c>
      <c r="G5976" s="77"/>
      <c r="H5976" s="77"/>
      <c r="I5976" s="80"/>
      <c r="J5976" s="77" t="s">
        <v>97</v>
      </c>
      <c r="K5976" s="79" t="s">
        <v>97</v>
      </c>
      <c r="L5976" s="79"/>
      <c r="M5976" s="80"/>
      <c r="N5976" s="79" t="s">
        <v>97</v>
      </c>
      <c r="O5976" s="81"/>
      <c r="P5976" s="86"/>
      <c r="Q5976" s="82"/>
      <c r="R5976" s="81" t="s">
        <v>97</v>
      </c>
      <c r="S5976" s="63"/>
      <c r="T5976" s="87"/>
      <c r="U5976" s="84" t="s">
        <v>97</v>
      </c>
      <c r="V5976" s="84" t="s">
        <v>97</v>
      </c>
      <c r="W5976" s="85" t="b">
        <v>0</v>
      </c>
      <c r="X5976" s="63"/>
      <c r="Y5976" s="63"/>
      <c r="Z5976" s="63"/>
    </row>
    <row r="5977">
      <c r="A5977" s="75"/>
      <c r="B5977" s="94"/>
      <c r="C5977" s="75"/>
      <c r="D5977" s="76"/>
      <c r="E5977" s="75" t="s">
        <v>97</v>
      </c>
      <c r="F5977" s="75" t="s">
        <v>97</v>
      </c>
      <c r="G5977" s="77"/>
      <c r="H5977" s="77"/>
      <c r="I5977" s="80"/>
      <c r="J5977" s="77" t="s">
        <v>97</v>
      </c>
      <c r="K5977" s="79" t="s">
        <v>97</v>
      </c>
      <c r="L5977" s="79"/>
      <c r="M5977" s="80"/>
      <c r="N5977" s="79" t="s">
        <v>97</v>
      </c>
      <c r="O5977" s="81"/>
      <c r="P5977" s="86"/>
      <c r="Q5977" s="82"/>
      <c r="R5977" s="81" t="s">
        <v>97</v>
      </c>
      <c r="S5977" s="63"/>
      <c r="T5977" s="87"/>
      <c r="U5977" s="84" t="s">
        <v>97</v>
      </c>
      <c r="V5977" s="84" t="s">
        <v>97</v>
      </c>
      <c r="W5977" s="85" t="b">
        <v>0</v>
      </c>
      <c r="X5977" s="63"/>
      <c r="Y5977" s="63"/>
      <c r="Z5977" s="63"/>
    </row>
    <row r="5978">
      <c r="A5978" s="75"/>
      <c r="B5978" s="94"/>
      <c r="C5978" s="75"/>
      <c r="D5978" s="76"/>
      <c r="E5978" s="75" t="s">
        <v>97</v>
      </c>
      <c r="F5978" s="75" t="s">
        <v>97</v>
      </c>
      <c r="G5978" s="77"/>
      <c r="H5978" s="77"/>
      <c r="I5978" s="80"/>
      <c r="J5978" s="77" t="s">
        <v>97</v>
      </c>
      <c r="K5978" s="79" t="s">
        <v>97</v>
      </c>
      <c r="L5978" s="79"/>
      <c r="M5978" s="80"/>
      <c r="N5978" s="79" t="s">
        <v>97</v>
      </c>
      <c r="O5978" s="81"/>
      <c r="P5978" s="86"/>
      <c r="Q5978" s="82"/>
      <c r="R5978" s="81" t="s">
        <v>97</v>
      </c>
      <c r="S5978" s="63"/>
      <c r="T5978" s="87"/>
      <c r="U5978" s="84" t="s">
        <v>97</v>
      </c>
      <c r="V5978" s="84" t="s">
        <v>97</v>
      </c>
      <c r="W5978" s="85" t="b">
        <v>0</v>
      </c>
      <c r="X5978" s="63"/>
      <c r="Y5978" s="63"/>
      <c r="Z5978" s="63"/>
    </row>
    <row r="5979">
      <c r="A5979" s="75"/>
      <c r="B5979" s="94"/>
      <c r="C5979" s="75"/>
      <c r="D5979" s="76"/>
      <c r="E5979" s="75" t="s">
        <v>97</v>
      </c>
      <c r="F5979" s="75" t="s">
        <v>97</v>
      </c>
      <c r="G5979" s="77"/>
      <c r="H5979" s="77"/>
      <c r="I5979" s="80"/>
      <c r="J5979" s="77" t="s">
        <v>97</v>
      </c>
      <c r="K5979" s="79" t="s">
        <v>97</v>
      </c>
      <c r="L5979" s="79"/>
      <c r="M5979" s="80"/>
      <c r="N5979" s="79" t="s">
        <v>97</v>
      </c>
      <c r="O5979" s="81"/>
      <c r="P5979" s="86"/>
      <c r="Q5979" s="82"/>
      <c r="R5979" s="81" t="s">
        <v>97</v>
      </c>
      <c r="S5979" s="63"/>
      <c r="T5979" s="87"/>
      <c r="U5979" s="84" t="s">
        <v>97</v>
      </c>
      <c r="V5979" s="84" t="s">
        <v>97</v>
      </c>
      <c r="W5979" s="85" t="b">
        <v>0</v>
      </c>
      <c r="X5979" s="63"/>
      <c r="Y5979" s="63"/>
      <c r="Z5979" s="63"/>
    </row>
    <row r="5980">
      <c r="A5980" s="75"/>
      <c r="B5980" s="94"/>
      <c r="C5980" s="75"/>
      <c r="D5980" s="76"/>
      <c r="E5980" s="75" t="s">
        <v>97</v>
      </c>
      <c r="F5980" s="75" t="s">
        <v>97</v>
      </c>
      <c r="G5980" s="77"/>
      <c r="H5980" s="77"/>
      <c r="I5980" s="80"/>
      <c r="J5980" s="77" t="s">
        <v>97</v>
      </c>
      <c r="K5980" s="79" t="s">
        <v>97</v>
      </c>
      <c r="L5980" s="79"/>
      <c r="M5980" s="80"/>
      <c r="N5980" s="79" t="s">
        <v>97</v>
      </c>
      <c r="O5980" s="81"/>
      <c r="P5980" s="86"/>
      <c r="Q5980" s="82"/>
      <c r="R5980" s="81" t="s">
        <v>97</v>
      </c>
      <c r="S5980" s="63"/>
      <c r="T5980" s="87"/>
      <c r="U5980" s="84" t="s">
        <v>97</v>
      </c>
      <c r="V5980" s="84" t="s">
        <v>97</v>
      </c>
      <c r="W5980" s="85" t="b">
        <v>0</v>
      </c>
      <c r="X5980" s="63"/>
      <c r="Y5980" s="63"/>
      <c r="Z5980" s="63"/>
    </row>
    <row r="5981">
      <c r="A5981" s="75"/>
      <c r="B5981" s="94"/>
      <c r="C5981" s="75"/>
      <c r="D5981" s="76"/>
      <c r="E5981" s="75" t="s">
        <v>97</v>
      </c>
      <c r="F5981" s="75" t="s">
        <v>97</v>
      </c>
      <c r="G5981" s="77"/>
      <c r="H5981" s="77"/>
      <c r="I5981" s="80"/>
      <c r="J5981" s="77" t="s">
        <v>97</v>
      </c>
      <c r="K5981" s="79" t="s">
        <v>97</v>
      </c>
      <c r="L5981" s="79"/>
      <c r="M5981" s="80"/>
      <c r="N5981" s="79" t="s">
        <v>97</v>
      </c>
      <c r="O5981" s="81"/>
      <c r="P5981" s="86"/>
      <c r="Q5981" s="82"/>
      <c r="R5981" s="81" t="s">
        <v>97</v>
      </c>
      <c r="S5981" s="63"/>
      <c r="T5981" s="87"/>
      <c r="U5981" s="84" t="s">
        <v>97</v>
      </c>
      <c r="V5981" s="84" t="s">
        <v>97</v>
      </c>
      <c r="W5981" s="85" t="b">
        <v>0</v>
      </c>
      <c r="X5981" s="63"/>
      <c r="Y5981" s="63"/>
      <c r="Z5981" s="63"/>
    </row>
    <row r="5982">
      <c r="A5982" s="75"/>
      <c r="B5982" s="94"/>
      <c r="C5982" s="75"/>
      <c r="D5982" s="76"/>
      <c r="E5982" s="75" t="s">
        <v>97</v>
      </c>
      <c r="F5982" s="75" t="s">
        <v>97</v>
      </c>
      <c r="G5982" s="77"/>
      <c r="H5982" s="77"/>
      <c r="I5982" s="80"/>
      <c r="J5982" s="77" t="s">
        <v>97</v>
      </c>
      <c r="K5982" s="79" t="s">
        <v>97</v>
      </c>
      <c r="L5982" s="79"/>
      <c r="M5982" s="80"/>
      <c r="N5982" s="79" t="s">
        <v>97</v>
      </c>
      <c r="O5982" s="81"/>
      <c r="P5982" s="86"/>
      <c r="Q5982" s="82"/>
      <c r="R5982" s="81" t="s">
        <v>97</v>
      </c>
      <c r="S5982" s="63"/>
      <c r="T5982" s="87"/>
      <c r="U5982" s="84" t="s">
        <v>97</v>
      </c>
      <c r="V5982" s="84" t="s">
        <v>97</v>
      </c>
      <c r="W5982" s="85" t="b">
        <v>0</v>
      </c>
      <c r="X5982" s="63"/>
      <c r="Y5982" s="63"/>
      <c r="Z5982" s="63"/>
    </row>
    <row r="5983">
      <c r="A5983" s="75"/>
      <c r="B5983" s="94"/>
      <c r="C5983" s="75"/>
      <c r="D5983" s="76"/>
      <c r="E5983" s="75" t="s">
        <v>97</v>
      </c>
      <c r="F5983" s="75" t="s">
        <v>97</v>
      </c>
      <c r="G5983" s="77"/>
      <c r="H5983" s="77"/>
      <c r="I5983" s="80"/>
      <c r="J5983" s="77" t="s">
        <v>97</v>
      </c>
      <c r="K5983" s="79" t="s">
        <v>97</v>
      </c>
      <c r="L5983" s="79"/>
      <c r="M5983" s="80"/>
      <c r="N5983" s="79" t="s">
        <v>97</v>
      </c>
      <c r="O5983" s="81"/>
      <c r="P5983" s="86"/>
      <c r="Q5983" s="82"/>
      <c r="R5983" s="81" t="s">
        <v>97</v>
      </c>
      <c r="S5983" s="63"/>
      <c r="T5983" s="87"/>
      <c r="U5983" s="84" t="s">
        <v>97</v>
      </c>
      <c r="V5983" s="84" t="s">
        <v>97</v>
      </c>
      <c r="W5983" s="85" t="b">
        <v>0</v>
      </c>
      <c r="X5983" s="63"/>
      <c r="Y5983" s="63"/>
      <c r="Z5983" s="63"/>
    </row>
    <row r="5984">
      <c r="A5984" s="75"/>
      <c r="B5984" s="94"/>
      <c r="C5984" s="75"/>
      <c r="D5984" s="76"/>
      <c r="E5984" s="75" t="s">
        <v>97</v>
      </c>
      <c r="F5984" s="75" t="s">
        <v>97</v>
      </c>
      <c r="G5984" s="77"/>
      <c r="H5984" s="77"/>
      <c r="I5984" s="80"/>
      <c r="J5984" s="77" t="s">
        <v>97</v>
      </c>
      <c r="K5984" s="79" t="s">
        <v>97</v>
      </c>
      <c r="L5984" s="79"/>
      <c r="M5984" s="80"/>
      <c r="N5984" s="79" t="s">
        <v>97</v>
      </c>
      <c r="O5984" s="81"/>
      <c r="P5984" s="86"/>
      <c r="Q5984" s="82"/>
      <c r="R5984" s="81" t="s">
        <v>97</v>
      </c>
      <c r="S5984" s="63"/>
      <c r="T5984" s="87"/>
      <c r="U5984" s="84" t="s">
        <v>97</v>
      </c>
      <c r="V5984" s="84" t="s">
        <v>97</v>
      </c>
      <c r="W5984" s="85" t="b">
        <v>0</v>
      </c>
      <c r="X5984" s="63"/>
      <c r="Y5984" s="63"/>
      <c r="Z5984" s="63"/>
    </row>
    <row r="5985">
      <c r="A5985" s="75"/>
      <c r="B5985" s="94"/>
      <c r="C5985" s="75"/>
      <c r="D5985" s="76"/>
      <c r="E5985" s="75" t="s">
        <v>97</v>
      </c>
      <c r="F5985" s="75" t="s">
        <v>97</v>
      </c>
      <c r="G5985" s="77"/>
      <c r="H5985" s="77"/>
      <c r="I5985" s="80"/>
      <c r="J5985" s="77" t="s">
        <v>97</v>
      </c>
      <c r="K5985" s="79" t="s">
        <v>97</v>
      </c>
      <c r="L5985" s="79"/>
      <c r="M5985" s="80"/>
      <c r="N5985" s="79" t="s">
        <v>97</v>
      </c>
      <c r="O5985" s="81"/>
      <c r="P5985" s="86"/>
      <c r="Q5985" s="82"/>
      <c r="R5985" s="81" t="s">
        <v>97</v>
      </c>
      <c r="S5985" s="63"/>
      <c r="T5985" s="87"/>
      <c r="U5985" s="84" t="s">
        <v>97</v>
      </c>
      <c r="V5985" s="84" t="s">
        <v>97</v>
      </c>
      <c r="W5985" s="85" t="b">
        <v>0</v>
      </c>
      <c r="X5985" s="63"/>
      <c r="Y5985" s="63"/>
      <c r="Z5985" s="63"/>
    </row>
    <row r="5986">
      <c r="A5986" s="75"/>
      <c r="B5986" s="94"/>
      <c r="C5986" s="75"/>
      <c r="D5986" s="76"/>
      <c r="E5986" s="75" t="s">
        <v>97</v>
      </c>
      <c r="F5986" s="75" t="s">
        <v>97</v>
      </c>
      <c r="G5986" s="77"/>
      <c r="H5986" s="77"/>
      <c r="I5986" s="80"/>
      <c r="J5986" s="77" t="s">
        <v>97</v>
      </c>
      <c r="K5986" s="79" t="s">
        <v>97</v>
      </c>
      <c r="L5986" s="79"/>
      <c r="M5986" s="80"/>
      <c r="N5986" s="79" t="s">
        <v>97</v>
      </c>
      <c r="O5986" s="81"/>
      <c r="P5986" s="86"/>
      <c r="Q5986" s="82"/>
      <c r="R5986" s="81" t="s">
        <v>97</v>
      </c>
      <c r="S5986" s="63"/>
      <c r="T5986" s="87"/>
      <c r="U5986" s="84" t="s">
        <v>97</v>
      </c>
      <c r="V5986" s="84" t="s">
        <v>97</v>
      </c>
      <c r="W5986" s="85" t="b">
        <v>0</v>
      </c>
      <c r="X5986" s="63"/>
      <c r="Y5986" s="63"/>
      <c r="Z5986" s="63"/>
    </row>
    <row r="5987">
      <c r="A5987" s="75"/>
      <c r="B5987" s="94"/>
      <c r="C5987" s="75"/>
      <c r="D5987" s="76"/>
      <c r="E5987" s="75" t="s">
        <v>97</v>
      </c>
      <c r="F5987" s="75" t="s">
        <v>97</v>
      </c>
      <c r="G5987" s="77"/>
      <c r="H5987" s="77"/>
      <c r="I5987" s="80"/>
      <c r="J5987" s="77" t="s">
        <v>97</v>
      </c>
      <c r="K5987" s="79" t="s">
        <v>97</v>
      </c>
      <c r="L5987" s="79"/>
      <c r="M5987" s="80"/>
      <c r="N5987" s="79" t="s">
        <v>97</v>
      </c>
      <c r="O5987" s="81"/>
      <c r="P5987" s="86"/>
      <c r="Q5987" s="82"/>
      <c r="R5987" s="81" t="s">
        <v>97</v>
      </c>
      <c r="S5987" s="63"/>
      <c r="T5987" s="87"/>
      <c r="U5987" s="84" t="s">
        <v>97</v>
      </c>
      <c r="V5987" s="84" t="s">
        <v>97</v>
      </c>
      <c r="W5987" s="85" t="b">
        <v>0</v>
      </c>
      <c r="X5987" s="63"/>
      <c r="Y5987" s="63"/>
      <c r="Z5987" s="63"/>
    </row>
    <row r="5988">
      <c r="A5988" s="75"/>
      <c r="B5988" s="94"/>
      <c r="C5988" s="75"/>
      <c r="D5988" s="76"/>
      <c r="E5988" s="75" t="s">
        <v>97</v>
      </c>
      <c r="F5988" s="75" t="s">
        <v>97</v>
      </c>
      <c r="G5988" s="77"/>
      <c r="H5988" s="77"/>
      <c r="I5988" s="80"/>
      <c r="J5988" s="77" t="s">
        <v>97</v>
      </c>
      <c r="K5988" s="79" t="s">
        <v>97</v>
      </c>
      <c r="L5988" s="79"/>
      <c r="M5988" s="80"/>
      <c r="N5988" s="79" t="s">
        <v>97</v>
      </c>
      <c r="O5988" s="81"/>
      <c r="P5988" s="86"/>
      <c r="Q5988" s="82"/>
      <c r="R5988" s="81" t="s">
        <v>97</v>
      </c>
      <c r="S5988" s="63"/>
      <c r="T5988" s="87"/>
      <c r="U5988" s="84" t="s">
        <v>97</v>
      </c>
      <c r="V5988" s="84" t="s">
        <v>97</v>
      </c>
      <c r="W5988" s="85" t="b">
        <v>0</v>
      </c>
      <c r="X5988" s="63"/>
      <c r="Y5988" s="63"/>
      <c r="Z5988" s="63"/>
    </row>
    <row r="5989">
      <c r="A5989" s="75"/>
      <c r="B5989" s="94"/>
      <c r="C5989" s="75"/>
      <c r="D5989" s="76"/>
      <c r="E5989" s="75" t="s">
        <v>97</v>
      </c>
      <c r="F5989" s="75" t="s">
        <v>97</v>
      </c>
      <c r="G5989" s="77"/>
      <c r="H5989" s="77"/>
      <c r="I5989" s="80"/>
      <c r="J5989" s="77" t="s">
        <v>97</v>
      </c>
      <c r="K5989" s="79" t="s">
        <v>97</v>
      </c>
      <c r="L5989" s="79"/>
      <c r="M5989" s="80"/>
      <c r="N5989" s="79" t="s">
        <v>97</v>
      </c>
      <c r="O5989" s="81"/>
      <c r="P5989" s="86"/>
      <c r="Q5989" s="82"/>
      <c r="R5989" s="81" t="s">
        <v>97</v>
      </c>
      <c r="S5989" s="63"/>
      <c r="T5989" s="87"/>
      <c r="U5989" s="84" t="s">
        <v>97</v>
      </c>
      <c r="V5989" s="84" t="s">
        <v>97</v>
      </c>
      <c r="W5989" s="85" t="b">
        <v>0</v>
      </c>
      <c r="X5989" s="63"/>
      <c r="Y5989" s="63"/>
      <c r="Z5989" s="63"/>
    </row>
    <row r="5990">
      <c r="A5990" s="75"/>
      <c r="B5990" s="94"/>
      <c r="C5990" s="75"/>
      <c r="D5990" s="76"/>
      <c r="E5990" s="75" t="s">
        <v>97</v>
      </c>
      <c r="F5990" s="75" t="s">
        <v>97</v>
      </c>
      <c r="G5990" s="77"/>
      <c r="H5990" s="77"/>
      <c r="I5990" s="80"/>
      <c r="J5990" s="77" t="s">
        <v>97</v>
      </c>
      <c r="K5990" s="79" t="s">
        <v>97</v>
      </c>
      <c r="L5990" s="79"/>
      <c r="M5990" s="80"/>
      <c r="N5990" s="79" t="s">
        <v>97</v>
      </c>
      <c r="O5990" s="81"/>
      <c r="P5990" s="86"/>
      <c r="Q5990" s="82"/>
      <c r="R5990" s="81" t="s">
        <v>97</v>
      </c>
      <c r="S5990" s="63"/>
      <c r="T5990" s="87"/>
      <c r="U5990" s="84" t="s">
        <v>97</v>
      </c>
      <c r="V5990" s="84" t="s">
        <v>97</v>
      </c>
      <c r="W5990" s="85" t="b">
        <v>0</v>
      </c>
      <c r="X5990" s="63"/>
      <c r="Y5990" s="63"/>
      <c r="Z5990" s="63"/>
    </row>
    <row r="5991">
      <c r="A5991" s="75"/>
      <c r="B5991" s="94"/>
      <c r="C5991" s="75"/>
      <c r="D5991" s="76"/>
      <c r="E5991" s="75" t="s">
        <v>97</v>
      </c>
      <c r="F5991" s="75" t="s">
        <v>97</v>
      </c>
      <c r="G5991" s="77"/>
      <c r="H5991" s="77"/>
      <c r="I5991" s="80"/>
      <c r="J5991" s="77" t="s">
        <v>97</v>
      </c>
      <c r="K5991" s="79" t="s">
        <v>97</v>
      </c>
      <c r="L5991" s="79"/>
      <c r="M5991" s="80"/>
      <c r="N5991" s="79" t="s">
        <v>97</v>
      </c>
      <c r="O5991" s="81"/>
      <c r="P5991" s="86"/>
      <c r="Q5991" s="82"/>
      <c r="R5991" s="81" t="s">
        <v>97</v>
      </c>
      <c r="S5991" s="63"/>
      <c r="T5991" s="87"/>
      <c r="U5991" s="84" t="s">
        <v>97</v>
      </c>
      <c r="V5991" s="84" t="s">
        <v>97</v>
      </c>
      <c r="W5991" s="85" t="b">
        <v>0</v>
      </c>
      <c r="X5991" s="63"/>
      <c r="Y5991" s="63"/>
      <c r="Z5991" s="63"/>
    </row>
    <row r="5992">
      <c r="A5992" s="75"/>
      <c r="B5992" s="94"/>
      <c r="C5992" s="75"/>
      <c r="D5992" s="76"/>
      <c r="E5992" s="75" t="s">
        <v>97</v>
      </c>
      <c r="F5992" s="75" t="s">
        <v>97</v>
      </c>
      <c r="G5992" s="77"/>
      <c r="H5992" s="77"/>
      <c r="I5992" s="80"/>
      <c r="J5992" s="77" t="s">
        <v>97</v>
      </c>
      <c r="K5992" s="79" t="s">
        <v>97</v>
      </c>
      <c r="L5992" s="79"/>
      <c r="M5992" s="80"/>
      <c r="N5992" s="79" t="s">
        <v>97</v>
      </c>
      <c r="O5992" s="81"/>
      <c r="P5992" s="86"/>
      <c r="Q5992" s="82"/>
      <c r="R5992" s="81" t="s">
        <v>97</v>
      </c>
      <c r="S5992" s="63"/>
      <c r="T5992" s="87"/>
      <c r="U5992" s="84" t="s">
        <v>97</v>
      </c>
      <c r="V5992" s="84" t="s">
        <v>97</v>
      </c>
      <c r="W5992" s="85" t="b">
        <v>0</v>
      </c>
      <c r="X5992" s="63"/>
      <c r="Y5992" s="63"/>
      <c r="Z5992" s="63"/>
    </row>
    <row r="5993">
      <c r="A5993" s="75"/>
      <c r="B5993" s="94"/>
      <c r="C5993" s="75"/>
      <c r="D5993" s="76"/>
      <c r="E5993" s="75" t="s">
        <v>97</v>
      </c>
      <c r="F5993" s="75" t="s">
        <v>97</v>
      </c>
      <c r="G5993" s="77"/>
      <c r="H5993" s="77"/>
      <c r="I5993" s="80"/>
      <c r="J5993" s="77" t="s">
        <v>97</v>
      </c>
      <c r="K5993" s="79" t="s">
        <v>97</v>
      </c>
      <c r="L5993" s="79"/>
      <c r="M5993" s="80"/>
      <c r="N5993" s="79" t="s">
        <v>97</v>
      </c>
      <c r="O5993" s="81"/>
      <c r="P5993" s="86"/>
      <c r="Q5993" s="82"/>
      <c r="R5993" s="81" t="s">
        <v>97</v>
      </c>
      <c r="S5993" s="63"/>
      <c r="T5993" s="87"/>
      <c r="U5993" s="84" t="s">
        <v>97</v>
      </c>
      <c r="V5993" s="84" t="s">
        <v>97</v>
      </c>
      <c r="W5993" s="85" t="b">
        <v>0</v>
      </c>
      <c r="X5993" s="63"/>
      <c r="Y5993" s="63"/>
      <c r="Z5993" s="63"/>
    </row>
    <row r="5994">
      <c r="A5994" s="75"/>
      <c r="B5994" s="94"/>
      <c r="C5994" s="75"/>
      <c r="D5994" s="76"/>
      <c r="E5994" s="75" t="s">
        <v>97</v>
      </c>
      <c r="F5994" s="75" t="s">
        <v>97</v>
      </c>
      <c r="G5994" s="77"/>
      <c r="H5994" s="77"/>
      <c r="I5994" s="80"/>
      <c r="J5994" s="77" t="s">
        <v>97</v>
      </c>
      <c r="K5994" s="79" t="s">
        <v>97</v>
      </c>
      <c r="L5994" s="79"/>
      <c r="M5994" s="80"/>
      <c r="N5994" s="79" t="s">
        <v>97</v>
      </c>
      <c r="O5994" s="81"/>
      <c r="P5994" s="86"/>
      <c r="Q5994" s="82"/>
      <c r="R5994" s="81" t="s">
        <v>97</v>
      </c>
      <c r="S5994" s="63"/>
      <c r="T5994" s="87"/>
      <c r="U5994" s="84" t="s">
        <v>97</v>
      </c>
      <c r="V5994" s="84" t="s">
        <v>97</v>
      </c>
      <c r="W5994" s="85" t="b">
        <v>0</v>
      </c>
      <c r="X5994" s="63"/>
      <c r="Y5994" s="63"/>
      <c r="Z5994" s="63"/>
    </row>
    <row r="5995">
      <c r="A5995" s="75"/>
      <c r="B5995" s="94"/>
      <c r="C5995" s="75"/>
      <c r="D5995" s="76"/>
      <c r="E5995" s="75" t="s">
        <v>97</v>
      </c>
      <c r="F5995" s="75" t="s">
        <v>97</v>
      </c>
      <c r="G5995" s="77"/>
      <c r="H5995" s="77"/>
      <c r="I5995" s="80"/>
      <c r="J5995" s="77" t="s">
        <v>97</v>
      </c>
      <c r="K5995" s="79" t="s">
        <v>97</v>
      </c>
      <c r="L5995" s="79"/>
      <c r="M5995" s="80"/>
      <c r="N5995" s="79" t="s">
        <v>97</v>
      </c>
      <c r="O5995" s="81"/>
      <c r="P5995" s="86"/>
      <c r="Q5995" s="82"/>
      <c r="R5995" s="81" t="s">
        <v>97</v>
      </c>
      <c r="S5995" s="63"/>
      <c r="T5995" s="87"/>
      <c r="U5995" s="84" t="s">
        <v>97</v>
      </c>
      <c r="V5995" s="84" t="s">
        <v>97</v>
      </c>
      <c r="W5995" s="85" t="b">
        <v>0</v>
      </c>
      <c r="X5995" s="63"/>
      <c r="Y5995" s="63"/>
      <c r="Z5995" s="63"/>
    </row>
    <row r="5996">
      <c r="A5996" s="75"/>
      <c r="B5996" s="94"/>
      <c r="C5996" s="75"/>
      <c r="D5996" s="76"/>
      <c r="E5996" s="75" t="s">
        <v>97</v>
      </c>
      <c r="F5996" s="75" t="s">
        <v>97</v>
      </c>
      <c r="G5996" s="77"/>
      <c r="H5996" s="77"/>
      <c r="I5996" s="80"/>
      <c r="J5996" s="77" t="s">
        <v>97</v>
      </c>
      <c r="K5996" s="79" t="s">
        <v>97</v>
      </c>
      <c r="L5996" s="79"/>
      <c r="M5996" s="80"/>
      <c r="N5996" s="79" t="s">
        <v>97</v>
      </c>
      <c r="O5996" s="81"/>
      <c r="P5996" s="86"/>
      <c r="Q5996" s="82"/>
      <c r="R5996" s="81" t="s">
        <v>97</v>
      </c>
      <c r="S5996" s="63"/>
      <c r="T5996" s="87"/>
      <c r="U5996" s="84" t="s">
        <v>97</v>
      </c>
      <c r="V5996" s="84" t="s">
        <v>97</v>
      </c>
      <c r="W5996" s="85" t="b">
        <v>0</v>
      </c>
      <c r="X5996" s="63"/>
      <c r="Y5996" s="63"/>
      <c r="Z5996" s="63"/>
    </row>
    <row r="5997">
      <c r="A5997" s="75"/>
      <c r="B5997" s="94"/>
      <c r="C5997" s="75"/>
      <c r="D5997" s="76"/>
      <c r="E5997" s="75" t="s">
        <v>97</v>
      </c>
      <c r="F5997" s="75" t="s">
        <v>97</v>
      </c>
      <c r="G5997" s="77"/>
      <c r="H5997" s="77"/>
      <c r="I5997" s="80"/>
      <c r="J5997" s="77" t="s">
        <v>97</v>
      </c>
      <c r="K5997" s="79" t="s">
        <v>97</v>
      </c>
      <c r="L5997" s="79"/>
      <c r="M5997" s="80"/>
      <c r="N5997" s="79" t="s">
        <v>97</v>
      </c>
      <c r="O5997" s="81"/>
      <c r="P5997" s="86"/>
      <c r="Q5997" s="82"/>
      <c r="R5997" s="81" t="s">
        <v>97</v>
      </c>
      <c r="S5997" s="63"/>
      <c r="T5997" s="87"/>
      <c r="U5997" s="84" t="s">
        <v>97</v>
      </c>
      <c r="V5997" s="84" t="s">
        <v>97</v>
      </c>
      <c r="W5997" s="85" t="b">
        <v>0</v>
      </c>
      <c r="X5997" s="63"/>
      <c r="Y5997" s="63"/>
      <c r="Z5997" s="63"/>
    </row>
    <row r="5998">
      <c r="A5998" s="75"/>
      <c r="B5998" s="94"/>
      <c r="C5998" s="75"/>
      <c r="D5998" s="76"/>
      <c r="E5998" s="75" t="s">
        <v>97</v>
      </c>
      <c r="F5998" s="75" t="s">
        <v>97</v>
      </c>
      <c r="G5998" s="77"/>
      <c r="H5998" s="77"/>
      <c r="I5998" s="80"/>
      <c r="J5998" s="77" t="s">
        <v>97</v>
      </c>
      <c r="K5998" s="79" t="s">
        <v>97</v>
      </c>
      <c r="L5998" s="79"/>
      <c r="M5998" s="80"/>
      <c r="N5998" s="79" t="s">
        <v>97</v>
      </c>
      <c r="O5998" s="81"/>
      <c r="P5998" s="86"/>
      <c r="Q5998" s="82"/>
      <c r="R5998" s="81" t="s">
        <v>97</v>
      </c>
      <c r="S5998" s="63"/>
      <c r="T5998" s="87"/>
      <c r="U5998" s="84" t="s">
        <v>97</v>
      </c>
      <c r="V5998" s="84" t="s">
        <v>97</v>
      </c>
      <c r="W5998" s="85" t="b">
        <v>0</v>
      </c>
      <c r="X5998" s="63"/>
      <c r="Y5998" s="63"/>
      <c r="Z5998" s="63"/>
    </row>
    <row r="5999">
      <c r="A5999" s="75"/>
      <c r="B5999" s="94"/>
      <c r="C5999" s="75"/>
      <c r="D5999" s="76"/>
      <c r="E5999" s="75" t="s">
        <v>97</v>
      </c>
      <c r="F5999" s="75" t="s">
        <v>97</v>
      </c>
      <c r="G5999" s="77"/>
      <c r="H5999" s="77"/>
      <c r="I5999" s="80"/>
      <c r="J5999" s="77" t="s">
        <v>97</v>
      </c>
      <c r="K5999" s="79" t="s">
        <v>97</v>
      </c>
      <c r="L5999" s="79"/>
      <c r="M5999" s="80"/>
      <c r="N5999" s="79" t="s">
        <v>97</v>
      </c>
      <c r="O5999" s="81"/>
      <c r="P5999" s="86"/>
      <c r="Q5999" s="82"/>
      <c r="R5999" s="81" t="s">
        <v>97</v>
      </c>
      <c r="S5999" s="63"/>
      <c r="T5999" s="87"/>
      <c r="U5999" s="84" t="s">
        <v>97</v>
      </c>
      <c r="V5999" s="84" t="s">
        <v>97</v>
      </c>
      <c r="W5999" s="85" t="b">
        <v>0</v>
      </c>
      <c r="X5999" s="63"/>
      <c r="Y5999" s="63"/>
      <c r="Z5999" s="63"/>
    </row>
    <row r="6000">
      <c r="A6000" s="75"/>
      <c r="B6000" s="94"/>
      <c r="C6000" s="75"/>
      <c r="D6000" s="76"/>
      <c r="E6000" s="75" t="s">
        <v>97</v>
      </c>
      <c r="F6000" s="75" t="s">
        <v>97</v>
      </c>
      <c r="G6000" s="77"/>
      <c r="H6000" s="77"/>
      <c r="I6000" s="80"/>
      <c r="J6000" s="77" t="s">
        <v>97</v>
      </c>
      <c r="K6000" s="79" t="s">
        <v>97</v>
      </c>
      <c r="L6000" s="79"/>
      <c r="M6000" s="80"/>
      <c r="N6000" s="79" t="s">
        <v>97</v>
      </c>
      <c r="O6000" s="81"/>
      <c r="P6000" s="86"/>
      <c r="Q6000" s="82"/>
      <c r="R6000" s="81" t="s">
        <v>97</v>
      </c>
      <c r="S6000" s="63"/>
      <c r="T6000" s="87"/>
      <c r="U6000" s="84" t="s">
        <v>97</v>
      </c>
      <c r="V6000" s="84" t="s">
        <v>97</v>
      </c>
      <c r="W6000" s="85" t="b">
        <v>0</v>
      </c>
      <c r="X6000" s="63"/>
      <c r="Y6000" s="63"/>
      <c r="Z6000" s="63"/>
    </row>
    <row r="6001">
      <c r="A6001" s="75"/>
      <c r="B6001" s="94"/>
      <c r="C6001" s="75"/>
      <c r="D6001" s="76"/>
      <c r="E6001" s="75" t="s">
        <v>97</v>
      </c>
      <c r="F6001" s="75" t="s">
        <v>97</v>
      </c>
      <c r="G6001" s="77"/>
      <c r="H6001" s="77"/>
      <c r="I6001" s="80"/>
      <c r="J6001" s="77" t="s">
        <v>97</v>
      </c>
      <c r="K6001" s="79" t="s">
        <v>97</v>
      </c>
      <c r="L6001" s="79"/>
      <c r="M6001" s="80"/>
      <c r="N6001" s="79" t="s">
        <v>97</v>
      </c>
      <c r="O6001" s="81"/>
      <c r="P6001" s="86"/>
      <c r="Q6001" s="82"/>
      <c r="R6001" s="81" t="s">
        <v>97</v>
      </c>
      <c r="S6001" s="63"/>
      <c r="T6001" s="87"/>
      <c r="U6001" s="84" t="s">
        <v>97</v>
      </c>
      <c r="V6001" s="84" t="s">
        <v>97</v>
      </c>
      <c r="W6001" s="85" t="b">
        <v>0</v>
      </c>
      <c r="X6001" s="63"/>
      <c r="Y6001" s="63"/>
      <c r="Z6001" s="63"/>
    </row>
    <row r="6002">
      <c r="A6002" s="75"/>
      <c r="B6002" s="94"/>
      <c r="C6002" s="75"/>
      <c r="D6002" s="76"/>
      <c r="E6002" s="75" t="s">
        <v>97</v>
      </c>
      <c r="F6002" s="75" t="s">
        <v>97</v>
      </c>
      <c r="G6002" s="77"/>
      <c r="H6002" s="77"/>
      <c r="I6002" s="80"/>
      <c r="J6002" s="77" t="s">
        <v>97</v>
      </c>
      <c r="K6002" s="79" t="s">
        <v>97</v>
      </c>
      <c r="L6002" s="79"/>
      <c r="M6002" s="80"/>
      <c r="N6002" s="79" t="s">
        <v>97</v>
      </c>
      <c r="O6002" s="81"/>
      <c r="P6002" s="86"/>
      <c r="Q6002" s="82"/>
      <c r="R6002" s="81" t="s">
        <v>97</v>
      </c>
      <c r="S6002" s="63"/>
      <c r="T6002" s="87"/>
      <c r="U6002" s="84" t="s">
        <v>97</v>
      </c>
      <c r="V6002" s="84" t="s">
        <v>97</v>
      </c>
      <c r="W6002" s="85" t="b">
        <v>0</v>
      </c>
      <c r="X6002" s="63"/>
      <c r="Y6002" s="63"/>
      <c r="Z6002" s="63"/>
    </row>
    <row r="6003">
      <c r="A6003" s="75"/>
      <c r="B6003" s="94"/>
      <c r="C6003" s="75"/>
      <c r="D6003" s="76"/>
      <c r="E6003" s="75" t="s">
        <v>97</v>
      </c>
      <c r="F6003" s="75" t="s">
        <v>97</v>
      </c>
      <c r="G6003" s="77"/>
      <c r="H6003" s="77"/>
      <c r="I6003" s="80"/>
      <c r="J6003" s="77" t="s">
        <v>97</v>
      </c>
      <c r="K6003" s="79" t="s">
        <v>97</v>
      </c>
      <c r="L6003" s="79"/>
      <c r="M6003" s="80"/>
      <c r="N6003" s="79" t="s">
        <v>97</v>
      </c>
      <c r="O6003" s="81"/>
      <c r="P6003" s="86"/>
      <c r="Q6003" s="82"/>
      <c r="R6003" s="81" t="s">
        <v>97</v>
      </c>
      <c r="S6003" s="63"/>
      <c r="T6003" s="87"/>
      <c r="U6003" s="84" t="s">
        <v>97</v>
      </c>
      <c r="V6003" s="84" t="s">
        <v>97</v>
      </c>
      <c r="W6003" s="85" t="b">
        <v>0</v>
      </c>
      <c r="X6003" s="63"/>
      <c r="Y6003" s="63"/>
      <c r="Z6003" s="63"/>
    </row>
    <row r="6004">
      <c r="A6004" s="75"/>
      <c r="B6004" s="94"/>
      <c r="C6004" s="75"/>
      <c r="D6004" s="76"/>
      <c r="E6004" s="75" t="s">
        <v>97</v>
      </c>
      <c r="F6004" s="75" t="s">
        <v>97</v>
      </c>
      <c r="G6004" s="77"/>
      <c r="H6004" s="77"/>
      <c r="I6004" s="80"/>
      <c r="J6004" s="77" t="s">
        <v>97</v>
      </c>
      <c r="K6004" s="79" t="s">
        <v>97</v>
      </c>
      <c r="L6004" s="79"/>
      <c r="M6004" s="80"/>
      <c r="N6004" s="79" t="s">
        <v>97</v>
      </c>
      <c r="O6004" s="81"/>
      <c r="P6004" s="86"/>
      <c r="Q6004" s="82"/>
      <c r="R6004" s="81" t="s">
        <v>97</v>
      </c>
      <c r="S6004" s="63"/>
      <c r="T6004" s="87"/>
      <c r="U6004" s="84" t="s">
        <v>97</v>
      </c>
      <c r="V6004" s="84" t="s">
        <v>97</v>
      </c>
      <c r="W6004" s="85" t="b">
        <v>0</v>
      </c>
      <c r="X6004" s="63"/>
      <c r="Y6004" s="63"/>
      <c r="Z6004" s="63"/>
    </row>
    <row r="6005">
      <c r="A6005" s="75"/>
      <c r="B6005" s="94"/>
      <c r="C6005" s="75"/>
      <c r="D6005" s="76"/>
      <c r="E6005" s="75" t="s">
        <v>97</v>
      </c>
      <c r="F6005" s="75" t="s">
        <v>97</v>
      </c>
      <c r="G6005" s="77"/>
      <c r="H6005" s="77"/>
      <c r="I6005" s="80"/>
      <c r="J6005" s="77" t="s">
        <v>97</v>
      </c>
      <c r="K6005" s="79" t="s">
        <v>97</v>
      </c>
      <c r="L6005" s="79"/>
      <c r="M6005" s="80"/>
      <c r="N6005" s="79" t="s">
        <v>97</v>
      </c>
      <c r="O6005" s="81"/>
      <c r="P6005" s="86"/>
      <c r="Q6005" s="82"/>
      <c r="R6005" s="81" t="s">
        <v>97</v>
      </c>
      <c r="S6005" s="63"/>
      <c r="T6005" s="87"/>
      <c r="U6005" s="84" t="s">
        <v>97</v>
      </c>
      <c r="V6005" s="84" t="s">
        <v>97</v>
      </c>
      <c r="W6005" s="85" t="b">
        <v>0</v>
      </c>
      <c r="X6005" s="63"/>
      <c r="Y6005" s="63"/>
      <c r="Z6005" s="63"/>
    </row>
    <row r="6006">
      <c r="A6006" s="75"/>
      <c r="B6006" s="94"/>
      <c r="C6006" s="75"/>
      <c r="D6006" s="76"/>
      <c r="E6006" s="75" t="s">
        <v>97</v>
      </c>
      <c r="F6006" s="75" t="s">
        <v>97</v>
      </c>
      <c r="G6006" s="77"/>
      <c r="H6006" s="77"/>
      <c r="I6006" s="80"/>
      <c r="J6006" s="77" t="s">
        <v>97</v>
      </c>
      <c r="K6006" s="79" t="s">
        <v>97</v>
      </c>
      <c r="L6006" s="79"/>
      <c r="M6006" s="80"/>
      <c r="N6006" s="79" t="s">
        <v>97</v>
      </c>
      <c r="O6006" s="81"/>
      <c r="P6006" s="86"/>
      <c r="Q6006" s="82"/>
      <c r="R6006" s="81" t="s">
        <v>97</v>
      </c>
      <c r="S6006" s="63"/>
      <c r="T6006" s="87"/>
      <c r="U6006" s="84" t="s">
        <v>97</v>
      </c>
      <c r="V6006" s="84" t="s">
        <v>97</v>
      </c>
      <c r="W6006" s="85" t="b">
        <v>0</v>
      </c>
      <c r="X6006" s="63"/>
      <c r="Y6006" s="63"/>
      <c r="Z6006" s="63"/>
    </row>
    <row r="6007">
      <c r="A6007" s="75"/>
      <c r="B6007" s="94"/>
      <c r="C6007" s="75"/>
      <c r="D6007" s="76"/>
      <c r="E6007" s="75" t="s">
        <v>97</v>
      </c>
      <c r="F6007" s="75" t="s">
        <v>97</v>
      </c>
      <c r="G6007" s="77"/>
      <c r="H6007" s="77"/>
      <c r="I6007" s="80"/>
      <c r="J6007" s="77" t="s">
        <v>97</v>
      </c>
      <c r="K6007" s="79" t="s">
        <v>97</v>
      </c>
      <c r="L6007" s="79"/>
      <c r="M6007" s="80"/>
      <c r="N6007" s="79" t="s">
        <v>97</v>
      </c>
      <c r="O6007" s="81"/>
      <c r="P6007" s="86"/>
      <c r="Q6007" s="82"/>
      <c r="R6007" s="81" t="s">
        <v>97</v>
      </c>
      <c r="S6007" s="63"/>
      <c r="T6007" s="87"/>
      <c r="U6007" s="84" t="s">
        <v>97</v>
      </c>
      <c r="V6007" s="84" t="s">
        <v>97</v>
      </c>
      <c r="W6007" s="85" t="b">
        <v>0</v>
      </c>
      <c r="X6007" s="63"/>
      <c r="Y6007" s="63"/>
      <c r="Z6007" s="63"/>
    </row>
    <row r="6008">
      <c r="A6008" s="75"/>
      <c r="B6008" s="94"/>
      <c r="C6008" s="75"/>
      <c r="D6008" s="76"/>
      <c r="E6008" s="75" t="s">
        <v>97</v>
      </c>
      <c r="F6008" s="75" t="s">
        <v>97</v>
      </c>
      <c r="G6008" s="77"/>
      <c r="H6008" s="77"/>
      <c r="I6008" s="80"/>
      <c r="J6008" s="77" t="s">
        <v>97</v>
      </c>
      <c r="K6008" s="79" t="s">
        <v>97</v>
      </c>
      <c r="L6008" s="79"/>
      <c r="M6008" s="80"/>
      <c r="N6008" s="79" t="s">
        <v>97</v>
      </c>
      <c r="O6008" s="81"/>
      <c r="P6008" s="86"/>
      <c r="Q6008" s="82"/>
      <c r="R6008" s="81" t="s">
        <v>97</v>
      </c>
      <c r="S6008" s="63"/>
      <c r="T6008" s="87"/>
      <c r="U6008" s="84" t="s">
        <v>97</v>
      </c>
      <c r="V6008" s="84" t="s">
        <v>97</v>
      </c>
      <c r="W6008" s="85" t="b">
        <v>0</v>
      </c>
      <c r="X6008" s="63"/>
      <c r="Y6008" s="63"/>
      <c r="Z6008" s="63"/>
    </row>
    <row r="6009">
      <c r="A6009" s="75"/>
      <c r="B6009" s="94"/>
      <c r="C6009" s="75"/>
      <c r="D6009" s="76"/>
      <c r="E6009" s="75" t="s">
        <v>97</v>
      </c>
      <c r="F6009" s="75" t="s">
        <v>97</v>
      </c>
      <c r="G6009" s="77"/>
      <c r="H6009" s="77"/>
      <c r="I6009" s="80"/>
      <c r="J6009" s="77" t="s">
        <v>97</v>
      </c>
      <c r="K6009" s="79" t="s">
        <v>97</v>
      </c>
      <c r="L6009" s="79"/>
      <c r="M6009" s="80"/>
      <c r="N6009" s="79" t="s">
        <v>97</v>
      </c>
      <c r="O6009" s="81"/>
      <c r="P6009" s="86"/>
      <c r="Q6009" s="82"/>
      <c r="R6009" s="81" t="s">
        <v>97</v>
      </c>
      <c r="S6009" s="63"/>
      <c r="T6009" s="87"/>
      <c r="U6009" s="84" t="s">
        <v>97</v>
      </c>
      <c r="V6009" s="84" t="s">
        <v>97</v>
      </c>
      <c r="W6009" s="85" t="b">
        <v>0</v>
      </c>
      <c r="X6009" s="63"/>
      <c r="Y6009" s="63"/>
      <c r="Z6009" s="63"/>
    </row>
    <row r="6010">
      <c r="A6010" s="75"/>
      <c r="B6010" s="94"/>
      <c r="C6010" s="75"/>
      <c r="D6010" s="76"/>
      <c r="E6010" s="75" t="s">
        <v>97</v>
      </c>
      <c r="F6010" s="75" t="s">
        <v>97</v>
      </c>
      <c r="G6010" s="77"/>
      <c r="H6010" s="77"/>
      <c r="I6010" s="80"/>
      <c r="J6010" s="77" t="s">
        <v>97</v>
      </c>
      <c r="K6010" s="79" t="s">
        <v>97</v>
      </c>
      <c r="L6010" s="79"/>
      <c r="M6010" s="80"/>
      <c r="N6010" s="79" t="s">
        <v>97</v>
      </c>
      <c r="O6010" s="81"/>
      <c r="P6010" s="86"/>
      <c r="Q6010" s="82"/>
      <c r="R6010" s="81" t="s">
        <v>97</v>
      </c>
      <c r="S6010" s="63"/>
      <c r="T6010" s="87"/>
      <c r="U6010" s="84" t="s">
        <v>97</v>
      </c>
      <c r="V6010" s="84" t="s">
        <v>97</v>
      </c>
      <c r="W6010" s="85" t="b">
        <v>0</v>
      </c>
      <c r="X6010" s="63"/>
      <c r="Y6010" s="63"/>
      <c r="Z6010" s="63"/>
    </row>
    <row r="6011">
      <c r="A6011" s="75"/>
      <c r="B6011" s="94"/>
      <c r="C6011" s="75"/>
      <c r="D6011" s="76"/>
      <c r="E6011" s="75" t="s">
        <v>97</v>
      </c>
      <c r="F6011" s="75" t="s">
        <v>97</v>
      </c>
      <c r="G6011" s="77"/>
      <c r="H6011" s="77"/>
      <c r="I6011" s="80"/>
      <c r="J6011" s="77" t="s">
        <v>97</v>
      </c>
      <c r="K6011" s="79" t="s">
        <v>97</v>
      </c>
      <c r="L6011" s="79"/>
      <c r="M6011" s="80"/>
      <c r="N6011" s="79" t="s">
        <v>97</v>
      </c>
      <c r="O6011" s="81"/>
      <c r="P6011" s="86"/>
      <c r="Q6011" s="82"/>
      <c r="R6011" s="81" t="s">
        <v>97</v>
      </c>
      <c r="S6011" s="63"/>
      <c r="T6011" s="87"/>
      <c r="U6011" s="84" t="s">
        <v>97</v>
      </c>
      <c r="V6011" s="84" t="s">
        <v>97</v>
      </c>
      <c r="W6011" s="85" t="b">
        <v>0</v>
      </c>
      <c r="X6011" s="63"/>
      <c r="Y6011" s="63"/>
      <c r="Z6011" s="63"/>
    </row>
    <row r="6012">
      <c r="A6012" s="75"/>
      <c r="B6012" s="94"/>
      <c r="C6012" s="75"/>
      <c r="D6012" s="76"/>
      <c r="E6012" s="75" t="s">
        <v>97</v>
      </c>
      <c r="F6012" s="75" t="s">
        <v>97</v>
      </c>
      <c r="G6012" s="77"/>
      <c r="H6012" s="77"/>
      <c r="I6012" s="80"/>
      <c r="J6012" s="77" t="s">
        <v>97</v>
      </c>
      <c r="K6012" s="79" t="s">
        <v>97</v>
      </c>
      <c r="L6012" s="79"/>
      <c r="M6012" s="80"/>
      <c r="N6012" s="79" t="s">
        <v>97</v>
      </c>
      <c r="O6012" s="81"/>
      <c r="P6012" s="86"/>
      <c r="Q6012" s="82"/>
      <c r="R6012" s="81" t="s">
        <v>97</v>
      </c>
      <c r="S6012" s="63"/>
      <c r="T6012" s="87"/>
      <c r="U6012" s="84" t="s">
        <v>97</v>
      </c>
      <c r="V6012" s="84" t="s">
        <v>97</v>
      </c>
      <c r="W6012" s="85" t="b">
        <v>0</v>
      </c>
      <c r="X6012" s="63"/>
      <c r="Y6012" s="63"/>
      <c r="Z6012" s="63"/>
    </row>
    <row r="6013">
      <c r="A6013" s="75"/>
      <c r="B6013" s="94"/>
      <c r="C6013" s="75"/>
      <c r="D6013" s="76"/>
      <c r="E6013" s="75" t="s">
        <v>97</v>
      </c>
      <c r="F6013" s="75" t="s">
        <v>97</v>
      </c>
      <c r="G6013" s="77"/>
      <c r="H6013" s="77"/>
      <c r="I6013" s="80"/>
      <c r="J6013" s="77" t="s">
        <v>97</v>
      </c>
      <c r="K6013" s="79" t="s">
        <v>97</v>
      </c>
      <c r="L6013" s="79"/>
      <c r="M6013" s="80"/>
      <c r="N6013" s="79" t="s">
        <v>97</v>
      </c>
      <c r="O6013" s="81"/>
      <c r="P6013" s="86"/>
      <c r="Q6013" s="82"/>
      <c r="R6013" s="81" t="s">
        <v>97</v>
      </c>
      <c r="S6013" s="63"/>
      <c r="T6013" s="87"/>
      <c r="U6013" s="84" t="s">
        <v>97</v>
      </c>
      <c r="V6013" s="84" t="s">
        <v>97</v>
      </c>
      <c r="W6013" s="85" t="b">
        <v>0</v>
      </c>
      <c r="X6013" s="63"/>
      <c r="Y6013" s="63"/>
      <c r="Z6013" s="63"/>
    </row>
    <row r="6014">
      <c r="A6014" s="75"/>
      <c r="B6014" s="94"/>
      <c r="C6014" s="75"/>
      <c r="D6014" s="76"/>
      <c r="E6014" s="75" t="s">
        <v>97</v>
      </c>
      <c r="F6014" s="75" t="s">
        <v>97</v>
      </c>
      <c r="G6014" s="77"/>
      <c r="H6014" s="77"/>
      <c r="I6014" s="80"/>
      <c r="J6014" s="77" t="s">
        <v>97</v>
      </c>
      <c r="K6014" s="79" t="s">
        <v>97</v>
      </c>
      <c r="L6014" s="79"/>
      <c r="M6014" s="80"/>
      <c r="N6014" s="79" t="s">
        <v>97</v>
      </c>
      <c r="O6014" s="81"/>
      <c r="P6014" s="86"/>
      <c r="Q6014" s="82"/>
      <c r="R6014" s="81" t="s">
        <v>97</v>
      </c>
      <c r="S6014" s="63"/>
      <c r="T6014" s="87"/>
      <c r="U6014" s="84" t="s">
        <v>97</v>
      </c>
      <c r="V6014" s="84" t="s">
        <v>97</v>
      </c>
      <c r="W6014" s="85" t="b">
        <v>0</v>
      </c>
      <c r="X6014" s="63"/>
      <c r="Y6014" s="63"/>
      <c r="Z6014" s="63"/>
    </row>
    <row r="6015">
      <c r="A6015" s="75"/>
      <c r="B6015" s="94"/>
      <c r="C6015" s="75"/>
      <c r="D6015" s="76"/>
      <c r="E6015" s="75" t="s">
        <v>97</v>
      </c>
      <c r="F6015" s="75" t="s">
        <v>97</v>
      </c>
      <c r="G6015" s="77"/>
      <c r="H6015" s="77"/>
      <c r="I6015" s="80"/>
      <c r="J6015" s="77" t="s">
        <v>97</v>
      </c>
      <c r="K6015" s="79" t="s">
        <v>97</v>
      </c>
      <c r="L6015" s="79"/>
      <c r="M6015" s="80"/>
      <c r="N6015" s="79" t="s">
        <v>97</v>
      </c>
      <c r="O6015" s="81"/>
      <c r="P6015" s="86"/>
      <c r="Q6015" s="82"/>
      <c r="R6015" s="81" t="s">
        <v>97</v>
      </c>
      <c r="S6015" s="63"/>
      <c r="T6015" s="87"/>
      <c r="U6015" s="84" t="s">
        <v>97</v>
      </c>
      <c r="V6015" s="84" t="s">
        <v>97</v>
      </c>
      <c r="W6015" s="85" t="b">
        <v>0</v>
      </c>
      <c r="X6015" s="63"/>
      <c r="Y6015" s="63"/>
      <c r="Z6015" s="63"/>
    </row>
    <row r="6016">
      <c r="A6016" s="75"/>
      <c r="B6016" s="94"/>
      <c r="C6016" s="75"/>
      <c r="D6016" s="76"/>
      <c r="E6016" s="75" t="s">
        <v>97</v>
      </c>
      <c r="F6016" s="75" t="s">
        <v>97</v>
      </c>
      <c r="G6016" s="77"/>
      <c r="H6016" s="77"/>
      <c r="I6016" s="80"/>
      <c r="J6016" s="77" t="s">
        <v>97</v>
      </c>
      <c r="K6016" s="79" t="s">
        <v>97</v>
      </c>
      <c r="L6016" s="79"/>
      <c r="M6016" s="80"/>
      <c r="N6016" s="79" t="s">
        <v>97</v>
      </c>
      <c r="O6016" s="81"/>
      <c r="P6016" s="86"/>
      <c r="Q6016" s="82"/>
      <c r="R6016" s="81" t="s">
        <v>97</v>
      </c>
      <c r="S6016" s="63"/>
      <c r="T6016" s="87"/>
      <c r="U6016" s="84" t="s">
        <v>97</v>
      </c>
      <c r="V6016" s="84" t="s">
        <v>97</v>
      </c>
      <c r="W6016" s="85" t="b">
        <v>0</v>
      </c>
      <c r="X6016" s="63"/>
      <c r="Y6016" s="63"/>
      <c r="Z6016" s="63"/>
    </row>
    <row r="6017">
      <c r="A6017" s="75"/>
      <c r="B6017" s="94"/>
      <c r="C6017" s="75"/>
      <c r="D6017" s="76"/>
      <c r="E6017" s="75" t="s">
        <v>97</v>
      </c>
      <c r="F6017" s="75" t="s">
        <v>97</v>
      </c>
      <c r="G6017" s="77"/>
      <c r="H6017" s="77"/>
      <c r="I6017" s="80"/>
      <c r="J6017" s="77" t="s">
        <v>97</v>
      </c>
      <c r="K6017" s="79" t="s">
        <v>97</v>
      </c>
      <c r="L6017" s="79"/>
      <c r="M6017" s="80"/>
      <c r="N6017" s="79" t="s">
        <v>97</v>
      </c>
      <c r="O6017" s="81"/>
      <c r="P6017" s="86"/>
      <c r="Q6017" s="82"/>
      <c r="R6017" s="81" t="s">
        <v>97</v>
      </c>
      <c r="S6017" s="63"/>
      <c r="T6017" s="87"/>
      <c r="U6017" s="84" t="s">
        <v>97</v>
      </c>
      <c r="V6017" s="84" t="s">
        <v>97</v>
      </c>
      <c r="W6017" s="85" t="b">
        <v>0</v>
      </c>
      <c r="X6017" s="63"/>
      <c r="Y6017" s="63"/>
      <c r="Z6017" s="63"/>
    </row>
    <row r="6018">
      <c r="A6018" s="75"/>
      <c r="B6018" s="94"/>
      <c r="C6018" s="75"/>
      <c r="D6018" s="76"/>
      <c r="E6018" s="75" t="s">
        <v>97</v>
      </c>
      <c r="F6018" s="75" t="s">
        <v>97</v>
      </c>
      <c r="G6018" s="77"/>
      <c r="H6018" s="77"/>
      <c r="I6018" s="80"/>
      <c r="J6018" s="77" t="s">
        <v>97</v>
      </c>
      <c r="K6018" s="79" t="s">
        <v>97</v>
      </c>
      <c r="L6018" s="79"/>
      <c r="M6018" s="80"/>
      <c r="N6018" s="79" t="s">
        <v>97</v>
      </c>
      <c r="O6018" s="81"/>
      <c r="P6018" s="86"/>
      <c r="Q6018" s="82"/>
      <c r="R6018" s="81" t="s">
        <v>97</v>
      </c>
      <c r="S6018" s="63"/>
      <c r="T6018" s="87"/>
      <c r="U6018" s="84" t="s">
        <v>97</v>
      </c>
      <c r="V6018" s="84" t="s">
        <v>97</v>
      </c>
      <c r="W6018" s="85" t="b">
        <v>0</v>
      </c>
      <c r="X6018" s="63"/>
      <c r="Y6018" s="63"/>
      <c r="Z6018" s="63"/>
    </row>
    <row r="6019">
      <c r="A6019" s="75"/>
      <c r="B6019" s="94"/>
      <c r="C6019" s="75"/>
      <c r="D6019" s="76"/>
      <c r="E6019" s="75" t="s">
        <v>97</v>
      </c>
      <c r="F6019" s="75" t="s">
        <v>97</v>
      </c>
      <c r="G6019" s="77"/>
      <c r="H6019" s="77"/>
      <c r="I6019" s="80"/>
      <c r="J6019" s="77" t="s">
        <v>97</v>
      </c>
      <c r="K6019" s="79" t="s">
        <v>97</v>
      </c>
      <c r="L6019" s="79"/>
      <c r="M6019" s="80"/>
      <c r="N6019" s="79" t="s">
        <v>97</v>
      </c>
      <c r="O6019" s="81"/>
      <c r="P6019" s="86"/>
      <c r="Q6019" s="82"/>
      <c r="R6019" s="81" t="s">
        <v>97</v>
      </c>
      <c r="S6019" s="63"/>
      <c r="T6019" s="87"/>
      <c r="U6019" s="84" t="s">
        <v>97</v>
      </c>
      <c r="V6019" s="84" t="s">
        <v>97</v>
      </c>
      <c r="W6019" s="85" t="b">
        <v>0</v>
      </c>
      <c r="X6019" s="63"/>
      <c r="Y6019" s="63"/>
      <c r="Z6019" s="63"/>
    </row>
    <row r="6020">
      <c r="A6020" s="75"/>
      <c r="B6020" s="94"/>
      <c r="C6020" s="75"/>
      <c r="D6020" s="76"/>
      <c r="E6020" s="75" t="s">
        <v>97</v>
      </c>
      <c r="F6020" s="75" t="s">
        <v>97</v>
      </c>
      <c r="G6020" s="77"/>
      <c r="H6020" s="77"/>
      <c r="I6020" s="80"/>
      <c r="J6020" s="77" t="s">
        <v>97</v>
      </c>
      <c r="K6020" s="79" t="s">
        <v>97</v>
      </c>
      <c r="L6020" s="79"/>
      <c r="M6020" s="80"/>
      <c r="N6020" s="79" t="s">
        <v>97</v>
      </c>
      <c r="O6020" s="81"/>
      <c r="P6020" s="86"/>
      <c r="Q6020" s="82"/>
      <c r="R6020" s="81" t="s">
        <v>97</v>
      </c>
      <c r="S6020" s="63"/>
      <c r="T6020" s="87"/>
      <c r="U6020" s="84" t="s">
        <v>97</v>
      </c>
      <c r="V6020" s="84" t="s">
        <v>97</v>
      </c>
      <c r="W6020" s="85" t="b">
        <v>0</v>
      </c>
      <c r="X6020" s="63"/>
      <c r="Y6020" s="63"/>
      <c r="Z6020" s="63"/>
    </row>
    <row r="6021">
      <c r="A6021" s="75"/>
      <c r="B6021" s="94"/>
      <c r="C6021" s="75"/>
      <c r="D6021" s="76"/>
      <c r="E6021" s="75" t="s">
        <v>97</v>
      </c>
      <c r="F6021" s="75" t="s">
        <v>97</v>
      </c>
      <c r="G6021" s="77"/>
      <c r="H6021" s="77"/>
      <c r="I6021" s="80"/>
      <c r="J6021" s="77" t="s">
        <v>97</v>
      </c>
      <c r="K6021" s="79" t="s">
        <v>97</v>
      </c>
      <c r="L6021" s="79"/>
      <c r="M6021" s="80"/>
      <c r="N6021" s="79" t="s">
        <v>97</v>
      </c>
      <c r="O6021" s="81"/>
      <c r="P6021" s="86"/>
      <c r="Q6021" s="82"/>
      <c r="R6021" s="81" t="s">
        <v>97</v>
      </c>
      <c r="S6021" s="63"/>
      <c r="T6021" s="87"/>
      <c r="U6021" s="84" t="s">
        <v>97</v>
      </c>
      <c r="V6021" s="84" t="s">
        <v>97</v>
      </c>
      <c r="W6021" s="85" t="b">
        <v>0</v>
      </c>
      <c r="X6021" s="63"/>
      <c r="Y6021" s="63"/>
      <c r="Z6021" s="63"/>
    </row>
    <row r="6022">
      <c r="A6022" s="75"/>
      <c r="B6022" s="94"/>
      <c r="C6022" s="75"/>
      <c r="D6022" s="76"/>
      <c r="E6022" s="75" t="s">
        <v>97</v>
      </c>
      <c r="F6022" s="75" t="s">
        <v>97</v>
      </c>
      <c r="G6022" s="77"/>
      <c r="H6022" s="77"/>
      <c r="I6022" s="80"/>
      <c r="J6022" s="77" t="s">
        <v>97</v>
      </c>
      <c r="K6022" s="79" t="s">
        <v>97</v>
      </c>
      <c r="L6022" s="79"/>
      <c r="M6022" s="80"/>
      <c r="N6022" s="79" t="s">
        <v>97</v>
      </c>
      <c r="O6022" s="81"/>
      <c r="P6022" s="86"/>
      <c r="Q6022" s="82"/>
      <c r="R6022" s="81" t="s">
        <v>97</v>
      </c>
      <c r="S6022" s="63"/>
      <c r="T6022" s="87"/>
      <c r="U6022" s="84" t="s">
        <v>97</v>
      </c>
      <c r="V6022" s="84" t="s">
        <v>97</v>
      </c>
      <c r="W6022" s="85" t="b">
        <v>0</v>
      </c>
      <c r="X6022" s="63"/>
      <c r="Y6022" s="63"/>
      <c r="Z6022" s="63"/>
    </row>
    <row r="6023">
      <c r="A6023" s="75"/>
      <c r="B6023" s="94"/>
      <c r="C6023" s="75"/>
      <c r="D6023" s="76"/>
      <c r="E6023" s="75" t="s">
        <v>97</v>
      </c>
      <c r="F6023" s="75" t="s">
        <v>97</v>
      </c>
      <c r="G6023" s="77"/>
      <c r="H6023" s="77"/>
      <c r="I6023" s="80"/>
      <c r="J6023" s="77" t="s">
        <v>97</v>
      </c>
      <c r="K6023" s="79" t="s">
        <v>97</v>
      </c>
      <c r="L6023" s="79"/>
      <c r="M6023" s="80"/>
      <c r="N6023" s="79" t="s">
        <v>97</v>
      </c>
      <c r="O6023" s="81"/>
      <c r="P6023" s="86"/>
      <c r="Q6023" s="82"/>
      <c r="R6023" s="81" t="s">
        <v>97</v>
      </c>
      <c r="S6023" s="63"/>
      <c r="T6023" s="87"/>
      <c r="U6023" s="84" t="s">
        <v>97</v>
      </c>
      <c r="V6023" s="84" t="s">
        <v>97</v>
      </c>
      <c r="W6023" s="85" t="b">
        <v>0</v>
      </c>
      <c r="X6023" s="63"/>
      <c r="Y6023" s="63"/>
      <c r="Z6023" s="63"/>
    </row>
    <row r="6024">
      <c r="A6024" s="75"/>
      <c r="B6024" s="94"/>
      <c r="C6024" s="75"/>
      <c r="D6024" s="76"/>
      <c r="E6024" s="75" t="s">
        <v>97</v>
      </c>
      <c r="F6024" s="75" t="s">
        <v>97</v>
      </c>
      <c r="G6024" s="77"/>
      <c r="H6024" s="77"/>
      <c r="I6024" s="80"/>
      <c r="J6024" s="77" t="s">
        <v>97</v>
      </c>
      <c r="K6024" s="79" t="s">
        <v>97</v>
      </c>
      <c r="L6024" s="79"/>
      <c r="M6024" s="80"/>
      <c r="N6024" s="79" t="s">
        <v>97</v>
      </c>
      <c r="O6024" s="81"/>
      <c r="P6024" s="86"/>
      <c r="Q6024" s="82"/>
      <c r="R6024" s="81" t="s">
        <v>97</v>
      </c>
      <c r="S6024" s="63"/>
      <c r="T6024" s="87"/>
      <c r="U6024" s="84" t="s">
        <v>97</v>
      </c>
      <c r="V6024" s="84" t="s">
        <v>97</v>
      </c>
      <c r="W6024" s="85" t="b">
        <v>0</v>
      </c>
      <c r="X6024" s="63"/>
      <c r="Y6024" s="63"/>
      <c r="Z6024" s="63"/>
    </row>
    <row r="6025">
      <c r="A6025" s="75"/>
      <c r="B6025" s="94"/>
      <c r="C6025" s="75"/>
      <c r="D6025" s="76"/>
      <c r="E6025" s="75" t="s">
        <v>97</v>
      </c>
      <c r="F6025" s="75" t="s">
        <v>97</v>
      </c>
      <c r="G6025" s="77"/>
      <c r="H6025" s="77"/>
      <c r="I6025" s="80"/>
      <c r="J6025" s="77" t="s">
        <v>97</v>
      </c>
      <c r="K6025" s="79" t="s">
        <v>97</v>
      </c>
      <c r="L6025" s="79"/>
      <c r="M6025" s="80"/>
      <c r="N6025" s="79" t="s">
        <v>97</v>
      </c>
      <c r="O6025" s="81"/>
      <c r="P6025" s="86"/>
      <c r="Q6025" s="82"/>
      <c r="R6025" s="81" t="s">
        <v>97</v>
      </c>
      <c r="S6025" s="63"/>
      <c r="T6025" s="87"/>
      <c r="U6025" s="84" t="s">
        <v>97</v>
      </c>
      <c r="V6025" s="84" t="s">
        <v>97</v>
      </c>
      <c r="W6025" s="85" t="b">
        <v>0</v>
      </c>
      <c r="X6025" s="63"/>
      <c r="Y6025" s="63"/>
      <c r="Z6025" s="63"/>
    </row>
    <row r="6026">
      <c r="A6026" s="75"/>
      <c r="B6026" s="94"/>
      <c r="C6026" s="75"/>
      <c r="D6026" s="76"/>
      <c r="E6026" s="75" t="s">
        <v>97</v>
      </c>
      <c r="F6026" s="75" t="s">
        <v>97</v>
      </c>
      <c r="G6026" s="77"/>
      <c r="H6026" s="77"/>
      <c r="I6026" s="80"/>
      <c r="J6026" s="77" t="s">
        <v>97</v>
      </c>
      <c r="K6026" s="79" t="s">
        <v>97</v>
      </c>
      <c r="L6026" s="79"/>
      <c r="M6026" s="80"/>
      <c r="N6026" s="79" t="s">
        <v>97</v>
      </c>
      <c r="O6026" s="81"/>
      <c r="P6026" s="86"/>
      <c r="Q6026" s="82"/>
      <c r="R6026" s="81" t="s">
        <v>97</v>
      </c>
      <c r="S6026" s="63"/>
      <c r="T6026" s="87"/>
      <c r="U6026" s="84" t="s">
        <v>97</v>
      </c>
      <c r="V6026" s="84" t="s">
        <v>97</v>
      </c>
      <c r="W6026" s="85" t="b">
        <v>0</v>
      </c>
      <c r="X6026" s="63"/>
      <c r="Y6026" s="63"/>
      <c r="Z6026" s="63"/>
    </row>
    <row r="6027">
      <c r="A6027" s="75"/>
      <c r="B6027" s="94"/>
      <c r="C6027" s="75"/>
      <c r="D6027" s="76"/>
      <c r="E6027" s="75" t="s">
        <v>97</v>
      </c>
      <c r="F6027" s="75" t="s">
        <v>97</v>
      </c>
      <c r="G6027" s="77"/>
      <c r="H6027" s="77"/>
      <c r="I6027" s="80"/>
      <c r="J6027" s="77" t="s">
        <v>97</v>
      </c>
      <c r="K6027" s="79" t="s">
        <v>97</v>
      </c>
      <c r="L6027" s="79"/>
      <c r="M6027" s="80"/>
      <c r="N6027" s="79" t="s">
        <v>97</v>
      </c>
      <c r="O6027" s="81"/>
      <c r="P6027" s="86"/>
      <c r="Q6027" s="82"/>
      <c r="R6027" s="81" t="s">
        <v>97</v>
      </c>
      <c r="S6027" s="63"/>
      <c r="T6027" s="87"/>
      <c r="U6027" s="84" t="s">
        <v>97</v>
      </c>
      <c r="V6027" s="84" t="s">
        <v>97</v>
      </c>
      <c r="W6027" s="85" t="b">
        <v>0</v>
      </c>
      <c r="X6027" s="63"/>
      <c r="Y6027" s="63"/>
      <c r="Z6027" s="63"/>
    </row>
    <row r="6028">
      <c r="A6028" s="75"/>
      <c r="B6028" s="94"/>
      <c r="C6028" s="75"/>
      <c r="D6028" s="76"/>
      <c r="E6028" s="75" t="s">
        <v>97</v>
      </c>
      <c r="F6028" s="75" t="s">
        <v>97</v>
      </c>
      <c r="G6028" s="77"/>
      <c r="H6028" s="77"/>
      <c r="I6028" s="80"/>
      <c r="J6028" s="77" t="s">
        <v>97</v>
      </c>
      <c r="K6028" s="79" t="s">
        <v>97</v>
      </c>
      <c r="L6028" s="79"/>
      <c r="M6028" s="80"/>
      <c r="N6028" s="79" t="s">
        <v>97</v>
      </c>
      <c r="O6028" s="81"/>
      <c r="P6028" s="86"/>
      <c r="Q6028" s="82"/>
      <c r="R6028" s="81" t="s">
        <v>97</v>
      </c>
      <c r="S6028" s="63"/>
      <c r="T6028" s="87"/>
      <c r="U6028" s="84" t="s">
        <v>97</v>
      </c>
      <c r="V6028" s="84" t="s">
        <v>97</v>
      </c>
      <c r="W6028" s="85" t="b">
        <v>0</v>
      </c>
      <c r="X6028" s="63"/>
      <c r="Y6028" s="63"/>
      <c r="Z6028" s="63"/>
    </row>
    <row r="6029">
      <c r="A6029" s="75"/>
      <c r="B6029" s="94"/>
      <c r="C6029" s="75"/>
      <c r="D6029" s="76"/>
      <c r="E6029" s="75" t="s">
        <v>97</v>
      </c>
      <c r="F6029" s="75" t="s">
        <v>97</v>
      </c>
      <c r="G6029" s="77"/>
      <c r="H6029" s="77"/>
      <c r="I6029" s="80"/>
      <c r="J6029" s="77" t="s">
        <v>97</v>
      </c>
      <c r="K6029" s="79" t="s">
        <v>97</v>
      </c>
      <c r="L6029" s="79"/>
      <c r="M6029" s="80"/>
      <c r="N6029" s="79" t="s">
        <v>97</v>
      </c>
      <c r="O6029" s="81"/>
      <c r="P6029" s="86"/>
      <c r="Q6029" s="82"/>
      <c r="R6029" s="81" t="s">
        <v>97</v>
      </c>
      <c r="S6029" s="63"/>
      <c r="T6029" s="87"/>
      <c r="U6029" s="84" t="s">
        <v>97</v>
      </c>
      <c r="V6029" s="84" t="s">
        <v>97</v>
      </c>
      <c r="W6029" s="85" t="b">
        <v>0</v>
      </c>
      <c r="X6029" s="63"/>
      <c r="Y6029" s="63"/>
      <c r="Z6029" s="63"/>
    </row>
    <row r="6030">
      <c r="A6030" s="75"/>
      <c r="B6030" s="94"/>
      <c r="C6030" s="75"/>
      <c r="D6030" s="76"/>
      <c r="E6030" s="75" t="s">
        <v>97</v>
      </c>
      <c r="F6030" s="75" t="s">
        <v>97</v>
      </c>
      <c r="G6030" s="77"/>
      <c r="H6030" s="77"/>
      <c r="I6030" s="80"/>
      <c r="J6030" s="77" t="s">
        <v>97</v>
      </c>
      <c r="K6030" s="79" t="s">
        <v>97</v>
      </c>
      <c r="L6030" s="79"/>
      <c r="M6030" s="80"/>
      <c r="N6030" s="79" t="s">
        <v>97</v>
      </c>
      <c r="O6030" s="81"/>
      <c r="P6030" s="86"/>
      <c r="Q6030" s="82"/>
      <c r="R6030" s="81" t="s">
        <v>97</v>
      </c>
      <c r="S6030" s="63"/>
      <c r="T6030" s="87"/>
      <c r="U6030" s="84" t="s">
        <v>97</v>
      </c>
      <c r="V6030" s="84" t="s">
        <v>97</v>
      </c>
      <c r="W6030" s="85" t="b">
        <v>0</v>
      </c>
      <c r="X6030" s="63"/>
      <c r="Y6030" s="63"/>
      <c r="Z6030" s="63"/>
    </row>
    <row r="6031">
      <c r="A6031" s="75"/>
      <c r="B6031" s="94"/>
      <c r="C6031" s="75"/>
      <c r="D6031" s="76"/>
      <c r="E6031" s="75" t="s">
        <v>97</v>
      </c>
      <c r="F6031" s="75" t="s">
        <v>97</v>
      </c>
      <c r="G6031" s="77"/>
      <c r="H6031" s="77"/>
      <c r="I6031" s="80"/>
      <c r="J6031" s="77" t="s">
        <v>97</v>
      </c>
      <c r="K6031" s="79" t="s">
        <v>97</v>
      </c>
      <c r="L6031" s="79"/>
      <c r="M6031" s="80"/>
      <c r="N6031" s="79" t="s">
        <v>97</v>
      </c>
      <c r="O6031" s="81"/>
      <c r="P6031" s="86"/>
      <c r="Q6031" s="82"/>
      <c r="R6031" s="81" t="s">
        <v>97</v>
      </c>
      <c r="S6031" s="63"/>
      <c r="T6031" s="87"/>
      <c r="U6031" s="84" t="s">
        <v>97</v>
      </c>
      <c r="V6031" s="84" t="s">
        <v>97</v>
      </c>
      <c r="W6031" s="85" t="b">
        <v>0</v>
      </c>
      <c r="X6031" s="63"/>
      <c r="Y6031" s="63"/>
      <c r="Z6031" s="63"/>
    </row>
    <row r="6032">
      <c r="A6032" s="75"/>
      <c r="B6032" s="94"/>
      <c r="C6032" s="75"/>
      <c r="D6032" s="76"/>
      <c r="E6032" s="75" t="s">
        <v>97</v>
      </c>
      <c r="F6032" s="75" t="s">
        <v>97</v>
      </c>
      <c r="G6032" s="77"/>
      <c r="H6032" s="77"/>
      <c r="I6032" s="80"/>
      <c r="J6032" s="77" t="s">
        <v>97</v>
      </c>
      <c r="K6032" s="79" t="s">
        <v>97</v>
      </c>
      <c r="L6032" s="79"/>
      <c r="M6032" s="80"/>
      <c r="N6032" s="79" t="s">
        <v>97</v>
      </c>
      <c r="O6032" s="81"/>
      <c r="P6032" s="86"/>
      <c r="Q6032" s="82"/>
      <c r="R6032" s="81" t="s">
        <v>97</v>
      </c>
      <c r="S6032" s="63"/>
      <c r="T6032" s="87"/>
      <c r="U6032" s="84" t="s">
        <v>97</v>
      </c>
      <c r="V6032" s="84" t="s">
        <v>97</v>
      </c>
      <c r="W6032" s="85" t="b">
        <v>0</v>
      </c>
      <c r="X6032" s="63"/>
      <c r="Y6032" s="63"/>
      <c r="Z6032" s="63"/>
    </row>
    <row r="6033">
      <c r="A6033" s="75"/>
      <c r="B6033" s="94"/>
      <c r="C6033" s="75"/>
      <c r="D6033" s="76"/>
      <c r="E6033" s="75" t="s">
        <v>97</v>
      </c>
      <c r="F6033" s="75" t="s">
        <v>97</v>
      </c>
      <c r="G6033" s="77"/>
      <c r="H6033" s="77"/>
      <c r="I6033" s="80"/>
      <c r="J6033" s="77" t="s">
        <v>97</v>
      </c>
      <c r="K6033" s="79" t="s">
        <v>97</v>
      </c>
      <c r="L6033" s="79"/>
      <c r="M6033" s="80"/>
      <c r="N6033" s="79" t="s">
        <v>97</v>
      </c>
      <c r="O6033" s="81"/>
      <c r="P6033" s="86"/>
      <c r="Q6033" s="82"/>
      <c r="R6033" s="81" t="s">
        <v>97</v>
      </c>
      <c r="S6033" s="63"/>
      <c r="T6033" s="87"/>
      <c r="U6033" s="84" t="s">
        <v>97</v>
      </c>
      <c r="V6033" s="84" t="s">
        <v>97</v>
      </c>
      <c r="W6033" s="85" t="b">
        <v>0</v>
      </c>
      <c r="X6033" s="63"/>
      <c r="Y6033" s="63"/>
      <c r="Z6033" s="63"/>
    </row>
    <row r="6034">
      <c r="A6034" s="75"/>
      <c r="B6034" s="94"/>
      <c r="C6034" s="75"/>
      <c r="D6034" s="76"/>
      <c r="E6034" s="75" t="s">
        <v>97</v>
      </c>
      <c r="F6034" s="75" t="s">
        <v>97</v>
      </c>
      <c r="G6034" s="77"/>
      <c r="H6034" s="77"/>
      <c r="I6034" s="80"/>
      <c r="J6034" s="77" t="s">
        <v>97</v>
      </c>
      <c r="K6034" s="79" t="s">
        <v>97</v>
      </c>
      <c r="L6034" s="79"/>
      <c r="M6034" s="80"/>
      <c r="N6034" s="79" t="s">
        <v>97</v>
      </c>
      <c r="O6034" s="81"/>
      <c r="P6034" s="86"/>
      <c r="Q6034" s="82"/>
      <c r="R6034" s="81" t="s">
        <v>97</v>
      </c>
      <c r="S6034" s="63"/>
      <c r="T6034" s="87"/>
      <c r="U6034" s="84" t="s">
        <v>97</v>
      </c>
      <c r="V6034" s="84" t="s">
        <v>97</v>
      </c>
      <c r="W6034" s="85" t="b">
        <v>0</v>
      </c>
      <c r="X6034" s="63"/>
      <c r="Y6034" s="63"/>
      <c r="Z6034" s="63"/>
    </row>
    <row r="6035">
      <c r="A6035" s="75"/>
      <c r="B6035" s="94"/>
      <c r="C6035" s="75"/>
      <c r="D6035" s="76"/>
      <c r="E6035" s="75" t="s">
        <v>97</v>
      </c>
      <c r="F6035" s="75" t="s">
        <v>97</v>
      </c>
      <c r="G6035" s="77"/>
      <c r="H6035" s="77"/>
      <c r="I6035" s="80"/>
      <c r="J6035" s="77" t="s">
        <v>97</v>
      </c>
      <c r="K6035" s="79" t="s">
        <v>97</v>
      </c>
      <c r="L6035" s="79"/>
      <c r="M6035" s="80"/>
      <c r="N6035" s="79" t="s">
        <v>97</v>
      </c>
      <c r="O6035" s="81"/>
      <c r="P6035" s="86"/>
      <c r="Q6035" s="82"/>
      <c r="R6035" s="81" t="s">
        <v>97</v>
      </c>
      <c r="S6035" s="63"/>
      <c r="T6035" s="87"/>
      <c r="U6035" s="84" t="s">
        <v>97</v>
      </c>
      <c r="V6035" s="84" t="s">
        <v>97</v>
      </c>
      <c r="W6035" s="85" t="b">
        <v>0</v>
      </c>
      <c r="X6035" s="63"/>
      <c r="Y6035" s="63"/>
      <c r="Z6035" s="63"/>
    </row>
    <row r="6036">
      <c r="A6036" s="75"/>
      <c r="B6036" s="94"/>
      <c r="C6036" s="75"/>
      <c r="D6036" s="76"/>
      <c r="E6036" s="75" t="s">
        <v>97</v>
      </c>
      <c r="F6036" s="75" t="s">
        <v>97</v>
      </c>
      <c r="G6036" s="77"/>
      <c r="H6036" s="77"/>
      <c r="I6036" s="80"/>
      <c r="J6036" s="77" t="s">
        <v>97</v>
      </c>
      <c r="K6036" s="79" t="s">
        <v>97</v>
      </c>
      <c r="L6036" s="79"/>
      <c r="M6036" s="80"/>
      <c r="N6036" s="79" t="s">
        <v>97</v>
      </c>
      <c r="O6036" s="81"/>
      <c r="P6036" s="86"/>
      <c r="Q6036" s="82"/>
      <c r="R6036" s="81" t="s">
        <v>97</v>
      </c>
      <c r="S6036" s="63"/>
      <c r="T6036" s="87"/>
      <c r="U6036" s="84" t="s">
        <v>97</v>
      </c>
      <c r="V6036" s="84" t="s">
        <v>97</v>
      </c>
      <c r="W6036" s="85" t="b">
        <v>0</v>
      </c>
      <c r="X6036" s="63"/>
      <c r="Y6036" s="63"/>
      <c r="Z6036" s="63"/>
    </row>
    <row r="6037">
      <c r="A6037" s="75"/>
      <c r="B6037" s="94"/>
      <c r="C6037" s="75"/>
      <c r="D6037" s="76"/>
      <c r="E6037" s="75" t="s">
        <v>97</v>
      </c>
      <c r="F6037" s="75" t="s">
        <v>97</v>
      </c>
      <c r="G6037" s="77"/>
      <c r="H6037" s="77"/>
      <c r="I6037" s="80"/>
      <c r="J6037" s="77" t="s">
        <v>97</v>
      </c>
      <c r="K6037" s="79" t="s">
        <v>97</v>
      </c>
      <c r="L6037" s="79"/>
      <c r="M6037" s="80"/>
      <c r="N6037" s="79" t="s">
        <v>97</v>
      </c>
      <c r="O6037" s="81"/>
      <c r="P6037" s="86"/>
      <c r="Q6037" s="82"/>
      <c r="R6037" s="81" t="s">
        <v>97</v>
      </c>
      <c r="S6037" s="63"/>
      <c r="T6037" s="87"/>
      <c r="U6037" s="84" t="s">
        <v>97</v>
      </c>
      <c r="V6037" s="84" t="s">
        <v>97</v>
      </c>
      <c r="W6037" s="85" t="b">
        <v>0</v>
      </c>
      <c r="X6037" s="63"/>
      <c r="Y6037" s="63"/>
      <c r="Z6037" s="63"/>
    </row>
    <row r="6038">
      <c r="A6038" s="75"/>
      <c r="B6038" s="94"/>
      <c r="C6038" s="75"/>
      <c r="D6038" s="76"/>
      <c r="E6038" s="75" t="s">
        <v>97</v>
      </c>
      <c r="F6038" s="75" t="s">
        <v>97</v>
      </c>
      <c r="G6038" s="77"/>
      <c r="H6038" s="77"/>
      <c r="I6038" s="80"/>
      <c r="J6038" s="77" t="s">
        <v>97</v>
      </c>
      <c r="K6038" s="79" t="s">
        <v>97</v>
      </c>
      <c r="L6038" s="79"/>
      <c r="M6038" s="80"/>
      <c r="N6038" s="79" t="s">
        <v>97</v>
      </c>
      <c r="O6038" s="81"/>
      <c r="P6038" s="86"/>
      <c r="Q6038" s="82"/>
      <c r="R6038" s="81" t="s">
        <v>97</v>
      </c>
      <c r="S6038" s="63"/>
      <c r="T6038" s="87"/>
      <c r="U6038" s="84" t="s">
        <v>97</v>
      </c>
      <c r="V6038" s="84" t="s">
        <v>97</v>
      </c>
      <c r="W6038" s="85" t="b">
        <v>0</v>
      </c>
      <c r="X6038" s="63"/>
      <c r="Y6038" s="63"/>
      <c r="Z6038" s="63"/>
    </row>
    <row r="6039">
      <c r="A6039" s="75"/>
      <c r="B6039" s="94"/>
      <c r="C6039" s="75"/>
      <c r="D6039" s="76"/>
      <c r="E6039" s="75" t="s">
        <v>97</v>
      </c>
      <c r="F6039" s="75" t="s">
        <v>97</v>
      </c>
      <c r="G6039" s="77"/>
      <c r="H6039" s="77"/>
      <c r="I6039" s="80"/>
      <c r="J6039" s="77" t="s">
        <v>97</v>
      </c>
      <c r="K6039" s="79" t="s">
        <v>97</v>
      </c>
      <c r="L6039" s="79"/>
      <c r="M6039" s="80"/>
      <c r="N6039" s="79" t="s">
        <v>97</v>
      </c>
      <c r="O6039" s="81"/>
      <c r="P6039" s="86"/>
      <c r="Q6039" s="82"/>
      <c r="R6039" s="81" t="s">
        <v>97</v>
      </c>
      <c r="S6039" s="63"/>
      <c r="T6039" s="87"/>
      <c r="U6039" s="84" t="s">
        <v>97</v>
      </c>
      <c r="V6039" s="84" t="s">
        <v>97</v>
      </c>
      <c r="W6039" s="85" t="b">
        <v>0</v>
      </c>
      <c r="X6039" s="63"/>
      <c r="Y6039" s="63"/>
      <c r="Z6039" s="63"/>
    </row>
    <row r="6040">
      <c r="A6040" s="75"/>
      <c r="B6040" s="94"/>
      <c r="C6040" s="75"/>
      <c r="D6040" s="76"/>
      <c r="E6040" s="75" t="s">
        <v>97</v>
      </c>
      <c r="F6040" s="75" t="s">
        <v>97</v>
      </c>
      <c r="G6040" s="77"/>
      <c r="H6040" s="77"/>
      <c r="I6040" s="80"/>
      <c r="J6040" s="77" t="s">
        <v>97</v>
      </c>
      <c r="K6040" s="79" t="s">
        <v>97</v>
      </c>
      <c r="L6040" s="79"/>
      <c r="M6040" s="80"/>
      <c r="N6040" s="79" t="s">
        <v>97</v>
      </c>
      <c r="O6040" s="81"/>
      <c r="P6040" s="86"/>
      <c r="Q6040" s="82"/>
      <c r="R6040" s="81" t="s">
        <v>97</v>
      </c>
      <c r="S6040" s="63"/>
      <c r="T6040" s="87"/>
      <c r="U6040" s="84" t="s">
        <v>97</v>
      </c>
      <c r="V6040" s="84" t="s">
        <v>97</v>
      </c>
      <c r="W6040" s="85" t="b">
        <v>0</v>
      </c>
      <c r="X6040" s="63"/>
      <c r="Y6040" s="63"/>
      <c r="Z6040" s="63"/>
    </row>
    <row r="6041">
      <c r="A6041" s="75"/>
      <c r="B6041" s="94"/>
      <c r="C6041" s="75"/>
      <c r="D6041" s="76"/>
      <c r="E6041" s="75" t="s">
        <v>97</v>
      </c>
      <c r="F6041" s="75" t="s">
        <v>97</v>
      </c>
      <c r="G6041" s="77"/>
      <c r="H6041" s="77"/>
      <c r="I6041" s="80"/>
      <c r="J6041" s="77" t="s">
        <v>97</v>
      </c>
      <c r="K6041" s="79" t="s">
        <v>97</v>
      </c>
      <c r="L6041" s="79"/>
      <c r="M6041" s="80"/>
      <c r="N6041" s="79" t="s">
        <v>97</v>
      </c>
      <c r="O6041" s="81"/>
      <c r="P6041" s="86"/>
      <c r="Q6041" s="82"/>
      <c r="R6041" s="81" t="s">
        <v>97</v>
      </c>
      <c r="S6041" s="63"/>
      <c r="T6041" s="87"/>
      <c r="U6041" s="84" t="s">
        <v>97</v>
      </c>
      <c r="V6041" s="84" t="s">
        <v>97</v>
      </c>
      <c r="W6041" s="85" t="b">
        <v>0</v>
      </c>
      <c r="X6041" s="63"/>
      <c r="Y6041" s="63"/>
      <c r="Z6041" s="63"/>
    </row>
    <row r="6042">
      <c r="A6042" s="75"/>
      <c r="B6042" s="94"/>
      <c r="C6042" s="75"/>
      <c r="D6042" s="76"/>
      <c r="E6042" s="75" t="s">
        <v>97</v>
      </c>
      <c r="F6042" s="75" t="s">
        <v>97</v>
      </c>
      <c r="G6042" s="77"/>
      <c r="H6042" s="77"/>
      <c r="I6042" s="80"/>
      <c r="J6042" s="77" t="s">
        <v>97</v>
      </c>
      <c r="K6042" s="79" t="s">
        <v>97</v>
      </c>
      <c r="L6042" s="79"/>
      <c r="M6042" s="80"/>
      <c r="N6042" s="79" t="s">
        <v>97</v>
      </c>
      <c r="O6042" s="81"/>
      <c r="P6042" s="86"/>
      <c r="Q6042" s="82"/>
      <c r="R6042" s="81" t="s">
        <v>97</v>
      </c>
      <c r="S6042" s="63"/>
      <c r="T6042" s="87"/>
      <c r="U6042" s="84" t="s">
        <v>97</v>
      </c>
      <c r="V6042" s="84" t="s">
        <v>97</v>
      </c>
      <c r="W6042" s="85" t="b">
        <v>0</v>
      </c>
      <c r="X6042" s="63"/>
      <c r="Y6042" s="63"/>
      <c r="Z6042" s="63"/>
    </row>
    <row r="6043">
      <c r="A6043" s="75"/>
      <c r="B6043" s="94"/>
      <c r="C6043" s="75"/>
      <c r="D6043" s="76"/>
      <c r="E6043" s="75" t="s">
        <v>97</v>
      </c>
      <c r="F6043" s="75" t="s">
        <v>97</v>
      </c>
      <c r="G6043" s="77"/>
      <c r="H6043" s="77"/>
      <c r="I6043" s="80"/>
      <c r="J6043" s="77" t="s">
        <v>97</v>
      </c>
      <c r="K6043" s="79" t="s">
        <v>97</v>
      </c>
      <c r="L6043" s="79"/>
      <c r="M6043" s="80"/>
      <c r="N6043" s="79" t="s">
        <v>97</v>
      </c>
      <c r="O6043" s="81"/>
      <c r="P6043" s="86"/>
      <c r="Q6043" s="82"/>
      <c r="R6043" s="81" t="s">
        <v>97</v>
      </c>
      <c r="S6043" s="63"/>
      <c r="T6043" s="87"/>
      <c r="U6043" s="84" t="s">
        <v>97</v>
      </c>
      <c r="V6043" s="84" t="s">
        <v>97</v>
      </c>
      <c r="W6043" s="85" t="b">
        <v>0</v>
      </c>
      <c r="X6043" s="63"/>
      <c r="Y6043" s="63"/>
      <c r="Z6043" s="63"/>
    </row>
    <row r="6044">
      <c r="A6044" s="75"/>
      <c r="B6044" s="94"/>
      <c r="C6044" s="75"/>
      <c r="D6044" s="76"/>
      <c r="E6044" s="75" t="s">
        <v>97</v>
      </c>
      <c r="F6044" s="75" t="s">
        <v>97</v>
      </c>
      <c r="G6044" s="77"/>
      <c r="H6044" s="77"/>
      <c r="I6044" s="80"/>
      <c r="J6044" s="77" t="s">
        <v>97</v>
      </c>
      <c r="K6044" s="79" t="s">
        <v>97</v>
      </c>
      <c r="L6044" s="79"/>
      <c r="M6044" s="80"/>
      <c r="N6044" s="79" t="s">
        <v>97</v>
      </c>
      <c r="O6044" s="81"/>
      <c r="P6044" s="86"/>
      <c r="Q6044" s="82"/>
      <c r="R6044" s="81" t="s">
        <v>97</v>
      </c>
      <c r="S6044" s="63"/>
      <c r="T6044" s="87"/>
      <c r="U6044" s="84" t="s">
        <v>97</v>
      </c>
      <c r="V6044" s="84" t="s">
        <v>97</v>
      </c>
      <c r="W6044" s="85" t="b">
        <v>0</v>
      </c>
      <c r="X6044" s="63"/>
      <c r="Y6044" s="63"/>
      <c r="Z6044" s="63"/>
    </row>
    <row r="6045">
      <c r="A6045" s="75"/>
      <c r="B6045" s="94"/>
      <c r="C6045" s="75"/>
      <c r="D6045" s="76"/>
      <c r="E6045" s="75" t="s">
        <v>97</v>
      </c>
      <c r="F6045" s="75" t="s">
        <v>97</v>
      </c>
      <c r="G6045" s="77"/>
      <c r="H6045" s="77"/>
      <c r="I6045" s="80"/>
      <c r="J6045" s="77" t="s">
        <v>97</v>
      </c>
      <c r="K6045" s="79" t="s">
        <v>97</v>
      </c>
      <c r="L6045" s="79"/>
      <c r="M6045" s="80"/>
      <c r="N6045" s="79" t="s">
        <v>97</v>
      </c>
      <c r="O6045" s="81"/>
      <c r="P6045" s="86"/>
      <c r="Q6045" s="82"/>
      <c r="R6045" s="81" t="s">
        <v>97</v>
      </c>
      <c r="S6045" s="63"/>
      <c r="T6045" s="87"/>
      <c r="U6045" s="84" t="s">
        <v>97</v>
      </c>
      <c r="V6045" s="84" t="s">
        <v>97</v>
      </c>
      <c r="W6045" s="85" t="b">
        <v>0</v>
      </c>
      <c r="X6045" s="63"/>
      <c r="Y6045" s="63"/>
      <c r="Z6045" s="63"/>
    </row>
    <row r="6046">
      <c r="A6046" s="75"/>
      <c r="B6046" s="94"/>
      <c r="C6046" s="75"/>
      <c r="D6046" s="76"/>
      <c r="E6046" s="75" t="s">
        <v>97</v>
      </c>
      <c r="F6046" s="75" t="s">
        <v>97</v>
      </c>
      <c r="G6046" s="77"/>
      <c r="H6046" s="77"/>
      <c r="I6046" s="80"/>
      <c r="J6046" s="77" t="s">
        <v>97</v>
      </c>
      <c r="K6046" s="79" t="s">
        <v>97</v>
      </c>
      <c r="L6046" s="79"/>
      <c r="M6046" s="80"/>
      <c r="N6046" s="79" t="s">
        <v>97</v>
      </c>
      <c r="O6046" s="81"/>
      <c r="P6046" s="86"/>
      <c r="Q6046" s="82"/>
      <c r="R6046" s="81" t="s">
        <v>97</v>
      </c>
      <c r="S6046" s="63"/>
      <c r="T6046" s="87"/>
      <c r="U6046" s="84" t="s">
        <v>97</v>
      </c>
      <c r="V6046" s="84" t="s">
        <v>97</v>
      </c>
      <c r="W6046" s="85" t="b">
        <v>0</v>
      </c>
      <c r="X6046" s="63"/>
      <c r="Y6046" s="63"/>
      <c r="Z6046" s="63"/>
    </row>
    <row r="6047">
      <c r="A6047" s="75"/>
      <c r="B6047" s="94"/>
      <c r="C6047" s="75"/>
      <c r="D6047" s="76"/>
      <c r="E6047" s="75" t="s">
        <v>97</v>
      </c>
      <c r="F6047" s="75" t="s">
        <v>97</v>
      </c>
      <c r="G6047" s="77"/>
      <c r="H6047" s="77"/>
      <c r="I6047" s="80"/>
      <c r="J6047" s="77" t="s">
        <v>97</v>
      </c>
      <c r="K6047" s="79" t="s">
        <v>97</v>
      </c>
      <c r="L6047" s="79"/>
      <c r="M6047" s="80"/>
      <c r="N6047" s="79" t="s">
        <v>97</v>
      </c>
      <c r="O6047" s="81"/>
      <c r="P6047" s="86"/>
      <c r="Q6047" s="82"/>
      <c r="R6047" s="81" t="s">
        <v>97</v>
      </c>
      <c r="S6047" s="63"/>
      <c r="T6047" s="87"/>
      <c r="U6047" s="84" t="s">
        <v>97</v>
      </c>
      <c r="V6047" s="84" t="s">
        <v>97</v>
      </c>
      <c r="W6047" s="85" t="b">
        <v>0</v>
      </c>
      <c r="X6047" s="63"/>
      <c r="Y6047" s="63"/>
      <c r="Z6047" s="63"/>
    </row>
    <row r="6048">
      <c r="A6048" s="75"/>
      <c r="B6048" s="94"/>
      <c r="C6048" s="75"/>
      <c r="D6048" s="76"/>
      <c r="E6048" s="75" t="s">
        <v>97</v>
      </c>
      <c r="F6048" s="75" t="s">
        <v>97</v>
      </c>
      <c r="G6048" s="77"/>
      <c r="H6048" s="77"/>
      <c r="I6048" s="80"/>
      <c r="J6048" s="77" t="s">
        <v>97</v>
      </c>
      <c r="K6048" s="79" t="s">
        <v>97</v>
      </c>
      <c r="L6048" s="79"/>
      <c r="M6048" s="80"/>
      <c r="N6048" s="79" t="s">
        <v>97</v>
      </c>
      <c r="O6048" s="81"/>
      <c r="P6048" s="86"/>
      <c r="Q6048" s="82"/>
      <c r="R6048" s="81" t="s">
        <v>97</v>
      </c>
      <c r="S6048" s="63"/>
      <c r="T6048" s="87"/>
      <c r="U6048" s="84" t="s">
        <v>97</v>
      </c>
      <c r="V6048" s="84" t="s">
        <v>97</v>
      </c>
      <c r="W6048" s="85" t="b">
        <v>0</v>
      </c>
      <c r="X6048" s="63"/>
      <c r="Y6048" s="63"/>
      <c r="Z6048" s="63"/>
    </row>
    <row r="6049">
      <c r="A6049" s="75"/>
      <c r="B6049" s="94"/>
      <c r="C6049" s="75"/>
      <c r="D6049" s="76"/>
      <c r="E6049" s="75" t="s">
        <v>97</v>
      </c>
      <c r="F6049" s="75" t="s">
        <v>97</v>
      </c>
      <c r="G6049" s="77"/>
      <c r="H6049" s="77"/>
      <c r="I6049" s="80"/>
      <c r="J6049" s="77" t="s">
        <v>97</v>
      </c>
      <c r="K6049" s="79" t="s">
        <v>97</v>
      </c>
      <c r="L6049" s="79"/>
      <c r="M6049" s="80"/>
      <c r="N6049" s="79" t="s">
        <v>97</v>
      </c>
      <c r="O6049" s="81"/>
      <c r="P6049" s="86"/>
      <c r="Q6049" s="82"/>
      <c r="R6049" s="81" t="s">
        <v>97</v>
      </c>
      <c r="S6049" s="63"/>
      <c r="T6049" s="87"/>
      <c r="U6049" s="84" t="s">
        <v>97</v>
      </c>
      <c r="V6049" s="84" t="s">
        <v>97</v>
      </c>
      <c r="W6049" s="85" t="b">
        <v>0</v>
      </c>
      <c r="X6049" s="63"/>
      <c r="Y6049" s="63"/>
      <c r="Z6049" s="63"/>
    </row>
    <row r="6050">
      <c r="A6050" s="75"/>
      <c r="B6050" s="94"/>
      <c r="C6050" s="75"/>
      <c r="D6050" s="76"/>
      <c r="E6050" s="75" t="s">
        <v>97</v>
      </c>
      <c r="F6050" s="75" t="s">
        <v>97</v>
      </c>
      <c r="G6050" s="77"/>
      <c r="H6050" s="77"/>
      <c r="I6050" s="80"/>
      <c r="J6050" s="77" t="s">
        <v>97</v>
      </c>
      <c r="K6050" s="79" t="s">
        <v>97</v>
      </c>
      <c r="L6050" s="79"/>
      <c r="M6050" s="80"/>
      <c r="N6050" s="79" t="s">
        <v>97</v>
      </c>
      <c r="O6050" s="81"/>
      <c r="P6050" s="86"/>
      <c r="Q6050" s="82"/>
      <c r="R6050" s="81" t="s">
        <v>97</v>
      </c>
      <c r="S6050" s="63"/>
      <c r="T6050" s="87"/>
      <c r="U6050" s="84" t="s">
        <v>97</v>
      </c>
      <c r="V6050" s="84" t="s">
        <v>97</v>
      </c>
      <c r="W6050" s="85" t="b">
        <v>0</v>
      </c>
      <c r="X6050" s="63"/>
      <c r="Y6050" s="63"/>
      <c r="Z6050" s="63"/>
    </row>
    <row r="6051">
      <c r="A6051" s="75"/>
      <c r="B6051" s="94"/>
      <c r="C6051" s="75"/>
      <c r="D6051" s="76"/>
      <c r="E6051" s="75" t="s">
        <v>97</v>
      </c>
      <c r="F6051" s="75" t="s">
        <v>97</v>
      </c>
      <c r="G6051" s="77"/>
      <c r="H6051" s="77"/>
      <c r="I6051" s="80"/>
      <c r="J6051" s="77" t="s">
        <v>97</v>
      </c>
      <c r="K6051" s="79" t="s">
        <v>97</v>
      </c>
      <c r="L6051" s="79"/>
      <c r="M6051" s="80"/>
      <c r="N6051" s="79" t="s">
        <v>97</v>
      </c>
      <c r="O6051" s="81"/>
      <c r="P6051" s="86"/>
      <c r="Q6051" s="82"/>
      <c r="R6051" s="81" t="s">
        <v>97</v>
      </c>
      <c r="S6051" s="63"/>
      <c r="T6051" s="87"/>
      <c r="U6051" s="84" t="s">
        <v>97</v>
      </c>
      <c r="V6051" s="84" t="s">
        <v>97</v>
      </c>
      <c r="W6051" s="85" t="b">
        <v>0</v>
      </c>
      <c r="X6051" s="63"/>
      <c r="Y6051" s="63"/>
      <c r="Z6051" s="63"/>
    </row>
    <row r="6052">
      <c r="A6052" s="75"/>
      <c r="B6052" s="94"/>
      <c r="C6052" s="75"/>
      <c r="D6052" s="76"/>
      <c r="E6052" s="75" t="s">
        <v>97</v>
      </c>
      <c r="F6052" s="75" t="s">
        <v>97</v>
      </c>
      <c r="G6052" s="77"/>
      <c r="H6052" s="77"/>
      <c r="I6052" s="80"/>
      <c r="J6052" s="77" t="s">
        <v>97</v>
      </c>
      <c r="K6052" s="79" t="s">
        <v>97</v>
      </c>
      <c r="L6052" s="79"/>
      <c r="M6052" s="80"/>
      <c r="N6052" s="79" t="s">
        <v>97</v>
      </c>
      <c r="O6052" s="81"/>
      <c r="P6052" s="86"/>
      <c r="Q6052" s="82"/>
      <c r="R6052" s="81" t="s">
        <v>97</v>
      </c>
      <c r="S6052" s="63"/>
      <c r="T6052" s="87"/>
      <c r="U6052" s="84" t="s">
        <v>97</v>
      </c>
      <c r="V6052" s="84" t="s">
        <v>97</v>
      </c>
      <c r="W6052" s="85" t="b">
        <v>0</v>
      </c>
      <c r="X6052" s="63"/>
      <c r="Y6052" s="63"/>
      <c r="Z6052" s="63"/>
    </row>
    <row r="6053">
      <c r="A6053" s="75"/>
      <c r="B6053" s="94"/>
      <c r="C6053" s="75"/>
      <c r="D6053" s="76"/>
      <c r="E6053" s="75" t="s">
        <v>97</v>
      </c>
      <c r="F6053" s="75" t="s">
        <v>97</v>
      </c>
      <c r="G6053" s="77"/>
      <c r="H6053" s="77"/>
      <c r="I6053" s="80"/>
      <c r="J6053" s="77" t="s">
        <v>97</v>
      </c>
      <c r="K6053" s="79" t="s">
        <v>97</v>
      </c>
      <c r="L6053" s="79"/>
      <c r="M6053" s="80"/>
      <c r="N6053" s="79" t="s">
        <v>97</v>
      </c>
      <c r="O6053" s="81"/>
      <c r="P6053" s="86"/>
      <c r="Q6053" s="82"/>
      <c r="R6053" s="81" t="s">
        <v>97</v>
      </c>
      <c r="S6053" s="63"/>
      <c r="T6053" s="87"/>
      <c r="U6053" s="84" t="s">
        <v>97</v>
      </c>
      <c r="V6053" s="84" t="s">
        <v>97</v>
      </c>
      <c r="W6053" s="85" t="b">
        <v>0</v>
      </c>
      <c r="X6053" s="63"/>
      <c r="Y6053" s="63"/>
      <c r="Z6053" s="63"/>
    </row>
    <row r="6054">
      <c r="A6054" s="75"/>
      <c r="B6054" s="94"/>
      <c r="C6054" s="75"/>
      <c r="D6054" s="76"/>
      <c r="E6054" s="75" t="s">
        <v>97</v>
      </c>
      <c r="F6054" s="75" t="s">
        <v>97</v>
      </c>
      <c r="G6054" s="77"/>
      <c r="H6054" s="77"/>
      <c r="I6054" s="80"/>
      <c r="J6054" s="77" t="s">
        <v>97</v>
      </c>
      <c r="K6054" s="79" t="s">
        <v>97</v>
      </c>
      <c r="L6054" s="79"/>
      <c r="M6054" s="80"/>
      <c r="N6054" s="79" t="s">
        <v>97</v>
      </c>
      <c r="O6054" s="81"/>
      <c r="P6054" s="86"/>
      <c r="Q6054" s="82"/>
      <c r="R6054" s="81" t="s">
        <v>97</v>
      </c>
      <c r="S6054" s="63"/>
      <c r="T6054" s="87"/>
      <c r="U6054" s="84" t="s">
        <v>97</v>
      </c>
      <c r="V6054" s="84" t="s">
        <v>97</v>
      </c>
      <c r="W6054" s="85" t="b">
        <v>0</v>
      </c>
      <c r="X6054" s="63"/>
      <c r="Y6054" s="63"/>
      <c r="Z6054" s="63"/>
    </row>
    <row r="6055">
      <c r="A6055" s="75"/>
      <c r="B6055" s="94"/>
      <c r="C6055" s="75"/>
      <c r="D6055" s="76"/>
      <c r="E6055" s="75" t="s">
        <v>97</v>
      </c>
      <c r="F6055" s="75" t="s">
        <v>97</v>
      </c>
      <c r="G6055" s="77"/>
      <c r="H6055" s="77"/>
      <c r="I6055" s="80"/>
      <c r="J6055" s="77" t="s">
        <v>97</v>
      </c>
      <c r="K6055" s="79" t="s">
        <v>97</v>
      </c>
      <c r="L6055" s="79"/>
      <c r="M6055" s="80"/>
      <c r="N6055" s="79" t="s">
        <v>97</v>
      </c>
      <c r="O6055" s="81"/>
      <c r="P6055" s="86"/>
      <c r="Q6055" s="82"/>
      <c r="R6055" s="81" t="s">
        <v>97</v>
      </c>
      <c r="S6055" s="63"/>
      <c r="T6055" s="87"/>
      <c r="U6055" s="84" t="s">
        <v>97</v>
      </c>
      <c r="V6055" s="84" t="s">
        <v>97</v>
      </c>
      <c r="W6055" s="85" t="b">
        <v>0</v>
      </c>
      <c r="X6055" s="63"/>
      <c r="Y6055" s="63"/>
      <c r="Z6055" s="63"/>
    </row>
    <row r="6056">
      <c r="A6056" s="75"/>
      <c r="B6056" s="94"/>
      <c r="C6056" s="75"/>
      <c r="D6056" s="76"/>
      <c r="E6056" s="75" t="s">
        <v>97</v>
      </c>
      <c r="F6056" s="75" t="s">
        <v>97</v>
      </c>
      <c r="G6056" s="77"/>
      <c r="H6056" s="77"/>
      <c r="I6056" s="80"/>
      <c r="J6056" s="77" t="s">
        <v>97</v>
      </c>
      <c r="K6056" s="79" t="s">
        <v>97</v>
      </c>
      <c r="L6056" s="79"/>
      <c r="M6056" s="80"/>
      <c r="N6056" s="79" t="s">
        <v>97</v>
      </c>
      <c r="O6056" s="81"/>
      <c r="P6056" s="86"/>
      <c r="Q6056" s="82"/>
      <c r="R6056" s="81" t="s">
        <v>97</v>
      </c>
      <c r="S6056" s="63"/>
      <c r="T6056" s="87"/>
      <c r="U6056" s="84" t="s">
        <v>97</v>
      </c>
      <c r="V6056" s="84" t="s">
        <v>97</v>
      </c>
      <c r="W6056" s="85" t="b">
        <v>0</v>
      </c>
      <c r="X6056" s="63"/>
      <c r="Y6056" s="63"/>
      <c r="Z6056" s="63"/>
    </row>
    <row r="6057">
      <c r="A6057" s="75"/>
      <c r="B6057" s="94"/>
      <c r="C6057" s="75"/>
      <c r="D6057" s="76"/>
      <c r="E6057" s="75" t="s">
        <v>97</v>
      </c>
      <c r="F6057" s="75" t="s">
        <v>97</v>
      </c>
      <c r="G6057" s="77"/>
      <c r="H6057" s="77"/>
      <c r="I6057" s="80"/>
      <c r="J6057" s="77" t="s">
        <v>97</v>
      </c>
      <c r="K6057" s="79" t="s">
        <v>97</v>
      </c>
      <c r="L6057" s="79"/>
      <c r="M6057" s="80"/>
      <c r="N6057" s="79" t="s">
        <v>97</v>
      </c>
      <c r="O6057" s="81"/>
      <c r="P6057" s="86"/>
      <c r="Q6057" s="82"/>
      <c r="R6057" s="81" t="s">
        <v>97</v>
      </c>
      <c r="S6057" s="63"/>
      <c r="T6057" s="87"/>
      <c r="U6057" s="84" t="s">
        <v>97</v>
      </c>
      <c r="V6057" s="84" t="s">
        <v>97</v>
      </c>
      <c r="W6057" s="85" t="b">
        <v>0</v>
      </c>
      <c r="X6057" s="63"/>
      <c r="Y6057" s="63"/>
      <c r="Z6057" s="63"/>
    </row>
    <row r="6058">
      <c r="A6058" s="75"/>
      <c r="B6058" s="94"/>
      <c r="C6058" s="75"/>
      <c r="D6058" s="76"/>
      <c r="E6058" s="75" t="s">
        <v>97</v>
      </c>
      <c r="F6058" s="75" t="s">
        <v>97</v>
      </c>
      <c r="G6058" s="77"/>
      <c r="H6058" s="77"/>
      <c r="I6058" s="80"/>
      <c r="J6058" s="77" t="s">
        <v>97</v>
      </c>
      <c r="K6058" s="79" t="s">
        <v>97</v>
      </c>
      <c r="L6058" s="79"/>
      <c r="M6058" s="80"/>
      <c r="N6058" s="79" t="s">
        <v>97</v>
      </c>
      <c r="O6058" s="81"/>
      <c r="P6058" s="86"/>
      <c r="Q6058" s="82"/>
      <c r="R6058" s="81" t="s">
        <v>97</v>
      </c>
      <c r="S6058" s="63"/>
      <c r="T6058" s="87"/>
      <c r="U6058" s="84" t="s">
        <v>97</v>
      </c>
      <c r="V6058" s="84" t="s">
        <v>97</v>
      </c>
      <c r="W6058" s="85" t="b">
        <v>0</v>
      </c>
      <c r="X6058" s="63"/>
      <c r="Y6058" s="63"/>
      <c r="Z6058" s="63"/>
    </row>
    <row r="6059">
      <c r="A6059" s="75"/>
      <c r="B6059" s="94"/>
      <c r="C6059" s="75"/>
      <c r="D6059" s="76"/>
      <c r="E6059" s="75" t="s">
        <v>97</v>
      </c>
      <c r="F6059" s="75" t="s">
        <v>97</v>
      </c>
      <c r="G6059" s="77"/>
      <c r="H6059" s="77"/>
      <c r="I6059" s="80"/>
      <c r="J6059" s="77" t="s">
        <v>97</v>
      </c>
      <c r="K6059" s="79" t="s">
        <v>97</v>
      </c>
      <c r="L6059" s="79"/>
      <c r="M6059" s="80"/>
      <c r="N6059" s="79" t="s">
        <v>97</v>
      </c>
      <c r="O6059" s="81"/>
      <c r="P6059" s="86"/>
      <c r="Q6059" s="82"/>
      <c r="R6059" s="81" t="s">
        <v>97</v>
      </c>
      <c r="S6059" s="63"/>
      <c r="T6059" s="87"/>
      <c r="U6059" s="84" t="s">
        <v>97</v>
      </c>
      <c r="V6059" s="84" t="s">
        <v>97</v>
      </c>
      <c r="W6059" s="85" t="b">
        <v>0</v>
      </c>
      <c r="X6059" s="63"/>
      <c r="Y6059" s="63"/>
      <c r="Z6059" s="63"/>
    </row>
    <row r="6060">
      <c r="A6060" s="75"/>
      <c r="B6060" s="94"/>
      <c r="C6060" s="75"/>
      <c r="D6060" s="76"/>
      <c r="E6060" s="75" t="s">
        <v>97</v>
      </c>
      <c r="F6060" s="75" t="s">
        <v>97</v>
      </c>
      <c r="G6060" s="77"/>
      <c r="H6060" s="77"/>
      <c r="I6060" s="80"/>
      <c r="J6060" s="77" t="s">
        <v>97</v>
      </c>
      <c r="K6060" s="79" t="s">
        <v>97</v>
      </c>
      <c r="L6060" s="79"/>
      <c r="M6060" s="80"/>
      <c r="N6060" s="79" t="s">
        <v>97</v>
      </c>
      <c r="O6060" s="81"/>
      <c r="P6060" s="86"/>
      <c r="Q6060" s="82"/>
      <c r="R6060" s="81" t="s">
        <v>97</v>
      </c>
      <c r="S6060" s="63"/>
      <c r="T6060" s="87"/>
      <c r="U6060" s="84" t="s">
        <v>97</v>
      </c>
      <c r="V6060" s="84" t="s">
        <v>97</v>
      </c>
      <c r="W6060" s="85" t="b">
        <v>0</v>
      </c>
      <c r="X6060" s="63"/>
      <c r="Y6060" s="63"/>
      <c r="Z6060" s="63"/>
    </row>
    <row r="6061">
      <c r="A6061" s="75"/>
      <c r="B6061" s="94"/>
      <c r="C6061" s="75"/>
      <c r="D6061" s="76"/>
      <c r="E6061" s="75" t="s">
        <v>97</v>
      </c>
      <c r="F6061" s="75" t="s">
        <v>97</v>
      </c>
      <c r="G6061" s="77"/>
      <c r="H6061" s="77"/>
      <c r="I6061" s="80"/>
      <c r="J6061" s="77" t="s">
        <v>97</v>
      </c>
      <c r="K6061" s="79" t="s">
        <v>97</v>
      </c>
      <c r="L6061" s="79"/>
      <c r="M6061" s="80"/>
      <c r="N6061" s="79" t="s">
        <v>97</v>
      </c>
      <c r="O6061" s="81"/>
      <c r="P6061" s="86"/>
      <c r="Q6061" s="82"/>
      <c r="R6061" s="81" t="s">
        <v>97</v>
      </c>
      <c r="S6061" s="63"/>
      <c r="T6061" s="87"/>
      <c r="U6061" s="84" t="s">
        <v>97</v>
      </c>
      <c r="V6061" s="84" t="s">
        <v>97</v>
      </c>
      <c r="W6061" s="85" t="b">
        <v>0</v>
      </c>
      <c r="X6061" s="63"/>
      <c r="Y6061" s="63"/>
      <c r="Z6061" s="63"/>
    </row>
    <row r="6062">
      <c r="A6062" s="75"/>
      <c r="B6062" s="94"/>
      <c r="C6062" s="75"/>
      <c r="D6062" s="76"/>
      <c r="E6062" s="75" t="s">
        <v>97</v>
      </c>
      <c r="F6062" s="75" t="s">
        <v>97</v>
      </c>
      <c r="G6062" s="77"/>
      <c r="H6062" s="77"/>
      <c r="I6062" s="80"/>
      <c r="J6062" s="77" t="s">
        <v>97</v>
      </c>
      <c r="K6062" s="79" t="s">
        <v>97</v>
      </c>
      <c r="L6062" s="79"/>
      <c r="M6062" s="80"/>
      <c r="N6062" s="79" t="s">
        <v>97</v>
      </c>
      <c r="O6062" s="81"/>
      <c r="P6062" s="86"/>
      <c r="Q6062" s="82"/>
      <c r="R6062" s="81" t="s">
        <v>97</v>
      </c>
      <c r="S6062" s="63"/>
      <c r="T6062" s="87"/>
      <c r="U6062" s="84" t="s">
        <v>97</v>
      </c>
      <c r="V6062" s="84" t="s">
        <v>97</v>
      </c>
      <c r="W6062" s="85" t="b">
        <v>0</v>
      </c>
      <c r="X6062" s="63"/>
      <c r="Y6062" s="63"/>
      <c r="Z6062" s="63"/>
    </row>
    <row r="6063">
      <c r="A6063" s="75"/>
      <c r="B6063" s="94"/>
      <c r="C6063" s="75"/>
      <c r="D6063" s="76"/>
      <c r="E6063" s="75" t="s">
        <v>97</v>
      </c>
      <c r="F6063" s="75" t="s">
        <v>97</v>
      </c>
      <c r="G6063" s="77"/>
      <c r="H6063" s="77"/>
      <c r="I6063" s="80"/>
      <c r="J6063" s="77" t="s">
        <v>97</v>
      </c>
      <c r="K6063" s="79" t="s">
        <v>97</v>
      </c>
      <c r="L6063" s="79"/>
      <c r="M6063" s="80"/>
      <c r="N6063" s="79" t="s">
        <v>97</v>
      </c>
      <c r="O6063" s="81"/>
      <c r="P6063" s="86"/>
      <c r="Q6063" s="82"/>
      <c r="R6063" s="81" t="s">
        <v>97</v>
      </c>
      <c r="S6063" s="63"/>
      <c r="T6063" s="87"/>
      <c r="U6063" s="84" t="s">
        <v>97</v>
      </c>
      <c r="V6063" s="84" t="s">
        <v>97</v>
      </c>
      <c r="W6063" s="85" t="b">
        <v>0</v>
      </c>
      <c r="X6063" s="63"/>
      <c r="Y6063" s="63"/>
      <c r="Z6063" s="63"/>
    </row>
    <row r="6064">
      <c r="A6064" s="75"/>
      <c r="B6064" s="94"/>
      <c r="C6064" s="75"/>
      <c r="D6064" s="76"/>
      <c r="E6064" s="75" t="s">
        <v>97</v>
      </c>
      <c r="F6064" s="75" t="s">
        <v>97</v>
      </c>
      <c r="G6064" s="77"/>
      <c r="H6064" s="77"/>
      <c r="I6064" s="80"/>
      <c r="J6064" s="77" t="s">
        <v>97</v>
      </c>
      <c r="K6064" s="79" t="s">
        <v>97</v>
      </c>
      <c r="L6064" s="79"/>
      <c r="M6064" s="80"/>
      <c r="N6064" s="79" t="s">
        <v>97</v>
      </c>
      <c r="O6064" s="81"/>
      <c r="P6064" s="86"/>
      <c r="Q6064" s="82"/>
      <c r="R6064" s="81" t="s">
        <v>97</v>
      </c>
      <c r="S6064" s="63"/>
      <c r="T6064" s="87"/>
      <c r="U6064" s="84" t="s">
        <v>97</v>
      </c>
      <c r="V6064" s="84" t="s">
        <v>97</v>
      </c>
      <c r="W6064" s="85" t="b">
        <v>0</v>
      </c>
      <c r="X6064" s="63"/>
      <c r="Y6064" s="63"/>
      <c r="Z6064" s="63"/>
    </row>
    <row r="6065">
      <c r="A6065" s="75"/>
      <c r="B6065" s="94"/>
      <c r="C6065" s="75"/>
      <c r="D6065" s="76"/>
      <c r="E6065" s="75" t="s">
        <v>97</v>
      </c>
      <c r="F6065" s="75" t="s">
        <v>97</v>
      </c>
      <c r="G6065" s="77"/>
      <c r="H6065" s="77"/>
      <c r="I6065" s="80"/>
      <c r="J6065" s="77" t="s">
        <v>97</v>
      </c>
      <c r="K6065" s="79" t="s">
        <v>97</v>
      </c>
      <c r="L6065" s="79"/>
      <c r="M6065" s="80"/>
      <c r="N6065" s="79" t="s">
        <v>97</v>
      </c>
      <c r="O6065" s="81"/>
      <c r="P6065" s="86"/>
      <c r="Q6065" s="82"/>
      <c r="R6065" s="81" t="s">
        <v>97</v>
      </c>
      <c r="S6065" s="63"/>
      <c r="T6065" s="87"/>
      <c r="U6065" s="84" t="s">
        <v>97</v>
      </c>
      <c r="V6065" s="84" t="s">
        <v>97</v>
      </c>
      <c r="W6065" s="85" t="b">
        <v>0</v>
      </c>
      <c r="X6065" s="63"/>
      <c r="Y6065" s="63"/>
      <c r="Z6065" s="63"/>
    </row>
    <row r="6066">
      <c r="A6066" s="75"/>
      <c r="B6066" s="94"/>
      <c r="C6066" s="75"/>
      <c r="D6066" s="76"/>
      <c r="E6066" s="75" t="s">
        <v>97</v>
      </c>
      <c r="F6066" s="75" t="s">
        <v>97</v>
      </c>
      <c r="G6066" s="77"/>
      <c r="H6066" s="77"/>
      <c r="I6066" s="80"/>
      <c r="J6066" s="77" t="s">
        <v>97</v>
      </c>
      <c r="K6066" s="79" t="s">
        <v>97</v>
      </c>
      <c r="L6066" s="79"/>
      <c r="M6066" s="80"/>
      <c r="N6066" s="79" t="s">
        <v>97</v>
      </c>
      <c r="O6066" s="81"/>
      <c r="P6066" s="86"/>
      <c r="Q6066" s="82"/>
      <c r="R6066" s="81" t="s">
        <v>97</v>
      </c>
      <c r="S6066" s="63"/>
      <c r="T6066" s="87"/>
      <c r="U6066" s="84" t="s">
        <v>97</v>
      </c>
      <c r="V6066" s="84" t="s">
        <v>97</v>
      </c>
      <c r="W6066" s="85" t="b">
        <v>0</v>
      </c>
      <c r="X6066" s="63"/>
      <c r="Y6066" s="63"/>
      <c r="Z6066" s="63"/>
    </row>
    <row r="6067">
      <c r="A6067" s="75"/>
      <c r="B6067" s="94"/>
      <c r="C6067" s="75"/>
      <c r="D6067" s="76"/>
      <c r="E6067" s="75" t="s">
        <v>97</v>
      </c>
      <c r="F6067" s="75" t="s">
        <v>97</v>
      </c>
      <c r="G6067" s="77"/>
      <c r="H6067" s="77"/>
      <c r="I6067" s="80"/>
      <c r="J6067" s="77" t="s">
        <v>97</v>
      </c>
      <c r="K6067" s="79" t="s">
        <v>97</v>
      </c>
      <c r="L6067" s="79"/>
      <c r="M6067" s="80"/>
      <c r="N6067" s="79" t="s">
        <v>97</v>
      </c>
      <c r="O6067" s="81"/>
      <c r="P6067" s="86"/>
      <c r="Q6067" s="82"/>
      <c r="R6067" s="81" t="s">
        <v>97</v>
      </c>
      <c r="S6067" s="63"/>
      <c r="T6067" s="87"/>
      <c r="U6067" s="84" t="s">
        <v>97</v>
      </c>
      <c r="V6067" s="84" t="s">
        <v>97</v>
      </c>
      <c r="W6067" s="85" t="b">
        <v>0</v>
      </c>
      <c r="X6067" s="63"/>
      <c r="Y6067" s="63"/>
      <c r="Z6067" s="63"/>
    </row>
    <row r="6068">
      <c r="A6068" s="75"/>
      <c r="B6068" s="94"/>
      <c r="C6068" s="75"/>
      <c r="D6068" s="76"/>
      <c r="E6068" s="75" t="s">
        <v>97</v>
      </c>
      <c r="F6068" s="75" t="s">
        <v>97</v>
      </c>
      <c r="G6068" s="77"/>
      <c r="H6068" s="77"/>
      <c r="I6068" s="80"/>
      <c r="J6068" s="77" t="s">
        <v>97</v>
      </c>
      <c r="K6068" s="79" t="s">
        <v>97</v>
      </c>
      <c r="L6068" s="79"/>
      <c r="M6068" s="80"/>
      <c r="N6068" s="79" t="s">
        <v>97</v>
      </c>
      <c r="O6068" s="81"/>
      <c r="P6068" s="86"/>
      <c r="Q6068" s="82"/>
      <c r="R6068" s="81" t="s">
        <v>97</v>
      </c>
      <c r="S6068" s="63"/>
      <c r="T6068" s="87"/>
      <c r="U6068" s="84" t="s">
        <v>97</v>
      </c>
      <c r="V6068" s="84" t="s">
        <v>97</v>
      </c>
      <c r="W6068" s="85" t="b">
        <v>0</v>
      </c>
      <c r="X6068" s="63"/>
      <c r="Y6068" s="63"/>
      <c r="Z6068" s="63"/>
    </row>
    <row r="6069">
      <c r="A6069" s="75"/>
      <c r="B6069" s="94"/>
      <c r="C6069" s="75"/>
      <c r="D6069" s="76"/>
      <c r="E6069" s="75" t="s">
        <v>97</v>
      </c>
      <c r="F6069" s="75" t="s">
        <v>97</v>
      </c>
      <c r="G6069" s="77"/>
      <c r="H6069" s="77"/>
      <c r="I6069" s="80"/>
      <c r="J6069" s="77" t="s">
        <v>97</v>
      </c>
      <c r="K6069" s="79" t="s">
        <v>97</v>
      </c>
      <c r="L6069" s="79"/>
      <c r="M6069" s="80"/>
      <c r="N6069" s="79" t="s">
        <v>97</v>
      </c>
      <c r="O6069" s="81"/>
      <c r="P6069" s="86"/>
      <c r="Q6069" s="82"/>
      <c r="R6069" s="81" t="s">
        <v>97</v>
      </c>
      <c r="S6069" s="63"/>
      <c r="T6069" s="87"/>
      <c r="U6069" s="84" t="s">
        <v>97</v>
      </c>
      <c r="V6069" s="84" t="s">
        <v>97</v>
      </c>
      <c r="W6069" s="85" t="b">
        <v>0</v>
      </c>
      <c r="X6069" s="63"/>
      <c r="Y6069" s="63"/>
      <c r="Z6069" s="63"/>
    </row>
    <row r="6070">
      <c r="A6070" s="75"/>
      <c r="B6070" s="94"/>
      <c r="C6070" s="75"/>
      <c r="D6070" s="76"/>
      <c r="E6070" s="75" t="s">
        <v>97</v>
      </c>
      <c r="F6070" s="75" t="s">
        <v>97</v>
      </c>
      <c r="G6070" s="77"/>
      <c r="H6070" s="77"/>
      <c r="I6070" s="80"/>
      <c r="J6070" s="77" t="s">
        <v>97</v>
      </c>
      <c r="K6070" s="79" t="s">
        <v>97</v>
      </c>
      <c r="L6070" s="79"/>
      <c r="M6070" s="80"/>
      <c r="N6070" s="79" t="s">
        <v>97</v>
      </c>
      <c r="O6070" s="81"/>
      <c r="P6070" s="86"/>
      <c r="Q6070" s="82"/>
      <c r="R6070" s="81" t="s">
        <v>97</v>
      </c>
      <c r="S6070" s="63"/>
      <c r="T6070" s="87"/>
      <c r="U6070" s="84" t="s">
        <v>97</v>
      </c>
      <c r="V6070" s="84" t="s">
        <v>97</v>
      </c>
      <c r="W6070" s="85" t="b">
        <v>0</v>
      </c>
      <c r="X6070" s="63"/>
      <c r="Y6070" s="63"/>
      <c r="Z6070" s="63"/>
    </row>
    <row r="6071">
      <c r="A6071" s="75"/>
      <c r="B6071" s="94"/>
      <c r="C6071" s="75"/>
      <c r="D6071" s="76"/>
      <c r="E6071" s="75" t="s">
        <v>97</v>
      </c>
      <c r="F6071" s="75" t="s">
        <v>97</v>
      </c>
      <c r="G6071" s="77"/>
      <c r="H6071" s="77"/>
      <c r="I6071" s="80"/>
      <c r="J6071" s="77" t="s">
        <v>97</v>
      </c>
      <c r="K6071" s="79" t="s">
        <v>97</v>
      </c>
      <c r="L6071" s="79"/>
      <c r="M6071" s="80"/>
      <c r="N6071" s="79" t="s">
        <v>97</v>
      </c>
      <c r="O6071" s="81"/>
      <c r="P6071" s="86"/>
      <c r="Q6071" s="82"/>
      <c r="R6071" s="81" t="s">
        <v>97</v>
      </c>
      <c r="S6071" s="63"/>
      <c r="T6071" s="87"/>
      <c r="U6071" s="84" t="s">
        <v>97</v>
      </c>
      <c r="V6071" s="84" t="s">
        <v>97</v>
      </c>
      <c r="W6071" s="85" t="b">
        <v>0</v>
      </c>
      <c r="X6071" s="63"/>
      <c r="Y6071" s="63"/>
      <c r="Z6071" s="63"/>
    </row>
    <row r="6072">
      <c r="A6072" s="75"/>
      <c r="B6072" s="94"/>
      <c r="C6072" s="75"/>
      <c r="D6072" s="76"/>
      <c r="E6072" s="75" t="s">
        <v>97</v>
      </c>
      <c r="F6072" s="75" t="s">
        <v>97</v>
      </c>
      <c r="G6072" s="77"/>
      <c r="H6072" s="77"/>
      <c r="I6072" s="80"/>
      <c r="J6072" s="77" t="s">
        <v>97</v>
      </c>
      <c r="K6072" s="79" t="s">
        <v>97</v>
      </c>
      <c r="L6072" s="79"/>
      <c r="M6072" s="80"/>
      <c r="N6072" s="79" t="s">
        <v>97</v>
      </c>
      <c r="O6072" s="81"/>
      <c r="P6072" s="86"/>
      <c r="Q6072" s="82"/>
      <c r="R6072" s="81" t="s">
        <v>97</v>
      </c>
      <c r="S6072" s="63"/>
      <c r="T6072" s="87"/>
      <c r="U6072" s="84" t="s">
        <v>97</v>
      </c>
      <c r="V6072" s="84" t="s">
        <v>97</v>
      </c>
      <c r="W6072" s="85" t="b">
        <v>0</v>
      </c>
      <c r="X6072" s="63"/>
      <c r="Y6072" s="63"/>
      <c r="Z6072" s="63"/>
    </row>
    <row r="6073">
      <c r="A6073" s="75"/>
      <c r="B6073" s="94"/>
      <c r="C6073" s="75"/>
      <c r="D6073" s="76"/>
      <c r="E6073" s="75" t="s">
        <v>97</v>
      </c>
      <c r="F6073" s="75" t="s">
        <v>97</v>
      </c>
      <c r="G6073" s="77"/>
      <c r="H6073" s="77"/>
      <c r="I6073" s="80"/>
      <c r="J6073" s="77" t="s">
        <v>97</v>
      </c>
      <c r="K6073" s="79" t="s">
        <v>97</v>
      </c>
      <c r="L6073" s="79"/>
      <c r="M6073" s="80"/>
      <c r="N6073" s="79" t="s">
        <v>97</v>
      </c>
      <c r="O6073" s="81"/>
      <c r="P6073" s="86"/>
      <c r="Q6073" s="82"/>
      <c r="R6073" s="81" t="s">
        <v>97</v>
      </c>
      <c r="S6073" s="63"/>
      <c r="T6073" s="87"/>
      <c r="U6073" s="84" t="s">
        <v>97</v>
      </c>
      <c r="V6073" s="84" t="s">
        <v>97</v>
      </c>
      <c r="W6073" s="85" t="b">
        <v>0</v>
      </c>
      <c r="X6073" s="63"/>
      <c r="Y6073" s="63"/>
      <c r="Z6073" s="63"/>
    </row>
  </sheetData>
  <dataValidations>
    <dataValidation type="list" allowBlank="1" showInputMessage="1" showErrorMessage="1" prompt="Click and enter a value from the list of items" sqref="S2:S6073">
      <formula1>"Pending,Delivered,Cancelled"</formula1>
    </dataValidation>
    <dataValidation type="custom" allowBlank="1" showDropDown="1" showInputMessage="1" showErrorMessage="1" prompt="Enter a Enter date format in DD/MM/YYYY valid date" sqref="T2:T6073">
      <formula1>OR(NOT(ISERROR(DATEVALUE(T2))), AND(ISNUMBER(T2), LEFT(CELL("format", T2))="D"))</formula1>
    </dataValidation>
    <dataValidation type="list" allowBlank="1" showInputMessage="1" showErrorMessage="1" prompt="Click and enter a value from range" sqref="X2:X6073">
      <formula1>UpdateSheet!$A$2:$A$30</formula1>
    </dataValidation>
    <dataValidation type="list" allowBlank="1" showErrorMessage="1" sqref="G2:G6073">
      <formula1>UpdateSheet!$D$2:$D$4</formula1>
    </dataValidation>
    <dataValidation type="custom" allowBlank="1" showDropDown="1" showInputMessage="1" showErrorMessage="1" prompt="Enter a Enter date format in DD/MM/YYYY valid date" sqref="D2:D6073">
      <formula1>OR(NOT(ISERROR(DATEVALUE(D2))), AND(ISNUMBER(D2), LEFT(CELL("format", D2))="D"))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4" max="24" width="21.38"/>
    <col customWidth="1" min="25" max="25" width="123.75"/>
    <col customWidth="1" min="26" max="26" width="30.88"/>
  </cols>
  <sheetData>
    <row r="1">
      <c r="A1" s="72" t="s">
        <v>103</v>
      </c>
      <c r="B1" s="72" t="s">
        <v>104</v>
      </c>
      <c r="C1" s="72" t="s">
        <v>1</v>
      </c>
      <c r="D1" s="72" t="s">
        <v>105</v>
      </c>
      <c r="E1" s="72" t="s">
        <v>106</v>
      </c>
      <c r="F1" s="72" t="s">
        <v>107</v>
      </c>
      <c r="G1" s="72" t="s">
        <v>4</v>
      </c>
      <c r="H1" s="72" t="s">
        <v>108</v>
      </c>
      <c r="I1" s="72" t="s">
        <v>109</v>
      </c>
      <c r="J1" s="72" t="s">
        <v>5</v>
      </c>
      <c r="K1" s="72" t="s">
        <v>110</v>
      </c>
      <c r="L1" s="72" t="s">
        <v>111</v>
      </c>
      <c r="M1" s="72" t="s">
        <v>112</v>
      </c>
      <c r="N1" s="72" t="s">
        <v>113</v>
      </c>
      <c r="O1" s="35" t="s">
        <v>114</v>
      </c>
      <c r="P1" s="35" t="s">
        <v>115</v>
      </c>
      <c r="Q1" s="35" t="s">
        <v>7</v>
      </c>
      <c r="R1" s="35" t="s">
        <v>116</v>
      </c>
      <c r="S1" s="35" t="s">
        <v>117</v>
      </c>
      <c r="T1" s="35" t="s">
        <v>118</v>
      </c>
      <c r="U1" s="35" t="s">
        <v>119</v>
      </c>
      <c r="V1" s="35" t="s">
        <v>120</v>
      </c>
      <c r="W1" s="35" t="s">
        <v>121</v>
      </c>
      <c r="X1" s="35" t="s">
        <v>122</v>
      </c>
      <c r="Y1" s="35" t="s">
        <v>123</v>
      </c>
      <c r="Z1" s="35"/>
    </row>
    <row r="2">
      <c r="A2" s="75" t="s">
        <v>1543</v>
      </c>
      <c r="B2" s="74">
        <v>8.065645338E9</v>
      </c>
      <c r="C2" s="75" t="s">
        <v>134</v>
      </c>
      <c r="D2" s="76">
        <v>45880.37881944445</v>
      </c>
      <c r="E2" s="75" t="s">
        <v>84</v>
      </c>
      <c r="F2" s="75" t="s">
        <v>129</v>
      </c>
      <c r="G2" s="77" t="s">
        <v>23</v>
      </c>
      <c r="H2" s="77">
        <v>2.0</v>
      </c>
      <c r="I2" s="80"/>
      <c r="J2" s="77">
        <v>2.0</v>
      </c>
      <c r="K2" s="79" t="s">
        <v>97</v>
      </c>
      <c r="L2" s="79"/>
      <c r="M2" s="80"/>
      <c r="N2" s="79"/>
      <c r="O2" s="81">
        <v>24000.0</v>
      </c>
      <c r="P2" s="86"/>
      <c r="Q2" s="82">
        <v>65500.0</v>
      </c>
      <c r="R2" s="81">
        <v>41500.0</v>
      </c>
      <c r="S2" s="53" t="s">
        <v>126</v>
      </c>
      <c r="T2" s="87"/>
      <c r="U2" s="84" t="s">
        <v>97</v>
      </c>
      <c r="V2" s="84" t="s">
        <v>97</v>
      </c>
      <c r="W2" s="85" t="b">
        <v>0</v>
      </c>
      <c r="X2" s="63"/>
      <c r="Y2" s="53" t="s">
        <v>1544</v>
      </c>
      <c r="Z2" s="63"/>
    </row>
    <row r="3">
      <c r="A3" s="75" t="s">
        <v>1545</v>
      </c>
      <c r="B3" s="74">
        <v>9.029524776E9</v>
      </c>
      <c r="C3" s="75" t="s">
        <v>12</v>
      </c>
      <c r="D3" s="76">
        <v>45877.48564814815</v>
      </c>
      <c r="E3" s="75" t="s">
        <v>84</v>
      </c>
      <c r="F3" s="75" t="s">
        <v>129</v>
      </c>
      <c r="G3" s="77" t="s">
        <v>23</v>
      </c>
      <c r="H3" s="77">
        <v>1.0</v>
      </c>
      <c r="I3" s="80"/>
      <c r="J3" s="77">
        <v>1.0</v>
      </c>
      <c r="K3" s="79" t="s">
        <v>97</v>
      </c>
      <c r="L3" s="79"/>
      <c r="M3" s="80"/>
      <c r="N3" s="79"/>
      <c r="O3" s="81">
        <f t="array" ref="O3">IF(A3="", "", (IFNA(IF(A3="", "", INDEX(UpdateSheet!$L:$L, MATCH(1, (UpdateSheet!$G:$G=MAXIFS(UpdateSheet!$G:$G, UpdateSheet!$H:$H, G3, UpdateSheet!$G:$G, "&lt;=" &amp; D3)) * (UpdateSheet!$H:$H=G3), 0))), "") * J3) +
(IFNA(IF(A3="", "", INDEX(UpdateSheet!$P:$P, MATCH(1, (UpdateSheet!$G:$G=MAXIFS(UpdateSheet!$G:$G, UpdateSheet!$M:$M, K3, UpdateSheet!$G:$G, "&lt;=" &amp; D3)) * (UpdateSheet!$M:$M=K3), 0))), "") * N3)
)
</f>
        <v>12000</v>
      </c>
      <c r="P3" s="86"/>
      <c r="Q3" s="82">
        <f t="array" ref="Q3">IF(A3="", "", (IFNA(IF(A3="", "", INDEX(UpdateSheet!$K:$K, MATCH(1, (UpdateSheet!$G:$G=MAXIFS(UpdateSheet!$G:$G, UpdateSheet!$H:$H, G3, UpdateSheet!$I:$I, J3, UpdateSheet!$G:$G, "&lt;=" &amp; D3)) * (UpdateSheet!$H:$H=G3) *(UpdateSheet!$I:$I=J3), 0))), "")) +
(IFNA(IF(A3="", "", INDEX(UpdateSheet!$O:$O, MATCH(1, (UpdateSheet!$G:$G=MAXIFS(UpdateSheet!$G:$G, UpdateSheet!$M:$M, K3,UpdateSheet!$N:$N, N3, UpdateSheet!$G:$G, "&lt;=" &amp; D3)) * (UpdateSheet!$M:$M=K3) *(UpdateSheet!$N:$N=N3), 0))), ""))
)
</f>
        <v>41500</v>
      </c>
      <c r="R3" s="81">
        <v>29500.0</v>
      </c>
      <c r="S3" s="53" t="s">
        <v>126</v>
      </c>
      <c r="T3" s="87"/>
      <c r="U3" s="84" t="s">
        <v>97</v>
      </c>
      <c r="V3" s="84" t="s">
        <v>97</v>
      </c>
      <c r="W3" s="85" t="b">
        <f t="shared" ref="W3:W982" si="1">if(T3&lt;&gt;"",TRUE,FALSE)</f>
        <v>0</v>
      </c>
      <c r="X3" s="63"/>
      <c r="Y3" s="53" t="s">
        <v>1546</v>
      </c>
      <c r="Z3" s="63"/>
    </row>
    <row r="4">
      <c r="A4" s="73" t="s">
        <v>1547</v>
      </c>
      <c r="B4" s="74">
        <v>8.066122356E9</v>
      </c>
      <c r="C4" s="75" t="s">
        <v>25</v>
      </c>
      <c r="D4" s="76">
        <v>45880.68366898148</v>
      </c>
      <c r="E4" s="75" t="str">
        <f t="array" ref="E4:E1891">IF(D4:D1891 = "", "",TEXT(D4:D1891,"mmmm"))</f>
        <v>August</v>
      </c>
      <c r="F4" s="75" t="str">
        <f t="array" ref="F4:F1891">IF(D4:D1891 = "", "",TEXT(D4:D1891,"YYYY"))</f>
        <v>2025</v>
      </c>
      <c r="G4" s="77" t="s">
        <v>23</v>
      </c>
      <c r="H4" s="78">
        <v>1.0</v>
      </c>
      <c r="I4" s="50"/>
      <c r="J4" s="77">
        <f t="array" ref="J4:J1891">IF(A4:A1891="","",IF(I4:I1891&lt;&gt;"",I4:I1891,H4:H1891))</f>
        <v>1</v>
      </c>
      <c r="K4" s="79" t="str">
        <f t="array" ref="K4:K1891">IF(A4:A1891="","",IF((L4:L1891&lt;&gt;"")+(M4:M1891&lt;&gt;""),"Nylon",""))</f>
        <v/>
      </c>
      <c r="L4" s="79"/>
      <c r="M4" s="80"/>
      <c r="N4" s="79" t="str">
        <f t="array" ref="N4:N1891">IF(A4:A1891="","",IF(M4:M1891&lt;&gt;"",M4:M1891,L4:L1891))</f>
        <v/>
      </c>
      <c r="O4" s="81">
        <f t="array" ref="O4">IF(A4="", "", (IFNA(IF(A4="", "", INDEX(UpdateSheet!$L:$L, MATCH(1, (UpdateSheet!$G:$G=MAXIFS(UpdateSheet!$G:$G, UpdateSheet!$H:$H, G4, UpdateSheet!$G:$G, "&lt;=" &amp; D4)) * (UpdateSheet!$H:$H=G4), 0))), "") * J4) +
(IFNA(IF(A4="", "", INDEX(UpdateSheet!$P:$P, MATCH(1, (UpdateSheet!$G:$G=MAXIFS(UpdateSheet!$G:$G, UpdateSheet!$M:$M, K4, UpdateSheet!$G:$G, "&lt;=" &amp; D4)) * (UpdateSheet!$M:$M=K4), 0))), "") * N4)
)
</f>
        <v>12000</v>
      </c>
      <c r="P4" s="55"/>
      <c r="Q4" s="82">
        <f t="array" ref="Q4">IF(A4="", "", (IFNA(IF(A4="", "", INDEX(UpdateSheet!$K:$K, MATCH(1, (UpdateSheet!$G:$G=MAXIFS(UpdateSheet!$G:$G, UpdateSheet!$H:$H, G4, UpdateSheet!$I:$I, J4, UpdateSheet!$G:$G, "&lt;=" &amp; D4)) * (UpdateSheet!$H:$H=G4) *(UpdateSheet!$I:$I=J4), 0))), "")) +
(IFNA(IF(A4="", "", INDEX(UpdateSheet!$O:$O, MATCH(1, (UpdateSheet!$G:$G=MAXIFS(UpdateSheet!$G:$G, UpdateSheet!$M:$M, K4,UpdateSheet!$N:$N, N4, UpdateSheet!$G:$G, "&lt;=" &amp; D4)) * (UpdateSheet!$M:$M=K4) *(UpdateSheet!$N:$N=N4), 0))), ""))
)
</f>
        <v>41500</v>
      </c>
      <c r="R4" s="81">
        <f t="array" ref="R4:R1891">IF(Q4:Q1891="","",Q4:Q1891-(O4:O1891+P4:P1891))</f>
        <v>29500</v>
      </c>
      <c r="S4" s="63" t="str">
        <f t="shared" ref="S4:S5" si="2">if(A4="","","Pending")</f>
        <v>Pending</v>
      </c>
      <c r="T4" s="83"/>
      <c r="U4" s="84" t="str">
        <f t="array" ref="U4:U1891">IF(T4:T1891 = "", "",TEXT(T4:T1891,"mmmm"))</f>
        <v/>
      </c>
      <c r="V4" s="84" t="str">
        <f t="array" ref="V4:V1891">IF(T4:T1891 = "", "",TEXT(T4:T1891,"yyyy"))</f>
        <v/>
      </c>
      <c r="W4" s="85" t="b">
        <f t="shared" si="1"/>
        <v>0</v>
      </c>
      <c r="X4" s="53"/>
      <c r="Y4" s="53" t="s">
        <v>1548</v>
      </c>
      <c r="Z4" s="63" t="s">
        <v>1549</v>
      </c>
    </row>
    <row r="5">
      <c r="A5" s="73" t="s">
        <v>1550</v>
      </c>
      <c r="B5" s="74">
        <v>9.063651135E9</v>
      </c>
      <c r="C5" s="75" t="s">
        <v>254</v>
      </c>
      <c r="D5" s="76">
        <v>45880.76563657407</v>
      </c>
      <c r="E5" s="75" t="s">
        <v>84</v>
      </c>
      <c r="F5" s="75" t="s">
        <v>129</v>
      </c>
      <c r="G5" s="77" t="s">
        <v>23</v>
      </c>
      <c r="H5" s="78">
        <v>2.0</v>
      </c>
      <c r="I5" s="50"/>
      <c r="J5" s="77">
        <v>2.0</v>
      </c>
      <c r="K5" s="79" t="s">
        <v>97</v>
      </c>
      <c r="L5" s="79"/>
      <c r="M5" s="80"/>
      <c r="N5" s="79"/>
      <c r="O5" s="81">
        <f t="array" ref="O5">IF(A5="", "", (IFNA(IF(A5="", "", INDEX(UpdateSheet!$L:$L, MATCH(1, (UpdateSheet!$G:$G=MAXIFS(UpdateSheet!$G:$G, UpdateSheet!$H:$H, G5, UpdateSheet!$G:$G, "&lt;=" &amp; D5)) * (UpdateSheet!$H:$H=G5), 0))), "") * J5) +
(IFNA(IF(A5="", "", INDEX(UpdateSheet!$P:$P, MATCH(1, (UpdateSheet!$G:$G=MAXIFS(UpdateSheet!$G:$G, UpdateSheet!$M:$M, K5, UpdateSheet!$G:$G, "&lt;=" &amp; D5)) * (UpdateSheet!$M:$M=K5), 0))), "") * N5)
)
</f>
        <v>24000</v>
      </c>
      <c r="P5" s="55"/>
      <c r="Q5" s="82">
        <f t="array" ref="Q5">IF(A5="", "", (IFNA(IF(A5="", "", INDEX(UpdateSheet!$K:$K, MATCH(1, (UpdateSheet!$G:$G=MAXIFS(UpdateSheet!$G:$G, UpdateSheet!$H:$H, G5, UpdateSheet!$I:$I, J5, UpdateSheet!$G:$G, "&lt;=" &amp; D5)) * (UpdateSheet!$H:$H=G5) *(UpdateSheet!$I:$I=J5), 0))), "")) +
(IFNA(IF(A5="", "", INDEX(UpdateSheet!$O:$O, MATCH(1, (UpdateSheet!$G:$G=MAXIFS(UpdateSheet!$G:$G, UpdateSheet!$M:$M, K5,UpdateSheet!$N:$N, N5, UpdateSheet!$G:$G, "&lt;=" &amp; D5)) * (UpdateSheet!$M:$M=K5) *(UpdateSheet!$N:$N=N5), 0))), ""))
)
</f>
        <v>65500</v>
      </c>
      <c r="R5" s="81">
        <v>41500.0</v>
      </c>
      <c r="S5" s="63" t="str">
        <f t="shared" si="2"/>
        <v>Pending</v>
      </c>
      <c r="T5" s="83"/>
      <c r="U5" s="84" t="s">
        <v>97</v>
      </c>
      <c r="V5" s="84" t="s">
        <v>97</v>
      </c>
      <c r="W5" s="85" t="b">
        <f t="shared" si="1"/>
        <v>0</v>
      </c>
      <c r="X5" s="53"/>
      <c r="Y5" s="53" t="s">
        <v>1551</v>
      </c>
      <c r="Z5" s="86" t="s">
        <v>1549</v>
      </c>
    </row>
    <row r="6">
      <c r="A6" s="75" t="s">
        <v>1552</v>
      </c>
      <c r="B6" s="74">
        <v>8.140771333E9</v>
      </c>
      <c r="C6" s="75" t="s">
        <v>153</v>
      </c>
      <c r="D6" s="76">
        <v>45880.83446759259</v>
      </c>
      <c r="E6" s="75" t="s">
        <v>84</v>
      </c>
      <c r="F6" s="75" t="s">
        <v>129</v>
      </c>
      <c r="G6" s="77" t="s">
        <v>23</v>
      </c>
      <c r="H6" s="77">
        <v>1.0</v>
      </c>
      <c r="I6" s="80"/>
      <c r="J6" s="77">
        <v>1.0</v>
      </c>
      <c r="K6" s="79" t="s">
        <v>97</v>
      </c>
      <c r="L6" s="79"/>
      <c r="M6" s="80"/>
      <c r="N6" s="79"/>
      <c r="O6" s="81">
        <f t="array" ref="O6">IF(A6="", "", (IFNA(IF(A6="", "", INDEX(UpdateSheet!$L:$L, MATCH(1, (UpdateSheet!$G:$G=MAXIFS(UpdateSheet!$G:$G, UpdateSheet!$H:$H, G6, UpdateSheet!$G:$G, "&lt;=" &amp; D6)) * (UpdateSheet!$H:$H=G6), 0))), "") * J6) +
(IFNA(IF(A6="", "", INDEX(UpdateSheet!$P:$P, MATCH(1, (UpdateSheet!$G:$G=MAXIFS(UpdateSheet!$G:$G, UpdateSheet!$M:$M, K6, UpdateSheet!$G:$G, "&lt;=" &amp; D6)) * (UpdateSheet!$M:$M=K6), 0))), "") * N6)
)
</f>
        <v>12000</v>
      </c>
      <c r="P6" s="86"/>
      <c r="Q6" s="82">
        <f t="array" ref="Q6">IF(A6="", "", (IFNA(IF(A6="", "", INDEX(UpdateSheet!$K:$K, MATCH(1, (UpdateSheet!$G:$G=MAXIFS(UpdateSheet!$G:$G, UpdateSheet!$H:$H, G6, UpdateSheet!$I:$I, J6, UpdateSheet!$G:$G, "&lt;=" &amp; D6)) * (UpdateSheet!$H:$H=G6) *(UpdateSheet!$I:$I=J6), 0))), "")) +
(IFNA(IF(A6="", "", INDEX(UpdateSheet!$O:$O, MATCH(1, (UpdateSheet!$G:$G=MAXIFS(UpdateSheet!$G:$G, UpdateSheet!$M:$M, K6,UpdateSheet!$N:$N, N6, UpdateSheet!$G:$G, "&lt;=" &amp; D6)) * (UpdateSheet!$M:$M=K6) *(UpdateSheet!$N:$N=N6), 0))), ""))
)
</f>
        <v>41500</v>
      </c>
      <c r="R6" s="81">
        <v>29500.0</v>
      </c>
      <c r="S6" s="53" t="s">
        <v>72</v>
      </c>
      <c r="T6" s="83">
        <v>45882.0</v>
      </c>
      <c r="U6" s="84" t="s">
        <v>84</v>
      </c>
      <c r="V6" s="84" t="s">
        <v>129</v>
      </c>
      <c r="W6" s="85" t="b">
        <f t="shared" si="1"/>
        <v>1</v>
      </c>
      <c r="X6" s="53" t="s">
        <v>61</v>
      </c>
      <c r="Y6" s="53"/>
      <c r="Z6" s="63" t="s">
        <v>1549</v>
      </c>
    </row>
    <row r="7">
      <c r="A7" s="75" t="s">
        <v>1553</v>
      </c>
      <c r="B7" s="74">
        <v>7.061392221E9</v>
      </c>
      <c r="C7" s="75" t="s">
        <v>62</v>
      </c>
      <c r="D7" s="76">
        <v>45880.84077546296</v>
      </c>
      <c r="E7" s="75" t="s">
        <v>84</v>
      </c>
      <c r="F7" s="75" t="s">
        <v>129</v>
      </c>
      <c r="G7" s="77" t="s">
        <v>23</v>
      </c>
      <c r="H7" s="77">
        <v>1.0</v>
      </c>
      <c r="I7" s="80"/>
      <c r="J7" s="77">
        <v>1.0</v>
      </c>
      <c r="K7" s="79" t="s">
        <v>97</v>
      </c>
      <c r="L7" s="79"/>
      <c r="M7" s="80"/>
      <c r="N7" s="79"/>
      <c r="O7" s="81">
        <f t="array" ref="O7">IF(A7="", "", (IFNA(IF(A7="", "", INDEX(UpdateSheet!$L:$L, MATCH(1, (UpdateSheet!$G:$G=MAXIFS(UpdateSheet!$G:$G, UpdateSheet!$H:$H, G7, UpdateSheet!$G:$G, "&lt;=" &amp; D7)) * (UpdateSheet!$H:$H=G7), 0))), "") * J7) +
(IFNA(IF(A7="", "", INDEX(UpdateSheet!$P:$P, MATCH(1, (UpdateSheet!$G:$G=MAXIFS(UpdateSheet!$G:$G, UpdateSheet!$M:$M, K7, UpdateSheet!$G:$G, "&lt;=" &amp; D7)) * (UpdateSheet!$M:$M=K7), 0))), "") * N7)
)
</f>
        <v>12000</v>
      </c>
      <c r="P7" s="86"/>
      <c r="Q7" s="82">
        <f t="array" ref="Q7">IF(A7="", "", (IFNA(IF(A7="", "", INDEX(UpdateSheet!$K:$K, MATCH(1, (UpdateSheet!$G:$G=MAXIFS(UpdateSheet!$G:$G, UpdateSheet!$H:$H, G7, UpdateSheet!$I:$I, J7, UpdateSheet!$G:$G, "&lt;=" &amp; D7)) * (UpdateSheet!$H:$H=G7) *(UpdateSheet!$I:$I=J7), 0))), "")) +
(IFNA(IF(A7="", "", INDEX(UpdateSheet!$O:$O, MATCH(1, (UpdateSheet!$G:$G=MAXIFS(UpdateSheet!$G:$G, UpdateSheet!$M:$M, K7,UpdateSheet!$N:$N, N7, UpdateSheet!$G:$G, "&lt;=" &amp; D7)) * (UpdateSheet!$M:$M=K7) *(UpdateSheet!$N:$N=N7), 0))), ""))
)
</f>
        <v>41500</v>
      </c>
      <c r="R7" s="81">
        <v>29500.0</v>
      </c>
      <c r="S7" s="63" t="str">
        <f t="shared" ref="S7:S8" si="3">if(A7="","","Pending")</f>
        <v>Pending</v>
      </c>
      <c r="T7" s="87"/>
      <c r="U7" s="84" t="s">
        <v>97</v>
      </c>
      <c r="V7" s="84" t="s">
        <v>97</v>
      </c>
      <c r="W7" s="85" t="b">
        <f t="shared" si="1"/>
        <v>0</v>
      </c>
      <c r="X7" s="63"/>
      <c r="Y7" s="53" t="s">
        <v>1554</v>
      </c>
      <c r="Z7" s="63" t="s">
        <v>1549</v>
      </c>
    </row>
    <row r="8">
      <c r="A8" s="75" t="s">
        <v>1555</v>
      </c>
      <c r="B8" s="74">
        <v>8.104989906E9</v>
      </c>
      <c r="C8" s="75" t="s">
        <v>254</v>
      </c>
      <c r="D8" s="76">
        <v>45880.91645833333</v>
      </c>
      <c r="E8" s="75" t="s">
        <v>84</v>
      </c>
      <c r="F8" s="75" t="s">
        <v>129</v>
      </c>
      <c r="G8" s="77" t="s">
        <v>23</v>
      </c>
      <c r="H8" s="77">
        <v>1.0</v>
      </c>
      <c r="I8" s="80"/>
      <c r="J8" s="77">
        <v>1.0</v>
      </c>
      <c r="K8" s="79" t="s">
        <v>97</v>
      </c>
      <c r="L8" s="79"/>
      <c r="M8" s="80"/>
      <c r="N8" s="79"/>
      <c r="O8" s="81">
        <f t="array" ref="O8">IF(A8="", "", (IFNA(IF(A8="", "", INDEX(UpdateSheet!$L:$L, MATCH(1, (UpdateSheet!$G:$G=MAXIFS(UpdateSheet!$G:$G, UpdateSheet!$H:$H, G8, UpdateSheet!$G:$G, "&lt;=" &amp; D8)) * (UpdateSheet!$H:$H=G8), 0))), "") * J8) +
(IFNA(IF(A8="", "", INDEX(UpdateSheet!$P:$P, MATCH(1, (UpdateSheet!$G:$G=MAXIFS(UpdateSheet!$G:$G, UpdateSheet!$M:$M, K8, UpdateSheet!$G:$G, "&lt;=" &amp; D8)) * (UpdateSheet!$M:$M=K8), 0))), "") * N8)
)
</f>
        <v>12000</v>
      </c>
      <c r="P8" s="55"/>
      <c r="Q8" s="82">
        <f t="array" ref="Q8">IF(A8="", "", (IFNA(IF(A8="", "", INDEX(UpdateSheet!$K:$K, MATCH(1, (UpdateSheet!$G:$G=MAXIFS(UpdateSheet!$G:$G, UpdateSheet!$H:$H, G8, UpdateSheet!$I:$I, J8, UpdateSheet!$G:$G, "&lt;=" &amp; D8)) * (UpdateSheet!$H:$H=G8) *(UpdateSheet!$I:$I=J8), 0))), "")) +
(IFNA(IF(A8="", "", INDEX(UpdateSheet!$O:$O, MATCH(1, (UpdateSheet!$G:$G=MAXIFS(UpdateSheet!$G:$G, UpdateSheet!$M:$M, K8,UpdateSheet!$N:$N, N8, UpdateSheet!$G:$G, "&lt;=" &amp; D8)) * (UpdateSheet!$M:$M=K8) *(UpdateSheet!$N:$N=N8), 0))), ""))
)
</f>
        <v>41500</v>
      </c>
      <c r="R8" s="81">
        <v>29500.0</v>
      </c>
      <c r="S8" s="63" t="str">
        <f t="shared" si="3"/>
        <v>Pending</v>
      </c>
      <c r="T8" s="83"/>
      <c r="U8" s="84" t="s">
        <v>97</v>
      </c>
      <c r="V8" s="84" t="s">
        <v>97</v>
      </c>
      <c r="W8" s="85" t="b">
        <f t="shared" si="1"/>
        <v>0</v>
      </c>
      <c r="X8" s="53"/>
      <c r="Y8" s="53" t="s">
        <v>1556</v>
      </c>
      <c r="Z8" s="63" t="s">
        <v>1549</v>
      </c>
    </row>
    <row r="9">
      <c r="A9" s="75" t="s">
        <v>1557</v>
      </c>
      <c r="B9" s="74">
        <v>8.135530009E9</v>
      </c>
      <c r="C9" s="75" t="s">
        <v>222</v>
      </c>
      <c r="D9" s="76">
        <v>45882.05024305556</v>
      </c>
      <c r="E9" s="75" t="s">
        <v>84</v>
      </c>
      <c r="F9" s="75" t="s">
        <v>129</v>
      </c>
      <c r="G9" s="77" t="s">
        <v>23</v>
      </c>
      <c r="H9" s="77">
        <v>2.0</v>
      </c>
      <c r="I9" s="80"/>
      <c r="J9" s="77">
        <v>2.0</v>
      </c>
      <c r="K9" s="79" t="s">
        <v>97</v>
      </c>
      <c r="L9" s="79"/>
      <c r="M9" s="80"/>
      <c r="N9" s="79"/>
      <c r="O9" s="81">
        <f t="array" ref="O9">IF(A9="", "", (IFNA(IF(A9="", "", INDEX(UpdateSheet!$L:$L, MATCH(1, (UpdateSheet!$G:$G=MAXIFS(UpdateSheet!$G:$G, UpdateSheet!$H:$H, G9, UpdateSheet!$G:$G, "&lt;=" &amp; D9)) * (UpdateSheet!$H:$H=G9), 0))), "") * J9) +
(IFNA(IF(A9="", "", INDEX(UpdateSheet!$P:$P, MATCH(1, (UpdateSheet!$G:$G=MAXIFS(UpdateSheet!$G:$G, UpdateSheet!$M:$M, K9, UpdateSheet!$G:$G, "&lt;=" &amp; D9)) * (UpdateSheet!$M:$M=K9), 0))), "") * N9)
)
</f>
        <v>24000</v>
      </c>
      <c r="P9" s="86"/>
      <c r="Q9" s="82">
        <f t="array" ref="Q9">IF(A9="", "", (IFNA(IF(A9="", "", INDEX(UpdateSheet!$K:$K, MATCH(1, (UpdateSheet!$G:$G=MAXIFS(UpdateSheet!$G:$G, UpdateSheet!$H:$H, G9, UpdateSheet!$I:$I, J9, UpdateSheet!$G:$G, "&lt;=" &amp; D9)) * (UpdateSheet!$H:$H=G9) *(UpdateSheet!$I:$I=J9), 0))), "")) +
(IFNA(IF(A9="", "", INDEX(UpdateSheet!$O:$O, MATCH(1, (UpdateSheet!$G:$G=MAXIFS(UpdateSheet!$G:$G, UpdateSheet!$M:$M, K9,UpdateSheet!$N:$N, N9, UpdateSheet!$G:$G, "&lt;=" &amp; D9)) * (UpdateSheet!$M:$M=K9) *(UpdateSheet!$N:$N=N9), 0))), ""))
)
</f>
        <v>65500</v>
      </c>
      <c r="R9" s="81">
        <v>41500.0</v>
      </c>
      <c r="S9" s="53" t="s">
        <v>126</v>
      </c>
      <c r="T9" s="83">
        <v>45882.0</v>
      </c>
      <c r="U9" s="84" t="s">
        <v>84</v>
      </c>
      <c r="V9" s="84" t="s">
        <v>129</v>
      </c>
      <c r="W9" s="85" t="b">
        <f t="shared" si="1"/>
        <v>1</v>
      </c>
      <c r="X9" s="63"/>
      <c r="Y9" s="53" t="s">
        <v>1558</v>
      </c>
      <c r="Z9" s="63" t="s">
        <v>1549</v>
      </c>
    </row>
    <row r="10">
      <c r="A10" s="75" t="s">
        <v>1559</v>
      </c>
      <c r="B10" s="74">
        <v>8.037018058E9</v>
      </c>
      <c r="C10" s="75" t="s">
        <v>134</v>
      </c>
      <c r="D10" s="76">
        <v>45882.446238425924</v>
      </c>
      <c r="E10" s="75" t="s">
        <v>84</v>
      </c>
      <c r="F10" s="75" t="s">
        <v>129</v>
      </c>
      <c r="G10" s="77" t="s">
        <v>23</v>
      </c>
      <c r="H10" s="77">
        <v>1.0</v>
      </c>
      <c r="I10" s="80"/>
      <c r="J10" s="77">
        <v>1.0</v>
      </c>
      <c r="K10" s="79" t="s">
        <v>97</v>
      </c>
      <c r="L10" s="79"/>
      <c r="M10" s="80"/>
      <c r="N10" s="79"/>
      <c r="O10" s="81">
        <f t="array" ref="O10">IF(A10="", "", (IFNA(IF(A10="", "", INDEX(UpdateSheet!$L:$L, MATCH(1, (UpdateSheet!$G:$G=MAXIFS(UpdateSheet!$G:$G, UpdateSheet!$H:$H, G10, UpdateSheet!$G:$G, "&lt;=" &amp; D10)) * (UpdateSheet!$H:$H=G10), 0))), "") * J10) +
(IFNA(IF(A10="", "", INDEX(UpdateSheet!$P:$P, MATCH(1, (UpdateSheet!$G:$G=MAXIFS(UpdateSheet!$G:$G, UpdateSheet!$M:$M, K10, UpdateSheet!$G:$G, "&lt;=" &amp; D10)) * (UpdateSheet!$M:$M=K10), 0))), "") * N10)
)
</f>
        <v>12000</v>
      </c>
      <c r="P10" s="55"/>
      <c r="Q10" s="82">
        <f t="array" ref="Q10">IF(A10="", "", (IFNA(IF(A10="", "", INDEX(UpdateSheet!$K:$K, MATCH(1, (UpdateSheet!$G:$G=MAXIFS(UpdateSheet!$G:$G, UpdateSheet!$H:$H, G10, UpdateSheet!$I:$I, J10, UpdateSheet!$G:$G, "&lt;=" &amp; D10)) * (UpdateSheet!$H:$H=G10) *(UpdateSheet!$I:$I=J10), 0))), "")) +
(IFNA(IF(A10="", "", INDEX(UpdateSheet!$O:$O, MATCH(1, (UpdateSheet!$G:$G=MAXIFS(UpdateSheet!$G:$G, UpdateSheet!$M:$M, K10,UpdateSheet!$N:$N, N10, UpdateSheet!$G:$G, "&lt;=" &amp; D10)) * (UpdateSheet!$M:$M=K10) *(UpdateSheet!$N:$N=N10), 0))), ""))
)
</f>
        <v>41500</v>
      </c>
      <c r="R10" s="81">
        <v>29500.0</v>
      </c>
      <c r="S10" s="63" t="str">
        <f t="shared" ref="S10:S11" si="4">if(A10="","","Pending")</f>
        <v>Pending</v>
      </c>
      <c r="T10" s="83"/>
      <c r="U10" s="84" t="s">
        <v>97</v>
      </c>
      <c r="V10" s="84" t="s">
        <v>97</v>
      </c>
      <c r="W10" s="85" t="b">
        <f t="shared" si="1"/>
        <v>0</v>
      </c>
      <c r="X10" s="53"/>
      <c r="Y10" s="53" t="s">
        <v>1560</v>
      </c>
      <c r="Z10" s="63" t="s">
        <v>1549</v>
      </c>
    </row>
    <row r="11">
      <c r="A11" s="75" t="s">
        <v>1561</v>
      </c>
      <c r="B11" s="74">
        <v>8.035885309E9</v>
      </c>
      <c r="C11" s="75" t="s">
        <v>12</v>
      </c>
      <c r="D11" s="76">
        <v>45882.46414351852</v>
      </c>
      <c r="E11" s="75" t="s">
        <v>84</v>
      </c>
      <c r="F11" s="75" t="s">
        <v>129</v>
      </c>
      <c r="G11" s="77" t="s">
        <v>23</v>
      </c>
      <c r="H11" s="77">
        <v>1.0</v>
      </c>
      <c r="I11" s="80"/>
      <c r="J11" s="77">
        <v>1.0</v>
      </c>
      <c r="K11" s="79" t="s">
        <v>97</v>
      </c>
      <c r="L11" s="79"/>
      <c r="M11" s="80"/>
      <c r="N11" s="79"/>
      <c r="O11" s="81">
        <f t="array" ref="O11">IF(A11="", "", (IFNA(IF(A11="", "", INDEX(UpdateSheet!$L:$L, MATCH(1, (UpdateSheet!$G:$G=MAXIFS(UpdateSheet!$G:$G, UpdateSheet!$H:$H, G11, UpdateSheet!$G:$G, "&lt;=" &amp; D11)) * (UpdateSheet!$H:$H=G11), 0))), "") * J11) +
(IFNA(IF(A11="", "", INDEX(UpdateSheet!$P:$P, MATCH(1, (UpdateSheet!$G:$G=MAXIFS(UpdateSheet!$G:$G, UpdateSheet!$M:$M, K11, UpdateSheet!$G:$G, "&lt;=" &amp; D11)) * (UpdateSheet!$M:$M=K11), 0))), "") * N11)
)
</f>
        <v>12000</v>
      </c>
      <c r="P11" s="55"/>
      <c r="Q11" s="82">
        <f t="array" ref="Q11">IF(A11="", "", (IFNA(IF(A11="", "", INDEX(UpdateSheet!$K:$K, MATCH(1, (UpdateSheet!$G:$G=MAXIFS(UpdateSheet!$G:$G, UpdateSheet!$H:$H, G11, UpdateSheet!$I:$I, J11, UpdateSheet!$G:$G, "&lt;=" &amp; D11)) * (UpdateSheet!$H:$H=G11) *(UpdateSheet!$I:$I=J11), 0))), "")) +
(IFNA(IF(A11="", "", INDEX(UpdateSheet!$O:$O, MATCH(1, (UpdateSheet!$G:$G=MAXIFS(UpdateSheet!$G:$G, UpdateSheet!$M:$M, K11,UpdateSheet!$N:$N, N11, UpdateSheet!$G:$G, "&lt;=" &amp; D11)) * (UpdateSheet!$M:$M=K11) *(UpdateSheet!$N:$N=N11), 0))), ""))
)
</f>
        <v>41500</v>
      </c>
      <c r="R11" s="81">
        <v>29500.0</v>
      </c>
      <c r="S11" s="63" t="str">
        <f t="shared" si="4"/>
        <v>Pending</v>
      </c>
      <c r="T11" s="83"/>
      <c r="U11" s="84" t="s">
        <v>97</v>
      </c>
      <c r="V11" s="84" t="s">
        <v>97</v>
      </c>
      <c r="W11" s="85" t="b">
        <f t="shared" si="1"/>
        <v>0</v>
      </c>
      <c r="X11" s="53"/>
      <c r="Y11" s="53" t="s">
        <v>1562</v>
      </c>
      <c r="Z11" s="63" t="s">
        <v>1549</v>
      </c>
    </row>
    <row r="12">
      <c r="A12" s="75" t="s">
        <v>1563</v>
      </c>
      <c r="B12" s="74">
        <v>8.066660402E9</v>
      </c>
      <c r="C12" s="75" t="s">
        <v>64</v>
      </c>
      <c r="D12" s="76">
        <v>45882.48412037037</v>
      </c>
      <c r="E12" s="75" t="s">
        <v>84</v>
      </c>
      <c r="F12" s="75" t="s">
        <v>129</v>
      </c>
      <c r="G12" s="77" t="s">
        <v>23</v>
      </c>
      <c r="H12" s="77">
        <v>1.0</v>
      </c>
      <c r="I12" s="80"/>
      <c r="J12" s="77">
        <v>1.0</v>
      </c>
      <c r="K12" s="79" t="s">
        <v>97</v>
      </c>
      <c r="L12" s="79"/>
      <c r="M12" s="80"/>
      <c r="N12" s="79"/>
      <c r="O12" s="81">
        <f t="array" ref="O12">IF(A12="", "", (IFNA(IF(A12="", "", INDEX(UpdateSheet!$L:$L, MATCH(1, (UpdateSheet!$G:$G=MAXIFS(UpdateSheet!$G:$G, UpdateSheet!$H:$H, G12, UpdateSheet!$G:$G, "&lt;=" &amp; D12)) * (UpdateSheet!$H:$H=G12), 0))), "") * J12) +
(IFNA(IF(A12="", "", INDEX(UpdateSheet!$P:$P, MATCH(1, (UpdateSheet!$G:$G=MAXIFS(UpdateSheet!$G:$G, UpdateSheet!$M:$M, K12, UpdateSheet!$G:$G, "&lt;=" &amp; D12)) * (UpdateSheet!$M:$M=K12), 0))), "") * N12)
)
</f>
        <v>12000</v>
      </c>
      <c r="P12" s="55"/>
      <c r="Q12" s="82">
        <f t="array" ref="Q12">IF(A12="", "", (IFNA(IF(A12="", "", INDEX(UpdateSheet!$K:$K, MATCH(1, (UpdateSheet!$G:$G=MAXIFS(UpdateSheet!$G:$G, UpdateSheet!$H:$H, G12, UpdateSheet!$I:$I, J12, UpdateSheet!$G:$G, "&lt;=" &amp; D12)) * (UpdateSheet!$H:$H=G12) *(UpdateSheet!$I:$I=J12), 0))), "")) +
(IFNA(IF(A12="", "", INDEX(UpdateSheet!$O:$O, MATCH(1, (UpdateSheet!$G:$G=MAXIFS(UpdateSheet!$G:$G, UpdateSheet!$M:$M, K12,UpdateSheet!$N:$N, N12, UpdateSheet!$G:$G, "&lt;=" &amp; D12)) * (UpdateSheet!$M:$M=K12) *(UpdateSheet!$N:$N=N12), 0))), ""))
)
</f>
        <v>41500</v>
      </c>
      <c r="R12" s="81">
        <v>29500.0</v>
      </c>
      <c r="S12" s="53" t="s">
        <v>126</v>
      </c>
      <c r="T12" s="83"/>
      <c r="U12" s="84" t="s">
        <v>97</v>
      </c>
      <c r="V12" s="84" t="s">
        <v>97</v>
      </c>
      <c r="W12" s="85" t="b">
        <f t="shared" si="1"/>
        <v>0</v>
      </c>
      <c r="X12" s="53"/>
      <c r="Y12" s="53" t="s">
        <v>1564</v>
      </c>
      <c r="Z12" s="63" t="s">
        <v>1549</v>
      </c>
    </row>
    <row r="13">
      <c r="A13" s="75" t="s">
        <v>1565</v>
      </c>
      <c r="B13" s="74">
        <v>7.036644176E9</v>
      </c>
      <c r="C13" s="75" t="s">
        <v>62</v>
      </c>
      <c r="D13" s="76">
        <v>45882.48771990741</v>
      </c>
      <c r="E13" s="75" t="s">
        <v>84</v>
      </c>
      <c r="F13" s="75" t="s">
        <v>129</v>
      </c>
      <c r="G13" s="77" t="s">
        <v>23</v>
      </c>
      <c r="H13" s="77">
        <v>1.0</v>
      </c>
      <c r="I13" s="80"/>
      <c r="J13" s="77">
        <v>1.0</v>
      </c>
      <c r="K13" s="79" t="s">
        <v>97</v>
      </c>
      <c r="L13" s="79"/>
      <c r="M13" s="80"/>
      <c r="N13" s="79"/>
      <c r="O13" s="81">
        <f t="array" ref="O13">IF(A13="", "", (IFNA(IF(A13="", "", INDEX(UpdateSheet!$L:$L, MATCH(1, (UpdateSheet!$G:$G=MAXIFS(UpdateSheet!$G:$G, UpdateSheet!$H:$H, G13, UpdateSheet!$G:$G, "&lt;=" &amp; D13)) * (UpdateSheet!$H:$H=G13), 0))), "") * J13) +
(IFNA(IF(A13="", "", INDEX(UpdateSheet!$P:$P, MATCH(1, (UpdateSheet!$G:$G=MAXIFS(UpdateSheet!$G:$G, UpdateSheet!$M:$M, K13, UpdateSheet!$G:$G, "&lt;=" &amp; D13)) * (UpdateSheet!$M:$M=K13), 0))), "") * N13)
)
</f>
        <v>12000</v>
      </c>
      <c r="P13" s="55"/>
      <c r="Q13" s="82">
        <f t="array" ref="Q13">IF(A13="", "", (IFNA(IF(A13="", "", INDEX(UpdateSheet!$K:$K, MATCH(1, (UpdateSheet!$G:$G=MAXIFS(UpdateSheet!$G:$G, UpdateSheet!$H:$H, G13, UpdateSheet!$I:$I, J13, UpdateSheet!$G:$G, "&lt;=" &amp; D13)) * (UpdateSheet!$H:$H=G13) *(UpdateSheet!$I:$I=J13), 0))), "")) +
(IFNA(IF(A13="", "", INDEX(UpdateSheet!$O:$O, MATCH(1, (UpdateSheet!$G:$G=MAXIFS(UpdateSheet!$G:$G, UpdateSheet!$M:$M, K13,UpdateSheet!$N:$N, N13, UpdateSheet!$G:$G, "&lt;=" &amp; D13)) * (UpdateSheet!$M:$M=K13) *(UpdateSheet!$N:$N=N13), 0))), ""))
)
</f>
        <v>41500</v>
      </c>
      <c r="R13" s="81">
        <v>29500.0</v>
      </c>
      <c r="S13" s="53" t="s">
        <v>126</v>
      </c>
      <c r="T13" s="83"/>
      <c r="U13" s="84" t="s">
        <v>97</v>
      </c>
      <c r="V13" s="84" t="s">
        <v>97</v>
      </c>
      <c r="W13" s="85" t="b">
        <f t="shared" si="1"/>
        <v>0</v>
      </c>
      <c r="X13" s="53"/>
      <c r="Y13" s="53" t="s">
        <v>1566</v>
      </c>
      <c r="Z13" s="63" t="s">
        <v>1549</v>
      </c>
    </row>
    <row r="14">
      <c r="A14" s="75" t="s">
        <v>1567</v>
      </c>
      <c r="B14" s="74">
        <v>8.088763485E9</v>
      </c>
      <c r="C14" s="75" t="s">
        <v>62</v>
      </c>
      <c r="D14" s="76">
        <v>45882.55616898148</v>
      </c>
      <c r="E14" s="75" t="s">
        <v>84</v>
      </c>
      <c r="F14" s="75" t="s">
        <v>129</v>
      </c>
      <c r="G14" s="77" t="s">
        <v>23</v>
      </c>
      <c r="H14" s="77">
        <v>2.0</v>
      </c>
      <c r="I14" s="80"/>
      <c r="J14" s="77">
        <v>2.0</v>
      </c>
      <c r="K14" s="79" t="s">
        <v>97</v>
      </c>
      <c r="L14" s="79"/>
      <c r="M14" s="80"/>
      <c r="N14" s="79"/>
      <c r="O14" s="81">
        <f t="array" ref="O14">IF(A14="", "", (IFNA(IF(A14="", "", INDEX(UpdateSheet!$L:$L, MATCH(1, (UpdateSheet!$G:$G=MAXIFS(UpdateSheet!$G:$G, UpdateSheet!$H:$H, G14, UpdateSheet!$G:$G, "&lt;=" &amp; D14)) * (UpdateSheet!$H:$H=G14), 0))), "") * J14) +
(IFNA(IF(A14="", "", INDEX(UpdateSheet!$P:$P, MATCH(1, (UpdateSheet!$G:$G=MAXIFS(UpdateSheet!$G:$G, UpdateSheet!$M:$M, K14, UpdateSheet!$G:$G, "&lt;=" &amp; D14)) * (UpdateSheet!$M:$M=K14), 0))), "") * N14)
)
</f>
        <v>24000</v>
      </c>
      <c r="P14" s="55"/>
      <c r="Q14" s="82">
        <f t="array" ref="Q14">IF(A14="", "", (IFNA(IF(A14="", "", INDEX(UpdateSheet!$K:$K, MATCH(1, (UpdateSheet!$G:$G=MAXIFS(UpdateSheet!$G:$G, UpdateSheet!$H:$H, G14, UpdateSheet!$I:$I, J14, UpdateSheet!$G:$G, "&lt;=" &amp; D14)) * (UpdateSheet!$H:$H=G14) *(UpdateSheet!$I:$I=J14), 0))), "")) +
(IFNA(IF(A14="", "", INDEX(UpdateSheet!$O:$O, MATCH(1, (UpdateSheet!$G:$G=MAXIFS(UpdateSheet!$G:$G, UpdateSheet!$M:$M, K14,UpdateSheet!$N:$N, N14, UpdateSheet!$G:$G, "&lt;=" &amp; D14)) * (UpdateSheet!$M:$M=K14) *(UpdateSheet!$N:$N=N14), 0))), ""))
)
</f>
        <v>65500</v>
      </c>
      <c r="R14" s="81">
        <v>41500.0</v>
      </c>
      <c r="S14" s="53" t="s">
        <v>72</v>
      </c>
      <c r="T14" s="83">
        <v>45884.0</v>
      </c>
      <c r="U14" s="84" t="s">
        <v>84</v>
      </c>
      <c r="V14" s="84" t="s">
        <v>129</v>
      </c>
      <c r="W14" s="85" t="b">
        <f t="shared" si="1"/>
        <v>1</v>
      </c>
      <c r="X14" s="53" t="s">
        <v>61</v>
      </c>
      <c r="Y14" s="53"/>
      <c r="Z14" s="63" t="s">
        <v>1549</v>
      </c>
    </row>
    <row r="15">
      <c r="A15" s="75" t="s">
        <v>1568</v>
      </c>
      <c r="B15" s="74">
        <v>8.024743374E9</v>
      </c>
      <c r="C15" s="75" t="s">
        <v>62</v>
      </c>
      <c r="D15" s="76">
        <v>45882.61568287037</v>
      </c>
      <c r="E15" s="75" t="s">
        <v>84</v>
      </c>
      <c r="F15" s="75" t="s">
        <v>129</v>
      </c>
      <c r="G15" s="77" t="s">
        <v>23</v>
      </c>
      <c r="H15" s="77">
        <v>1.0</v>
      </c>
      <c r="I15" s="80"/>
      <c r="J15" s="77">
        <v>1.0</v>
      </c>
      <c r="K15" s="79" t="s">
        <v>97</v>
      </c>
      <c r="L15" s="79"/>
      <c r="M15" s="80"/>
      <c r="N15" s="79"/>
      <c r="O15" s="81">
        <f t="array" ref="O15">IF(A15="", "", (IFNA(IF(A15="", "", INDEX(UpdateSheet!$L:$L, MATCH(1, (UpdateSheet!$G:$G=MAXIFS(UpdateSheet!$G:$G, UpdateSheet!$H:$H, G15, UpdateSheet!$G:$G, "&lt;=" &amp; D15)) * (UpdateSheet!$H:$H=G15), 0))), "") * J15) +
(IFNA(IF(A15="", "", INDEX(UpdateSheet!$P:$P, MATCH(1, (UpdateSheet!$G:$G=MAXIFS(UpdateSheet!$G:$G, UpdateSheet!$M:$M, K15, UpdateSheet!$G:$G, "&lt;=" &amp; D15)) * (UpdateSheet!$M:$M=K15), 0))), "") * N15)
)
</f>
        <v>12000</v>
      </c>
      <c r="P15" s="55"/>
      <c r="Q15" s="82">
        <f t="array" ref="Q15">IF(A15="", "", (IFNA(IF(A15="", "", INDEX(UpdateSheet!$K:$K, MATCH(1, (UpdateSheet!$G:$G=MAXIFS(UpdateSheet!$G:$G, UpdateSheet!$H:$H, G15, UpdateSheet!$I:$I, J15, UpdateSheet!$G:$G, "&lt;=" &amp; D15)) * (UpdateSheet!$H:$H=G15) *(UpdateSheet!$I:$I=J15), 0))), "")) +
(IFNA(IF(A15="", "", INDEX(UpdateSheet!$O:$O, MATCH(1, (UpdateSheet!$G:$G=MAXIFS(UpdateSheet!$G:$G, UpdateSheet!$M:$M, K15,UpdateSheet!$N:$N, N15, UpdateSheet!$G:$G, "&lt;=" &amp; D15)) * (UpdateSheet!$M:$M=K15) *(UpdateSheet!$N:$N=N15), 0))), ""))
)
</f>
        <v>41500</v>
      </c>
      <c r="R15" s="81">
        <v>29500.0</v>
      </c>
      <c r="S15" s="63" t="str">
        <f t="shared" ref="S15:S18" si="5">if(A15="","","Pending")</f>
        <v>Pending</v>
      </c>
      <c r="T15" s="83"/>
      <c r="U15" s="84" t="s">
        <v>97</v>
      </c>
      <c r="V15" s="84" t="s">
        <v>97</v>
      </c>
      <c r="W15" s="85" t="b">
        <f t="shared" si="1"/>
        <v>0</v>
      </c>
      <c r="X15" s="53"/>
      <c r="Y15" s="53" t="s">
        <v>1569</v>
      </c>
      <c r="Z15" s="63" t="s">
        <v>1549</v>
      </c>
    </row>
    <row r="16">
      <c r="A16" s="75" t="s">
        <v>1570</v>
      </c>
      <c r="B16" s="74">
        <v>8.036928391E9</v>
      </c>
      <c r="C16" s="75" t="s">
        <v>270</v>
      </c>
      <c r="D16" s="76">
        <v>45882.63429398148</v>
      </c>
      <c r="E16" s="75" t="s">
        <v>84</v>
      </c>
      <c r="F16" s="75" t="s">
        <v>129</v>
      </c>
      <c r="G16" s="77" t="s">
        <v>23</v>
      </c>
      <c r="H16" s="77">
        <v>1.0</v>
      </c>
      <c r="I16" s="80"/>
      <c r="J16" s="77">
        <v>1.0</v>
      </c>
      <c r="K16" s="79" t="s">
        <v>97</v>
      </c>
      <c r="L16" s="79"/>
      <c r="M16" s="80"/>
      <c r="N16" s="79"/>
      <c r="O16" s="81">
        <f t="array" ref="O16">IF(A16="", "", (IFNA(IF(A16="", "", INDEX(UpdateSheet!$L:$L, MATCH(1, (UpdateSheet!$G:$G=MAXIFS(UpdateSheet!$G:$G, UpdateSheet!$H:$H, G16, UpdateSheet!$G:$G, "&lt;=" &amp; D16)) * (UpdateSheet!$H:$H=G16), 0))), "") * J16) +
(IFNA(IF(A16="", "", INDEX(UpdateSheet!$P:$P, MATCH(1, (UpdateSheet!$G:$G=MAXIFS(UpdateSheet!$G:$G, UpdateSheet!$M:$M, K16, UpdateSheet!$G:$G, "&lt;=" &amp; D16)) * (UpdateSheet!$M:$M=K16), 0))), "") * N16)
)
</f>
        <v>12000</v>
      </c>
      <c r="P16" s="55"/>
      <c r="Q16" s="82">
        <f t="array" ref="Q16">IF(A16="", "", (IFNA(IF(A16="", "", INDEX(UpdateSheet!$K:$K, MATCH(1, (UpdateSheet!$G:$G=MAXIFS(UpdateSheet!$G:$G, UpdateSheet!$H:$H, G16, UpdateSheet!$I:$I, J16, UpdateSheet!$G:$G, "&lt;=" &amp; D16)) * (UpdateSheet!$H:$H=G16) *(UpdateSheet!$I:$I=J16), 0))), "")) +
(IFNA(IF(A16="", "", INDEX(UpdateSheet!$O:$O, MATCH(1, (UpdateSheet!$G:$G=MAXIFS(UpdateSheet!$G:$G, UpdateSheet!$M:$M, K16,UpdateSheet!$N:$N, N16, UpdateSheet!$G:$G, "&lt;=" &amp; D16)) * (UpdateSheet!$M:$M=K16) *(UpdateSheet!$N:$N=N16), 0))), ""))
)
</f>
        <v>41500</v>
      </c>
      <c r="R16" s="81">
        <v>29500.0</v>
      </c>
      <c r="S16" s="63" t="str">
        <f t="shared" si="5"/>
        <v>Pending</v>
      </c>
      <c r="T16" s="83"/>
      <c r="U16" s="84" t="s">
        <v>97</v>
      </c>
      <c r="V16" s="84" t="s">
        <v>97</v>
      </c>
      <c r="W16" s="85" t="b">
        <f t="shared" si="1"/>
        <v>0</v>
      </c>
      <c r="X16" s="53"/>
      <c r="Y16" s="53" t="s">
        <v>1571</v>
      </c>
      <c r="Z16" s="63" t="s">
        <v>1549</v>
      </c>
    </row>
    <row r="17">
      <c r="A17" s="75" t="s">
        <v>1572</v>
      </c>
      <c r="B17" s="74">
        <v>8.133662169E9</v>
      </c>
      <c r="C17" s="75" t="s">
        <v>134</v>
      </c>
      <c r="D17" s="76">
        <v>45882.634675925925</v>
      </c>
      <c r="E17" s="75" t="s">
        <v>84</v>
      </c>
      <c r="F17" s="75" t="s">
        <v>129</v>
      </c>
      <c r="G17" s="77" t="s">
        <v>23</v>
      </c>
      <c r="H17" s="77">
        <v>4.0</v>
      </c>
      <c r="I17" s="80"/>
      <c r="J17" s="77">
        <v>4.0</v>
      </c>
      <c r="K17" s="79" t="s">
        <v>97</v>
      </c>
      <c r="L17" s="79"/>
      <c r="M17" s="80"/>
      <c r="N17" s="79"/>
      <c r="O17" s="81">
        <f t="array" ref="O17">IF(A17="", "", (IFNA(IF(A17="", "", INDEX(UpdateSheet!$L:$L, MATCH(1, (UpdateSheet!$G:$G=MAXIFS(UpdateSheet!$G:$G, UpdateSheet!$H:$H, G17, UpdateSheet!$G:$G, "&lt;=" &amp; D17)) * (UpdateSheet!$H:$H=G17), 0))), "") * J17) +
(IFNA(IF(A17="", "", INDEX(UpdateSheet!$P:$P, MATCH(1, (UpdateSheet!$G:$G=MAXIFS(UpdateSheet!$G:$G, UpdateSheet!$M:$M, K17, UpdateSheet!$G:$G, "&lt;=" &amp; D17)) * (UpdateSheet!$M:$M=K17), 0))), "") * N17)
)
</f>
        <v>48000</v>
      </c>
      <c r="P17" s="55"/>
      <c r="Q17" s="82">
        <f t="array" ref="Q17">IF(A17="", "", (IFNA(IF(A17="", "", INDEX(UpdateSheet!$K:$K, MATCH(1, (UpdateSheet!$G:$G=MAXIFS(UpdateSheet!$G:$G, UpdateSheet!$H:$H, G17, UpdateSheet!$I:$I, J17, UpdateSheet!$G:$G, "&lt;=" &amp; D17)) * (UpdateSheet!$H:$H=G17) *(UpdateSheet!$I:$I=J17), 0))), "")) +
(IFNA(IF(A17="", "", INDEX(UpdateSheet!$O:$O, MATCH(1, (UpdateSheet!$G:$G=MAXIFS(UpdateSheet!$G:$G, UpdateSheet!$M:$M, K17,UpdateSheet!$N:$N, N17, UpdateSheet!$G:$G, "&lt;=" &amp; D17)) * (UpdateSheet!$M:$M=K17) *(UpdateSheet!$N:$N=N17), 0))), ""))
)
</f>
        <v>135000</v>
      </c>
      <c r="R17" s="81">
        <v>87000.0</v>
      </c>
      <c r="S17" s="63" t="str">
        <f t="shared" si="5"/>
        <v>Pending</v>
      </c>
      <c r="T17" s="83"/>
      <c r="U17" s="84" t="s">
        <v>97</v>
      </c>
      <c r="V17" s="84" t="s">
        <v>97</v>
      </c>
      <c r="W17" s="85" t="b">
        <f t="shared" si="1"/>
        <v>0</v>
      </c>
      <c r="X17" s="53"/>
      <c r="Y17" s="53" t="s">
        <v>1573</v>
      </c>
      <c r="Z17" s="63" t="s">
        <v>1549</v>
      </c>
    </row>
    <row r="18">
      <c r="A18" s="75" t="s">
        <v>1574</v>
      </c>
      <c r="B18" s="74">
        <v>8.030981585E9</v>
      </c>
      <c r="C18" s="75" t="s">
        <v>27</v>
      </c>
      <c r="D18" s="76">
        <v>45882.68016203704</v>
      </c>
      <c r="E18" s="75" t="s">
        <v>84</v>
      </c>
      <c r="F18" s="75" t="s">
        <v>129</v>
      </c>
      <c r="G18" s="77" t="s">
        <v>23</v>
      </c>
      <c r="H18" s="77">
        <v>2.0</v>
      </c>
      <c r="I18" s="80"/>
      <c r="J18" s="77">
        <v>2.0</v>
      </c>
      <c r="K18" s="79" t="s">
        <v>97</v>
      </c>
      <c r="L18" s="79"/>
      <c r="M18" s="80"/>
      <c r="N18" s="79"/>
      <c r="O18" s="81">
        <f t="array" ref="O18">IF(A18="", "", (IFNA(IF(A18="", "", INDEX(UpdateSheet!$L:$L, MATCH(1, (UpdateSheet!$G:$G=MAXIFS(UpdateSheet!$G:$G, UpdateSheet!$H:$H, G18, UpdateSheet!$G:$G, "&lt;=" &amp; D18)) * (UpdateSheet!$H:$H=G18), 0))), "") * J18) +
(IFNA(IF(A18="", "", INDEX(UpdateSheet!$P:$P, MATCH(1, (UpdateSheet!$G:$G=MAXIFS(UpdateSheet!$G:$G, UpdateSheet!$M:$M, K18, UpdateSheet!$G:$G, "&lt;=" &amp; D18)) * (UpdateSheet!$M:$M=K18), 0))), "") * N18)
)
</f>
        <v>24000</v>
      </c>
      <c r="P18" s="86"/>
      <c r="Q18" s="82">
        <f t="array" ref="Q18">IF(A18="", "", (IFNA(IF(A18="", "", INDEX(UpdateSheet!$K:$K, MATCH(1, (UpdateSheet!$G:$G=MAXIFS(UpdateSheet!$G:$G, UpdateSheet!$H:$H, G18, UpdateSheet!$I:$I, J18, UpdateSheet!$G:$G, "&lt;=" &amp; D18)) * (UpdateSheet!$H:$H=G18) *(UpdateSheet!$I:$I=J18), 0))), "")) +
(IFNA(IF(A18="", "", INDEX(UpdateSheet!$O:$O, MATCH(1, (UpdateSheet!$G:$G=MAXIFS(UpdateSheet!$G:$G, UpdateSheet!$M:$M, K18,UpdateSheet!$N:$N, N18, UpdateSheet!$G:$G, "&lt;=" &amp; D18)) * (UpdateSheet!$M:$M=K18) *(UpdateSheet!$N:$N=N18), 0))), ""))
)
</f>
        <v>65500</v>
      </c>
      <c r="R18" s="81">
        <v>41500.0</v>
      </c>
      <c r="S18" s="63" t="str">
        <f t="shared" si="5"/>
        <v>Pending</v>
      </c>
      <c r="T18" s="87"/>
      <c r="U18" s="84" t="s">
        <v>97</v>
      </c>
      <c r="V18" s="84" t="s">
        <v>97</v>
      </c>
      <c r="W18" s="85" t="b">
        <f t="shared" si="1"/>
        <v>0</v>
      </c>
      <c r="X18" s="63"/>
      <c r="Y18" s="53" t="s">
        <v>1575</v>
      </c>
      <c r="Z18" s="63" t="s">
        <v>1549</v>
      </c>
    </row>
    <row r="19">
      <c r="A19" s="75" t="s">
        <v>1576</v>
      </c>
      <c r="B19" s="74">
        <v>8.086267773E9</v>
      </c>
      <c r="C19" s="75" t="s">
        <v>12</v>
      </c>
      <c r="D19" s="76">
        <v>45882.68886574074</v>
      </c>
      <c r="E19" s="75" t="s">
        <v>84</v>
      </c>
      <c r="F19" s="75" t="s">
        <v>129</v>
      </c>
      <c r="G19" s="77" t="s">
        <v>23</v>
      </c>
      <c r="H19" s="77">
        <v>1.0</v>
      </c>
      <c r="I19" s="80"/>
      <c r="J19" s="77">
        <v>1.0</v>
      </c>
      <c r="K19" s="79" t="s">
        <v>97</v>
      </c>
      <c r="L19" s="79"/>
      <c r="M19" s="80"/>
      <c r="N19" s="79"/>
      <c r="O19" s="81">
        <f t="array" ref="O19">IF(A19="", "", (IFNA(IF(A19="", "", INDEX(UpdateSheet!$L:$L, MATCH(1, (UpdateSheet!$G:$G=MAXIFS(UpdateSheet!$G:$G, UpdateSheet!$H:$H, G19, UpdateSheet!$G:$G, "&lt;=" &amp; D19)) * (UpdateSheet!$H:$H=G19), 0))), "") * J19) +
(IFNA(IF(A19="", "", INDEX(UpdateSheet!$P:$P, MATCH(1, (UpdateSheet!$G:$G=MAXIFS(UpdateSheet!$G:$G, UpdateSheet!$M:$M, K19, UpdateSheet!$G:$G, "&lt;=" &amp; D19)) * (UpdateSheet!$M:$M=K19), 0))), "") * N19)
)
</f>
        <v>12000</v>
      </c>
      <c r="P19" s="55"/>
      <c r="Q19" s="82">
        <f t="array" ref="Q19">IF(A19="", "", (IFNA(IF(A19="", "", INDEX(UpdateSheet!$K:$K, MATCH(1, (UpdateSheet!$G:$G=MAXIFS(UpdateSheet!$G:$G, UpdateSheet!$H:$H, G19, UpdateSheet!$I:$I, J19, UpdateSheet!$G:$G, "&lt;=" &amp; D19)) * (UpdateSheet!$H:$H=G19) *(UpdateSheet!$I:$I=J19), 0))), "")) +
(IFNA(IF(A19="", "", INDEX(UpdateSheet!$O:$O, MATCH(1, (UpdateSheet!$G:$G=MAXIFS(UpdateSheet!$G:$G, UpdateSheet!$M:$M, K19,UpdateSheet!$N:$N, N19, UpdateSheet!$G:$G, "&lt;=" &amp; D19)) * (UpdateSheet!$M:$M=K19) *(UpdateSheet!$N:$N=N19), 0))), ""))
)
</f>
        <v>41500</v>
      </c>
      <c r="R19" s="81">
        <v>29500.0</v>
      </c>
      <c r="S19" s="53" t="s">
        <v>126</v>
      </c>
      <c r="T19" s="83"/>
      <c r="U19" s="84" t="s">
        <v>97</v>
      </c>
      <c r="V19" s="84" t="s">
        <v>97</v>
      </c>
      <c r="W19" s="85" t="b">
        <f t="shared" si="1"/>
        <v>0</v>
      </c>
      <c r="X19" s="53"/>
      <c r="Y19" s="53" t="s">
        <v>1577</v>
      </c>
      <c r="Z19" s="63" t="s">
        <v>1549</v>
      </c>
    </row>
    <row r="20">
      <c r="A20" s="75" t="s">
        <v>1578</v>
      </c>
      <c r="B20" s="74">
        <v>8.10606211E9</v>
      </c>
      <c r="C20" s="75" t="s">
        <v>18</v>
      </c>
      <c r="D20" s="76">
        <v>45882.84819444444</v>
      </c>
      <c r="E20" s="75" t="s">
        <v>84</v>
      </c>
      <c r="F20" s="75" t="s">
        <v>129</v>
      </c>
      <c r="G20" s="77" t="s">
        <v>23</v>
      </c>
      <c r="H20" s="77">
        <v>1.0</v>
      </c>
      <c r="I20" s="80"/>
      <c r="J20" s="77">
        <v>1.0</v>
      </c>
      <c r="K20" s="79" t="s">
        <v>97</v>
      </c>
      <c r="L20" s="79"/>
      <c r="M20" s="80"/>
      <c r="N20" s="79"/>
      <c r="O20" s="81">
        <f t="array" ref="O20">IF(A20="", "", (IFNA(IF(A20="", "", INDEX(UpdateSheet!$L:$L, MATCH(1, (UpdateSheet!$G:$G=MAXIFS(UpdateSheet!$G:$G, UpdateSheet!$H:$H, G20, UpdateSheet!$G:$G, "&lt;=" &amp; D20)) * (UpdateSheet!$H:$H=G20), 0))), "") * J20) +
(IFNA(IF(A20="", "", INDEX(UpdateSheet!$P:$P, MATCH(1, (UpdateSheet!$G:$G=MAXIFS(UpdateSheet!$G:$G, UpdateSheet!$M:$M, K20, UpdateSheet!$G:$G, "&lt;=" &amp; D20)) * (UpdateSheet!$M:$M=K20), 0))), "") * N20)
)
</f>
        <v>12000</v>
      </c>
      <c r="P20" s="55"/>
      <c r="Q20" s="82">
        <f t="array" ref="Q20">IF(A20="", "", (IFNA(IF(A20="", "", INDEX(UpdateSheet!$K:$K, MATCH(1, (UpdateSheet!$G:$G=MAXIFS(UpdateSheet!$G:$G, UpdateSheet!$H:$H, G20, UpdateSheet!$I:$I, J20, UpdateSheet!$G:$G, "&lt;=" &amp; D20)) * (UpdateSheet!$H:$H=G20) *(UpdateSheet!$I:$I=J20), 0))), "")) +
(IFNA(IF(A20="", "", INDEX(UpdateSheet!$O:$O, MATCH(1, (UpdateSheet!$G:$G=MAXIFS(UpdateSheet!$G:$G, UpdateSheet!$M:$M, K20,UpdateSheet!$N:$N, N20, UpdateSheet!$G:$G, "&lt;=" &amp; D20)) * (UpdateSheet!$M:$M=K20) *(UpdateSheet!$N:$N=N20), 0))), ""))
)
</f>
        <v>41500</v>
      </c>
      <c r="R20" s="81">
        <v>29500.0</v>
      </c>
      <c r="S20" s="63" t="str">
        <f>if(A20="","","Pending")</f>
        <v>Pending</v>
      </c>
      <c r="T20" s="83"/>
      <c r="U20" s="84" t="s">
        <v>97</v>
      </c>
      <c r="V20" s="84" t="s">
        <v>97</v>
      </c>
      <c r="W20" s="85" t="b">
        <f t="shared" si="1"/>
        <v>0</v>
      </c>
      <c r="X20" s="53"/>
      <c r="Y20" s="53" t="s">
        <v>1579</v>
      </c>
      <c r="Z20" s="63" t="s">
        <v>1549</v>
      </c>
    </row>
    <row r="21">
      <c r="A21" s="75" t="s">
        <v>1580</v>
      </c>
      <c r="B21" s="74">
        <v>9.09605188E10</v>
      </c>
      <c r="C21" s="75" t="s">
        <v>62</v>
      </c>
      <c r="D21" s="76">
        <v>45882.89878472222</v>
      </c>
      <c r="E21" s="75" t="s">
        <v>84</v>
      </c>
      <c r="F21" s="75" t="s">
        <v>129</v>
      </c>
      <c r="G21" s="77" t="s">
        <v>23</v>
      </c>
      <c r="H21" s="77">
        <v>2.0</v>
      </c>
      <c r="I21" s="80"/>
      <c r="J21" s="77">
        <v>2.0</v>
      </c>
      <c r="K21" s="79" t="s">
        <v>97</v>
      </c>
      <c r="L21" s="79"/>
      <c r="M21" s="80"/>
      <c r="N21" s="79"/>
      <c r="O21" s="81">
        <f t="array" ref="O21">IF(A21="", "", (IFNA(IF(A21="", "", INDEX(UpdateSheet!$L:$L, MATCH(1, (UpdateSheet!$G:$G=MAXIFS(UpdateSheet!$G:$G, UpdateSheet!$H:$H, G21, UpdateSheet!$G:$G, "&lt;=" &amp; D21)) * (UpdateSheet!$H:$H=G21), 0))), "") * J21) +
(IFNA(IF(A21="", "", INDEX(UpdateSheet!$P:$P, MATCH(1, (UpdateSheet!$G:$G=MAXIFS(UpdateSheet!$G:$G, UpdateSheet!$M:$M, K21, UpdateSheet!$G:$G, "&lt;=" &amp; D21)) * (UpdateSheet!$M:$M=K21), 0))), "") * N21)
)
</f>
        <v>24000</v>
      </c>
      <c r="P21" s="55"/>
      <c r="Q21" s="82">
        <f t="array" ref="Q21">IF(A21="", "", (IFNA(IF(A21="", "", INDEX(UpdateSheet!$K:$K, MATCH(1, (UpdateSheet!$G:$G=MAXIFS(UpdateSheet!$G:$G, UpdateSheet!$H:$H, G21, UpdateSheet!$I:$I, J21, UpdateSheet!$G:$G, "&lt;=" &amp; D21)) * (UpdateSheet!$H:$H=G21) *(UpdateSheet!$I:$I=J21), 0))), "")) +
(IFNA(IF(A21="", "", INDEX(UpdateSheet!$O:$O, MATCH(1, (UpdateSheet!$G:$G=MAXIFS(UpdateSheet!$G:$G, UpdateSheet!$M:$M, K21,UpdateSheet!$N:$N, N21, UpdateSheet!$G:$G, "&lt;=" &amp; D21)) * (UpdateSheet!$M:$M=K21) *(UpdateSheet!$N:$N=N21), 0))), ""))
)
</f>
        <v>65500</v>
      </c>
      <c r="R21" s="81">
        <v>41500.0</v>
      </c>
      <c r="S21" s="53" t="s">
        <v>72</v>
      </c>
      <c r="T21" s="83">
        <v>45884.0</v>
      </c>
      <c r="U21" s="84" t="s">
        <v>84</v>
      </c>
      <c r="V21" s="84" t="s">
        <v>129</v>
      </c>
      <c r="W21" s="85" t="b">
        <f t="shared" si="1"/>
        <v>1</v>
      </c>
      <c r="X21" s="53" t="s">
        <v>61</v>
      </c>
      <c r="Y21" s="53"/>
      <c r="Z21" s="63" t="s">
        <v>1549</v>
      </c>
    </row>
    <row r="22">
      <c r="A22" s="75" t="s">
        <v>1581</v>
      </c>
      <c r="B22" s="74">
        <v>7.068430791E9</v>
      </c>
      <c r="C22" s="75" t="s">
        <v>12</v>
      </c>
      <c r="D22" s="76">
        <v>45883.06159722222</v>
      </c>
      <c r="E22" s="75" t="s">
        <v>84</v>
      </c>
      <c r="F22" s="75" t="s">
        <v>129</v>
      </c>
      <c r="G22" s="77" t="s">
        <v>23</v>
      </c>
      <c r="H22" s="77">
        <v>1.0</v>
      </c>
      <c r="I22" s="80"/>
      <c r="J22" s="77">
        <v>1.0</v>
      </c>
      <c r="K22" s="79" t="s">
        <v>97</v>
      </c>
      <c r="L22" s="79"/>
      <c r="M22" s="80"/>
      <c r="N22" s="79"/>
      <c r="O22" s="81">
        <f t="array" ref="O22">IF(A22="", "", (IFNA(IF(A22="", "", INDEX(UpdateSheet!$L:$L, MATCH(1, (UpdateSheet!$G:$G=MAXIFS(UpdateSheet!$G:$G, UpdateSheet!$H:$H, G22, UpdateSheet!$G:$G, "&lt;=" &amp; D22)) * (UpdateSheet!$H:$H=G22), 0))), "") * J22) +
(IFNA(IF(A22="", "", INDEX(UpdateSheet!$P:$P, MATCH(1, (UpdateSheet!$G:$G=MAXIFS(UpdateSheet!$G:$G, UpdateSheet!$M:$M, K22, UpdateSheet!$G:$G, "&lt;=" &amp; D22)) * (UpdateSheet!$M:$M=K22), 0))), "") * N22)
)
</f>
        <v>12000</v>
      </c>
      <c r="P22" s="86"/>
      <c r="Q22" s="82">
        <f t="array" ref="Q22">IF(A22="", "", (IFNA(IF(A22="", "", INDEX(UpdateSheet!$K:$K, MATCH(1, (UpdateSheet!$G:$G=MAXIFS(UpdateSheet!$G:$G, UpdateSheet!$H:$H, G22, UpdateSheet!$I:$I, J22, UpdateSheet!$G:$G, "&lt;=" &amp; D22)) * (UpdateSheet!$H:$H=G22) *(UpdateSheet!$I:$I=J22), 0))), "")) +
(IFNA(IF(A22="", "", INDEX(UpdateSheet!$O:$O, MATCH(1, (UpdateSheet!$G:$G=MAXIFS(UpdateSheet!$G:$G, UpdateSheet!$M:$M, K22,UpdateSheet!$N:$N, N22, UpdateSheet!$G:$G, "&lt;=" &amp; D22)) * (UpdateSheet!$M:$M=K22) *(UpdateSheet!$N:$N=N22), 0))), ""))
)
</f>
        <v>41500</v>
      </c>
      <c r="R22" s="81">
        <v>29500.0</v>
      </c>
      <c r="S22" s="63" t="str">
        <f>if(A22="","","Pending")</f>
        <v>Pending</v>
      </c>
      <c r="T22" s="83"/>
      <c r="U22" s="84" t="s">
        <v>97</v>
      </c>
      <c r="V22" s="84" t="s">
        <v>97</v>
      </c>
      <c r="W22" s="85" t="b">
        <f t="shared" si="1"/>
        <v>0</v>
      </c>
      <c r="X22" s="53"/>
      <c r="Y22" s="53" t="s">
        <v>1560</v>
      </c>
      <c r="Z22" s="63" t="s">
        <v>1549</v>
      </c>
    </row>
    <row r="23">
      <c r="A23" s="75" t="s">
        <v>1582</v>
      </c>
      <c r="B23" s="74">
        <v>8.023366833E9</v>
      </c>
      <c r="C23" s="75" t="s">
        <v>131</v>
      </c>
      <c r="D23" s="76">
        <v>45883.07089120371</v>
      </c>
      <c r="E23" s="75" t="s">
        <v>84</v>
      </c>
      <c r="F23" s="75" t="s">
        <v>129</v>
      </c>
      <c r="G23" s="77" t="s">
        <v>23</v>
      </c>
      <c r="H23" s="77">
        <v>2.0</v>
      </c>
      <c r="I23" s="80"/>
      <c r="J23" s="77">
        <v>2.0</v>
      </c>
      <c r="K23" s="79" t="s">
        <v>97</v>
      </c>
      <c r="L23" s="79"/>
      <c r="M23" s="80"/>
      <c r="N23" s="79"/>
      <c r="O23" s="81">
        <f t="array" ref="O23">IF(A23="", "", (IFNA(IF(A23="", "", INDEX(UpdateSheet!$L:$L, MATCH(1, (UpdateSheet!$G:$G=MAXIFS(UpdateSheet!$G:$G, UpdateSheet!$H:$H, G23, UpdateSheet!$G:$G, "&lt;=" &amp; D23)) * (UpdateSheet!$H:$H=G23), 0))), "") * J23) +
(IFNA(IF(A23="", "", INDEX(UpdateSheet!$P:$P, MATCH(1, (UpdateSheet!$G:$G=MAXIFS(UpdateSheet!$G:$G, UpdateSheet!$M:$M, K23, UpdateSheet!$G:$G, "&lt;=" &amp; D23)) * (UpdateSheet!$M:$M=K23), 0))), "") * N23)
)
</f>
        <v>24000</v>
      </c>
      <c r="P23" s="86"/>
      <c r="Q23" s="82">
        <f t="array" ref="Q23">IF(A23="", "", (IFNA(IF(A23="", "", INDEX(UpdateSheet!$K:$K, MATCH(1, (UpdateSheet!$G:$G=MAXIFS(UpdateSheet!$G:$G, UpdateSheet!$H:$H, G23, UpdateSheet!$I:$I, J23, UpdateSheet!$G:$G, "&lt;=" &amp; D23)) * (UpdateSheet!$H:$H=G23) *(UpdateSheet!$I:$I=J23), 0))), "")) +
(IFNA(IF(A23="", "", INDEX(UpdateSheet!$O:$O, MATCH(1, (UpdateSheet!$G:$G=MAXIFS(UpdateSheet!$G:$G, UpdateSheet!$M:$M, K23,UpdateSheet!$N:$N, N23, UpdateSheet!$G:$G, "&lt;=" &amp; D23)) * (UpdateSheet!$M:$M=K23) *(UpdateSheet!$N:$N=N23), 0))), ""))
)
</f>
        <v>65500</v>
      </c>
      <c r="R23" s="81">
        <v>41500.0</v>
      </c>
      <c r="S23" s="53" t="s">
        <v>126</v>
      </c>
      <c r="T23" s="87"/>
      <c r="U23" s="84" t="s">
        <v>97</v>
      </c>
      <c r="V23" s="84" t="s">
        <v>97</v>
      </c>
      <c r="W23" s="85" t="b">
        <f t="shared" si="1"/>
        <v>0</v>
      </c>
      <c r="X23" s="63"/>
      <c r="Y23" s="53" t="s">
        <v>1583</v>
      </c>
      <c r="Z23" s="63" t="s">
        <v>1549</v>
      </c>
    </row>
    <row r="24">
      <c r="A24" s="75" t="s">
        <v>1584</v>
      </c>
      <c r="B24" s="74">
        <v>9.16533333E9</v>
      </c>
      <c r="C24" s="75" t="s">
        <v>12</v>
      </c>
      <c r="D24" s="76">
        <v>45883.231585648144</v>
      </c>
      <c r="E24" s="75" t="s">
        <v>84</v>
      </c>
      <c r="F24" s="75" t="s">
        <v>129</v>
      </c>
      <c r="G24" s="77" t="s">
        <v>23</v>
      </c>
      <c r="H24" s="77">
        <v>2.0</v>
      </c>
      <c r="I24" s="80"/>
      <c r="J24" s="77">
        <v>2.0</v>
      </c>
      <c r="K24" s="79" t="s">
        <v>97</v>
      </c>
      <c r="L24" s="79"/>
      <c r="M24" s="80"/>
      <c r="N24" s="79"/>
      <c r="O24" s="81">
        <f t="array" ref="O24">IF(A24="", "", (IFNA(IF(A24="", "", INDEX(UpdateSheet!$L:$L, MATCH(1, (UpdateSheet!$G:$G=MAXIFS(UpdateSheet!$G:$G, UpdateSheet!$H:$H, G24, UpdateSheet!$G:$G, "&lt;=" &amp; D24)) * (UpdateSheet!$H:$H=G24), 0))), "") * J24) +
(IFNA(IF(A24="", "", INDEX(UpdateSheet!$P:$P, MATCH(1, (UpdateSheet!$G:$G=MAXIFS(UpdateSheet!$G:$G, UpdateSheet!$M:$M, K24, UpdateSheet!$G:$G, "&lt;=" &amp; D24)) * (UpdateSheet!$M:$M=K24), 0))), "") * N24)
)
</f>
        <v>24000</v>
      </c>
      <c r="P24" s="86"/>
      <c r="Q24" s="82">
        <f t="array" ref="Q24">IF(A24="", "", (IFNA(IF(A24="", "", INDEX(UpdateSheet!$K:$K, MATCH(1, (UpdateSheet!$G:$G=MAXIFS(UpdateSheet!$G:$G, UpdateSheet!$H:$H, G24, UpdateSheet!$I:$I, J24, UpdateSheet!$G:$G, "&lt;=" &amp; D24)) * (UpdateSheet!$H:$H=G24) *(UpdateSheet!$I:$I=J24), 0))), "")) +
(IFNA(IF(A24="", "", INDEX(UpdateSheet!$O:$O, MATCH(1, (UpdateSheet!$G:$G=MAXIFS(UpdateSheet!$G:$G, UpdateSheet!$M:$M, K24,UpdateSheet!$N:$N, N24, UpdateSheet!$G:$G, "&lt;=" &amp; D24)) * (UpdateSheet!$M:$M=K24) *(UpdateSheet!$N:$N=N24), 0))), ""))
)
</f>
        <v>65500</v>
      </c>
      <c r="R24" s="81">
        <v>41500.0</v>
      </c>
      <c r="S24" s="63" t="str">
        <f t="shared" ref="S24:S25" si="6">if(A24="","","Pending")</f>
        <v>Pending</v>
      </c>
      <c r="T24" s="87"/>
      <c r="U24" s="84" t="s">
        <v>97</v>
      </c>
      <c r="V24" s="84" t="s">
        <v>97</v>
      </c>
      <c r="W24" s="85" t="b">
        <f t="shared" si="1"/>
        <v>0</v>
      </c>
      <c r="X24" s="63"/>
      <c r="Y24" s="53" t="s">
        <v>1585</v>
      </c>
      <c r="Z24" s="63" t="s">
        <v>1549</v>
      </c>
    </row>
    <row r="25">
      <c r="A25" s="75" t="s">
        <v>1586</v>
      </c>
      <c r="B25" s="74">
        <v>8.071112227E9</v>
      </c>
      <c r="C25" s="75" t="s">
        <v>134</v>
      </c>
      <c r="D25" s="76">
        <v>45883.24717592592</v>
      </c>
      <c r="E25" s="75" t="s">
        <v>84</v>
      </c>
      <c r="F25" s="75" t="s">
        <v>129</v>
      </c>
      <c r="G25" s="77" t="s">
        <v>23</v>
      </c>
      <c r="H25" s="77">
        <v>2.0</v>
      </c>
      <c r="I25" s="80"/>
      <c r="J25" s="77">
        <v>2.0</v>
      </c>
      <c r="K25" s="79" t="s">
        <v>97</v>
      </c>
      <c r="L25" s="79"/>
      <c r="M25" s="80"/>
      <c r="N25" s="79"/>
      <c r="O25" s="81">
        <f t="array" ref="O25">IF(A25="", "", (IFNA(IF(A25="", "", INDEX(UpdateSheet!$L:$L, MATCH(1, (UpdateSheet!$G:$G=MAXIFS(UpdateSheet!$G:$G, UpdateSheet!$H:$H, G25, UpdateSheet!$G:$G, "&lt;=" &amp; D25)) * (UpdateSheet!$H:$H=G25), 0))), "") * J25) +
(IFNA(IF(A25="", "", INDEX(UpdateSheet!$P:$P, MATCH(1, (UpdateSheet!$G:$G=MAXIFS(UpdateSheet!$G:$G, UpdateSheet!$M:$M, K25, UpdateSheet!$G:$G, "&lt;=" &amp; D25)) * (UpdateSheet!$M:$M=K25), 0))), "") * N25)
)
</f>
        <v>24000</v>
      </c>
      <c r="P25" s="86"/>
      <c r="Q25" s="82">
        <f t="array" ref="Q25">IF(A25="", "", (IFNA(IF(A25="", "", INDEX(UpdateSheet!$K:$K, MATCH(1, (UpdateSheet!$G:$G=MAXIFS(UpdateSheet!$G:$G, UpdateSheet!$H:$H, G25, UpdateSheet!$I:$I, J25, UpdateSheet!$G:$G, "&lt;=" &amp; D25)) * (UpdateSheet!$H:$H=G25) *(UpdateSheet!$I:$I=J25), 0))), "")) +
(IFNA(IF(A25="", "", INDEX(UpdateSheet!$O:$O, MATCH(1, (UpdateSheet!$G:$G=MAXIFS(UpdateSheet!$G:$G, UpdateSheet!$M:$M, K25,UpdateSheet!$N:$N, N25, UpdateSheet!$G:$G, "&lt;=" &amp; D25)) * (UpdateSheet!$M:$M=K25) *(UpdateSheet!$N:$N=N25), 0))), ""))
)
</f>
        <v>65500</v>
      </c>
      <c r="R25" s="81">
        <v>41500.0</v>
      </c>
      <c r="S25" s="63" t="str">
        <f t="shared" si="6"/>
        <v>Pending</v>
      </c>
      <c r="T25" s="87"/>
      <c r="U25" s="84" t="s">
        <v>97</v>
      </c>
      <c r="V25" s="84" t="s">
        <v>97</v>
      </c>
      <c r="W25" s="85" t="b">
        <f t="shared" si="1"/>
        <v>0</v>
      </c>
      <c r="X25" s="63"/>
      <c r="Y25" s="53" t="s">
        <v>1587</v>
      </c>
      <c r="Z25" s="63" t="s">
        <v>1549</v>
      </c>
    </row>
    <row r="26">
      <c r="A26" s="75" t="s">
        <v>1588</v>
      </c>
      <c r="B26" s="74">
        <v>7.034636764E9</v>
      </c>
      <c r="C26" s="75" t="s">
        <v>254</v>
      </c>
      <c r="D26" s="76">
        <v>45883.280081018514</v>
      </c>
      <c r="E26" s="75" t="s">
        <v>84</v>
      </c>
      <c r="F26" s="75" t="s">
        <v>129</v>
      </c>
      <c r="G26" s="77" t="s">
        <v>23</v>
      </c>
      <c r="H26" s="77">
        <v>1.0</v>
      </c>
      <c r="I26" s="80"/>
      <c r="J26" s="77">
        <v>1.0</v>
      </c>
      <c r="K26" s="79" t="s">
        <v>97</v>
      </c>
      <c r="L26" s="79"/>
      <c r="M26" s="80"/>
      <c r="N26" s="79"/>
      <c r="O26" s="81">
        <f t="array" ref="O26">IF(A26="", "", (IFNA(IF(A26="", "", INDEX(UpdateSheet!$L:$L, MATCH(1, (UpdateSheet!$G:$G=MAXIFS(UpdateSheet!$G:$G, UpdateSheet!$H:$H, G26, UpdateSheet!$G:$G, "&lt;=" &amp; D26)) * (UpdateSheet!$H:$H=G26), 0))), "") * J26) +
(IFNA(IF(A26="", "", INDEX(UpdateSheet!$P:$P, MATCH(1, (UpdateSheet!$G:$G=MAXIFS(UpdateSheet!$G:$G, UpdateSheet!$M:$M, K26, UpdateSheet!$G:$G, "&lt;=" &amp; D26)) * (UpdateSheet!$M:$M=K26), 0))), "") * N26)
)
</f>
        <v>12000</v>
      </c>
      <c r="P26" s="55">
        <v>4500.0</v>
      </c>
      <c r="Q26" s="82">
        <f t="array" ref="Q26">IF(A26="", "", (IFNA(IF(A26="", "", INDEX(UpdateSheet!$K:$K, MATCH(1, (UpdateSheet!$G:$G=MAXIFS(UpdateSheet!$G:$G, UpdateSheet!$H:$H, G26, UpdateSheet!$I:$I, J26, UpdateSheet!$G:$G, "&lt;=" &amp; D26)) * (UpdateSheet!$H:$H=G26) *(UpdateSheet!$I:$I=J26), 0))), "")) +
(IFNA(IF(A26="", "", INDEX(UpdateSheet!$O:$O, MATCH(1, (UpdateSheet!$G:$G=MAXIFS(UpdateSheet!$G:$G, UpdateSheet!$M:$M, K26,UpdateSheet!$N:$N, N26, UpdateSheet!$G:$G, "&lt;=" &amp; D26)) * (UpdateSheet!$M:$M=K26) *(UpdateSheet!$N:$N=N26), 0))), ""))
)
</f>
        <v>41500</v>
      </c>
      <c r="R26" s="81">
        <v>25000.0</v>
      </c>
      <c r="S26" s="53" t="s">
        <v>72</v>
      </c>
      <c r="T26" s="83">
        <v>45885.0</v>
      </c>
      <c r="U26" s="84" t="s">
        <v>84</v>
      </c>
      <c r="V26" s="84" t="s">
        <v>129</v>
      </c>
      <c r="W26" s="85" t="b">
        <f t="shared" si="1"/>
        <v>1</v>
      </c>
      <c r="X26" s="53" t="s">
        <v>31</v>
      </c>
      <c r="Y26" s="53"/>
      <c r="Z26" s="63" t="s">
        <v>1549</v>
      </c>
    </row>
    <row r="27">
      <c r="A27" s="75" t="s">
        <v>1589</v>
      </c>
      <c r="B27" s="74">
        <v>8.03764024E9</v>
      </c>
      <c r="C27" s="75" t="s">
        <v>12</v>
      </c>
      <c r="D27" s="76">
        <v>45883.28765046297</v>
      </c>
      <c r="E27" s="75" t="s">
        <v>84</v>
      </c>
      <c r="F27" s="75" t="s">
        <v>129</v>
      </c>
      <c r="G27" s="77" t="s">
        <v>23</v>
      </c>
      <c r="H27" s="77">
        <v>1.0</v>
      </c>
      <c r="I27" s="80"/>
      <c r="J27" s="77">
        <v>1.0</v>
      </c>
      <c r="K27" s="79" t="s">
        <v>97</v>
      </c>
      <c r="L27" s="79"/>
      <c r="M27" s="80"/>
      <c r="N27" s="79"/>
      <c r="O27" s="81">
        <f t="array" ref="O27">IF(A27="", "", (IFNA(IF(A27="", "", INDEX(UpdateSheet!$L:$L, MATCH(1, (UpdateSheet!$G:$G=MAXIFS(UpdateSheet!$G:$G, UpdateSheet!$H:$H, G27, UpdateSheet!$G:$G, "&lt;=" &amp; D27)) * (UpdateSheet!$H:$H=G27), 0))), "") * J27) +
(IFNA(IF(A27="", "", INDEX(UpdateSheet!$P:$P, MATCH(1, (UpdateSheet!$G:$G=MAXIFS(UpdateSheet!$G:$G, UpdateSheet!$M:$M, K27, UpdateSheet!$G:$G, "&lt;=" &amp; D27)) * (UpdateSheet!$M:$M=K27), 0))), "") * N27)
)
</f>
        <v>12000</v>
      </c>
      <c r="P27" s="55">
        <v>4000.0</v>
      </c>
      <c r="Q27" s="82">
        <f t="array" ref="Q27">IF(A27="", "", (IFNA(IF(A27="", "", INDEX(UpdateSheet!$K:$K, MATCH(1, (UpdateSheet!$G:$G=MAXIFS(UpdateSheet!$G:$G, UpdateSheet!$H:$H, G27, UpdateSheet!$I:$I, J27, UpdateSheet!$G:$G, "&lt;=" &amp; D27)) * (UpdateSheet!$H:$H=G27) *(UpdateSheet!$I:$I=J27), 0))), "")) +
(IFNA(IF(A27="", "", INDEX(UpdateSheet!$O:$O, MATCH(1, (UpdateSheet!$G:$G=MAXIFS(UpdateSheet!$G:$G, UpdateSheet!$M:$M, K27,UpdateSheet!$N:$N, N27, UpdateSheet!$G:$G, "&lt;=" &amp; D27)) * (UpdateSheet!$M:$M=K27) *(UpdateSheet!$N:$N=N27), 0))), ""))
)
</f>
        <v>41500</v>
      </c>
      <c r="R27" s="81">
        <v>25500.0</v>
      </c>
      <c r="S27" s="53" t="s">
        <v>72</v>
      </c>
      <c r="T27" s="83">
        <v>45887.0</v>
      </c>
      <c r="U27" s="84" t="s">
        <v>84</v>
      </c>
      <c r="V27" s="84" t="s">
        <v>129</v>
      </c>
      <c r="W27" s="85" t="b">
        <f t="shared" si="1"/>
        <v>1</v>
      </c>
      <c r="X27" s="53" t="s">
        <v>11</v>
      </c>
      <c r="Y27" s="53"/>
      <c r="Z27" s="63" t="s">
        <v>1549</v>
      </c>
    </row>
    <row r="28">
      <c r="A28" s="75" t="s">
        <v>1590</v>
      </c>
      <c r="B28" s="74">
        <v>7.06095851E9</v>
      </c>
      <c r="C28" s="75" t="s">
        <v>153</v>
      </c>
      <c r="D28" s="76">
        <v>45883.3206712963</v>
      </c>
      <c r="E28" s="75" t="s">
        <v>84</v>
      </c>
      <c r="F28" s="75" t="s">
        <v>129</v>
      </c>
      <c r="G28" s="77" t="s">
        <v>23</v>
      </c>
      <c r="H28" s="77">
        <v>1.0</v>
      </c>
      <c r="I28" s="80"/>
      <c r="J28" s="77">
        <v>1.0</v>
      </c>
      <c r="K28" s="79" t="s">
        <v>97</v>
      </c>
      <c r="L28" s="79"/>
      <c r="M28" s="80"/>
      <c r="N28" s="79"/>
      <c r="O28" s="81">
        <f t="array" ref="O28">IF(A28="", "", (IFNA(IF(A28="", "", INDEX(UpdateSheet!$L:$L, MATCH(1, (UpdateSheet!$G:$G=MAXIFS(UpdateSheet!$G:$G, UpdateSheet!$H:$H, G28, UpdateSheet!$G:$G, "&lt;=" &amp; D28)) * (UpdateSheet!$H:$H=G28), 0))), "") * J28) +
(IFNA(IF(A28="", "", INDEX(UpdateSheet!$P:$P, MATCH(1, (UpdateSheet!$G:$G=MAXIFS(UpdateSheet!$G:$G, UpdateSheet!$M:$M, K28, UpdateSheet!$G:$G, "&lt;=" &amp; D28)) * (UpdateSheet!$M:$M=K28), 0))), "") * N28)
)
</f>
        <v>12000</v>
      </c>
      <c r="P28" s="55"/>
      <c r="Q28" s="82">
        <f t="array" ref="Q28">IF(A28="", "", (IFNA(IF(A28="", "", INDEX(UpdateSheet!$K:$K, MATCH(1, (UpdateSheet!$G:$G=MAXIFS(UpdateSheet!$G:$G, UpdateSheet!$H:$H, G28, UpdateSheet!$I:$I, J28, UpdateSheet!$G:$G, "&lt;=" &amp; D28)) * (UpdateSheet!$H:$H=G28) *(UpdateSheet!$I:$I=J28), 0))), "")) +
(IFNA(IF(A28="", "", INDEX(UpdateSheet!$O:$O, MATCH(1, (UpdateSheet!$G:$G=MAXIFS(UpdateSheet!$G:$G, UpdateSheet!$M:$M, K28,UpdateSheet!$N:$N, N28, UpdateSheet!$G:$G, "&lt;=" &amp; D28)) * (UpdateSheet!$M:$M=K28) *(UpdateSheet!$N:$N=N28), 0))), ""))
)
</f>
        <v>41500</v>
      </c>
      <c r="R28" s="81">
        <v>29500.0</v>
      </c>
      <c r="S28" s="53" t="s">
        <v>72</v>
      </c>
      <c r="T28" s="83">
        <v>45899.0</v>
      </c>
      <c r="U28" s="84" t="s">
        <v>84</v>
      </c>
      <c r="V28" s="84" t="s">
        <v>129</v>
      </c>
      <c r="W28" s="85" t="b">
        <f t="shared" si="1"/>
        <v>1</v>
      </c>
      <c r="X28" s="53" t="s">
        <v>39</v>
      </c>
      <c r="Y28" s="53"/>
      <c r="Z28" s="63" t="s">
        <v>1549</v>
      </c>
    </row>
    <row r="29">
      <c r="A29" s="75" t="s">
        <v>1591</v>
      </c>
      <c r="B29" s="74">
        <v>8.029485101E9</v>
      </c>
      <c r="C29" s="75" t="s">
        <v>62</v>
      </c>
      <c r="D29" s="76">
        <v>45883.35042824074</v>
      </c>
      <c r="E29" s="75" t="s">
        <v>84</v>
      </c>
      <c r="F29" s="75" t="s">
        <v>129</v>
      </c>
      <c r="G29" s="77" t="s">
        <v>23</v>
      </c>
      <c r="H29" s="77">
        <v>1.0</v>
      </c>
      <c r="I29" s="80"/>
      <c r="J29" s="77">
        <v>1.0</v>
      </c>
      <c r="K29" s="79" t="s">
        <v>97</v>
      </c>
      <c r="L29" s="79"/>
      <c r="M29" s="80"/>
      <c r="N29" s="79"/>
      <c r="O29" s="81">
        <f t="array" ref="O29">IF(A29="", "", (IFNA(IF(A29="", "", INDEX(UpdateSheet!$L:$L, MATCH(1, (UpdateSheet!$G:$G=MAXIFS(UpdateSheet!$G:$G, UpdateSheet!$H:$H, G29, UpdateSheet!$G:$G, "&lt;=" &amp; D29)) * (UpdateSheet!$H:$H=G29), 0))), "") * J29) +
(IFNA(IF(A29="", "", INDEX(UpdateSheet!$P:$P, MATCH(1, (UpdateSheet!$G:$G=MAXIFS(UpdateSheet!$G:$G, UpdateSheet!$M:$M, K29, UpdateSheet!$G:$G, "&lt;=" &amp; D29)) * (UpdateSheet!$M:$M=K29), 0))), "") * N29)
)
</f>
        <v>12000</v>
      </c>
      <c r="P29" s="55"/>
      <c r="Q29" s="82">
        <f t="array" ref="Q29">IF(A29="", "", (IFNA(IF(A29="", "", INDEX(UpdateSheet!$K:$K, MATCH(1, (UpdateSheet!$G:$G=MAXIFS(UpdateSheet!$G:$G, UpdateSheet!$H:$H, G29, UpdateSheet!$I:$I, J29, UpdateSheet!$G:$G, "&lt;=" &amp; D29)) * (UpdateSheet!$H:$H=G29) *(UpdateSheet!$I:$I=J29), 0))), "")) +
(IFNA(IF(A29="", "", INDEX(UpdateSheet!$O:$O, MATCH(1, (UpdateSheet!$G:$G=MAXIFS(UpdateSheet!$G:$G, UpdateSheet!$M:$M, K29,UpdateSheet!$N:$N, N29, UpdateSheet!$G:$G, "&lt;=" &amp; D29)) * (UpdateSheet!$M:$M=K29) *(UpdateSheet!$N:$N=N29), 0))), ""))
)
</f>
        <v>41500</v>
      </c>
      <c r="R29" s="81">
        <v>29500.0</v>
      </c>
      <c r="S29" s="63" t="str">
        <f t="shared" ref="S29:S30" si="7">if(A29="","","Pending")</f>
        <v>Pending</v>
      </c>
      <c r="T29" s="83"/>
      <c r="U29" s="84" t="s">
        <v>97</v>
      </c>
      <c r="V29" s="84" t="s">
        <v>97</v>
      </c>
      <c r="W29" s="85" t="b">
        <f t="shared" si="1"/>
        <v>0</v>
      </c>
      <c r="X29" s="53"/>
      <c r="Y29" s="53" t="s">
        <v>1554</v>
      </c>
      <c r="Z29" s="63" t="s">
        <v>1549</v>
      </c>
    </row>
    <row r="30">
      <c r="A30" s="75" t="s">
        <v>1592</v>
      </c>
      <c r="B30" s="74">
        <v>7.012287151E9</v>
      </c>
      <c r="C30" s="75" t="s">
        <v>131</v>
      </c>
      <c r="D30" s="76">
        <v>45883.38061342592</v>
      </c>
      <c r="E30" s="75" t="s">
        <v>84</v>
      </c>
      <c r="F30" s="75" t="s">
        <v>129</v>
      </c>
      <c r="G30" s="77" t="s">
        <v>23</v>
      </c>
      <c r="H30" s="77">
        <v>1.0</v>
      </c>
      <c r="I30" s="80"/>
      <c r="J30" s="77">
        <v>1.0</v>
      </c>
      <c r="K30" s="79" t="s">
        <v>97</v>
      </c>
      <c r="L30" s="79"/>
      <c r="M30" s="80"/>
      <c r="N30" s="79"/>
      <c r="O30" s="81">
        <f t="array" ref="O30">IF(A30="", "", (IFNA(IF(A30="", "", INDEX(UpdateSheet!$L:$L, MATCH(1, (UpdateSheet!$G:$G=MAXIFS(UpdateSheet!$G:$G, UpdateSheet!$H:$H, G30, UpdateSheet!$G:$G, "&lt;=" &amp; D30)) * (UpdateSheet!$H:$H=G30), 0))), "") * J30) +
(IFNA(IF(A30="", "", INDEX(UpdateSheet!$P:$P, MATCH(1, (UpdateSheet!$G:$G=MAXIFS(UpdateSheet!$G:$G, UpdateSheet!$M:$M, K30, UpdateSheet!$G:$G, "&lt;=" &amp; D30)) * (UpdateSheet!$M:$M=K30), 0))), "") * N30)
)
</f>
        <v>12000</v>
      </c>
      <c r="P30" s="55"/>
      <c r="Q30" s="82">
        <f t="array" ref="Q30">IF(A30="", "", (IFNA(IF(A30="", "", INDEX(UpdateSheet!$K:$K, MATCH(1, (UpdateSheet!$G:$G=MAXIFS(UpdateSheet!$G:$G, UpdateSheet!$H:$H, G30, UpdateSheet!$I:$I, J30, UpdateSheet!$G:$G, "&lt;=" &amp; D30)) * (UpdateSheet!$H:$H=G30) *(UpdateSheet!$I:$I=J30), 0))), "")) +
(IFNA(IF(A30="", "", INDEX(UpdateSheet!$O:$O, MATCH(1, (UpdateSheet!$G:$G=MAXIFS(UpdateSheet!$G:$G, UpdateSheet!$M:$M, K30,UpdateSheet!$N:$N, N30, UpdateSheet!$G:$G, "&lt;=" &amp; D30)) * (UpdateSheet!$M:$M=K30) *(UpdateSheet!$N:$N=N30), 0))), ""))
)
</f>
        <v>41500</v>
      </c>
      <c r="R30" s="81">
        <v>29500.0</v>
      </c>
      <c r="S30" s="63" t="str">
        <f t="shared" si="7"/>
        <v>Pending</v>
      </c>
      <c r="T30" s="83"/>
      <c r="U30" s="84" t="s">
        <v>97</v>
      </c>
      <c r="V30" s="84" t="s">
        <v>97</v>
      </c>
      <c r="W30" s="85" t="b">
        <f t="shared" si="1"/>
        <v>0</v>
      </c>
      <c r="X30" s="53"/>
      <c r="Y30" s="53" t="s">
        <v>1593</v>
      </c>
      <c r="Z30" s="63" t="s">
        <v>1549</v>
      </c>
    </row>
    <row r="31">
      <c r="A31" s="75" t="s">
        <v>1594</v>
      </c>
      <c r="B31" s="74">
        <v>8.02329038E9</v>
      </c>
      <c r="C31" s="75" t="s">
        <v>62</v>
      </c>
      <c r="D31" s="76">
        <v>45883.381157407406</v>
      </c>
      <c r="E31" s="75" t="s">
        <v>84</v>
      </c>
      <c r="F31" s="75" t="s">
        <v>129</v>
      </c>
      <c r="G31" s="77" t="s">
        <v>23</v>
      </c>
      <c r="H31" s="77">
        <v>1.0</v>
      </c>
      <c r="I31" s="80"/>
      <c r="J31" s="77">
        <v>1.0</v>
      </c>
      <c r="K31" s="79" t="s">
        <v>97</v>
      </c>
      <c r="L31" s="79"/>
      <c r="M31" s="80"/>
      <c r="N31" s="79"/>
      <c r="O31" s="81">
        <f t="array" ref="O31">IF(A31="", "", (IFNA(IF(A31="", "", INDEX(UpdateSheet!$L:$L, MATCH(1, (UpdateSheet!$G:$G=MAXIFS(UpdateSheet!$G:$G, UpdateSheet!$H:$H, G31, UpdateSheet!$G:$G, "&lt;=" &amp; D31)) * (UpdateSheet!$H:$H=G31), 0))), "") * J31) +
(IFNA(IF(A31="", "", INDEX(UpdateSheet!$P:$P, MATCH(1, (UpdateSheet!$G:$G=MAXIFS(UpdateSheet!$G:$G, UpdateSheet!$M:$M, K31, UpdateSheet!$G:$G, "&lt;=" &amp; D31)) * (UpdateSheet!$M:$M=K31), 0))), "") * N31)
)
</f>
        <v>12000</v>
      </c>
      <c r="P31" s="86"/>
      <c r="Q31" s="82">
        <f t="array" ref="Q31">IF(A31="", "", (IFNA(IF(A31="", "", INDEX(UpdateSheet!$K:$K, MATCH(1, (UpdateSheet!$G:$G=MAXIFS(UpdateSheet!$G:$G, UpdateSheet!$H:$H, G31, UpdateSheet!$I:$I, J31, UpdateSheet!$G:$G, "&lt;=" &amp; D31)) * (UpdateSheet!$H:$H=G31) *(UpdateSheet!$I:$I=J31), 0))), "")) +
(IFNA(IF(A31="", "", INDEX(UpdateSheet!$O:$O, MATCH(1, (UpdateSheet!$G:$G=MAXIFS(UpdateSheet!$G:$G, UpdateSheet!$M:$M, K31,UpdateSheet!$N:$N, N31, UpdateSheet!$G:$G, "&lt;=" &amp; D31)) * (UpdateSheet!$M:$M=K31) *(UpdateSheet!$N:$N=N31), 0))), ""))
)
</f>
        <v>41500</v>
      </c>
      <c r="R31" s="81">
        <v>29500.0</v>
      </c>
      <c r="S31" s="53" t="s">
        <v>72</v>
      </c>
      <c r="T31" s="83">
        <v>45883.0</v>
      </c>
      <c r="U31" s="84" t="s">
        <v>84</v>
      </c>
      <c r="V31" s="84" t="s">
        <v>129</v>
      </c>
      <c r="W31" s="85" t="b">
        <f t="shared" si="1"/>
        <v>1</v>
      </c>
      <c r="X31" s="53" t="s">
        <v>61</v>
      </c>
      <c r="Y31" s="63"/>
      <c r="Z31" s="63" t="s">
        <v>1549</v>
      </c>
    </row>
    <row r="32">
      <c r="A32" s="75" t="s">
        <v>1595</v>
      </c>
      <c r="B32" s="74">
        <v>9.159152257E9</v>
      </c>
      <c r="C32" s="75" t="s">
        <v>62</v>
      </c>
      <c r="D32" s="76">
        <v>45883.38527777778</v>
      </c>
      <c r="E32" s="75" t="s">
        <v>84</v>
      </c>
      <c r="F32" s="75" t="s">
        <v>129</v>
      </c>
      <c r="G32" s="77" t="s">
        <v>23</v>
      </c>
      <c r="H32" s="77">
        <v>1.0</v>
      </c>
      <c r="I32" s="80"/>
      <c r="J32" s="77">
        <v>1.0</v>
      </c>
      <c r="K32" s="79" t="s">
        <v>97</v>
      </c>
      <c r="L32" s="79"/>
      <c r="M32" s="80"/>
      <c r="N32" s="79"/>
      <c r="O32" s="81">
        <f t="array" ref="O32">IF(A32="", "", (IFNA(IF(A32="", "", INDEX(UpdateSheet!$L:$L, MATCH(1, (UpdateSheet!$G:$G=MAXIFS(UpdateSheet!$G:$G, UpdateSheet!$H:$H, G32, UpdateSheet!$G:$G, "&lt;=" &amp; D32)) * (UpdateSheet!$H:$H=G32), 0))), "") * J32) +
(IFNA(IF(A32="", "", INDEX(UpdateSheet!$P:$P, MATCH(1, (UpdateSheet!$G:$G=MAXIFS(UpdateSheet!$G:$G, UpdateSheet!$M:$M, K32, UpdateSheet!$G:$G, "&lt;=" &amp; D32)) * (UpdateSheet!$M:$M=K32), 0))), "") * N32)
)
</f>
        <v>12000</v>
      </c>
      <c r="P32" s="55"/>
      <c r="Q32" s="82">
        <f t="array" ref="Q32">IF(A32="", "", (IFNA(IF(A32="", "", INDEX(UpdateSheet!$K:$K, MATCH(1, (UpdateSheet!$G:$G=MAXIFS(UpdateSheet!$G:$G, UpdateSheet!$H:$H, G32, UpdateSheet!$I:$I, J32, UpdateSheet!$G:$G, "&lt;=" &amp; D32)) * (UpdateSheet!$H:$H=G32) *(UpdateSheet!$I:$I=J32), 0))), "")) +
(IFNA(IF(A32="", "", INDEX(UpdateSheet!$O:$O, MATCH(1, (UpdateSheet!$G:$G=MAXIFS(UpdateSheet!$G:$G, UpdateSheet!$M:$M, K32,UpdateSheet!$N:$N, N32, UpdateSheet!$G:$G, "&lt;=" &amp; D32)) * (UpdateSheet!$M:$M=K32) *(UpdateSheet!$N:$N=N32), 0))), ""))
)
</f>
        <v>41500</v>
      </c>
      <c r="R32" s="81">
        <v>29500.0</v>
      </c>
      <c r="S32" s="53" t="s">
        <v>126</v>
      </c>
      <c r="T32" s="83"/>
      <c r="U32" s="84" t="s">
        <v>97</v>
      </c>
      <c r="V32" s="84" t="s">
        <v>97</v>
      </c>
      <c r="W32" s="85" t="b">
        <f t="shared" si="1"/>
        <v>0</v>
      </c>
      <c r="X32" s="53"/>
      <c r="Y32" s="53" t="s">
        <v>1596</v>
      </c>
      <c r="Z32" s="63" t="s">
        <v>1549</v>
      </c>
    </row>
    <row r="33">
      <c r="A33" s="75" t="s">
        <v>1597</v>
      </c>
      <c r="B33" s="74">
        <v>8.037305757E9</v>
      </c>
      <c r="C33" s="75" t="s">
        <v>208</v>
      </c>
      <c r="D33" s="76">
        <v>45883.390543981484</v>
      </c>
      <c r="E33" s="75" t="s">
        <v>84</v>
      </c>
      <c r="F33" s="75" t="s">
        <v>129</v>
      </c>
      <c r="G33" s="77" t="s">
        <v>23</v>
      </c>
      <c r="H33" s="77">
        <v>1.0</v>
      </c>
      <c r="I33" s="80"/>
      <c r="J33" s="77">
        <v>1.0</v>
      </c>
      <c r="K33" s="79" t="s">
        <v>97</v>
      </c>
      <c r="L33" s="79"/>
      <c r="M33" s="80"/>
      <c r="N33" s="79"/>
      <c r="O33" s="81">
        <f t="array" ref="O33">IF(A33="", "", (IFNA(IF(A33="", "", INDEX(UpdateSheet!$L:$L, MATCH(1, (UpdateSheet!$G:$G=MAXIFS(UpdateSheet!$G:$G, UpdateSheet!$H:$H, G33, UpdateSheet!$G:$G, "&lt;=" &amp; D33)) * (UpdateSheet!$H:$H=G33), 0))), "") * J33) +
(IFNA(IF(A33="", "", INDEX(UpdateSheet!$P:$P, MATCH(1, (UpdateSheet!$G:$G=MAXIFS(UpdateSheet!$G:$G, UpdateSheet!$M:$M, K33, UpdateSheet!$G:$G, "&lt;=" &amp; D33)) * (UpdateSheet!$M:$M=K33), 0))), "") * N33)
)
</f>
        <v>12000</v>
      </c>
      <c r="P33" s="55"/>
      <c r="Q33" s="82">
        <f t="array" ref="Q33">IF(A33="", "", (IFNA(IF(A33="", "", INDEX(UpdateSheet!$K:$K, MATCH(1, (UpdateSheet!$G:$G=MAXIFS(UpdateSheet!$G:$G, UpdateSheet!$H:$H, G33, UpdateSheet!$I:$I, J33, UpdateSheet!$G:$G, "&lt;=" &amp; D33)) * (UpdateSheet!$H:$H=G33) *(UpdateSheet!$I:$I=J33), 0))), "")) +
(IFNA(IF(A33="", "", INDEX(UpdateSheet!$O:$O, MATCH(1, (UpdateSheet!$G:$G=MAXIFS(UpdateSheet!$G:$G, UpdateSheet!$M:$M, K33,UpdateSheet!$N:$N, N33, UpdateSheet!$G:$G, "&lt;=" &amp; D33)) * (UpdateSheet!$M:$M=K33) *(UpdateSheet!$N:$N=N33), 0))), ""))
)
</f>
        <v>41500</v>
      </c>
      <c r="R33" s="81">
        <v>29500.0</v>
      </c>
      <c r="S33" s="53" t="s">
        <v>126</v>
      </c>
      <c r="T33" s="83"/>
      <c r="U33" s="84" t="s">
        <v>97</v>
      </c>
      <c r="V33" s="84" t="s">
        <v>97</v>
      </c>
      <c r="W33" s="85" t="b">
        <f t="shared" si="1"/>
        <v>0</v>
      </c>
      <c r="X33" s="53"/>
      <c r="Y33" s="53" t="s">
        <v>1598</v>
      </c>
      <c r="Z33" s="63" t="s">
        <v>1549</v>
      </c>
    </row>
    <row r="34">
      <c r="A34" s="75" t="s">
        <v>1599</v>
      </c>
      <c r="B34" s="74">
        <v>8.03540235E9</v>
      </c>
      <c r="C34" s="75" t="s">
        <v>198</v>
      </c>
      <c r="D34" s="76">
        <v>45883.39576388889</v>
      </c>
      <c r="E34" s="75" t="s">
        <v>84</v>
      </c>
      <c r="F34" s="75" t="s">
        <v>129</v>
      </c>
      <c r="G34" s="77" t="s">
        <v>23</v>
      </c>
      <c r="H34" s="77">
        <v>2.0</v>
      </c>
      <c r="I34" s="80"/>
      <c r="J34" s="77">
        <v>2.0</v>
      </c>
      <c r="K34" s="79" t="s">
        <v>97</v>
      </c>
      <c r="L34" s="79"/>
      <c r="M34" s="80"/>
      <c r="N34" s="79"/>
      <c r="O34" s="81">
        <f t="array" ref="O34">IF(A34="", "", (IFNA(IF(A34="", "", INDEX(UpdateSheet!$L:$L, MATCH(1, (UpdateSheet!$G:$G=MAXIFS(UpdateSheet!$G:$G, UpdateSheet!$H:$H, G34, UpdateSheet!$G:$G, "&lt;=" &amp; D34)) * (UpdateSheet!$H:$H=G34), 0))), "") * J34) +
(IFNA(IF(A34="", "", INDEX(UpdateSheet!$P:$P, MATCH(1, (UpdateSheet!$G:$G=MAXIFS(UpdateSheet!$G:$G, UpdateSheet!$M:$M, K34, UpdateSheet!$G:$G, "&lt;=" &amp; D34)) * (UpdateSheet!$M:$M=K34), 0))), "") * N34)
)
</f>
        <v>24000</v>
      </c>
      <c r="P34" s="86"/>
      <c r="Q34" s="82">
        <f t="array" ref="Q34">IF(A34="", "", (IFNA(IF(A34="", "", INDEX(UpdateSheet!$K:$K, MATCH(1, (UpdateSheet!$G:$G=MAXIFS(UpdateSheet!$G:$G, UpdateSheet!$H:$H, G34, UpdateSheet!$I:$I, J34, UpdateSheet!$G:$G, "&lt;=" &amp; D34)) * (UpdateSheet!$H:$H=G34) *(UpdateSheet!$I:$I=J34), 0))), "")) +
(IFNA(IF(A34="", "", INDEX(UpdateSheet!$O:$O, MATCH(1, (UpdateSheet!$G:$G=MAXIFS(UpdateSheet!$G:$G, UpdateSheet!$M:$M, K34,UpdateSheet!$N:$N, N34, UpdateSheet!$G:$G, "&lt;=" &amp; D34)) * (UpdateSheet!$M:$M=K34) *(UpdateSheet!$N:$N=N34), 0))), ""))
)
</f>
        <v>65500</v>
      </c>
      <c r="R34" s="81">
        <v>41500.0</v>
      </c>
      <c r="S34" s="53" t="s">
        <v>126</v>
      </c>
      <c r="T34" s="87"/>
      <c r="U34" s="84" t="s">
        <v>97</v>
      </c>
      <c r="V34" s="84" t="s">
        <v>97</v>
      </c>
      <c r="W34" s="85" t="b">
        <f t="shared" si="1"/>
        <v>0</v>
      </c>
      <c r="X34" s="63"/>
      <c r="Y34" s="53" t="s">
        <v>1600</v>
      </c>
      <c r="Z34" s="63" t="s">
        <v>1549</v>
      </c>
    </row>
    <row r="35">
      <c r="A35" s="75" t="s">
        <v>1601</v>
      </c>
      <c r="B35" s="74">
        <v>9.038643563E9</v>
      </c>
      <c r="C35" s="75" t="s">
        <v>62</v>
      </c>
      <c r="D35" s="76">
        <v>45883.48645833333</v>
      </c>
      <c r="E35" s="75" t="s">
        <v>84</v>
      </c>
      <c r="F35" s="75" t="s">
        <v>129</v>
      </c>
      <c r="G35" s="77" t="s">
        <v>23</v>
      </c>
      <c r="H35" s="77">
        <v>1.0</v>
      </c>
      <c r="I35" s="80"/>
      <c r="J35" s="77">
        <v>1.0</v>
      </c>
      <c r="K35" s="79" t="s">
        <v>97</v>
      </c>
      <c r="L35" s="79"/>
      <c r="M35" s="80"/>
      <c r="N35" s="79"/>
      <c r="O35" s="81">
        <f t="array" ref="O35">IF(A35="", "", (IFNA(IF(A35="", "", INDEX(UpdateSheet!$L:$L, MATCH(1, (UpdateSheet!$G:$G=MAXIFS(UpdateSheet!$G:$G, UpdateSheet!$H:$H, G35, UpdateSheet!$G:$G, "&lt;=" &amp; D35)) * (UpdateSheet!$H:$H=G35), 0))), "") * J35) +
(IFNA(IF(A35="", "", INDEX(UpdateSheet!$P:$P, MATCH(1, (UpdateSheet!$G:$G=MAXIFS(UpdateSheet!$G:$G, UpdateSheet!$M:$M, K35, UpdateSheet!$G:$G, "&lt;=" &amp; D35)) * (UpdateSheet!$M:$M=K35), 0))), "") * N35)
)
</f>
        <v>12000</v>
      </c>
      <c r="P35" s="55">
        <v>10000.0</v>
      </c>
      <c r="Q35" s="82">
        <f t="array" ref="Q35">IF(A35="", "", (IFNA(IF(A35="", "", INDEX(UpdateSheet!$K:$K, MATCH(1, (UpdateSheet!$G:$G=MAXIFS(UpdateSheet!$G:$G, UpdateSheet!$H:$H, G35, UpdateSheet!$I:$I, J35, UpdateSheet!$G:$G, "&lt;=" &amp; D35)) * (UpdateSheet!$H:$H=G35) *(UpdateSheet!$I:$I=J35), 0))), "")) +
(IFNA(IF(A35="", "", INDEX(UpdateSheet!$O:$O, MATCH(1, (UpdateSheet!$G:$G=MAXIFS(UpdateSheet!$G:$G, UpdateSheet!$M:$M, K35,UpdateSheet!$N:$N, N35, UpdateSheet!$G:$G, "&lt;=" &amp; D35)) * (UpdateSheet!$M:$M=K35) *(UpdateSheet!$N:$N=N35), 0))), ""))
)
</f>
        <v>41500</v>
      </c>
      <c r="R35" s="81">
        <v>19500.0</v>
      </c>
      <c r="S35" s="53" t="s">
        <v>72</v>
      </c>
      <c r="T35" s="83">
        <v>45885.0</v>
      </c>
      <c r="U35" s="84" t="s">
        <v>84</v>
      </c>
      <c r="V35" s="84" t="s">
        <v>129</v>
      </c>
      <c r="W35" s="85" t="b">
        <f t="shared" si="1"/>
        <v>1</v>
      </c>
      <c r="X35" s="53" t="s">
        <v>61</v>
      </c>
      <c r="Y35" s="53"/>
      <c r="Z35" s="63" t="s">
        <v>1549</v>
      </c>
    </row>
    <row r="36">
      <c r="A36" s="75" t="s">
        <v>1602</v>
      </c>
      <c r="B36" s="74">
        <v>7.033444075E9</v>
      </c>
      <c r="C36" s="75" t="s">
        <v>131</v>
      </c>
      <c r="D36" s="76">
        <v>45883.52056712963</v>
      </c>
      <c r="E36" s="75" t="s">
        <v>84</v>
      </c>
      <c r="F36" s="75" t="s">
        <v>129</v>
      </c>
      <c r="G36" s="77" t="s">
        <v>23</v>
      </c>
      <c r="H36" s="77">
        <v>3.0</v>
      </c>
      <c r="I36" s="80"/>
      <c r="J36" s="77">
        <v>3.0</v>
      </c>
      <c r="K36" s="79" t="s">
        <v>97</v>
      </c>
      <c r="L36" s="79"/>
      <c r="M36" s="80"/>
      <c r="N36" s="79"/>
      <c r="O36" s="81">
        <f t="array" ref="O36">IF(A36="", "", (IFNA(IF(A36="", "", INDEX(UpdateSheet!$L:$L, MATCH(1, (UpdateSheet!$G:$G=MAXIFS(UpdateSheet!$G:$G, UpdateSheet!$H:$H, G36, UpdateSheet!$G:$G, "&lt;=" &amp; D36)) * (UpdateSheet!$H:$H=G36), 0))), "") * J36) +
(IFNA(IF(A36="", "", INDEX(UpdateSheet!$P:$P, MATCH(1, (UpdateSheet!$G:$G=MAXIFS(UpdateSheet!$G:$G, UpdateSheet!$M:$M, K36, UpdateSheet!$G:$G, "&lt;=" &amp; D36)) * (UpdateSheet!$M:$M=K36), 0))), "") * N36)
)
</f>
        <v>36000</v>
      </c>
      <c r="P36" s="86"/>
      <c r="Q36" s="82">
        <f t="array" ref="Q36">IF(A36="", "", (IFNA(IF(A36="", "", INDEX(UpdateSheet!$K:$K, MATCH(1, (UpdateSheet!$G:$G=MAXIFS(UpdateSheet!$G:$G, UpdateSheet!$H:$H, G36, UpdateSheet!$I:$I, J36, UpdateSheet!$G:$G, "&lt;=" &amp; D36)) * (UpdateSheet!$H:$H=G36) *(UpdateSheet!$I:$I=J36), 0))), "")) +
(IFNA(IF(A36="", "", INDEX(UpdateSheet!$O:$O, MATCH(1, (UpdateSheet!$G:$G=MAXIFS(UpdateSheet!$G:$G, UpdateSheet!$M:$M, K36,UpdateSheet!$N:$N, N36, UpdateSheet!$G:$G, "&lt;=" &amp; D36)) * (UpdateSheet!$M:$M=K36) *(UpdateSheet!$N:$N=N36), 0))), ""))
)
</f>
        <v>113500</v>
      </c>
      <c r="R36" s="81">
        <v>77500.0</v>
      </c>
      <c r="S36" s="63" t="str">
        <f t="shared" ref="S36:S39" si="8">if(A36="","","Pending")</f>
        <v>Pending</v>
      </c>
      <c r="T36" s="87"/>
      <c r="U36" s="84" t="s">
        <v>97</v>
      </c>
      <c r="V36" s="84" t="s">
        <v>97</v>
      </c>
      <c r="W36" s="85" t="b">
        <f t="shared" si="1"/>
        <v>0</v>
      </c>
      <c r="X36" s="63"/>
      <c r="Y36" s="53" t="s">
        <v>1603</v>
      </c>
      <c r="Z36" s="63" t="s">
        <v>1549</v>
      </c>
    </row>
    <row r="37">
      <c r="A37" s="75" t="s">
        <v>1604</v>
      </c>
      <c r="B37" s="74">
        <v>9.060851553E9</v>
      </c>
      <c r="C37" s="75" t="s">
        <v>211</v>
      </c>
      <c r="D37" s="76">
        <v>45883.914375</v>
      </c>
      <c r="E37" s="75" t="s">
        <v>84</v>
      </c>
      <c r="F37" s="75" t="s">
        <v>129</v>
      </c>
      <c r="G37" s="77" t="s">
        <v>23</v>
      </c>
      <c r="H37" s="77">
        <v>2.0</v>
      </c>
      <c r="I37" s="80"/>
      <c r="J37" s="77">
        <v>2.0</v>
      </c>
      <c r="K37" s="79" t="s">
        <v>97</v>
      </c>
      <c r="L37" s="79"/>
      <c r="M37" s="80"/>
      <c r="N37" s="79"/>
      <c r="O37" s="81">
        <f t="array" ref="O37">IF(A37="", "", (IFNA(IF(A37="", "", INDEX(UpdateSheet!$L:$L, MATCH(1, (UpdateSheet!$G:$G=MAXIFS(UpdateSheet!$G:$G, UpdateSheet!$H:$H, G37, UpdateSheet!$G:$G, "&lt;=" &amp; D37)) * (UpdateSheet!$H:$H=G37), 0))), "") * J37) +
(IFNA(IF(A37="", "", INDEX(UpdateSheet!$P:$P, MATCH(1, (UpdateSheet!$G:$G=MAXIFS(UpdateSheet!$G:$G, UpdateSheet!$M:$M, K37, UpdateSheet!$G:$G, "&lt;=" &amp; D37)) * (UpdateSheet!$M:$M=K37), 0))), "") * N37)
)
</f>
        <v>24000</v>
      </c>
      <c r="P37" s="86"/>
      <c r="Q37" s="82">
        <f t="array" ref="Q37">IF(A37="", "", (IFNA(IF(A37="", "", INDEX(UpdateSheet!$K:$K, MATCH(1, (UpdateSheet!$G:$G=MAXIFS(UpdateSheet!$G:$G, UpdateSheet!$H:$H, G37, UpdateSheet!$I:$I, J37, UpdateSheet!$G:$G, "&lt;=" &amp; D37)) * (UpdateSheet!$H:$H=G37) *(UpdateSheet!$I:$I=J37), 0))), "")) +
(IFNA(IF(A37="", "", INDEX(UpdateSheet!$O:$O, MATCH(1, (UpdateSheet!$G:$G=MAXIFS(UpdateSheet!$G:$G, UpdateSheet!$M:$M, K37,UpdateSheet!$N:$N, N37, UpdateSheet!$G:$G, "&lt;=" &amp; D37)) * (UpdateSheet!$M:$M=K37) *(UpdateSheet!$N:$N=N37), 0))), ""))
)
</f>
        <v>65500</v>
      </c>
      <c r="R37" s="81">
        <v>41500.0</v>
      </c>
      <c r="S37" s="63" t="str">
        <f t="shared" si="8"/>
        <v>Pending</v>
      </c>
      <c r="T37" s="83"/>
      <c r="U37" s="84" t="s">
        <v>97</v>
      </c>
      <c r="V37" s="84" t="s">
        <v>97</v>
      </c>
      <c r="W37" s="85" t="b">
        <f t="shared" si="1"/>
        <v>0</v>
      </c>
      <c r="X37" s="63"/>
      <c r="Y37" s="53" t="s">
        <v>1605</v>
      </c>
      <c r="Z37" s="63" t="s">
        <v>1549</v>
      </c>
    </row>
    <row r="38">
      <c r="A38" s="75" t="s">
        <v>1606</v>
      </c>
      <c r="B38" s="74">
        <v>8.037035449E9</v>
      </c>
      <c r="C38" s="75" t="s">
        <v>12</v>
      </c>
      <c r="D38" s="76">
        <v>45883.96047453704</v>
      </c>
      <c r="E38" s="75" t="s">
        <v>84</v>
      </c>
      <c r="F38" s="75" t="s">
        <v>129</v>
      </c>
      <c r="G38" s="77" t="s">
        <v>23</v>
      </c>
      <c r="H38" s="77">
        <v>2.0</v>
      </c>
      <c r="I38" s="80"/>
      <c r="J38" s="77">
        <v>2.0</v>
      </c>
      <c r="K38" s="79" t="s">
        <v>97</v>
      </c>
      <c r="L38" s="79"/>
      <c r="M38" s="80"/>
      <c r="N38" s="79"/>
      <c r="O38" s="81">
        <f t="array" ref="O38">IF(A38="", "", (IFNA(IF(A38="", "", INDEX(UpdateSheet!$L:$L, MATCH(1, (UpdateSheet!$G:$G=MAXIFS(UpdateSheet!$G:$G, UpdateSheet!$H:$H, G38, UpdateSheet!$G:$G, "&lt;=" &amp; D38)) * (UpdateSheet!$H:$H=G38), 0))), "") * J38) +
(IFNA(IF(A38="", "", INDEX(UpdateSheet!$P:$P, MATCH(1, (UpdateSheet!$G:$G=MAXIFS(UpdateSheet!$G:$G, UpdateSheet!$M:$M, K38, UpdateSheet!$G:$G, "&lt;=" &amp; D38)) * (UpdateSheet!$M:$M=K38), 0))), "") * N38)
)
</f>
        <v>24000</v>
      </c>
      <c r="P38" s="55"/>
      <c r="Q38" s="82">
        <f t="array" ref="Q38">IF(A38="", "", (IFNA(IF(A38="", "", INDEX(UpdateSheet!$K:$K, MATCH(1, (UpdateSheet!$G:$G=MAXIFS(UpdateSheet!$G:$G, UpdateSheet!$H:$H, G38, UpdateSheet!$I:$I, J38, UpdateSheet!$G:$G, "&lt;=" &amp; D38)) * (UpdateSheet!$H:$H=G38) *(UpdateSheet!$I:$I=J38), 0))), "")) +
(IFNA(IF(A38="", "", INDEX(UpdateSheet!$O:$O, MATCH(1, (UpdateSheet!$G:$G=MAXIFS(UpdateSheet!$G:$G, UpdateSheet!$M:$M, K38,UpdateSheet!$N:$N, N38, UpdateSheet!$G:$G, "&lt;=" &amp; D38)) * (UpdateSheet!$M:$M=K38) *(UpdateSheet!$N:$N=N38), 0))), ""))
)
</f>
        <v>65500</v>
      </c>
      <c r="R38" s="81">
        <v>41500.0</v>
      </c>
      <c r="S38" s="63" t="str">
        <f t="shared" si="8"/>
        <v>Pending</v>
      </c>
      <c r="T38" s="83"/>
      <c r="U38" s="84" t="s">
        <v>97</v>
      </c>
      <c r="V38" s="84" t="s">
        <v>97</v>
      </c>
      <c r="W38" s="85" t="b">
        <f t="shared" si="1"/>
        <v>0</v>
      </c>
      <c r="X38" s="53"/>
      <c r="Y38" s="63"/>
      <c r="Z38" s="63" t="s">
        <v>1549</v>
      </c>
    </row>
    <row r="39">
      <c r="A39" s="75" t="s">
        <v>1607</v>
      </c>
      <c r="B39" s="74">
        <v>8.163535882E9</v>
      </c>
      <c r="C39" s="75" t="s">
        <v>131</v>
      </c>
      <c r="D39" s="76">
        <v>45884.09265046296</v>
      </c>
      <c r="E39" s="75" t="s">
        <v>84</v>
      </c>
      <c r="F39" s="75" t="s">
        <v>129</v>
      </c>
      <c r="G39" s="77" t="s">
        <v>23</v>
      </c>
      <c r="H39" s="77">
        <v>1.0</v>
      </c>
      <c r="I39" s="80"/>
      <c r="J39" s="77">
        <v>1.0</v>
      </c>
      <c r="K39" s="79" t="s">
        <v>97</v>
      </c>
      <c r="L39" s="79"/>
      <c r="M39" s="80"/>
      <c r="N39" s="79"/>
      <c r="O39" s="81">
        <f t="array" ref="O39">IF(A39="", "", (IFNA(IF(A39="", "", INDEX(UpdateSheet!$L:$L, MATCH(1, (UpdateSheet!$G:$G=MAXIFS(UpdateSheet!$G:$G, UpdateSheet!$H:$H, G39, UpdateSheet!$G:$G, "&lt;=" &amp; D39)) * (UpdateSheet!$H:$H=G39), 0))), "") * J39) +
(IFNA(IF(A39="", "", INDEX(UpdateSheet!$P:$P, MATCH(1, (UpdateSheet!$G:$G=MAXIFS(UpdateSheet!$G:$G, UpdateSheet!$M:$M, K39, UpdateSheet!$G:$G, "&lt;=" &amp; D39)) * (UpdateSheet!$M:$M=K39), 0))), "") * N39)
)
</f>
        <v>12000</v>
      </c>
      <c r="P39" s="86"/>
      <c r="Q39" s="82">
        <f t="array" ref="Q39">IF(A39="", "", (IFNA(IF(A39="", "", INDEX(UpdateSheet!$K:$K, MATCH(1, (UpdateSheet!$G:$G=MAXIFS(UpdateSheet!$G:$G, UpdateSheet!$H:$H, G39, UpdateSheet!$I:$I, J39, UpdateSheet!$G:$G, "&lt;=" &amp; D39)) * (UpdateSheet!$H:$H=G39) *(UpdateSheet!$I:$I=J39), 0))), "")) +
(IFNA(IF(A39="", "", INDEX(UpdateSheet!$O:$O, MATCH(1, (UpdateSheet!$G:$G=MAXIFS(UpdateSheet!$G:$G, UpdateSheet!$M:$M, K39,UpdateSheet!$N:$N, N39, UpdateSheet!$G:$G, "&lt;=" &amp; D39)) * (UpdateSheet!$M:$M=K39) *(UpdateSheet!$N:$N=N39), 0))), ""))
)
</f>
        <v>41500</v>
      </c>
      <c r="R39" s="81">
        <v>29500.0</v>
      </c>
      <c r="S39" s="63" t="str">
        <f t="shared" si="8"/>
        <v>Pending</v>
      </c>
      <c r="T39" s="87"/>
      <c r="U39" s="84" t="s">
        <v>97</v>
      </c>
      <c r="V39" s="84" t="s">
        <v>97</v>
      </c>
      <c r="W39" s="85" t="b">
        <f t="shared" si="1"/>
        <v>0</v>
      </c>
      <c r="X39" s="63"/>
      <c r="Y39" s="53" t="s">
        <v>1608</v>
      </c>
      <c r="Z39" s="63" t="s">
        <v>1549</v>
      </c>
    </row>
    <row r="40">
      <c r="A40" s="75" t="s">
        <v>1609</v>
      </c>
      <c r="B40" s="74">
        <v>8.034938828E9</v>
      </c>
      <c r="C40" s="75" t="s">
        <v>62</v>
      </c>
      <c r="D40" s="76">
        <v>45887.934641203705</v>
      </c>
      <c r="E40" s="75" t="s">
        <v>84</v>
      </c>
      <c r="F40" s="75" t="s">
        <v>129</v>
      </c>
      <c r="G40" s="77" t="s">
        <v>23</v>
      </c>
      <c r="H40" s="77">
        <v>1.0</v>
      </c>
      <c r="I40" s="80"/>
      <c r="J40" s="77">
        <v>1.0</v>
      </c>
      <c r="K40" s="79" t="s">
        <v>97</v>
      </c>
      <c r="L40" s="79"/>
      <c r="M40" s="80"/>
      <c r="N40" s="79"/>
      <c r="O40" s="81">
        <f t="array" ref="O40">IF(A40="", "", (IFNA(IF(A40="", "", INDEX(UpdateSheet!$L:$L, MATCH(1, (UpdateSheet!$G:$G=MAXIFS(UpdateSheet!$G:$G, UpdateSheet!$H:$H, G40, UpdateSheet!$G:$G, "&lt;=" &amp; D40)) * (UpdateSheet!$H:$H=G40), 0))), "") * J40) +
(IFNA(IF(A40="", "", INDEX(UpdateSheet!$P:$P, MATCH(1, (UpdateSheet!$G:$G=MAXIFS(UpdateSheet!$G:$G, UpdateSheet!$M:$M, K40, UpdateSheet!$G:$G, "&lt;=" &amp; D40)) * (UpdateSheet!$M:$M=K40), 0))), "") * N40)
)
</f>
        <v>12000</v>
      </c>
      <c r="P40" s="55">
        <v>5000.0</v>
      </c>
      <c r="Q40" s="82">
        <f t="array" ref="Q40">IF(A40="", "", (IFNA(IF(A40="", "", INDEX(UpdateSheet!$K:$K, MATCH(1, (UpdateSheet!$G:$G=MAXIFS(UpdateSheet!$G:$G, UpdateSheet!$H:$H, G40, UpdateSheet!$I:$I, J40, UpdateSheet!$G:$G, "&lt;=" &amp; D40)) * (UpdateSheet!$H:$H=G40) *(UpdateSheet!$I:$I=J40), 0))), "")) +
(IFNA(IF(A40="", "", INDEX(UpdateSheet!$O:$O, MATCH(1, (UpdateSheet!$G:$G=MAXIFS(UpdateSheet!$G:$G, UpdateSheet!$M:$M, K40,UpdateSheet!$N:$N, N40, UpdateSheet!$G:$G, "&lt;=" &amp; D40)) * (UpdateSheet!$M:$M=K40) *(UpdateSheet!$N:$N=N40), 0))), ""))
)
</f>
        <v>41500</v>
      </c>
      <c r="R40" s="81">
        <v>24500.0</v>
      </c>
      <c r="S40" s="53" t="s">
        <v>72</v>
      </c>
      <c r="T40" s="83">
        <v>45897.0</v>
      </c>
      <c r="U40" s="84" t="s">
        <v>84</v>
      </c>
      <c r="V40" s="84" t="s">
        <v>129</v>
      </c>
      <c r="W40" s="85" t="b">
        <f t="shared" si="1"/>
        <v>1</v>
      </c>
      <c r="X40" s="53" t="s">
        <v>61</v>
      </c>
      <c r="Y40" s="53"/>
      <c r="Z40" s="63" t="s">
        <v>1549</v>
      </c>
    </row>
    <row r="41">
      <c r="A41" s="75" t="s">
        <v>1610</v>
      </c>
      <c r="B41" s="74">
        <v>8.062374724E9</v>
      </c>
      <c r="C41" s="75" t="s">
        <v>12</v>
      </c>
      <c r="D41" s="76">
        <v>45888.25282407408</v>
      </c>
      <c r="E41" s="75" t="s">
        <v>84</v>
      </c>
      <c r="F41" s="75" t="s">
        <v>129</v>
      </c>
      <c r="G41" s="77" t="s">
        <v>23</v>
      </c>
      <c r="H41" s="77">
        <v>3.0</v>
      </c>
      <c r="I41" s="50">
        <v>1.0</v>
      </c>
      <c r="J41" s="77">
        <v>1.0</v>
      </c>
      <c r="K41" s="79" t="s">
        <v>97</v>
      </c>
      <c r="L41" s="79"/>
      <c r="M41" s="80"/>
      <c r="N41" s="79"/>
      <c r="O41" s="81">
        <f t="array" ref="O41">IF(A41="", "", (IFNA(IF(A41="", "", INDEX(UpdateSheet!$L:$L, MATCH(1, (UpdateSheet!$G:$G=MAXIFS(UpdateSheet!$G:$G, UpdateSheet!$H:$H, G41, UpdateSheet!$G:$G, "&lt;=" &amp; D41)) * (UpdateSheet!$H:$H=G41), 0))), "") * J41) +
(IFNA(IF(A41="", "", INDEX(UpdateSheet!$P:$P, MATCH(1, (UpdateSheet!$G:$G=MAXIFS(UpdateSheet!$G:$G, UpdateSheet!$M:$M, K41, UpdateSheet!$G:$G, "&lt;=" &amp; D41)) * (UpdateSheet!$M:$M=K41), 0))), "") * N41)
)
</f>
        <v>12000</v>
      </c>
      <c r="P41" s="55">
        <v>4000.0</v>
      </c>
      <c r="Q41" s="82">
        <f t="array" ref="Q41">IF(A41="", "", (IFNA(IF(A41="", "", INDEX(UpdateSheet!$K:$K, MATCH(1, (UpdateSheet!$G:$G=MAXIFS(UpdateSheet!$G:$G, UpdateSheet!$H:$H, G41, UpdateSheet!$I:$I, J41, UpdateSheet!$G:$G, "&lt;=" &amp; D41)) * (UpdateSheet!$H:$H=G41) *(UpdateSheet!$I:$I=J41), 0))), "")) +
(IFNA(IF(A41="", "", INDEX(UpdateSheet!$O:$O, MATCH(1, (UpdateSheet!$G:$G=MAXIFS(UpdateSheet!$G:$G, UpdateSheet!$M:$M, K41,UpdateSheet!$N:$N, N41, UpdateSheet!$G:$G, "&lt;=" &amp; D41)) * (UpdateSheet!$M:$M=K41) *(UpdateSheet!$N:$N=N41), 0))), ""))
)
</f>
        <v>41500</v>
      </c>
      <c r="R41" s="81">
        <v>25500.0</v>
      </c>
      <c r="S41" s="53" t="s">
        <v>72</v>
      </c>
      <c r="T41" s="83">
        <v>45888.0</v>
      </c>
      <c r="U41" s="84" t="s">
        <v>84</v>
      </c>
      <c r="V41" s="84" t="s">
        <v>129</v>
      </c>
      <c r="W41" s="85" t="b">
        <f t="shared" si="1"/>
        <v>1</v>
      </c>
      <c r="X41" s="53" t="s">
        <v>11</v>
      </c>
      <c r="Y41" s="63"/>
      <c r="Z41" s="63" t="s">
        <v>1549</v>
      </c>
    </row>
    <row r="42">
      <c r="A42" s="75" t="s">
        <v>1611</v>
      </c>
      <c r="B42" s="74">
        <v>8.035493223E9</v>
      </c>
      <c r="C42" s="75" t="s">
        <v>12</v>
      </c>
      <c r="D42" s="76">
        <v>45888.27222222222</v>
      </c>
      <c r="E42" s="75" t="s">
        <v>84</v>
      </c>
      <c r="F42" s="75" t="s">
        <v>129</v>
      </c>
      <c r="G42" s="77" t="s">
        <v>23</v>
      </c>
      <c r="H42" s="77">
        <v>2.0</v>
      </c>
      <c r="I42" s="80"/>
      <c r="J42" s="77">
        <v>2.0</v>
      </c>
      <c r="K42" s="79" t="s">
        <v>97</v>
      </c>
      <c r="L42" s="79"/>
      <c r="M42" s="80"/>
      <c r="N42" s="79"/>
      <c r="O42" s="81">
        <f t="array" ref="O42">IF(A42="", "", (IFNA(IF(A42="", "", INDEX(UpdateSheet!$L:$L, MATCH(1, (UpdateSheet!$G:$G=MAXIFS(UpdateSheet!$G:$G, UpdateSheet!$H:$H, G42, UpdateSheet!$G:$G, "&lt;=" &amp; D42)) * (UpdateSheet!$H:$H=G42), 0))), "") * J42) +
(IFNA(IF(A42="", "", INDEX(UpdateSheet!$P:$P, MATCH(1, (UpdateSheet!$G:$G=MAXIFS(UpdateSheet!$G:$G, UpdateSheet!$M:$M, K42, UpdateSheet!$G:$G, "&lt;=" &amp; D42)) * (UpdateSheet!$M:$M=K42), 0))), "") * N42)
)
</f>
        <v>24000</v>
      </c>
      <c r="P42" s="86"/>
      <c r="Q42" s="82">
        <f t="array" ref="Q42">IF(A42="", "", (IFNA(IF(A42="", "", INDEX(UpdateSheet!$K:$K, MATCH(1, (UpdateSheet!$G:$G=MAXIFS(UpdateSheet!$G:$G, UpdateSheet!$H:$H, G42, UpdateSheet!$I:$I, J42, UpdateSheet!$G:$G, "&lt;=" &amp; D42)) * (UpdateSheet!$H:$H=G42) *(UpdateSheet!$I:$I=J42), 0))), "")) +
(IFNA(IF(A42="", "", INDEX(UpdateSheet!$O:$O, MATCH(1, (UpdateSheet!$G:$G=MAXIFS(UpdateSheet!$G:$G, UpdateSheet!$M:$M, K42,UpdateSheet!$N:$N, N42, UpdateSheet!$G:$G, "&lt;=" &amp; D42)) * (UpdateSheet!$M:$M=K42) *(UpdateSheet!$N:$N=N42), 0))), ""))
)
</f>
        <v>65500</v>
      </c>
      <c r="R42" s="81">
        <v>41500.0</v>
      </c>
      <c r="S42" s="53" t="s">
        <v>126</v>
      </c>
      <c r="T42" s="87"/>
      <c r="U42" s="84" t="s">
        <v>97</v>
      </c>
      <c r="V42" s="84" t="s">
        <v>97</v>
      </c>
      <c r="W42" s="85" t="b">
        <f t="shared" si="1"/>
        <v>0</v>
      </c>
      <c r="X42" s="63"/>
      <c r="Y42" s="53" t="s">
        <v>1612</v>
      </c>
      <c r="Z42" s="63" t="s">
        <v>1549</v>
      </c>
    </row>
    <row r="43">
      <c r="A43" s="75" t="s">
        <v>1613</v>
      </c>
      <c r="B43" s="74">
        <v>8.065351342E9</v>
      </c>
      <c r="C43" s="75" t="s">
        <v>12</v>
      </c>
      <c r="D43" s="76">
        <v>45888.2921875</v>
      </c>
      <c r="E43" s="75" t="s">
        <v>84</v>
      </c>
      <c r="F43" s="75" t="s">
        <v>129</v>
      </c>
      <c r="G43" s="77" t="s">
        <v>23</v>
      </c>
      <c r="H43" s="77">
        <v>1.0</v>
      </c>
      <c r="I43" s="80"/>
      <c r="J43" s="77">
        <v>1.0</v>
      </c>
      <c r="K43" s="79" t="s">
        <v>97</v>
      </c>
      <c r="L43" s="79"/>
      <c r="M43" s="80"/>
      <c r="N43" s="79"/>
      <c r="O43" s="81">
        <f t="array" ref="O43">IF(A43="", "", (IFNA(IF(A43="", "", INDEX(UpdateSheet!$L:$L, MATCH(1, (UpdateSheet!$G:$G=MAXIFS(UpdateSheet!$G:$G, UpdateSheet!$H:$H, G43, UpdateSheet!$G:$G, "&lt;=" &amp; D43)) * (UpdateSheet!$H:$H=G43), 0))), "") * J43) +
(IFNA(IF(A43="", "", INDEX(UpdateSheet!$P:$P, MATCH(1, (UpdateSheet!$G:$G=MAXIFS(UpdateSheet!$G:$G, UpdateSheet!$M:$M, K43, UpdateSheet!$G:$G, "&lt;=" &amp; D43)) * (UpdateSheet!$M:$M=K43), 0))), "") * N43)
)
</f>
        <v>12000</v>
      </c>
      <c r="P43" s="86"/>
      <c r="Q43" s="82">
        <f t="array" ref="Q43">IF(A43="", "", (IFNA(IF(A43="", "", INDEX(UpdateSheet!$K:$K, MATCH(1, (UpdateSheet!$G:$G=MAXIFS(UpdateSheet!$G:$G, UpdateSheet!$H:$H, G43, UpdateSheet!$I:$I, J43, UpdateSheet!$G:$G, "&lt;=" &amp; D43)) * (UpdateSheet!$H:$H=G43) *(UpdateSheet!$I:$I=J43), 0))), "")) +
(IFNA(IF(A43="", "", INDEX(UpdateSheet!$O:$O, MATCH(1, (UpdateSheet!$G:$G=MAXIFS(UpdateSheet!$G:$G, UpdateSheet!$M:$M, K43,UpdateSheet!$N:$N, N43, UpdateSheet!$G:$G, "&lt;=" &amp; D43)) * (UpdateSheet!$M:$M=K43) *(UpdateSheet!$N:$N=N43), 0))), ""))
)
</f>
        <v>41500</v>
      </c>
      <c r="R43" s="81">
        <v>29500.0</v>
      </c>
      <c r="S43" s="53" t="s">
        <v>126</v>
      </c>
      <c r="T43" s="87"/>
      <c r="U43" s="84" t="s">
        <v>97</v>
      </c>
      <c r="V43" s="84" t="s">
        <v>97</v>
      </c>
      <c r="W43" s="85" t="b">
        <f t="shared" si="1"/>
        <v>0</v>
      </c>
      <c r="X43" s="63"/>
      <c r="Y43" s="53" t="s">
        <v>1075</v>
      </c>
      <c r="Z43" s="63" t="s">
        <v>1549</v>
      </c>
    </row>
    <row r="44">
      <c r="A44" s="75" t="s">
        <v>1614</v>
      </c>
      <c r="B44" s="74">
        <v>8.060162735E9</v>
      </c>
      <c r="C44" s="75" t="s">
        <v>156</v>
      </c>
      <c r="D44" s="76">
        <v>45888.30275462963</v>
      </c>
      <c r="E44" s="75" t="s">
        <v>84</v>
      </c>
      <c r="F44" s="75" t="s">
        <v>129</v>
      </c>
      <c r="G44" s="77" t="s">
        <v>23</v>
      </c>
      <c r="H44" s="77">
        <v>2.0</v>
      </c>
      <c r="I44" s="80"/>
      <c r="J44" s="77">
        <v>2.0</v>
      </c>
      <c r="K44" s="79" t="s">
        <v>97</v>
      </c>
      <c r="L44" s="79"/>
      <c r="M44" s="80"/>
      <c r="N44" s="79"/>
      <c r="O44" s="81">
        <f t="array" ref="O44">IF(A44="", "", (IFNA(IF(A44="", "", INDEX(UpdateSheet!$L:$L, MATCH(1, (UpdateSheet!$G:$G=MAXIFS(UpdateSheet!$G:$G, UpdateSheet!$H:$H, G44, UpdateSheet!$G:$G, "&lt;=" &amp; D44)) * (UpdateSheet!$H:$H=G44), 0))), "") * J44) +
(IFNA(IF(A44="", "", INDEX(UpdateSheet!$P:$P, MATCH(1, (UpdateSheet!$G:$G=MAXIFS(UpdateSheet!$G:$G, UpdateSheet!$M:$M, K44, UpdateSheet!$G:$G, "&lt;=" &amp; D44)) * (UpdateSheet!$M:$M=K44), 0))), "") * N44)
)
</f>
        <v>24000</v>
      </c>
      <c r="P44" s="86"/>
      <c r="Q44" s="82">
        <f t="array" ref="Q44">IF(A44="", "", (IFNA(IF(A44="", "", INDEX(UpdateSheet!$K:$K, MATCH(1, (UpdateSheet!$G:$G=MAXIFS(UpdateSheet!$G:$G, UpdateSheet!$H:$H, G44, UpdateSheet!$I:$I, J44, UpdateSheet!$G:$G, "&lt;=" &amp; D44)) * (UpdateSheet!$H:$H=G44) *(UpdateSheet!$I:$I=J44), 0))), "")) +
(IFNA(IF(A44="", "", INDEX(UpdateSheet!$O:$O, MATCH(1, (UpdateSheet!$G:$G=MAXIFS(UpdateSheet!$G:$G, UpdateSheet!$M:$M, K44,UpdateSheet!$N:$N, N44, UpdateSheet!$G:$G, "&lt;=" &amp; D44)) * (UpdateSheet!$M:$M=K44) *(UpdateSheet!$N:$N=N44), 0))), ""))
)
</f>
        <v>65500</v>
      </c>
      <c r="R44" s="81">
        <v>41500.0</v>
      </c>
      <c r="S44" s="53" t="s">
        <v>72</v>
      </c>
      <c r="T44" s="83">
        <v>45895.0</v>
      </c>
      <c r="U44" s="84" t="s">
        <v>84</v>
      </c>
      <c r="V44" s="84" t="s">
        <v>129</v>
      </c>
      <c r="W44" s="85" t="b">
        <f t="shared" si="1"/>
        <v>1</v>
      </c>
      <c r="X44" s="53" t="s">
        <v>35</v>
      </c>
      <c r="Y44" s="53"/>
      <c r="Z44" s="63" t="s">
        <v>1549</v>
      </c>
    </row>
    <row r="45">
      <c r="A45" s="75" t="s">
        <v>1615</v>
      </c>
      <c r="B45" s="74">
        <v>7.049198547E9</v>
      </c>
      <c r="C45" s="75" t="s">
        <v>27</v>
      </c>
      <c r="D45" s="76">
        <v>45888.35699074074</v>
      </c>
      <c r="E45" s="75" t="s">
        <v>84</v>
      </c>
      <c r="F45" s="75" t="s">
        <v>129</v>
      </c>
      <c r="G45" s="77" t="s">
        <v>23</v>
      </c>
      <c r="H45" s="77">
        <v>2.0</v>
      </c>
      <c r="I45" s="80"/>
      <c r="J45" s="77">
        <v>2.0</v>
      </c>
      <c r="K45" s="79" t="s">
        <v>97</v>
      </c>
      <c r="L45" s="79"/>
      <c r="M45" s="80"/>
      <c r="N45" s="79"/>
      <c r="O45" s="81">
        <f t="array" ref="O45">IF(A45="", "", (IFNA(IF(A45="", "", INDEX(UpdateSheet!$L:$L, MATCH(1, (UpdateSheet!$G:$G=MAXIFS(UpdateSheet!$G:$G, UpdateSheet!$H:$H, G45, UpdateSheet!$G:$G, "&lt;=" &amp; D45)) * (UpdateSheet!$H:$H=G45), 0))), "") * J45) +
(IFNA(IF(A45="", "", INDEX(UpdateSheet!$P:$P, MATCH(1, (UpdateSheet!$G:$G=MAXIFS(UpdateSheet!$G:$G, UpdateSheet!$M:$M, K45, UpdateSheet!$G:$G, "&lt;=" &amp; D45)) * (UpdateSheet!$M:$M=K45), 0))), "") * N45)
)
</f>
        <v>24000</v>
      </c>
      <c r="P45" s="86"/>
      <c r="Q45" s="82">
        <f t="array" ref="Q45">IF(A45="", "", (IFNA(IF(A45="", "", INDEX(UpdateSheet!$K:$K, MATCH(1, (UpdateSheet!$G:$G=MAXIFS(UpdateSheet!$G:$G, UpdateSheet!$H:$H, G45, UpdateSheet!$I:$I, J45, UpdateSheet!$G:$G, "&lt;=" &amp; D45)) * (UpdateSheet!$H:$H=G45) *(UpdateSheet!$I:$I=J45), 0))), "")) +
(IFNA(IF(A45="", "", INDEX(UpdateSheet!$O:$O, MATCH(1, (UpdateSheet!$G:$G=MAXIFS(UpdateSheet!$G:$G, UpdateSheet!$M:$M, K45,UpdateSheet!$N:$N, N45, UpdateSheet!$G:$G, "&lt;=" &amp; D45)) * (UpdateSheet!$M:$M=K45) *(UpdateSheet!$N:$N=N45), 0))), ""))
)
</f>
        <v>65500</v>
      </c>
      <c r="R45" s="81">
        <v>41500.0</v>
      </c>
      <c r="S45" s="63" t="str">
        <f>if(A45="","","Pending")</f>
        <v>Pending</v>
      </c>
      <c r="T45" s="87"/>
      <c r="U45" s="84" t="s">
        <v>97</v>
      </c>
      <c r="V45" s="84" t="s">
        <v>97</v>
      </c>
      <c r="W45" s="85" t="b">
        <f t="shared" si="1"/>
        <v>0</v>
      </c>
      <c r="X45" s="63"/>
      <c r="Y45" s="53" t="s">
        <v>1616</v>
      </c>
      <c r="Z45" s="63" t="s">
        <v>1549</v>
      </c>
    </row>
    <row r="46">
      <c r="A46" s="75" t="s">
        <v>1617</v>
      </c>
      <c r="B46" s="74">
        <v>9.150329941E9</v>
      </c>
      <c r="C46" s="75" t="s">
        <v>27</v>
      </c>
      <c r="D46" s="76">
        <v>45888.543912037036</v>
      </c>
      <c r="E46" s="75" t="s">
        <v>84</v>
      </c>
      <c r="F46" s="75" t="s">
        <v>129</v>
      </c>
      <c r="G46" s="77" t="s">
        <v>23</v>
      </c>
      <c r="H46" s="77">
        <v>1.0</v>
      </c>
      <c r="I46" s="80"/>
      <c r="J46" s="77">
        <v>1.0</v>
      </c>
      <c r="K46" s="79" t="s">
        <v>97</v>
      </c>
      <c r="L46" s="79"/>
      <c r="M46" s="80"/>
      <c r="N46" s="79"/>
      <c r="O46" s="81">
        <f t="array" ref="O46">IF(A46="", "", (IFNA(IF(A46="", "", INDEX(UpdateSheet!$L:$L, MATCH(1, (UpdateSheet!$G:$G=MAXIFS(UpdateSheet!$G:$G, UpdateSheet!$H:$H, G46, UpdateSheet!$G:$G, "&lt;=" &amp; D46)) * (UpdateSheet!$H:$H=G46), 0))), "") * J46) +
(IFNA(IF(A46="", "", INDEX(UpdateSheet!$P:$P, MATCH(1, (UpdateSheet!$G:$G=MAXIFS(UpdateSheet!$G:$G, UpdateSheet!$M:$M, K46, UpdateSheet!$G:$G, "&lt;=" &amp; D46)) * (UpdateSheet!$M:$M=K46), 0))), "") * N46)
)
</f>
        <v>12000</v>
      </c>
      <c r="P46" s="86"/>
      <c r="Q46" s="82">
        <f t="array" ref="Q46">IF(A46="", "", (IFNA(IF(A46="", "", INDEX(UpdateSheet!$K:$K, MATCH(1, (UpdateSheet!$G:$G=MAXIFS(UpdateSheet!$G:$G, UpdateSheet!$H:$H, G46, UpdateSheet!$I:$I, J46, UpdateSheet!$G:$G, "&lt;=" &amp; D46)) * (UpdateSheet!$H:$H=G46) *(UpdateSheet!$I:$I=J46), 0))), "")) +
(IFNA(IF(A46="", "", INDEX(UpdateSheet!$O:$O, MATCH(1, (UpdateSheet!$G:$G=MAXIFS(UpdateSheet!$G:$G, UpdateSheet!$M:$M, K46,UpdateSheet!$N:$N, N46, UpdateSheet!$G:$G, "&lt;=" &amp; D46)) * (UpdateSheet!$M:$M=K46) *(UpdateSheet!$N:$N=N46), 0))), ""))
)
</f>
        <v>41500</v>
      </c>
      <c r="R46" s="81">
        <v>29500.0</v>
      </c>
      <c r="S46" s="53" t="s">
        <v>126</v>
      </c>
      <c r="T46" s="87"/>
      <c r="U46" s="84" t="s">
        <v>97</v>
      </c>
      <c r="V46" s="84" t="s">
        <v>97</v>
      </c>
      <c r="W46" s="85" t="b">
        <f t="shared" si="1"/>
        <v>0</v>
      </c>
      <c r="X46" s="63"/>
      <c r="Y46" s="53" t="s">
        <v>1612</v>
      </c>
      <c r="Z46" s="63" t="s">
        <v>1549</v>
      </c>
    </row>
    <row r="47">
      <c r="A47" s="75" t="s">
        <v>1618</v>
      </c>
      <c r="B47" s="74">
        <v>8.03287645E9</v>
      </c>
      <c r="C47" s="75" t="s">
        <v>222</v>
      </c>
      <c r="D47" s="76">
        <v>45889.26342592592</v>
      </c>
      <c r="E47" s="75" t="s">
        <v>84</v>
      </c>
      <c r="F47" s="75" t="s">
        <v>129</v>
      </c>
      <c r="G47" s="77" t="s">
        <v>23</v>
      </c>
      <c r="H47" s="77">
        <v>1.0</v>
      </c>
      <c r="I47" s="80"/>
      <c r="J47" s="77">
        <v>1.0</v>
      </c>
      <c r="K47" s="79" t="s">
        <v>97</v>
      </c>
      <c r="L47" s="79"/>
      <c r="M47" s="80"/>
      <c r="N47" s="79"/>
      <c r="O47" s="81">
        <f t="array" ref="O47">IF(A47="", "", (IFNA(IF(A47="", "", INDEX(UpdateSheet!$L:$L, MATCH(1, (UpdateSheet!$G:$G=MAXIFS(UpdateSheet!$G:$G, UpdateSheet!$H:$H, G47, UpdateSheet!$G:$G, "&lt;=" &amp; D47)) * (UpdateSheet!$H:$H=G47), 0))), "") * J47) +
(IFNA(IF(A47="", "", INDEX(UpdateSheet!$P:$P, MATCH(1, (UpdateSheet!$G:$G=MAXIFS(UpdateSheet!$G:$G, UpdateSheet!$M:$M, K47, UpdateSheet!$G:$G, "&lt;=" &amp; D47)) * (UpdateSheet!$M:$M=K47), 0))), "") * N47)
)
</f>
        <v>12000</v>
      </c>
      <c r="P47" s="86"/>
      <c r="Q47" s="82">
        <f t="array" ref="Q47">IF(A47="", "", (IFNA(IF(A47="", "", INDEX(UpdateSheet!$K:$K, MATCH(1, (UpdateSheet!$G:$G=MAXIFS(UpdateSheet!$G:$G, UpdateSheet!$H:$H, G47, UpdateSheet!$I:$I, J47, UpdateSheet!$G:$G, "&lt;=" &amp; D47)) * (UpdateSheet!$H:$H=G47) *(UpdateSheet!$I:$I=J47), 0))), "")) +
(IFNA(IF(A47="", "", INDEX(UpdateSheet!$O:$O, MATCH(1, (UpdateSheet!$G:$G=MAXIFS(UpdateSheet!$G:$G, UpdateSheet!$M:$M, K47,UpdateSheet!$N:$N, N47, UpdateSheet!$G:$G, "&lt;=" &amp; D47)) * (UpdateSheet!$M:$M=K47) *(UpdateSheet!$N:$N=N47), 0))), ""))
)
</f>
        <v>41500</v>
      </c>
      <c r="R47" s="81">
        <v>29500.0</v>
      </c>
      <c r="S47" s="53" t="s">
        <v>126</v>
      </c>
      <c r="T47" s="87"/>
      <c r="U47" s="84" t="s">
        <v>97</v>
      </c>
      <c r="V47" s="84" t="s">
        <v>97</v>
      </c>
      <c r="W47" s="85" t="b">
        <f t="shared" si="1"/>
        <v>0</v>
      </c>
      <c r="X47" s="63"/>
      <c r="Y47" s="53" t="s">
        <v>1619</v>
      </c>
      <c r="Z47" s="63" t="s">
        <v>1549</v>
      </c>
    </row>
    <row r="48">
      <c r="A48" s="75" t="s">
        <v>1620</v>
      </c>
      <c r="B48" s="74">
        <v>7.0613322301E10</v>
      </c>
      <c r="C48" s="75" t="s">
        <v>254</v>
      </c>
      <c r="D48" s="76">
        <v>45889.29650462963</v>
      </c>
      <c r="E48" s="75" t="s">
        <v>84</v>
      </c>
      <c r="F48" s="75" t="s">
        <v>129</v>
      </c>
      <c r="G48" s="77" t="s">
        <v>23</v>
      </c>
      <c r="H48" s="77">
        <v>2.0</v>
      </c>
      <c r="I48" s="80"/>
      <c r="J48" s="77">
        <v>2.0</v>
      </c>
      <c r="K48" s="79" t="s">
        <v>97</v>
      </c>
      <c r="L48" s="79"/>
      <c r="M48" s="80"/>
      <c r="N48" s="79"/>
      <c r="O48" s="81">
        <f t="array" ref="O48">IF(A48="", "", (IFNA(IF(A48="", "", INDEX(UpdateSheet!$L:$L, MATCH(1, (UpdateSheet!$G:$G=MAXIFS(UpdateSheet!$G:$G, UpdateSheet!$H:$H, G48, UpdateSheet!$G:$G, "&lt;=" &amp; D48)) * (UpdateSheet!$H:$H=G48), 0))), "") * J48) +
(IFNA(IF(A48="", "", INDEX(UpdateSheet!$P:$P, MATCH(1, (UpdateSheet!$G:$G=MAXIFS(UpdateSheet!$G:$G, UpdateSheet!$M:$M, K48, UpdateSheet!$G:$G, "&lt;=" &amp; D48)) * (UpdateSheet!$M:$M=K48), 0))), "") * N48)
)
</f>
        <v>24000</v>
      </c>
      <c r="P48" s="55">
        <v>4500.0</v>
      </c>
      <c r="Q48" s="82">
        <f t="array" ref="Q48">IF(A48="", "", (IFNA(IF(A48="", "", INDEX(UpdateSheet!$K:$K, MATCH(1, (UpdateSheet!$G:$G=MAXIFS(UpdateSheet!$G:$G, UpdateSheet!$H:$H, G48, UpdateSheet!$I:$I, J48, UpdateSheet!$G:$G, "&lt;=" &amp; D48)) * (UpdateSheet!$H:$H=G48) *(UpdateSheet!$I:$I=J48), 0))), "")) +
(IFNA(IF(A48="", "", INDEX(UpdateSheet!$O:$O, MATCH(1, (UpdateSheet!$G:$G=MAXIFS(UpdateSheet!$G:$G, UpdateSheet!$M:$M, K48,UpdateSheet!$N:$N, N48, UpdateSheet!$G:$G, "&lt;=" &amp; D48)) * (UpdateSheet!$M:$M=K48) *(UpdateSheet!$N:$N=N48), 0))), ""))
)
</f>
        <v>65500</v>
      </c>
      <c r="R48" s="81">
        <v>37000.0</v>
      </c>
      <c r="S48" s="53" t="s">
        <v>72</v>
      </c>
      <c r="T48" s="83">
        <v>45889.0</v>
      </c>
      <c r="U48" s="84" t="s">
        <v>84</v>
      </c>
      <c r="V48" s="84" t="s">
        <v>129</v>
      </c>
      <c r="W48" s="85" t="b">
        <f t="shared" si="1"/>
        <v>1</v>
      </c>
      <c r="X48" s="53" t="s">
        <v>31</v>
      </c>
      <c r="Y48" s="53"/>
      <c r="Z48" s="63" t="s">
        <v>1549</v>
      </c>
    </row>
    <row r="49">
      <c r="A49" s="75" t="s">
        <v>1621</v>
      </c>
      <c r="B49" s="74">
        <v>8.080628568E9</v>
      </c>
      <c r="C49" s="75" t="s">
        <v>342</v>
      </c>
      <c r="D49" s="76">
        <v>45889.57640046296</v>
      </c>
      <c r="E49" s="75" t="s">
        <v>84</v>
      </c>
      <c r="F49" s="75" t="s">
        <v>129</v>
      </c>
      <c r="G49" s="77" t="s">
        <v>23</v>
      </c>
      <c r="H49" s="77">
        <v>1.0</v>
      </c>
      <c r="I49" s="80"/>
      <c r="J49" s="77">
        <v>1.0</v>
      </c>
      <c r="K49" s="79" t="s">
        <v>97</v>
      </c>
      <c r="L49" s="79"/>
      <c r="M49" s="80"/>
      <c r="N49" s="79"/>
      <c r="O49" s="81">
        <f t="array" ref="O49">IF(A49="", "", (IFNA(IF(A49="", "", INDEX(UpdateSheet!$L:$L, MATCH(1, (UpdateSheet!$G:$G=MAXIFS(UpdateSheet!$G:$G, UpdateSheet!$H:$H, G49, UpdateSheet!$G:$G, "&lt;=" &amp; D49)) * (UpdateSheet!$H:$H=G49), 0))), "") * J49) +
(IFNA(IF(A49="", "", INDEX(UpdateSheet!$P:$P, MATCH(1, (UpdateSheet!$G:$G=MAXIFS(UpdateSheet!$G:$G, UpdateSheet!$M:$M, K49, UpdateSheet!$G:$G, "&lt;=" &amp; D49)) * (UpdateSheet!$M:$M=K49), 0))), "") * N49)
)
</f>
        <v>12000</v>
      </c>
      <c r="P49" s="55">
        <v>4000.0</v>
      </c>
      <c r="Q49" s="82">
        <f t="array" ref="Q49">IF(A49="", "", (IFNA(IF(A49="", "", INDEX(UpdateSheet!$K:$K, MATCH(1, (UpdateSheet!$G:$G=MAXIFS(UpdateSheet!$G:$G, UpdateSheet!$H:$H, G49, UpdateSheet!$I:$I, J49, UpdateSheet!$G:$G, "&lt;=" &amp; D49)) * (UpdateSheet!$H:$H=G49) *(UpdateSheet!$I:$I=J49), 0))), "")) +
(IFNA(IF(A49="", "", INDEX(UpdateSheet!$O:$O, MATCH(1, (UpdateSheet!$G:$G=MAXIFS(UpdateSheet!$G:$G, UpdateSheet!$M:$M, K49,UpdateSheet!$N:$N, N49, UpdateSheet!$G:$G, "&lt;=" &amp; D49)) * (UpdateSheet!$M:$M=K49) *(UpdateSheet!$N:$N=N49), 0))), ""))
)
</f>
        <v>41500</v>
      </c>
      <c r="R49" s="81">
        <v>25500.0</v>
      </c>
      <c r="S49" s="53" t="s">
        <v>72</v>
      </c>
      <c r="T49" s="83">
        <v>45893.0</v>
      </c>
      <c r="U49" s="84" t="s">
        <v>84</v>
      </c>
      <c r="V49" s="84" t="s">
        <v>129</v>
      </c>
      <c r="W49" s="85" t="b">
        <f t="shared" si="1"/>
        <v>1</v>
      </c>
      <c r="X49" s="53" t="s">
        <v>58</v>
      </c>
      <c r="Y49" s="53"/>
      <c r="Z49" s="63" t="s">
        <v>1549</v>
      </c>
    </row>
    <row r="50">
      <c r="A50" s="75" t="s">
        <v>1622</v>
      </c>
      <c r="B50" s="74">
        <v>7.030553949E9</v>
      </c>
      <c r="C50" s="75" t="s">
        <v>149</v>
      </c>
      <c r="D50" s="76">
        <v>45890.306597222225</v>
      </c>
      <c r="E50" s="75" t="s">
        <v>84</v>
      </c>
      <c r="F50" s="75" t="s">
        <v>129</v>
      </c>
      <c r="G50" s="77" t="s">
        <v>23</v>
      </c>
      <c r="H50" s="77">
        <v>2.0</v>
      </c>
      <c r="I50" s="50"/>
      <c r="J50" s="77">
        <v>2.0</v>
      </c>
      <c r="K50" s="79" t="s">
        <v>97</v>
      </c>
      <c r="L50" s="79"/>
      <c r="M50" s="80"/>
      <c r="N50" s="79"/>
      <c r="O50" s="81">
        <f t="array" ref="O50">IF(A50="", "", (IFNA(IF(A50="", "", INDEX(UpdateSheet!$L:$L, MATCH(1, (UpdateSheet!$G:$G=MAXIFS(UpdateSheet!$G:$G, UpdateSheet!$H:$H, G50, UpdateSheet!$G:$G, "&lt;=" &amp; D50)) * (UpdateSheet!$H:$H=G50), 0))), "") * J50) +
(IFNA(IF(A50="", "", INDEX(UpdateSheet!$P:$P, MATCH(1, (UpdateSheet!$G:$G=MAXIFS(UpdateSheet!$G:$G, UpdateSheet!$M:$M, K50, UpdateSheet!$G:$G, "&lt;=" &amp; D50)) * (UpdateSheet!$M:$M=K50), 0))), "") * N50)
)
</f>
        <v>24000</v>
      </c>
      <c r="P50" s="55"/>
      <c r="Q50" s="82">
        <f t="array" ref="Q50">IF(A50="", "", (IFNA(IF(A50="", "", INDEX(UpdateSheet!$K:$K, MATCH(1, (UpdateSheet!$G:$G=MAXIFS(UpdateSheet!$G:$G, UpdateSheet!$H:$H, G50, UpdateSheet!$I:$I, J50, UpdateSheet!$G:$G, "&lt;=" &amp; D50)) * (UpdateSheet!$H:$H=G50) *(UpdateSheet!$I:$I=J50), 0))), "")) +
(IFNA(IF(A50="", "", INDEX(UpdateSheet!$O:$O, MATCH(1, (UpdateSheet!$G:$G=MAXIFS(UpdateSheet!$G:$G, UpdateSheet!$M:$M, K50,UpdateSheet!$N:$N, N50, UpdateSheet!$G:$G, "&lt;=" &amp; D50)) * (UpdateSheet!$M:$M=K50) *(UpdateSheet!$N:$N=N50), 0))), ""))
)
</f>
        <v>65500</v>
      </c>
      <c r="R50" s="81">
        <v>41500.0</v>
      </c>
      <c r="S50" s="53" t="s">
        <v>126</v>
      </c>
      <c r="T50" s="83"/>
      <c r="U50" s="84" t="s">
        <v>97</v>
      </c>
      <c r="V50" s="84" t="s">
        <v>97</v>
      </c>
      <c r="W50" s="85" t="b">
        <f t="shared" si="1"/>
        <v>0</v>
      </c>
      <c r="X50" s="53"/>
      <c r="Y50" s="53" t="s">
        <v>1623</v>
      </c>
      <c r="Z50" s="63" t="s">
        <v>1549</v>
      </c>
    </row>
    <row r="51">
      <c r="A51" s="75" t="s">
        <v>1624</v>
      </c>
      <c r="B51" s="74">
        <v>8.160410993E9</v>
      </c>
      <c r="C51" s="75" t="s">
        <v>52</v>
      </c>
      <c r="D51" s="76">
        <v>45890.32524305556</v>
      </c>
      <c r="E51" s="75" t="s">
        <v>84</v>
      </c>
      <c r="F51" s="75" t="s">
        <v>129</v>
      </c>
      <c r="G51" s="77" t="s">
        <v>23</v>
      </c>
      <c r="H51" s="77">
        <v>2.0</v>
      </c>
      <c r="I51" s="80"/>
      <c r="J51" s="77">
        <v>2.0</v>
      </c>
      <c r="K51" s="79" t="s">
        <v>97</v>
      </c>
      <c r="L51" s="79"/>
      <c r="M51" s="80"/>
      <c r="N51" s="79"/>
      <c r="O51" s="81">
        <f t="array" ref="O51">IF(A51="", "", (IFNA(IF(A51="", "", INDEX(UpdateSheet!$L:$L, MATCH(1, (UpdateSheet!$G:$G=MAXIFS(UpdateSheet!$G:$G, UpdateSheet!$H:$H, G51, UpdateSheet!$G:$G, "&lt;=" &amp; D51)) * (UpdateSheet!$H:$H=G51), 0))), "") * J51) +
(IFNA(IF(A51="", "", INDEX(UpdateSheet!$P:$P, MATCH(1, (UpdateSheet!$G:$G=MAXIFS(UpdateSheet!$G:$G, UpdateSheet!$M:$M, K51, UpdateSheet!$G:$G, "&lt;=" &amp; D51)) * (UpdateSheet!$M:$M=K51), 0))), "") * N51)
)
</f>
        <v>24000</v>
      </c>
      <c r="P51" s="86"/>
      <c r="Q51" s="82">
        <f t="array" ref="Q51">IF(A51="", "", (IFNA(IF(A51="", "", INDEX(UpdateSheet!$K:$K, MATCH(1, (UpdateSheet!$G:$G=MAXIFS(UpdateSheet!$G:$G, UpdateSheet!$H:$H, G51, UpdateSheet!$I:$I, J51, UpdateSheet!$G:$G, "&lt;=" &amp; D51)) * (UpdateSheet!$H:$H=G51) *(UpdateSheet!$I:$I=J51), 0))), "")) +
(IFNA(IF(A51="", "", INDEX(UpdateSheet!$O:$O, MATCH(1, (UpdateSheet!$G:$G=MAXIFS(UpdateSheet!$G:$G, UpdateSheet!$M:$M, K51,UpdateSheet!$N:$N, N51, UpdateSheet!$G:$G, "&lt;=" &amp; D51)) * (UpdateSheet!$M:$M=K51) *(UpdateSheet!$N:$N=N51), 0))), ""))
)
</f>
        <v>65500</v>
      </c>
      <c r="R51" s="81">
        <v>41500.0</v>
      </c>
      <c r="S51" s="63" t="str">
        <f>if(A51="","","Pending")</f>
        <v>Pending</v>
      </c>
      <c r="T51" s="83"/>
      <c r="U51" s="84" t="s">
        <v>97</v>
      </c>
      <c r="V51" s="84" t="s">
        <v>97</v>
      </c>
      <c r="W51" s="85" t="b">
        <f t="shared" si="1"/>
        <v>0</v>
      </c>
      <c r="X51" s="53"/>
      <c r="Y51" s="53" t="s">
        <v>1625</v>
      </c>
      <c r="Z51" s="63" t="s">
        <v>1549</v>
      </c>
    </row>
    <row r="52">
      <c r="A52" s="75" t="s">
        <v>1626</v>
      </c>
      <c r="B52" s="74">
        <v>8.063128685E9</v>
      </c>
      <c r="C52" s="75" t="s">
        <v>198</v>
      </c>
      <c r="D52" s="76">
        <v>45890.355995370366</v>
      </c>
      <c r="E52" s="75" t="s">
        <v>84</v>
      </c>
      <c r="F52" s="75" t="s">
        <v>129</v>
      </c>
      <c r="G52" s="77" t="s">
        <v>23</v>
      </c>
      <c r="H52" s="77">
        <v>1.0</v>
      </c>
      <c r="I52" s="50"/>
      <c r="J52" s="77">
        <v>1.0</v>
      </c>
      <c r="K52" s="79" t="s">
        <v>97</v>
      </c>
      <c r="L52" s="79"/>
      <c r="M52" s="80"/>
      <c r="N52" s="79"/>
      <c r="O52" s="81">
        <f t="array" ref="O52">IF(A52="", "", (IFNA(IF(A52="", "", INDEX(UpdateSheet!$L:$L, MATCH(1, (UpdateSheet!$G:$G=MAXIFS(UpdateSheet!$G:$G, UpdateSheet!$H:$H, G52, UpdateSheet!$G:$G, "&lt;=" &amp; D52)) * (UpdateSheet!$H:$H=G52), 0))), "") * J52) +
(IFNA(IF(A52="", "", INDEX(UpdateSheet!$P:$P, MATCH(1, (UpdateSheet!$G:$G=MAXIFS(UpdateSheet!$G:$G, UpdateSheet!$M:$M, K52, UpdateSheet!$G:$G, "&lt;=" &amp; D52)) * (UpdateSheet!$M:$M=K52), 0))), "") * N52)
)
</f>
        <v>12000</v>
      </c>
      <c r="P52" s="55">
        <v>5000.0</v>
      </c>
      <c r="Q52" s="82">
        <f t="array" ref="Q52">IF(A52="", "", (IFNA(IF(A52="", "", INDEX(UpdateSheet!$K:$K, MATCH(1, (UpdateSheet!$G:$G=MAXIFS(UpdateSheet!$G:$G, UpdateSheet!$H:$H, G52, UpdateSheet!$I:$I, J52, UpdateSheet!$G:$G, "&lt;=" &amp; D52)) * (UpdateSheet!$H:$H=G52) *(UpdateSheet!$I:$I=J52), 0))), "")) +
(IFNA(IF(A52="", "", INDEX(UpdateSheet!$O:$O, MATCH(1, (UpdateSheet!$G:$G=MAXIFS(UpdateSheet!$G:$G, UpdateSheet!$M:$M, K52,UpdateSheet!$N:$N, N52, UpdateSheet!$G:$G, "&lt;=" &amp; D52)) * (UpdateSheet!$M:$M=K52) *(UpdateSheet!$N:$N=N52), 0))), ""))
)
</f>
        <v>41500</v>
      </c>
      <c r="R52" s="81">
        <v>24500.0</v>
      </c>
      <c r="S52" s="53" t="s">
        <v>72</v>
      </c>
      <c r="T52" s="83">
        <v>45892.0</v>
      </c>
      <c r="U52" s="84" t="s">
        <v>84</v>
      </c>
      <c r="V52" s="84" t="s">
        <v>129</v>
      </c>
      <c r="W52" s="85" t="b">
        <f t="shared" si="1"/>
        <v>1</v>
      </c>
      <c r="X52" s="53" t="s">
        <v>45</v>
      </c>
      <c r="Y52" s="53"/>
      <c r="Z52" s="63" t="s">
        <v>1549</v>
      </c>
    </row>
    <row r="53">
      <c r="A53" s="75" t="s">
        <v>1627</v>
      </c>
      <c r="B53" s="74">
        <v>7.039328539E9</v>
      </c>
      <c r="C53" s="75" t="s">
        <v>265</v>
      </c>
      <c r="D53" s="76">
        <v>45894.782118055555</v>
      </c>
      <c r="E53" s="75" t="s">
        <v>84</v>
      </c>
      <c r="F53" s="75" t="s">
        <v>129</v>
      </c>
      <c r="G53" s="77" t="s">
        <v>23</v>
      </c>
      <c r="H53" s="77">
        <v>2.0</v>
      </c>
      <c r="I53" s="80"/>
      <c r="J53" s="77">
        <v>2.0</v>
      </c>
      <c r="K53" s="79" t="s">
        <v>97</v>
      </c>
      <c r="L53" s="79"/>
      <c r="M53" s="80"/>
      <c r="N53" s="79"/>
      <c r="O53" s="81">
        <f t="array" ref="O53">IF(A53="", "", (IFNA(IF(A53="", "", INDEX(UpdateSheet!$L:$L, MATCH(1, (UpdateSheet!$G:$G=MAXIFS(UpdateSheet!$G:$G, UpdateSheet!$H:$H, G53, UpdateSheet!$G:$G, "&lt;=" &amp; D53)) * (UpdateSheet!$H:$H=G53), 0))), "") * J53) +
(IFNA(IF(A53="", "", INDEX(UpdateSheet!$P:$P, MATCH(1, (UpdateSheet!$G:$G=MAXIFS(UpdateSheet!$G:$G, UpdateSheet!$M:$M, K53, UpdateSheet!$G:$G, "&lt;=" &amp; D53)) * (UpdateSheet!$M:$M=K53), 0))), "") * N53)
)
</f>
        <v>24000</v>
      </c>
      <c r="P53" s="55">
        <v>5500.0</v>
      </c>
      <c r="Q53" s="82">
        <f t="array" ref="Q53">IF(A53="", "", (IFNA(IF(A53="", "", INDEX(UpdateSheet!$K:$K, MATCH(1, (UpdateSheet!$G:$G=MAXIFS(UpdateSheet!$G:$G, UpdateSheet!$H:$H, G53, UpdateSheet!$I:$I, J53, UpdateSheet!$G:$G, "&lt;=" &amp; D53)) * (UpdateSheet!$H:$H=G53) *(UpdateSheet!$I:$I=J53), 0))), "")) +
(IFNA(IF(A53="", "", INDEX(UpdateSheet!$O:$O, MATCH(1, (UpdateSheet!$G:$G=MAXIFS(UpdateSheet!$G:$G, UpdateSheet!$M:$M, K53,UpdateSheet!$N:$N, N53, UpdateSheet!$G:$G, "&lt;=" &amp; D53)) * (UpdateSheet!$M:$M=K53) *(UpdateSheet!$N:$N=N53), 0))), ""))
)
</f>
        <v>65500</v>
      </c>
      <c r="R53" s="81">
        <v>36000.0</v>
      </c>
      <c r="S53" s="53" t="s">
        <v>72</v>
      </c>
      <c r="T53" s="83">
        <v>45903.0</v>
      </c>
      <c r="U53" s="84" t="s">
        <v>85</v>
      </c>
      <c r="V53" s="84" t="s">
        <v>129</v>
      </c>
      <c r="W53" s="85" t="b">
        <f t="shared" si="1"/>
        <v>1</v>
      </c>
      <c r="X53" s="53" t="s">
        <v>33</v>
      </c>
      <c r="Y53" s="53"/>
      <c r="Z53" s="63" t="s">
        <v>1549</v>
      </c>
    </row>
    <row r="54">
      <c r="A54" s="75" t="s">
        <v>1628</v>
      </c>
      <c r="B54" s="74">
        <v>7.037996191E9</v>
      </c>
      <c r="C54" s="75" t="s">
        <v>171</v>
      </c>
      <c r="D54" s="76">
        <v>45894.82787037037</v>
      </c>
      <c r="E54" s="75" t="s">
        <v>84</v>
      </c>
      <c r="F54" s="75" t="s">
        <v>129</v>
      </c>
      <c r="G54" s="77" t="s">
        <v>23</v>
      </c>
      <c r="H54" s="77">
        <v>1.0</v>
      </c>
      <c r="I54" s="80"/>
      <c r="J54" s="77">
        <v>1.0</v>
      </c>
      <c r="K54" s="79" t="s">
        <v>97</v>
      </c>
      <c r="L54" s="79"/>
      <c r="M54" s="80"/>
      <c r="N54" s="79"/>
      <c r="O54" s="81">
        <f t="array" ref="O54">IF(A54="", "", (IFNA(IF(A54="", "", INDEX(UpdateSheet!$L:$L, MATCH(1, (UpdateSheet!$G:$G=MAXIFS(UpdateSheet!$G:$G, UpdateSheet!$H:$H, G54, UpdateSheet!$G:$G, "&lt;=" &amp; D54)) * (UpdateSheet!$H:$H=G54), 0))), "") * J54) +
(IFNA(IF(A54="", "", INDEX(UpdateSheet!$P:$P, MATCH(1, (UpdateSheet!$G:$G=MAXIFS(UpdateSheet!$G:$G, UpdateSheet!$M:$M, K54, UpdateSheet!$G:$G, "&lt;=" &amp; D54)) * (UpdateSheet!$M:$M=K54), 0))), "") * N54)
)
</f>
        <v>12000</v>
      </c>
      <c r="P54" s="55">
        <v>5000.0</v>
      </c>
      <c r="Q54" s="82">
        <f t="array" ref="Q54">IF(A54="", "", (IFNA(IF(A54="", "", INDEX(UpdateSheet!$K:$K, MATCH(1, (UpdateSheet!$G:$G=MAXIFS(UpdateSheet!$G:$G, UpdateSheet!$H:$H, G54, UpdateSheet!$I:$I, J54, UpdateSheet!$G:$G, "&lt;=" &amp; D54)) * (UpdateSheet!$H:$H=G54) *(UpdateSheet!$I:$I=J54), 0))), "")) +
(IFNA(IF(A54="", "", INDEX(UpdateSheet!$O:$O, MATCH(1, (UpdateSheet!$G:$G=MAXIFS(UpdateSheet!$G:$G, UpdateSheet!$M:$M, K54,UpdateSheet!$N:$N, N54, UpdateSheet!$G:$G, "&lt;=" &amp; D54)) * (UpdateSheet!$M:$M=K54) *(UpdateSheet!$N:$N=N54), 0))), ""))
)
</f>
        <v>41500</v>
      </c>
      <c r="R54" s="81">
        <v>24500.0</v>
      </c>
      <c r="S54" s="53" t="s">
        <v>72</v>
      </c>
      <c r="T54" s="83">
        <v>45904.0</v>
      </c>
      <c r="U54" s="84" t="s">
        <v>85</v>
      </c>
      <c r="V54" s="84" t="s">
        <v>129</v>
      </c>
      <c r="W54" s="85" t="b">
        <f t="shared" si="1"/>
        <v>1</v>
      </c>
      <c r="X54" s="53" t="s">
        <v>29</v>
      </c>
      <c r="Y54" s="53"/>
      <c r="Z54" s="63" t="s">
        <v>1549</v>
      </c>
    </row>
    <row r="55">
      <c r="A55" s="75" t="s">
        <v>1629</v>
      </c>
      <c r="B55" s="74">
        <v>1254886.0</v>
      </c>
      <c r="C55" s="75" t="s">
        <v>62</v>
      </c>
      <c r="D55" s="76">
        <v>45895.26011574074</v>
      </c>
      <c r="E55" s="75" t="s">
        <v>84</v>
      </c>
      <c r="F55" s="75" t="s">
        <v>129</v>
      </c>
      <c r="G55" s="77" t="s">
        <v>23</v>
      </c>
      <c r="H55" s="77">
        <v>1.0</v>
      </c>
      <c r="I55" s="80"/>
      <c r="J55" s="77">
        <v>1.0</v>
      </c>
      <c r="K55" s="79" t="s">
        <v>97</v>
      </c>
      <c r="L55" s="79"/>
      <c r="M55" s="80"/>
      <c r="N55" s="79"/>
      <c r="O55" s="81">
        <f t="array" ref="O55">IF(A55="", "", (IFNA(IF(A55="", "", INDEX(UpdateSheet!$L:$L, MATCH(1, (UpdateSheet!$G:$G=MAXIFS(UpdateSheet!$G:$G, UpdateSheet!$H:$H, G55, UpdateSheet!$G:$G, "&lt;=" &amp; D55)) * (UpdateSheet!$H:$H=G55), 0))), "") * J55) +
(IFNA(IF(A55="", "", INDEX(UpdateSheet!$P:$P, MATCH(1, (UpdateSheet!$G:$G=MAXIFS(UpdateSheet!$G:$G, UpdateSheet!$M:$M, K55, UpdateSheet!$G:$G, "&lt;=" &amp; D55)) * (UpdateSheet!$M:$M=K55), 0))), "") * N55)
)
</f>
        <v>12000</v>
      </c>
      <c r="P55" s="86"/>
      <c r="Q55" s="82">
        <f t="array" ref="Q55">IF(A55="", "", (IFNA(IF(A55="", "", INDEX(UpdateSheet!$K:$K, MATCH(1, (UpdateSheet!$G:$G=MAXIFS(UpdateSheet!$G:$G, UpdateSheet!$H:$H, G55, UpdateSheet!$I:$I, J55, UpdateSheet!$G:$G, "&lt;=" &amp; D55)) * (UpdateSheet!$H:$H=G55) *(UpdateSheet!$I:$I=J55), 0))), "")) +
(IFNA(IF(A55="", "", INDEX(UpdateSheet!$O:$O, MATCH(1, (UpdateSheet!$G:$G=MAXIFS(UpdateSheet!$G:$G, UpdateSheet!$M:$M, K55,UpdateSheet!$N:$N, N55, UpdateSheet!$G:$G, "&lt;=" &amp; D55)) * (UpdateSheet!$M:$M=K55) *(UpdateSheet!$N:$N=N55), 0))), ""))
)
</f>
        <v>41500</v>
      </c>
      <c r="R55" s="81">
        <v>29500.0</v>
      </c>
      <c r="S55" s="53" t="s">
        <v>126</v>
      </c>
      <c r="T55" s="87"/>
      <c r="U55" s="84" t="s">
        <v>97</v>
      </c>
      <c r="V55" s="84" t="s">
        <v>97</v>
      </c>
      <c r="W55" s="85" t="b">
        <f t="shared" si="1"/>
        <v>0</v>
      </c>
      <c r="X55" s="63"/>
      <c r="Y55" s="53" t="s">
        <v>1630</v>
      </c>
      <c r="Z55" s="63" t="s">
        <v>1549</v>
      </c>
    </row>
    <row r="56">
      <c r="A56" s="75" t="s">
        <v>1631</v>
      </c>
      <c r="B56" s="74">
        <v>8.036703567E9</v>
      </c>
      <c r="C56" s="75" t="s">
        <v>131</v>
      </c>
      <c r="D56" s="76">
        <v>45896.149456018524</v>
      </c>
      <c r="E56" s="75" t="s">
        <v>84</v>
      </c>
      <c r="F56" s="75" t="s">
        <v>129</v>
      </c>
      <c r="G56" s="77" t="s">
        <v>23</v>
      </c>
      <c r="H56" s="77">
        <v>2.0</v>
      </c>
      <c r="I56" s="80"/>
      <c r="J56" s="77">
        <v>2.0</v>
      </c>
      <c r="K56" s="79" t="s">
        <v>97</v>
      </c>
      <c r="L56" s="79"/>
      <c r="M56" s="80"/>
      <c r="N56" s="79"/>
      <c r="O56" s="81">
        <f t="array" ref="O56">IF(A56="", "", (IFNA(IF(A56="", "", INDEX(UpdateSheet!$L:$L, MATCH(1, (UpdateSheet!$G:$G=MAXIFS(UpdateSheet!$G:$G, UpdateSheet!$H:$H, G56, UpdateSheet!$G:$G, "&lt;=" &amp; D56)) * (UpdateSheet!$H:$H=G56), 0))), "") * J56) +
(IFNA(IF(A56="", "", INDEX(UpdateSheet!$P:$P, MATCH(1, (UpdateSheet!$G:$G=MAXIFS(UpdateSheet!$G:$G, UpdateSheet!$M:$M, K56, UpdateSheet!$G:$G, "&lt;=" &amp; D56)) * (UpdateSheet!$M:$M=K56), 0))), "") * N56)
)
</f>
        <v>24000</v>
      </c>
      <c r="P56" s="55"/>
      <c r="Q56" s="82">
        <f t="array" ref="Q56">IF(A56="", "", (IFNA(IF(A56="", "", INDEX(UpdateSheet!$K:$K, MATCH(1, (UpdateSheet!$G:$G=MAXIFS(UpdateSheet!$G:$G, UpdateSheet!$H:$H, G56, UpdateSheet!$I:$I, J56, UpdateSheet!$G:$G, "&lt;=" &amp; D56)) * (UpdateSheet!$H:$H=G56) *(UpdateSheet!$I:$I=J56), 0))), "")) +
(IFNA(IF(A56="", "", INDEX(UpdateSheet!$O:$O, MATCH(1, (UpdateSheet!$G:$G=MAXIFS(UpdateSheet!$G:$G, UpdateSheet!$M:$M, K56,UpdateSheet!$N:$N, N56, UpdateSheet!$G:$G, "&lt;=" &amp; D56)) * (UpdateSheet!$M:$M=K56) *(UpdateSheet!$N:$N=N56), 0))), ""))
)
</f>
        <v>65500</v>
      </c>
      <c r="R56" s="81">
        <v>41500.0</v>
      </c>
      <c r="S56" s="63" t="str">
        <f t="shared" ref="S56:S57" si="9">if(A56="","","Pending")</f>
        <v>Pending</v>
      </c>
      <c r="T56" s="83"/>
      <c r="U56" s="84" t="s">
        <v>97</v>
      </c>
      <c r="V56" s="84" t="s">
        <v>97</v>
      </c>
      <c r="W56" s="85" t="b">
        <f t="shared" si="1"/>
        <v>0</v>
      </c>
      <c r="X56" s="53"/>
      <c r="Y56" s="53" t="s">
        <v>1560</v>
      </c>
      <c r="Z56" s="63" t="s">
        <v>1549</v>
      </c>
    </row>
    <row r="57">
      <c r="A57" s="75" t="s">
        <v>1632</v>
      </c>
      <c r="B57" s="74">
        <v>8.034156848E9</v>
      </c>
      <c r="C57" s="75" t="s">
        <v>62</v>
      </c>
      <c r="D57" s="76">
        <v>45896.162939814814</v>
      </c>
      <c r="E57" s="75" t="s">
        <v>84</v>
      </c>
      <c r="F57" s="75" t="s">
        <v>129</v>
      </c>
      <c r="G57" s="77" t="s">
        <v>23</v>
      </c>
      <c r="H57" s="77">
        <v>1.0</v>
      </c>
      <c r="I57" s="80"/>
      <c r="J57" s="77">
        <v>1.0</v>
      </c>
      <c r="K57" s="79" t="s">
        <v>97</v>
      </c>
      <c r="L57" s="79"/>
      <c r="M57" s="80"/>
      <c r="N57" s="79"/>
      <c r="O57" s="81">
        <f t="array" ref="O57">IF(A57="", "", (IFNA(IF(A57="", "", INDEX(UpdateSheet!$L:$L, MATCH(1, (UpdateSheet!$G:$G=MAXIFS(UpdateSheet!$G:$G, UpdateSheet!$H:$H, G57, UpdateSheet!$G:$G, "&lt;=" &amp; D57)) * (UpdateSheet!$H:$H=G57), 0))), "") * J57) +
(IFNA(IF(A57="", "", INDEX(UpdateSheet!$P:$P, MATCH(1, (UpdateSheet!$G:$G=MAXIFS(UpdateSheet!$G:$G, UpdateSheet!$M:$M, K57, UpdateSheet!$G:$G, "&lt;=" &amp; D57)) * (UpdateSheet!$M:$M=K57), 0))), "") * N57)
)
</f>
        <v>12000</v>
      </c>
      <c r="P57" s="86"/>
      <c r="Q57" s="82">
        <f t="array" ref="Q57">IF(A57="", "", (IFNA(IF(A57="", "", INDEX(UpdateSheet!$K:$K, MATCH(1, (UpdateSheet!$G:$G=MAXIFS(UpdateSheet!$G:$G, UpdateSheet!$H:$H, G57, UpdateSheet!$I:$I, J57, UpdateSheet!$G:$G, "&lt;=" &amp; D57)) * (UpdateSheet!$H:$H=G57) *(UpdateSheet!$I:$I=J57), 0))), "")) +
(IFNA(IF(A57="", "", INDEX(UpdateSheet!$O:$O, MATCH(1, (UpdateSheet!$G:$G=MAXIFS(UpdateSheet!$G:$G, UpdateSheet!$M:$M, K57,UpdateSheet!$N:$N, N57, UpdateSheet!$G:$G, "&lt;=" &amp; D57)) * (UpdateSheet!$M:$M=K57) *(UpdateSheet!$N:$N=N57), 0))), ""))
)
</f>
        <v>41500</v>
      </c>
      <c r="R57" s="81">
        <v>29500.0</v>
      </c>
      <c r="S57" s="63" t="str">
        <f t="shared" si="9"/>
        <v>Pending</v>
      </c>
      <c r="T57" s="87"/>
      <c r="U57" s="84" t="s">
        <v>97</v>
      </c>
      <c r="V57" s="84" t="s">
        <v>97</v>
      </c>
      <c r="W57" s="85" t="b">
        <f t="shared" si="1"/>
        <v>0</v>
      </c>
      <c r="X57" s="63"/>
      <c r="Y57" s="53" t="s">
        <v>1633</v>
      </c>
      <c r="Z57" s="63" t="s">
        <v>1549</v>
      </c>
    </row>
    <row r="58">
      <c r="A58" s="75" t="s">
        <v>1634</v>
      </c>
      <c r="B58" s="74">
        <v>8.063992065E9</v>
      </c>
      <c r="C58" s="75" t="s">
        <v>25</v>
      </c>
      <c r="D58" s="76">
        <v>45896.21267361111</v>
      </c>
      <c r="E58" s="75" t="s">
        <v>84</v>
      </c>
      <c r="F58" s="75" t="s">
        <v>129</v>
      </c>
      <c r="G58" s="77" t="s">
        <v>23</v>
      </c>
      <c r="H58" s="77">
        <v>2.0</v>
      </c>
      <c r="I58" s="80"/>
      <c r="J58" s="77">
        <v>2.0</v>
      </c>
      <c r="K58" s="79" t="s">
        <v>97</v>
      </c>
      <c r="L58" s="79"/>
      <c r="M58" s="80"/>
      <c r="N58" s="79"/>
      <c r="O58" s="81">
        <f t="array" ref="O58">IF(A58="", "", (IFNA(IF(A58="", "", INDEX(UpdateSheet!$L:$L, MATCH(1, (UpdateSheet!$G:$G=MAXIFS(UpdateSheet!$G:$G, UpdateSheet!$H:$H, G58, UpdateSheet!$G:$G, "&lt;=" &amp; D58)) * (UpdateSheet!$H:$H=G58), 0))), "") * J58) +
(IFNA(IF(A58="", "", INDEX(UpdateSheet!$P:$P, MATCH(1, (UpdateSheet!$G:$G=MAXIFS(UpdateSheet!$G:$G, UpdateSheet!$M:$M, K58, UpdateSheet!$G:$G, "&lt;=" &amp; D58)) * (UpdateSheet!$M:$M=K58), 0))), "") * N58)
)
</f>
        <v>24000</v>
      </c>
      <c r="P58" s="55"/>
      <c r="Q58" s="82">
        <f t="array" ref="Q58">IF(A58="", "", (IFNA(IF(A58="", "", INDEX(UpdateSheet!$K:$K, MATCH(1, (UpdateSheet!$G:$G=MAXIFS(UpdateSheet!$G:$G, UpdateSheet!$H:$H, G58, UpdateSheet!$I:$I, J58, UpdateSheet!$G:$G, "&lt;=" &amp; D58)) * (UpdateSheet!$H:$H=G58) *(UpdateSheet!$I:$I=J58), 0))), "")) +
(IFNA(IF(A58="", "", INDEX(UpdateSheet!$O:$O, MATCH(1, (UpdateSheet!$G:$G=MAXIFS(UpdateSheet!$G:$G, UpdateSheet!$M:$M, K58,UpdateSheet!$N:$N, N58, UpdateSheet!$G:$G, "&lt;=" &amp; D58)) * (UpdateSheet!$M:$M=K58) *(UpdateSheet!$N:$N=N58), 0))), ""))
)
</f>
        <v>65500</v>
      </c>
      <c r="R58" s="81">
        <v>41500.0</v>
      </c>
      <c r="S58" s="53" t="s">
        <v>126</v>
      </c>
      <c r="T58" s="83"/>
      <c r="U58" s="84" t="s">
        <v>97</v>
      </c>
      <c r="V58" s="84" t="s">
        <v>97</v>
      </c>
      <c r="W58" s="85" t="b">
        <f t="shared" si="1"/>
        <v>0</v>
      </c>
      <c r="X58" s="53"/>
      <c r="Y58" s="53" t="s">
        <v>1635</v>
      </c>
      <c r="Z58" s="63" t="s">
        <v>1549</v>
      </c>
    </row>
    <row r="59">
      <c r="A59" s="75" t="s">
        <v>1636</v>
      </c>
      <c r="B59" s="74">
        <v>7.030670301E9</v>
      </c>
      <c r="C59" s="75" t="s">
        <v>52</v>
      </c>
      <c r="D59" s="76">
        <v>45896.21638888889</v>
      </c>
      <c r="E59" s="75" t="s">
        <v>84</v>
      </c>
      <c r="F59" s="75" t="s">
        <v>129</v>
      </c>
      <c r="G59" s="77" t="s">
        <v>23</v>
      </c>
      <c r="H59" s="77">
        <v>3.0</v>
      </c>
      <c r="I59" s="80"/>
      <c r="J59" s="77">
        <v>3.0</v>
      </c>
      <c r="K59" s="79" t="s">
        <v>97</v>
      </c>
      <c r="L59" s="79"/>
      <c r="M59" s="80"/>
      <c r="N59" s="79"/>
      <c r="O59" s="81">
        <f t="array" ref="O59">IF(A59="", "", (IFNA(IF(A59="", "", INDEX(UpdateSheet!$L:$L, MATCH(1, (UpdateSheet!$G:$G=MAXIFS(UpdateSheet!$G:$G, UpdateSheet!$H:$H, G59, UpdateSheet!$G:$G, "&lt;=" &amp; D59)) * (UpdateSheet!$H:$H=G59), 0))), "") * J59) +
(IFNA(IF(A59="", "", INDEX(UpdateSheet!$P:$P, MATCH(1, (UpdateSheet!$G:$G=MAXIFS(UpdateSheet!$G:$G, UpdateSheet!$M:$M, K59, UpdateSheet!$G:$G, "&lt;=" &amp; D59)) * (UpdateSheet!$M:$M=K59), 0))), "") * N59)
)
</f>
        <v>36000</v>
      </c>
      <c r="P59" s="55"/>
      <c r="Q59" s="82">
        <f t="array" ref="Q59">IF(A59="", "", (IFNA(IF(A59="", "", INDEX(UpdateSheet!$K:$K, MATCH(1, (UpdateSheet!$G:$G=MAXIFS(UpdateSheet!$G:$G, UpdateSheet!$H:$H, G59, UpdateSheet!$I:$I, J59, UpdateSheet!$G:$G, "&lt;=" &amp; D59)) * (UpdateSheet!$H:$H=G59) *(UpdateSheet!$I:$I=J59), 0))), "")) +
(IFNA(IF(A59="", "", INDEX(UpdateSheet!$O:$O, MATCH(1, (UpdateSheet!$G:$G=MAXIFS(UpdateSheet!$G:$G, UpdateSheet!$M:$M, K59,UpdateSheet!$N:$N, N59, UpdateSheet!$G:$G, "&lt;=" &amp; D59)) * (UpdateSheet!$M:$M=K59) *(UpdateSheet!$N:$N=N59), 0))), ""))
)
</f>
        <v>113500</v>
      </c>
      <c r="R59" s="81">
        <v>77500.0</v>
      </c>
      <c r="S59" s="63" t="str">
        <f t="shared" ref="S59:S61" si="10">if(A59="","","Pending")</f>
        <v>Pending</v>
      </c>
      <c r="T59" s="83"/>
      <c r="U59" s="84" t="s">
        <v>97</v>
      </c>
      <c r="V59" s="84" t="s">
        <v>97</v>
      </c>
      <c r="W59" s="85" t="b">
        <f t="shared" si="1"/>
        <v>0</v>
      </c>
      <c r="X59" s="53"/>
      <c r="Y59" s="53" t="s">
        <v>1560</v>
      </c>
      <c r="Z59" s="63" t="s">
        <v>1549</v>
      </c>
    </row>
    <row r="60">
      <c r="A60" s="75" t="s">
        <v>1637</v>
      </c>
      <c r="B60" s="74">
        <v>8.060012102E9</v>
      </c>
      <c r="C60" s="75" t="s">
        <v>222</v>
      </c>
      <c r="D60" s="76">
        <v>45896.33991898148</v>
      </c>
      <c r="E60" s="75" t="s">
        <v>84</v>
      </c>
      <c r="F60" s="75" t="s">
        <v>129</v>
      </c>
      <c r="G60" s="77" t="s">
        <v>23</v>
      </c>
      <c r="H60" s="77">
        <v>4.0</v>
      </c>
      <c r="I60" s="80"/>
      <c r="J60" s="77">
        <v>4.0</v>
      </c>
      <c r="K60" s="79" t="s">
        <v>97</v>
      </c>
      <c r="L60" s="79"/>
      <c r="M60" s="80"/>
      <c r="N60" s="79"/>
      <c r="O60" s="81">
        <f t="array" ref="O60">IF(A60="", "", (IFNA(IF(A60="", "", INDEX(UpdateSheet!$L:$L, MATCH(1, (UpdateSheet!$G:$G=MAXIFS(UpdateSheet!$G:$G, UpdateSheet!$H:$H, G60, UpdateSheet!$G:$G, "&lt;=" &amp; D60)) * (UpdateSheet!$H:$H=G60), 0))), "") * J60) +
(IFNA(IF(A60="", "", INDEX(UpdateSheet!$P:$P, MATCH(1, (UpdateSheet!$G:$G=MAXIFS(UpdateSheet!$G:$G, UpdateSheet!$M:$M, K60, UpdateSheet!$G:$G, "&lt;=" &amp; D60)) * (UpdateSheet!$M:$M=K60), 0))), "") * N60)
)
</f>
        <v>48000</v>
      </c>
      <c r="P60" s="86"/>
      <c r="Q60" s="82">
        <f t="array" ref="Q60">IF(A60="", "", (IFNA(IF(A60="", "", INDEX(UpdateSheet!$K:$K, MATCH(1, (UpdateSheet!$G:$G=MAXIFS(UpdateSheet!$G:$G, UpdateSheet!$H:$H, G60, UpdateSheet!$I:$I, J60, UpdateSheet!$G:$G, "&lt;=" &amp; D60)) * (UpdateSheet!$H:$H=G60) *(UpdateSheet!$I:$I=J60), 0))), "")) +
(IFNA(IF(A60="", "", INDEX(UpdateSheet!$O:$O, MATCH(1, (UpdateSheet!$G:$G=MAXIFS(UpdateSheet!$G:$G, UpdateSheet!$M:$M, K60,UpdateSheet!$N:$N, N60, UpdateSheet!$G:$G, "&lt;=" &amp; D60)) * (UpdateSheet!$M:$M=K60) *(UpdateSheet!$N:$N=N60), 0))), ""))
)
</f>
        <v>135000</v>
      </c>
      <c r="R60" s="81">
        <v>87000.0</v>
      </c>
      <c r="S60" s="63" t="str">
        <f t="shared" si="10"/>
        <v>Pending</v>
      </c>
      <c r="T60" s="87"/>
      <c r="U60" s="84" t="s">
        <v>97</v>
      </c>
      <c r="V60" s="84" t="s">
        <v>97</v>
      </c>
      <c r="W60" s="85" t="b">
        <f t="shared" si="1"/>
        <v>0</v>
      </c>
      <c r="X60" s="63"/>
      <c r="Y60" s="53" t="s">
        <v>1619</v>
      </c>
      <c r="Z60" s="63" t="s">
        <v>1549</v>
      </c>
    </row>
    <row r="61">
      <c r="A61" s="75" t="s">
        <v>1638</v>
      </c>
      <c r="B61" s="74">
        <v>8.133307033E9</v>
      </c>
      <c r="C61" s="75" t="s">
        <v>25</v>
      </c>
      <c r="D61" s="76">
        <v>45898.186261574076</v>
      </c>
      <c r="E61" s="75" t="s">
        <v>84</v>
      </c>
      <c r="F61" s="75" t="s">
        <v>129</v>
      </c>
      <c r="G61" s="77" t="s">
        <v>23</v>
      </c>
      <c r="H61" s="77">
        <v>1.0</v>
      </c>
      <c r="I61" s="80"/>
      <c r="J61" s="77">
        <v>1.0</v>
      </c>
      <c r="K61" s="79" t="s">
        <v>97</v>
      </c>
      <c r="L61" s="79"/>
      <c r="M61" s="80"/>
      <c r="N61" s="79"/>
      <c r="O61" s="81">
        <f t="array" ref="O61">IF(A61="", "", (IFNA(IF(A61="", "", INDEX(UpdateSheet!$L:$L, MATCH(1, (UpdateSheet!$G:$G=MAXIFS(UpdateSheet!$G:$G, UpdateSheet!$H:$H, G61, UpdateSheet!$G:$G, "&lt;=" &amp; D61)) * (UpdateSheet!$H:$H=G61), 0))), "") * J61) +
(IFNA(IF(A61="", "", INDEX(UpdateSheet!$P:$P, MATCH(1, (UpdateSheet!$G:$G=MAXIFS(UpdateSheet!$G:$G, UpdateSheet!$M:$M, K61, UpdateSheet!$G:$G, "&lt;=" &amp; D61)) * (UpdateSheet!$M:$M=K61), 0))), "") * N61)
)
</f>
        <v>12000</v>
      </c>
      <c r="P61" s="86"/>
      <c r="Q61" s="82">
        <f t="array" ref="Q61">IF(A61="", "", (IFNA(IF(A61="", "", INDEX(UpdateSheet!$K:$K, MATCH(1, (UpdateSheet!$G:$G=MAXIFS(UpdateSheet!$G:$G, UpdateSheet!$H:$H, G61, UpdateSheet!$I:$I, J61, UpdateSheet!$G:$G, "&lt;=" &amp; D61)) * (UpdateSheet!$H:$H=G61) *(UpdateSheet!$I:$I=J61), 0))), "")) +
(IFNA(IF(A61="", "", INDEX(UpdateSheet!$O:$O, MATCH(1, (UpdateSheet!$G:$G=MAXIFS(UpdateSheet!$G:$G, UpdateSheet!$M:$M, K61,UpdateSheet!$N:$N, N61, UpdateSheet!$G:$G, "&lt;=" &amp; D61)) * (UpdateSheet!$M:$M=K61) *(UpdateSheet!$N:$N=N61), 0))), ""))
)
</f>
        <v>41500</v>
      </c>
      <c r="R61" s="81">
        <v>29500.0</v>
      </c>
      <c r="S61" s="63" t="str">
        <f t="shared" si="10"/>
        <v>Pending</v>
      </c>
      <c r="T61" s="87"/>
      <c r="U61" s="84" t="s">
        <v>97</v>
      </c>
      <c r="V61" s="84" t="s">
        <v>97</v>
      </c>
      <c r="W61" s="85" t="b">
        <f t="shared" si="1"/>
        <v>0</v>
      </c>
      <c r="X61" s="63"/>
      <c r="Y61" s="53" t="s">
        <v>1639</v>
      </c>
      <c r="Z61" s="63" t="s">
        <v>1549</v>
      </c>
    </row>
    <row r="62">
      <c r="A62" s="75" t="s">
        <v>1640</v>
      </c>
      <c r="B62" s="74">
        <v>8.037647855E9</v>
      </c>
      <c r="C62" s="75" t="s">
        <v>52</v>
      </c>
      <c r="D62" s="76">
        <v>45898.2084375</v>
      </c>
      <c r="E62" s="75" t="s">
        <v>84</v>
      </c>
      <c r="F62" s="75" t="s">
        <v>129</v>
      </c>
      <c r="G62" s="77" t="s">
        <v>23</v>
      </c>
      <c r="H62" s="77">
        <v>1.0</v>
      </c>
      <c r="I62" s="80"/>
      <c r="J62" s="77">
        <v>1.0</v>
      </c>
      <c r="K62" s="79" t="s">
        <v>97</v>
      </c>
      <c r="L62" s="79"/>
      <c r="M62" s="80"/>
      <c r="N62" s="79"/>
      <c r="O62" s="81">
        <f t="array" ref="O62">IF(A62="", "", (IFNA(IF(A62="", "", INDEX(UpdateSheet!$L:$L, MATCH(1, (UpdateSheet!$G:$G=MAXIFS(UpdateSheet!$G:$G, UpdateSheet!$H:$H, G62, UpdateSheet!$G:$G, "&lt;=" &amp; D62)) * (UpdateSheet!$H:$H=G62), 0))), "") * J62) +
(IFNA(IF(A62="", "", INDEX(UpdateSheet!$P:$P, MATCH(1, (UpdateSheet!$G:$G=MAXIFS(UpdateSheet!$G:$G, UpdateSheet!$M:$M, K62, UpdateSheet!$G:$G, "&lt;=" &amp; D62)) * (UpdateSheet!$M:$M=K62), 0))), "") * N62)
)
</f>
        <v>12000</v>
      </c>
      <c r="P62" s="55">
        <v>4000.0</v>
      </c>
      <c r="Q62" s="82">
        <f t="array" ref="Q62">IF(A62="", "", (IFNA(IF(A62="", "", INDEX(UpdateSheet!$K:$K, MATCH(1, (UpdateSheet!$G:$G=MAXIFS(UpdateSheet!$G:$G, UpdateSheet!$H:$H, G62, UpdateSheet!$I:$I, J62, UpdateSheet!$G:$G, "&lt;=" &amp; D62)) * (UpdateSheet!$H:$H=G62) *(UpdateSheet!$I:$I=J62), 0))), "")) +
(IFNA(IF(A62="", "", INDEX(UpdateSheet!$O:$O, MATCH(1, (UpdateSheet!$G:$G=MAXIFS(UpdateSheet!$G:$G, UpdateSheet!$M:$M, K62,UpdateSheet!$N:$N, N62, UpdateSheet!$G:$G, "&lt;=" &amp; D62)) * (UpdateSheet!$M:$M=K62) *(UpdateSheet!$N:$N=N62), 0))), ""))
)
</f>
        <v>41500</v>
      </c>
      <c r="R62" s="81">
        <v>25500.0</v>
      </c>
      <c r="S62" s="53" t="s">
        <v>72</v>
      </c>
      <c r="T62" s="83">
        <v>45898.0</v>
      </c>
      <c r="U62" s="84" t="s">
        <v>84</v>
      </c>
      <c r="V62" s="84" t="s">
        <v>129</v>
      </c>
      <c r="W62" s="85" t="b">
        <f t="shared" si="1"/>
        <v>1</v>
      </c>
      <c r="X62" s="53" t="s">
        <v>51</v>
      </c>
      <c r="Y62" s="63"/>
      <c r="Z62" s="63" t="s">
        <v>1549</v>
      </c>
    </row>
    <row r="63">
      <c r="A63" s="75" t="s">
        <v>1641</v>
      </c>
      <c r="B63" s="74">
        <v>7.034480192E9</v>
      </c>
      <c r="C63" s="75" t="s">
        <v>342</v>
      </c>
      <c r="D63" s="76">
        <v>45898.3206712963</v>
      </c>
      <c r="E63" s="75" t="s">
        <v>84</v>
      </c>
      <c r="F63" s="75" t="s">
        <v>129</v>
      </c>
      <c r="G63" s="77" t="s">
        <v>23</v>
      </c>
      <c r="H63" s="77">
        <v>1.0</v>
      </c>
      <c r="I63" s="80"/>
      <c r="J63" s="77">
        <v>1.0</v>
      </c>
      <c r="K63" s="79" t="s">
        <v>97</v>
      </c>
      <c r="L63" s="79"/>
      <c r="M63" s="80"/>
      <c r="N63" s="79"/>
      <c r="O63" s="81">
        <f t="array" ref="O63">IF(A63="", "", (IFNA(IF(A63="", "", INDEX(UpdateSheet!$L:$L, MATCH(1, (UpdateSheet!$G:$G=MAXIFS(UpdateSheet!$G:$G, UpdateSheet!$H:$H, G63, UpdateSheet!$G:$G, "&lt;=" &amp; D63)) * (UpdateSheet!$H:$H=G63), 0))), "") * J63) +
(IFNA(IF(A63="", "", INDEX(UpdateSheet!$P:$P, MATCH(1, (UpdateSheet!$G:$G=MAXIFS(UpdateSheet!$G:$G, UpdateSheet!$M:$M, K63, UpdateSheet!$G:$G, "&lt;=" &amp; D63)) * (UpdateSheet!$M:$M=K63), 0))), "") * N63)
)
</f>
        <v>12000</v>
      </c>
      <c r="P63" s="86"/>
      <c r="Q63" s="82">
        <f t="array" ref="Q63">IF(A63="", "", (IFNA(IF(A63="", "", INDEX(UpdateSheet!$K:$K, MATCH(1, (UpdateSheet!$G:$G=MAXIFS(UpdateSheet!$G:$G, UpdateSheet!$H:$H, G63, UpdateSheet!$I:$I, J63, UpdateSheet!$G:$G, "&lt;=" &amp; D63)) * (UpdateSheet!$H:$H=G63) *(UpdateSheet!$I:$I=J63), 0))), "")) +
(IFNA(IF(A63="", "", INDEX(UpdateSheet!$O:$O, MATCH(1, (UpdateSheet!$G:$G=MAXIFS(UpdateSheet!$G:$G, UpdateSheet!$M:$M, K63,UpdateSheet!$N:$N, N63, UpdateSheet!$G:$G, "&lt;=" &amp; D63)) * (UpdateSheet!$M:$M=K63) *(UpdateSheet!$N:$N=N63), 0))), ""))
)
</f>
        <v>41500</v>
      </c>
      <c r="R63" s="81">
        <v>29500.0</v>
      </c>
      <c r="S63" s="63" t="str">
        <f>if(A63="","","Pending")</f>
        <v>Pending</v>
      </c>
      <c r="T63" s="87"/>
      <c r="U63" s="84" t="s">
        <v>97</v>
      </c>
      <c r="V63" s="84" t="s">
        <v>97</v>
      </c>
      <c r="W63" s="85" t="b">
        <f t="shared" si="1"/>
        <v>0</v>
      </c>
      <c r="X63" s="63"/>
      <c r="Y63" s="53" t="s">
        <v>1642</v>
      </c>
      <c r="Z63" s="63" t="s">
        <v>1549</v>
      </c>
    </row>
    <row r="64">
      <c r="A64" s="75" t="s">
        <v>1643</v>
      </c>
      <c r="B64" s="74">
        <v>7.039327881E9</v>
      </c>
      <c r="C64" s="75" t="s">
        <v>52</v>
      </c>
      <c r="D64" s="76">
        <v>45898.40288194444</v>
      </c>
      <c r="E64" s="75" t="s">
        <v>84</v>
      </c>
      <c r="F64" s="75" t="s">
        <v>129</v>
      </c>
      <c r="G64" s="77" t="s">
        <v>23</v>
      </c>
      <c r="H64" s="77">
        <v>1.0</v>
      </c>
      <c r="I64" s="80"/>
      <c r="J64" s="77">
        <v>1.0</v>
      </c>
      <c r="K64" s="79" t="s">
        <v>97</v>
      </c>
      <c r="L64" s="79"/>
      <c r="M64" s="80"/>
      <c r="N64" s="79"/>
      <c r="O64" s="81">
        <f t="array" ref="O64">IF(A64="", "", (IFNA(IF(A64="", "", INDEX(UpdateSheet!$L:$L, MATCH(1, (UpdateSheet!$G:$G=MAXIFS(UpdateSheet!$G:$G, UpdateSheet!$H:$H, G64, UpdateSheet!$G:$G, "&lt;=" &amp; D64)) * (UpdateSheet!$H:$H=G64), 0))), "") * J64) +
(IFNA(IF(A64="", "", INDEX(UpdateSheet!$P:$P, MATCH(1, (UpdateSheet!$G:$G=MAXIFS(UpdateSheet!$G:$G, UpdateSheet!$M:$M, K64, UpdateSheet!$G:$G, "&lt;=" &amp; D64)) * (UpdateSheet!$M:$M=K64), 0))), "") * N64)
)
</f>
        <v>12000</v>
      </c>
      <c r="P64" s="55">
        <v>4000.0</v>
      </c>
      <c r="Q64" s="82">
        <f t="array" ref="Q64">IF(A64="", "", (IFNA(IF(A64="", "", INDEX(UpdateSheet!$K:$K, MATCH(1, (UpdateSheet!$G:$G=MAXIFS(UpdateSheet!$G:$G, UpdateSheet!$H:$H, G64, UpdateSheet!$I:$I, J64, UpdateSheet!$G:$G, "&lt;=" &amp; D64)) * (UpdateSheet!$H:$H=G64) *(UpdateSheet!$I:$I=J64), 0))), "")) +
(IFNA(IF(A64="", "", INDEX(UpdateSheet!$O:$O, MATCH(1, (UpdateSheet!$G:$G=MAXIFS(UpdateSheet!$G:$G, UpdateSheet!$M:$M, K64,UpdateSheet!$N:$N, N64, UpdateSheet!$G:$G, "&lt;=" &amp; D64)) * (UpdateSheet!$M:$M=K64) *(UpdateSheet!$N:$N=N64), 0))), ""))
)
</f>
        <v>41500</v>
      </c>
      <c r="R64" s="81">
        <v>25500.0</v>
      </c>
      <c r="S64" s="53" t="s">
        <v>72</v>
      </c>
      <c r="T64" s="83">
        <v>45898.0</v>
      </c>
      <c r="U64" s="84" t="s">
        <v>84</v>
      </c>
      <c r="V64" s="84" t="s">
        <v>129</v>
      </c>
      <c r="W64" s="85" t="b">
        <f t="shared" si="1"/>
        <v>1</v>
      </c>
      <c r="X64" s="53" t="s">
        <v>51</v>
      </c>
      <c r="Y64" s="63"/>
      <c r="Z64" s="63" t="s">
        <v>1549</v>
      </c>
    </row>
    <row r="65">
      <c r="A65" s="75" t="s">
        <v>1644</v>
      </c>
      <c r="B65" s="74">
        <v>7.066157963E9</v>
      </c>
      <c r="C65" s="75" t="s">
        <v>219</v>
      </c>
      <c r="D65" s="76">
        <v>45898.96329861111</v>
      </c>
      <c r="E65" s="75" t="s">
        <v>84</v>
      </c>
      <c r="F65" s="75" t="s">
        <v>129</v>
      </c>
      <c r="G65" s="77" t="s">
        <v>23</v>
      </c>
      <c r="H65" s="77">
        <v>1.0</v>
      </c>
      <c r="I65" s="80"/>
      <c r="J65" s="77">
        <v>1.0</v>
      </c>
      <c r="K65" s="79" t="s">
        <v>97</v>
      </c>
      <c r="L65" s="79"/>
      <c r="M65" s="80"/>
      <c r="N65" s="79"/>
      <c r="O65" s="81">
        <f t="array" ref="O65">IF(A65="", "", (IFNA(IF(A65="", "", INDEX(UpdateSheet!$L:$L, MATCH(1, (UpdateSheet!$G:$G=MAXIFS(UpdateSheet!$G:$G, UpdateSheet!$H:$H, G65, UpdateSheet!$G:$G, "&lt;=" &amp; D65)) * (UpdateSheet!$H:$H=G65), 0))), "") * J65) +
(IFNA(IF(A65="", "", INDEX(UpdateSheet!$P:$P, MATCH(1, (UpdateSheet!$G:$G=MAXIFS(UpdateSheet!$G:$G, UpdateSheet!$M:$M, K65, UpdateSheet!$G:$G, "&lt;=" &amp; D65)) * (UpdateSheet!$M:$M=K65), 0))), "") * N65)
)
</f>
        <v>12000</v>
      </c>
      <c r="P65" s="86"/>
      <c r="Q65" s="82">
        <f t="array" ref="Q65">IF(A65="", "", (IFNA(IF(A65="", "", INDEX(UpdateSheet!$K:$K, MATCH(1, (UpdateSheet!$G:$G=MAXIFS(UpdateSheet!$G:$G, UpdateSheet!$H:$H, G65, UpdateSheet!$I:$I, J65, UpdateSheet!$G:$G, "&lt;=" &amp; D65)) * (UpdateSheet!$H:$H=G65) *(UpdateSheet!$I:$I=J65), 0))), "")) +
(IFNA(IF(A65="", "", INDEX(UpdateSheet!$O:$O, MATCH(1, (UpdateSheet!$G:$G=MAXIFS(UpdateSheet!$G:$G, UpdateSheet!$M:$M, K65,UpdateSheet!$N:$N, N65, UpdateSheet!$G:$G, "&lt;=" &amp; D65)) * (UpdateSheet!$M:$M=K65) *(UpdateSheet!$N:$N=N65), 0))), ""))
)
</f>
        <v>41500</v>
      </c>
      <c r="R65" s="81">
        <v>29500.0</v>
      </c>
      <c r="S65" s="63" t="str">
        <f>if(A65="","","Pending")</f>
        <v>Pending</v>
      </c>
      <c r="T65" s="87"/>
      <c r="U65" s="84" t="s">
        <v>97</v>
      </c>
      <c r="V65" s="84" t="s">
        <v>97</v>
      </c>
      <c r="W65" s="85" t="b">
        <f t="shared" si="1"/>
        <v>0</v>
      </c>
      <c r="X65" s="63"/>
      <c r="Y65" s="53" t="s">
        <v>1645</v>
      </c>
      <c r="Z65" s="63" t="s">
        <v>1549</v>
      </c>
    </row>
    <row r="66">
      <c r="A66" s="75" t="s">
        <v>1646</v>
      </c>
      <c r="B66" s="74">
        <v>7.067471006E9</v>
      </c>
      <c r="C66" s="75" t="s">
        <v>131</v>
      </c>
      <c r="D66" s="76">
        <v>45899.101319444446</v>
      </c>
      <c r="E66" s="75" t="s">
        <v>84</v>
      </c>
      <c r="F66" s="75" t="s">
        <v>129</v>
      </c>
      <c r="G66" s="77" t="s">
        <v>23</v>
      </c>
      <c r="H66" s="77">
        <v>1.0</v>
      </c>
      <c r="I66" s="80"/>
      <c r="J66" s="77">
        <v>1.0</v>
      </c>
      <c r="K66" s="79" t="s">
        <v>97</v>
      </c>
      <c r="L66" s="79"/>
      <c r="M66" s="80"/>
      <c r="N66" s="79"/>
      <c r="O66" s="81">
        <f t="array" ref="O66">IF(A66="", "", (IFNA(IF(A66="", "", INDEX(UpdateSheet!$L:$L, MATCH(1, (UpdateSheet!$G:$G=MAXIFS(UpdateSheet!$G:$G, UpdateSheet!$H:$H, G66, UpdateSheet!$G:$G, "&lt;=" &amp; D66)) * (UpdateSheet!$H:$H=G66), 0))), "") * J66) +
(IFNA(IF(A66="", "", INDEX(UpdateSheet!$P:$P, MATCH(1, (UpdateSheet!$G:$G=MAXIFS(UpdateSheet!$G:$G, UpdateSheet!$M:$M, K66, UpdateSheet!$G:$G, "&lt;=" &amp; D66)) * (UpdateSheet!$M:$M=K66), 0))), "") * N66)
)
</f>
        <v>12000</v>
      </c>
      <c r="P66" s="55"/>
      <c r="Q66" s="82">
        <f t="array" ref="Q66">IF(A66="", "", (IFNA(IF(A66="", "", INDEX(UpdateSheet!$K:$K, MATCH(1, (UpdateSheet!$G:$G=MAXIFS(UpdateSheet!$G:$G, UpdateSheet!$H:$H, G66, UpdateSheet!$I:$I, J66, UpdateSheet!$G:$G, "&lt;=" &amp; D66)) * (UpdateSheet!$H:$H=G66) *(UpdateSheet!$I:$I=J66), 0))), "")) +
(IFNA(IF(A66="", "", INDEX(UpdateSheet!$O:$O, MATCH(1, (UpdateSheet!$G:$G=MAXIFS(UpdateSheet!$G:$G, UpdateSheet!$M:$M, K66,UpdateSheet!$N:$N, N66, UpdateSheet!$G:$G, "&lt;=" &amp; D66)) * (UpdateSheet!$M:$M=K66) *(UpdateSheet!$N:$N=N66), 0))), ""))
)
</f>
        <v>41500</v>
      </c>
      <c r="R66" s="81">
        <v>29500.0</v>
      </c>
      <c r="S66" s="53" t="s">
        <v>126</v>
      </c>
      <c r="T66" s="83"/>
      <c r="U66" s="84" t="s">
        <v>97</v>
      </c>
      <c r="V66" s="84" t="s">
        <v>97</v>
      </c>
      <c r="W66" s="85" t="b">
        <f t="shared" si="1"/>
        <v>0</v>
      </c>
      <c r="X66" s="53"/>
      <c r="Y66" s="53" t="s">
        <v>1623</v>
      </c>
      <c r="Z66" s="63" t="s">
        <v>1549</v>
      </c>
    </row>
    <row r="67">
      <c r="A67" s="75" t="s">
        <v>1647</v>
      </c>
      <c r="B67" s="74">
        <v>8.036299827E9</v>
      </c>
      <c r="C67" s="75" t="s">
        <v>149</v>
      </c>
      <c r="D67" s="76">
        <v>45901.1752662037</v>
      </c>
      <c r="E67" s="75" t="s">
        <v>85</v>
      </c>
      <c r="F67" s="75" t="s">
        <v>129</v>
      </c>
      <c r="G67" s="77" t="s">
        <v>23</v>
      </c>
      <c r="H67" s="77">
        <v>1.0</v>
      </c>
      <c r="I67" s="80"/>
      <c r="J67" s="77">
        <v>1.0</v>
      </c>
      <c r="K67" s="79" t="s">
        <v>97</v>
      </c>
      <c r="L67" s="79"/>
      <c r="M67" s="80"/>
      <c r="N67" s="79"/>
      <c r="O67" s="81">
        <f t="array" ref="O67">IF(A67="", "", (IFNA(IF(A67="", "", INDEX(UpdateSheet!$L:$L, MATCH(1, (UpdateSheet!$G:$G=MAXIFS(UpdateSheet!$G:$G, UpdateSheet!$H:$H, G67, UpdateSheet!$G:$G, "&lt;=" &amp; D67)) * (UpdateSheet!$H:$H=G67), 0))), "") * J67) +
(IFNA(IF(A67="", "", INDEX(UpdateSheet!$P:$P, MATCH(1, (UpdateSheet!$G:$G=MAXIFS(UpdateSheet!$G:$G, UpdateSheet!$M:$M, K67, UpdateSheet!$G:$G, "&lt;=" &amp; D67)) * (UpdateSheet!$M:$M=K67), 0))), "") * N67)
)
</f>
        <v>12000</v>
      </c>
      <c r="P67" s="86"/>
      <c r="Q67" s="82">
        <f t="array" ref="Q67">IF(A67="", "", (IFNA(IF(A67="", "", INDEX(UpdateSheet!$K:$K, MATCH(1, (UpdateSheet!$G:$G=MAXIFS(UpdateSheet!$G:$G, UpdateSheet!$H:$H, G67, UpdateSheet!$I:$I, J67, UpdateSheet!$G:$G, "&lt;=" &amp; D67)) * (UpdateSheet!$H:$H=G67) *(UpdateSheet!$I:$I=J67), 0))), "")) +
(IFNA(IF(A67="", "", INDEX(UpdateSheet!$O:$O, MATCH(1, (UpdateSheet!$G:$G=MAXIFS(UpdateSheet!$G:$G, UpdateSheet!$M:$M, K67,UpdateSheet!$N:$N, N67, UpdateSheet!$G:$G, "&lt;=" &amp; D67)) * (UpdateSheet!$M:$M=K67) *(UpdateSheet!$N:$N=N67), 0))), ""))
)
</f>
        <v>41500</v>
      </c>
      <c r="R67" s="81">
        <v>29500.0</v>
      </c>
      <c r="S67" s="53" t="s">
        <v>126</v>
      </c>
      <c r="T67" s="87"/>
      <c r="U67" s="84" t="s">
        <v>97</v>
      </c>
      <c r="V67" s="84" t="s">
        <v>97</v>
      </c>
      <c r="W67" s="85" t="b">
        <f t="shared" si="1"/>
        <v>0</v>
      </c>
      <c r="X67" s="63"/>
      <c r="Y67" s="53" t="s">
        <v>1648</v>
      </c>
      <c r="Z67" s="63" t="s">
        <v>1549</v>
      </c>
    </row>
    <row r="68">
      <c r="A68" s="75" t="s">
        <v>1034</v>
      </c>
      <c r="B68" s="74">
        <v>8.032677912E9</v>
      </c>
      <c r="C68" s="75" t="s">
        <v>131</v>
      </c>
      <c r="D68" s="76">
        <v>45901.30814814815</v>
      </c>
      <c r="E68" s="75" t="s">
        <v>85</v>
      </c>
      <c r="F68" s="75" t="s">
        <v>129</v>
      </c>
      <c r="G68" s="77" t="s">
        <v>23</v>
      </c>
      <c r="H68" s="77">
        <v>2.0</v>
      </c>
      <c r="I68" s="80"/>
      <c r="J68" s="77">
        <v>2.0</v>
      </c>
      <c r="K68" s="79" t="s">
        <v>97</v>
      </c>
      <c r="L68" s="79"/>
      <c r="M68" s="80"/>
      <c r="N68" s="79"/>
      <c r="O68" s="81">
        <f t="array" ref="O68">IF(A68="", "", (IFNA(IF(A68="", "", INDEX(UpdateSheet!$L:$L, MATCH(1, (UpdateSheet!$G:$G=MAXIFS(UpdateSheet!$G:$G, UpdateSheet!$H:$H, G68, UpdateSheet!$G:$G, "&lt;=" &amp; D68)) * (UpdateSheet!$H:$H=G68), 0))), "") * J68) +
(IFNA(IF(A68="", "", INDEX(UpdateSheet!$P:$P, MATCH(1, (UpdateSheet!$G:$G=MAXIFS(UpdateSheet!$G:$G, UpdateSheet!$M:$M, K68, UpdateSheet!$G:$G, "&lt;=" &amp; D68)) * (UpdateSheet!$M:$M=K68), 0))), "") * N68)
)
</f>
        <v>24000</v>
      </c>
      <c r="P68" s="86"/>
      <c r="Q68" s="82">
        <f t="array" ref="Q68">IF(A68="", "", (IFNA(IF(A68="", "", INDEX(UpdateSheet!$K:$K, MATCH(1, (UpdateSheet!$G:$G=MAXIFS(UpdateSheet!$G:$G, UpdateSheet!$H:$H, G68, UpdateSheet!$I:$I, J68, UpdateSheet!$G:$G, "&lt;=" &amp; D68)) * (UpdateSheet!$H:$H=G68) *(UpdateSheet!$I:$I=J68), 0))), "")) +
(IFNA(IF(A68="", "", INDEX(UpdateSheet!$O:$O, MATCH(1, (UpdateSheet!$G:$G=MAXIFS(UpdateSheet!$G:$G, UpdateSheet!$M:$M, K68,UpdateSheet!$N:$N, N68, UpdateSheet!$G:$G, "&lt;=" &amp; D68)) * (UpdateSheet!$M:$M=K68) *(UpdateSheet!$N:$N=N68), 0))), ""))
)
</f>
        <v>65500</v>
      </c>
      <c r="R68" s="81">
        <v>41500.0</v>
      </c>
      <c r="S68" s="63" t="str">
        <f t="shared" ref="S68:S69" si="11">if(A68="","","Pending")</f>
        <v>Pending</v>
      </c>
      <c r="T68" s="87"/>
      <c r="U68" s="84" t="s">
        <v>97</v>
      </c>
      <c r="V68" s="84" t="s">
        <v>97</v>
      </c>
      <c r="W68" s="85" t="b">
        <f t="shared" si="1"/>
        <v>0</v>
      </c>
      <c r="X68" s="63"/>
      <c r="Y68" s="53" t="s">
        <v>1649</v>
      </c>
      <c r="Z68" s="63" t="s">
        <v>1549</v>
      </c>
    </row>
    <row r="69">
      <c r="A69" s="75" t="s">
        <v>1650</v>
      </c>
      <c r="B69" s="74">
        <v>8.035755452E9</v>
      </c>
      <c r="C69" s="75" t="s">
        <v>219</v>
      </c>
      <c r="D69" s="76">
        <v>45901.36319444445</v>
      </c>
      <c r="E69" s="75" t="s">
        <v>85</v>
      </c>
      <c r="F69" s="75" t="s">
        <v>129</v>
      </c>
      <c r="G69" s="77" t="s">
        <v>23</v>
      </c>
      <c r="H69" s="77">
        <v>2.0</v>
      </c>
      <c r="I69" s="80"/>
      <c r="J69" s="77">
        <v>2.0</v>
      </c>
      <c r="K69" s="79" t="s">
        <v>97</v>
      </c>
      <c r="L69" s="79"/>
      <c r="M69" s="80"/>
      <c r="N69" s="79"/>
      <c r="O69" s="81">
        <f t="array" ref="O69">IF(A69="", "", (IFNA(IF(A69="", "", INDEX(UpdateSheet!$L:$L, MATCH(1, (UpdateSheet!$G:$G=MAXIFS(UpdateSheet!$G:$G, UpdateSheet!$H:$H, G69, UpdateSheet!$G:$G, "&lt;=" &amp; D69)) * (UpdateSheet!$H:$H=G69), 0))), "") * J69) +
(IFNA(IF(A69="", "", INDEX(UpdateSheet!$P:$P, MATCH(1, (UpdateSheet!$G:$G=MAXIFS(UpdateSheet!$G:$G, UpdateSheet!$M:$M, K69, UpdateSheet!$G:$G, "&lt;=" &amp; D69)) * (UpdateSheet!$M:$M=K69), 0))), "") * N69)
)
</f>
        <v>24000</v>
      </c>
      <c r="P69" s="86"/>
      <c r="Q69" s="82">
        <f t="array" ref="Q69">IF(A69="", "", (IFNA(IF(A69="", "", INDEX(UpdateSheet!$K:$K, MATCH(1, (UpdateSheet!$G:$G=MAXIFS(UpdateSheet!$G:$G, UpdateSheet!$H:$H, G69, UpdateSheet!$I:$I, J69, UpdateSheet!$G:$G, "&lt;=" &amp; D69)) * (UpdateSheet!$H:$H=G69) *(UpdateSheet!$I:$I=J69), 0))), "")) +
(IFNA(IF(A69="", "", INDEX(UpdateSheet!$O:$O, MATCH(1, (UpdateSheet!$G:$G=MAXIFS(UpdateSheet!$G:$G, UpdateSheet!$M:$M, K69,UpdateSheet!$N:$N, N69, UpdateSheet!$G:$G, "&lt;=" &amp; D69)) * (UpdateSheet!$M:$M=K69) *(UpdateSheet!$N:$N=N69), 0))), ""))
)
</f>
        <v>65500</v>
      </c>
      <c r="R69" s="81">
        <v>41500.0</v>
      </c>
      <c r="S69" s="63" t="str">
        <f t="shared" si="11"/>
        <v>Pending</v>
      </c>
      <c r="T69" s="87"/>
      <c r="U69" s="84" t="s">
        <v>97</v>
      </c>
      <c r="V69" s="84" t="s">
        <v>97</v>
      </c>
      <c r="W69" s="85" t="b">
        <f t="shared" si="1"/>
        <v>0</v>
      </c>
      <c r="X69" s="63"/>
      <c r="Y69" s="53" t="s">
        <v>1651</v>
      </c>
      <c r="Z69" s="63" t="s">
        <v>1549</v>
      </c>
    </row>
    <row r="70">
      <c r="A70" s="75" t="s">
        <v>1652</v>
      </c>
      <c r="B70" s="74">
        <v>8.032298228E9</v>
      </c>
      <c r="C70" s="75" t="s">
        <v>265</v>
      </c>
      <c r="D70" s="76">
        <v>45901.41658564815</v>
      </c>
      <c r="E70" s="75" t="s">
        <v>85</v>
      </c>
      <c r="F70" s="75" t="s">
        <v>129</v>
      </c>
      <c r="G70" s="77" t="s">
        <v>23</v>
      </c>
      <c r="H70" s="77">
        <v>3.0</v>
      </c>
      <c r="I70" s="80"/>
      <c r="J70" s="77">
        <v>3.0</v>
      </c>
      <c r="K70" s="79" t="s">
        <v>97</v>
      </c>
      <c r="L70" s="79"/>
      <c r="M70" s="80"/>
      <c r="N70" s="79"/>
      <c r="O70" s="81">
        <f t="array" ref="O70">IF(A70="", "", (IFNA(IF(A70="", "", INDEX(UpdateSheet!$L:$L, MATCH(1, (UpdateSheet!$G:$G=MAXIFS(UpdateSheet!$G:$G, UpdateSheet!$H:$H, G70, UpdateSheet!$G:$G, "&lt;=" &amp; D70)) * (UpdateSheet!$H:$H=G70), 0))), "") * J70) +
(IFNA(IF(A70="", "", INDEX(UpdateSheet!$P:$P, MATCH(1, (UpdateSheet!$G:$G=MAXIFS(UpdateSheet!$G:$G, UpdateSheet!$M:$M, K70, UpdateSheet!$G:$G, "&lt;=" &amp; D70)) * (UpdateSheet!$M:$M=K70), 0))), "") * N70)
)
</f>
        <v>36000</v>
      </c>
      <c r="P70" s="86"/>
      <c r="Q70" s="82">
        <f t="array" ref="Q70">IF(A70="", "", (IFNA(IF(A70="", "", INDEX(UpdateSheet!$K:$K, MATCH(1, (UpdateSheet!$G:$G=MAXIFS(UpdateSheet!$G:$G, UpdateSheet!$H:$H, G70, UpdateSheet!$I:$I, J70, UpdateSheet!$G:$G, "&lt;=" &amp; D70)) * (UpdateSheet!$H:$H=G70) *(UpdateSheet!$I:$I=J70), 0))), "")) +
(IFNA(IF(A70="", "", INDEX(UpdateSheet!$O:$O, MATCH(1, (UpdateSheet!$G:$G=MAXIFS(UpdateSheet!$G:$G, UpdateSheet!$M:$M, K70,UpdateSheet!$N:$N, N70, UpdateSheet!$G:$G, "&lt;=" &amp; D70)) * (UpdateSheet!$M:$M=K70) *(UpdateSheet!$N:$N=N70), 0))), ""))
)
</f>
        <v>113500</v>
      </c>
      <c r="R70" s="81">
        <v>77500.0</v>
      </c>
      <c r="S70" s="53" t="s">
        <v>126</v>
      </c>
      <c r="T70" s="87"/>
      <c r="U70" s="84" t="s">
        <v>97</v>
      </c>
      <c r="V70" s="84" t="s">
        <v>97</v>
      </c>
      <c r="W70" s="85" t="b">
        <f t="shared" si="1"/>
        <v>0</v>
      </c>
      <c r="X70" s="63"/>
      <c r="Y70" s="53" t="s">
        <v>1653</v>
      </c>
      <c r="Z70" s="63" t="s">
        <v>1549</v>
      </c>
    </row>
    <row r="71">
      <c r="A71" s="75" t="s">
        <v>1654</v>
      </c>
      <c r="B71" s="74">
        <v>8.033514814E9</v>
      </c>
      <c r="C71" s="75" t="s">
        <v>156</v>
      </c>
      <c r="D71" s="76">
        <v>45901.416851851856</v>
      </c>
      <c r="E71" s="75" t="s">
        <v>85</v>
      </c>
      <c r="F71" s="75" t="s">
        <v>129</v>
      </c>
      <c r="G71" s="77" t="s">
        <v>23</v>
      </c>
      <c r="H71" s="77">
        <v>1.0</v>
      </c>
      <c r="I71" s="80"/>
      <c r="J71" s="77">
        <v>1.0</v>
      </c>
      <c r="K71" s="79" t="s">
        <v>97</v>
      </c>
      <c r="L71" s="79"/>
      <c r="M71" s="80"/>
      <c r="N71" s="79"/>
      <c r="O71" s="81">
        <f t="array" ref="O71">IF(A71="", "", (IFNA(IF(A71="", "", INDEX(UpdateSheet!$L:$L, MATCH(1, (UpdateSheet!$G:$G=MAXIFS(UpdateSheet!$G:$G, UpdateSheet!$H:$H, G71, UpdateSheet!$G:$G, "&lt;=" &amp; D71)) * (UpdateSheet!$H:$H=G71), 0))), "") * J71) +
(IFNA(IF(A71="", "", INDEX(UpdateSheet!$P:$P, MATCH(1, (UpdateSheet!$G:$G=MAXIFS(UpdateSheet!$G:$G, UpdateSheet!$M:$M, K71, UpdateSheet!$G:$G, "&lt;=" &amp; D71)) * (UpdateSheet!$M:$M=K71), 0))), "") * N71)
)
</f>
        <v>12000</v>
      </c>
      <c r="P71" s="55"/>
      <c r="Q71" s="82">
        <f t="array" ref="Q71">IF(A71="", "", (IFNA(IF(A71="", "", INDEX(UpdateSheet!$K:$K, MATCH(1, (UpdateSheet!$G:$G=MAXIFS(UpdateSheet!$G:$G, UpdateSheet!$H:$H, G71, UpdateSheet!$I:$I, J71, UpdateSheet!$G:$G, "&lt;=" &amp; D71)) * (UpdateSheet!$H:$H=G71) *(UpdateSheet!$I:$I=J71), 0))), "")) +
(IFNA(IF(A71="", "", INDEX(UpdateSheet!$O:$O, MATCH(1, (UpdateSheet!$G:$G=MAXIFS(UpdateSheet!$G:$G, UpdateSheet!$M:$M, K71,UpdateSheet!$N:$N, N71, UpdateSheet!$G:$G, "&lt;=" &amp; D71)) * (UpdateSheet!$M:$M=K71) *(UpdateSheet!$N:$N=N71), 0))), ""))
)
</f>
        <v>41500</v>
      </c>
      <c r="R71" s="81">
        <v>29500.0</v>
      </c>
      <c r="S71" s="53" t="s">
        <v>407</v>
      </c>
      <c r="T71" s="83"/>
      <c r="U71" s="84" t="s">
        <v>97</v>
      </c>
      <c r="V71" s="84" t="s">
        <v>97</v>
      </c>
      <c r="W71" s="85" t="b">
        <f t="shared" si="1"/>
        <v>0</v>
      </c>
      <c r="X71" s="53"/>
      <c r="Y71" s="53" t="s">
        <v>1655</v>
      </c>
      <c r="Z71" s="63" t="s">
        <v>1549</v>
      </c>
    </row>
    <row r="72">
      <c r="A72" s="75" t="s">
        <v>1656</v>
      </c>
      <c r="B72" s="74">
        <v>8.038070505E9</v>
      </c>
      <c r="C72" s="75" t="s">
        <v>131</v>
      </c>
      <c r="D72" s="76">
        <v>45901.965787037036</v>
      </c>
      <c r="E72" s="75" t="s">
        <v>85</v>
      </c>
      <c r="F72" s="75" t="s">
        <v>129</v>
      </c>
      <c r="G72" s="77" t="s">
        <v>23</v>
      </c>
      <c r="H72" s="77">
        <v>2.0</v>
      </c>
      <c r="I72" s="80"/>
      <c r="J72" s="77">
        <v>2.0</v>
      </c>
      <c r="K72" s="79" t="s">
        <v>97</v>
      </c>
      <c r="L72" s="79"/>
      <c r="M72" s="80"/>
      <c r="N72" s="79"/>
      <c r="O72" s="81">
        <f t="array" ref="O72">IF(A72="", "", (IFNA(IF(A72="", "", INDEX(UpdateSheet!$L:$L, MATCH(1, (UpdateSheet!$G:$G=MAXIFS(UpdateSheet!$G:$G, UpdateSheet!$H:$H, G72, UpdateSheet!$G:$G, "&lt;=" &amp; D72)) * (UpdateSheet!$H:$H=G72), 0))), "") * J72) +
(IFNA(IF(A72="", "", INDEX(UpdateSheet!$P:$P, MATCH(1, (UpdateSheet!$G:$G=MAXIFS(UpdateSheet!$G:$G, UpdateSheet!$M:$M, K72, UpdateSheet!$G:$G, "&lt;=" &amp; D72)) * (UpdateSheet!$M:$M=K72), 0))), "") * N72)
)
</f>
        <v>24000</v>
      </c>
      <c r="P72" s="55">
        <v>5000.0</v>
      </c>
      <c r="Q72" s="82">
        <f t="array" ref="Q72">IF(A72="", "", (IFNA(IF(A72="", "", INDEX(UpdateSheet!$K:$K, MATCH(1, (UpdateSheet!$G:$G=MAXIFS(UpdateSheet!$G:$G, UpdateSheet!$H:$H, G72, UpdateSheet!$I:$I, J72, UpdateSheet!$G:$G, "&lt;=" &amp; D72)) * (UpdateSheet!$H:$H=G72) *(UpdateSheet!$I:$I=J72), 0))), "")) +
(IFNA(IF(A72="", "", INDEX(UpdateSheet!$O:$O, MATCH(1, (UpdateSheet!$G:$G=MAXIFS(UpdateSheet!$G:$G, UpdateSheet!$M:$M, K72,UpdateSheet!$N:$N, N72, UpdateSheet!$G:$G, "&lt;=" &amp; D72)) * (UpdateSheet!$M:$M=K72) *(UpdateSheet!$N:$N=N72), 0))), ""))
)
</f>
        <v>65500</v>
      </c>
      <c r="R72" s="81">
        <v>36500.0</v>
      </c>
      <c r="S72" s="53" t="s">
        <v>72</v>
      </c>
      <c r="T72" s="83">
        <v>45902.0</v>
      </c>
      <c r="U72" s="84" t="s">
        <v>85</v>
      </c>
      <c r="V72" s="84" t="s">
        <v>129</v>
      </c>
      <c r="W72" s="85" t="b">
        <f t="shared" si="1"/>
        <v>1</v>
      </c>
      <c r="X72" s="53" t="s">
        <v>55</v>
      </c>
      <c r="Y72" s="53"/>
      <c r="Z72" s="63" t="s">
        <v>1549</v>
      </c>
    </row>
    <row r="73">
      <c r="A73" s="75" t="s">
        <v>1657</v>
      </c>
      <c r="B73" s="74">
        <v>8.06258309E9</v>
      </c>
      <c r="C73" s="75" t="s">
        <v>254</v>
      </c>
      <c r="D73" s="76">
        <v>45902.15027777778</v>
      </c>
      <c r="E73" s="75" t="s">
        <v>85</v>
      </c>
      <c r="F73" s="75" t="s">
        <v>129</v>
      </c>
      <c r="G73" s="77" t="s">
        <v>23</v>
      </c>
      <c r="H73" s="77">
        <v>1.0</v>
      </c>
      <c r="I73" s="80"/>
      <c r="J73" s="77">
        <v>1.0</v>
      </c>
      <c r="K73" s="79" t="s">
        <v>97</v>
      </c>
      <c r="L73" s="79"/>
      <c r="M73" s="80"/>
      <c r="N73" s="79"/>
      <c r="O73" s="81">
        <f t="array" ref="O73">IF(A73="", "", (IFNA(IF(A73="", "", INDEX(UpdateSheet!$L:$L, MATCH(1, (UpdateSheet!$G:$G=MAXIFS(UpdateSheet!$G:$G, UpdateSheet!$H:$H, G73, UpdateSheet!$G:$G, "&lt;=" &amp; D73)) * (UpdateSheet!$H:$H=G73), 0))), "") * J73) +
(IFNA(IF(A73="", "", INDEX(UpdateSheet!$P:$P, MATCH(1, (UpdateSheet!$G:$G=MAXIFS(UpdateSheet!$G:$G, UpdateSheet!$M:$M, K73, UpdateSheet!$G:$G, "&lt;=" &amp; D73)) * (UpdateSheet!$M:$M=K73), 0))), "") * N73)
)
</f>
        <v>12000</v>
      </c>
      <c r="P73" s="86"/>
      <c r="Q73" s="82">
        <f t="array" ref="Q73">IF(A73="", "", (IFNA(IF(A73="", "", INDEX(UpdateSheet!$K:$K, MATCH(1, (UpdateSheet!$G:$G=MAXIFS(UpdateSheet!$G:$G, UpdateSheet!$H:$H, G73, UpdateSheet!$I:$I, J73, UpdateSheet!$G:$G, "&lt;=" &amp; D73)) * (UpdateSheet!$H:$H=G73) *(UpdateSheet!$I:$I=J73), 0))), "")) +
(IFNA(IF(A73="", "", INDEX(UpdateSheet!$O:$O, MATCH(1, (UpdateSheet!$G:$G=MAXIFS(UpdateSheet!$G:$G, UpdateSheet!$M:$M, K73,UpdateSheet!$N:$N, N73, UpdateSheet!$G:$G, "&lt;=" &amp; D73)) * (UpdateSheet!$M:$M=K73) *(UpdateSheet!$N:$N=N73), 0))), ""))
)
</f>
        <v>41500</v>
      </c>
      <c r="R73" s="81">
        <v>29500.0</v>
      </c>
      <c r="S73" s="53" t="s">
        <v>126</v>
      </c>
      <c r="T73" s="87"/>
      <c r="U73" s="84" t="s">
        <v>97</v>
      </c>
      <c r="V73" s="84" t="s">
        <v>97</v>
      </c>
      <c r="W73" s="85" t="b">
        <f t="shared" si="1"/>
        <v>0</v>
      </c>
      <c r="X73" s="63"/>
      <c r="Y73" s="53" t="s">
        <v>1658</v>
      </c>
      <c r="Z73" s="63" t="s">
        <v>1549</v>
      </c>
    </row>
    <row r="74">
      <c r="A74" s="75" t="s">
        <v>1659</v>
      </c>
      <c r="B74" s="74">
        <v>7.071662902E9</v>
      </c>
      <c r="C74" s="75" t="s">
        <v>153</v>
      </c>
      <c r="D74" s="76">
        <v>45902.22010416667</v>
      </c>
      <c r="E74" s="75" t="s">
        <v>85</v>
      </c>
      <c r="F74" s="75" t="s">
        <v>129</v>
      </c>
      <c r="G74" s="77" t="s">
        <v>23</v>
      </c>
      <c r="H74" s="77">
        <v>2.0</v>
      </c>
      <c r="I74" s="80"/>
      <c r="J74" s="77">
        <v>2.0</v>
      </c>
      <c r="K74" s="79" t="s">
        <v>97</v>
      </c>
      <c r="L74" s="79"/>
      <c r="M74" s="80"/>
      <c r="N74" s="79"/>
      <c r="O74" s="81">
        <f t="array" ref="O74">IF(A74="", "", (IFNA(IF(A74="", "", INDEX(UpdateSheet!$L:$L, MATCH(1, (UpdateSheet!$G:$G=MAXIFS(UpdateSheet!$G:$G, UpdateSheet!$H:$H, G74, UpdateSheet!$G:$G, "&lt;=" &amp; D74)) * (UpdateSheet!$H:$H=G74), 0))), "") * J74) +
(IFNA(IF(A74="", "", INDEX(UpdateSheet!$P:$P, MATCH(1, (UpdateSheet!$G:$G=MAXIFS(UpdateSheet!$G:$G, UpdateSheet!$M:$M, K74, UpdateSheet!$G:$G, "&lt;=" &amp; D74)) * (UpdateSheet!$M:$M=K74), 0))), "") * N74)
)
</f>
        <v>24000</v>
      </c>
      <c r="P74" s="55"/>
      <c r="Q74" s="82">
        <f t="array" ref="Q74">IF(A74="", "", (IFNA(IF(A74="", "", INDEX(UpdateSheet!$K:$K, MATCH(1, (UpdateSheet!$G:$G=MAXIFS(UpdateSheet!$G:$G, UpdateSheet!$H:$H, G74, UpdateSheet!$I:$I, J74, UpdateSheet!$G:$G, "&lt;=" &amp; D74)) * (UpdateSheet!$H:$H=G74) *(UpdateSheet!$I:$I=J74), 0))), "")) +
(IFNA(IF(A74="", "", INDEX(UpdateSheet!$O:$O, MATCH(1, (UpdateSheet!$G:$G=MAXIFS(UpdateSheet!$G:$G, UpdateSheet!$M:$M, K74,UpdateSheet!$N:$N, N74, UpdateSheet!$G:$G, "&lt;=" &amp; D74)) * (UpdateSheet!$M:$M=K74) *(UpdateSheet!$N:$N=N74), 0))), ""))
)
</f>
        <v>65500</v>
      </c>
      <c r="R74" s="81">
        <v>41500.0</v>
      </c>
      <c r="S74" s="63" t="str">
        <f t="shared" ref="S74:S76" si="12">if(A74="","","Pending")</f>
        <v>Pending</v>
      </c>
      <c r="T74" s="83"/>
      <c r="U74" s="84" t="s">
        <v>97</v>
      </c>
      <c r="V74" s="84" t="s">
        <v>97</v>
      </c>
      <c r="W74" s="85" t="b">
        <f t="shared" si="1"/>
        <v>0</v>
      </c>
      <c r="X74" s="53"/>
      <c r="Y74" s="53" t="s">
        <v>1660</v>
      </c>
      <c r="Z74" s="63" t="s">
        <v>1549</v>
      </c>
    </row>
    <row r="75">
      <c r="A75" s="75" t="s">
        <v>1661</v>
      </c>
      <c r="B75" s="74">
        <v>8.036159063E9</v>
      </c>
      <c r="C75" s="75" t="s">
        <v>12</v>
      </c>
      <c r="D75" s="76">
        <v>45902.38285879629</v>
      </c>
      <c r="E75" s="75" t="s">
        <v>85</v>
      </c>
      <c r="F75" s="75" t="s">
        <v>129</v>
      </c>
      <c r="G75" s="77" t="s">
        <v>23</v>
      </c>
      <c r="H75" s="77">
        <v>3.0</v>
      </c>
      <c r="I75" s="80"/>
      <c r="J75" s="77">
        <v>3.0</v>
      </c>
      <c r="K75" s="79" t="s">
        <v>97</v>
      </c>
      <c r="L75" s="79"/>
      <c r="M75" s="80"/>
      <c r="N75" s="79"/>
      <c r="O75" s="81">
        <f t="array" ref="O75">IF(A75="", "", (IFNA(IF(A75="", "", INDEX(UpdateSheet!$L:$L, MATCH(1, (UpdateSheet!$G:$G=MAXIFS(UpdateSheet!$G:$G, UpdateSheet!$H:$H, G75, UpdateSheet!$G:$G, "&lt;=" &amp; D75)) * (UpdateSheet!$H:$H=G75), 0))), "") * J75) +
(IFNA(IF(A75="", "", INDEX(UpdateSheet!$P:$P, MATCH(1, (UpdateSheet!$G:$G=MAXIFS(UpdateSheet!$G:$G, UpdateSheet!$M:$M, K75, UpdateSheet!$G:$G, "&lt;=" &amp; D75)) * (UpdateSheet!$M:$M=K75), 0))), "") * N75)
)
</f>
        <v>36000</v>
      </c>
      <c r="P75" s="86"/>
      <c r="Q75" s="82">
        <f t="array" ref="Q75">IF(A75="", "", (IFNA(IF(A75="", "", INDEX(UpdateSheet!$K:$K, MATCH(1, (UpdateSheet!$G:$G=MAXIFS(UpdateSheet!$G:$G, UpdateSheet!$H:$H, G75, UpdateSheet!$I:$I, J75, UpdateSheet!$G:$G, "&lt;=" &amp; D75)) * (UpdateSheet!$H:$H=G75) *(UpdateSheet!$I:$I=J75), 0))), "")) +
(IFNA(IF(A75="", "", INDEX(UpdateSheet!$O:$O, MATCH(1, (UpdateSheet!$G:$G=MAXIFS(UpdateSheet!$G:$G, UpdateSheet!$M:$M, K75,UpdateSheet!$N:$N, N75, UpdateSheet!$G:$G, "&lt;=" &amp; D75)) * (UpdateSheet!$M:$M=K75) *(UpdateSheet!$N:$N=N75), 0))), ""))
)
</f>
        <v>113500</v>
      </c>
      <c r="R75" s="81">
        <v>77500.0</v>
      </c>
      <c r="S75" s="63" t="str">
        <f t="shared" si="12"/>
        <v>Pending</v>
      </c>
      <c r="T75" s="87"/>
      <c r="U75" s="84" t="s">
        <v>97</v>
      </c>
      <c r="V75" s="84" t="s">
        <v>97</v>
      </c>
      <c r="W75" s="85" t="b">
        <f t="shared" si="1"/>
        <v>0</v>
      </c>
      <c r="X75" s="63"/>
      <c r="Y75" s="53" t="s">
        <v>1662</v>
      </c>
      <c r="Z75" s="63" t="s">
        <v>1549</v>
      </c>
    </row>
    <row r="76">
      <c r="A76" s="75" t="s">
        <v>1663</v>
      </c>
      <c r="B76" s="74">
        <v>8.067890538E9</v>
      </c>
      <c r="C76" s="75" t="s">
        <v>1664</v>
      </c>
      <c r="D76" s="76">
        <v>45902.38706018518</v>
      </c>
      <c r="E76" s="75" t="s">
        <v>85</v>
      </c>
      <c r="F76" s="75" t="s">
        <v>129</v>
      </c>
      <c r="G76" s="77" t="s">
        <v>23</v>
      </c>
      <c r="H76" s="77">
        <v>1.0</v>
      </c>
      <c r="I76" s="80"/>
      <c r="J76" s="77">
        <v>1.0</v>
      </c>
      <c r="K76" s="79" t="s">
        <v>97</v>
      </c>
      <c r="L76" s="79"/>
      <c r="M76" s="80"/>
      <c r="N76" s="79"/>
      <c r="O76" s="81">
        <f t="array" ref="O76">IF(A76="", "", (IFNA(IF(A76="", "", INDEX(UpdateSheet!$L:$L, MATCH(1, (UpdateSheet!$G:$G=MAXIFS(UpdateSheet!$G:$G, UpdateSheet!$H:$H, G76, UpdateSheet!$G:$G, "&lt;=" &amp; D76)) * (UpdateSheet!$H:$H=G76), 0))), "") * J76) +
(IFNA(IF(A76="", "", INDEX(UpdateSheet!$P:$P, MATCH(1, (UpdateSheet!$G:$G=MAXIFS(UpdateSheet!$G:$G, UpdateSheet!$M:$M, K76, UpdateSheet!$G:$G, "&lt;=" &amp; D76)) * (UpdateSheet!$M:$M=K76), 0))), "") * N76)
)
</f>
        <v>12000</v>
      </c>
      <c r="P76" s="86"/>
      <c r="Q76" s="82">
        <f t="array" ref="Q76">IF(A76="", "", (IFNA(IF(A76="", "", INDEX(UpdateSheet!$K:$K, MATCH(1, (UpdateSheet!$G:$G=MAXIFS(UpdateSheet!$G:$G, UpdateSheet!$H:$H, G76, UpdateSheet!$I:$I, J76, UpdateSheet!$G:$G, "&lt;=" &amp; D76)) * (UpdateSheet!$H:$H=G76) *(UpdateSheet!$I:$I=J76), 0))), "")) +
(IFNA(IF(A76="", "", INDEX(UpdateSheet!$O:$O, MATCH(1, (UpdateSheet!$G:$G=MAXIFS(UpdateSheet!$G:$G, UpdateSheet!$M:$M, K76,UpdateSheet!$N:$N, N76, UpdateSheet!$G:$G, "&lt;=" &amp; D76)) * (UpdateSheet!$M:$M=K76) *(UpdateSheet!$N:$N=N76), 0))), ""))
)
</f>
        <v>41500</v>
      </c>
      <c r="R76" s="81">
        <v>29500.0</v>
      </c>
      <c r="S76" s="63" t="str">
        <f t="shared" si="12"/>
        <v>Pending</v>
      </c>
      <c r="T76" s="87"/>
      <c r="U76" s="84" t="s">
        <v>97</v>
      </c>
      <c r="V76" s="84" t="s">
        <v>97</v>
      </c>
      <c r="W76" s="85" t="b">
        <f t="shared" si="1"/>
        <v>0</v>
      </c>
      <c r="X76" s="63"/>
      <c r="Y76" s="53" t="s">
        <v>1665</v>
      </c>
      <c r="Z76" s="63" t="s">
        <v>1549</v>
      </c>
    </row>
    <row r="77">
      <c r="A77" s="75" t="s">
        <v>1666</v>
      </c>
      <c r="B77" s="74">
        <v>8.136755712E9</v>
      </c>
      <c r="C77" s="75" t="s">
        <v>18</v>
      </c>
      <c r="D77" s="76">
        <v>45902.55306712963</v>
      </c>
      <c r="E77" s="75" t="s">
        <v>85</v>
      </c>
      <c r="F77" s="75" t="s">
        <v>129</v>
      </c>
      <c r="G77" s="77" t="s">
        <v>23</v>
      </c>
      <c r="H77" s="77">
        <v>2.0</v>
      </c>
      <c r="I77" s="80"/>
      <c r="J77" s="77">
        <v>2.0</v>
      </c>
      <c r="K77" s="79" t="s">
        <v>97</v>
      </c>
      <c r="L77" s="79"/>
      <c r="M77" s="80"/>
      <c r="N77" s="79"/>
      <c r="O77" s="81">
        <f t="array" ref="O77">IF(A77="", "", (IFNA(IF(A77="", "", INDEX(UpdateSheet!$L:$L, MATCH(1, (UpdateSheet!$G:$G=MAXIFS(UpdateSheet!$G:$G, UpdateSheet!$H:$H, G77, UpdateSheet!$G:$G, "&lt;=" &amp; D77)) * (UpdateSheet!$H:$H=G77), 0))), "") * J77) +
(IFNA(IF(A77="", "", INDEX(UpdateSheet!$P:$P, MATCH(1, (UpdateSheet!$G:$G=MAXIFS(UpdateSheet!$G:$G, UpdateSheet!$M:$M, K77, UpdateSheet!$G:$G, "&lt;=" &amp; D77)) * (UpdateSheet!$M:$M=K77), 0))), "") * N77)
)
</f>
        <v>24000</v>
      </c>
      <c r="P77" s="55">
        <v>7000.0</v>
      </c>
      <c r="Q77" s="82">
        <f t="array" ref="Q77">IF(A77="", "", (IFNA(IF(A77="", "", INDEX(UpdateSheet!$K:$K, MATCH(1, (UpdateSheet!$G:$G=MAXIFS(UpdateSheet!$G:$G, UpdateSheet!$H:$H, G77, UpdateSheet!$I:$I, J77, UpdateSheet!$G:$G, "&lt;=" &amp; D77)) * (UpdateSheet!$H:$H=G77) *(UpdateSheet!$I:$I=J77), 0))), "")) +
(IFNA(IF(A77="", "", INDEX(UpdateSheet!$O:$O, MATCH(1, (UpdateSheet!$G:$G=MAXIFS(UpdateSheet!$G:$G, UpdateSheet!$M:$M, K77,UpdateSheet!$N:$N, N77, UpdateSheet!$G:$G, "&lt;=" &amp; D77)) * (UpdateSheet!$M:$M=K77) *(UpdateSheet!$N:$N=N77), 0))), ""))
)
</f>
        <v>65500</v>
      </c>
      <c r="R77" s="81">
        <v>34500.0</v>
      </c>
      <c r="S77" s="53" t="s">
        <v>72</v>
      </c>
      <c r="T77" s="83">
        <v>45924.0</v>
      </c>
      <c r="U77" s="84" t="s">
        <v>85</v>
      </c>
      <c r="V77" s="84" t="s">
        <v>129</v>
      </c>
      <c r="W77" s="85" t="b">
        <f t="shared" si="1"/>
        <v>1</v>
      </c>
      <c r="X77" s="53" t="s">
        <v>17</v>
      </c>
      <c r="Y77" s="53"/>
      <c r="Z77" s="63" t="s">
        <v>1549</v>
      </c>
    </row>
    <row r="78">
      <c r="A78" s="75" t="s">
        <v>1667</v>
      </c>
      <c r="B78" s="74">
        <v>7.030969951E9</v>
      </c>
      <c r="C78" s="75" t="s">
        <v>208</v>
      </c>
      <c r="D78" s="76">
        <v>45902.86418981482</v>
      </c>
      <c r="E78" s="75" t="s">
        <v>85</v>
      </c>
      <c r="F78" s="75" t="s">
        <v>129</v>
      </c>
      <c r="G78" s="77" t="s">
        <v>23</v>
      </c>
      <c r="H78" s="77">
        <v>4.0</v>
      </c>
      <c r="I78" s="80"/>
      <c r="J78" s="77">
        <v>4.0</v>
      </c>
      <c r="K78" s="79" t="s">
        <v>97</v>
      </c>
      <c r="L78" s="79"/>
      <c r="M78" s="80"/>
      <c r="N78" s="79"/>
      <c r="O78" s="81">
        <f t="array" ref="O78">IF(A78="", "", (IFNA(IF(A78="", "", INDEX(UpdateSheet!$L:$L, MATCH(1, (UpdateSheet!$G:$G=MAXIFS(UpdateSheet!$G:$G, UpdateSheet!$H:$H, G78, UpdateSheet!$G:$G, "&lt;=" &amp; D78)) * (UpdateSheet!$H:$H=G78), 0))), "") * J78) +
(IFNA(IF(A78="", "", INDEX(UpdateSheet!$P:$P, MATCH(1, (UpdateSheet!$G:$G=MAXIFS(UpdateSheet!$G:$G, UpdateSheet!$M:$M, K78, UpdateSheet!$G:$G, "&lt;=" &amp; D78)) * (UpdateSheet!$M:$M=K78), 0))), "") * N78)
)
</f>
        <v>48000</v>
      </c>
      <c r="P78" s="86"/>
      <c r="Q78" s="82">
        <f t="array" ref="Q78">IF(A78="", "", (IFNA(IF(A78="", "", INDEX(UpdateSheet!$K:$K, MATCH(1, (UpdateSheet!$G:$G=MAXIFS(UpdateSheet!$G:$G, UpdateSheet!$H:$H, G78, UpdateSheet!$I:$I, J78, UpdateSheet!$G:$G, "&lt;=" &amp; D78)) * (UpdateSheet!$H:$H=G78) *(UpdateSheet!$I:$I=J78), 0))), "")) +
(IFNA(IF(A78="", "", INDEX(UpdateSheet!$O:$O, MATCH(1, (UpdateSheet!$G:$G=MAXIFS(UpdateSheet!$G:$G, UpdateSheet!$M:$M, K78,UpdateSheet!$N:$N, N78, UpdateSheet!$G:$G, "&lt;=" &amp; D78)) * (UpdateSheet!$M:$M=K78) *(UpdateSheet!$N:$N=N78), 0))), ""))
)
</f>
        <v>135000</v>
      </c>
      <c r="R78" s="81">
        <v>87000.0</v>
      </c>
      <c r="S78" s="53" t="s">
        <v>126</v>
      </c>
      <c r="T78" s="87"/>
      <c r="U78" s="84" t="s">
        <v>97</v>
      </c>
      <c r="V78" s="84" t="s">
        <v>97</v>
      </c>
      <c r="W78" s="85" t="b">
        <f t="shared" si="1"/>
        <v>0</v>
      </c>
      <c r="X78" s="63"/>
      <c r="Y78" s="53" t="s">
        <v>1668</v>
      </c>
      <c r="Z78" s="63" t="s">
        <v>1549</v>
      </c>
    </row>
    <row r="79">
      <c r="A79" s="75" t="s">
        <v>1669</v>
      </c>
      <c r="B79" s="74">
        <v>9.058869111E9</v>
      </c>
      <c r="C79" s="75" t="s">
        <v>12</v>
      </c>
      <c r="D79" s="76">
        <v>45902.91899305556</v>
      </c>
      <c r="E79" s="75" t="s">
        <v>85</v>
      </c>
      <c r="F79" s="75" t="s">
        <v>129</v>
      </c>
      <c r="G79" s="77" t="s">
        <v>23</v>
      </c>
      <c r="H79" s="77">
        <v>2.0</v>
      </c>
      <c r="I79" s="80"/>
      <c r="J79" s="77">
        <v>2.0</v>
      </c>
      <c r="K79" s="79" t="s">
        <v>97</v>
      </c>
      <c r="L79" s="79"/>
      <c r="M79" s="80"/>
      <c r="N79" s="79"/>
      <c r="O79" s="81">
        <f t="array" ref="O79">IF(A79="", "", (IFNA(IF(A79="", "", INDEX(UpdateSheet!$L:$L, MATCH(1, (UpdateSheet!$G:$G=MAXIFS(UpdateSheet!$G:$G, UpdateSheet!$H:$H, G79, UpdateSheet!$G:$G, "&lt;=" &amp; D79)) * (UpdateSheet!$H:$H=G79), 0))), "") * J79) +
(IFNA(IF(A79="", "", INDEX(UpdateSheet!$P:$P, MATCH(1, (UpdateSheet!$G:$G=MAXIFS(UpdateSheet!$G:$G, UpdateSheet!$M:$M, K79, UpdateSheet!$G:$G, "&lt;=" &amp; D79)) * (UpdateSheet!$M:$M=K79), 0))), "") * N79)
)
</f>
        <v>24000</v>
      </c>
      <c r="P79" s="55"/>
      <c r="Q79" s="82">
        <f t="array" ref="Q79">IF(A79="", "", (IFNA(IF(A79="", "", INDEX(UpdateSheet!$K:$K, MATCH(1, (UpdateSheet!$G:$G=MAXIFS(UpdateSheet!$G:$G, UpdateSheet!$H:$H, G79, UpdateSheet!$I:$I, J79, UpdateSheet!$G:$G, "&lt;=" &amp; D79)) * (UpdateSheet!$H:$H=G79) *(UpdateSheet!$I:$I=J79), 0))), "")) +
(IFNA(IF(A79="", "", INDEX(UpdateSheet!$O:$O, MATCH(1, (UpdateSheet!$G:$G=MAXIFS(UpdateSheet!$G:$G, UpdateSheet!$M:$M, K79,UpdateSheet!$N:$N, N79, UpdateSheet!$G:$G, "&lt;=" &amp; D79)) * (UpdateSheet!$M:$M=K79) *(UpdateSheet!$N:$N=N79), 0))), ""))
)
</f>
        <v>65500</v>
      </c>
      <c r="R79" s="81">
        <v>41500.0</v>
      </c>
      <c r="S79" s="63" t="str">
        <f>if(A79="","","Pending")</f>
        <v>Pending</v>
      </c>
      <c r="T79" s="83"/>
      <c r="U79" s="84" t="s">
        <v>97</v>
      </c>
      <c r="V79" s="84" t="s">
        <v>97</v>
      </c>
      <c r="W79" s="85" t="b">
        <f t="shared" si="1"/>
        <v>0</v>
      </c>
      <c r="X79" s="53"/>
      <c r="Y79" s="53" t="s">
        <v>1670</v>
      </c>
      <c r="Z79" s="63" t="s">
        <v>1549</v>
      </c>
    </row>
    <row r="80">
      <c r="A80" s="75" t="s">
        <v>1671</v>
      </c>
      <c r="B80" s="74">
        <v>7.063453394E9</v>
      </c>
      <c r="C80" s="75" t="s">
        <v>62</v>
      </c>
      <c r="D80" s="76">
        <v>45902.997719907406</v>
      </c>
      <c r="E80" s="75" t="s">
        <v>85</v>
      </c>
      <c r="F80" s="75" t="s">
        <v>129</v>
      </c>
      <c r="G80" s="77" t="s">
        <v>23</v>
      </c>
      <c r="H80" s="77">
        <v>2.0</v>
      </c>
      <c r="I80" s="80"/>
      <c r="J80" s="77">
        <v>2.0</v>
      </c>
      <c r="K80" s="79" t="s">
        <v>97</v>
      </c>
      <c r="L80" s="79"/>
      <c r="M80" s="80"/>
      <c r="N80" s="79"/>
      <c r="O80" s="81">
        <f t="array" ref="O80">IF(A80="", "", (IFNA(IF(A80="", "", INDEX(UpdateSheet!$L:$L, MATCH(1, (UpdateSheet!$G:$G=MAXIFS(UpdateSheet!$G:$G, UpdateSheet!$H:$H, G80, UpdateSheet!$G:$G, "&lt;=" &amp; D80)) * (UpdateSheet!$H:$H=G80), 0))), "") * J80) +
(IFNA(IF(A80="", "", INDEX(UpdateSheet!$P:$P, MATCH(1, (UpdateSheet!$G:$G=MAXIFS(UpdateSheet!$G:$G, UpdateSheet!$M:$M, K80, UpdateSheet!$G:$G, "&lt;=" &amp; D80)) * (UpdateSheet!$M:$M=K80), 0))), "") * N80)
)
</f>
        <v>24000</v>
      </c>
      <c r="P80" s="55">
        <v>7000.0</v>
      </c>
      <c r="Q80" s="82">
        <f t="array" ref="Q80">IF(A80="", "", (IFNA(IF(A80="", "", INDEX(UpdateSheet!$K:$K, MATCH(1, (UpdateSheet!$G:$G=MAXIFS(UpdateSheet!$G:$G, UpdateSheet!$H:$H, G80, UpdateSheet!$I:$I, J80, UpdateSheet!$G:$G, "&lt;=" &amp; D80)) * (UpdateSheet!$H:$H=G80) *(UpdateSheet!$I:$I=J80), 0))), "")) +
(IFNA(IF(A80="", "", INDEX(UpdateSheet!$O:$O, MATCH(1, (UpdateSheet!$G:$G=MAXIFS(UpdateSheet!$G:$G, UpdateSheet!$M:$M, K80,UpdateSheet!$N:$N, N80, UpdateSheet!$G:$G, "&lt;=" &amp; D80)) * (UpdateSheet!$M:$M=K80) *(UpdateSheet!$N:$N=N80), 0))), ""))
)
</f>
        <v>65500</v>
      </c>
      <c r="R80" s="81">
        <v>34500.0</v>
      </c>
      <c r="S80" s="53" t="s">
        <v>72</v>
      </c>
      <c r="T80" s="83">
        <v>45903.0</v>
      </c>
      <c r="U80" s="84" t="s">
        <v>85</v>
      </c>
      <c r="V80" s="84" t="s">
        <v>129</v>
      </c>
      <c r="W80" s="85" t="b">
        <f t="shared" si="1"/>
        <v>1</v>
      </c>
      <c r="X80" s="53" t="s">
        <v>60</v>
      </c>
      <c r="Y80" s="63"/>
      <c r="Z80" s="63" t="s">
        <v>1549</v>
      </c>
    </row>
    <row r="81">
      <c r="A81" s="75" t="s">
        <v>1672</v>
      </c>
      <c r="B81" s="74">
        <v>8.063873814E9</v>
      </c>
      <c r="C81" s="75" t="s">
        <v>27</v>
      </c>
      <c r="D81" s="76">
        <v>45903.83458333333</v>
      </c>
      <c r="E81" s="75" t="s">
        <v>85</v>
      </c>
      <c r="F81" s="75" t="s">
        <v>129</v>
      </c>
      <c r="G81" s="77" t="s">
        <v>23</v>
      </c>
      <c r="H81" s="77">
        <v>1.0</v>
      </c>
      <c r="I81" s="80"/>
      <c r="J81" s="77">
        <v>1.0</v>
      </c>
      <c r="K81" s="79" t="s">
        <v>97</v>
      </c>
      <c r="L81" s="79"/>
      <c r="M81" s="80"/>
      <c r="N81" s="79"/>
      <c r="O81" s="81">
        <f t="array" ref="O81">IF(A81="", "", (IFNA(IF(A81="", "", INDEX(UpdateSheet!$L:$L, MATCH(1, (UpdateSheet!$G:$G=MAXIFS(UpdateSheet!$G:$G, UpdateSheet!$H:$H, G81, UpdateSheet!$G:$G, "&lt;=" &amp; D81)) * (UpdateSheet!$H:$H=G81), 0))), "") * J81) +
(IFNA(IF(A81="", "", INDEX(UpdateSheet!$P:$P, MATCH(1, (UpdateSheet!$G:$G=MAXIFS(UpdateSheet!$G:$G, UpdateSheet!$M:$M, K81, UpdateSheet!$G:$G, "&lt;=" &amp; D81)) * (UpdateSheet!$M:$M=K81), 0))), "") * N81)
)
</f>
        <v>12000</v>
      </c>
      <c r="P81" s="55"/>
      <c r="Q81" s="82">
        <f t="array" ref="Q81">IF(A81="", "", (IFNA(IF(A81="", "", INDEX(UpdateSheet!$K:$K, MATCH(1, (UpdateSheet!$G:$G=MAXIFS(UpdateSheet!$G:$G, UpdateSheet!$H:$H, G81, UpdateSheet!$I:$I, J81, UpdateSheet!$G:$G, "&lt;=" &amp; D81)) * (UpdateSheet!$H:$H=G81) *(UpdateSheet!$I:$I=J81), 0))), "")) +
(IFNA(IF(A81="", "", INDEX(UpdateSheet!$O:$O, MATCH(1, (UpdateSheet!$G:$G=MAXIFS(UpdateSheet!$G:$G, UpdateSheet!$M:$M, K81,UpdateSheet!$N:$N, N81, UpdateSheet!$G:$G, "&lt;=" &amp; D81)) * (UpdateSheet!$M:$M=K81) *(UpdateSheet!$N:$N=N81), 0))), ""))
)
</f>
        <v>41500</v>
      </c>
      <c r="R81" s="81">
        <v>29500.0</v>
      </c>
      <c r="S81" s="53" t="s">
        <v>126</v>
      </c>
      <c r="T81" s="83"/>
      <c r="U81" s="84" t="s">
        <v>97</v>
      </c>
      <c r="V81" s="84" t="s">
        <v>97</v>
      </c>
      <c r="W81" s="85" t="b">
        <f t="shared" si="1"/>
        <v>0</v>
      </c>
      <c r="X81" s="53"/>
      <c r="Y81" s="53" t="s">
        <v>1673</v>
      </c>
      <c r="Z81" s="63" t="s">
        <v>1549</v>
      </c>
    </row>
    <row r="82">
      <c r="A82" s="75" t="s">
        <v>1674</v>
      </c>
      <c r="B82" s="74">
        <v>8.038947736E9</v>
      </c>
      <c r="C82" s="75" t="s">
        <v>12</v>
      </c>
      <c r="D82" s="76">
        <v>45904.32300925926</v>
      </c>
      <c r="E82" s="75" t="s">
        <v>85</v>
      </c>
      <c r="F82" s="75" t="s">
        <v>129</v>
      </c>
      <c r="G82" s="77" t="s">
        <v>23</v>
      </c>
      <c r="H82" s="77">
        <v>4.0</v>
      </c>
      <c r="I82" s="80"/>
      <c r="J82" s="77">
        <v>4.0</v>
      </c>
      <c r="K82" s="79" t="s">
        <v>97</v>
      </c>
      <c r="L82" s="79"/>
      <c r="M82" s="80"/>
      <c r="N82" s="79"/>
      <c r="O82" s="81">
        <f t="array" ref="O82">IF(A82="", "", (IFNA(IF(A82="", "", INDEX(UpdateSheet!$L:$L, MATCH(1, (UpdateSheet!$G:$G=MAXIFS(UpdateSheet!$G:$G, UpdateSheet!$H:$H, G82, UpdateSheet!$G:$G, "&lt;=" &amp; D82)) * (UpdateSheet!$H:$H=G82), 0))), "") * J82) +
(IFNA(IF(A82="", "", INDEX(UpdateSheet!$P:$P, MATCH(1, (UpdateSheet!$G:$G=MAXIFS(UpdateSheet!$G:$G, UpdateSheet!$M:$M, K82, UpdateSheet!$G:$G, "&lt;=" &amp; D82)) * (UpdateSheet!$M:$M=K82), 0))), "") * N82)
)
</f>
        <v>48000</v>
      </c>
      <c r="P82" s="55">
        <v>4000.0</v>
      </c>
      <c r="Q82" s="82">
        <f t="array" ref="Q82">IF(A82="", "", (IFNA(IF(A82="", "", INDEX(UpdateSheet!$K:$K, MATCH(1, (UpdateSheet!$G:$G=MAXIFS(UpdateSheet!$G:$G, UpdateSheet!$H:$H, G82, UpdateSheet!$I:$I, J82, UpdateSheet!$G:$G, "&lt;=" &amp; D82)) * (UpdateSheet!$H:$H=G82) *(UpdateSheet!$I:$I=J82), 0))), "")) +
(IFNA(IF(A82="", "", INDEX(UpdateSheet!$O:$O, MATCH(1, (UpdateSheet!$G:$G=MAXIFS(UpdateSheet!$G:$G, UpdateSheet!$M:$M, K82,UpdateSheet!$N:$N, N82, UpdateSheet!$G:$G, "&lt;=" &amp; D82)) * (UpdateSheet!$M:$M=K82) *(UpdateSheet!$N:$N=N82), 0))), ""))
)
</f>
        <v>135000</v>
      </c>
      <c r="R82" s="81">
        <v>83000.0</v>
      </c>
      <c r="S82" s="53" t="s">
        <v>72</v>
      </c>
      <c r="T82" s="83">
        <v>45904.0</v>
      </c>
      <c r="U82" s="84" t="s">
        <v>85</v>
      </c>
      <c r="V82" s="84" t="s">
        <v>129</v>
      </c>
      <c r="W82" s="85" t="b">
        <f t="shared" si="1"/>
        <v>1</v>
      </c>
      <c r="X82" s="53" t="s">
        <v>11</v>
      </c>
      <c r="Y82" s="53"/>
      <c r="Z82" s="63" t="s">
        <v>1549</v>
      </c>
    </row>
    <row r="83">
      <c r="A83" s="75" t="s">
        <v>1675</v>
      </c>
      <c r="B83" s="74">
        <v>7.017120272E9</v>
      </c>
      <c r="C83" s="75" t="s">
        <v>62</v>
      </c>
      <c r="D83" s="76">
        <v>45904.662939814814</v>
      </c>
      <c r="E83" s="75" t="s">
        <v>85</v>
      </c>
      <c r="F83" s="75" t="s">
        <v>129</v>
      </c>
      <c r="G83" s="77" t="s">
        <v>23</v>
      </c>
      <c r="H83" s="77">
        <v>1.0</v>
      </c>
      <c r="I83" s="80"/>
      <c r="J83" s="77">
        <v>1.0</v>
      </c>
      <c r="K83" s="79" t="s">
        <v>97</v>
      </c>
      <c r="L83" s="79"/>
      <c r="M83" s="80"/>
      <c r="N83" s="79"/>
      <c r="O83" s="81">
        <f t="array" ref="O83">IF(A83="", "", (IFNA(IF(A83="", "", INDEX(UpdateSheet!$L:$L, MATCH(1, (UpdateSheet!$G:$G=MAXIFS(UpdateSheet!$G:$G, UpdateSheet!$H:$H, G83, UpdateSheet!$G:$G, "&lt;=" &amp; D83)) * (UpdateSheet!$H:$H=G83), 0))), "") * J83) +
(IFNA(IF(A83="", "", INDEX(UpdateSheet!$P:$P, MATCH(1, (UpdateSheet!$G:$G=MAXIFS(UpdateSheet!$G:$G, UpdateSheet!$M:$M, K83, UpdateSheet!$G:$G, "&lt;=" &amp; D83)) * (UpdateSheet!$M:$M=K83), 0))), "") * N83)
)
</f>
        <v>12000</v>
      </c>
      <c r="P83" s="55"/>
      <c r="Q83" s="82">
        <f t="array" ref="Q83">IF(A83="", "", (IFNA(IF(A83="", "", INDEX(UpdateSheet!$K:$K, MATCH(1, (UpdateSheet!$G:$G=MAXIFS(UpdateSheet!$G:$G, UpdateSheet!$H:$H, G83, UpdateSheet!$I:$I, J83, UpdateSheet!$G:$G, "&lt;=" &amp; D83)) * (UpdateSheet!$H:$H=G83) *(UpdateSheet!$I:$I=J83), 0))), "")) +
(IFNA(IF(A83="", "", INDEX(UpdateSheet!$O:$O, MATCH(1, (UpdateSheet!$G:$G=MAXIFS(UpdateSheet!$G:$G, UpdateSheet!$M:$M, K83,UpdateSheet!$N:$N, N83, UpdateSheet!$G:$G, "&lt;=" &amp; D83)) * (UpdateSheet!$M:$M=K83) *(UpdateSheet!$N:$N=N83), 0))), ""))
)
</f>
        <v>41500</v>
      </c>
      <c r="R83" s="81">
        <v>29500.0</v>
      </c>
      <c r="S83" s="53" t="s">
        <v>126</v>
      </c>
      <c r="T83" s="83"/>
      <c r="U83" s="84" t="s">
        <v>97</v>
      </c>
      <c r="V83" s="84" t="s">
        <v>97</v>
      </c>
      <c r="W83" s="85" t="b">
        <f t="shared" si="1"/>
        <v>0</v>
      </c>
      <c r="X83" s="53"/>
      <c r="Y83" s="53" t="s">
        <v>1676</v>
      </c>
      <c r="Z83" s="63" t="s">
        <v>1549</v>
      </c>
    </row>
    <row r="84">
      <c r="A84" s="75" t="s">
        <v>1677</v>
      </c>
      <c r="B84" s="74">
        <v>8.032981119E9</v>
      </c>
      <c r="C84" s="75" t="s">
        <v>342</v>
      </c>
      <c r="D84" s="76">
        <v>45904.78783564815</v>
      </c>
      <c r="E84" s="75" t="s">
        <v>85</v>
      </c>
      <c r="F84" s="75" t="s">
        <v>129</v>
      </c>
      <c r="G84" s="77" t="s">
        <v>23</v>
      </c>
      <c r="H84" s="77">
        <v>1.0</v>
      </c>
      <c r="I84" s="80"/>
      <c r="J84" s="77">
        <v>1.0</v>
      </c>
      <c r="K84" s="79" t="s">
        <v>97</v>
      </c>
      <c r="L84" s="79"/>
      <c r="M84" s="80"/>
      <c r="N84" s="79"/>
      <c r="O84" s="81">
        <f t="array" ref="O84">IF(A84="", "", (IFNA(IF(A84="", "", INDEX(UpdateSheet!$L:$L, MATCH(1, (UpdateSheet!$G:$G=MAXIFS(UpdateSheet!$G:$G, UpdateSheet!$H:$H, G84, UpdateSheet!$G:$G, "&lt;=" &amp; D84)) * (UpdateSheet!$H:$H=G84), 0))), "") * J84) +
(IFNA(IF(A84="", "", INDEX(UpdateSheet!$P:$P, MATCH(1, (UpdateSheet!$G:$G=MAXIFS(UpdateSheet!$G:$G, UpdateSheet!$M:$M, K84, UpdateSheet!$G:$G, "&lt;=" &amp; D84)) * (UpdateSheet!$M:$M=K84), 0))), "") * N84)
)
</f>
        <v>12000</v>
      </c>
      <c r="P84" s="55"/>
      <c r="Q84" s="82">
        <f t="array" ref="Q84">IF(A84="", "", (IFNA(IF(A84="", "", INDEX(UpdateSheet!$K:$K, MATCH(1, (UpdateSheet!$G:$G=MAXIFS(UpdateSheet!$G:$G, UpdateSheet!$H:$H, G84, UpdateSheet!$I:$I, J84, UpdateSheet!$G:$G, "&lt;=" &amp; D84)) * (UpdateSheet!$H:$H=G84) *(UpdateSheet!$I:$I=J84), 0))), "")) +
(IFNA(IF(A84="", "", INDEX(UpdateSheet!$O:$O, MATCH(1, (UpdateSheet!$G:$G=MAXIFS(UpdateSheet!$G:$G, UpdateSheet!$M:$M, K84,UpdateSheet!$N:$N, N84, UpdateSheet!$G:$G, "&lt;=" &amp; D84)) * (UpdateSheet!$M:$M=K84) *(UpdateSheet!$N:$N=N84), 0))), ""))
)
</f>
        <v>41500</v>
      </c>
      <c r="R84" s="81">
        <v>29500.0</v>
      </c>
      <c r="S84" s="63" t="str">
        <f t="shared" ref="S84:S85" si="13">if(A84="","","Pending")</f>
        <v>Pending</v>
      </c>
      <c r="T84" s="83"/>
      <c r="U84" s="84" t="s">
        <v>97</v>
      </c>
      <c r="V84" s="84" t="s">
        <v>97</v>
      </c>
      <c r="W84" s="85" t="b">
        <f t="shared" si="1"/>
        <v>0</v>
      </c>
      <c r="X84" s="53"/>
      <c r="Y84" s="53" t="s">
        <v>1678</v>
      </c>
      <c r="Z84" s="63" t="s">
        <v>1549</v>
      </c>
    </row>
    <row r="85">
      <c r="A85" s="75" t="s">
        <v>1679</v>
      </c>
      <c r="B85" s="74">
        <v>9.066617389E9</v>
      </c>
      <c r="C85" s="75" t="s">
        <v>254</v>
      </c>
      <c r="D85" s="76">
        <v>45904.87533564815</v>
      </c>
      <c r="E85" s="75" t="s">
        <v>85</v>
      </c>
      <c r="F85" s="75" t="s">
        <v>129</v>
      </c>
      <c r="G85" s="77" t="s">
        <v>23</v>
      </c>
      <c r="H85" s="77">
        <v>1.0</v>
      </c>
      <c r="I85" s="80"/>
      <c r="J85" s="77">
        <v>1.0</v>
      </c>
      <c r="K85" s="79" t="s">
        <v>97</v>
      </c>
      <c r="L85" s="79"/>
      <c r="M85" s="80"/>
      <c r="N85" s="79"/>
      <c r="O85" s="81">
        <f t="array" ref="O85">IF(A85="", "", (IFNA(IF(A85="", "", INDEX(UpdateSheet!$L:$L, MATCH(1, (UpdateSheet!$G:$G=MAXIFS(UpdateSheet!$G:$G, UpdateSheet!$H:$H, G85, UpdateSheet!$G:$G, "&lt;=" &amp; D85)) * (UpdateSheet!$H:$H=G85), 0))), "") * J85) +
(IFNA(IF(A85="", "", INDEX(UpdateSheet!$P:$P, MATCH(1, (UpdateSheet!$G:$G=MAXIFS(UpdateSheet!$G:$G, UpdateSheet!$M:$M, K85, UpdateSheet!$G:$G, "&lt;=" &amp; D85)) * (UpdateSheet!$M:$M=K85), 0))), "") * N85)
)
</f>
        <v>12000</v>
      </c>
      <c r="P85" s="55"/>
      <c r="Q85" s="82">
        <f t="array" ref="Q85">IF(A85="", "", (IFNA(IF(A85="", "", INDEX(UpdateSheet!$K:$K, MATCH(1, (UpdateSheet!$G:$G=MAXIFS(UpdateSheet!$G:$G, UpdateSheet!$H:$H, G85, UpdateSheet!$I:$I, J85, UpdateSheet!$G:$G, "&lt;=" &amp; D85)) * (UpdateSheet!$H:$H=G85) *(UpdateSheet!$I:$I=J85), 0))), "")) +
(IFNA(IF(A85="", "", INDEX(UpdateSheet!$O:$O, MATCH(1, (UpdateSheet!$G:$G=MAXIFS(UpdateSheet!$G:$G, UpdateSheet!$M:$M, K85,UpdateSheet!$N:$N, N85, UpdateSheet!$G:$G, "&lt;=" &amp; D85)) * (UpdateSheet!$M:$M=K85) *(UpdateSheet!$N:$N=N85), 0))), ""))
)
</f>
        <v>41500</v>
      </c>
      <c r="R85" s="81">
        <v>29500.0</v>
      </c>
      <c r="S85" s="63" t="str">
        <f t="shared" si="13"/>
        <v>Pending</v>
      </c>
      <c r="T85" s="83"/>
      <c r="U85" s="84" t="s">
        <v>97</v>
      </c>
      <c r="V85" s="84" t="s">
        <v>97</v>
      </c>
      <c r="W85" s="85" t="b">
        <f t="shared" si="1"/>
        <v>0</v>
      </c>
      <c r="X85" s="53"/>
      <c r="Y85" s="53" t="s">
        <v>1560</v>
      </c>
      <c r="Z85" s="63" t="s">
        <v>1549</v>
      </c>
    </row>
    <row r="86">
      <c r="A86" s="75" t="s">
        <v>1680</v>
      </c>
      <c r="B86" s="74">
        <v>8.035413175E9</v>
      </c>
      <c r="C86" s="75" t="s">
        <v>18</v>
      </c>
      <c r="D86" s="76">
        <v>45905.255648148144</v>
      </c>
      <c r="E86" s="75" t="s">
        <v>85</v>
      </c>
      <c r="F86" s="75" t="s">
        <v>129</v>
      </c>
      <c r="G86" s="77" t="s">
        <v>23</v>
      </c>
      <c r="H86" s="77">
        <v>3.0</v>
      </c>
      <c r="I86" s="80"/>
      <c r="J86" s="77">
        <v>3.0</v>
      </c>
      <c r="K86" s="79" t="s">
        <v>97</v>
      </c>
      <c r="L86" s="79"/>
      <c r="M86" s="80"/>
      <c r="N86" s="79"/>
      <c r="O86" s="81">
        <f t="array" ref="O86">IF(A86="", "", (IFNA(IF(A86="", "", INDEX(UpdateSheet!$L:$L, MATCH(1, (UpdateSheet!$G:$G=MAXIFS(UpdateSheet!$G:$G, UpdateSheet!$H:$H, G86, UpdateSheet!$G:$G, "&lt;=" &amp; D86)) * (UpdateSheet!$H:$H=G86), 0))), "") * J86) +
(IFNA(IF(A86="", "", INDEX(UpdateSheet!$P:$P, MATCH(1, (UpdateSheet!$G:$G=MAXIFS(UpdateSheet!$G:$G, UpdateSheet!$M:$M, K86, UpdateSheet!$G:$G, "&lt;=" &amp; D86)) * (UpdateSheet!$M:$M=K86), 0))), "") * N86)
)
</f>
        <v>36000</v>
      </c>
      <c r="P86" s="55"/>
      <c r="Q86" s="82">
        <f t="array" ref="Q86">IF(A86="", "", (IFNA(IF(A86="", "", INDEX(UpdateSheet!$K:$K, MATCH(1, (UpdateSheet!$G:$G=MAXIFS(UpdateSheet!$G:$G, UpdateSheet!$H:$H, G86, UpdateSheet!$I:$I, J86, UpdateSheet!$G:$G, "&lt;=" &amp; D86)) * (UpdateSheet!$H:$H=G86) *(UpdateSheet!$I:$I=J86), 0))), "")) +
(IFNA(IF(A86="", "", INDEX(UpdateSheet!$O:$O, MATCH(1, (UpdateSheet!$G:$G=MAXIFS(UpdateSheet!$G:$G, UpdateSheet!$M:$M, K86,UpdateSheet!$N:$N, N86, UpdateSheet!$G:$G, "&lt;=" &amp; D86)) * (UpdateSheet!$M:$M=K86) *(UpdateSheet!$N:$N=N86), 0))), ""))
)
</f>
        <v>113500</v>
      </c>
      <c r="R86" s="81">
        <v>77500.0</v>
      </c>
      <c r="S86" s="53" t="s">
        <v>126</v>
      </c>
      <c r="T86" s="83"/>
      <c r="U86" s="84" t="s">
        <v>97</v>
      </c>
      <c r="V86" s="84" t="s">
        <v>97</v>
      </c>
      <c r="W86" s="85" t="b">
        <f t="shared" si="1"/>
        <v>0</v>
      </c>
      <c r="X86" s="53"/>
      <c r="Y86" s="53" t="s">
        <v>1681</v>
      </c>
      <c r="Z86" s="63" t="s">
        <v>1549</v>
      </c>
    </row>
    <row r="87">
      <c r="A87" s="75" t="s">
        <v>1682</v>
      </c>
      <c r="B87" s="74">
        <v>8.062453871E9</v>
      </c>
      <c r="C87" s="75" t="s">
        <v>27</v>
      </c>
      <c r="D87" s="76">
        <v>45905.273680555554</v>
      </c>
      <c r="E87" s="75" t="s">
        <v>85</v>
      </c>
      <c r="F87" s="75" t="s">
        <v>129</v>
      </c>
      <c r="G87" s="77" t="s">
        <v>23</v>
      </c>
      <c r="H87" s="77">
        <v>1.0</v>
      </c>
      <c r="I87" s="80"/>
      <c r="J87" s="77">
        <v>1.0</v>
      </c>
      <c r="K87" s="79" t="s">
        <v>97</v>
      </c>
      <c r="L87" s="79"/>
      <c r="M87" s="80"/>
      <c r="N87" s="79"/>
      <c r="O87" s="81">
        <f t="array" ref="O87">IF(A87="", "", (IFNA(IF(A87="", "", INDEX(UpdateSheet!$L:$L, MATCH(1, (UpdateSheet!$G:$G=MAXIFS(UpdateSheet!$G:$G, UpdateSheet!$H:$H, G87, UpdateSheet!$G:$G, "&lt;=" &amp; D87)) * (UpdateSheet!$H:$H=G87), 0))), "") * J87) +
(IFNA(IF(A87="", "", INDEX(UpdateSheet!$P:$P, MATCH(1, (UpdateSheet!$G:$G=MAXIFS(UpdateSheet!$G:$G, UpdateSheet!$M:$M, K87, UpdateSheet!$G:$G, "&lt;=" &amp; D87)) * (UpdateSheet!$M:$M=K87), 0))), "") * N87)
)
</f>
        <v>12000</v>
      </c>
      <c r="P87" s="86"/>
      <c r="Q87" s="82">
        <f t="array" ref="Q87">IF(A87="", "", (IFNA(IF(A87="", "", INDEX(UpdateSheet!$K:$K, MATCH(1, (UpdateSheet!$G:$G=MAXIFS(UpdateSheet!$G:$G, UpdateSheet!$H:$H, G87, UpdateSheet!$I:$I, J87, UpdateSheet!$G:$G, "&lt;=" &amp; D87)) * (UpdateSheet!$H:$H=G87) *(UpdateSheet!$I:$I=J87), 0))), "")) +
(IFNA(IF(A87="", "", INDEX(UpdateSheet!$O:$O, MATCH(1, (UpdateSheet!$G:$G=MAXIFS(UpdateSheet!$G:$G, UpdateSheet!$M:$M, K87,UpdateSheet!$N:$N, N87, UpdateSheet!$G:$G, "&lt;=" &amp; D87)) * (UpdateSheet!$M:$M=K87) *(UpdateSheet!$N:$N=N87), 0))), ""))
)
</f>
        <v>41500</v>
      </c>
      <c r="R87" s="81">
        <v>29500.0</v>
      </c>
      <c r="S87" s="53" t="s">
        <v>126</v>
      </c>
      <c r="T87" s="87"/>
      <c r="U87" s="84" t="s">
        <v>97</v>
      </c>
      <c r="V87" s="84" t="s">
        <v>97</v>
      </c>
      <c r="W87" s="85" t="b">
        <f t="shared" si="1"/>
        <v>0</v>
      </c>
      <c r="X87" s="63"/>
      <c r="Y87" s="53" t="s">
        <v>1683</v>
      </c>
      <c r="Z87" s="63" t="s">
        <v>1549</v>
      </c>
    </row>
    <row r="88">
      <c r="A88" s="75" t="s">
        <v>1684</v>
      </c>
      <c r="B88" s="74">
        <v>8.062806206E9</v>
      </c>
      <c r="C88" s="75" t="s">
        <v>52</v>
      </c>
      <c r="D88" s="76">
        <v>45905.28895833333</v>
      </c>
      <c r="E88" s="75" t="s">
        <v>85</v>
      </c>
      <c r="F88" s="75" t="s">
        <v>129</v>
      </c>
      <c r="G88" s="77" t="s">
        <v>23</v>
      </c>
      <c r="H88" s="77">
        <v>1.0</v>
      </c>
      <c r="I88" s="80"/>
      <c r="J88" s="77">
        <v>1.0</v>
      </c>
      <c r="K88" s="79" t="s">
        <v>97</v>
      </c>
      <c r="L88" s="79"/>
      <c r="M88" s="80"/>
      <c r="N88" s="79"/>
      <c r="O88" s="81">
        <f t="array" ref="O88">IF(A88="", "", (IFNA(IF(A88="", "", INDEX(UpdateSheet!$L:$L, MATCH(1, (UpdateSheet!$G:$G=MAXIFS(UpdateSheet!$G:$G, UpdateSheet!$H:$H, G88, UpdateSheet!$G:$G, "&lt;=" &amp; D88)) * (UpdateSheet!$H:$H=G88), 0))), "") * J88) +
(IFNA(IF(A88="", "", INDEX(UpdateSheet!$P:$P, MATCH(1, (UpdateSheet!$G:$G=MAXIFS(UpdateSheet!$G:$G, UpdateSheet!$M:$M, K88, UpdateSheet!$G:$G, "&lt;=" &amp; D88)) * (UpdateSheet!$M:$M=K88), 0))), "") * N88)
)
</f>
        <v>12000</v>
      </c>
      <c r="P88" s="86"/>
      <c r="Q88" s="82">
        <f t="array" ref="Q88">IF(A88="", "", (IFNA(IF(A88="", "", INDEX(UpdateSheet!$K:$K, MATCH(1, (UpdateSheet!$G:$G=MAXIFS(UpdateSheet!$G:$G, UpdateSheet!$H:$H, G88, UpdateSheet!$I:$I, J88, UpdateSheet!$G:$G, "&lt;=" &amp; D88)) * (UpdateSheet!$H:$H=G88) *(UpdateSheet!$I:$I=J88), 0))), "")) +
(IFNA(IF(A88="", "", INDEX(UpdateSheet!$O:$O, MATCH(1, (UpdateSheet!$G:$G=MAXIFS(UpdateSheet!$G:$G, UpdateSheet!$M:$M, K88,UpdateSheet!$N:$N, N88, UpdateSheet!$G:$G, "&lt;=" &amp; D88)) * (UpdateSheet!$M:$M=K88) *(UpdateSheet!$N:$N=N88), 0))), ""))
)
</f>
        <v>41500</v>
      </c>
      <c r="R88" s="81">
        <v>29500.0</v>
      </c>
      <c r="S88" s="53" t="s">
        <v>126</v>
      </c>
      <c r="T88" s="87"/>
      <c r="U88" s="84" t="s">
        <v>97</v>
      </c>
      <c r="V88" s="84" t="s">
        <v>97</v>
      </c>
      <c r="W88" s="85" t="b">
        <f t="shared" si="1"/>
        <v>0</v>
      </c>
      <c r="X88" s="63"/>
      <c r="Y88" s="53" t="s">
        <v>1685</v>
      </c>
      <c r="Z88" s="63" t="s">
        <v>1549</v>
      </c>
    </row>
    <row r="89">
      <c r="A89" s="75" t="s">
        <v>1686</v>
      </c>
      <c r="B89" s="74">
        <v>8.036717106E9</v>
      </c>
      <c r="C89" s="75" t="s">
        <v>211</v>
      </c>
      <c r="D89" s="76">
        <v>45905.80930555555</v>
      </c>
      <c r="E89" s="75" t="s">
        <v>85</v>
      </c>
      <c r="F89" s="75" t="s">
        <v>129</v>
      </c>
      <c r="G89" s="77" t="s">
        <v>23</v>
      </c>
      <c r="H89" s="77">
        <v>1.0</v>
      </c>
      <c r="I89" s="80"/>
      <c r="J89" s="77">
        <v>1.0</v>
      </c>
      <c r="K89" s="79" t="s">
        <v>97</v>
      </c>
      <c r="L89" s="79"/>
      <c r="M89" s="80"/>
      <c r="N89" s="79"/>
      <c r="O89" s="81">
        <f t="array" ref="O89">IF(A89="", "", (IFNA(IF(A89="", "", INDEX(UpdateSheet!$L:$L, MATCH(1, (UpdateSheet!$G:$G=MAXIFS(UpdateSheet!$G:$G, UpdateSheet!$H:$H, G89, UpdateSheet!$G:$G, "&lt;=" &amp; D89)) * (UpdateSheet!$H:$H=G89), 0))), "") * J89) +
(IFNA(IF(A89="", "", INDEX(UpdateSheet!$P:$P, MATCH(1, (UpdateSheet!$G:$G=MAXIFS(UpdateSheet!$G:$G, UpdateSheet!$M:$M, K89, UpdateSheet!$G:$G, "&lt;=" &amp; D89)) * (UpdateSheet!$M:$M=K89), 0))), "") * N89)
)
</f>
        <v>12000</v>
      </c>
      <c r="P89" s="86"/>
      <c r="Q89" s="82">
        <f t="array" ref="Q89">IF(A89="", "", (IFNA(IF(A89="", "", INDEX(UpdateSheet!$K:$K, MATCH(1, (UpdateSheet!$G:$G=MAXIFS(UpdateSheet!$G:$G, UpdateSheet!$H:$H, G89, UpdateSheet!$I:$I, J89, UpdateSheet!$G:$G, "&lt;=" &amp; D89)) * (UpdateSheet!$H:$H=G89) *(UpdateSheet!$I:$I=J89), 0))), "")) +
(IFNA(IF(A89="", "", INDEX(UpdateSheet!$O:$O, MATCH(1, (UpdateSheet!$G:$G=MAXIFS(UpdateSheet!$G:$G, UpdateSheet!$M:$M, K89,UpdateSheet!$N:$N, N89, UpdateSheet!$G:$G, "&lt;=" &amp; D89)) * (UpdateSheet!$M:$M=K89) *(UpdateSheet!$N:$N=N89), 0))), ""))
)
</f>
        <v>41500</v>
      </c>
      <c r="R89" s="81">
        <v>29500.0</v>
      </c>
      <c r="S89" s="63" t="str">
        <f>if(A89="","","Pending")</f>
        <v>Pending</v>
      </c>
      <c r="T89" s="87"/>
      <c r="U89" s="84" t="s">
        <v>97</v>
      </c>
      <c r="V89" s="84" t="s">
        <v>97</v>
      </c>
      <c r="W89" s="85" t="b">
        <f t="shared" si="1"/>
        <v>0</v>
      </c>
      <c r="X89" s="63"/>
      <c r="Y89" s="53" t="s">
        <v>1687</v>
      </c>
      <c r="Z89" s="63" t="s">
        <v>1549</v>
      </c>
    </row>
    <row r="90">
      <c r="A90" s="75" t="s">
        <v>1688</v>
      </c>
      <c r="B90" s="74">
        <v>7.059776524E9</v>
      </c>
      <c r="C90" s="75" t="s">
        <v>254</v>
      </c>
      <c r="D90" s="76">
        <v>45906.243125</v>
      </c>
      <c r="E90" s="75" t="s">
        <v>85</v>
      </c>
      <c r="F90" s="75" t="s">
        <v>129</v>
      </c>
      <c r="G90" s="77" t="s">
        <v>23</v>
      </c>
      <c r="H90" s="77">
        <v>1.0</v>
      </c>
      <c r="I90" s="80"/>
      <c r="J90" s="77">
        <v>1.0</v>
      </c>
      <c r="K90" s="79" t="s">
        <v>97</v>
      </c>
      <c r="L90" s="79"/>
      <c r="M90" s="80"/>
      <c r="N90" s="79"/>
      <c r="O90" s="81">
        <f t="array" ref="O90">IF(A90="", "", (IFNA(IF(A90="", "", INDEX(UpdateSheet!$L:$L, MATCH(1, (UpdateSheet!$G:$G=MAXIFS(UpdateSheet!$G:$G, UpdateSheet!$H:$H, G90, UpdateSheet!$G:$G, "&lt;=" &amp; D90)) * (UpdateSheet!$H:$H=G90), 0))), "") * J90) +
(IFNA(IF(A90="", "", INDEX(UpdateSheet!$P:$P, MATCH(1, (UpdateSheet!$G:$G=MAXIFS(UpdateSheet!$G:$G, UpdateSheet!$M:$M, K90, UpdateSheet!$G:$G, "&lt;=" &amp; D90)) * (UpdateSheet!$M:$M=K90), 0))), "") * N90)
)
</f>
        <v>12000</v>
      </c>
      <c r="P90" s="55">
        <v>5000.0</v>
      </c>
      <c r="Q90" s="82">
        <f t="array" ref="Q90">IF(A90="", "", (IFNA(IF(A90="", "", INDEX(UpdateSheet!$K:$K, MATCH(1, (UpdateSheet!$G:$G=MAXIFS(UpdateSheet!$G:$G, UpdateSheet!$H:$H, G90, UpdateSheet!$I:$I, J90, UpdateSheet!$G:$G, "&lt;=" &amp; D90)) * (UpdateSheet!$H:$H=G90) *(UpdateSheet!$I:$I=J90), 0))), "")) +
(IFNA(IF(A90="", "", INDEX(UpdateSheet!$O:$O, MATCH(1, (UpdateSheet!$G:$G=MAXIFS(UpdateSheet!$G:$G, UpdateSheet!$M:$M, K90,UpdateSheet!$N:$N, N90, UpdateSheet!$G:$G, "&lt;=" &amp; D90)) * (UpdateSheet!$M:$M=K90) *(UpdateSheet!$N:$N=N90), 0))), ""))
)
</f>
        <v>41500</v>
      </c>
      <c r="R90" s="81">
        <v>24500.0</v>
      </c>
      <c r="S90" s="53" t="s">
        <v>72</v>
      </c>
      <c r="T90" s="83">
        <v>45906.0</v>
      </c>
      <c r="U90" s="84" t="s">
        <v>85</v>
      </c>
      <c r="V90" s="84" t="s">
        <v>129</v>
      </c>
      <c r="W90" s="85" t="b">
        <f t="shared" si="1"/>
        <v>1</v>
      </c>
      <c r="X90" s="53" t="s">
        <v>31</v>
      </c>
      <c r="Y90" s="63"/>
      <c r="Z90" s="63" t="s">
        <v>1549</v>
      </c>
    </row>
    <row r="91">
      <c r="A91" s="75" t="s">
        <v>1689</v>
      </c>
      <c r="B91" s="74">
        <v>8.064311712E9</v>
      </c>
      <c r="C91" s="75" t="s">
        <v>214</v>
      </c>
      <c r="D91" s="76">
        <v>45932.30278935185</v>
      </c>
      <c r="E91" s="75" t="s">
        <v>86</v>
      </c>
      <c r="F91" s="75" t="s">
        <v>129</v>
      </c>
      <c r="G91" s="77" t="s">
        <v>14</v>
      </c>
      <c r="H91" s="77">
        <v>1.0</v>
      </c>
      <c r="I91" s="80"/>
      <c r="J91" s="77">
        <v>1.0</v>
      </c>
      <c r="K91" s="79" t="s">
        <v>19</v>
      </c>
      <c r="L91" s="79">
        <v>50.0</v>
      </c>
      <c r="M91" s="80"/>
      <c r="N91" s="79">
        <v>50.0</v>
      </c>
      <c r="O91" s="81">
        <f t="array" ref="O91">IF(A91="", "", (IFNA(IF(A91="", "", INDEX(UpdateSheet!$L:$L, MATCH(1, (UpdateSheet!$G:$G=MAXIFS(UpdateSheet!$G:$G, UpdateSheet!$H:$H, G91, UpdateSheet!$G:$G, "&lt;=" &amp; D91)) * (UpdateSheet!$H:$H=G91), 0))), "") * J91) +
(IFNA(IF(A91="", "", INDEX(UpdateSheet!$P:$P, MATCH(1, (UpdateSheet!$G:$G=MAXIFS(UpdateSheet!$G:$G, UpdateSheet!$M:$M, K91, UpdateSheet!$G:$G, "&lt;=" &amp; D91)) * (UpdateSheet!$M:$M=K91), 0))), "") * N91)
)
</f>
        <v>17000</v>
      </c>
      <c r="P91" s="86"/>
      <c r="Q91" s="82">
        <f t="array" ref="Q91">IF(A91="", "", (IFNA(IF(A91="", "", INDEX(UpdateSheet!$K:$K, MATCH(1, (UpdateSheet!$G:$G=MAXIFS(UpdateSheet!$G:$G, UpdateSheet!$H:$H, G91, UpdateSheet!$I:$I, J91, UpdateSheet!$G:$G, "&lt;=" &amp; D91)) * (UpdateSheet!$H:$H=G91) *(UpdateSheet!$I:$I=J91), 0))), "")) +
(IFNA(IF(A91="", "", INDEX(UpdateSheet!$O:$O, MATCH(1, (UpdateSheet!$G:$G=MAXIFS(UpdateSheet!$G:$G, UpdateSheet!$M:$M, K91,UpdateSheet!$N:$N, N91, UpdateSheet!$G:$G, "&lt;=" &amp; D91)) * (UpdateSheet!$M:$M=K91) *(UpdateSheet!$N:$N=N91), 0))), ""))
)
</f>
        <v>66000</v>
      </c>
      <c r="R91" s="81">
        <v>49000.0</v>
      </c>
      <c r="S91" s="53" t="s">
        <v>72</v>
      </c>
      <c r="T91" s="83">
        <v>45957.0</v>
      </c>
      <c r="U91" s="84" t="s">
        <v>86</v>
      </c>
      <c r="V91" s="84" t="s">
        <v>129</v>
      </c>
      <c r="W91" s="85" t="b">
        <f t="shared" si="1"/>
        <v>1</v>
      </c>
      <c r="X91" s="53" t="s">
        <v>67</v>
      </c>
      <c r="Y91" s="53"/>
      <c r="Z91" s="63" t="s">
        <v>1163</v>
      </c>
    </row>
    <row r="92">
      <c r="A92" s="75" t="s">
        <v>1690</v>
      </c>
      <c r="B92" s="74">
        <v>9.131515037E9</v>
      </c>
      <c r="C92" s="75" t="s">
        <v>222</v>
      </c>
      <c r="D92" s="76">
        <v>45932.367361111115</v>
      </c>
      <c r="E92" s="75" t="s">
        <v>86</v>
      </c>
      <c r="F92" s="75" t="s">
        <v>129</v>
      </c>
      <c r="G92" s="77" t="s">
        <v>14</v>
      </c>
      <c r="H92" s="77">
        <v>1.0</v>
      </c>
      <c r="I92" s="80"/>
      <c r="J92" s="77">
        <v>1.0</v>
      </c>
      <c r="K92" s="79" t="s">
        <v>19</v>
      </c>
      <c r="L92" s="79">
        <v>50.0</v>
      </c>
      <c r="M92" s="80"/>
      <c r="N92" s="79">
        <v>50.0</v>
      </c>
      <c r="O92" s="81">
        <f t="array" ref="O92">IF(A92="", "", (IFNA(IF(A92="", "", INDEX(UpdateSheet!$L:$L, MATCH(1, (UpdateSheet!$G:$G=MAXIFS(UpdateSheet!$G:$G, UpdateSheet!$H:$H, G92, UpdateSheet!$G:$G, "&lt;=" &amp; D92)) * (UpdateSheet!$H:$H=G92), 0))), "") * J92) +
(IFNA(IF(A92="", "", INDEX(UpdateSheet!$P:$P, MATCH(1, (UpdateSheet!$G:$G=MAXIFS(UpdateSheet!$G:$G, UpdateSheet!$M:$M, K92, UpdateSheet!$G:$G, "&lt;=" &amp; D92)) * (UpdateSheet!$M:$M=K92), 0))), "") * N92)
)
</f>
        <v>17000</v>
      </c>
      <c r="P92" s="55"/>
      <c r="Q92" s="82">
        <f t="array" ref="Q92">IF(A92="", "", (IFNA(IF(A92="", "", INDEX(UpdateSheet!$K:$K, MATCH(1, (UpdateSheet!$G:$G=MAXIFS(UpdateSheet!$G:$G, UpdateSheet!$H:$H, G92, UpdateSheet!$I:$I, J92, UpdateSheet!$G:$G, "&lt;=" &amp; D92)) * (UpdateSheet!$H:$H=G92) *(UpdateSheet!$I:$I=J92), 0))), "")) +
(IFNA(IF(A92="", "", INDEX(UpdateSheet!$O:$O, MATCH(1, (UpdateSheet!$G:$G=MAXIFS(UpdateSheet!$G:$G, UpdateSheet!$M:$M, K92,UpdateSheet!$N:$N, N92, UpdateSheet!$G:$G, "&lt;=" &amp; D92)) * (UpdateSheet!$M:$M=K92) *(UpdateSheet!$N:$N=N92), 0))), ""))
)
</f>
        <v>66000</v>
      </c>
      <c r="R92" s="81">
        <v>49000.0</v>
      </c>
      <c r="S92" s="53" t="s">
        <v>126</v>
      </c>
      <c r="T92" s="83"/>
      <c r="U92" s="84" t="s">
        <v>97</v>
      </c>
      <c r="V92" s="84" t="s">
        <v>97</v>
      </c>
      <c r="W92" s="85" t="b">
        <f t="shared" si="1"/>
        <v>0</v>
      </c>
      <c r="X92" s="53"/>
      <c r="Y92" s="53" t="s">
        <v>1691</v>
      </c>
      <c r="Z92" s="63" t="s">
        <v>1163</v>
      </c>
    </row>
    <row r="93">
      <c r="A93" s="75" t="s">
        <v>1692</v>
      </c>
      <c r="B93" s="74">
        <v>7.011134087E9</v>
      </c>
      <c r="C93" s="75" t="s">
        <v>27</v>
      </c>
      <c r="D93" s="76">
        <v>45932.4584837963</v>
      </c>
      <c r="E93" s="75" t="s">
        <v>86</v>
      </c>
      <c r="F93" s="75" t="s">
        <v>129</v>
      </c>
      <c r="G93" s="77" t="s">
        <v>14</v>
      </c>
      <c r="H93" s="77">
        <v>1.0</v>
      </c>
      <c r="I93" s="80"/>
      <c r="J93" s="77">
        <v>1.0</v>
      </c>
      <c r="K93" s="79" t="s">
        <v>97</v>
      </c>
      <c r="L93" s="79"/>
      <c r="M93" s="80"/>
      <c r="N93" s="79"/>
      <c r="O93" s="81">
        <f t="array" ref="O93">IF(A93="", "", (IFNA(IF(A93="", "", INDEX(UpdateSheet!$L:$L, MATCH(1, (UpdateSheet!$G:$G=MAXIFS(UpdateSheet!$G:$G, UpdateSheet!$H:$H, G93, UpdateSheet!$G:$G, "&lt;=" &amp; D93)) * (UpdateSheet!$H:$H=G93), 0))), "") * J93) +
(IFNA(IF(A93="", "", INDEX(UpdateSheet!$P:$P, MATCH(1, (UpdateSheet!$G:$G=MAXIFS(UpdateSheet!$G:$G, UpdateSheet!$M:$M, K93, UpdateSheet!$G:$G, "&lt;=" &amp; D93)) * (UpdateSheet!$M:$M=K93), 0))), "") * N93)
)
</f>
        <v>9500</v>
      </c>
      <c r="P93" s="55"/>
      <c r="Q93" s="82">
        <f t="array" ref="Q93">IF(A93="", "", (IFNA(IF(A93="", "", INDEX(UpdateSheet!$K:$K, MATCH(1, (UpdateSheet!$G:$G=MAXIFS(UpdateSheet!$G:$G, UpdateSheet!$H:$H, G93, UpdateSheet!$I:$I, J93, UpdateSheet!$G:$G, "&lt;=" &amp; D93)) * (UpdateSheet!$H:$H=G93) *(UpdateSheet!$I:$I=J93), 0))), "")) +
(IFNA(IF(A93="", "", INDEX(UpdateSheet!$O:$O, MATCH(1, (UpdateSheet!$G:$G=MAXIFS(UpdateSheet!$G:$G, UpdateSheet!$M:$M, K93,UpdateSheet!$N:$N, N93, UpdateSheet!$G:$G, "&lt;=" &amp; D93)) * (UpdateSheet!$M:$M=K93) *(UpdateSheet!$N:$N=N93), 0))), ""))
)
</f>
        <v>35500</v>
      </c>
      <c r="R93" s="81">
        <v>26000.0</v>
      </c>
      <c r="S93" s="63" t="str">
        <f>if(A93="","","Pending")</f>
        <v>Pending</v>
      </c>
      <c r="T93" s="83"/>
      <c r="U93" s="84" t="s">
        <v>97</v>
      </c>
      <c r="V93" s="84" t="s">
        <v>97</v>
      </c>
      <c r="W93" s="85" t="b">
        <f t="shared" si="1"/>
        <v>0</v>
      </c>
      <c r="X93" s="53"/>
      <c r="Y93" s="53" t="s">
        <v>1693</v>
      </c>
      <c r="Z93" s="63" t="s">
        <v>1163</v>
      </c>
    </row>
    <row r="94">
      <c r="A94" s="75" t="s">
        <v>1694</v>
      </c>
      <c r="B94" s="74">
        <v>8.123457316E9</v>
      </c>
      <c r="C94" s="75" t="s">
        <v>153</v>
      </c>
      <c r="D94" s="76">
        <v>45932.81600694444</v>
      </c>
      <c r="E94" s="75" t="s">
        <v>86</v>
      </c>
      <c r="F94" s="75" t="s">
        <v>129</v>
      </c>
      <c r="G94" s="77" t="s">
        <v>14</v>
      </c>
      <c r="H94" s="77">
        <v>1.0</v>
      </c>
      <c r="I94" s="80"/>
      <c r="J94" s="77">
        <v>1.0</v>
      </c>
      <c r="K94" s="79" t="s">
        <v>19</v>
      </c>
      <c r="L94" s="79">
        <v>100.0</v>
      </c>
      <c r="M94" s="50">
        <v>0.0</v>
      </c>
      <c r="N94" s="79">
        <v>0.0</v>
      </c>
      <c r="O94" s="81">
        <f t="array" ref="O94">IF(A94="", "", (IFNA(IF(A94="", "", INDEX(UpdateSheet!$L:$L, MATCH(1, (UpdateSheet!$G:$G=MAXIFS(UpdateSheet!$G:$G, UpdateSheet!$H:$H, G94, UpdateSheet!$G:$G, "&lt;=" &amp; D94)) * (UpdateSheet!$H:$H=G94), 0))), "") * J94) +
(IFNA(IF(A94="", "", INDEX(UpdateSheet!$P:$P, MATCH(1, (UpdateSheet!$G:$G=MAXIFS(UpdateSheet!$G:$G, UpdateSheet!$M:$M, K94, UpdateSheet!$G:$G, "&lt;=" &amp; D94)) * (UpdateSheet!$M:$M=K94), 0))), "") * N94)
)
</f>
        <v>9500</v>
      </c>
      <c r="P94" s="55">
        <v>6000.0</v>
      </c>
      <c r="Q94" s="82">
        <f t="array" ref="Q94">IF(A94="", "", (IFNA(IF(A94="", "", INDEX(UpdateSheet!$K:$K, MATCH(1, (UpdateSheet!$G:$G=MAXIFS(UpdateSheet!$G:$G, UpdateSheet!$H:$H, G94, UpdateSheet!$I:$I, J94, UpdateSheet!$G:$G, "&lt;=" &amp; D94)) * (UpdateSheet!$H:$H=G94) *(UpdateSheet!$I:$I=J94), 0))), "")) +
(IFNA(IF(A94="", "", INDEX(UpdateSheet!$O:$O, MATCH(1, (UpdateSheet!$G:$G=MAXIFS(UpdateSheet!$G:$G, UpdateSheet!$M:$M, K94,UpdateSheet!$N:$N, N94, UpdateSheet!$G:$G, "&lt;=" &amp; D94)) * (UpdateSheet!$M:$M=K94) *(UpdateSheet!$N:$N=N94), 0))), ""))
)
</f>
        <v>35500</v>
      </c>
      <c r="R94" s="81">
        <v>20000.0</v>
      </c>
      <c r="S94" s="53" t="s">
        <v>72</v>
      </c>
      <c r="T94" s="83">
        <v>45936.0</v>
      </c>
      <c r="U94" s="84" t="s">
        <v>86</v>
      </c>
      <c r="V94" s="84" t="s">
        <v>129</v>
      </c>
      <c r="W94" s="85" t="b">
        <f t="shared" si="1"/>
        <v>1</v>
      </c>
      <c r="X94" s="53" t="s">
        <v>39</v>
      </c>
      <c r="Y94" s="53"/>
      <c r="Z94" s="63" t="s">
        <v>1163</v>
      </c>
    </row>
    <row r="95">
      <c r="A95" s="75" t="s">
        <v>1695</v>
      </c>
      <c r="B95" s="74">
        <v>8.06888662E9</v>
      </c>
      <c r="C95" s="75" t="s">
        <v>18</v>
      </c>
      <c r="D95" s="76">
        <v>45933.18954861111</v>
      </c>
      <c r="E95" s="75" t="s">
        <v>86</v>
      </c>
      <c r="F95" s="75" t="s">
        <v>129</v>
      </c>
      <c r="G95" s="77" t="s">
        <v>14</v>
      </c>
      <c r="H95" s="77">
        <v>1.0</v>
      </c>
      <c r="I95" s="80"/>
      <c r="J95" s="77">
        <v>1.0</v>
      </c>
      <c r="K95" s="79" t="s">
        <v>97</v>
      </c>
      <c r="L95" s="79"/>
      <c r="M95" s="80"/>
      <c r="N95" s="79"/>
      <c r="O95" s="81">
        <f t="array" ref="O95">IF(A95="", "", (IFNA(IF(A95="", "", INDEX(UpdateSheet!$L:$L, MATCH(1, (UpdateSheet!$G:$G=MAXIFS(UpdateSheet!$G:$G, UpdateSheet!$H:$H, G95, UpdateSheet!$G:$G, "&lt;=" &amp; D95)) * (UpdateSheet!$H:$H=G95), 0))), "") * J95) +
(IFNA(IF(A95="", "", INDEX(UpdateSheet!$P:$P, MATCH(1, (UpdateSheet!$G:$G=MAXIFS(UpdateSheet!$G:$G, UpdateSheet!$M:$M, K95, UpdateSheet!$G:$G, "&lt;=" &amp; D95)) * (UpdateSheet!$M:$M=K95), 0))), "") * N95)
)
</f>
        <v>9500</v>
      </c>
      <c r="P95" s="86"/>
      <c r="Q95" s="82">
        <f t="array" ref="Q95">IF(A95="", "", (IFNA(IF(A95="", "", INDEX(UpdateSheet!$K:$K, MATCH(1, (UpdateSheet!$G:$G=MAXIFS(UpdateSheet!$G:$G, UpdateSheet!$H:$H, G95, UpdateSheet!$I:$I, J95, UpdateSheet!$G:$G, "&lt;=" &amp; D95)) * (UpdateSheet!$H:$H=G95) *(UpdateSheet!$I:$I=J95), 0))), "")) +
(IFNA(IF(A95="", "", INDEX(UpdateSheet!$O:$O, MATCH(1, (UpdateSheet!$G:$G=MAXIFS(UpdateSheet!$G:$G, UpdateSheet!$M:$M, K95,UpdateSheet!$N:$N, N95, UpdateSheet!$G:$G, "&lt;=" &amp; D95)) * (UpdateSheet!$M:$M=K95) *(UpdateSheet!$N:$N=N95), 0))), ""))
)
</f>
        <v>35500</v>
      </c>
      <c r="R95" s="81">
        <v>26000.0</v>
      </c>
      <c r="S95" s="63" t="str">
        <f>if(A95="","","Pending")</f>
        <v>Pending</v>
      </c>
      <c r="T95" s="87"/>
      <c r="U95" s="84" t="s">
        <v>97</v>
      </c>
      <c r="V95" s="84" t="s">
        <v>97</v>
      </c>
      <c r="W95" s="85" t="b">
        <f t="shared" si="1"/>
        <v>0</v>
      </c>
      <c r="X95" s="63"/>
      <c r="Y95" s="53" t="s">
        <v>1696</v>
      </c>
      <c r="Z95" s="63" t="s">
        <v>1163</v>
      </c>
    </row>
    <row r="96">
      <c r="A96" s="75" t="s">
        <v>1697</v>
      </c>
      <c r="B96" s="74">
        <v>8.033339793E9</v>
      </c>
      <c r="C96" s="75" t="s">
        <v>153</v>
      </c>
      <c r="D96" s="76">
        <v>45933.29436342593</v>
      </c>
      <c r="E96" s="75" t="s">
        <v>86</v>
      </c>
      <c r="F96" s="75" t="s">
        <v>129</v>
      </c>
      <c r="G96" s="77" t="s">
        <v>14</v>
      </c>
      <c r="H96" s="77">
        <v>1.0</v>
      </c>
      <c r="I96" s="80"/>
      <c r="J96" s="77">
        <v>1.0</v>
      </c>
      <c r="K96" s="79" t="s">
        <v>19</v>
      </c>
      <c r="L96" s="79">
        <v>50.0</v>
      </c>
      <c r="M96" s="80"/>
      <c r="N96" s="79">
        <v>50.0</v>
      </c>
      <c r="O96" s="81">
        <f t="array" ref="O96">IF(A96="", "", (IFNA(IF(A96="", "", INDEX(UpdateSheet!$L:$L, MATCH(1, (UpdateSheet!$G:$G=MAXIFS(UpdateSheet!$G:$G, UpdateSheet!$H:$H, G96, UpdateSheet!$G:$G, "&lt;=" &amp; D96)) * (UpdateSheet!$H:$H=G96), 0))), "") * J96) +
(IFNA(IF(A96="", "", INDEX(UpdateSheet!$P:$P, MATCH(1, (UpdateSheet!$G:$G=MAXIFS(UpdateSheet!$G:$G, UpdateSheet!$M:$M, K96, UpdateSheet!$G:$G, "&lt;=" &amp; D96)) * (UpdateSheet!$M:$M=K96), 0))), "") * N96)
)
</f>
        <v>17000</v>
      </c>
      <c r="P96" s="55">
        <v>8000.0</v>
      </c>
      <c r="Q96" s="82">
        <f t="array" ref="Q96">IF(A96="", "", (IFNA(IF(A96="", "", INDEX(UpdateSheet!$K:$K, MATCH(1, (UpdateSheet!$G:$G=MAXIFS(UpdateSheet!$G:$G, UpdateSheet!$H:$H, G96, UpdateSheet!$I:$I, J96, UpdateSheet!$G:$G, "&lt;=" &amp; D96)) * (UpdateSheet!$H:$H=G96) *(UpdateSheet!$I:$I=J96), 0))), "")) +
(IFNA(IF(A96="", "", INDEX(UpdateSheet!$O:$O, MATCH(1, (UpdateSheet!$G:$G=MAXIFS(UpdateSheet!$G:$G, UpdateSheet!$M:$M, K96,UpdateSheet!$N:$N, N96, UpdateSheet!$G:$G, "&lt;=" &amp; D96)) * (UpdateSheet!$M:$M=K96) *(UpdateSheet!$N:$N=N96), 0))), ""))
)
</f>
        <v>66000</v>
      </c>
      <c r="R96" s="81">
        <v>41000.0</v>
      </c>
      <c r="S96" s="53" t="s">
        <v>72</v>
      </c>
      <c r="T96" s="83">
        <v>45938.0</v>
      </c>
      <c r="U96" s="84" t="s">
        <v>86</v>
      </c>
      <c r="V96" s="84" t="s">
        <v>129</v>
      </c>
      <c r="W96" s="85" t="b">
        <f t="shared" si="1"/>
        <v>1</v>
      </c>
      <c r="X96" s="53" t="s">
        <v>39</v>
      </c>
      <c r="Y96" s="53" t="s">
        <v>1698</v>
      </c>
      <c r="Z96" s="63" t="s">
        <v>1163</v>
      </c>
    </row>
    <row r="97">
      <c r="A97" s="75" t="s">
        <v>1699</v>
      </c>
      <c r="B97" s="74">
        <v>8.104692778E9</v>
      </c>
      <c r="C97" s="75" t="s">
        <v>270</v>
      </c>
      <c r="D97" s="76">
        <v>45933.35988425926</v>
      </c>
      <c r="E97" s="75" t="s">
        <v>86</v>
      </c>
      <c r="F97" s="75" t="s">
        <v>129</v>
      </c>
      <c r="G97" s="77" t="s">
        <v>14</v>
      </c>
      <c r="H97" s="77">
        <v>1.0</v>
      </c>
      <c r="I97" s="80"/>
      <c r="J97" s="77">
        <v>1.0</v>
      </c>
      <c r="K97" s="79" t="s">
        <v>19</v>
      </c>
      <c r="L97" s="79">
        <v>50.0</v>
      </c>
      <c r="M97" s="50">
        <v>0.0</v>
      </c>
      <c r="N97" s="79">
        <v>0.0</v>
      </c>
      <c r="O97" s="81">
        <f t="array" ref="O97">IF(A97="", "", (IFNA(IF(A97="", "", INDEX(UpdateSheet!$L:$L, MATCH(1, (UpdateSheet!$G:$G=MAXIFS(UpdateSheet!$G:$G, UpdateSheet!$H:$H, G97, UpdateSheet!$G:$G, "&lt;=" &amp; D97)) * (UpdateSheet!$H:$H=G97), 0))), "") * J97) +
(IFNA(IF(A97="", "", INDEX(UpdateSheet!$P:$P, MATCH(1, (UpdateSheet!$G:$G=MAXIFS(UpdateSheet!$G:$G, UpdateSheet!$M:$M, K97, UpdateSheet!$G:$G, "&lt;=" &amp; D97)) * (UpdateSheet!$M:$M=K97), 0))), "") * N97)
)
</f>
        <v>9500</v>
      </c>
      <c r="P97" s="55">
        <v>5000.0</v>
      </c>
      <c r="Q97" s="82">
        <f t="array" ref="Q97">IF(A97="", "", (IFNA(IF(A97="", "", INDEX(UpdateSheet!$K:$K, MATCH(1, (UpdateSheet!$G:$G=MAXIFS(UpdateSheet!$G:$G, UpdateSheet!$H:$H, G97, UpdateSheet!$I:$I, J97, UpdateSheet!$G:$G, "&lt;=" &amp; D97)) * (UpdateSheet!$H:$H=G97) *(UpdateSheet!$I:$I=J97), 0))), "")) +
(IFNA(IF(A97="", "", INDEX(UpdateSheet!$O:$O, MATCH(1, (UpdateSheet!$G:$G=MAXIFS(UpdateSheet!$G:$G, UpdateSheet!$M:$M, K97,UpdateSheet!$N:$N, N97, UpdateSheet!$G:$G, "&lt;=" &amp; D97)) * (UpdateSheet!$M:$M=K97) *(UpdateSheet!$N:$N=N97), 0))), ""))
)
</f>
        <v>35500</v>
      </c>
      <c r="R97" s="81">
        <v>21000.0</v>
      </c>
      <c r="S97" s="53" t="s">
        <v>72</v>
      </c>
      <c r="T97" s="83">
        <v>45939.0</v>
      </c>
      <c r="U97" s="84" t="s">
        <v>86</v>
      </c>
      <c r="V97" s="84" t="s">
        <v>129</v>
      </c>
      <c r="W97" s="85" t="b">
        <f t="shared" si="1"/>
        <v>1</v>
      </c>
      <c r="X97" s="53" t="s">
        <v>67</v>
      </c>
      <c r="Y97" s="53"/>
      <c r="Z97" s="63" t="s">
        <v>1163</v>
      </c>
    </row>
    <row r="98">
      <c r="A98" s="75" t="s">
        <v>1700</v>
      </c>
      <c r="B98" s="74">
        <v>8.035878852E9</v>
      </c>
      <c r="C98" s="75" t="s">
        <v>799</v>
      </c>
      <c r="D98" s="76">
        <v>45933.99774305556</v>
      </c>
      <c r="E98" s="75" t="s">
        <v>86</v>
      </c>
      <c r="F98" s="75" t="s">
        <v>129</v>
      </c>
      <c r="G98" s="77" t="s">
        <v>14</v>
      </c>
      <c r="H98" s="77">
        <v>2.0</v>
      </c>
      <c r="I98" s="80"/>
      <c r="J98" s="77">
        <v>2.0</v>
      </c>
      <c r="K98" s="79" t="s">
        <v>97</v>
      </c>
      <c r="L98" s="79"/>
      <c r="M98" s="80"/>
      <c r="N98" s="79"/>
      <c r="O98" s="81">
        <f t="array" ref="O98">IF(A98="", "", (IFNA(IF(A98="", "", INDEX(UpdateSheet!$L:$L, MATCH(1, (UpdateSheet!$G:$G=MAXIFS(UpdateSheet!$G:$G, UpdateSheet!$H:$H, G98, UpdateSheet!$G:$G, "&lt;=" &amp; D98)) * (UpdateSheet!$H:$H=G98), 0))), "") * J98) +
(IFNA(IF(A98="", "", INDEX(UpdateSheet!$P:$P, MATCH(1, (UpdateSheet!$G:$G=MAXIFS(UpdateSheet!$G:$G, UpdateSheet!$M:$M, K98, UpdateSheet!$G:$G, "&lt;=" &amp; D98)) * (UpdateSheet!$M:$M=K98), 0))), "") * N98)
)
</f>
        <v>19000</v>
      </c>
      <c r="P98" s="55">
        <v>6000.0</v>
      </c>
      <c r="Q98" s="82">
        <f t="array" ref="Q98">IF(A98="", "", (IFNA(IF(A98="", "", INDEX(UpdateSheet!$K:$K, MATCH(1, (UpdateSheet!$G:$G=MAXIFS(UpdateSheet!$G:$G, UpdateSheet!$H:$H, G98, UpdateSheet!$I:$I, J98, UpdateSheet!$G:$G, "&lt;=" &amp; D98)) * (UpdateSheet!$H:$H=G98) *(UpdateSheet!$I:$I=J98), 0))), "")) +
(IFNA(IF(A98="", "", INDEX(UpdateSheet!$O:$O, MATCH(1, (UpdateSheet!$G:$G=MAXIFS(UpdateSheet!$G:$G, UpdateSheet!$M:$M, K98,UpdateSheet!$N:$N, N98, UpdateSheet!$G:$G, "&lt;=" &amp; D98)) * (UpdateSheet!$M:$M=K98) *(UpdateSheet!$N:$N=N98), 0))), ""))
)
</f>
        <v>49500</v>
      </c>
      <c r="R98" s="81">
        <v>24500.0</v>
      </c>
      <c r="S98" s="53" t="s">
        <v>72</v>
      </c>
      <c r="T98" s="83">
        <v>45954.0</v>
      </c>
      <c r="U98" s="84" t="s">
        <v>86</v>
      </c>
      <c r="V98" s="84" t="s">
        <v>129</v>
      </c>
      <c r="W98" s="85" t="b">
        <f t="shared" si="1"/>
        <v>1</v>
      </c>
      <c r="X98" s="53" t="s">
        <v>67</v>
      </c>
      <c r="Y98" s="53"/>
      <c r="Z98" s="63" t="s">
        <v>1163</v>
      </c>
    </row>
    <row r="99">
      <c r="A99" s="75" t="s">
        <v>1701</v>
      </c>
      <c r="B99" s="74">
        <v>8.173209253E9</v>
      </c>
      <c r="C99" s="75" t="s">
        <v>12</v>
      </c>
      <c r="D99" s="76">
        <v>45934.44024305556</v>
      </c>
      <c r="E99" s="75" t="s">
        <v>86</v>
      </c>
      <c r="F99" s="75" t="s">
        <v>129</v>
      </c>
      <c r="G99" s="77" t="s">
        <v>14</v>
      </c>
      <c r="H99" s="77">
        <v>1.0</v>
      </c>
      <c r="I99" s="80"/>
      <c r="J99" s="77">
        <v>1.0</v>
      </c>
      <c r="K99" s="79" t="s">
        <v>97</v>
      </c>
      <c r="L99" s="79"/>
      <c r="M99" s="80"/>
      <c r="N99" s="79"/>
      <c r="O99" s="81">
        <f t="array" ref="O99">IF(A99="", "", (IFNA(IF(A99="", "", INDEX(UpdateSheet!$L:$L, MATCH(1, (UpdateSheet!$G:$G=MAXIFS(UpdateSheet!$G:$G, UpdateSheet!$H:$H, G99, UpdateSheet!$G:$G, "&lt;=" &amp; D99)) * (UpdateSheet!$H:$H=G99), 0))), "") * J99) +
(IFNA(IF(A99="", "", INDEX(UpdateSheet!$P:$P, MATCH(1, (UpdateSheet!$G:$G=MAXIFS(UpdateSheet!$G:$G, UpdateSheet!$M:$M, K99, UpdateSheet!$G:$G, "&lt;=" &amp; D99)) * (UpdateSheet!$M:$M=K99), 0))), "") * N99)
)
</f>
        <v>9500</v>
      </c>
      <c r="P99" s="86"/>
      <c r="Q99" s="82">
        <f t="array" ref="Q99">IF(A99="", "", (IFNA(IF(A99="", "", INDEX(UpdateSheet!$K:$K, MATCH(1, (UpdateSheet!$G:$G=MAXIFS(UpdateSheet!$G:$G, UpdateSheet!$H:$H, G99, UpdateSheet!$I:$I, J99, UpdateSheet!$G:$G, "&lt;=" &amp; D99)) * (UpdateSheet!$H:$H=G99) *(UpdateSheet!$I:$I=J99), 0))), "")) +
(IFNA(IF(A99="", "", INDEX(UpdateSheet!$O:$O, MATCH(1, (UpdateSheet!$G:$G=MAXIFS(UpdateSheet!$G:$G, UpdateSheet!$M:$M, K99,UpdateSheet!$N:$N, N99, UpdateSheet!$G:$G, "&lt;=" &amp; D99)) * (UpdateSheet!$M:$M=K99) *(UpdateSheet!$N:$N=N99), 0))), ""))
)
</f>
        <v>35500</v>
      </c>
      <c r="R99" s="81">
        <v>26000.0</v>
      </c>
      <c r="S99" s="53" t="s">
        <v>126</v>
      </c>
      <c r="T99" s="87"/>
      <c r="U99" s="84" t="s">
        <v>97</v>
      </c>
      <c r="V99" s="84" t="s">
        <v>97</v>
      </c>
      <c r="W99" s="85" t="b">
        <f t="shared" si="1"/>
        <v>0</v>
      </c>
      <c r="X99" s="63"/>
      <c r="Y99" s="63"/>
      <c r="Z99" s="63" t="s">
        <v>1163</v>
      </c>
    </row>
    <row r="100">
      <c r="A100" s="75" t="s">
        <v>1702</v>
      </c>
      <c r="B100" s="74">
        <v>7.015813745E9</v>
      </c>
      <c r="C100" s="75" t="s">
        <v>191</v>
      </c>
      <c r="D100" s="76">
        <v>45934.658425925925</v>
      </c>
      <c r="E100" s="75" t="s">
        <v>86</v>
      </c>
      <c r="F100" s="75" t="s">
        <v>129</v>
      </c>
      <c r="G100" s="77" t="s">
        <v>14</v>
      </c>
      <c r="H100" s="77">
        <v>2.0</v>
      </c>
      <c r="I100" s="80"/>
      <c r="J100" s="77">
        <v>2.0</v>
      </c>
      <c r="K100" s="79" t="s">
        <v>97</v>
      </c>
      <c r="L100" s="79"/>
      <c r="M100" s="80"/>
      <c r="N100" s="79"/>
      <c r="O100" s="81">
        <f t="array" ref="O100">IF(A100="", "", (IFNA(IF(A100="", "", INDEX(UpdateSheet!$L:$L, MATCH(1, (UpdateSheet!$G:$G=MAXIFS(UpdateSheet!$G:$G, UpdateSheet!$H:$H, G100, UpdateSheet!$G:$G, "&lt;=" &amp; D100)) * (UpdateSheet!$H:$H=G100), 0))), "") * J100) +
(IFNA(IF(A100="", "", INDEX(UpdateSheet!$P:$P, MATCH(1, (UpdateSheet!$G:$G=MAXIFS(UpdateSheet!$G:$G, UpdateSheet!$M:$M, K100, UpdateSheet!$G:$G, "&lt;=" &amp; D100)) * (UpdateSheet!$M:$M=K100), 0))), "") * N100)
)
</f>
        <v>19000</v>
      </c>
      <c r="P100" s="86"/>
      <c r="Q100" s="82">
        <f t="array" ref="Q100">IF(A100="", "", (IFNA(IF(A100="", "", INDEX(UpdateSheet!$K:$K, MATCH(1, (UpdateSheet!$G:$G=MAXIFS(UpdateSheet!$G:$G, UpdateSheet!$H:$H, G100, UpdateSheet!$I:$I, J100, UpdateSheet!$G:$G, "&lt;=" &amp; D100)) * (UpdateSheet!$H:$H=G100) *(UpdateSheet!$I:$I=J100), 0))), "")) +
(IFNA(IF(A100="", "", INDEX(UpdateSheet!$O:$O, MATCH(1, (UpdateSheet!$G:$G=MAXIFS(UpdateSheet!$G:$G, UpdateSheet!$M:$M, K100,UpdateSheet!$N:$N, N100, UpdateSheet!$G:$G, "&lt;=" &amp; D100)) * (UpdateSheet!$M:$M=K100) *(UpdateSheet!$N:$N=N100), 0))), ""))
)
</f>
        <v>49500</v>
      </c>
      <c r="R100" s="81">
        <v>30500.0</v>
      </c>
      <c r="S100" s="53" t="s">
        <v>126</v>
      </c>
      <c r="T100" s="87"/>
      <c r="U100" s="84" t="s">
        <v>97</v>
      </c>
      <c r="V100" s="84" t="s">
        <v>97</v>
      </c>
      <c r="W100" s="85" t="b">
        <f t="shared" si="1"/>
        <v>0</v>
      </c>
      <c r="X100" s="63"/>
      <c r="Y100" s="53" t="s">
        <v>1703</v>
      </c>
      <c r="Z100" s="63" t="s">
        <v>1163</v>
      </c>
    </row>
    <row r="101">
      <c r="A101" s="75" t="s">
        <v>1704</v>
      </c>
      <c r="B101" s="74">
        <v>7.030123388E9</v>
      </c>
      <c r="C101" s="75" t="s">
        <v>12</v>
      </c>
      <c r="D101" s="76">
        <v>45936.96555555555</v>
      </c>
      <c r="E101" s="75" t="s">
        <v>86</v>
      </c>
      <c r="F101" s="75" t="s">
        <v>129</v>
      </c>
      <c r="G101" s="77" t="s">
        <v>14</v>
      </c>
      <c r="H101" s="77">
        <v>1.0</v>
      </c>
      <c r="I101" s="80"/>
      <c r="J101" s="77">
        <v>1.0</v>
      </c>
      <c r="K101" s="79" t="s">
        <v>97</v>
      </c>
      <c r="L101" s="79"/>
      <c r="M101" s="80"/>
      <c r="N101" s="79"/>
      <c r="O101" s="81">
        <f t="array" ref="O101">IF(A101="", "", (IFNA(IF(A101="", "", INDEX(UpdateSheet!$L:$L, MATCH(1, (UpdateSheet!$G:$G=MAXIFS(UpdateSheet!$G:$G, UpdateSheet!$H:$H, G101, UpdateSheet!$G:$G, "&lt;=" &amp; D101)) * (UpdateSheet!$H:$H=G101), 0))), "") * J101) +
(IFNA(IF(A101="", "", INDEX(UpdateSheet!$P:$P, MATCH(1, (UpdateSheet!$G:$G=MAXIFS(UpdateSheet!$G:$G, UpdateSheet!$M:$M, K101, UpdateSheet!$G:$G, "&lt;=" &amp; D101)) * (UpdateSheet!$M:$M=K101), 0))), "") * N101)
)
</f>
        <v>9500</v>
      </c>
      <c r="P101" s="55">
        <v>5000.0</v>
      </c>
      <c r="Q101" s="82">
        <f t="array" ref="Q101">IF(A101="", "", (IFNA(IF(A101="", "", INDEX(UpdateSheet!$K:$K, MATCH(1, (UpdateSheet!$G:$G=MAXIFS(UpdateSheet!$G:$G, UpdateSheet!$H:$H, G101, UpdateSheet!$I:$I, J101, UpdateSheet!$G:$G, "&lt;=" &amp; D101)) * (UpdateSheet!$H:$H=G101) *(UpdateSheet!$I:$I=J101), 0))), "")) +
(IFNA(IF(A101="", "", INDEX(UpdateSheet!$O:$O, MATCH(1, (UpdateSheet!$G:$G=MAXIFS(UpdateSheet!$G:$G, UpdateSheet!$M:$M, K101,UpdateSheet!$N:$N, N101, UpdateSheet!$G:$G, "&lt;=" &amp; D101)) * (UpdateSheet!$M:$M=K101) *(UpdateSheet!$N:$N=N101), 0))), ""))
)
</f>
        <v>35500</v>
      </c>
      <c r="R101" s="81">
        <v>21000.0</v>
      </c>
      <c r="S101" s="53" t="s">
        <v>72</v>
      </c>
      <c r="T101" s="83">
        <v>45938.0</v>
      </c>
      <c r="U101" s="84" t="s">
        <v>86</v>
      </c>
      <c r="V101" s="84" t="s">
        <v>129</v>
      </c>
      <c r="W101" s="85" t="b">
        <f t="shared" si="1"/>
        <v>1</v>
      </c>
      <c r="X101" s="53" t="s">
        <v>11</v>
      </c>
      <c r="Y101" s="53"/>
      <c r="Z101" s="63" t="s">
        <v>1194</v>
      </c>
    </row>
    <row r="102">
      <c r="A102" s="75" t="s">
        <v>1705</v>
      </c>
      <c r="B102" s="74">
        <v>9.066666912E9</v>
      </c>
      <c r="C102" s="75" t="s">
        <v>265</v>
      </c>
      <c r="D102" s="76">
        <v>45937.38149305555</v>
      </c>
      <c r="E102" s="75" t="s">
        <v>86</v>
      </c>
      <c r="F102" s="75" t="s">
        <v>129</v>
      </c>
      <c r="G102" s="77" t="s">
        <v>14</v>
      </c>
      <c r="H102" s="77">
        <v>1.0</v>
      </c>
      <c r="I102" s="80"/>
      <c r="J102" s="77">
        <v>1.0</v>
      </c>
      <c r="K102" s="79" t="s">
        <v>97</v>
      </c>
      <c r="L102" s="79"/>
      <c r="M102" s="80"/>
      <c r="N102" s="79"/>
      <c r="O102" s="81">
        <f t="array" ref="O102">IF(A102="", "", (IFNA(IF(A102="", "", INDEX(UpdateSheet!$L:$L, MATCH(1, (UpdateSheet!$G:$G=MAXIFS(UpdateSheet!$G:$G, UpdateSheet!$H:$H, G102, UpdateSheet!$G:$G, "&lt;=" &amp; D102)) * (UpdateSheet!$H:$H=G102), 0))), "") * J102) +
(IFNA(IF(A102="", "", INDEX(UpdateSheet!$P:$P, MATCH(1, (UpdateSheet!$G:$G=MAXIFS(UpdateSheet!$G:$G, UpdateSheet!$M:$M, K102, UpdateSheet!$G:$G, "&lt;=" &amp; D102)) * (UpdateSheet!$M:$M=K102), 0))), "") * N102)
)
</f>
        <v>9500</v>
      </c>
      <c r="P102" s="55"/>
      <c r="Q102" s="82">
        <f t="array" ref="Q102">IF(A102="", "", (IFNA(IF(A102="", "", INDEX(UpdateSheet!$K:$K, MATCH(1, (UpdateSheet!$G:$G=MAXIFS(UpdateSheet!$G:$G, UpdateSheet!$H:$H, G102, UpdateSheet!$I:$I, J102, UpdateSheet!$G:$G, "&lt;=" &amp; D102)) * (UpdateSheet!$H:$H=G102) *(UpdateSheet!$I:$I=J102), 0))), "")) +
(IFNA(IF(A102="", "", INDEX(UpdateSheet!$O:$O, MATCH(1, (UpdateSheet!$G:$G=MAXIFS(UpdateSheet!$G:$G, UpdateSheet!$M:$M, K102,UpdateSheet!$N:$N, N102, UpdateSheet!$G:$G, "&lt;=" &amp; D102)) * (UpdateSheet!$M:$M=K102) *(UpdateSheet!$N:$N=N102), 0))), ""))
)
</f>
        <v>35500</v>
      </c>
      <c r="R102" s="81">
        <v>26000.0</v>
      </c>
      <c r="S102" s="53" t="s">
        <v>126</v>
      </c>
      <c r="T102" s="83"/>
      <c r="U102" s="84" t="s">
        <v>97</v>
      </c>
      <c r="V102" s="84" t="s">
        <v>97</v>
      </c>
      <c r="W102" s="85" t="b">
        <f t="shared" si="1"/>
        <v>0</v>
      </c>
      <c r="X102" s="53"/>
      <c r="Y102" s="53" t="s">
        <v>1706</v>
      </c>
      <c r="Z102" s="63" t="s">
        <v>1163</v>
      </c>
    </row>
    <row r="103">
      <c r="A103" s="75" t="s">
        <v>1707</v>
      </c>
      <c r="B103" s="74">
        <v>8.034856675E9</v>
      </c>
      <c r="C103" s="75" t="s">
        <v>62</v>
      </c>
      <c r="D103" s="76">
        <v>45939.19541666667</v>
      </c>
      <c r="E103" s="75" t="s">
        <v>86</v>
      </c>
      <c r="F103" s="75" t="s">
        <v>129</v>
      </c>
      <c r="G103" s="77" t="s">
        <v>14</v>
      </c>
      <c r="H103" s="77">
        <v>1.0</v>
      </c>
      <c r="I103" s="80"/>
      <c r="J103" s="77">
        <v>1.0</v>
      </c>
      <c r="K103" s="79" t="s">
        <v>97</v>
      </c>
      <c r="L103" s="79"/>
      <c r="M103" s="80"/>
      <c r="N103" s="79"/>
      <c r="O103" s="81">
        <f t="array" ref="O103">IF(A103="", "", (IFNA(IF(A103="", "", INDEX(UpdateSheet!$L:$L, MATCH(1, (UpdateSheet!$G:$G=MAXIFS(UpdateSheet!$G:$G, UpdateSheet!$H:$H, G103, UpdateSheet!$G:$G, "&lt;=" &amp; D103)) * (UpdateSheet!$H:$H=G103), 0))), "") * J103) +
(IFNA(IF(A103="", "", INDEX(UpdateSheet!$P:$P, MATCH(1, (UpdateSheet!$G:$G=MAXIFS(UpdateSheet!$G:$G, UpdateSheet!$M:$M, K103, UpdateSheet!$G:$G, "&lt;=" &amp; D103)) * (UpdateSheet!$M:$M=K103), 0))), "") * N103)
)
</f>
        <v>9500</v>
      </c>
      <c r="P103" s="55">
        <v>5000.0</v>
      </c>
      <c r="Q103" s="82">
        <f t="array" ref="Q103">IF(A103="", "", (IFNA(IF(A103="", "", INDEX(UpdateSheet!$K:$K, MATCH(1, (UpdateSheet!$G:$G=MAXIFS(UpdateSheet!$G:$G, UpdateSheet!$H:$H, G103, UpdateSheet!$I:$I, J103, UpdateSheet!$G:$G, "&lt;=" &amp; D103)) * (UpdateSheet!$H:$H=G103) *(UpdateSheet!$I:$I=J103), 0))), "")) +
(IFNA(IF(A103="", "", INDEX(UpdateSheet!$O:$O, MATCH(1, (UpdateSheet!$G:$G=MAXIFS(UpdateSheet!$G:$G, UpdateSheet!$M:$M, K103,UpdateSheet!$N:$N, N103, UpdateSheet!$G:$G, "&lt;=" &amp; D103)) * (UpdateSheet!$M:$M=K103) *(UpdateSheet!$N:$N=N103), 0))), ""))
)
</f>
        <v>35500</v>
      </c>
      <c r="R103" s="81">
        <v>21000.0</v>
      </c>
      <c r="S103" s="53" t="s">
        <v>72</v>
      </c>
      <c r="T103" s="83">
        <v>45941.0</v>
      </c>
      <c r="U103" s="84" t="s">
        <v>86</v>
      </c>
      <c r="V103" s="84" t="s">
        <v>129</v>
      </c>
      <c r="W103" s="85" t="b">
        <f t="shared" si="1"/>
        <v>1</v>
      </c>
      <c r="X103" s="53" t="s">
        <v>60</v>
      </c>
      <c r="Y103" s="53"/>
      <c r="Z103" s="63" t="s">
        <v>1163</v>
      </c>
    </row>
    <row r="104">
      <c r="A104" s="75" t="s">
        <v>1708</v>
      </c>
      <c r="B104" s="74">
        <v>8.038262638E9</v>
      </c>
      <c r="C104" s="75" t="s">
        <v>149</v>
      </c>
      <c r="D104" s="76">
        <v>45939.22311342593</v>
      </c>
      <c r="E104" s="75" t="s">
        <v>86</v>
      </c>
      <c r="F104" s="75" t="s">
        <v>129</v>
      </c>
      <c r="G104" s="77" t="s">
        <v>14</v>
      </c>
      <c r="H104" s="77">
        <v>2.0</v>
      </c>
      <c r="I104" s="50">
        <v>1.0</v>
      </c>
      <c r="J104" s="77">
        <v>1.0</v>
      </c>
      <c r="K104" s="79" t="s">
        <v>97</v>
      </c>
      <c r="L104" s="79"/>
      <c r="M104" s="80"/>
      <c r="N104" s="79"/>
      <c r="O104" s="81">
        <f t="array" ref="O104">IF(A104="", "", (IFNA(IF(A104="", "", INDEX(UpdateSheet!$L:$L, MATCH(1, (UpdateSheet!$G:$G=MAXIFS(UpdateSheet!$G:$G, UpdateSheet!$H:$H, G104, UpdateSheet!$G:$G, "&lt;=" &amp; D104)) * (UpdateSheet!$H:$H=G104), 0))), "") * J104) +
(IFNA(IF(A104="", "", INDEX(UpdateSheet!$P:$P, MATCH(1, (UpdateSheet!$G:$G=MAXIFS(UpdateSheet!$G:$G, UpdateSheet!$M:$M, K104, UpdateSheet!$G:$G, "&lt;=" &amp; D104)) * (UpdateSheet!$M:$M=K104), 0))), "") * N104)
)
</f>
        <v>9500</v>
      </c>
      <c r="P104" s="55">
        <v>6500.0</v>
      </c>
      <c r="Q104" s="82">
        <f t="array" ref="Q104">IF(A104="", "", (IFNA(IF(A104="", "", INDEX(UpdateSheet!$K:$K, MATCH(1, (UpdateSheet!$G:$G=MAXIFS(UpdateSheet!$G:$G, UpdateSheet!$H:$H, G104, UpdateSheet!$I:$I, J104, UpdateSheet!$G:$G, "&lt;=" &amp; D104)) * (UpdateSheet!$H:$H=G104) *(UpdateSheet!$I:$I=J104), 0))), "")) +
(IFNA(IF(A104="", "", INDEX(UpdateSheet!$O:$O, MATCH(1, (UpdateSheet!$G:$G=MAXIFS(UpdateSheet!$G:$G, UpdateSheet!$M:$M, K104,UpdateSheet!$N:$N, N104, UpdateSheet!$G:$G, "&lt;=" &amp; D104)) * (UpdateSheet!$M:$M=K104) *(UpdateSheet!$N:$N=N104), 0))), ""))
)
</f>
        <v>35500</v>
      </c>
      <c r="R104" s="81">
        <v>19500.0</v>
      </c>
      <c r="S104" s="53" t="s">
        <v>72</v>
      </c>
      <c r="T104" s="83">
        <v>45940.0</v>
      </c>
      <c r="U104" s="84" t="s">
        <v>86</v>
      </c>
      <c r="V104" s="84" t="s">
        <v>129</v>
      </c>
      <c r="W104" s="85" t="b">
        <f t="shared" si="1"/>
        <v>1</v>
      </c>
      <c r="X104" s="53" t="s">
        <v>43</v>
      </c>
      <c r="Y104" s="53"/>
      <c r="Z104" s="63" t="s">
        <v>1163</v>
      </c>
    </row>
    <row r="105">
      <c r="A105" s="75" t="s">
        <v>1709</v>
      </c>
      <c r="B105" s="74">
        <v>7.038072292E9</v>
      </c>
      <c r="C105" s="75" t="s">
        <v>18</v>
      </c>
      <c r="D105" s="76">
        <v>45939.252291666664</v>
      </c>
      <c r="E105" s="75" t="s">
        <v>86</v>
      </c>
      <c r="F105" s="75" t="s">
        <v>129</v>
      </c>
      <c r="G105" s="77" t="s">
        <v>14</v>
      </c>
      <c r="H105" s="77">
        <v>1.0</v>
      </c>
      <c r="I105" s="80"/>
      <c r="J105" s="77">
        <v>1.0</v>
      </c>
      <c r="K105" s="79" t="s">
        <v>97</v>
      </c>
      <c r="L105" s="79"/>
      <c r="M105" s="80"/>
      <c r="N105" s="79"/>
      <c r="O105" s="81">
        <f t="array" ref="O105">IF(A105="", "", (IFNA(IF(A105="", "", INDEX(UpdateSheet!$L:$L, MATCH(1, (UpdateSheet!$G:$G=MAXIFS(UpdateSheet!$G:$G, UpdateSheet!$H:$H, G105, UpdateSheet!$G:$G, "&lt;=" &amp; D105)) * (UpdateSheet!$H:$H=G105), 0))), "") * J105) +
(IFNA(IF(A105="", "", INDEX(UpdateSheet!$P:$P, MATCH(1, (UpdateSheet!$G:$G=MAXIFS(UpdateSheet!$G:$G, UpdateSheet!$M:$M, K105, UpdateSheet!$G:$G, "&lt;=" &amp; D105)) * (UpdateSheet!$M:$M=K105), 0))), "") * N105)
)
</f>
        <v>9500</v>
      </c>
      <c r="P105" s="55"/>
      <c r="Q105" s="82">
        <f t="array" ref="Q105">IF(A105="", "", (IFNA(IF(A105="", "", INDEX(UpdateSheet!$K:$K, MATCH(1, (UpdateSheet!$G:$G=MAXIFS(UpdateSheet!$G:$G, UpdateSheet!$H:$H, G105, UpdateSheet!$I:$I, J105, UpdateSheet!$G:$G, "&lt;=" &amp; D105)) * (UpdateSheet!$H:$H=G105) *(UpdateSheet!$I:$I=J105), 0))), "")) +
(IFNA(IF(A105="", "", INDEX(UpdateSheet!$O:$O, MATCH(1, (UpdateSheet!$G:$G=MAXIFS(UpdateSheet!$G:$G, UpdateSheet!$M:$M, K105,UpdateSheet!$N:$N, N105, UpdateSheet!$G:$G, "&lt;=" &amp; D105)) * (UpdateSheet!$M:$M=K105) *(UpdateSheet!$N:$N=N105), 0))), ""))
)
</f>
        <v>35500</v>
      </c>
      <c r="R105" s="81">
        <v>26000.0</v>
      </c>
      <c r="S105" s="53" t="s">
        <v>126</v>
      </c>
      <c r="T105" s="83"/>
      <c r="U105" s="84" t="s">
        <v>97</v>
      </c>
      <c r="V105" s="84" t="s">
        <v>97</v>
      </c>
      <c r="W105" s="85" t="b">
        <f t="shared" si="1"/>
        <v>0</v>
      </c>
      <c r="X105" s="53"/>
      <c r="Y105" s="53" t="s">
        <v>1710</v>
      </c>
      <c r="Z105" s="63" t="s">
        <v>1163</v>
      </c>
    </row>
    <row r="106">
      <c r="A106" s="75" t="s">
        <v>1711</v>
      </c>
      <c r="B106" s="74">
        <v>8.10926644E9</v>
      </c>
      <c r="C106" s="75" t="s">
        <v>27</v>
      </c>
      <c r="D106" s="76">
        <v>45940.064305555556</v>
      </c>
      <c r="E106" s="75" t="s">
        <v>86</v>
      </c>
      <c r="F106" s="75" t="s">
        <v>129</v>
      </c>
      <c r="G106" s="77" t="s">
        <v>14</v>
      </c>
      <c r="H106" s="77">
        <v>1.0</v>
      </c>
      <c r="I106" s="80"/>
      <c r="J106" s="77">
        <v>1.0</v>
      </c>
      <c r="K106" s="79" t="s">
        <v>97</v>
      </c>
      <c r="L106" s="79"/>
      <c r="M106" s="80"/>
      <c r="N106" s="79"/>
      <c r="O106" s="81">
        <f t="array" ref="O106">IF(A106="", "", (IFNA(IF(A106="", "", INDEX(UpdateSheet!$L:$L, MATCH(1, (UpdateSheet!$G:$G=MAXIFS(UpdateSheet!$G:$G, UpdateSheet!$H:$H, G106, UpdateSheet!$G:$G, "&lt;=" &amp; D106)) * (UpdateSheet!$H:$H=G106), 0))), "") * J106) +
(IFNA(IF(A106="", "", INDEX(UpdateSheet!$P:$P, MATCH(1, (UpdateSheet!$G:$G=MAXIFS(UpdateSheet!$G:$G, UpdateSheet!$M:$M, K106, UpdateSheet!$G:$G, "&lt;=" &amp; D106)) * (UpdateSheet!$M:$M=K106), 0))), "") * N106)
)
</f>
        <v>9500</v>
      </c>
      <c r="P106" s="55">
        <v>4500.0</v>
      </c>
      <c r="Q106" s="82">
        <f t="array" ref="Q106">IF(A106="", "", (IFNA(IF(A106="", "", INDEX(UpdateSheet!$K:$K, MATCH(1, (UpdateSheet!$G:$G=MAXIFS(UpdateSheet!$G:$G, UpdateSheet!$H:$H, G106, UpdateSheet!$I:$I, J106, UpdateSheet!$G:$G, "&lt;=" &amp; D106)) * (UpdateSheet!$H:$H=G106) *(UpdateSheet!$I:$I=J106), 0))), "")) +
(IFNA(IF(A106="", "", INDEX(UpdateSheet!$O:$O, MATCH(1, (UpdateSheet!$G:$G=MAXIFS(UpdateSheet!$G:$G, UpdateSheet!$M:$M, K106,UpdateSheet!$N:$N, N106, UpdateSheet!$G:$G, "&lt;=" &amp; D106)) * (UpdateSheet!$M:$M=K106) *(UpdateSheet!$N:$N=N106), 0))), ""))
)
</f>
        <v>35500</v>
      </c>
      <c r="R106" s="81">
        <v>21500.0</v>
      </c>
      <c r="S106" s="53" t="s">
        <v>72</v>
      </c>
      <c r="T106" s="83">
        <v>45940.0</v>
      </c>
      <c r="U106" s="84" t="s">
        <v>86</v>
      </c>
      <c r="V106" s="84" t="s">
        <v>129</v>
      </c>
      <c r="W106" s="85" t="b">
        <f t="shared" si="1"/>
        <v>1</v>
      </c>
      <c r="X106" s="53" t="s">
        <v>57</v>
      </c>
      <c r="Y106" s="53"/>
      <c r="Z106" s="63" t="s">
        <v>1163</v>
      </c>
    </row>
    <row r="107">
      <c r="A107" s="75" t="s">
        <v>1712</v>
      </c>
      <c r="B107" s="74">
        <v>9.045757391E9</v>
      </c>
      <c r="C107" s="75" t="s">
        <v>12</v>
      </c>
      <c r="D107" s="76">
        <v>45940.371041666665</v>
      </c>
      <c r="E107" s="75" t="s">
        <v>86</v>
      </c>
      <c r="F107" s="75" t="s">
        <v>129</v>
      </c>
      <c r="G107" s="77" t="s">
        <v>14</v>
      </c>
      <c r="H107" s="77">
        <v>1.0</v>
      </c>
      <c r="I107" s="80"/>
      <c r="J107" s="77">
        <v>1.0</v>
      </c>
      <c r="K107" s="79" t="s">
        <v>19</v>
      </c>
      <c r="L107" s="79">
        <v>50.0</v>
      </c>
      <c r="M107" s="50">
        <v>0.0</v>
      </c>
      <c r="N107" s="79">
        <v>0.0</v>
      </c>
      <c r="O107" s="81">
        <f t="array" ref="O107">IF(A107="", "", (IFNA(IF(A107="", "", INDEX(UpdateSheet!$L:$L, MATCH(1, (UpdateSheet!$G:$G=MAXIFS(UpdateSheet!$G:$G, UpdateSheet!$H:$H, G107, UpdateSheet!$G:$G, "&lt;=" &amp; D107)) * (UpdateSheet!$H:$H=G107), 0))), "") * J107) +
(IFNA(IF(A107="", "", INDEX(UpdateSheet!$P:$P, MATCH(1, (UpdateSheet!$G:$G=MAXIFS(UpdateSheet!$G:$G, UpdateSheet!$M:$M, K107, UpdateSheet!$G:$G, "&lt;=" &amp; D107)) * (UpdateSheet!$M:$M=K107), 0))), "") * N107)
)
</f>
        <v>9500</v>
      </c>
      <c r="P107" s="55">
        <v>5000.0</v>
      </c>
      <c r="Q107" s="82">
        <f t="array" ref="Q107">IF(A107="", "", (IFNA(IF(A107="", "", INDEX(UpdateSheet!$K:$K, MATCH(1, (UpdateSheet!$G:$G=MAXIFS(UpdateSheet!$G:$G, UpdateSheet!$H:$H, G107, UpdateSheet!$I:$I, J107, UpdateSheet!$G:$G, "&lt;=" &amp; D107)) * (UpdateSheet!$H:$H=G107) *(UpdateSheet!$I:$I=J107), 0))), "")) +
(IFNA(IF(A107="", "", INDEX(UpdateSheet!$O:$O, MATCH(1, (UpdateSheet!$G:$G=MAXIFS(UpdateSheet!$G:$G, UpdateSheet!$M:$M, K107,UpdateSheet!$N:$N, N107, UpdateSheet!$G:$G, "&lt;=" &amp; D107)) * (UpdateSheet!$M:$M=K107) *(UpdateSheet!$N:$N=N107), 0))), ""))
)
</f>
        <v>35500</v>
      </c>
      <c r="R107" s="81">
        <v>21000.0</v>
      </c>
      <c r="S107" s="53" t="s">
        <v>72</v>
      </c>
      <c r="T107" s="83">
        <v>45940.0</v>
      </c>
      <c r="U107" s="84" t="s">
        <v>86</v>
      </c>
      <c r="V107" s="84" t="s">
        <v>129</v>
      </c>
      <c r="W107" s="85" t="b">
        <f t="shared" si="1"/>
        <v>1</v>
      </c>
      <c r="X107" s="53" t="s">
        <v>11</v>
      </c>
      <c r="Y107" s="53"/>
      <c r="Z107" s="63" t="s">
        <v>1163</v>
      </c>
    </row>
    <row r="108">
      <c r="A108" s="75" t="s">
        <v>1713</v>
      </c>
      <c r="B108" s="74">
        <v>8.035808331E9</v>
      </c>
      <c r="C108" s="75" t="s">
        <v>12</v>
      </c>
      <c r="D108" s="76">
        <v>45940.48310185185</v>
      </c>
      <c r="E108" s="75" t="s">
        <v>86</v>
      </c>
      <c r="F108" s="75" t="s">
        <v>129</v>
      </c>
      <c r="G108" s="77" t="s">
        <v>14</v>
      </c>
      <c r="H108" s="77">
        <v>1.0</v>
      </c>
      <c r="I108" s="80"/>
      <c r="J108" s="77">
        <v>1.0</v>
      </c>
      <c r="K108" s="79" t="s">
        <v>97</v>
      </c>
      <c r="L108" s="79"/>
      <c r="M108" s="80"/>
      <c r="N108" s="79"/>
      <c r="O108" s="81">
        <f t="array" ref="O108">IF(A108="", "", (IFNA(IF(A108="", "", INDEX(UpdateSheet!$L:$L, MATCH(1, (UpdateSheet!$G:$G=MAXIFS(UpdateSheet!$G:$G, UpdateSheet!$H:$H, G108, UpdateSheet!$G:$G, "&lt;=" &amp; D108)) * (UpdateSheet!$H:$H=G108), 0))), "") * J108) +
(IFNA(IF(A108="", "", INDEX(UpdateSheet!$P:$P, MATCH(1, (UpdateSheet!$G:$G=MAXIFS(UpdateSheet!$G:$G, UpdateSheet!$M:$M, K108, UpdateSheet!$G:$G, "&lt;=" &amp; D108)) * (UpdateSheet!$M:$M=K108), 0))), "") * N108)
)
</f>
        <v>9500</v>
      </c>
      <c r="P108" s="86"/>
      <c r="Q108" s="82">
        <f t="array" ref="Q108">IF(A108="", "", (IFNA(IF(A108="", "", INDEX(UpdateSheet!$K:$K, MATCH(1, (UpdateSheet!$G:$G=MAXIFS(UpdateSheet!$G:$G, UpdateSheet!$H:$H, G108, UpdateSheet!$I:$I, J108, UpdateSheet!$G:$G, "&lt;=" &amp; D108)) * (UpdateSheet!$H:$H=G108) *(UpdateSheet!$I:$I=J108), 0))), "")) +
(IFNA(IF(A108="", "", INDEX(UpdateSheet!$O:$O, MATCH(1, (UpdateSheet!$G:$G=MAXIFS(UpdateSheet!$G:$G, UpdateSheet!$M:$M, K108,UpdateSheet!$N:$N, N108, UpdateSheet!$G:$G, "&lt;=" &amp; D108)) * (UpdateSheet!$M:$M=K108) *(UpdateSheet!$N:$N=N108), 0))), ""))
)
</f>
        <v>35500</v>
      </c>
      <c r="R108" s="81">
        <v>26000.0</v>
      </c>
      <c r="S108" s="53" t="s">
        <v>126</v>
      </c>
      <c r="T108" s="87"/>
      <c r="U108" s="84" t="s">
        <v>97</v>
      </c>
      <c r="V108" s="84" t="s">
        <v>97</v>
      </c>
      <c r="W108" s="85" t="b">
        <f t="shared" si="1"/>
        <v>0</v>
      </c>
      <c r="X108" s="63"/>
      <c r="Y108" s="53" t="s">
        <v>1714</v>
      </c>
      <c r="Z108" s="63" t="s">
        <v>1163</v>
      </c>
    </row>
    <row r="109">
      <c r="A109" s="75" t="s">
        <v>870</v>
      </c>
      <c r="B109" s="74">
        <v>2.349020175803E12</v>
      </c>
      <c r="C109" s="75" t="s">
        <v>12</v>
      </c>
      <c r="D109" s="76">
        <v>45941.331504629634</v>
      </c>
      <c r="E109" s="75" t="s">
        <v>86</v>
      </c>
      <c r="F109" s="75" t="s">
        <v>129</v>
      </c>
      <c r="G109" s="77" t="s">
        <v>14</v>
      </c>
      <c r="H109" s="77">
        <v>1.0</v>
      </c>
      <c r="I109" s="80"/>
      <c r="J109" s="77">
        <v>1.0</v>
      </c>
      <c r="K109" s="79" t="s">
        <v>19</v>
      </c>
      <c r="L109" s="79">
        <v>100.0</v>
      </c>
      <c r="M109" s="80"/>
      <c r="N109" s="79">
        <v>100.0</v>
      </c>
      <c r="O109" s="81">
        <f t="array" ref="O109">IF(A109="", "", (IFNA(IF(A109="", "", INDEX(UpdateSheet!$L:$L, MATCH(1, (UpdateSheet!$G:$G=MAXIFS(UpdateSheet!$G:$G, UpdateSheet!$H:$H, G109, UpdateSheet!$G:$G, "&lt;=" &amp; D109)) * (UpdateSheet!$H:$H=G109), 0))), "") * J109) +
(IFNA(IF(A109="", "", INDEX(UpdateSheet!$P:$P, MATCH(1, (UpdateSheet!$G:$G=MAXIFS(UpdateSheet!$G:$G, UpdateSheet!$M:$M, K109, UpdateSheet!$G:$G, "&lt;=" &amp; D109)) * (UpdateSheet!$M:$M=K109), 0))), "") * N109)
)
</f>
        <v>24500</v>
      </c>
      <c r="P109" s="55"/>
      <c r="Q109" s="82">
        <f t="array" ref="Q109">IF(A109="", "", (IFNA(IF(A109="", "", INDEX(UpdateSheet!$K:$K, MATCH(1, (UpdateSheet!$G:$G=MAXIFS(UpdateSheet!$G:$G, UpdateSheet!$H:$H, G109, UpdateSheet!$I:$I, J109, UpdateSheet!$G:$G, "&lt;=" &amp; D109)) * (UpdateSheet!$H:$H=G109) *(UpdateSheet!$I:$I=J109), 0))), "")) +
(IFNA(IF(A109="", "", INDEX(UpdateSheet!$O:$O, MATCH(1, (UpdateSheet!$G:$G=MAXIFS(UpdateSheet!$G:$G, UpdateSheet!$M:$M, K109,UpdateSheet!$N:$N, N109, UpdateSheet!$G:$G, "&lt;=" &amp; D109)) * (UpdateSheet!$M:$M=K109) *(UpdateSheet!$N:$N=N109), 0))), ""))
)
</f>
        <v>87000</v>
      </c>
      <c r="R109" s="81">
        <v>62500.0</v>
      </c>
      <c r="S109" s="63" t="str">
        <f t="shared" ref="S109:S111" si="14">if(A109="","","Pending")</f>
        <v>Pending</v>
      </c>
      <c r="T109" s="83"/>
      <c r="U109" s="84" t="s">
        <v>97</v>
      </c>
      <c r="V109" s="84" t="s">
        <v>97</v>
      </c>
      <c r="W109" s="85" t="b">
        <f t="shared" si="1"/>
        <v>0</v>
      </c>
      <c r="X109" s="53"/>
      <c r="Y109" s="53"/>
      <c r="Z109" s="63" t="s">
        <v>1163</v>
      </c>
    </row>
    <row r="110">
      <c r="A110" s="75" t="s">
        <v>1715</v>
      </c>
      <c r="B110" s="74">
        <v>8.032375398E9</v>
      </c>
      <c r="C110" s="75" t="s">
        <v>27</v>
      </c>
      <c r="D110" s="76">
        <v>45941.78288194444</v>
      </c>
      <c r="E110" s="75" t="s">
        <v>86</v>
      </c>
      <c r="F110" s="75" t="s">
        <v>129</v>
      </c>
      <c r="G110" s="77" t="s">
        <v>14</v>
      </c>
      <c r="H110" s="77">
        <v>1.0</v>
      </c>
      <c r="I110" s="80"/>
      <c r="J110" s="77">
        <v>1.0</v>
      </c>
      <c r="K110" s="79" t="s">
        <v>97</v>
      </c>
      <c r="L110" s="79"/>
      <c r="M110" s="80"/>
      <c r="N110" s="79"/>
      <c r="O110" s="81">
        <f t="array" ref="O110">IF(A110="", "", (IFNA(IF(A110="", "", INDEX(UpdateSheet!$L:$L, MATCH(1, (UpdateSheet!$G:$G=MAXIFS(UpdateSheet!$G:$G, UpdateSheet!$H:$H, G110, UpdateSheet!$G:$G, "&lt;=" &amp; D110)) * (UpdateSheet!$H:$H=G110), 0))), "") * J110) +
(IFNA(IF(A110="", "", INDEX(UpdateSheet!$P:$P, MATCH(1, (UpdateSheet!$G:$G=MAXIFS(UpdateSheet!$G:$G, UpdateSheet!$M:$M, K110, UpdateSheet!$G:$G, "&lt;=" &amp; D110)) * (UpdateSheet!$M:$M=K110), 0))), "") * N110)
)
</f>
        <v>9500</v>
      </c>
      <c r="P110" s="55"/>
      <c r="Q110" s="82">
        <f t="array" ref="Q110">IF(A110="", "", (IFNA(IF(A110="", "", INDEX(UpdateSheet!$K:$K, MATCH(1, (UpdateSheet!$G:$G=MAXIFS(UpdateSheet!$G:$G, UpdateSheet!$H:$H, G110, UpdateSheet!$I:$I, J110, UpdateSheet!$G:$G, "&lt;=" &amp; D110)) * (UpdateSheet!$H:$H=G110) *(UpdateSheet!$I:$I=J110), 0))), "")) +
(IFNA(IF(A110="", "", INDEX(UpdateSheet!$O:$O, MATCH(1, (UpdateSheet!$G:$G=MAXIFS(UpdateSheet!$G:$G, UpdateSheet!$M:$M, K110,UpdateSheet!$N:$N, N110, UpdateSheet!$G:$G, "&lt;=" &amp; D110)) * (UpdateSheet!$M:$M=K110) *(UpdateSheet!$N:$N=N110), 0))), ""))
)
</f>
        <v>35500</v>
      </c>
      <c r="R110" s="81">
        <v>26000.0</v>
      </c>
      <c r="S110" s="63" t="str">
        <f t="shared" si="14"/>
        <v>Pending</v>
      </c>
      <c r="T110" s="83"/>
      <c r="U110" s="84" t="s">
        <v>97</v>
      </c>
      <c r="V110" s="84" t="s">
        <v>97</v>
      </c>
      <c r="W110" s="85" t="b">
        <f t="shared" si="1"/>
        <v>0</v>
      </c>
      <c r="X110" s="53"/>
      <c r="Y110" s="53" t="s">
        <v>1716</v>
      </c>
      <c r="Z110" s="63" t="s">
        <v>1163</v>
      </c>
    </row>
    <row r="111">
      <c r="A111" s="75" t="s">
        <v>1717</v>
      </c>
      <c r="B111" s="74">
        <v>8.10144912E9</v>
      </c>
      <c r="C111" s="75" t="s">
        <v>62</v>
      </c>
      <c r="D111" s="76">
        <v>45947.34887731481</v>
      </c>
      <c r="E111" s="75" t="s">
        <v>86</v>
      </c>
      <c r="F111" s="75" t="s">
        <v>129</v>
      </c>
      <c r="G111" s="77" t="s">
        <v>14</v>
      </c>
      <c r="H111" s="77">
        <v>1.0</v>
      </c>
      <c r="I111" s="80"/>
      <c r="J111" s="77">
        <v>1.0</v>
      </c>
      <c r="K111" s="79" t="s">
        <v>97</v>
      </c>
      <c r="L111" s="79"/>
      <c r="M111" s="80"/>
      <c r="N111" s="79"/>
      <c r="O111" s="81">
        <f t="array" ref="O111">IF(A111="", "", (IFNA(IF(A111="", "", INDEX(UpdateSheet!$L:$L, MATCH(1, (UpdateSheet!$G:$G=MAXIFS(UpdateSheet!$G:$G, UpdateSheet!$H:$H, G111, UpdateSheet!$G:$G, "&lt;=" &amp; D111)) * (UpdateSheet!$H:$H=G111), 0))), "") * J111) +
(IFNA(IF(A111="", "", INDEX(UpdateSheet!$P:$P, MATCH(1, (UpdateSheet!$G:$G=MAXIFS(UpdateSheet!$G:$G, UpdateSheet!$M:$M, K111, UpdateSheet!$G:$G, "&lt;=" &amp; D111)) * (UpdateSheet!$M:$M=K111), 0))), "") * N111)
)
</f>
        <v>9500</v>
      </c>
      <c r="P111" s="55"/>
      <c r="Q111" s="82">
        <f t="array" ref="Q111">IF(A111="", "", (IFNA(IF(A111="", "", INDEX(UpdateSheet!$K:$K, MATCH(1, (UpdateSheet!$G:$G=MAXIFS(UpdateSheet!$G:$G, UpdateSheet!$H:$H, G111, UpdateSheet!$I:$I, J111, UpdateSheet!$G:$G, "&lt;=" &amp; D111)) * (UpdateSheet!$H:$H=G111) *(UpdateSheet!$I:$I=J111), 0))), "")) +
(IFNA(IF(A111="", "", INDEX(UpdateSheet!$O:$O, MATCH(1, (UpdateSheet!$G:$G=MAXIFS(UpdateSheet!$G:$G, UpdateSheet!$M:$M, K111,UpdateSheet!$N:$N, N111, UpdateSheet!$G:$G, "&lt;=" &amp; D111)) * (UpdateSheet!$M:$M=K111) *(UpdateSheet!$N:$N=N111), 0))), ""))
)
</f>
        <v>35500</v>
      </c>
      <c r="R111" s="81">
        <v>26000.0</v>
      </c>
      <c r="S111" s="63" t="str">
        <f t="shared" si="14"/>
        <v>Pending</v>
      </c>
      <c r="T111" s="83"/>
      <c r="U111" s="84" t="s">
        <v>97</v>
      </c>
      <c r="V111" s="84" t="s">
        <v>97</v>
      </c>
      <c r="W111" s="85" t="b">
        <f t="shared" si="1"/>
        <v>0</v>
      </c>
      <c r="X111" s="53"/>
      <c r="Y111" s="53" t="s">
        <v>1718</v>
      </c>
      <c r="Z111" s="63" t="s">
        <v>1163</v>
      </c>
    </row>
    <row r="112">
      <c r="A112" s="75" t="s">
        <v>1719</v>
      </c>
      <c r="B112" s="74">
        <v>8.13380195E9</v>
      </c>
      <c r="C112" s="75" t="s">
        <v>12</v>
      </c>
      <c r="D112" s="76">
        <v>45947.722025462965</v>
      </c>
      <c r="E112" s="75" t="s">
        <v>86</v>
      </c>
      <c r="F112" s="75" t="s">
        <v>129</v>
      </c>
      <c r="G112" s="77" t="s">
        <v>14</v>
      </c>
      <c r="H112" s="77">
        <v>2.0</v>
      </c>
      <c r="I112" s="50">
        <v>1.0</v>
      </c>
      <c r="J112" s="77">
        <v>1.0</v>
      </c>
      <c r="K112" s="79" t="s">
        <v>97</v>
      </c>
      <c r="L112" s="79"/>
      <c r="M112" s="80"/>
      <c r="N112" s="79"/>
      <c r="O112" s="81">
        <f t="array" ref="O112">IF(A112="", "", (IFNA(IF(A112="", "", INDEX(UpdateSheet!$L:$L, MATCH(1, (UpdateSheet!$G:$G=MAXIFS(UpdateSheet!$G:$G, UpdateSheet!$H:$H, G112, UpdateSheet!$G:$G, "&lt;=" &amp; D112)) * (UpdateSheet!$H:$H=G112), 0))), "") * J112) +
(IFNA(IF(A112="", "", INDEX(UpdateSheet!$P:$P, MATCH(1, (UpdateSheet!$G:$G=MAXIFS(UpdateSheet!$G:$G, UpdateSheet!$M:$M, K112, UpdateSheet!$G:$G, "&lt;=" &amp; D112)) * (UpdateSheet!$M:$M=K112), 0))), "") * N112)
)
</f>
        <v>9500</v>
      </c>
      <c r="P112" s="55">
        <v>4000.0</v>
      </c>
      <c r="Q112" s="82">
        <f t="array" ref="Q112">IF(A112="", "", (IFNA(IF(A112="", "", INDEX(UpdateSheet!$K:$K, MATCH(1, (UpdateSheet!$G:$G=MAXIFS(UpdateSheet!$G:$G, UpdateSheet!$H:$H, G112, UpdateSheet!$I:$I, J112, UpdateSheet!$G:$G, "&lt;=" &amp; D112)) * (UpdateSheet!$H:$H=G112) *(UpdateSheet!$I:$I=J112), 0))), "")) +
(IFNA(IF(A112="", "", INDEX(UpdateSheet!$O:$O, MATCH(1, (UpdateSheet!$G:$G=MAXIFS(UpdateSheet!$G:$G, UpdateSheet!$M:$M, K112,UpdateSheet!$N:$N, N112, UpdateSheet!$G:$G, "&lt;=" &amp; D112)) * (UpdateSheet!$M:$M=K112) *(UpdateSheet!$N:$N=N112), 0))), ""))
)
</f>
        <v>35500</v>
      </c>
      <c r="R112" s="81">
        <v>22000.0</v>
      </c>
      <c r="S112" s="53" t="s">
        <v>72</v>
      </c>
      <c r="T112" s="83">
        <v>45950.0</v>
      </c>
      <c r="U112" s="84" t="s">
        <v>86</v>
      </c>
      <c r="V112" s="84" t="s">
        <v>129</v>
      </c>
      <c r="W112" s="85" t="b">
        <f t="shared" si="1"/>
        <v>1</v>
      </c>
      <c r="X112" s="53" t="s">
        <v>11</v>
      </c>
      <c r="Y112" s="53"/>
      <c r="Z112" s="63" t="s">
        <v>1163</v>
      </c>
    </row>
    <row r="113">
      <c r="A113" s="75" t="s">
        <v>1720</v>
      </c>
      <c r="B113" s="74">
        <v>8.039211554E9</v>
      </c>
      <c r="C113" s="75" t="s">
        <v>222</v>
      </c>
      <c r="D113" s="76">
        <v>45947.91155092593</v>
      </c>
      <c r="E113" s="75" t="s">
        <v>86</v>
      </c>
      <c r="F113" s="75" t="s">
        <v>129</v>
      </c>
      <c r="G113" s="77" t="s">
        <v>14</v>
      </c>
      <c r="H113" s="77">
        <v>2.0</v>
      </c>
      <c r="I113" s="80"/>
      <c r="J113" s="77">
        <v>2.0</v>
      </c>
      <c r="K113" s="79" t="s">
        <v>19</v>
      </c>
      <c r="L113" s="79">
        <v>100.0</v>
      </c>
      <c r="M113" s="80"/>
      <c r="N113" s="79">
        <v>100.0</v>
      </c>
      <c r="O113" s="81">
        <f t="array" ref="O113">IF(A113="", "", (IFNA(IF(A113="", "", INDEX(UpdateSheet!$L:$L, MATCH(1, (UpdateSheet!$G:$G=MAXIFS(UpdateSheet!$G:$G, UpdateSheet!$H:$H, G113, UpdateSheet!$G:$G, "&lt;=" &amp; D113)) * (UpdateSheet!$H:$H=G113), 0))), "") * J113) +
(IFNA(IF(A113="", "", INDEX(UpdateSheet!$P:$P, MATCH(1, (UpdateSheet!$G:$G=MAXIFS(UpdateSheet!$G:$G, UpdateSheet!$M:$M, K113, UpdateSheet!$G:$G, "&lt;=" &amp; D113)) * (UpdateSheet!$M:$M=K113), 0))), "") * N113)
)
</f>
        <v>34000</v>
      </c>
      <c r="P113" s="55"/>
      <c r="Q113" s="82">
        <f t="array" ref="Q113">IF(A113="", "", (IFNA(IF(A113="", "", INDEX(UpdateSheet!$K:$K, MATCH(1, (UpdateSheet!$G:$G=MAXIFS(UpdateSheet!$G:$G, UpdateSheet!$H:$H, G113, UpdateSheet!$I:$I, J113, UpdateSheet!$G:$G, "&lt;=" &amp; D113)) * (UpdateSheet!$H:$H=G113) *(UpdateSheet!$I:$I=J113), 0))), "")) +
(IFNA(IF(A113="", "", INDEX(UpdateSheet!$O:$O, MATCH(1, (UpdateSheet!$G:$G=MAXIFS(UpdateSheet!$G:$G, UpdateSheet!$M:$M, K113,UpdateSheet!$N:$N, N113, UpdateSheet!$G:$G, "&lt;=" &amp; D113)) * (UpdateSheet!$M:$M=K113) *(UpdateSheet!$N:$N=N113), 0))), ""))
)
</f>
        <v>101000</v>
      </c>
      <c r="R113" s="81">
        <v>67000.0</v>
      </c>
      <c r="S113" s="53" t="s">
        <v>126</v>
      </c>
      <c r="T113" s="83"/>
      <c r="U113" s="84" t="s">
        <v>97</v>
      </c>
      <c r="V113" s="84" t="s">
        <v>97</v>
      </c>
      <c r="W113" s="85" t="b">
        <f t="shared" si="1"/>
        <v>0</v>
      </c>
      <c r="X113" s="53"/>
      <c r="Y113" s="53" t="s">
        <v>1721</v>
      </c>
      <c r="Z113" s="63" t="s">
        <v>1163</v>
      </c>
    </row>
    <row r="114">
      <c r="A114" s="75" t="s">
        <v>1722</v>
      </c>
      <c r="B114" s="74">
        <v>8.056260388E9</v>
      </c>
      <c r="C114" s="75" t="s">
        <v>62</v>
      </c>
      <c r="D114" s="76">
        <v>45948.437314814815</v>
      </c>
      <c r="E114" s="75" t="s">
        <v>86</v>
      </c>
      <c r="F114" s="75" t="s">
        <v>129</v>
      </c>
      <c r="G114" s="77" t="s">
        <v>14</v>
      </c>
      <c r="H114" s="77">
        <v>1.0</v>
      </c>
      <c r="I114" s="80"/>
      <c r="J114" s="77">
        <v>1.0</v>
      </c>
      <c r="K114" s="79" t="s">
        <v>97</v>
      </c>
      <c r="L114" s="79"/>
      <c r="M114" s="80"/>
      <c r="N114" s="79"/>
      <c r="O114" s="81">
        <f t="array" ref="O114">IF(A114="", "", (IFNA(IF(A114="", "", INDEX(UpdateSheet!$L:$L, MATCH(1, (UpdateSheet!$G:$G=MAXIFS(UpdateSheet!$G:$G, UpdateSheet!$H:$H, G114, UpdateSheet!$G:$G, "&lt;=" &amp; D114)) * (UpdateSheet!$H:$H=G114), 0))), "") * J114) +
(IFNA(IF(A114="", "", INDEX(UpdateSheet!$P:$P, MATCH(1, (UpdateSheet!$G:$G=MAXIFS(UpdateSheet!$G:$G, UpdateSheet!$M:$M, K114, UpdateSheet!$G:$G, "&lt;=" &amp; D114)) * (UpdateSheet!$M:$M=K114), 0))), "") * N114)
)
</f>
        <v>9500</v>
      </c>
      <c r="P114" s="55">
        <v>5000.0</v>
      </c>
      <c r="Q114" s="82">
        <f t="array" ref="Q114">IF(A114="", "", (IFNA(IF(A114="", "", INDEX(UpdateSheet!$K:$K, MATCH(1, (UpdateSheet!$G:$G=MAXIFS(UpdateSheet!$G:$G, UpdateSheet!$H:$H, G114, UpdateSheet!$I:$I, J114, UpdateSheet!$G:$G, "&lt;=" &amp; D114)) * (UpdateSheet!$H:$H=G114) *(UpdateSheet!$I:$I=J114), 0))), "")) +
(IFNA(IF(A114="", "", INDEX(UpdateSheet!$O:$O, MATCH(1, (UpdateSheet!$G:$G=MAXIFS(UpdateSheet!$G:$G, UpdateSheet!$M:$M, K114,UpdateSheet!$N:$N, N114, UpdateSheet!$G:$G, "&lt;=" &amp; D114)) * (UpdateSheet!$M:$M=K114) *(UpdateSheet!$N:$N=N114), 0))), ""))
)
</f>
        <v>35500</v>
      </c>
      <c r="R114" s="81">
        <v>21000.0</v>
      </c>
      <c r="S114" s="53" t="s">
        <v>72</v>
      </c>
      <c r="T114" s="83">
        <v>45948.0</v>
      </c>
      <c r="U114" s="84" t="s">
        <v>86</v>
      </c>
      <c r="V114" s="84" t="s">
        <v>129</v>
      </c>
      <c r="W114" s="85" t="b">
        <f t="shared" si="1"/>
        <v>1</v>
      </c>
      <c r="X114" s="53" t="s">
        <v>60</v>
      </c>
      <c r="Y114" s="53"/>
      <c r="Z114" s="63" t="s">
        <v>1163</v>
      </c>
    </row>
    <row r="115">
      <c r="A115" s="75" t="s">
        <v>1723</v>
      </c>
      <c r="B115" s="74">
        <v>7.03596924E9</v>
      </c>
      <c r="C115" s="75" t="s">
        <v>62</v>
      </c>
      <c r="D115" s="76">
        <v>45948.82525462963</v>
      </c>
      <c r="E115" s="75" t="s">
        <v>86</v>
      </c>
      <c r="F115" s="75" t="s">
        <v>129</v>
      </c>
      <c r="G115" s="77" t="s">
        <v>14</v>
      </c>
      <c r="H115" s="77">
        <v>1.0</v>
      </c>
      <c r="I115" s="80"/>
      <c r="J115" s="77">
        <v>1.0</v>
      </c>
      <c r="K115" s="79" t="s">
        <v>97</v>
      </c>
      <c r="L115" s="79"/>
      <c r="M115" s="80"/>
      <c r="N115" s="79"/>
      <c r="O115" s="81">
        <f t="array" ref="O115">IF(A115="", "", (IFNA(IF(A115="", "", INDEX(UpdateSheet!$L:$L, MATCH(1, (UpdateSheet!$G:$G=MAXIFS(UpdateSheet!$G:$G, UpdateSheet!$H:$H, G115, UpdateSheet!$G:$G, "&lt;=" &amp; D115)) * (UpdateSheet!$H:$H=G115), 0))), "") * J115) +
(IFNA(IF(A115="", "", INDEX(UpdateSheet!$P:$P, MATCH(1, (UpdateSheet!$G:$G=MAXIFS(UpdateSheet!$G:$G, UpdateSheet!$M:$M, K115, UpdateSheet!$G:$G, "&lt;=" &amp; D115)) * (UpdateSheet!$M:$M=K115), 0))), "") * N115)
)
</f>
        <v>9500</v>
      </c>
      <c r="P115" s="55">
        <v>5000.0</v>
      </c>
      <c r="Q115" s="82">
        <f t="array" ref="Q115">IF(A115="", "", (IFNA(IF(A115="", "", INDEX(UpdateSheet!$K:$K, MATCH(1, (UpdateSheet!$G:$G=MAXIFS(UpdateSheet!$G:$G, UpdateSheet!$H:$H, G115, UpdateSheet!$I:$I, J115, UpdateSheet!$G:$G, "&lt;=" &amp; D115)) * (UpdateSheet!$H:$H=G115) *(UpdateSheet!$I:$I=J115), 0))), "")) +
(IFNA(IF(A115="", "", INDEX(UpdateSheet!$O:$O, MATCH(1, (UpdateSheet!$G:$G=MAXIFS(UpdateSheet!$G:$G, UpdateSheet!$M:$M, K115,UpdateSheet!$N:$N, N115, UpdateSheet!$G:$G, "&lt;=" &amp; D115)) * (UpdateSheet!$M:$M=K115) *(UpdateSheet!$N:$N=N115), 0))), ""))
)
</f>
        <v>35500</v>
      </c>
      <c r="R115" s="81">
        <v>21000.0</v>
      </c>
      <c r="S115" s="53" t="s">
        <v>72</v>
      </c>
      <c r="T115" s="83">
        <v>45951.0</v>
      </c>
      <c r="U115" s="84" t="s">
        <v>86</v>
      </c>
      <c r="V115" s="84" t="s">
        <v>129</v>
      </c>
      <c r="W115" s="85" t="b">
        <f t="shared" si="1"/>
        <v>1</v>
      </c>
      <c r="X115" s="53" t="s">
        <v>60</v>
      </c>
      <c r="Y115" s="53"/>
      <c r="Z115" s="63" t="s">
        <v>1163</v>
      </c>
    </row>
    <row r="116">
      <c r="A116" s="75" t="s">
        <v>1724</v>
      </c>
      <c r="B116" s="74">
        <v>9.011291011E9</v>
      </c>
      <c r="C116" s="75" t="s">
        <v>62</v>
      </c>
      <c r="D116" s="76">
        <v>45950.809537037036</v>
      </c>
      <c r="E116" s="75" t="s">
        <v>86</v>
      </c>
      <c r="F116" s="75" t="s">
        <v>129</v>
      </c>
      <c r="G116" s="77" t="s">
        <v>14</v>
      </c>
      <c r="H116" s="77">
        <v>1.0</v>
      </c>
      <c r="I116" s="80"/>
      <c r="J116" s="77">
        <v>1.0</v>
      </c>
      <c r="K116" s="79" t="s">
        <v>97</v>
      </c>
      <c r="L116" s="79"/>
      <c r="M116" s="80"/>
      <c r="N116" s="79"/>
      <c r="O116" s="81">
        <f t="array" ref="O116">IF(A116="", "", (IFNA(IF(A116="", "", INDEX(UpdateSheet!$L:$L, MATCH(1, (UpdateSheet!$G:$G=MAXIFS(UpdateSheet!$G:$G, UpdateSheet!$H:$H, G116, UpdateSheet!$G:$G, "&lt;=" &amp; D116)) * (UpdateSheet!$H:$H=G116), 0))), "") * J116) +
(IFNA(IF(A116="", "", INDEX(UpdateSheet!$P:$P, MATCH(1, (UpdateSheet!$G:$G=MAXIFS(UpdateSheet!$G:$G, UpdateSheet!$M:$M, K116, UpdateSheet!$G:$G, "&lt;=" &amp; D116)) * (UpdateSheet!$M:$M=K116), 0))), "") * N116)
)
</f>
        <v>9500</v>
      </c>
      <c r="P116" s="55">
        <v>7000.0</v>
      </c>
      <c r="Q116" s="82">
        <f t="array" ref="Q116">IF(A116="", "", (IFNA(IF(A116="", "", INDEX(UpdateSheet!$K:$K, MATCH(1, (UpdateSheet!$G:$G=MAXIFS(UpdateSheet!$G:$G, UpdateSheet!$H:$H, G116, UpdateSheet!$I:$I, J116, UpdateSheet!$G:$G, "&lt;=" &amp; D116)) * (UpdateSheet!$H:$H=G116) *(UpdateSheet!$I:$I=J116), 0))), "")) +
(IFNA(IF(A116="", "", INDEX(UpdateSheet!$O:$O, MATCH(1, (UpdateSheet!$G:$G=MAXIFS(UpdateSheet!$G:$G, UpdateSheet!$M:$M, K116,UpdateSheet!$N:$N, N116, UpdateSheet!$G:$G, "&lt;=" &amp; D116)) * (UpdateSheet!$M:$M=K116) *(UpdateSheet!$N:$N=N116), 0))), ""))
)
</f>
        <v>35500</v>
      </c>
      <c r="R116" s="81">
        <v>19000.0</v>
      </c>
      <c r="S116" s="53" t="s">
        <v>72</v>
      </c>
      <c r="T116" s="83">
        <v>45951.0</v>
      </c>
      <c r="U116" s="84" t="s">
        <v>86</v>
      </c>
      <c r="V116" s="84" t="s">
        <v>129</v>
      </c>
      <c r="W116" s="85" t="b">
        <f t="shared" si="1"/>
        <v>1</v>
      </c>
      <c r="X116" s="53" t="s">
        <v>60</v>
      </c>
      <c r="Y116" s="29"/>
      <c r="Z116" s="63" t="s">
        <v>1163</v>
      </c>
    </row>
    <row r="117">
      <c r="A117" s="75" t="s">
        <v>1725</v>
      </c>
      <c r="B117" s="74">
        <v>8.03254808E9</v>
      </c>
      <c r="C117" s="75" t="s">
        <v>219</v>
      </c>
      <c r="D117" s="76">
        <v>45951.39040509259</v>
      </c>
      <c r="E117" s="75" t="s">
        <v>86</v>
      </c>
      <c r="F117" s="75" t="s">
        <v>129</v>
      </c>
      <c r="G117" s="77" t="s">
        <v>14</v>
      </c>
      <c r="H117" s="77">
        <v>1.0</v>
      </c>
      <c r="I117" s="80"/>
      <c r="J117" s="77">
        <v>1.0</v>
      </c>
      <c r="K117" s="79" t="s">
        <v>97</v>
      </c>
      <c r="L117" s="79"/>
      <c r="M117" s="80"/>
      <c r="N117" s="79"/>
      <c r="O117" s="81">
        <f t="array" ref="O117">IF(A117="", "", (IFNA(IF(A117="", "", INDEX(UpdateSheet!$L:$L, MATCH(1, (UpdateSheet!$G:$G=MAXIFS(UpdateSheet!$G:$G, UpdateSheet!$H:$H, G117, UpdateSheet!$G:$G, "&lt;=" &amp; D117)) * (UpdateSheet!$H:$H=G117), 0))), "") * J117) +
(IFNA(IF(A117="", "", INDEX(UpdateSheet!$P:$P, MATCH(1, (UpdateSheet!$G:$G=MAXIFS(UpdateSheet!$G:$G, UpdateSheet!$M:$M, K117, UpdateSheet!$G:$G, "&lt;=" &amp; D117)) * (UpdateSheet!$M:$M=K117), 0))), "") * N117)
)
</f>
        <v>9500</v>
      </c>
      <c r="P117" s="55">
        <v>6500.0</v>
      </c>
      <c r="Q117" s="82">
        <f t="array" ref="Q117">IF(A117="", "", (IFNA(IF(A117="", "", INDEX(UpdateSheet!$K:$K, MATCH(1, (UpdateSheet!$G:$G=MAXIFS(UpdateSheet!$G:$G, UpdateSheet!$H:$H, G117, UpdateSheet!$I:$I, J117, UpdateSheet!$G:$G, "&lt;=" &amp; D117)) * (UpdateSheet!$H:$H=G117) *(UpdateSheet!$I:$I=J117), 0))), "")) +
(IFNA(IF(A117="", "", INDEX(UpdateSheet!$O:$O, MATCH(1, (UpdateSheet!$G:$G=MAXIFS(UpdateSheet!$G:$G, UpdateSheet!$M:$M, K117,UpdateSheet!$N:$N, N117, UpdateSheet!$G:$G, "&lt;=" &amp; D117)) * (UpdateSheet!$M:$M=K117) *(UpdateSheet!$N:$N=N117), 0))), ""))
)
</f>
        <v>35500</v>
      </c>
      <c r="R117" s="81">
        <v>19500.0</v>
      </c>
      <c r="S117" s="53" t="s">
        <v>72</v>
      </c>
      <c r="T117" s="83">
        <v>45951.0</v>
      </c>
      <c r="U117" s="84" t="s">
        <v>86</v>
      </c>
      <c r="V117" s="84" t="s">
        <v>129</v>
      </c>
      <c r="W117" s="85" t="b">
        <f t="shared" si="1"/>
        <v>1</v>
      </c>
      <c r="X117" s="53" t="s">
        <v>41</v>
      </c>
      <c r="Y117" s="53" t="s">
        <v>1726</v>
      </c>
      <c r="Z117" s="63" t="s">
        <v>1163</v>
      </c>
    </row>
    <row r="118">
      <c r="A118" s="75" t="s">
        <v>1727</v>
      </c>
      <c r="B118" s="74">
        <v>8.168741608E9</v>
      </c>
      <c r="C118" s="75" t="s">
        <v>27</v>
      </c>
      <c r="D118" s="76">
        <v>45952.322476851856</v>
      </c>
      <c r="E118" s="75" t="s">
        <v>86</v>
      </c>
      <c r="F118" s="75" t="s">
        <v>129</v>
      </c>
      <c r="G118" s="77" t="s">
        <v>14</v>
      </c>
      <c r="H118" s="77">
        <v>1.0</v>
      </c>
      <c r="I118" s="80"/>
      <c r="J118" s="77">
        <v>1.0</v>
      </c>
      <c r="K118" s="79" t="s">
        <v>97</v>
      </c>
      <c r="L118" s="79"/>
      <c r="M118" s="80"/>
      <c r="N118" s="79"/>
      <c r="O118" s="81">
        <f t="array" ref="O118">IF(A118="", "", (IFNA(IF(A118="", "", INDEX(UpdateSheet!$L:$L, MATCH(1, (UpdateSheet!$G:$G=MAXIFS(UpdateSheet!$G:$G, UpdateSheet!$H:$H, G118, UpdateSheet!$G:$G, "&lt;=" &amp; D118)) * (UpdateSheet!$H:$H=G118), 0))), "") * J118) +
(IFNA(IF(A118="", "", INDEX(UpdateSheet!$P:$P, MATCH(1, (UpdateSheet!$G:$G=MAXIFS(UpdateSheet!$G:$G, UpdateSheet!$M:$M, K118, UpdateSheet!$G:$G, "&lt;=" &amp; D118)) * (UpdateSheet!$M:$M=K118), 0))), "") * N118)
)
</f>
        <v>9500</v>
      </c>
      <c r="P118" s="86"/>
      <c r="Q118" s="82">
        <f t="array" ref="Q118">IF(A118="", "", (IFNA(IF(A118="", "", INDEX(UpdateSheet!$K:$K, MATCH(1, (UpdateSheet!$G:$G=MAXIFS(UpdateSheet!$G:$G, UpdateSheet!$H:$H, G118, UpdateSheet!$I:$I, J118, UpdateSheet!$G:$G, "&lt;=" &amp; D118)) * (UpdateSheet!$H:$H=G118) *(UpdateSheet!$I:$I=J118), 0))), "")) +
(IFNA(IF(A118="", "", INDEX(UpdateSheet!$O:$O, MATCH(1, (UpdateSheet!$G:$G=MAXIFS(UpdateSheet!$G:$G, UpdateSheet!$M:$M, K118,UpdateSheet!$N:$N, N118, UpdateSheet!$G:$G, "&lt;=" &amp; D118)) * (UpdateSheet!$M:$M=K118) *(UpdateSheet!$N:$N=N118), 0))), ""))
)
</f>
        <v>35500</v>
      </c>
      <c r="R118" s="81">
        <v>26000.0</v>
      </c>
      <c r="S118" s="53" t="s">
        <v>126</v>
      </c>
      <c r="T118" s="87"/>
      <c r="U118" s="84" t="s">
        <v>97</v>
      </c>
      <c r="V118" s="84" t="s">
        <v>97</v>
      </c>
      <c r="W118" s="85" t="b">
        <f t="shared" si="1"/>
        <v>0</v>
      </c>
      <c r="X118" s="63"/>
      <c r="Y118" s="53" t="s">
        <v>1728</v>
      </c>
      <c r="Z118" s="63" t="s">
        <v>1163</v>
      </c>
    </row>
    <row r="119">
      <c r="A119" s="75" t="s">
        <v>1729</v>
      </c>
      <c r="B119" s="74">
        <v>7.080800151E9</v>
      </c>
      <c r="C119" s="75" t="s">
        <v>198</v>
      </c>
      <c r="D119" s="76">
        <v>45952.760254629626</v>
      </c>
      <c r="E119" s="75" t="s">
        <v>86</v>
      </c>
      <c r="F119" s="75" t="s">
        <v>129</v>
      </c>
      <c r="G119" s="77" t="s">
        <v>14</v>
      </c>
      <c r="H119" s="77">
        <v>2.0</v>
      </c>
      <c r="I119" s="80"/>
      <c r="J119" s="77">
        <v>2.0</v>
      </c>
      <c r="K119" s="79" t="s">
        <v>97</v>
      </c>
      <c r="L119" s="79"/>
      <c r="M119" s="80"/>
      <c r="N119" s="79"/>
      <c r="O119" s="81">
        <f t="array" ref="O119">IF(A119="", "", (IFNA(IF(A119="", "", INDEX(UpdateSheet!$L:$L, MATCH(1, (UpdateSheet!$G:$G=MAXIFS(UpdateSheet!$G:$G, UpdateSheet!$H:$H, G119, UpdateSheet!$G:$G, "&lt;=" &amp; D119)) * (UpdateSheet!$H:$H=G119), 0))), "") * J119) +
(IFNA(IF(A119="", "", INDEX(UpdateSheet!$P:$P, MATCH(1, (UpdateSheet!$G:$G=MAXIFS(UpdateSheet!$G:$G, UpdateSheet!$M:$M, K119, UpdateSheet!$G:$G, "&lt;=" &amp; D119)) * (UpdateSheet!$M:$M=K119), 0))), "") * N119)
)
</f>
        <v>19000</v>
      </c>
      <c r="P119" s="55"/>
      <c r="Q119" s="82">
        <f t="array" ref="Q119">IF(A119="", "", (IFNA(IF(A119="", "", INDEX(UpdateSheet!$K:$K, MATCH(1, (UpdateSheet!$G:$G=MAXIFS(UpdateSheet!$G:$G, UpdateSheet!$H:$H, G119, UpdateSheet!$I:$I, J119, UpdateSheet!$G:$G, "&lt;=" &amp; D119)) * (UpdateSheet!$H:$H=G119) *(UpdateSheet!$I:$I=J119), 0))), "")) +
(IFNA(IF(A119="", "", INDEX(UpdateSheet!$O:$O, MATCH(1, (UpdateSheet!$G:$G=MAXIFS(UpdateSheet!$G:$G, UpdateSheet!$M:$M, K119,UpdateSheet!$N:$N, N119, UpdateSheet!$G:$G, "&lt;=" &amp; D119)) * (UpdateSheet!$M:$M=K119) *(UpdateSheet!$N:$N=N119), 0))), ""))
)
</f>
        <v>49500</v>
      </c>
      <c r="R119" s="81">
        <v>30500.0</v>
      </c>
      <c r="S119" s="53" t="s">
        <v>126</v>
      </c>
      <c r="T119" s="83"/>
      <c r="U119" s="84" t="s">
        <v>97</v>
      </c>
      <c r="V119" s="84" t="s">
        <v>97</v>
      </c>
      <c r="W119" s="85" t="b">
        <f t="shared" si="1"/>
        <v>0</v>
      </c>
      <c r="X119" s="53"/>
      <c r="Y119" s="53" t="s">
        <v>1730</v>
      </c>
      <c r="Z119" s="63" t="s">
        <v>1163</v>
      </c>
    </row>
    <row r="120">
      <c r="A120" s="75" t="s">
        <v>1731</v>
      </c>
      <c r="B120" s="74">
        <v>9.099999999E9</v>
      </c>
      <c r="C120" s="75" t="s">
        <v>222</v>
      </c>
      <c r="D120" s="76">
        <v>45953.55378472222</v>
      </c>
      <c r="E120" s="75" t="s">
        <v>86</v>
      </c>
      <c r="F120" s="75" t="s">
        <v>129</v>
      </c>
      <c r="G120" s="77" t="s">
        <v>14</v>
      </c>
      <c r="H120" s="77">
        <v>1.0</v>
      </c>
      <c r="I120" s="80"/>
      <c r="J120" s="77">
        <v>1.0</v>
      </c>
      <c r="K120" s="79" t="s">
        <v>97</v>
      </c>
      <c r="L120" s="79"/>
      <c r="M120" s="80"/>
      <c r="N120" s="79"/>
      <c r="O120" s="81">
        <f t="array" ref="O120">IF(A120="", "", (IFNA(IF(A120="", "", INDEX(UpdateSheet!$L:$L, MATCH(1, (UpdateSheet!$G:$G=MAXIFS(UpdateSheet!$G:$G, UpdateSheet!$H:$H, G120, UpdateSheet!$G:$G, "&lt;=" &amp; D120)) * (UpdateSheet!$H:$H=G120), 0))), "") * J120) +
(IFNA(IF(A120="", "", INDEX(UpdateSheet!$P:$P, MATCH(1, (UpdateSheet!$G:$G=MAXIFS(UpdateSheet!$G:$G, UpdateSheet!$M:$M, K120, UpdateSheet!$G:$G, "&lt;=" &amp; D120)) * (UpdateSheet!$M:$M=K120), 0))), "") * N120)
)
</f>
        <v>9500</v>
      </c>
      <c r="P120" s="86"/>
      <c r="Q120" s="82">
        <f t="array" ref="Q120">IF(A120="", "", (IFNA(IF(A120="", "", INDEX(UpdateSheet!$K:$K, MATCH(1, (UpdateSheet!$G:$G=MAXIFS(UpdateSheet!$G:$G, UpdateSheet!$H:$H, G120, UpdateSheet!$I:$I, J120, UpdateSheet!$G:$G, "&lt;=" &amp; D120)) * (UpdateSheet!$H:$H=G120) *(UpdateSheet!$I:$I=J120), 0))), "")) +
(IFNA(IF(A120="", "", INDEX(UpdateSheet!$O:$O, MATCH(1, (UpdateSheet!$G:$G=MAXIFS(UpdateSheet!$G:$G, UpdateSheet!$M:$M, K120,UpdateSheet!$N:$N, N120, UpdateSheet!$G:$G, "&lt;=" &amp; D120)) * (UpdateSheet!$M:$M=K120) *(UpdateSheet!$N:$N=N120), 0))), ""))
)
</f>
        <v>35500</v>
      </c>
      <c r="R120" s="81">
        <v>26000.0</v>
      </c>
      <c r="S120" s="53" t="s">
        <v>126</v>
      </c>
      <c r="T120" s="87"/>
      <c r="U120" s="84" t="s">
        <v>97</v>
      </c>
      <c r="V120" s="84" t="s">
        <v>97</v>
      </c>
      <c r="W120" s="85" t="b">
        <f t="shared" si="1"/>
        <v>0</v>
      </c>
      <c r="X120" s="63"/>
      <c r="Y120" s="53" t="s">
        <v>1721</v>
      </c>
      <c r="Z120" s="63" t="s">
        <v>1163</v>
      </c>
    </row>
    <row r="121">
      <c r="A121" s="75" t="s">
        <v>1732</v>
      </c>
      <c r="B121" s="74">
        <v>7.033490835E9</v>
      </c>
      <c r="C121" s="75" t="s">
        <v>18</v>
      </c>
      <c r="D121" s="76">
        <v>45953.9891087963</v>
      </c>
      <c r="E121" s="75" t="s">
        <v>86</v>
      </c>
      <c r="F121" s="75" t="s">
        <v>129</v>
      </c>
      <c r="G121" s="77" t="s">
        <v>14</v>
      </c>
      <c r="H121" s="77">
        <v>1.0</v>
      </c>
      <c r="I121" s="80"/>
      <c r="J121" s="77">
        <v>1.0</v>
      </c>
      <c r="K121" s="79" t="s">
        <v>97</v>
      </c>
      <c r="L121" s="79"/>
      <c r="M121" s="80"/>
      <c r="N121" s="79"/>
      <c r="O121" s="81">
        <f t="array" ref="O121">IF(A121="", "", (IFNA(IF(A121="", "", INDEX(UpdateSheet!$L:$L, MATCH(1, (UpdateSheet!$G:$G=MAXIFS(UpdateSheet!$G:$G, UpdateSheet!$H:$H, G121, UpdateSheet!$G:$G, "&lt;=" &amp; D121)) * (UpdateSheet!$H:$H=G121), 0))), "") * J121) +
(IFNA(IF(A121="", "", INDEX(UpdateSheet!$P:$P, MATCH(1, (UpdateSheet!$G:$G=MAXIFS(UpdateSheet!$G:$G, UpdateSheet!$M:$M, K121, UpdateSheet!$G:$G, "&lt;=" &amp; D121)) * (UpdateSheet!$M:$M=K121), 0))), "") * N121)
)
</f>
        <v>9500</v>
      </c>
      <c r="P121" s="55"/>
      <c r="Q121" s="82">
        <f t="array" ref="Q121">IF(A121="", "", (IFNA(IF(A121="", "", INDEX(UpdateSheet!$K:$K, MATCH(1, (UpdateSheet!$G:$G=MAXIFS(UpdateSheet!$G:$G, UpdateSheet!$H:$H, G121, UpdateSheet!$I:$I, J121, UpdateSheet!$G:$G, "&lt;=" &amp; D121)) * (UpdateSheet!$H:$H=G121) *(UpdateSheet!$I:$I=J121), 0))), "")) +
(IFNA(IF(A121="", "", INDEX(UpdateSheet!$O:$O, MATCH(1, (UpdateSheet!$G:$G=MAXIFS(UpdateSheet!$G:$G, UpdateSheet!$M:$M, K121,UpdateSheet!$N:$N, N121, UpdateSheet!$G:$G, "&lt;=" &amp; D121)) * (UpdateSheet!$M:$M=K121) *(UpdateSheet!$N:$N=N121), 0))), ""))
)
</f>
        <v>35500</v>
      </c>
      <c r="R121" s="81">
        <v>26000.0</v>
      </c>
      <c r="S121" s="63" t="str">
        <f>if(A121="","","Pending")</f>
        <v>Pending</v>
      </c>
      <c r="T121" s="83"/>
      <c r="U121" s="84" t="s">
        <v>97</v>
      </c>
      <c r="V121" s="84" t="s">
        <v>97</v>
      </c>
      <c r="W121" s="85" t="b">
        <f t="shared" si="1"/>
        <v>0</v>
      </c>
      <c r="X121" s="53"/>
      <c r="Y121" s="53" t="s">
        <v>1733</v>
      </c>
      <c r="Z121" s="63" t="s">
        <v>1163</v>
      </c>
    </row>
    <row r="122">
      <c r="A122" s="75" t="s">
        <v>1734</v>
      </c>
      <c r="B122" s="74">
        <v>7.062465964E9</v>
      </c>
      <c r="C122" s="75" t="s">
        <v>62</v>
      </c>
      <c r="D122" s="76">
        <v>45954.36114583333</v>
      </c>
      <c r="E122" s="75" t="s">
        <v>86</v>
      </c>
      <c r="F122" s="75" t="s">
        <v>129</v>
      </c>
      <c r="G122" s="77" t="s">
        <v>14</v>
      </c>
      <c r="H122" s="77">
        <v>1.0</v>
      </c>
      <c r="I122" s="80"/>
      <c r="J122" s="77">
        <v>1.0</v>
      </c>
      <c r="K122" s="79" t="s">
        <v>97</v>
      </c>
      <c r="L122" s="79"/>
      <c r="M122" s="80"/>
      <c r="N122" s="79"/>
      <c r="O122" s="81">
        <f t="array" ref="O122">IF(A122="", "", (IFNA(IF(A122="", "", INDEX(UpdateSheet!$L:$L, MATCH(1, (UpdateSheet!$G:$G=MAXIFS(UpdateSheet!$G:$G, UpdateSheet!$H:$H, G122, UpdateSheet!$G:$G, "&lt;=" &amp; D122)) * (UpdateSheet!$H:$H=G122), 0))), "") * J122) +
(IFNA(IF(A122="", "", INDEX(UpdateSheet!$P:$P, MATCH(1, (UpdateSheet!$G:$G=MAXIFS(UpdateSheet!$G:$G, UpdateSheet!$M:$M, K122, UpdateSheet!$G:$G, "&lt;=" &amp; D122)) * (UpdateSheet!$M:$M=K122), 0))), "") * N122)
)
</f>
        <v>9500</v>
      </c>
      <c r="P122" s="55">
        <v>5000.0</v>
      </c>
      <c r="Q122" s="82">
        <f t="array" ref="Q122">IF(A122="", "", (IFNA(IF(A122="", "", INDEX(UpdateSheet!$K:$K, MATCH(1, (UpdateSheet!$G:$G=MAXIFS(UpdateSheet!$G:$G, UpdateSheet!$H:$H, G122, UpdateSheet!$I:$I, J122, UpdateSheet!$G:$G, "&lt;=" &amp; D122)) * (UpdateSheet!$H:$H=G122) *(UpdateSheet!$I:$I=J122), 0))), "")) +
(IFNA(IF(A122="", "", INDEX(UpdateSheet!$O:$O, MATCH(1, (UpdateSheet!$G:$G=MAXIFS(UpdateSheet!$G:$G, UpdateSheet!$M:$M, K122,UpdateSheet!$N:$N, N122, UpdateSheet!$G:$G, "&lt;=" &amp; D122)) * (UpdateSheet!$M:$M=K122) *(UpdateSheet!$N:$N=N122), 0))), ""))
)
</f>
        <v>35500</v>
      </c>
      <c r="R122" s="81">
        <v>21000.0</v>
      </c>
      <c r="S122" s="53" t="s">
        <v>72</v>
      </c>
      <c r="T122" s="83">
        <v>45954.0</v>
      </c>
      <c r="U122" s="84" t="s">
        <v>86</v>
      </c>
      <c r="V122" s="84" t="s">
        <v>129</v>
      </c>
      <c r="W122" s="85" t="b">
        <f t="shared" si="1"/>
        <v>1</v>
      </c>
      <c r="X122" s="53" t="s">
        <v>60</v>
      </c>
      <c r="Y122" s="63"/>
      <c r="Z122" s="63" t="s">
        <v>1163</v>
      </c>
    </row>
    <row r="123">
      <c r="A123" s="75" t="s">
        <v>1735</v>
      </c>
      <c r="B123" s="74">
        <v>8.038283222E9</v>
      </c>
      <c r="C123" s="75" t="s">
        <v>18</v>
      </c>
      <c r="D123" s="76">
        <v>45954.451377314814</v>
      </c>
      <c r="E123" s="75" t="s">
        <v>86</v>
      </c>
      <c r="F123" s="75" t="s">
        <v>129</v>
      </c>
      <c r="G123" s="77" t="s">
        <v>14</v>
      </c>
      <c r="H123" s="77">
        <v>1.0</v>
      </c>
      <c r="I123" s="80"/>
      <c r="J123" s="77">
        <v>1.0</v>
      </c>
      <c r="K123" s="79" t="s">
        <v>97</v>
      </c>
      <c r="L123" s="79"/>
      <c r="M123" s="80"/>
      <c r="N123" s="79"/>
      <c r="O123" s="81">
        <f t="array" ref="O123">IF(A123="", "", (IFNA(IF(A123="", "", INDEX(UpdateSheet!$L:$L, MATCH(1, (UpdateSheet!$G:$G=MAXIFS(UpdateSheet!$G:$G, UpdateSheet!$H:$H, G123, UpdateSheet!$G:$G, "&lt;=" &amp; D123)) * (UpdateSheet!$H:$H=G123), 0))), "") * J123) +
(IFNA(IF(A123="", "", INDEX(UpdateSheet!$P:$P, MATCH(1, (UpdateSheet!$G:$G=MAXIFS(UpdateSheet!$G:$G, UpdateSheet!$M:$M, K123, UpdateSheet!$G:$G, "&lt;=" &amp; D123)) * (UpdateSheet!$M:$M=K123), 0))), "") * N123)
)
</f>
        <v>9500</v>
      </c>
      <c r="P123" s="86"/>
      <c r="Q123" s="82">
        <f t="array" ref="Q123">IF(A123="", "", (IFNA(IF(A123="", "", INDEX(UpdateSheet!$K:$K, MATCH(1, (UpdateSheet!$G:$G=MAXIFS(UpdateSheet!$G:$G, UpdateSheet!$H:$H, G123, UpdateSheet!$I:$I, J123, UpdateSheet!$G:$G, "&lt;=" &amp; D123)) * (UpdateSheet!$H:$H=G123) *(UpdateSheet!$I:$I=J123), 0))), "")) +
(IFNA(IF(A123="", "", INDEX(UpdateSheet!$O:$O, MATCH(1, (UpdateSheet!$G:$G=MAXIFS(UpdateSheet!$G:$G, UpdateSheet!$M:$M, K123,UpdateSheet!$N:$N, N123, UpdateSheet!$G:$G, "&lt;=" &amp; D123)) * (UpdateSheet!$M:$M=K123) *(UpdateSheet!$N:$N=N123), 0))), ""))
)
</f>
        <v>35500</v>
      </c>
      <c r="R123" s="81">
        <v>26000.0</v>
      </c>
      <c r="S123" s="63" t="str">
        <f>if(A123="","","Pending")</f>
        <v>Pending</v>
      </c>
      <c r="T123" s="87"/>
      <c r="U123" s="84" t="s">
        <v>97</v>
      </c>
      <c r="V123" s="84" t="s">
        <v>97</v>
      </c>
      <c r="W123" s="85" t="b">
        <f t="shared" si="1"/>
        <v>0</v>
      </c>
      <c r="X123" s="63"/>
      <c r="Y123" s="53" t="s">
        <v>1736</v>
      </c>
      <c r="Z123" s="63" t="s">
        <v>1163</v>
      </c>
    </row>
    <row r="124">
      <c r="A124" s="75" t="s">
        <v>1737</v>
      </c>
      <c r="B124" s="74">
        <v>8.055749747E9</v>
      </c>
      <c r="C124" s="75" t="s">
        <v>62</v>
      </c>
      <c r="D124" s="76">
        <v>45954.87280092592</v>
      </c>
      <c r="E124" s="75" t="s">
        <v>86</v>
      </c>
      <c r="F124" s="75" t="s">
        <v>129</v>
      </c>
      <c r="G124" s="77" t="s">
        <v>14</v>
      </c>
      <c r="H124" s="77">
        <v>2.0</v>
      </c>
      <c r="I124" s="80"/>
      <c r="J124" s="77">
        <v>2.0</v>
      </c>
      <c r="K124" s="79" t="s">
        <v>19</v>
      </c>
      <c r="L124" s="79">
        <v>200.0</v>
      </c>
      <c r="M124" s="80"/>
      <c r="N124" s="79">
        <v>200.0</v>
      </c>
      <c r="O124" s="81">
        <f t="array" ref="O124">IF(A124="", "", (IFNA(IF(A124="", "", INDEX(UpdateSheet!$L:$L, MATCH(1, (UpdateSheet!$G:$G=MAXIFS(UpdateSheet!$G:$G, UpdateSheet!$H:$H, G124, UpdateSheet!$G:$G, "&lt;=" &amp; D124)) * (UpdateSheet!$H:$H=G124), 0))), "") * J124) +
(IFNA(IF(A124="", "", INDEX(UpdateSheet!$P:$P, MATCH(1, (UpdateSheet!$G:$G=MAXIFS(UpdateSheet!$G:$G, UpdateSheet!$M:$M, K124, UpdateSheet!$G:$G, "&lt;=" &amp; D124)) * (UpdateSheet!$M:$M=K124), 0))), "") * N124)
)
</f>
        <v>49000</v>
      </c>
      <c r="P124" s="55">
        <v>7000.0</v>
      </c>
      <c r="Q124" s="82">
        <f t="array" ref="Q124">IF(A124="", "", (IFNA(IF(A124="", "", INDEX(UpdateSheet!$K:$K, MATCH(1, (UpdateSheet!$G:$G=MAXIFS(UpdateSheet!$G:$G, UpdateSheet!$H:$H, G124, UpdateSheet!$I:$I, J124, UpdateSheet!$G:$G, "&lt;=" &amp; D124)) * (UpdateSheet!$H:$H=G124) *(UpdateSheet!$I:$I=J124), 0))), "")) +
(IFNA(IF(A124="", "", INDEX(UpdateSheet!$O:$O, MATCH(1, (UpdateSheet!$G:$G=MAXIFS(UpdateSheet!$G:$G, UpdateSheet!$M:$M, K124,UpdateSheet!$N:$N, N124, UpdateSheet!$G:$G, "&lt;=" &amp; D124)) * (UpdateSheet!$M:$M=K124) *(UpdateSheet!$N:$N=N124), 0))), ""))
)
</f>
        <v>134000</v>
      </c>
      <c r="R124" s="81">
        <v>78000.0</v>
      </c>
      <c r="S124" s="53" t="s">
        <v>72</v>
      </c>
      <c r="T124" s="83">
        <v>45957.0</v>
      </c>
      <c r="U124" s="84" t="s">
        <v>86</v>
      </c>
      <c r="V124" s="84" t="s">
        <v>129</v>
      </c>
      <c r="W124" s="85" t="b">
        <f t="shared" si="1"/>
        <v>1</v>
      </c>
      <c r="X124" s="53" t="s">
        <v>60</v>
      </c>
      <c r="Y124" s="53"/>
      <c r="Z124" s="63" t="s">
        <v>1163</v>
      </c>
    </row>
    <row r="125">
      <c r="A125" s="75" t="s">
        <v>1738</v>
      </c>
      <c r="B125" s="74">
        <v>9.068141943E9</v>
      </c>
      <c r="C125" s="75" t="s">
        <v>156</v>
      </c>
      <c r="D125" s="76">
        <v>45957.340578703705</v>
      </c>
      <c r="E125" s="75" t="s">
        <v>86</v>
      </c>
      <c r="F125" s="75" t="s">
        <v>129</v>
      </c>
      <c r="G125" s="77" t="s">
        <v>14</v>
      </c>
      <c r="H125" s="77">
        <v>1.0</v>
      </c>
      <c r="I125" s="80"/>
      <c r="J125" s="77">
        <v>1.0</v>
      </c>
      <c r="K125" s="79" t="s">
        <v>97</v>
      </c>
      <c r="L125" s="79"/>
      <c r="M125" s="80"/>
      <c r="N125" s="79"/>
      <c r="O125" s="81">
        <f t="array" ref="O125">IF(A125="", "", (IFNA(IF(A125="", "", INDEX(UpdateSheet!$L:$L, MATCH(1, (UpdateSheet!$G:$G=MAXIFS(UpdateSheet!$G:$G, UpdateSheet!$H:$H, G125, UpdateSheet!$G:$G, "&lt;=" &amp; D125)) * (UpdateSheet!$H:$H=G125), 0))), "") * J125) +
(IFNA(IF(A125="", "", INDEX(UpdateSheet!$P:$P, MATCH(1, (UpdateSheet!$G:$G=MAXIFS(UpdateSheet!$G:$G, UpdateSheet!$M:$M, K125, UpdateSheet!$G:$G, "&lt;=" &amp; D125)) * (UpdateSheet!$M:$M=K125), 0))), "") * N125)
)
</f>
        <v>9500</v>
      </c>
      <c r="P125" s="55">
        <v>6000.0</v>
      </c>
      <c r="Q125" s="82">
        <f t="array" ref="Q125">IF(A125="", "", (IFNA(IF(A125="", "", INDEX(UpdateSheet!$K:$K, MATCH(1, (UpdateSheet!$G:$G=MAXIFS(UpdateSheet!$G:$G, UpdateSheet!$H:$H, G125, UpdateSheet!$I:$I, J125, UpdateSheet!$G:$G, "&lt;=" &amp; D125)) * (UpdateSheet!$H:$H=G125) *(UpdateSheet!$I:$I=J125), 0))), "")) +
(IFNA(IF(A125="", "", INDEX(UpdateSheet!$O:$O, MATCH(1, (UpdateSheet!$G:$G=MAXIFS(UpdateSheet!$G:$G, UpdateSheet!$M:$M, K125,UpdateSheet!$N:$N, N125, UpdateSheet!$G:$G, "&lt;=" &amp; D125)) * (UpdateSheet!$M:$M=K125) *(UpdateSheet!$N:$N=N125), 0))), ""))
)
</f>
        <v>35500</v>
      </c>
      <c r="R125" s="81">
        <v>20000.0</v>
      </c>
      <c r="S125" s="53" t="s">
        <v>72</v>
      </c>
      <c r="T125" s="83">
        <v>45957.0</v>
      </c>
      <c r="U125" s="84" t="s">
        <v>86</v>
      </c>
      <c r="V125" s="84" t="s">
        <v>129</v>
      </c>
      <c r="W125" s="85" t="b">
        <f t="shared" si="1"/>
        <v>1</v>
      </c>
      <c r="X125" s="53" t="s">
        <v>35</v>
      </c>
      <c r="Y125" s="53" t="s">
        <v>1739</v>
      </c>
      <c r="Z125" s="63" t="s">
        <v>1163</v>
      </c>
    </row>
    <row r="126">
      <c r="A126" s="75" t="s">
        <v>1740</v>
      </c>
      <c r="B126" s="74">
        <v>8.035204479E9</v>
      </c>
      <c r="C126" s="75" t="s">
        <v>62</v>
      </c>
      <c r="D126" s="76">
        <v>45957.35734953704</v>
      </c>
      <c r="E126" s="75" t="s">
        <v>86</v>
      </c>
      <c r="F126" s="75" t="s">
        <v>129</v>
      </c>
      <c r="G126" s="77" t="s">
        <v>14</v>
      </c>
      <c r="H126" s="77">
        <v>1.0</v>
      </c>
      <c r="I126" s="80"/>
      <c r="J126" s="77">
        <v>1.0</v>
      </c>
      <c r="K126" s="79" t="s">
        <v>97</v>
      </c>
      <c r="L126" s="79"/>
      <c r="M126" s="80"/>
      <c r="N126" s="79"/>
      <c r="O126" s="81">
        <f t="array" ref="O126">IF(A126="", "", (IFNA(IF(A126="", "", INDEX(UpdateSheet!$L:$L, MATCH(1, (UpdateSheet!$G:$G=MAXIFS(UpdateSheet!$G:$G, UpdateSheet!$H:$H, G126, UpdateSheet!$G:$G, "&lt;=" &amp; D126)) * (UpdateSheet!$H:$H=G126), 0))), "") * J126) +
(IFNA(IF(A126="", "", INDEX(UpdateSheet!$P:$P, MATCH(1, (UpdateSheet!$G:$G=MAXIFS(UpdateSheet!$G:$G, UpdateSheet!$M:$M, K126, UpdateSheet!$G:$G, "&lt;=" &amp; D126)) * (UpdateSheet!$M:$M=K126), 0))), "") * N126)
)
</f>
        <v>9500</v>
      </c>
      <c r="P126" s="55">
        <v>5000.0</v>
      </c>
      <c r="Q126" s="82">
        <f t="array" ref="Q126">IF(A126="", "", (IFNA(IF(A126="", "", INDEX(UpdateSheet!$K:$K, MATCH(1, (UpdateSheet!$G:$G=MAXIFS(UpdateSheet!$G:$G, UpdateSheet!$H:$H, G126, UpdateSheet!$I:$I, J126, UpdateSheet!$G:$G, "&lt;=" &amp; D126)) * (UpdateSheet!$H:$H=G126) *(UpdateSheet!$I:$I=J126), 0))), "")) +
(IFNA(IF(A126="", "", INDEX(UpdateSheet!$O:$O, MATCH(1, (UpdateSheet!$G:$G=MAXIFS(UpdateSheet!$G:$G, UpdateSheet!$M:$M, K126,UpdateSheet!$N:$N, N126, UpdateSheet!$G:$G, "&lt;=" &amp; D126)) * (UpdateSheet!$M:$M=K126) *(UpdateSheet!$N:$N=N126), 0))), ""))
)
</f>
        <v>35500</v>
      </c>
      <c r="R126" s="81">
        <v>21000.0</v>
      </c>
      <c r="S126" s="53" t="s">
        <v>72</v>
      </c>
      <c r="T126" s="83">
        <v>45957.0</v>
      </c>
      <c r="U126" s="84" t="s">
        <v>86</v>
      </c>
      <c r="V126" s="84" t="s">
        <v>129</v>
      </c>
      <c r="W126" s="85" t="b">
        <f t="shared" si="1"/>
        <v>1</v>
      </c>
      <c r="X126" s="53" t="s">
        <v>60</v>
      </c>
      <c r="Y126" s="63"/>
      <c r="Z126" s="63" t="s">
        <v>1163</v>
      </c>
    </row>
    <row r="127">
      <c r="A127" s="75" t="s">
        <v>1741</v>
      </c>
      <c r="B127" s="74">
        <v>8.068820798E9</v>
      </c>
      <c r="C127" s="75" t="s">
        <v>62</v>
      </c>
      <c r="D127" s="76">
        <v>45958.14210648148</v>
      </c>
      <c r="E127" s="75" t="s">
        <v>86</v>
      </c>
      <c r="F127" s="75" t="s">
        <v>129</v>
      </c>
      <c r="G127" s="77" t="s">
        <v>14</v>
      </c>
      <c r="H127" s="77">
        <v>3.0</v>
      </c>
      <c r="I127" s="80"/>
      <c r="J127" s="77">
        <v>3.0</v>
      </c>
      <c r="K127" s="79" t="s">
        <v>19</v>
      </c>
      <c r="L127" s="79">
        <v>100.0</v>
      </c>
      <c r="M127" s="80"/>
      <c r="N127" s="79">
        <v>100.0</v>
      </c>
      <c r="O127" s="81">
        <f t="array" ref="O127">IF(A127="", "", (IFNA(IF(A127="", "", INDEX(UpdateSheet!$L:$L, MATCH(1, (UpdateSheet!$G:$G=MAXIFS(UpdateSheet!$G:$G, UpdateSheet!$H:$H, G127, UpdateSheet!$G:$G, "&lt;=" &amp; D127)) * (UpdateSheet!$H:$H=G127), 0))), "") * J127) +
(IFNA(IF(A127="", "", INDEX(UpdateSheet!$P:$P, MATCH(1, (UpdateSheet!$G:$G=MAXIFS(UpdateSheet!$G:$G, UpdateSheet!$M:$M, K127, UpdateSheet!$G:$G, "&lt;=" &amp; D127)) * (UpdateSheet!$M:$M=K127), 0))), "") * N127)
)
</f>
        <v>43500</v>
      </c>
      <c r="P127" s="55">
        <v>5000.0</v>
      </c>
      <c r="Q127" s="82">
        <f t="array" ref="Q127">IF(A127="", "", (IFNA(IF(A127="", "", INDEX(UpdateSheet!$K:$K, MATCH(1, (UpdateSheet!$G:$G=MAXIFS(UpdateSheet!$G:$G, UpdateSheet!$H:$H, G127, UpdateSheet!$I:$I, J127, UpdateSheet!$G:$G, "&lt;=" &amp; D127)) * (UpdateSheet!$H:$H=G127) *(UpdateSheet!$I:$I=J127), 0))), "")) +
(IFNA(IF(A127="", "", INDEX(UpdateSheet!$O:$O, MATCH(1, (UpdateSheet!$G:$G=MAXIFS(UpdateSheet!$G:$G, UpdateSheet!$M:$M, K127,UpdateSheet!$N:$N, N127, UpdateSheet!$G:$G, "&lt;=" &amp; D127)) * (UpdateSheet!$M:$M=K127) *(UpdateSheet!$N:$N=N127), 0))), ""))
)
</f>
        <v>113000</v>
      </c>
      <c r="R127" s="81">
        <v>64500.0</v>
      </c>
      <c r="S127" s="53" t="s">
        <v>72</v>
      </c>
      <c r="T127" s="83">
        <v>45958.0</v>
      </c>
      <c r="U127" s="84" t="s">
        <v>86</v>
      </c>
      <c r="V127" s="84" t="s">
        <v>129</v>
      </c>
      <c r="W127" s="85" t="b">
        <f t="shared" si="1"/>
        <v>1</v>
      </c>
      <c r="X127" s="53" t="s">
        <v>60</v>
      </c>
      <c r="Y127" s="53"/>
      <c r="Z127" s="63" t="s">
        <v>1163</v>
      </c>
    </row>
    <row r="128">
      <c r="A128" s="75" t="s">
        <v>1742</v>
      </c>
      <c r="B128" s="74">
        <v>9.053021729E9</v>
      </c>
      <c r="C128" s="75" t="s">
        <v>27</v>
      </c>
      <c r="D128" s="76">
        <v>45958.479108796295</v>
      </c>
      <c r="E128" s="75" t="s">
        <v>86</v>
      </c>
      <c r="F128" s="75" t="s">
        <v>129</v>
      </c>
      <c r="G128" s="77" t="s">
        <v>14</v>
      </c>
      <c r="H128" s="77">
        <v>1.0</v>
      </c>
      <c r="I128" s="80"/>
      <c r="J128" s="77">
        <v>1.0</v>
      </c>
      <c r="K128" s="79" t="s">
        <v>97</v>
      </c>
      <c r="L128" s="79"/>
      <c r="M128" s="80"/>
      <c r="N128" s="79"/>
      <c r="O128" s="81">
        <f t="array" ref="O128">IF(A128="", "", (IFNA(IF(A128="", "", INDEX(UpdateSheet!$L:$L, MATCH(1, (UpdateSheet!$G:$G=MAXIFS(UpdateSheet!$G:$G, UpdateSheet!$H:$H, G128, UpdateSheet!$G:$G, "&lt;=" &amp; D128)) * (UpdateSheet!$H:$H=G128), 0))), "") * J128) +
(IFNA(IF(A128="", "", INDEX(UpdateSheet!$P:$P, MATCH(1, (UpdateSheet!$G:$G=MAXIFS(UpdateSheet!$G:$G, UpdateSheet!$M:$M, K128, UpdateSheet!$G:$G, "&lt;=" &amp; D128)) * (UpdateSheet!$M:$M=K128), 0))), "") * N128)
)
</f>
        <v>9500</v>
      </c>
      <c r="P128" s="86"/>
      <c r="Q128" s="82">
        <f t="array" ref="Q128">IF(A128="", "", (IFNA(IF(A128="", "", INDEX(UpdateSheet!$K:$K, MATCH(1, (UpdateSheet!$G:$G=MAXIFS(UpdateSheet!$G:$G, UpdateSheet!$H:$H, G128, UpdateSheet!$I:$I, J128, UpdateSheet!$G:$G, "&lt;=" &amp; D128)) * (UpdateSheet!$H:$H=G128) *(UpdateSheet!$I:$I=J128), 0))), "")) +
(IFNA(IF(A128="", "", INDEX(UpdateSheet!$O:$O, MATCH(1, (UpdateSheet!$G:$G=MAXIFS(UpdateSheet!$G:$G, UpdateSheet!$M:$M, K128,UpdateSheet!$N:$N, N128, UpdateSheet!$G:$G, "&lt;=" &amp; D128)) * (UpdateSheet!$M:$M=K128) *(UpdateSheet!$N:$N=N128), 0))), ""))
)
</f>
        <v>35500</v>
      </c>
      <c r="R128" s="81">
        <v>26000.0</v>
      </c>
      <c r="S128" s="63" t="str">
        <f t="shared" ref="S128:S129" si="15">if(A128="","","Pending")</f>
        <v>Pending</v>
      </c>
      <c r="T128" s="87"/>
      <c r="U128" s="84" t="s">
        <v>97</v>
      </c>
      <c r="V128" s="84" t="s">
        <v>97</v>
      </c>
      <c r="W128" s="85" t="b">
        <f t="shared" si="1"/>
        <v>0</v>
      </c>
      <c r="X128" s="63"/>
      <c r="Y128" s="53" t="s">
        <v>1743</v>
      </c>
      <c r="Z128" s="63" t="s">
        <v>1163</v>
      </c>
    </row>
    <row r="129">
      <c r="A129" s="75" t="s">
        <v>1744</v>
      </c>
      <c r="B129" s="74">
        <v>8.065823989E9</v>
      </c>
      <c r="C129" s="75" t="s">
        <v>211</v>
      </c>
      <c r="D129" s="76">
        <v>45959.149606481486</v>
      </c>
      <c r="E129" s="75" t="s">
        <v>86</v>
      </c>
      <c r="F129" s="75" t="s">
        <v>129</v>
      </c>
      <c r="G129" s="77" t="s">
        <v>14</v>
      </c>
      <c r="H129" s="77">
        <v>1.0</v>
      </c>
      <c r="I129" s="80"/>
      <c r="J129" s="77">
        <v>1.0</v>
      </c>
      <c r="K129" s="79" t="s">
        <v>97</v>
      </c>
      <c r="L129" s="79"/>
      <c r="M129" s="80"/>
      <c r="N129" s="79"/>
      <c r="O129" s="81">
        <f t="array" ref="O129">IF(A129="", "", (IFNA(IF(A129="", "", INDEX(UpdateSheet!$L:$L, MATCH(1, (UpdateSheet!$G:$G=MAXIFS(UpdateSheet!$G:$G, UpdateSheet!$H:$H, G129, UpdateSheet!$G:$G, "&lt;=" &amp; D129)) * (UpdateSheet!$H:$H=G129), 0))), "") * J129) +
(IFNA(IF(A129="", "", INDEX(UpdateSheet!$P:$P, MATCH(1, (UpdateSheet!$G:$G=MAXIFS(UpdateSheet!$G:$G, UpdateSheet!$M:$M, K129, UpdateSheet!$G:$G, "&lt;=" &amp; D129)) * (UpdateSheet!$M:$M=K129), 0))), "") * N129)
)
</f>
        <v>9500</v>
      </c>
      <c r="P129" s="55"/>
      <c r="Q129" s="82">
        <f t="array" ref="Q129">IF(A129="", "", (IFNA(IF(A129="", "", INDEX(UpdateSheet!$K:$K, MATCH(1, (UpdateSheet!$G:$G=MAXIFS(UpdateSheet!$G:$G, UpdateSheet!$H:$H, G129, UpdateSheet!$I:$I, J129, UpdateSheet!$G:$G, "&lt;=" &amp; D129)) * (UpdateSheet!$H:$H=G129) *(UpdateSheet!$I:$I=J129), 0))), "")) +
(IFNA(IF(A129="", "", INDEX(UpdateSheet!$O:$O, MATCH(1, (UpdateSheet!$G:$G=MAXIFS(UpdateSheet!$G:$G, UpdateSheet!$M:$M, K129,UpdateSheet!$N:$N, N129, UpdateSheet!$G:$G, "&lt;=" &amp; D129)) * (UpdateSheet!$M:$M=K129) *(UpdateSheet!$N:$N=N129), 0))), ""))
)
</f>
        <v>35500</v>
      </c>
      <c r="R129" s="81">
        <v>26000.0</v>
      </c>
      <c r="S129" s="63" t="str">
        <f t="shared" si="15"/>
        <v>Pending</v>
      </c>
      <c r="T129" s="83"/>
      <c r="U129" s="84" t="s">
        <v>97</v>
      </c>
      <c r="V129" s="84" t="s">
        <v>97</v>
      </c>
      <c r="W129" s="85" t="b">
        <f t="shared" si="1"/>
        <v>0</v>
      </c>
      <c r="X129" s="53"/>
      <c r="Y129" s="53" t="s">
        <v>1745</v>
      </c>
      <c r="Z129" s="63" t="s">
        <v>1163</v>
      </c>
    </row>
    <row r="130">
      <c r="A130" s="75" t="s">
        <v>482</v>
      </c>
      <c r="B130" s="74">
        <v>8.03315451E9</v>
      </c>
      <c r="C130" s="75" t="s">
        <v>18</v>
      </c>
      <c r="D130" s="76">
        <v>45959.58783564815</v>
      </c>
      <c r="E130" s="75" t="s">
        <v>86</v>
      </c>
      <c r="F130" s="75" t="s">
        <v>129</v>
      </c>
      <c r="G130" s="77" t="s">
        <v>14</v>
      </c>
      <c r="H130" s="77">
        <v>1.0</v>
      </c>
      <c r="I130" s="80"/>
      <c r="J130" s="77">
        <v>1.0</v>
      </c>
      <c r="K130" s="79" t="s">
        <v>19</v>
      </c>
      <c r="L130" s="79">
        <v>50.0</v>
      </c>
      <c r="M130" s="80"/>
      <c r="N130" s="79">
        <v>50.0</v>
      </c>
      <c r="O130" s="81">
        <f t="array" ref="O130">IF(A130="", "", (IFNA(IF(A130="", "", INDEX(UpdateSheet!$L:$L, MATCH(1, (UpdateSheet!$G:$G=MAXIFS(UpdateSheet!$G:$G, UpdateSheet!$H:$H, G130, UpdateSheet!$G:$G, "&lt;=" &amp; D130)) * (UpdateSheet!$H:$H=G130), 0))), "") * J130) +
(IFNA(IF(A130="", "", INDEX(UpdateSheet!$P:$P, MATCH(1, (UpdateSheet!$G:$G=MAXIFS(UpdateSheet!$G:$G, UpdateSheet!$M:$M, K130, UpdateSheet!$G:$G, "&lt;=" &amp; D130)) * (UpdateSheet!$M:$M=K130), 0))), "") * N130)
)
</f>
        <v>17000</v>
      </c>
      <c r="P130" s="55">
        <v>5500.0</v>
      </c>
      <c r="Q130" s="82">
        <f t="array" ref="Q130">IF(A130="", "", (IFNA(IF(A130="", "", INDEX(UpdateSheet!$K:$K, MATCH(1, (UpdateSheet!$G:$G=MAXIFS(UpdateSheet!$G:$G, UpdateSheet!$H:$H, G130, UpdateSheet!$I:$I, J130, UpdateSheet!$G:$G, "&lt;=" &amp; D130)) * (UpdateSheet!$H:$H=G130) *(UpdateSheet!$I:$I=J130), 0))), "")) +
(IFNA(IF(A130="", "", INDEX(UpdateSheet!$O:$O, MATCH(1, (UpdateSheet!$G:$G=MAXIFS(UpdateSheet!$G:$G, UpdateSheet!$M:$M, K130,UpdateSheet!$N:$N, N130, UpdateSheet!$G:$G, "&lt;=" &amp; D130)) * (UpdateSheet!$M:$M=K130) *(UpdateSheet!$N:$N=N130), 0))), ""))
)
</f>
        <v>66000</v>
      </c>
      <c r="R130" s="81">
        <v>43500.0</v>
      </c>
      <c r="S130" s="53" t="s">
        <v>72</v>
      </c>
      <c r="T130" s="83">
        <v>45961.0</v>
      </c>
      <c r="U130" s="84" t="s">
        <v>86</v>
      </c>
      <c r="V130" s="84" t="s">
        <v>129</v>
      </c>
      <c r="W130" s="85" t="b">
        <f t="shared" si="1"/>
        <v>1</v>
      </c>
      <c r="X130" s="53" t="s">
        <v>66</v>
      </c>
      <c r="Y130" s="53"/>
      <c r="Z130" s="63" t="s">
        <v>1163</v>
      </c>
    </row>
    <row r="131">
      <c r="A131" s="75" t="s">
        <v>1746</v>
      </c>
      <c r="B131" s="74">
        <v>8.036269164E9</v>
      </c>
      <c r="C131" s="75" t="s">
        <v>12</v>
      </c>
      <c r="D131" s="76">
        <v>45960.021944444445</v>
      </c>
      <c r="E131" s="75" t="s">
        <v>86</v>
      </c>
      <c r="F131" s="75" t="s">
        <v>129</v>
      </c>
      <c r="G131" s="77" t="s">
        <v>14</v>
      </c>
      <c r="H131" s="77">
        <v>3.0</v>
      </c>
      <c r="I131" s="80"/>
      <c r="J131" s="77">
        <v>3.0</v>
      </c>
      <c r="K131" s="79" t="s">
        <v>19</v>
      </c>
      <c r="L131" s="79">
        <v>50.0</v>
      </c>
      <c r="M131" s="80"/>
      <c r="N131" s="79">
        <v>50.0</v>
      </c>
      <c r="O131" s="81">
        <f t="array" ref="O131">IF(A131="", "", (IFNA(IF(A131="", "", INDEX(UpdateSheet!$L:$L, MATCH(1, (UpdateSheet!$G:$G=MAXIFS(UpdateSheet!$G:$G, UpdateSheet!$H:$H, G131, UpdateSheet!$G:$G, "&lt;=" &amp; D131)) * (UpdateSheet!$H:$H=G131), 0))), "") * J131) +
(IFNA(IF(A131="", "", INDEX(UpdateSheet!$P:$P, MATCH(1, (UpdateSheet!$G:$G=MAXIFS(UpdateSheet!$G:$G, UpdateSheet!$M:$M, K131, UpdateSheet!$G:$G, "&lt;=" &amp; D131)) * (UpdateSheet!$M:$M=K131), 0))), "") * N131)
)
</f>
        <v>36000</v>
      </c>
      <c r="P131" s="55">
        <v>5000.0</v>
      </c>
      <c r="Q131" s="82">
        <f t="array" ref="Q131">IF(A131="", "", (IFNA(IF(A131="", "", INDEX(UpdateSheet!$K:$K, MATCH(1, (UpdateSheet!$G:$G=MAXIFS(UpdateSheet!$G:$G, UpdateSheet!$H:$H, G131, UpdateSheet!$I:$I, J131, UpdateSheet!$G:$G, "&lt;=" &amp; D131)) * (UpdateSheet!$H:$H=G131) *(UpdateSheet!$I:$I=J131), 0))), "")) +
(IFNA(IF(A131="", "", INDEX(UpdateSheet!$O:$O, MATCH(1, (UpdateSheet!$G:$G=MAXIFS(UpdateSheet!$G:$G, UpdateSheet!$M:$M, K131,UpdateSheet!$N:$N, N131, UpdateSheet!$G:$G, "&lt;=" &amp; D131)) * (UpdateSheet!$M:$M=K131) *(UpdateSheet!$N:$N=N131), 0))), ""))
)
</f>
        <v>92000</v>
      </c>
      <c r="R131" s="81">
        <v>51000.0</v>
      </c>
      <c r="S131" s="53" t="s">
        <v>72</v>
      </c>
      <c r="T131" s="83">
        <v>45960.0</v>
      </c>
      <c r="U131" s="84" t="s">
        <v>86</v>
      </c>
      <c r="V131" s="84" t="s">
        <v>129</v>
      </c>
      <c r="W131" s="85" t="b">
        <f t="shared" si="1"/>
        <v>1</v>
      </c>
      <c r="X131" s="53" t="s">
        <v>11</v>
      </c>
      <c r="Y131" s="53"/>
      <c r="Z131" s="63" t="s">
        <v>1163</v>
      </c>
    </row>
    <row r="132">
      <c r="A132" s="75" t="s">
        <v>1747</v>
      </c>
      <c r="B132" s="74">
        <v>9.031154437E9</v>
      </c>
      <c r="C132" s="75" t="s">
        <v>1664</v>
      </c>
      <c r="D132" s="76">
        <v>45960.21502314815</v>
      </c>
      <c r="E132" s="75" t="s">
        <v>86</v>
      </c>
      <c r="F132" s="75" t="s">
        <v>129</v>
      </c>
      <c r="G132" s="77" t="s">
        <v>14</v>
      </c>
      <c r="H132" s="77">
        <v>1.0</v>
      </c>
      <c r="I132" s="80"/>
      <c r="J132" s="77">
        <v>1.0</v>
      </c>
      <c r="K132" s="79" t="s">
        <v>97</v>
      </c>
      <c r="L132" s="79"/>
      <c r="M132" s="80"/>
      <c r="N132" s="79"/>
      <c r="O132" s="81">
        <f t="array" ref="O132">IF(A132="", "", (IFNA(IF(A132="", "", INDEX(UpdateSheet!$L:$L, MATCH(1, (UpdateSheet!$G:$G=MAXIFS(UpdateSheet!$G:$G, UpdateSheet!$H:$H, G132, UpdateSheet!$G:$G, "&lt;=" &amp; D132)) * (UpdateSheet!$H:$H=G132), 0))), "") * J132) +
(IFNA(IF(A132="", "", INDEX(UpdateSheet!$P:$P, MATCH(1, (UpdateSheet!$G:$G=MAXIFS(UpdateSheet!$G:$G, UpdateSheet!$M:$M, K132, UpdateSheet!$G:$G, "&lt;=" &amp; D132)) * (UpdateSheet!$M:$M=K132), 0))), "") * N132)
)
</f>
        <v>9500</v>
      </c>
      <c r="P132" s="55"/>
      <c r="Q132" s="82">
        <f t="array" ref="Q132">IF(A132="", "", (IFNA(IF(A132="", "", INDEX(UpdateSheet!$K:$K, MATCH(1, (UpdateSheet!$G:$G=MAXIFS(UpdateSheet!$G:$G, UpdateSheet!$H:$H, G132, UpdateSheet!$I:$I, J132, UpdateSheet!$G:$G, "&lt;=" &amp; D132)) * (UpdateSheet!$H:$H=G132) *(UpdateSheet!$I:$I=J132), 0))), "")) +
(IFNA(IF(A132="", "", INDEX(UpdateSheet!$O:$O, MATCH(1, (UpdateSheet!$G:$G=MAXIFS(UpdateSheet!$G:$G, UpdateSheet!$M:$M, K132,UpdateSheet!$N:$N, N132, UpdateSheet!$G:$G, "&lt;=" &amp; D132)) * (UpdateSheet!$M:$M=K132) *(UpdateSheet!$N:$N=N132), 0))), ""))
)
</f>
        <v>35500</v>
      </c>
      <c r="R132" s="81">
        <v>26000.0</v>
      </c>
      <c r="S132" s="53" t="s">
        <v>126</v>
      </c>
      <c r="T132" s="83"/>
      <c r="U132" s="84" t="s">
        <v>97</v>
      </c>
      <c r="V132" s="84" t="s">
        <v>97</v>
      </c>
      <c r="W132" s="85" t="b">
        <f t="shared" si="1"/>
        <v>0</v>
      </c>
      <c r="X132" s="53"/>
      <c r="Y132" s="53" t="s">
        <v>1748</v>
      </c>
      <c r="Z132" s="63" t="s">
        <v>1163</v>
      </c>
    </row>
    <row r="133">
      <c r="A133" s="75" t="s">
        <v>1749</v>
      </c>
      <c r="B133" s="74">
        <v>8.104454406E9</v>
      </c>
      <c r="C133" s="75" t="s">
        <v>62</v>
      </c>
      <c r="D133" s="76">
        <v>45960.302152777775</v>
      </c>
      <c r="E133" s="75" t="s">
        <v>86</v>
      </c>
      <c r="F133" s="75" t="s">
        <v>129</v>
      </c>
      <c r="G133" s="77" t="s">
        <v>14</v>
      </c>
      <c r="H133" s="77">
        <v>1.0</v>
      </c>
      <c r="I133" s="80"/>
      <c r="J133" s="77">
        <v>1.0</v>
      </c>
      <c r="K133" s="79" t="s">
        <v>97</v>
      </c>
      <c r="L133" s="79"/>
      <c r="M133" s="80"/>
      <c r="N133" s="79"/>
      <c r="O133" s="81">
        <f t="array" ref="O133">IF(A133="", "", (IFNA(IF(A133="", "", INDEX(UpdateSheet!$L:$L, MATCH(1, (UpdateSheet!$G:$G=MAXIFS(UpdateSheet!$G:$G, UpdateSheet!$H:$H, G133, UpdateSheet!$G:$G, "&lt;=" &amp; D133)) * (UpdateSheet!$H:$H=G133), 0))), "") * J133) +
(IFNA(IF(A133="", "", INDEX(UpdateSheet!$P:$P, MATCH(1, (UpdateSheet!$G:$G=MAXIFS(UpdateSheet!$G:$G, UpdateSheet!$M:$M, K133, UpdateSheet!$G:$G, "&lt;=" &amp; D133)) * (UpdateSheet!$M:$M=K133), 0))), "") * N133)
)
</f>
        <v>9500</v>
      </c>
      <c r="P133" s="55">
        <v>5000.0</v>
      </c>
      <c r="Q133" s="82">
        <f t="array" ref="Q133">IF(A133="", "", (IFNA(IF(A133="", "", INDEX(UpdateSheet!$K:$K, MATCH(1, (UpdateSheet!$G:$G=MAXIFS(UpdateSheet!$G:$G, UpdateSheet!$H:$H, G133, UpdateSheet!$I:$I, J133, UpdateSheet!$G:$G, "&lt;=" &amp; D133)) * (UpdateSheet!$H:$H=G133) *(UpdateSheet!$I:$I=J133), 0))), "")) +
(IFNA(IF(A133="", "", INDEX(UpdateSheet!$O:$O, MATCH(1, (UpdateSheet!$G:$G=MAXIFS(UpdateSheet!$G:$G, UpdateSheet!$M:$M, K133,UpdateSheet!$N:$N, N133, UpdateSheet!$G:$G, "&lt;=" &amp; D133)) * (UpdateSheet!$M:$M=K133) *(UpdateSheet!$N:$N=N133), 0))), ""))
)
</f>
        <v>35500</v>
      </c>
      <c r="R133" s="81">
        <v>21000.0</v>
      </c>
      <c r="S133" s="53" t="s">
        <v>72</v>
      </c>
      <c r="T133" s="83">
        <v>45960.0</v>
      </c>
      <c r="U133" s="84" t="s">
        <v>86</v>
      </c>
      <c r="V133" s="84" t="s">
        <v>129</v>
      </c>
      <c r="W133" s="85" t="b">
        <f t="shared" si="1"/>
        <v>1</v>
      </c>
      <c r="X133" s="53" t="s">
        <v>60</v>
      </c>
      <c r="Y133" s="53"/>
      <c r="Z133" s="63" t="s">
        <v>1163</v>
      </c>
    </row>
    <row r="134">
      <c r="A134" s="75" t="s">
        <v>1750</v>
      </c>
      <c r="B134" s="74">
        <v>8.033827616E9</v>
      </c>
      <c r="C134" s="75" t="s">
        <v>1664</v>
      </c>
      <c r="D134" s="76">
        <v>45960.384675925925</v>
      </c>
      <c r="E134" s="75" t="s">
        <v>86</v>
      </c>
      <c r="F134" s="75" t="s">
        <v>129</v>
      </c>
      <c r="G134" s="77" t="s">
        <v>14</v>
      </c>
      <c r="H134" s="77">
        <v>1.0</v>
      </c>
      <c r="I134" s="80"/>
      <c r="J134" s="77">
        <v>1.0</v>
      </c>
      <c r="K134" s="79" t="s">
        <v>97</v>
      </c>
      <c r="L134" s="79"/>
      <c r="M134" s="80"/>
      <c r="N134" s="79"/>
      <c r="O134" s="81">
        <f t="array" ref="O134">IF(A134="", "", (IFNA(IF(A134="", "", INDEX(UpdateSheet!$L:$L, MATCH(1, (UpdateSheet!$G:$G=MAXIFS(UpdateSheet!$G:$G, UpdateSheet!$H:$H, G134, UpdateSheet!$G:$G, "&lt;=" &amp; D134)) * (UpdateSheet!$H:$H=G134), 0))), "") * J134) +
(IFNA(IF(A134="", "", INDEX(UpdateSheet!$P:$P, MATCH(1, (UpdateSheet!$G:$G=MAXIFS(UpdateSheet!$G:$G, UpdateSheet!$M:$M, K134, UpdateSheet!$G:$G, "&lt;=" &amp; D134)) * (UpdateSheet!$M:$M=K134), 0))), "") * N134)
)
</f>
        <v>9500</v>
      </c>
      <c r="P134" s="55"/>
      <c r="Q134" s="82">
        <f t="array" ref="Q134">IF(A134="", "", (IFNA(IF(A134="", "", INDEX(UpdateSheet!$K:$K, MATCH(1, (UpdateSheet!$G:$G=MAXIFS(UpdateSheet!$G:$G, UpdateSheet!$H:$H, G134, UpdateSheet!$I:$I, J134, UpdateSheet!$G:$G, "&lt;=" &amp; D134)) * (UpdateSheet!$H:$H=G134) *(UpdateSheet!$I:$I=J134), 0))), "")) +
(IFNA(IF(A134="", "", INDEX(UpdateSheet!$O:$O, MATCH(1, (UpdateSheet!$G:$G=MAXIFS(UpdateSheet!$G:$G, UpdateSheet!$M:$M, K134,UpdateSheet!$N:$N, N134, UpdateSheet!$G:$G, "&lt;=" &amp; D134)) * (UpdateSheet!$M:$M=K134) *(UpdateSheet!$N:$N=N134), 0))), ""))
)
</f>
        <v>35500</v>
      </c>
      <c r="R134" s="81">
        <v>26000.0</v>
      </c>
      <c r="S134" s="53" t="s">
        <v>126</v>
      </c>
      <c r="T134" s="83"/>
      <c r="U134" s="84" t="s">
        <v>97</v>
      </c>
      <c r="V134" s="84" t="s">
        <v>97</v>
      </c>
      <c r="W134" s="85" t="b">
        <f t="shared" si="1"/>
        <v>0</v>
      </c>
      <c r="X134" s="53"/>
      <c r="Y134" s="53" t="s">
        <v>1655</v>
      </c>
      <c r="Z134" s="63" t="s">
        <v>1163</v>
      </c>
    </row>
    <row r="135">
      <c r="A135" s="75" t="s">
        <v>1751</v>
      </c>
      <c r="B135" s="74">
        <v>7.010746114E9</v>
      </c>
      <c r="C135" s="75" t="s">
        <v>62</v>
      </c>
      <c r="D135" s="76">
        <v>45960.85980324074</v>
      </c>
      <c r="E135" s="75" t="s">
        <v>86</v>
      </c>
      <c r="F135" s="75" t="s">
        <v>129</v>
      </c>
      <c r="G135" s="77" t="s">
        <v>14</v>
      </c>
      <c r="H135" s="77">
        <v>1.0</v>
      </c>
      <c r="I135" s="80"/>
      <c r="J135" s="77">
        <v>1.0</v>
      </c>
      <c r="K135" s="79" t="s">
        <v>19</v>
      </c>
      <c r="L135" s="79">
        <v>100.0</v>
      </c>
      <c r="M135" s="80"/>
      <c r="N135" s="79">
        <v>100.0</v>
      </c>
      <c r="O135" s="81">
        <f t="array" ref="O135">IF(A135="", "", (IFNA(IF(A135="", "", INDEX(UpdateSheet!$L:$L, MATCH(1, (UpdateSheet!$G:$G=MAXIFS(UpdateSheet!$G:$G, UpdateSheet!$H:$H, G135, UpdateSheet!$G:$G, "&lt;=" &amp; D135)) * (UpdateSheet!$H:$H=G135), 0))), "") * J135) +
(IFNA(IF(A135="", "", INDEX(UpdateSheet!$P:$P, MATCH(1, (UpdateSheet!$G:$G=MAXIFS(UpdateSheet!$G:$G, UpdateSheet!$M:$M, K135, UpdateSheet!$G:$G, "&lt;=" &amp; D135)) * (UpdateSheet!$M:$M=K135), 0))), "") * N135)
)
</f>
        <v>24500</v>
      </c>
      <c r="P135" s="55">
        <v>7000.0</v>
      </c>
      <c r="Q135" s="82">
        <f t="array" ref="Q135">IF(A135="", "", (IFNA(IF(A135="", "", INDEX(UpdateSheet!$K:$K, MATCH(1, (UpdateSheet!$G:$G=MAXIFS(UpdateSheet!$G:$G, UpdateSheet!$H:$H, G135, UpdateSheet!$I:$I, J135, UpdateSheet!$G:$G, "&lt;=" &amp; D135)) * (UpdateSheet!$H:$H=G135) *(UpdateSheet!$I:$I=J135), 0))), "")) +
(IFNA(IF(A135="", "", INDEX(UpdateSheet!$O:$O, MATCH(1, (UpdateSheet!$G:$G=MAXIFS(UpdateSheet!$G:$G, UpdateSheet!$M:$M, K135,UpdateSheet!$N:$N, N135, UpdateSheet!$G:$G, "&lt;=" &amp; D135)) * (UpdateSheet!$M:$M=K135) *(UpdateSheet!$N:$N=N135), 0))), ""))
)
</f>
        <v>87000</v>
      </c>
      <c r="R135" s="81">
        <v>55500.0</v>
      </c>
      <c r="S135" s="53" t="s">
        <v>72</v>
      </c>
      <c r="T135" s="83">
        <v>45961.0</v>
      </c>
      <c r="U135" s="84" t="s">
        <v>86</v>
      </c>
      <c r="V135" s="84" t="s">
        <v>129</v>
      </c>
      <c r="W135" s="85" t="b">
        <f t="shared" si="1"/>
        <v>1</v>
      </c>
      <c r="X135" s="53" t="s">
        <v>60</v>
      </c>
      <c r="Y135" s="63"/>
      <c r="Z135" s="63" t="s">
        <v>1163</v>
      </c>
    </row>
    <row r="136">
      <c r="A136" s="75" t="s">
        <v>1752</v>
      </c>
      <c r="B136" s="74">
        <v>8.06666141E9</v>
      </c>
      <c r="C136" s="75" t="s">
        <v>62</v>
      </c>
      <c r="D136" s="76">
        <v>45961.303194444445</v>
      </c>
      <c r="E136" s="75" t="s">
        <v>86</v>
      </c>
      <c r="F136" s="75" t="s">
        <v>129</v>
      </c>
      <c r="G136" s="77" t="s">
        <v>14</v>
      </c>
      <c r="H136" s="77">
        <v>1.0</v>
      </c>
      <c r="I136" s="80"/>
      <c r="J136" s="77">
        <v>1.0</v>
      </c>
      <c r="K136" s="79" t="s">
        <v>97</v>
      </c>
      <c r="L136" s="79"/>
      <c r="M136" s="80"/>
      <c r="N136" s="79"/>
      <c r="O136" s="81">
        <f t="array" ref="O136">IF(A136="", "", (IFNA(IF(A136="", "", INDEX(UpdateSheet!$L:$L, MATCH(1, (UpdateSheet!$G:$G=MAXIFS(UpdateSheet!$G:$G, UpdateSheet!$H:$H, G136, UpdateSheet!$G:$G, "&lt;=" &amp; D136)) * (UpdateSheet!$H:$H=G136), 0))), "") * J136) +
(IFNA(IF(A136="", "", INDEX(UpdateSheet!$P:$P, MATCH(1, (UpdateSheet!$G:$G=MAXIFS(UpdateSheet!$G:$G, UpdateSheet!$M:$M, K136, UpdateSheet!$G:$G, "&lt;=" &amp; D136)) * (UpdateSheet!$M:$M=K136), 0))), "") * N136)
)
</f>
        <v>9500</v>
      </c>
      <c r="P136" s="55">
        <v>7000.0</v>
      </c>
      <c r="Q136" s="82">
        <f t="array" ref="Q136">IF(A136="", "", (IFNA(IF(A136="", "", INDEX(UpdateSheet!$K:$K, MATCH(1, (UpdateSheet!$G:$G=MAXIFS(UpdateSheet!$G:$G, UpdateSheet!$H:$H, G136, UpdateSheet!$I:$I, J136, UpdateSheet!$G:$G, "&lt;=" &amp; D136)) * (UpdateSheet!$H:$H=G136) *(UpdateSheet!$I:$I=J136), 0))), "")) +
(IFNA(IF(A136="", "", INDEX(UpdateSheet!$O:$O, MATCH(1, (UpdateSheet!$G:$G=MAXIFS(UpdateSheet!$G:$G, UpdateSheet!$M:$M, K136,UpdateSheet!$N:$N, N136, UpdateSheet!$G:$G, "&lt;=" &amp; D136)) * (UpdateSheet!$M:$M=K136) *(UpdateSheet!$N:$N=N136), 0))), ""))
)
</f>
        <v>35500</v>
      </c>
      <c r="R136" s="81">
        <v>19000.0</v>
      </c>
      <c r="S136" s="53" t="s">
        <v>72</v>
      </c>
      <c r="T136" s="83">
        <v>45961.0</v>
      </c>
      <c r="U136" s="84" t="s">
        <v>86</v>
      </c>
      <c r="V136" s="84" t="s">
        <v>129</v>
      </c>
      <c r="W136" s="85" t="b">
        <f t="shared" si="1"/>
        <v>1</v>
      </c>
      <c r="X136" s="53" t="s">
        <v>60</v>
      </c>
      <c r="Y136" s="63"/>
      <c r="Z136" s="63" t="s">
        <v>1163</v>
      </c>
    </row>
    <row r="137">
      <c r="A137" s="75" t="s">
        <v>1753</v>
      </c>
      <c r="B137" s="74">
        <v>8.03404692E9</v>
      </c>
      <c r="C137" s="75" t="s">
        <v>62</v>
      </c>
      <c r="D137" s="76">
        <v>45961.477361111116</v>
      </c>
      <c r="E137" s="75" t="s">
        <v>86</v>
      </c>
      <c r="F137" s="75" t="s">
        <v>129</v>
      </c>
      <c r="G137" s="77" t="s">
        <v>14</v>
      </c>
      <c r="H137" s="77">
        <v>1.0</v>
      </c>
      <c r="I137" s="80"/>
      <c r="J137" s="77">
        <v>1.0</v>
      </c>
      <c r="K137" s="79" t="s">
        <v>97</v>
      </c>
      <c r="L137" s="79"/>
      <c r="M137" s="80"/>
      <c r="N137" s="79"/>
      <c r="O137" s="81">
        <f t="array" ref="O137">IF(A137="", "", (IFNA(IF(A137="", "", INDEX(UpdateSheet!$L:$L, MATCH(1, (UpdateSheet!$G:$G=MAXIFS(UpdateSheet!$G:$G, UpdateSheet!$H:$H, G137, UpdateSheet!$G:$G, "&lt;=" &amp; D137)) * (UpdateSheet!$H:$H=G137), 0))), "") * J137) +
(IFNA(IF(A137="", "", INDEX(UpdateSheet!$P:$P, MATCH(1, (UpdateSheet!$G:$G=MAXIFS(UpdateSheet!$G:$G, UpdateSheet!$M:$M, K137, UpdateSheet!$G:$G, "&lt;=" &amp; D137)) * (UpdateSheet!$M:$M=K137), 0))), "") * N137)
)
</f>
        <v>9500</v>
      </c>
      <c r="P137" s="55">
        <v>5000.0</v>
      </c>
      <c r="Q137" s="82">
        <f t="array" ref="Q137">IF(A137="", "", (IFNA(IF(A137="", "", INDEX(UpdateSheet!$K:$K, MATCH(1, (UpdateSheet!$G:$G=MAXIFS(UpdateSheet!$G:$G, UpdateSheet!$H:$H, G137, UpdateSheet!$I:$I, J137, UpdateSheet!$G:$G, "&lt;=" &amp; D137)) * (UpdateSheet!$H:$H=G137) *(UpdateSheet!$I:$I=J137), 0))), "")) +
(IFNA(IF(A137="", "", INDEX(UpdateSheet!$O:$O, MATCH(1, (UpdateSheet!$G:$G=MAXIFS(UpdateSheet!$G:$G, UpdateSheet!$M:$M, K137,UpdateSheet!$N:$N, N137, UpdateSheet!$G:$G, "&lt;=" &amp; D137)) * (UpdateSheet!$M:$M=K137) *(UpdateSheet!$N:$N=N137), 0))), ""))
)
</f>
        <v>35500</v>
      </c>
      <c r="R137" s="81">
        <v>21000.0</v>
      </c>
      <c r="S137" s="53" t="s">
        <v>72</v>
      </c>
      <c r="T137" s="83">
        <v>45965.0</v>
      </c>
      <c r="U137" s="84" t="s">
        <v>87</v>
      </c>
      <c r="V137" s="84" t="s">
        <v>129</v>
      </c>
      <c r="W137" s="85" t="b">
        <f t="shared" si="1"/>
        <v>1</v>
      </c>
      <c r="X137" s="53" t="s">
        <v>60</v>
      </c>
      <c r="Y137" s="53"/>
      <c r="Z137" s="63" t="s">
        <v>1163</v>
      </c>
    </row>
    <row r="138">
      <c r="A138" s="73" t="s">
        <v>1754</v>
      </c>
      <c r="B138" s="74">
        <v>9.02200399E9</v>
      </c>
      <c r="C138" s="75" t="s">
        <v>62</v>
      </c>
      <c r="D138" s="76">
        <v>45965.43787037037</v>
      </c>
      <c r="E138" s="75" t="s">
        <v>87</v>
      </c>
      <c r="F138" s="75" t="s">
        <v>129</v>
      </c>
      <c r="G138" s="77" t="s">
        <v>14</v>
      </c>
      <c r="H138" s="77">
        <v>1.0</v>
      </c>
      <c r="I138" s="80"/>
      <c r="J138" s="77">
        <v>1.0</v>
      </c>
      <c r="K138" s="79" t="s">
        <v>97</v>
      </c>
      <c r="L138" s="93"/>
      <c r="M138" s="80"/>
      <c r="N138" s="79"/>
      <c r="O138" s="81">
        <f t="array" ref="O138">IF(A138="", "", (IFNA(IF(A138="", "", INDEX(UpdateSheet!$L:$L, MATCH(1, (UpdateSheet!$G:$G=MAXIFS(UpdateSheet!$G:$G, UpdateSheet!$H:$H, G138, UpdateSheet!$G:$G, "&lt;=" &amp; D138)) * (UpdateSheet!$H:$H=G138), 0))), "") * J138) +
(IFNA(IF(A138="", "", INDEX(UpdateSheet!$P:$P, MATCH(1, (UpdateSheet!$G:$G=MAXIFS(UpdateSheet!$G:$G, UpdateSheet!$M:$M, K138, UpdateSheet!$G:$G, "&lt;=" &amp; D138)) * (UpdateSheet!$M:$M=K138), 0))), "") * N138)
)
</f>
        <v>9500</v>
      </c>
      <c r="P138" s="86"/>
      <c r="Q138" s="82">
        <f t="array" ref="Q138">IF(A138="", "", (IFNA(IF(A138="", "", INDEX(UpdateSheet!$K:$K, MATCH(1, (UpdateSheet!$G:$G=MAXIFS(UpdateSheet!$G:$G, UpdateSheet!$H:$H, G138, UpdateSheet!$I:$I, J138, UpdateSheet!$G:$G, "&lt;=" &amp; D138)) * (UpdateSheet!$H:$H=G138) *(UpdateSheet!$I:$I=J138), 0))), "")) +
(IFNA(IF(A138="", "", INDEX(UpdateSheet!$O:$O, MATCH(1, (UpdateSheet!$G:$G=MAXIFS(UpdateSheet!$G:$G, UpdateSheet!$M:$M, K138,UpdateSheet!$N:$N, N138, UpdateSheet!$G:$G, "&lt;=" &amp; D138)) * (UpdateSheet!$M:$M=K138) *(UpdateSheet!$N:$N=N138), 0))), ""))
)
</f>
        <v>35500</v>
      </c>
      <c r="R138" s="81">
        <v>26000.0</v>
      </c>
      <c r="S138" s="63" t="str">
        <f>if(A138="","","Pending")</f>
        <v>Pending</v>
      </c>
      <c r="T138" s="87"/>
      <c r="U138" s="84" t="s">
        <v>97</v>
      </c>
      <c r="V138" s="84" t="s">
        <v>97</v>
      </c>
      <c r="W138" s="85" t="b">
        <f t="shared" si="1"/>
        <v>0</v>
      </c>
      <c r="X138" s="63"/>
      <c r="Y138" s="53" t="s">
        <v>1755</v>
      </c>
      <c r="Z138" s="53" t="s">
        <v>1163</v>
      </c>
    </row>
    <row r="139">
      <c r="A139" s="75" t="s">
        <v>1756</v>
      </c>
      <c r="B139" s="74">
        <v>7.034009E9</v>
      </c>
      <c r="C139" s="75" t="s">
        <v>62</v>
      </c>
      <c r="D139" s="76">
        <v>45965.68210648149</v>
      </c>
      <c r="E139" s="75" t="s">
        <v>87</v>
      </c>
      <c r="F139" s="75" t="s">
        <v>129</v>
      </c>
      <c r="G139" s="77" t="s">
        <v>14</v>
      </c>
      <c r="H139" s="77">
        <v>2.0</v>
      </c>
      <c r="I139" s="80"/>
      <c r="J139" s="77">
        <v>2.0</v>
      </c>
      <c r="K139" s="79" t="s">
        <v>19</v>
      </c>
      <c r="L139" s="79">
        <v>50.0</v>
      </c>
      <c r="M139" s="80"/>
      <c r="N139" s="79">
        <v>50.0</v>
      </c>
      <c r="O139" s="81">
        <f t="array" ref="O139">IF(A139="", "", (IFNA(IF(A139="", "", INDEX(UpdateSheet!$L:$L, MATCH(1, (UpdateSheet!$G:$G=MAXIFS(UpdateSheet!$G:$G, UpdateSheet!$H:$H, G139, UpdateSheet!$G:$G, "&lt;=" &amp; D139)) * (UpdateSheet!$H:$H=G139), 0))), "") * J139) +
(IFNA(IF(A139="", "", INDEX(UpdateSheet!$P:$P, MATCH(1, (UpdateSheet!$G:$G=MAXIFS(UpdateSheet!$G:$G, UpdateSheet!$M:$M, K139, UpdateSheet!$G:$G, "&lt;=" &amp; D139)) * (UpdateSheet!$M:$M=K139), 0))), "") * N139)
)
</f>
        <v>26500</v>
      </c>
      <c r="P139" s="55">
        <v>5000.0</v>
      </c>
      <c r="Q139" s="82">
        <f t="array" ref="Q139">IF(A139="", "", (IFNA(IF(A139="", "", INDEX(UpdateSheet!$K:$K, MATCH(1, (UpdateSheet!$G:$G=MAXIFS(UpdateSheet!$G:$G, UpdateSheet!$H:$H, G139, UpdateSheet!$I:$I, J139, UpdateSheet!$G:$G, "&lt;=" &amp; D139)) * (UpdateSheet!$H:$H=G139) *(UpdateSheet!$I:$I=J139), 0))), "")) +
(IFNA(IF(A139="", "", INDEX(UpdateSheet!$O:$O, MATCH(1, (UpdateSheet!$G:$G=MAXIFS(UpdateSheet!$G:$G, UpdateSheet!$M:$M, K139,UpdateSheet!$N:$N, N139, UpdateSheet!$G:$G, "&lt;=" &amp; D139)) * (UpdateSheet!$M:$M=K139) *(UpdateSheet!$N:$N=N139), 0))), ""))
)
</f>
        <v>80000</v>
      </c>
      <c r="R139" s="81">
        <v>48500.0</v>
      </c>
      <c r="S139" s="53" t="s">
        <v>72</v>
      </c>
      <c r="T139" s="83">
        <v>45966.0</v>
      </c>
      <c r="U139" s="84" t="s">
        <v>87</v>
      </c>
      <c r="V139" s="84" t="s">
        <v>129</v>
      </c>
      <c r="W139" s="85" t="b">
        <f t="shared" si="1"/>
        <v>1</v>
      </c>
      <c r="X139" s="53" t="s">
        <v>60</v>
      </c>
      <c r="Y139" s="63"/>
      <c r="Z139" s="63" t="s">
        <v>1163</v>
      </c>
    </row>
    <row r="140">
      <c r="A140" s="75" t="s">
        <v>1757</v>
      </c>
      <c r="B140" s="74">
        <v>9.168644577E9</v>
      </c>
      <c r="C140" s="75" t="s">
        <v>12</v>
      </c>
      <c r="D140" s="76">
        <v>45966.04678240741</v>
      </c>
      <c r="E140" s="75" t="s">
        <v>87</v>
      </c>
      <c r="F140" s="75" t="s">
        <v>129</v>
      </c>
      <c r="G140" s="77" t="s">
        <v>14</v>
      </c>
      <c r="H140" s="77">
        <v>1.0</v>
      </c>
      <c r="I140" s="80"/>
      <c r="J140" s="77">
        <v>1.0</v>
      </c>
      <c r="K140" s="79" t="s">
        <v>19</v>
      </c>
      <c r="L140" s="79">
        <v>50.0</v>
      </c>
      <c r="M140" s="80"/>
      <c r="N140" s="79">
        <v>50.0</v>
      </c>
      <c r="O140" s="81">
        <f t="array" ref="O140">IF(A140="", "", (IFNA(IF(A140="", "", INDEX(UpdateSheet!$L:$L, MATCH(1, (UpdateSheet!$G:$G=MAXIFS(UpdateSheet!$G:$G, UpdateSheet!$H:$H, G140, UpdateSheet!$G:$G, "&lt;=" &amp; D140)) * (UpdateSheet!$H:$H=G140), 0))), "") * J140) +
(IFNA(IF(A140="", "", INDEX(UpdateSheet!$P:$P, MATCH(1, (UpdateSheet!$G:$G=MAXIFS(UpdateSheet!$G:$G, UpdateSheet!$M:$M, K140, UpdateSheet!$G:$G, "&lt;=" &amp; D140)) * (UpdateSheet!$M:$M=K140), 0))), "") * N140)
)
</f>
        <v>17000</v>
      </c>
      <c r="P140" s="86"/>
      <c r="Q140" s="82">
        <f t="array" ref="Q140">IF(A140="", "", (IFNA(IF(A140="", "", INDEX(UpdateSheet!$K:$K, MATCH(1, (UpdateSheet!$G:$G=MAXIFS(UpdateSheet!$G:$G, UpdateSheet!$H:$H, G140, UpdateSheet!$I:$I, J140, UpdateSheet!$G:$G, "&lt;=" &amp; D140)) * (UpdateSheet!$H:$H=G140) *(UpdateSheet!$I:$I=J140), 0))), "")) +
(IFNA(IF(A140="", "", INDEX(UpdateSheet!$O:$O, MATCH(1, (UpdateSheet!$G:$G=MAXIFS(UpdateSheet!$G:$G, UpdateSheet!$M:$M, K140,UpdateSheet!$N:$N, N140, UpdateSheet!$G:$G, "&lt;=" &amp; D140)) * (UpdateSheet!$M:$M=K140) *(UpdateSheet!$N:$N=N140), 0))), ""))
)
</f>
        <v>66000</v>
      </c>
      <c r="R140" s="81">
        <v>49000.0</v>
      </c>
      <c r="S140" s="63" t="str">
        <f>if(A140="","","Pending")</f>
        <v>Pending</v>
      </c>
      <c r="T140" s="87"/>
      <c r="U140" s="84" t="s">
        <v>97</v>
      </c>
      <c r="V140" s="84" t="s">
        <v>97</v>
      </c>
      <c r="W140" s="85" t="b">
        <f t="shared" si="1"/>
        <v>0</v>
      </c>
      <c r="X140" s="63"/>
      <c r="Y140" s="53" t="s">
        <v>1560</v>
      </c>
      <c r="Z140" s="63" t="s">
        <v>1163</v>
      </c>
    </row>
    <row r="141">
      <c r="A141" s="75" t="s">
        <v>1758</v>
      </c>
      <c r="B141" s="74">
        <v>7.087235875E9</v>
      </c>
      <c r="C141" s="75" t="s">
        <v>62</v>
      </c>
      <c r="D141" s="76">
        <v>45966.30978009259</v>
      </c>
      <c r="E141" s="75" t="s">
        <v>87</v>
      </c>
      <c r="F141" s="75" t="s">
        <v>129</v>
      </c>
      <c r="G141" s="77" t="s">
        <v>14</v>
      </c>
      <c r="H141" s="77">
        <v>1.0</v>
      </c>
      <c r="I141" s="80"/>
      <c r="J141" s="77">
        <v>1.0</v>
      </c>
      <c r="K141" s="79" t="s">
        <v>97</v>
      </c>
      <c r="L141" s="79"/>
      <c r="M141" s="80"/>
      <c r="N141" s="79"/>
      <c r="O141" s="81">
        <f t="array" ref="O141">IF(A141="", "", (IFNA(IF(A141="", "", INDEX(UpdateSheet!$L:$L, MATCH(1, (UpdateSheet!$G:$G=MAXIFS(UpdateSheet!$G:$G, UpdateSheet!$H:$H, G141, UpdateSheet!$G:$G, "&lt;=" &amp; D141)) * (UpdateSheet!$H:$H=G141), 0))), "") * J141) +
(IFNA(IF(A141="", "", INDEX(UpdateSheet!$P:$P, MATCH(1, (UpdateSheet!$G:$G=MAXIFS(UpdateSheet!$G:$G, UpdateSheet!$M:$M, K141, UpdateSheet!$G:$G, "&lt;=" &amp; D141)) * (UpdateSheet!$M:$M=K141), 0))), "") * N141)
)
</f>
        <v>9500</v>
      </c>
      <c r="P141" s="86"/>
      <c r="Q141" s="82">
        <f t="array" ref="Q141">IF(A141="", "", (IFNA(IF(A141="", "", INDEX(UpdateSheet!$K:$K, MATCH(1, (UpdateSheet!$G:$G=MAXIFS(UpdateSheet!$G:$G, UpdateSheet!$H:$H, G141, UpdateSheet!$I:$I, J141, UpdateSheet!$G:$G, "&lt;=" &amp; D141)) * (UpdateSheet!$H:$H=G141) *(UpdateSheet!$I:$I=J141), 0))), "")) +
(IFNA(IF(A141="", "", INDEX(UpdateSheet!$O:$O, MATCH(1, (UpdateSheet!$G:$G=MAXIFS(UpdateSheet!$G:$G, UpdateSheet!$M:$M, K141,UpdateSheet!$N:$N, N141, UpdateSheet!$G:$G, "&lt;=" &amp; D141)) * (UpdateSheet!$M:$M=K141) *(UpdateSheet!$N:$N=N141), 0))), ""))
)
</f>
        <v>35500</v>
      </c>
      <c r="R141" s="81">
        <v>26000.0</v>
      </c>
      <c r="S141" s="53" t="s">
        <v>126</v>
      </c>
      <c r="T141" s="87"/>
      <c r="U141" s="84" t="s">
        <v>97</v>
      </c>
      <c r="V141" s="84" t="s">
        <v>97</v>
      </c>
      <c r="W141" s="85" t="b">
        <f t="shared" si="1"/>
        <v>0</v>
      </c>
      <c r="X141" s="63"/>
      <c r="Y141" s="53" t="s">
        <v>1759</v>
      </c>
      <c r="Z141" s="63" t="s">
        <v>1163</v>
      </c>
    </row>
    <row r="142">
      <c r="A142" s="75" t="s">
        <v>1760</v>
      </c>
      <c r="B142" s="74">
        <v>8.038493324E9</v>
      </c>
      <c r="C142" s="75" t="s">
        <v>156</v>
      </c>
      <c r="D142" s="76">
        <v>45966.42842592593</v>
      </c>
      <c r="E142" s="75" t="s">
        <v>87</v>
      </c>
      <c r="F142" s="75" t="s">
        <v>129</v>
      </c>
      <c r="G142" s="77" t="s">
        <v>14</v>
      </c>
      <c r="H142" s="77">
        <v>1.0</v>
      </c>
      <c r="I142" s="80"/>
      <c r="J142" s="77">
        <v>1.0</v>
      </c>
      <c r="K142" s="79" t="s">
        <v>97</v>
      </c>
      <c r="L142" s="79"/>
      <c r="M142" s="80"/>
      <c r="N142" s="79"/>
      <c r="O142" s="81">
        <f t="array" ref="O142">IF(A142="", "", (IFNA(IF(A142="", "", INDEX(UpdateSheet!$L:$L, MATCH(1, (UpdateSheet!$G:$G=MAXIFS(UpdateSheet!$G:$G, UpdateSheet!$H:$H, G142, UpdateSheet!$G:$G, "&lt;=" &amp; D142)) * (UpdateSheet!$H:$H=G142), 0))), "") * J142) +
(IFNA(IF(A142="", "", INDEX(UpdateSheet!$P:$P, MATCH(1, (UpdateSheet!$G:$G=MAXIFS(UpdateSheet!$G:$G, UpdateSheet!$M:$M, K142, UpdateSheet!$G:$G, "&lt;=" &amp; D142)) * (UpdateSheet!$M:$M=K142), 0))), "") * N142)
)
</f>
        <v>9500</v>
      </c>
      <c r="P142" s="55">
        <v>6000.0</v>
      </c>
      <c r="Q142" s="82">
        <f t="array" ref="Q142">IF(A142="", "", (IFNA(IF(A142="", "", INDEX(UpdateSheet!$K:$K, MATCH(1, (UpdateSheet!$G:$G=MAXIFS(UpdateSheet!$G:$G, UpdateSheet!$H:$H, G142, UpdateSheet!$I:$I, J142, UpdateSheet!$G:$G, "&lt;=" &amp; D142)) * (UpdateSheet!$H:$H=G142) *(UpdateSheet!$I:$I=J142), 0))), "")) +
(IFNA(IF(A142="", "", INDEX(UpdateSheet!$O:$O, MATCH(1, (UpdateSheet!$G:$G=MAXIFS(UpdateSheet!$G:$G, UpdateSheet!$M:$M, K142,UpdateSheet!$N:$N, N142, UpdateSheet!$G:$G, "&lt;=" &amp; D142)) * (UpdateSheet!$M:$M=K142) *(UpdateSheet!$N:$N=N142), 0))), ""))
)
</f>
        <v>35500</v>
      </c>
      <c r="R142" s="81">
        <v>20000.0</v>
      </c>
      <c r="S142" s="53" t="s">
        <v>72</v>
      </c>
      <c r="T142" s="83">
        <v>45966.0</v>
      </c>
      <c r="U142" s="84" t="s">
        <v>87</v>
      </c>
      <c r="V142" s="84" t="s">
        <v>129</v>
      </c>
      <c r="W142" s="85" t="b">
        <f t="shared" si="1"/>
        <v>1</v>
      </c>
      <c r="X142" s="53" t="s">
        <v>35</v>
      </c>
      <c r="Y142" s="53"/>
      <c r="Z142" s="63" t="s">
        <v>1163</v>
      </c>
    </row>
    <row r="143">
      <c r="A143" s="75" t="s">
        <v>1761</v>
      </c>
      <c r="B143" s="74">
        <v>8.082873254E9</v>
      </c>
      <c r="C143" s="75" t="s">
        <v>12</v>
      </c>
      <c r="D143" s="76">
        <v>45967.28863425926</v>
      </c>
      <c r="E143" s="75" t="s">
        <v>87</v>
      </c>
      <c r="F143" s="75" t="s">
        <v>129</v>
      </c>
      <c r="G143" s="77" t="s">
        <v>14</v>
      </c>
      <c r="H143" s="77">
        <v>2.0</v>
      </c>
      <c r="I143" s="80"/>
      <c r="J143" s="77">
        <v>2.0</v>
      </c>
      <c r="K143" s="79" t="s">
        <v>97</v>
      </c>
      <c r="L143" s="79"/>
      <c r="M143" s="80"/>
      <c r="N143" s="79"/>
      <c r="O143" s="81">
        <f t="array" ref="O143">IF(A143="", "", (IFNA(IF(A143="", "", INDEX(UpdateSheet!$L:$L, MATCH(1, (UpdateSheet!$G:$G=MAXIFS(UpdateSheet!$G:$G, UpdateSheet!$H:$H, G143, UpdateSheet!$G:$G, "&lt;=" &amp; D143)) * (UpdateSheet!$H:$H=G143), 0))), "") * J143) +
(IFNA(IF(A143="", "", INDEX(UpdateSheet!$P:$P, MATCH(1, (UpdateSheet!$G:$G=MAXIFS(UpdateSheet!$G:$G, UpdateSheet!$M:$M, K143, UpdateSheet!$G:$G, "&lt;=" &amp; D143)) * (UpdateSheet!$M:$M=K143), 0))), "") * N143)
)
</f>
        <v>19000</v>
      </c>
      <c r="P143" s="55">
        <v>4000.0</v>
      </c>
      <c r="Q143" s="82">
        <f t="array" ref="Q143">IF(A143="", "", (IFNA(IF(A143="", "", INDEX(UpdateSheet!$K:$K, MATCH(1, (UpdateSheet!$G:$G=MAXIFS(UpdateSheet!$G:$G, UpdateSheet!$H:$H, G143, UpdateSheet!$I:$I, J143, UpdateSheet!$G:$G, "&lt;=" &amp; D143)) * (UpdateSheet!$H:$H=G143) *(UpdateSheet!$I:$I=J143), 0))), "")) +
(IFNA(IF(A143="", "", INDEX(UpdateSheet!$O:$O, MATCH(1, (UpdateSheet!$G:$G=MAXIFS(UpdateSheet!$G:$G, UpdateSheet!$M:$M, K143,UpdateSheet!$N:$N, N143, UpdateSheet!$G:$G, "&lt;=" &amp; D143)) * (UpdateSheet!$M:$M=K143) *(UpdateSheet!$N:$N=N143), 0))), ""))
)
</f>
        <v>49500</v>
      </c>
      <c r="R143" s="81">
        <v>26500.0</v>
      </c>
      <c r="S143" s="53" t="s">
        <v>72</v>
      </c>
      <c r="T143" s="83">
        <v>45967.0</v>
      </c>
      <c r="U143" s="84" t="s">
        <v>87</v>
      </c>
      <c r="V143" s="84" t="s">
        <v>129</v>
      </c>
      <c r="W143" s="85" t="b">
        <f t="shared" si="1"/>
        <v>1</v>
      </c>
      <c r="X143" s="53" t="s">
        <v>11</v>
      </c>
      <c r="Y143" s="53"/>
      <c r="Z143" s="63" t="s">
        <v>1163</v>
      </c>
    </row>
    <row r="144">
      <c r="A144" s="75" t="s">
        <v>1762</v>
      </c>
      <c r="B144" s="74">
        <v>9.034304023E9</v>
      </c>
      <c r="C144" s="75" t="s">
        <v>198</v>
      </c>
      <c r="D144" s="76">
        <v>45967.36549768518</v>
      </c>
      <c r="E144" s="75" t="s">
        <v>87</v>
      </c>
      <c r="F144" s="75" t="s">
        <v>129</v>
      </c>
      <c r="G144" s="77" t="s">
        <v>14</v>
      </c>
      <c r="H144" s="77">
        <v>1.0</v>
      </c>
      <c r="I144" s="80"/>
      <c r="J144" s="77">
        <v>1.0</v>
      </c>
      <c r="K144" s="79" t="s">
        <v>19</v>
      </c>
      <c r="L144" s="79">
        <v>100.0</v>
      </c>
      <c r="M144" s="80"/>
      <c r="N144" s="79">
        <v>100.0</v>
      </c>
      <c r="O144" s="81">
        <f t="array" ref="O144">IF(A144="", "", (IFNA(IF(A144="", "", INDEX(UpdateSheet!$L:$L, MATCH(1, (UpdateSheet!$G:$G=MAXIFS(UpdateSheet!$G:$G, UpdateSheet!$H:$H, G144, UpdateSheet!$G:$G, "&lt;=" &amp; D144)) * (UpdateSheet!$H:$H=G144), 0))), "") * J144) +
(IFNA(IF(A144="", "", INDEX(UpdateSheet!$P:$P, MATCH(1, (UpdateSheet!$G:$G=MAXIFS(UpdateSheet!$G:$G, UpdateSheet!$M:$M, K144, UpdateSheet!$G:$G, "&lt;=" &amp; D144)) * (UpdateSheet!$M:$M=K144), 0))), "") * N144)
)
</f>
        <v>24500</v>
      </c>
      <c r="P144" s="55"/>
      <c r="Q144" s="82">
        <f t="array" ref="Q144">IF(A144="", "", (IFNA(IF(A144="", "", INDEX(UpdateSheet!$K:$K, MATCH(1, (UpdateSheet!$G:$G=MAXIFS(UpdateSheet!$G:$G, UpdateSheet!$H:$H, G144, UpdateSheet!$I:$I, J144, UpdateSheet!$G:$G, "&lt;=" &amp; D144)) * (UpdateSheet!$H:$H=G144) *(UpdateSheet!$I:$I=J144), 0))), "")) +
(IFNA(IF(A144="", "", INDEX(UpdateSheet!$O:$O, MATCH(1, (UpdateSheet!$G:$G=MAXIFS(UpdateSheet!$G:$G, UpdateSheet!$M:$M, K144,UpdateSheet!$N:$N, N144, UpdateSheet!$G:$G, "&lt;=" &amp; D144)) * (UpdateSheet!$M:$M=K144) *(UpdateSheet!$N:$N=N144), 0))), ""))
)
</f>
        <v>87000</v>
      </c>
      <c r="R144" s="81">
        <v>62500.0</v>
      </c>
      <c r="S144" s="63" t="str">
        <f t="shared" ref="S144:S146" si="16">if(A144="","","Pending")</f>
        <v>Pending</v>
      </c>
      <c r="T144" s="83"/>
      <c r="U144" s="84" t="s">
        <v>97</v>
      </c>
      <c r="V144" s="84" t="s">
        <v>97</v>
      </c>
      <c r="W144" s="85" t="b">
        <f t="shared" si="1"/>
        <v>0</v>
      </c>
      <c r="X144" s="53"/>
      <c r="Y144" s="53" t="s">
        <v>1560</v>
      </c>
      <c r="Z144" s="63" t="s">
        <v>1163</v>
      </c>
    </row>
    <row r="145">
      <c r="A145" s="75" t="s">
        <v>1763</v>
      </c>
      <c r="B145" s="74">
        <v>8.035502439E9</v>
      </c>
      <c r="C145" s="75" t="s">
        <v>131</v>
      </c>
      <c r="D145" s="76">
        <v>45967.430127314816</v>
      </c>
      <c r="E145" s="75" t="s">
        <v>87</v>
      </c>
      <c r="F145" s="75" t="s">
        <v>129</v>
      </c>
      <c r="G145" s="77" t="s">
        <v>14</v>
      </c>
      <c r="H145" s="77">
        <v>1.0</v>
      </c>
      <c r="I145" s="80"/>
      <c r="J145" s="77">
        <v>1.0</v>
      </c>
      <c r="K145" s="79" t="s">
        <v>19</v>
      </c>
      <c r="L145" s="79">
        <v>100.0</v>
      </c>
      <c r="M145" s="80"/>
      <c r="N145" s="79">
        <v>100.0</v>
      </c>
      <c r="O145" s="81">
        <f t="array" ref="O145">IF(A145="", "", (IFNA(IF(A145="", "", INDEX(UpdateSheet!$L:$L, MATCH(1, (UpdateSheet!$G:$G=MAXIFS(UpdateSheet!$G:$G, UpdateSheet!$H:$H, G145, UpdateSheet!$G:$G, "&lt;=" &amp; D145)) * (UpdateSheet!$H:$H=G145), 0))), "") * J145) +
(IFNA(IF(A145="", "", INDEX(UpdateSheet!$P:$P, MATCH(1, (UpdateSheet!$G:$G=MAXIFS(UpdateSheet!$G:$G, UpdateSheet!$M:$M, K145, UpdateSheet!$G:$G, "&lt;=" &amp; D145)) * (UpdateSheet!$M:$M=K145), 0))), "") * N145)
)
</f>
        <v>24500</v>
      </c>
      <c r="P145" s="86"/>
      <c r="Q145" s="82">
        <f t="array" ref="Q145">IF(A145="", "", (IFNA(IF(A145="", "", INDEX(UpdateSheet!$K:$K, MATCH(1, (UpdateSheet!$G:$G=MAXIFS(UpdateSheet!$G:$G, UpdateSheet!$H:$H, G145, UpdateSheet!$I:$I, J145, UpdateSheet!$G:$G, "&lt;=" &amp; D145)) * (UpdateSheet!$H:$H=G145) *(UpdateSheet!$I:$I=J145), 0))), "")) +
(IFNA(IF(A145="", "", INDEX(UpdateSheet!$O:$O, MATCH(1, (UpdateSheet!$G:$G=MAXIFS(UpdateSheet!$G:$G, UpdateSheet!$M:$M, K145,UpdateSheet!$N:$N, N145, UpdateSheet!$G:$G, "&lt;=" &amp; D145)) * (UpdateSheet!$M:$M=K145) *(UpdateSheet!$N:$N=N145), 0))), ""))
)
</f>
        <v>87000</v>
      </c>
      <c r="R145" s="81">
        <v>62500.0</v>
      </c>
      <c r="S145" s="63" t="str">
        <f t="shared" si="16"/>
        <v>Pending</v>
      </c>
      <c r="T145" s="87"/>
      <c r="U145" s="84" t="s">
        <v>97</v>
      </c>
      <c r="V145" s="84" t="s">
        <v>97</v>
      </c>
      <c r="W145" s="85" t="b">
        <f t="shared" si="1"/>
        <v>0</v>
      </c>
      <c r="X145" s="63"/>
      <c r="Y145" s="53" t="s">
        <v>1560</v>
      </c>
      <c r="Z145" s="63" t="s">
        <v>1163</v>
      </c>
    </row>
    <row r="146">
      <c r="A146" s="75" t="s">
        <v>1292</v>
      </c>
      <c r="B146" s="74">
        <v>7.045624511E9</v>
      </c>
      <c r="C146" s="75" t="s">
        <v>18</v>
      </c>
      <c r="D146" s="76">
        <v>45968.2700462963</v>
      </c>
      <c r="E146" s="75" t="s">
        <v>87</v>
      </c>
      <c r="F146" s="75" t="s">
        <v>129</v>
      </c>
      <c r="G146" s="77" t="s">
        <v>14</v>
      </c>
      <c r="H146" s="77">
        <v>1.0</v>
      </c>
      <c r="I146" s="80"/>
      <c r="J146" s="77">
        <v>1.0</v>
      </c>
      <c r="K146" s="79" t="s">
        <v>19</v>
      </c>
      <c r="L146" s="79">
        <v>50.0</v>
      </c>
      <c r="M146" s="80"/>
      <c r="N146" s="79">
        <v>50.0</v>
      </c>
      <c r="O146" s="81">
        <f t="array" ref="O146">IF(A146="", "", (IFNA(IF(A146="", "", INDEX(UpdateSheet!$L:$L, MATCH(1, (UpdateSheet!$G:$G=MAXIFS(UpdateSheet!$G:$G, UpdateSheet!$H:$H, G146, UpdateSheet!$G:$G, "&lt;=" &amp; D146)) * (UpdateSheet!$H:$H=G146), 0))), "") * J146) +
(IFNA(IF(A146="", "", INDEX(UpdateSheet!$P:$P, MATCH(1, (UpdateSheet!$G:$G=MAXIFS(UpdateSheet!$G:$G, UpdateSheet!$M:$M, K146, UpdateSheet!$G:$G, "&lt;=" &amp; D146)) * (UpdateSheet!$M:$M=K146), 0))), "") * N146)
)
</f>
        <v>17000</v>
      </c>
      <c r="P146" s="86"/>
      <c r="Q146" s="82">
        <f t="array" ref="Q146">IF(A146="", "", (IFNA(IF(A146="", "", INDEX(UpdateSheet!$K:$K, MATCH(1, (UpdateSheet!$G:$G=MAXIFS(UpdateSheet!$G:$G, UpdateSheet!$H:$H, G146, UpdateSheet!$I:$I, J146, UpdateSheet!$G:$G, "&lt;=" &amp; D146)) * (UpdateSheet!$H:$H=G146) *(UpdateSheet!$I:$I=J146), 0))), "")) +
(IFNA(IF(A146="", "", INDEX(UpdateSheet!$O:$O, MATCH(1, (UpdateSheet!$G:$G=MAXIFS(UpdateSheet!$G:$G, UpdateSheet!$M:$M, K146,UpdateSheet!$N:$N, N146, UpdateSheet!$G:$G, "&lt;=" &amp; D146)) * (UpdateSheet!$M:$M=K146) *(UpdateSheet!$N:$N=N146), 0))), ""))
)
</f>
        <v>66000</v>
      </c>
      <c r="R146" s="81">
        <v>49000.0</v>
      </c>
      <c r="S146" s="63" t="str">
        <f t="shared" si="16"/>
        <v>Pending</v>
      </c>
      <c r="T146" s="87"/>
      <c r="U146" s="84" t="s">
        <v>97</v>
      </c>
      <c r="V146" s="84" t="s">
        <v>97</v>
      </c>
      <c r="W146" s="85" t="b">
        <f t="shared" si="1"/>
        <v>0</v>
      </c>
      <c r="X146" s="63"/>
      <c r="Y146" s="53" t="s">
        <v>1764</v>
      </c>
      <c r="Z146" s="63" t="s">
        <v>1462</v>
      </c>
    </row>
    <row r="147">
      <c r="A147" s="75" t="s">
        <v>1765</v>
      </c>
      <c r="B147" s="74">
        <v>8.166166181E9</v>
      </c>
      <c r="C147" s="75" t="s">
        <v>131</v>
      </c>
      <c r="D147" s="76">
        <v>45968.377337962964</v>
      </c>
      <c r="E147" s="75" t="s">
        <v>87</v>
      </c>
      <c r="F147" s="75" t="s">
        <v>129</v>
      </c>
      <c r="G147" s="77" t="s">
        <v>14</v>
      </c>
      <c r="H147" s="77">
        <v>1.0</v>
      </c>
      <c r="I147" s="80"/>
      <c r="J147" s="77">
        <v>1.0</v>
      </c>
      <c r="K147" s="79" t="s">
        <v>97</v>
      </c>
      <c r="L147" s="79"/>
      <c r="M147" s="80"/>
      <c r="N147" s="79"/>
      <c r="O147" s="81">
        <f t="array" ref="O147">IF(A147="", "", (IFNA(IF(A147="", "", INDEX(UpdateSheet!$L:$L, MATCH(1, (UpdateSheet!$G:$G=MAXIFS(UpdateSheet!$G:$G, UpdateSheet!$H:$H, G147, UpdateSheet!$G:$G, "&lt;=" &amp; D147)) * (UpdateSheet!$H:$H=G147), 0))), "") * J147) +
(IFNA(IF(A147="", "", INDEX(UpdateSheet!$P:$P, MATCH(1, (UpdateSheet!$G:$G=MAXIFS(UpdateSheet!$G:$G, UpdateSheet!$M:$M, K147, UpdateSheet!$G:$G, "&lt;=" &amp; D147)) * (UpdateSheet!$M:$M=K147), 0))), "") * N147)
)
</f>
        <v>9500</v>
      </c>
      <c r="P147" s="55">
        <v>4000.0</v>
      </c>
      <c r="Q147" s="82">
        <f t="array" ref="Q147">IF(A147="", "", (IFNA(IF(A147="", "", INDEX(UpdateSheet!$K:$K, MATCH(1, (UpdateSheet!$G:$G=MAXIFS(UpdateSheet!$G:$G, UpdateSheet!$H:$H, G147, UpdateSheet!$I:$I, J147, UpdateSheet!$G:$G, "&lt;=" &amp; D147)) * (UpdateSheet!$H:$H=G147) *(UpdateSheet!$I:$I=J147), 0))), "")) +
(IFNA(IF(A147="", "", INDEX(UpdateSheet!$O:$O, MATCH(1, (UpdateSheet!$G:$G=MAXIFS(UpdateSheet!$G:$G, UpdateSheet!$M:$M, K147,UpdateSheet!$N:$N, N147, UpdateSheet!$G:$G, "&lt;=" &amp; D147)) * (UpdateSheet!$M:$M=K147) *(UpdateSheet!$N:$N=N147), 0))), ""))
)
</f>
        <v>35500</v>
      </c>
      <c r="R147" s="81">
        <v>22000.0</v>
      </c>
      <c r="S147" s="53" t="s">
        <v>72</v>
      </c>
      <c r="T147" s="83">
        <v>45968.0</v>
      </c>
      <c r="U147" s="84" t="s">
        <v>87</v>
      </c>
      <c r="V147" s="84" t="s">
        <v>129</v>
      </c>
      <c r="W147" s="85" t="b">
        <f t="shared" si="1"/>
        <v>1</v>
      </c>
      <c r="X147" s="53" t="s">
        <v>55</v>
      </c>
      <c r="Y147" s="53"/>
      <c r="Z147" s="63" t="s">
        <v>1163</v>
      </c>
    </row>
    <row r="148">
      <c r="A148" s="75" t="s">
        <v>1766</v>
      </c>
      <c r="B148" s="74">
        <v>8.06948195E9</v>
      </c>
      <c r="C148" s="75" t="s">
        <v>62</v>
      </c>
      <c r="D148" s="76">
        <v>45968.39928240741</v>
      </c>
      <c r="E148" s="75" t="s">
        <v>87</v>
      </c>
      <c r="F148" s="75" t="s">
        <v>129</v>
      </c>
      <c r="G148" s="77" t="s">
        <v>14</v>
      </c>
      <c r="H148" s="77">
        <v>1.0</v>
      </c>
      <c r="I148" s="80"/>
      <c r="J148" s="77">
        <v>1.0</v>
      </c>
      <c r="K148" s="79" t="s">
        <v>97</v>
      </c>
      <c r="L148" s="79"/>
      <c r="M148" s="80"/>
      <c r="N148" s="79"/>
      <c r="O148" s="81">
        <f t="array" ref="O148">IF(A148="", "", (IFNA(IF(A148="", "", INDEX(UpdateSheet!$L:$L, MATCH(1, (UpdateSheet!$G:$G=MAXIFS(UpdateSheet!$G:$G, UpdateSheet!$H:$H, G148, UpdateSheet!$G:$G, "&lt;=" &amp; D148)) * (UpdateSheet!$H:$H=G148), 0))), "") * J148) +
(IFNA(IF(A148="", "", INDEX(UpdateSheet!$P:$P, MATCH(1, (UpdateSheet!$G:$G=MAXIFS(UpdateSheet!$G:$G, UpdateSheet!$M:$M, K148, UpdateSheet!$G:$G, "&lt;=" &amp; D148)) * (UpdateSheet!$M:$M=K148), 0))), "") * N148)
)
</f>
        <v>9500</v>
      </c>
      <c r="P148" s="55">
        <v>5000.0</v>
      </c>
      <c r="Q148" s="82">
        <f t="array" ref="Q148">IF(A148="", "", (IFNA(IF(A148="", "", INDEX(UpdateSheet!$K:$K, MATCH(1, (UpdateSheet!$G:$G=MAXIFS(UpdateSheet!$G:$G, UpdateSheet!$H:$H, G148, UpdateSheet!$I:$I, J148, UpdateSheet!$G:$G, "&lt;=" &amp; D148)) * (UpdateSheet!$H:$H=G148) *(UpdateSheet!$I:$I=J148), 0))), "")) +
(IFNA(IF(A148="", "", INDEX(UpdateSheet!$O:$O, MATCH(1, (UpdateSheet!$G:$G=MAXIFS(UpdateSheet!$G:$G, UpdateSheet!$M:$M, K148,UpdateSheet!$N:$N, N148, UpdateSheet!$G:$G, "&lt;=" &amp; D148)) * (UpdateSheet!$M:$M=K148) *(UpdateSheet!$N:$N=N148), 0))), ""))
)
</f>
        <v>35500</v>
      </c>
      <c r="R148" s="81">
        <v>21000.0</v>
      </c>
      <c r="S148" s="53" t="s">
        <v>72</v>
      </c>
      <c r="T148" s="83">
        <v>45968.0</v>
      </c>
      <c r="U148" s="84" t="s">
        <v>87</v>
      </c>
      <c r="V148" s="84" t="s">
        <v>129</v>
      </c>
      <c r="W148" s="85" t="b">
        <f t="shared" si="1"/>
        <v>1</v>
      </c>
      <c r="X148" s="53" t="s">
        <v>60</v>
      </c>
      <c r="Y148" s="53"/>
      <c r="Z148" s="63" t="s">
        <v>1462</v>
      </c>
    </row>
    <row r="149">
      <c r="A149" s="75" t="s">
        <v>1767</v>
      </c>
      <c r="B149" s="74">
        <v>9.067323356E9</v>
      </c>
      <c r="C149" s="75" t="s">
        <v>27</v>
      </c>
      <c r="D149" s="76">
        <v>45968.52715277778</v>
      </c>
      <c r="E149" s="75" t="s">
        <v>87</v>
      </c>
      <c r="F149" s="75" t="s">
        <v>129</v>
      </c>
      <c r="G149" s="77" t="s">
        <v>14</v>
      </c>
      <c r="H149" s="77">
        <v>2.0</v>
      </c>
      <c r="I149" s="80"/>
      <c r="J149" s="77">
        <v>2.0</v>
      </c>
      <c r="K149" s="79" t="s">
        <v>97</v>
      </c>
      <c r="L149" s="79"/>
      <c r="M149" s="80"/>
      <c r="N149" s="79"/>
      <c r="O149" s="81">
        <f t="array" ref="O149">IF(A149="", "", (IFNA(IF(A149="", "", INDEX(UpdateSheet!$L:$L, MATCH(1, (UpdateSheet!$G:$G=MAXIFS(UpdateSheet!$G:$G, UpdateSheet!$H:$H, G149, UpdateSheet!$G:$G, "&lt;=" &amp; D149)) * (UpdateSheet!$H:$H=G149), 0))), "") * J149) +
(IFNA(IF(A149="", "", INDEX(UpdateSheet!$P:$P, MATCH(1, (UpdateSheet!$G:$G=MAXIFS(UpdateSheet!$G:$G, UpdateSheet!$M:$M, K149, UpdateSheet!$G:$G, "&lt;=" &amp; D149)) * (UpdateSheet!$M:$M=K149), 0))), "") * N149)
)
</f>
        <v>19000</v>
      </c>
      <c r="P149" s="55"/>
      <c r="Q149" s="82">
        <f t="array" ref="Q149">IF(A149="", "", (IFNA(IF(A149="", "", INDEX(UpdateSheet!$K:$K, MATCH(1, (UpdateSheet!$G:$G=MAXIFS(UpdateSheet!$G:$G, UpdateSheet!$H:$H, G149, UpdateSheet!$I:$I, J149, UpdateSheet!$G:$G, "&lt;=" &amp; D149)) * (UpdateSheet!$H:$H=G149) *(UpdateSheet!$I:$I=J149), 0))), "")) +
(IFNA(IF(A149="", "", INDEX(UpdateSheet!$O:$O, MATCH(1, (UpdateSheet!$G:$G=MAXIFS(UpdateSheet!$G:$G, UpdateSheet!$M:$M, K149,UpdateSheet!$N:$N, N149, UpdateSheet!$G:$G, "&lt;=" &amp; D149)) * (UpdateSheet!$M:$M=K149) *(UpdateSheet!$N:$N=N149), 0))), ""))
)
</f>
        <v>49500</v>
      </c>
      <c r="R149" s="81">
        <v>30500.0</v>
      </c>
      <c r="S149" s="63" t="str">
        <f t="shared" ref="S149:S150" si="17">if(A149="","","Pending")</f>
        <v>Pending</v>
      </c>
      <c r="T149" s="83"/>
      <c r="U149" s="84" t="s">
        <v>97</v>
      </c>
      <c r="V149" s="84" t="s">
        <v>97</v>
      </c>
      <c r="W149" s="85" t="b">
        <f t="shared" si="1"/>
        <v>0</v>
      </c>
      <c r="X149" s="53"/>
      <c r="Y149" s="53" t="s">
        <v>1768</v>
      </c>
      <c r="Z149" s="63" t="s">
        <v>1462</v>
      </c>
    </row>
    <row r="150">
      <c r="A150" s="75" t="s">
        <v>1769</v>
      </c>
      <c r="B150" s="74">
        <v>8.065554906E9</v>
      </c>
      <c r="C150" s="75" t="s">
        <v>52</v>
      </c>
      <c r="D150" s="76">
        <v>45969.25655092593</v>
      </c>
      <c r="E150" s="75" t="s">
        <v>87</v>
      </c>
      <c r="F150" s="75" t="s">
        <v>129</v>
      </c>
      <c r="G150" s="77" t="s">
        <v>14</v>
      </c>
      <c r="H150" s="77">
        <v>2.0</v>
      </c>
      <c r="I150" s="80"/>
      <c r="J150" s="77">
        <v>2.0</v>
      </c>
      <c r="K150" s="79" t="s">
        <v>19</v>
      </c>
      <c r="L150" s="79">
        <v>100.0</v>
      </c>
      <c r="M150" s="80"/>
      <c r="N150" s="79">
        <v>100.0</v>
      </c>
      <c r="O150" s="81">
        <f t="array" ref="O150">IF(A150="", "", (IFNA(IF(A150="", "", INDEX(UpdateSheet!$L:$L, MATCH(1, (UpdateSheet!$G:$G=MAXIFS(UpdateSheet!$G:$G, UpdateSheet!$H:$H, G150, UpdateSheet!$G:$G, "&lt;=" &amp; D150)) * (UpdateSheet!$H:$H=G150), 0))), "") * J150) +
(IFNA(IF(A150="", "", INDEX(UpdateSheet!$P:$P, MATCH(1, (UpdateSheet!$G:$G=MAXIFS(UpdateSheet!$G:$G, UpdateSheet!$M:$M, K150, UpdateSheet!$G:$G, "&lt;=" &amp; D150)) * (UpdateSheet!$M:$M=K150), 0))), "") * N150)
)
</f>
        <v>34000</v>
      </c>
      <c r="P150" s="86"/>
      <c r="Q150" s="82">
        <f t="array" ref="Q150">IF(A150="", "", (IFNA(IF(A150="", "", INDEX(UpdateSheet!$K:$K, MATCH(1, (UpdateSheet!$G:$G=MAXIFS(UpdateSheet!$G:$G, UpdateSheet!$H:$H, G150, UpdateSheet!$I:$I, J150, UpdateSheet!$G:$G, "&lt;=" &amp; D150)) * (UpdateSheet!$H:$H=G150) *(UpdateSheet!$I:$I=J150), 0))), "")) +
(IFNA(IF(A150="", "", INDEX(UpdateSheet!$O:$O, MATCH(1, (UpdateSheet!$G:$G=MAXIFS(UpdateSheet!$G:$G, UpdateSheet!$M:$M, K150,UpdateSheet!$N:$N, N150, UpdateSheet!$G:$G, "&lt;=" &amp; D150)) * (UpdateSheet!$M:$M=K150) *(UpdateSheet!$N:$N=N150), 0))), ""))
)
</f>
        <v>101000</v>
      </c>
      <c r="R150" s="81">
        <v>67000.0</v>
      </c>
      <c r="S150" s="63" t="str">
        <f t="shared" si="17"/>
        <v>Pending</v>
      </c>
      <c r="T150" s="87"/>
      <c r="U150" s="84" t="s">
        <v>97</v>
      </c>
      <c r="V150" s="84" t="s">
        <v>97</v>
      </c>
      <c r="W150" s="85" t="b">
        <f t="shared" si="1"/>
        <v>0</v>
      </c>
      <c r="X150" s="63"/>
      <c r="Y150" s="53" t="s">
        <v>831</v>
      </c>
      <c r="Z150" s="63" t="s">
        <v>1163</v>
      </c>
    </row>
    <row r="151">
      <c r="A151" s="75" t="s">
        <v>1770</v>
      </c>
      <c r="B151" s="74">
        <v>8.060867299E9</v>
      </c>
      <c r="C151" s="75" t="s">
        <v>62</v>
      </c>
      <c r="D151" s="76">
        <v>45969.27957175926</v>
      </c>
      <c r="E151" s="75" t="s">
        <v>87</v>
      </c>
      <c r="F151" s="75" t="s">
        <v>129</v>
      </c>
      <c r="G151" s="77" t="s">
        <v>14</v>
      </c>
      <c r="H151" s="77">
        <v>1.0</v>
      </c>
      <c r="I151" s="80"/>
      <c r="J151" s="77">
        <v>1.0</v>
      </c>
      <c r="K151" s="79" t="s">
        <v>97</v>
      </c>
      <c r="L151" s="79"/>
      <c r="M151" s="80"/>
      <c r="N151" s="79"/>
      <c r="O151" s="81">
        <f t="array" ref="O151">IF(A151="", "", (IFNA(IF(A151="", "", INDEX(UpdateSheet!$L:$L, MATCH(1, (UpdateSheet!$G:$G=MAXIFS(UpdateSheet!$G:$G, UpdateSheet!$H:$H, G151, UpdateSheet!$G:$G, "&lt;=" &amp; D151)) * (UpdateSheet!$H:$H=G151), 0))), "") * J151) +
(IFNA(IF(A151="", "", INDEX(UpdateSheet!$P:$P, MATCH(1, (UpdateSheet!$G:$G=MAXIFS(UpdateSheet!$G:$G, UpdateSheet!$M:$M, K151, UpdateSheet!$G:$G, "&lt;=" &amp; D151)) * (UpdateSheet!$M:$M=K151), 0))), "") * N151)
)
</f>
        <v>9500</v>
      </c>
      <c r="P151" s="55">
        <v>7000.0</v>
      </c>
      <c r="Q151" s="82">
        <f t="array" ref="Q151">IF(A151="", "", (IFNA(IF(A151="", "", INDEX(UpdateSheet!$K:$K, MATCH(1, (UpdateSheet!$G:$G=MAXIFS(UpdateSheet!$G:$G, UpdateSheet!$H:$H, G151, UpdateSheet!$I:$I, J151, UpdateSheet!$G:$G, "&lt;=" &amp; D151)) * (UpdateSheet!$H:$H=G151) *(UpdateSheet!$I:$I=J151), 0))), "")) +
(IFNA(IF(A151="", "", INDEX(UpdateSheet!$O:$O, MATCH(1, (UpdateSheet!$G:$G=MAXIFS(UpdateSheet!$G:$G, UpdateSheet!$M:$M, K151,UpdateSheet!$N:$N, N151, UpdateSheet!$G:$G, "&lt;=" &amp; D151)) * (UpdateSheet!$M:$M=K151) *(UpdateSheet!$N:$N=N151), 0))), ""))
)
</f>
        <v>35500</v>
      </c>
      <c r="R151" s="81">
        <v>19000.0</v>
      </c>
      <c r="S151" s="53" t="s">
        <v>72</v>
      </c>
      <c r="T151" s="83">
        <v>45971.0</v>
      </c>
      <c r="U151" s="84" t="s">
        <v>87</v>
      </c>
      <c r="V151" s="84" t="s">
        <v>129</v>
      </c>
      <c r="W151" s="85" t="b">
        <f t="shared" si="1"/>
        <v>1</v>
      </c>
      <c r="X151" s="53" t="s">
        <v>60</v>
      </c>
      <c r="Y151" s="53"/>
      <c r="Z151" s="63" t="s">
        <v>1163</v>
      </c>
    </row>
    <row r="152">
      <c r="A152" s="75" t="s">
        <v>1771</v>
      </c>
      <c r="B152" s="74">
        <v>8.068803283E9</v>
      </c>
      <c r="C152" s="75" t="s">
        <v>131</v>
      </c>
      <c r="D152" s="76">
        <v>45969.2953125</v>
      </c>
      <c r="E152" s="75" t="s">
        <v>87</v>
      </c>
      <c r="F152" s="75" t="s">
        <v>129</v>
      </c>
      <c r="G152" s="77" t="s">
        <v>14</v>
      </c>
      <c r="H152" s="77">
        <v>1.0</v>
      </c>
      <c r="I152" s="80"/>
      <c r="J152" s="77">
        <v>1.0</v>
      </c>
      <c r="K152" s="79" t="s">
        <v>97</v>
      </c>
      <c r="L152" s="79"/>
      <c r="M152" s="80"/>
      <c r="N152" s="79"/>
      <c r="O152" s="81">
        <f t="array" ref="O152">IF(A152="", "", (IFNA(IF(A152="", "", INDEX(UpdateSheet!$L:$L, MATCH(1, (UpdateSheet!$G:$G=MAXIFS(UpdateSheet!$G:$G, UpdateSheet!$H:$H, G152, UpdateSheet!$G:$G, "&lt;=" &amp; D152)) * (UpdateSheet!$H:$H=G152), 0))), "") * J152) +
(IFNA(IF(A152="", "", INDEX(UpdateSheet!$P:$P, MATCH(1, (UpdateSheet!$G:$G=MAXIFS(UpdateSheet!$G:$G, UpdateSheet!$M:$M, K152, UpdateSheet!$G:$G, "&lt;=" &amp; D152)) * (UpdateSheet!$M:$M=K152), 0))), "") * N152)
)
</f>
        <v>9500</v>
      </c>
      <c r="P152" s="86"/>
      <c r="Q152" s="82">
        <f t="array" ref="Q152">IF(A152="", "", (IFNA(IF(A152="", "", INDEX(UpdateSheet!$K:$K, MATCH(1, (UpdateSheet!$G:$G=MAXIFS(UpdateSheet!$G:$G, UpdateSheet!$H:$H, G152, UpdateSheet!$I:$I, J152, UpdateSheet!$G:$G, "&lt;=" &amp; D152)) * (UpdateSheet!$H:$H=G152) *(UpdateSheet!$I:$I=J152), 0))), "")) +
(IFNA(IF(A152="", "", INDEX(UpdateSheet!$O:$O, MATCH(1, (UpdateSheet!$G:$G=MAXIFS(UpdateSheet!$G:$G, UpdateSheet!$M:$M, K152,UpdateSheet!$N:$N, N152, UpdateSheet!$G:$G, "&lt;=" &amp; D152)) * (UpdateSheet!$M:$M=K152) *(UpdateSheet!$N:$N=N152), 0))), ""))
)
</f>
        <v>35500</v>
      </c>
      <c r="R152" s="81">
        <v>26000.0</v>
      </c>
      <c r="S152" s="63" t="str">
        <f>if(A152="","","Pending")</f>
        <v>Pending</v>
      </c>
      <c r="T152" s="87"/>
      <c r="U152" s="84" t="s">
        <v>97</v>
      </c>
      <c r="V152" s="84" t="s">
        <v>97</v>
      </c>
      <c r="W152" s="85" t="b">
        <f t="shared" si="1"/>
        <v>0</v>
      </c>
      <c r="X152" s="63"/>
      <c r="Y152" s="53" t="s">
        <v>1772</v>
      </c>
      <c r="Z152" s="63" t="s">
        <v>1163</v>
      </c>
    </row>
    <row r="153">
      <c r="A153" s="75" t="s">
        <v>1773</v>
      </c>
      <c r="B153" s="74">
        <v>8.039174416E9</v>
      </c>
      <c r="C153" s="75" t="s">
        <v>214</v>
      </c>
      <c r="D153" s="76">
        <v>45969.29483796297</v>
      </c>
      <c r="E153" s="75" t="s">
        <v>87</v>
      </c>
      <c r="F153" s="75" t="s">
        <v>129</v>
      </c>
      <c r="G153" s="77" t="s">
        <v>14</v>
      </c>
      <c r="H153" s="77">
        <v>1.0</v>
      </c>
      <c r="I153" s="80"/>
      <c r="J153" s="77">
        <v>1.0</v>
      </c>
      <c r="K153" s="79" t="s">
        <v>97</v>
      </c>
      <c r="L153" s="79"/>
      <c r="M153" s="80"/>
      <c r="N153" s="79"/>
      <c r="O153" s="81">
        <f t="array" ref="O153">IF(A153="", "", (IFNA(IF(A153="", "", INDEX(UpdateSheet!$L:$L, MATCH(1, (UpdateSheet!$G:$G=MAXIFS(UpdateSheet!$G:$G, UpdateSheet!$H:$H, G153, UpdateSheet!$G:$G, "&lt;=" &amp; D153)) * (UpdateSheet!$H:$H=G153), 0))), "") * J153) +
(IFNA(IF(A153="", "", INDEX(UpdateSheet!$P:$P, MATCH(1, (UpdateSheet!$G:$G=MAXIFS(UpdateSheet!$G:$G, UpdateSheet!$M:$M, K153, UpdateSheet!$G:$G, "&lt;=" &amp; D153)) * (UpdateSheet!$M:$M=K153), 0))), "") * N153)
)
</f>
        <v>9500</v>
      </c>
      <c r="P153" s="55"/>
      <c r="Q153" s="82">
        <f t="array" ref="Q153">IF(A153="", "", (IFNA(IF(A153="", "", INDEX(UpdateSheet!$K:$K, MATCH(1, (UpdateSheet!$G:$G=MAXIFS(UpdateSheet!$G:$G, UpdateSheet!$H:$H, G153, UpdateSheet!$I:$I, J153, UpdateSheet!$G:$G, "&lt;=" &amp; D153)) * (UpdateSheet!$H:$H=G153) *(UpdateSheet!$I:$I=J153), 0))), "")) +
(IFNA(IF(A153="", "", INDEX(UpdateSheet!$O:$O, MATCH(1, (UpdateSheet!$G:$G=MAXIFS(UpdateSheet!$G:$G, UpdateSheet!$M:$M, K153,UpdateSheet!$N:$N, N153, UpdateSheet!$G:$G, "&lt;=" &amp; D153)) * (UpdateSheet!$M:$M=K153) *(UpdateSheet!$N:$N=N153), 0))), ""))
)
</f>
        <v>35500</v>
      </c>
      <c r="R153" s="81">
        <v>26000.0</v>
      </c>
      <c r="S153" s="53" t="s">
        <v>126</v>
      </c>
      <c r="T153" s="83"/>
      <c r="U153" s="84" t="s">
        <v>97</v>
      </c>
      <c r="V153" s="84" t="s">
        <v>97</v>
      </c>
      <c r="W153" s="85" t="b">
        <f t="shared" si="1"/>
        <v>0</v>
      </c>
      <c r="X153" s="53"/>
      <c r="Y153" s="53" t="s">
        <v>1774</v>
      </c>
      <c r="Z153" s="63" t="s">
        <v>1462</v>
      </c>
    </row>
    <row r="154">
      <c r="A154" s="75" t="s">
        <v>1775</v>
      </c>
      <c r="B154" s="74">
        <v>8.067738666E9</v>
      </c>
      <c r="C154" s="75" t="s">
        <v>198</v>
      </c>
      <c r="D154" s="76">
        <v>45969.39076388889</v>
      </c>
      <c r="E154" s="75" t="s">
        <v>87</v>
      </c>
      <c r="F154" s="75" t="s">
        <v>129</v>
      </c>
      <c r="G154" s="77" t="s">
        <v>14</v>
      </c>
      <c r="H154" s="77">
        <v>1.0</v>
      </c>
      <c r="I154" s="80"/>
      <c r="J154" s="77">
        <v>1.0</v>
      </c>
      <c r="K154" s="79" t="s">
        <v>97</v>
      </c>
      <c r="L154" s="79"/>
      <c r="M154" s="80"/>
      <c r="N154" s="79"/>
      <c r="O154" s="81">
        <f t="array" ref="O154">IF(A154="", "", (IFNA(IF(A154="", "", INDEX(UpdateSheet!$L:$L, MATCH(1, (UpdateSheet!$G:$G=MAXIFS(UpdateSheet!$G:$G, UpdateSheet!$H:$H, G154, UpdateSheet!$G:$G, "&lt;=" &amp; D154)) * (UpdateSheet!$H:$H=G154), 0))), "") * J154) +
(IFNA(IF(A154="", "", INDEX(UpdateSheet!$P:$P, MATCH(1, (UpdateSheet!$G:$G=MAXIFS(UpdateSheet!$G:$G, UpdateSheet!$M:$M, K154, UpdateSheet!$G:$G, "&lt;=" &amp; D154)) * (UpdateSheet!$M:$M=K154), 0))), "") * N154)
)
</f>
        <v>9500</v>
      </c>
      <c r="P154" s="86"/>
      <c r="Q154" s="82">
        <f t="array" ref="Q154">IF(A154="", "", (IFNA(IF(A154="", "", INDEX(UpdateSheet!$K:$K, MATCH(1, (UpdateSheet!$G:$G=MAXIFS(UpdateSheet!$G:$G, UpdateSheet!$H:$H, G154, UpdateSheet!$I:$I, J154, UpdateSheet!$G:$G, "&lt;=" &amp; D154)) * (UpdateSheet!$H:$H=G154) *(UpdateSheet!$I:$I=J154), 0))), "")) +
(IFNA(IF(A154="", "", INDEX(UpdateSheet!$O:$O, MATCH(1, (UpdateSheet!$G:$G=MAXIFS(UpdateSheet!$G:$G, UpdateSheet!$M:$M, K154,UpdateSheet!$N:$N, N154, UpdateSheet!$G:$G, "&lt;=" &amp; D154)) * (UpdateSheet!$M:$M=K154) *(UpdateSheet!$N:$N=N154), 0))), ""))
)
</f>
        <v>35500</v>
      </c>
      <c r="R154" s="81">
        <v>26000.0</v>
      </c>
      <c r="S154" s="53" t="s">
        <v>126</v>
      </c>
      <c r="T154" s="87"/>
      <c r="U154" s="84" t="s">
        <v>97</v>
      </c>
      <c r="V154" s="84" t="s">
        <v>97</v>
      </c>
      <c r="W154" s="85" t="b">
        <f t="shared" si="1"/>
        <v>0</v>
      </c>
      <c r="X154" s="63"/>
      <c r="Y154" s="53"/>
      <c r="Z154" s="63" t="s">
        <v>1163</v>
      </c>
    </row>
    <row r="155">
      <c r="A155" s="75" t="s">
        <v>1776</v>
      </c>
      <c r="B155" s="74">
        <v>8.066882246E9</v>
      </c>
      <c r="C155" s="75" t="s">
        <v>62</v>
      </c>
      <c r="D155" s="76">
        <v>45969.648634259254</v>
      </c>
      <c r="E155" s="75" t="s">
        <v>87</v>
      </c>
      <c r="F155" s="75" t="s">
        <v>129</v>
      </c>
      <c r="G155" s="77" t="s">
        <v>14</v>
      </c>
      <c r="H155" s="77">
        <v>1.0</v>
      </c>
      <c r="I155" s="80"/>
      <c r="J155" s="77">
        <v>1.0</v>
      </c>
      <c r="K155" s="79" t="s">
        <v>97</v>
      </c>
      <c r="L155" s="79"/>
      <c r="M155" s="80"/>
      <c r="N155" s="79"/>
      <c r="O155" s="81">
        <f t="array" ref="O155">IF(A155="", "", (IFNA(IF(A155="", "", INDEX(UpdateSheet!$L:$L, MATCH(1, (UpdateSheet!$G:$G=MAXIFS(UpdateSheet!$G:$G, UpdateSheet!$H:$H, G155, UpdateSheet!$G:$G, "&lt;=" &amp; D155)) * (UpdateSheet!$H:$H=G155), 0))), "") * J155) +
(IFNA(IF(A155="", "", INDEX(UpdateSheet!$P:$P, MATCH(1, (UpdateSheet!$G:$G=MAXIFS(UpdateSheet!$G:$G, UpdateSheet!$M:$M, K155, UpdateSheet!$G:$G, "&lt;=" &amp; D155)) * (UpdateSheet!$M:$M=K155), 0))), "") * N155)
)
</f>
        <v>9500</v>
      </c>
      <c r="P155" s="86"/>
      <c r="Q155" s="82">
        <f t="array" ref="Q155">IF(A155="", "", (IFNA(IF(A155="", "", INDEX(UpdateSheet!$K:$K, MATCH(1, (UpdateSheet!$G:$G=MAXIFS(UpdateSheet!$G:$G, UpdateSheet!$H:$H, G155, UpdateSheet!$I:$I, J155, UpdateSheet!$G:$G, "&lt;=" &amp; D155)) * (UpdateSheet!$H:$H=G155) *(UpdateSheet!$I:$I=J155), 0))), "")) +
(IFNA(IF(A155="", "", INDEX(UpdateSheet!$O:$O, MATCH(1, (UpdateSheet!$G:$G=MAXIFS(UpdateSheet!$G:$G, UpdateSheet!$M:$M, K155,UpdateSheet!$N:$N, N155, UpdateSheet!$G:$G, "&lt;=" &amp; D155)) * (UpdateSheet!$M:$M=K155) *(UpdateSheet!$N:$N=N155), 0))), ""))
)
</f>
        <v>35500</v>
      </c>
      <c r="R155" s="81">
        <v>26000.0</v>
      </c>
      <c r="S155" s="63" t="str">
        <f>if(A155="","","Pending")</f>
        <v>Pending</v>
      </c>
      <c r="T155" s="83"/>
      <c r="U155" s="84" t="s">
        <v>97</v>
      </c>
      <c r="V155" s="84" t="s">
        <v>97</v>
      </c>
      <c r="W155" s="85" t="b">
        <f t="shared" si="1"/>
        <v>0</v>
      </c>
      <c r="X155" s="53"/>
      <c r="Y155" s="53" t="s">
        <v>1777</v>
      </c>
      <c r="Z155" s="63" t="s">
        <v>1163</v>
      </c>
    </row>
    <row r="156">
      <c r="A156" s="75" t="s">
        <v>1778</v>
      </c>
      <c r="B156" s="74">
        <v>9.026150435E9</v>
      </c>
      <c r="C156" s="75" t="s">
        <v>337</v>
      </c>
      <c r="D156" s="76">
        <v>45969.87777777778</v>
      </c>
      <c r="E156" s="75" t="s">
        <v>87</v>
      </c>
      <c r="F156" s="75" t="s">
        <v>129</v>
      </c>
      <c r="G156" s="77" t="s">
        <v>14</v>
      </c>
      <c r="H156" s="77">
        <v>1.0</v>
      </c>
      <c r="I156" s="80"/>
      <c r="J156" s="77">
        <v>1.0</v>
      </c>
      <c r="K156" s="79" t="s">
        <v>97</v>
      </c>
      <c r="L156" s="79"/>
      <c r="M156" s="80"/>
      <c r="N156" s="79"/>
      <c r="O156" s="81">
        <f t="array" ref="O156">IF(A156="", "", (IFNA(IF(A156="", "", INDEX(UpdateSheet!$L:$L, MATCH(1, (UpdateSheet!$G:$G=MAXIFS(UpdateSheet!$G:$G, UpdateSheet!$H:$H, G156, UpdateSheet!$G:$G, "&lt;=" &amp; D156)) * (UpdateSheet!$H:$H=G156), 0))), "") * J156) +
(IFNA(IF(A156="", "", INDEX(UpdateSheet!$P:$P, MATCH(1, (UpdateSheet!$G:$G=MAXIFS(UpdateSheet!$G:$G, UpdateSheet!$M:$M, K156, UpdateSheet!$G:$G, "&lt;=" &amp; D156)) * (UpdateSheet!$M:$M=K156), 0))), "") * N156)
)
</f>
        <v>9500</v>
      </c>
      <c r="P156" s="86"/>
      <c r="Q156" s="82">
        <f t="array" ref="Q156">IF(A156="", "", (IFNA(IF(A156="", "", INDEX(UpdateSheet!$K:$K, MATCH(1, (UpdateSheet!$G:$G=MAXIFS(UpdateSheet!$G:$G, UpdateSheet!$H:$H, G156, UpdateSheet!$I:$I, J156, UpdateSheet!$G:$G, "&lt;=" &amp; D156)) * (UpdateSheet!$H:$H=G156) *(UpdateSheet!$I:$I=J156), 0))), "")) +
(IFNA(IF(A156="", "", INDEX(UpdateSheet!$O:$O, MATCH(1, (UpdateSheet!$G:$G=MAXIFS(UpdateSheet!$G:$G, UpdateSheet!$M:$M, K156,UpdateSheet!$N:$N, N156, UpdateSheet!$G:$G, "&lt;=" &amp; D156)) * (UpdateSheet!$M:$M=K156) *(UpdateSheet!$N:$N=N156), 0))), ""))
)
</f>
        <v>35500</v>
      </c>
      <c r="R156" s="81">
        <v>26000.0</v>
      </c>
      <c r="S156" s="53" t="s">
        <v>126</v>
      </c>
      <c r="T156" s="87"/>
      <c r="U156" s="84" t="s">
        <v>97</v>
      </c>
      <c r="V156" s="84" t="s">
        <v>97</v>
      </c>
      <c r="W156" s="85" t="b">
        <f t="shared" si="1"/>
        <v>0</v>
      </c>
      <c r="X156" s="63"/>
      <c r="Y156" s="53"/>
      <c r="Z156" s="63" t="s">
        <v>1462</v>
      </c>
    </row>
    <row r="157">
      <c r="A157" s="75" t="s">
        <v>1779</v>
      </c>
      <c r="B157" s="74">
        <v>8.020787822E9</v>
      </c>
      <c r="C157" s="75" t="s">
        <v>191</v>
      </c>
      <c r="D157" s="76">
        <v>45971.213946759264</v>
      </c>
      <c r="E157" s="75" t="s">
        <v>87</v>
      </c>
      <c r="F157" s="75" t="s">
        <v>129</v>
      </c>
      <c r="G157" s="77" t="s">
        <v>14</v>
      </c>
      <c r="H157" s="77">
        <v>1.0</v>
      </c>
      <c r="I157" s="80"/>
      <c r="J157" s="77">
        <v>1.0</v>
      </c>
      <c r="K157" s="79" t="s">
        <v>97</v>
      </c>
      <c r="L157" s="79"/>
      <c r="M157" s="80"/>
      <c r="N157" s="79"/>
      <c r="O157" s="81">
        <f t="array" ref="O157">IF(A157="", "", (IFNA(IF(A157="", "", INDEX(UpdateSheet!$L:$L, MATCH(1, (UpdateSheet!$G:$G=MAXIFS(UpdateSheet!$G:$G, UpdateSheet!$H:$H, G157, UpdateSheet!$G:$G, "&lt;=" &amp; D157)) * (UpdateSheet!$H:$H=G157), 0))), "") * J157) +
(IFNA(IF(A157="", "", INDEX(UpdateSheet!$P:$P, MATCH(1, (UpdateSheet!$G:$G=MAXIFS(UpdateSheet!$G:$G, UpdateSheet!$M:$M, K157, UpdateSheet!$G:$G, "&lt;=" &amp; D157)) * (UpdateSheet!$M:$M=K157), 0))), "") * N157)
)
</f>
        <v>9500</v>
      </c>
      <c r="P157" s="55"/>
      <c r="Q157" s="82">
        <f t="array" ref="Q157">IF(A157="", "", (IFNA(IF(A157="", "", INDEX(UpdateSheet!$K:$K, MATCH(1, (UpdateSheet!$G:$G=MAXIFS(UpdateSheet!$G:$G, UpdateSheet!$H:$H, G157, UpdateSheet!$I:$I, J157, UpdateSheet!$G:$G, "&lt;=" &amp; D157)) * (UpdateSheet!$H:$H=G157) *(UpdateSheet!$I:$I=J157), 0))), "")) +
(IFNA(IF(A157="", "", INDEX(UpdateSheet!$O:$O, MATCH(1, (UpdateSheet!$G:$G=MAXIFS(UpdateSheet!$G:$G, UpdateSheet!$M:$M, K157,UpdateSheet!$N:$N, N157, UpdateSheet!$G:$G, "&lt;=" &amp; D157)) * (UpdateSheet!$M:$M=K157) *(UpdateSheet!$N:$N=N157), 0))), ""))
)
</f>
        <v>35500</v>
      </c>
      <c r="R157" s="81">
        <v>26000.0</v>
      </c>
      <c r="S157" s="63" t="str">
        <f t="shared" ref="S157:S159" si="18">if(A157="","","Pending")</f>
        <v>Pending</v>
      </c>
      <c r="T157" s="83"/>
      <c r="U157" s="84" t="s">
        <v>97</v>
      </c>
      <c r="V157" s="84" t="s">
        <v>97</v>
      </c>
      <c r="W157" s="85" t="b">
        <f t="shared" si="1"/>
        <v>0</v>
      </c>
      <c r="X157" s="53"/>
      <c r="Y157" s="53" t="s">
        <v>1780</v>
      </c>
      <c r="Z157" s="63" t="s">
        <v>1462</v>
      </c>
    </row>
    <row r="158">
      <c r="A158" s="75" t="s">
        <v>1781</v>
      </c>
      <c r="B158" s="74">
        <v>8.140738078E9</v>
      </c>
      <c r="C158" s="75" t="s">
        <v>171</v>
      </c>
      <c r="D158" s="76">
        <v>45971.25039351852</v>
      </c>
      <c r="E158" s="75" t="s">
        <v>87</v>
      </c>
      <c r="F158" s="75" t="s">
        <v>129</v>
      </c>
      <c r="G158" s="77" t="s">
        <v>14</v>
      </c>
      <c r="H158" s="77">
        <v>1.0</v>
      </c>
      <c r="I158" s="80"/>
      <c r="J158" s="77">
        <v>1.0</v>
      </c>
      <c r="K158" s="79" t="s">
        <v>97</v>
      </c>
      <c r="L158" s="79"/>
      <c r="M158" s="80"/>
      <c r="N158" s="79"/>
      <c r="O158" s="81">
        <f t="array" ref="O158">IF(A158="", "", (IFNA(IF(A158="", "", INDEX(UpdateSheet!$L:$L, MATCH(1, (UpdateSheet!$G:$G=MAXIFS(UpdateSheet!$G:$G, UpdateSheet!$H:$H, G158, UpdateSheet!$G:$G, "&lt;=" &amp; D158)) * (UpdateSheet!$H:$H=G158), 0))), "") * J158) +
(IFNA(IF(A158="", "", INDEX(UpdateSheet!$P:$P, MATCH(1, (UpdateSheet!$G:$G=MAXIFS(UpdateSheet!$G:$G, UpdateSheet!$M:$M, K158, UpdateSheet!$G:$G, "&lt;=" &amp; D158)) * (UpdateSheet!$M:$M=K158), 0))), "") * N158)
)
</f>
        <v>9500</v>
      </c>
      <c r="P158" s="86"/>
      <c r="Q158" s="82">
        <f t="array" ref="Q158">IF(A158="", "", (IFNA(IF(A158="", "", INDEX(UpdateSheet!$K:$K, MATCH(1, (UpdateSheet!$G:$G=MAXIFS(UpdateSheet!$G:$G, UpdateSheet!$H:$H, G158, UpdateSheet!$I:$I, J158, UpdateSheet!$G:$G, "&lt;=" &amp; D158)) * (UpdateSheet!$H:$H=G158) *(UpdateSheet!$I:$I=J158), 0))), "")) +
(IFNA(IF(A158="", "", INDEX(UpdateSheet!$O:$O, MATCH(1, (UpdateSheet!$G:$G=MAXIFS(UpdateSheet!$G:$G, UpdateSheet!$M:$M, K158,UpdateSheet!$N:$N, N158, UpdateSheet!$G:$G, "&lt;=" &amp; D158)) * (UpdateSheet!$M:$M=K158) *(UpdateSheet!$N:$N=N158), 0))), ""))
)
</f>
        <v>35500</v>
      </c>
      <c r="R158" s="81">
        <v>26000.0</v>
      </c>
      <c r="S158" s="63" t="str">
        <f t="shared" si="18"/>
        <v>Pending</v>
      </c>
      <c r="T158" s="87"/>
      <c r="U158" s="84" t="s">
        <v>97</v>
      </c>
      <c r="V158" s="84" t="s">
        <v>97</v>
      </c>
      <c r="W158" s="85" t="b">
        <f t="shared" si="1"/>
        <v>0</v>
      </c>
      <c r="X158" s="63"/>
      <c r="Y158" s="53" t="s">
        <v>1782</v>
      </c>
      <c r="Z158" s="63" t="s">
        <v>1462</v>
      </c>
    </row>
    <row r="159">
      <c r="A159" s="75" t="s">
        <v>1783</v>
      </c>
      <c r="B159" s="74">
        <v>8.187233316E9</v>
      </c>
      <c r="C159" s="75" t="s">
        <v>12</v>
      </c>
      <c r="D159" s="76">
        <v>45971.85047453704</v>
      </c>
      <c r="E159" s="75" t="s">
        <v>87</v>
      </c>
      <c r="F159" s="75" t="s">
        <v>129</v>
      </c>
      <c r="G159" s="77" t="s">
        <v>14</v>
      </c>
      <c r="H159" s="77">
        <v>2.0</v>
      </c>
      <c r="I159" s="80"/>
      <c r="J159" s="77">
        <v>2.0</v>
      </c>
      <c r="K159" s="79" t="s">
        <v>19</v>
      </c>
      <c r="L159" s="79">
        <v>50.0</v>
      </c>
      <c r="M159" s="80"/>
      <c r="N159" s="79">
        <v>50.0</v>
      </c>
      <c r="O159" s="81">
        <f t="array" ref="O159">IF(A159="", "", (IFNA(IF(A159="", "", INDEX(UpdateSheet!$L:$L, MATCH(1, (UpdateSheet!$G:$G=MAXIFS(UpdateSheet!$G:$G, UpdateSheet!$H:$H, G159, UpdateSheet!$G:$G, "&lt;=" &amp; D159)) * (UpdateSheet!$H:$H=G159), 0))), "") * J159) +
(IFNA(IF(A159="", "", INDEX(UpdateSheet!$P:$P, MATCH(1, (UpdateSheet!$G:$G=MAXIFS(UpdateSheet!$G:$G, UpdateSheet!$M:$M, K159, UpdateSheet!$G:$G, "&lt;=" &amp; D159)) * (UpdateSheet!$M:$M=K159), 0))), "") * N159)
)
</f>
        <v>26500</v>
      </c>
      <c r="P159" s="86"/>
      <c r="Q159" s="82">
        <f t="array" ref="Q159">IF(A159="", "", (IFNA(IF(A159="", "", INDEX(UpdateSheet!$K:$K, MATCH(1, (UpdateSheet!$G:$G=MAXIFS(UpdateSheet!$G:$G, UpdateSheet!$H:$H, G159, UpdateSheet!$I:$I, J159, UpdateSheet!$G:$G, "&lt;=" &amp; D159)) * (UpdateSheet!$H:$H=G159) *(UpdateSheet!$I:$I=J159), 0))), "")) +
(IFNA(IF(A159="", "", INDEX(UpdateSheet!$O:$O, MATCH(1, (UpdateSheet!$G:$G=MAXIFS(UpdateSheet!$G:$G, UpdateSheet!$M:$M, K159,UpdateSheet!$N:$N, N159, UpdateSheet!$G:$G, "&lt;=" &amp; D159)) * (UpdateSheet!$M:$M=K159) *(UpdateSheet!$N:$N=N159), 0))), ""))
)
</f>
        <v>80000</v>
      </c>
      <c r="R159" s="81">
        <v>53500.0</v>
      </c>
      <c r="S159" s="63" t="str">
        <f t="shared" si="18"/>
        <v>Pending</v>
      </c>
      <c r="T159" s="87"/>
      <c r="U159" s="84" t="s">
        <v>97</v>
      </c>
      <c r="V159" s="84" t="s">
        <v>97</v>
      </c>
      <c r="W159" s="85" t="b">
        <f t="shared" si="1"/>
        <v>0</v>
      </c>
      <c r="X159" s="63"/>
      <c r="Y159" s="53" t="s">
        <v>1784</v>
      </c>
      <c r="Z159" s="63" t="s">
        <v>1462</v>
      </c>
    </row>
    <row r="160">
      <c r="A160" s="75" t="s">
        <v>1785</v>
      </c>
      <c r="B160" s="74">
        <v>9.166856286E9</v>
      </c>
      <c r="C160" s="75" t="s">
        <v>62</v>
      </c>
      <c r="D160" s="76">
        <v>45971.86199074074</v>
      </c>
      <c r="E160" s="75" t="s">
        <v>87</v>
      </c>
      <c r="F160" s="75" t="s">
        <v>129</v>
      </c>
      <c r="G160" s="77" t="s">
        <v>14</v>
      </c>
      <c r="H160" s="77">
        <v>1.0</v>
      </c>
      <c r="I160" s="80"/>
      <c r="J160" s="77">
        <v>1.0</v>
      </c>
      <c r="K160" s="79" t="s">
        <v>97</v>
      </c>
      <c r="L160" s="79"/>
      <c r="M160" s="80"/>
      <c r="N160" s="79"/>
      <c r="O160" s="81">
        <f t="array" ref="O160">IF(A160="", "", (IFNA(IF(A160="", "", INDEX(UpdateSheet!$L:$L, MATCH(1, (UpdateSheet!$G:$G=MAXIFS(UpdateSheet!$G:$G, UpdateSheet!$H:$H, G160, UpdateSheet!$G:$G, "&lt;=" &amp; D160)) * (UpdateSheet!$H:$H=G160), 0))), "") * J160) +
(IFNA(IF(A160="", "", INDEX(UpdateSheet!$P:$P, MATCH(1, (UpdateSheet!$G:$G=MAXIFS(UpdateSheet!$G:$G, UpdateSheet!$M:$M, K160, UpdateSheet!$G:$G, "&lt;=" &amp; D160)) * (UpdateSheet!$M:$M=K160), 0))), "") * N160)
)
</f>
        <v>9500</v>
      </c>
      <c r="P160" s="86"/>
      <c r="Q160" s="82">
        <f t="array" ref="Q160">IF(A160="", "", (IFNA(IF(A160="", "", INDEX(UpdateSheet!$K:$K, MATCH(1, (UpdateSheet!$G:$G=MAXIFS(UpdateSheet!$G:$G, UpdateSheet!$H:$H, G160, UpdateSheet!$I:$I, J160, UpdateSheet!$G:$G, "&lt;=" &amp; D160)) * (UpdateSheet!$H:$H=G160) *(UpdateSheet!$I:$I=J160), 0))), "")) +
(IFNA(IF(A160="", "", INDEX(UpdateSheet!$O:$O, MATCH(1, (UpdateSheet!$G:$G=MAXIFS(UpdateSheet!$G:$G, UpdateSheet!$M:$M, K160,UpdateSheet!$N:$N, N160, UpdateSheet!$G:$G, "&lt;=" &amp; D160)) * (UpdateSheet!$M:$M=K160) *(UpdateSheet!$N:$N=N160), 0))), ""))
)
</f>
        <v>35500</v>
      </c>
      <c r="R160" s="81">
        <v>26000.0</v>
      </c>
      <c r="S160" s="53" t="s">
        <v>126</v>
      </c>
      <c r="T160" s="83"/>
      <c r="U160" s="84" t="s">
        <v>97</v>
      </c>
      <c r="V160" s="84" t="s">
        <v>97</v>
      </c>
      <c r="W160" s="85" t="b">
        <f t="shared" si="1"/>
        <v>0</v>
      </c>
      <c r="X160" s="53"/>
      <c r="Y160" s="53" t="s">
        <v>1786</v>
      </c>
      <c r="Z160" s="63" t="s">
        <v>1462</v>
      </c>
    </row>
    <row r="161">
      <c r="A161" s="75" t="s">
        <v>1787</v>
      </c>
      <c r="B161" s="74">
        <v>8.149616972E9</v>
      </c>
      <c r="C161" s="75" t="s">
        <v>1788</v>
      </c>
      <c r="D161" s="76">
        <v>45972.00685185185</v>
      </c>
      <c r="E161" s="75" t="s">
        <v>87</v>
      </c>
      <c r="F161" s="75" t="s">
        <v>129</v>
      </c>
      <c r="G161" s="77" t="s">
        <v>14</v>
      </c>
      <c r="H161" s="77">
        <v>3.0</v>
      </c>
      <c r="I161" s="80"/>
      <c r="J161" s="77">
        <v>3.0</v>
      </c>
      <c r="K161" s="79" t="s">
        <v>19</v>
      </c>
      <c r="L161" s="79">
        <v>200.0</v>
      </c>
      <c r="M161" s="80"/>
      <c r="N161" s="79">
        <v>200.0</v>
      </c>
      <c r="O161" s="81">
        <f t="array" ref="O161">IF(A161="", "", (IFNA(IF(A161="", "", INDEX(UpdateSheet!$L:$L, MATCH(1, (UpdateSheet!$G:$G=MAXIFS(UpdateSheet!$G:$G, UpdateSheet!$H:$H, G161, UpdateSheet!$G:$G, "&lt;=" &amp; D161)) * (UpdateSheet!$H:$H=G161), 0))), "") * J161) +
(IFNA(IF(A161="", "", INDEX(UpdateSheet!$P:$P, MATCH(1, (UpdateSheet!$G:$G=MAXIFS(UpdateSheet!$G:$G, UpdateSheet!$M:$M, K161, UpdateSheet!$G:$G, "&lt;=" &amp; D161)) * (UpdateSheet!$M:$M=K161), 0))), "") * N161)
)
</f>
        <v>58500</v>
      </c>
      <c r="P161" s="55"/>
      <c r="Q161" s="82">
        <f t="array" ref="Q161">IF(A161="", "", (IFNA(IF(A161="", "", INDEX(UpdateSheet!$K:$K, MATCH(1, (UpdateSheet!$G:$G=MAXIFS(UpdateSheet!$G:$G, UpdateSheet!$H:$H, G161, UpdateSheet!$I:$I, J161, UpdateSheet!$G:$G, "&lt;=" &amp; D161)) * (UpdateSheet!$H:$H=G161) *(UpdateSheet!$I:$I=J161), 0))), "")) +
(IFNA(IF(A161="", "", INDEX(UpdateSheet!$O:$O, MATCH(1, (UpdateSheet!$G:$G=MAXIFS(UpdateSheet!$G:$G, UpdateSheet!$M:$M, K161,UpdateSheet!$N:$N, N161, UpdateSheet!$G:$G, "&lt;=" &amp; D161)) * (UpdateSheet!$M:$M=K161) *(UpdateSheet!$N:$N=N161), 0))), ""))
)
</f>
        <v>146000</v>
      </c>
      <c r="R161" s="81">
        <v>87500.0</v>
      </c>
      <c r="S161" s="53" t="s">
        <v>126</v>
      </c>
      <c r="T161" s="83"/>
      <c r="U161" s="84" t="s">
        <v>97</v>
      </c>
      <c r="V161" s="84" t="s">
        <v>97</v>
      </c>
      <c r="W161" s="85" t="b">
        <f t="shared" si="1"/>
        <v>0</v>
      </c>
      <c r="X161" s="53"/>
      <c r="Y161" s="53" t="s">
        <v>1789</v>
      </c>
      <c r="Z161" s="63" t="s">
        <v>1462</v>
      </c>
    </row>
    <row r="162">
      <c r="A162" s="75" t="s">
        <v>1790</v>
      </c>
      <c r="B162" s="74">
        <v>8.035800684E9</v>
      </c>
      <c r="C162" s="75" t="s">
        <v>27</v>
      </c>
      <c r="D162" s="76">
        <v>45973.437673611115</v>
      </c>
      <c r="E162" s="75" t="s">
        <v>87</v>
      </c>
      <c r="F162" s="75" t="s">
        <v>129</v>
      </c>
      <c r="G162" s="77" t="s">
        <v>14</v>
      </c>
      <c r="H162" s="77">
        <v>2.0</v>
      </c>
      <c r="I162" s="80"/>
      <c r="J162" s="77">
        <v>2.0</v>
      </c>
      <c r="K162" s="79" t="s">
        <v>97</v>
      </c>
      <c r="L162" s="79"/>
      <c r="M162" s="80"/>
      <c r="N162" s="79"/>
      <c r="O162" s="81">
        <f t="array" ref="O162">IF(A162="", "", (IFNA(IF(A162="", "", INDEX(UpdateSheet!$L:$L, MATCH(1, (UpdateSheet!$G:$G=MAXIFS(UpdateSheet!$G:$G, UpdateSheet!$H:$H, G162, UpdateSheet!$G:$G, "&lt;=" &amp; D162)) * (UpdateSheet!$H:$H=G162), 0))), "") * J162) +
(IFNA(IF(A162="", "", INDEX(UpdateSheet!$P:$P, MATCH(1, (UpdateSheet!$G:$G=MAXIFS(UpdateSheet!$G:$G, UpdateSheet!$M:$M, K162, UpdateSheet!$G:$G, "&lt;=" &amp; D162)) * (UpdateSheet!$M:$M=K162), 0))), "") * N162)
)
</f>
        <v>19000</v>
      </c>
      <c r="P162" s="55">
        <v>5000.0</v>
      </c>
      <c r="Q162" s="82">
        <f t="array" ref="Q162">IF(A162="", "", (IFNA(IF(A162="", "", INDEX(UpdateSheet!$K:$K, MATCH(1, (UpdateSheet!$G:$G=MAXIFS(UpdateSheet!$G:$G, UpdateSheet!$H:$H, G162, UpdateSheet!$I:$I, J162, UpdateSheet!$G:$G, "&lt;=" &amp; D162)) * (UpdateSheet!$H:$H=G162) *(UpdateSheet!$I:$I=J162), 0))), "")) +
(IFNA(IF(A162="", "", INDEX(UpdateSheet!$O:$O, MATCH(1, (UpdateSheet!$G:$G=MAXIFS(UpdateSheet!$G:$G, UpdateSheet!$M:$M, K162,UpdateSheet!$N:$N, N162, UpdateSheet!$G:$G, "&lt;=" &amp; D162)) * (UpdateSheet!$M:$M=K162) *(UpdateSheet!$N:$N=N162), 0))), ""))
)
</f>
        <v>49500</v>
      </c>
      <c r="R162" s="81">
        <v>25500.0</v>
      </c>
      <c r="S162" s="53" t="s">
        <v>72</v>
      </c>
      <c r="T162" s="83">
        <v>45974.0</v>
      </c>
      <c r="U162" s="84" t="s">
        <v>87</v>
      </c>
      <c r="V162" s="84" t="s">
        <v>129</v>
      </c>
      <c r="W162" s="85" t="b">
        <f t="shared" si="1"/>
        <v>1</v>
      </c>
      <c r="X162" s="53" t="s">
        <v>57</v>
      </c>
      <c r="Y162" s="29"/>
      <c r="Z162" s="63" t="s">
        <v>1163</v>
      </c>
    </row>
    <row r="163">
      <c r="A163" s="75" t="s">
        <v>1791</v>
      </c>
      <c r="B163" s="74">
        <v>8.03310623E9</v>
      </c>
      <c r="C163" s="75" t="s">
        <v>131</v>
      </c>
      <c r="D163" s="76">
        <v>45973.74877314815</v>
      </c>
      <c r="E163" s="75" t="s">
        <v>87</v>
      </c>
      <c r="F163" s="75" t="s">
        <v>129</v>
      </c>
      <c r="G163" s="77" t="s">
        <v>14</v>
      </c>
      <c r="H163" s="77">
        <v>1.0</v>
      </c>
      <c r="I163" s="80"/>
      <c r="J163" s="77">
        <v>1.0</v>
      </c>
      <c r="K163" s="79" t="s">
        <v>97</v>
      </c>
      <c r="L163" s="79"/>
      <c r="M163" s="80"/>
      <c r="N163" s="79"/>
      <c r="O163" s="81">
        <f t="array" ref="O163">IF(A163="", "", (IFNA(IF(A163="", "", INDEX(UpdateSheet!$L:$L, MATCH(1, (UpdateSheet!$G:$G=MAXIFS(UpdateSheet!$G:$G, UpdateSheet!$H:$H, G163, UpdateSheet!$G:$G, "&lt;=" &amp; D163)) * (UpdateSheet!$H:$H=G163), 0))), "") * J163) +
(IFNA(IF(A163="", "", INDEX(UpdateSheet!$P:$P, MATCH(1, (UpdateSheet!$G:$G=MAXIFS(UpdateSheet!$G:$G, UpdateSheet!$M:$M, K163, UpdateSheet!$G:$G, "&lt;=" &amp; D163)) * (UpdateSheet!$M:$M=K163), 0))), "") * N163)
)
</f>
        <v>9500</v>
      </c>
      <c r="P163" s="55">
        <v>4000.0</v>
      </c>
      <c r="Q163" s="82">
        <f t="array" ref="Q163">IF(A163="", "", (IFNA(IF(A163="", "", INDEX(UpdateSheet!$K:$K, MATCH(1, (UpdateSheet!$G:$G=MAXIFS(UpdateSheet!$G:$G, UpdateSheet!$H:$H, G163, UpdateSheet!$I:$I, J163, UpdateSheet!$G:$G, "&lt;=" &amp; D163)) * (UpdateSheet!$H:$H=G163) *(UpdateSheet!$I:$I=J163), 0))), "")) +
(IFNA(IF(A163="", "", INDEX(UpdateSheet!$O:$O, MATCH(1, (UpdateSheet!$G:$G=MAXIFS(UpdateSheet!$G:$G, UpdateSheet!$M:$M, K163,UpdateSheet!$N:$N, N163, UpdateSheet!$G:$G, "&lt;=" &amp; D163)) * (UpdateSheet!$M:$M=K163) *(UpdateSheet!$N:$N=N163), 0))), ""))
)
</f>
        <v>35500</v>
      </c>
      <c r="R163" s="81">
        <v>22000.0</v>
      </c>
      <c r="S163" s="53" t="s">
        <v>72</v>
      </c>
      <c r="T163" s="83">
        <v>45974.0</v>
      </c>
      <c r="U163" s="84" t="s">
        <v>87</v>
      </c>
      <c r="V163" s="84" t="s">
        <v>129</v>
      </c>
      <c r="W163" s="85" t="b">
        <f t="shared" si="1"/>
        <v>1</v>
      </c>
      <c r="X163" s="53" t="s">
        <v>55</v>
      </c>
      <c r="Y163" s="53"/>
      <c r="Z163" s="63" t="s">
        <v>1163</v>
      </c>
    </row>
    <row r="164">
      <c r="A164" s="75" t="s">
        <v>1792</v>
      </c>
      <c r="B164" s="74">
        <v>8.106120127E9</v>
      </c>
      <c r="C164" s="75" t="s">
        <v>131</v>
      </c>
      <c r="D164" s="76">
        <v>45975.28396990741</v>
      </c>
      <c r="E164" s="75" t="s">
        <v>87</v>
      </c>
      <c r="F164" s="75" t="s">
        <v>129</v>
      </c>
      <c r="G164" s="77" t="s">
        <v>14</v>
      </c>
      <c r="H164" s="77">
        <v>1.0</v>
      </c>
      <c r="I164" s="80"/>
      <c r="J164" s="77">
        <v>1.0</v>
      </c>
      <c r="K164" s="79" t="s">
        <v>19</v>
      </c>
      <c r="L164" s="79">
        <v>50.0</v>
      </c>
      <c r="M164" s="80"/>
      <c r="N164" s="79">
        <v>50.0</v>
      </c>
      <c r="O164" s="81">
        <f t="array" ref="O164">IF(A164="", "", (IFNA(IF(A164="", "", INDEX(UpdateSheet!$L:$L, MATCH(1, (UpdateSheet!$G:$G=MAXIFS(UpdateSheet!$G:$G, UpdateSheet!$H:$H, G164, UpdateSheet!$G:$G, "&lt;=" &amp; D164)) * (UpdateSheet!$H:$H=G164), 0))), "") * J164) +
(IFNA(IF(A164="", "", INDEX(UpdateSheet!$P:$P, MATCH(1, (UpdateSheet!$G:$G=MAXIFS(UpdateSheet!$G:$G, UpdateSheet!$M:$M, K164, UpdateSheet!$G:$G, "&lt;=" &amp; D164)) * (UpdateSheet!$M:$M=K164), 0))), "") * N164)
)
</f>
        <v>17000</v>
      </c>
      <c r="P164" s="86"/>
      <c r="Q164" s="82">
        <f t="array" ref="Q164">IF(A164="", "", (IFNA(IF(A164="", "", INDEX(UpdateSheet!$K:$K, MATCH(1, (UpdateSheet!$G:$G=MAXIFS(UpdateSheet!$G:$G, UpdateSheet!$H:$H, G164, UpdateSheet!$I:$I, J164, UpdateSheet!$G:$G, "&lt;=" &amp; D164)) * (UpdateSheet!$H:$H=G164) *(UpdateSheet!$I:$I=J164), 0))), "")) +
(IFNA(IF(A164="", "", INDEX(UpdateSheet!$O:$O, MATCH(1, (UpdateSheet!$G:$G=MAXIFS(UpdateSheet!$G:$G, UpdateSheet!$M:$M, K164,UpdateSheet!$N:$N, N164, UpdateSheet!$G:$G, "&lt;=" &amp; D164)) * (UpdateSheet!$M:$M=K164) *(UpdateSheet!$N:$N=N164), 0))), ""))
)
</f>
        <v>66000</v>
      </c>
      <c r="R164" s="81">
        <v>49000.0</v>
      </c>
      <c r="S164" s="63" t="str">
        <f>if(A164="","","Pending")</f>
        <v>Pending</v>
      </c>
      <c r="T164" s="87"/>
      <c r="U164" s="84" t="s">
        <v>97</v>
      </c>
      <c r="V164" s="84" t="s">
        <v>97</v>
      </c>
      <c r="W164" s="85" t="b">
        <f t="shared" si="1"/>
        <v>0</v>
      </c>
      <c r="X164" s="63"/>
      <c r="Y164" s="53" t="s">
        <v>1793</v>
      </c>
      <c r="Z164" s="63" t="s">
        <v>1163</v>
      </c>
    </row>
    <row r="165">
      <c r="A165" s="75" t="s">
        <v>1794</v>
      </c>
      <c r="B165" s="74">
        <v>8.024051201E9</v>
      </c>
      <c r="C165" s="75" t="s">
        <v>62</v>
      </c>
      <c r="D165" s="76">
        <v>45975.308020833334</v>
      </c>
      <c r="E165" s="75" t="s">
        <v>87</v>
      </c>
      <c r="F165" s="75" t="s">
        <v>129</v>
      </c>
      <c r="G165" s="77" t="s">
        <v>14</v>
      </c>
      <c r="H165" s="77">
        <v>2.0</v>
      </c>
      <c r="I165" s="80"/>
      <c r="J165" s="77">
        <v>2.0</v>
      </c>
      <c r="K165" s="79" t="s">
        <v>97</v>
      </c>
      <c r="L165" s="79"/>
      <c r="M165" s="80"/>
      <c r="N165" s="79"/>
      <c r="O165" s="81">
        <f t="array" ref="O165">IF(A165="", "", (IFNA(IF(A165="", "", INDEX(UpdateSheet!$L:$L, MATCH(1, (UpdateSheet!$G:$G=MAXIFS(UpdateSheet!$G:$G, UpdateSheet!$H:$H, G165, UpdateSheet!$G:$G, "&lt;=" &amp; D165)) * (UpdateSheet!$H:$H=G165), 0))), "") * J165) +
(IFNA(IF(A165="", "", INDEX(UpdateSheet!$P:$P, MATCH(1, (UpdateSheet!$G:$G=MAXIFS(UpdateSheet!$G:$G, UpdateSheet!$M:$M, K165, UpdateSheet!$G:$G, "&lt;=" &amp; D165)) * (UpdateSheet!$M:$M=K165), 0))), "") * N165)
)
</f>
        <v>19000</v>
      </c>
      <c r="P165" s="55">
        <v>7000.0</v>
      </c>
      <c r="Q165" s="82">
        <f t="array" ref="Q165">IF(A165="", "", (IFNA(IF(A165="", "", INDEX(UpdateSheet!$K:$K, MATCH(1, (UpdateSheet!$G:$G=MAXIFS(UpdateSheet!$G:$G, UpdateSheet!$H:$H, G165, UpdateSheet!$I:$I, J165, UpdateSheet!$G:$G, "&lt;=" &amp; D165)) * (UpdateSheet!$H:$H=G165) *(UpdateSheet!$I:$I=J165), 0))), "")) +
(IFNA(IF(A165="", "", INDEX(UpdateSheet!$O:$O, MATCH(1, (UpdateSheet!$G:$G=MAXIFS(UpdateSheet!$G:$G, UpdateSheet!$M:$M, K165,UpdateSheet!$N:$N, N165, UpdateSheet!$G:$G, "&lt;=" &amp; D165)) * (UpdateSheet!$M:$M=K165) *(UpdateSheet!$N:$N=N165), 0))), ""))
)
</f>
        <v>49500</v>
      </c>
      <c r="R165" s="81">
        <v>23500.0</v>
      </c>
      <c r="S165" s="53" t="s">
        <v>72</v>
      </c>
      <c r="T165" s="83">
        <v>45975.0</v>
      </c>
      <c r="U165" s="84" t="s">
        <v>87</v>
      </c>
      <c r="V165" s="84" t="s">
        <v>129</v>
      </c>
      <c r="W165" s="85" t="b">
        <f t="shared" si="1"/>
        <v>1</v>
      </c>
      <c r="X165" s="53" t="s">
        <v>60</v>
      </c>
      <c r="Y165" s="53"/>
      <c r="Z165" s="63" t="s">
        <v>1163</v>
      </c>
    </row>
    <row r="166">
      <c r="A166" s="75" t="s">
        <v>1795</v>
      </c>
      <c r="B166" s="74">
        <v>8.038849723E9</v>
      </c>
      <c r="C166" s="75" t="s">
        <v>214</v>
      </c>
      <c r="D166" s="76">
        <v>45975.33592592593</v>
      </c>
      <c r="E166" s="75" t="s">
        <v>87</v>
      </c>
      <c r="F166" s="75" t="s">
        <v>129</v>
      </c>
      <c r="G166" s="77" t="s">
        <v>14</v>
      </c>
      <c r="H166" s="77">
        <v>1.0</v>
      </c>
      <c r="I166" s="80"/>
      <c r="J166" s="77">
        <v>1.0</v>
      </c>
      <c r="K166" s="79" t="s">
        <v>19</v>
      </c>
      <c r="L166" s="79">
        <v>50.0</v>
      </c>
      <c r="M166" s="80"/>
      <c r="N166" s="79">
        <v>50.0</v>
      </c>
      <c r="O166" s="81">
        <f t="array" ref="O166">IF(A166="", "", (IFNA(IF(A166="", "", INDEX(UpdateSheet!$L:$L, MATCH(1, (UpdateSheet!$G:$G=MAXIFS(UpdateSheet!$G:$G, UpdateSheet!$H:$H, G166, UpdateSheet!$G:$G, "&lt;=" &amp; D166)) * (UpdateSheet!$H:$H=G166), 0))), "") * J166) +
(IFNA(IF(A166="", "", INDEX(UpdateSheet!$P:$P, MATCH(1, (UpdateSheet!$G:$G=MAXIFS(UpdateSheet!$G:$G, UpdateSheet!$M:$M, K166, UpdateSheet!$G:$G, "&lt;=" &amp; D166)) * (UpdateSheet!$M:$M=K166), 0))), "") * N166)
)
</f>
        <v>17000</v>
      </c>
      <c r="P166" s="55"/>
      <c r="Q166" s="82">
        <f t="array" ref="Q166">IF(A166="", "", (IFNA(IF(A166="", "", INDEX(UpdateSheet!$K:$K, MATCH(1, (UpdateSheet!$G:$G=MAXIFS(UpdateSheet!$G:$G, UpdateSheet!$H:$H, G166, UpdateSheet!$I:$I, J166, UpdateSheet!$G:$G, "&lt;=" &amp; D166)) * (UpdateSheet!$H:$H=G166) *(UpdateSheet!$I:$I=J166), 0))), "")) +
(IFNA(IF(A166="", "", INDEX(UpdateSheet!$O:$O, MATCH(1, (UpdateSheet!$G:$G=MAXIFS(UpdateSheet!$G:$G, UpdateSheet!$M:$M, K166,UpdateSheet!$N:$N, N166, UpdateSheet!$G:$G, "&lt;=" &amp; D166)) * (UpdateSheet!$M:$M=K166) *(UpdateSheet!$N:$N=N166), 0))), ""))
)
</f>
        <v>66000</v>
      </c>
      <c r="R166" s="81">
        <v>49000.0</v>
      </c>
      <c r="S166" s="53" t="s">
        <v>126</v>
      </c>
      <c r="T166" s="83"/>
      <c r="U166" s="84" t="s">
        <v>97</v>
      </c>
      <c r="V166" s="84" t="s">
        <v>97</v>
      </c>
      <c r="W166" s="85" t="b">
        <f t="shared" si="1"/>
        <v>0</v>
      </c>
      <c r="X166" s="53"/>
      <c r="Y166" s="53" t="s">
        <v>1796</v>
      </c>
      <c r="Z166" s="63" t="s">
        <v>1163</v>
      </c>
    </row>
    <row r="167">
      <c r="A167" s="75" t="s">
        <v>1797</v>
      </c>
      <c r="B167" s="74">
        <v>8.123399955E9</v>
      </c>
      <c r="C167" s="75" t="s">
        <v>62</v>
      </c>
      <c r="D167" s="76">
        <v>45975.352384259255</v>
      </c>
      <c r="E167" s="75" t="s">
        <v>87</v>
      </c>
      <c r="F167" s="75" t="s">
        <v>129</v>
      </c>
      <c r="G167" s="77" t="s">
        <v>14</v>
      </c>
      <c r="H167" s="77">
        <v>1.0</v>
      </c>
      <c r="I167" s="80"/>
      <c r="J167" s="77">
        <v>1.0</v>
      </c>
      <c r="K167" s="79" t="s">
        <v>97</v>
      </c>
      <c r="L167" s="79"/>
      <c r="M167" s="80"/>
      <c r="N167" s="79"/>
      <c r="O167" s="81">
        <f t="array" ref="O167">IF(A167="", "", (IFNA(IF(A167="", "", INDEX(UpdateSheet!$L:$L, MATCH(1, (UpdateSheet!$G:$G=MAXIFS(UpdateSheet!$G:$G, UpdateSheet!$H:$H, G167, UpdateSheet!$G:$G, "&lt;=" &amp; D167)) * (UpdateSheet!$H:$H=G167), 0))), "") * J167) +
(IFNA(IF(A167="", "", INDEX(UpdateSheet!$P:$P, MATCH(1, (UpdateSheet!$G:$G=MAXIFS(UpdateSheet!$G:$G, UpdateSheet!$M:$M, K167, UpdateSheet!$G:$G, "&lt;=" &amp; D167)) * (UpdateSheet!$M:$M=K167), 0))), "") * N167)
)
</f>
        <v>9500</v>
      </c>
      <c r="P167" s="55"/>
      <c r="Q167" s="82">
        <f t="array" ref="Q167">IF(A167="", "", (IFNA(IF(A167="", "", INDEX(UpdateSheet!$K:$K, MATCH(1, (UpdateSheet!$G:$G=MAXIFS(UpdateSheet!$G:$G, UpdateSheet!$H:$H, G167, UpdateSheet!$I:$I, J167, UpdateSheet!$G:$G, "&lt;=" &amp; D167)) * (UpdateSheet!$H:$H=G167) *(UpdateSheet!$I:$I=J167), 0))), "")) +
(IFNA(IF(A167="", "", INDEX(UpdateSheet!$O:$O, MATCH(1, (UpdateSheet!$G:$G=MAXIFS(UpdateSheet!$G:$G, UpdateSheet!$M:$M, K167,UpdateSheet!$N:$N, N167, UpdateSheet!$G:$G, "&lt;=" &amp; D167)) * (UpdateSheet!$M:$M=K167) *(UpdateSheet!$N:$N=N167), 0))), ""))
)
</f>
        <v>35500</v>
      </c>
      <c r="R167" s="81">
        <v>26000.0</v>
      </c>
      <c r="S167" s="53" t="s">
        <v>126</v>
      </c>
      <c r="T167" s="83"/>
      <c r="U167" s="84" t="s">
        <v>97</v>
      </c>
      <c r="V167" s="84" t="s">
        <v>97</v>
      </c>
      <c r="W167" s="85" t="b">
        <f t="shared" si="1"/>
        <v>0</v>
      </c>
      <c r="X167" s="53"/>
      <c r="Y167" s="53" t="s">
        <v>1798</v>
      </c>
      <c r="Z167" s="63" t="s">
        <v>1163</v>
      </c>
    </row>
    <row r="168">
      <c r="A168" s="75" t="s">
        <v>1799</v>
      </c>
      <c r="B168" s="74">
        <v>8.112675242E9</v>
      </c>
      <c r="C168" s="75" t="s">
        <v>131</v>
      </c>
      <c r="D168" s="76">
        <v>45975.582233796296</v>
      </c>
      <c r="E168" s="75" t="s">
        <v>87</v>
      </c>
      <c r="F168" s="75" t="s">
        <v>129</v>
      </c>
      <c r="G168" s="77" t="s">
        <v>14</v>
      </c>
      <c r="H168" s="77">
        <v>1.0</v>
      </c>
      <c r="I168" s="80"/>
      <c r="J168" s="77">
        <v>1.0</v>
      </c>
      <c r="K168" s="79" t="s">
        <v>19</v>
      </c>
      <c r="L168" s="79">
        <v>50.0</v>
      </c>
      <c r="M168" s="80"/>
      <c r="N168" s="79">
        <v>50.0</v>
      </c>
      <c r="O168" s="81">
        <f t="array" ref="O168">IF(A168="", "", (IFNA(IF(A168="", "", INDEX(UpdateSheet!$L:$L, MATCH(1, (UpdateSheet!$G:$G=MAXIFS(UpdateSheet!$G:$G, UpdateSheet!$H:$H, G168, UpdateSheet!$G:$G, "&lt;=" &amp; D168)) * (UpdateSheet!$H:$H=G168), 0))), "") * J168) +
(IFNA(IF(A168="", "", INDEX(UpdateSheet!$P:$P, MATCH(1, (UpdateSheet!$G:$G=MAXIFS(UpdateSheet!$G:$G, UpdateSheet!$M:$M, K168, UpdateSheet!$G:$G, "&lt;=" &amp; D168)) * (UpdateSheet!$M:$M=K168), 0))), "") * N168)
)
</f>
        <v>17000</v>
      </c>
      <c r="P168" s="86"/>
      <c r="Q168" s="82">
        <f t="array" ref="Q168">IF(A168="", "", (IFNA(IF(A168="", "", INDEX(UpdateSheet!$K:$K, MATCH(1, (UpdateSheet!$G:$G=MAXIFS(UpdateSheet!$G:$G, UpdateSheet!$H:$H, G168, UpdateSheet!$I:$I, J168, UpdateSheet!$G:$G, "&lt;=" &amp; D168)) * (UpdateSheet!$H:$H=G168) *(UpdateSheet!$I:$I=J168), 0))), "")) +
(IFNA(IF(A168="", "", INDEX(UpdateSheet!$O:$O, MATCH(1, (UpdateSheet!$G:$G=MAXIFS(UpdateSheet!$G:$G, UpdateSheet!$M:$M, K168,UpdateSheet!$N:$N, N168, UpdateSheet!$G:$G, "&lt;=" &amp; D168)) * (UpdateSheet!$M:$M=K168) *(UpdateSheet!$N:$N=N168), 0))), ""))
)
</f>
        <v>66000</v>
      </c>
      <c r="R168" s="81">
        <v>49000.0</v>
      </c>
      <c r="S168" s="63" t="str">
        <f>if(A168="","","Pending")</f>
        <v>Pending</v>
      </c>
      <c r="T168" s="87"/>
      <c r="U168" s="84" t="s">
        <v>97</v>
      </c>
      <c r="V168" s="84" t="s">
        <v>97</v>
      </c>
      <c r="W168" s="85" t="b">
        <f t="shared" si="1"/>
        <v>0</v>
      </c>
      <c r="X168" s="63"/>
      <c r="Y168" s="53" t="s">
        <v>1800</v>
      </c>
      <c r="Z168" s="63" t="s">
        <v>1462</v>
      </c>
    </row>
    <row r="169">
      <c r="A169" s="75" t="s">
        <v>1801</v>
      </c>
      <c r="B169" s="74">
        <v>7.031902872E9</v>
      </c>
      <c r="C169" s="75" t="s">
        <v>12</v>
      </c>
      <c r="D169" s="76">
        <v>45975.69480324074</v>
      </c>
      <c r="E169" s="75" t="s">
        <v>87</v>
      </c>
      <c r="F169" s="75" t="s">
        <v>129</v>
      </c>
      <c r="G169" s="77" t="s">
        <v>14</v>
      </c>
      <c r="H169" s="77">
        <v>1.0</v>
      </c>
      <c r="I169" s="80"/>
      <c r="J169" s="77">
        <v>1.0</v>
      </c>
      <c r="K169" s="79" t="s">
        <v>97</v>
      </c>
      <c r="L169" s="79"/>
      <c r="M169" s="80"/>
      <c r="N169" s="79"/>
      <c r="O169" s="81">
        <f t="array" ref="O169">IF(A169="", "", (IFNA(IF(A169="", "", INDEX(UpdateSheet!$L:$L, MATCH(1, (UpdateSheet!$G:$G=MAXIFS(UpdateSheet!$G:$G, UpdateSheet!$H:$H, G169, UpdateSheet!$G:$G, "&lt;=" &amp; D169)) * (UpdateSheet!$H:$H=G169), 0))), "") * J169) +
(IFNA(IF(A169="", "", INDEX(UpdateSheet!$P:$P, MATCH(1, (UpdateSheet!$G:$G=MAXIFS(UpdateSheet!$G:$G, UpdateSheet!$M:$M, K169, UpdateSheet!$G:$G, "&lt;=" &amp; D169)) * (UpdateSheet!$M:$M=K169), 0))), "") * N169)
)
</f>
        <v>9500</v>
      </c>
      <c r="P169" s="55">
        <v>6000.0</v>
      </c>
      <c r="Q169" s="82">
        <f t="array" ref="Q169">IF(A169="", "", (IFNA(IF(A169="", "", INDEX(UpdateSheet!$K:$K, MATCH(1, (UpdateSheet!$G:$G=MAXIFS(UpdateSheet!$G:$G, UpdateSheet!$H:$H, G169, UpdateSheet!$I:$I, J169, UpdateSheet!$G:$G, "&lt;=" &amp; D169)) * (UpdateSheet!$H:$H=G169) *(UpdateSheet!$I:$I=J169), 0))), "")) +
(IFNA(IF(A169="", "", INDEX(UpdateSheet!$O:$O, MATCH(1, (UpdateSheet!$G:$G=MAXIFS(UpdateSheet!$G:$G, UpdateSheet!$M:$M, K169,UpdateSheet!$N:$N, N169, UpdateSheet!$G:$G, "&lt;=" &amp; D169)) * (UpdateSheet!$M:$M=K169) *(UpdateSheet!$N:$N=N169), 0))), ""))
)
</f>
        <v>35500</v>
      </c>
      <c r="R169" s="81">
        <v>20000.0</v>
      </c>
      <c r="S169" s="53" t="s">
        <v>72</v>
      </c>
      <c r="T169" s="83">
        <v>45976.0</v>
      </c>
      <c r="U169" s="84" t="s">
        <v>87</v>
      </c>
      <c r="V169" s="84" t="s">
        <v>129</v>
      </c>
      <c r="W169" s="85" t="b">
        <f t="shared" si="1"/>
        <v>1</v>
      </c>
      <c r="X169" s="53" t="s">
        <v>11</v>
      </c>
      <c r="Y169" s="53"/>
      <c r="Z169" s="63" t="s">
        <v>1462</v>
      </c>
    </row>
    <row r="170">
      <c r="A170" s="75" t="s">
        <v>1802</v>
      </c>
      <c r="B170" s="74">
        <v>8.140407158E9</v>
      </c>
      <c r="C170" s="75" t="s">
        <v>12</v>
      </c>
      <c r="D170" s="76">
        <v>45976.27113425926</v>
      </c>
      <c r="E170" s="75" t="s">
        <v>87</v>
      </c>
      <c r="F170" s="75" t="s">
        <v>129</v>
      </c>
      <c r="G170" s="77" t="s">
        <v>14</v>
      </c>
      <c r="H170" s="77">
        <v>2.0</v>
      </c>
      <c r="I170" s="50">
        <v>1.0</v>
      </c>
      <c r="J170" s="77">
        <v>1.0</v>
      </c>
      <c r="K170" s="79" t="s">
        <v>19</v>
      </c>
      <c r="L170" s="79">
        <v>50.0</v>
      </c>
      <c r="M170" s="80"/>
      <c r="N170" s="79">
        <v>50.0</v>
      </c>
      <c r="O170" s="81">
        <f t="array" ref="O170">IF(A170="", "", (IFNA(IF(A170="", "", INDEX(UpdateSheet!$L:$L, MATCH(1, (UpdateSheet!$G:$G=MAXIFS(UpdateSheet!$G:$G, UpdateSheet!$H:$H, G170, UpdateSheet!$G:$G, "&lt;=" &amp; D170)) * (UpdateSheet!$H:$H=G170), 0))), "") * J170) +
(IFNA(IF(A170="", "", INDEX(UpdateSheet!$P:$P, MATCH(1, (UpdateSheet!$G:$G=MAXIFS(UpdateSheet!$G:$G, UpdateSheet!$M:$M, K170, UpdateSheet!$G:$G, "&lt;=" &amp; D170)) * (UpdateSheet!$M:$M=K170), 0))), "") * N170)
)
</f>
        <v>17000</v>
      </c>
      <c r="P170" s="55">
        <v>5000.0</v>
      </c>
      <c r="Q170" s="82">
        <f t="array" ref="Q170">IF(A170="", "", (IFNA(IF(A170="", "", INDEX(UpdateSheet!$K:$K, MATCH(1, (UpdateSheet!$G:$G=MAXIFS(UpdateSheet!$G:$G, UpdateSheet!$H:$H, G170, UpdateSheet!$I:$I, J170, UpdateSheet!$G:$G, "&lt;=" &amp; D170)) * (UpdateSheet!$H:$H=G170) *(UpdateSheet!$I:$I=J170), 0))), "")) +
(IFNA(IF(A170="", "", INDEX(UpdateSheet!$O:$O, MATCH(1, (UpdateSheet!$G:$G=MAXIFS(UpdateSheet!$G:$G, UpdateSheet!$M:$M, K170,UpdateSheet!$N:$N, N170, UpdateSheet!$G:$G, "&lt;=" &amp; D170)) * (UpdateSheet!$M:$M=K170) *(UpdateSheet!$N:$N=N170), 0))), ""))
)
</f>
        <v>66000</v>
      </c>
      <c r="R170" s="81">
        <v>44000.0</v>
      </c>
      <c r="S170" s="53" t="s">
        <v>72</v>
      </c>
      <c r="T170" s="83">
        <v>45979.0</v>
      </c>
      <c r="U170" s="84" t="s">
        <v>87</v>
      </c>
      <c r="V170" s="84" t="s">
        <v>129</v>
      </c>
      <c r="W170" s="85" t="b">
        <f t="shared" si="1"/>
        <v>1</v>
      </c>
      <c r="X170" s="53" t="s">
        <v>11</v>
      </c>
      <c r="Y170" s="53"/>
      <c r="Z170" s="63" t="s">
        <v>1163</v>
      </c>
    </row>
    <row r="171">
      <c r="A171" s="75" t="s">
        <v>1803</v>
      </c>
      <c r="B171" s="74">
        <v>8.060117327E9</v>
      </c>
      <c r="C171" s="75" t="s">
        <v>236</v>
      </c>
      <c r="D171" s="76">
        <v>45976.27230324074</v>
      </c>
      <c r="E171" s="75" t="s">
        <v>87</v>
      </c>
      <c r="F171" s="75" t="s">
        <v>129</v>
      </c>
      <c r="G171" s="77" t="s">
        <v>14</v>
      </c>
      <c r="H171" s="77">
        <v>1.0</v>
      </c>
      <c r="I171" s="80"/>
      <c r="J171" s="77">
        <v>1.0</v>
      </c>
      <c r="K171" s="79" t="s">
        <v>19</v>
      </c>
      <c r="L171" s="79">
        <v>50.0</v>
      </c>
      <c r="M171" s="80"/>
      <c r="N171" s="79">
        <v>50.0</v>
      </c>
      <c r="O171" s="81">
        <f t="array" ref="O171">IF(A171="", "", (IFNA(IF(A171="", "", INDEX(UpdateSheet!$L:$L, MATCH(1, (UpdateSheet!$G:$G=MAXIFS(UpdateSheet!$G:$G, UpdateSheet!$H:$H, G171, UpdateSheet!$G:$G, "&lt;=" &amp; D171)) * (UpdateSheet!$H:$H=G171), 0))), "") * J171) +
(IFNA(IF(A171="", "", INDEX(UpdateSheet!$P:$P, MATCH(1, (UpdateSheet!$G:$G=MAXIFS(UpdateSheet!$G:$G, UpdateSheet!$M:$M, K171, UpdateSheet!$G:$G, "&lt;=" &amp; D171)) * (UpdateSheet!$M:$M=K171), 0))), "") * N171)
)
</f>
        <v>17000</v>
      </c>
      <c r="P171" s="55">
        <v>7000.0</v>
      </c>
      <c r="Q171" s="82">
        <f t="array" ref="Q171">IF(A171="", "", (IFNA(IF(A171="", "", INDEX(UpdateSheet!$K:$K, MATCH(1, (UpdateSheet!$G:$G=MAXIFS(UpdateSheet!$G:$G, UpdateSheet!$H:$H, G171, UpdateSheet!$I:$I, J171, UpdateSheet!$G:$G, "&lt;=" &amp; D171)) * (UpdateSheet!$H:$H=G171) *(UpdateSheet!$I:$I=J171), 0))), "")) +
(IFNA(IF(A171="", "", INDEX(UpdateSheet!$O:$O, MATCH(1, (UpdateSheet!$G:$G=MAXIFS(UpdateSheet!$G:$G, UpdateSheet!$M:$M, K171,UpdateSheet!$N:$N, N171, UpdateSheet!$G:$G, "&lt;=" &amp; D171)) * (UpdateSheet!$M:$M=K171) *(UpdateSheet!$N:$N=N171), 0))), ""))
)
</f>
        <v>66000</v>
      </c>
      <c r="R171" s="81">
        <v>42000.0</v>
      </c>
      <c r="S171" s="53" t="s">
        <v>72</v>
      </c>
      <c r="T171" s="83">
        <v>45979.0</v>
      </c>
      <c r="U171" s="84" t="s">
        <v>87</v>
      </c>
      <c r="V171" s="84" t="s">
        <v>129</v>
      </c>
      <c r="W171" s="85" t="b">
        <f t="shared" si="1"/>
        <v>1</v>
      </c>
      <c r="X171" s="53" t="s">
        <v>67</v>
      </c>
      <c r="Y171" s="53"/>
      <c r="Z171" s="63" t="s">
        <v>1163</v>
      </c>
    </row>
    <row r="172">
      <c r="A172" s="75" t="s">
        <v>1804</v>
      </c>
      <c r="B172" s="74">
        <v>8.164403917E9</v>
      </c>
      <c r="C172" s="75" t="s">
        <v>171</v>
      </c>
      <c r="D172" s="76">
        <v>45976.28909722222</v>
      </c>
      <c r="E172" s="75" t="s">
        <v>87</v>
      </c>
      <c r="F172" s="75" t="s">
        <v>129</v>
      </c>
      <c r="G172" s="77" t="s">
        <v>14</v>
      </c>
      <c r="H172" s="77">
        <v>1.0</v>
      </c>
      <c r="I172" s="80"/>
      <c r="J172" s="77">
        <v>1.0</v>
      </c>
      <c r="K172" s="79" t="s">
        <v>19</v>
      </c>
      <c r="L172" s="79">
        <v>50.0</v>
      </c>
      <c r="M172" s="50">
        <v>0.0</v>
      </c>
      <c r="N172" s="79">
        <v>0.0</v>
      </c>
      <c r="O172" s="81">
        <f t="array" ref="O172">IF(A172="", "", (IFNA(IF(A172="", "", INDEX(UpdateSheet!$L:$L, MATCH(1, (UpdateSheet!$G:$G=MAXIFS(UpdateSheet!$G:$G, UpdateSheet!$H:$H, G172, UpdateSheet!$G:$G, "&lt;=" &amp; D172)) * (UpdateSheet!$H:$H=G172), 0))), "") * J172) +
(IFNA(IF(A172="", "", INDEX(UpdateSheet!$P:$P, MATCH(1, (UpdateSheet!$G:$G=MAXIFS(UpdateSheet!$G:$G, UpdateSheet!$M:$M, K172, UpdateSheet!$G:$G, "&lt;=" &amp; D172)) * (UpdateSheet!$M:$M=K172), 0))), "") * N172)
)
</f>
        <v>9500</v>
      </c>
      <c r="P172" s="55">
        <v>6000.0</v>
      </c>
      <c r="Q172" s="82">
        <f t="array" ref="Q172">IF(A172="", "", (IFNA(IF(A172="", "", INDEX(UpdateSheet!$K:$K, MATCH(1, (UpdateSheet!$G:$G=MAXIFS(UpdateSheet!$G:$G, UpdateSheet!$H:$H, G172, UpdateSheet!$I:$I, J172, UpdateSheet!$G:$G, "&lt;=" &amp; D172)) * (UpdateSheet!$H:$H=G172) *(UpdateSheet!$I:$I=J172), 0))), "")) +
(IFNA(IF(A172="", "", INDEX(UpdateSheet!$O:$O, MATCH(1, (UpdateSheet!$G:$G=MAXIFS(UpdateSheet!$G:$G, UpdateSheet!$M:$M, K172,UpdateSheet!$N:$N, N172, UpdateSheet!$G:$G, "&lt;=" &amp; D172)) * (UpdateSheet!$M:$M=K172) *(UpdateSheet!$N:$N=N172), 0))), ""))
)
</f>
        <v>35500</v>
      </c>
      <c r="R172" s="81">
        <v>20000.0</v>
      </c>
      <c r="S172" s="53" t="s">
        <v>72</v>
      </c>
      <c r="T172" s="83">
        <v>45976.0</v>
      </c>
      <c r="U172" s="84" t="s">
        <v>87</v>
      </c>
      <c r="V172" s="84" t="s">
        <v>129</v>
      </c>
      <c r="W172" s="85" t="b">
        <f t="shared" si="1"/>
        <v>1</v>
      </c>
      <c r="X172" s="53" t="s">
        <v>29</v>
      </c>
      <c r="Y172" s="53"/>
      <c r="Z172" s="63" t="s">
        <v>1163</v>
      </c>
    </row>
    <row r="173">
      <c r="A173" s="75" t="s">
        <v>1805</v>
      </c>
      <c r="B173" s="74">
        <v>8.126455775E9</v>
      </c>
      <c r="C173" s="75" t="s">
        <v>208</v>
      </c>
      <c r="D173" s="76">
        <v>45976.004525462966</v>
      </c>
      <c r="E173" s="75" t="s">
        <v>87</v>
      </c>
      <c r="F173" s="75" t="s">
        <v>129</v>
      </c>
      <c r="G173" s="77" t="s">
        <v>14</v>
      </c>
      <c r="H173" s="77">
        <v>1.0</v>
      </c>
      <c r="I173" s="80"/>
      <c r="J173" s="77">
        <v>1.0</v>
      </c>
      <c r="K173" s="79" t="s">
        <v>19</v>
      </c>
      <c r="L173" s="79">
        <v>50.0</v>
      </c>
      <c r="M173" s="80"/>
      <c r="N173" s="79">
        <v>50.0</v>
      </c>
      <c r="O173" s="81">
        <f t="array" ref="O173">IF(A173="", "", (IFNA(IF(A173="", "", INDEX(UpdateSheet!$L:$L, MATCH(1, (UpdateSheet!$G:$G=MAXIFS(UpdateSheet!$G:$G, UpdateSheet!$H:$H, G173, UpdateSheet!$G:$G, "&lt;=" &amp; D173)) * (UpdateSheet!$H:$H=G173), 0))), "") * J173) +
(IFNA(IF(A173="", "", INDEX(UpdateSheet!$P:$P, MATCH(1, (UpdateSheet!$G:$G=MAXIFS(UpdateSheet!$G:$G, UpdateSheet!$M:$M, K173, UpdateSheet!$G:$G, "&lt;=" &amp; D173)) * (UpdateSheet!$M:$M=K173), 0))), "") * N173)
)
</f>
        <v>17000</v>
      </c>
      <c r="P173" s="86"/>
      <c r="Q173" s="82">
        <f t="array" ref="Q173">IF(A173="", "", (IFNA(IF(A173="", "", INDEX(UpdateSheet!$K:$K, MATCH(1, (UpdateSheet!$G:$G=MAXIFS(UpdateSheet!$G:$G, UpdateSheet!$H:$H, G173, UpdateSheet!$I:$I, J173, UpdateSheet!$G:$G, "&lt;=" &amp; D173)) * (UpdateSheet!$H:$H=G173) *(UpdateSheet!$I:$I=J173), 0))), "")) +
(IFNA(IF(A173="", "", INDEX(UpdateSheet!$O:$O, MATCH(1, (UpdateSheet!$G:$G=MAXIFS(UpdateSheet!$G:$G, UpdateSheet!$M:$M, K173,UpdateSheet!$N:$N, N173, UpdateSheet!$G:$G, "&lt;=" &amp; D173)) * (UpdateSheet!$M:$M=K173) *(UpdateSheet!$N:$N=N173), 0))), ""))
)
</f>
        <v>66000</v>
      </c>
      <c r="R173" s="81">
        <v>49000.0</v>
      </c>
      <c r="S173" s="53" t="s">
        <v>126</v>
      </c>
      <c r="T173" s="87"/>
      <c r="U173" s="84" t="s">
        <v>97</v>
      </c>
      <c r="V173" s="84" t="s">
        <v>97</v>
      </c>
      <c r="W173" s="85" t="b">
        <f t="shared" si="1"/>
        <v>0</v>
      </c>
      <c r="X173" s="63"/>
      <c r="Y173" s="53"/>
      <c r="Z173" s="63" t="s">
        <v>1462</v>
      </c>
    </row>
    <row r="174">
      <c r="A174" s="75" t="s">
        <v>1806</v>
      </c>
      <c r="B174" s="74">
        <v>9.035429652E9</v>
      </c>
      <c r="C174" s="75" t="s">
        <v>219</v>
      </c>
      <c r="D174" s="76">
        <v>45976.01898148148</v>
      </c>
      <c r="E174" s="75" t="s">
        <v>87</v>
      </c>
      <c r="F174" s="75" t="s">
        <v>129</v>
      </c>
      <c r="G174" s="77" t="s">
        <v>14</v>
      </c>
      <c r="H174" s="77">
        <v>2.0</v>
      </c>
      <c r="I174" s="80"/>
      <c r="J174" s="77">
        <v>2.0</v>
      </c>
      <c r="K174" s="79" t="s">
        <v>97</v>
      </c>
      <c r="L174" s="79"/>
      <c r="M174" s="80"/>
      <c r="N174" s="79"/>
      <c r="O174" s="81">
        <f t="array" ref="O174">IF(A174="", "", (IFNA(IF(A174="", "", INDEX(UpdateSheet!$L:$L, MATCH(1, (UpdateSheet!$G:$G=MAXIFS(UpdateSheet!$G:$G, UpdateSheet!$H:$H, G174, UpdateSheet!$G:$G, "&lt;=" &amp; D174)) * (UpdateSheet!$H:$H=G174), 0))), "") * J174) +
(IFNA(IF(A174="", "", INDEX(UpdateSheet!$P:$P, MATCH(1, (UpdateSheet!$G:$G=MAXIFS(UpdateSheet!$G:$G, UpdateSheet!$M:$M, K174, UpdateSheet!$G:$G, "&lt;=" &amp; D174)) * (UpdateSheet!$M:$M=K174), 0))), "") * N174)
)
</f>
        <v>19000</v>
      </c>
      <c r="P174" s="55"/>
      <c r="Q174" s="82">
        <f t="array" ref="Q174">IF(A174="", "", (IFNA(IF(A174="", "", INDEX(UpdateSheet!$K:$K, MATCH(1, (UpdateSheet!$G:$G=MAXIFS(UpdateSheet!$G:$G, UpdateSheet!$H:$H, G174, UpdateSheet!$I:$I, J174, UpdateSheet!$G:$G, "&lt;=" &amp; D174)) * (UpdateSheet!$H:$H=G174) *(UpdateSheet!$I:$I=J174), 0))), "")) +
(IFNA(IF(A174="", "", INDEX(UpdateSheet!$O:$O, MATCH(1, (UpdateSheet!$G:$G=MAXIFS(UpdateSheet!$G:$G, UpdateSheet!$M:$M, K174,UpdateSheet!$N:$N, N174, UpdateSheet!$G:$G, "&lt;=" &amp; D174)) * (UpdateSheet!$M:$M=K174) *(UpdateSheet!$N:$N=N174), 0))), ""))
)
</f>
        <v>49500</v>
      </c>
      <c r="R174" s="81">
        <v>30500.0</v>
      </c>
      <c r="S174" s="53" t="s">
        <v>126</v>
      </c>
      <c r="T174" s="83"/>
      <c r="U174" s="84" t="s">
        <v>97</v>
      </c>
      <c r="V174" s="84" t="s">
        <v>97</v>
      </c>
      <c r="W174" s="85" t="b">
        <f t="shared" si="1"/>
        <v>0</v>
      </c>
      <c r="X174" s="53"/>
      <c r="Y174" s="53" t="s">
        <v>1807</v>
      </c>
      <c r="Z174" s="63" t="s">
        <v>1462</v>
      </c>
    </row>
    <row r="175">
      <c r="A175" s="75" t="s">
        <v>1808</v>
      </c>
      <c r="B175" s="74">
        <v>8.034739527E9</v>
      </c>
      <c r="C175" s="75" t="s">
        <v>131</v>
      </c>
      <c r="D175" s="76">
        <v>45976.2440162037</v>
      </c>
      <c r="E175" s="75" t="s">
        <v>87</v>
      </c>
      <c r="F175" s="75" t="s">
        <v>129</v>
      </c>
      <c r="G175" s="77" t="s">
        <v>14</v>
      </c>
      <c r="H175" s="77">
        <v>2.0</v>
      </c>
      <c r="I175" s="80"/>
      <c r="J175" s="77">
        <v>2.0</v>
      </c>
      <c r="K175" s="79" t="s">
        <v>97</v>
      </c>
      <c r="L175" s="79"/>
      <c r="M175" s="80"/>
      <c r="N175" s="79"/>
      <c r="O175" s="81">
        <f t="array" ref="O175">IF(A175="", "", (IFNA(IF(A175="", "", INDEX(UpdateSheet!$L:$L, MATCH(1, (UpdateSheet!$G:$G=MAXIFS(UpdateSheet!$G:$G, UpdateSheet!$H:$H, G175, UpdateSheet!$G:$G, "&lt;=" &amp; D175)) * (UpdateSheet!$H:$H=G175), 0))), "") * J175) +
(IFNA(IF(A175="", "", INDEX(UpdateSheet!$P:$P, MATCH(1, (UpdateSheet!$G:$G=MAXIFS(UpdateSheet!$G:$G, UpdateSheet!$M:$M, K175, UpdateSheet!$G:$G, "&lt;=" &amp; D175)) * (UpdateSheet!$M:$M=K175), 0))), "") * N175)
)
</f>
        <v>19000</v>
      </c>
      <c r="P175" s="55">
        <v>4000.0</v>
      </c>
      <c r="Q175" s="82">
        <f t="array" ref="Q175">IF(A175="", "", (IFNA(IF(A175="", "", INDEX(UpdateSheet!$K:$K, MATCH(1, (UpdateSheet!$G:$G=MAXIFS(UpdateSheet!$G:$G, UpdateSheet!$H:$H, G175, UpdateSheet!$I:$I, J175, UpdateSheet!$G:$G, "&lt;=" &amp; D175)) * (UpdateSheet!$H:$H=G175) *(UpdateSheet!$I:$I=J175), 0))), "")) +
(IFNA(IF(A175="", "", INDEX(UpdateSheet!$O:$O, MATCH(1, (UpdateSheet!$G:$G=MAXIFS(UpdateSheet!$G:$G, UpdateSheet!$M:$M, K175,UpdateSheet!$N:$N, N175, UpdateSheet!$G:$G, "&lt;=" &amp; D175)) * (UpdateSheet!$M:$M=K175) *(UpdateSheet!$N:$N=N175), 0))), ""))
)
</f>
        <v>49500</v>
      </c>
      <c r="R175" s="81">
        <v>26500.0</v>
      </c>
      <c r="S175" s="53" t="s">
        <v>72</v>
      </c>
      <c r="T175" s="83">
        <v>45976.0</v>
      </c>
      <c r="U175" s="84" t="s">
        <v>87</v>
      </c>
      <c r="V175" s="84" t="s">
        <v>129</v>
      </c>
      <c r="W175" s="85" t="b">
        <f t="shared" si="1"/>
        <v>1</v>
      </c>
      <c r="X175" s="53" t="s">
        <v>55</v>
      </c>
      <c r="Y175" s="53"/>
      <c r="Z175" s="63" t="s">
        <v>1462</v>
      </c>
    </row>
    <row r="176">
      <c r="A176" s="75" t="s">
        <v>1809</v>
      </c>
      <c r="B176" s="74">
        <v>7.035503555E9</v>
      </c>
      <c r="C176" s="75" t="s">
        <v>12</v>
      </c>
      <c r="D176" s="76">
        <v>45976.366018518514</v>
      </c>
      <c r="E176" s="75" t="s">
        <v>87</v>
      </c>
      <c r="F176" s="75" t="s">
        <v>129</v>
      </c>
      <c r="G176" s="77" t="s">
        <v>14</v>
      </c>
      <c r="H176" s="77">
        <v>2.0</v>
      </c>
      <c r="I176" s="80"/>
      <c r="J176" s="77">
        <v>2.0</v>
      </c>
      <c r="K176" s="79" t="s">
        <v>97</v>
      </c>
      <c r="L176" s="79"/>
      <c r="M176" s="80"/>
      <c r="N176" s="79"/>
      <c r="O176" s="81">
        <f t="array" ref="O176">IF(A176="", "", (IFNA(IF(A176="", "", INDEX(UpdateSheet!$L:$L, MATCH(1, (UpdateSheet!$G:$G=MAXIFS(UpdateSheet!$G:$G, UpdateSheet!$H:$H, G176, UpdateSheet!$G:$G, "&lt;=" &amp; D176)) * (UpdateSheet!$H:$H=G176), 0))), "") * J176) +
(IFNA(IF(A176="", "", INDEX(UpdateSheet!$P:$P, MATCH(1, (UpdateSheet!$G:$G=MAXIFS(UpdateSheet!$G:$G, UpdateSheet!$M:$M, K176, UpdateSheet!$G:$G, "&lt;=" &amp; D176)) * (UpdateSheet!$M:$M=K176), 0))), "") * N176)
)
</f>
        <v>19000</v>
      </c>
      <c r="P176" s="55">
        <v>4000.0</v>
      </c>
      <c r="Q176" s="82">
        <f t="array" ref="Q176">IF(A176="", "", (IFNA(IF(A176="", "", INDEX(UpdateSheet!$K:$K, MATCH(1, (UpdateSheet!$G:$G=MAXIFS(UpdateSheet!$G:$G, UpdateSheet!$H:$H, G176, UpdateSheet!$I:$I, J176, UpdateSheet!$G:$G, "&lt;=" &amp; D176)) * (UpdateSheet!$H:$H=G176) *(UpdateSheet!$I:$I=J176), 0))), "")) +
(IFNA(IF(A176="", "", INDEX(UpdateSheet!$O:$O, MATCH(1, (UpdateSheet!$G:$G=MAXIFS(UpdateSheet!$G:$G, UpdateSheet!$M:$M, K176,UpdateSheet!$N:$N, N176, UpdateSheet!$G:$G, "&lt;=" &amp; D176)) * (UpdateSheet!$M:$M=K176) *(UpdateSheet!$N:$N=N176), 0))), ""))
)
</f>
        <v>49500</v>
      </c>
      <c r="R176" s="81">
        <v>26500.0</v>
      </c>
      <c r="S176" s="53" t="s">
        <v>72</v>
      </c>
      <c r="T176" s="83">
        <v>45976.0</v>
      </c>
      <c r="U176" s="84" t="s">
        <v>87</v>
      </c>
      <c r="V176" s="84" t="s">
        <v>129</v>
      </c>
      <c r="W176" s="85" t="b">
        <f t="shared" si="1"/>
        <v>1</v>
      </c>
      <c r="X176" s="53" t="s">
        <v>11</v>
      </c>
      <c r="Y176" s="53"/>
      <c r="Z176" s="63" t="s">
        <v>1163</v>
      </c>
    </row>
    <row r="177">
      <c r="A177" s="75" t="s">
        <v>1810</v>
      </c>
      <c r="B177" s="74">
        <v>8.102347488E9</v>
      </c>
      <c r="C177" s="75" t="s">
        <v>27</v>
      </c>
      <c r="D177" s="76">
        <v>45976.37495370371</v>
      </c>
      <c r="E177" s="75" t="s">
        <v>87</v>
      </c>
      <c r="F177" s="75" t="s">
        <v>129</v>
      </c>
      <c r="G177" s="77" t="s">
        <v>14</v>
      </c>
      <c r="H177" s="77">
        <v>2.0</v>
      </c>
      <c r="I177" s="80"/>
      <c r="J177" s="77">
        <v>2.0</v>
      </c>
      <c r="K177" s="79" t="s">
        <v>97</v>
      </c>
      <c r="L177" s="79"/>
      <c r="M177" s="80"/>
      <c r="N177" s="79"/>
      <c r="O177" s="81">
        <f t="array" ref="O177">IF(A177="", "", (IFNA(IF(A177="", "", INDEX(UpdateSheet!$L:$L, MATCH(1, (UpdateSheet!$G:$G=MAXIFS(UpdateSheet!$G:$G, UpdateSheet!$H:$H, G177, UpdateSheet!$G:$G, "&lt;=" &amp; D177)) * (UpdateSheet!$H:$H=G177), 0))), "") * J177) +
(IFNA(IF(A177="", "", INDEX(UpdateSheet!$P:$P, MATCH(1, (UpdateSheet!$G:$G=MAXIFS(UpdateSheet!$G:$G, UpdateSheet!$M:$M, K177, UpdateSheet!$G:$G, "&lt;=" &amp; D177)) * (UpdateSheet!$M:$M=K177), 0))), "") * N177)
)
</f>
        <v>19000</v>
      </c>
      <c r="P177" s="55"/>
      <c r="Q177" s="82">
        <f t="array" ref="Q177">IF(A177="", "", (IFNA(IF(A177="", "", INDEX(UpdateSheet!$K:$K, MATCH(1, (UpdateSheet!$G:$G=MAXIFS(UpdateSheet!$G:$G, UpdateSheet!$H:$H, G177, UpdateSheet!$I:$I, J177, UpdateSheet!$G:$G, "&lt;=" &amp; D177)) * (UpdateSheet!$H:$H=G177) *(UpdateSheet!$I:$I=J177), 0))), "")) +
(IFNA(IF(A177="", "", INDEX(UpdateSheet!$O:$O, MATCH(1, (UpdateSheet!$G:$G=MAXIFS(UpdateSheet!$G:$G, UpdateSheet!$M:$M, K177,UpdateSheet!$N:$N, N177, UpdateSheet!$G:$G, "&lt;=" &amp; D177)) * (UpdateSheet!$M:$M=K177) *(UpdateSheet!$N:$N=N177), 0))), ""))
)
</f>
        <v>49500</v>
      </c>
      <c r="R177" s="81">
        <v>30500.0</v>
      </c>
      <c r="S177" s="63" t="str">
        <f t="shared" ref="S177:S178" si="19">if(A177="","","Pending")</f>
        <v>Pending</v>
      </c>
      <c r="T177" s="83"/>
      <c r="U177" s="84" t="s">
        <v>97</v>
      </c>
      <c r="V177" s="84" t="s">
        <v>97</v>
      </c>
      <c r="W177" s="85" t="b">
        <f t="shared" si="1"/>
        <v>0</v>
      </c>
      <c r="X177" s="53"/>
      <c r="Y177" s="53" t="s">
        <v>1780</v>
      </c>
      <c r="Z177" s="63" t="s">
        <v>1163</v>
      </c>
    </row>
    <row r="178">
      <c r="A178" s="75" t="s">
        <v>1811</v>
      </c>
      <c r="B178" s="74">
        <v>9.01300033E9</v>
      </c>
      <c r="C178" s="75" t="s">
        <v>12</v>
      </c>
      <c r="D178" s="76">
        <v>45976.487384259264</v>
      </c>
      <c r="E178" s="75" t="s">
        <v>87</v>
      </c>
      <c r="F178" s="75" t="s">
        <v>129</v>
      </c>
      <c r="G178" s="77" t="s">
        <v>14</v>
      </c>
      <c r="H178" s="77">
        <v>1.0</v>
      </c>
      <c r="I178" s="80"/>
      <c r="J178" s="77">
        <v>1.0</v>
      </c>
      <c r="K178" s="79" t="s">
        <v>19</v>
      </c>
      <c r="L178" s="79">
        <v>50.0</v>
      </c>
      <c r="M178" s="80"/>
      <c r="N178" s="79">
        <v>50.0</v>
      </c>
      <c r="O178" s="81">
        <f t="array" ref="O178">IF(A178="", "", (IFNA(IF(A178="", "", INDEX(UpdateSheet!$L:$L, MATCH(1, (UpdateSheet!$G:$G=MAXIFS(UpdateSheet!$G:$G, UpdateSheet!$H:$H, G178, UpdateSheet!$G:$G, "&lt;=" &amp; D178)) * (UpdateSheet!$H:$H=G178), 0))), "") * J178) +
(IFNA(IF(A178="", "", INDEX(UpdateSheet!$P:$P, MATCH(1, (UpdateSheet!$G:$G=MAXIFS(UpdateSheet!$G:$G, UpdateSheet!$M:$M, K178, UpdateSheet!$G:$G, "&lt;=" &amp; D178)) * (UpdateSheet!$M:$M=K178), 0))), "") * N178)
)
</f>
        <v>17000</v>
      </c>
      <c r="P178" s="55"/>
      <c r="Q178" s="82">
        <f t="array" ref="Q178">IF(A178="", "", (IFNA(IF(A178="", "", INDEX(UpdateSheet!$K:$K, MATCH(1, (UpdateSheet!$G:$G=MAXIFS(UpdateSheet!$G:$G, UpdateSheet!$H:$H, G178, UpdateSheet!$I:$I, J178, UpdateSheet!$G:$G, "&lt;=" &amp; D178)) * (UpdateSheet!$H:$H=G178) *(UpdateSheet!$I:$I=J178), 0))), "")) +
(IFNA(IF(A178="", "", INDEX(UpdateSheet!$O:$O, MATCH(1, (UpdateSheet!$G:$G=MAXIFS(UpdateSheet!$G:$G, UpdateSheet!$M:$M, K178,UpdateSheet!$N:$N, N178, UpdateSheet!$G:$G, "&lt;=" &amp; D178)) * (UpdateSheet!$M:$M=K178) *(UpdateSheet!$N:$N=N178), 0))), ""))
)
</f>
        <v>66000</v>
      </c>
      <c r="R178" s="81">
        <v>49000.0</v>
      </c>
      <c r="S178" s="63" t="str">
        <f t="shared" si="19"/>
        <v>Pending</v>
      </c>
      <c r="T178" s="83"/>
      <c r="U178" s="84" t="s">
        <v>97</v>
      </c>
      <c r="V178" s="84" t="s">
        <v>97</v>
      </c>
      <c r="W178" s="85" t="b">
        <f t="shared" si="1"/>
        <v>0</v>
      </c>
      <c r="X178" s="53"/>
      <c r="Y178" s="53" t="s">
        <v>1780</v>
      </c>
      <c r="Z178" s="63" t="s">
        <v>1163</v>
      </c>
    </row>
    <row r="179">
      <c r="A179" s="75" t="s">
        <v>1812</v>
      </c>
      <c r="B179" s="74">
        <v>8.036169202E9</v>
      </c>
      <c r="C179" s="75" t="s">
        <v>12</v>
      </c>
      <c r="D179" s="76">
        <v>45976.601736111115</v>
      </c>
      <c r="E179" s="75" t="s">
        <v>87</v>
      </c>
      <c r="F179" s="75" t="s">
        <v>129</v>
      </c>
      <c r="G179" s="77" t="s">
        <v>14</v>
      </c>
      <c r="H179" s="77">
        <v>1.0</v>
      </c>
      <c r="I179" s="80"/>
      <c r="J179" s="77">
        <v>1.0</v>
      </c>
      <c r="K179" s="79" t="s">
        <v>97</v>
      </c>
      <c r="L179" s="79"/>
      <c r="M179" s="80"/>
      <c r="N179" s="79"/>
      <c r="O179" s="81">
        <f t="array" ref="O179">IF(A179="", "", (IFNA(IF(A179="", "", INDEX(UpdateSheet!$L:$L, MATCH(1, (UpdateSheet!$G:$G=MAXIFS(UpdateSheet!$G:$G, UpdateSheet!$H:$H, G179, UpdateSheet!$G:$G, "&lt;=" &amp; D179)) * (UpdateSheet!$H:$H=G179), 0))), "") * J179) +
(IFNA(IF(A179="", "", INDEX(UpdateSheet!$P:$P, MATCH(1, (UpdateSheet!$G:$G=MAXIFS(UpdateSheet!$G:$G, UpdateSheet!$M:$M, K179, UpdateSheet!$G:$G, "&lt;=" &amp; D179)) * (UpdateSheet!$M:$M=K179), 0))), "") * N179)
)
</f>
        <v>9500</v>
      </c>
      <c r="P179" s="88">
        <v>6000.0</v>
      </c>
      <c r="Q179" s="82">
        <f t="array" ref="Q179">IF(A179="", "", (IFNA(IF(A179="", "", INDEX(UpdateSheet!$K:$K, MATCH(1, (UpdateSheet!$G:$G=MAXIFS(UpdateSheet!$G:$G, UpdateSheet!$H:$H, G179, UpdateSheet!$I:$I, J179, UpdateSheet!$G:$G, "&lt;=" &amp; D179)) * (UpdateSheet!$H:$H=G179) *(UpdateSheet!$I:$I=J179), 0))), "")) +
(IFNA(IF(A179="", "", INDEX(UpdateSheet!$O:$O, MATCH(1, (UpdateSheet!$G:$G=MAXIFS(UpdateSheet!$G:$G, UpdateSheet!$M:$M, K179,UpdateSheet!$N:$N, N179, UpdateSheet!$G:$G, "&lt;=" &amp; D179)) * (UpdateSheet!$M:$M=K179) *(UpdateSheet!$N:$N=N179), 0))), ""))
)
</f>
        <v>35500</v>
      </c>
      <c r="R179" s="81">
        <v>20000.0</v>
      </c>
      <c r="S179" s="53" t="s">
        <v>72</v>
      </c>
      <c r="T179" s="83">
        <v>45980.0</v>
      </c>
      <c r="U179" s="84" t="s">
        <v>87</v>
      </c>
      <c r="V179" s="84" t="s">
        <v>129</v>
      </c>
      <c r="W179" s="85" t="b">
        <f t="shared" si="1"/>
        <v>1</v>
      </c>
      <c r="X179" s="53" t="s">
        <v>11</v>
      </c>
      <c r="Y179" s="53"/>
      <c r="Z179" s="63" t="s">
        <v>1163</v>
      </c>
    </row>
    <row r="180">
      <c r="A180" s="75" t="s">
        <v>1813</v>
      </c>
      <c r="B180" s="74">
        <v>7.033881221E9</v>
      </c>
      <c r="C180" s="75" t="s">
        <v>18</v>
      </c>
      <c r="D180" s="76">
        <v>45976.74388888889</v>
      </c>
      <c r="E180" s="75" t="s">
        <v>87</v>
      </c>
      <c r="F180" s="75" t="s">
        <v>129</v>
      </c>
      <c r="G180" s="77" t="s">
        <v>14</v>
      </c>
      <c r="H180" s="77">
        <v>1.0</v>
      </c>
      <c r="I180" s="80"/>
      <c r="J180" s="77">
        <v>1.0</v>
      </c>
      <c r="K180" s="79" t="s">
        <v>97</v>
      </c>
      <c r="L180" s="79"/>
      <c r="M180" s="80"/>
      <c r="N180" s="79"/>
      <c r="O180" s="81">
        <f t="array" ref="O180">IF(A180="", "", (IFNA(IF(A180="", "", INDEX(UpdateSheet!$L:$L, MATCH(1, (UpdateSheet!$G:$G=MAXIFS(UpdateSheet!$G:$G, UpdateSheet!$H:$H, G180, UpdateSheet!$G:$G, "&lt;=" &amp; D180)) * (UpdateSheet!$H:$H=G180), 0))), "") * J180) +
(IFNA(IF(A180="", "", INDEX(UpdateSheet!$P:$P, MATCH(1, (UpdateSheet!$G:$G=MAXIFS(UpdateSheet!$G:$G, UpdateSheet!$M:$M, K180, UpdateSheet!$G:$G, "&lt;=" &amp; D180)) * (UpdateSheet!$M:$M=K180), 0))), "") * N180)
)
</f>
        <v>9500</v>
      </c>
      <c r="P180" s="55"/>
      <c r="Q180" s="82">
        <f t="array" ref="Q180">IF(A180="", "", (IFNA(IF(A180="", "", INDEX(UpdateSheet!$K:$K, MATCH(1, (UpdateSheet!$G:$G=MAXIFS(UpdateSheet!$G:$G, UpdateSheet!$H:$H, G180, UpdateSheet!$I:$I, J180, UpdateSheet!$G:$G, "&lt;=" &amp; D180)) * (UpdateSheet!$H:$H=G180) *(UpdateSheet!$I:$I=J180), 0))), "")) +
(IFNA(IF(A180="", "", INDEX(UpdateSheet!$O:$O, MATCH(1, (UpdateSheet!$G:$G=MAXIFS(UpdateSheet!$G:$G, UpdateSheet!$M:$M, K180,UpdateSheet!$N:$N, N180, UpdateSheet!$G:$G, "&lt;=" &amp; D180)) * (UpdateSheet!$M:$M=K180) *(UpdateSheet!$N:$N=N180), 0))), ""))
)
</f>
        <v>35500</v>
      </c>
      <c r="R180" s="81">
        <v>26000.0</v>
      </c>
      <c r="S180" s="63" t="str">
        <f>if(A180="","","Pending")</f>
        <v>Pending</v>
      </c>
      <c r="T180" s="83"/>
      <c r="U180" s="84" t="s">
        <v>97</v>
      </c>
      <c r="V180" s="84" t="s">
        <v>97</v>
      </c>
      <c r="W180" s="85" t="b">
        <f t="shared" si="1"/>
        <v>0</v>
      </c>
      <c r="X180" s="53"/>
      <c r="Y180" s="53" t="s">
        <v>1814</v>
      </c>
      <c r="Z180" s="63" t="s">
        <v>1163</v>
      </c>
    </row>
    <row r="181">
      <c r="A181" s="75" t="s">
        <v>1815</v>
      </c>
      <c r="B181" s="74">
        <v>8.184044066E9</v>
      </c>
      <c r="C181" s="75" t="s">
        <v>12</v>
      </c>
      <c r="D181" s="76">
        <v>45976.809641203705</v>
      </c>
      <c r="E181" s="75" t="s">
        <v>87</v>
      </c>
      <c r="F181" s="75" t="s">
        <v>129</v>
      </c>
      <c r="G181" s="77" t="s">
        <v>14</v>
      </c>
      <c r="H181" s="77">
        <v>1.0</v>
      </c>
      <c r="I181" s="80"/>
      <c r="J181" s="77">
        <v>1.0</v>
      </c>
      <c r="K181" s="79" t="s">
        <v>19</v>
      </c>
      <c r="L181" s="79">
        <v>50.0</v>
      </c>
      <c r="M181" s="80"/>
      <c r="N181" s="79">
        <v>50.0</v>
      </c>
      <c r="O181" s="81">
        <f t="array" ref="O181">IF(A181="", "", (IFNA(IF(A181="", "", INDEX(UpdateSheet!$L:$L, MATCH(1, (UpdateSheet!$G:$G=MAXIFS(UpdateSheet!$G:$G, UpdateSheet!$H:$H, G181, UpdateSheet!$G:$G, "&lt;=" &amp; D181)) * (UpdateSheet!$H:$H=G181), 0))), "") * J181) +
(IFNA(IF(A181="", "", INDEX(UpdateSheet!$P:$P, MATCH(1, (UpdateSheet!$G:$G=MAXIFS(UpdateSheet!$G:$G, UpdateSheet!$M:$M, K181, UpdateSheet!$G:$G, "&lt;=" &amp; D181)) * (UpdateSheet!$M:$M=K181), 0))), "") * N181)
)
</f>
        <v>17000</v>
      </c>
      <c r="P181" s="55">
        <v>4000.0</v>
      </c>
      <c r="Q181" s="82">
        <f t="array" ref="Q181">IF(A181="", "", (IFNA(IF(A181="", "", INDEX(UpdateSheet!$K:$K, MATCH(1, (UpdateSheet!$G:$G=MAXIFS(UpdateSheet!$G:$G, UpdateSheet!$H:$H, G181, UpdateSheet!$I:$I, J181, UpdateSheet!$G:$G, "&lt;=" &amp; D181)) * (UpdateSheet!$H:$H=G181) *(UpdateSheet!$I:$I=J181), 0))), "")) +
(IFNA(IF(A181="", "", INDEX(UpdateSheet!$O:$O, MATCH(1, (UpdateSheet!$G:$G=MAXIFS(UpdateSheet!$G:$G, UpdateSheet!$M:$M, K181,UpdateSheet!$N:$N, N181, UpdateSheet!$G:$G, "&lt;=" &amp; D181)) * (UpdateSheet!$M:$M=K181) *(UpdateSheet!$N:$N=N181), 0))), ""))
)
</f>
        <v>66000</v>
      </c>
      <c r="R181" s="81">
        <v>45000.0</v>
      </c>
      <c r="S181" s="53" t="s">
        <v>72</v>
      </c>
      <c r="T181" s="83">
        <v>45978.0</v>
      </c>
      <c r="U181" s="84" t="s">
        <v>87</v>
      </c>
      <c r="V181" s="84" t="s">
        <v>129</v>
      </c>
      <c r="W181" s="85" t="b">
        <f t="shared" si="1"/>
        <v>1</v>
      </c>
      <c r="X181" s="53" t="s">
        <v>11</v>
      </c>
      <c r="Y181" s="63"/>
      <c r="Z181" s="63" t="s">
        <v>1163</v>
      </c>
    </row>
    <row r="182">
      <c r="A182" s="75" t="s">
        <v>1816</v>
      </c>
      <c r="B182" s="74">
        <v>9.137740878E9</v>
      </c>
      <c r="C182" s="75" t="s">
        <v>171</v>
      </c>
      <c r="D182" s="76">
        <v>45976.82497685185</v>
      </c>
      <c r="E182" s="75" t="s">
        <v>87</v>
      </c>
      <c r="F182" s="75" t="s">
        <v>129</v>
      </c>
      <c r="G182" s="77" t="s">
        <v>14</v>
      </c>
      <c r="H182" s="77">
        <v>1.0</v>
      </c>
      <c r="I182" s="80"/>
      <c r="J182" s="77">
        <v>1.0</v>
      </c>
      <c r="K182" s="79" t="s">
        <v>97</v>
      </c>
      <c r="L182" s="79"/>
      <c r="M182" s="80"/>
      <c r="N182" s="79"/>
      <c r="O182" s="81">
        <f t="array" ref="O182">IF(A182="", "", (IFNA(IF(A182="", "", INDEX(UpdateSheet!$L:$L, MATCH(1, (UpdateSheet!$G:$G=MAXIFS(UpdateSheet!$G:$G, UpdateSheet!$H:$H, G182, UpdateSheet!$G:$G, "&lt;=" &amp; D182)) * (UpdateSheet!$H:$H=G182), 0))), "") * J182) +
(IFNA(IF(A182="", "", INDEX(UpdateSheet!$P:$P, MATCH(1, (UpdateSheet!$G:$G=MAXIFS(UpdateSheet!$G:$G, UpdateSheet!$M:$M, K182, UpdateSheet!$G:$G, "&lt;=" &amp; D182)) * (UpdateSheet!$M:$M=K182), 0))), "") * N182)
)
</f>
        <v>9500</v>
      </c>
      <c r="P182" s="55">
        <v>4500.0</v>
      </c>
      <c r="Q182" s="82">
        <f t="array" ref="Q182">IF(A182="", "", (IFNA(IF(A182="", "", INDEX(UpdateSheet!$K:$K, MATCH(1, (UpdateSheet!$G:$G=MAXIFS(UpdateSheet!$G:$G, UpdateSheet!$H:$H, G182, UpdateSheet!$I:$I, J182, UpdateSheet!$G:$G, "&lt;=" &amp; D182)) * (UpdateSheet!$H:$H=G182) *(UpdateSheet!$I:$I=J182), 0))), "")) +
(IFNA(IF(A182="", "", INDEX(UpdateSheet!$O:$O, MATCH(1, (UpdateSheet!$G:$G=MAXIFS(UpdateSheet!$G:$G, UpdateSheet!$M:$M, K182,UpdateSheet!$N:$N, N182, UpdateSheet!$G:$G, "&lt;=" &amp; D182)) * (UpdateSheet!$M:$M=K182) *(UpdateSheet!$N:$N=N182), 0))), ""))
)
</f>
        <v>35500</v>
      </c>
      <c r="R182" s="81">
        <v>21500.0</v>
      </c>
      <c r="S182" s="53" t="s">
        <v>72</v>
      </c>
      <c r="T182" s="83">
        <v>45978.0</v>
      </c>
      <c r="U182" s="84" t="s">
        <v>87</v>
      </c>
      <c r="V182" s="84" t="s">
        <v>129</v>
      </c>
      <c r="W182" s="85" t="b">
        <f t="shared" si="1"/>
        <v>1</v>
      </c>
      <c r="X182" s="53" t="s">
        <v>29</v>
      </c>
      <c r="Y182" s="63"/>
      <c r="Z182" s="63" t="s">
        <v>1163</v>
      </c>
    </row>
    <row r="183">
      <c r="A183" s="75" t="s">
        <v>1817</v>
      </c>
      <c r="B183" s="74">
        <v>8.034456114E9</v>
      </c>
      <c r="C183" s="75" t="s">
        <v>1664</v>
      </c>
      <c r="D183" s="76">
        <v>45977.19385416667</v>
      </c>
      <c r="E183" s="75" t="s">
        <v>87</v>
      </c>
      <c r="F183" s="75" t="s">
        <v>129</v>
      </c>
      <c r="G183" s="77" t="s">
        <v>14</v>
      </c>
      <c r="H183" s="77">
        <v>1.0</v>
      </c>
      <c r="I183" s="80"/>
      <c r="J183" s="77">
        <v>1.0</v>
      </c>
      <c r="K183" s="79" t="s">
        <v>19</v>
      </c>
      <c r="L183" s="79">
        <v>50.0</v>
      </c>
      <c r="M183" s="80"/>
      <c r="N183" s="79">
        <v>50.0</v>
      </c>
      <c r="O183" s="81">
        <f t="array" ref="O183">IF(A183="", "", (IFNA(IF(A183="", "", INDEX(UpdateSheet!$L:$L, MATCH(1, (UpdateSheet!$G:$G=MAXIFS(UpdateSheet!$G:$G, UpdateSheet!$H:$H, G183, UpdateSheet!$G:$G, "&lt;=" &amp; D183)) * (UpdateSheet!$H:$H=G183), 0))), "") * J183) +
(IFNA(IF(A183="", "", INDEX(UpdateSheet!$P:$P, MATCH(1, (UpdateSheet!$G:$G=MAXIFS(UpdateSheet!$G:$G, UpdateSheet!$M:$M, K183, UpdateSheet!$G:$G, "&lt;=" &amp; D183)) * (UpdateSheet!$M:$M=K183), 0))), "") * N183)
)
</f>
        <v>17000</v>
      </c>
      <c r="P183" s="86"/>
      <c r="Q183" s="82">
        <f t="array" ref="Q183">IF(A183="", "", (IFNA(IF(A183="", "", INDEX(UpdateSheet!$K:$K, MATCH(1, (UpdateSheet!$G:$G=MAXIFS(UpdateSheet!$G:$G, UpdateSheet!$H:$H, G183, UpdateSheet!$I:$I, J183, UpdateSheet!$G:$G, "&lt;=" &amp; D183)) * (UpdateSheet!$H:$H=G183) *(UpdateSheet!$I:$I=J183), 0))), "")) +
(IFNA(IF(A183="", "", INDEX(UpdateSheet!$O:$O, MATCH(1, (UpdateSheet!$G:$G=MAXIFS(UpdateSheet!$G:$G, UpdateSheet!$M:$M, K183,UpdateSheet!$N:$N, N183, UpdateSheet!$G:$G, "&lt;=" &amp; D183)) * (UpdateSheet!$M:$M=K183) *(UpdateSheet!$N:$N=N183), 0))), ""))
)
</f>
        <v>66000</v>
      </c>
      <c r="R183" s="81">
        <v>49000.0</v>
      </c>
      <c r="S183" s="53" t="s">
        <v>72</v>
      </c>
      <c r="T183" s="83">
        <v>45978.0</v>
      </c>
      <c r="U183" s="84" t="s">
        <v>87</v>
      </c>
      <c r="V183" s="84" t="s">
        <v>129</v>
      </c>
      <c r="W183" s="85" t="b">
        <f t="shared" si="1"/>
        <v>1</v>
      </c>
      <c r="X183" s="53" t="s">
        <v>67</v>
      </c>
      <c r="Y183" s="63"/>
      <c r="Z183" s="63" t="s">
        <v>1163</v>
      </c>
    </row>
    <row r="184">
      <c r="A184" s="75" t="s">
        <v>876</v>
      </c>
      <c r="B184" s="74">
        <v>8.033180976E9</v>
      </c>
      <c r="C184" s="75" t="s">
        <v>62</v>
      </c>
      <c r="D184" s="76">
        <v>45977.22513888888</v>
      </c>
      <c r="E184" s="75" t="s">
        <v>87</v>
      </c>
      <c r="F184" s="75" t="s">
        <v>129</v>
      </c>
      <c r="G184" s="77" t="s">
        <v>14</v>
      </c>
      <c r="H184" s="77">
        <v>1.0</v>
      </c>
      <c r="I184" s="80"/>
      <c r="J184" s="77">
        <v>1.0</v>
      </c>
      <c r="K184" s="79" t="s">
        <v>19</v>
      </c>
      <c r="L184" s="79">
        <v>50.0</v>
      </c>
      <c r="M184" s="80"/>
      <c r="N184" s="79">
        <v>50.0</v>
      </c>
      <c r="O184" s="81">
        <f t="array" ref="O184">IF(A184="", "", (IFNA(IF(A184="", "", INDEX(UpdateSheet!$L:$L, MATCH(1, (UpdateSheet!$G:$G=MAXIFS(UpdateSheet!$G:$G, UpdateSheet!$H:$H, G184, UpdateSheet!$G:$G, "&lt;=" &amp; D184)) * (UpdateSheet!$H:$H=G184), 0))), "") * J184) +
(IFNA(IF(A184="", "", INDEX(UpdateSheet!$P:$P, MATCH(1, (UpdateSheet!$G:$G=MAXIFS(UpdateSheet!$G:$G, UpdateSheet!$M:$M, K184, UpdateSheet!$G:$G, "&lt;=" &amp; D184)) * (UpdateSheet!$M:$M=K184), 0))), "") * N184)
)
</f>
        <v>17000</v>
      </c>
      <c r="P184" s="55">
        <v>5000.0</v>
      </c>
      <c r="Q184" s="82">
        <f t="array" ref="Q184">IF(A184="", "", (IFNA(IF(A184="", "", INDEX(UpdateSheet!$K:$K, MATCH(1, (UpdateSheet!$G:$G=MAXIFS(UpdateSheet!$G:$G, UpdateSheet!$H:$H, G184, UpdateSheet!$I:$I, J184, UpdateSheet!$G:$G, "&lt;=" &amp; D184)) * (UpdateSheet!$H:$H=G184) *(UpdateSheet!$I:$I=J184), 0))), "")) +
(IFNA(IF(A184="", "", INDEX(UpdateSheet!$O:$O, MATCH(1, (UpdateSheet!$G:$G=MAXIFS(UpdateSheet!$G:$G, UpdateSheet!$M:$M, K184,UpdateSheet!$N:$N, N184, UpdateSheet!$G:$G, "&lt;=" &amp; D184)) * (UpdateSheet!$M:$M=K184) *(UpdateSheet!$N:$N=N184), 0))), ""))
)
</f>
        <v>66000</v>
      </c>
      <c r="R184" s="81">
        <v>44000.0</v>
      </c>
      <c r="S184" s="53" t="s">
        <v>72</v>
      </c>
      <c r="T184" s="83">
        <v>45978.0</v>
      </c>
      <c r="U184" s="84" t="s">
        <v>87</v>
      </c>
      <c r="V184" s="84" t="s">
        <v>129</v>
      </c>
      <c r="W184" s="85" t="b">
        <f t="shared" si="1"/>
        <v>1</v>
      </c>
      <c r="X184" s="53" t="s">
        <v>60</v>
      </c>
      <c r="Y184" s="63"/>
      <c r="Z184" s="63" t="s">
        <v>1163</v>
      </c>
    </row>
    <row r="185">
      <c r="A185" s="75" t="s">
        <v>1818</v>
      </c>
      <c r="B185" s="74">
        <v>7.03717908E9</v>
      </c>
      <c r="C185" s="75" t="s">
        <v>12</v>
      </c>
      <c r="D185" s="76">
        <v>45977.28450231481</v>
      </c>
      <c r="E185" s="75" t="s">
        <v>87</v>
      </c>
      <c r="F185" s="75" t="s">
        <v>129</v>
      </c>
      <c r="G185" s="77" t="s">
        <v>14</v>
      </c>
      <c r="H185" s="77">
        <v>1.0</v>
      </c>
      <c r="I185" s="80"/>
      <c r="J185" s="77">
        <v>1.0</v>
      </c>
      <c r="K185" s="79" t="s">
        <v>97</v>
      </c>
      <c r="L185" s="79"/>
      <c r="M185" s="80"/>
      <c r="N185" s="79"/>
      <c r="O185" s="81">
        <f t="array" ref="O185">IF(A185="", "", (IFNA(IF(A185="", "", INDEX(UpdateSheet!$L:$L, MATCH(1, (UpdateSheet!$G:$G=MAXIFS(UpdateSheet!$G:$G, UpdateSheet!$H:$H, G185, UpdateSheet!$G:$G, "&lt;=" &amp; D185)) * (UpdateSheet!$H:$H=G185), 0))), "") * J185) +
(IFNA(IF(A185="", "", INDEX(UpdateSheet!$P:$P, MATCH(1, (UpdateSheet!$G:$G=MAXIFS(UpdateSheet!$G:$G, UpdateSheet!$M:$M, K185, UpdateSheet!$G:$G, "&lt;=" &amp; D185)) * (UpdateSheet!$M:$M=K185), 0))), "") * N185)
)
</f>
        <v>9500</v>
      </c>
      <c r="P185" s="86"/>
      <c r="Q185" s="82">
        <f t="array" ref="Q185">IF(A185="", "", (IFNA(IF(A185="", "", INDEX(UpdateSheet!$K:$K, MATCH(1, (UpdateSheet!$G:$G=MAXIFS(UpdateSheet!$G:$G, UpdateSheet!$H:$H, G185, UpdateSheet!$I:$I, J185, UpdateSheet!$G:$G, "&lt;=" &amp; D185)) * (UpdateSheet!$H:$H=G185) *(UpdateSheet!$I:$I=J185), 0))), "")) +
(IFNA(IF(A185="", "", INDEX(UpdateSheet!$O:$O, MATCH(1, (UpdateSheet!$G:$G=MAXIFS(UpdateSheet!$G:$G, UpdateSheet!$M:$M, K185,UpdateSheet!$N:$N, N185, UpdateSheet!$G:$G, "&lt;=" &amp; D185)) * (UpdateSheet!$M:$M=K185) *(UpdateSheet!$N:$N=N185), 0))), ""))
)
</f>
        <v>35500</v>
      </c>
      <c r="R185" s="81">
        <v>26000.0</v>
      </c>
      <c r="S185" s="53" t="s">
        <v>126</v>
      </c>
      <c r="T185" s="83"/>
      <c r="U185" s="84" t="s">
        <v>97</v>
      </c>
      <c r="V185" s="84" t="s">
        <v>97</v>
      </c>
      <c r="W185" s="85" t="b">
        <f t="shared" si="1"/>
        <v>0</v>
      </c>
      <c r="X185" s="53"/>
      <c r="Y185" s="53" t="s">
        <v>1819</v>
      </c>
      <c r="Z185" s="63" t="s">
        <v>1163</v>
      </c>
    </row>
    <row r="186">
      <c r="A186" s="75" t="s">
        <v>1820</v>
      </c>
      <c r="B186" s="74">
        <v>8.095818437E9</v>
      </c>
      <c r="C186" s="75" t="s">
        <v>12</v>
      </c>
      <c r="D186" s="76">
        <v>45979.236388888894</v>
      </c>
      <c r="E186" s="75" t="s">
        <v>87</v>
      </c>
      <c r="F186" s="75" t="s">
        <v>129</v>
      </c>
      <c r="G186" s="77" t="s">
        <v>14</v>
      </c>
      <c r="H186" s="77">
        <v>1.0</v>
      </c>
      <c r="I186" s="80"/>
      <c r="J186" s="77">
        <v>1.0</v>
      </c>
      <c r="K186" s="79" t="s">
        <v>97</v>
      </c>
      <c r="L186" s="79"/>
      <c r="M186" s="80"/>
      <c r="N186" s="79"/>
      <c r="O186" s="81">
        <f t="array" ref="O186">IF(A186="", "", (IFNA(IF(A186="", "", INDEX(UpdateSheet!$L:$L, MATCH(1, (UpdateSheet!$G:$G=MAXIFS(UpdateSheet!$G:$G, UpdateSheet!$H:$H, G186, UpdateSheet!$G:$G, "&lt;=" &amp; D186)) * (UpdateSheet!$H:$H=G186), 0))), "") * J186) +
(IFNA(IF(A186="", "", INDEX(UpdateSheet!$P:$P, MATCH(1, (UpdateSheet!$G:$G=MAXIFS(UpdateSheet!$G:$G, UpdateSheet!$M:$M, K186, UpdateSheet!$G:$G, "&lt;=" &amp; D186)) * (UpdateSheet!$M:$M=K186), 0))), "") * N186)
)
</f>
        <v>9500</v>
      </c>
      <c r="P186" s="55"/>
      <c r="Q186" s="82">
        <f t="array" ref="Q186">IF(A186="", "", (IFNA(IF(A186="", "", INDEX(UpdateSheet!$K:$K, MATCH(1, (UpdateSheet!$G:$G=MAXIFS(UpdateSheet!$G:$G, UpdateSheet!$H:$H, G186, UpdateSheet!$I:$I, J186, UpdateSheet!$G:$G, "&lt;=" &amp; D186)) * (UpdateSheet!$H:$H=G186) *(UpdateSheet!$I:$I=J186), 0))), "")) +
(IFNA(IF(A186="", "", INDEX(UpdateSheet!$O:$O, MATCH(1, (UpdateSheet!$G:$G=MAXIFS(UpdateSheet!$G:$G, UpdateSheet!$M:$M, K186,UpdateSheet!$N:$N, N186, UpdateSheet!$G:$G, "&lt;=" &amp; D186)) * (UpdateSheet!$M:$M=K186) *(UpdateSheet!$N:$N=N186), 0))), ""))
)
</f>
        <v>35500</v>
      </c>
      <c r="R186" s="81">
        <v>26000.0</v>
      </c>
      <c r="S186" s="53" t="s">
        <v>407</v>
      </c>
      <c r="T186" s="83"/>
      <c r="U186" s="84" t="s">
        <v>97</v>
      </c>
      <c r="V186" s="84" t="s">
        <v>97</v>
      </c>
      <c r="W186" s="85" t="b">
        <f t="shared" si="1"/>
        <v>0</v>
      </c>
      <c r="X186" s="53"/>
      <c r="Y186" s="53" t="s">
        <v>952</v>
      </c>
      <c r="Z186" s="63" t="s">
        <v>1163</v>
      </c>
    </row>
    <row r="187">
      <c r="A187" s="75" t="s">
        <v>1821</v>
      </c>
      <c r="B187" s="74">
        <v>8.036472091E9</v>
      </c>
      <c r="C187" s="75" t="s">
        <v>134</v>
      </c>
      <c r="D187" s="76">
        <v>45979.270532407405</v>
      </c>
      <c r="E187" s="75" t="s">
        <v>87</v>
      </c>
      <c r="F187" s="75" t="s">
        <v>129</v>
      </c>
      <c r="G187" s="77" t="s">
        <v>14</v>
      </c>
      <c r="H187" s="77">
        <v>2.0</v>
      </c>
      <c r="I187" s="80"/>
      <c r="J187" s="77">
        <v>2.0</v>
      </c>
      <c r="K187" s="79" t="s">
        <v>97</v>
      </c>
      <c r="L187" s="79"/>
      <c r="M187" s="80"/>
      <c r="N187" s="79"/>
      <c r="O187" s="81">
        <f t="array" ref="O187">IF(A187="", "", (IFNA(IF(A187="", "", INDEX(UpdateSheet!$L:$L, MATCH(1, (UpdateSheet!$G:$G=MAXIFS(UpdateSheet!$G:$G, UpdateSheet!$H:$H, G187, UpdateSheet!$G:$G, "&lt;=" &amp; D187)) * (UpdateSheet!$H:$H=G187), 0))), "") * J187) +
(IFNA(IF(A187="", "", INDEX(UpdateSheet!$P:$P, MATCH(1, (UpdateSheet!$G:$G=MAXIFS(UpdateSheet!$G:$G, UpdateSheet!$M:$M, K187, UpdateSheet!$G:$G, "&lt;=" &amp; D187)) * (UpdateSheet!$M:$M=K187), 0))), "") * N187)
)
</f>
        <v>19000</v>
      </c>
      <c r="P187" s="55">
        <v>5000.0</v>
      </c>
      <c r="Q187" s="82">
        <f t="array" ref="Q187">IF(A187="", "", (IFNA(IF(A187="", "", INDEX(UpdateSheet!$K:$K, MATCH(1, (UpdateSheet!$G:$G=MAXIFS(UpdateSheet!$G:$G, UpdateSheet!$H:$H, G187, UpdateSheet!$I:$I, J187, UpdateSheet!$G:$G, "&lt;=" &amp; D187)) * (UpdateSheet!$H:$H=G187) *(UpdateSheet!$I:$I=J187), 0))), "")) +
(IFNA(IF(A187="", "", INDEX(UpdateSheet!$O:$O, MATCH(1, (UpdateSheet!$G:$G=MAXIFS(UpdateSheet!$G:$G, UpdateSheet!$M:$M, K187,UpdateSheet!$N:$N, N187, UpdateSheet!$G:$G, "&lt;=" &amp; D187)) * (UpdateSheet!$M:$M=K187) *(UpdateSheet!$N:$N=N187), 0))), ""))
)
</f>
        <v>49500</v>
      </c>
      <c r="R187" s="81">
        <v>25500.0</v>
      </c>
      <c r="S187" s="53" t="s">
        <v>72</v>
      </c>
      <c r="T187" s="83">
        <v>45979.0</v>
      </c>
      <c r="U187" s="84" t="s">
        <v>87</v>
      </c>
      <c r="V187" s="84" t="s">
        <v>129</v>
      </c>
      <c r="W187" s="85" t="b">
        <f t="shared" si="1"/>
        <v>1</v>
      </c>
      <c r="X187" s="53" t="s">
        <v>67</v>
      </c>
      <c r="Y187" s="53"/>
      <c r="Z187" s="63" t="s">
        <v>1163</v>
      </c>
    </row>
    <row r="188">
      <c r="A188" s="75" t="s">
        <v>1822</v>
      </c>
      <c r="B188" s="74">
        <v>8.066419001E9</v>
      </c>
      <c r="C188" s="75" t="s">
        <v>62</v>
      </c>
      <c r="D188" s="76">
        <v>45979.276226851856</v>
      </c>
      <c r="E188" s="75" t="s">
        <v>87</v>
      </c>
      <c r="F188" s="75" t="s">
        <v>129</v>
      </c>
      <c r="G188" s="77" t="s">
        <v>14</v>
      </c>
      <c r="H188" s="77">
        <v>1.0</v>
      </c>
      <c r="I188" s="80"/>
      <c r="J188" s="77">
        <v>1.0</v>
      </c>
      <c r="K188" s="79" t="s">
        <v>19</v>
      </c>
      <c r="L188" s="79">
        <v>50.0</v>
      </c>
      <c r="M188" s="80"/>
      <c r="N188" s="79">
        <v>50.0</v>
      </c>
      <c r="O188" s="81">
        <f t="array" ref="O188">IF(A188="", "", (IFNA(IF(A188="", "", INDEX(UpdateSheet!$L:$L, MATCH(1, (UpdateSheet!$G:$G=MAXIFS(UpdateSheet!$G:$G, UpdateSheet!$H:$H, G188, UpdateSheet!$G:$G, "&lt;=" &amp; D188)) * (UpdateSheet!$H:$H=G188), 0))), "") * J188) +
(IFNA(IF(A188="", "", INDEX(UpdateSheet!$P:$P, MATCH(1, (UpdateSheet!$G:$G=MAXIFS(UpdateSheet!$G:$G, UpdateSheet!$M:$M, K188, UpdateSheet!$G:$G, "&lt;=" &amp; D188)) * (UpdateSheet!$M:$M=K188), 0))), "") * N188)
)
</f>
        <v>17000</v>
      </c>
      <c r="P188" s="86"/>
      <c r="Q188" s="82">
        <f t="array" ref="Q188">IF(A188="", "", (IFNA(IF(A188="", "", INDEX(UpdateSheet!$K:$K, MATCH(1, (UpdateSheet!$G:$G=MAXIFS(UpdateSheet!$G:$G, UpdateSheet!$H:$H, G188, UpdateSheet!$I:$I, J188, UpdateSheet!$G:$G, "&lt;=" &amp; D188)) * (UpdateSheet!$H:$H=G188) *(UpdateSheet!$I:$I=J188), 0))), "")) +
(IFNA(IF(A188="", "", INDEX(UpdateSheet!$O:$O, MATCH(1, (UpdateSheet!$G:$G=MAXIFS(UpdateSheet!$G:$G, UpdateSheet!$M:$M, K188,UpdateSheet!$N:$N, N188, UpdateSheet!$G:$G, "&lt;=" &amp; D188)) * (UpdateSheet!$M:$M=K188) *(UpdateSheet!$N:$N=N188), 0))), ""))
)
</f>
        <v>66000</v>
      </c>
      <c r="R188" s="81">
        <v>49000.0</v>
      </c>
      <c r="S188" s="63" t="str">
        <f>if(A188="","","Pending")</f>
        <v>Pending</v>
      </c>
      <c r="T188" s="83"/>
      <c r="U188" s="84" t="s">
        <v>97</v>
      </c>
      <c r="V188" s="84" t="s">
        <v>97</v>
      </c>
      <c r="W188" s="85" t="b">
        <f t="shared" si="1"/>
        <v>0</v>
      </c>
      <c r="X188" s="53"/>
      <c r="Y188" s="53" t="s">
        <v>1823</v>
      </c>
      <c r="Z188" s="63" t="s">
        <v>1163</v>
      </c>
    </row>
    <row r="189">
      <c r="A189" s="75" t="s">
        <v>1824</v>
      </c>
      <c r="B189" s="74">
        <v>9.152000661E9</v>
      </c>
      <c r="C189" s="75" t="s">
        <v>265</v>
      </c>
      <c r="D189" s="76">
        <v>45979.28402777778</v>
      </c>
      <c r="E189" s="75" t="s">
        <v>87</v>
      </c>
      <c r="F189" s="75" t="s">
        <v>129</v>
      </c>
      <c r="G189" s="77" t="s">
        <v>14</v>
      </c>
      <c r="H189" s="77">
        <v>1.0</v>
      </c>
      <c r="I189" s="80"/>
      <c r="J189" s="77">
        <v>1.0</v>
      </c>
      <c r="K189" s="79" t="s">
        <v>97</v>
      </c>
      <c r="L189" s="79"/>
      <c r="M189" s="80"/>
      <c r="N189" s="79"/>
      <c r="O189" s="81">
        <f t="array" ref="O189">IF(A189="", "", (IFNA(IF(A189="", "", INDEX(UpdateSheet!$L:$L, MATCH(1, (UpdateSheet!$G:$G=MAXIFS(UpdateSheet!$G:$G, UpdateSheet!$H:$H, G189, UpdateSheet!$G:$G, "&lt;=" &amp; D189)) * (UpdateSheet!$H:$H=G189), 0))), "") * J189) +
(IFNA(IF(A189="", "", INDEX(UpdateSheet!$P:$P, MATCH(1, (UpdateSheet!$G:$G=MAXIFS(UpdateSheet!$G:$G, UpdateSheet!$M:$M, K189, UpdateSheet!$G:$G, "&lt;=" &amp; D189)) * (UpdateSheet!$M:$M=K189), 0))), "") * N189)
)
</f>
        <v>9500</v>
      </c>
      <c r="P189" s="55">
        <v>4500.0</v>
      </c>
      <c r="Q189" s="82">
        <f t="array" ref="Q189">IF(A189="", "", (IFNA(IF(A189="", "", INDEX(UpdateSheet!$K:$K, MATCH(1, (UpdateSheet!$G:$G=MAXIFS(UpdateSheet!$G:$G, UpdateSheet!$H:$H, G189, UpdateSheet!$I:$I, J189, UpdateSheet!$G:$G, "&lt;=" &amp; D189)) * (UpdateSheet!$H:$H=G189) *(UpdateSheet!$I:$I=J189), 0))), "")) +
(IFNA(IF(A189="", "", INDEX(UpdateSheet!$O:$O, MATCH(1, (UpdateSheet!$G:$G=MAXIFS(UpdateSheet!$G:$G, UpdateSheet!$M:$M, K189,UpdateSheet!$N:$N, N189, UpdateSheet!$G:$G, "&lt;=" &amp; D189)) * (UpdateSheet!$M:$M=K189) *(UpdateSheet!$N:$N=N189), 0))), ""))
)
</f>
        <v>35500</v>
      </c>
      <c r="R189" s="81">
        <v>21500.0</v>
      </c>
      <c r="S189" s="53" t="s">
        <v>72</v>
      </c>
      <c r="T189" s="83">
        <v>45979.0</v>
      </c>
      <c r="U189" s="84" t="s">
        <v>87</v>
      </c>
      <c r="V189" s="84" t="s">
        <v>129</v>
      </c>
      <c r="W189" s="85" t="b">
        <f t="shared" si="1"/>
        <v>1</v>
      </c>
      <c r="X189" s="53" t="s">
        <v>33</v>
      </c>
      <c r="Y189" s="53"/>
      <c r="Z189" s="63" t="s">
        <v>1163</v>
      </c>
    </row>
    <row r="190">
      <c r="A190" s="75" t="s">
        <v>1825</v>
      </c>
      <c r="B190" s="74">
        <v>8.032326805E9</v>
      </c>
      <c r="C190" s="75" t="s">
        <v>254</v>
      </c>
      <c r="D190" s="76">
        <v>45979.39548611111</v>
      </c>
      <c r="E190" s="75" t="s">
        <v>87</v>
      </c>
      <c r="F190" s="75" t="s">
        <v>129</v>
      </c>
      <c r="G190" s="77" t="s">
        <v>14</v>
      </c>
      <c r="H190" s="77">
        <v>2.0</v>
      </c>
      <c r="I190" s="80"/>
      <c r="J190" s="77">
        <v>2.0</v>
      </c>
      <c r="K190" s="79" t="s">
        <v>97</v>
      </c>
      <c r="L190" s="79"/>
      <c r="M190" s="80"/>
      <c r="N190" s="79"/>
      <c r="O190" s="81">
        <f t="array" ref="O190">IF(A190="", "", (IFNA(IF(A190="", "", INDEX(UpdateSheet!$L:$L, MATCH(1, (UpdateSheet!$G:$G=MAXIFS(UpdateSheet!$G:$G, UpdateSheet!$H:$H, G190, UpdateSheet!$G:$G, "&lt;=" &amp; D190)) * (UpdateSheet!$H:$H=G190), 0))), "") * J190) +
(IFNA(IF(A190="", "", INDEX(UpdateSheet!$P:$P, MATCH(1, (UpdateSheet!$G:$G=MAXIFS(UpdateSheet!$G:$G, UpdateSheet!$M:$M, K190, UpdateSheet!$G:$G, "&lt;=" &amp; D190)) * (UpdateSheet!$M:$M=K190), 0))), "") * N190)
)
</f>
        <v>19000</v>
      </c>
      <c r="P190" s="55">
        <v>5500.0</v>
      </c>
      <c r="Q190" s="82">
        <f t="array" ref="Q190">IF(A190="", "", (IFNA(IF(A190="", "", INDEX(UpdateSheet!$K:$K, MATCH(1, (UpdateSheet!$G:$G=MAXIFS(UpdateSheet!$G:$G, UpdateSheet!$H:$H, G190, UpdateSheet!$I:$I, J190, UpdateSheet!$G:$G, "&lt;=" &amp; D190)) * (UpdateSheet!$H:$H=G190) *(UpdateSheet!$I:$I=J190), 0))), "")) +
(IFNA(IF(A190="", "", INDEX(UpdateSheet!$O:$O, MATCH(1, (UpdateSheet!$G:$G=MAXIFS(UpdateSheet!$G:$G, UpdateSheet!$M:$M, K190,UpdateSheet!$N:$N, N190, UpdateSheet!$G:$G, "&lt;=" &amp; D190)) * (UpdateSheet!$M:$M=K190) *(UpdateSheet!$N:$N=N190), 0))), ""))
)
</f>
        <v>49500</v>
      </c>
      <c r="R190" s="81">
        <v>25000.0</v>
      </c>
      <c r="S190" s="53" t="s">
        <v>72</v>
      </c>
      <c r="T190" s="83">
        <v>45979.0</v>
      </c>
      <c r="U190" s="84" t="s">
        <v>87</v>
      </c>
      <c r="V190" s="84" t="s">
        <v>129</v>
      </c>
      <c r="W190" s="85" t="b">
        <f t="shared" si="1"/>
        <v>1</v>
      </c>
      <c r="X190" s="53" t="s">
        <v>31</v>
      </c>
      <c r="Y190" s="53"/>
      <c r="Z190" s="63" t="s">
        <v>1163</v>
      </c>
    </row>
    <row r="191">
      <c r="A191" s="75" t="s">
        <v>1826</v>
      </c>
      <c r="B191" s="74">
        <v>7.06711349E9</v>
      </c>
      <c r="C191" s="75" t="s">
        <v>254</v>
      </c>
      <c r="D191" s="76">
        <v>45979.485081018516</v>
      </c>
      <c r="E191" s="75" t="s">
        <v>87</v>
      </c>
      <c r="F191" s="75" t="s">
        <v>129</v>
      </c>
      <c r="G191" s="77" t="s">
        <v>14</v>
      </c>
      <c r="H191" s="77">
        <v>2.0</v>
      </c>
      <c r="I191" s="80"/>
      <c r="J191" s="77">
        <v>2.0</v>
      </c>
      <c r="K191" s="79" t="s">
        <v>19</v>
      </c>
      <c r="L191" s="79">
        <v>50.0</v>
      </c>
      <c r="M191" s="80"/>
      <c r="N191" s="79">
        <v>50.0</v>
      </c>
      <c r="O191" s="81">
        <f t="array" ref="O191">IF(A191="", "", (IFNA(IF(A191="", "", INDEX(UpdateSheet!$L:$L, MATCH(1, (UpdateSheet!$G:$G=MAXIFS(UpdateSheet!$G:$G, UpdateSheet!$H:$H, G191, UpdateSheet!$G:$G, "&lt;=" &amp; D191)) * (UpdateSheet!$H:$H=G191), 0))), "") * J191) +
(IFNA(IF(A191="", "", INDEX(UpdateSheet!$P:$P, MATCH(1, (UpdateSheet!$G:$G=MAXIFS(UpdateSheet!$G:$G, UpdateSheet!$M:$M, K191, UpdateSheet!$G:$G, "&lt;=" &amp; D191)) * (UpdateSheet!$M:$M=K191), 0))), "") * N191)
)
</f>
        <v>26500</v>
      </c>
      <c r="P191" s="55">
        <v>5500.0</v>
      </c>
      <c r="Q191" s="82">
        <f t="array" ref="Q191">IF(A191="", "", (IFNA(IF(A191="", "", INDEX(UpdateSheet!$K:$K, MATCH(1, (UpdateSheet!$G:$G=MAXIFS(UpdateSheet!$G:$G, UpdateSheet!$H:$H, G191, UpdateSheet!$I:$I, J191, UpdateSheet!$G:$G, "&lt;=" &amp; D191)) * (UpdateSheet!$H:$H=G191) *(UpdateSheet!$I:$I=J191), 0))), "")) +
(IFNA(IF(A191="", "", INDEX(UpdateSheet!$O:$O, MATCH(1, (UpdateSheet!$G:$G=MAXIFS(UpdateSheet!$G:$G, UpdateSheet!$M:$M, K191,UpdateSheet!$N:$N, N191, UpdateSheet!$G:$G, "&lt;=" &amp; D191)) * (UpdateSheet!$M:$M=K191) *(UpdateSheet!$N:$N=N191), 0))), ""))
)
</f>
        <v>80000</v>
      </c>
      <c r="R191" s="81">
        <v>48000.0</v>
      </c>
      <c r="S191" s="53" t="s">
        <v>72</v>
      </c>
      <c r="T191" s="83">
        <v>45986.0</v>
      </c>
      <c r="U191" s="84" t="s">
        <v>87</v>
      </c>
      <c r="V191" s="84" t="s">
        <v>129</v>
      </c>
      <c r="W191" s="85" t="b">
        <f t="shared" si="1"/>
        <v>1</v>
      </c>
      <c r="X191" s="53" t="s">
        <v>31</v>
      </c>
      <c r="Y191" s="53"/>
      <c r="Z191" s="63" t="s">
        <v>1163</v>
      </c>
    </row>
    <row r="192">
      <c r="A192" s="75" t="s">
        <v>1827</v>
      </c>
      <c r="B192" s="74">
        <v>9.117296551E9</v>
      </c>
      <c r="C192" s="75" t="s">
        <v>153</v>
      </c>
      <c r="D192" s="76">
        <v>45979.58305555556</v>
      </c>
      <c r="E192" s="75" t="s">
        <v>87</v>
      </c>
      <c r="F192" s="75" t="s">
        <v>129</v>
      </c>
      <c r="G192" s="77" t="s">
        <v>14</v>
      </c>
      <c r="H192" s="77">
        <v>1.0</v>
      </c>
      <c r="I192" s="80"/>
      <c r="J192" s="77">
        <v>1.0</v>
      </c>
      <c r="K192" s="79" t="s">
        <v>19</v>
      </c>
      <c r="L192" s="79">
        <v>50.0</v>
      </c>
      <c r="M192" s="80"/>
      <c r="N192" s="79">
        <v>50.0</v>
      </c>
      <c r="O192" s="81">
        <f t="array" ref="O192">IF(A192="", "", (IFNA(IF(A192="", "", INDEX(UpdateSheet!$L:$L, MATCH(1, (UpdateSheet!$G:$G=MAXIFS(UpdateSheet!$G:$G, UpdateSheet!$H:$H, G192, UpdateSheet!$G:$G, "&lt;=" &amp; D192)) * (UpdateSheet!$H:$H=G192), 0))), "") * J192) +
(IFNA(IF(A192="", "", INDEX(UpdateSheet!$P:$P, MATCH(1, (UpdateSheet!$G:$G=MAXIFS(UpdateSheet!$G:$G, UpdateSheet!$M:$M, K192, UpdateSheet!$G:$G, "&lt;=" &amp; D192)) * (UpdateSheet!$M:$M=K192), 0))), "") * N192)
)
</f>
        <v>17000</v>
      </c>
      <c r="P192" s="55"/>
      <c r="Q192" s="82">
        <f t="array" ref="Q192">IF(A192="", "", (IFNA(IF(A192="", "", INDEX(UpdateSheet!$K:$K, MATCH(1, (UpdateSheet!$G:$G=MAXIFS(UpdateSheet!$G:$G, UpdateSheet!$H:$H, G192, UpdateSheet!$I:$I, J192, UpdateSheet!$G:$G, "&lt;=" &amp; D192)) * (UpdateSheet!$H:$H=G192) *(UpdateSheet!$I:$I=J192), 0))), "")) +
(IFNA(IF(A192="", "", INDEX(UpdateSheet!$O:$O, MATCH(1, (UpdateSheet!$G:$G=MAXIFS(UpdateSheet!$G:$G, UpdateSheet!$M:$M, K192,UpdateSheet!$N:$N, N192, UpdateSheet!$G:$G, "&lt;=" &amp; D192)) * (UpdateSheet!$M:$M=K192) *(UpdateSheet!$N:$N=N192), 0))), ""))
)
</f>
        <v>66000</v>
      </c>
      <c r="R192" s="81">
        <v>49000.0</v>
      </c>
      <c r="S192" s="63" t="str">
        <f>if(A192="","","Pending")</f>
        <v>Pending</v>
      </c>
      <c r="T192" s="83"/>
      <c r="U192" s="84" t="s">
        <v>97</v>
      </c>
      <c r="V192" s="84" t="s">
        <v>97</v>
      </c>
      <c r="W192" s="85" t="b">
        <f t="shared" si="1"/>
        <v>0</v>
      </c>
      <c r="X192" s="53"/>
      <c r="Y192" s="53" t="s">
        <v>1828</v>
      </c>
      <c r="Z192" s="63" t="s">
        <v>1163</v>
      </c>
    </row>
    <row r="193">
      <c r="A193" s="75" t="s">
        <v>1829</v>
      </c>
      <c r="B193" s="74">
        <v>7.068000756E9</v>
      </c>
      <c r="C193" s="75" t="s">
        <v>62</v>
      </c>
      <c r="D193" s="76">
        <v>45980.23773148148</v>
      </c>
      <c r="E193" s="75" t="s">
        <v>87</v>
      </c>
      <c r="F193" s="75" t="s">
        <v>129</v>
      </c>
      <c r="G193" s="77" t="s">
        <v>14</v>
      </c>
      <c r="H193" s="77">
        <v>1.0</v>
      </c>
      <c r="I193" s="80"/>
      <c r="J193" s="77">
        <v>1.0</v>
      </c>
      <c r="K193" s="79" t="s">
        <v>97</v>
      </c>
      <c r="L193" s="79"/>
      <c r="M193" s="80"/>
      <c r="N193" s="79"/>
      <c r="O193" s="81">
        <f t="array" ref="O193">IF(A193="", "", (IFNA(IF(A193="", "", INDEX(UpdateSheet!$L:$L, MATCH(1, (UpdateSheet!$G:$G=MAXIFS(UpdateSheet!$G:$G, UpdateSheet!$H:$H, G193, UpdateSheet!$G:$G, "&lt;=" &amp; D193)) * (UpdateSheet!$H:$H=G193), 0))), "") * J193) +
(IFNA(IF(A193="", "", INDEX(UpdateSheet!$P:$P, MATCH(1, (UpdateSheet!$G:$G=MAXIFS(UpdateSheet!$G:$G, UpdateSheet!$M:$M, K193, UpdateSheet!$G:$G, "&lt;=" &amp; D193)) * (UpdateSheet!$M:$M=K193), 0))), "") * N193)
)
</f>
        <v>9500</v>
      </c>
      <c r="P193" s="55">
        <v>5000.0</v>
      </c>
      <c r="Q193" s="82">
        <f t="array" ref="Q193">IF(A193="", "", (IFNA(IF(A193="", "", INDEX(UpdateSheet!$K:$K, MATCH(1, (UpdateSheet!$G:$G=MAXIFS(UpdateSheet!$G:$G, UpdateSheet!$H:$H, G193, UpdateSheet!$I:$I, J193, UpdateSheet!$G:$G, "&lt;=" &amp; D193)) * (UpdateSheet!$H:$H=G193) *(UpdateSheet!$I:$I=J193), 0))), "")) +
(IFNA(IF(A193="", "", INDEX(UpdateSheet!$O:$O, MATCH(1, (UpdateSheet!$G:$G=MAXIFS(UpdateSheet!$G:$G, UpdateSheet!$M:$M, K193,UpdateSheet!$N:$N, N193, UpdateSheet!$G:$G, "&lt;=" &amp; D193)) * (UpdateSheet!$M:$M=K193) *(UpdateSheet!$N:$N=N193), 0))), ""))
)
</f>
        <v>35500</v>
      </c>
      <c r="R193" s="81">
        <v>21000.0</v>
      </c>
      <c r="S193" s="53" t="s">
        <v>72</v>
      </c>
      <c r="T193" s="83">
        <v>45980.0</v>
      </c>
      <c r="U193" s="84" t="s">
        <v>87</v>
      </c>
      <c r="V193" s="84" t="s">
        <v>129</v>
      </c>
      <c r="W193" s="85" t="b">
        <f t="shared" si="1"/>
        <v>1</v>
      </c>
      <c r="X193" s="53" t="s">
        <v>60</v>
      </c>
      <c r="Y193" s="63"/>
      <c r="Z193" s="63" t="s">
        <v>1163</v>
      </c>
    </row>
    <row r="194">
      <c r="A194" s="75" t="s">
        <v>1830</v>
      </c>
      <c r="B194" s="74">
        <v>8.056063875E9</v>
      </c>
      <c r="C194" s="75" t="s">
        <v>254</v>
      </c>
      <c r="D194" s="76">
        <v>45980.27105324074</v>
      </c>
      <c r="E194" s="75" t="s">
        <v>87</v>
      </c>
      <c r="F194" s="75" t="s">
        <v>129</v>
      </c>
      <c r="G194" s="77" t="s">
        <v>14</v>
      </c>
      <c r="H194" s="77">
        <v>1.0</v>
      </c>
      <c r="I194" s="80"/>
      <c r="J194" s="77">
        <v>1.0</v>
      </c>
      <c r="K194" s="79" t="s">
        <v>97</v>
      </c>
      <c r="L194" s="79"/>
      <c r="M194" s="80"/>
      <c r="N194" s="79"/>
      <c r="O194" s="81">
        <f t="array" ref="O194">IF(A194="", "", (IFNA(IF(A194="", "", INDEX(UpdateSheet!$L:$L, MATCH(1, (UpdateSheet!$G:$G=MAXIFS(UpdateSheet!$G:$G, UpdateSheet!$H:$H, G194, UpdateSheet!$G:$G, "&lt;=" &amp; D194)) * (UpdateSheet!$H:$H=G194), 0))), "") * J194) +
(IFNA(IF(A194="", "", INDEX(UpdateSheet!$P:$P, MATCH(1, (UpdateSheet!$G:$G=MAXIFS(UpdateSheet!$G:$G, UpdateSheet!$M:$M, K194, UpdateSheet!$G:$G, "&lt;=" &amp; D194)) * (UpdateSheet!$M:$M=K194), 0))), "") * N194)
)
</f>
        <v>9500</v>
      </c>
      <c r="P194" s="86"/>
      <c r="Q194" s="82">
        <f t="array" ref="Q194">IF(A194="", "", (IFNA(IF(A194="", "", INDEX(UpdateSheet!$K:$K, MATCH(1, (UpdateSheet!$G:$G=MAXIFS(UpdateSheet!$G:$G, UpdateSheet!$H:$H, G194, UpdateSheet!$I:$I, J194, UpdateSheet!$G:$G, "&lt;=" &amp; D194)) * (UpdateSheet!$H:$H=G194) *(UpdateSheet!$I:$I=J194), 0))), "")) +
(IFNA(IF(A194="", "", INDEX(UpdateSheet!$O:$O, MATCH(1, (UpdateSheet!$G:$G=MAXIFS(UpdateSheet!$G:$G, UpdateSheet!$M:$M, K194,UpdateSheet!$N:$N, N194, UpdateSheet!$G:$G, "&lt;=" &amp; D194)) * (UpdateSheet!$M:$M=K194) *(UpdateSheet!$N:$N=N194), 0))), ""))
)
</f>
        <v>35500</v>
      </c>
      <c r="R194" s="81">
        <v>26000.0</v>
      </c>
      <c r="S194" s="53" t="s">
        <v>126</v>
      </c>
      <c r="T194" s="83"/>
      <c r="U194" s="84" t="s">
        <v>97</v>
      </c>
      <c r="V194" s="84" t="s">
        <v>97</v>
      </c>
      <c r="W194" s="85" t="b">
        <f t="shared" si="1"/>
        <v>0</v>
      </c>
      <c r="X194" s="53"/>
      <c r="Y194" s="53" t="s">
        <v>1831</v>
      </c>
      <c r="Z194" s="63" t="s">
        <v>1163</v>
      </c>
    </row>
    <row r="195">
      <c r="A195" s="75" t="s">
        <v>1832</v>
      </c>
      <c r="B195" s="74">
        <v>8.109034466E9</v>
      </c>
      <c r="C195" s="75" t="s">
        <v>62</v>
      </c>
      <c r="D195" s="76">
        <v>45980.34820601852</v>
      </c>
      <c r="E195" s="75" t="s">
        <v>87</v>
      </c>
      <c r="F195" s="75" t="s">
        <v>129</v>
      </c>
      <c r="G195" s="77" t="s">
        <v>14</v>
      </c>
      <c r="H195" s="77">
        <v>1.0</v>
      </c>
      <c r="I195" s="80"/>
      <c r="J195" s="77">
        <v>1.0</v>
      </c>
      <c r="K195" s="79" t="s">
        <v>19</v>
      </c>
      <c r="L195" s="79">
        <v>50.0</v>
      </c>
      <c r="M195" s="80"/>
      <c r="N195" s="79">
        <v>50.0</v>
      </c>
      <c r="O195" s="81">
        <f t="array" ref="O195">IF(A195="", "", (IFNA(IF(A195="", "", INDEX(UpdateSheet!$L:$L, MATCH(1, (UpdateSheet!$G:$G=MAXIFS(UpdateSheet!$G:$G, UpdateSheet!$H:$H, G195, UpdateSheet!$G:$G, "&lt;=" &amp; D195)) * (UpdateSheet!$H:$H=G195), 0))), "") * J195) +
(IFNA(IF(A195="", "", INDEX(UpdateSheet!$P:$P, MATCH(1, (UpdateSheet!$G:$G=MAXIFS(UpdateSheet!$G:$G, UpdateSheet!$M:$M, K195, UpdateSheet!$G:$G, "&lt;=" &amp; D195)) * (UpdateSheet!$M:$M=K195), 0))), "") * N195)
)
</f>
        <v>17000</v>
      </c>
      <c r="P195" s="55"/>
      <c r="Q195" s="82">
        <f t="array" ref="Q195">IF(A195="", "", (IFNA(IF(A195="", "", INDEX(UpdateSheet!$K:$K, MATCH(1, (UpdateSheet!$G:$G=MAXIFS(UpdateSheet!$G:$G, UpdateSheet!$H:$H, G195, UpdateSheet!$I:$I, J195, UpdateSheet!$G:$G, "&lt;=" &amp; D195)) * (UpdateSheet!$H:$H=G195) *(UpdateSheet!$I:$I=J195), 0))), "")) +
(IFNA(IF(A195="", "", INDEX(UpdateSheet!$O:$O, MATCH(1, (UpdateSheet!$G:$G=MAXIFS(UpdateSheet!$G:$G, UpdateSheet!$M:$M, K195,UpdateSheet!$N:$N, N195, UpdateSheet!$G:$G, "&lt;=" &amp; D195)) * (UpdateSheet!$M:$M=K195) *(UpdateSheet!$N:$N=N195), 0))), ""))
)
</f>
        <v>66000</v>
      </c>
      <c r="R195" s="81">
        <v>49000.0</v>
      </c>
      <c r="S195" s="63" t="str">
        <f>if(A195="","","Pending")</f>
        <v>Pending</v>
      </c>
      <c r="T195" s="83"/>
      <c r="U195" s="84" t="s">
        <v>97</v>
      </c>
      <c r="V195" s="84" t="s">
        <v>97</v>
      </c>
      <c r="W195" s="85" t="b">
        <f t="shared" si="1"/>
        <v>0</v>
      </c>
      <c r="X195" s="53"/>
      <c r="Y195" s="53" t="s">
        <v>1833</v>
      </c>
      <c r="Z195" s="63" t="s">
        <v>1163</v>
      </c>
    </row>
    <row r="196">
      <c r="A196" s="75" t="s">
        <v>1834</v>
      </c>
      <c r="B196" s="74">
        <v>8.035301873E9</v>
      </c>
      <c r="C196" s="75" t="s">
        <v>191</v>
      </c>
      <c r="D196" s="76">
        <v>45980.36708333333</v>
      </c>
      <c r="E196" s="75" t="s">
        <v>87</v>
      </c>
      <c r="F196" s="75" t="s">
        <v>129</v>
      </c>
      <c r="G196" s="77" t="s">
        <v>14</v>
      </c>
      <c r="H196" s="77">
        <v>1.0</v>
      </c>
      <c r="I196" s="80"/>
      <c r="J196" s="77">
        <v>1.0</v>
      </c>
      <c r="K196" s="79" t="s">
        <v>19</v>
      </c>
      <c r="L196" s="79">
        <v>50.0</v>
      </c>
      <c r="M196" s="50">
        <v>40.0</v>
      </c>
      <c r="N196" s="79">
        <v>40.0</v>
      </c>
      <c r="O196" s="81">
        <f t="array" ref="O196">IF(A196="", "", (IFNA(IF(A196="", "", INDEX(UpdateSheet!$L:$L, MATCH(1, (UpdateSheet!$G:$G=MAXIFS(UpdateSheet!$G:$G, UpdateSheet!$H:$H, G196, UpdateSheet!$G:$G, "&lt;=" &amp; D196)) * (UpdateSheet!$H:$H=G196), 0))), "") * J196) +
(IFNA(IF(A196="", "", INDEX(UpdateSheet!$P:$P, MATCH(1, (UpdateSheet!$G:$G=MAXIFS(UpdateSheet!$G:$G, UpdateSheet!$M:$M, K196, UpdateSheet!$G:$G, "&lt;=" &amp; D196)) * (UpdateSheet!$M:$M=K196), 0))), "") * N196)
)
</f>
        <v>15500</v>
      </c>
      <c r="P196" s="55">
        <v>5000.0</v>
      </c>
      <c r="Q196" s="95">
        <v>60500.0</v>
      </c>
      <c r="R196" s="81">
        <v>40000.0</v>
      </c>
      <c r="S196" s="53" t="s">
        <v>72</v>
      </c>
      <c r="T196" s="83">
        <v>45980.0</v>
      </c>
      <c r="U196" s="84" t="s">
        <v>87</v>
      </c>
      <c r="V196" s="84" t="s">
        <v>129</v>
      </c>
      <c r="W196" s="85" t="b">
        <f t="shared" si="1"/>
        <v>1</v>
      </c>
      <c r="X196" s="53" t="s">
        <v>35</v>
      </c>
      <c r="Y196" s="53"/>
      <c r="Z196" s="63" t="s">
        <v>1163</v>
      </c>
    </row>
    <row r="197">
      <c r="A197" s="75" t="s">
        <v>1835</v>
      </c>
      <c r="B197" s="74">
        <v>7.064603222E9</v>
      </c>
      <c r="C197" s="75" t="s">
        <v>18</v>
      </c>
      <c r="D197" s="76">
        <v>45980.41989583333</v>
      </c>
      <c r="E197" s="75" t="s">
        <v>87</v>
      </c>
      <c r="F197" s="75" t="s">
        <v>129</v>
      </c>
      <c r="G197" s="77" t="s">
        <v>14</v>
      </c>
      <c r="H197" s="77">
        <v>1.0</v>
      </c>
      <c r="I197" s="80"/>
      <c r="J197" s="77">
        <v>1.0</v>
      </c>
      <c r="K197" s="79" t="s">
        <v>19</v>
      </c>
      <c r="L197" s="79">
        <v>100.0</v>
      </c>
      <c r="M197" s="80"/>
      <c r="N197" s="79">
        <v>100.0</v>
      </c>
      <c r="O197" s="81">
        <f t="array" ref="O197">IF(A197="", "", (IFNA(IF(A197="", "", INDEX(UpdateSheet!$L:$L, MATCH(1, (UpdateSheet!$G:$G=MAXIFS(UpdateSheet!$G:$G, UpdateSheet!$H:$H, G197, UpdateSheet!$G:$G, "&lt;=" &amp; D197)) * (UpdateSheet!$H:$H=G197), 0))), "") * J197) +
(IFNA(IF(A197="", "", INDEX(UpdateSheet!$P:$P, MATCH(1, (UpdateSheet!$G:$G=MAXIFS(UpdateSheet!$G:$G, UpdateSheet!$M:$M, K197, UpdateSheet!$G:$G, "&lt;=" &amp; D197)) * (UpdateSheet!$M:$M=K197), 0))), "") * N197)
)
</f>
        <v>24500</v>
      </c>
      <c r="P197" s="55"/>
      <c r="Q197" s="82">
        <f t="array" ref="Q197">IF(A197="", "", (IFNA(IF(A197="", "", INDEX(UpdateSheet!$K:$K, MATCH(1, (UpdateSheet!$G:$G=MAXIFS(UpdateSheet!$G:$G, UpdateSheet!$H:$H, G197, UpdateSheet!$I:$I, J197, UpdateSheet!$G:$G, "&lt;=" &amp; D197)) * (UpdateSheet!$H:$H=G197) *(UpdateSheet!$I:$I=J197), 0))), "")) +
(IFNA(IF(A197="", "", INDEX(UpdateSheet!$O:$O, MATCH(1, (UpdateSheet!$G:$G=MAXIFS(UpdateSheet!$G:$G, UpdateSheet!$M:$M, K197,UpdateSheet!$N:$N, N197, UpdateSheet!$G:$G, "&lt;=" &amp; D197)) * (UpdateSheet!$M:$M=K197) *(UpdateSheet!$N:$N=N197), 0))), ""))
)
</f>
        <v>87000</v>
      </c>
      <c r="R197" s="81">
        <v>62500.0</v>
      </c>
      <c r="S197" s="63" t="str">
        <f>if(A197="","","Pending")</f>
        <v>Pending</v>
      </c>
      <c r="T197" s="83"/>
      <c r="U197" s="84" t="s">
        <v>97</v>
      </c>
      <c r="V197" s="84" t="s">
        <v>97</v>
      </c>
      <c r="W197" s="85" t="b">
        <f t="shared" si="1"/>
        <v>0</v>
      </c>
      <c r="X197" s="53"/>
      <c r="Y197" s="53" t="s">
        <v>1784</v>
      </c>
      <c r="Z197" s="63" t="s">
        <v>1163</v>
      </c>
    </row>
    <row r="198">
      <c r="A198" s="75" t="s">
        <v>1836</v>
      </c>
      <c r="B198" s="74">
        <v>9.020067033E9</v>
      </c>
      <c r="C198" s="75" t="s">
        <v>52</v>
      </c>
      <c r="D198" s="76">
        <v>45980.45510416667</v>
      </c>
      <c r="E198" s="75" t="s">
        <v>87</v>
      </c>
      <c r="F198" s="75" t="s">
        <v>129</v>
      </c>
      <c r="G198" s="77" t="s">
        <v>14</v>
      </c>
      <c r="H198" s="77">
        <v>1.0</v>
      </c>
      <c r="I198" s="80"/>
      <c r="J198" s="77">
        <v>1.0</v>
      </c>
      <c r="K198" s="79" t="s">
        <v>97</v>
      </c>
      <c r="L198" s="79"/>
      <c r="M198" s="80"/>
      <c r="N198" s="79"/>
      <c r="O198" s="81">
        <f t="array" ref="O198">IF(A198="", "", (IFNA(IF(A198="", "", INDEX(UpdateSheet!$L:$L, MATCH(1, (UpdateSheet!$G:$G=MAXIFS(UpdateSheet!$G:$G, UpdateSheet!$H:$H, G198, UpdateSheet!$G:$G, "&lt;=" &amp; D198)) * (UpdateSheet!$H:$H=G198), 0))), "") * J198) +
(IFNA(IF(A198="", "", INDEX(UpdateSheet!$P:$P, MATCH(1, (UpdateSheet!$G:$G=MAXIFS(UpdateSheet!$G:$G, UpdateSheet!$M:$M, K198, UpdateSheet!$G:$G, "&lt;=" &amp; D198)) * (UpdateSheet!$M:$M=K198), 0))), "") * N198)
)
</f>
        <v>9500</v>
      </c>
      <c r="P198" s="86"/>
      <c r="Q198" s="82">
        <f t="array" ref="Q198">IF(A198="", "", (IFNA(IF(A198="", "", INDEX(UpdateSheet!$K:$K, MATCH(1, (UpdateSheet!$G:$G=MAXIFS(UpdateSheet!$G:$G, UpdateSheet!$H:$H, G198, UpdateSheet!$I:$I, J198, UpdateSheet!$G:$G, "&lt;=" &amp; D198)) * (UpdateSheet!$H:$H=G198) *(UpdateSheet!$I:$I=J198), 0))), "")) +
(IFNA(IF(A198="", "", INDEX(UpdateSheet!$O:$O, MATCH(1, (UpdateSheet!$G:$G=MAXIFS(UpdateSheet!$G:$G, UpdateSheet!$M:$M, K198,UpdateSheet!$N:$N, N198, UpdateSheet!$G:$G, "&lt;=" &amp; D198)) * (UpdateSheet!$M:$M=K198) *(UpdateSheet!$N:$N=N198), 0))), ""))
)
</f>
        <v>35500</v>
      </c>
      <c r="R198" s="81">
        <v>26000.0</v>
      </c>
      <c r="S198" s="53" t="s">
        <v>126</v>
      </c>
      <c r="T198" s="87"/>
      <c r="U198" s="84" t="s">
        <v>97</v>
      </c>
      <c r="V198" s="84" t="s">
        <v>97</v>
      </c>
      <c r="W198" s="85" t="b">
        <f t="shared" si="1"/>
        <v>0</v>
      </c>
      <c r="X198" s="63"/>
      <c r="Y198" s="53" t="s">
        <v>1837</v>
      </c>
      <c r="Z198" s="63" t="s">
        <v>1163</v>
      </c>
    </row>
    <row r="199">
      <c r="A199" s="75" t="s">
        <v>1838</v>
      </c>
      <c r="B199" s="74">
        <v>8.064666766E9</v>
      </c>
      <c r="C199" s="75" t="s">
        <v>12</v>
      </c>
      <c r="D199" s="76">
        <v>45980.50369212963</v>
      </c>
      <c r="E199" s="75" t="s">
        <v>87</v>
      </c>
      <c r="F199" s="75" t="s">
        <v>129</v>
      </c>
      <c r="G199" s="77" t="s">
        <v>14</v>
      </c>
      <c r="H199" s="77">
        <v>2.0</v>
      </c>
      <c r="I199" s="80"/>
      <c r="J199" s="77">
        <v>2.0</v>
      </c>
      <c r="K199" s="79" t="s">
        <v>19</v>
      </c>
      <c r="L199" s="79">
        <v>100.0</v>
      </c>
      <c r="M199" s="80"/>
      <c r="N199" s="79">
        <v>100.0</v>
      </c>
      <c r="O199" s="81">
        <f t="array" ref="O199">IF(A199="", "", (IFNA(IF(A199="", "", INDEX(UpdateSheet!$L:$L, MATCH(1, (UpdateSheet!$G:$G=MAXIFS(UpdateSheet!$G:$G, UpdateSheet!$H:$H, G199, UpdateSheet!$G:$G, "&lt;=" &amp; D199)) * (UpdateSheet!$H:$H=G199), 0))), "") * J199) +
(IFNA(IF(A199="", "", INDEX(UpdateSheet!$P:$P, MATCH(1, (UpdateSheet!$G:$G=MAXIFS(UpdateSheet!$G:$G, UpdateSheet!$M:$M, K199, UpdateSheet!$G:$G, "&lt;=" &amp; D199)) * (UpdateSheet!$M:$M=K199), 0))), "") * N199)
)
</f>
        <v>34000</v>
      </c>
      <c r="P199" s="55">
        <v>4000.0</v>
      </c>
      <c r="Q199" s="82">
        <f t="array" ref="Q199">IF(A199="", "", (IFNA(IF(A199="", "", INDEX(UpdateSheet!$K:$K, MATCH(1, (UpdateSheet!$G:$G=MAXIFS(UpdateSheet!$G:$G, UpdateSheet!$H:$H, G199, UpdateSheet!$I:$I, J199, UpdateSheet!$G:$G, "&lt;=" &amp; D199)) * (UpdateSheet!$H:$H=G199) *(UpdateSheet!$I:$I=J199), 0))), "")) +
(IFNA(IF(A199="", "", INDEX(UpdateSheet!$O:$O, MATCH(1, (UpdateSheet!$G:$G=MAXIFS(UpdateSheet!$G:$G, UpdateSheet!$M:$M, K199,UpdateSheet!$N:$N, N199, UpdateSheet!$G:$G, "&lt;=" &amp; D199)) * (UpdateSheet!$M:$M=K199) *(UpdateSheet!$N:$N=N199), 0))), ""))
)
</f>
        <v>101000</v>
      </c>
      <c r="R199" s="81">
        <v>63000.0</v>
      </c>
      <c r="S199" s="53" t="s">
        <v>72</v>
      </c>
      <c r="T199" s="83">
        <v>45985.0</v>
      </c>
      <c r="U199" s="84" t="s">
        <v>87</v>
      </c>
      <c r="V199" s="84" t="s">
        <v>129</v>
      </c>
      <c r="W199" s="85" t="b">
        <f t="shared" si="1"/>
        <v>1</v>
      </c>
      <c r="X199" s="53" t="s">
        <v>11</v>
      </c>
      <c r="Y199" s="53"/>
      <c r="Z199" s="63" t="s">
        <v>1163</v>
      </c>
    </row>
    <row r="200">
      <c r="A200" s="75" t="s">
        <v>1839</v>
      </c>
      <c r="B200" s="74">
        <v>8.035052634E9</v>
      </c>
      <c r="C200" s="75" t="s">
        <v>191</v>
      </c>
      <c r="D200" s="76">
        <v>45980.60121527778</v>
      </c>
      <c r="E200" s="75" t="s">
        <v>87</v>
      </c>
      <c r="F200" s="75" t="s">
        <v>129</v>
      </c>
      <c r="G200" s="77" t="s">
        <v>14</v>
      </c>
      <c r="H200" s="77">
        <v>1.0</v>
      </c>
      <c r="I200" s="80"/>
      <c r="J200" s="77">
        <v>1.0</v>
      </c>
      <c r="K200" s="79" t="s">
        <v>19</v>
      </c>
      <c r="L200" s="79">
        <v>50.0</v>
      </c>
      <c r="M200" s="50">
        <v>0.0</v>
      </c>
      <c r="N200" s="79">
        <v>0.0</v>
      </c>
      <c r="O200" s="81">
        <f t="array" ref="O200">IF(A200="", "", (IFNA(IF(A200="", "", INDEX(UpdateSheet!$L:$L, MATCH(1, (UpdateSheet!$G:$G=MAXIFS(UpdateSheet!$G:$G, UpdateSheet!$H:$H, G200, UpdateSheet!$G:$G, "&lt;=" &amp; D200)) * (UpdateSheet!$H:$H=G200), 0))), "") * J200) +
(IFNA(IF(A200="", "", INDEX(UpdateSheet!$P:$P, MATCH(1, (UpdateSheet!$G:$G=MAXIFS(UpdateSheet!$G:$G, UpdateSheet!$M:$M, K200, UpdateSheet!$G:$G, "&lt;=" &amp; D200)) * (UpdateSheet!$M:$M=K200), 0))), "") * N200)
)
</f>
        <v>9500</v>
      </c>
      <c r="P200" s="55">
        <v>5000.0</v>
      </c>
      <c r="Q200" s="82">
        <f t="array" ref="Q200">IF(A200="", "", (IFNA(IF(A200="", "", INDEX(UpdateSheet!$K:$K, MATCH(1, (UpdateSheet!$G:$G=MAXIFS(UpdateSheet!$G:$G, UpdateSheet!$H:$H, G200, UpdateSheet!$I:$I, J200, UpdateSheet!$G:$G, "&lt;=" &amp; D200)) * (UpdateSheet!$H:$H=G200) *(UpdateSheet!$I:$I=J200), 0))), "")) +
(IFNA(IF(A200="", "", INDEX(UpdateSheet!$O:$O, MATCH(1, (UpdateSheet!$G:$G=MAXIFS(UpdateSheet!$G:$G, UpdateSheet!$M:$M, K200,UpdateSheet!$N:$N, N200, UpdateSheet!$G:$G, "&lt;=" &amp; D200)) * (UpdateSheet!$M:$M=K200) *(UpdateSheet!$N:$N=N200), 0))), ""))
)
</f>
        <v>35500</v>
      </c>
      <c r="R200" s="81">
        <v>21000.0</v>
      </c>
      <c r="S200" s="53" t="s">
        <v>72</v>
      </c>
      <c r="T200" s="83">
        <v>45985.0</v>
      </c>
      <c r="U200" s="84" t="s">
        <v>87</v>
      </c>
      <c r="V200" s="84" t="s">
        <v>129</v>
      </c>
      <c r="W200" s="85" t="b">
        <f t="shared" si="1"/>
        <v>1</v>
      </c>
      <c r="X200" s="53" t="s">
        <v>60</v>
      </c>
      <c r="Y200" s="53"/>
      <c r="Z200" s="63" t="s">
        <v>1163</v>
      </c>
    </row>
    <row r="201">
      <c r="A201" s="75" t="s">
        <v>1840</v>
      </c>
      <c r="B201" s="74">
        <v>8.063369227E9</v>
      </c>
      <c r="C201" s="75" t="s">
        <v>12</v>
      </c>
      <c r="D201" s="76">
        <v>45981.21115740741</v>
      </c>
      <c r="E201" s="75" t="s">
        <v>87</v>
      </c>
      <c r="F201" s="75" t="s">
        <v>129</v>
      </c>
      <c r="G201" s="77" t="s">
        <v>14</v>
      </c>
      <c r="H201" s="77">
        <v>1.0</v>
      </c>
      <c r="I201" s="80"/>
      <c r="J201" s="77">
        <v>1.0</v>
      </c>
      <c r="K201" s="79" t="s">
        <v>97</v>
      </c>
      <c r="L201" s="79"/>
      <c r="M201" s="80"/>
      <c r="N201" s="79"/>
      <c r="O201" s="81">
        <f t="array" ref="O201">IF(A201="", "", (IFNA(IF(A201="", "", INDEX(UpdateSheet!$L:$L, MATCH(1, (UpdateSheet!$G:$G=MAXIFS(UpdateSheet!$G:$G, UpdateSheet!$H:$H, G201, UpdateSheet!$G:$G, "&lt;=" &amp; D201)) * (UpdateSheet!$H:$H=G201), 0))), "") * J201) +
(IFNA(IF(A201="", "", INDEX(UpdateSheet!$P:$P, MATCH(1, (UpdateSheet!$G:$G=MAXIFS(UpdateSheet!$G:$G, UpdateSheet!$M:$M, K201, UpdateSheet!$G:$G, "&lt;=" &amp; D201)) * (UpdateSheet!$M:$M=K201), 0))), "") * N201)
)
</f>
        <v>9500</v>
      </c>
      <c r="P201" s="55">
        <v>6000.0</v>
      </c>
      <c r="Q201" s="82">
        <f t="array" ref="Q201">IF(A201="", "", (IFNA(IF(A201="", "", INDEX(UpdateSheet!$K:$K, MATCH(1, (UpdateSheet!$G:$G=MAXIFS(UpdateSheet!$G:$G, UpdateSheet!$H:$H, G201, UpdateSheet!$I:$I, J201, UpdateSheet!$G:$G, "&lt;=" &amp; D201)) * (UpdateSheet!$H:$H=G201) *(UpdateSheet!$I:$I=J201), 0))), "")) +
(IFNA(IF(A201="", "", INDEX(UpdateSheet!$O:$O, MATCH(1, (UpdateSheet!$G:$G=MAXIFS(UpdateSheet!$G:$G, UpdateSheet!$M:$M, K201,UpdateSheet!$N:$N, N201, UpdateSheet!$G:$G, "&lt;=" &amp; D201)) * (UpdateSheet!$M:$M=K201) *(UpdateSheet!$N:$N=N201), 0))), ""))
)
</f>
        <v>35500</v>
      </c>
      <c r="R201" s="81">
        <v>20000.0</v>
      </c>
      <c r="S201" s="53" t="s">
        <v>72</v>
      </c>
      <c r="T201" s="83">
        <v>45985.0</v>
      </c>
      <c r="U201" s="84" t="s">
        <v>87</v>
      </c>
      <c r="V201" s="84" t="s">
        <v>129</v>
      </c>
      <c r="W201" s="85" t="b">
        <f t="shared" si="1"/>
        <v>1</v>
      </c>
      <c r="X201" s="53" t="s">
        <v>11</v>
      </c>
      <c r="Y201" s="53"/>
      <c r="Z201" s="63" t="s">
        <v>1163</v>
      </c>
    </row>
    <row r="202">
      <c r="A202" s="75" t="s">
        <v>1841</v>
      </c>
      <c r="B202" s="74">
        <v>8.169582639E9</v>
      </c>
      <c r="C202" s="75" t="s">
        <v>18</v>
      </c>
      <c r="D202" s="76">
        <v>45981.23402777778</v>
      </c>
      <c r="E202" s="75" t="s">
        <v>87</v>
      </c>
      <c r="F202" s="75" t="s">
        <v>129</v>
      </c>
      <c r="G202" s="77" t="s">
        <v>14</v>
      </c>
      <c r="H202" s="77">
        <v>1.0</v>
      </c>
      <c r="I202" s="80"/>
      <c r="J202" s="77">
        <v>1.0</v>
      </c>
      <c r="K202" s="79" t="s">
        <v>19</v>
      </c>
      <c r="L202" s="79">
        <v>100.0</v>
      </c>
      <c r="M202" s="80"/>
      <c r="N202" s="79">
        <v>100.0</v>
      </c>
      <c r="O202" s="81">
        <f t="array" ref="O202">IF(A202="", "", (IFNA(IF(A202="", "", INDEX(UpdateSheet!$L:$L, MATCH(1, (UpdateSheet!$G:$G=MAXIFS(UpdateSheet!$G:$G, UpdateSheet!$H:$H, G202, UpdateSheet!$G:$G, "&lt;=" &amp; D202)) * (UpdateSheet!$H:$H=G202), 0))), "") * J202) +
(IFNA(IF(A202="", "", INDEX(UpdateSheet!$P:$P, MATCH(1, (UpdateSheet!$G:$G=MAXIFS(UpdateSheet!$G:$G, UpdateSheet!$M:$M, K202, UpdateSheet!$G:$G, "&lt;=" &amp; D202)) * (UpdateSheet!$M:$M=K202), 0))), "") * N202)
)
</f>
        <v>24500</v>
      </c>
      <c r="P202" s="86"/>
      <c r="Q202" s="82">
        <f t="array" ref="Q202">IF(A202="", "", (IFNA(IF(A202="", "", INDEX(UpdateSheet!$K:$K, MATCH(1, (UpdateSheet!$G:$G=MAXIFS(UpdateSheet!$G:$G, UpdateSheet!$H:$H, G202, UpdateSheet!$I:$I, J202, UpdateSheet!$G:$G, "&lt;=" &amp; D202)) * (UpdateSheet!$H:$H=G202) *(UpdateSheet!$I:$I=J202), 0))), "")) +
(IFNA(IF(A202="", "", INDEX(UpdateSheet!$O:$O, MATCH(1, (UpdateSheet!$G:$G=MAXIFS(UpdateSheet!$G:$G, UpdateSheet!$M:$M, K202,UpdateSheet!$N:$N, N202, UpdateSheet!$G:$G, "&lt;=" &amp; D202)) * (UpdateSheet!$M:$M=K202) *(UpdateSheet!$N:$N=N202), 0))), ""))
)
</f>
        <v>87000</v>
      </c>
      <c r="R202" s="81">
        <v>62500.0</v>
      </c>
      <c r="S202" s="63" t="str">
        <f>if(A202="","","Pending")</f>
        <v>Pending</v>
      </c>
      <c r="T202" s="87"/>
      <c r="U202" s="84" t="s">
        <v>97</v>
      </c>
      <c r="V202" s="84" t="s">
        <v>97</v>
      </c>
      <c r="W202" s="85" t="b">
        <f t="shared" si="1"/>
        <v>0</v>
      </c>
      <c r="X202" s="63"/>
      <c r="Y202" s="53" t="s">
        <v>1842</v>
      </c>
      <c r="Z202" s="63" t="s">
        <v>1163</v>
      </c>
    </row>
    <row r="203">
      <c r="A203" s="75" t="s">
        <v>1843</v>
      </c>
      <c r="B203" s="74">
        <v>8.063323431E9</v>
      </c>
      <c r="C203" s="75" t="s">
        <v>62</v>
      </c>
      <c r="D203" s="76">
        <v>45981.26189814815</v>
      </c>
      <c r="E203" s="75" t="s">
        <v>87</v>
      </c>
      <c r="F203" s="75" t="s">
        <v>129</v>
      </c>
      <c r="G203" s="77" t="s">
        <v>14</v>
      </c>
      <c r="H203" s="77">
        <v>2.0</v>
      </c>
      <c r="I203" s="80"/>
      <c r="J203" s="77">
        <v>2.0</v>
      </c>
      <c r="K203" s="79" t="s">
        <v>97</v>
      </c>
      <c r="L203" s="79"/>
      <c r="M203" s="80"/>
      <c r="N203" s="79"/>
      <c r="O203" s="81">
        <f t="array" ref="O203">IF(A203="", "", (IFNA(IF(A203="", "", INDEX(UpdateSheet!$L:$L, MATCH(1, (UpdateSheet!$G:$G=MAXIFS(UpdateSheet!$G:$G, UpdateSheet!$H:$H, G203, UpdateSheet!$G:$G, "&lt;=" &amp; D203)) * (UpdateSheet!$H:$H=G203), 0))), "") * J203) +
(IFNA(IF(A203="", "", INDEX(UpdateSheet!$P:$P, MATCH(1, (UpdateSheet!$G:$G=MAXIFS(UpdateSheet!$G:$G, UpdateSheet!$M:$M, K203, UpdateSheet!$G:$G, "&lt;=" &amp; D203)) * (UpdateSheet!$M:$M=K203), 0))), "") * N203)
)
</f>
        <v>19000</v>
      </c>
      <c r="P203" s="55">
        <v>7000.0</v>
      </c>
      <c r="Q203" s="82">
        <f t="array" ref="Q203">IF(A203="", "", (IFNA(IF(A203="", "", INDEX(UpdateSheet!$K:$K, MATCH(1, (UpdateSheet!$G:$G=MAXIFS(UpdateSheet!$G:$G, UpdateSheet!$H:$H, G203, UpdateSheet!$I:$I, J203, UpdateSheet!$G:$G, "&lt;=" &amp; D203)) * (UpdateSheet!$H:$H=G203) *(UpdateSheet!$I:$I=J203), 0))), "")) +
(IFNA(IF(A203="", "", INDEX(UpdateSheet!$O:$O, MATCH(1, (UpdateSheet!$G:$G=MAXIFS(UpdateSheet!$G:$G, UpdateSheet!$M:$M, K203,UpdateSheet!$N:$N, N203, UpdateSheet!$G:$G, "&lt;=" &amp; D203)) * (UpdateSheet!$M:$M=K203) *(UpdateSheet!$N:$N=N203), 0))), ""))
)
</f>
        <v>49500</v>
      </c>
      <c r="R203" s="81">
        <v>23500.0</v>
      </c>
      <c r="S203" s="53" t="s">
        <v>72</v>
      </c>
      <c r="T203" s="83">
        <v>45982.0</v>
      </c>
      <c r="U203" s="84" t="s">
        <v>87</v>
      </c>
      <c r="V203" s="84" t="s">
        <v>129</v>
      </c>
      <c r="W203" s="85" t="b">
        <f t="shared" si="1"/>
        <v>1</v>
      </c>
      <c r="X203" s="53" t="s">
        <v>60</v>
      </c>
      <c r="Y203" s="53"/>
      <c r="Z203" s="63" t="s">
        <v>1163</v>
      </c>
    </row>
    <row r="204">
      <c r="A204" s="75" t="s">
        <v>1844</v>
      </c>
      <c r="B204" s="74">
        <v>9.038421684E9</v>
      </c>
      <c r="C204" s="75" t="s">
        <v>27</v>
      </c>
      <c r="D204" s="76">
        <v>45981.29309027777</v>
      </c>
      <c r="E204" s="75" t="s">
        <v>87</v>
      </c>
      <c r="F204" s="75" t="s">
        <v>129</v>
      </c>
      <c r="G204" s="77" t="s">
        <v>14</v>
      </c>
      <c r="H204" s="77">
        <v>1.0</v>
      </c>
      <c r="I204" s="80"/>
      <c r="J204" s="77">
        <v>1.0</v>
      </c>
      <c r="K204" s="79" t="s">
        <v>19</v>
      </c>
      <c r="L204" s="79">
        <v>100.0</v>
      </c>
      <c r="M204" s="80"/>
      <c r="N204" s="79">
        <v>100.0</v>
      </c>
      <c r="O204" s="81">
        <f t="array" ref="O204">IF(A204="", "", (IFNA(IF(A204="", "", INDEX(UpdateSheet!$L:$L, MATCH(1, (UpdateSheet!$G:$G=MAXIFS(UpdateSheet!$G:$G, UpdateSheet!$H:$H, G204, UpdateSheet!$G:$G, "&lt;=" &amp; D204)) * (UpdateSheet!$H:$H=G204), 0))), "") * J204) +
(IFNA(IF(A204="", "", INDEX(UpdateSheet!$P:$P, MATCH(1, (UpdateSheet!$G:$G=MAXIFS(UpdateSheet!$G:$G, UpdateSheet!$M:$M, K204, UpdateSheet!$G:$G, "&lt;=" &amp; D204)) * (UpdateSheet!$M:$M=K204), 0))), "") * N204)
)
</f>
        <v>24500</v>
      </c>
      <c r="P204" s="86"/>
      <c r="Q204" s="82">
        <f t="array" ref="Q204">IF(A204="", "", (IFNA(IF(A204="", "", INDEX(UpdateSheet!$K:$K, MATCH(1, (UpdateSheet!$G:$G=MAXIFS(UpdateSheet!$G:$G, UpdateSheet!$H:$H, G204, UpdateSheet!$I:$I, J204, UpdateSheet!$G:$G, "&lt;=" &amp; D204)) * (UpdateSheet!$H:$H=G204) *(UpdateSheet!$I:$I=J204), 0))), "")) +
(IFNA(IF(A204="", "", INDEX(UpdateSheet!$O:$O, MATCH(1, (UpdateSheet!$G:$G=MAXIFS(UpdateSheet!$G:$G, UpdateSheet!$M:$M, K204,UpdateSheet!$N:$N, N204, UpdateSheet!$G:$G, "&lt;=" &amp; D204)) * (UpdateSheet!$M:$M=K204) *(UpdateSheet!$N:$N=N204), 0))), ""))
)
</f>
        <v>87000</v>
      </c>
      <c r="R204" s="81">
        <v>62500.0</v>
      </c>
      <c r="S204" s="63" t="str">
        <f>if(A204="","","Pending")</f>
        <v>Pending</v>
      </c>
      <c r="T204" s="83"/>
      <c r="U204" s="84" t="s">
        <v>97</v>
      </c>
      <c r="V204" s="84" t="s">
        <v>97</v>
      </c>
      <c r="W204" s="85" t="b">
        <f t="shared" si="1"/>
        <v>0</v>
      </c>
      <c r="X204" s="53"/>
      <c r="Y204" s="53" t="s">
        <v>1845</v>
      </c>
      <c r="Z204" s="63" t="s">
        <v>1163</v>
      </c>
    </row>
    <row r="205">
      <c r="A205" s="75" t="s">
        <v>1846</v>
      </c>
      <c r="B205" s="74">
        <v>7.038140869E9</v>
      </c>
      <c r="C205" s="75" t="s">
        <v>198</v>
      </c>
      <c r="D205" s="76">
        <v>45981.34578703703</v>
      </c>
      <c r="E205" s="75" t="s">
        <v>87</v>
      </c>
      <c r="F205" s="75" t="s">
        <v>129</v>
      </c>
      <c r="G205" s="77" t="s">
        <v>14</v>
      </c>
      <c r="H205" s="77">
        <v>1.0</v>
      </c>
      <c r="I205" s="80"/>
      <c r="J205" s="77">
        <v>1.0</v>
      </c>
      <c r="K205" s="79" t="s">
        <v>19</v>
      </c>
      <c r="L205" s="79">
        <v>100.0</v>
      </c>
      <c r="M205" s="80"/>
      <c r="N205" s="79">
        <v>100.0</v>
      </c>
      <c r="O205" s="81">
        <f t="array" ref="O205">IF(A205="", "", (IFNA(IF(A205="", "", INDEX(UpdateSheet!$L:$L, MATCH(1, (UpdateSheet!$G:$G=MAXIFS(UpdateSheet!$G:$G, UpdateSheet!$H:$H, G205, UpdateSheet!$G:$G, "&lt;=" &amp; D205)) * (UpdateSheet!$H:$H=G205), 0))), "") * J205) +
(IFNA(IF(A205="", "", INDEX(UpdateSheet!$P:$P, MATCH(1, (UpdateSheet!$G:$G=MAXIFS(UpdateSheet!$G:$G, UpdateSheet!$M:$M, K205, UpdateSheet!$G:$G, "&lt;=" &amp; D205)) * (UpdateSheet!$M:$M=K205), 0))), "") * N205)
)
</f>
        <v>24500</v>
      </c>
      <c r="P205" s="55">
        <v>5500.0</v>
      </c>
      <c r="Q205" s="82">
        <f t="array" ref="Q205">IF(A205="", "", (IFNA(IF(A205="", "", INDEX(UpdateSheet!$K:$K, MATCH(1, (UpdateSheet!$G:$G=MAXIFS(UpdateSheet!$G:$G, UpdateSheet!$H:$H, G205, UpdateSheet!$I:$I, J205, UpdateSheet!$G:$G, "&lt;=" &amp; D205)) * (UpdateSheet!$H:$H=G205) *(UpdateSheet!$I:$I=J205), 0))), "")) +
(IFNA(IF(A205="", "", INDEX(UpdateSheet!$O:$O, MATCH(1, (UpdateSheet!$G:$G=MAXIFS(UpdateSheet!$G:$G, UpdateSheet!$M:$M, K205,UpdateSheet!$N:$N, N205, UpdateSheet!$G:$G, "&lt;=" &amp; D205)) * (UpdateSheet!$M:$M=K205) *(UpdateSheet!$N:$N=N205), 0))), ""))
)
</f>
        <v>87000</v>
      </c>
      <c r="R205" s="81">
        <v>57000.0</v>
      </c>
      <c r="S205" s="53" t="s">
        <v>72</v>
      </c>
      <c r="T205" s="83">
        <v>45988.0</v>
      </c>
      <c r="U205" s="84" t="s">
        <v>87</v>
      </c>
      <c r="V205" s="84" t="s">
        <v>129</v>
      </c>
      <c r="W205" s="85" t="b">
        <f t="shared" si="1"/>
        <v>1</v>
      </c>
      <c r="X205" s="53" t="s">
        <v>45</v>
      </c>
      <c r="Y205" s="53"/>
      <c r="Z205" s="63" t="s">
        <v>1163</v>
      </c>
    </row>
    <row r="206">
      <c r="A206" s="75" t="s">
        <v>1847</v>
      </c>
      <c r="B206" s="74">
        <v>8.034550688E9</v>
      </c>
      <c r="C206" s="75" t="s">
        <v>62</v>
      </c>
      <c r="D206" s="76">
        <v>45981.37851851852</v>
      </c>
      <c r="E206" s="75" t="s">
        <v>87</v>
      </c>
      <c r="F206" s="75" t="s">
        <v>129</v>
      </c>
      <c r="G206" s="77" t="s">
        <v>14</v>
      </c>
      <c r="H206" s="77">
        <v>1.0</v>
      </c>
      <c r="I206" s="80"/>
      <c r="J206" s="77">
        <v>1.0</v>
      </c>
      <c r="K206" s="79" t="s">
        <v>97</v>
      </c>
      <c r="L206" s="79"/>
      <c r="M206" s="80"/>
      <c r="N206" s="79"/>
      <c r="O206" s="81">
        <f t="array" ref="O206">IF(A206="", "", (IFNA(IF(A206="", "", INDEX(UpdateSheet!$L:$L, MATCH(1, (UpdateSheet!$G:$G=MAXIFS(UpdateSheet!$G:$G, UpdateSheet!$H:$H, G206, UpdateSheet!$G:$G, "&lt;=" &amp; D206)) * (UpdateSheet!$H:$H=G206), 0))), "") * J206) +
(IFNA(IF(A206="", "", INDEX(UpdateSheet!$P:$P, MATCH(1, (UpdateSheet!$G:$G=MAXIFS(UpdateSheet!$G:$G, UpdateSheet!$M:$M, K206, UpdateSheet!$G:$G, "&lt;=" &amp; D206)) * (UpdateSheet!$M:$M=K206), 0))), "") * N206)
)
</f>
        <v>9500</v>
      </c>
      <c r="P206" s="55">
        <v>7000.0</v>
      </c>
      <c r="Q206" s="82">
        <f t="array" ref="Q206">IF(A206="", "", (IFNA(IF(A206="", "", INDEX(UpdateSheet!$K:$K, MATCH(1, (UpdateSheet!$G:$G=MAXIFS(UpdateSheet!$G:$G, UpdateSheet!$H:$H, G206, UpdateSheet!$I:$I, J206, UpdateSheet!$G:$G, "&lt;=" &amp; D206)) * (UpdateSheet!$H:$H=G206) *(UpdateSheet!$I:$I=J206), 0))), "")) +
(IFNA(IF(A206="", "", INDEX(UpdateSheet!$O:$O, MATCH(1, (UpdateSheet!$G:$G=MAXIFS(UpdateSheet!$G:$G, UpdateSheet!$M:$M, K206,UpdateSheet!$N:$N, N206, UpdateSheet!$G:$G, "&lt;=" &amp; D206)) * (UpdateSheet!$M:$M=K206) *(UpdateSheet!$N:$N=N206), 0))), ""))
)
</f>
        <v>35500</v>
      </c>
      <c r="R206" s="81">
        <v>19000.0</v>
      </c>
      <c r="S206" s="53" t="s">
        <v>72</v>
      </c>
      <c r="T206" s="83">
        <v>45981.0</v>
      </c>
      <c r="U206" s="84" t="s">
        <v>87</v>
      </c>
      <c r="V206" s="84" t="s">
        <v>129</v>
      </c>
      <c r="W206" s="85" t="b">
        <f t="shared" si="1"/>
        <v>1</v>
      </c>
      <c r="X206" s="53" t="s">
        <v>60</v>
      </c>
      <c r="Y206" s="53"/>
      <c r="Z206" s="63" t="s">
        <v>1163</v>
      </c>
    </row>
    <row r="207">
      <c r="A207" s="73" t="str">
        <f>IFERROR(__xludf.DUMMYFUNCTION("importrange(""https://docs.google.com/spreadsheets/d/1_UZ-8qlGPkUUPcIsbnjUOvB4iF89JE7sbGPx3PFtS3s/edit?usp=sharing"",""crs1!A2:D"")"),"#REF!")</f>
        <v>#REF!</v>
      </c>
      <c r="B207" s="74"/>
      <c r="C207" s="75"/>
      <c r="D207" s="76"/>
      <c r="E207" s="75" t="s">
        <v>97</v>
      </c>
      <c r="F207" s="75" t="s">
        <v>97</v>
      </c>
      <c r="G207" s="77" t="str">
        <f>IFERROR(__xludf.DUMMYFUNCTION("importrange(""https://docs.google.com/spreadsheets/d/1_UZ-8qlGPkUUPcIsbnjUOvB4iF89JE7sbGPx3PFtS3s/edit?usp=sharing"",""crs1!e2:f"")"),"#REF!")</f>
        <v>#REF!</v>
      </c>
      <c r="H207" s="77"/>
      <c r="I207" s="80"/>
      <c r="J207" s="77" t="e">
        <v>#REF!</v>
      </c>
      <c r="K207" s="79" t="e">
        <v>#REF!</v>
      </c>
      <c r="L207" s="93" t="str">
        <f>IFERROR(__xludf.DUMMYFUNCTION("importrange(""https://docs.google.com/spreadsheets/d/1_UZ-8qlGPkUUPcIsbnjUOvB4iF89JE7sbGPx3PFtS3s/edit?usp=sharing"",""crs1!G2:G"")"),"#REF!")</f>
        <v>#REF!</v>
      </c>
      <c r="M207" s="80"/>
      <c r="N207" s="79" t="e">
        <v>#REF!</v>
      </c>
      <c r="O207" s="81" t="str">
        <f t="array" ref="O207">IF(A207="", "", (IFNA(IF(A207="", "", INDEX(UpdateSheet!$L:$L, MATCH(1, (UpdateSheet!$G:$G=MAXIFS(UpdateSheet!$G:$G, UpdateSheet!$H:$H, G207, UpdateSheet!$G:$G, "&lt;=" &amp; D207)) * (UpdateSheet!$H:$H=G207), 0))), "") * J207) +
(IFNA(IF(A207="", "", INDEX(UpdateSheet!$P:$P, MATCH(1, (UpdateSheet!$G:$G=MAXIFS(UpdateSheet!$G:$G, UpdateSheet!$M:$M, K207, UpdateSheet!$G:$G, "&lt;=" &amp; D207)) * (UpdateSheet!$M:$M=K207), 0))), "") * N207)
)
</f>
        <v>#REF!</v>
      </c>
      <c r="P207" s="86"/>
      <c r="Q207" s="82" t="str">
        <f t="array" ref="Q207">IF(A207="", "", (IFNA(IF(A207="", "", INDEX(UpdateSheet!$K:$K, MATCH(1, (UpdateSheet!$G:$G=MAXIFS(UpdateSheet!$G:$G, UpdateSheet!$H:$H, G207, UpdateSheet!$I:$I, J207, UpdateSheet!$G:$G, "&lt;=" &amp; D207)) * (UpdateSheet!$H:$H=G207) *(UpdateSheet!$I:$I=J207), 0))), "")) +
(IFNA(IF(A207="", "", INDEX(UpdateSheet!$O:$O, MATCH(1, (UpdateSheet!$G:$G=MAXIFS(UpdateSheet!$G:$G, UpdateSheet!$M:$M, K207,UpdateSheet!$N:$N, N207, UpdateSheet!$G:$G, "&lt;=" &amp; D207)) * (UpdateSheet!$M:$M=K207) *(UpdateSheet!$N:$N=N207), 0))), ""))
)
</f>
        <v>#REF!</v>
      </c>
      <c r="R207" s="81" t="e">
        <v>#REF!</v>
      </c>
      <c r="S207" s="63" t="str">
        <f t="shared" ref="S207:S982" si="20">if(A207="","","Pending")</f>
        <v>#REF!</v>
      </c>
      <c r="T207" s="87"/>
      <c r="U207" s="84" t="s">
        <v>97</v>
      </c>
      <c r="V207" s="84" t="s">
        <v>97</v>
      </c>
      <c r="W207" s="85" t="b">
        <f t="shared" si="1"/>
        <v>0</v>
      </c>
      <c r="X207" s="63"/>
      <c r="Y207" s="63"/>
      <c r="Z207" s="53" t="str">
        <f>IFERROR(__xludf.DUMMYFUNCTION("importrange(""https://docs.google.com/spreadsheets/d/1_UZ-8qlGPkUUPcIsbnjUOvB4iF89JE7sbGPx3PFtS3s/edit?usp=sharing"",""crs1!J2:J"")"),"#REF!")</f>
        <v>#REF!</v>
      </c>
    </row>
    <row r="208">
      <c r="A208" s="73"/>
      <c r="B208" s="74"/>
      <c r="C208" s="75"/>
      <c r="D208" s="76"/>
      <c r="E208" s="75" t="s">
        <v>97</v>
      </c>
      <c r="F208" s="75" t="s">
        <v>97</v>
      </c>
      <c r="G208" s="77"/>
      <c r="H208" s="77"/>
      <c r="I208" s="80"/>
      <c r="J208" s="77" t="s">
        <v>97</v>
      </c>
      <c r="K208" s="79" t="s">
        <v>97</v>
      </c>
      <c r="L208" s="79"/>
      <c r="M208" s="80"/>
      <c r="N208" s="79" t="s">
        <v>97</v>
      </c>
      <c r="O208" s="81" t="str">
        <f t="array" ref="O208">IF(A208="", "", (IFNA(IF(A208="", "", INDEX(UpdateSheet!$L:$L, MATCH(1, (UpdateSheet!$G:$G=MAXIFS(UpdateSheet!$G:$G, UpdateSheet!$H:$H, G208, UpdateSheet!$G:$G, "&lt;=" &amp; D208)) * (UpdateSheet!$H:$H=G208), 0))), "") * J208) +
(IFNA(IF(A208="", "", INDEX(UpdateSheet!$P:$P, MATCH(1, (UpdateSheet!$G:$G=MAXIFS(UpdateSheet!$G:$G, UpdateSheet!$M:$M, K208, UpdateSheet!$G:$G, "&lt;=" &amp; D208)) * (UpdateSheet!$M:$M=K208), 0))), "") * N208)
)
</f>
        <v/>
      </c>
      <c r="P208" s="86"/>
      <c r="Q208" s="82" t="str">
        <f t="array" ref="Q208">IF(A208="", "", (IFNA(IF(A208="", "", INDEX(UpdateSheet!$K:$K, MATCH(1, (UpdateSheet!$G:$G=MAXIFS(UpdateSheet!$G:$G, UpdateSheet!$H:$H, G208, UpdateSheet!$I:$I, J208, UpdateSheet!$G:$G, "&lt;=" &amp; D208)) * (UpdateSheet!$H:$H=G208) *(UpdateSheet!$I:$I=J208), 0))), "")) +
(IFNA(IF(A208="", "", INDEX(UpdateSheet!$O:$O, MATCH(1, (UpdateSheet!$G:$G=MAXIFS(UpdateSheet!$G:$G, UpdateSheet!$M:$M, K208,UpdateSheet!$N:$N, N208, UpdateSheet!$G:$G, "&lt;=" &amp; D208)) * (UpdateSheet!$M:$M=K208) *(UpdateSheet!$N:$N=N208), 0))), ""))
)
</f>
        <v/>
      </c>
      <c r="R208" s="81" t="s">
        <v>97</v>
      </c>
      <c r="S208" s="63" t="str">
        <f t="shared" si="20"/>
        <v/>
      </c>
      <c r="T208" s="87"/>
      <c r="U208" s="84" t="s">
        <v>97</v>
      </c>
      <c r="V208" s="84" t="s">
        <v>97</v>
      </c>
      <c r="W208" s="85" t="b">
        <f t="shared" si="1"/>
        <v>0</v>
      </c>
      <c r="X208" s="63"/>
      <c r="Y208" s="63"/>
      <c r="Z208" s="63"/>
    </row>
    <row r="209">
      <c r="A209" s="75"/>
      <c r="B209" s="74"/>
      <c r="C209" s="75"/>
      <c r="D209" s="76"/>
      <c r="E209" s="75" t="s">
        <v>97</v>
      </c>
      <c r="F209" s="75" t="s">
        <v>97</v>
      </c>
      <c r="G209" s="77"/>
      <c r="H209" s="77"/>
      <c r="I209" s="80"/>
      <c r="J209" s="77" t="s">
        <v>97</v>
      </c>
      <c r="K209" s="79" t="s">
        <v>97</v>
      </c>
      <c r="L209" s="79"/>
      <c r="M209" s="80"/>
      <c r="N209" s="79" t="s">
        <v>97</v>
      </c>
      <c r="O209" s="81" t="str">
        <f t="array" ref="O209">IF(A209="", "", (IFNA(IF(A209="", "", INDEX(UpdateSheet!$L:$L, MATCH(1, (UpdateSheet!$G:$G=MAXIFS(UpdateSheet!$G:$G, UpdateSheet!$H:$H, G209, UpdateSheet!$G:$G, "&lt;=" &amp; D209)) * (UpdateSheet!$H:$H=G209), 0))), "") * J209) +
(IFNA(IF(A209="", "", INDEX(UpdateSheet!$P:$P, MATCH(1, (UpdateSheet!$G:$G=MAXIFS(UpdateSheet!$G:$G, UpdateSheet!$M:$M, K209, UpdateSheet!$G:$G, "&lt;=" &amp; D209)) * (UpdateSheet!$M:$M=K209), 0))), "") * N209)
)
</f>
        <v/>
      </c>
      <c r="P209" s="86"/>
      <c r="Q209" s="82" t="str">
        <f t="array" ref="Q209">IF(A209="", "", (IFNA(IF(A209="", "", INDEX(UpdateSheet!$K:$K, MATCH(1, (UpdateSheet!$G:$G=MAXIFS(UpdateSheet!$G:$G, UpdateSheet!$H:$H, G209, UpdateSheet!$I:$I, J209, UpdateSheet!$G:$G, "&lt;=" &amp; D209)) * (UpdateSheet!$H:$H=G209) *(UpdateSheet!$I:$I=J209), 0))), "")) +
(IFNA(IF(A209="", "", INDEX(UpdateSheet!$O:$O, MATCH(1, (UpdateSheet!$G:$G=MAXIFS(UpdateSheet!$G:$G, UpdateSheet!$M:$M, K209,UpdateSheet!$N:$N, N209, UpdateSheet!$G:$G, "&lt;=" &amp; D209)) * (UpdateSheet!$M:$M=K209) *(UpdateSheet!$N:$N=N209), 0))), ""))
)
</f>
        <v/>
      </c>
      <c r="R209" s="81" t="s">
        <v>97</v>
      </c>
      <c r="S209" s="63" t="str">
        <f t="shared" si="20"/>
        <v/>
      </c>
      <c r="T209" s="87"/>
      <c r="U209" s="84" t="s">
        <v>97</v>
      </c>
      <c r="V209" s="84" t="s">
        <v>97</v>
      </c>
      <c r="W209" s="85" t="b">
        <f t="shared" si="1"/>
        <v>0</v>
      </c>
      <c r="X209" s="63"/>
      <c r="Y209" s="63"/>
      <c r="Z209" s="63"/>
    </row>
    <row r="210">
      <c r="A210" s="75"/>
      <c r="B210" s="74"/>
      <c r="C210" s="75"/>
      <c r="D210" s="76"/>
      <c r="E210" s="75" t="s">
        <v>97</v>
      </c>
      <c r="F210" s="75" t="s">
        <v>97</v>
      </c>
      <c r="G210" s="77"/>
      <c r="H210" s="77"/>
      <c r="I210" s="80"/>
      <c r="J210" s="77" t="s">
        <v>97</v>
      </c>
      <c r="K210" s="79" t="s">
        <v>97</v>
      </c>
      <c r="L210" s="79"/>
      <c r="M210" s="80"/>
      <c r="N210" s="79" t="s">
        <v>97</v>
      </c>
      <c r="O210" s="81" t="str">
        <f t="array" ref="O210">IF(A210="", "", (IFNA(IF(A210="", "", INDEX(UpdateSheet!$L:$L, MATCH(1, (UpdateSheet!$G:$G=MAXIFS(UpdateSheet!$G:$G, UpdateSheet!$H:$H, G210, UpdateSheet!$G:$G, "&lt;=" &amp; D210)) * (UpdateSheet!$H:$H=G210), 0))), "") * J210) +
(IFNA(IF(A210="", "", INDEX(UpdateSheet!$P:$P, MATCH(1, (UpdateSheet!$G:$G=MAXIFS(UpdateSheet!$G:$G, UpdateSheet!$M:$M, K210, UpdateSheet!$G:$G, "&lt;=" &amp; D210)) * (UpdateSheet!$M:$M=K210), 0))), "") * N210)
)
</f>
        <v/>
      </c>
      <c r="P210" s="86"/>
      <c r="Q210" s="82" t="str">
        <f t="array" ref="Q210">IF(A210="", "", (IFNA(IF(A210="", "", INDEX(UpdateSheet!$K:$K, MATCH(1, (UpdateSheet!$G:$G=MAXIFS(UpdateSheet!$G:$G, UpdateSheet!$H:$H, G210, UpdateSheet!$I:$I, J210, UpdateSheet!$G:$G, "&lt;=" &amp; D210)) * (UpdateSheet!$H:$H=G210) *(UpdateSheet!$I:$I=J210), 0))), "")) +
(IFNA(IF(A210="", "", INDEX(UpdateSheet!$O:$O, MATCH(1, (UpdateSheet!$G:$G=MAXIFS(UpdateSheet!$G:$G, UpdateSheet!$M:$M, K210,UpdateSheet!$N:$N, N210, UpdateSheet!$G:$G, "&lt;=" &amp; D210)) * (UpdateSheet!$M:$M=K210) *(UpdateSheet!$N:$N=N210), 0))), ""))
)
</f>
        <v/>
      </c>
      <c r="R210" s="81" t="s">
        <v>97</v>
      </c>
      <c r="S210" s="63" t="str">
        <f t="shared" si="20"/>
        <v/>
      </c>
      <c r="T210" s="87"/>
      <c r="U210" s="84" t="s">
        <v>97</v>
      </c>
      <c r="V210" s="84" t="s">
        <v>97</v>
      </c>
      <c r="W210" s="85" t="b">
        <f t="shared" si="1"/>
        <v>0</v>
      </c>
      <c r="X210" s="63"/>
      <c r="Y210" s="63"/>
      <c r="Z210" s="63"/>
    </row>
    <row r="211">
      <c r="A211" s="75"/>
      <c r="B211" s="74"/>
      <c r="C211" s="75"/>
      <c r="D211" s="76"/>
      <c r="E211" s="75" t="s">
        <v>97</v>
      </c>
      <c r="F211" s="75" t="s">
        <v>97</v>
      </c>
      <c r="G211" s="77"/>
      <c r="H211" s="77"/>
      <c r="I211" s="80"/>
      <c r="J211" s="77" t="s">
        <v>97</v>
      </c>
      <c r="K211" s="79" t="s">
        <v>97</v>
      </c>
      <c r="L211" s="79"/>
      <c r="M211" s="80"/>
      <c r="N211" s="79" t="s">
        <v>97</v>
      </c>
      <c r="O211" s="81" t="str">
        <f t="array" ref="O211">IF(A211="", "", (IFNA(IF(A211="", "", INDEX(UpdateSheet!$L:$L, MATCH(1, (UpdateSheet!$G:$G=MAXIFS(UpdateSheet!$G:$G, UpdateSheet!$H:$H, G211, UpdateSheet!$G:$G, "&lt;=" &amp; D211)) * (UpdateSheet!$H:$H=G211), 0))), "") * J211) +
(IFNA(IF(A211="", "", INDEX(UpdateSheet!$P:$P, MATCH(1, (UpdateSheet!$G:$G=MAXIFS(UpdateSheet!$G:$G, UpdateSheet!$M:$M, K211, UpdateSheet!$G:$G, "&lt;=" &amp; D211)) * (UpdateSheet!$M:$M=K211), 0))), "") * N211)
)
</f>
        <v/>
      </c>
      <c r="P211" s="86"/>
      <c r="Q211" s="82" t="str">
        <f t="array" ref="Q211">IF(A211="", "", (IFNA(IF(A211="", "", INDEX(UpdateSheet!$K:$K, MATCH(1, (UpdateSheet!$G:$G=MAXIFS(UpdateSheet!$G:$G, UpdateSheet!$H:$H, G211, UpdateSheet!$I:$I, J211, UpdateSheet!$G:$G, "&lt;=" &amp; D211)) * (UpdateSheet!$H:$H=G211) *(UpdateSheet!$I:$I=J211), 0))), "")) +
(IFNA(IF(A211="", "", INDEX(UpdateSheet!$O:$O, MATCH(1, (UpdateSheet!$G:$G=MAXIFS(UpdateSheet!$G:$G, UpdateSheet!$M:$M, K211,UpdateSheet!$N:$N, N211, UpdateSheet!$G:$G, "&lt;=" &amp; D211)) * (UpdateSheet!$M:$M=K211) *(UpdateSheet!$N:$N=N211), 0))), ""))
)
</f>
        <v/>
      </c>
      <c r="R211" s="81" t="s">
        <v>97</v>
      </c>
      <c r="S211" s="63" t="str">
        <f t="shared" si="20"/>
        <v/>
      </c>
      <c r="T211" s="87"/>
      <c r="U211" s="84" t="s">
        <v>97</v>
      </c>
      <c r="V211" s="84" t="s">
        <v>97</v>
      </c>
      <c r="W211" s="85" t="b">
        <f t="shared" si="1"/>
        <v>0</v>
      </c>
      <c r="X211" s="63"/>
      <c r="Y211" s="63"/>
      <c r="Z211" s="63"/>
    </row>
    <row r="212">
      <c r="A212" s="75"/>
      <c r="B212" s="74"/>
      <c r="C212" s="75"/>
      <c r="D212" s="76"/>
      <c r="E212" s="75" t="s">
        <v>97</v>
      </c>
      <c r="F212" s="75" t="s">
        <v>97</v>
      </c>
      <c r="G212" s="77"/>
      <c r="H212" s="77"/>
      <c r="I212" s="50"/>
      <c r="J212" s="77" t="s">
        <v>97</v>
      </c>
      <c r="K212" s="79" t="s">
        <v>97</v>
      </c>
      <c r="L212" s="79"/>
      <c r="M212" s="80"/>
      <c r="N212" s="79" t="s">
        <v>97</v>
      </c>
      <c r="O212" s="81" t="str">
        <f t="array" ref="O212">IF(A212="", "", (IFNA(IF(A212="", "", INDEX(UpdateSheet!$L:$L, MATCH(1, (UpdateSheet!$G:$G=MAXIFS(UpdateSheet!$G:$G, UpdateSheet!$H:$H, G212, UpdateSheet!$G:$G, "&lt;=" &amp; D212)) * (UpdateSheet!$H:$H=G212), 0))), "") * J212) +
(IFNA(IF(A212="", "", INDEX(UpdateSheet!$P:$P, MATCH(1, (UpdateSheet!$G:$G=MAXIFS(UpdateSheet!$G:$G, UpdateSheet!$M:$M, K212, UpdateSheet!$G:$G, "&lt;=" &amp; D212)) * (UpdateSheet!$M:$M=K212), 0))), "") * N212)
)
</f>
        <v/>
      </c>
      <c r="P212" s="55"/>
      <c r="Q212" s="82" t="str">
        <f t="array" ref="Q212">IF(A212="", "", (IFNA(IF(A212="", "", INDEX(UpdateSheet!$K:$K, MATCH(1, (UpdateSheet!$G:$G=MAXIFS(UpdateSheet!$G:$G, UpdateSheet!$H:$H, G212, UpdateSheet!$I:$I, J212, UpdateSheet!$G:$G, "&lt;=" &amp; D212)) * (UpdateSheet!$H:$H=G212) *(UpdateSheet!$I:$I=J212), 0))), "")) +
(IFNA(IF(A212="", "", INDEX(UpdateSheet!$O:$O, MATCH(1, (UpdateSheet!$G:$G=MAXIFS(UpdateSheet!$G:$G, UpdateSheet!$M:$M, K212,UpdateSheet!$N:$N, N212, UpdateSheet!$G:$G, "&lt;=" &amp; D212)) * (UpdateSheet!$M:$M=K212) *(UpdateSheet!$N:$N=N212), 0))), ""))
)
</f>
        <v/>
      </c>
      <c r="R212" s="81" t="s">
        <v>97</v>
      </c>
      <c r="S212" s="63" t="str">
        <f t="shared" si="20"/>
        <v/>
      </c>
      <c r="T212" s="83"/>
      <c r="U212" s="84" t="s">
        <v>97</v>
      </c>
      <c r="V212" s="84" t="s">
        <v>97</v>
      </c>
      <c r="W212" s="85" t="b">
        <f t="shared" si="1"/>
        <v>0</v>
      </c>
      <c r="X212" s="53"/>
      <c r="Y212" s="63"/>
      <c r="Z212" s="63"/>
    </row>
    <row r="213">
      <c r="A213" s="75"/>
      <c r="B213" s="74"/>
      <c r="C213" s="75"/>
      <c r="D213" s="76"/>
      <c r="E213" s="75" t="s">
        <v>97</v>
      </c>
      <c r="F213" s="75" t="s">
        <v>97</v>
      </c>
      <c r="G213" s="77"/>
      <c r="H213" s="77"/>
      <c r="I213" s="80"/>
      <c r="J213" s="77" t="s">
        <v>97</v>
      </c>
      <c r="K213" s="79" t="s">
        <v>97</v>
      </c>
      <c r="L213" s="79"/>
      <c r="M213" s="80"/>
      <c r="N213" s="79" t="s">
        <v>97</v>
      </c>
      <c r="O213" s="81" t="str">
        <f t="array" ref="O213">IF(A213="", "", (IFNA(IF(A213="", "", INDEX(UpdateSheet!$L:$L, MATCH(1, (UpdateSheet!$G:$G=MAXIFS(UpdateSheet!$G:$G, UpdateSheet!$H:$H, G213, UpdateSheet!$G:$G, "&lt;=" &amp; D213)) * (UpdateSheet!$H:$H=G213), 0))), "") * J213) +
(IFNA(IF(A213="", "", INDEX(UpdateSheet!$P:$P, MATCH(1, (UpdateSheet!$G:$G=MAXIFS(UpdateSheet!$G:$G, UpdateSheet!$M:$M, K213, UpdateSheet!$G:$G, "&lt;=" &amp; D213)) * (UpdateSheet!$M:$M=K213), 0))), "") * N213)
)
</f>
        <v/>
      </c>
      <c r="P213" s="55"/>
      <c r="Q213" s="82" t="str">
        <f t="array" ref="Q213">IF(A213="", "", (IFNA(IF(A213="", "", INDEX(UpdateSheet!$K:$K, MATCH(1, (UpdateSheet!$G:$G=MAXIFS(UpdateSheet!$G:$G, UpdateSheet!$H:$H, G213, UpdateSheet!$I:$I, J213, UpdateSheet!$G:$G, "&lt;=" &amp; D213)) * (UpdateSheet!$H:$H=G213) *(UpdateSheet!$I:$I=J213), 0))), "")) +
(IFNA(IF(A213="", "", INDEX(UpdateSheet!$O:$O, MATCH(1, (UpdateSheet!$G:$G=MAXIFS(UpdateSheet!$G:$G, UpdateSheet!$M:$M, K213,UpdateSheet!$N:$N, N213, UpdateSheet!$G:$G, "&lt;=" &amp; D213)) * (UpdateSheet!$M:$M=K213) *(UpdateSheet!$N:$N=N213), 0))), ""))
)
</f>
        <v/>
      </c>
      <c r="R213" s="81" t="s">
        <v>97</v>
      </c>
      <c r="S213" s="63" t="str">
        <f t="shared" si="20"/>
        <v/>
      </c>
      <c r="T213" s="83"/>
      <c r="U213" s="84" t="s">
        <v>97</v>
      </c>
      <c r="V213" s="84" t="s">
        <v>97</v>
      </c>
      <c r="W213" s="85" t="b">
        <f t="shared" si="1"/>
        <v>0</v>
      </c>
      <c r="X213" s="53"/>
      <c r="Y213" s="63"/>
      <c r="Z213" s="63"/>
    </row>
    <row r="214">
      <c r="A214" s="75"/>
      <c r="B214" s="74"/>
      <c r="C214" s="75"/>
      <c r="D214" s="76"/>
      <c r="E214" s="75" t="s">
        <v>97</v>
      </c>
      <c r="F214" s="75" t="s">
        <v>97</v>
      </c>
      <c r="G214" s="77"/>
      <c r="H214" s="77"/>
      <c r="I214" s="80"/>
      <c r="J214" s="77" t="s">
        <v>97</v>
      </c>
      <c r="K214" s="79" t="s">
        <v>97</v>
      </c>
      <c r="L214" s="79"/>
      <c r="M214" s="80"/>
      <c r="N214" s="79" t="s">
        <v>97</v>
      </c>
      <c r="O214" s="81" t="str">
        <f t="array" ref="O214">IF(A214="", "", (IFNA(IF(A214="", "", INDEX(UpdateSheet!$L:$L, MATCH(1, (UpdateSheet!$G:$G=MAXIFS(UpdateSheet!$G:$G, UpdateSheet!$H:$H, G214, UpdateSheet!$G:$G, "&lt;=" &amp; D214)) * (UpdateSheet!$H:$H=G214), 0))), "") * J214) +
(IFNA(IF(A214="", "", INDEX(UpdateSheet!$P:$P, MATCH(1, (UpdateSheet!$G:$G=MAXIFS(UpdateSheet!$G:$G, UpdateSheet!$M:$M, K214, UpdateSheet!$G:$G, "&lt;=" &amp; D214)) * (UpdateSheet!$M:$M=K214), 0))), "") * N214)
)
</f>
        <v/>
      </c>
      <c r="P214" s="86"/>
      <c r="Q214" s="82" t="str">
        <f t="array" ref="Q214">IF(A214="", "", (IFNA(IF(A214="", "", INDEX(UpdateSheet!$K:$K, MATCH(1, (UpdateSheet!$G:$G=MAXIFS(UpdateSheet!$G:$G, UpdateSheet!$H:$H, G214, UpdateSheet!$I:$I, J214, UpdateSheet!$G:$G, "&lt;=" &amp; D214)) * (UpdateSheet!$H:$H=G214) *(UpdateSheet!$I:$I=J214), 0))), "")) +
(IFNA(IF(A214="", "", INDEX(UpdateSheet!$O:$O, MATCH(1, (UpdateSheet!$G:$G=MAXIFS(UpdateSheet!$G:$G, UpdateSheet!$M:$M, K214,UpdateSheet!$N:$N, N214, UpdateSheet!$G:$G, "&lt;=" &amp; D214)) * (UpdateSheet!$M:$M=K214) *(UpdateSheet!$N:$N=N214), 0))), ""))
)
</f>
        <v/>
      </c>
      <c r="R214" s="81" t="s">
        <v>97</v>
      </c>
      <c r="S214" s="63" t="str">
        <f t="shared" si="20"/>
        <v/>
      </c>
      <c r="T214" s="83"/>
      <c r="U214" s="84" t="s">
        <v>97</v>
      </c>
      <c r="V214" s="84" t="s">
        <v>97</v>
      </c>
      <c r="W214" s="85" t="b">
        <f t="shared" si="1"/>
        <v>0</v>
      </c>
      <c r="X214" s="53"/>
      <c r="Y214" s="63"/>
      <c r="Z214" s="63"/>
    </row>
    <row r="215">
      <c r="A215" s="75"/>
      <c r="B215" s="74"/>
      <c r="C215" s="75"/>
      <c r="D215" s="76"/>
      <c r="E215" s="75" t="s">
        <v>97</v>
      </c>
      <c r="F215" s="75" t="s">
        <v>97</v>
      </c>
      <c r="G215" s="77"/>
      <c r="H215" s="77"/>
      <c r="I215" s="80"/>
      <c r="J215" s="77" t="s">
        <v>97</v>
      </c>
      <c r="K215" s="79" t="s">
        <v>97</v>
      </c>
      <c r="L215" s="79"/>
      <c r="M215" s="80"/>
      <c r="N215" s="79" t="s">
        <v>97</v>
      </c>
      <c r="O215" s="81" t="str">
        <f t="array" ref="O215">IF(A215="", "", (IFNA(IF(A215="", "", INDEX(UpdateSheet!$L:$L, MATCH(1, (UpdateSheet!$G:$G=MAXIFS(UpdateSheet!$G:$G, UpdateSheet!$H:$H, G215, UpdateSheet!$G:$G, "&lt;=" &amp; D215)) * (UpdateSheet!$H:$H=G215), 0))), "") * J215) +
(IFNA(IF(A215="", "", INDEX(UpdateSheet!$P:$P, MATCH(1, (UpdateSheet!$G:$G=MAXIFS(UpdateSheet!$G:$G, UpdateSheet!$M:$M, K215, UpdateSheet!$G:$G, "&lt;=" &amp; D215)) * (UpdateSheet!$M:$M=K215), 0))), "") * N215)
)
</f>
        <v/>
      </c>
      <c r="P215" s="86"/>
      <c r="Q215" s="82" t="str">
        <f t="array" ref="Q215">IF(A215="", "", (IFNA(IF(A215="", "", INDEX(UpdateSheet!$K:$K, MATCH(1, (UpdateSheet!$G:$G=MAXIFS(UpdateSheet!$G:$G, UpdateSheet!$H:$H, G215, UpdateSheet!$I:$I, J215, UpdateSheet!$G:$G, "&lt;=" &amp; D215)) * (UpdateSheet!$H:$H=G215) *(UpdateSheet!$I:$I=J215), 0))), "")) +
(IFNA(IF(A215="", "", INDEX(UpdateSheet!$O:$O, MATCH(1, (UpdateSheet!$G:$G=MAXIFS(UpdateSheet!$G:$G, UpdateSheet!$M:$M, K215,UpdateSheet!$N:$N, N215, UpdateSheet!$G:$G, "&lt;=" &amp; D215)) * (UpdateSheet!$M:$M=K215) *(UpdateSheet!$N:$N=N215), 0))), ""))
)
</f>
        <v/>
      </c>
      <c r="R215" s="81" t="s">
        <v>97</v>
      </c>
      <c r="S215" s="63" t="str">
        <f t="shared" si="20"/>
        <v/>
      </c>
      <c r="T215" s="87"/>
      <c r="U215" s="84" t="s">
        <v>97</v>
      </c>
      <c r="V215" s="84" t="s">
        <v>97</v>
      </c>
      <c r="W215" s="85" t="b">
        <f t="shared" si="1"/>
        <v>0</v>
      </c>
      <c r="X215" s="63"/>
      <c r="Y215" s="63"/>
      <c r="Z215" s="63"/>
    </row>
    <row r="216">
      <c r="A216" s="75"/>
      <c r="B216" s="74"/>
      <c r="C216" s="75"/>
      <c r="D216" s="76"/>
      <c r="E216" s="75" t="s">
        <v>97</v>
      </c>
      <c r="F216" s="75" t="s">
        <v>97</v>
      </c>
      <c r="G216" s="77"/>
      <c r="H216" s="77"/>
      <c r="I216" s="80"/>
      <c r="J216" s="77" t="s">
        <v>97</v>
      </c>
      <c r="K216" s="79" t="s">
        <v>97</v>
      </c>
      <c r="L216" s="79"/>
      <c r="M216" s="80"/>
      <c r="N216" s="79" t="s">
        <v>97</v>
      </c>
      <c r="O216" s="81" t="str">
        <f t="array" ref="O216">IF(A216="", "", (IFNA(IF(A216="", "", INDEX(UpdateSheet!$L:$L, MATCH(1, (UpdateSheet!$G:$G=MAXIFS(UpdateSheet!$G:$G, UpdateSheet!$H:$H, G216, UpdateSheet!$G:$G, "&lt;=" &amp; D216)) * (UpdateSheet!$H:$H=G216), 0))), "") * J216) +
(IFNA(IF(A216="", "", INDEX(UpdateSheet!$P:$P, MATCH(1, (UpdateSheet!$G:$G=MAXIFS(UpdateSheet!$G:$G, UpdateSheet!$M:$M, K216, UpdateSheet!$G:$G, "&lt;=" &amp; D216)) * (UpdateSheet!$M:$M=K216), 0))), "") * N216)
)
</f>
        <v/>
      </c>
      <c r="P216" s="86"/>
      <c r="Q216" s="82" t="str">
        <f t="array" ref="Q216">IF(A216="", "", (IFNA(IF(A216="", "", INDEX(UpdateSheet!$K:$K, MATCH(1, (UpdateSheet!$G:$G=MAXIFS(UpdateSheet!$G:$G, UpdateSheet!$H:$H, G216, UpdateSheet!$I:$I, J216, UpdateSheet!$G:$G, "&lt;=" &amp; D216)) * (UpdateSheet!$H:$H=G216) *(UpdateSheet!$I:$I=J216), 0))), "")) +
(IFNA(IF(A216="", "", INDEX(UpdateSheet!$O:$O, MATCH(1, (UpdateSheet!$G:$G=MAXIFS(UpdateSheet!$G:$G, UpdateSheet!$M:$M, K216,UpdateSheet!$N:$N, N216, UpdateSheet!$G:$G, "&lt;=" &amp; D216)) * (UpdateSheet!$M:$M=K216) *(UpdateSheet!$N:$N=N216), 0))), ""))
)
</f>
        <v/>
      </c>
      <c r="R216" s="81" t="s">
        <v>97</v>
      </c>
      <c r="S216" s="63" t="str">
        <f t="shared" si="20"/>
        <v/>
      </c>
      <c r="T216" s="83"/>
      <c r="U216" s="84" t="s">
        <v>97</v>
      </c>
      <c r="V216" s="84" t="s">
        <v>97</v>
      </c>
      <c r="W216" s="85" t="b">
        <f t="shared" si="1"/>
        <v>0</v>
      </c>
      <c r="X216" s="63"/>
      <c r="Y216" s="63"/>
      <c r="Z216" s="63"/>
    </row>
    <row r="217">
      <c r="A217" s="75"/>
      <c r="B217" s="74"/>
      <c r="C217" s="75"/>
      <c r="D217" s="76"/>
      <c r="E217" s="75" t="s">
        <v>97</v>
      </c>
      <c r="F217" s="75" t="s">
        <v>97</v>
      </c>
      <c r="G217" s="77"/>
      <c r="H217" s="77"/>
      <c r="I217" s="80"/>
      <c r="J217" s="77" t="s">
        <v>97</v>
      </c>
      <c r="K217" s="79" t="s">
        <v>97</v>
      </c>
      <c r="L217" s="79"/>
      <c r="M217" s="80"/>
      <c r="N217" s="79" t="s">
        <v>97</v>
      </c>
      <c r="O217" s="81" t="str">
        <f t="array" ref="O217">IF(A217="", "", (IFNA(IF(A217="", "", INDEX(UpdateSheet!$L:$L, MATCH(1, (UpdateSheet!$G:$G=MAXIFS(UpdateSheet!$G:$G, UpdateSheet!$H:$H, G217, UpdateSheet!$G:$G, "&lt;=" &amp; D217)) * (UpdateSheet!$H:$H=G217), 0))), "") * J217) +
(IFNA(IF(A217="", "", INDEX(UpdateSheet!$P:$P, MATCH(1, (UpdateSheet!$G:$G=MAXIFS(UpdateSheet!$G:$G, UpdateSheet!$M:$M, K217, UpdateSheet!$G:$G, "&lt;=" &amp; D217)) * (UpdateSheet!$M:$M=K217), 0))), "") * N217)
)
</f>
        <v/>
      </c>
      <c r="P217" s="55"/>
      <c r="Q217" s="82" t="str">
        <f t="array" ref="Q217">IF(A217="", "", (IFNA(IF(A217="", "", INDEX(UpdateSheet!$K:$K, MATCH(1, (UpdateSheet!$G:$G=MAXIFS(UpdateSheet!$G:$G, UpdateSheet!$H:$H, G217, UpdateSheet!$I:$I, J217, UpdateSheet!$G:$G, "&lt;=" &amp; D217)) * (UpdateSheet!$H:$H=G217) *(UpdateSheet!$I:$I=J217), 0))), "")) +
(IFNA(IF(A217="", "", INDEX(UpdateSheet!$O:$O, MATCH(1, (UpdateSheet!$G:$G=MAXIFS(UpdateSheet!$G:$G, UpdateSheet!$M:$M, K217,UpdateSheet!$N:$N, N217, UpdateSheet!$G:$G, "&lt;=" &amp; D217)) * (UpdateSheet!$M:$M=K217) *(UpdateSheet!$N:$N=N217), 0))), ""))
)
</f>
        <v/>
      </c>
      <c r="R217" s="81" t="s">
        <v>97</v>
      </c>
      <c r="S217" s="63" t="str">
        <f t="shared" si="20"/>
        <v/>
      </c>
      <c r="T217" s="83"/>
      <c r="U217" s="84" t="s">
        <v>97</v>
      </c>
      <c r="V217" s="84" t="s">
        <v>97</v>
      </c>
      <c r="W217" s="85" t="b">
        <f t="shared" si="1"/>
        <v>0</v>
      </c>
      <c r="X217" s="53"/>
      <c r="Y217" s="63"/>
      <c r="Z217" s="63"/>
    </row>
    <row r="218">
      <c r="A218" s="75"/>
      <c r="B218" s="74"/>
      <c r="C218" s="75"/>
      <c r="D218" s="76"/>
      <c r="E218" s="75" t="s">
        <v>97</v>
      </c>
      <c r="F218" s="75" t="s">
        <v>97</v>
      </c>
      <c r="G218" s="77"/>
      <c r="H218" s="77"/>
      <c r="I218" s="80"/>
      <c r="J218" s="77" t="s">
        <v>97</v>
      </c>
      <c r="K218" s="79" t="s">
        <v>97</v>
      </c>
      <c r="L218" s="79"/>
      <c r="M218" s="80"/>
      <c r="N218" s="79" t="s">
        <v>97</v>
      </c>
      <c r="O218" s="81" t="str">
        <f t="array" ref="O218">IF(A218="", "", (IFNA(IF(A218="", "", INDEX(UpdateSheet!$L:$L, MATCH(1, (UpdateSheet!$G:$G=MAXIFS(UpdateSheet!$G:$G, UpdateSheet!$H:$H, G218, UpdateSheet!$G:$G, "&lt;=" &amp; D218)) * (UpdateSheet!$H:$H=G218), 0))), "") * J218) +
(IFNA(IF(A218="", "", INDEX(UpdateSheet!$P:$P, MATCH(1, (UpdateSheet!$G:$G=MAXIFS(UpdateSheet!$G:$G, UpdateSheet!$M:$M, K218, UpdateSheet!$G:$G, "&lt;=" &amp; D218)) * (UpdateSheet!$M:$M=K218), 0))), "") * N218)
)
</f>
        <v/>
      </c>
      <c r="P218" s="55"/>
      <c r="Q218" s="82" t="str">
        <f t="array" ref="Q218">IF(A218="", "", (IFNA(IF(A218="", "", INDEX(UpdateSheet!$K:$K, MATCH(1, (UpdateSheet!$G:$G=MAXIFS(UpdateSheet!$G:$G, UpdateSheet!$H:$H, G218, UpdateSheet!$I:$I, J218, UpdateSheet!$G:$G, "&lt;=" &amp; D218)) * (UpdateSheet!$H:$H=G218) *(UpdateSheet!$I:$I=J218), 0))), "")) +
(IFNA(IF(A218="", "", INDEX(UpdateSheet!$O:$O, MATCH(1, (UpdateSheet!$G:$G=MAXIFS(UpdateSheet!$G:$G, UpdateSheet!$M:$M, K218,UpdateSheet!$N:$N, N218, UpdateSheet!$G:$G, "&lt;=" &amp; D218)) * (UpdateSheet!$M:$M=K218) *(UpdateSheet!$N:$N=N218), 0))), ""))
)
</f>
        <v/>
      </c>
      <c r="R218" s="81" t="s">
        <v>97</v>
      </c>
      <c r="S218" s="63" t="str">
        <f t="shared" si="20"/>
        <v/>
      </c>
      <c r="T218" s="83"/>
      <c r="U218" s="84" t="s">
        <v>97</v>
      </c>
      <c r="V218" s="84" t="s">
        <v>97</v>
      </c>
      <c r="W218" s="85" t="b">
        <f t="shared" si="1"/>
        <v>0</v>
      </c>
      <c r="X218" s="53"/>
      <c r="Y218" s="63"/>
      <c r="Z218" s="63"/>
    </row>
    <row r="219">
      <c r="A219" s="75"/>
      <c r="B219" s="74"/>
      <c r="C219" s="75"/>
      <c r="D219" s="76"/>
      <c r="E219" s="75" t="s">
        <v>97</v>
      </c>
      <c r="F219" s="75" t="s">
        <v>97</v>
      </c>
      <c r="G219" s="77"/>
      <c r="H219" s="77"/>
      <c r="I219" s="80"/>
      <c r="J219" s="77" t="s">
        <v>97</v>
      </c>
      <c r="K219" s="79" t="s">
        <v>97</v>
      </c>
      <c r="L219" s="79"/>
      <c r="M219" s="80"/>
      <c r="N219" s="79" t="s">
        <v>97</v>
      </c>
      <c r="O219" s="81" t="str">
        <f t="array" ref="O219">IF(A219="", "", (IFNA(IF(A219="", "", INDEX(UpdateSheet!$L:$L, MATCH(1, (UpdateSheet!$G:$G=MAXIFS(UpdateSheet!$G:$G, UpdateSheet!$H:$H, G219, UpdateSheet!$G:$G, "&lt;=" &amp; D219)) * (UpdateSheet!$H:$H=G219), 0))), "") * J219) +
(IFNA(IF(A219="", "", INDEX(UpdateSheet!$P:$P, MATCH(1, (UpdateSheet!$G:$G=MAXIFS(UpdateSheet!$G:$G, UpdateSheet!$M:$M, K219, UpdateSheet!$G:$G, "&lt;=" &amp; D219)) * (UpdateSheet!$M:$M=K219), 0))), "") * N219)
)
</f>
        <v/>
      </c>
      <c r="P219" s="86"/>
      <c r="Q219" s="82" t="str">
        <f t="array" ref="Q219">IF(A219="", "", (IFNA(IF(A219="", "", INDEX(UpdateSheet!$K:$K, MATCH(1, (UpdateSheet!$G:$G=MAXIFS(UpdateSheet!$G:$G, UpdateSheet!$H:$H, G219, UpdateSheet!$I:$I, J219, UpdateSheet!$G:$G, "&lt;=" &amp; D219)) * (UpdateSheet!$H:$H=G219) *(UpdateSheet!$I:$I=J219), 0))), "")) +
(IFNA(IF(A219="", "", INDEX(UpdateSheet!$O:$O, MATCH(1, (UpdateSheet!$G:$G=MAXIFS(UpdateSheet!$G:$G, UpdateSheet!$M:$M, K219,UpdateSheet!$N:$N, N219, UpdateSheet!$G:$G, "&lt;=" &amp; D219)) * (UpdateSheet!$M:$M=K219) *(UpdateSheet!$N:$N=N219), 0))), ""))
)
</f>
        <v/>
      </c>
      <c r="R219" s="81" t="s">
        <v>97</v>
      </c>
      <c r="S219" s="63" t="str">
        <f t="shared" si="20"/>
        <v/>
      </c>
      <c r="T219" s="87"/>
      <c r="U219" s="84" t="s">
        <v>97</v>
      </c>
      <c r="V219" s="84" t="s">
        <v>97</v>
      </c>
      <c r="W219" s="85" t="b">
        <f t="shared" si="1"/>
        <v>0</v>
      </c>
      <c r="X219" s="63"/>
      <c r="Y219" s="53"/>
      <c r="Z219" s="63"/>
    </row>
    <row r="220">
      <c r="A220" s="75"/>
      <c r="B220" s="74"/>
      <c r="C220" s="75"/>
      <c r="D220" s="76"/>
      <c r="E220" s="75" t="s">
        <v>97</v>
      </c>
      <c r="F220" s="75" t="s">
        <v>97</v>
      </c>
      <c r="G220" s="77"/>
      <c r="H220" s="77"/>
      <c r="I220" s="80"/>
      <c r="J220" s="77" t="s">
        <v>97</v>
      </c>
      <c r="K220" s="79" t="s">
        <v>97</v>
      </c>
      <c r="L220" s="79"/>
      <c r="M220" s="80"/>
      <c r="N220" s="79" t="s">
        <v>97</v>
      </c>
      <c r="O220" s="81" t="str">
        <f t="array" ref="O220">IF(A220="", "", (IFNA(IF(A220="", "", INDEX(UpdateSheet!$L:$L, MATCH(1, (UpdateSheet!$G:$G=MAXIFS(UpdateSheet!$G:$G, UpdateSheet!$H:$H, G220, UpdateSheet!$G:$G, "&lt;=" &amp; D220)) * (UpdateSheet!$H:$H=G220), 0))), "") * J220) +
(IFNA(IF(A220="", "", INDEX(UpdateSheet!$P:$P, MATCH(1, (UpdateSheet!$G:$G=MAXIFS(UpdateSheet!$G:$G, UpdateSheet!$M:$M, K220, UpdateSheet!$G:$G, "&lt;=" &amp; D220)) * (UpdateSheet!$M:$M=K220), 0))), "") * N220)
)
</f>
        <v/>
      </c>
      <c r="P220" s="86"/>
      <c r="Q220" s="82" t="str">
        <f t="array" ref="Q220">IF(A220="", "", (IFNA(IF(A220="", "", INDEX(UpdateSheet!$K:$K, MATCH(1, (UpdateSheet!$G:$G=MAXIFS(UpdateSheet!$G:$G, UpdateSheet!$H:$H, G220, UpdateSheet!$I:$I, J220, UpdateSheet!$G:$G, "&lt;=" &amp; D220)) * (UpdateSheet!$H:$H=G220) *(UpdateSheet!$I:$I=J220), 0))), "")) +
(IFNA(IF(A220="", "", INDEX(UpdateSheet!$O:$O, MATCH(1, (UpdateSheet!$G:$G=MAXIFS(UpdateSheet!$G:$G, UpdateSheet!$M:$M, K220,UpdateSheet!$N:$N, N220, UpdateSheet!$G:$G, "&lt;=" &amp; D220)) * (UpdateSheet!$M:$M=K220) *(UpdateSheet!$N:$N=N220), 0))), ""))
)
</f>
        <v/>
      </c>
      <c r="R220" s="81" t="s">
        <v>97</v>
      </c>
      <c r="S220" s="63" t="str">
        <f t="shared" si="20"/>
        <v/>
      </c>
      <c r="T220" s="87"/>
      <c r="U220" s="84" t="s">
        <v>97</v>
      </c>
      <c r="V220" s="84" t="s">
        <v>97</v>
      </c>
      <c r="W220" s="85" t="b">
        <f t="shared" si="1"/>
        <v>0</v>
      </c>
      <c r="X220" s="63"/>
      <c r="Y220" s="53"/>
      <c r="Z220" s="63"/>
    </row>
    <row r="221">
      <c r="A221" s="75"/>
      <c r="B221" s="74"/>
      <c r="C221" s="75"/>
      <c r="D221" s="76"/>
      <c r="E221" s="75" t="s">
        <v>97</v>
      </c>
      <c r="F221" s="75" t="s">
        <v>97</v>
      </c>
      <c r="G221" s="77"/>
      <c r="H221" s="77"/>
      <c r="I221" s="80"/>
      <c r="J221" s="77" t="s">
        <v>97</v>
      </c>
      <c r="K221" s="79" t="s">
        <v>97</v>
      </c>
      <c r="L221" s="79"/>
      <c r="M221" s="80"/>
      <c r="N221" s="79" t="s">
        <v>97</v>
      </c>
      <c r="O221" s="81" t="str">
        <f t="array" ref="O221">IF(A221="", "", (IFNA(IF(A221="", "", INDEX(UpdateSheet!$L:$L, MATCH(1, (UpdateSheet!$G:$G=MAXIFS(UpdateSheet!$G:$G, UpdateSheet!$H:$H, G221, UpdateSheet!$G:$G, "&lt;=" &amp; D221)) * (UpdateSheet!$H:$H=G221), 0))), "") * J221) +
(IFNA(IF(A221="", "", INDEX(UpdateSheet!$P:$P, MATCH(1, (UpdateSheet!$G:$G=MAXIFS(UpdateSheet!$G:$G, UpdateSheet!$M:$M, K221, UpdateSheet!$G:$G, "&lt;=" &amp; D221)) * (UpdateSheet!$M:$M=K221), 0))), "") * N221)
)
</f>
        <v/>
      </c>
      <c r="P221" s="55"/>
      <c r="Q221" s="82" t="str">
        <f t="array" ref="Q221">IF(A221="", "", (IFNA(IF(A221="", "", INDEX(UpdateSheet!$K:$K, MATCH(1, (UpdateSheet!$G:$G=MAXIFS(UpdateSheet!$G:$G, UpdateSheet!$H:$H, G221, UpdateSheet!$I:$I, J221, UpdateSheet!$G:$G, "&lt;=" &amp; D221)) * (UpdateSheet!$H:$H=G221) *(UpdateSheet!$I:$I=J221), 0))), "")) +
(IFNA(IF(A221="", "", INDEX(UpdateSheet!$O:$O, MATCH(1, (UpdateSheet!$G:$G=MAXIFS(UpdateSheet!$G:$G, UpdateSheet!$M:$M, K221,UpdateSheet!$N:$N, N221, UpdateSheet!$G:$G, "&lt;=" &amp; D221)) * (UpdateSheet!$M:$M=K221) *(UpdateSheet!$N:$N=N221), 0))), ""))
)
</f>
        <v/>
      </c>
      <c r="R221" s="81" t="s">
        <v>97</v>
      </c>
      <c r="S221" s="63" t="str">
        <f t="shared" si="20"/>
        <v/>
      </c>
      <c r="T221" s="83"/>
      <c r="U221" s="84" t="s">
        <v>97</v>
      </c>
      <c r="V221" s="84" t="s">
        <v>97</v>
      </c>
      <c r="W221" s="85" t="b">
        <f t="shared" si="1"/>
        <v>0</v>
      </c>
      <c r="X221" s="53"/>
      <c r="Y221" s="63"/>
      <c r="Z221" s="63"/>
    </row>
    <row r="222">
      <c r="A222" s="75"/>
      <c r="B222" s="74"/>
      <c r="C222" s="75"/>
      <c r="D222" s="76"/>
      <c r="E222" s="75" t="s">
        <v>97</v>
      </c>
      <c r="F222" s="75" t="s">
        <v>97</v>
      </c>
      <c r="G222" s="77"/>
      <c r="H222" s="77"/>
      <c r="I222" s="80"/>
      <c r="J222" s="77" t="s">
        <v>97</v>
      </c>
      <c r="K222" s="79" t="s">
        <v>97</v>
      </c>
      <c r="L222" s="79"/>
      <c r="M222" s="80"/>
      <c r="N222" s="79" t="s">
        <v>97</v>
      </c>
      <c r="O222" s="81" t="str">
        <f t="array" ref="O222">IF(A222="", "", (IFNA(IF(A222="", "", INDEX(UpdateSheet!$L:$L, MATCH(1, (UpdateSheet!$G:$G=MAXIFS(UpdateSheet!$G:$G, UpdateSheet!$H:$H, G222, UpdateSheet!$G:$G, "&lt;=" &amp; D222)) * (UpdateSheet!$H:$H=G222), 0))), "") * J222) +
(IFNA(IF(A222="", "", INDEX(UpdateSheet!$P:$P, MATCH(1, (UpdateSheet!$G:$G=MAXIFS(UpdateSheet!$G:$G, UpdateSheet!$M:$M, K222, UpdateSheet!$G:$G, "&lt;=" &amp; D222)) * (UpdateSheet!$M:$M=K222), 0))), "") * N222)
)
</f>
        <v/>
      </c>
      <c r="P222" s="55"/>
      <c r="Q222" s="82" t="str">
        <f t="array" ref="Q222">IF(A222="", "", (IFNA(IF(A222="", "", INDEX(UpdateSheet!$K:$K, MATCH(1, (UpdateSheet!$G:$G=MAXIFS(UpdateSheet!$G:$G, UpdateSheet!$H:$H, G222, UpdateSheet!$I:$I, J222, UpdateSheet!$G:$G, "&lt;=" &amp; D222)) * (UpdateSheet!$H:$H=G222) *(UpdateSheet!$I:$I=J222), 0))), "")) +
(IFNA(IF(A222="", "", INDEX(UpdateSheet!$O:$O, MATCH(1, (UpdateSheet!$G:$G=MAXIFS(UpdateSheet!$G:$G, UpdateSheet!$M:$M, K222,UpdateSheet!$N:$N, N222, UpdateSheet!$G:$G, "&lt;=" &amp; D222)) * (UpdateSheet!$M:$M=K222) *(UpdateSheet!$N:$N=N222), 0))), ""))
)
</f>
        <v/>
      </c>
      <c r="R222" s="81" t="s">
        <v>97</v>
      </c>
      <c r="S222" s="63" t="str">
        <f t="shared" si="20"/>
        <v/>
      </c>
      <c r="T222" s="83"/>
      <c r="U222" s="84" t="s">
        <v>97</v>
      </c>
      <c r="V222" s="84" t="s">
        <v>97</v>
      </c>
      <c r="W222" s="85" t="b">
        <f t="shared" si="1"/>
        <v>0</v>
      </c>
      <c r="X222" s="53"/>
      <c r="Y222" s="53"/>
      <c r="Z222" s="63"/>
    </row>
    <row r="223">
      <c r="A223" s="75"/>
      <c r="B223" s="74"/>
      <c r="C223" s="75"/>
      <c r="D223" s="76"/>
      <c r="E223" s="75" t="s">
        <v>97</v>
      </c>
      <c r="F223" s="75" t="s">
        <v>97</v>
      </c>
      <c r="G223" s="77"/>
      <c r="H223" s="77"/>
      <c r="I223" s="80"/>
      <c r="J223" s="77" t="s">
        <v>97</v>
      </c>
      <c r="K223" s="79" t="s">
        <v>97</v>
      </c>
      <c r="L223" s="79"/>
      <c r="M223" s="80"/>
      <c r="N223" s="79" t="s">
        <v>97</v>
      </c>
      <c r="O223" s="81" t="str">
        <f t="array" ref="O223">IF(A223="", "", (IFNA(IF(A223="", "", INDEX(UpdateSheet!$L:$L, MATCH(1, (UpdateSheet!$G:$G=MAXIFS(UpdateSheet!$G:$G, UpdateSheet!$H:$H, G223, UpdateSheet!$G:$G, "&lt;=" &amp; D223)) * (UpdateSheet!$H:$H=G223), 0))), "") * J223) +
(IFNA(IF(A223="", "", INDEX(UpdateSheet!$P:$P, MATCH(1, (UpdateSheet!$G:$G=MAXIFS(UpdateSheet!$G:$G, UpdateSheet!$M:$M, K223, UpdateSheet!$G:$G, "&lt;=" &amp; D223)) * (UpdateSheet!$M:$M=K223), 0))), "") * N223)
)
</f>
        <v/>
      </c>
      <c r="P223" s="55"/>
      <c r="Q223" s="82" t="str">
        <f t="array" ref="Q223">IF(A223="", "", (IFNA(IF(A223="", "", INDEX(UpdateSheet!$K:$K, MATCH(1, (UpdateSheet!$G:$G=MAXIFS(UpdateSheet!$G:$G, UpdateSheet!$H:$H, G223, UpdateSheet!$I:$I, J223, UpdateSheet!$G:$G, "&lt;=" &amp; D223)) * (UpdateSheet!$H:$H=G223) *(UpdateSheet!$I:$I=J223), 0))), "")) +
(IFNA(IF(A223="", "", INDEX(UpdateSheet!$O:$O, MATCH(1, (UpdateSheet!$G:$G=MAXIFS(UpdateSheet!$G:$G, UpdateSheet!$M:$M, K223,UpdateSheet!$N:$N, N223, UpdateSheet!$G:$G, "&lt;=" &amp; D223)) * (UpdateSheet!$M:$M=K223) *(UpdateSheet!$N:$N=N223), 0))), ""))
)
</f>
        <v/>
      </c>
      <c r="R223" s="81" t="s">
        <v>97</v>
      </c>
      <c r="S223" s="63" t="str">
        <f t="shared" si="20"/>
        <v/>
      </c>
      <c r="T223" s="83"/>
      <c r="U223" s="84" t="s">
        <v>97</v>
      </c>
      <c r="V223" s="84" t="s">
        <v>97</v>
      </c>
      <c r="W223" s="85" t="b">
        <f t="shared" si="1"/>
        <v>0</v>
      </c>
      <c r="X223" s="53"/>
      <c r="Y223" s="63"/>
      <c r="Z223" s="63"/>
    </row>
    <row r="224">
      <c r="A224" s="75"/>
      <c r="B224" s="74"/>
      <c r="C224" s="75"/>
      <c r="D224" s="76"/>
      <c r="E224" s="75" t="s">
        <v>97</v>
      </c>
      <c r="F224" s="75" t="s">
        <v>97</v>
      </c>
      <c r="G224" s="77"/>
      <c r="H224" s="77"/>
      <c r="I224" s="80"/>
      <c r="J224" s="77" t="s">
        <v>97</v>
      </c>
      <c r="K224" s="79" t="s">
        <v>97</v>
      </c>
      <c r="L224" s="79"/>
      <c r="M224" s="80"/>
      <c r="N224" s="79" t="s">
        <v>97</v>
      </c>
      <c r="O224" s="81" t="str">
        <f t="array" ref="O224">IF(A224="", "", (IFNA(IF(A224="", "", INDEX(UpdateSheet!$L:$L, MATCH(1, (UpdateSheet!$G:$G=MAXIFS(UpdateSheet!$G:$G, UpdateSheet!$H:$H, G224, UpdateSheet!$G:$G, "&lt;=" &amp; D224)) * (UpdateSheet!$H:$H=G224), 0))), "") * J224) +
(IFNA(IF(A224="", "", INDEX(UpdateSheet!$P:$P, MATCH(1, (UpdateSheet!$G:$G=MAXIFS(UpdateSheet!$G:$G, UpdateSheet!$M:$M, K224, UpdateSheet!$G:$G, "&lt;=" &amp; D224)) * (UpdateSheet!$M:$M=K224), 0))), "") * N224)
)
</f>
        <v/>
      </c>
      <c r="P224" s="86"/>
      <c r="Q224" s="82" t="str">
        <f t="array" ref="Q224">IF(A224="", "", (IFNA(IF(A224="", "", INDEX(UpdateSheet!$K:$K, MATCH(1, (UpdateSheet!$G:$G=MAXIFS(UpdateSheet!$G:$G, UpdateSheet!$H:$H, G224, UpdateSheet!$I:$I, J224, UpdateSheet!$G:$G, "&lt;=" &amp; D224)) * (UpdateSheet!$H:$H=G224) *(UpdateSheet!$I:$I=J224), 0))), "")) +
(IFNA(IF(A224="", "", INDEX(UpdateSheet!$O:$O, MATCH(1, (UpdateSheet!$G:$G=MAXIFS(UpdateSheet!$G:$G, UpdateSheet!$M:$M, K224,UpdateSheet!$N:$N, N224, UpdateSheet!$G:$G, "&lt;=" &amp; D224)) * (UpdateSheet!$M:$M=K224) *(UpdateSheet!$N:$N=N224), 0))), ""))
)
</f>
        <v/>
      </c>
      <c r="R224" s="81" t="s">
        <v>97</v>
      </c>
      <c r="S224" s="63" t="str">
        <f t="shared" si="20"/>
        <v/>
      </c>
      <c r="T224" s="87"/>
      <c r="U224" s="84" t="s">
        <v>97</v>
      </c>
      <c r="V224" s="84" t="s">
        <v>97</v>
      </c>
      <c r="W224" s="85" t="b">
        <f t="shared" si="1"/>
        <v>0</v>
      </c>
      <c r="X224" s="63"/>
      <c r="Y224" s="53"/>
      <c r="Z224" s="63"/>
    </row>
    <row r="225">
      <c r="A225" s="75"/>
      <c r="B225" s="74"/>
      <c r="C225" s="75"/>
      <c r="D225" s="76"/>
      <c r="E225" s="75" t="s">
        <v>97</v>
      </c>
      <c r="F225" s="75" t="s">
        <v>97</v>
      </c>
      <c r="G225" s="77"/>
      <c r="H225" s="77"/>
      <c r="I225" s="80"/>
      <c r="J225" s="77" t="s">
        <v>97</v>
      </c>
      <c r="K225" s="79" t="s">
        <v>97</v>
      </c>
      <c r="L225" s="79"/>
      <c r="M225" s="80"/>
      <c r="N225" s="79" t="s">
        <v>97</v>
      </c>
      <c r="O225" s="81" t="str">
        <f t="array" ref="O225">IF(A225="", "", (IFNA(IF(A225="", "", INDEX(UpdateSheet!$L:$L, MATCH(1, (UpdateSheet!$G:$G=MAXIFS(UpdateSheet!$G:$G, UpdateSheet!$H:$H, G225, UpdateSheet!$G:$G, "&lt;=" &amp; D225)) * (UpdateSheet!$H:$H=G225), 0))), "") * J225) +
(IFNA(IF(A225="", "", INDEX(UpdateSheet!$P:$P, MATCH(1, (UpdateSheet!$G:$G=MAXIFS(UpdateSheet!$G:$G, UpdateSheet!$M:$M, K225, UpdateSheet!$G:$G, "&lt;=" &amp; D225)) * (UpdateSheet!$M:$M=K225), 0))), "") * N225)
)
</f>
        <v/>
      </c>
      <c r="P225" s="86"/>
      <c r="Q225" s="82" t="str">
        <f t="array" ref="Q225">IF(A225="", "", (IFNA(IF(A225="", "", INDEX(UpdateSheet!$K:$K, MATCH(1, (UpdateSheet!$G:$G=MAXIFS(UpdateSheet!$G:$G, UpdateSheet!$H:$H, G225, UpdateSheet!$I:$I, J225, UpdateSheet!$G:$G, "&lt;=" &amp; D225)) * (UpdateSheet!$H:$H=G225) *(UpdateSheet!$I:$I=J225), 0))), "")) +
(IFNA(IF(A225="", "", INDEX(UpdateSheet!$O:$O, MATCH(1, (UpdateSheet!$G:$G=MAXIFS(UpdateSheet!$G:$G, UpdateSheet!$M:$M, K225,UpdateSheet!$N:$N, N225, UpdateSheet!$G:$G, "&lt;=" &amp; D225)) * (UpdateSheet!$M:$M=K225) *(UpdateSheet!$N:$N=N225), 0))), ""))
)
</f>
        <v/>
      </c>
      <c r="R225" s="81" t="s">
        <v>97</v>
      </c>
      <c r="S225" s="63" t="str">
        <f t="shared" si="20"/>
        <v/>
      </c>
      <c r="T225" s="87"/>
      <c r="U225" s="84" t="s">
        <v>97</v>
      </c>
      <c r="V225" s="84" t="s">
        <v>97</v>
      </c>
      <c r="W225" s="85" t="b">
        <f t="shared" si="1"/>
        <v>0</v>
      </c>
      <c r="X225" s="63"/>
      <c r="Y225" s="53"/>
      <c r="Z225" s="63"/>
    </row>
    <row r="226">
      <c r="A226" s="75"/>
      <c r="B226" s="74"/>
      <c r="C226" s="75"/>
      <c r="D226" s="76"/>
      <c r="E226" s="75" t="s">
        <v>97</v>
      </c>
      <c r="F226" s="75" t="s">
        <v>97</v>
      </c>
      <c r="G226" s="77"/>
      <c r="H226" s="77"/>
      <c r="I226" s="80"/>
      <c r="J226" s="77" t="s">
        <v>97</v>
      </c>
      <c r="K226" s="79" t="s">
        <v>97</v>
      </c>
      <c r="L226" s="79"/>
      <c r="M226" s="80"/>
      <c r="N226" s="79" t="s">
        <v>97</v>
      </c>
      <c r="O226" s="81" t="str">
        <f t="array" ref="O226">IF(A226="", "", (IFNA(IF(A226="", "", INDEX(UpdateSheet!$L:$L, MATCH(1, (UpdateSheet!$G:$G=MAXIFS(UpdateSheet!$G:$G, UpdateSheet!$H:$H, G226, UpdateSheet!$G:$G, "&lt;=" &amp; D226)) * (UpdateSheet!$H:$H=G226), 0))), "") * J226) +
(IFNA(IF(A226="", "", INDEX(UpdateSheet!$P:$P, MATCH(1, (UpdateSheet!$G:$G=MAXIFS(UpdateSheet!$G:$G, UpdateSheet!$M:$M, K226, UpdateSheet!$G:$G, "&lt;=" &amp; D226)) * (UpdateSheet!$M:$M=K226), 0))), "") * N226)
)
</f>
        <v/>
      </c>
      <c r="P226" s="86"/>
      <c r="Q226" s="82" t="str">
        <f t="array" ref="Q226">IF(A226="", "", (IFNA(IF(A226="", "", INDEX(UpdateSheet!$K:$K, MATCH(1, (UpdateSheet!$G:$G=MAXIFS(UpdateSheet!$G:$G, UpdateSheet!$H:$H, G226, UpdateSheet!$I:$I, J226, UpdateSheet!$G:$G, "&lt;=" &amp; D226)) * (UpdateSheet!$H:$H=G226) *(UpdateSheet!$I:$I=J226), 0))), "")) +
(IFNA(IF(A226="", "", INDEX(UpdateSheet!$O:$O, MATCH(1, (UpdateSheet!$G:$G=MAXIFS(UpdateSheet!$G:$G, UpdateSheet!$M:$M, K226,UpdateSheet!$N:$N, N226, UpdateSheet!$G:$G, "&lt;=" &amp; D226)) * (UpdateSheet!$M:$M=K226) *(UpdateSheet!$N:$N=N226), 0))), ""))
)
</f>
        <v/>
      </c>
      <c r="R226" s="81" t="s">
        <v>97</v>
      </c>
      <c r="S226" s="63" t="str">
        <f t="shared" si="20"/>
        <v/>
      </c>
      <c r="T226" s="87"/>
      <c r="U226" s="84" t="s">
        <v>97</v>
      </c>
      <c r="V226" s="84" t="s">
        <v>97</v>
      </c>
      <c r="W226" s="85" t="b">
        <f t="shared" si="1"/>
        <v>0</v>
      </c>
      <c r="X226" s="63"/>
      <c r="Y226" s="53"/>
      <c r="Z226" s="63"/>
    </row>
    <row r="227">
      <c r="A227" s="75"/>
      <c r="B227" s="74"/>
      <c r="C227" s="75"/>
      <c r="D227" s="76"/>
      <c r="E227" s="75" t="s">
        <v>97</v>
      </c>
      <c r="F227" s="75" t="s">
        <v>97</v>
      </c>
      <c r="G227" s="77"/>
      <c r="H227" s="77"/>
      <c r="I227" s="80"/>
      <c r="J227" s="77" t="s">
        <v>97</v>
      </c>
      <c r="K227" s="79" t="s">
        <v>97</v>
      </c>
      <c r="L227" s="79"/>
      <c r="M227" s="80"/>
      <c r="N227" s="79" t="s">
        <v>97</v>
      </c>
      <c r="O227" s="81" t="str">
        <f t="array" ref="O227">IF(A227="", "", (IFNA(IF(A227="", "", INDEX(UpdateSheet!$L:$L, MATCH(1, (UpdateSheet!$G:$G=MAXIFS(UpdateSheet!$G:$G, UpdateSheet!$H:$H, G227, UpdateSheet!$G:$G, "&lt;=" &amp; D227)) * (UpdateSheet!$H:$H=G227), 0))), "") * J227) +
(IFNA(IF(A227="", "", INDEX(UpdateSheet!$P:$P, MATCH(1, (UpdateSheet!$G:$G=MAXIFS(UpdateSheet!$G:$G, UpdateSheet!$M:$M, K227, UpdateSheet!$G:$G, "&lt;=" &amp; D227)) * (UpdateSheet!$M:$M=K227), 0))), "") * N227)
)
</f>
        <v/>
      </c>
      <c r="P227" s="55"/>
      <c r="Q227" s="82" t="str">
        <f t="array" ref="Q227">IF(A227="", "", (IFNA(IF(A227="", "", INDEX(UpdateSheet!$K:$K, MATCH(1, (UpdateSheet!$G:$G=MAXIFS(UpdateSheet!$G:$G, UpdateSheet!$H:$H, G227, UpdateSheet!$I:$I, J227, UpdateSheet!$G:$G, "&lt;=" &amp; D227)) * (UpdateSheet!$H:$H=G227) *(UpdateSheet!$I:$I=J227), 0))), "")) +
(IFNA(IF(A227="", "", INDEX(UpdateSheet!$O:$O, MATCH(1, (UpdateSheet!$G:$G=MAXIFS(UpdateSheet!$G:$G, UpdateSheet!$M:$M, K227,UpdateSheet!$N:$N, N227, UpdateSheet!$G:$G, "&lt;=" &amp; D227)) * (UpdateSheet!$M:$M=K227) *(UpdateSheet!$N:$N=N227), 0))), ""))
)
</f>
        <v/>
      </c>
      <c r="R227" s="81" t="s">
        <v>97</v>
      </c>
      <c r="S227" s="63" t="str">
        <f t="shared" si="20"/>
        <v/>
      </c>
      <c r="T227" s="83"/>
      <c r="U227" s="84" t="s">
        <v>97</v>
      </c>
      <c r="V227" s="84" t="s">
        <v>97</v>
      </c>
      <c r="W227" s="85" t="b">
        <f t="shared" si="1"/>
        <v>0</v>
      </c>
      <c r="X227" s="53"/>
      <c r="Y227" s="53"/>
      <c r="Z227" s="63"/>
    </row>
    <row r="228">
      <c r="A228" s="75"/>
      <c r="B228" s="74"/>
      <c r="C228" s="75"/>
      <c r="D228" s="76"/>
      <c r="E228" s="75" t="s">
        <v>97</v>
      </c>
      <c r="F228" s="75" t="s">
        <v>97</v>
      </c>
      <c r="G228" s="77"/>
      <c r="H228" s="77"/>
      <c r="I228" s="80"/>
      <c r="J228" s="77" t="s">
        <v>97</v>
      </c>
      <c r="K228" s="79" t="s">
        <v>97</v>
      </c>
      <c r="L228" s="79"/>
      <c r="M228" s="80"/>
      <c r="N228" s="79" t="s">
        <v>97</v>
      </c>
      <c r="O228" s="81" t="str">
        <f t="array" ref="O228">IF(A228="", "", (IFNA(IF(A228="", "", INDEX(UpdateSheet!$L:$L, MATCH(1, (UpdateSheet!$G:$G=MAXIFS(UpdateSheet!$G:$G, UpdateSheet!$H:$H, G228, UpdateSheet!$G:$G, "&lt;=" &amp; D228)) * (UpdateSheet!$H:$H=G228), 0))), "") * J228) +
(IFNA(IF(A228="", "", INDEX(UpdateSheet!$P:$P, MATCH(1, (UpdateSheet!$G:$G=MAXIFS(UpdateSheet!$G:$G, UpdateSheet!$M:$M, K228, UpdateSheet!$G:$G, "&lt;=" &amp; D228)) * (UpdateSheet!$M:$M=K228), 0))), "") * N228)
)
</f>
        <v/>
      </c>
      <c r="P228" s="86"/>
      <c r="Q228" s="82" t="str">
        <f t="array" ref="Q228">IF(A228="", "", (IFNA(IF(A228="", "", INDEX(UpdateSheet!$K:$K, MATCH(1, (UpdateSheet!$G:$G=MAXIFS(UpdateSheet!$G:$G, UpdateSheet!$H:$H, G228, UpdateSheet!$I:$I, J228, UpdateSheet!$G:$G, "&lt;=" &amp; D228)) * (UpdateSheet!$H:$H=G228) *(UpdateSheet!$I:$I=J228), 0))), "")) +
(IFNA(IF(A228="", "", INDEX(UpdateSheet!$O:$O, MATCH(1, (UpdateSheet!$G:$G=MAXIFS(UpdateSheet!$G:$G, UpdateSheet!$M:$M, K228,UpdateSheet!$N:$N, N228, UpdateSheet!$G:$G, "&lt;=" &amp; D228)) * (UpdateSheet!$M:$M=K228) *(UpdateSheet!$N:$N=N228), 0))), ""))
)
</f>
        <v/>
      </c>
      <c r="R228" s="81" t="s">
        <v>97</v>
      </c>
      <c r="S228" s="63" t="str">
        <f t="shared" si="20"/>
        <v/>
      </c>
      <c r="T228" s="87"/>
      <c r="U228" s="84" t="s">
        <v>97</v>
      </c>
      <c r="V228" s="84" t="s">
        <v>97</v>
      </c>
      <c r="W228" s="85" t="b">
        <f t="shared" si="1"/>
        <v>0</v>
      </c>
      <c r="X228" s="63"/>
      <c r="Y228" s="53"/>
      <c r="Z228" s="63"/>
    </row>
    <row r="229">
      <c r="A229" s="75"/>
      <c r="B229" s="74"/>
      <c r="C229" s="75"/>
      <c r="D229" s="76"/>
      <c r="E229" s="75" t="s">
        <v>97</v>
      </c>
      <c r="F229" s="75" t="s">
        <v>97</v>
      </c>
      <c r="G229" s="77"/>
      <c r="H229" s="77"/>
      <c r="I229" s="80"/>
      <c r="J229" s="77" t="s">
        <v>97</v>
      </c>
      <c r="K229" s="79" t="s">
        <v>97</v>
      </c>
      <c r="L229" s="79"/>
      <c r="M229" s="80"/>
      <c r="N229" s="79" t="s">
        <v>97</v>
      </c>
      <c r="O229" s="81" t="str">
        <f t="array" ref="O229">IF(A229="", "", (IFNA(IF(A229="", "", INDEX(UpdateSheet!$L:$L, MATCH(1, (UpdateSheet!$G:$G=MAXIFS(UpdateSheet!$G:$G, UpdateSheet!$H:$H, G229, UpdateSheet!$G:$G, "&lt;=" &amp; D229)) * (UpdateSheet!$H:$H=G229), 0))), "") * J229) +
(IFNA(IF(A229="", "", INDEX(UpdateSheet!$P:$P, MATCH(1, (UpdateSheet!$G:$G=MAXIFS(UpdateSheet!$G:$G, UpdateSheet!$M:$M, K229, UpdateSheet!$G:$G, "&lt;=" &amp; D229)) * (UpdateSheet!$M:$M=K229), 0))), "") * N229)
)
</f>
        <v/>
      </c>
      <c r="P229" s="86"/>
      <c r="Q229" s="82" t="str">
        <f t="array" ref="Q229">IF(A229="", "", (IFNA(IF(A229="", "", INDEX(UpdateSheet!$K:$K, MATCH(1, (UpdateSheet!$G:$G=MAXIFS(UpdateSheet!$G:$G, UpdateSheet!$H:$H, G229, UpdateSheet!$I:$I, J229, UpdateSheet!$G:$G, "&lt;=" &amp; D229)) * (UpdateSheet!$H:$H=G229) *(UpdateSheet!$I:$I=J229), 0))), "")) +
(IFNA(IF(A229="", "", INDEX(UpdateSheet!$O:$O, MATCH(1, (UpdateSheet!$G:$G=MAXIFS(UpdateSheet!$G:$G, UpdateSheet!$M:$M, K229,UpdateSheet!$N:$N, N229, UpdateSheet!$G:$G, "&lt;=" &amp; D229)) * (UpdateSheet!$M:$M=K229) *(UpdateSheet!$N:$N=N229), 0))), ""))
)
</f>
        <v/>
      </c>
      <c r="R229" s="81" t="s">
        <v>97</v>
      </c>
      <c r="S229" s="63" t="str">
        <f t="shared" si="20"/>
        <v/>
      </c>
      <c r="T229" s="87"/>
      <c r="U229" s="84" t="s">
        <v>97</v>
      </c>
      <c r="V229" s="84" t="s">
        <v>97</v>
      </c>
      <c r="W229" s="85" t="b">
        <f t="shared" si="1"/>
        <v>0</v>
      </c>
      <c r="X229" s="63"/>
      <c r="Y229" s="53"/>
      <c r="Z229" s="63"/>
    </row>
    <row r="230">
      <c r="A230" s="75"/>
      <c r="B230" s="74"/>
      <c r="C230" s="75"/>
      <c r="D230" s="76"/>
      <c r="E230" s="75" t="s">
        <v>97</v>
      </c>
      <c r="F230" s="75" t="s">
        <v>97</v>
      </c>
      <c r="G230" s="77"/>
      <c r="H230" s="77"/>
      <c r="I230" s="80"/>
      <c r="J230" s="77" t="s">
        <v>97</v>
      </c>
      <c r="K230" s="79" t="s">
        <v>97</v>
      </c>
      <c r="L230" s="79"/>
      <c r="M230" s="80"/>
      <c r="N230" s="79" t="s">
        <v>97</v>
      </c>
      <c r="O230" s="81" t="str">
        <f t="array" ref="O230">IF(A230="", "", (IFNA(IF(A230="", "", INDEX(UpdateSheet!$L:$L, MATCH(1, (UpdateSheet!$G:$G=MAXIFS(UpdateSheet!$G:$G, UpdateSheet!$H:$H, G230, UpdateSheet!$G:$G, "&lt;=" &amp; D230)) * (UpdateSheet!$H:$H=G230), 0))), "") * J230) +
(IFNA(IF(A230="", "", INDEX(UpdateSheet!$P:$P, MATCH(1, (UpdateSheet!$G:$G=MAXIFS(UpdateSheet!$G:$G, UpdateSheet!$M:$M, K230, UpdateSheet!$G:$G, "&lt;=" &amp; D230)) * (UpdateSheet!$M:$M=K230), 0))), "") * N230)
)
</f>
        <v/>
      </c>
      <c r="P230" s="86"/>
      <c r="Q230" s="82" t="str">
        <f t="array" ref="Q230">IF(A230="", "", (IFNA(IF(A230="", "", INDEX(UpdateSheet!$K:$K, MATCH(1, (UpdateSheet!$G:$G=MAXIFS(UpdateSheet!$G:$G, UpdateSheet!$H:$H, G230, UpdateSheet!$I:$I, J230, UpdateSheet!$G:$G, "&lt;=" &amp; D230)) * (UpdateSheet!$H:$H=G230) *(UpdateSheet!$I:$I=J230), 0))), "")) +
(IFNA(IF(A230="", "", INDEX(UpdateSheet!$O:$O, MATCH(1, (UpdateSheet!$G:$G=MAXIFS(UpdateSheet!$G:$G, UpdateSheet!$M:$M, K230,UpdateSheet!$N:$N, N230, UpdateSheet!$G:$G, "&lt;=" &amp; D230)) * (UpdateSheet!$M:$M=K230) *(UpdateSheet!$N:$N=N230), 0))), ""))
)
</f>
        <v/>
      </c>
      <c r="R230" s="81" t="s">
        <v>97</v>
      </c>
      <c r="S230" s="63" t="str">
        <f t="shared" si="20"/>
        <v/>
      </c>
      <c r="T230" s="87"/>
      <c r="U230" s="84" t="s">
        <v>97</v>
      </c>
      <c r="V230" s="84" t="s">
        <v>97</v>
      </c>
      <c r="W230" s="85" t="b">
        <f t="shared" si="1"/>
        <v>0</v>
      </c>
      <c r="X230" s="63"/>
      <c r="Y230" s="53"/>
      <c r="Z230" s="63"/>
    </row>
    <row r="231">
      <c r="A231" s="75"/>
      <c r="B231" s="74"/>
      <c r="C231" s="75"/>
      <c r="D231" s="76"/>
      <c r="E231" s="75" t="s">
        <v>97</v>
      </c>
      <c r="F231" s="75" t="s">
        <v>97</v>
      </c>
      <c r="G231" s="77"/>
      <c r="H231" s="77"/>
      <c r="I231" s="80"/>
      <c r="J231" s="77" t="s">
        <v>97</v>
      </c>
      <c r="K231" s="79" t="s">
        <v>97</v>
      </c>
      <c r="L231" s="79"/>
      <c r="M231" s="80"/>
      <c r="N231" s="79" t="s">
        <v>97</v>
      </c>
      <c r="O231" s="81" t="str">
        <f t="array" ref="O231">IF(A231="", "", (IFNA(IF(A231="", "", INDEX(UpdateSheet!$L:$L, MATCH(1, (UpdateSheet!$G:$G=MAXIFS(UpdateSheet!$G:$G, UpdateSheet!$H:$H, G231, UpdateSheet!$G:$G, "&lt;=" &amp; D231)) * (UpdateSheet!$H:$H=G231), 0))), "") * J231) +
(IFNA(IF(A231="", "", INDEX(UpdateSheet!$P:$P, MATCH(1, (UpdateSheet!$G:$G=MAXIFS(UpdateSheet!$G:$G, UpdateSheet!$M:$M, K231, UpdateSheet!$G:$G, "&lt;=" &amp; D231)) * (UpdateSheet!$M:$M=K231), 0))), "") * N231)
)
</f>
        <v/>
      </c>
      <c r="P231" s="55"/>
      <c r="Q231" s="82" t="str">
        <f t="array" ref="Q231">IF(A231="", "", (IFNA(IF(A231="", "", INDEX(UpdateSheet!$K:$K, MATCH(1, (UpdateSheet!$G:$G=MAXIFS(UpdateSheet!$G:$G, UpdateSheet!$H:$H, G231, UpdateSheet!$I:$I, J231, UpdateSheet!$G:$G, "&lt;=" &amp; D231)) * (UpdateSheet!$H:$H=G231) *(UpdateSheet!$I:$I=J231), 0))), "")) +
(IFNA(IF(A231="", "", INDEX(UpdateSheet!$O:$O, MATCH(1, (UpdateSheet!$G:$G=MAXIFS(UpdateSheet!$G:$G, UpdateSheet!$M:$M, K231,UpdateSheet!$N:$N, N231, UpdateSheet!$G:$G, "&lt;=" &amp; D231)) * (UpdateSheet!$M:$M=K231) *(UpdateSheet!$N:$N=N231), 0))), ""))
)
</f>
        <v/>
      </c>
      <c r="R231" s="81" t="s">
        <v>97</v>
      </c>
      <c r="S231" s="63" t="str">
        <f t="shared" si="20"/>
        <v/>
      </c>
      <c r="T231" s="83"/>
      <c r="U231" s="84" t="s">
        <v>97</v>
      </c>
      <c r="V231" s="84" t="s">
        <v>97</v>
      </c>
      <c r="W231" s="85" t="b">
        <f t="shared" si="1"/>
        <v>0</v>
      </c>
      <c r="X231" s="53"/>
      <c r="Y231" s="63"/>
      <c r="Z231" s="63"/>
    </row>
    <row r="232">
      <c r="A232" s="75"/>
      <c r="B232" s="74"/>
      <c r="C232" s="75"/>
      <c r="D232" s="76"/>
      <c r="E232" s="75" t="s">
        <v>97</v>
      </c>
      <c r="F232" s="75" t="s">
        <v>97</v>
      </c>
      <c r="G232" s="77"/>
      <c r="H232" s="77"/>
      <c r="I232" s="80"/>
      <c r="J232" s="77" t="s">
        <v>97</v>
      </c>
      <c r="K232" s="79" t="s">
        <v>97</v>
      </c>
      <c r="L232" s="79"/>
      <c r="M232" s="80"/>
      <c r="N232" s="79" t="s">
        <v>97</v>
      </c>
      <c r="O232" s="81" t="str">
        <f t="array" ref="O232">IF(A232="", "", (IFNA(IF(A232="", "", INDEX(UpdateSheet!$L:$L, MATCH(1, (UpdateSheet!$G:$G=MAXIFS(UpdateSheet!$G:$G, UpdateSheet!$H:$H, G232, UpdateSheet!$G:$G, "&lt;=" &amp; D232)) * (UpdateSheet!$H:$H=G232), 0))), "") * J232) +
(IFNA(IF(A232="", "", INDEX(UpdateSheet!$P:$P, MATCH(1, (UpdateSheet!$G:$G=MAXIFS(UpdateSheet!$G:$G, UpdateSheet!$M:$M, K232, UpdateSheet!$G:$G, "&lt;=" &amp; D232)) * (UpdateSheet!$M:$M=K232), 0))), "") * N232)
)
</f>
        <v/>
      </c>
      <c r="P232" s="55"/>
      <c r="Q232" s="82" t="str">
        <f t="array" ref="Q232">IF(A232="", "", (IFNA(IF(A232="", "", INDEX(UpdateSheet!$K:$K, MATCH(1, (UpdateSheet!$G:$G=MAXIFS(UpdateSheet!$G:$G, UpdateSheet!$H:$H, G232, UpdateSheet!$I:$I, J232, UpdateSheet!$G:$G, "&lt;=" &amp; D232)) * (UpdateSheet!$H:$H=G232) *(UpdateSheet!$I:$I=J232), 0))), "")) +
(IFNA(IF(A232="", "", INDEX(UpdateSheet!$O:$O, MATCH(1, (UpdateSheet!$G:$G=MAXIFS(UpdateSheet!$G:$G, UpdateSheet!$M:$M, K232,UpdateSheet!$N:$N, N232, UpdateSheet!$G:$G, "&lt;=" &amp; D232)) * (UpdateSheet!$M:$M=K232) *(UpdateSheet!$N:$N=N232), 0))), ""))
)
</f>
        <v/>
      </c>
      <c r="R232" s="81" t="s">
        <v>97</v>
      </c>
      <c r="S232" s="63" t="str">
        <f t="shared" si="20"/>
        <v/>
      </c>
      <c r="T232" s="83"/>
      <c r="U232" s="84" t="s">
        <v>97</v>
      </c>
      <c r="V232" s="84" t="s">
        <v>97</v>
      </c>
      <c r="W232" s="85" t="b">
        <f t="shared" si="1"/>
        <v>0</v>
      </c>
      <c r="X232" s="53"/>
      <c r="Y232" s="63"/>
      <c r="Z232" s="63"/>
    </row>
    <row r="233">
      <c r="A233" s="75"/>
      <c r="B233" s="74"/>
      <c r="C233" s="75"/>
      <c r="D233" s="76"/>
      <c r="E233" s="75" t="s">
        <v>97</v>
      </c>
      <c r="F233" s="75" t="s">
        <v>97</v>
      </c>
      <c r="G233" s="77"/>
      <c r="H233" s="77"/>
      <c r="I233" s="80"/>
      <c r="J233" s="77" t="s">
        <v>97</v>
      </c>
      <c r="K233" s="79" t="s">
        <v>97</v>
      </c>
      <c r="L233" s="79"/>
      <c r="M233" s="80"/>
      <c r="N233" s="79" t="s">
        <v>97</v>
      </c>
      <c r="O233" s="81" t="str">
        <f t="array" ref="O233">IF(A233="", "", (IFNA(IF(A233="", "", INDEX(UpdateSheet!$L:$L, MATCH(1, (UpdateSheet!$G:$G=MAXIFS(UpdateSheet!$G:$G, UpdateSheet!$H:$H, G233, UpdateSheet!$G:$G, "&lt;=" &amp; D233)) * (UpdateSheet!$H:$H=G233), 0))), "") * J233) +
(IFNA(IF(A233="", "", INDEX(UpdateSheet!$P:$P, MATCH(1, (UpdateSheet!$G:$G=MAXIFS(UpdateSheet!$G:$G, UpdateSheet!$M:$M, K233, UpdateSheet!$G:$G, "&lt;=" &amp; D233)) * (UpdateSheet!$M:$M=K233), 0))), "") * N233)
)
</f>
        <v/>
      </c>
      <c r="P233" s="86"/>
      <c r="Q233" s="82" t="str">
        <f t="array" ref="Q233">IF(A233="", "", (IFNA(IF(A233="", "", INDEX(UpdateSheet!$K:$K, MATCH(1, (UpdateSheet!$G:$G=MAXIFS(UpdateSheet!$G:$G, UpdateSheet!$H:$H, G233, UpdateSheet!$I:$I, J233, UpdateSheet!$G:$G, "&lt;=" &amp; D233)) * (UpdateSheet!$H:$H=G233) *(UpdateSheet!$I:$I=J233), 0))), "")) +
(IFNA(IF(A233="", "", INDEX(UpdateSheet!$O:$O, MATCH(1, (UpdateSheet!$G:$G=MAXIFS(UpdateSheet!$G:$G, UpdateSheet!$M:$M, K233,UpdateSheet!$N:$N, N233, UpdateSheet!$G:$G, "&lt;=" &amp; D233)) * (UpdateSheet!$M:$M=K233) *(UpdateSheet!$N:$N=N233), 0))), ""))
)
</f>
        <v/>
      </c>
      <c r="R233" s="81" t="s">
        <v>97</v>
      </c>
      <c r="S233" s="63" t="str">
        <f t="shared" si="20"/>
        <v/>
      </c>
      <c r="T233" s="87"/>
      <c r="U233" s="84" t="s">
        <v>97</v>
      </c>
      <c r="V233" s="84" t="s">
        <v>97</v>
      </c>
      <c r="W233" s="85" t="b">
        <f t="shared" si="1"/>
        <v>0</v>
      </c>
      <c r="X233" s="63"/>
      <c r="Y233" s="53"/>
      <c r="Z233" s="63"/>
    </row>
    <row r="234">
      <c r="A234" s="75"/>
      <c r="B234" s="74"/>
      <c r="C234" s="75"/>
      <c r="D234" s="76"/>
      <c r="E234" s="75" t="s">
        <v>97</v>
      </c>
      <c r="F234" s="75" t="s">
        <v>97</v>
      </c>
      <c r="G234" s="77"/>
      <c r="H234" s="77"/>
      <c r="I234" s="80"/>
      <c r="J234" s="77" t="s">
        <v>97</v>
      </c>
      <c r="K234" s="79" t="s">
        <v>97</v>
      </c>
      <c r="L234" s="79"/>
      <c r="M234" s="80"/>
      <c r="N234" s="79" t="s">
        <v>97</v>
      </c>
      <c r="O234" s="81" t="str">
        <f t="array" ref="O234">IF(A234="", "", (IFNA(IF(A234="", "", INDEX(UpdateSheet!$L:$L, MATCH(1, (UpdateSheet!$G:$G=MAXIFS(UpdateSheet!$G:$G, UpdateSheet!$H:$H, G234, UpdateSheet!$G:$G, "&lt;=" &amp; D234)) * (UpdateSheet!$H:$H=G234), 0))), "") * J234) +
(IFNA(IF(A234="", "", INDEX(UpdateSheet!$P:$P, MATCH(1, (UpdateSheet!$G:$G=MAXIFS(UpdateSheet!$G:$G, UpdateSheet!$M:$M, K234, UpdateSheet!$G:$G, "&lt;=" &amp; D234)) * (UpdateSheet!$M:$M=K234), 0))), "") * N234)
)
</f>
        <v/>
      </c>
      <c r="P234" s="55"/>
      <c r="Q234" s="82" t="str">
        <f t="array" ref="Q234">IF(A234="", "", (IFNA(IF(A234="", "", INDEX(UpdateSheet!$K:$K, MATCH(1, (UpdateSheet!$G:$G=MAXIFS(UpdateSheet!$G:$G, UpdateSheet!$H:$H, G234, UpdateSheet!$I:$I, J234, UpdateSheet!$G:$G, "&lt;=" &amp; D234)) * (UpdateSheet!$H:$H=G234) *(UpdateSheet!$I:$I=J234), 0))), "")) +
(IFNA(IF(A234="", "", INDEX(UpdateSheet!$O:$O, MATCH(1, (UpdateSheet!$G:$G=MAXIFS(UpdateSheet!$G:$G, UpdateSheet!$M:$M, K234,UpdateSheet!$N:$N, N234, UpdateSheet!$G:$G, "&lt;=" &amp; D234)) * (UpdateSheet!$M:$M=K234) *(UpdateSheet!$N:$N=N234), 0))), ""))
)
</f>
        <v/>
      </c>
      <c r="R234" s="81" t="s">
        <v>97</v>
      </c>
      <c r="S234" s="63" t="str">
        <f t="shared" si="20"/>
        <v/>
      </c>
      <c r="T234" s="83"/>
      <c r="U234" s="84" t="s">
        <v>97</v>
      </c>
      <c r="V234" s="84" t="s">
        <v>97</v>
      </c>
      <c r="W234" s="85" t="b">
        <f t="shared" si="1"/>
        <v>0</v>
      </c>
      <c r="X234" s="53"/>
      <c r="Y234" s="53"/>
      <c r="Z234" s="63"/>
    </row>
    <row r="235">
      <c r="A235" s="75"/>
      <c r="B235" s="74"/>
      <c r="C235" s="75"/>
      <c r="D235" s="76"/>
      <c r="E235" s="75" t="s">
        <v>97</v>
      </c>
      <c r="F235" s="75" t="s">
        <v>97</v>
      </c>
      <c r="G235" s="77"/>
      <c r="H235" s="77"/>
      <c r="I235" s="80"/>
      <c r="J235" s="77" t="s">
        <v>97</v>
      </c>
      <c r="K235" s="79" t="s">
        <v>97</v>
      </c>
      <c r="L235" s="79"/>
      <c r="M235" s="80"/>
      <c r="N235" s="79" t="s">
        <v>97</v>
      </c>
      <c r="O235" s="81" t="str">
        <f t="array" ref="O235">IF(A235="", "", (IFNA(IF(A235="", "", INDEX(UpdateSheet!$L:$L, MATCH(1, (UpdateSheet!$G:$G=MAXIFS(UpdateSheet!$G:$G, UpdateSheet!$H:$H, G235, UpdateSheet!$G:$G, "&lt;=" &amp; D235)) * (UpdateSheet!$H:$H=G235), 0))), "") * J235) +
(IFNA(IF(A235="", "", INDEX(UpdateSheet!$P:$P, MATCH(1, (UpdateSheet!$G:$G=MAXIFS(UpdateSheet!$G:$G, UpdateSheet!$M:$M, K235, UpdateSheet!$G:$G, "&lt;=" &amp; D235)) * (UpdateSheet!$M:$M=K235), 0))), "") * N235)
)
</f>
        <v/>
      </c>
      <c r="P235" s="55"/>
      <c r="Q235" s="82" t="str">
        <f t="array" ref="Q235">IF(A235="", "", (IFNA(IF(A235="", "", INDEX(UpdateSheet!$K:$K, MATCH(1, (UpdateSheet!$G:$G=MAXIFS(UpdateSheet!$G:$G, UpdateSheet!$H:$H, G235, UpdateSheet!$I:$I, J235, UpdateSheet!$G:$G, "&lt;=" &amp; D235)) * (UpdateSheet!$H:$H=G235) *(UpdateSheet!$I:$I=J235), 0))), "")) +
(IFNA(IF(A235="", "", INDEX(UpdateSheet!$O:$O, MATCH(1, (UpdateSheet!$G:$G=MAXIFS(UpdateSheet!$G:$G, UpdateSheet!$M:$M, K235,UpdateSheet!$N:$N, N235, UpdateSheet!$G:$G, "&lt;=" &amp; D235)) * (UpdateSheet!$M:$M=K235) *(UpdateSheet!$N:$N=N235), 0))), ""))
)
</f>
        <v/>
      </c>
      <c r="R235" s="81" t="s">
        <v>97</v>
      </c>
      <c r="S235" s="63" t="str">
        <f t="shared" si="20"/>
        <v/>
      </c>
      <c r="T235" s="83"/>
      <c r="U235" s="84" t="s">
        <v>97</v>
      </c>
      <c r="V235" s="84" t="s">
        <v>97</v>
      </c>
      <c r="W235" s="85" t="b">
        <f t="shared" si="1"/>
        <v>0</v>
      </c>
      <c r="X235" s="53"/>
      <c r="Y235" s="63"/>
      <c r="Z235" s="63"/>
    </row>
    <row r="236">
      <c r="A236" s="75"/>
      <c r="B236" s="74"/>
      <c r="C236" s="75"/>
      <c r="D236" s="76"/>
      <c r="E236" s="75" t="s">
        <v>97</v>
      </c>
      <c r="F236" s="75" t="s">
        <v>97</v>
      </c>
      <c r="G236" s="77"/>
      <c r="H236" s="77"/>
      <c r="I236" s="80"/>
      <c r="J236" s="77" t="s">
        <v>97</v>
      </c>
      <c r="K236" s="79" t="s">
        <v>97</v>
      </c>
      <c r="L236" s="79"/>
      <c r="M236" s="80"/>
      <c r="N236" s="79" t="s">
        <v>97</v>
      </c>
      <c r="O236" s="81" t="str">
        <f t="array" ref="O236">IF(A236="", "", (IFNA(IF(A236="", "", INDEX(UpdateSheet!$L:$L, MATCH(1, (UpdateSheet!$G:$G=MAXIFS(UpdateSheet!$G:$G, UpdateSheet!$H:$H, G236, UpdateSheet!$G:$G, "&lt;=" &amp; D236)) * (UpdateSheet!$H:$H=G236), 0))), "") * J236) +
(IFNA(IF(A236="", "", INDEX(UpdateSheet!$P:$P, MATCH(1, (UpdateSheet!$G:$G=MAXIFS(UpdateSheet!$G:$G, UpdateSheet!$M:$M, K236, UpdateSheet!$G:$G, "&lt;=" &amp; D236)) * (UpdateSheet!$M:$M=K236), 0))), "") * N236)
)
</f>
        <v/>
      </c>
      <c r="P236" s="86"/>
      <c r="Q236" s="82" t="str">
        <f t="array" ref="Q236">IF(A236="", "", (IFNA(IF(A236="", "", INDEX(UpdateSheet!$K:$K, MATCH(1, (UpdateSheet!$G:$G=MAXIFS(UpdateSheet!$G:$G, UpdateSheet!$H:$H, G236, UpdateSheet!$I:$I, J236, UpdateSheet!$G:$G, "&lt;=" &amp; D236)) * (UpdateSheet!$H:$H=G236) *(UpdateSheet!$I:$I=J236), 0))), "")) +
(IFNA(IF(A236="", "", INDEX(UpdateSheet!$O:$O, MATCH(1, (UpdateSheet!$G:$G=MAXIFS(UpdateSheet!$G:$G, UpdateSheet!$M:$M, K236,UpdateSheet!$N:$N, N236, UpdateSheet!$G:$G, "&lt;=" &amp; D236)) * (UpdateSheet!$M:$M=K236) *(UpdateSheet!$N:$N=N236), 0))), ""))
)
</f>
        <v/>
      </c>
      <c r="R236" s="81" t="s">
        <v>97</v>
      </c>
      <c r="S236" s="63" t="str">
        <f t="shared" si="20"/>
        <v/>
      </c>
      <c r="T236" s="87"/>
      <c r="U236" s="84" t="s">
        <v>97</v>
      </c>
      <c r="V236" s="84" t="s">
        <v>97</v>
      </c>
      <c r="W236" s="85" t="b">
        <f t="shared" si="1"/>
        <v>0</v>
      </c>
      <c r="X236" s="63"/>
      <c r="Y236" s="53"/>
      <c r="Z236" s="63"/>
    </row>
    <row r="237">
      <c r="A237" s="75"/>
      <c r="B237" s="74"/>
      <c r="C237" s="75"/>
      <c r="D237" s="76"/>
      <c r="E237" s="75" t="s">
        <v>97</v>
      </c>
      <c r="F237" s="75" t="s">
        <v>97</v>
      </c>
      <c r="G237" s="77"/>
      <c r="H237" s="77"/>
      <c r="I237" s="80"/>
      <c r="J237" s="77" t="s">
        <v>97</v>
      </c>
      <c r="K237" s="79" t="s">
        <v>97</v>
      </c>
      <c r="L237" s="79"/>
      <c r="M237" s="80"/>
      <c r="N237" s="79" t="s">
        <v>97</v>
      </c>
      <c r="O237" s="81" t="str">
        <f t="array" ref="O237">IF(A237="", "", (IFNA(IF(A237="", "", INDEX(UpdateSheet!$L:$L, MATCH(1, (UpdateSheet!$G:$G=MAXIFS(UpdateSheet!$G:$G, UpdateSheet!$H:$H, G237, UpdateSheet!$G:$G, "&lt;=" &amp; D237)) * (UpdateSheet!$H:$H=G237), 0))), "") * J237) +
(IFNA(IF(A237="", "", INDEX(UpdateSheet!$P:$P, MATCH(1, (UpdateSheet!$G:$G=MAXIFS(UpdateSheet!$G:$G, UpdateSheet!$M:$M, K237, UpdateSheet!$G:$G, "&lt;=" &amp; D237)) * (UpdateSheet!$M:$M=K237), 0))), "") * N237)
)
</f>
        <v/>
      </c>
      <c r="P237" s="86"/>
      <c r="Q237" s="82" t="str">
        <f t="array" ref="Q237">IF(A237="", "", (IFNA(IF(A237="", "", INDEX(UpdateSheet!$K:$K, MATCH(1, (UpdateSheet!$G:$G=MAXIFS(UpdateSheet!$G:$G, UpdateSheet!$H:$H, G237, UpdateSheet!$I:$I, J237, UpdateSheet!$G:$G, "&lt;=" &amp; D237)) * (UpdateSheet!$H:$H=G237) *(UpdateSheet!$I:$I=J237), 0))), "")) +
(IFNA(IF(A237="", "", INDEX(UpdateSheet!$O:$O, MATCH(1, (UpdateSheet!$G:$G=MAXIFS(UpdateSheet!$G:$G, UpdateSheet!$M:$M, K237,UpdateSheet!$N:$N, N237, UpdateSheet!$G:$G, "&lt;=" &amp; D237)) * (UpdateSheet!$M:$M=K237) *(UpdateSheet!$N:$N=N237), 0))), ""))
)
</f>
        <v/>
      </c>
      <c r="R237" s="81" t="s">
        <v>97</v>
      </c>
      <c r="S237" s="63" t="str">
        <f t="shared" si="20"/>
        <v/>
      </c>
      <c r="T237" s="87"/>
      <c r="U237" s="84" t="s">
        <v>97</v>
      </c>
      <c r="V237" s="84" t="s">
        <v>97</v>
      </c>
      <c r="W237" s="85" t="b">
        <f t="shared" si="1"/>
        <v>0</v>
      </c>
      <c r="X237" s="63"/>
      <c r="Y237" s="53"/>
      <c r="Z237" s="63"/>
    </row>
    <row r="238">
      <c r="A238" s="75"/>
      <c r="B238" s="74"/>
      <c r="C238" s="75"/>
      <c r="D238" s="76"/>
      <c r="E238" s="75" t="s">
        <v>97</v>
      </c>
      <c r="F238" s="75" t="s">
        <v>97</v>
      </c>
      <c r="G238" s="77"/>
      <c r="H238" s="77"/>
      <c r="I238" s="80"/>
      <c r="J238" s="77" t="s">
        <v>97</v>
      </c>
      <c r="K238" s="79" t="s">
        <v>97</v>
      </c>
      <c r="L238" s="79"/>
      <c r="M238" s="80"/>
      <c r="N238" s="79" t="s">
        <v>97</v>
      </c>
      <c r="O238" s="81" t="str">
        <f t="array" ref="O238">IF(A238="", "", (IFNA(IF(A238="", "", INDEX(UpdateSheet!$L:$L, MATCH(1, (UpdateSheet!$G:$G=MAXIFS(UpdateSheet!$G:$G, UpdateSheet!$H:$H, G238, UpdateSheet!$G:$G, "&lt;=" &amp; D238)) * (UpdateSheet!$H:$H=G238), 0))), "") * J238) +
(IFNA(IF(A238="", "", INDEX(UpdateSheet!$P:$P, MATCH(1, (UpdateSheet!$G:$G=MAXIFS(UpdateSheet!$G:$G, UpdateSheet!$M:$M, K238, UpdateSheet!$G:$G, "&lt;=" &amp; D238)) * (UpdateSheet!$M:$M=K238), 0))), "") * N238)
)
</f>
        <v/>
      </c>
      <c r="P238" s="86"/>
      <c r="Q238" s="82" t="str">
        <f t="array" ref="Q238">IF(A238="", "", (IFNA(IF(A238="", "", INDEX(UpdateSheet!$K:$K, MATCH(1, (UpdateSheet!$G:$G=MAXIFS(UpdateSheet!$G:$G, UpdateSheet!$H:$H, G238, UpdateSheet!$I:$I, J238, UpdateSheet!$G:$G, "&lt;=" &amp; D238)) * (UpdateSheet!$H:$H=G238) *(UpdateSheet!$I:$I=J238), 0))), "")) +
(IFNA(IF(A238="", "", INDEX(UpdateSheet!$O:$O, MATCH(1, (UpdateSheet!$G:$G=MAXIFS(UpdateSheet!$G:$G, UpdateSheet!$M:$M, K238,UpdateSheet!$N:$N, N238, UpdateSheet!$G:$G, "&lt;=" &amp; D238)) * (UpdateSheet!$M:$M=K238) *(UpdateSheet!$N:$N=N238), 0))), ""))
)
</f>
        <v/>
      </c>
      <c r="R238" s="81" t="s">
        <v>97</v>
      </c>
      <c r="S238" s="63" t="str">
        <f t="shared" si="20"/>
        <v/>
      </c>
      <c r="T238" s="87"/>
      <c r="U238" s="84" t="s">
        <v>97</v>
      </c>
      <c r="V238" s="84" t="s">
        <v>97</v>
      </c>
      <c r="W238" s="85" t="b">
        <f t="shared" si="1"/>
        <v>0</v>
      </c>
      <c r="X238" s="63"/>
      <c r="Y238" s="53"/>
      <c r="Z238" s="63"/>
    </row>
    <row r="239">
      <c r="A239" s="75"/>
      <c r="B239" s="74"/>
      <c r="C239" s="75"/>
      <c r="D239" s="76"/>
      <c r="E239" s="75" t="s">
        <v>97</v>
      </c>
      <c r="F239" s="75" t="s">
        <v>97</v>
      </c>
      <c r="G239" s="77"/>
      <c r="H239" s="77"/>
      <c r="I239" s="80"/>
      <c r="J239" s="77" t="s">
        <v>97</v>
      </c>
      <c r="K239" s="79" t="s">
        <v>97</v>
      </c>
      <c r="L239" s="79"/>
      <c r="M239" s="80"/>
      <c r="N239" s="79" t="s">
        <v>97</v>
      </c>
      <c r="O239" s="81" t="str">
        <f t="array" ref="O239">IF(A239="", "", (IFNA(IF(A239="", "", INDEX(UpdateSheet!$L:$L, MATCH(1, (UpdateSheet!$G:$G=MAXIFS(UpdateSheet!$G:$G, UpdateSheet!$H:$H, G239, UpdateSheet!$G:$G, "&lt;=" &amp; D239)) * (UpdateSheet!$H:$H=G239), 0))), "") * J239) +
(IFNA(IF(A239="", "", INDEX(UpdateSheet!$P:$P, MATCH(1, (UpdateSheet!$G:$G=MAXIFS(UpdateSheet!$G:$G, UpdateSheet!$M:$M, K239, UpdateSheet!$G:$G, "&lt;=" &amp; D239)) * (UpdateSheet!$M:$M=K239), 0))), "") * N239)
)
</f>
        <v/>
      </c>
      <c r="P239" s="86"/>
      <c r="Q239" s="82" t="str">
        <f t="array" ref="Q239">IF(A239="", "", (IFNA(IF(A239="", "", INDEX(UpdateSheet!$K:$K, MATCH(1, (UpdateSheet!$G:$G=MAXIFS(UpdateSheet!$G:$G, UpdateSheet!$H:$H, G239, UpdateSheet!$I:$I, J239, UpdateSheet!$G:$G, "&lt;=" &amp; D239)) * (UpdateSheet!$H:$H=G239) *(UpdateSheet!$I:$I=J239), 0))), "")) +
(IFNA(IF(A239="", "", INDEX(UpdateSheet!$O:$O, MATCH(1, (UpdateSheet!$G:$G=MAXIFS(UpdateSheet!$G:$G, UpdateSheet!$M:$M, K239,UpdateSheet!$N:$N, N239, UpdateSheet!$G:$G, "&lt;=" &amp; D239)) * (UpdateSheet!$M:$M=K239) *(UpdateSheet!$N:$N=N239), 0))), ""))
)
</f>
        <v/>
      </c>
      <c r="R239" s="81" t="s">
        <v>97</v>
      </c>
      <c r="S239" s="63" t="str">
        <f t="shared" si="20"/>
        <v/>
      </c>
      <c r="T239" s="83"/>
      <c r="U239" s="84" t="s">
        <v>97</v>
      </c>
      <c r="V239" s="84" t="s">
        <v>97</v>
      </c>
      <c r="W239" s="85" t="b">
        <f t="shared" si="1"/>
        <v>0</v>
      </c>
      <c r="X239" s="63"/>
      <c r="Y239" s="53"/>
      <c r="Z239" s="63"/>
    </row>
    <row r="240">
      <c r="A240" s="75"/>
      <c r="B240" s="74"/>
      <c r="C240" s="75"/>
      <c r="D240" s="76"/>
      <c r="E240" s="75" t="s">
        <v>97</v>
      </c>
      <c r="F240" s="75" t="s">
        <v>97</v>
      </c>
      <c r="G240" s="77"/>
      <c r="H240" s="77"/>
      <c r="I240" s="80"/>
      <c r="J240" s="77" t="s">
        <v>97</v>
      </c>
      <c r="K240" s="79" t="s">
        <v>97</v>
      </c>
      <c r="L240" s="79"/>
      <c r="M240" s="80"/>
      <c r="N240" s="79" t="s">
        <v>97</v>
      </c>
      <c r="O240" s="81" t="str">
        <f t="array" ref="O240">IF(A240="", "", (IFNA(IF(A240="", "", INDEX(UpdateSheet!$L:$L, MATCH(1, (UpdateSheet!$G:$G=MAXIFS(UpdateSheet!$G:$G, UpdateSheet!$H:$H, G240, UpdateSheet!$G:$G, "&lt;=" &amp; D240)) * (UpdateSheet!$H:$H=G240), 0))), "") * J240) +
(IFNA(IF(A240="", "", INDEX(UpdateSheet!$P:$P, MATCH(1, (UpdateSheet!$G:$G=MAXIFS(UpdateSheet!$G:$G, UpdateSheet!$M:$M, K240, UpdateSheet!$G:$G, "&lt;=" &amp; D240)) * (UpdateSheet!$M:$M=K240), 0))), "") * N240)
)
</f>
        <v/>
      </c>
      <c r="P240" s="55"/>
      <c r="Q240" s="82" t="str">
        <f t="array" ref="Q240">IF(A240="", "", (IFNA(IF(A240="", "", INDEX(UpdateSheet!$K:$K, MATCH(1, (UpdateSheet!$G:$G=MAXIFS(UpdateSheet!$G:$G, UpdateSheet!$H:$H, G240, UpdateSheet!$I:$I, J240, UpdateSheet!$G:$G, "&lt;=" &amp; D240)) * (UpdateSheet!$H:$H=G240) *(UpdateSheet!$I:$I=J240), 0))), "")) +
(IFNA(IF(A240="", "", INDEX(UpdateSheet!$O:$O, MATCH(1, (UpdateSheet!$G:$G=MAXIFS(UpdateSheet!$G:$G, UpdateSheet!$M:$M, K240,UpdateSheet!$N:$N, N240, UpdateSheet!$G:$G, "&lt;=" &amp; D240)) * (UpdateSheet!$M:$M=K240) *(UpdateSheet!$N:$N=N240), 0))), ""))
)
</f>
        <v/>
      </c>
      <c r="R240" s="81" t="s">
        <v>97</v>
      </c>
      <c r="S240" s="63" t="str">
        <f t="shared" si="20"/>
        <v/>
      </c>
      <c r="T240" s="83"/>
      <c r="U240" s="84" t="s">
        <v>97</v>
      </c>
      <c r="V240" s="84" t="s">
        <v>97</v>
      </c>
      <c r="W240" s="85" t="b">
        <f t="shared" si="1"/>
        <v>0</v>
      </c>
      <c r="X240" s="53"/>
      <c r="Y240" s="63"/>
      <c r="Z240" s="63"/>
    </row>
    <row r="241">
      <c r="A241" s="75"/>
      <c r="B241" s="74"/>
      <c r="C241" s="75"/>
      <c r="D241" s="76"/>
      <c r="E241" s="75" t="s">
        <v>97</v>
      </c>
      <c r="F241" s="75" t="s">
        <v>97</v>
      </c>
      <c r="G241" s="77"/>
      <c r="H241" s="77"/>
      <c r="I241" s="80"/>
      <c r="J241" s="77" t="s">
        <v>97</v>
      </c>
      <c r="K241" s="79" t="s">
        <v>97</v>
      </c>
      <c r="L241" s="79"/>
      <c r="M241" s="80"/>
      <c r="N241" s="79" t="s">
        <v>97</v>
      </c>
      <c r="O241" s="81" t="str">
        <f t="array" ref="O241">IF(A241="", "", (IFNA(IF(A241="", "", INDEX(UpdateSheet!$L:$L, MATCH(1, (UpdateSheet!$G:$G=MAXIFS(UpdateSheet!$G:$G, UpdateSheet!$H:$H, G241, UpdateSheet!$G:$G, "&lt;=" &amp; D241)) * (UpdateSheet!$H:$H=G241), 0))), "") * J241) +
(IFNA(IF(A241="", "", INDEX(UpdateSheet!$P:$P, MATCH(1, (UpdateSheet!$G:$G=MAXIFS(UpdateSheet!$G:$G, UpdateSheet!$M:$M, K241, UpdateSheet!$G:$G, "&lt;=" &amp; D241)) * (UpdateSheet!$M:$M=K241), 0))), "") * N241)
)
</f>
        <v/>
      </c>
      <c r="P241" s="86"/>
      <c r="Q241" s="82" t="str">
        <f t="array" ref="Q241">IF(A241="", "", (IFNA(IF(A241="", "", INDEX(UpdateSheet!$K:$K, MATCH(1, (UpdateSheet!$G:$G=MAXIFS(UpdateSheet!$G:$G, UpdateSheet!$H:$H, G241, UpdateSheet!$I:$I, J241, UpdateSheet!$G:$G, "&lt;=" &amp; D241)) * (UpdateSheet!$H:$H=G241) *(UpdateSheet!$I:$I=J241), 0))), "")) +
(IFNA(IF(A241="", "", INDEX(UpdateSheet!$O:$O, MATCH(1, (UpdateSheet!$G:$G=MAXIFS(UpdateSheet!$G:$G, UpdateSheet!$M:$M, K241,UpdateSheet!$N:$N, N241, UpdateSheet!$G:$G, "&lt;=" &amp; D241)) * (UpdateSheet!$M:$M=K241) *(UpdateSheet!$N:$N=N241), 0))), ""))
)
</f>
        <v/>
      </c>
      <c r="R241" s="81" t="s">
        <v>97</v>
      </c>
      <c r="S241" s="63" t="str">
        <f t="shared" si="20"/>
        <v/>
      </c>
      <c r="T241" s="83"/>
      <c r="U241" s="84" t="s">
        <v>97</v>
      </c>
      <c r="V241" s="84" t="s">
        <v>97</v>
      </c>
      <c r="W241" s="85" t="b">
        <f t="shared" si="1"/>
        <v>0</v>
      </c>
      <c r="X241" s="63"/>
      <c r="Y241" s="53"/>
      <c r="Z241" s="63"/>
    </row>
    <row r="242">
      <c r="A242" s="75"/>
      <c r="B242" s="74"/>
      <c r="C242" s="75"/>
      <c r="D242" s="76"/>
      <c r="E242" s="75" t="s">
        <v>97</v>
      </c>
      <c r="F242" s="75" t="s">
        <v>97</v>
      </c>
      <c r="G242" s="77"/>
      <c r="H242" s="77"/>
      <c r="I242" s="80"/>
      <c r="J242" s="77" t="s">
        <v>97</v>
      </c>
      <c r="K242" s="79" t="s">
        <v>97</v>
      </c>
      <c r="L242" s="79"/>
      <c r="M242" s="80"/>
      <c r="N242" s="79" t="s">
        <v>97</v>
      </c>
      <c r="O242" s="81" t="str">
        <f t="array" ref="O242">IF(A242="", "", (IFNA(IF(A242="", "", INDEX(UpdateSheet!$L:$L, MATCH(1, (UpdateSheet!$G:$G=MAXIFS(UpdateSheet!$G:$G, UpdateSheet!$H:$H, G242, UpdateSheet!$G:$G, "&lt;=" &amp; D242)) * (UpdateSheet!$H:$H=G242), 0))), "") * J242) +
(IFNA(IF(A242="", "", INDEX(UpdateSheet!$P:$P, MATCH(1, (UpdateSheet!$G:$G=MAXIFS(UpdateSheet!$G:$G, UpdateSheet!$M:$M, K242, UpdateSheet!$G:$G, "&lt;=" &amp; D242)) * (UpdateSheet!$M:$M=K242), 0))), "") * N242)
)
</f>
        <v/>
      </c>
      <c r="P242" s="86"/>
      <c r="Q242" s="82" t="str">
        <f t="array" ref="Q242">IF(A242="", "", (IFNA(IF(A242="", "", INDEX(UpdateSheet!$K:$K, MATCH(1, (UpdateSheet!$G:$G=MAXIFS(UpdateSheet!$G:$G, UpdateSheet!$H:$H, G242, UpdateSheet!$I:$I, J242, UpdateSheet!$G:$G, "&lt;=" &amp; D242)) * (UpdateSheet!$H:$H=G242) *(UpdateSheet!$I:$I=J242), 0))), "")) +
(IFNA(IF(A242="", "", INDEX(UpdateSheet!$O:$O, MATCH(1, (UpdateSheet!$G:$G=MAXIFS(UpdateSheet!$G:$G, UpdateSheet!$M:$M, K242,UpdateSheet!$N:$N, N242, UpdateSheet!$G:$G, "&lt;=" &amp; D242)) * (UpdateSheet!$M:$M=K242) *(UpdateSheet!$N:$N=N242), 0))), ""))
)
</f>
        <v/>
      </c>
      <c r="R242" s="81" t="s">
        <v>97</v>
      </c>
      <c r="S242" s="63" t="str">
        <f t="shared" si="20"/>
        <v/>
      </c>
      <c r="T242" s="87"/>
      <c r="U242" s="84" t="s">
        <v>97</v>
      </c>
      <c r="V242" s="84" t="s">
        <v>97</v>
      </c>
      <c r="W242" s="85" t="b">
        <f t="shared" si="1"/>
        <v>0</v>
      </c>
      <c r="X242" s="63"/>
      <c r="Y242" s="53"/>
      <c r="Z242" s="63"/>
    </row>
    <row r="243">
      <c r="A243" s="75"/>
      <c r="B243" s="74"/>
      <c r="C243" s="75"/>
      <c r="D243" s="76"/>
      <c r="E243" s="75" t="s">
        <v>97</v>
      </c>
      <c r="F243" s="75" t="s">
        <v>97</v>
      </c>
      <c r="G243" s="77"/>
      <c r="H243" s="77"/>
      <c r="I243" s="80"/>
      <c r="J243" s="77" t="s">
        <v>97</v>
      </c>
      <c r="K243" s="79" t="s">
        <v>97</v>
      </c>
      <c r="L243" s="79"/>
      <c r="M243" s="80"/>
      <c r="N243" s="79" t="s">
        <v>97</v>
      </c>
      <c r="O243" s="81" t="str">
        <f t="array" ref="O243">IF(A243="", "", (IFNA(IF(A243="", "", INDEX(UpdateSheet!$L:$L, MATCH(1, (UpdateSheet!$G:$G=MAXIFS(UpdateSheet!$G:$G, UpdateSheet!$H:$H, G243, UpdateSheet!$G:$G, "&lt;=" &amp; D243)) * (UpdateSheet!$H:$H=G243), 0))), "") * J243) +
(IFNA(IF(A243="", "", INDEX(UpdateSheet!$P:$P, MATCH(1, (UpdateSheet!$G:$G=MAXIFS(UpdateSheet!$G:$G, UpdateSheet!$M:$M, K243, UpdateSheet!$G:$G, "&lt;=" &amp; D243)) * (UpdateSheet!$M:$M=K243), 0))), "") * N243)
)
</f>
        <v/>
      </c>
      <c r="P243" s="86"/>
      <c r="Q243" s="82" t="str">
        <f t="array" ref="Q243">IF(A243="", "", (IFNA(IF(A243="", "", INDEX(UpdateSheet!$K:$K, MATCH(1, (UpdateSheet!$G:$G=MAXIFS(UpdateSheet!$G:$G, UpdateSheet!$H:$H, G243, UpdateSheet!$I:$I, J243, UpdateSheet!$G:$G, "&lt;=" &amp; D243)) * (UpdateSheet!$H:$H=G243) *(UpdateSheet!$I:$I=J243), 0))), "")) +
(IFNA(IF(A243="", "", INDEX(UpdateSheet!$O:$O, MATCH(1, (UpdateSheet!$G:$G=MAXIFS(UpdateSheet!$G:$G, UpdateSheet!$M:$M, K243,UpdateSheet!$N:$N, N243, UpdateSheet!$G:$G, "&lt;=" &amp; D243)) * (UpdateSheet!$M:$M=K243) *(UpdateSheet!$N:$N=N243), 0))), ""))
)
</f>
        <v/>
      </c>
      <c r="R243" s="81" t="s">
        <v>97</v>
      </c>
      <c r="S243" s="63" t="str">
        <f t="shared" si="20"/>
        <v/>
      </c>
      <c r="T243" s="87"/>
      <c r="U243" s="84" t="s">
        <v>97</v>
      </c>
      <c r="V243" s="84" t="s">
        <v>97</v>
      </c>
      <c r="W243" s="85" t="b">
        <f t="shared" si="1"/>
        <v>0</v>
      </c>
      <c r="X243" s="63"/>
      <c r="Y243" s="53"/>
      <c r="Z243" s="63"/>
    </row>
    <row r="244">
      <c r="A244" s="75"/>
      <c r="B244" s="74"/>
      <c r="C244" s="75"/>
      <c r="D244" s="76"/>
      <c r="E244" s="75" t="s">
        <v>97</v>
      </c>
      <c r="F244" s="75" t="s">
        <v>97</v>
      </c>
      <c r="G244" s="77"/>
      <c r="H244" s="77"/>
      <c r="I244" s="80"/>
      <c r="J244" s="77" t="s">
        <v>97</v>
      </c>
      <c r="K244" s="79" t="s">
        <v>97</v>
      </c>
      <c r="L244" s="79"/>
      <c r="M244" s="80"/>
      <c r="N244" s="79" t="s">
        <v>97</v>
      </c>
      <c r="O244" s="81" t="str">
        <f t="array" ref="O244">IF(A244="", "", (IFNA(IF(A244="", "", INDEX(UpdateSheet!$L:$L, MATCH(1, (UpdateSheet!$G:$G=MAXIFS(UpdateSheet!$G:$G, UpdateSheet!$H:$H, G244, UpdateSheet!$G:$G, "&lt;=" &amp; D244)) * (UpdateSheet!$H:$H=G244), 0))), "") * J244) +
(IFNA(IF(A244="", "", INDEX(UpdateSheet!$P:$P, MATCH(1, (UpdateSheet!$G:$G=MAXIFS(UpdateSheet!$G:$G, UpdateSheet!$M:$M, K244, UpdateSheet!$G:$G, "&lt;=" &amp; D244)) * (UpdateSheet!$M:$M=K244), 0))), "") * N244)
)
</f>
        <v/>
      </c>
      <c r="P244" s="86"/>
      <c r="Q244" s="82" t="str">
        <f t="array" ref="Q244">IF(A244="", "", (IFNA(IF(A244="", "", INDEX(UpdateSheet!$K:$K, MATCH(1, (UpdateSheet!$G:$G=MAXIFS(UpdateSheet!$G:$G, UpdateSheet!$H:$H, G244, UpdateSheet!$I:$I, J244, UpdateSheet!$G:$G, "&lt;=" &amp; D244)) * (UpdateSheet!$H:$H=G244) *(UpdateSheet!$I:$I=J244), 0))), "")) +
(IFNA(IF(A244="", "", INDEX(UpdateSheet!$O:$O, MATCH(1, (UpdateSheet!$G:$G=MAXIFS(UpdateSheet!$G:$G, UpdateSheet!$M:$M, K244,UpdateSheet!$N:$N, N244, UpdateSheet!$G:$G, "&lt;=" &amp; D244)) * (UpdateSheet!$M:$M=K244) *(UpdateSheet!$N:$N=N244), 0))), ""))
)
</f>
        <v/>
      </c>
      <c r="R244" s="81" t="s">
        <v>97</v>
      </c>
      <c r="S244" s="63" t="str">
        <f t="shared" si="20"/>
        <v/>
      </c>
      <c r="T244" s="87"/>
      <c r="U244" s="84" t="s">
        <v>97</v>
      </c>
      <c r="V244" s="84" t="s">
        <v>97</v>
      </c>
      <c r="W244" s="85" t="b">
        <f t="shared" si="1"/>
        <v>0</v>
      </c>
      <c r="X244" s="63"/>
      <c r="Y244" s="53"/>
      <c r="Z244" s="63"/>
    </row>
    <row r="245">
      <c r="A245" s="75"/>
      <c r="B245" s="74"/>
      <c r="C245" s="75"/>
      <c r="D245" s="76"/>
      <c r="E245" s="75" t="s">
        <v>97</v>
      </c>
      <c r="F245" s="75" t="s">
        <v>97</v>
      </c>
      <c r="G245" s="77"/>
      <c r="H245" s="77"/>
      <c r="I245" s="80"/>
      <c r="J245" s="77" t="s">
        <v>97</v>
      </c>
      <c r="K245" s="79" t="s">
        <v>97</v>
      </c>
      <c r="L245" s="79"/>
      <c r="M245" s="80"/>
      <c r="N245" s="79" t="s">
        <v>97</v>
      </c>
      <c r="O245" s="81" t="str">
        <f t="array" ref="O245">IF(A245="", "", (IFNA(IF(A245="", "", INDEX(UpdateSheet!$L:$L, MATCH(1, (UpdateSheet!$G:$G=MAXIFS(UpdateSheet!$G:$G, UpdateSheet!$H:$H, G245, UpdateSheet!$G:$G, "&lt;=" &amp; D245)) * (UpdateSheet!$H:$H=G245), 0))), "") * J245) +
(IFNA(IF(A245="", "", INDEX(UpdateSheet!$P:$P, MATCH(1, (UpdateSheet!$G:$G=MAXIFS(UpdateSheet!$G:$G, UpdateSheet!$M:$M, K245, UpdateSheet!$G:$G, "&lt;=" &amp; D245)) * (UpdateSheet!$M:$M=K245), 0))), "") * N245)
)
</f>
        <v/>
      </c>
      <c r="P245" s="86"/>
      <c r="Q245" s="82" t="str">
        <f t="array" ref="Q245">IF(A245="", "", (IFNA(IF(A245="", "", INDEX(UpdateSheet!$K:$K, MATCH(1, (UpdateSheet!$G:$G=MAXIFS(UpdateSheet!$G:$G, UpdateSheet!$H:$H, G245, UpdateSheet!$I:$I, J245, UpdateSheet!$G:$G, "&lt;=" &amp; D245)) * (UpdateSheet!$H:$H=G245) *(UpdateSheet!$I:$I=J245), 0))), "")) +
(IFNA(IF(A245="", "", INDEX(UpdateSheet!$O:$O, MATCH(1, (UpdateSheet!$G:$G=MAXIFS(UpdateSheet!$G:$G, UpdateSheet!$M:$M, K245,UpdateSheet!$N:$N, N245, UpdateSheet!$G:$G, "&lt;=" &amp; D245)) * (UpdateSheet!$M:$M=K245) *(UpdateSheet!$N:$N=N245), 0))), ""))
)
</f>
        <v/>
      </c>
      <c r="R245" s="81" t="s">
        <v>97</v>
      </c>
      <c r="S245" s="63" t="str">
        <f t="shared" si="20"/>
        <v/>
      </c>
      <c r="T245" s="87"/>
      <c r="U245" s="84" t="s">
        <v>97</v>
      </c>
      <c r="V245" s="84" t="s">
        <v>97</v>
      </c>
      <c r="W245" s="85" t="b">
        <f t="shared" si="1"/>
        <v>0</v>
      </c>
      <c r="X245" s="63"/>
      <c r="Y245" s="53"/>
      <c r="Z245" s="63"/>
    </row>
    <row r="246">
      <c r="A246" s="75"/>
      <c r="B246" s="74"/>
      <c r="C246" s="75"/>
      <c r="D246" s="76"/>
      <c r="E246" s="75" t="s">
        <v>97</v>
      </c>
      <c r="F246" s="75" t="s">
        <v>97</v>
      </c>
      <c r="G246" s="77"/>
      <c r="H246" s="77"/>
      <c r="I246" s="80"/>
      <c r="J246" s="77" t="s">
        <v>97</v>
      </c>
      <c r="K246" s="79" t="s">
        <v>97</v>
      </c>
      <c r="L246" s="79"/>
      <c r="M246" s="80"/>
      <c r="N246" s="79" t="s">
        <v>97</v>
      </c>
      <c r="O246" s="81" t="str">
        <f t="array" ref="O246">IF(A246="", "", (IFNA(IF(A246="", "", INDEX(UpdateSheet!$L:$L, MATCH(1, (UpdateSheet!$G:$G=MAXIFS(UpdateSheet!$G:$G, UpdateSheet!$H:$H, G246, UpdateSheet!$G:$G, "&lt;=" &amp; D246)) * (UpdateSheet!$H:$H=G246), 0))), "") * J246) +
(IFNA(IF(A246="", "", INDEX(UpdateSheet!$P:$P, MATCH(1, (UpdateSheet!$G:$G=MAXIFS(UpdateSheet!$G:$G, UpdateSheet!$M:$M, K246, UpdateSheet!$G:$G, "&lt;=" &amp; D246)) * (UpdateSheet!$M:$M=K246), 0))), "") * N246)
)
</f>
        <v/>
      </c>
      <c r="P246" s="86"/>
      <c r="Q246" s="82" t="str">
        <f t="array" ref="Q246">IF(A246="", "", (IFNA(IF(A246="", "", INDEX(UpdateSheet!$K:$K, MATCH(1, (UpdateSheet!$G:$G=MAXIFS(UpdateSheet!$G:$G, UpdateSheet!$H:$H, G246, UpdateSheet!$I:$I, J246, UpdateSheet!$G:$G, "&lt;=" &amp; D246)) * (UpdateSheet!$H:$H=G246) *(UpdateSheet!$I:$I=J246), 0))), "")) +
(IFNA(IF(A246="", "", INDEX(UpdateSheet!$O:$O, MATCH(1, (UpdateSheet!$G:$G=MAXIFS(UpdateSheet!$G:$G, UpdateSheet!$M:$M, K246,UpdateSheet!$N:$N, N246, UpdateSheet!$G:$G, "&lt;=" &amp; D246)) * (UpdateSheet!$M:$M=K246) *(UpdateSheet!$N:$N=N246), 0))), ""))
)
</f>
        <v/>
      </c>
      <c r="R246" s="81" t="s">
        <v>97</v>
      </c>
      <c r="S246" s="63" t="str">
        <f t="shared" si="20"/>
        <v/>
      </c>
      <c r="T246" s="87"/>
      <c r="U246" s="84" t="s">
        <v>97</v>
      </c>
      <c r="V246" s="84" t="s">
        <v>97</v>
      </c>
      <c r="W246" s="85" t="b">
        <f t="shared" si="1"/>
        <v>0</v>
      </c>
      <c r="X246" s="63"/>
      <c r="Y246" s="53"/>
      <c r="Z246" s="63"/>
    </row>
    <row r="247">
      <c r="A247" s="75"/>
      <c r="B247" s="74"/>
      <c r="C247" s="75"/>
      <c r="D247" s="76"/>
      <c r="E247" s="75" t="s">
        <v>97</v>
      </c>
      <c r="F247" s="75" t="s">
        <v>97</v>
      </c>
      <c r="G247" s="77"/>
      <c r="H247" s="77"/>
      <c r="I247" s="80"/>
      <c r="J247" s="77" t="s">
        <v>97</v>
      </c>
      <c r="K247" s="79" t="s">
        <v>97</v>
      </c>
      <c r="L247" s="79"/>
      <c r="M247" s="80"/>
      <c r="N247" s="79" t="s">
        <v>97</v>
      </c>
      <c r="O247" s="81" t="str">
        <f t="array" ref="O247">IF(A247="", "", (IFNA(IF(A247="", "", INDEX(UpdateSheet!$L:$L, MATCH(1, (UpdateSheet!$G:$G=MAXIFS(UpdateSheet!$G:$G, UpdateSheet!$H:$H, G247, UpdateSheet!$G:$G, "&lt;=" &amp; D247)) * (UpdateSheet!$H:$H=G247), 0))), "") * J247) +
(IFNA(IF(A247="", "", INDEX(UpdateSheet!$P:$P, MATCH(1, (UpdateSheet!$G:$G=MAXIFS(UpdateSheet!$G:$G, UpdateSheet!$M:$M, K247, UpdateSheet!$G:$G, "&lt;=" &amp; D247)) * (UpdateSheet!$M:$M=K247), 0))), "") * N247)
)
</f>
        <v/>
      </c>
      <c r="P247" s="55"/>
      <c r="Q247" s="82" t="str">
        <f t="array" ref="Q247">IF(A247="", "", (IFNA(IF(A247="", "", INDEX(UpdateSheet!$K:$K, MATCH(1, (UpdateSheet!$G:$G=MAXIFS(UpdateSheet!$G:$G, UpdateSheet!$H:$H, G247, UpdateSheet!$I:$I, J247, UpdateSheet!$G:$G, "&lt;=" &amp; D247)) * (UpdateSheet!$H:$H=G247) *(UpdateSheet!$I:$I=J247), 0))), "")) +
(IFNA(IF(A247="", "", INDEX(UpdateSheet!$O:$O, MATCH(1, (UpdateSheet!$G:$G=MAXIFS(UpdateSheet!$G:$G, UpdateSheet!$M:$M, K247,UpdateSheet!$N:$N, N247, UpdateSheet!$G:$G, "&lt;=" &amp; D247)) * (UpdateSheet!$M:$M=K247) *(UpdateSheet!$N:$N=N247), 0))), ""))
)
</f>
        <v/>
      </c>
      <c r="R247" s="81" t="s">
        <v>97</v>
      </c>
      <c r="S247" s="63" t="str">
        <f t="shared" si="20"/>
        <v/>
      </c>
      <c r="T247" s="83"/>
      <c r="U247" s="84" t="s">
        <v>97</v>
      </c>
      <c r="V247" s="84" t="s">
        <v>97</v>
      </c>
      <c r="W247" s="85" t="b">
        <f t="shared" si="1"/>
        <v>0</v>
      </c>
      <c r="X247" s="53"/>
      <c r="Y247" s="53"/>
      <c r="Z247" s="63"/>
    </row>
    <row r="248">
      <c r="A248" s="75"/>
      <c r="B248" s="74"/>
      <c r="C248" s="75"/>
      <c r="D248" s="76"/>
      <c r="E248" s="75" t="s">
        <v>97</v>
      </c>
      <c r="F248" s="75" t="s">
        <v>97</v>
      </c>
      <c r="G248" s="77"/>
      <c r="H248" s="77"/>
      <c r="I248" s="80"/>
      <c r="J248" s="77" t="s">
        <v>97</v>
      </c>
      <c r="K248" s="79" t="s">
        <v>97</v>
      </c>
      <c r="L248" s="79"/>
      <c r="M248" s="80"/>
      <c r="N248" s="79" t="s">
        <v>97</v>
      </c>
      <c r="O248" s="81" t="str">
        <f t="array" ref="O248">IF(A248="", "", (IFNA(IF(A248="", "", INDEX(UpdateSheet!$L:$L, MATCH(1, (UpdateSheet!$G:$G=MAXIFS(UpdateSheet!$G:$G, UpdateSheet!$H:$H, G248, UpdateSheet!$G:$G, "&lt;=" &amp; D248)) * (UpdateSheet!$H:$H=G248), 0))), "") * J248) +
(IFNA(IF(A248="", "", INDEX(UpdateSheet!$P:$P, MATCH(1, (UpdateSheet!$G:$G=MAXIFS(UpdateSheet!$G:$G, UpdateSheet!$M:$M, K248, UpdateSheet!$G:$G, "&lt;=" &amp; D248)) * (UpdateSheet!$M:$M=K248), 0))), "") * N248)
)
</f>
        <v/>
      </c>
      <c r="P248" s="86"/>
      <c r="Q248" s="82" t="str">
        <f t="array" ref="Q248">IF(A248="", "", (IFNA(IF(A248="", "", INDEX(UpdateSheet!$K:$K, MATCH(1, (UpdateSheet!$G:$G=MAXIFS(UpdateSheet!$G:$G, UpdateSheet!$H:$H, G248, UpdateSheet!$I:$I, J248, UpdateSheet!$G:$G, "&lt;=" &amp; D248)) * (UpdateSheet!$H:$H=G248) *(UpdateSheet!$I:$I=J248), 0))), "")) +
(IFNA(IF(A248="", "", INDEX(UpdateSheet!$O:$O, MATCH(1, (UpdateSheet!$G:$G=MAXIFS(UpdateSheet!$G:$G, UpdateSheet!$M:$M, K248,UpdateSheet!$N:$N, N248, UpdateSheet!$G:$G, "&lt;=" &amp; D248)) * (UpdateSheet!$M:$M=K248) *(UpdateSheet!$N:$N=N248), 0))), ""))
)
</f>
        <v/>
      </c>
      <c r="R248" s="81" t="s">
        <v>97</v>
      </c>
      <c r="S248" s="63" t="str">
        <f t="shared" si="20"/>
        <v/>
      </c>
      <c r="T248" s="87"/>
      <c r="U248" s="84" t="s">
        <v>97</v>
      </c>
      <c r="V248" s="84" t="s">
        <v>97</v>
      </c>
      <c r="W248" s="85" t="b">
        <f t="shared" si="1"/>
        <v>0</v>
      </c>
      <c r="X248" s="63"/>
      <c r="Y248" s="53"/>
      <c r="Z248" s="63"/>
    </row>
    <row r="249">
      <c r="A249" s="75"/>
      <c r="B249" s="74"/>
      <c r="C249" s="75"/>
      <c r="D249" s="76"/>
      <c r="E249" s="75" t="s">
        <v>97</v>
      </c>
      <c r="F249" s="75" t="s">
        <v>97</v>
      </c>
      <c r="G249" s="77"/>
      <c r="H249" s="77"/>
      <c r="I249" s="80"/>
      <c r="J249" s="77" t="s">
        <v>97</v>
      </c>
      <c r="K249" s="79" t="s">
        <v>97</v>
      </c>
      <c r="L249" s="79"/>
      <c r="M249" s="80"/>
      <c r="N249" s="79" t="s">
        <v>97</v>
      </c>
      <c r="O249" s="81" t="str">
        <f t="array" ref="O249">IF(A249="", "", (IFNA(IF(A249="", "", INDEX(UpdateSheet!$L:$L, MATCH(1, (UpdateSheet!$G:$G=MAXIFS(UpdateSheet!$G:$G, UpdateSheet!$H:$H, G249, UpdateSheet!$G:$G, "&lt;=" &amp; D249)) * (UpdateSheet!$H:$H=G249), 0))), "") * J249) +
(IFNA(IF(A249="", "", INDEX(UpdateSheet!$P:$P, MATCH(1, (UpdateSheet!$G:$G=MAXIFS(UpdateSheet!$G:$G, UpdateSheet!$M:$M, K249, UpdateSheet!$G:$G, "&lt;=" &amp; D249)) * (UpdateSheet!$M:$M=K249), 0))), "") * N249)
)
</f>
        <v/>
      </c>
      <c r="P249" s="86"/>
      <c r="Q249" s="82" t="str">
        <f t="array" ref="Q249">IF(A249="", "", (IFNA(IF(A249="", "", INDEX(UpdateSheet!$K:$K, MATCH(1, (UpdateSheet!$G:$G=MAXIFS(UpdateSheet!$G:$G, UpdateSheet!$H:$H, G249, UpdateSheet!$I:$I, J249, UpdateSheet!$G:$G, "&lt;=" &amp; D249)) * (UpdateSheet!$H:$H=G249) *(UpdateSheet!$I:$I=J249), 0))), "")) +
(IFNA(IF(A249="", "", INDEX(UpdateSheet!$O:$O, MATCH(1, (UpdateSheet!$G:$G=MAXIFS(UpdateSheet!$G:$G, UpdateSheet!$M:$M, K249,UpdateSheet!$N:$N, N249, UpdateSheet!$G:$G, "&lt;=" &amp; D249)) * (UpdateSheet!$M:$M=K249) *(UpdateSheet!$N:$N=N249), 0))), ""))
)
</f>
        <v/>
      </c>
      <c r="R249" s="81" t="s">
        <v>97</v>
      </c>
      <c r="S249" s="63" t="str">
        <f t="shared" si="20"/>
        <v/>
      </c>
      <c r="T249" s="87"/>
      <c r="U249" s="84" t="s">
        <v>97</v>
      </c>
      <c r="V249" s="84" t="s">
        <v>97</v>
      </c>
      <c r="W249" s="85" t="b">
        <f t="shared" si="1"/>
        <v>0</v>
      </c>
      <c r="X249" s="63"/>
      <c r="Y249" s="53"/>
      <c r="Z249" s="63"/>
    </row>
    <row r="250">
      <c r="A250" s="75"/>
      <c r="B250" s="74"/>
      <c r="C250" s="75"/>
      <c r="D250" s="76"/>
      <c r="E250" s="75" t="s">
        <v>97</v>
      </c>
      <c r="F250" s="75" t="s">
        <v>97</v>
      </c>
      <c r="G250" s="77"/>
      <c r="H250" s="77"/>
      <c r="I250" s="80"/>
      <c r="J250" s="77" t="s">
        <v>97</v>
      </c>
      <c r="K250" s="79" t="s">
        <v>97</v>
      </c>
      <c r="L250" s="79"/>
      <c r="M250" s="80"/>
      <c r="N250" s="79" t="s">
        <v>97</v>
      </c>
      <c r="O250" s="81" t="str">
        <f t="array" ref="O250">IF(A250="", "", (IFNA(IF(A250="", "", INDEX(UpdateSheet!$L:$L, MATCH(1, (UpdateSheet!$G:$G=MAXIFS(UpdateSheet!$G:$G, UpdateSheet!$H:$H, G250, UpdateSheet!$G:$G, "&lt;=" &amp; D250)) * (UpdateSheet!$H:$H=G250), 0))), "") * J250) +
(IFNA(IF(A250="", "", INDEX(UpdateSheet!$P:$P, MATCH(1, (UpdateSheet!$G:$G=MAXIFS(UpdateSheet!$G:$G, UpdateSheet!$M:$M, K250, UpdateSheet!$G:$G, "&lt;=" &amp; D250)) * (UpdateSheet!$M:$M=K250), 0))), "") * N250)
)
</f>
        <v/>
      </c>
      <c r="P250" s="86"/>
      <c r="Q250" s="82" t="str">
        <f t="array" ref="Q250">IF(A250="", "", (IFNA(IF(A250="", "", INDEX(UpdateSheet!$K:$K, MATCH(1, (UpdateSheet!$G:$G=MAXIFS(UpdateSheet!$G:$G, UpdateSheet!$H:$H, G250, UpdateSheet!$I:$I, J250, UpdateSheet!$G:$G, "&lt;=" &amp; D250)) * (UpdateSheet!$H:$H=G250) *(UpdateSheet!$I:$I=J250), 0))), "")) +
(IFNA(IF(A250="", "", INDEX(UpdateSheet!$O:$O, MATCH(1, (UpdateSheet!$G:$G=MAXIFS(UpdateSheet!$G:$G, UpdateSheet!$M:$M, K250,UpdateSheet!$N:$N, N250, UpdateSheet!$G:$G, "&lt;=" &amp; D250)) * (UpdateSheet!$M:$M=K250) *(UpdateSheet!$N:$N=N250), 0))), ""))
)
</f>
        <v/>
      </c>
      <c r="R250" s="81" t="s">
        <v>97</v>
      </c>
      <c r="S250" s="63" t="str">
        <f t="shared" si="20"/>
        <v/>
      </c>
      <c r="T250" s="87"/>
      <c r="U250" s="84" t="s">
        <v>97</v>
      </c>
      <c r="V250" s="84" t="s">
        <v>97</v>
      </c>
      <c r="W250" s="85" t="b">
        <f t="shared" si="1"/>
        <v>0</v>
      </c>
      <c r="X250" s="63"/>
      <c r="Y250" s="53"/>
      <c r="Z250" s="63"/>
    </row>
    <row r="251">
      <c r="A251" s="75"/>
      <c r="B251" s="74"/>
      <c r="C251" s="75"/>
      <c r="D251" s="76"/>
      <c r="E251" s="75" t="s">
        <v>97</v>
      </c>
      <c r="F251" s="75" t="s">
        <v>97</v>
      </c>
      <c r="G251" s="77"/>
      <c r="H251" s="77"/>
      <c r="I251" s="80"/>
      <c r="J251" s="77" t="s">
        <v>97</v>
      </c>
      <c r="K251" s="79" t="s">
        <v>97</v>
      </c>
      <c r="L251" s="79"/>
      <c r="M251" s="80"/>
      <c r="N251" s="79" t="s">
        <v>97</v>
      </c>
      <c r="O251" s="81" t="str">
        <f t="array" ref="O251">IF(A251="", "", (IFNA(IF(A251="", "", INDEX(UpdateSheet!$L:$L, MATCH(1, (UpdateSheet!$G:$G=MAXIFS(UpdateSheet!$G:$G, UpdateSheet!$H:$H, G251, UpdateSheet!$G:$G, "&lt;=" &amp; D251)) * (UpdateSheet!$H:$H=G251), 0))), "") * J251) +
(IFNA(IF(A251="", "", INDEX(UpdateSheet!$P:$P, MATCH(1, (UpdateSheet!$G:$G=MAXIFS(UpdateSheet!$G:$G, UpdateSheet!$M:$M, K251, UpdateSheet!$G:$G, "&lt;=" &amp; D251)) * (UpdateSheet!$M:$M=K251), 0))), "") * N251)
)
</f>
        <v/>
      </c>
      <c r="P251" s="55"/>
      <c r="Q251" s="82" t="str">
        <f t="array" ref="Q251">IF(A251="", "", (IFNA(IF(A251="", "", INDEX(UpdateSheet!$K:$K, MATCH(1, (UpdateSheet!$G:$G=MAXIFS(UpdateSheet!$G:$G, UpdateSheet!$H:$H, G251, UpdateSheet!$I:$I, J251, UpdateSheet!$G:$G, "&lt;=" &amp; D251)) * (UpdateSheet!$H:$H=G251) *(UpdateSheet!$I:$I=J251), 0))), "")) +
(IFNA(IF(A251="", "", INDEX(UpdateSheet!$O:$O, MATCH(1, (UpdateSheet!$G:$G=MAXIFS(UpdateSheet!$G:$G, UpdateSheet!$M:$M, K251,UpdateSheet!$N:$N, N251, UpdateSheet!$G:$G, "&lt;=" &amp; D251)) * (UpdateSheet!$M:$M=K251) *(UpdateSheet!$N:$N=N251), 0))), ""))
)
</f>
        <v/>
      </c>
      <c r="R251" s="81" t="s">
        <v>97</v>
      </c>
      <c r="S251" s="63" t="str">
        <f t="shared" si="20"/>
        <v/>
      </c>
      <c r="T251" s="83"/>
      <c r="U251" s="84" t="s">
        <v>97</v>
      </c>
      <c r="V251" s="84" t="s">
        <v>97</v>
      </c>
      <c r="W251" s="85" t="b">
        <f t="shared" si="1"/>
        <v>0</v>
      </c>
      <c r="X251" s="53"/>
      <c r="Y251" s="63"/>
      <c r="Z251" s="63"/>
    </row>
    <row r="252">
      <c r="A252" s="75"/>
      <c r="B252" s="74"/>
      <c r="C252" s="75"/>
      <c r="D252" s="76"/>
      <c r="E252" s="75" t="s">
        <v>97</v>
      </c>
      <c r="F252" s="75" t="s">
        <v>97</v>
      </c>
      <c r="G252" s="77"/>
      <c r="H252" s="77"/>
      <c r="I252" s="80"/>
      <c r="J252" s="77" t="s">
        <v>97</v>
      </c>
      <c r="K252" s="79" t="s">
        <v>97</v>
      </c>
      <c r="L252" s="79"/>
      <c r="M252" s="80"/>
      <c r="N252" s="79" t="s">
        <v>97</v>
      </c>
      <c r="O252" s="81" t="str">
        <f t="array" ref="O252">IF(A252="", "", (IFNA(IF(A252="", "", INDEX(UpdateSheet!$L:$L, MATCH(1, (UpdateSheet!$G:$G=MAXIFS(UpdateSheet!$G:$G, UpdateSheet!$H:$H, G252, UpdateSheet!$G:$G, "&lt;=" &amp; D252)) * (UpdateSheet!$H:$H=G252), 0))), "") * J252) +
(IFNA(IF(A252="", "", INDEX(UpdateSheet!$P:$P, MATCH(1, (UpdateSheet!$G:$G=MAXIFS(UpdateSheet!$G:$G, UpdateSheet!$M:$M, K252, UpdateSheet!$G:$G, "&lt;=" &amp; D252)) * (UpdateSheet!$M:$M=K252), 0))), "") * N252)
)
</f>
        <v/>
      </c>
      <c r="P252" s="55"/>
      <c r="Q252" s="82" t="str">
        <f t="array" ref="Q252">IF(A252="", "", (IFNA(IF(A252="", "", INDEX(UpdateSheet!$K:$K, MATCH(1, (UpdateSheet!$G:$G=MAXIFS(UpdateSheet!$G:$G, UpdateSheet!$H:$H, G252, UpdateSheet!$I:$I, J252, UpdateSheet!$G:$G, "&lt;=" &amp; D252)) * (UpdateSheet!$H:$H=G252) *(UpdateSheet!$I:$I=J252), 0))), "")) +
(IFNA(IF(A252="", "", INDEX(UpdateSheet!$O:$O, MATCH(1, (UpdateSheet!$G:$G=MAXIFS(UpdateSheet!$G:$G, UpdateSheet!$M:$M, K252,UpdateSheet!$N:$N, N252, UpdateSheet!$G:$G, "&lt;=" &amp; D252)) * (UpdateSheet!$M:$M=K252) *(UpdateSheet!$N:$N=N252), 0))), ""))
)
</f>
        <v/>
      </c>
      <c r="R252" s="81" t="s">
        <v>97</v>
      </c>
      <c r="S252" s="63" t="str">
        <f t="shared" si="20"/>
        <v/>
      </c>
      <c r="T252" s="83"/>
      <c r="U252" s="84" t="s">
        <v>97</v>
      </c>
      <c r="V252" s="84" t="s">
        <v>97</v>
      </c>
      <c r="W252" s="85" t="b">
        <f t="shared" si="1"/>
        <v>0</v>
      </c>
      <c r="X252" s="53"/>
      <c r="Y252" s="63"/>
      <c r="Z252" s="63"/>
    </row>
    <row r="253">
      <c r="A253" s="75"/>
      <c r="B253" s="74"/>
      <c r="C253" s="75"/>
      <c r="D253" s="76"/>
      <c r="E253" s="75" t="s">
        <v>97</v>
      </c>
      <c r="F253" s="75" t="s">
        <v>97</v>
      </c>
      <c r="G253" s="77"/>
      <c r="H253" s="77"/>
      <c r="I253" s="80"/>
      <c r="J253" s="77" t="s">
        <v>97</v>
      </c>
      <c r="K253" s="79" t="s">
        <v>97</v>
      </c>
      <c r="L253" s="79"/>
      <c r="M253" s="80"/>
      <c r="N253" s="79" t="s">
        <v>97</v>
      </c>
      <c r="O253" s="81" t="str">
        <f t="array" ref="O253">IF(A253="", "", (IFNA(IF(A253="", "", INDEX(UpdateSheet!$L:$L, MATCH(1, (UpdateSheet!$G:$G=MAXIFS(UpdateSheet!$G:$G, UpdateSheet!$H:$H, G253, UpdateSheet!$G:$G, "&lt;=" &amp; D253)) * (UpdateSheet!$H:$H=G253), 0))), "") * J253) +
(IFNA(IF(A253="", "", INDEX(UpdateSheet!$P:$P, MATCH(1, (UpdateSheet!$G:$G=MAXIFS(UpdateSheet!$G:$G, UpdateSheet!$M:$M, K253, UpdateSheet!$G:$G, "&lt;=" &amp; D253)) * (UpdateSheet!$M:$M=K253), 0))), "") * N253)
)
</f>
        <v/>
      </c>
      <c r="P253" s="86"/>
      <c r="Q253" s="82" t="str">
        <f t="array" ref="Q253">IF(A253="", "", (IFNA(IF(A253="", "", INDEX(UpdateSheet!$K:$K, MATCH(1, (UpdateSheet!$G:$G=MAXIFS(UpdateSheet!$G:$G, UpdateSheet!$H:$H, G253, UpdateSheet!$I:$I, J253, UpdateSheet!$G:$G, "&lt;=" &amp; D253)) * (UpdateSheet!$H:$H=G253) *(UpdateSheet!$I:$I=J253), 0))), "")) +
(IFNA(IF(A253="", "", INDEX(UpdateSheet!$O:$O, MATCH(1, (UpdateSheet!$G:$G=MAXIFS(UpdateSheet!$G:$G, UpdateSheet!$M:$M, K253,UpdateSheet!$N:$N, N253, UpdateSheet!$G:$G, "&lt;=" &amp; D253)) * (UpdateSheet!$M:$M=K253) *(UpdateSheet!$N:$N=N253), 0))), ""))
)
</f>
        <v/>
      </c>
      <c r="R253" s="81" t="s">
        <v>97</v>
      </c>
      <c r="S253" s="63" t="str">
        <f t="shared" si="20"/>
        <v/>
      </c>
      <c r="T253" s="83"/>
      <c r="U253" s="84" t="s">
        <v>97</v>
      </c>
      <c r="V253" s="84" t="s">
        <v>97</v>
      </c>
      <c r="W253" s="85" t="b">
        <f t="shared" si="1"/>
        <v>0</v>
      </c>
      <c r="X253" s="63"/>
      <c r="Y253" s="53"/>
      <c r="Z253" s="63"/>
    </row>
    <row r="254">
      <c r="A254" s="75"/>
      <c r="B254" s="74"/>
      <c r="C254" s="75"/>
      <c r="D254" s="76"/>
      <c r="E254" s="75" t="s">
        <v>97</v>
      </c>
      <c r="F254" s="75" t="s">
        <v>97</v>
      </c>
      <c r="G254" s="77"/>
      <c r="H254" s="77"/>
      <c r="I254" s="80"/>
      <c r="J254" s="77" t="s">
        <v>97</v>
      </c>
      <c r="K254" s="79" t="s">
        <v>97</v>
      </c>
      <c r="L254" s="79"/>
      <c r="M254" s="80"/>
      <c r="N254" s="79" t="s">
        <v>97</v>
      </c>
      <c r="O254" s="81" t="str">
        <f t="array" ref="O254">IF(A254="", "", (IFNA(IF(A254="", "", INDEX(UpdateSheet!$L:$L, MATCH(1, (UpdateSheet!$G:$G=MAXIFS(UpdateSheet!$G:$G, UpdateSheet!$H:$H, G254, UpdateSheet!$G:$G, "&lt;=" &amp; D254)) * (UpdateSheet!$H:$H=G254), 0))), "") * J254) +
(IFNA(IF(A254="", "", INDEX(UpdateSheet!$P:$P, MATCH(1, (UpdateSheet!$G:$G=MAXIFS(UpdateSheet!$G:$G, UpdateSheet!$M:$M, K254, UpdateSheet!$G:$G, "&lt;=" &amp; D254)) * (UpdateSheet!$M:$M=K254), 0))), "") * N254)
)
</f>
        <v/>
      </c>
      <c r="P254" s="55"/>
      <c r="Q254" s="82" t="str">
        <f t="array" ref="Q254">IF(A254="", "", (IFNA(IF(A254="", "", INDEX(UpdateSheet!$K:$K, MATCH(1, (UpdateSheet!$G:$G=MAXIFS(UpdateSheet!$G:$G, UpdateSheet!$H:$H, G254, UpdateSheet!$I:$I, J254, UpdateSheet!$G:$G, "&lt;=" &amp; D254)) * (UpdateSheet!$H:$H=G254) *(UpdateSheet!$I:$I=J254), 0))), "")) +
(IFNA(IF(A254="", "", INDEX(UpdateSheet!$O:$O, MATCH(1, (UpdateSheet!$G:$G=MAXIFS(UpdateSheet!$G:$G, UpdateSheet!$M:$M, K254,UpdateSheet!$N:$N, N254, UpdateSheet!$G:$G, "&lt;=" &amp; D254)) * (UpdateSheet!$M:$M=K254) *(UpdateSheet!$N:$N=N254), 0))), ""))
)
</f>
        <v/>
      </c>
      <c r="R254" s="81" t="s">
        <v>97</v>
      </c>
      <c r="S254" s="63" t="str">
        <f t="shared" si="20"/>
        <v/>
      </c>
      <c r="T254" s="83"/>
      <c r="U254" s="84" t="s">
        <v>97</v>
      </c>
      <c r="V254" s="84" t="s">
        <v>97</v>
      </c>
      <c r="W254" s="85" t="b">
        <f t="shared" si="1"/>
        <v>0</v>
      </c>
      <c r="X254" s="53"/>
      <c r="Y254" s="53"/>
      <c r="Z254" s="63"/>
    </row>
    <row r="255">
      <c r="A255" s="75"/>
      <c r="B255" s="74"/>
      <c r="C255" s="75"/>
      <c r="D255" s="76"/>
      <c r="E255" s="75" t="s">
        <v>97</v>
      </c>
      <c r="F255" s="75" t="s">
        <v>97</v>
      </c>
      <c r="G255" s="77"/>
      <c r="H255" s="77"/>
      <c r="I255" s="80"/>
      <c r="J255" s="77" t="s">
        <v>97</v>
      </c>
      <c r="K255" s="79" t="s">
        <v>97</v>
      </c>
      <c r="L255" s="79"/>
      <c r="M255" s="80"/>
      <c r="N255" s="79" t="s">
        <v>97</v>
      </c>
      <c r="O255" s="81" t="str">
        <f t="array" ref="O255">IF(A255="", "", (IFNA(IF(A255="", "", INDEX(UpdateSheet!$L:$L, MATCH(1, (UpdateSheet!$G:$G=MAXIFS(UpdateSheet!$G:$G, UpdateSheet!$H:$H, G255, UpdateSheet!$G:$G, "&lt;=" &amp; D255)) * (UpdateSheet!$H:$H=G255), 0))), "") * J255) +
(IFNA(IF(A255="", "", INDEX(UpdateSheet!$P:$P, MATCH(1, (UpdateSheet!$G:$G=MAXIFS(UpdateSheet!$G:$G, UpdateSheet!$M:$M, K255, UpdateSheet!$G:$G, "&lt;=" &amp; D255)) * (UpdateSheet!$M:$M=K255), 0))), "") * N255)
)
</f>
        <v/>
      </c>
      <c r="P255" s="86"/>
      <c r="Q255" s="82" t="str">
        <f t="array" ref="Q255">IF(A255="", "", (IFNA(IF(A255="", "", INDEX(UpdateSheet!$K:$K, MATCH(1, (UpdateSheet!$G:$G=MAXIFS(UpdateSheet!$G:$G, UpdateSheet!$H:$H, G255, UpdateSheet!$I:$I, J255, UpdateSheet!$G:$G, "&lt;=" &amp; D255)) * (UpdateSheet!$H:$H=G255) *(UpdateSheet!$I:$I=J255), 0))), "")) +
(IFNA(IF(A255="", "", INDEX(UpdateSheet!$O:$O, MATCH(1, (UpdateSheet!$G:$G=MAXIFS(UpdateSheet!$G:$G, UpdateSheet!$M:$M, K255,UpdateSheet!$N:$N, N255, UpdateSheet!$G:$G, "&lt;=" &amp; D255)) * (UpdateSheet!$M:$M=K255) *(UpdateSheet!$N:$N=N255), 0))), ""))
)
</f>
        <v/>
      </c>
      <c r="R255" s="81" t="s">
        <v>97</v>
      </c>
      <c r="S255" s="63" t="str">
        <f t="shared" si="20"/>
        <v/>
      </c>
      <c r="T255" s="87"/>
      <c r="U255" s="84" t="s">
        <v>97</v>
      </c>
      <c r="V255" s="84" t="s">
        <v>97</v>
      </c>
      <c r="W255" s="85" t="b">
        <f t="shared" si="1"/>
        <v>0</v>
      </c>
      <c r="X255" s="63"/>
      <c r="Y255" s="53"/>
      <c r="Z255" s="63"/>
    </row>
    <row r="256">
      <c r="A256" s="75"/>
      <c r="B256" s="74"/>
      <c r="C256" s="75"/>
      <c r="D256" s="76"/>
      <c r="E256" s="75" t="s">
        <v>97</v>
      </c>
      <c r="F256" s="75" t="s">
        <v>97</v>
      </c>
      <c r="G256" s="77"/>
      <c r="H256" s="77"/>
      <c r="I256" s="80"/>
      <c r="J256" s="77" t="s">
        <v>97</v>
      </c>
      <c r="K256" s="79" t="s">
        <v>97</v>
      </c>
      <c r="L256" s="79"/>
      <c r="M256" s="80"/>
      <c r="N256" s="79" t="s">
        <v>97</v>
      </c>
      <c r="O256" s="81" t="str">
        <f t="array" ref="O256">IF(A256="", "", (IFNA(IF(A256="", "", INDEX(UpdateSheet!$L:$L, MATCH(1, (UpdateSheet!$G:$G=MAXIFS(UpdateSheet!$G:$G, UpdateSheet!$H:$H, G256, UpdateSheet!$G:$G, "&lt;=" &amp; D256)) * (UpdateSheet!$H:$H=G256), 0))), "") * J256) +
(IFNA(IF(A256="", "", INDEX(UpdateSheet!$P:$P, MATCH(1, (UpdateSheet!$G:$G=MAXIFS(UpdateSheet!$G:$G, UpdateSheet!$M:$M, K256, UpdateSheet!$G:$G, "&lt;=" &amp; D256)) * (UpdateSheet!$M:$M=K256), 0))), "") * N256)
)
</f>
        <v/>
      </c>
      <c r="P256" s="86"/>
      <c r="Q256" s="82" t="str">
        <f t="array" ref="Q256">IF(A256="", "", (IFNA(IF(A256="", "", INDEX(UpdateSheet!$K:$K, MATCH(1, (UpdateSheet!$G:$G=MAXIFS(UpdateSheet!$G:$G, UpdateSheet!$H:$H, G256, UpdateSheet!$I:$I, J256, UpdateSheet!$G:$G, "&lt;=" &amp; D256)) * (UpdateSheet!$H:$H=G256) *(UpdateSheet!$I:$I=J256), 0))), "")) +
(IFNA(IF(A256="", "", INDEX(UpdateSheet!$O:$O, MATCH(1, (UpdateSheet!$G:$G=MAXIFS(UpdateSheet!$G:$G, UpdateSheet!$M:$M, K256,UpdateSheet!$N:$N, N256, UpdateSheet!$G:$G, "&lt;=" &amp; D256)) * (UpdateSheet!$M:$M=K256) *(UpdateSheet!$N:$N=N256), 0))), ""))
)
</f>
        <v/>
      </c>
      <c r="R256" s="81" t="s">
        <v>97</v>
      </c>
      <c r="S256" s="63" t="str">
        <f t="shared" si="20"/>
        <v/>
      </c>
      <c r="T256" s="83"/>
      <c r="U256" s="84" t="s">
        <v>97</v>
      </c>
      <c r="V256" s="84" t="s">
        <v>97</v>
      </c>
      <c r="W256" s="85" t="b">
        <f t="shared" si="1"/>
        <v>0</v>
      </c>
      <c r="X256" s="63"/>
      <c r="Y256" s="53"/>
      <c r="Z256" s="63"/>
    </row>
    <row r="257">
      <c r="A257" s="75"/>
      <c r="B257" s="74"/>
      <c r="C257" s="75"/>
      <c r="D257" s="76"/>
      <c r="E257" s="75" t="s">
        <v>97</v>
      </c>
      <c r="F257" s="75" t="s">
        <v>97</v>
      </c>
      <c r="G257" s="77"/>
      <c r="H257" s="77"/>
      <c r="I257" s="80"/>
      <c r="J257" s="77" t="s">
        <v>97</v>
      </c>
      <c r="K257" s="79" t="s">
        <v>97</v>
      </c>
      <c r="L257" s="79"/>
      <c r="M257" s="80"/>
      <c r="N257" s="79" t="s">
        <v>97</v>
      </c>
      <c r="O257" s="81" t="str">
        <f t="array" ref="O257">IF(A257="", "", (IFNA(IF(A257="", "", INDEX(UpdateSheet!$L:$L, MATCH(1, (UpdateSheet!$G:$G=MAXIFS(UpdateSheet!$G:$G, UpdateSheet!$H:$H, G257, UpdateSheet!$G:$G, "&lt;=" &amp; D257)) * (UpdateSheet!$H:$H=G257), 0))), "") * J257) +
(IFNA(IF(A257="", "", INDEX(UpdateSheet!$P:$P, MATCH(1, (UpdateSheet!$G:$G=MAXIFS(UpdateSheet!$G:$G, UpdateSheet!$M:$M, K257, UpdateSheet!$G:$G, "&lt;=" &amp; D257)) * (UpdateSheet!$M:$M=K257), 0))), "") * N257)
)
</f>
        <v/>
      </c>
      <c r="P257" s="55"/>
      <c r="Q257" s="82" t="str">
        <f t="array" ref="Q257">IF(A257="", "", (IFNA(IF(A257="", "", INDEX(UpdateSheet!$K:$K, MATCH(1, (UpdateSheet!$G:$G=MAXIFS(UpdateSheet!$G:$G, UpdateSheet!$H:$H, G257, UpdateSheet!$I:$I, J257, UpdateSheet!$G:$G, "&lt;=" &amp; D257)) * (UpdateSheet!$H:$H=G257) *(UpdateSheet!$I:$I=J257), 0))), "")) +
(IFNA(IF(A257="", "", INDEX(UpdateSheet!$O:$O, MATCH(1, (UpdateSheet!$G:$G=MAXIFS(UpdateSheet!$G:$G, UpdateSheet!$M:$M, K257,UpdateSheet!$N:$N, N257, UpdateSheet!$G:$G, "&lt;=" &amp; D257)) * (UpdateSheet!$M:$M=K257) *(UpdateSheet!$N:$N=N257), 0))), ""))
)
</f>
        <v/>
      </c>
      <c r="R257" s="81" t="s">
        <v>97</v>
      </c>
      <c r="S257" s="63" t="str">
        <f t="shared" si="20"/>
        <v/>
      </c>
      <c r="T257" s="83"/>
      <c r="U257" s="84" t="s">
        <v>97</v>
      </c>
      <c r="V257" s="84" t="s">
        <v>97</v>
      </c>
      <c r="W257" s="85" t="b">
        <f t="shared" si="1"/>
        <v>0</v>
      </c>
      <c r="X257" s="53"/>
      <c r="Y257" s="63"/>
      <c r="Z257" s="63"/>
    </row>
    <row r="258">
      <c r="A258" s="75"/>
      <c r="B258" s="74"/>
      <c r="C258" s="75"/>
      <c r="D258" s="76"/>
      <c r="E258" s="75" t="s">
        <v>97</v>
      </c>
      <c r="F258" s="75" t="s">
        <v>97</v>
      </c>
      <c r="G258" s="77"/>
      <c r="H258" s="77"/>
      <c r="I258" s="80"/>
      <c r="J258" s="77" t="s">
        <v>97</v>
      </c>
      <c r="K258" s="79" t="s">
        <v>97</v>
      </c>
      <c r="L258" s="79"/>
      <c r="M258" s="80"/>
      <c r="N258" s="79" t="s">
        <v>97</v>
      </c>
      <c r="O258" s="81" t="str">
        <f t="array" ref="O258">IF(A258="", "", (IFNA(IF(A258="", "", INDEX(UpdateSheet!$L:$L, MATCH(1, (UpdateSheet!$G:$G=MAXIFS(UpdateSheet!$G:$G, UpdateSheet!$H:$H, G258, UpdateSheet!$G:$G, "&lt;=" &amp; D258)) * (UpdateSheet!$H:$H=G258), 0))), "") * J258) +
(IFNA(IF(A258="", "", INDEX(UpdateSheet!$P:$P, MATCH(1, (UpdateSheet!$G:$G=MAXIFS(UpdateSheet!$G:$G, UpdateSheet!$M:$M, K258, UpdateSheet!$G:$G, "&lt;=" &amp; D258)) * (UpdateSheet!$M:$M=K258), 0))), "") * N258)
)
</f>
        <v/>
      </c>
      <c r="P258" s="86"/>
      <c r="Q258" s="82" t="str">
        <f t="array" ref="Q258">IF(A258="", "", (IFNA(IF(A258="", "", INDEX(UpdateSheet!$K:$K, MATCH(1, (UpdateSheet!$G:$G=MAXIFS(UpdateSheet!$G:$G, UpdateSheet!$H:$H, G258, UpdateSheet!$I:$I, J258, UpdateSheet!$G:$G, "&lt;=" &amp; D258)) * (UpdateSheet!$H:$H=G258) *(UpdateSheet!$I:$I=J258), 0))), "")) +
(IFNA(IF(A258="", "", INDEX(UpdateSheet!$O:$O, MATCH(1, (UpdateSheet!$G:$G=MAXIFS(UpdateSheet!$G:$G, UpdateSheet!$M:$M, K258,UpdateSheet!$N:$N, N258, UpdateSheet!$G:$G, "&lt;=" &amp; D258)) * (UpdateSheet!$M:$M=K258) *(UpdateSheet!$N:$N=N258), 0))), ""))
)
</f>
        <v/>
      </c>
      <c r="R258" s="81" t="s">
        <v>97</v>
      </c>
      <c r="S258" s="63" t="str">
        <f t="shared" si="20"/>
        <v/>
      </c>
      <c r="T258" s="87"/>
      <c r="U258" s="84" t="s">
        <v>97</v>
      </c>
      <c r="V258" s="84" t="s">
        <v>97</v>
      </c>
      <c r="W258" s="85" t="b">
        <f t="shared" si="1"/>
        <v>0</v>
      </c>
      <c r="X258" s="63"/>
      <c r="Y258" s="89"/>
      <c r="Z258" s="63"/>
    </row>
    <row r="259">
      <c r="A259" s="75"/>
      <c r="B259" s="74"/>
      <c r="C259" s="75"/>
      <c r="D259" s="76"/>
      <c r="E259" s="75" t="s">
        <v>97</v>
      </c>
      <c r="F259" s="75" t="s">
        <v>97</v>
      </c>
      <c r="G259" s="77"/>
      <c r="H259" s="77"/>
      <c r="I259" s="80"/>
      <c r="J259" s="77" t="s">
        <v>97</v>
      </c>
      <c r="K259" s="79" t="s">
        <v>97</v>
      </c>
      <c r="L259" s="79"/>
      <c r="M259" s="80"/>
      <c r="N259" s="79" t="s">
        <v>97</v>
      </c>
      <c r="O259" s="81" t="str">
        <f t="array" ref="O259">IF(A259="", "", (IFNA(IF(A259="", "", INDEX(UpdateSheet!$L:$L, MATCH(1, (UpdateSheet!$G:$G=MAXIFS(UpdateSheet!$G:$G, UpdateSheet!$H:$H, G259, UpdateSheet!$G:$G, "&lt;=" &amp; D259)) * (UpdateSheet!$H:$H=G259), 0))), "") * J259) +
(IFNA(IF(A259="", "", INDEX(UpdateSheet!$P:$P, MATCH(1, (UpdateSheet!$G:$G=MAXIFS(UpdateSheet!$G:$G, UpdateSheet!$M:$M, K259, UpdateSheet!$G:$G, "&lt;=" &amp; D259)) * (UpdateSheet!$M:$M=K259), 0))), "") * N259)
)
</f>
        <v/>
      </c>
      <c r="P259" s="55"/>
      <c r="Q259" s="82" t="str">
        <f t="array" ref="Q259">IF(A259="", "", (IFNA(IF(A259="", "", INDEX(UpdateSheet!$K:$K, MATCH(1, (UpdateSheet!$G:$G=MAXIFS(UpdateSheet!$G:$G, UpdateSheet!$H:$H, G259, UpdateSheet!$I:$I, J259, UpdateSheet!$G:$G, "&lt;=" &amp; D259)) * (UpdateSheet!$H:$H=G259) *(UpdateSheet!$I:$I=J259), 0))), "")) +
(IFNA(IF(A259="", "", INDEX(UpdateSheet!$O:$O, MATCH(1, (UpdateSheet!$G:$G=MAXIFS(UpdateSheet!$G:$G, UpdateSheet!$M:$M, K259,UpdateSheet!$N:$N, N259, UpdateSheet!$G:$G, "&lt;=" &amp; D259)) * (UpdateSheet!$M:$M=K259) *(UpdateSheet!$N:$N=N259), 0))), ""))
)
</f>
        <v/>
      </c>
      <c r="R259" s="81" t="s">
        <v>97</v>
      </c>
      <c r="S259" s="63" t="str">
        <f t="shared" si="20"/>
        <v/>
      </c>
      <c r="T259" s="83"/>
      <c r="U259" s="84" t="s">
        <v>97</v>
      </c>
      <c r="V259" s="84" t="s">
        <v>97</v>
      </c>
      <c r="W259" s="85" t="b">
        <f t="shared" si="1"/>
        <v>0</v>
      </c>
      <c r="X259" s="53"/>
      <c r="Y259" s="63"/>
      <c r="Z259" s="63"/>
    </row>
    <row r="260">
      <c r="A260" s="75"/>
      <c r="B260" s="74"/>
      <c r="C260" s="75"/>
      <c r="D260" s="76"/>
      <c r="E260" s="75" t="s">
        <v>97</v>
      </c>
      <c r="F260" s="75" t="s">
        <v>97</v>
      </c>
      <c r="G260" s="77"/>
      <c r="H260" s="77"/>
      <c r="I260" s="80"/>
      <c r="J260" s="77" t="s">
        <v>97</v>
      </c>
      <c r="K260" s="79" t="s">
        <v>97</v>
      </c>
      <c r="L260" s="79"/>
      <c r="M260" s="80"/>
      <c r="N260" s="79" t="s">
        <v>97</v>
      </c>
      <c r="O260" s="81" t="str">
        <f t="array" ref="O260">IF(A260="", "", (IFNA(IF(A260="", "", INDEX(UpdateSheet!$L:$L, MATCH(1, (UpdateSheet!$G:$G=MAXIFS(UpdateSheet!$G:$G, UpdateSheet!$H:$H, G260, UpdateSheet!$G:$G, "&lt;=" &amp; D260)) * (UpdateSheet!$H:$H=G260), 0))), "") * J260) +
(IFNA(IF(A260="", "", INDEX(UpdateSheet!$P:$P, MATCH(1, (UpdateSheet!$G:$G=MAXIFS(UpdateSheet!$G:$G, UpdateSheet!$M:$M, K260, UpdateSheet!$G:$G, "&lt;=" &amp; D260)) * (UpdateSheet!$M:$M=K260), 0))), "") * N260)
)
</f>
        <v/>
      </c>
      <c r="P260" s="86"/>
      <c r="Q260" s="82" t="str">
        <f t="array" ref="Q260">IF(A260="", "", (IFNA(IF(A260="", "", INDEX(UpdateSheet!$K:$K, MATCH(1, (UpdateSheet!$G:$G=MAXIFS(UpdateSheet!$G:$G, UpdateSheet!$H:$H, G260, UpdateSheet!$I:$I, J260, UpdateSheet!$G:$G, "&lt;=" &amp; D260)) * (UpdateSheet!$H:$H=G260) *(UpdateSheet!$I:$I=J260), 0))), "")) +
(IFNA(IF(A260="", "", INDEX(UpdateSheet!$O:$O, MATCH(1, (UpdateSheet!$G:$G=MAXIFS(UpdateSheet!$G:$G, UpdateSheet!$M:$M, K260,UpdateSheet!$N:$N, N260, UpdateSheet!$G:$G, "&lt;=" &amp; D260)) * (UpdateSheet!$M:$M=K260) *(UpdateSheet!$N:$N=N260), 0))), ""))
)
</f>
        <v/>
      </c>
      <c r="R260" s="81" t="s">
        <v>97</v>
      </c>
      <c r="S260" s="63" t="str">
        <f t="shared" si="20"/>
        <v/>
      </c>
      <c r="T260" s="87"/>
      <c r="U260" s="84" t="s">
        <v>97</v>
      </c>
      <c r="V260" s="84" t="s">
        <v>97</v>
      </c>
      <c r="W260" s="85" t="b">
        <f t="shared" si="1"/>
        <v>0</v>
      </c>
      <c r="X260" s="63"/>
      <c r="Y260" s="53"/>
      <c r="Z260" s="63"/>
    </row>
    <row r="261">
      <c r="A261" s="75"/>
      <c r="B261" s="74"/>
      <c r="C261" s="75"/>
      <c r="D261" s="76"/>
      <c r="E261" s="75" t="s">
        <v>97</v>
      </c>
      <c r="F261" s="75" t="s">
        <v>97</v>
      </c>
      <c r="G261" s="77"/>
      <c r="H261" s="77"/>
      <c r="I261" s="80"/>
      <c r="J261" s="77" t="s">
        <v>97</v>
      </c>
      <c r="K261" s="79" t="s">
        <v>97</v>
      </c>
      <c r="L261" s="79"/>
      <c r="M261" s="80"/>
      <c r="N261" s="79" t="s">
        <v>97</v>
      </c>
      <c r="O261" s="81" t="str">
        <f t="array" ref="O261">IF(A261="", "", (IFNA(IF(A261="", "", INDEX(UpdateSheet!$L:$L, MATCH(1, (UpdateSheet!$G:$G=MAXIFS(UpdateSheet!$G:$G, UpdateSheet!$H:$H, G261, UpdateSheet!$G:$G, "&lt;=" &amp; D261)) * (UpdateSheet!$H:$H=G261), 0))), "") * J261) +
(IFNA(IF(A261="", "", INDEX(UpdateSheet!$P:$P, MATCH(1, (UpdateSheet!$G:$G=MAXIFS(UpdateSheet!$G:$G, UpdateSheet!$M:$M, K261, UpdateSheet!$G:$G, "&lt;=" &amp; D261)) * (UpdateSheet!$M:$M=K261), 0))), "") * N261)
)
</f>
        <v/>
      </c>
      <c r="P261" s="86"/>
      <c r="Q261" s="82" t="str">
        <f t="array" ref="Q261">IF(A261="", "", (IFNA(IF(A261="", "", INDEX(UpdateSheet!$K:$K, MATCH(1, (UpdateSheet!$G:$G=MAXIFS(UpdateSheet!$G:$G, UpdateSheet!$H:$H, G261, UpdateSheet!$I:$I, J261, UpdateSheet!$G:$G, "&lt;=" &amp; D261)) * (UpdateSheet!$H:$H=G261) *(UpdateSheet!$I:$I=J261), 0))), "")) +
(IFNA(IF(A261="", "", INDEX(UpdateSheet!$O:$O, MATCH(1, (UpdateSheet!$G:$G=MAXIFS(UpdateSheet!$G:$G, UpdateSheet!$M:$M, K261,UpdateSheet!$N:$N, N261, UpdateSheet!$G:$G, "&lt;=" &amp; D261)) * (UpdateSheet!$M:$M=K261) *(UpdateSheet!$N:$N=N261), 0))), ""))
)
</f>
        <v/>
      </c>
      <c r="R261" s="81" t="s">
        <v>97</v>
      </c>
      <c r="S261" s="63" t="str">
        <f t="shared" si="20"/>
        <v/>
      </c>
      <c r="T261" s="87"/>
      <c r="U261" s="84" t="s">
        <v>97</v>
      </c>
      <c r="V261" s="84" t="s">
        <v>97</v>
      </c>
      <c r="W261" s="85" t="b">
        <f t="shared" si="1"/>
        <v>0</v>
      </c>
      <c r="X261" s="63"/>
      <c r="Y261" s="53"/>
      <c r="Z261" s="63"/>
    </row>
    <row r="262">
      <c r="A262" s="75"/>
      <c r="B262" s="74"/>
      <c r="C262" s="75"/>
      <c r="D262" s="76"/>
      <c r="E262" s="75" t="s">
        <v>97</v>
      </c>
      <c r="F262" s="75" t="s">
        <v>97</v>
      </c>
      <c r="G262" s="77"/>
      <c r="H262" s="77"/>
      <c r="I262" s="50">
        <v>1.0</v>
      </c>
      <c r="J262" s="77" t="s">
        <v>97</v>
      </c>
      <c r="K262" s="79" t="s">
        <v>97</v>
      </c>
      <c r="L262" s="79"/>
      <c r="M262" s="80"/>
      <c r="N262" s="79" t="s">
        <v>97</v>
      </c>
      <c r="O262" s="81" t="str">
        <f t="array" ref="O262">IF(A262="", "", (IFNA(IF(A262="", "", INDEX(UpdateSheet!$L:$L, MATCH(1, (UpdateSheet!$G:$G=MAXIFS(UpdateSheet!$G:$G, UpdateSheet!$H:$H, G262, UpdateSheet!$G:$G, "&lt;=" &amp; D262)) * (UpdateSheet!$H:$H=G262), 0))), "") * J262) +
(IFNA(IF(A262="", "", INDEX(UpdateSheet!$P:$P, MATCH(1, (UpdateSheet!$G:$G=MAXIFS(UpdateSheet!$G:$G, UpdateSheet!$M:$M, K262, UpdateSheet!$G:$G, "&lt;=" &amp; D262)) * (UpdateSheet!$M:$M=K262), 0))), "") * N262)
)
</f>
        <v/>
      </c>
      <c r="P262" s="55"/>
      <c r="Q262" s="82" t="str">
        <f t="array" ref="Q262">IF(A262="", "", (IFNA(IF(A262="", "", INDEX(UpdateSheet!$K:$K, MATCH(1, (UpdateSheet!$G:$G=MAXIFS(UpdateSheet!$G:$G, UpdateSheet!$H:$H, G262, UpdateSheet!$I:$I, J262, UpdateSheet!$G:$G, "&lt;=" &amp; D262)) * (UpdateSheet!$H:$H=G262) *(UpdateSheet!$I:$I=J262), 0))), "")) +
(IFNA(IF(A262="", "", INDEX(UpdateSheet!$O:$O, MATCH(1, (UpdateSheet!$G:$G=MAXIFS(UpdateSheet!$G:$G, UpdateSheet!$M:$M, K262,UpdateSheet!$N:$N, N262, UpdateSheet!$G:$G, "&lt;=" &amp; D262)) * (UpdateSheet!$M:$M=K262) *(UpdateSheet!$N:$N=N262), 0))), ""))
)
</f>
        <v/>
      </c>
      <c r="R262" s="81" t="s">
        <v>97</v>
      </c>
      <c r="S262" s="63" t="str">
        <f t="shared" si="20"/>
        <v/>
      </c>
      <c r="T262" s="83"/>
      <c r="U262" s="84" t="s">
        <v>97</v>
      </c>
      <c r="V262" s="84" t="s">
        <v>97</v>
      </c>
      <c r="W262" s="85" t="b">
        <f t="shared" si="1"/>
        <v>0</v>
      </c>
      <c r="X262" s="53"/>
      <c r="Y262" s="63"/>
      <c r="Z262" s="63"/>
    </row>
    <row r="263">
      <c r="A263" s="75"/>
      <c r="B263" s="74"/>
      <c r="C263" s="75"/>
      <c r="D263" s="76"/>
      <c r="E263" s="75" t="s">
        <v>97</v>
      </c>
      <c r="F263" s="75" t="s">
        <v>97</v>
      </c>
      <c r="G263" s="77"/>
      <c r="H263" s="77"/>
      <c r="I263" s="80"/>
      <c r="J263" s="77" t="s">
        <v>97</v>
      </c>
      <c r="K263" s="79" t="s">
        <v>97</v>
      </c>
      <c r="L263" s="79"/>
      <c r="M263" s="80"/>
      <c r="N263" s="79" t="s">
        <v>97</v>
      </c>
      <c r="O263" s="81" t="str">
        <f t="array" ref="O263">IF(A263="", "", (IFNA(IF(A263="", "", INDEX(UpdateSheet!$L:$L, MATCH(1, (UpdateSheet!$G:$G=MAXIFS(UpdateSheet!$G:$G, UpdateSheet!$H:$H, G263, UpdateSheet!$G:$G, "&lt;=" &amp; D263)) * (UpdateSheet!$H:$H=G263), 0))), "") * J263) +
(IFNA(IF(A263="", "", INDEX(UpdateSheet!$P:$P, MATCH(1, (UpdateSheet!$G:$G=MAXIFS(UpdateSheet!$G:$G, UpdateSheet!$M:$M, K263, UpdateSheet!$G:$G, "&lt;=" &amp; D263)) * (UpdateSheet!$M:$M=K263), 0))), "") * N263)
)
</f>
        <v/>
      </c>
      <c r="P263" s="55"/>
      <c r="Q263" s="82" t="str">
        <f t="array" ref="Q263">IF(A263="", "", (IFNA(IF(A263="", "", INDEX(UpdateSheet!$K:$K, MATCH(1, (UpdateSheet!$G:$G=MAXIFS(UpdateSheet!$G:$G, UpdateSheet!$H:$H, G263, UpdateSheet!$I:$I, J263, UpdateSheet!$G:$G, "&lt;=" &amp; D263)) * (UpdateSheet!$H:$H=G263) *(UpdateSheet!$I:$I=J263), 0))), "")) +
(IFNA(IF(A263="", "", INDEX(UpdateSheet!$O:$O, MATCH(1, (UpdateSheet!$G:$G=MAXIFS(UpdateSheet!$G:$G, UpdateSheet!$M:$M, K263,UpdateSheet!$N:$N, N263, UpdateSheet!$G:$G, "&lt;=" &amp; D263)) * (UpdateSheet!$M:$M=K263) *(UpdateSheet!$N:$N=N263), 0))), ""))
)
</f>
        <v/>
      </c>
      <c r="R263" s="81" t="s">
        <v>97</v>
      </c>
      <c r="S263" s="63" t="str">
        <f t="shared" si="20"/>
        <v/>
      </c>
      <c r="T263" s="83"/>
      <c r="U263" s="84" t="s">
        <v>97</v>
      </c>
      <c r="V263" s="84" t="s">
        <v>97</v>
      </c>
      <c r="W263" s="85" t="b">
        <f t="shared" si="1"/>
        <v>0</v>
      </c>
      <c r="X263" s="53"/>
      <c r="Y263" s="63"/>
      <c r="Z263" s="63"/>
    </row>
    <row r="264">
      <c r="A264" s="75"/>
      <c r="B264" s="74"/>
      <c r="C264" s="75"/>
      <c r="D264" s="76"/>
      <c r="E264" s="75" t="s">
        <v>97</v>
      </c>
      <c r="F264" s="75" t="s">
        <v>97</v>
      </c>
      <c r="G264" s="77"/>
      <c r="H264" s="77"/>
      <c r="I264" s="80"/>
      <c r="J264" s="77" t="s">
        <v>97</v>
      </c>
      <c r="K264" s="79" t="s">
        <v>97</v>
      </c>
      <c r="L264" s="79"/>
      <c r="M264" s="80"/>
      <c r="N264" s="79" t="s">
        <v>97</v>
      </c>
      <c r="O264" s="81" t="str">
        <f t="array" ref="O264">IF(A264="", "", (IFNA(IF(A264="", "", INDEX(UpdateSheet!$L:$L, MATCH(1, (UpdateSheet!$G:$G=MAXIFS(UpdateSheet!$G:$G, UpdateSheet!$H:$H, G264, UpdateSheet!$G:$G, "&lt;=" &amp; D264)) * (UpdateSheet!$H:$H=G264), 0))), "") * J264) +
(IFNA(IF(A264="", "", INDEX(UpdateSheet!$P:$P, MATCH(1, (UpdateSheet!$G:$G=MAXIFS(UpdateSheet!$G:$G, UpdateSheet!$M:$M, K264, UpdateSheet!$G:$G, "&lt;=" &amp; D264)) * (UpdateSheet!$M:$M=K264), 0))), "") * N264)
)
</f>
        <v/>
      </c>
      <c r="P264" s="55"/>
      <c r="Q264" s="82" t="str">
        <f t="array" ref="Q264">IF(A264="", "", (IFNA(IF(A264="", "", INDEX(UpdateSheet!$K:$K, MATCH(1, (UpdateSheet!$G:$G=MAXIFS(UpdateSheet!$G:$G, UpdateSheet!$H:$H, G264, UpdateSheet!$I:$I, J264, UpdateSheet!$G:$G, "&lt;=" &amp; D264)) * (UpdateSheet!$H:$H=G264) *(UpdateSheet!$I:$I=J264), 0))), "")) +
(IFNA(IF(A264="", "", INDEX(UpdateSheet!$O:$O, MATCH(1, (UpdateSheet!$G:$G=MAXIFS(UpdateSheet!$G:$G, UpdateSheet!$M:$M, K264,UpdateSheet!$N:$N, N264, UpdateSheet!$G:$G, "&lt;=" &amp; D264)) * (UpdateSheet!$M:$M=K264) *(UpdateSheet!$N:$N=N264), 0))), ""))
)
</f>
        <v/>
      </c>
      <c r="R264" s="81" t="s">
        <v>97</v>
      </c>
      <c r="S264" s="63" t="str">
        <f t="shared" si="20"/>
        <v/>
      </c>
      <c r="T264" s="83"/>
      <c r="U264" s="84" t="s">
        <v>97</v>
      </c>
      <c r="V264" s="84" t="s">
        <v>97</v>
      </c>
      <c r="W264" s="85" t="b">
        <f t="shared" si="1"/>
        <v>0</v>
      </c>
      <c r="X264" s="53"/>
      <c r="Y264" s="63"/>
      <c r="Z264" s="63"/>
    </row>
    <row r="265">
      <c r="A265" s="75"/>
      <c r="B265" s="74"/>
      <c r="C265" s="75"/>
      <c r="D265" s="76"/>
      <c r="E265" s="75" t="s">
        <v>97</v>
      </c>
      <c r="F265" s="75" t="s">
        <v>97</v>
      </c>
      <c r="G265" s="77"/>
      <c r="H265" s="77"/>
      <c r="I265" s="80"/>
      <c r="J265" s="77" t="s">
        <v>97</v>
      </c>
      <c r="K265" s="79" t="s">
        <v>97</v>
      </c>
      <c r="L265" s="79"/>
      <c r="M265" s="80"/>
      <c r="N265" s="79" t="s">
        <v>97</v>
      </c>
      <c r="O265" s="81" t="str">
        <f t="array" ref="O265">IF(A265="", "", (IFNA(IF(A265="", "", INDEX(UpdateSheet!$L:$L, MATCH(1, (UpdateSheet!$G:$G=MAXIFS(UpdateSheet!$G:$G, UpdateSheet!$H:$H, G265, UpdateSheet!$G:$G, "&lt;=" &amp; D265)) * (UpdateSheet!$H:$H=G265), 0))), "") * J265) +
(IFNA(IF(A265="", "", INDEX(UpdateSheet!$P:$P, MATCH(1, (UpdateSheet!$G:$G=MAXIFS(UpdateSheet!$G:$G, UpdateSheet!$M:$M, K265, UpdateSheet!$G:$G, "&lt;=" &amp; D265)) * (UpdateSheet!$M:$M=K265), 0))), "") * N265)
)
</f>
        <v/>
      </c>
      <c r="P265" s="86"/>
      <c r="Q265" s="82" t="str">
        <f t="array" ref="Q265">IF(A265="", "", (IFNA(IF(A265="", "", INDEX(UpdateSheet!$K:$K, MATCH(1, (UpdateSheet!$G:$G=MAXIFS(UpdateSheet!$G:$G, UpdateSheet!$H:$H, G265, UpdateSheet!$I:$I, J265, UpdateSheet!$G:$G, "&lt;=" &amp; D265)) * (UpdateSheet!$H:$H=G265) *(UpdateSheet!$I:$I=J265), 0))), "")) +
(IFNA(IF(A265="", "", INDEX(UpdateSheet!$O:$O, MATCH(1, (UpdateSheet!$G:$G=MAXIFS(UpdateSheet!$G:$G, UpdateSheet!$M:$M, K265,UpdateSheet!$N:$N, N265, UpdateSheet!$G:$G, "&lt;=" &amp; D265)) * (UpdateSheet!$M:$M=K265) *(UpdateSheet!$N:$N=N265), 0))), ""))
)
</f>
        <v/>
      </c>
      <c r="R265" s="81" t="s">
        <v>97</v>
      </c>
      <c r="S265" s="63" t="str">
        <f t="shared" si="20"/>
        <v/>
      </c>
      <c r="T265" s="87"/>
      <c r="U265" s="84" t="s">
        <v>97</v>
      </c>
      <c r="V265" s="84" t="s">
        <v>97</v>
      </c>
      <c r="W265" s="85" t="b">
        <f t="shared" si="1"/>
        <v>0</v>
      </c>
      <c r="X265" s="63"/>
      <c r="Y265" s="53"/>
      <c r="Z265" s="63"/>
    </row>
    <row r="266">
      <c r="A266" s="75"/>
      <c r="B266" s="74"/>
      <c r="C266" s="75"/>
      <c r="D266" s="76"/>
      <c r="E266" s="75" t="s">
        <v>97</v>
      </c>
      <c r="F266" s="75" t="s">
        <v>97</v>
      </c>
      <c r="G266" s="77"/>
      <c r="H266" s="77"/>
      <c r="I266" s="80"/>
      <c r="J266" s="77" t="s">
        <v>97</v>
      </c>
      <c r="K266" s="79" t="s">
        <v>97</v>
      </c>
      <c r="L266" s="79"/>
      <c r="M266" s="80"/>
      <c r="N266" s="79" t="s">
        <v>97</v>
      </c>
      <c r="O266" s="81" t="str">
        <f t="array" ref="O266">IF(A266="", "", (IFNA(IF(A266="", "", INDEX(UpdateSheet!$L:$L, MATCH(1, (UpdateSheet!$G:$G=MAXIFS(UpdateSheet!$G:$G, UpdateSheet!$H:$H, G266, UpdateSheet!$G:$G, "&lt;=" &amp; D266)) * (UpdateSheet!$H:$H=G266), 0))), "") * J266) +
(IFNA(IF(A266="", "", INDEX(UpdateSheet!$P:$P, MATCH(1, (UpdateSheet!$G:$G=MAXIFS(UpdateSheet!$G:$G, UpdateSheet!$M:$M, K266, UpdateSheet!$G:$G, "&lt;=" &amp; D266)) * (UpdateSheet!$M:$M=K266), 0))), "") * N266)
)
</f>
        <v/>
      </c>
      <c r="P266" s="55"/>
      <c r="Q266" s="82" t="str">
        <f t="array" ref="Q266">IF(A266="", "", (IFNA(IF(A266="", "", INDEX(UpdateSheet!$K:$K, MATCH(1, (UpdateSheet!$G:$G=MAXIFS(UpdateSheet!$G:$G, UpdateSheet!$H:$H, G266, UpdateSheet!$I:$I, J266, UpdateSheet!$G:$G, "&lt;=" &amp; D266)) * (UpdateSheet!$H:$H=G266) *(UpdateSheet!$I:$I=J266), 0))), "")) +
(IFNA(IF(A266="", "", INDEX(UpdateSheet!$O:$O, MATCH(1, (UpdateSheet!$G:$G=MAXIFS(UpdateSheet!$G:$G, UpdateSheet!$M:$M, K266,UpdateSheet!$N:$N, N266, UpdateSheet!$G:$G, "&lt;=" &amp; D266)) * (UpdateSheet!$M:$M=K266) *(UpdateSheet!$N:$N=N266), 0))), ""))
)
</f>
        <v/>
      </c>
      <c r="R266" s="81" t="s">
        <v>97</v>
      </c>
      <c r="S266" s="63" t="str">
        <f t="shared" si="20"/>
        <v/>
      </c>
      <c r="T266" s="83"/>
      <c r="U266" s="84" t="s">
        <v>97</v>
      </c>
      <c r="V266" s="84" t="s">
        <v>97</v>
      </c>
      <c r="W266" s="85" t="b">
        <f t="shared" si="1"/>
        <v>0</v>
      </c>
      <c r="X266" s="53"/>
      <c r="Y266" s="63"/>
      <c r="Z266" s="63"/>
    </row>
    <row r="267">
      <c r="A267" s="75"/>
      <c r="B267" s="74"/>
      <c r="C267" s="75"/>
      <c r="D267" s="76"/>
      <c r="E267" s="75" t="s">
        <v>97</v>
      </c>
      <c r="F267" s="75" t="s">
        <v>97</v>
      </c>
      <c r="G267" s="77"/>
      <c r="H267" s="77"/>
      <c r="I267" s="80"/>
      <c r="J267" s="77" t="s">
        <v>97</v>
      </c>
      <c r="K267" s="79" t="s">
        <v>97</v>
      </c>
      <c r="L267" s="79"/>
      <c r="M267" s="80"/>
      <c r="N267" s="79" t="s">
        <v>97</v>
      </c>
      <c r="O267" s="81" t="str">
        <f t="array" ref="O267">IF(A267="", "", (IFNA(IF(A267="", "", INDEX(UpdateSheet!$L:$L, MATCH(1, (UpdateSheet!$G:$G=MAXIFS(UpdateSheet!$G:$G, UpdateSheet!$H:$H, G267, UpdateSheet!$G:$G, "&lt;=" &amp; D267)) * (UpdateSheet!$H:$H=G267), 0))), "") * J267) +
(IFNA(IF(A267="", "", INDEX(UpdateSheet!$P:$P, MATCH(1, (UpdateSheet!$G:$G=MAXIFS(UpdateSheet!$G:$G, UpdateSheet!$M:$M, K267, UpdateSheet!$G:$G, "&lt;=" &amp; D267)) * (UpdateSheet!$M:$M=K267), 0))), "") * N267)
)
</f>
        <v/>
      </c>
      <c r="P267" s="86"/>
      <c r="Q267" s="82" t="str">
        <f t="array" ref="Q267">IF(A267="", "", (IFNA(IF(A267="", "", INDEX(UpdateSheet!$K:$K, MATCH(1, (UpdateSheet!$G:$G=MAXIFS(UpdateSheet!$G:$G, UpdateSheet!$H:$H, G267, UpdateSheet!$I:$I, J267, UpdateSheet!$G:$G, "&lt;=" &amp; D267)) * (UpdateSheet!$H:$H=G267) *(UpdateSheet!$I:$I=J267), 0))), "")) +
(IFNA(IF(A267="", "", INDEX(UpdateSheet!$O:$O, MATCH(1, (UpdateSheet!$G:$G=MAXIFS(UpdateSheet!$G:$G, UpdateSheet!$M:$M, K267,UpdateSheet!$N:$N, N267, UpdateSheet!$G:$G, "&lt;=" &amp; D267)) * (UpdateSheet!$M:$M=K267) *(UpdateSheet!$N:$N=N267), 0))), ""))
)
</f>
        <v/>
      </c>
      <c r="R267" s="81" t="s">
        <v>97</v>
      </c>
      <c r="S267" s="63" t="str">
        <f t="shared" si="20"/>
        <v/>
      </c>
      <c r="T267" s="87"/>
      <c r="U267" s="84" t="s">
        <v>97</v>
      </c>
      <c r="V267" s="84" t="s">
        <v>97</v>
      </c>
      <c r="W267" s="85" t="b">
        <f t="shared" si="1"/>
        <v>0</v>
      </c>
      <c r="X267" s="63"/>
      <c r="Y267" s="53"/>
      <c r="Z267" s="63"/>
    </row>
    <row r="268">
      <c r="A268" s="75"/>
      <c r="B268" s="74"/>
      <c r="C268" s="75"/>
      <c r="D268" s="76"/>
      <c r="E268" s="75" t="s">
        <v>97</v>
      </c>
      <c r="F268" s="75" t="s">
        <v>97</v>
      </c>
      <c r="G268" s="77"/>
      <c r="H268" s="77"/>
      <c r="I268" s="80"/>
      <c r="J268" s="77" t="s">
        <v>97</v>
      </c>
      <c r="K268" s="79" t="s">
        <v>97</v>
      </c>
      <c r="L268" s="79"/>
      <c r="M268" s="80"/>
      <c r="N268" s="79" t="s">
        <v>97</v>
      </c>
      <c r="O268" s="81" t="str">
        <f t="array" ref="O268">IF(A268="", "", (IFNA(IF(A268="", "", INDEX(UpdateSheet!$L:$L, MATCH(1, (UpdateSheet!$G:$G=MAXIFS(UpdateSheet!$G:$G, UpdateSheet!$H:$H, G268, UpdateSheet!$G:$G, "&lt;=" &amp; D268)) * (UpdateSheet!$H:$H=G268), 0))), "") * J268) +
(IFNA(IF(A268="", "", INDEX(UpdateSheet!$P:$P, MATCH(1, (UpdateSheet!$G:$G=MAXIFS(UpdateSheet!$G:$G, UpdateSheet!$M:$M, K268, UpdateSheet!$G:$G, "&lt;=" &amp; D268)) * (UpdateSheet!$M:$M=K268), 0))), "") * N268)
)
</f>
        <v/>
      </c>
      <c r="P268" s="86"/>
      <c r="Q268" s="82" t="str">
        <f t="array" ref="Q268">IF(A268="", "", (IFNA(IF(A268="", "", INDEX(UpdateSheet!$K:$K, MATCH(1, (UpdateSheet!$G:$G=MAXIFS(UpdateSheet!$G:$G, UpdateSheet!$H:$H, G268, UpdateSheet!$I:$I, J268, UpdateSheet!$G:$G, "&lt;=" &amp; D268)) * (UpdateSheet!$H:$H=G268) *(UpdateSheet!$I:$I=J268), 0))), "")) +
(IFNA(IF(A268="", "", INDEX(UpdateSheet!$O:$O, MATCH(1, (UpdateSheet!$G:$G=MAXIFS(UpdateSheet!$G:$G, UpdateSheet!$M:$M, K268,UpdateSheet!$N:$N, N268, UpdateSheet!$G:$G, "&lt;=" &amp; D268)) * (UpdateSheet!$M:$M=K268) *(UpdateSheet!$N:$N=N268), 0))), ""))
)
</f>
        <v/>
      </c>
      <c r="R268" s="81" t="s">
        <v>97</v>
      </c>
      <c r="S268" s="63" t="str">
        <f t="shared" si="20"/>
        <v/>
      </c>
      <c r="T268" s="87"/>
      <c r="U268" s="84" t="s">
        <v>97</v>
      </c>
      <c r="V268" s="84" t="s">
        <v>97</v>
      </c>
      <c r="W268" s="85" t="b">
        <f t="shared" si="1"/>
        <v>0</v>
      </c>
      <c r="X268" s="63"/>
      <c r="Y268" s="53"/>
      <c r="Z268" s="63"/>
    </row>
    <row r="269">
      <c r="A269" s="75"/>
      <c r="B269" s="74"/>
      <c r="C269" s="75"/>
      <c r="D269" s="76"/>
      <c r="E269" s="75" t="s">
        <v>97</v>
      </c>
      <c r="F269" s="75" t="s">
        <v>97</v>
      </c>
      <c r="G269" s="77"/>
      <c r="H269" s="77"/>
      <c r="I269" s="80"/>
      <c r="J269" s="77" t="s">
        <v>97</v>
      </c>
      <c r="K269" s="79" t="s">
        <v>97</v>
      </c>
      <c r="L269" s="79"/>
      <c r="M269" s="80"/>
      <c r="N269" s="79" t="s">
        <v>97</v>
      </c>
      <c r="O269" s="81" t="str">
        <f t="array" ref="O269">IF(A269="", "", (IFNA(IF(A269="", "", INDEX(UpdateSheet!$L:$L, MATCH(1, (UpdateSheet!$G:$G=MAXIFS(UpdateSheet!$G:$G, UpdateSheet!$H:$H, G269, UpdateSheet!$G:$G, "&lt;=" &amp; D269)) * (UpdateSheet!$H:$H=G269), 0))), "") * J269) +
(IFNA(IF(A269="", "", INDEX(UpdateSheet!$P:$P, MATCH(1, (UpdateSheet!$G:$G=MAXIFS(UpdateSheet!$G:$G, UpdateSheet!$M:$M, K269, UpdateSheet!$G:$G, "&lt;=" &amp; D269)) * (UpdateSheet!$M:$M=K269), 0))), "") * N269)
)
</f>
        <v/>
      </c>
      <c r="P269" s="86"/>
      <c r="Q269" s="82" t="str">
        <f t="array" ref="Q269">IF(A269="", "", (IFNA(IF(A269="", "", INDEX(UpdateSheet!$K:$K, MATCH(1, (UpdateSheet!$G:$G=MAXIFS(UpdateSheet!$G:$G, UpdateSheet!$H:$H, G269, UpdateSheet!$I:$I, J269, UpdateSheet!$G:$G, "&lt;=" &amp; D269)) * (UpdateSheet!$H:$H=G269) *(UpdateSheet!$I:$I=J269), 0))), "")) +
(IFNA(IF(A269="", "", INDEX(UpdateSheet!$O:$O, MATCH(1, (UpdateSheet!$G:$G=MAXIFS(UpdateSheet!$G:$G, UpdateSheet!$M:$M, K269,UpdateSheet!$N:$N, N269, UpdateSheet!$G:$G, "&lt;=" &amp; D269)) * (UpdateSheet!$M:$M=K269) *(UpdateSheet!$N:$N=N269), 0))), ""))
)
</f>
        <v/>
      </c>
      <c r="R269" s="81" t="s">
        <v>97</v>
      </c>
      <c r="S269" s="63" t="str">
        <f t="shared" si="20"/>
        <v/>
      </c>
      <c r="T269" s="87"/>
      <c r="U269" s="84" t="s">
        <v>97</v>
      </c>
      <c r="V269" s="84" t="s">
        <v>97</v>
      </c>
      <c r="W269" s="85" t="b">
        <f t="shared" si="1"/>
        <v>0</v>
      </c>
      <c r="X269" s="63"/>
      <c r="Y269" s="53"/>
      <c r="Z269" s="63"/>
    </row>
    <row r="270">
      <c r="A270" s="75"/>
      <c r="B270" s="74"/>
      <c r="C270" s="75"/>
      <c r="D270" s="76"/>
      <c r="E270" s="75" t="s">
        <v>97</v>
      </c>
      <c r="F270" s="75" t="s">
        <v>97</v>
      </c>
      <c r="G270" s="77"/>
      <c r="H270" s="77"/>
      <c r="I270" s="80"/>
      <c r="J270" s="77" t="s">
        <v>97</v>
      </c>
      <c r="K270" s="79" t="s">
        <v>97</v>
      </c>
      <c r="L270" s="79"/>
      <c r="M270" s="80"/>
      <c r="N270" s="79" t="s">
        <v>97</v>
      </c>
      <c r="O270" s="81" t="str">
        <f t="array" ref="O270">IF(A270="", "", (IFNA(IF(A270="", "", INDEX(UpdateSheet!$L:$L, MATCH(1, (UpdateSheet!$G:$G=MAXIFS(UpdateSheet!$G:$G, UpdateSheet!$H:$H, G270, UpdateSheet!$G:$G, "&lt;=" &amp; D270)) * (UpdateSheet!$H:$H=G270), 0))), "") * J270) +
(IFNA(IF(A270="", "", INDEX(UpdateSheet!$P:$P, MATCH(1, (UpdateSheet!$G:$G=MAXIFS(UpdateSheet!$G:$G, UpdateSheet!$M:$M, K270, UpdateSheet!$G:$G, "&lt;=" &amp; D270)) * (UpdateSheet!$M:$M=K270), 0))), "") * N270)
)
</f>
        <v/>
      </c>
      <c r="P270" s="86"/>
      <c r="Q270" s="82" t="str">
        <f t="array" ref="Q270">IF(A270="", "", (IFNA(IF(A270="", "", INDEX(UpdateSheet!$K:$K, MATCH(1, (UpdateSheet!$G:$G=MAXIFS(UpdateSheet!$G:$G, UpdateSheet!$H:$H, G270, UpdateSheet!$I:$I, J270, UpdateSheet!$G:$G, "&lt;=" &amp; D270)) * (UpdateSheet!$H:$H=G270) *(UpdateSheet!$I:$I=J270), 0))), "")) +
(IFNA(IF(A270="", "", INDEX(UpdateSheet!$O:$O, MATCH(1, (UpdateSheet!$G:$G=MAXIFS(UpdateSheet!$G:$G, UpdateSheet!$M:$M, K270,UpdateSheet!$N:$N, N270, UpdateSheet!$G:$G, "&lt;=" &amp; D270)) * (UpdateSheet!$M:$M=K270) *(UpdateSheet!$N:$N=N270), 0))), ""))
)
</f>
        <v/>
      </c>
      <c r="R270" s="81" t="s">
        <v>97</v>
      </c>
      <c r="S270" s="63" t="str">
        <f t="shared" si="20"/>
        <v/>
      </c>
      <c r="T270" s="87"/>
      <c r="U270" s="84" t="s">
        <v>97</v>
      </c>
      <c r="V270" s="84" t="s">
        <v>97</v>
      </c>
      <c r="W270" s="85" t="b">
        <f t="shared" si="1"/>
        <v>0</v>
      </c>
      <c r="X270" s="63"/>
      <c r="Y270" s="53"/>
      <c r="Z270" s="63"/>
    </row>
    <row r="271">
      <c r="A271" s="75"/>
      <c r="B271" s="74"/>
      <c r="C271" s="75"/>
      <c r="D271" s="76"/>
      <c r="E271" s="75" t="s">
        <v>97</v>
      </c>
      <c r="F271" s="75" t="s">
        <v>97</v>
      </c>
      <c r="G271" s="77"/>
      <c r="H271" s="77"/>
      <c r="I271" s="80"/>
      <c r="J271" s="77" t="s">
        <v>97</v>
      </c>
      <c r="K271" s="79" t="s">
        <v>97</v>
      </c>
      <c r="L271" s="79"/>
      <c r="M271" s="80"/>
      <c r="N271" s="79" t="s">
        <v>97</v>
      </c>
      <c r="O271" s="81" t="str">
        <f t="array" ref="O271">IF(A271="", "", (IFNA(IF(A271="", "", INDEX(UpdateSheet!$L:$L, MATCH(1, (UpdateSheet!$G:$G=MAXIFS(UpdateSheet!$G:$G, UpdateSheet!$H:$H, G271, UpdateSheet!$G:$G, "&lt;=" &amp; D271)) * (UpdateSheet!$H:$H=G271), 0))), "") * J271) +
(IFNA(IF(A271="", "", INDEX(UpdateSheet!$P:$P, MATCH(1, (UpdateSheet!$G:$G=MAXIFS(UpdateSheet!$G:$G, UpdateSheet!$M:$M, K271, UpdateSheet!$G:$G, "&lt;=" &amp; D271)) * (UpdateSheet!$M:$M=K271), 0))), "") * N271)
)
</f>
        <v/>
      </c>
      <c r="P271" s="86"/>
      <c r="Q271" s="82" t="str">
        <f t="array" ref="Q271">IF(A271="", "", (IFNA(IF(A271="", "", INDEX(UpdateSheet!$K:$K, MATCH(1, (UpdateSheet!$G:$G=MAXIFS(UpdateSheet!$G:$G, UpdateSheet!$H:$H, G271, UpdateSheet!$I:$I, J271, UpdateSheet!$G:$G, "&lt;=" &amp; D271)) * (UpdateSheet!$H:$H=G271) *(UpdateSheet!$I:$I=J271), 0))), "")) +
(IFNA(IF(A271="", "", INDEX(UpdateSheet!$O:$O, MATCH(1, (UpdateSheet!$G:$G=MAXIFS(UpdateSheet!$G:$G, UpdateSheet!$M:$M, K271,UpdateSheet!$N:$N, N271, UpdateSheet!$G:$G, "&lt;=" &amp; D271)) * (UpdateSheet!$M:$M=K271) *(UpdateSheet!$N:$N=N271), 0))), ""))
)
</f>
        <v/>
      </c>
      <c r="R271" s="81" t="s">
        <v>97</v>
      </c>
      <c r="S271" s="63" t="str">
        <f t="shared" si="20"/>
        <v/>
      </c>
      <c r="T271" s="87"/>
      <c r="U271" s="84" t="s">
        <v>97</v>
      </c>
      <c r="V271" s="84" t="s">
        <v>97</v>
      </c>
      <c r="W271" s="85" t="b">
        <f t="shared" si="1"/>
        <v>0</v>
      </c>
      <c r="X271" s="63"/>
      <c r="Y271" s="53"/>
      <c r="Z271" s="63"/>
    </row>
    <row r="272">
      <c r="A272" s="75"/>
      <c r="B272" s="74"/>
      <c r="C272" s="75"/>
      <c r="D272" s="76"/>
      <c r="E272" s="75" t="s">
        <v>97</v>
      </c>
      <c r="F272" s="75" t="s">
        <v>97</v>
      </c>
      <c r="G272" s="77"/>
      <c r="H272" s="77"/>
      <c r="I272" s="80"/>
      <c r="J272" s="77" t="s">
        <v>97</v>
      </c>
      <c r="K272" s="79" t="s">
        <v>97</v>
      </c>
      <c r="L272" s="79"/>
      <c r="M272" s="80"/>
      <c r="N272" s="79" t="s">
        <v>97</v>
      </c>
      <c r="O272" s="81" t="str">
        <f t="array" ref="O272">IF(A272="", "", (IFNA(IF(A272="", "", INDEX(UpdateSheet!$L:$L, MATCH(1, (UpdateSheet!$G:$G=MAXIFS(UpdateSheet!$G:$G, UpdateSheet!$H:$H, G272, UpdateSheet!$G:$G, "&lt;=" &amp; D272)) * (UpdateSheet!$H:$H=G272), 0))), "") * J272) +
(IFNA(IF(A272="", "", INDEX(UpdateSheet!$P:$P, MATCH(1, (UpdateSheet!$G:$G=MAXIFS(UpdateSheet!$G:$G, UpdateSheet!$M:$M, K272, UpdateSheet!$G:$G, "&lt;=" &amp; D272)) * (UpdateSheet!$M:$M=K272), 0))), "") * N272)
)
</f>
        <v/>
      </c>
      <c r="P272" s="55"/>
      <c r="Q272" s="82" t="str">
        <f t="array" ref="Q272">IF(A272="", "", (IFNA(IF(A272="", "", INDEX(UpdateSheet!$K:$K, MATCH(1, (UpdateSheet!$G:$G=MAXIFS(UpdateSheet!$G:$G, UpdateSheet!$H:$H, G272, UpdateSheet!$I:$I, J272, UpdateSheet!$G:$G, "&lt;=" &amp; D272)) * (UpdateSheet!$H:$H=G272) *(UpdateSheet!$I:$I=J272), 0))), "")) +
(IFNA(IF(A272="", "", INDEX(UpdateSheet!$O:$O, MATCH(1, (UpdateSheet!$G:$G=MAXIFS(UpdateSheet!$G:$G, UpdateSheet!$M:$M, K272,UpdateSheet!$N:$N, N272, UpdateSheet!$G:$G, "&lt;=" &amp; D272)) * (UpdateSheet!$M:$M=K272) *(UpdateSheet!$N:$N=N272), 0))), ""))
)
</f>
        <v/>
      </c>
      <c r="R272" s="81" t="s">
        <v>97</v>
      </c>
      <c r="S272" s="63" t="str">
        <f t="shared" si="20"/>
        <v/>
      </c>
      <c r="T272" s="83"/>
      <c r="U272" s="84" t="s">
        <v>97</v>
      </c>
      <c r="V272" s="84" t="s">
        <v>97</v>
      </c>
      <c r="W272" s="85" t="b">
        <f t="shared" si="1"/>
        <v>0</v>
      </c>
      <c r="X272" s="53"/>
      <c r="Y272" s="63"/>
      <c r="Z272" s="63"/>
    </row>
    <row r="273">
      <c r="A273" s="75"/>
      <c r="B273" s="74"/>
      <c r="C273" s="75"/>
      <c r="D273" s="76"/>
      <c r="E273" s="75" t="s">
        <v>97</v>
      </c>
      <c r="F273" s="75" t="s">
        <v>97</v>
      </c>
      <c r="G273" s="77"/>
      <c r="H273" s="77"/>
      <c r="I273" s="80"/>
      <c r="J273" s="77" t="s">
        <v>97</v>
      </c>
      <c r="K273" s="79" t="s">
        <v>97</v>
      </c>
      <c r="L273" s="79"/>
      <c r="M273" s="80"/>
      <c r="N273" s="79" t="s">
        <v>97</v>
      </c>
      <c r="O273" s="81" t="str">
        <f t="array" ref="O273">IF(A273="", "", (IFNA(IF(A273="", "", INDEX(UpdateSheet!$L:$L, MATCH(1, (UpdateSheet!$G:$G=MAXIFS(UpdateSheet!$G:$G, UpdateSheet!$H:$H, G273, UpdateSheet!$G:$G, "&lt;=" &amp; D273)) * (UpdateSheet!$H:$H=G273), 0))), "") * J273) +
(IFNA(IF(A273="", "", INDEX(UpdateSheet!$P:$P, MATCH(1, (UpdateSheet!$G:$G=MAXIFS(UpdateSheet!$G:$G, UpdateSheet!$M:$M, K273, UpdateSheet!$G:$G, "&lt;=" &amp; D273)) * (UpdateSheet!$M:$M=K273), 0))), "") * N273)
)
</f>
        <v/>
      </c>
      <c r="P273" s="86"/>
      <c r="Q273" s="82" t="str">
        <f t="array" ref="Q273">IF(A273="", "", (IFNA(IF(A273="", "", INDEX(UpdateSheet!$K:$K, MATCH(1, (UpdateSheet!$G:$G=MAXIFS(UpdateSheet!$G:$G, UpdateSheet!$H:$H, G273, UpdateSheet!$I:$I, J273, UpdateSheet!$G:$G, "&lt;=" &amp; D273)) * (UpdateSheet!$H:$H=G273) *(UpdateSheet!$I:$I=J273), 0))), "")) +
(IFNA(IF(A273="", "", INDEX(UpdateSheet!$O:$O, MATCH(1, (UpdateSheet!$G:$G=MAXIFS(UpdateSheet!$G:$G, UpdateSheet!$M:$M, K273,UpdateSheet!$N:$N, N273, UpdateSheet!$G:$G, "&lt;=" &amp; D273)) * (UpdateSheet!$M:$M=K273) *(UpdateSheet!$N:$N=N273), 0))), ""))
)
</f>
        <v/>
      </c>
      <c r="R273" s="81" t="s">
        <v>97</v>
      </c>
      <c r="S273" s="63" t="str">
        <f t="shared" si="20"/>
        <v/>
      </c>
      <c r="T273" s="87"/>
      <c r="U273" s="84" t="s">
        <v>97</v>
      </c>
      <c r="V273" s="84" t="s">
        <v>97</v>
      </c>
      <c r="W273" s="85" t="b">
        <f t="shared" si="1"/>
        <v>0</v>
      </c>
      <c r="X273" s="63"/>
      <c r="Y273" s="53"/>
      <c r="Z273" s="63"/>
    </row>
    <row r="274">
      <c r="A274" s="75"/>
      <c r="B274" s="74"/>
      <c r="C274" s="75"/>
      <c r="D274" s="76"/>
      <c r="E274" s="75" t="s">
        <v>97</v>
      </c>
      <c r="F274" s="75" t="s">
        <v>97</v>
      </c>
      <c r="G274" s="77"/>
      <c r="H274" s="77"/>
      <c r="I274" s="80"/>
      <c r="J274" s="77" t="s">
        <v>97</v>
      </c>
      <c r="K274" s="79" t="s">
        <v>97</v>
      </c>
      <c r="L274" s="79"/>
      <c r="M274" s="80"/>
      <c r="N274" s="79" t="s">
        <v>97</v>
      </c>
      <c r="O274" s="81" t="str">
        <f t="array" ref="O274">IF(A274="", "", (IFNA(IF(A274="", "", INDEX(UpdateSheet!$L:$L, MATCH(1, (UpdateSheet!$G:$G=MAXIFS(UpdateSheet!$G:$G, UpdateSheet!$H:$H, G274, UpdateSheet!$G:$G, "&lt;=" &amp; D274)) * (UpdateSheet!$H:$H=G274), 0))), "") * J274) +
(IFNA(IF(A274="", "", INDEX(UpdateSheet!$P:$P, MATCH(1, (UpdateSheet!$G:$G=MAXIFS(UpdateSheet!$G:$G, UpdateSheet!$M:$M, K274, UpdateSheet!$G:$G, "&lt;=" &amp; D274)) * (UpdateSheet!$M:$M=K274), 0))), "") * N274)
)
</f>
        <v/>
      </c>
      <c r="P274" s="86"/>
      <c r="Q274" s="82" t="str">
        <f t="array" ref="Q274">IF(A274="", "", (IFNA(IF(A274="", "", INDEX(UpdateSheet!$K:$K, MATCH(1, (UpdateSheet!$G:$G=MAXIFS(UpdateSheet!$G:$G, UpdateSheet!$H:$H, G274, UpdateSheet!$I:$I, J274, UpdateSheet!$G:$G, "&lt;=" &amp; D274)) * (UpdateSheet!$H:$H=G274) *(UpdateSheet!$I:$I=J274), 0))), "")) +
(IFNA(IF(A274="", "", INDEX(UpdateSheet!$O:$O, MATCH(1, (UpdateSheet!$G:$G=MAXIFS(UpdateSheet!$G:$G, UpdateSheet!$M:$M, K274,UpdateSheet!$N:$N, N274, UpdateSheet!$G:$G, "&lt;=" &amp; D274)) * (UpdateSheet!$M:$M=K274) *(UpdateSheet!$N:$N=N274), 0))), ""))
)
</f>
        <v/>
      </c>
      <c r="R274" s="81" t="s">
        <v>97</v>
      </c>
      <c r="S274" s="63" t="str">
        <f t="shared" si="20"/>
        <v/>
      </c>
      <c r="T274" s="87"/>
      <c r="U274" s="84" t="s">
        <v>97</v>
      </c>
      <c r="V274" s="84" t="s">
        <v>97</v>
      </c>
      <c r="W274" s="85" t="b">
        <f t="shared" si="1"/>
        <v>0</v>
      </c>
      <c r="X274" s="63"/>
      <c r="Y274" s="53"/>
      <c r="Z274" s="63"/>
    </row>
    <row r="275">
      <c r="A275" s="75"/>
      <c r="B275" s="74"/>
      <c r="C275" s="75"/>
      <c r="D275" s="76"/>
      <c r="E275" s="75" t="s">
        <v>97</v>
      </c>
      <c r="F275" s="75" t="s">
        <v>97</v>
      </c>
      <c r="G275" s="77"/>
      <c r="H275" s="77"/>
      <c r="I275" s="80"/>
      <c r="J275" s="77" t="s">
        <v>97</v>
      </c>
      <c r="K275" s="79" t="s">
        <v>97</v>
      </c>
      <c r="L275" s="79"/>
      <c r="M275" s="80"/>
      <c r="N275" s="79" t="s">
        <v>97</v>
      </c>
      <c r="O275" s="81" t="str">
        <f t="array" ref="O275">IF(A275="", "", (IFNA(IF(A275="", "", INDEX(UpdateSheet!$L:$L, MATCH(1, (UpdateSheet!$G:$G=MAXIFS(UpdateSheet!$G:$G, UpdateSheet!$H:$H, G275, UpdateSheet!$G:$G, "&lt;=" &amp; D275)) * (UpdateSheet!$H:$H=G275), 0))), "") * J275) +
(IFNA(IF(A275="", "", INDEX(UpdateSheet!$P:$P, MATCH(1, (UpdateSheet!$G:$G=MAXIFS(UpdateSheet!$G:$G, UpdateSheet!$M:$M, K275, UpdateSheet!$G:$G, "&lt;=" &amp; D275)) * (UpdateSheet!$M:$M=K275), 0))), "") * N275)
)
</f>
        <v/>
      </c>
      <c r="P275" s="86"/>
      <c r="Q275" s="82" t="str">
        <f t="array" ref="Q275">IF(A275="", "", (IFNA(IF(A275="", "", INDEX(UpdateSheet!$K:$K, MATCH(1, (UpdateSheet!$G:$G=MAXIFS(UpdateSheet!$G:$G, UpdateSheet!$H:$H, G275, UpdateSheet!$I:$I, J275, UpdateSheet!$G:$G, "&lt;=" &amp; D275)) * (UpdateSheet!$H:$H=G275) *(UpdateSheet!$I:$I=J275), 0))), "")) +
(IFNA(IF(A275="", "", INDEX(UpdateSheet!$O:$O, MATCH(1, (UpdateSheet!$G:$G=MAXIFS(UpdateSheet!$G:$G, UpdateSheet!$M:$M, K275,UpdateSheet!$N:$N, N275, UpdateSheet!$G:$G, "&lt;=" &amp; D275)) * (UpdateSheet!$M:$M=K275) *(UpdateSheet!$N:$N=N275), 0))), ""))
)
</f>
        <v/>
      </c>
      <c r="R275" s="81" t="s">
        <v>97</v>
      </c>
      <c r="S275" s="63" t="str">
        <f t="shared" si="20"/>
        <v/>
      </c>
      <c r="T275" s="87"/>
      <c r="U275" s="84" t="s">
        <v>97</v>
      </c>
      <c r="V275" s="84" t="s">
        <v>97</v>
      </c>
      <c r="W275" s="85" t="b">
        <f t="shared" si="1"/>
        <v>0</v>
      </c>
      <c r="X275" s="63"/>
      <c r="Y275" s="63"/>
      <c r="Z275" s="63"/>
    </row>
    <row r="276">
      <c r="A276" s="75"/>
      <c r="B276" s="74"/>
      <c r="C276" s="75"/>
      <c r="D276" s="76"/>
      <c r="E276" s="75" t="s">
        <v>97</v>
      </c>
      <c r="F276" s="75" t="s">
        <v>97</v>
      </c>
      <c r="G276" s="77"/>
      <c r="H276" s="77"/>
      <c r="I276" s="80"/>
      <c r="J276" s="77" t="s">
        <v>97</v>
      </c>
      <c r="K276" s="79" t="s">
        <v>97</v>
      </c>
      <c r="L276" s="79"/>
      <c r="M276" s="80"/>
      <c r="N276" s="79" t="s">
        <v>97</v>
      </c>
      <c r="O276" s="81" t="str">
        <f t="array" ref="O276">IF(A276="", "", (IFNA(IF(A276="", "", INDEX(UpdateSheet!$L:$L, MATCH(1, (UpdateSheet!$G:$G=MAXIFS(UpdateSheet!$G:$G, UpdateSheet!$H:$H, G276, UpdateSheet!$G:$G, "&lt;=" &amp; D276)) * (UpdateSheet!$H:$H=G276), 0))), "") * J276) +
(IFNA(IF(A276="", "", INDEX(UpdateSheet!$P:$P, MATCH(1, (UpdateSheet!$G:$G=MAXIFS(UpdateSheet!$G:$G, UpdateSheet!$M:$M, K276, UpdateSheet!$G:$G, "&lt;=" &amp; D276)) * (UpdateSheet!$M:$M=K276), 0))), "") * N276)
)
</f>
        <v/>
      </c>
      <c r="P276" s="55"/>
      <c r="Q276" s="82" t="str">
        <f t="array" ref="Q276">IF(A276="", "", (IFNA(IF(A276="", "", INDEX(UpdateSheet!$K:$K, MATCH(1, (UpdateSheet!$G:$G=MAXIFS(UpdateSheet!$G:$G, UpdateSheet!$H:$H, G276, UpdateSheet!$I:$I, J276, UpdateSheet!$G:$G, "&lt;=" &amp; D276)) * (UpdateSheet!$H:$H=G276) *(UpdateSheet!$I:$I=J276), 0))), "")) +
(IFNA(IF(A276="", "", INDEX(UpdateSheet!$O:$O, MATCH(1, (UpdateSheet!$G:$G=MAXIFS(UpdateSheet!$G:$G, UpdateSheet!$M:$M, K276,UpdateSheet!$N:$N, N276, UpdateSheet!$G:$G, "&lt;=" &amp; D276)) * (UpdateSheet!$M:$M=K276) *(UpdateSheet!$N:$N=N276), 0))), ""))
)
</f>
        <v/>
      </c>
      <c r="R276" s="81" t="s">
        <v>97</v>
      </c>
      <c r="S276" s="63" t="str">
        <f t="shared" si="20"/>
        <v/>
      </c>
      <c r="T276" s="83"/>
      <c r="U276" s="84" t="s">
        <v>97</v>
      </c>
      <c r="V276" s="84" t="s">
        <v>97</v>
      </c>
      <c r="W276" s="85" t="b">
        <f t="shared" si="1"/>
        <v>0</v>
      </c>
      <c r="X276" s="53"/>
      <c r="Y276" s="63"/>
      <c r="Z276" s="63"/>
    </row>
    <row r="277">
      <c r="A277" s="75"/>
      <c r="B277" s="74"/>
      <c r="C277" s="75"/>
      <c r="D277" s="76"/>
      <c r="E277" s="75" t="s">
        <v>97</v>
      </c>
      <c r="F277" s="75" t="s">
        <v>97</v>
      </c>
      <c r="G277" s="77"/>
      <c r="H277" s="77"/>
      <c r="I277" s="80"/>
      <c r="J277" s="77" t="s">
        <v>97</v>
      </c>
      <c r="K277" s="79" t="s">
        <v>97</v>
      </c>
      <c r="L277" s="79"/>
      <c r="M277" s="80"/>
      <c r="N277" s="79" t="s">
        <v>97</v>
      </c>
      <c r="O277" s="81" t="str">
        <f t="array" ref="O277">IF(A277="", "", (IFNA(IF(A277="", "", INDEX(UpdateSheet!$L:$L, MATCH(1, (UpdateSheet!$G:$G=MAXIFS(UpdateSheet!$G:$G, UpdateSheet!$H:$H, G277, UpdateSheet!$G:$G, "&lt;=" &amp; D277)) * (UpdateSheet!$H:$H=G277), 0))), "") * J277) +
(IFNA(IF(A277="", "", INDEX(UpdateSheet!$P:$P, MATCH(1, (UpdateSheet!$G:$G=MAXIFS(UpdateSheet!$G:$G, UpdateSheet!$M:$M, K277, UpdateSheet!$G:$G, "&lt;=" &amp; D277)) * (UpdateSheet!$M:$M=K277), 0))), "") * N277)
)
</f>
        <v/>
      </c>
      <c r="P277" s="86"/>
      <c r="Q277" s="82" t="str">
        <f t="array" ref="Q277">IF(A277="", "", (IFNA(IF(A277="", "", INDEX(UpdateSheet!$K:$K, MATCH(1, (UpdateSheet!$G:$G=MAXIFS(UpdateSheet!$G:$G, UpdateSheet!$H:$H, G277, UpdateSheet!$I:$I, J277, UpdateSheet!$G:$G, "&lt;=" &amp; D277)) * (UpdateSheet!$H:$H=G277) *(UpdateSheet!$I:$I=J277), 0))), "")) +
(IFNA(IF(A277="", "", INDEX(UpdateSheet!$O:$O, MATCH(1, (UpdateSheet!$G:$G=MAXIFS(UpdateSheet!$G:$G, UpdateSheet!$M:$M, K277,UpdateSheet!$N:$N, N277, UpdateSheet!$G:$G, "&lt;=" &amp; D277)) * (UpdateSheet!$M:$M=K277) *(UpdateSheet!$N:$N=N277), 0))), ""))
)
</f>
        <v/>
      </c>
      <c r="R277" s="81" t="s">
        <v>97</v>
      </c>
      <c r="S277" s="63" t="str">
        <f t="shared" si="20"/>
        <v/>
      </c>
      <c r="T277" s="83"/>
      <c r="U277" s="84" t="s">
        <v>97</v>
      </c>
      <c r="V277" s="84" t="s">
        <v>97</v>
      </c>
      <c r="W277" s="85" t="b">
        <f t="shared" si="1"/>
        <v>0</v>
      </c>
      <c r="X277" s="63"/>
      <c r="Y277" s="53"/>
      <c r="Z277" s="63"/>
    </row>
    <row r="278">
      <c r="A278" s="75"/>
      <c r="B278" s="74"/>
      <c r="C278" s="75"/>
      <c r="D278" s="76"/>
      <c r="E278" s="75" t="s">
        <v>97</v>
      </c>
      <c r="F278" s="75" t="s">
        <v>97</v>
      </c>
      <c r="G278" s="77"/>
      <c r="H278" s="77"/>
      <c r="I278" s="80"/>
      <c r="J278" s="77" t="s">
        <v>97</v>
      </c>
      <c r="K278" s="79" t="s">
        <v>97</v>
      </c>
      <c r="L278" s="79"/>
      <c r="M278" s="80"/>
      <c r="N278" s="79" t="s">
        <v>97</v>
      </c>
      <c r="O278" s="81" t="str">
        <f t="array" ref="O278">IF(A278="", "", (IFNA(IF(A278="", "", INDEX(UpdateSheet!$L:$L, MATCH(1, (UpdateSheet!$G:$G=MAXIFS(UpdateSheet!$G:$G, UpdateSheet!$H:$H, G278, UpdateSheet!$G:$G, "&lt;=" &amp; D278)) * (UpdateSheet!$H:$H=G278), 0))), "") * J278) +
(IFNA(IF(A278="", "", INDEX(UpdateSheet!$P:$P, MATCH(1, (UpdateSheet!$G:$G=MAXIFS(UpdateSheet!$G:$G, UpdateSheet!$M:$M, K278, UpdateSheet!$G:$G, "&lt;=" &amp; D278)) * (UpdateSheet!$M:$M=K278), 0))), "") * N278)
)
</f>
        <v/>
      </c>
      <c r="P278" s="86"/>
      <c r="Q278" s="82" t="str">
        <f t="array" ref="Q278">IF(A278="", "", (IFNA(IF(A278="", "", INDEX(UpdateSheet!$K:$K, MATCH(1, (UpdateSheet!$G:$G=MAXIFS(UpdateSheet!$G:$G, UpdateSheet!$H:$H, G278, UpdateSheet!$I:$I, J278, UpdateSheet!$G:$G, "&lt;=" &amp; D278)) * (UpdateSheet!$H:$H=G278) *(UpdateSheet!$I:$I=J278), 0))), "")) +
(IFNA(IF(A278="", "", INDEX(UpdateSheet!$O:$O, MATCH(1, (UpdateSheet!$G:$G=MAXIFS(UpdateSheet!$G:$G, UpdateSheet!$M:$M, K278,UpdateSheet!$N:$N, N278, UpdateSheet!$G:$G, "&lt;=" &amp; D278)) * (UpdateSheet!$M:$M=K278) *(UpdateSheet!$N:$N=N278), 0))), ""))
)
</f>
        <v/>
      </c>
      <c r="R278" s="81" t="s">
        <v>97</v>
      </c>
      <c r="S278" s="63" t="str">
        <f t="shared" si="20"/>
        <v/>
      </c>
      <c r="T278" s="87"/>
      <c r="U278" s="84" t="s">
        <v>97</v>
      </c>
      <c r="V278" s="84" t="s">
        <v>97</v>
      </c>
      <c r="W278" s="85" t="b">
        <f t="shared" si="1"/>
        <v>0</v>
      </c>
      <c r="X278" s="63"/>
      <c r="Y278" s="53"/>
      <c r="Z278" s="63"/>
    </row>
    <row r="279">
      <c r="A279" s="75"/>
      <c r="B279" s="74"/>
      <c r="C279" s="75"/>
      <c r="D279" s="76"/>
      <c r="E279" s="75" t="s">
        <v>97</v>
      </c>
      <c r="F279" s="75" t="s">
        <v>97</v>
      </c>
      <c r="G279" s="77"/>
      <c r="H279" s="77"/>
      <c r="I279" s="80"/>
      <c r="J279" s="77" t="s">
        <v>97</v>
      </c>
      <c r="K279" s="79" t="s">
        <v>97</v>
      </c>
      <c r="L279" s="79"/>
      <c r="M279" s="80"/>
      <c r="N279" s="79" t="s">
        <v>97</v>
      </c>
      <c r="O279" s="81" t="str">
        <f t="array" ref="O279">IF(A279="", "", (IFNA(IF(A279="", "", INDEX(UpdateSheet!$L:$L, MATCH(1, (UpdateSheet!$G:$G=MAXIFS(UpdateSheet!$G:$G, UpdateSheet!$H:$H, G279, UpdateSheet!$G:$G, "&lt;=" &amp; D279)) * (UpdateSheet!$H:$H=G279), 0))), "") * J279) +
(IFNA(IF(A279="", "", INDEX(UpdateSheet!$P:$P, MATCH(1, (UpdateSheet!$G:$G=MAXIFS(UpdateSheet!$G:$G, UpdateSheet!$M:$M, K279, UpdateSheet!$G:$G, "&lt;=" &amp; D279)) * (UpdateSheet!$M:$M=K279), 0))), "") * N279)
)
</f>
        <v/>
      </c>
      <c r="P279" s="86"/>
      <c r="Q279" s="82" t="str">
        <f t="array" ref="Q279">IF(A279="", "", (IFNA(IF(A279="", "", INDEX(UpdateSheet!$K:$K, MATCH(1, (UpdateSheet!$G:$G=MAXIFS(UpdateSheet!$G:$G, UpdateSheet!$H:$H, G279, UpdateSheet!$I:$I, J279, UpdateSheet!$G:$G, "&lt;=" &amp; D279)) * (UpdateSheet!$H:$H=G279) *(UpdateSheet!$I:$I=J279), 0))), "")) +
(IFNA(IF(A279="", "", INDEX(UpdateSheet!$O:$O, MATCH(1, (UpdateSheet!$G:$G=MAXIFS(UpdateSheet!$G:$G, UpdateSheet!$M:$M, K279,UpdateSheet!$N:$N, N279, UpdateSheet!$G:$G, "&lt;=" &amp; D279)) * (UpdateSheet!$M:$M=K279) *(UpdateSheet!$N:$N=N279), 0))), ""))
)
</f>
        <v/>
      </c>
      <c r="R279" s="81" t="s">
        <v>97</v>
      </c>
      <c r="S279" s="63" t="str">
        <f t="shared" si="20"/>
        <v/>
      </c>
      <c r="T279" s="87"/>
      <c r="U279" s="84" t="s">
        <v>97</v>
      </c>
      <c r="V279" s="84" t="s">
        <v>97</v>
      </c>
      <c r="W279" s="85" t="b">
        <f t="shared" si="1"/>
        <v>0</v>
      </c>
      <c r="X279" s="63"/>
      <c r="Y279" s="53"/>
      <c r="Z279" s="63"/>
    </row>
    <row r="280">
      <c r="A280" s="75"/>
      <c r="B280" s="74"/>
      <c r="C280" s="75"/>
      <c r="D280" s="76"/>
      <c r="E280" s="75" t="s">
        <v>97</v>
      </c>
      <c r="F280" s="75" t="s">
        <v>97</v>
      </c>
      <c r="G280" s="77"/>
      <c r="H280" s="77"/>
      <c r="I280" s="80"/>
      <c r="J280" s="77" t="s">
        <v>97</v>
      </c>
      <c r="K280" s="79" t="s">
        <v>97</v>
      </c>
      <c r="L280" s="79"/>
      <c r="M280" s="80"/>
      <c r="N280" s="79" t="s">
        <v>97</v>
      </c>
      <c r="O280" s="81" t="str">
        <f t="array" ref="O280">IF(A280="", "", (IFNA(IF(A280="", "", INDEX(UpdateSheet!$L:$L, MATCH(1, (UpdateSheet!$G:$G=MAXIFS(UpdateSheet!$G:$G, UpdateSheet!$H:$H, G280, UpdateSheet!$G:$G, "&lt;=" &amp; D280)) * (UpdateSheet!$H:$H=G280), 0))), "") * J280) +
(IFNA(IF(A280="", "", INDEX(UpdateSheet!$P:$P, MATCH(1, (UpdateSheet!$G:$G=MAXIFS(UpdateSheet!$G:$G, UpdateSheet!$M:$M, K280, UpdateSheet!$G:$G, "&lt;=" &amp; D280)) * (UpdateSheet!$M:$M=K280), 0))), "") * N280)
)
</f>
        <v/>
      </c>
      <c r="P280" s="86"/>
      <c r="Q280" s="82" t="str">
        <f t="array" ref="Q280">IF(A280="", "", (IFNA(IF(A280="", "", INDEX(UpdateSheet!$K:$K, MATCH(1, (UpdateSheet!$G:$G=MAXIFS(UpdateSheet!$G:$G, UpdateSheet!$H:$H, G280, UpdateSheet!$I:$I, J280, UpdateSheet!$G:$G, "&lt;=" &amp; D280)) * (UpdateSheet!$H:$H=G280) *(UpdateSheet!$I:$I=J280), 0))), "")) +
(IFNA(IF(A280="", "", INDEX(UpdateSheet!$O:$O, MATCH(1, (UpdateSheet!$G:$G=MAXIFS(UpdateSheet!$G:$G, UpdateSheet!$M:$M, K280,UpdateSheet!$N:$N, N280, UpdateSheet!$G:$G, "&lt;=" &amp; D280)) * (UpdateSheet!$M:$M=K280) *(UpdateSheet!$N:$N=N280), 0))), ""))
)
</f>
        <v/>
      </c>
      <c r="R280" s="81" t="s">
        <v>97</v>
      </c>
      <c r="S280" s="63" t="str">
        <f t="shared" si="20"/>
        <v/>
      </c>
      <c r="T280" s="87"/>
      <c r="U280" s="84" t="s">
        <v>97</v>
      </c>
      <c r="V280" s="84" t="s">
        <v>97</v>
      </c>
      <c r="W280" s="85" t="b">
        <f t="shared" si="1"/>
        <v>0</v>
      </c>
      <c r="X280" s="63"/>
      <c r="Y280" s="53"/>
      <c r="Z280" s="63"/>
    </row>
    <row r="281">
      <c r="A281" s="75"/>
      <c r="B281" s="74"/>
      <c r="C281" s="75"/>
      <c r="D281" s="76"/>
      <c r="E281" s="75" t="s">
        <v>97</v>
      </c>
      <c r="F281" s="75" t="s">
        <v>97</v>
      </c>
      <c r="G281" s="77"/>
      <c r="H281" s="77"/>
      <c r="I281" s="80"/>
      <c r="J281" s="77" t="s">
        <v>97</v>
      </c>
      <c r="K281" s="79" t="s">
        <v>97</v>
      </c>
      <c r="L281" s="79"/>
      <c r="M281" s="80"/>
      <c r="N281" s="79" t="s">
        <v>97</v>
      </c>
      <c r="O281" s="81" t="str">
        <f t="array" ref="O281">IF(A281="", "", (IFNA(IF(A281="", "", INDEX(UpdateSheet!$L:$L, MATCH(1, (UpdateSheet!$G:$G=MAXIFS(UpdateSheet!$G:$G, UpdateSheet!$H:$H, G281, UpdateSheet!$G:$G, "&lt;=" &amp; D281)) * (UpdateSheet!$H:$H=G281), 0))), "") * J281) +
(IFNA(IF(A281="", "", INDEX(UpdateSheet!$P:$P, MATCH(1, (UpdateSheet!$G:$G=MAXIFS(UpdateSheet!$G:$G, UpdateSheet!$M:$M, K281, UpdateSheet!$G:$G, "&lt;=" &amp; D281)) * (UpdateSheet!$M:$M=K281), 0))), "") * N281)
)
</f>
        <v/>
      </c>
      <c r="P281" s="55"/>
      <c r="Q281" s="82" t="str">
        <f t="array" ref="Q281">IF(A281="", "", (IFNA(IF(A281="", "", INDEX(UpdateSheet!$K:$K, MATCH(1, (UpdateSheet!$G:$G=MAXIFS(UpdateSheet!$G:$G, UpdateSheet!$H:$H, G281, UpdateSheet!$I:$I, J281, UpdateSheet!$G:$G, "&lt;=" &amp; D281)) * (UpdateSheet!$H:$H=G281) *(UpdateSheet!$I:$I=J281), 0))), "")) +
(IFNA(IF(A281="", "", INDEX(UpdateSheet!$O:$O, MATCH(1, (UpdateSheet!$G:$G=MAXIFS(UpdateSheet!$G:$G, UpdateSheet!$M:$M, K281,UpdateSheet!$N:$N, N281, UpdateSheet!$G:$G, "&lt;=" &amp; D281)) * (UpdateSheet!$M:$M=K281) *(UpdateSheet!$N:$N=N281), 0))), ""))
)
</f>
        <v/>
      </c>
      <c r="R281" s="81" t="s">
        <v>97</v>
      </c>
      <c r="S281" s="63" t="str">
        <f t="shared" si="20"/>
        <v/>
      </c>
      <c r="T281" s="83"/>
      <c r="U281" s="84" t="s">
        <v>97</v>
      </c>
      <c r="V281" s="84" t="s">
        <v>97</v>
      </c>
      <c r="W281" s="85" t="b">
        <f t="shared" si="1"/>
        <v>0</v>
      </c>
      <c r="X281" s="53"/>
      <c r="Y281" s="53"/>
      <c r="Z281" s="63"/>
    </row>
    <row r="282">
      <c r="A282" s="75"/>
      <c r="B282" s="74"/>
      <c r="C282" s="75"/>
      <c r="D282" s="76"/>
      <c r="E282" s="75" t="s">
        <v>97</v>
      </c>
      <c r="F282" s="75" t="s">
        <v>97</v>
      </c>
      <c r="G282" s="77"/>
      <c r="H282" s="77"/>
      <c r="I282" s="80"/>
      <c r="J282" s="77" t="s">
        <v>97</v>
      </c>
      <c r="K282" s="79" t="s">
        <v>97</v>
      </c>
      <c r="L282" s="79"/>
      <c r="M282" s="80"/>
      <c r="N282" s="79" t="s">
        <v>97</v>
      </c>
      <c r="O282" s="81" t="str">
        <f t="array" ref="O282">IF(A282="", "", (IFNA(IF(A282="", "", INDEX(UpdateSheet!$L:$L, MATCH(1, (UpdateSheet!$G:$G=MAXIFS(UpdateSheet!$G:$G, UpdateSheet!$H:$H, G282, UpdateSheet!$G:$G, "&lt;=" &amp; D282)) * (UpdateSheet!$H:$H=G282), 0))), "") * J282) +
(IFNA(IF(A282="", "", INDEX(UpdateSheet!$P:$P, MATCH(1, (UpdateSheet!$G:$G=MAXIFS(UpdateSheet!$G:$G, UpdateSheet!$M:$M, K282, UpdateSheet!$G:$G, "&lt;=" &amp; D282)) * (UpdateSheet!$M:$M=K282), 0))), "") * N282)
)
</f>
        <v/>
      </c>
      <c r="P282" s="55"/>
      <c r="Q282" s="82" t="str">
        <f t="array" ref="Q282">IF(A282="", "", (IFNA(IF(A282="", "", INDEX(UpdateSheet!$K:$K, MATCH(1, (UpdateSheet!$G:$G=MAXIFS(UpdateSheet!$G:$G, UpdateSheet!$H:$H, G282, UpdateSheet!$I:$I, J282, UpdateSheet!$G:$G, "&lt;=" &amp; D282)) * (UpdateSheet!$H:$H=G282) *(UpdateSheet!$I:$I=J282), 0))), "")) +
(IFNA(IF(A282="", "", INDEX(UpdateSheet!$O:$O, MATCH(1, (UpdateSheet!$G:$G=MAXIFS(UpdateSheet!$G:$G, UpdateSheet!$M:$M, K282,UpdateSheet!$N:$N, N282, UpdateSheet!$G:$G, "&lt;=" &amp; D282)) * (UpdateSheet!$M:$M=K282) *(UpdateSheet!$N:$N=N282), 0))), ""))
)
</f>
        <v/>
      </c>
      <c r="R282" s="81" t="s">
        <v>97</v>
      </c>
      <c r="S282" s="63" t="str">
        <f t="shared" si="20"/>
        <v/>
      </c>
      <c r="T282" s="83"/>
      <c r="U282" s="84" t="s">
        <v>97</v>
      </c>
      <c r="V282" s="84" t="s">
        <v>97</v>
      </c>
      <c r="W282" s="85" t="b">
        <f t="shared" si="1"/>
        <v>0</v>
      </c>
      <c r="X282" s="53"/>
      <c r="Y282" s="53"/>
      <c r="Z282" s="63"/>
    </row>
    <row r="283">
      <c r="A283" s="75"/>
      <c r="B283" s="74"/>
      <c r="C283" s="75"/>
      <c r="D283" s="76"/>
      <c r="E283" s="75" t="s">
        <v>97</v>
      </c>
      <c r="F283" s="75" t="s">
        <v>97</v>
      </c>
      <c r="G283" s="77"/>
      <c r="H283" s="77"/>
      <c r="I283" s="80"/>
      <c r="J283" s="77" t="s">
        <v>97</v>
      </c>
      <c r="K283" s="79" t="s">
        <v>97</v>
      </c>
      <c r="L283" s="79"/>
      <c r="M283" s="80"/>
      <c r="N283" s="79" t="s">
        <v>97</v>
      </c>
      <c r="O283" s="81" t="str">
        <f t="array" ref="O283">IF(A283="", "", (IFNA(IF(A283="", "", INDEX(UpdateSheet!$L:$L, MATCH(1, (UpdateSheet!$G:$G=MAXIFS(UpdateSheet!$G:$G, UpdateSheet!$H:$H, G283, UpdateSheet!$G:$G, "&lt;=" &amp; D283)) * (UpdateSheet!$H:$H=G283), 0))), "") * J283) +
(IFNA(IF(A283="", "", INDEX(UpdateSheet!$P:$P, MATCH(1, (UpdateSheet!$G:$G=MAXIFS(UpdateSheet!$G:$G, UpdateSheet!$M:$M, K283, UpdateSheet!$G:$G, "&lt;=" &amp; D283)) * (UpdateSheet!$M:$M=K283), 0))), "") * N283)
)
</f>
        <v/>
      </c>
      <c r="P283" s="55"/>
      <c r="Q283" s="82" t="str">
        <f t="array" ref="Q283">IF(A283="", "", (IFNA(IF(A283="", "", INDEX(UpdateSheet!$K:$K, MATCH(1, (UpdateSheet!$G:$G=MAXIFS(UpdateSheet!$G:$G, UpdateSheet!$H:$H, G283, UpdateSheet!$I:$I, J283, UpdateSheet!$G:$G, "&lt;=" &amp; D283)) * (UpdateSheet!$H:$H=G283) *(UpdateSheet!$I:$I=J283), 0))), "")) +
(IFNA(IF(A283="", "", INDEX(UpdateSheet!$O:$O, MATCH(1, (UpdateSheet!$G:$G=MAXIFS(UpdateSheet!$G:$G, UpdateSheet!$M:$M, K283,UpdateSheet!$N:$N, N283, UpdateSheet!$G:$G, "&lt;=" &amp; D283)) * (UpdateSheet!$M:$M=K283) *(UpdateSheet!$N:$N=N283), 0))), ""))
)
</f>
        <v/>
      </c>
      <c r="R283" s="81" t="s">
        <v>97</v>
      </c>
      <c r="S283" s="63" t="str">
        <f t="shared" si="20"/>
        <v/>
      </c>
      <c r="T283" s="83"/>
      <c r="U283" s="84" t="s">
        <v>97</v>
      </c>
      <c r="V283" s="84" t="s">
        <v>97</v>
      </c>
      <c r="W283" s="85" t="b">
        <f t="shared" si="1"/>
        <v>0</v>
      </c>
      <c r="X283" s="53"/>
      <c r="Y283" s="53"/>
      <c r="Z283" s="63"/>
    </row>
    <row r="284">
      <c r="A284" s="75"/>
      <c r="B284" s="74"/>
      <c r="C284" s="75"/>
      <c r="D284" s="76"/>
      <c r="E284" s="75" t="s">
        <v>97</v>
      </c>
      <c r="F284" s="75" t="s">
        <v>97</v>
      </c>
      <c r="G284" s="77"/>
      <c r="H284" s="77"/>
      <c r="I284" s="80"/>
      <c r="J284" s="77" t="s">
        <v>97</v>
      </c>
      <c r="K284" s="79" t="s">
        <v>97</v>
      </c>
      <c r="L284" s="79"/>
      <c r="M284" s="80"/>
      <c r="N284" s="79" t="s">
        <v>97</v>
      </c>
      <c r="O284" s="81" t="str">
        <f t="array" ref="O284">IF(A284="", "", (IFNA(IF(A284="", "", INDEX(UpdateSheet!$L:$L, MATCH(1, (UpdateSheet!$G:$G=MAXIFS(UpdateSheet!$G:$G, UpdateSheet!$H:$H, G284, UpdateSheet!$G:$G, "&lt;=" &amp; D284)) * (UpdateSheet!$H:$H=G284), 0))), "") * J284) +
(IFNA(IF(A284="", "", INDEX(UpdateSheet!$P:$P, MATCH(1, (UpdateSheet!$G:$G=MAXIFS(UpdateSheet!$G:$G, UpdateSheet!$M:$M, K284, UpdateSheet!$G:$G, "&lt;=" &amp; D284)) * (UpdateSheet!$M:$M=K284), 0))), "") * N284)
)
</f>
        <v/>
      </c>
      <c r="P284" s="86"/>
      <c r="Q284" s="82" t="str">
        <f t="array" ref="Q284">IF(A284="", "", (IFNA(IF(A284="", "", INDEX(UpdateSheet!$K:$K, MATCH(1, (UpdateSheet!$G:$G=MAXIFS(UpdateSheet!$G:$G, UpdateSheet!$H:$H, G284, UpdateSheet!$I:$I, J284, UpdateSheet!$G:$G, "&lt;=" &amp; D284)) * (UpdateSheet!$H:$H=G284) *(UpdateSheet!$I:$I=J284), 0))), "")) +
(IFNA(IF(A284="", "", INDEX(UpdateSheet!$O:$O, MATCH(1, (UpdateSheet!$G:$G=MAXIFS(UpdateSheet!$G:$G, UpdateSheet!$M:$M, K284,UpdateSheet!$N:$N, N284, UpdateSheet!$G:$G, "&lt;=" &amp; D284)) * (UpdateSheet!$M:$M=K284) *(UpdateSheet!$N:$N=N284), 0))), ""))
)
</f>
        <v/>
      </c>
      <c r="R284" s="81" t="s">
        <v>97</v>
      </c>
      <c r="S284" s="63" t="str">
        <f t="shared" si="20"/>
        <v/>
      </c>
      <c r="T284" s="87"/>
      <c r="U284" s="84" t="s">
        <v>97</v>
      </c>
      <c r="V284" s="84" t="s">
        <v>97</v>
      </c>
      <c r="W284" s="85" t="b">
        <f t="shared" si="1"/>
        <v>0</v>
      </c>
      <c r="X284" s="63"/>
      <c r="Y284" s="53"/>
      <c r="Z284" s="63"/>
    </row>
    <row r="285">
      <c r="A285" s="75"/>
      <c r="B285" s="74"/>
      <c r="C285" s="75"/>
      <c r="D285" s="76"/>
      <c r="E285" s="75" t="s">
        <v>97</v>
      </c>
      <c r="F285" s="75" t="s">
        <v>97</v>
      </c>
      <c r="G285" s="77"/>
      <c r="H285" s="77"/>
      <c r="I285" s="80"/>
      <c r="J285" s="77" t="s">
        <v>97</v>
      </c>
      <c r="K285" s="79" t="s">
        <v>97</v>
      </c>
      <c r="L285" s="79"/>
      <c r="M285" s="80"/>
      <c r="N285" s="79" t="s">
        <v>97</v>
      </c>
      <c r="O285" s="81" t="str">
        <f t="array" ref="O285">IF(A285="", "", (IFNA(IF(A285="", "", INDEX(UpdateSheet!$L:$L, MATCH(1, (UpdateSheet!$G:$G=MAXIFS(UpdateSheet!$G:$G, UpdateSheet!$H:$H, G285, UpdateSheet!$G:$G, "&lt;=" &amp; D285)) * (UpdateSheet!$H:$H=G285), 0))), "") * J285) +
(IFNA(IF(A285="", "", INDEX(UpdateSheet!$P:$P, MATCH(1, (UpdateSheet!$G:$G=MAXIFS(UpdateSheet!$G:$G, UpdateSheet!$M:$M, K285, UpdateSheet!$G:$G, "&lt;=" &amp; D285)) * (UpdateSheet!$M:$M=K285), 0))), "") * N285)
)
</f>
        <v/>
      </c>
      <c r="P285" s="55"/>
      <c r="Q285" s="82" t="str">
        <f t="array" ref="Q285">IF(A285="", "", (IFNA(IF(A285="", "", INDEX(UpdateSheet!$K:$K, MATCH(1, (UpdateSheet!$G:$G=MAXIFS(UpdateSheet!$G:$G, UpdateSheet!$H:$H, G285, UpdateSheet!$I:$I, J285, UpdateSheet!$G:$G, "&lt;=" &amp; D285)) * (UpdateSheet!$H:$H=G285) *(UpdateSheet!$I:$I=J285), 0))), "")) +
(IFNA(IF(A285="", "", INDEX(UpdateSheet!$O:$O, MATCH(1, (UpdateSheet!$G:$G=MAXIFS(UpdateSheet!$G:$G, UpdateSheet!$M:$M, K285,UpdateSheet!$N:$N, N285, UpdateSheet!$G:$G, "&lt;=" &amp; D285)) * (UpdateSheet!$M:$M=K285) *(UpdateSheet!$N:$N=N285), 0))), ""))
)
</f>
        <v/>
      </c>
      <c r="R285" s="81" t="s">
        <v>97</v>
      </c>
      <c r="S285" s="63" t="str">
        <f t="shared" si="20"/>
        <v/>
      </c>
      <c r="T285" s="83"/>
      <c r="U285" s="84" t="s">
        <v>97</v>
      </c>
      <c r="V285" s="84" t="s">
        <v>97</v>
      </c>
      <c r="W285" s="85" t="b">
        <f t="shared" si="1"/>
        <v>0</v>
      </c>
      <c r="X285" s="53"/>
      <c r="Y285" s="63"/>
      <c r="Z285" s="63"/>
    </row>
    <row r="286">
      <c r="A286" s="75"/>
      <c r="B286" s="74"/>
      <c r="C286" s="75"/>
      <c r="D286" s="76"/>
      <c r="E286" s="75" t="s">
        <v>97</v>
      </c>
      <c r="F286" s="75" t="s">
        <v>97</v>
      </c>
      <c r="G286" s="77"/>
      <c r="H286" s="77"/>
      <c r="I286" s="80"/>
      <c r="J286" s="77" t="s">
        <v>97</v>
      </c>
      <c r="K286" s="79" t="s">
        <v>97</v>
      </c>
      <c r="L286" s="79"/>
      <c r="M286" s="80"/>
      <c r="N286" s="79" t="s">
        <v>97</v>
      </c>
      <c r="O286" s="81" t="str">
        <f t="array" ref="O286">IF(A286="", "", (IFNA(IF(A286="", "", INDEX(UpdateSheet!$L:$L, MATCH(1, (UpdateSheet!$G:$G=MAXIFS(UpdateSheet!$G:$G, UpdateSheet!$H:$H, G286, UpdateSheet!$G:$G, "&lt;=" &amp; D286)) * (UpdateSheet!$H:$H=G286), 0))), "") * J286) +
(IFNA(IF(A286="", "", INDEX(UpdateSheet!$P:$P, MATCH(1, (UpdateSheet!$G:$G=MAXIFS(UpdateSheet!$G:$G, UpdateSheet!$M:$M, K286, UpdateSheet!$G:$G, "&lt;=" &amp; D286)) * (UpdateSheet!$M:$M=K286), 0))), "") * N286)
)
</f>
        <v/>
      </c>
      <c r="P286" s="55"/>
      <c r="Q286" s="82" t="str">
        <f t="array" ref="Q286">IF(A286="", "", (IFNA(IF(A286="", "", INDEX(UpdateSheet!$K:$K, MATCH(1, (UpdateSheet!$G:$G=MAXIFS(UpdateSheet!$G:$G, UpdateSheet!$H:$H, G286, UpdateSheet!$I:$I, J286, UpdateSheet!$G:$G, "&lt;=" &amp; D286)) * (UpdateSheet!$H:$H=G286) *(UpdateSheet!$I:$I=J286), 0))), "")) +
(IFNA(IF(A286="", "", INDEX(UpdateSheet!$O:$O, MATCH(1, (UpdateSheet!$G:$G=MAXIFS(UpdateSheet!$G:$G, UpdateSheet!$M:$M, K286,UpdateSheet!$N:$N, N286, UpdateSheet!$G:$G, "&lt;=" &amp; D286)) * (UpdateSheet!$M:$M=K286) *(UpdateSheet!$N:$N=N286), 0))), ""))
)
</f>
        <v/>
      </c>
      <c r="R286" s="81" t="s">
        <v>97</v>
      </c>
      <c r="S286" s="63" t="str">
        <f t="shared" si="20"/>
        <v/>
      </c>
      <c r="T286" s="83"/>
      <c r="U286" s="84" t="s">
        <v>97</v>
      </c>
      <c r="V286" s="84" t="s">
        <v>97</v>
      </c>
      <c r="W286" s="85" t="b">
        <f t="shared" si="1"/>
        <v>0</v>
      </c>
      <c r="X286" s="53"/>
      <c r="Y286" s="53"/>
      <c r="Z286" s="63"/>
    </row>
    <row r="287">
      <c r="A287" s="75"/>
      <c r="B287" s="74"/>
      <c r="C287" s="75"/>
      <c r="D287" s="76"/>
      <c r="E287" s="75" t="s">
        <v>97</v>
      </c>
      <c r="F287" s="75" t="s">
        <v>97</v>
      </c>
      <c r="G287" s="77"/>
      <c r="H287" s="77"/>
      <c r="I287" s="80"/>
      <c r="J287" s="77" t="s">
        <v>97</v>
      </c>
      <c r="K287" s="79" t="s">
        <v>97</v>
      </c>
      <c r="L287" s="79"/>
      <c r="M287" s="80"/>
      <c r="N287" s="79" t="s">
        <v>97</v>
      </c>
      <c r="O287" s="81" t="str">
        <f t="array" ref="O287">IF(A287="", "", (IFNA(IF(A287="", "", INDEX(UpdateSheet!$L:$L, MATCH(1, (UpdateSheet!$G:$G=MAXIFS(UpdateSheet!$G:$G, UpdateSheet!$H:$H, G287, UpdateSheet!$G:$G, "&lt;=" &amp; D287)) * (UpdateSheet!$H:$H=G287), 0))), "") * J287) +
(IFNA(IF(A287="", "", INDEX(UpdateSheet!$P:$P, MATCH(1, (UpdateSheet!$G:$G=MAXIFS(UpdateSheet!$G:$G, UpdateSheet!$M:$M, K287, UpdateSheet!$G:$G, "&lt;=" &amp; D287)) * (UpdateSheet!$M:$M=K287), 0))), "") * N287)
)
</f>
        <v/>
      </c>
      <c r="P287" s="86"/>
      <c r="Q287" s="82" t="str">
        <f t="array" ref="Q287">IF(A287="", "", (IFNA(IF(A287="", "", INDEX(UpdateSheet!$K:$K, MATCH(1, (UpdateSheet!$G:$G=MAXIFS(UpdateSheet!$G:$G, UpdateSheet!$H:$H, G287, UpdateSheet!$I:$I, J287, UpdateSheet!$G:$G, "&lt;=" &amp; D287)) * (UpdateSheet!$H:$H=G287) *(UpdateSheet!$I:$I=J287), 0))), "")) +
(IFNA(IF(A287="", "", INDEX(UpdateSheet!$O:$O, MATCH(1, (UpdateSheet!$G:$G=MAXIFS(UpdateSheet!$G:$G, UpdateSheet!$M:$M, K287,UpdateSheet!$N:$N, N287, UpdateSheet!$G:$G, "&lt;=" &amp; D287)) * (UpdateSheet!$M:$M=K287) *(UpdateSheet!$N:$N=N287), 0))), ""))
)
</f>
        <v/>
      </c>
      <c r="R287" s="81" t="s">
        <v>97</v>
      </c>
      <c r="S287" s="63" t="str">
        <f t="shared" si="20"/>
        <v/>
      </c>
      <c r="T287" s="87"/>
      <c r="U287" s="84" t="s">
        <v>97</v>
      </c>
      <c r="V287" s="84" t="s">
        <v>97</v>
      </c>
      <c r="W287" s="85" t="b">
        <f t="shared" si="1"/>
        <v>0</v>
      </c>
      <c r="X287" s="63"/>
      <c r="Y287" s="53"/>
      <c r="Z287" s="63"/>
    </row>
    <row r="288">
      <c r="A288" s="75"/>
      <c r="B288" s="74"/>
      <c r="C288" s="75"/>
      <c r="D288" s="76"/>
      <c r="E288" s="75" t="s">
        <v>97</v>
      </c>
      <c r="F288" s="75" t="s">
        <v>97</v>
      </c>
      <c r="G288" s="77"/>
      <c r="H288" s="77"/>
      <c r="I288" s="80"/>
      <c r="J288" s="77" t="s">
        <v>97</v>
      </c>
      <c r="K288" s="79" t="s">
        <v>97</v>
      </c>
      <c r="L288" s="79"/>
      <c r="M288" s="80"/>
      <c r="N288" s="79" t="s">
        <v>97</v>
      </c>
      <c r="O288" s="81" t="str">
        <f t="array" ref="O288">IF(A288="", "", (IFNA(IF(A288="", "", INDEX(UpdateSheet!$L:$L, MATCH(1, (UpdateSheet!$G:$G=MAXIFS(UpdateSheet!$G:$G, UpdateSheet!$H:$H, G288, UpdateSheet!$G:$G, "&lt;=" &amp; D288)) * (UpdateSheet!$H:$H=G288), 0))), "") * J288) +
(IFNA(IF(A288="", "", INDEX(UpdateSheet!$P:$P, MATCH(1, (UpdateSheet!$G:$G=MAXIFS(UpdateSheet!$G:$G, UpdateSheet!$M:$M, K288, UpdateSheet!$G:$G, "&lt;=" &amp; D288)) * (UpdateSheet!$M:$M=K288), 0))), "") * N288)
)
</f>
        <v/>
      </c>
      <c r="P288" s="55"/>
      <c r="Q288" s="82" t="str">
        <f t="array" ref="Q288">IF(A288="", "", (IFNA(IF(A288="", "", INDEX(UpdateSheet!$K:$K, MATCH(1, (UpdateSheet!$G:$G=MAXIFS(UpdateSheet!$G:$G, UpdateSheet!$H:$H, G288, UpdateSheet!$I:$I, J288, UpdateSheet!$G:$G, "&lt;=" &amp; D288)) * (UpdateSheet!$H:$H=G288) *(UpdateSheet!$I:$I=J288), 0))), "")) +
(IFNA(IF(A288="", "", INDEX(UpdateSheet!$O:$O, MATCH(1, (UpdateSheet!$G:$G=MAXIFS(UpdateSheet!$G:$G, UpdateSheet!$M:$M, K288,UpdateSheet!$N:$N, N288, UpdateSheet!$G:$G, "&lt;=" &amp; D288)) * (UpdateSheet!$M:$M=K288) *(UpdateSheet!$N:$N=N288), 0))), ""))
)
</f>
        <v/>
      </c>
      <c r="R288" s="81" t="s">
        <v>97</v>
      </c>
      <c r="S288" s="63" t="str">
        <f t="shared" si="20"/>
        <v/>
      </c>
      <c r="T288" s="83"/>
      <c r="U288" s="84" t="s">
        <v>97</v>
      </c>
      <c r="V288" s="84" t="s">
        <v>97</v>
      </c>
      <c r="W288" s="85" t="b">
        <f t="shared" si="1"/>
        <v>0</v>
      </c>
      <c r="X288" s="53"/>
      <c r="Y288" s="53"/>
      <c r="Z288" s="63"/>
    </row>
    <row r="289">
      <c r="A289" s="75"/>
      <c r="B289" s="74"/>
      <c r="C289" s="75"/>
      <c r="D289" s="76"/>
      <c r="E289" s="75" t="s">
        <v>97</v>
      </c>
      <c r="F289" s="75" t="s">
        <v>97</v>
      </c>
      <c r="G289" s="77"/>
      <c r="H289" s="77"/>
      <c r="I289" s="80"/>
      <c r="J289" s="77" t="s">
        <v>97</v>
      </c>
      <c r="K289" s="79" t="s">
        <v>97</v>
      </c>
      <c r="L289" s="79"/>
      <c r="M289" s="80"/>
      <c r="N289" s="79" t="s">
        <v>97</v>
      </c>
      <c r="O289" s="81" t="str">
        <f t="array" ref="O289">IF(A289="", "", (IFNA(IF(A289="", "", INDEX(UpdateSheet!$L:$L, MATCH(1, (UpdateSheet!$G:$G=MAXIFS(UpdateSheet!$G:$G, UpdateSheet!$H:$H, G289, UpdateSheet!$G:$G, "&lt;=" &amp; D289)) * (UpdateSheet!$H:$H=G289), 0))), "") * J289) +
(IFNA(IF(A289="", "", INDEX(UpdateSheet!$P:$P, MATCH(1, (UpdateSheet!$G:$G=MAXIFS(UpdateSheet!$G:$G, UpdateSheet!$M:$M, K289, UpdateSheet!$G:$G, "&lt;=" &amp; D289)) * (UpdateSheet!$M:$M=K289), 0))), "") * N289)
)
</f>
        <v/>
      </c>
      <c r="P289" s="86"/>
      <c r="Q289" s="82" t="str">
        <f t="array" ref="Q289">IF(A289="", "", (IFNA(IF(A289="", "", INDEX(UpdateSheet!$K:$K, MATCH(1, (UpdateSheet!$G:$G=MAXIFS(UpdateSheet!$G:$G, UpdateSheet!$H:$H, G289, UpdateSheet!$I:$I, J289, UpdateSheet!$G:$G, "&lt;=" &amp; D289)) * (UpdateSheet!$H:$H=G289) *(UpdateSheet!$I:$I=J289), 0))), "")) +
(IFNA(IF(A289="", "", INDEX(UpdateSheet!$O:$O, MATCH(1, (UpdateSheet!$G:$G=MAXIFS(UpdateSheet!$G:$G, UpdateSheet!$M:$M, K289,UpdateSheet!$N:$N, N289, UpdateSheet!$G:$G, "&lt;=" &amp; D289)) * (UpdateSheet!$M:$M=K289) *(UpdateSheet!$N:$N=N289), 0))), ""))
)
</f>
        <v/>
      </c>
      <c r="R289" s="81" t="s">
        <v>97</v>
      </c>
      <c r="S289" s="63" t="str">
        <f t="shared" si="20"/>
        <v/>
      </c>
      <c r="T289" s="87"/>
      <c r="U289" s="84" t="s">
        <v>97</v>
      </c>
      <c r="V289" s="84" t="s">
        <v>97</v>
      </c>
      <c r="W289" s="85" t="b">
        <f t="shared" si="1"/>
        <v>0</v>
      </c>
      <c r="X289" s="63"/>
      <c r="Y289" s="63"/>
      <c r="Z289" s="63"/>
    </row>
    <row r="290">
      <c r="A290" s="75"/>
      <c r="B290" s="74"/>
      <c r="C290" s="75"/>
      <c r="D290" s="76"/>
      <c r="E290" s="75" t="s">
        <v>97</v>
      </c>
      <c r="F290" s="75" t="s">
        <v>97</v>
      </c>
      <c r="G290" s="77"/>
      <c r="H290" s="77"/>
      <c r="I290" s="80"/>
      <c r="J290" s="77" t="s">
        <v>97</v>
      </c>
      <c r="K290" s="79" t="s">
        <v>97</v>
      </c>
      <c r="L290" s="79"/>
      <c r="M290" s="80"/>
      <c r="N290" s="79" t="s">
        <v>97</v>
      </c>
      <c r="O290" s="81" t="str">
        <f t="array" ref="O290">IF(A290="", "", (IFNA(IF(A290="", "", INDEX(UpdateSheet!$L:$L, MATCH(1, (UpdateSheet!$G:$G=MAXIFS(UpdateSheet!$G:$G, UpdateSheet!$H:$H, G290, UpdateSheet!$G:$G, "&lt;=" &amp; D290)) * (UpdateSheet!$H:$H=G290), 0))), "") * J290) +
(IFNA(IF(A290="", "", INDEX(UpdateSheet!$P:$P, MATCH(1, (UpdateSheet!$G:$G=MAXIFS(UpdateSheet!$G:$G, UpdateSheet!$M:$M, K290, UpdateSheet!$G:$G, "&lt;=" &amp; D290)) * (UpdateSheet!$M:$M=K290), 0))), "") * N290)
)
</f>
        <v/>
      </c>
      <c r="P290" s="86"/>
      <c r="Q290" s="82" t="str">
        <f t="array" ref="Q290">IF(A290="", "", (IFNA(IF(A290="", "", INDEX(UpdateSheet!$K:$K, MATCH(1, (UpdateSheet!$G:$G=MAXIFS(UpdateSheet!$G:$G, UpdateSheet!$H:$H, G290, UpdateSheet!$I:$I, J290, UpdateSheet!$G:$G, "&lt;=" &amp; D290)) * (UpdateSheet!$H:$H=G290) *(UpdateSheet!$I:$I=J290), 0))), "")) +
(IFNA(IF(A290="", "", INDEX(UpdateSheet!$O:$O, MATCH(1, (UpdateSheet!$G:$G=MAXIFS(UpdateSheet!$G:$G, UpdateSheet!$M:$M, K290,UpdateSheet!$N:$N, N290, UpdateSheet!$G:$G, "&lt;=" &amp; D290)) * (UpdateSheet!$M:$M=K290) *(UpdateSheet!$N:$N=N290), 0))), ""))
)
</f>
        <v/>
      </c>
      <c r="R290" s="81" t="s">
        <v>97</v>
      </c>
      <c r="S290" s="63" t="str">
        <f t="shared" si="20"/>
        <v/>
      </c>
      <c r="T290" s="87"/>
      <c r="U290" s="84" t="s">
        <v>97</v>
      </c>
      <c r="V290" s="84" t="s">
        <v>97</v>
      </c>
      <c r="W290" s="85" t="b">
        <f t="shared" si="1"/>
        <v>0</v>
      </c>
      <c r="X290" s="63"/>
      <c r="Y290" s="53"/>
      <c r="Z290" s="63"/>
    </row>
    <row r="291">
      <c r="A291" s="75"/>
      <c r="B291" s="74"/>
      <c r="C291" s="75"/>
      <c r="D291" s="76"/>
      <c r="E291" s="75" t="s">
        <v>97</v>
      </c>
      <c r="F291" s="75" t="s">
        <v>97</v>
      </c>
      <c r="G291" s="77"/>
      <c r="H291" s="77"/>
      <c r="I291" s="80"/>
      <c r="J291" s="77" t="s">
        <v>97</v>
      </c>
      <c r="K291" s="79" t="s">
        <v>97</v>
      </c>
      <c r="L291" s="79"/>
      <c r="M291" s="80"/>
      <c r="N291" s="79" t="s">
        <v>97</v>
      </c>
      <c r="O291" s="81" t="str">
        <f t="array" ref="O291">IF(A291="", "", (IFNA(IF(A291="", "", INDEX(UpdateSheet!$L:$L, MATCH(1, (UpdateSheet!$G:$G=MAXIFS(UpdateSheet!$G:$G, UpdateSheet!$H:$H, G291, UpdateSheet!$G:$G, "&lt;=" &amp; D291)) * (UpdateSheet!$H:$H=G291), 0))), "") * J291) +
(IFNA(IF(A291="", "", INDEX(UpdateSheet!$P:$P, MATCH(1, (UpdateSheet!$G:$G=MAXIFS(UpdateSheet!$G:$G, UpdateSheet!$M:$M, K291, UpdateSheet!$G:$G, "&lt;=" &amp; D291)) * (UpdateSheet!$M:$M=K291), 0))), "") * N291)
)
</f>
        <v/>
      </c>
      <c r="P291" s="86"/>
      <c r="Q291" s="82" t="str">
        <f t="array" ref="Q291">IF(A291="", "", (IFNA(IF(A291="", "", INDEX(UpdateSheet!$K:$K, MATCH(1, (UpdateSheet!$G:$G=MAXIFS(UpdateSheet!$G:$G, UpdateSheet!$H:$H, G291, UpdateSheet!$I:$I, J291, UpdateSheet!$G:$G, "&lt;=" &amp; D291)) * (UpdateSheet!$H:$H=G291) *(UpdateSheet!$I:$I=J291), 0))), "")) +
(IFNA(IF(A291="", "", INDEX(UpdateSheet!$O:$O, MATCH(1, (UpdateSheet!$G:$G=MAXIFS(UpdateSheet!$G:$G, UpdateSheet!$M:$M, K291,UpdateSheet!$N:$N, N291, UpdateSheet!$G:$G, "&lt;=" &amp; D291)) * (UpdateSheet!$M:$M=K291) *(UpdateSheet!$N:$N=N291), 0))), ""))
)
</f>
        <v/>
      </c>
      <c r="R291" s="81" t="s">
        <v>97</v>
      </c>
      <c r="S291" s="63" t="str">
        <f t="shared" si="20"/>
        <v/>
      </c>
      <c r="T291" s="87"/>
      <c r="U291" s="84" t="s">
        <v>97</v>
      </c>
      <c r="V291" s="84" t="s">
        <v>97</v>
      </c>
      <c r="W291" s="85" t="b">
        <f t="shared" si="1"/>
        <v>0</v>
      </c>
      <c r="X291" s="63"/>
      <c r="Y291" s="53"/>
      <c r="Z291" s="63"/>
    </row>
    <row r="292">
      <c r="A292" s="75"/>
      <c r="B292" s="74"/>
      <c r="C292" s="75"/>
      <c r="D292" s="76"/>
      <c r="E292" s="75" t="s">
        <v>97</v>
      </c>
      <c r="F292" s="75" t="s">
        <v>97</v>
      </c>
      <c r="G292" s="77"/>
      <c r="H292" s="77"/>
      <c r="I292" s="80"/>
      <c r="J292" s="77" t="s">
        <v>97</v>
      </c>
      <c r="K292" s="79" t="s">
        <v>97</v>
      </c>
      <c r="L292" s="79"/>
      <c r="M292" s="80"/>
      <c r="N292" s="79" t="s">
        <v>97</v>
      </c>
      <c r="O292" s="81" t="str">
        <f t="array" ref="O292">IF(A292="", "", (IFNA(IF(A292="", "", INDEX(UpdateSheet!$L:$L, MATCH(1, (UpdateSheet!$G:$G=MAXIFS(UpdateSheet!$G:$G, UpdateSheet!$H:$H, G292, UpdateSheet!$G:$G, "&lt;=" &amp; D292)) * (UpdateSheet!$H:$H=G292), 0))), "") * J292) +
(IFNA(IF(A292="", "", INDEX(UpdateSheet!$P:$P, MATCH(1, (UpdateSheet!$G:$G=MAXIFS(UpdateSheet!$G:$G, UpdateSheet!$M:$M, K292, UpdateSheet!$G:$G, "&lt;=" &amp; D292)) * (UpdateSheet!$M:$M=K292), 0))), "") * N292)
)
</f>
        <v/>
      </c>
      <c r="P292" s="86"/>
      <c r="Q292" s="82" t="str">
        <f t="array" ref="Q292">IF(A292="", "", (IFNA(IF(A292="", "", INDEX(UpdateSheet!$K:$K, MATCH(1, (UpdateSheet!$G:$G=MAXIFS(UpdateSheet!$G:$G, UpdateSheet!$H:$H, G292, UpdateSheet!$I:$I, J292, UpdateSheet!$G:$G, "&lt;=" &amp; D292)) * (UpdateSheet!$H:$H=G292) *(UpdateSheet!$I:$I=J292), 0))), "")) +
(IFNA(IF(A292="", "", INDEX(UpdateSheet!$O:$O, MATCH(1, (UpdateSheet!$G:$G=MAXIFS(UpdateSheet!$G:$G, UpdateSheet!$M:$M, K292,UpdateSheet!$N:$N, N292, UpdateSheet!$G:$G, "&lt;=" &amp; D292)) * (UpdateSheet!$M:$M=K292) *(UpdateSheet!$N:$N=N292), 0))), ""))
)
</f>
        <v/>
      </c>
      <c r="R292" s="81" t="s">
        <v>97</v>
      </c>
      <c r="S292" s="63" t="str">
        <f t="shared" si="20"/>
        <v/>
      </c>
      <c r="T292" s="87"/>
      <c r="U292" s="84" t="s">
        <v>97</v>
      </c>
      <c r="V292" s="84" t="s">
        <v>97</v>
      </c>
      <c r="W292" s="85" t="b">
        <f t="shared" si="1"/>
        <v>0</v>
      </c>
      <c r="X292" s="63"/>
      <c r="Y292" s="53"/>
      <c r="Z292" s="63"/>
    </row>
    <row r="293">
      <c r="A293" s="75"/>
      <c r="B293" s="74"/>
      <c r="C293" s="75"/>
      <c r="D293" s="76"/>
      <c r="E293" s="75" t="s">
        <v>97</v>
      </c>
      <c r="F293" s="75" t="s">
        <v>97</v>
      </c>
      <c r="G293" s="77"/>
      <c r="H293" s="77"/>
      <c r="I293" s="80"/>
      <c r="J293" s="77" t="s">
        <v>97</v>
      </c>
      <c r="K293" s="79" t="s">
        <v>97</v>
      </c>
      <c r="L293" s="79"/>
      <c r="M293" s="80"/>
      <c r="N293" s="79" t="s">
        <v>97</v>
      </c>
      <c r="O293" s="81" t="str">
        <f t="array" ref="O293">IF(A293="", "", (IFNA(IF(A293="", "", INDEX(UpdateSheet!$L:$L, MATCH(1, (UpdateSheet!$G:$G=MAXIFS(UpdateSheet!$G:$G, UpdateSheet!$H:$H, G293, UpdateSheet!$G:$G, "&lt;=" &amp; D293)) * (UpdateSheet!$H:$H=G293), 0))), "") * J293) +
(IFNA(IF(A293="", "", INDEX(UpdateSheet!$P:$P, MATCH(1, (UpdateSheet!$G:$G=MAXIFS(UpdateSheet!$G:$G, UpdateSheet!$M:$M, K293, UpdateSheet!$G:$G, "&lt;=" &amp; D293)) * (UpdateSheet!$M:$M=K293), 0))), "") * N293)
)
</f>
        <v/>
      </c>
      <c r="P293" s="86"/>
      <c r="Q293" s="82" t="str">
        <f t="array" ref="Q293">IF(A293="", "", (IFNA(IF(A293="", "", INDEX(UpdateSheet!$K:$K, MATCH(1, (UpdateSheet!$G:$G=MAXIFS(UpdateSheet!$G:$G, UpdateSheet!$H:$H, G293, UpdateSheet!$I:$I, J293, UpdateSheet!$G:$G, "&lt;=" &amp; D293)) * (UpdateSheet!$H:$H=G293) *(UpdateSheet!$I:$I=J293), 0))), "")) +
(IFNA(IF(A293="", "", INDEX(UpdateSheet!$O:$O, MATCH(1, (UpdateSheet!$G:$G=MAXIFS(UpdateSheet!$G:$G, UpdateSheet!$M:$M, K293,UpdateSheet!$N:$N, N293, UpdateSheet!$G:$G, "&lt;=" &amp; D293)) * (UpdateSheet!$M:$M=K293) *(UpdateSheet!$N:$N=N293), 0))), ""))
)
</f>
        <v/>
      </c>
      <c r="R293" s="81" t="s">
        <v>97</v>
      </c>
      <c r="S293" s="63" t="str">
        <f t="shared" si="20"/>
        <v/>
      </c>
      <c r="T293" s="87"/>
      <c r="U293" s="84" t="s">
        <v>97</v>
      </c>
      <c r="V293" s="84" t="s">
        <v>97</v>
      </c>
      <c r="W293" s="85" t="b">
        <f t="shared" si="1"/>
        <v>0</v>
      </c>
      <c r="X293" s="63"/>
      <c r="Y293" s="53"/>
      <c r="Z293" s="63"/>
    </row>
    <row r="294">
      <c r="A294" s="75"/>
      <c r="B294" s="74"/>
      <c r="C294" s="75"/>
      <c r="D294" s="76"/>
      <c r="E294" s="75" t="s">
        <v>97</v>
      </c>
      <c r="F294" s="75" t="s">
        <v>97</v>
      </c>
      <c r="G294" s="77"/>
      <c r="H294" s="77"/>
      <c r="I294" s="80"/>
      <c r="J294" s="77" t="s">
        <v>97</v>
      </c>
      <c r="K294" s="79" t="s">
        <v>97</v>
      </c>
      <c r="L294" s="79"/>
      <c r="M294" s="80"/>
      <c r="N294" s="79" t="s">
        <v>97</v>
      </c>
      <c r="O294" s="81" t="str">
        <f t="array" ref="O294">IF(A294="", "", (IFNA(IF(A294="", "", INDEX(UpdateSheet!$L:$L, MATCH(1, (UpdateSheet!$G:$G=MAXIFS(UpdateSheet!$G:$G, UpdateSheet!$H:$H, G294, UpdateSheet!$G:$G, "&lt;=" &amp; D294)) * (UpdateSheet!$H:$H=G294), 0))), "") * J294) +
(IFNA(IF(A294="", "", INDEX(UpdateSheet!$P:$P, MATCH(1, (UpdateSheet!$G:$G=MAXIFS(UpdateSheet!$G:$G, UpdateSheet!$M:$M, K294, UpdateSheet!$G:$G, "&lt;=" &amp; D294)) * (UpdateSheet!$M:$M=K294), 0))), "") * N294)
)
</f>
        <v/>
      </c>
      <c r="P294" s="55"/>
      <c r="Q294" s="82" t="str">
        <f t="array" ref="Q294">IF(A294="", "", (IFNA(IF(A294="", "", INDEX(UpdateSheet!$K:$K, MATCH(1, (UpdateSheet!$G:$G=MAXIFS(UpdateSheet!$G:$G, UpdateSheet!$H:$H, G294, UpdateSheet!$I:$I, J294, UpdateSheet!$G:$G, "&lt;=" &amp; D294)) * (UpdateSheet!$H:$H=G294) *(UpdateSheet!$I:$I=J294), 0))), "")) +
(IFNA(IF(A294="", "", INDEX(UpdateSheet!$O:$O, MATCH(1, (UpdateSheet!$G:$G=MAXIFS(UpdateSheet!$G:$G, UpdateSheet!$M:$M, K294,UpdateSheet!$N:$N, N294, UpdateSheet!$G:$G, "&lt;=" &amp; D294)) * (UpdateSheet!$M:$M=K294) *(UpdateSheet!$N:$N=N294), 0))), ""))
)
</f>
        <v/>
      </c>
      <c r="R294" s="81" t="s">
        <v>97</v>
      </c>
      <c r="S294" s="63" t="str">
        <f t="shared" si="20"/>
        <v/>
      </c>
      <c r="T294" s="83"/>
      <c r="U294" s="84" t="s">
        <v>97</v>
      </c>
      <c r="V294" s="84" t="s">
        <v>97</v>
      </c>
      <c r="W294" s="85" t="b">
        <f t="shared" si="1"/>
        <v>0</v>
      </c>
      <c r="X294" s="53"/>
      <c r="Y294" s="63"/>
      <c r="Z294" s="63"/>
    </row>
    <row r="295">
      <c r="A295" s="75"/>
      <c r="B295" s="74"/>
      <c r="C295" s="75"/>
      <c r="D295" s="76"/>
      <c r="E295" s="75" t="s">
        <v>97</v>
      </c>
      <c r="F295" s="75" t="s">
        <v>97</v>
      </c>
      <c r="G295" s="77"/>
      <c r="H295" s="77"/>
      <c r="I295" s="80"/>
      <c r="J295" s="77" t="s">
        <v>97</v>
      </c>
      <c r="K295" s="79" t="s">
        <v>97</v>
      </c>
      <c r="L295" s="79"/>
      <c r="M295" s="80"/>
      <c r="N295" s="79" t="s">
        <v>97</v>
      </c>
      <c r="O295" s="81" t="str">
        <f t="array" ref="O295">IF(A295="", "", (IFNA(IF(A295="", "", INDEX(UpdateSheet!$L:$L, MATCH(1, (UpdateSheet!$G:$G=MAXIFS(UpdateSheet!$G:$G, UpdateSheet!$H:$H, G295, UpdateSheet!$G:$G, "&lt;=" &amp; D295)) * (UpdateSheet!$H:$H=G295), 0))), "") * J295) +
(IFNA(IF(A295="", "", INDEX(UpdateSheet!$P:$P, MATCH(1, (UpdateSheet!$G:$G=MAXIFS(UpdateSheet!$G:$G, UpdateSheet!$M:$M, K295, UpdateSheet!$G:$G, "&lt;=" &amp; D295)) * (UpdateSheet!$M:$M=K295), 0))), "") * N295)
)
</f>
        <v/>
      </c>
      <c r="P295" s="55"/>
      <c r="Q295" s="82" t="str">
        <f t="array" ref="Q295">IF(A295="", "", (IFNA(IF(A295="", "", INDEX(UpdateSheet!$K:$K, MATCH(1, (UpdateSheet!$G:$G=MAXIFS(UpdateSheet!$G:$G, UpdateSheet!$H:$H, G295, UpdateSheet!$I:$I, J295, UpdateSheet!$G:$G, "&lt;=" &amp; D295)) * (UpdateSheet!$H:$H=G295) *(UpdateSheet!$I:$I=J295), 0))), "")) +
(IFNA(IF(A295="", "", INDEX(UpdateSheet!$O:$O, MATCH(1, (UpdateSheet!$G:$G=MAXIFS(UpdateSheet!$G:$G, UpdateSheet!$M:$M, K295,UpdateSheet!$N:$N, N295, UpdateSheet!$G:$G, "&lt;=" &amp; D295)) * (UpdateSheet!$M:$M=K295) *(UpdateSheet!$N:$N=N295), 0))), ""))
)
</f>
        <v/>
      </c>
      <c r="R295" s="81" t="s">
        <v>97</v>
      </c>
      <c r="S295" s="63" t="str">
        <f t="shared" si="20"/>
        <v/>
      </c>
      <c r="T295" s="83"/>
      <c r="U295" s="84" t="s">
        <v>97</v>
      </c>
      <c r="V295" s="84" t="s">
        <v>97</v>
      </c>
      <c r="W295" s="85" t="b">
        <f t="shared" si="1"/>
        <v>0</v>
      </c>
      <c r="X295" s="53"/>
      <c r="Y295" s="53"/>
      <c r="Z295" s="63"/>
    </row>
    <row r="296">
      <c r="A296" s="75"/>
      <c r="B296" s="74"/>
      <c r="C296" s="75"/>
      <c r="D296" s="76"/>
      <c r="E296" s="75" t="s">
        <v>97</v>
      </c>
      <c r="F296" s="75" t="s">
        <v>97</v>
      </c>
      <c r="G296" s="77"/>
      <c r="H296" s="77"/>
      <c r="I296" s="80"/>
      <c r="J296" s="77" t="s">
        <v>97</v>
      </c>
      <c r="K296" s="79" t="s">
        <v>97</v>
      </c>
      <c r="L296" s="79"/>
      <c r="M296" s="80"/>
      <c r="N296" s="79" t="s">
        <v>97</v>
      </c>
      <c r="O296" s="81" t="str">
        <f t="array" ref="O296">IF(A296="", "", (IFNA(IF(A296="", "", INDEX(UpdateSheet!$L:$L, MATCH(1, (UpdateSheet!$G:$G=MAXIFS(UpdateSheet!$G:$G, UpdateSheet!$H:$H, G296, UpdateSheet!$G:$G, "&lt;=" &amp; D296)) * (UpdateSheet!$H:$H=G296), 0))), "") * J296) +
(IFNA(IF(A296="", "", INDEX(UpdateSheet!$P:$P, MATCH(1, (UpdateSheet!$G:$G=MAXIFS(UpdateSheet!$G:$G, UpdateSheet!$M:$M, K296, UpdateSheet!$G:$G, "&lt;=" &amp; D296)) * (UpdateSheet!$M:$M=K296), 0))), "") * N296)
)
</f>
        <v/>
      </c>
      <c r="P296" s="55"/>
      <c r="Q296" s="82" t="str">
        <f t="array" ref="Q296">IF(A296="", "", (IFNA(IF(A296="", "", INDEX(UpdateSheet!$K:$K, MATCH(1, (UpdateSheet!$G:$G=MAXIFS(UpdateSheet!$G:$G, UpdateSheet!$H:$H, G296, UpdateSheet!$I:$I, J296, UpdateSheet!$G:$G, "&lt;=" &amp; D296)) * (UpdateSheet!$H:$H=G296) *(UpdateSheet!$I:$I=J296), 0))), "")) +
(IFNA(IF(A296="", "", INDEX(UpdateSheet!$O:$O, MATCH(1, (UpdateSheet!$G:$G=MAXIFS(UpdateSheet!$G:$G, UpdateSheet!$M:$M, K296,UpdateSheet!$N:$N, N296, UpdateSheet!$G:$G, "&lt;=" &amp; D296)) * (UpdateSheet!$M:$M=K296) *(UpdateSheet!$N:$N=N296), 0))), ""))
)
</f>
        <v/>
      </c>
      <c r="R296" s="81" t="s">
        <v>97</v>
      </c>
      <c r="S296" s="63" t="str">
        <f t="shared" si="20"/>
        <v/>
      </c>
      <c r="T296" s="83"/>
      <c r="U296" s="84" t="s">
        <v>97</v>
      </c>
      <c r="V296" s="84" t="s">
        <v>97</v>
      </c>
      <c r="W296" s="85" t="b">
        <f t="shared" si="1"/>
        <v>0</v>
      </c>
      <c r="X296" s="53"/>
      <c r="Y296" s="53"/>
      <c r="Z296" s="63"/>
    </row>
    <row r="297">
      <c r="A297" s="75"/>
      <c r="B297" s="74"/>
      <c r="C297" s="75"/>
      <c r="D297" s="76"/>
      <c r="E297" s="75" t="s">
        <v>97</v>
      </c>
      <c r="F297" s="75" t="s">
        <v>97</v>
      </c>
      <c r="G297" s="77"/>
      <c r="H297" s="77"/>
      <c r="I297" s="80"/>
      <c r="J297" s="77" t="s">
        <v>97</v>
      </c>
      <c r="K297" s="79" t="s">
        <v>97</v>
      </c>
      <c r="L297" s="79"/>
      <c r="M297" s="80"/>
      <c r="N297" s="79" t="s">
        <v>97</v>
      </c>
      <c r="O297" s="81" t="str">
        <f t="array" ref="O297">IF(A297="", "", (IFNA(IF(A297="", "", INDEX(UpdateSheet!$L:$L, MATCH(1, (UpdateSheet!$G:$G=MAXIFS(UpdateSheet!$G:$G, UpdateSheet!$H:$H, G297, UpdateSheet!$G:$G, "&lt;=" &amp; D297)) * (UpdateSheet!$H:$H=G297), 0))), "") * J297) +
(IFNA(IF(A297="", "", INDEX(UpdateSheet!$P:$P, MATCH(1, (UpdateSheet!$G:$G=MAXIFS(UpdateSheet!$G:$G, UpdateSheet!$M:$M, K297, UpdateSheet!$G:$G, "&lt;=" &amp; D297)) * (UpdateSheet!$M:$M=K297), 0))), "") * N297)
)
</f>
        <v/>
      </c>
      <c r="P297" s="55"/>
      <c r="Q297" s="82" t="str">
        <f t="array" ref="Q297">IF(A297="", "", (IFNA(IF(A297="", "", INDEX(UpdateSheet!$K:$K, MATCH(1, (UpdateSheet!$G:$G=MAXIFS(UpdateSheet!$G:$G, UpdateSheet!$H:$H, G297, UpdateSheet!$I:$I, J297, UpdateSheet!$G:$G, "&lt;=" &amp; D297)) * (UpdateSheet!$H:$H=G297) *(UpdateSheet!$I:$I=J297), 0))), "")) +
(IFNA(IF(A297="", "", INDEX(UpdateSheet!$O:$O, MATCH(1, (UpdateSheet!$G:$G=MAXIFS(UpdateSheet!$G:$G, UpdateSheet!$M:$M, K297,UpdateSheet!$N:$N, N297, UpdateSheet!$G:$G, "&lt;=" &amp; D297)) * (UpdateSheet!$M:$M=K297) *(UpdateSheet!$N:$N=N297), 0))), ""))
)
</f>
        <v/>
      </c>
      <c r="R297" s="81" t="s">
        <v>97</v>
      </c>
      <c r="S297" s="63" t="str">
        <f t="shared" si="20"/>
        <v/>
      </c>
      <c r="T297" s="83"/>
      <c r="U297" s="84" t="s">
        <v>97</v>
      </c>
      <c r="V297" s="84" t="s">
        <v>97</v>
      </c>
      <c r="W297" s="85" t="b">
        <f t="shared" si="1"/>
        <v>0</v>
      </c>
      <c r="X297" s="53"/>
      <c r="Y297" s="63"/>
      <c r="Z297" s="63"/>
    </row>
    <row r="298">
      <c r="A298" s="73"/>
      <c r="B298" s="74"/>
      <c r="C298" s="75"/>
      <c r="D298" s="76"/>
      <c r="E298" s="75" t="s">
        <v>97</v>
      </c>
      <c r="F298" s="75" t="s">
        <v>97</v>
      </c>
      <c r="G298" s="90"/>
      <c r="H298" s="91"/>
      <c r="I298" s="80"/>
      <c r="J298" s="77" t="s">
        <v>97</v>
      </c>
      <c r="K298" s="79" t="s">
        <v>97</v>
      </c>
      <c r="L298" s="79"/>
      <c r="M298" s="80"/>
      <c r="N298" s="79" t="s">
        <v>97</v>
      </c>
      <c r="O298" s="81" t="str">
        <f t="array" ref="O298">IF(A298="", "", (IFNA(IF(A298="", "", INDEX(UpdateSheet!$L:$L, MATCH(1, (UpdateSheet!$G:$G=MAXIFS(UpdateSheet!$G:$G, UpdateSheet!$H:$H, G298, UpdateSheet!$G:$G, "&lt;=" &amp; D298)) * (UpdateSheet!$H:$H=G298), 0))), "") * J298) +
(IFNA(IF(A298="", "", INDEX(UpdateSheet!$P:$P, MATCH(1, (UpdateSheet!$G:$G=MAXIFS(UpdateSheet!$G:$G, UpdateSheet!$M:$M, K298, UpdateSheet!$G:$G, "&lt;=" &amp; D298)) * (UpdateSheet!$M:$M=K298), 0))), "") * N298)
)
</f>
        <v/>
      </c>
      <c r="P298" s="86"/>
      <c r="Q298" s="82" t="str">
        <f t="array" ref="Q298">IF(A298="", "", (IFNA(IF(A298="", "", INDEX(UpdateSheet!$K:$K, MATCH(1, (UpdateSheet!$G:$G=MAXIFS(UpdateSheet!$G:$G, UpdateSheet!$H:$H, G298, UpdateSheet!$I:$I, J298, UpdateSheet!$G:$G, "&lt;=" &amp; D298)) * (UpdateSheet!$H:$H=G298) *(UpdateSheet!$I:$I=J298), 0))), "")) +
(IFNA(IF(A298="", "", INDEX(UpdateSheet!$O:$O, MATCH(1, (UpdateSheet!$G:$G=MAXIFS(UpdateSheet!$G:$G, UpdateSheet!$M:$M, K298,UpdateSheet!$N:$N, N298, UpdateSheet!$G:$G, "&lt;=" &amp; D298)) * (UpdateSheet!$M:$M=K298) *(UpdateSheet!$N:$N=N298), 0))), ""))
)
</f>
        <v/>
      </c>
      <c r="R298" s="81" t="s">
        <v>97</v>
      </c>
      <c r="S298" s="63" t="str">
        <f t="shared" si="20"/>
        <v/>
      </c>
      <c r="T298" s="87"/>
      <c r="U298" s="84" t="s">
        <v>97</v>
      </c>
      <c r="V298" s="84" t="s">
        <v>97</v>
      </c>
      <c r="W298" s="85" t="b">
        <f t="shared" si="1"/>
        <v>0</v>
      </c>
      <c r="X298" s="63"/>
      <c r="Y298" s="53"/>
      <c r="Z298" s="63"/>
    </row>
    <row r="299">
      <c r="A299" s="75"/>
      <c r="B299" s="74"/>
      <c r="C299" s="75"/>
      <c r="D299" s="76"/>
      <c r="E299" s="75" t="s">
        <v>97</v>
      </c>
      <c r="F299" s="75" t="s">
        <v>97</v>
      </c>
      <c r="G299" s="90"/>
      <c r="H299" s="91"/>
      <c r="I299" s="80"/>
      <c r="J299" s="77" t="s">
        <v>97</v>
      </c>
      <c r="K299" s="79" t="s">
        <v>97</v>
      </c>
      <c r="L299" s="79"/>
      <c r="M299" s="80"/>
      <c r="N299" s="79" t="s">
        <v>97</v>
      </c>
      <c r="O299" s="81" t="str">
        <f t="array" ref="O299">IF(A299="", "", (IFNA(IF(A299="", "", INDEX(UpdateSheet!$L:$L, MATCH(1, (UpdateSheet!$G:$G=MAXIFS(UpdateSheet!$G:$G, UpdateSheet!$H:$H, G299, UpdateSheet!$G:$G, "&lt;=" &amp; D299)) * (UpdateSheet!$H:$H=G299), 0))), "") * J299) +
(IFNA(IF(A299="", "", INDEX(UpdateSheet!$P:$P, MATCH(1, (UpdateSheet!$G:$G=MAXIFS(UpdateSheet!$G:$G, UpdateSheet!$M:$M, K299, UpdateSheet!$G:$G, "&lt;=" &amp; D299)) * (UpdateSheet!$M:$M=K299), 0))), "") * N299)
)
</f>
        <v/>
      </c>
      <c r="P299" s="55"/>
      <c r="Q299" s="82" t="str">
        <f t="array" ref="Q299">IF(A299="", "", (IFNA(IF(A299="", "", INDEX(UpdateSheet!$K:$K, MATCH(1, (UpdateSheet!$G:$G=MAXIFS(UpdateSheet!$G:$G, UpdateSheet!$H:$H, G299, UpdateSheet!$I:$I, J299, UpdateSheet!$G:$G, "&lt;=" &amp; D299)) * (UpdateSheet!$H:$H=G299) *(UpdateSheet!$I:$I=J299), 0))), "")) +
(IFNA(IF(A299="", "", INDEX(UpdateSheet!$O:$O, MATCH(1, (UpdateSheet!$G:$G=MAXIFS(UpdateSheet!$G:$G, UpdateSheet!$M:$M, K299,UpdateSheet!$N:$N, N299, UpdateSheet!$G:$G, "&lt;=" &amp; D299)) * (UpdateSheet!$M:$M=K299) *(UpdateSheet!$N:$N=N299), 0))), ""))
)
</f>
        <v/>
      </c>
      <c r="R299" s="81" t="s">
        <v>97</v>
      </c>
      <c r="S299" s="63" t="str">
        <f t="shared" si="20"/>
        <v/>
      </c>
      <c r="T299" s="83"/>
      <c r="U299" s="84" t="s">
        <v>97</v>
      </c>
      <c r="V299" s="84" t="s">
        <v>97</v>
      </c>
      <c r="W299" s="85" t="b">
        <f t="shared" si="1"/>
        <v>0</v>
      </c>
      <c r="X299" s="53"/>
      <c r="Y299" s="63"/>
      <c r="Z299" s="63"/>
    </row>
    <row r="300">
      <c r="A300" s="75"/>
      <c r="B300" s="74"/>
      <c r="C300" s="75"/>
      <c r="D300" s="76"/>
      <c r="E300" s="75" t="s">
        <v>97</v>
      </c>
      <c r="F300" s="75" t="s">
        <v>97</v>
      </c>
      <c r="G300" s="90"/>
      <c r="H300" s="91"/>
      <c r="I300" s="80"/>
      <c r="J300" s="77" t="s">
        <v>97</v>
      </c>
      <c r="K300" s="79" t="s">
        <v>97</v>
      </c>
      <c r="L300" s="79"/>
      <c r="M300" s="80"/>
      <c r="N300" s="79" t="s">
        <v>97</v>
      </c>
      <c r="O300" s="81" t="str">
        <f t="array" ref="O300">IF(A300="", "", (IFNA(IF(A300="", "", INDEX(UpdateSheet!$L:$L, MATCH(1, (UpdateSheet!$G:$G=MAXIFS(UpdateSheet!$G:$G, UpdateSheet!$H:$H, G300, UpdateSheet!$G:$G, "&lt;=" &amp; D300)) * (UpdateSheet!$H:$H=G300), 0))), "") * J300) +
(IFNA(IF(A300="", "", INDEX(UpdateSheet!$P:$P, MATCH(1, (UpdateSheet!$G:$G=MAXIFS(UpdateSheet!$G:$G, UpdateSheet!$M:$M, K300, UpdateSheet!$G:$G, "&lt;=" &amp; D300)) * (UpdateSheet!$M:$M=K300), 0))), "") * N300)
)
</f>
        <v/>
      </c>
      <c r="P300" s="55"/>
      <c r="Q300" s="82" t="str">
        <f t="array" ref="Q300">IF(A300="", "", (IFNA(IF(A300="", "", INDEX(UpdateSheet!$K:$K, MATCH(1, (UpdateSheet!$G:$G=MAXIFS(UpdateSheet!$G:$G, UpdateSheet!$H:$H, G300, UpdateSheet!$I:$I, J300, UpdateSheet!$G:$G, "&lt;=" &amp; D300)) * (UpdateSheet!$H:$H=G300) *(UpdateSheet!$I:$I=J300), 0))), "")) +
(IFNA(IF(A300="", "", INDEX(UpdateSheet!$O:$O, MATCH(1, (UpdateSheet!$G:$G=MAXIFS(UpdateSheet!$G:$G, UpdateSheet!$M:$M, K300,UpdateSheet!$N:$N, N300, UpdateSheet!$G:$G, "&lt;=" &amp; D300)) * (UpdateSheet!$M:$M=K300) *(UpdateSheet!$N:$N=N300), 0))), ""))
)
</f>
        <v/>
      </c>
      <c r="R300" s="81" t="s">
        <v>97</v>
      </c>
      <c r="S300" s="63" t="str">
        <f t="shared" si="20"/>
        <v/>
      </c>
      <c r="T300" s="83"/>
      <c r="U300" s="84" t="s">
        <v>97</v>
      </c>
      <c r="V300" s="84" t="s">
        <v>97</v>
      </c>
      <c r="W300" s="85" t="b">
        <f t="shared" si="1"/>
        <v>0</v>
      </c>
      <c r="X300" s="53"/>
      <c r="Y300" s="63"/>
      <c r="Z300" s="63"/>
    </row>
    <row r="301">
      <c r="A301" s="75"/>
      <c r="B301" s="74"/>
      <c r="C301" s="75"/>
      <c r="D301" s="76"/>
      <c r="E301" s="75" t="s">
        <v>97</v>
      </c>
      <c r="F301" s="75" t="s">
        <v>97</v>
      </c>
      <c r="G301" s="90"/>
      <c r="H301" s="91"/>
      <c r="I301" s="80"/>
      <c r="J301" s="77" t="s">
        <v>97</v>
      </c>
      <c r="K301" s="79" t="s">
        <v>97</v>
      </c>
      <c r="L301" s="79"/>
      <c r="M301" s="80"/>
      <c r="N301" s="79" t="s">
        <v>97</v>
      </c>
      <c r="O301" s="81" t="str">
        <f t="array" ref="O301">IF(A301="", "", (IFNA(IF(A301="", "", INDEX(UpdateSheet!$L:$L, MATCH(1, (UpdateSheet!$G:$G=MAXIFS(UpdateSheet!$G:$G, UpdateSheet!$H:$H, G301, UpdateSheet!$G:$G, "&lt;=" &amp; D301)) * (UpdateSheet!$H:$H=G301), 0))), "") * J301) +
(IFNA(IF(A301="", "", INDEX(UpdateSheet!$P:$P, MATCH(1, (UpdateSheet!$G:$G=MAXIFS(UpdateSheet!$G:$G, UpdateSheet!$M:$M, K301, UpdateSheet!$G:$G, "&lt;=" &amp; D301)) * (UpdateSheet!$M:$M=K301), 0))), "") * N301)
)
</f>
        <v/>
      </c>
      <c r="P301" s="86"/>
      <c r="Q301" s="82" t="str">
        <f t="array" ref="Q301">IF(A301="", "", (IFNA(IF(A301="", "", INDEX(UpdateSheet!$K:$K, MATCH(1, (UpdateSheet!$G:$G=MAXIFS(UpdateSheet!$G:$G, UpdateSheet!$H:$H, G301, UpdateSheet!$I:$I, J301, UpdateSheet!$G:$G, "&lt;=" &amp; D301)) * (UpdateSheet!$H:$H=G301) *(UpdateSheet!$I:$I=J301), 0))), "")) +
(IFNA(IF(A301="", "", INDEX(UpdateSheet!$O:$O, MATCH(1, (UpdateSheet!$G:$G=MAXIFS(UpdateSheet!$G:$G, UpdateSheet!$M:$M, K301,UpdateSheet!$N:$N, N301, UpdateSheet!$G:$G, "&lt;=" &amp; D301)) * (UpdateSheet!$M:$M=K301) *(UpdateSheet!$N:$N=N301), 0))), ""))
)
</f>
        <v/>
      </c>
      <c r="R301" s="81" t="s">
        <v>97</v>
      </c>
      <c r="S301" s="63" t="str">
        <f t="shared" si="20"/>
        <v/>
      </c>
      <c r="T301" s="87"/>
      <c r="U301" s="84" t="s">
        <v>97</v>
      </c>
      <c r="V301" s="84" t="s">
        <v>97</v>
      </c>
      <c r="W301" s="85" t="b">
        <f t="shared" si="1"/>
        <v>0</v>
      </c>
      <c r="X301" s="63"/>
      <c r="Y301" s="53"/>
      <c r="Z301" s="63"/>
    </row>
    <row r="302">
      <c r="A302" s="75"/>
      <c r="B302" s="74"/>
      <c r="C302" s="75"/>
      <c r="D302" s="76"/>
      <c r="E302" s="75" t="s">
        <v>97</v>
      </c>
      <c r="F302" s="75" t="s">
        <v>97</v>
      </c>
      <c r="G302" s="90"/>
      <c r="H302" s="91"/>
      <c r="I302" s="80"/>
      <c r="J302" s="77" t="s">
        <v>97</v>
      </c>
      <c r="K302" s="79" t="s">
        <v>97</v>
      </c>
      <c r="L302" s="79"/>
      <c r="M302" s="80"/>
      <c r="N302" s="79" t="s">
        <v>97</v>
      </c>
      <c r="O302" s="81" t="str">
        <f t="array" ref="O302">IF(A302="", "", (IFNA(IF(A302="", "", INDEX(UpdateSheet!$L:$L, MATCH(1, (UpdateSheet!$G:$G=MAXIFS(UpdateSheet!$G:$G, UpdateSheet!$H:$H, G302, UpdateSheet!$G:$G, "&lt;=" &amp; D302)) * (UpdateSheet!$H:$H=G302), 0))), "") * J302) +
(IFNA(IF(A302="", "", INDEX(UpdateSheet!$P:$P, MATCH(1, (UpdateSheet!$G:$G=MAXIFS(UpdateSheet!$G:$G, UpdateSheet!$M:$M, K302, UpdateSheet!$G:$G, "&lt;=" &amp; D302)) * (UpdateSheet!$M:$M=K302), 0))), "") * N302)
)
</f>
        <v/>
      </c>
      <c r="P302" s="55"/>
      <c r="Q302" s="82" t="str">
        <f t="array" ref="Q302">IF(A302="", "", (IFNA(IF(A302="", "", INDEX(UpdateSheet!$K:$K, MATCH(1, (UpdateSheet!$G:$G=MAXIFS(UpdateSheet!$G:$G, UpdateSheet!$H:$H, G302, UpdateSheet!$I:$I, J302, UpdateSheet!$G:$G, "&lt;=" &amp; D302)) * (UpdateSheet!$H:$H=G302) *(UpdateSheet!$I:$I=J302), 0))), "")) +
(IFNA(IF(A302="", "", INDEX(UpdateSheet!$O:$O, MATCH(1, (UpdateSheet!$G:$G=MAXIFS(UpdateSheet!$G:$G, UpdateSheet!$M:$M, K302,UpdateSheet!$N:$N, N302, UpdateSheet!$G:$G, "&lt;=" &amp; D302)) * (UpdateSheet!$M:$M=K302) *(UpdateSheet!$N:$N=N302), 0))), ""))
)
</f>
        <v/>
      </c>
      <c r="R302" s="81" t="s">
        <v>97</v>
      </c>
      <c r="S302" s="63" t="str">
        <f t="shared" si="20"/>
        <v/>
      </c>
      <c r="T302" s="83"/>
      <c r="U302" s="84" t="s">
        <v>97</v>
      </c>
      <c r="V302" s="84" t="s">
        <v>97</v>
      </c>
      <c r="W302" s="85" t="b">
        <f t="shared" si="1"/>
        <v>0</v>
      </c>
      <c r="X302" s="53"/>
      <c r="Y302" s="63"/>
      <c r="Z302" s="63"/>
    </row>
    <row r="303">
      <c r="A303" s="75"/>
      <c r="B303" s="74"/>
      <c r="C303" s="75"/>
      <c r="D303" s="76"/>
      <c r="E303" s="75" t="s">
        <v>97</v>
      </c>
      <c r="F303" s="75" t="s">
        <v>97</v>
      </c>
      <c r="G303" s="90"/>
      <c r="H303" s="91"/>
      <c r="I303" s="80"/>
      <c r="J303" s="77" t="s">
        <v>97</v>
      </c>
      <c r="K303" s="79" t="s">
        <v>97</v>
      </c>
      <c r="L303" s="79"/>
      <c r="M303" s="80"/>
      <c r="N303" s="79" t="s">
        <v>97</v>
      </c>
      <c r="O303" s="81" t="str">
        <f t="array" ref="O303">IF(A303="", "", (IFNA(IF(A303="", "", INDEX(UpdateSheet!$L:$L, MATCH(1, (UpdateSheet!$G:$G=MAXIFS(UpdateSheet!$G:$G, UpdateSheet!$H:$H, G303, UpdateSheet!$G:$G, "&lt;=" &amp; D303)) * (UpdateSheet!$H:$H=G303), 0))), "") * J303) +
(IFNA(IF(A303="", "", INDEX(UpdateSheet!$P:$P, MATCH(1, (UpdateSheet!$G:$G=MAXIFS(UpdateSheet!$G:$G, UpdateSheet!$M:$M, K303, UpdateSheet!$G:$G, "&lt;=" &amp; D303)) * (UpdateSheet!$M:$M=K303), 0))), "") * N303)
)
</f>
        <v/>
      </c>
      <c r="P303" s="86"/>
      <c r="Q303" s="82" t="str">
        <f t="array" ref="Q303">IF(A303="", "", (IFNA(IF(A303="", "", INDEX(UpdateSheet!$K:$K, MATCH(1, (UpdateSheet!$G:$G=MAXIFS(UpdateSheet!$G:$G, UpdateSheet!$H:$H, G303, UpdateSheet!$I:$I, J303, UpdateSheet!$G:$G, "&lt;=" &amp; D303)) * (UpdateSheet!$H:$H=G303) *(UpdateSheet!$I:$I=J303), 0))), "")) +
(IFNA(IF(A303="", "", INDEX(UpdateSheet!$O:$O, MATCH(1, (UpdateSheet!$G:$G=MAXIFS(UpdateSheet!$G:$G, UpdateSheet!$M:$M, K303,UpdateSheet!$N:$N, N303, UpdateSheet!$G:$G, "&lt;=" &amp; D303)) * (UpdateSheet!$M:$M=K303) *(UpdateSheet!$N:$N=N303), 0))), ""))
)
</f>
        <v/>
      </c>
      <c r="R303" s="81" t="s">
        <v>97</v>
      </c>
      <c r="S303" s="63" t="str">
        <f t="shared" si="20"/>
        <v/>
      </c>
      <c r="T303" s="87"/>
      <c r="U303" s="84" t="s">
        <v>97</v>
      </c>
      <c r="V303" s="84" t="s">
        <v>97</v>
      </c>
      <c r="W303" s="85" t="b">
        <f t="shared" si="1"/>
        <v>0</v>
      </c>
      <c r="X303" s="63"/>
      <c r="Y303" s="53"/>
      <c r="Z303" s="63"/>
    </row>
    <row r="304">
      <c r="A304" s="75"/>
      <c r="B304" s="74"/>
      <c r="C304" s="75"/>
      <c r="D304" s="76"/>
      <c r="E304" s="75" t="s">
        <v>97</v>
      </c>
      <c r="F304" s="75" t="s">
        <v>97</v>
      </c>
      <c r="G304" s="90"/>
      <c r="H304" s="91"/>
      <c r="I304" s="80"/>
      <c r="J304" s="77" t="s">
        <v>97</v>
      </c>
      <c r="K304" s="79" t="s">
        <v>97</v>
      </c>
      <c r="L304" s="79"/>
      <c r="M304" s="80"/>
      <c r="N304" s="79" t="s">
        <v>97</v>
      </c>
      <c r="O304" s="81" t="str">
        <f t="array" ref="O304">IF(A304="", "", (IFNA(IF(A304="", "", INDEX(UpdateSheet!$L:$L, MATCH(1, (UpdateSheet!$G:$G=MAXIFS(UpdateSheet!$G:$G, UpdateSheet!$H:$H, G304, UpdateSheet!$G:$G, "&lt;=" &amp; D304)) * (UpdateSheet!$H:$H=G304), 0))), "") * J304) +
(IFNA(IF(A304="", "", INDEX(UpdateSheet!$P:$P, MATCH(1, (UpdateSheet!$G:$G=MAXIFS(UpdateSheet!$G:$G, UpdateSheet!$M:$M, K304, UpdateSheet!$G:$G, "&lt;=" &amp; D304)) * (UpdateSheet!$M:$M=K304), 0))), "") * N304)
)
</f>
        <v/>
      </c>
      <c r="P304" s="86"/>
      <c r="Q304" s="82" t="str">
        <f t="array" ref="Q304">IF(A304="", "", (IFNA(IF(A304="", "", INDEX(UpdateSheet!$K:$K, MATCH(1, (UpdateSheet!$G:$G=MAXIFS(UpdateSheet!$G:$G, UpdateSheet!$H:$H, G304, UpdateSheet!$I:$I, J304, UpdateSheet!$G:$G, "&lt;=" &amp; D304)) * (UpdateSheet!$H:$H=G304) *(UpdateSheet!$I:$I=J304), 0))), "")) +
(IFNA(IF(A304="", "", INDEX(UpdateSheet!$O:$O, MATCH(1, (UpdateSheet!$G:$G=MAXIFS(UpdateSheet!$G:$G, UpdateSheet!$M:$M, K304,UpdateSheet!$N:$N, N304, UpdateSheet!$G:$G, "&lt;=" &amp; D304)) * (UpdateSheet!$M:$M=K304) *(UpdateSheet!$N:$N=N304), 0))), ""))
)
</f>
        <v/>
      </c>
      <c r="R304" s="81" t="s">
        <v>97</v>
      </c>
      <c r="S304" s="63" t="str">
        <f t="shared" si="20"/>
        <v/>
      </c>
      <c r="T304" s="87"/>
      <c r="U304" s="84" t="s">
        <v>97</v>
      </c>
      <c r="V304" s="84" t="s">
        <v>97</v>
      </c>
      <c r="W304" s="85" t="b">
        <f t="shared" si="1"/>
        <v>0</v>
      </c>
      <c r="X304" s="63"/>
      <c r="Y304" s="53"/>
      <c r="Z304" s="63"/>
    </row>
    <row r="305">
      <c r="A305" s="75"/>
      <c r="B305" s="74"/>
      <c r="C305" s="75"/>
      <c r="D305" s="76"/>
      <c r="E305" s="75" t="s">
        <v>97</v>
      </c>
      <c r="F305" s="75" t="s">
        <v>97</v>
      </c>
      <c r="G305" s="90"/>
      <c r="H305" s="91"/>
      <c r="I305" s="80"/>
      <c r="J305" s="77" t="s">
        <v>97</v>
      </c>
      <c r="K305" s="79" t="s">
        <v>97</v>
      </c>
      <c r="L305" s="79"/>
      <c r="M305" s="80"/>
      <c r="N305" s="79" t="s">
        <v>97</v>
      </c>
      <c r="O305" s="81" t="str">
        <f t="array" ref="O305">IF(A305="", "", (IFNA(IF(A305="", "", INDEX(UpdateSheet!$L:$L, MATCH(1, (UpdateSheet!$G:$G=MAXIFS(UpdateSheet!$G:$G, UpdateSheet!$H:$H, G305, UpdateSheet!$G:$G, "&lt;=" &amp; D305)) * (UpdateSheet!$H:$H=G305), 0))), "") * J305) +
(IFNA(IF(A305="", "", INDEX(UpdateSheet!$P:$P, MATCH(1, (UpdateSheet!$G:$G=MAXIFS(UpdateSheet!$G:$G, UpdateSheet!$M:$M, K305, UpdateSheet!$G:$G, "&lt;=" &amp; D305)) * (UpdateSheet!$M:$M=K305), 0))), "") * N305)
)
</f>
        <v/>
      </c>
      <c r="P305" s="55"/>
      <c r="Q305" s="82" t="str">
        <f t="array" ref="Q305">IF(A305="", "", (IFNA(IF(A305="", "", INDEX(UpdateSheet!$K:$K, MATCH(1, (UpdateSheet!$G:$G=MAXIFS(UpdateSheet!$G:$G, UpdateSheet!$H:$H, G305, UpdateSheet!$I:$I, J305, UpdateSheet!$G:$G, "&lt;=" &amp; D305)) * (UpdateSheet!$H:$H=G305) *(UpdateSheet!$I:$I=J305), 0))), "")) +
(IFNA(IF(A305="", "", INDEX(UpdateSheet!$O:$O, MATCH(1, (UpdateSheet!$G:$G=MAXIFS(UpdateSheet!$G:$G, UpdateSheet!$M:$M, K305,UpdateSheet!$N:$N, N305, UpdateSheet!$G:$G, "&lt;=" &amp; D305)) * (UpdateSheet!$M:$M=K305) *(UpdateSheet!$N:$N=N305), 0))), ""))
)
</f>
        <v/>
      </c>
      <c r="R305" s="81" t="s">
        <v>97</v>
      </c>
      <c r="S305" s="63" t="str">
        <f t="shared" si="20"/>
        <v/>
      </c>
      <c r="T305" s="83"/>
      <c r="U305" s="84" t="s">
        <v>97</v>
      </c>
      <c r="V305" s="84" t="s">
        <v>97</v>
      </c>
      <c r="W305" s="85" t="b">
        <f t="shared" si="1"/>
        <v>0</v>
      </c>
      <c r="X305" s="53"/>
      <c r="Y305" s="63"/>
      <c r="Z305" s="63"/>
    </row>
    <row r="306">
      <c r="A306" s="75"/>
      <c r="B306" s="74"/>
      <c r="C306" s="75"/>
      <c r="D306" s="76"/>
      <c r="E306" s="75" t="s">
        <v>97</v>
      </c>
      <c r="F306" s="75" t="s">
        <v>97</v>
      </c>
      <c r="G306" s="90"/>
      <c r="H306" s="91"/>
      <c r="I306" s="80"/>
      <c r="J306" s="77" t="s">
        <v>97</v>
      </c>
      <c r="K306" s="79" t="s">
        <v>97</v>
      </c>
      <c r="L306" s="79"/>
      <c r="M306" s="80"/>
      <c r="N306" s="79" t="s">
        <v>97</v>
      </c>
      <c r="O306" s="81" t="str">
        <f t="array" ref="O306">IF(A306="", "", (IFNA(IF(A306="", "", INDEX(UpdateSheet!$L:$L, MATCH(1, (UpdateSheet!$G:$G=MAXIFS(UpdateSheet!$G:$G, UpdateSheet!$H:$H, G306, UpdateSheet!$G:$G, "&lt;=" &amp; D306)) * (UpdateSheet!$H:$H=G306), 0))), "") * J306) +
(IFNA(IF(A306="", "", INDEX(UpdateSheet!$P:$P, MATCH(1, (UpdateSheet!$G:$G=MAXIFS(UpdateSheet!$G:$G, UpdateSheet!$M:$M, K306, UpdateSheet!$G:$G, "&lt;=" &amp; D306)) * (UpdateSheet!$M:$M=K306), 0))), "") * N306)
)
</f>
        <v/>
      </c>
      <c r="P306" s="86"/>
      <c r="Q306" s="82" t="str">
        <f t="array" ref="Q306">IF(A306="", "", (IFNA(IF(A306="", "", INDEX(UpdateSheet!$K:$K, MATCH(1, (UpdateSheet!$G:$G=MAXIFS(UpdateSheet!$G:$G, UpdateSheet!$H:$H, G306, UpdateSheet!$I:$I, J306, UpdateSheet!$G:$G, "&lt;=" &amp; D306)) * (UpdateSheet!$H:$H=G306) *(UpdateSheet!$I:$I=J306), 0))), "")) +
(IFNA(IF(A306="", "", INDEX(UpdateSheet!$O:$O, MATCH(1, (UpdateSheet!$G:$G=MAXIFS(UpdateSheet!$G:$G, UpdateSheet!$M:$M, K306,UpdateSheet!$N:$N, N306, UpdateSheet!$G:$G, "&lt;=" &amp; D306)) * (UpdateSheet!$M:$M=K306) *(UpdateSheet!$N:$N=N306), 0))), ""))
)
</f>
        <v/>
      </c>
      <c r="R306" s="81" t="s">
        <v>97</v>
      </c>
      <c r="S306" s="63" t="str">
        <f t="shared" si="20"/>
        <v/>
      </c>
      <c r="T306" s="87"/>
      <c r="U306" s="84" t="s">
        <v>97</v>
      </c>
      <c r="V306" s="84" t="s">
        <v>97</v>
      </c>
      <c r="W306" s="85" t="b">
        <f t="shared" si="1"/>
        <v>0</v>
      </c>
      <c r="X306" s="63"/>
      <c r="Y306" s="53"/>
      <c r="Z306" s="63"/>
    </row>
    <row r="307">
      <c r="A307" s="75"/>
      <c r="B307" s="74"/>
      <c r="C307" s="75"/>
      <c r="D307" s="76"/>
      <c r="E307" s="75" t="s">
        <v>97</v>
      </c>
      <c r="F307" s="75" t="s">
        <v>97</v>
      </c>
      <c r="G307" s="90"/>
      <c r="H307" s="91"/>
      <c r="I307" s="80"/>
      <c r="J307" s="77" t="s">
        <v>97</v>
      </c>
      <c r="K307" s="79" t="s">
        <v>97</v>
      </c>
      <c r="L307" s="79"/>
      <c r="M307" s="80"/>
      <c r="N307" s="79" t="s">
        <v>97</v>
      </c>
      <c r="O307" s="81" t="str">
        <f t="array" ref="O307">IF(A307="", "", (IFNA(IF(A307="", "", INDEX(UpdateSheet!$L:$L, MATCH(1, (UpdateSheet!$G:$G=MAXIFS(UpdateSheet!$G:$G, UpdateSheet!$H:$H, G307, UpdateSheet!$G:$G, "&lt;=" &amp; D307)) * (UpdateSheet!$H:$H=G307), 0))), "") * J307) +
(IFNA(IF(A307="", "", INDEX(UpdateSheet!$P:$P, MATCH(1, (UpdateSheet!$G:$G=MAXIFS(UpdateSheet!$G:$G, UpdateSheet!$M:$M, K307, UpdateSheet!$G:$G, "&lt;=" &amp; D307)) * (UpdateSheet!$M:$M=K307), 0))), "") * N307)
)
</f>
        <v/>
      </c>
      <c r="P307" s="86"/>
      <c r="Q307" s="82" t="str">
        <f t="array" ref="Q307">IF(A307="", "", (IFNA(IF(A307="", "", INDEX(UpdateSheet!$K:$K, MATCH(1, (UpdateSheet!$G:$G=MAXIFS(UpdateSheet!$G:$G, UpdateSheet!$H:$H, G307, UpdateSheet!$I:$I, J307, UpdateSheet!$G:$G, "&lt;=" &amp; D307)) * (UpdateSheet!$H:$H=G307) *(UpdateSheet!$I:$I=J307), 0))), "")) +
(IFNA(IF(A307="", "", INDEX(UpdateSheet!$O:$O, MATCH(1, (UpdateSheet!$G:$G=MAXIFS(UpdateSheet!$G:$G, UpdateSheet!$M:$M, K307,UpdateSheet!$N:$N, N307, UpdateSheet!$G:$G, "&lt;=" &amp; D307)) * (UpdateSheet!$M:$M=K307) *(UpdateSheet!$N:$N=N307), 0))), ""))
)
</f>
        <v/>
      </c>
      <c r="R307" s="81" t="s">
        <v>97</v>
      </c>
      <c r="S307" s="63" t="str">
        <f t="shared" si="20"/>
        <v/>
      </c>
      <c r="T307" s="87"/>
      <c r="U307" s="84" t="s">
        <v>97</v>
      </c>
      <c r="V307" s="84" t="s">
        <v>97</v>
      </c>
      <c r="W307" s="85" t="b">
        <f t="shared" si="1"/>
        <v>0</v>
      </c>
      <c r="X307" s="63"/>
      <c r="Y307" s="53"/>
      <c r="Z307" s="63"/>
    </row>
    <row r="308">
      <c r="A308" s="75"/>
      <c r="B308" s="74"/>
      <c r="C308" s="75"/>
      <c r="D308" s="76"/>
      <c r="E308" s="75" t="s">
        <v>97</v>
      </c>
      <c r="F308" s="75" t="s">
        <v>97</v>
      </c>
      <c r="G308" s="90"/>
      <c r="H308" s="91"/>
      <c r="I308" s="80"/>
      <c r="J308" s="77" t="s">
        <v>97</v>
      </c>
      <c r="K308" s="79" t="s">
        <v>97</v>
      </c>
      <c r="L308" s="79"/>
      <c r="M308" s="80"/>
      <c r="N308" s="79" t="s">
        <v>97</v>
      </c>
      <c r="O308" s="81" t="str">
        <f t="array" ref="O308">IF(A308="", "", (IFNA(IF(A308="", "", INDEX(UpdateSheet!$L:$L, MATCH(1, (UpdateSheet!$G:$G=MAXIFS(UpdateSheet!$G:$G, UpdateSheet!$H:$H, G308, UpdateSheet!$G:$G, "&lt;=" &amp; D308)) * (UpdateSheet!$H:$H=G308), 0))), "") * J308) +
(IFNA(IF(A308="", "", INDEX(UpdateSheet!$P:$P, MATCH(1, (UpdateSheet!$G:$G=MAXIFS(UpdateSheet!$G:$G, UpdateSheet!$M:$M, K308, UpdateSheet!$G:$G, "&lt;=" &amp; D308)) * (UpdateSheet!$M:$M=K308), 0))), "") * N308)
)
</f>
        <v/>
      </c>
      <c r="P308" s="86"/>
      <c r="Q308" s="82" t="str">
        <f t="array" ref="Q308">IF(A308="", "", (IFNA(IF(A308="", "", INDEX(UpdateSheet!$K:$K, MATCH(1, (UpdateSheet!$G:$G=MAXIFS(UpdateSheet!$G:$G, UpdateSheet!$H:$H, G308, UpdateSheet!$I:$I, J308, UpdateSheet!$G:$G, "&lt;=" &amp; D308)) * (UpdateSheet!$H:$H=G308) *(UpdateSheet!$I:$I=J308), 0))), "")) +
(IFNA(IF(A308="", "", INDEX(UpdateSheet!$O:$O, MATCH(1, (UpdateSheet!$G:$G=MAXIFS(UpdateSheet!$G:$G, UpdateSheet!$M:$M, K308,UpdateSheet!$N:$N, N308, UpdateSheet!$G:$G, "&lt;=" &amp; D308)) * (UpdateSheet!$M:$M=K308) *(UpdateSheet!$N:$N=N308), 0))), ""))
)
</f>
        <v/>
      </c>
      <c r="R308" s="81" t="s">
        <v>97</v>
      </c>
      <c r="S308" s="63" t="str">
        <f t="shared" si="20"/>
        <v/>
      </c>
      <c r="T308" s="87"/>
      <c r="U308" s="84" t="s">
        <v>97</v>
      </c>
      <c r="V308" s="84" t="s">
        <v>97</v>
      </c>
      <c r="W308" s="85" t="b">
        <f t="shared" si="1"/>
        <v>0</v>
      </c>
      <c r="X308" s="63"/>
      <c r="Y308" s="53"/>
      <c r="Z308" s="63"/>
    </row>
    <row r="309">
      <c r="A309" s="75"/>
      <c r="B309" s="74"/>
      <c r="C309" s="75"/>
      <c r="D309" s="76"/>
      <c r="E309" s="75" t="s">
        <v>97</v>
      </c>
      <c r="F309" s="75" t="s">
        <v>97</v>
      </c>
      <c r="G309" s="90"/>
      <c r="H309" s="91"/>
      <c r="I309" s="80"/>
      <c r="J309" s="77" t="s">
        <v>97</v>
      </c>
      <c r="K309" s="79" t="s">
        <v>97</v>
      </c>
      <c r="L309" s="79"/>
      <c r="M309" s="80"/>
      <c r="N309" s="79" t="s">
        <v>97</v>
      </c>
      <c r="O309" s="81" t="str">
        <f t="array" ref="O309">IF(A309="", "", (IFNA(IF(A309="", "", INDEX(UpdateSheet!$L:$L, MATCH(1, (UpdateSheet!$G:$G=MAXIFS(UpdateSheet!$G:$G, UpdateSheet!$H:$H, G309, UpdateSheet!$G:$G, "&lt;=" &amp; D309)) * (UpdateSheet!$H:$H=G309), 0))), "") * J309) +
(IFNA(IF(A309="", "", INDEX(UpdateSheet!$P:$P, MATCH(1, (UpdateSheet!$G:$G=MAXIFS(UpdateSheet!$G:$G, UpdateSheet!$M:$M, K309, UpdateSheet!$G:$G, "&lt;=" &amp; D309)) * (UpdateSheet!$M:$M=K309), 0))), "") * N309)
)
</f>
        <v/>
      </c>
      <c r="P309" s="86"/>
      <c r="Q309" s="82" t="str">
        <f t="array" ref="Q309">IF(A309="", "", (IFNA(IF(A309="", "", INDEX(UpdateSheet!$K:$K, MATCH(1, (UpdateSheet!$G:$G=MAXIFS(UpdateSheet!$G:$G, UpdateSheet!$H:$H, G309, UpdateSheet!$I:$I, J309, UpdateSheet!$G:$G, "&lt;=" &amp; D309)) * (UpdateSheet!$H:$H=G309) *(UpdateSheet!$I:$I=J309), 0))), "")) +
(IFNA(IF(A309="", "", INDEX(UpdateSheet!$O:$O, MATCH(1, (UpdateSheet!$G:$G=MAXIFS(UpdateSheet!$G:$G, UpdateSheet!$M:$M, K309,UpdateSheet!$N:$N, N309, UpdateSheet!$G:$G, "&lt;=" &amp; D309)) * (UpdateSheet!$M:$M=K309) *(UpdateSheet!$N:$N=N309), 0))), ""))
)
</f>
        <v/>
      </c>
      <c r="R309" s="81" t="s">
        <v>97</v>
      </c>
      <c r="S309" s="63" t="str">
        <f t="shared" si="20"/>
        <v/>
      </c>
      <c r="T309" s="87"/>
      <c r="U309" s="84" t="s">
        <v>97</v>
      </c>
      <c r="V309" s="84" t="s">
        <v>97</v>
      </c>
      <c r="W309" s="85" t="b">
        <f t="shared" si="1"/>
        <v>0</v>
      </c>
      <c r="X309" s="63"/>
      <c r="Y309" s="53"/>
      <c r="Z309" s="63"/>
    </row>
    <row r="310">
      <c r="A310" s="75"/>
      <c r="B310" s="74"/>
      <c r="C310" s="75"/>
      <c r="D310" s="76"/>
      <c r="E310" s="75" t="s">
        <v>97</v>
      </c>
      <c r="F310" s="75" t="s">
        <v>97</v>
      </c>
      <c r="G310" s="90"/>
      <c r="H310" s="91"/>
      <c r="I310" s="80"/>
      <c r="J310" s="77" t="s">
        <v>97</v>
      </c>
      <c r="K310" s="79" t="s">
        <v>97</v>
      </c>
      <c r="L310" s="79"/>
      <c r="M310" s="80"/>
      <c r="N310" s="79" t="s">
        <v>97</v>
      </c>
      <c r="O310" s="81" t="str">
        <f t="array" ref="O310">IF(A310="", "", (IFNA(IF(A310="", "", INDEX(UpdateSheet!$L:$L, MATCH(1, (UpdateSheet!$G:$G=MAXIFS(UpdateSheet!$G:$G, UpdateSheet!$H:$H, G310, UpdateSheet!$G:$G, "&lt;=" &amp; D310)) * (UpdateSheet!$H:$H=G310), 0))), "") * J310) +
(IFNA(IF(A310="", "", INDEX(UpdateSheet!$P:$P, MATCH(1, (UpdateSheet!$G:$G=MAXIFS(UpdateSheet!$G:$G, UpdateSheet!$M:$M, K310, UpdateSheet!$G:$G, "&lt;=" &amp; D310)) * (UpdateSheet!$M:$M=K310), 0))), "") * N310)
)
</f>
        <v/>
      </c>
      <c r="P310" s="86"/>
      <c r="Q310" s="82" t="str">
        <f t="array" ref="Q310">IF(A310="", "", (IFNA(IF(A310="", "", INDEX(UpdateSheet!$K:$K, MATCH(1, (UpdateSheet!$G:$G=MAXIFS(UpdateSheet!$G:$G, UpdateSheet!$H:$H, G310, UpdateSheet!$I:$I, J310, UpdateSheet!$G:$G, "&lt;=" &amp; D310)) * (UpdateSheet!$H:$H=G310) *(UpdateSheet!$I:$I=J310), 0))), "")) +
(IFNA(IF(A310="", "", INDEX(UpdateSheet!$O:$O, MATCH(1, (UpdateSheet!$G:$G=MAXIFS(UpdateSheet!$G:$G, UpdateSheet!$M:$M, K310,UpdateSheet!$N:$N, N310, UpdateSheet!$G:$G, "&lt;=" &amp; D310)) * (UpdateSheet!$M:$M=K310) *(UpdateSheet!$N:$N=N310), 0))), ""))
)
</f>
        <v/>
      </c>
      <c r="R310" s="81" t="s">
        <v>97</v>
      </c>
      <c r="S310" s="63" t="str">
        <f t="shared" si="20"/>
        <v/>
      </c>
      <c r="T310" s="87"/>
      <c r="U310" s="84" t="s">
        <v>97</v>
      </c>
      <c r="V310" s="84" t="s">
        <v>97</v>
      </c>
      <c r="W310" s="85" t="b">
        <f t="shared" si="1"/>
        <v>0</v>
      </c>
      <c r="X310" s="63"/>
      <c r="Y310" s="53"/>
      <c r="Z310" s="63"/>
    </row>
    <row r="311">
      <c r="A311" s="75"/>
      <c r="B311" s="74"/>
      <c r="C311" s="75"/>
      <c r="D311" s="76"/>
      <c r="E311" s="75" t="s">
        <v>97</v>
      </c>
      <c r="F311" s="75" t="s">
        <v>97</v>
      </c>
      <c r="G311" s="90"/>
      <c r="H311" s="91"/>
      <c r="I311" s="80"/>
      <c r="J311" s="77" t="s">
        <v>97</v>
      </c>
      <c r="K311" s="79" t="s">
        <v>97</v>
      </c>
      <c r="L311" s="79"/>
      <c r="M311" s="80"/>
      <c r="N311" s="79" t="s">
        <v>97</v>
      </c>
      <c r="O311" s="81" t="str">
        <f t="array" ref="O311">IF(A311="", "", (IFNA(IF(A311="", "", INDEX(UpdateSheet!$L:$L, MATCH(1, (UpdateSheet!$G:$G=MAXIFS(UpdateSheet!$G:$G, UpdateSheet!$H:$H, G311, UpdateSheet!$G:$G, "&lt;=" &amp; D311)) * (UpdateSheet!$H:$H=G311), 0))), "") * J311) +
(IFNA(IF(A311="", "", INDEX(UpdateSheet!$P:$P, MATCH(1, (UpdateSheet!$G:$G=MAXIFS(UpdateSheet!$G:$G, UpdateSheet!$M:$M, K311, UpdateSheet!$G:$G, "&lt;=" &amp; D311)) * (UpdateSheet!$M:$M=K311), 0))), "") * N311)
)
</f>
        <v/>
      </c>
      <c r="P311" s="86"/>
      <c r="Q311" s="82" t="str">
        <f t="array" ref="Q311">IF(A311="", "", (IFNA(IF(A311="", "", INDEX(UpdateSheet!$K:$K, MATCH(1, (UpdateSheet!$G:$G=MAXIFS(UpdateSheet!$G:$G, UpdateSheet!$H:$H, G311, UpdateSheet!$I:$I, J311, UpdateSheet!$G:$G, "&lt;=" &amp; D311)) * (UpdateSheet!$H:$H=G311) *(UpdateSheet!$I:$I=J311), 0))), "")) +
(IFNA(IF(A311="", "", INDEX(UpdateSheet!$O:$O, MATCH(1, (UpdateSheet!$G:$G=MAXIFS(UpdateSheet!$G:$G, UpdateSheet!$M:$M, K311,UpdateSheet!$N:$N, N311, UpdateSheet!$G:$G, "&lt;=" &amp; D311)) * (UpdateSheet!$M:$M=K311) *(UpdateSheet!$N:$N=N311), 0))), ""))
)
</f>
        <v/>
      </c>
      <c r="R311" s="81" t="s">
        <v>97</v>
      </c>
      <c r="S311" s="63" t="str">
        <f t="shared" si="20"/>
        <v/>
      </c>
      <c r="T311" s="87"/>
      <c r="U311" s="84" t="s">
        <v>97</v>
      </c>
      <c r="V311" s="84" t="s">
        <v>97</v>
      </c>
      <c r="W311" s="85" t="b">
        <f t="shared" si="1"/>
        <v>0</v>
      </c>
      <c r="X311" s="63"/>
      <c r="Y311" s="53"/>
      <c r="Z311" s="63"/>
    </row>
    <row r="312">
      <c r="A312" s="75"/>
      <c r="B312" s="74"/>
      <c r="C312" s="75"/>
      <c r="D312" s="76"/>
      <c r="E312" s="75" t="s">
        <v>97</v>
      </c>
      <c r="F312" s="75" t="s">
        <v>97</v>
      </c>
      <c r="G312" s="90"/>
      <c r="H312" s="91"/>
      <c r="I312" s="80"/>
      <c r="J312" s="77" t="s">
        <v>97</v>
      </c>
      <c r="K312" s="79" t="s">
        <v>97</v>
      </c>
      <c r="L312" s="79"/>
      <c r="M312" s="80"/>
      <c r="N312" s="79" t="s">
        <v>97</v>
      </c>
      <c r="O312" s="81" t="str">
        <f t="array" ref="O312">IF(A312="", "", (IFNA(IF(A312="", "", INDEX(UpdateSheet!$L:$L, MATCH(1, (UpdateSheet!$G:$G=MAXIFS(UpdateSheet!$G:$G, UpdateSheet!$H:$H, G312, UpdateSheet!$G:$G, "&lt;=" &amp; D312)) * (UpdateSheet!$H:$H=G312), 0))), "") * J312) +
(IFNA(IF(A312="", "", INDEX(UpdateSheet!$P:$P, MATCH(1, (UpdateSheet!$G:$G=MAXIFS(UpdateSheet!$G:$G, UpdateSheet!$M:$M, K312, UpdateSheet!$G:$G, "&lt;=" &amp; D312)) * (UpdateSheet!$M:$M=K312), 0))), "") * N312)
)
</f>
        <v/>
      </c>
      <c r="P312" s="55"/>
      <c r="Q312" s="82" t="str">
        <f t="array" ref="Q312">IF(A312="", "", (IFNA(IF(A312="", "", INDEX(UpdateSheet!$K:$K, MATCH(1, (UpdateSheet!$G:$G=MAXIFS(UpdateSheet!$G:$G, UpdateSheet!$H:$H, G312, UpdateSheet!$I:$I, J312, UpdateSheet!$G:$G, "&lt;=" &amp; D312)) * (UpdateSheet!$H:$H=G312) *(UpdateSheet!$I:$I=J312), 0))), "")) +
(IFNA(IF(A312="", "", INDEX(UpdateSheet!$O:$O, MATCH(1, (UpdateSheet!$G:$G=MAXIFS(UpdateSheet!$G:$G, UpdateSheet!$M:$M, K312,UpdateSheet!$N:$N, N312, UpdateSheet!$G:$G, "&lt;=" &amp; D312)) * (UpdateSheet!$M:$M=K312) *(UpdateSheet!$N:$N=N312), 0))), ""))
)
</f>
        <v/>
      </c>
      <c r="R312" s="81" t="s">
        <v>97</v>
      </c>
      <c r="S312" s="63" t="str">
        <f t="shared" si="20"/>
        <v/>
      </c>
      <c r="T312" s="83"/>
      <c r="U312" s="84" t="s">
        <v>97</v>
      </c>
      <c r="V312" s="84" t="s">
        <v>97</v>
      </c>
      <c r="W312" s="85" t="b">
        <f t="shared" si="1"/>
        <v>0</v>
      </c>
      <c r="X312" s="53"/>
      <c r="Y312" s="53"/>
      <c r="Z312" s="63"/>
    </row>
    <row r="313">
      <c r="A313" s="75"/>
      <c r="B313" s="74"/>
      <c r="C313" s="75"/>
      <c r="D313" s="76"/>
      <c r="E313" s="75" t="s">
        <v>97</v>
      </c>
      <c r="F313" s="75" t="s">
        <v>97</v>
      </c>
      <c r="G313" s="90"/>
      <c r="H313" s="91"/>
      <c r="I313" s="80"/>
      <c r="J313" s="77" t="s">
        <v>97</v>
      </c>
      <c r="K313" s="79" t="s">
        <v>97</v>
      </c>
      <c r="L313" s="79"/>
      <c r="M313" s="80"/>
      <c r="N313" s="79" t="s">
        <v>97</v>
      </c>
      <c r="O313" s="81" t="str">
        <f t="array" ref="O313">IF(A313="", "", (IFNA(IF(A313="", "", INDEX(UpdateSheet!$L:$L, MATCH(1, (UpdateSheet!$G:$G=MAXIFS(UpdateSheet!$G:$G, UpdateSheet!$H:$H, G313, UpdateSheet!$G:$G, "&lt;=" &amp; D313)) * (UpdateSheet!$H:$H=G313), 0))), "") * J313) +
(IFNA(IF(A313="", "", INDEX(UpdateSheet!$P:$P, MATCH(1, (UpdateSheet!$G:$G=MAXIFS(UpdateSheet!$G:$G, UpdateSheet!$M:$M, K313, UpdateSheet!$G:$G, "&lt;=" &amp; D313)) * (UpdateSheet!$M:$M=K313), 0))), "") * N313)
)
</f>
        <v/>
      </c>
      <c r="P313" s="86"/>
      <c r="Q313" s="82" t="str">
        <f t="array" ref="Q313">IF(A313="", "", (IFNA(IF(A313="", "", INDEX(UpdateSheet!$K:$K, MATCH(1, (UpdateSheet!$G:$G=MAXIFS(UpdateSheet!$G:$G, UpdateSheet!$H:$H, G313, UpdateSheet!$I:$I, J313, UpdateSheet!$G:$G, "&lt;=" &amp; D313)) * (UpdateSheet!$H:$H=G313) *(UpdateSheet!$I:$I=J313), 0))), "")) +
(IFNA(IF(A313="", "", INDEX(UpdateSheet!$O:$O, MATCH(1, (UpdateSheet!$G:$G=MAXIFS(UpdateSheet!$G:$G, UpdateSheet!$M:$M, K313,UpdateSheet!$N:$N, N313, UpdateSheet!$G:$G, "&lt;=" &amp; D313)) * (UpdateSheet!$M:$M=K313) *(UpdateSheet!$N:$N=N313), 0))), ""))
)
</f>
        <v/>
      </c>
      <c r="R313" s="81" t="s">
        <v>97</v>
      </c>
      <c r="S313" s="63" t="str">
        <f t="shared" si="20"/>
        <v/>
      </c>
      <c r="T313" s="87"/>
      <c r="U313" s="84" t="s">
        <v>97</v>
      </c>
      <c r="V313" s="84" t="s">
        <v>97</v>
      </c>
      <c r="W313" s="85" t="b">
        <f t="shared" si="1"/>
        <v>0</v>
      </c>
      <c r="X313" s="63"/>
      <c r="Y313" s="53"/>
      <c r="Z313" s="63"/>
    </row>
    <row r="314">
      <c r="A314" s="75"/>
      <c r="B314" s="74"/>
      <c r="C314" s="75"/>
      <c r="D314" s="76"/>
      <c r="E314" s="75" t="s">
        <v>97</v>
      </c>
      <c r="F314" s="75" t="s">
        <v>97</v>
      </c>
      <c r="G314" s="90"/>
      <c r="H314" s="91"/>
      <c r="I314" s="80"/>
      <c r="J314" s="77" t="s">
        <v>97</v>
      </c>
      <c r="K314" s="79" t="s">
        <v>97</v>
      </c>
      <c r="L314" s="79"/>
      <c r="M314" s="80"/>
      <c r="N314" s="79" t="s">
        <v>97</v>
      </c>
      <c r="O314" s="81" t="str">
        <f t="array" ref="O314">IF(A314="", "", (IFNA(IF(A314="", "", INDEX(UpdateSheet!$L:$L, MATCH(1, (UpdateSheet!$G:$G=MAXIFS(UpdateSheet!$G:$G, UpdateSheet!$H:$H, G314, UpdateSheet!$G:$G, "&lt;=" &amp; D314)) * (UpdateSheet!$H:$H=G314), 0))), "") * J314) +
(IFNA(IF(A314="", "", INDEX(UpdateSheet!$P:$P, MATCH(1, (UpdateSheet!$G:$G=MAXIFS(UpdateSheet!$G:$G, UpdateSheet!$M:$M, K314, UpdateSheet!$G:$G, "&lt;=" &amp; D314)) * (UpdateSheet!$M:$M=K314), 0))), "") * N314)
)
</f>
        <v/>
      </c>
      <c r="P314" s="86"/>
      <c r="Q314" s="82" t="str">
        <f t="array" ref="Q314">IF(A314="", "", (IFNA(IF(A314="", "", INDEX(UpdateSheet!$K:$K, MATCH(1, (UpdateSheet!$G:$G=MAXIFS(UpdateSheet!$G:$G, UpdateSheet!$H:$H, G314, UpdateSheet!$I:$I, J314, UpdateSheet!$G:$G, "&lt;=" &amp; D314)) * (UpdateSheet!$H:$H=G314) *(UpdateSheet!$I:$I=J314), 0))), "")) +
(IFNA(IF(A314="", "", INDEX(UpdateSheet!$O:$O, MATCH(1, (UpdateSheet!$G:$G=MAXIFS(UpdateSheet!$G:$G, UpdateSheet!$M:$M, K314,UpdateSheet!$N:$N, N314, UpdateSheet!$G:$G, "&lt;=" &amp; D314)) * (UpdateSheet!$M:$M=K314) *(UpdateSheet!$N:$N=N314), 0))), ""))
)
</f>
        <v/>
      </c>
      <c r="R314" s="81" t="s">
        <v>97</v>
      </c>
      <c r="S314" s="63" t="str">
        <f t="shared" si="20"/>
        <v/>
      </c>
      <c r="T314" s="87"/>
      <c r="U314" s="84" t="s">
        <v>97</v>
      </c>
      <c r="V314" s="84" t="s">
        <v>97</v>
      </c>
      <c r="W314" s="85" t="b">
        <f t="shared" si="1"/>
        <v>0</v>
      </c>
      <c r="X314" s="63"/>
      <c r="Y314" s="53"/>
      <c r="Z314" s="63"/>
    </row>
    <row r="315">
      <c r="A315" s="75"/>
      <c r="B315" s="74"/>
      <c r="C315" s="75"/>
      <c r="D315" s="76"/>
      <c r="E315" s="75" t="s">
        <v>97</v>
      </c>
      <c r="F315" s="75" t="s">
        <v>97</v>
      </c>
      <c r="G315" s="90"/>
      <c r="H315" s="91"/>
      <c r="I315" s="80"/>
      <c r="J315" s="77" t="s">
        <v>97</v>
      </c>
      <c r="K315" s="79" t="s">
        <v>97</v>
      </c>
      <c r="L315" s="79"/>
      <c r="M315" s="80"/>
      <c r="N315" s="79" t="s">
        <v>97</v>
      </c>
      <c r="O315" s="81" t="str">
        <f t="array" ref="O315">IF(A315="", "", (IFNA(IF(A315="", "", INDEX(UpdateSheet!$L:$L, MATCH(1, (UpdateSheet!$G:$G=MAXIFS(UpdateSheet!$G:$G, UpdateSheet!$H:$H, G315, UpdateSheet!$G:$G, "&lt;=" &amp; D315)) * (UpdateSheet!$H:$H=G315), 0))), "") * J315) +
(IFNA(IF(A315="", "", INDEX(UpdateSheet!$P:$P, MATCH(1, (UpdateSheet!$G:$G=MAXIFS(UpdateSheet!$G:$G, UpdateSheet!$M:$M, K315, UpdateSheet!$G:$G, "&lt;=" &amp; D315)) * (UpdateSheet!$M:$M=K315), 0))), "") * N315)
)
</f>
        <v/>
      </c>
      <c r="P315" s="86"/>
      <c r="Q315" s="82" t="str">
        <f t="array" ref="Q315">IF(A315="", "", (IFNA(IF(A315="", "", INDEX(UpdateSheet!$K:$K, MATCH(1, (UpdateSheet!$G:$G=MAXIFS(UpdateSheet!$G:$G, UpdateSheet!$H:$H, G315, UpdateSheet!$I:$I, J315, UpdateSheet!$G:$G, "&lt;=" &amp; D315)) * (UpdateSheet!$H:$H=G315) *(UpdateSheet!$I:$I=J315), 0))), "")) +
(IFNA(IF(A315="", "", INDEX(UpdateSheet!$O:$O, MATCH(1, (UpdateSheet!$G:$G=MAXIFS(UpdateSheet!$G:$G, UpdateSheet!$M:$M, K315,UpdateSheet!$N:$N, N315, UpdateSheet!$G:$G, "&lt;=" &amp; D315)) * (UpdateSheet!$M:$M=K315) *(UpdateSheet!$N:$N=N315), 0))), ""))
)
</f>
        <v/>
      </c>
      <c r="R315" s="81" t="s">
        <v>97</v>
      </c>
      <c r="S315" s="63" t="str">
        <f t="shared" si="20"/>
        <v/>
      </c>
      <c r="T315" s="87"/>
      <c r="U315" s="84" t="s">
        <v>97</v>
      </c>
      <c r="V315" s="84" t="s">
        <v>97</v>
      </c>
      <c r="W315" s="85" t="b">
        <f t="shared" si="1"/>
        <v>0</v>
      </c>
      <c r="X315" s="63"/>
      <c r="Y315" s="53"/>
      <c r="Z315" s="63"/>
    </row>
    <row r="316">
      <c r="A316" s="75"/>
      <c r="B316" s="74"/>
      <c r="C316" s="75"/>
      <c r="D316" s="76"/>
      <c r="E316" s="75" t="s">
        <v>97</v>
      </c>
      <c r="F316" s="75" t="s">
        <v>97</v>
      </c>
      <c r="G316" s="90"/>
      <c r="H316" s="91"/>
      <c r="I316" s="80"/>
      <c r="J316" s="77" t="s">
        <v>97</v>
      </c>
      <c r="K316" s="79" t="s">
        <v>97</v>
      </c>
      <c r="L316" s="79"/>
      <c r="M316" s="80"/>
      <c r="N316" s="79" t="s">
        <v>97</v>
      </c>
      <c r="O316" s="81" t="str">
        <f t="array" ref="O316">IF(A316="", "", (IFNA(IF(A316="", "", INDEX(UpdateSheet!$L:$L, MATCH(1, (UpdateSheet!$G:$G=MAXIFS(UpdateSheet!$G:$G, UpdateSheet!$H:$H, G316, UpdateSheet!$G:$G, "&lt;=" &amp; D316)) * (UpdateSheet!$H:$H=G316), 0))), "") * J316) +
(IFNA(IF(A316="", "", INDEX(UpdateSheet!$P:$P, MATCH(1, (UpdateSheet!$G:$G=MAXIFS(UpdateSheet!$G:$G, UpdateSheet!$M:$M, K316, UpdateSheet!$G:$G, "&lt;=" &amp; D316)) * (UpdateSheet!$M:$M=K316), 0))), "") * N316)
)
</f>
        <v/>
      </c>
      <c r="P316" s="55"/>
      <c r="Q316" s="82" t="str">
        <f t="array" ref="Q316">IF(A316="", "", (IFNA(IF(A316="", "", INDEX(UpdateSheet!$K:$K, MATCH(1, (UpdateSheet!$G:$G=MAXIFS(UpdateSheet!$G:$G, UpdateSheet!$H:$H, G316, UpdateSheet!$I:$I, J316, UpdateSheet!$G:$G, "&lt;=" &amp; D316)) * (UpdateSheet!$H:$H=G316) *(UpdateSheet!$I:$I=J316), 0))), "")) +
(IFNA(IF(A316="", "", INDEX(UpdateSheet!$O:$O, MATCH(1, (UpdateSheet!$G:$G=MAXIFS(UpdateSheet!$G:$G, UpdateSheet!$M:$M, K316,UpdateSheet!$N:$N, N316, UpdateSheet!$G:$G, "&lt;=" &amp; D316)) * (UpdateSheet!$M:$M=K316) *(UpdateSheet!$N:$N=N316), 0))), ""))
)
</f>
        <v/>
      </c>
      <c r="R316" s="81" t="s">
        <v>97</v>
      </c>
      <c r="S316" s="63" t="str">
        <f t="shared" si="20"/>
        <v/>
      </c>
      <c r="T316" s="83"/>
      <c r="U316" s="84" t="s">
        <v>97</v>
      </c>
      <c r="V316" s="84" t="s">
        <v>97</v>
      </c>
      <c r="W316" s="85" t="b">
        <f t="shared" si="1"/>
        <v>0</v>
      </c>
      <c r="X316" s="53"/>
      <c r="Y316" s="53"/>
      <c r="Z316" s="63"/>
    </row>
    <row r="317">
      <c r="A317" s="75"/>
      <c r="B317" s="74"/>
      <c r="C317" s="75"/>
      <c r="D317" s="76"/>
      <c r="E317" s="75" t="s">
        <v>97</v>
      </c>
      <c r="F317" s="75" t="s">
        <v>97</v>
      </c>
      <c r="G317" s="90"/>
      <c r="H317" s="91"/>
      <c r="I317" s="80"/>
      <c r="J317" s="77" t="s">
        <v>97</v>
      </c>
      <c r="K317" s="79" t="s">
        <v>97</v>
      </c>
      <c r="L317" s="79"/>
      <c r="M317" s="80"/>
      <c r="N317" s="79" t="s">
        <v>97</v>
      </c>
      <c r="O317" s="81" t="str">
        <f t="array" ref="O317">IF(A317="", "", (IFNA(IF(A317="", "", INDEX(UpdateSheet!$L:$L, MATCH(1, (UpdateSheet!$G:$G=MAXIFS(UpdateSheet!$G:$G, UpdateSheet!$H:$H, G317, UpdateSheet!$G:$G, "&lt;=" &amp; D317)) * (UpdateSheet!$H:$H=G317), 0))), "") * J317) +
(IFNA(IF(A317="", "", INDEX(UpdateSheet!$P:$P, MATCH(1, (UpdateSheet!$G:$G=MAXIFS(UpdateSheet!$G:$G, UpdateSheet!$M:$M, K317, UpdateSheet!$G:$G, "&lt;=" &amp; D317)) * (UpdateSheet!$M:$M=K317), 0))), "") * N317)
)
</f>
        <v/>
      </c>
      <c r="P317" s="55"/>
      <c r="Q317" s="82" t="str">
        <f t="array" ref="Q317">IF(A317="", "", (IFNA(IF(A317="", "", INDEX(UpdateSheet!$K:$K, MATCH(1, (UpdateSheet!$G:$G=MAXIFS(UpdateSheet!$G:$G, UpdateSheet!$H:$H, G317, UpdateSheet!$I:$I, J317, UpdateSheet!$G:$G, "&lt;=" &amp; D317)) * (UpdateSheet!$H:$H=G317) *(UpdateSheet!$I:$I=J317), 0))), "")) +
(IFNA(IF(A317="", "", INDEX(UpdateSheet!$O:$O, MATCH(1, (UpdateSheet!$G:$G=MAXIFS(UpdateSheet!$G:$G, UpdateSheet!$M:$M, K317,UpdateSheet!$N:$N, N317, UpdateSheet!$G:$G, "&lt;=" &amp; D317)) * (UpdateSheet!$M:$M=K317) *(UpdateSheet!$N:$N=N317), 0))), ""))
)
</f>
        <v/>
      </c>
      <c r="R317" s="81" t="s">
        <v>97</v>
      </c>
      <c r="S317" s="63" t="str">
        <f t="shared" si="20"/>
        <v/>
      </c>
      <c r="T317" s="83"/>
      <c r="U317" s="84" t="s">
        <v>97</v>
      </c>
      <c r="V317" s="84" t="s">
        <v>97</v>
      </c>
      <c r="W317" s="85" t="b">
        <f t="shared" si="1"/>
        <v>0</v>
      </c>
      <c r="X317" s="53"/>
      <c r="Y317" s="63"/>
      <c r="Z317" s="63"/>
    </row>
    <row r="318">
      <c r="A318" s="75"/>
      <c r="B318" s="74"/>
      <c r="C318" s="75"/>
      <c r="D318" s="76"/>
      <c r="E318" s="75" t="s">
        <v>97</v>
      </c>
      <c r="F318" s="75" t="s">
        <v>97</v>
      </c>
      <c r="G318" s="90"/>
      <c r="H318" s="91"/>
      <c r="I318" s="80"/>
      <c r="J318" s="77" t="s">
        <v>97</v>
      </c>
      <c r="K318" s="79" t="s">
        <v>97</v>
      </c>
      <c r="L318" s="79"/>
      <c r="M318" s="80"/>
      <c r="N318" s="79" t="s">
        <v>97</v>
      </c>
      <c r="O318" s="81" t="str">
        <f t="array" ref="O318">IF(A318="", "", (IFNA(IF(A318="", "", INDEX(UpdateSheet!$L:$L, MATCH(1, (UpdateSheet!$G:$G=MAXIFS(UpdateSheet!$G:$G, UpdateSheet!$H:$H, G318, UpdateSheet!$G:$G, "&lt;=" &amp; D318)) * (UpdateSheet!$H:$H=G318), 0))), "") * J318) +
(IFNA(IF(A318="", "", INDEX(UpdateSheet!$P:$P, MATCH(1, (UpdateSheet!$G:$G=MAXIFS(UpdateSheet!$G:$G, UpdateSheet!$M:$M, K318, UpdateSheet!$G:$G, "&lt;=" &amp; D318)) * (UpdateSheet!$M:$M=K318), 0))), "") * N318)
)
</f>
        <v/>
      </c>
      <c r="P318" s="86"/>
      <c r="Q318" s="82" t="str">
        <f t="array" ref="Q318">IF(A318="", "", (IFNA(IF(A318="", "", INDEX(UpdateSheet!$K:$K, MATCH(1, (UpdateSheet!$G:$G=MAXIFS(UpdateSheet!$G:$G, UpdateSheet!$H:$H, G318, UpdateSheet!$I:$I, J318, UpdateSheet!$G:$G, "&lt;=" &amp; D318)) * (UpdateSheet!$H:$H=G318) *(UpdateSheet!$I:$I=J318), 0))), "")) +
(IFNA(IF(A318="", "", INDEX(UpdateSheet!$O:$O, MATCH(1, (UpdateSheet!$G:$G=MAXIFS(UpdateSheet!$G:$G, UpdateSheet!$M:$M, K318,UpdateSheet!$N:$N, N318, UpdateSheet!$G:$G, "&lt;=" &amp; D318)) * (UpdateSheet!$M:$M=K318) *(UpdateSheet!$N:$N=N318), 0))), ""))
)
</f>
        <v/>
      </c>
      <c r="R318" s="81" t="s">
        <v>97</v>
      </c>
      <c r="S318" s="63" t="str">
        <f t="shared" si="20"/>
        <v/>
      </c>
      <c r="T318" s="87"/>
      <c r="U318" s="84" t="s">
        <v>97</v>
      </c>
      <c r="V318" s="84" t="s">
        <v>97</v>
      </c>
      <c r="W318" s="85" t="b">
        <f t="shared" si="1"/>
        <v>0</v>
      </c>
      <c r="X318" s="63"/>
      <c r="Y318" s="53"/>
      <c r="Z318" s="63"/>
    </row>
    <row r="319">
      <c r="A319" s="75"/>
      <c r="B319" s="74"/>
      <c r="C319" s="75"/>
      <c r="D319" s="76"/>
      <c r="E319" s="75" t="s">
        <v>97</v>
      </c>
      <c r="F319" s="75" t="s">
        <v>97</v>
      </c>
      <c r="G319" s="90"/>
      <c r="H319" s="91"/>
      <c r="I319" s="80"/>
      <c r="J319" s="77" t="s">
        <v>97</v>
      </c>
      <c r="K319" s="79" t="s">
        <v>97</v>
      </c>
      <c r="L319" s="79"/>
      <c r="M319" s="80"/>
      <c r="N319" s="79" t="s">
        <v>97</v>
      </c>
      <c r="O319" s="81" t="str">
        <f t="array" ref="O319">IF(A319="", "", (IFNA(IF(A319="", "", INDEX(UpdateSheet!$L:$L, MATCH(1, (UpdateSheet!$G:$G=MAXIFS(UpdateSheet!$G:$G, UpdateSheet!$H:$H, G319, UpdateSheet!$G:$G, "&lt;=" &amp; D319)) * (UpdateSheet!$H:$H=G319), 0))), "") * J319) +
(IFNA(IF(A319="", "", INDEX(UpdateSheet!$P:$P, MATCH(1, (UpdateSheet!$G:$G=MAXIFS(UpdateSheet!$G:$G, UpdateSheet!$M:$M, K319, UpdateSheet!$G:$G, "&lt;=" &amp; D319)) * (UpdateSheet!$M:$M=K319), 0))), "") * N319)
)
</f>
        <v/>
      </c>
      <c r="P319" s="55"/>
      <c r="Q319" s="82" t="str">
        <f t="array" ref="Q319">IF(A319="", "", (IFNA(IF(A319="", "", INDEX(UpdateSheet!$K:$K, MATCH(1, (UpdateSheet!$G:$G=MAXIFS(UpdateSheet!$G:$G, UpdateSheet!$H:$H, G319, UpdateSheet!$I:$I, J319, UpdateSheet!$G:$G, "&lt;=" &amp; D319)) * (UpdateSheet!$H:$H=G319) *(UpdateSheet!$I:$I=J319), 0))), "")) +
(IFNA(IF(A319="", "", INDEX(UpdateSheet!$O:$O, MATCH(1, (UpdateSheet!$G:$G=MAXIFS(UpdateSheet!$G:$G, UpdateSheet!$M:$M, K319,UpdateSheet!$N:$N, N319, UpdateSheet!$G:$G, "&lt;=" &amp; D319)) * (UpdateSheet!$M:$M=K319) *(UpdateSheet!$N:$N=N319), 0))), ""))
)
</f>
        <v/>
      </c>
      <c r="R319" s="81" t="s">
        <v>97</v>
      </c>
      <c r="S319" s="63" t="str">
        <f t="shared" si="20"/>
        <v/>
      </c>
      <c r="T319" s="83"/>
      <c r="U319" s="84" t="s">
        <v>97</v>
      </c>
      <c r="V319" s="84" t="s">
        <v>97</v>
      </c>
      <c r="W319" s="85" t="b">
        <f t="shared" si="1"/>
        <v>0</v>
      </c>
      <c r="X319" s="53"/>
      <c r="Y319" s="63"/>
      <c r="Z319" s="63"/>
    </row>
    <row r="320">
      <c r="A320" s="75"/>
      <c r="B320" s="74"/>
      <c r="C320" s="75"/>
      <c r="D320" s="76"/>
      <c r="E320" s="75" t="s">
        <v>97</v>
      </c>
      <c r="F320" s="75" t="s">
        <v>97</v>
      </c>
      <c r="G320" s="90"/>
      <c r="H320" s="91"/>
      <c r="I320" s="80"/>
      <c r="J320" s="77" t="s">
        <v>97</v>
      </c>
      <c r="K320" s="79" t="s">
        <v>97</v>
      </c>
      <c r="L320" s="79"/>
      <c r="M320" s="80"/>
      <c r="N320" s="79" t="s">
        <v>97</v>
      </c>
      <c r="O320" s="81" t="str">
        <f t="array" ref="O320">IF(A320="", "", (IFNA(IF(A320="", "", INDEX(UpdateSheet!$L:$L, MATCH(1, (UpdateSheet!$G:$G=MAXIFS(UpdateSheet!$G:$G, UpdateSheet!$H:$H, G320, UpdateSheet!$G:$G, "&lt;=" &amp; D320)) * (UpdateSheet!$H:$H=G320), 0))), "") * J320) +
(IFNA(IF(A320="", "", INDEX(UpdateSheet!$P:$P, MATCH(1, (UpdateSheet!$G:$G=MAXIFS(UpdateSheet!$G:$G, UpdateSheet!$M:$M, K320, UpdateSheet!$G:$G, "&lt;=" &amp; D320)) * (UpdateSheet!$M:$M=K320), 0))), "") * N320)
)
</f>
        <v/>
      </c>
      <c r="P320" s="55"/>
      <c r="Q320" s="82" t="str">
        <f t="array" ref="Q320">IF(A320="", "", (IFNA(IF(A320="", "", INDEX(UpdateSheet!$K:$K, MATCH(1, (UpdateSheet!$G:$G=MAXIFS(UpdateSheet!$G:$G, UpdateSheet!$H:$H, G320, UpdateSheet!$I:$I, J320, UpdateSheet!$G:$G, "&lt;=" &amp; D320)) * (UpdateSheet!$H:$H=G320) *(UpdateSheet!$I:$I=J320), 0))), "")) +
(IFNA(IF(A320="", "", INDEX(UpdateSheet!$O:$O, MATCH(1, (UpdateSheet!$G:$G=MAXIFS(UpdateSheet!$G:$G, UpdateSheet!$M:$M, K320,UpdateSheet!$N:$N, N320, UpdateSheet!$G:$G, "&lt;=" &amp; D320)) * (UpdateSheet!$M:$M=K320) *(UpdateSheet!$N:$N=N320), 0))), ""))
)
</f>
        <v/>
      </c>
      <c r="R320" s="81" t="s">
        <v>97</v>
      </c>
      <c r="S320" s="63" t="str">
        <f t="shared" si="20"/>
        <v/>
      </c>
      <c r="T320" s="83"/>
      <c r="U320" s="84" t="s">
        <v>97</v>
      </c>
      <c r="V320" s="84" t="s">
        <v>97</v>
      </c>
      <c r="W320" s="85" t="b">
        <f t="shared" si="1"/>
        <v>0</v>
      </c>
      <c r="X320" s="53"/>
      <c r="Y320" s="63"/>
      <c r="Z320" s="63"/>
    </row>
    <row r="321">
      <c r="A321" s="75"/>
      <c r="B321" s="74"/>
      <c r="C321" s="75"/>
      <c r="D321" s="76"/>
      <c r="E321" s="75" t="s">
        <v>97</v>
      </c>
      <c r="F321" s="75" t="s">
        <v>97</v>
      </c>
      <c r="G321" s="90"/>
      <c r="H321" s="91"/>
      <c r="I321" s="80"/>
      <c r="J321" s="77" t="s">
        <v>97</v>
      </c>
      <c r="K321" s="79" t="s">
        <v>97</v>
      </c>
      <c r="L321" s="79"/>
      <c r="M321" s="80"/>
      <c r="N321" s="79" t="s">
        <v>97</v>
      </c>
      <c r="O321" s="81" t="str">
        <f t="array" ref="O321">IF(A321="", "", (IFNA(IF(A321="", "", INDEX(UpdateSheet!$L:$L, MATCH(1, (UpdateSheet!$G:$G=MAXIFS(UpdateSheet!$G:$G, UpdateSheet!$H:$H, G321, UpdateSheet!$G:$G, "&lt;=" &amp; D321)) * (UpdateSheet!$H:$H=G321), 0))), "") * J321) +
(IFNA(IF(A321="", "", INDEX(UpdateSheet!$P:$P, MATCH(1, (UpdateSheet!$G:$G=MAXIFS(UpdateSheet!$G:$G, UpdateSheet!$M:$M, K321, UpdateSheet!$G:$G, "&lt;=" &amp; D321)) * (UpdateSheet!$M:$M=K321), 0))), "") * N321)
)
</f>
        <v/>
      </c>
      <c r="P321" s="86"/>
      <c r="Q321" s="82" t="str">
        <f t="array" ref="Q321">IF(A321="", "", (IFNA(IF(A321="", "", INDEX(UpdateSheet!$K:$K, MATCH(1, (UpdateSheet!$G:$G=MAXIFS(UpdateSheet!$G:$G, UpdateSheet!$H:$H, G321, UpdateSheet!$I:$I, J321, UpdateSheet!$G:$G, "&lt;=" &amp; D321)) * (UpdateSheet!$H:$H=G321) *(UpdateSheet!$I:$I=J321), 0))), "")) +
(IFNA(IF(A321="", "", INDEX(UpdateSheet!$O:$O, MATCH(1, (UpdateSheet!$G:$G=MAXIFS(UpdateSheet!$G:$G, UpdateSheet!$M:$M, K321,UpdateSheet!$N:$N, N321, UpdateSheet!$G:$G, "&lt;=" &amp; D321)) * (UpdateSheet!$M:$M=K321) *(UpdateSheet!$N:$N=N321), 0))), ""))
)
</f>
        <v/>
      </c>
      <c r="R321" s="81" t="s">
        <v>97</v>
      </c>
      <c r="S321" s="63" t="str">
        <f t="shared" si="20"/>
        <v/>
      </c>
      <c r="T321" s="87"/>
      <c r="U321" s="84" t="s">
        <v>97</v>
      </c>
      <c r="V321" s="84" t="s">
        <v>97</v>
      </c>
      <c r="W321" s="85" t="b">
        <f t="shared" si="1"/>
        <v>0</v>
      </c>
      <c r="X321" s="63"/>
      <c r="Y321" s="53"/>
      <c r="Z321" s="63"/>
    </row>
    <row r="322">
      <c r="A322" s="75"/>
      <c r="B322" s="74"/>
      <c r="C322" s="75"/>
      <c r="D322" s="76"/>
      <c r="E322" s="75" t="s">
        <v>97</v>
      </c>
      <c r="F322" s="75" t="s">
        <v>97</v>
      </c>
      <c r="G322" s="90"/>
      <c r="H322" s="91"/>
      <c r="I322" s="80"/>
      <c r="J322" s="77" t="s">
        <v>97</v>
      </c>
      <c r="K322" s="79" t="s">
        <v>97</v>
      </c>
      <c r="L322" s="79"/>
      <c r="M322" s="80"/>
      <c r="N322" s="79" t="s">
        <v>97</v>
      </c>
      <c r="O322" s="81" t="str">
        <f t="array" ref="O322">IF(A322="", "", (IFNA(IF(A322="", "", INDEX(UpdateSheet!$L:$L, MATCH(1, (UpdateSheet!$G:$G=MAXIFS(UpdateSheet!$G:$G, UpdateSheet!$H:$H, G322, UpdateSheet!$G:$G, "&lt;=" &amp; D322)) * (UpdateSheet!$H:$H=G322), 0))), "") * J322) +
(IFNA(IF(A322="", "", INDEX(UpdateSheet!$P:$P, MATCH(1, (UpdateSheet!$G:$G=MAXIFS(UpdateSheet!$G:$G, UpdateSheet!$M:$M, K322, UpdateSheet!$G:$G, "&lt;=" &amp; D322)) * (UpdateSheet!$M:$M=K322), 0))), "") * N322)
)
</f>
        <v/>
      </c>
      <c r="P322" s="86"/>
      <c r="Q322" s="82" t="str">
        <f t="array" ref="Q322">IF(A322="", "", (IFNA(IF(A322="", "", INDEX(UpdateSheet!$K:$K, MATCH(1, (UpdateSheet!$G:$G=MAXIFS(UpdateSheet!$G:$G, UpdateSheet!$H:$H, G322, UpdateSheet!$I:$I, J322, UpdateSheet!$G:$G, "&lt;=" &amp; D322)) * (UpdateSheet!$H:$H=G322) *(UpdateSheet!$I:$I=J322), 0))), "")) +
(IFNA(IF(A322="", "", INDEX(UpdateSheet!$O:$O, MATCH(1, (UpdateSheet!$G:$G=MAXIFS(UpdateSheet!$G:$G, UpdateSheet!$M:$M, K322,UpdateSheet!$N:$N, N322, UpdateSheet!$G:$G, "&lt;=" &amp; D322)) * (UpdateSheet!$M:$M=K322) *(UpdateSheet!$N:$N=N322), 0))), ""))
)
</f>
        <v/>
      </c>
      <c r="R322" s="81" t="s">
        <v>97</v>
      </c>
      <c r="S322" s="63" t="str">
        <f t="shared" si="20"/>
        <v/>
      </c>
      <c r="T322" s="87"/>
      <c r="U322" s="84" t="s">
        <v>97</v>
      </c>
      <c r="V322" s="84" t="s">
        <v>97</v>
      </c>
      <c r="W322" s="85" t="b">
        <f t="shared" si="1"/>
        <v>0</v>
      </c>
      <c r="X322" s="63"/>
      <c r="Y322" s="53"/>
      <c r="Z322" s="63"/>
    </row>
    <row r="323">
      <c r="A323" s="75"/>
      <c r="B323" s="74"/>
      <c r="C323" s="75"/>
      <c r="D323" s="76"/>
      <c r="E323" s="75" t="s">
        <v>97</v>
      </c>
      <c r="F323" s="75" t="s">
        <v>97</v>
      </c>
      <c r="G323" s="90"/>
      <c r="H323" s="91"/>
      <c r="I323" s="80"/>
      <c r="J323" s="77" t="s">
        <v>97</v>
      </c>
      <c r="K323" s="79" t="s">
        <v>97</v>
      </c>
      <c r="L323" s="79"/>
      <c r="M323" s="80"/>
      <c r="N323" s="79" t="s">
        <v>97</v>
      </c>
      <c r="O323" s="81" t="str">
        <f t="array" ref="O323">IF(A323="", "", (IFNA(IF(A323="", "", INDEX(UpdateSheet!$L:$L, MATCH(1, (UpdateSheet!$G:$G=MAXIFS(UpdateSheet!$G:$G, UpdateSheet!$H:$H, G323, UpdateSheet!$G:$G, "&lt;=" &amp; D323)) * (UpdateSheet!$H:$H=G323), 0))), "") * J323) +
(IFNA(IF(A323="", "", INDEX(UpdateSheet!$P:$P, MATCH(1, (UpdateSheet!$G:$G=MAXIFS(UpdateSheet!$G:$G, UpdateSheet!$M:$M, K323, UpdateSheet!$G:$G, "&lt;=" &amp; D323)) * (UpdateSheet!$M:$M=K323), 0))), "") * N323)
)
</f>
        <v/>
      </c>
      <c r="P323" s="86"/>
      <c r="Q323" s="82" t="str">
        <f t="array" ref="Q323">IF(A323="", "", (IFNA(IF(A323="", "", INDEX(UpdateSheet!$K:$K, MATCH(1, (UpdateSheet!$G:$G=MAXIFS(UpdateSheet!$G:$G, UpdateSheet!$H:$H, G323, UpdateSheet!$I:$I, J323, UpdateSheet!$G:$G, "&lt;=" &amp; D323)) * (UpdateSheet!$H:$H=G323) *(UpdateSheet!$I:$I=J323), 0))), "")) +
(IFNA(IF(A323="", "", INDEX(UpdateSheet!$O:$O, MATCH(1, (UpdateSheet!$G:$G=MAXIFS(UpdateSheet!$G:$G, UpdateSheet!$M:$M, K323,UpdateSheet!$N:$N, N323, UpdateSheet!$G:$G, "&lt;=" &amp; D323)) * (UpdateSheet!$M:$M=K323) *(UpdateSheet!$N:$N=N323), 0))), ""))
)
</f>
        <v/>
      </c>
      <c r="R323" s="81" t="s">
        <v>97</v>
      </c>
      <c r="S323" s="63" t="str">
        <f t="shared" si="20"/>
        <v/>
      </c>
      <c r="T323" s="87"/>
      <c r="U323" s="84" t="s">
        <v>97</v>
      </c>
      <c r="V323" s="84" t="s">
        <v>97</v>
      </c>
      <c r="W323" s="85" t="b">
        <f t="shared" si="1"/>
        <v>0</v>
      </c>
      <c r="X323" s="63"/>
      <c r="Y323" s="53"/>
      <c r="Z323" s="63"/>
    </row>
    <row r="324">
      <c r="A324" s="75"/>
      <c r="B324" s="74"/>
      <c r="C324" s="75"/>
      <c r="D324" s="76"/>
      <c r="E324" s="75" t="s">
        <v>97</v>
      </c>
      <c r="F324" s="75" t="s">
        <v>97</v>
      </c>
      <c r="G324" s="90"/>
      <c r="H324" s="91"/>
      <c r="I324" s="80"/>
      <c r="J324" s="77" t="s">
        <v>97</v>
      </c>
      <c r="K324" s="79" t="s">
        <v>97</v>
      </c>
      <c r="L324" s="79"/>
      <c r="M324" s="80"/>
      <c r="N324" s="79" t="s">
        <v>97</v>
      </c>
      <c r="O324" s="81" t="str">
        <f t="array" ref="O324">IF(A324="", "", (IFNA(IF(A324="", "", INDEX(UpdateSheet!$L:$L, MATCH(1, (UpdateSheet!$G:$G=MAXIFS(UpdateSheet!$G:$G, UpdateSheet!$H:$H, G324, UpdateSheet!$G:$G, "&lt;=" &amp; D324)) * (UpdateSheet!$H:$H=G324), 0))), "") * J324) +
(IFNA(IF(A324="", "", INDEX(UpdateSheet!$P:$P, MATCH(1, (UpdateSheet!$G:$G=MAXIFS(UpdateSheet!$G:$G, UpdateSheet!$M:$M, K324, UpdateSheet!$G:$G, "&lt;=" &amp; D324)) * (UpdateSheet!$M:$M=K324), 0))), "") * N324)
)
</f>
        <v/>
      </c>
      <c r="P324" s="55"/>
      <c r="Q324" s="82" t="str">
        <f t="array" ref="Q324">IF(A324="", "", (IFNA(IF(A324="", "", INDEX(UpdateSheet!$K:$K, MATCH(1, (UpdateSheet!$G:$G=MAXIFS(UpdateSheet!$G:$G, UpdateSheet!$H:$H, G324, UpdateSheet!$I:$I, J324, UpdateSheet!$G:$G, "&lt;=" &amp; D324)) * (UpdateSheet!$H:$H=G324) *(UpdateSheet!$I:$I=J324), 0))), "")) +
(IFNA(IF(A324="", "", INDEX(UpdateSheet!$O:$O, MATCH(1, (UpdateSheet!$G:$G=MAXIFS(UpdateSheet!$G:$G, UpdateSheet!$M:$M, K324,UpdateSheet!$N:$N, N324, UpdateSheet!$G:$G, "&lt;=" &amp; D324)) * (UpdateSheet!$M:$M=K324) *(UpdateSheet!$N:$N=N324), 0))), ""))
)
</f>
        <v/>
      </c>
      <c r="R324" s="81" t="s">
        <v>97</v>
      </c>
      <c r="S324" s="63" t="str">
        <f t="shared" si="20"/>
        <v/>
      </c>
      <c r="T324" s="83"/>
      <c r="U324" s="84" t="s">
        <v>97</v>
      </c>
      <c r="V324" s="84" t="s">
        <v>97</v>
      </c>
      <c r="W324" s="85" t="b">
        <f t="shared" si="1"/>
        <v>0</v>
      </c>
      <c r="X324" s="53"/>
      <c r="Y324" s="53"/>
      <c r="Z324" s="63"/>
    </row>
    <row r="325">
      <c r="A325" s="75"/>
      <c r="B325" s="74"/>
      <c r="C325" s="75"/>
      <c r="D325" s="76"/>
      <c r="E325" s="75" t="s">
        <v>97</v>
      </c>
      <c r="F325" s="75" t="s">
        <v>97</v>
      </c>
      <c r="G325" s="90"/>
      <c r="H325" s="91"/>
      <c r="I325" s="80"/>
      <c r="J325" s="77" t="s">
        <v>97</v>
      </c>
      <c r="K325" s="79" t="s">
        <v>97</v>
      </c>
      <c r="L325" s="79"/>
      <c r="M325" s="80"/>
      <c r="N325" s="79" t="s">
        <v>97</v>
      </c>
      <c r="O325" s="81" t="str">
        <f t="array" ref="O325">IF(A325="", "", (IFNA(IF(A325="", "", INDEX(UpdateSheet!$L:$L, MATCH(1, (UpdateSheet!$G:$G=MAXIFS(UpdateSheet!$G:$G, UpdateSheet!$H:$H, G325, UpdateSheet!$G:$G, "&lt;=" &amp; D325)) * (UpdateSheet!$H:$H=G325), 0))), "") * J325) +
(IFNA(IF(A325="", "", INDEX(UpdateSheet!$P:$P, MATCH(1, (UpdateSheet!$G:$G=MAXIFS(UpdateSheet!$G:$G, UpdateSheet!$M:$M, K325, UpdateSheet!$G:$G, "&lt;=" &amp; D325)) * (UpdateSheet!$M:$M=K325), 0))), "") * N325)
)
</f>
        <v/>
      </c>
      <c r="P325" s="55"/>
      <c r="Q325" s="82" t="str">
        <f t="array" ref="Q325">IF(A325="", "", (IFNA(IF(A325="", "", INDEX(UpdateSheet!$K:$K, MATCH(1, (UpdateSheet!$G:$G=MAXIFS(UpdateSheet!$G:$G, UpdateSheet!$H:$H, G325, UpdateSheet!$I:$I, J325, UpdateSheet!$G:$G, "&lt;=" &amp; D325)) * (UpdateSheet!$H:$H=G325) *(UpdateSheet!$I:$I=J325), 0))), "")) +
(IFNA(IF(A325="", "", INDEX(UpdateSheet!$O:$O, MATCH(1, (UpdateSheet!$G:$G=MAXIFS(UpdateSheet!$G:$G, UpdateSheet!$M:$M, K325,UpdateSheet!$N:$N, N325, UpdateSheet!$G:$G, "&lt;=" &amp; D325)) * (UpdateSheet!$M:$M=K325) *(UpdateSheet!$N:$N=N325), 0))), ""))
)
</f>
        <v/>
      </c>
      <c r="R325" s="81" t="s">
        <v>97</v>
      </c>
      <c r="S325" s="63" t="str">
        <f t="shared" si="20"/>
        <v/>
      </c>
      <c r="T325" s="83"/>
      <c r="U325" s="84" t="s">
        <v>97</v>
      </c>
      <c r="V325" s="84" t="s">
        <v>97</v>
      </c>
      <c r="W325" s="85" t="b">
        <f t="shared" si="1"/>
        <v>0</v>
      </c>
      <c r="X325" s="53"/>
      <c r="Y325" s="53"/>
      <c r="Z325" s="63"/>
    </row>
    <row r="326">
      <c r="A326" s="75"/>
      <c r="B326" s="74"/>
      <c r="C326" s="75"/>
      <c r="D326" s="76"/>
      <c r="E326" s="75" t="s">
        <v>97</v>
      </c>
      <c r="F326" s="75" t="s">
        <v>97</v>
      </c>
      <c r="G326" s="90"/>
      <c r="H326" s="91"/>
      <c r="I326" s="80"/>
      <c r="J326" s="77" t="s">
        <v>97</v>
      </c>
      <c r="K326" s="79" t="s">
        <v>97</v>
      </c>
      <c r="L326" s="79"/>
      <c r="M326" s="80"/>
      <c r="N326" s="79" t="s">
        <v>97</v>
      </c>
      <c r="O326" s="81" t="str">
        <f t="array" ref="O326">IF(A326="", "", (IFNA(IF(A326="", "", INDEX(UpdateSheet!$L:$L, MATCH(1, (UpdateSheet!$G:$G=MAXIFS(UpdateSheet!$G:$G, UpdateSheet!$H:$H, G326, UpdateSheet!$G:$G, "&lt;=" &amp; D326)) * (UpdateSheet!$H:$H=G326), 0))), "") * J326) +
(IFNA(IF(A326="", "", INDEX(UpdateSheet!$P:$P, MATCH(1, (UpdateSheet!$G:$G=MAXIFS(UpdateSheet!$G:$G, UpdateSheet!$M:$M, K326, UpdateSheet!$G:$G, "&lt;=" &amp; D326)) * (UpdateSheet!$M:$M=K326), 0))), "") * N326)
)
</f>
        <v/>
      </c>
      <c r="P326" s="86"/>
      <c r="Q326" s="82" t="str">
        <f t="array" ref="Q326">IF(A326="", "", (IFNA(IF(A326="", "", INDEX(UpdateSheet!$K:$K, MATCH(1, (UpdateSheet!$G:$G=MAXIFS(UpdateSheet!$G:$G, UpdateSheet!$H:$H, G326, UpdateSheet!$I:$I, J326, UpdateSheet!$G:$G, "&lt;=" &amp; D326)) * (UpdateSheet!$H:$H=G326) *(UpdateSheet!$I:$I=J326), 0))), "")) +
(IFNA(IF(A326="", "", INDEX(UpdateSheet!$O:$O, MATCH(1, (UpdateSheet!$G:$G=MAXIFS(UpdateSheet!$G:$G, UpdateSheet!$M:$M, K326,UpdateSheet!$N:$N, N326, UpdateSheet!$G:$G, "&lt;=" &amp; D326)) * (UpdateSheet!$M:$M=K326) *(UpdateSheet!$N:$N=N326), 0))), ""))
)
</f>
        <v/>
      </c>
      <c r="R326" s="81" t="s">
        <v>97</v>
      </c>
      <c r="S326" s="63" t="str">
        <f t="shared" si="20"/>
        <v/>
      </c>
      <c r="T326" s="87"/>
      <c r="U326" s="84" t="s">
        <v>97</v>
      </c>
      <c r="V326" s="84" t="s">
        <v>97</v>
      </c>
      <c r="W326" s="85" t="b">
        <f t="shared" si="1"/>
        <v>0</v>
      </c>
      <c r="X326" s="63"/>
      <c r="Y326" s="63"/>
      <c r="Z326" s="63"/>
    </row>
    <row r="327">
      <c r="A327" s="75"/>
      <c r="B327" s="74"/>
      <c r="C327" s="75"/>
      <c r="D327" s="76"/>
      <c r="E327" s="75" t="s">
        <v>97</v>
      </c>
      <c r="F327" s="75" t="s">
        <v>97</v>
      </c>
      <c r="G327" s="90"/>
      <c r="H327" s="91"/>
      <c r="I327" s="80"/>
      <c r="J327" s="77" t="s">
        <v>97</v>
      </c>
      <c r="K327" s="79" t="s">
        <v>97</v>
      </c>
      <c r="L327" s="79"/>
      <c r="M327" s="80"/>
      <c r="N327" s="79" t="s">
        <v>97</v>
      </c>
      <c r="O327" s="81" t="str">
        <f t="array" ref="O327">IF(A327="", "", (IFNA(IF(A327="", "", INDEX(UpdateSheet!$L:$L, MATCH(1, (UpdateSheet!$G:$G=MAXIFS(UpdateSheet!$G:$G, UpdateSheet!$H:$H, G327, UpdateSheet!$G:$G, "&lt;=" &amp; D327)) * (UpdateSheet!$H:$H=G327), 0))), "") * J327) +
(IFNA(IF(A327="", "", INDEX(UpdateSheet!$P:$P, MATCH(1, (UpdateSheet!$G:$G=MAXIFS(UpdateSheet!$G:$G, UpdateSheet!$M:$M, K327, UpdateSheet!$G:$G, "&lt;=" &amp; D327)) * (UpdateSheet!$M:$M=K327), 0))), "") * N327)
)
</f>
        <v/>
      </c>
      <c r="P327" s="86"/>
      <c r="Q327" s="82" t="str">
        <f t="array" ref="Q327">IF(A327="", "", (IFNA(IF(A327="", "", INDEX(UpdateSheet!$K:$K, MATCH(1, (UpdateSheet!$G:$G=MAXIFS(UpdateSheet!$G:$G, UpdateSheet!$H:$H, G327, UpdateSheet!$I:$I, J327, UpdateSheet!$G:$G, "&lt;=" &amp; D327)) * (UpdateSheet!$H:$H=G327) *(UpdateSheet!$I:$I=J327), 0))), "")) +
(IFNA(IF(A327="", "", INDEX(UpdateSheet!$O:$O, MATCH(1, (UpdateSheet!$G:$G=MAXIFS(UpdateSheet!$G:$G, UpdateSheet!$M:$M, K327,UpdateSheet!$N:$N, N327, UpdateSheet!$G:$G, "&lt;=" &amp; D327)) * (UpdateSheet!$M:$M=K327) *(UpdateSheet!$N:$N=N327), 0))), ""))
)
</f>
        <v/>
      </c>
      <c r="R327" s="81" t="s">
        <v>97</v>
      </c>
      <c r="S327" s="63" t="str">
        <f t="shared" si="20"/>
        <v/>
      </c>
      <c r="T327" s="87"/>
      <c r="U327" s="84" t="s">
        <v>97</v>
      </c>
      <c r="V327" s="84" t="s">
        <v>97</v>
      </c>
      <c r="W327" s="85" t="b">
        <f t="shared" si="1"/>
        <v>0</v>
      </c>
      <c r="X327" s="63"/>
      <c r="Y327" s="63"/>
      <c r="Z327" s="63"/>
    </row>
    <row r="328">
      <c r="A328" s="75"/>
      <c r="B328" s="74"/>
      <c r="C328" s="75"/>
      <c r="D328" s="76"/>
      <c r="E328" s="75" t="s">
        <v>97</v>
      </c>
      <c r="F328" s="75" t="s">
        <v>97</v>
      </c>
      <c r="G328" s="90"/>
      <c r="H328" s="91"/>
      <c r="I328" s="80"/>
      <c r="J328" s="77" t="s">
        <v>97</v>
      </c>
      <c r="K328" s="79" t="s">
        <v>97</v>
      </c>
      <c r="L328" s="79"/>
      <c r="M328" s="80"/>
      <c r="N328" s="79" t="s">
        <v>97</v>
      </c>
      <c r="O328" s="81" t="str">
        <f t="array" ref="O328">IF(A328="", "", (IFNA(IF(A328="", "", INDEX(UpdateSheet!$L:$L, MATCH(1, (UpdateSheet!$G:$G=MAXIFS(UpdateSheet!$G:$G, UpdateSheet!$H:$H, G328, UpdateSheet!$G:$G, "&lt;=" &amp; D328)) * (UpdateSheet!$H:$H=G328), 0))), "") * J328) +
(IFNA(IF(A328="", "", INDEX(UpdateSheet!$P:$P, MATCH(1, (UpdateSheet!$G:$G=MAXIFS(UpdateSheet!$G:$G, UpdateSheet!$M:$M, K328, UpdateSheet!$G:$G, "&lt;=" &amp; D328)) * (UpdateSheet!$M:$M=K328), 0))), "") * N328)
)
</f>
        <v/>
      </c>
      <c r="P328" s="86"/>
      <c r="Q328" s="82" t="str">
        <f t="array" ref="Q328">IF(A328="", "", (IFNA(IF(A328="", "", INDEX(UpdateSheet!$K:$K, MATCH(1, (UpdateSheet!$G:$G=MAXIFS(UpdateSheet!$G:$G, UpdateSheet!$H:$H, G328, UpdateSheet!$I:$I, J328, UpdateSheet!$G:$G, "&lt;=" &amp; D328)) * (UpdateSheet!$H:$H=G328) *(UpdateSheet!$I:$I=J328), 0))), "")) +
(IFNA(IF(A328="", "", INDEX(UpdateSheet!$O:$O, MATCH(1, (UpdateSheet!$G:$G=MAXIFS(UpdateSheet!$G:$G, UpdateSheet!$M:$M, K328,UpdateSheet!$N:$N, N328, UpdateSheet!$G:$G, "&lt;=" &amp; D328)) * (UpdateSheet!$M:$M=K328) *(UpdateSheet!$N:$N=N328), 0))), ""))
)
</f>
        <v/>
      </c>
      <c r="R328" s="81" t="s">
        <v>97</v>
      </c>
      <c r="S328" s="63" t="str">
        <f t="shared" si="20"/>
        <v/>
      </c>
      <c r="T328" s="87"/>
      <c r="U328" s="84" t="s">
        <v>97</v>
      </c>
      <c r="V328" s="84" t="s">
        <v>97</v>
      </c>
      <c r="W328" s="85" t="b">
        <f t="shared" si="1"/>
        <v>0</v>
      </c>
      <c r="X328" s="63"/>
      <c r="Y328" s="53"/>
      <c r="Z328" s="63"/>
    </row>
    <row r="329">
      <c r="A329" s="75"/>
      <c r="B329" s="74"/>
      <c r="C329" s="75"/>
      <c r="D329" s="76"/>
      <c r="E329" s="75" t="s">
        <v>97</v>
      </c>
      <c r="F329" s="75" t="s">
        <v>97</v>
      </c>
      <c r="G329" s="90"/>
      <c r="H329" s="91"/>
      <c r="I329" s="80"/>
      <c r="J329" s="77" t="s">
        <v>97</v>
      </c>
      <c r="K329" s="79" t="s">
        <v>97</v>
      </c>
      <c r="L329" s="79"/>
      <c r="M329" s="80"/>
      <c r="N329" s="79" t="s">
        <v>97</v>
      </c>
      <c r="O329" s="81" t="str">
        <f t="array" ref="O329">IF(A329="", "", (IFNA(IF(A329="", "", INDEX(UpdateSheet!$L:$L, MATCH(1, (UpdateSheet!$G:$G=MAXIFS(UpdateSheet!$G:$G, UpdateSheet!$H:$H, G329, UpdateSheet!$G:$G, "&lt;=" &amp; D329)) * (UpdateSheet!$H:$H=G329), 0))), "") * J329) +
(IFNA(IF(A329="", "", INDEX(UpdateSheet!$P:$P, MATCH(1, (UpdateSheet!$G:$G=MAXIFS(UpdateSheet!$G:$G, UpdateSheet!$M:$M, K329, UpdateSheet!$G:$G, "&lt;=" &amp; D329)) * (UpdateSheet!$M:$M=K329), 0))), "") * N329)
)
</f>
        <v/>
      </c>
      <c r="P329" s="55"/>
      <c r="Q329" s="82" t="str">
        <f t="array" ref="Q329">IF(A329="", "", (IFNA(IF(A329="", "", INDEX(UpdateSheet!$K:$K, MATCH(1, (UpdateSheet!$G:$G=MAXIFS(UpdateSheet!$G:$G, UpdateSheet!$H:$H, G329, UpdateSheet!$I:$I, J329, UpdateSheet!$G:$G, "&lt;=" &amp; D329)) * (UpdateSheet!$H:$H=G329) *(UpdateSheet!$I:$I=J329), 0))), "")) +
(IFNA(IF(A329="", "", INDEX(UpdateSheet!$O:$O, MATCH(1, (UpdateSheet!$G:$G=MAXIFS(UpdateSheet!$G:$G, UpdateSheet!$M:$M, K329,UpdateSheet!$N:$N, N329, UpdateSheet!$G:$G, "&lt;=" &amp; D329)) * (UpdateSheet!$M:$M=K329) *(UpdateSheet!$N:$N=N329), 0))), ""))
)
</f>
        <v/>
      </c>
      <c r="R329" s="81" t="s">
        <v>97</v>
      </c>
      <c r="S329" s="63" t="str">
        <f t="shared" si="20"/>
        <v/>
      </c>
      <c r="T329" s="83"/>
      <c r="U329" s="84" t="s">
        <v>97</v>
      </c>
      <c r="V329" s="84" t="s">
        <v>97</v>
      </c>
      <c r="W329" s="85" t="b">
        <f t="shared" si="1"/>
        <v>0</v>
      </c>
      <c r="X329" s="53"/>
      <c r="Y329" s="63"/>
      <c r="Z329" s="63"/>
    </row>
    <row r="330">
      <c r="A330" s="75"/>
      <c r="B330" s="74"/>
      <c r="C330" s="75"/>
      <c r="D330" s="76"/>
      <c r="E330" s="75" t="s">
        <v>97</v>
      </c>
      <c r="F330" s="75" t="s">
        <v>97</v>
      </c>
      <c r="G330" s="90"/>
      <c r="H330" s="91"/>
      <c r="I330" s="50">
        <v>1.0</v>
      </c>
      <c r="J330" s="77" t="s">
        <v>97</v>
      </c>
      <c r="K330" s="79" t="s">
        <v>97</v>
      </c>
      <c r="L330" s="79"/>
      <c r="M330" s="80"/>
      <c r="N330" s="79" t="s">
        <v>97</v>
      </c>
      <c r="O330" s="81" t="str">
        <f t="array" ref="O330">IF(A330="", "", (IFNA(IF(A330="", "", INDEX(UpdateSheet!$L:$L, MATCH(1, (UpdateSheet!$G:$G=MAXIFS(UpdateSheet!$G:$G, UpdateSheet!$H:$H, G330, UpdateSheet!$G:$G, "&lt;=" &amp; D330)) * (UpdateSheet!$H:$H=G330), 0))), "") * J330) +
(IFNA(IF(A330="", "", INDEX(UpdateSheet!$P:$P, MATCH(1, (UpdateSheet!$G:$G=MAXIFS(UpdateSheet!$G:$G, UpdateSheet!$M:$M, K330, UpdateSheet!$G:$G, "&lt;=" &amp; D330)) * (UpdateSheet!$M:$M=K330), 0))), "") * N330)
)
</f>
        <v/>
      </c>
      <c r="P330" s="55"/>
      <c r="Q330" s="82" t="str">
        <f t="array" ref="Q330">IF(A330="", "", (IFNA(IF(A330="", "", INDEX(UpdateSheet!$K:$K, MATCH(1, (UpdateSheet!$G:$G=MAXIFS(UpdateSheet!$G:$G, UpdateSheet!$H:$H, G330, UpdateSheet!$I:$I, J330, UpdateSheet!$G:$G, "&lt;=" &amp; D330)) * (UpdateSheet!$H:$H=G330) *(UpdateSheet!$I:$I=J330), 0))), "")) +
(IFNA(IF(A330="", "", INDEX(UpdateSheet!$O:$O, MATCH(1, (UpdateSheet!$G:$G=MAXIFS(UpdateSheet!$G:$G, UpdateSheet!$M:$M, K330,UpdateSheet!$N:$N, N330, UpdateSheet!$G:$G, "&lt;=" &amp; D330)) * (UpdateSheet!$M:$M=K330) *(UpdateSheet!$N:$N=N330), 0))), ""))
)
</f>
        <v/>
      </c>
      <c r="R330" s="81" t="s">
        <v>97</v>
      </c>
      <c r="S330" s="63" t="str">
        <f t="shared" si="20"/>
        <v/>
      </c>
      <c r="T330" s="83"/>
      <c r="U330" s="84" t="s">
        <v>97</v>
      </c>
      <c r="V330" s="84" t="s">
        <v>97</v>
      </c>
      <c r="W330" s="85" t="b">
        <f t="shared" si="1"/>
        <v>0</v>
      </c>
      <c r="X330" s="53"/>
      <c r="Y330" s="63"/>
      <c r="Z330" s="63"/>
    </row>
    <row r="331">
      <c r="A331" s="75"/>
      <c r="B331" s="74"/>
      <c r="C331" s="75"/>
      <c r="D331" s="76"/>
      <c r="E331" s="75" t="s">
        <v>97</v>
      </c>
      <c r="F331" s="75" t="s">
        <v>97</v>
      </c>
      <c r="G331" s="90"/>
      <c r="H331" s="91"/>
      <c r="I331" s="80"/>
      <c r="J331" s="77" t="s">
        <v>97</v>
      </c>
      <c r="K331" s="79" t="s">
        <v>97</v>
      </c>
      <c r="L331" s="79"/>
      <c r="M331" s="80"/>
      <c r="N331" s="79" t="s">
        <v>97</v>
      </c>
      <c r="O331" s="81" t="str">
        <f t="array" ref="O331">IF(A331="", "", (IFNA(IF(A331="", "", INDEX(UpdateSheet!$L:$L, MATCH(1, (UpdateSheet!$G:$G=MAXIFS(UpdateSheet!$G:$G, UpdateSheet!$H:$H, G331, UpdateSheet!$G:$G, "&lt;=" &amp; D331)) * (UpdateSheet!$H:$H=G331), 0))), "") * J331) +
(IFNA(IF(A331="", "", INDEX(UpdateSheet!$P:$P, MATCH(1, (UpdateSheet!$G:$G=MAXIFS(UpdateSheet!$G:$G, UpdateSheet!$M:$M, K331, UpdateSheet!$G:$G, "&lt;=" &amp; D331)) * (UpdateSheet!$M:$M=K331), 0))), "") * N331)
)
</f>
        <v/>
      </c>
      <c r="P331" s="86"/>
      <c r="Q331" s="82" t="str">
        <f t="array" ref="Q331">IF(A331="", "", (IFNA(IF(A331="", "", INDEX(UpdateSheet!$K:$K, MATCH(1, (UpdateSheet!$G:$G=MAXIFS(UpdateSheet!$G:$G, UpdateSheet!$H:$H, G331, UpdateSheet!$I:$I, J331, UpdateSheet!$G:$G, "&lt;=" &amp; D331)) * (UpdateSheet!$H:$H=G331) *(UpdateSheet!$I:$I=J331), 0))), "")) +
(IFNA(IF(A331="", "", INDEX(UpdateSheet!$O:$O, MATCH(1, (UpdateSheet!$G:$G=MAXIFS(UpdateSheet!$G:$G, UpdateSheet!$M:$M, K331,UpdateSheet!$N:$N, N331, UpdateSheet!$G:$G, "&lt;=" &amp; D331)) * (UpdateSheet!$M:$M=K331) *(UpdateSheet!$N:$N=N331), 0))), ""))
)
</f>
        <v/>
      </c>
      <c r="R331" s="81" t="s">
        <v>97</v>
      </c>
      <c r="S331" s="63" t="str">
        <f t="shared" si="20"/>
        <v/>
      </c>
      <c r="T331" s="87"/>
      <c r="U331" s="84" t="s">
        <v>97</v>
      </c>
      <c r="V331" s="84" t="s">
        <v>97</v>
      </c>
      <c r="W331" s="85" t="b">
        <f t="shared" si="1"/>
        <v>0</v>
      </c>
      <c r="X331" s="63"/>
      <c r="Y331" s="53"/>
      <c r="Z331" s="63"/>
    </row>
    <row r="332">
      <c r="A332" s="75"/>
      <c r="B332" s="74"/>
      <c r="C332" s="75"/>
      <c r="D332" s="76"/>
      <c r="E332" s="75" t="s">
        <v>97</v>
      </c>
      <c r="F332" s="75" t="s">
        <v>97</v>
      </c>
      <c r="G332" s="90"/>
      <c r="H332" s="91"/>
      <c r="I332" s="80"/>
      <c r="J332" s="77" t="s">
        <v>97</v>
      </c>
      <c r="K332" s="79" t="s">
        <v>97</v>
      </c>
      <c r="L332" s="79"/>
      <c r="M332" s="80"/>
      <c r="N332" s="79" t="s">
        <v>97</v>
      </c>
      <c r="O332" s="81" t="str">
        <f t="array" ref="O332">IF(A332="", "", (IFNA(IF(A332="", "", INDEX(UpdateSheet!$L:$L, MATCH(1, (UpdateSheet!$G:$G=MAXIFS(UpdateSheet!$G:$G, UpdateSheet!$H:$H, G332, UpdateSheet!$G:$G, "&lt;=" &amp; D332)) * (UpdateSheet!$H:$H=G332), 0))), "") * J332) +
(IFNA(IF(A332="", "", INDEX(UpdateSheet!$P:$P, MATCH(1, (UpdateSheet!$G:$G=MAXIFS(UpdateSheet!$G:$G, UpdateSheet!$M:$M, K332, UpdateSheet!$G:$G, "&lt;=" &amp; D332)) * (UpdateSheet!$M:$M=K332), 0))), "") * N332)
)
</f>
        <v/>
      </c>
      <c r="P332" s="55"/>
      <c r="Q332" s="82" t="str">
        <f t="array" ref="Q332">IF(A332="", "", (IFNA(IF(A332="", "", INDEX(UpdateSheet!$K:$K, MATCH(1, (UpdateSheet!$G:$G=MAXIFS(UpdateSheet!$G:$G, UpdateSheet!$H:$H, G332, UpdateSheet!$I:$I, J332, UpdateSheet!$G:$G, "&lt;=" &amp; D332)) * (UpdateSheet!$H:$H=G332) *(UpdateSheet!$I:$I=J332), 0))), "")) +
(IFNA(IF(A332="", "", INDEX(UpdateSheet!$O:$O, MATCH(1, (UpdateSheet!$G:$G=MAXIFS(UpdateSheet!$G:$G, UpdateSheet!$M:$M, K332,UpdateSheet!$N:$N, N332, UpdateSheet!$G:$G, "&lt;=" &amp; D332)) * (UpdateSheet!$M:$M=K332) *(UpdateSheet!$N:$N=N332), 0))), ""))
)
</f>
        <v/>
      </c>
      <c r="R332" s="81" t="s">
        <v>97</v>
      </c>
      <c r="S332" s="63" t="str">
        <f t="shared" si="20"/>
        <v/>
      </c>
      <c r="T332" s="83"/>
      <c r="U332" s="84" t="s">
        <v>97</v>
      </c>
      <c r="V332" s="84" t="s">
        <v>97</v>
      </c>
      <c r="W332" s="85" t="b">
        <f t="shared" si="1"/>
        <v>0</v>
      </c>
      <c r="X332" s="53"/>
      <c r="Y332" s="53"/>
      <c r="Z332" s="63"/>
    </row>
    <row r="333">
      <c r="A333" s="75"/>
      <c r="B333" s="74"/>
      <c r="C333" s="75"/>
      <c r="D333" s="76"/>
      <c r="E333" s="75" t="s">
        <v>97</v>
      </c>
      <c r="F333" s="75" t="s">
        <v>97</v>
      </c>
      <c r="G333" s="90"/>
      <c r="H333" s="91"/>
      <c r="I333" s="80"/>
      <c r="J333" s="77" t="s">
        <v>97</v>
      </c>
      <c r="K333" s="79" t="s">
        <v>97</v>
      </c>
      <c r="L333" s="79"/>
      <c r="M333" s="80"/>
      <c r="N333" s="79" t="s">
        <v>97</v>
      </c>
      <c r="O333" s="81" t="str">
        <f t="array" ref="O333">IF(A333="", "", (IFNA(IF(A333="", "", INDEX(UpdateSheet!$L:$L, MATCH(1, (UpdateSheet!$G:$G=MAXIFS(UpdateSheet!$G:$G, UpdateSheet!$H:$H, G333, UpdateSheet!$G:$G, "&lt;=" &amp; D333)) * (UpdateSheet!$H:$H=G333), 0))), "") * J333) +
(IFNA(IF(A333="", "", INDEX(UpdateSheet!$P:$P, MATCH(1, (UpdateSheet!$G:$G=MAXIFS(UpdateSheet!$G:$G, UpdateSheet!$M:$M, K333, UpdateSheet!$G:$G, "&lt;=" &amp; D333)) * (UpdateSheet!$M:$M=K333), 0))), "") * N333)
)
</f>
        <v/>
      </c>
      <c r="P333" s="55"/>
      <c r="Q333" s="82" t="str">
        <f t="array" ref="Q333">IF(A333="", "", (IFNA(IF(A333="", "", INDEX(UpdateSheet!$K:$K, MATCH(1, (UpdateSheet!$G:$G=MAXIFS(UpdateSheet!$G:$G, UpdateSheet!$H:$H, G333, UpdateSheet!$I:$I, J333, UpdateSheet!$G:$G, "&lt;=" &amp; D333)) * (UpdateSheet!$H:$H=G333) *(UpdateSheet!$I:$I=J333), 0))), "")) +
(IFNA(IF(A333="", "", INDEX(UpdateSheet!$O:$O, MATCH(1, (UpdateSheet!$G:$G=MAXIFS(UpdateSheet!$G:$G, UpdateSheet!$M:$M, K333,UpdateSheet!$N:$N, N333, UpdateSheet!$G:$G, "&lt;=" &amp; D333)) * (UpdateSheet!$M:$M=K333) *(UpdateSheet!$N:$N=N333), 0))), ""))
)
</f>
        <v/>
      </c>
      <c r="R333" s="81" t="s">
        <v>97</v>
      </c>
      <c r="S333" s="63" t="str">
        <f t="shared" si="20"/>
        <v/>
      </c>
      <c r="T333" s="83"/>
      <c r="U333" s="84" t="s">
        <v>97</v>
      </c>
      <c r="V333" s="84" t="s">
        <v>97</v>
      </c>
      <c r="W333" s="85" t="b">
        <f t="shared" si="1"/>
        <v>0</v>
      </c>
      <c r="X333" s="53"/>
      <c r="Y333" s="53"/>
      <c r="Z333" s="63"/>
    </row>
    <row r="334">
      <c r="A334" s="75"/>
      <c r="B334" s="74"/>
      <c r="C334" s="75"/>
      <c r="D334" s="76"/>
      <c r="E334" s="75" t="s">
        <v>97</v>
      </c>
      <c r="F334" s="75" t="s">
        <v>97</v>
      </c>
      <c r="G334" s="90"/>
      <c r="H334" s="91"/>
      <c r="I334" s="80"/>
      <c r="J334" s="77" t="s">
        <v>97</v>
      </c>
      <c r="K334" s="79" t="s">
        <v>97</v>
      </c>
      <c r="L334" s="79"/>
      <c r="M334" s="80"/>
      <c r="N334" s="79" t="s">
        <v>97</v>
      </c>
      <c r="O334" s="81" t="str">
        <f t="array" ref="O334">IF(A334="", "", (IFNA(IF(A334="", "", INDEX(UpdateSheet!$L:$L, MATCH(1, (UpdateSheet!$G:$G=MAXIFS(UpdateSheet!$G:$G, UpdateSheet!$H:$H, G334, UpdateSheet!$G:$G, "&lt;=" &amp; D334)) * (UpdateSheet!$H:$H=G334), 0))), "") * J334) +
(IFNA(IF(A334="", "", INDEX(UpdateSheet!$P:$P, MATCH(1, (UpdateSheet!$G:$G=MAXIFS(UpdateSheet!$G:$G, UpdateSheet!$M:$M, K334, UpdateSheet!$G:$G, "&lt;=" &amp; D334)) * (UpdateSheet!$M:$M=K334), 0))), "") * N334)
)
</f>
        <v/>
      </c>
      <c r="P334" s="86"/>
      <c r="Q334" s="82" t="str">
        <f t="array" ref="Q334">IF(A334="", "", (IFNA(IF(A334="", "", INDEX(UpdateSheet!$K:$K, MATCH(1, (UpdateSheet!$G:$G=MAXIFS(UpdateSheet!$G:$G, UpdateSheet!$H:$H, G334, UpdateSheet!$I:$I, J334, UpdateSheet!$G:$G, "&lt;=" &amp; D334)) * (UpdateSheet!$H:$H=G334) *(UpdateSheet!$I:$I=J334), 0))), "")) +
(IFNA(IF(A334="", "", INDEX(UpdateSheet!$O:$O, MATCH(1, (UpdateSheet!$G:$G=MAXIFS(UpdateSheet!$G:$G, UpdateSheet!$M:$M, K334,UpdateSheet!$N:$N, N334, UpdateSheet!$G:$G, "&lt;=" &amp; D334)) * (UpdateSheet!$M:$M=K334) *(UpdateSheet!$N:$N=N334), 0))), ""))
)
</f>
        <v/>
      </c>
      <c r="R334" s="81" t="s">
        <v>97</v>
      </c>
      <c r="S334" s="63" t="str">
        <f t="shared" si="20"/>
        <v/>
      </c>
      <c r="T334" s="87"/>
      <c r="U334" s="84" t="s">
        <v>97</v>
      </c>
      <c r="V334" s="84" t="s">
        <v>97</v>
      </c>
      <c r="W334" s="85" t="b">
        <f t="shared" si="1"/>
        <v>0</v>
      </c>
      <c r="X334" s="63"/>
      <c r="Y334" s="53"/>
      <c r="Z334" s="63"/>
    </row>
    <row r="335">
      <c r="A335" s="75"/>
      <c r="B335" s="74"/>
      <c r="C335" s="75"/>
      <c r="D335" s="76"/>
      <c r="E335" s="75" t="s">
        <v>97</v>
      </c>
      <c r="F335" s="75" t="s">
        <v>97</v>
      </c>
      <c r="G335" s="90"/>
      <c r="H335" s="91"/>
      <c r="I335" s="80"/>
      <c r="J335" s="77" t="s">
        <v>97</v>
      </c>
      <c r="K335" s="79" t="s">
        <v>97</v>
      </c>
      <c r="L335" s="79"/>
      <c r="M335" s="80"/>
      <c r="N335" s="79" t="s">
        <v>97</v>
      </c>
      <c r="O335" s="81" t="str">
        <f t="array" ref="O335">IF(A335="", "", (IFNA(IF(A335="", "", INDEX(UpdateSheet!$L:$L, MATCH(1, (UpdateSheet!$G:$G=MAXIFS(UpdateSheet!$G:$G, UpdateSheet!$H:$H, G335, UpdateSheet!$G:$G, "&lt;=" &amp; D335)) * (UpdateSheet!$H:$H=G335), 0))), "") * J335) +
(IFNA(IF(A335="", "", INDEX(UpdateSheet!$P:$P, MATCH(1, (UpdateSheet!$G:$G=MAXIFS(UpdateSheet!$G:$G, UpdateSheet!$M:$M, K335, UpdateSheet!$G:$G, "&lt;=" &amp; D335)) * (UpdateSheet!$M:$M=K335), 0))), "") * N335)
)
</f>
        <v/>
      </c>
      <c r="P335" s="86"/>
      <c r="Q335" s="82" t="str">
        <f t="array" ref="Q335">IF(A335="", "", (IFNA(IF(A335="", "", INDEX(UpdateSheet!$K:$K, MATCH(1, (UpdateSheet!$G:$G=MAXIFS(UpdateSheet!$G:$G, UpdateSheet!$H:$H, G335, UpdateSheet!$I:$I, J335, UpdateSheet!$G:$G, "&lt;=" &amp; D335)) * (UpdateSheet!$H:$H=G335) *(UpdateSheet!$I:$I=J335), 0))), "")) +
(IFNA(IF(A335="", "", INDEX(UpdateSheet!$O:$O, MATCH(1, (UpdateSheet!$G:$G=MAXIFS(UpdateSheet!$G:$G, UpdateSheet!$M:$M, K335,UpdateSheet!$N:$N, N335, UpdateSheet!$G:$G, "&lt;=" &amp; D335)) * (UpdateSheet!$M:$M=K335) *(UpdateSheet!$N:$N=N335), 0))), ""))
)
</f>
        <v/>
      </c>
      <c r="R335" s="81" t="s">
        <v>97</v>
      </c>
      <c r="S335" s="63" t="str">
        <f t="shared" si="20"/>
        <v/>
      </c>
      <c r="T335" s="87"/>
      <c r="U335" s="84" t="s">
        <v>97</v>
      </c>
      <c r="V335" s="84" t="s">
        <v>97</v>
      </c>
      <c r="W335" s="85" t="b">
        <f t="shared" si="1"/>
        <v>0</v>
      </c>
      <c r="X335" s="63"/>
      <c r="Y335" s="53"/>
      <c r="Z335" s="63"/>
    </row>
    <row r="336">
      <c r="A336" s="75"/>
      <c r="B336" s="74"/>
      <c r="C336" s="75"/>
      <c r="D336" s="76"/>
      <c r="E336" s="75" t="s">
        <v>97</v>
      </c>
      <c r="F336" s="75" t="s">
        <v>97</v>
      </c>
      <c r="G336" s="90"/>
      <c r="H336" s="91"/>
      <c r="I336" s="80"/>
      <c r="J336" s="77" t="s">
        <v>97</v>
      </c>
      <c r="K336" s="79" t="s">
        <v>97</v>
      </c>
      <c r="L336" s="79"/>
      <c r="M336" s="80"/>
      <c r="N336" s="79" t="s">
        <v>97</v>
      </c>
      <c r="O336" s="81" t="str">
        <f t="array" ref="O336">IF(A336="", "", (IFNA(IF(A336="", "", INDEX(UpdateSheet!$L:$L, MATCH(1, (UpdateSheet!$G:$G=MAXIFS(UpdateSheet!$G:$G, UpdateSheet!$H:$H, G336, UpdateSheet!$G:$G, "&lt;=" &amp; D336)) * (UpdateSheet!$H:$H=G336), 0))), "") * J336) +
(IFNA(IF(A336="", "", INDEX(UpdateSheet!$P:$P, MATCH(1, (UpdateSheet!$G:$G=MAXIFS(UpdateSheet!$G:$G, UpdateSheet!$M:$M, K336, UpdateSheet!$G:$G, "&lt;=" &amp; D336)) * (UpdateSheet!$M:$M=K336), 0))), "") * N336)
)
</f>
        <v/>
      </c>
      <c r="P336" s="86"/>
      <c r="Q336" s="82" t="str">
        <f t="array" ref="Q336">IF(A336="", "", (IFNA(IF(A336="", "", INDEX(UpdateSheet!$K:$K, MATCH(1, (UpdateSheet!$G:$G=MAXIFS(UpdateSheet!$G:$G, UpdateSheet!$H:$H, G336, UpdateSheet!$I:$I, J336, UpdateSheet!$G:$G, "&lt;=" &amp; D336)) * (UpdateSheet!$H:$H=G336) *(UpdateSheet!$I:$I=J336), 0))), "")) +
(IFNA(IF(A336="", "", INDEX(UpdateSheet!$O:$O, MATCH(1, (UpdateSheet!$G:$G=MAXIFS(UpdateSheet!$G:$G, UpdateSheet!$M:$M, K336,UpdateSheet!$N:$N, N336, UpdateSheet!$G:$G, "&lt;=" &amp; D336)) * (UpdateSheet!$M:$M=K336) *(UpdateSheet!$N:$N=N336), 0))), ""))
)
</f>
        <v/>
      </c>
      <c r="R336" s="81" t="s">
        <v>97</v>
      </c>
      <c r="S336" s="63" t="str">
        <f t="shared" si="20"/>
        <v/>
      </c>
      <c r="T336" s="87"/>
      <c r="U336" s="84" t="s">
        <v>97</v>
      </c>
      <c r="V336" s="84" t="s">
        <v>97</v>
      </c>
      <c r="W336" s="85" t="b">
        <f t="shared" si="1"/>
        <v>0</v>
      </c>
      <c r="X336" s="63"/>
      <c r="Y336" s="53"/>
      <c r="Z336" s="63"/>
    </row>
    <row r="337">
      <c r="A337" s="75"/>
      <c r="B337" s="74"/>
      <c r="C337" s="75"/>
      <c r="D337" s="76"/>
      <c r="E337" s="75" t="s">
        <v>97</v>
      </c>
      <c r="F337" s="75" t="s">
        <v>97</v>
      </c>
      <c r="G337" s="90"/>
      <c r="H337" s="91"/>
      <c r="I337" s="80"/>
      <c r="J337" s="77" t="s">
        <v>97</v>
      </c>
      <c r="K337" s="79" t="s">
        <v>97</v>
      </c>
      <c r="L337" s="79"/>
      <c r="M337" s="80"/>
      <c r="N337" s="79" t="s">
        <v>97</v>
      </c>
      <c r="O337" s="81" t="str">
        <f t="array" ref="O337">IF(A337="", "", (IFNA(IF(A337="", "", INDEX(UpdateSheet!$L:$L, MATCH(1, (UpdateSheet!$G:$G=MAXIFS(UpdateSheet!$G:$G, UpdateSheet!$H:$H, G337, UpdateSheet!$G:$G, "&lt;=" &amp; D337)) * (UpdateSheet!$H:$H=G337), 0))), "") * J337) +
(IFNA(IF(A337="", "", INDEX(UpdateSheet!$P:$P, MATCH(1, (UpdateSheet!$G:$G=MAXIFS(UpdateSheet!$G:$G, UpdateSheet!$M:$M, K337, UpdateSheet!$G:$G, "&lt;=" &amp; D337)) * (UpdateSheet!$M:$M=K337), 0))), "") * N337)
)
</f>
        <v/>
      </c>
      <c r="P337" s="86"/>
      <c r="Q337" s="82" t="str">
        <f t="array" ref="Q337">IF(A337="", "", (IFNA(IF(A337="", "", INDEX(UpdateSheet!$K:$K, MATCH(1, (UpdateSheet!$G:$G=MAXIFS(UpdateSheet!$G:$G, UpdateSheet!$H:$H, G337, UpdateSheet!$I:$I, J337, UpdateSheet!$G:$G, "&lt;=" &amp; D337)) * (UpdateSheet!$H:$H=G337) *(UpdateSheet!$I:$I=J337), 0))), "")) +
(IFNA(IF(A337="", "", INDEX(UpdateSheet!$O:$O, MATCH(1, (UpdateSheet!$G:$G=MAXIFS(UpdateSheet!$G:$G, UpdateSheet!$M:$M, K337,UpdateSheet!$N:$N, N337, UpdateSheet!$G:$G, "&lt;=" &amp; D337)) * (UpdateSheet!$M:$M=K337) *(UpdateSheet!$N:$N=N337), 0))), ""))
)
</f>
        <v/>
      </c>
      <c r="R337" s="81" t="s">
        <v>97</v>
      </c>
      <c r="S337" s="63" t="str">
        <f t="shared" si="20"/>
        <v/>
      </c>
      <c r="T337" s="87"/>
      <c r="U337" s="84" t="s">
        <v>97</v>
      </c>
      <c r="V337" s="84" t="s">
        <v>97</v>
      </c>
      <c r="W337" s="85" t="b">
        <f t="shared" si="1"/>
        <v>0</v>
      </c>
      <c r="X337" s="63"/>
      <c r="Y337" s="53"/>
      <c r="Z337" s="63"/>
    </row>
    <row r="338">
      <c r="A338" s="75"/>
      <c r="B338" s="74"/>
      <c r="C338" s="75"/>
      <c r="D338" s="76"/>
      <c r="E338" s="75" t="s">
        <v>97</v>
      </c>
      <c r="F338" s="75" t="s">
        <v>97</v>
      </c>
      <c r="G338" s="90"/>
      <c r="H338" s="91"/>
      <c r="I338" s="80"/>
      <c r="J338" s="77" t="s">
        <v>97</v>
      </c>
      <c r="K338" s="79" t="s">
        <v>97</v>
      </c>
      <c r="L338" s="79"/>
      <c r="M338" s="80"/>
      <c r="N338" s="79" t="s">
        <v>97</v>
      </c>
      <c r="O338" s="81" t="str">
        <f t="array" ref="O338">IF(A338="", "", (IFNA(IF(A338="", "", INDEX(UpdateSheet!$L:$L, MATCH(1, (UpdateSheet!$G:$G=MAXIFS(UpdateSheet!$G:$G, UpdateSheet!$H:$H, G338, UpdateSheet!$G:$G, "&lt;=" &amp; D338)) * (UpdateSheet!$H:$H=G338), 0))), "") * J338) +
(IFNA(IF(A338="", "", INDEX(UpdateSheet!$P:$P, MATCH(1, (UpdateSheet!$G:$G=MAXIFS(UpdateSheet!$G:$G, UpdateSheet!$M:$M, K338, UpdateSheet!$G:$G, "&lt;=" &amp; D338)) * (UpdateSheet!$M:$M=K338), 0))), "") * N338)
)
</f>
        <v/>
      </c>
      <c r="P338" s="86"/>
      <c r="Q338" s="82" t="str">
        <f t="array" ref="Q338">IF(A338="", "", (IFNA(IF(A338="", "", INDEX(UpdateSheet!$K:$K, MATCH(1, (UpdateSheet!$G:$G=MAXIFS(UpdateSheet!$G:$G, UpdateSheet!$H:$H, G338, UpdateSheet!$I:$I, J338, UpdateSheet!$G:$G, "&lt;=" &amp; D338)) * (UpdateSheet!$H:$H=G338) *(UpdateSheet!$I:$I=J338), 0))), "")) +
(IFNA(IF(A338="", "", INDEX(UpdateSheet!$O:$O, MATCH(1, (UpdateSheet!$G:$G=MAXIFS(UpdateSheet!$G:$G, UpdateSheet!$M:$M, K338,UpdateSheet!$N:$N, N338, UpdateSheet!$G:$G, "&lt;=" &amp; D338)) * (UpdateSheet!$M:$M=K338) *(UpdateSheet!$N:$N=N338), 0))), ""))
)
</f>
        <v/>
      </c>
      <c r="R338" s="81" t="s">
        <v>97</v>
      </c>
      <c r="S338" s="63" t="str">
        <f t="shared" si="20"/>
        <v/>
      </c>
      <c r="T338" s="87"/>
      <c r="U338" s="84" t="s">
        <v>97</v>
      </c>
      <c r="V338" s="84" t="s">
        <v>97</v>
      </c>
      <c r="W338" s="85" t="b">
        <f t="shared" si="1"/>
        <v>0</v>
      </c>
      <c r="X338" s="63"/>
      <c r="Y338" s="53"/>
      <c r="Z338" s="63"/>
    </row>
    <row r="339">
      <c r="A339" s="75"/>
      <c r="B339" s="74"/>
      <c r="C339" s="75"/>
      <c r="D339" s="76"/>
      <c r="E339" s="75" t="s">
        <v>97</v>
      </c>
      <c r="F339" s="75" t="s">
        <v>97</v>
      </c>
      <c r="G339" s="90"/>
      <c r="H339" s="91"/>
      <c r="I339" s="80"/>
      <c r="J339" s="77" t="s">
        <v>97</v>
      </c>
      <c r="K339" s="79" t="s">
        <v>97</v>
      </c>
      <c r="L339" s="79"/>
      <c r="M339" s="80"/>
      <c r="N339" s="79" t="s">
        <v>97</v>
      </c>
      <c r="O339" s="81" t="str">
        <f t="array" ref="O339">IF(A339="", "", (IFNA(IF(A339="", "", INDEX(UpdateSheet!$L:$L, MATCH(1, (UpdateSheet!$G:$G=MAXIFS(UpdateSheet!$G:$G, UpdateSheet!$H:$H, G339, UpdateSheet!$G:$G, "&lt;=" &amp; D339)) * (UpdateSheet!$H:$H=G339), 0))), "") * J339) +
(IFNA(IF(A339="", "", INDEX(UpdateSheet!$P:$P, MATCH(1, (UpdateSheet!$G:$G=MAXIFS(UpdateSheet!$G:$G, UpdateSheet!$M:$M, K339, UpdateSheet!$G:$G, "&lt;=" &amp; D339)) * (UpdateSheet!$M:$M=K339), 0))), "") * N339)
)
</f>
        <v/>
      </c>
      <c r="P339" s="55"/>
      <c r="Q339" s="82" t="str">
        <f t="array" ref="Q339">IF(A339="", "", (IFNA(IF(A339="", "", INDEX(UpdateSheet!$K:$K, MATCH(1, (UpdateSheet!$G:$G=MAXIFS(UpdateSheet!$G:$G, UpdateSheet!$H:$H, G339, UpdateSheet!$I:$I, J339, UpdateSheet!$G:$G, "&lt;=" &amp; D339)) * (UpdateSheet!$H:$H=G339) *(UpdateSheet!$I:$I=J339), 0))), "")) +
(IFNA(IF(A339="", "", INDEX(UpdateSheet!$O:$O, MATCH(1, (UpdateSheet!$G:$G=MAXIFS(UpdateSheet!$G:$G, UpdateSheet!$M:$M, K339,UpdateSheet!$N:$N, N339, UpdateSheet!$G:$G, "&lt;=" &amp; D339)) * (UpdateSheet!$M:$M=K339) *(UpdateSheet!$N:$N=N339), 0))), ""))
)
</f>
        <v/>
      </c>
      <c r="R339" s="81" t="s">
        <v>97</v>
      </c>
      <c r="S339" s="63" t="str">
        <f t="shared" si="20"/>
        <v/>
      </c>
      <c r="T339" s="83"/>
      <c r="U339" s="84" t="s">
        <v>97</v>
      </c>
      <c r="V339" s="84" t="s">
        <v>97</v>
      </c>
      <c r="W339" s="85" t="b">
        <f t="shared" si="1"/>
        <v>0</v>
      </c>
      <c r="X339" s="53"/>
      <c r="Y339" s="63"/>
      <c r="Z339" s="63"/>
    </row>
    <row r="340">
      <c r="A340" s="75"/>
      <c r="B340" s="74"/>
      <c r="C340" s="75"/>
      <c r="D340" s="76"/>
      <c r="E340" s="75" t="s">
        <v>97</v>
      </c>
      <c r="F340" s="75" t="s">
        <v>97</v>
      </c>
      <c r="G340" s="90"/>
      <c r="H340" s="91"/>
      <c r="I340" s="80"/>
      <c r="J340" s="77" t="s">
        <v>97</v>
      </c>
      <c r="K340" s="79" t="s">
        <v>97</v>
      </c>
      <c r="L340" s="79"/>
      <c r="M340" s="80"/>
      <c r="N340" s="79" t="s">
        <v>97</v>
      </c>
      <c r="O340" s="81" t="str">
        <f t="array" ref="O340">IF(A340="", "", (IFNA(IF(A340="", "", INDEX(UpdateSheet!$L:$L, MATCH(1, (UpdateSheet!$G:$G=MAXIFS(UpdateSheet!$G:$G, UpdateSheet!$H:$H, G340, UpdateSheet!$G:$G, "&lt;=" &amp; D340)) * (UpdateSheet!$H:$H=G340), 0))), "") * J340) +
(IFNA(IF(A340="", "", INDEX(UpdateSheet!$P:$P, MATCH(1, (UpdateSheet!$G:$G=MAXIFS(UpdateSheet!$G:$G, UpdateSheet!$M:$M, K340, UpdateSheet!$G:$G, "&lt;=" &amp; D340)) * (UpdateSheet!$M:$M=K340), 0))), "") * N340)
)
</f>
        <v/>
      </c>
      <c r="P340" s="86"/>
      <c r="Q340" s="82" t="str">
        <f t="array" ref="Q340">IF(A340="", "", (IFNA(IF(A340="", "", INDEX(UpdateSheet!$K:$K, MATCH(1, (UpdateSheet!$G:$G=MAXIFS(UpdateSheet!$G:$G, UpdateSheet!$H:$H, G340, UpdateSheet!$I:$I, J340, UpdateSheet!$G:$G, "&lt;=" &amp; D340)) * (UpdateSheet!$H:$H=G340) *(UpdateSheet!$I:$I=J340), 0))), "")) +
(IFNA(IF(A340="", "", INDEX(UpdateSheet!$O:$O, MATCH(1, (UpdateSheet!$G:$G=MAXIFS(UpdateSheet!$G:$G, UpdateSheet!$M:$M, K340,UpdateSheet!$N:$N, N340, UpdateSheet!$G:$G, "&lt;=" &amp; D340)) * (UpdateSheet!$M:$M=K340) *(UpdateSheet!$N:$N=N340), 0))), ""))
)
</f>
        <v/>
      </c>
      <c r="R340" s="81" t="s">
        <v>97</v>
      </c>
      <c r="S340" s="63" t="str">
        <f t="shared" si="20"/>
        <v/>
      </c>
      <c r="T340" s="87"/>
      <c r="U340" s="84" t="s">
        <v>97</v>
      </c>
      <c r="V340" s="84" t="s">
        <v>97</v>
      </c>
      <c r="W340" s="85" t="b">
        <f t="shared" si="1"/>
        <v>0</v>
      </c>
      <c r="X340" s="63"/>
      <c r="Y340" s="53"/>
      <c r="Z340" s="63"/>
    </row>
    <row r="341">
      <c r="A341" s="75"/>
      <c r="B341" s="74"/>
      <c r="C341" s="75"/>
      <c r="D341" s="76"/>
      <c r="E341" s="75" t="s">
        <v>97</v>
      </c>
      <c r="F341" s="75" t="s">
        <v>97</v>
      </c>
      <c r="G341" s="90"/>
      <c r="H341" s="91"/>
      <c r="I341" s="80"/>
      <c r="J341" s="77" t="s">
        <v>97</v>
      </c>
      <c r="K341" s="79" t="s">
        <v>97</v>
      </c>
      <c r="L341" s="79"/>
      <c r="M341" s="80"/>
      <c r="N341" s="79" t="s">
        <v>97</v>
      </c>
      <c r="O341" s="81" t="str">
        <f t="array" ref="O341">IF(A341="", "", (IFNA(IF(A341="", "", INDEX(UpdateSheet!$L:$L, MATCH(1, (UpdateSheet!$G:$G=MAXIFS(UpdateSheet!$G:$G, UpdateSheet!$H:$H, G341, UpdateSheet!$G:$G, "&lt;=" &amp; D341)) * (UpdateSheet!$H:$H=G341), 0))), "") * J341) +
(IFNA(IF(A341="", "", INDEX(UpdateSheet!$P:$P, MATCH(1, (UpdateSheet!$G:$G=MAXIFS(UpdateSheet!$G:$G, UpdateSheet!$M:$M, K341, UpdateSheet!$G:$G, "&lt;=" &amp; D341)) * (UpdateSheet!$M:$M=K341), 0))), "") * N341)
)
</f>
        <v/>
      </c>
      <c r="P341" s="86"/>
      <c r="Q341" s="82" t="str">
        <f t="array" ref="Q341">IF(A341="", "", (IFNA(IF(A341="", "", INDEX(UpdateSheet!$K:$K, MATCH(1, (UpdateSheet!$G:$G=MAXIFS(UpdateSheet!$G:$G, UpdateSheet!$H:$H, G341, UpdateSheet!$I:$I, J341, UpdateSheet!$G:$G, "&lt;=" &amp; D341)) * (UpdateSheet!$H:$H=G341) *(UpdateSheet!$I:$I=J341), 0))), "")) +
(IFNA(IF(A341="", "", INDEX(UpdateSheet!$O:$O, MATCH(1, (UpdateSheet!$G:$G=MAXIFS(UpdateSheet!$G:$G, UpdateSheet!$M:$M, K341,UpdateSheet!$N:$N, N341, UpdateSheet!$G:$G, "&lt;=" &amp; D341)) * (UpdateSheet!$M:$M=K341) *(UpdateSheet!$N:$N=N341), 0))), ""))
)
</f>
        <v/>
      </c>
      <c r="R341" s="81" t="s">
        <v>97</v>
      </c>
      <c r="S341" s="63" t="str">
        <f t="shared" si="20"/>
        <v/>
      </c>
      <c r="T341" s="87"/>
      <c r="U341" s="84" t="s">
        <v>97</v>
      </c>
      <c r="V341" s="84" t="s">
        <v>97</v>
      </c>
      <c r="W341" s="85" t="b">
        <f t="shared" si="1"/>
        <v>0</v>
      </c>
      <c r="X341" s="63"/>
      <c r="Y341" s="53"/>
      <c r="Z341" s="63"/>
    </row>
    <row r="342">
      <c r="A342" s="75"/>
      <c r="B342" s="74"/>
      <c r="C342" s="75"/>
      <c r="D342" s="76"/>
      <c r="E342" s="75" t="s">
        <v>97</v>
      </c>
      <c r="F342" s="75" t="s">
        <v>97</v>
      </c>
      <c r="G342" s="90"/>
      <c r="H342" s="91"/>
      <c r="I342" s="80"/>
      <c r="J342" s="77" t="s">
        <v>97</v>
      </c>
      <c r="K342" s="79" t="s">
        <v>97</v>
      </c>
      <c r="L342" s="79"/>
      <c r="M342" s="80"/>
      <c r="N342" s="79" t="s">
        <v>97</v>
      </c>
      <c r="O342" s="81" t="str">
        <f t="array" ref="O342">IF(A342="", "", (IFNA(IF(A342="", "", INDEX(UpdateSheet!$L:$L, MATCH(1, (UpdateSheet!$G:$G=MAXIFS(UpdateSheet!$G:$G, UpdateSheet!$H:$H, G342, UpdateSheet!$G:$G, "&lt;=" &amp; D342)) * (UpdateSheet!$H:$H=G342), 0))), "") * J342) +
(IFNA(IF(A342="", "", INDEX(UpdateSheet!$P:$P, MATCH(1, (UpdateSheet!$G:$G=MAXIFS(UpdateSheet!$G:$G, UpdateSheet!$M:$M, K342, UpdateSheet!$G:$G, "&lt;=" &amp; D342)) * (UpdateSheet!$M:$M=K342), 0))), "") * N342)
)
</f>
        <v/>
      </c>
      <c r="P342" s="86"/>
      <c r="Q342" s="82" t="str">
        <f t="array" ref="Q342">IF(A342="", "", (IFNA(IF(A342="", "", INDEX(UpdateSheet!$K:$K, MATCH(1, (UpdateSheet!$G:$G=MAXIFS(UpdateSheet!$G:$G, UpdateSheet!$H:$H, G342, UpdateSheet!$I:$I, J342, UpdateSheet!$G:$G, "&lt;=" &amp; D342)) * (UpdateSheet!$H:$H=G342) *(UpdateSheet!$I:$I=J342), 0))), "")) +
(IFNA(IF(A342="", "", INDEX(UpdateSheet!$O:$O, MATCH(1, (UpdateSheet!$G:$G=MAXIFS(UpdateSheet!$G:$G, UpdateSheet!$M:$M, K342,UpdateSheet!$N:$N, N342, UpdateSheet!$G:$G, "&lt;=" &amp; D342)) * (UpdateSheet!$M:$M=K342) *(UpdateSheet!$N:$N=N342), 0))), ""))
)
</f>
        <v/>
      </c>
      <c r="R342" s="81" t="s">
        <v>97</v>
      </c>
      <c r="S342" s="63" t="str">
        <f t="shared" si="20"/>
        <v/>
      </c>
      <c r="T342" s="87"/>
      <c r="U342" s="84" t="s">
        <v>97</v>
      </c>
      <c r="V342" s="84" t="s">
        <v>97</v>
      </c>
      <c r="W342" s="85" t="b">
        <f t="shared" si="1"/>
        <v>0</v>
      </c>
      <c r="X342" s="63"/>
      <c r="Y342" s="53"/>
      <c r="Z342" s="63"/>
    </row>
    <row r="343">
      <c r="A343" s="75"/>
      <c r="B343" s="74"/>
      <c r="C343" s="75"/>
      <c r="D343" s="76"/>
      <c r="E343" s="75" t="s">
        <v>97</v>
      </c>
      <c r="F343" s="75" t="s">
        <v>97</v>
      </c>
      <c r="G343" s="90"/>
      <c r="H343" s="91"/>
      <c r="I343" s="80"/>
      <c r="J343" s="77" t="s">
        <v>97</v>
      </c>
      <c r="K343" s="79" t="s">
        <v>97</v>
      </c>
      <c r="L343" s="79"/>
      <c r="M343" s="80"/>
      <c r="N343" s="79" t="s">
        <v>97</v>
      </c>
      <c r="O343" s="81" t="str">
        <f t="array" ref="O343">IF(A343="", "", (IFNA(IF(A343="", "", INDEX(UpdateSheet!$L:$L, MATCH(1, (UpdateSheet!$G:$G=MAXIFS(UpdateSheet!$G:$G, UpdateSheet!$H:$H, G343, UpdateSheet!$G:$G, "&lt;=" &amp; D343)) * (UpdateSheet!$H:$H=G343), 0))), "") * J343) +
(IFNA(IF(A343="", "", INDEX(UpdateSheet!$P:$P, MATCH(1, (UpdateSheet!$G:$G=MAXIFS(UpdateSheet!$G:$G, UpdateSheet!$M:$M, K343, UpdateSheet!$G:$G, "&lt;=" &amp; D343)) * (UpdateSheet!$M:$M=K343), 0))), "") * N343)
)
</f>
        <v/>
      </c>
      <c r="P343" s="86"/>
      <c r="Q343" s="82" t="str">
        <f t="array" ref="Q343">IF(A343="", "", (IFNA(IF(A343="", "", INDEX(UpdateSheet!$K:$K, MATCH(1, (UpdateSheet!$G:$G=MAXIFS(UpdateSheet!$G:$G, UpdateSheet!$H:$H, G343, UpdateSheet!$I:$I, J343, UpdateSheet!$G:$G, "&lt;=" &amp; D343)) * (UpdateSheet!$H:$H=G343) *(UpdateSheet!$I:$I=J343), 0))), "")) +
(IFNA(IF(A343="", "", INDEX(UpdateSheet!$O:$O, MATCH(1, (UpdateSheet!$G:$G=MAXIFS(UpdateSheet!$G:$G, UpdateSheet!$M:$M, K343,UpdateSheet!$N:$N, N343, UpdateSheet!$G:$G, "&lt;=" &amp; D343)) * (UpdateSheet!$M:$M=K343) *(UpdateSheet!$N:$N=N343), 0))), ""))
)
</f>
        <v/>
      </c>
      <c r="R343" s="81" t="s">
        <v>97</v>
      </c>
      <c r="S343" s="63" t="str">
        <f t="shared" si="20"/>
        <v/>
      </c>
      <c r="T343" s="87"/>
      <c r="U343" s="84" t="s">
        <v>97</v>
      </c>
      <c r="V343" s="84" t="s">
        <v>97</v>
      </c>
      <c r="W343" s="85" t="b">
        <f t="shared" si="1"/>
        <v>0</v>
      </c>
      <c r="X343" s="63"/>
      <c r="Y343" s="53"/>
      <c r="Z343" s="63"/>
    </row>
    <row r="344">
      <c r="A344" s="75"/>
      <c r="B344" s="74"/>
      <c r="C344" s="75"/>
      <c r="D344" s="76"/>
      <c r="E344" s="75" t="s">
        <v>97</v>
      </c>
      <c r="F344" s="75" t="s">
        <v>97</v>
      </c>
      <c r="G344" s="90"/>
      <c r="H344" s="91"/>
      <c r="I344" s="80"/>
      <c r="J344" s="77" t="s">
        <v>97</v>
      </c>
      <c r="K344" s="79" t="s">
        <v>97</v>
      </c>
      <c r="L344" s="79"/>
      <c r="M344" s="80"/>
      <c r="N344" s="79" t="s">
        <v>97</v>
      </c>
      <c r="O344" s="81" t="str">
        <f t="array" ref="O344">IF(A344="", "", (IFNA(IF(A344="", "", INDEX(UpdateSheet!$L:$L, MATCH(1, (UpdateSheet!$G:$G=MAXIFS(UpdateSheet!$G:$G, UpdateSheet!$H:$H, G344, UpdateSheet!$G:$G, "&lt;=" &amp; D344)) * (UpdateSheet!$H:$H=G344), 0))), "") * J344) +
(IFNA(IF(A344="", "", INDEX(UpdateSheet!$P:$P, MATCH(1, (UpdateSheet!$G:$G=MAXIFS(UpdateSheet!$G:$G, UpdateSheet!$M:$M, K344, UpdateSheet!$G:$G, "&lt;=" &amp; D344)) * (UpdateSheet!$M:$M=K344), 0))), "") * N344)
)
</f>
        <v/>
      </c>
      <c r="P344" s="55"/>
      <c r="Q344" s="82" t="str">
        <f t="array" ref="Q344">IF(A344="", "", (IFNA(IF(A344="", "", INDEX(UpdateSheet!$K:$K, MATCH(1, (UpdateSheet!$G:$G=MAXIFS(UpdateSheet!$G:$G, UpdateSheet!$H:$H, G344, UpdateSheet!$I:$I, J344, UpdateSheet!$G:$G, "&lt;=" &amp; D344)) * (UpdateSheet!$H:$H=G344) *(UpdateSheet!$I:$I=J344), 0))), "")) +
(IFNA(IF(A344="", "", INDEX(UpdateSheet!$O:$O, MATCH(1, (UpdateSheet!$G:$G=MAXIFS(UpdateSheet!$G:$G, UpdateSheet!$M:$M, K344,UpdateSheet!$N:$N, N344, UpdateSheet!$G:$G, "&lt;=" &amp; D344)) * (UpdateSheet!$M:$M=K344) *(UpdateSheet!$N:$N=N344), 0))), ""))
)
</f>
        <v/>
      </c>
      <c r="R344" s="81" t="s">
        <v>97</v>
      </c>
      <c r="S344" s="63" t="str">
        <f t="shared" si="20"/>
        <v/>
      </c>
      <c r="T344" s="83"/>
      <c r="U344" s="84" t="s">
        <v>97</v>
      </c>
      <c r="V344" s="84" t="s">
        <v>97</v>
      </c>
      <c r="W344" s="85" t="b">
        <f t="shared" si="1"/>
        <v>0</v>
      </c>
      <c r="X344" s="53"/>
      <c r="Y344" s="63"/>
      <c r="Z344" s="63"/>
    </row>
    <row r="345">
      <c r="A345" s="75"/>
      <c r="B345" s="74"/>
      <c r="C345" s="75"/>
      <c r="D345" s="76"/>
      <c r="E345" s="75" t="s">
        <v>97</v>
      </c>
      <c r="F345" s="75" t="s">
        <v>97</v>
      </c>
      <c r="G345" s="90"/>
      <c r="H345" s="91"/>
      <c r="I345" s="80"/>
      <c r="J345" s="77" t="s">
        <v>97</v>
      </c>
      <c r="K345" s="79" t="s">
        <v>97</v>
      </c>
      <c r="L345" s="79"/>
      <c r="M345" s="80"/>
      <c r="N345" s="79" t="s">
        <v>97</v>
      </c>
      <c r="O345" s="81" t="str">
        <f t="array" ref="O345">IF(A345="", "", (IFNA(IF(A345="", "", INDEX(UpdateSheet!$L:$L, MATCH(1, (UpdateSheet!$G:$G=MAXIFS(UpdateSheet!$G:$G, UpdateSheet!$H:$H, G345, UpdateSheet!$G:$G, "&lt;=" &amp; D345)) * (UpdateSheet!$H:$H=G345), 0))), "") * J345) +
(IFNA(IF(A345="", "", INDEX(UpdateSheet!$P:$P, MATCH(1, (UpdateSheet!$G:$G=MAXIFS(UpdateSheet!$G:$G, UpdateSheet!$M:$M, K345, UpdateSheet!$G:$G, "&lt;=" &amp; D345)) * (UpdateSheet!$M:$M=K345), 0))), "") * N345)
)
</f>
        <v/>
      </c>
      <c r="P345" s="55"/>
      <c r="Q345" s="82" t="str">
        <f t="array" ref="Q345">IF(A345="", "", (IFNA(IF(A345="", "", INDEX(UpdateSheet!$K:$K, MATCH(1, (UpdateSheet!$G:$G=MAXIFS(UpdateSheet!$G:$G, UpdateSheet!$H:$H, G345, UpdateSheet!$I:$I, J345, UpdateSheet!$G:$G, "&lt;=" &amp; D345)) * (UpdateSheet!$H:$H=G345) *(UpdateSheet!$I:$I=J345), 0))), "")) +
(IFNA(IF(A345="", "", INDEX(UpdateSheet!$O:$O, MATCH(1, (UpdateSheet!$G:$G=MAXIFS(UpdateSheet!$G:$G, UpdateSheet!$M:$M, K345,UpdateSheet!$N:$N, N345, UpdateSheet!$G:$G, "&lt;=" &amp; D345)) * (UpdateSheet!$M:$M=K345) *(UpdateSheet!$N:$N=N345), 0))), ""))
)
</f>
        <v/>
      </c>
      <c r="R345" s="81" t="s">
        <v>97</v>
      </c>
      <c r="S345" s="63" t="str">
        <f t="shared" si="20"/>
        <v/>
      </c>
      <c r="T345" s="83"/>
      <c r="U345" s="84" t="s">
        <v>97</v>
      </c>
      <c r="V345" s="84" t="s">
        <v>97</v>
      </c>
      <c r="W345" s="85" t="b">
        <f t="shared" si="1"/>
        <v>0</v>
      </c>
      <c r="X345" s="53"/>
      <c r="Y345" s="63"/>
      <c r="Z345" s="63"/>
    </row>
    <row r="346">
      <c r="A346" s="75"/>
      <c r="B346" s="74"/>
      <c r="C346" s="75"/>
      <c r="D346" s="76"/>
      <c r="E346" s="75" t="s">
        <v>97</v>
      </c>
      <c r="F346" s="75" t="s">
        <v>97</v>
      </c>
      <c r="G346" s="90"/>
      <c r="H346" s="91"/>
      <c r="I346" s="80"/>
      <c r="J346" s="77" t="s">
        <v>97</v>
      </c>
      <c r="K346" s="79" t="s">
        <v>97</v>
      </c>
      <c r="L346" s="79"/>
      <c r="M346" s="80"/>
      <c r="N346" s="79" t="s">
        <v>97</v>
      </c>
      <c r="O346" s="81" t="str">
        <f t="array" ref="O346">IF(A346="", "", (IFNA(IF(A346="", "", INDEX(UpdateSheet!$L:$L, MATCH(1, (UpdateSheet!$G:$G=MAXIFS(UpdateSheet!$G:$G, UpdateSheet!$H:$H, G346, UpdateSheet!$G:$G, "&lt;=" &amp; D346)) * (UpdateSheet!$H:$H=G346), 0))), "") * J346) +
(IFNA(IF(A346="", "", INDEX(UpdateSheet!$P:$P, MATCH(1, (UpdateSheet!$G:$G=MAXIFS(UpdateSheet!$G:$G, UpdateSheet!$M:$M, K346, UpdateSheet!$G:$G, "&lt;=" &amp; D346)) * (UpdateSheet!$M:$M=K346), 0))), "") * N346)
)
</f>
        <v/>
      </c>
      <c r="P346" s="55"/>
      <c r="Q346" s="82" t="str">
        <f t="array" ref="Q346">IF(A346="", "", (IFNA(IF(A346="", "", INDEX(UpdateSheet!$K:$K, MATCH(1, (UpdateSheet!$G:$G=MAXIFS(UpdateSheet!$G:$G, UpdateSheet!$H:$H, G346, UpdateSheet!$I:$I, J346, UpdateSheet!$G:$G, "&lt;=" &amp; D346)) * (UpdateSheet!$H:$H=G346) *(UpdateSheet!$I:$I=J346), 0))), "")) +
(IFNA(IF(A346="", "", INDEX(UpdateSheet!$O:$O, MATCH(1, (UpdateSheet!$G:$G=MAXIFS(UpdateSheet!$G:$G, UpdateSheet!$M:$M, K346,UpdateSheet!$N:$N, N346, UpdateSheet!$G:$G, "&lt;=" &amp; D346)) * (UpdateSheet!$M:$M=K346) *(UpdateSheet!$N:$N=N346), 0))), ""))
)
</f>
        <v/>
      </c>
      <c r="R346" s="81" t="s">
        <v>97</v>
      </c>
      <c r="S346" s="63" t="str">
        <f t="shared" si="20"/>
        <v/>
      </c>
      <c r="T346" s="83"/>
      <c r="U346" s="84" t="s">
        <v>97</v>
      </c>
      <c r="V346" s="84" t="s">
        <v>97</v>
      </c>
      <c r="W346" s="85" t="b">
        <f t="shared" si="1"/>
        <v>0</v>
      </c>
      <c r="X346" s="53"/>
      <c r="Y346" s="63"/>
      <c r="Z346" s="63"/>
    </row>
    <row r="347">
      <c r="A347" s="75"/>
      <c r="B347" s="74"/>
      <c r="C347" s="75"/>
      <c r="D347" s="76"/>
      <c r="E347" s="75" t="s">
        <v>97</v>
      </c>
      <c r="F347" s="75" t="s">
        <v>97</v>
      </c>
      <c r="G347" s="90"/>
      <c r="H347" s="91"/>
      <c r="I347" s="80"/>
      <c r="J347" s="77" t="s">
        <v>97</v>
      </c>
      <c r="K347" s="79" t="s">
        <v>97</v>
      </c>
      <c r="L347" s="79"/>
      <c r="M347" s="80"/>
      <c r="N347" s="79" t="s">
        <v>97</v>
      </c>
      <c r="O347" s="81" t="str">
        <f t="array" ref="O347">IF(A347="", "", (IFNA(IF(A347="", "", INDEX(UpdateSheet!$L:$L, MATCH(1, (UpdateSheet!$G:$G=MAXIFS(UpdateSheet!$G:$G, UpdateSheet!$H:$H, G347, UpdateSheet!$G:$G, "&lt;=" &amp; D347)) * (UpdateSheet!$H:$H=G347), 0))), "") * J347) +
(IFNA(IF(A347="", "", INDEX(UpdateSheet!$P:$P, MATCH(1, (UpdateSheet!$G:$G=MAXIFS(UpdateSheet!$G:$G, UpdateSheet!$M:$M, K347, UpdateSheet!$G:$G, "&lt;=" &amp; D347)) * (UpdateSheet!$M:$M=K347), 0))), "") * N347)
)
</f>
        <v/>
      </c>
      <c r="P347" s="86"/>
      <c r="Q347" s="82" t="str">
        <f t="array" ref="Q347">IF(A347="", "", (IFNA(IF(A347="", "", INDEX(UpdateSheet!$K:$K, MATCH(1, (UpdateSheet!$G:$G=MAXIFS(UpdateSheet!$G:$G, UpdateSheet!$H:$H, G347, UpdateSheet!$I:$I, J347, UpdateSheet!$G:$G, "&lt;=" &amp; D347)) * (UpdateSheet!$H:$H=G347) *(UpdateSheet!$I:$I=J347), 0))), "")) +
(IFNA(IF(A347="", "", INDEX(UpdateSheet!$O:$O, MATCH(1, (UpdateSheet!$G:$G=MAXIFS(UpdateSheet!$G:$G, UpdateSheet!$M:$M, K347,UpdateSheet!$N:$N, N347, UpdateSheet!$G:$G, "&lt;=" &amp; D347)) * (UpdateSheet!$M:$M=K347) *(UpdateSheet!$N:$N=N347), 0))), ""))
)
</f>
        <v/>
      </c>
      <c r="R347" s="81" t="s">
        <v>97</v>
      </c>
      <c r="S347" s="63" t="str">
        <f t="shared" si="20"/>
        <v/>
      </c>
      <c r="T347" s="87"/>
      <c r="U347" s="84" t="s">
        <v>97</v>
      </c>
      <c r="V347" s="84" t="s">
        <v>97</v>
      </c>
      <c r="W347" s="85" t="b">
        <f t="shared" si="1"/>
        <v>0</v>
      </c>
      <c r="X347" s="63"/>
      <c r="Y347" s="53"/>
      <c r="Z347" s="63"/>
    </row>
    <row r="348">
      <c r="A348" s="75"/>
      <c r="B348" s="74"/>
      <c r="C348" s="75"/>
      <c r="D348" s="76"/>
      <c r="E348" s="75" t="s">
        <v>97</v>
      </c>
      <c r="F348" s="75" t="s">
        <v>97</v>
      </c>
      <c r="G348" s="90"/>
      <c r="H348" s="91"/>
      <c r="I348" s="80"/>
      <c r="J348" s="77" t="s">
        <v>97</v>
      </c>
      <c r="K348" s="79" t="s">
        <v>97</v>
      </c>
      <c r="L348" s="79"/>
      <c r="M348" s="80"/>
      <c r="N348" s="79" t="s">
        <v>97</v>
      </c>
      <c r="O348" s="81" t="str">
        <f t="array" ref="O348">IF(A348="", "", (IFNA(IF(A348="", "", INDEX(UpdateSheet!$L:$L, MATCH(1, (UpdateSheet!$G:$G=MAXIFS(UpdateSheet!$G:$G, UpdateSheet!$H:$H, G348, UpdateSheet!$G:$G, "&lt;=" &amp; D348)) * (UpdateSheet!$H:$H=G348), 0))), "") * J348) +
(IFNA(IF(A348="", "", INDEX(UpdateSheet!$P:$P, MATCH(1, (UpdateSheet!$G:$G=MAXIFS(UpdateSheet!$G:$G, UpdateSheet!$M:$M, K348, UpdateSheet!$G:$G, "&lt;=" &amp; D348)) * (UpdateSheet!$M:$M=K348), 0))), "") * N348)
)
</f>
        <v/>
      </c>
      <c r="P348" s="55"/>
      <c r="Q348" s="82" t="str">
        <f t="array" ref="Q348">IF(A348="", "", (IFNA(IF(A348="", "", INDEX(UpdateSheet!$K:$K, MATCH(1, (UpdateSheet!$G:$G=MAXIFS(UpdateSheet!$G:$G, UpdateSheet!$H:$H, G348, UpdateSheet!$I:$I, J348, UpdateSheet!$G:$G, "&lt;=" &amp; D348)) * (UpdateSheet!$H:$H=G348) *(UpdateSheet!$I:$I=J348), 0))), "")) +
(IFNA(IF(A348="", "", INDEX(UpdateSheet!$O:$O, MATCH(1, (UpdateSheet!$G:$G=MAXIFS(UpdateSheet!$G:$G, UpdateSheet!$M:$M, K348,UpdateSheet!$N:$N, N348, UpdateSheet!$G:$G, "&lt;=" &amp; D348)) * (UpdateSheet!$M:$M=K348) *(UpdateSheet!$N:$N=N348), 0))), ""))
)
</f>
        <v/>
      </c>
      <c r="R348" s="81" t="s">
        <v>97</v>
      </c>
      <c r="S348" s="63" t="str">
        <f t="shared" si="20"/>
        <v/>
      </c>
      <c r="T348" s="83"/>
      <c r="U348" s="84" t="s">
        <v>97</v>
      </c>
      <c r="V348" s="84" t="s">
        <v>97</v>
      </c>
      <c r="W348" s="85" t="b">
        <f t="shared" si="1"/>
        <v>0</v>
      </c>
      <c r="X348" s="53"/>
      <c r="Y348" s="53"/>
      <c r="Z348" s="63"/>
    </row>
    <row r="349">
      <c r="A349" s="75"/>
      <c r="B349" s="74"/>
      <c r="C349" s="75"/>
      <c r="D349" s="76"/>
      <c r="E349" s="75" t="s">
        <v>97</v>
      </c>
      <c r="F349" s="75" t="s">
        <v>97</v>
      </c>
      <c r="G349" s="90"/>
      <c r="H349" s="91"/>
      <c r="I349" s="80"/>
      <c r="J349" s="77" t="s">
        <v>97</v>
      </c>
      <c r="K349" s="79" t="s">
        <v>97</v>
      </c>
      <c r="L349" s="79"/>
      <c r="M349" s="80"/>
      <c r="N349" s="79" t="s">
        <v>97</v>
      </c>
      <c r="O349" s="81" t="str">
        <f t="array" ref="O349">IF(A349="", "", (IFNA(IF(A349="", "", INDEX(UpdateSheet!$L:$L, MATCH(1, (UpdateSheet!$G:$G=MAXIFS(UpdateSheet!$G:$G, UpdateSheet!$H:$H, G349, UpdateSheet!$G:$G, "&lt;=" &amp; D349)) * (UpdateSheet!$H:$H=G349), 0))), "") * J349) +
(IFNA(IF(A349="", "", INDEX(UpdateSheet!$P:$P, MATCH(1, (UpdateSheet!$G:$G=MAXIFS(UpdateSheet!$G:$G, UpdateSheet!$M:$M, K349, UpdateSheet!$G:$G, "&lt;=" &amp; D349)) * (UpdateSheet!$M:$M=K349), 0))), "") * N349)
)
</f>
        <v/>
      </c>
      <c r="P349" s="86"/>
      <c r="Q349" s="82" t="str">
        <f t="array" ref="Q349">IF(A349="", "", (IFNA(IF(A349="", "", INDEX(UpdateSheet!$K:$K, MATCH(1, (UpdateSheet!$G:$G=MAXIFS(UpdateSheet!$G:$G, UpdateSheet!$H:$H, G349, UpdateSheet!$I:$I, J349, UpdateSheet!$G:$G, "&lt;=" &amp; D349)) * (UpdateSheet!$H:$H=G349) *(UpdateSheet!$I:$I=J349), 0))), "")) +
(IFNA(IF(A349="", "", INDEX(UpdateSheet!$O:$O, MATCH(1, (UpdateSheet!$G:$G=MAXIFS(UpdateSheet!$G:$G, UpdateSheet!$M:$M, K349,UpdateSheet!$N:$N, N349, UpdateSheet!$G:$G, "&lt;=" &amp; D349)) * (UpdateSheet!$M:$M=K349) *(UpdateSheet!$N:$N=N349), 0))), ""))
)
</f>
        <v/>
      </c>
      <c r="R349" s="81" t="s">
        <v>97</v>
      </c>
      <c r="S349" s="63" t="str">
        <f t="shared" si="20"/>
        <v/>
      </c>
      <c r="T349" s="87"/>
      <c r="U349" s="84" t="s">
        <v>97</v>
      </c>
      <c r="V349" s="84" t="s">
        <v>97</v>
      </c>
      <c r="W349" s="85" t="b">
        <f t="shared" si="1"/>
        <v>0</v>
      </c>
      <c r="X349" s="63"/>
      <c r="Y349" s="53"/>
      <c r="Z349" s="63"/>
    </row>
    <row r="350">
      <c r="A350" s="75"/>
      <c r="B350" s="74"/>
      <c r="C350" s="75"/>
      <c r="D350" s="76"/>
      <c r="E350" s="75" t="s">
        <v>97</v>
      </c>
      <c r="F350" s="75" t="s">
        <v>97</v>
      </c>
      <c r="G350" s="90"/>
      <c r="H350" s="91"/>
      <c r="I350" s="80"/>
      <c r="J350" s="77" t="s">
        <v>97</v>
      </c>
      <c r="K350" s="79" t="s">
        <v>97</v>
      </c>
      <c r="L350" s="79"/>
      <c r="M350" s="80"/>
      <c r="N350" s="79" t="s">
        <v>97</v>
      </c>
      <c r="O350" s="81" t="str">
        <f t="array" ref="O350">IF(A350="", "", (IFNA(IF(A350="", "", INDEX(UpdateSheet!$L:$L, MATCH(1, (UpdateSheet!$G:$G=MAXIFS(UpdateSheet!$G:$G, UpdateSheet!$H:$H, G350, UpdateSheet!$G:$G, "&lt;=" &amp; D350)) * (UpdateSheet!$H:$H=G350), 0))), "") * J350) +
(IFNA(IF(A350="", "", INDEX(UpdateSheet!$P:$P, MATCH(1, (UpdateSheet!$G:$G=MAXIFS(UpdateSheet!$G:$G, UpdateSheet!$M:$M, K350, UpdateSheet!$G:$G, "&lt;=" &amp; D350)) * (UpdateSheet!$M:$M=K350), 0))), "") * N350)
)
</f>
        <v/>
      </c>
      <c r="P350" s="55"/>
      <c r="Q350" s="82" t="str">
        <f t="array" ref="Q350">IF(A350="", "", (IFNA(IF(A350="", "", INDEX(UpdateSheet!$K:$K, MATCH(1, (UpdateSheet!$G:$G=MAXIFS(UpdateSheet!$G:$G, UpdateSheet!$H:$H, G350, UpdateSheet!$I:$I, J350, UpdateSheet!$G:$G, "&lt;=" &amp; D350)) * (UpdateSheet!$H:$H=G350) *(UpdateSheet!$I:$I=J350), 0))), "")) +
(IFNA(IF(A350="", "", INDEX(UpdateSheet!$O:$O, MATCH(1, (UpdateSheet!$G:$G=MAXIFS(UpdateSheet!$G:$G, UpdateSheet!$M:$M, K350,UpdateSheet!$N:$N, N350, UpdateSheet!$G:$G, "&lt;=" &amp; D350)) * (UpdateSheet!$M:$M=K350) *(UpdateSheet!$N:$N=N350), 0))), ""))
)
</f>
        <v/>
      </c>
      <c r="R350" s="81" t="s">
        <v>97</v>
      </c>
      <c r="S350" s="63" t="str">
        <f t="shared" si="20"/>
        <v/>
      </c>
      <c r="T350" s="83"/>
      <c r="U350" s="84" t="s">
        <v>97</v>
      </c>
      <c r="V350" s="84" t="s">
        <v>97</v>
      </c>
      <c r="W350" s="85" t="b">
        <f t="shared" si="1"/>
        <v>0</v>
      </c>
      <c r="X350" s="53"/>
      <c r="Y350" s="63"/>
      <c r="Z350" s="63"/>
    </row>
    <row r="351">
      <c r="A351" s="75"/>
      <c r="B351" s="74"/>
      <c r="C351" s="75"/>
      <c r="D351" s="76"/>
      <c r="E351" s="75" t="s">
        <v>97</v>
      </c>
      <c r="F351" s="75" t="s">
        <v>97</v>
      </c>
      <c r="G351" s="90"/>
      <c r="H351" s="91"/>
      <c r="I351" s="80"/>
      <c r="J351" s="77" t="s">
        <v>97</v>
      </c>
      <c r="K351" s="79" t="s">
        <v>97</v>
      </c>
      <c r="L351" s="79"/>
      <c r="M351" s="80"/>
      <c r="N351" s="79" t="s">
        <v>97</v>
      </c>
      <c r="O351" s="81" t="str">
        <f t="array" ref="O351">IF(A351="", "", (IFNA(IF(A351="", "", INDEX(UpdateSheet!$L:$L, MATCH(1, (UpdateSheet!$G:$G=MAXIFS(UpdateSheet!$G:$G, UpdateSheet!$H:$H, G351, UpdateSheet!$G:$G, "&lt;=" &amp; D351)) * (UpdateSheet!$H:$H=G351), 0))), "") * J351) +
(IFNA(IF(A351="", "", INDEX(UpdateSheet!$P:$P, MATCH(1, (UpdateSheet!$G:$G=MAXIFS(UpdateSheet!$G:$G, UpdateSheet!$M:$M, K351, UpdateSheet!$G:$G, "&lt;=" &amp; D351)) * (UpdateSheet!$M:$M=K351), 0))), "") * N351)
)
</f>
        <v/>
      </c>
      <c r="P351" s="55"/>
      <c r="Q351" s="82" t="str">
        <f t="array" ref="Q351">IF(A351="", "", (IFNA(IF(A351="", "", INDEX(UpdateSheet!$K:$K, MATCH(1, (UpdateSheet!$G:$G=MAXIFS(UpdateSheet!$G:$G, UpdateSheet!$H:$H, G351, UpdateSheet!$I:$I, J351, UpdateSheet!$G:$G, "&lt;=" &amp; D351)) * (UpdateSheet!$H:$H=G351) *(UpdateSheet!$I:$I=J351), 0))), "")) +
(IFNA(IF(A351="", "", INDEX(UpdateSheet!$O:$O, MATCH(1, (UpdateSheet!$G:$G=MAXIFS(UpdateSheet!$G:$G, UpdateSheet!$M:$M, K351,UpdateSheet!$N:$N, N351, UpdateSheet!$G:$G, "&lt;=" &amp; D351)) * (UpdateSheet!$M:$M=K351) *(UpdateSheet!$N:$N=N351), 0))), ""))
)
</f>
        <v/>
      </c>
      <c r="R351" s="81" t="s">
        <v>97</v>
      </c>
      <c r="S351" s="63" t="str">
        <f t="shared" si="20"/>
        <v/>
      </c>
      <c r="T351" s="83"/>
      <c r="U351" s="84" t="s">
        <v>97</v>
      </c>
      <c r="V351" s="84" t="s">
        <v>97</v>
      </c>
      <c r="W351" s="85" t="b">
        <f t="shared" si="1"/>
        <v>0</v>
      </c>
      <c r="X351" s="53"/>
      <c r="Y351" s="53"/>
      <c r="Z351" s="63"/>
    </row>
    <row r="352">
      <c r="A352" s="75"/>
      <c r="B352" s="74"/>
      <c r="C352" s="75"/>
      <c r="D352" s="76"/>
      <c r="E352" s="75" t="s">
        <v>97</v>
      </c>
      <c r="F352" s="75" t="s">
        <v>97</v>
      </c>
      <c r="G352" s="90"/>
      <c r="H352" s="91"/>
      <c r="I352" s="80"/>
      <c r="J352" s="77" t="s">
        <v>97</v>
      </c>
      <c r="K352" s="79" t="s">
        <v>97</v>
      </c>
      <c r="L352" s="79"/>
      <c r="M352" s="80"/>
      <c r="N352" s="79" t="s">
        <v>97</v>
      </c>
      <c r="O352" s="81" t="str">
        <f t="array" ref="O352">IF(A352="", "", (IFNA(IF(A352="", "", INDEX(UpdateSheet!$L:$L, MATCH(1, (UpdateSheet!$G:$G=MAXIFS(UpdateSheet!$G:$G, UpdateSheet!$H:$H, G352, UpdateSheet!$G:$G, "&lt;=" &amp; D352)) * (UpdateSheet!$H:$H=G352), 0))), "") * J352) +
(IFNA(IF(A352="", "", INDEX(UpdateSheet!$P:$P, MATCH(1, (UpdateSheet!$G:$G=MAXIFS(UpdateSheet!$G:$G, UpdateSheet!$M:$M, K352, UpdateSheet!$G:$G, "&lt;=" &amp; D352)) * (UpdateSheet!$M:$M=K352), 0))), "") * N352)
)
</f>
        <v/>
      </c>
      <c r="P352" s="55"/>
      <c r="Q352" s="82" t="str">
        <f t="array" ref="Q352">IF(A352="", "", (IFNA(IF(A352="", "", INDEX(UpdateSheet!$K:$K, MATCH(1, (UpdateSheet!$G:$G=MAXIFS(UpdateSheet!$G:$G, UpdateSheet!$H:$H, G352, UpdateSheet!$I:$I, J352, UpdateSheet!$G:$G, "&lt;=" &amp; D352)) * (UpdateSheet!$H:$H=G352) *(UpdateSheet!$I:$I=J352), 0))), "")) +
(IFNA(IF(A352="", "", INDEX(UpdateSheet!$O:$O, MATCH(1, (UpdateSheet!$G:$G=MAXIFS(UpdateSheet!$G:$G, UpdateSheet!$M:$M, K352,UpdateSheet!$N:$N, N352, UpdateSheet!$G:$G, "&lt;=" &amp; D352)) * (UpdateSheet!$M:$M=K352) *(UpdateSheet!$N:$N=N352), 0))), ""))
)
</f>
        <v/>
      </c>
      <c r="R352" s="81" t="s">
        <v>97</v>
      </c>
      <c r="S352" s="63" t="str">
        <f t="shared" si="20"/>
        <v/>
      </c>
      <c r="T352" s="83"/>
      <c r="U352" s="84" t="s">
        <v>97</v>
      </c>
      <c r="V352" s="84" t="s">
        <v>97</v>
      </c>
      <c r="W352" s="85" t="b">
        <f t="shared" si="1"/>
        <v>0</v>
      </c>
      <c r="X352" s="53"/>
      <c r="Y352" s="53"/>
      <c r="Z352" s="63"/>
    </row>
    <row r="353">
      <c r="A353" s="75"/>
      <c r="B353" s="74"/>
      <c r="C353" s="75"/>
      <c r="D353" s="76"/>
      <c r="E353" s="75" t="s">
        <v>97</v>
      </c>
      <c r="F353" s="75" t="s">
        <v>97</v>
      </c>
      <c r="G353" s="90"/>
      <c r="H353" s="91"/>
      <c r="I353" s="80"/>
      <c r="J353" s="77" t="s">
        <v>97</v>
      </c>
      <c r="K353" s="79" t="s">
        <v>97</v>
      </c>
      <c r="L353" s="79"/>
      <c r="M353" s="80"/>
      <c r="N353" s="79" t="s">
        <v>97</v>
      </c>
      <c r="O353" s="81" t="str">
        <f t="array" ref="O353">IF(A353="", "", (IFNA(IF(A353="", "", INDEX(UpdateSheet!$L:$L, MATCH(1, (UpdateSheet!$G:$G=MAXIFS(UpdateSheet!$G:$G, UpdateSheet!$H:$H, G353, UpdateSheet!$G:$G, "&lt;=" &amp; D353)) * (UpdateSheet!$H:$H=G353), 0))), "") * J353) +
(IFNA(IF(A353="", "", INDEX(UpdateSheet!$P:$P, MATCH(1, (UpdateSheet!$G:$G=MAXIFS(UpdateSheet!$G:$G, UpdateSheet!$M:$M, K353, UpdateSheet!$G:$G, "&lt;=" &amp; D353)) * (UpdateSheet!$M:$M=K353), 0))), "") * N353)
)
</f>
        <v/>
      </c>
      <c r="P353" s="86"/>
      <c r="Q353" s="82" t="str">
        <f t="array" ref="Q353">IF(A353="", "", (IFNA(IF(A353="", "", INDEX(UpdateSheet!$K:$K, MATCH(1, (UpdateSheet!$G:$G=MAXIFS(UpdateSheet!$G:$G, UpdateSheet!$H:$H, G353, UpdateSheet!$I:$I, J353, UpdateSheet!$G:$G, "&lt;=" &amp; D353)) * (UpdateSheet!$H:$H=G353) *(UpdateSheet!$I:$I=J353), 0))), "")) +
(IFNA(IF(A353="", "", INDEX(UpdateSheet!$O:$O, MATCH(1, (UpdateSheet!$G:$G=MAXIFS(UpdateSheet!$G:$G, UpdateSheet!$M:$M, K353,UpdateSheet!$N:$N, N353, UpdateSheet!$G:$G, "&lt;=" &amp; D353)) * (UpdateSheet!$M:$M=K353) *(UpdateSheet!$N:$N=N353), 0))), ""))
)
</f>
        <v/>
      </c>
      <c r="R353" s="81" t="s">
        <v>97</v>
      </c>
      <c r="S353" s="63" t="str">
        <f t="shared" si="20"/>
        <v/>
      </c>
      <c r="T353" s="87"/>
      <c r="U353" s="84" t="s">
        <v>97</v>
      </c>
      <c r="V353" s="84" t="s">
        <v>97</v>
      </c>
      <c r="W353" s="85" t="b">
        <f t="shared" si="1"/>
        <v>0</v>
      </c>
      <c r="X353" s="63"/>
      <c r="Y353" s="53"/>
      <c r="Z353" s="63"/>
    </row>
    <row r="354">
      <c r="A354" s="75"/>
      <c r="B354" s="74"/>
      <c r="C354" s="75"/>
      <c r="D354" s="76"/>
      <c r="E354" s="75" t="s">
        <v>97</v>
      </c>
      <c r="F354" s="75" t="s">
        <v>97</v>
      </c>
      <c r="G354" s="90"/>
      <c r="H354" s="91"/>
      <c r="I354" s="80"/>
      <c r="J354" s="77" t="s">
        <v>97</v>
      </c>
      <c r="K354" s="79" t="s">
        <v>97</v>
      </c>
      <c r="L354" s="79"/>
      <c r="M354" s="80"/>
      <c r="N354" s="79" t="s">
        <v>97</v>
      </c>
      <c r="O354" s="81" t="str">
        <f t="array" ref="O354">IF(A354="", "", (IFNA(IF(A354="", "", INDEX(UpdateSheet!$L:$L, MATCH(1, (UpdateSheet!$G:$G=MAXIFS(UpdateSheet!$G:$G, UpdateSheet!$H:$H, G354, UpdateSheet!$G:$G, "&lt;=" &amp; D354)) * (UpdateSheet!$H:$H=G354), 0))), "") * J354) +
(IFNA(IF(A354="", "", INDEX(UpdateSheet!$P:$P, MATCH(1, (UpdateSheet!$G:$G=MAXIFS(UpdateSheet!$G:$G, UpdateSheet!$M:$M, K354, UpdateSheet!$G:$G, "&lt;=" &amp; D354)) * (UpdateSheet!$M:$M=K354), 0))), "") * N354)
)
</f>
        <v/>
      </c>
      <c r="P354" s="55"/>
      <c r="Q354" s="82" t="str">
        <f t="array" ref="Q354">IF(A354="", "", (IFNA(IF(A354="", "", INDEX(UpdateSheet!$K:$K, MATCH(1, (UpdateSheet!$G:$G=MAXIFS(UpdateSheet!$G:$G, UpdateSheet!$H:$H, G354, UpdateSheet!$I:$I, J354, UpdateSheet!$G:$G, "&lt;=" &amp; D354)) * (UpdateSheet!$H:$H=G354) *(UpdateSheet!$I:$I=J354), 0))), "")) +
(IFNA(IF(A354="", "", INDEX(UpdateSheet!$O:$O, MATCH(1, (UpdateSheet!$G:$G=MAXIFS(UpdateSheet!$G:$G, UpdateSheet!$M:$M, K354,UpdateSheet!$N:$N, N354, UpdateSheet!$G:$G, "&lt;=" &amp; D354)) * (UpdateSheet!$M:$M=K354) *(UpdateSheet!$N:$N=N354), 0))), ""))
)
</f>
        <v/>
      </c>
      <c r="R354" s="81" t="s">
        <v>97</v>
      </c>
      <c r="S354" s="63" t="str">
        <f t="shared" si="20"/>
        <v/>
      </c>
      <c r="T354" s="83"/>
      <c r="U354" s="84" t="s">
        <v>97</v>
      </c>
      <c r="V354" s="84" t="s">
        <v>97</v>
      </c>
      <c r="W354" s="85" t="b">
        <f t="shared" si="1"/>
        <v>0</v>
      </c>
      <c r="X354" s="53"/>
      <c r="Y354" s="53"/>
      <c r="Z354" s="63"/>
    </row>
    <row r="355">
      <c r="A355" s="75"/>
      <c r="B355" s="74"/>
      <c r="C355" s="75"/>
      <c r="D355" s="76"/>
      <c r="E355" s="75" t="s">
        <v>97</v>
      </c>
      <c r="F355" s="75" t="s">
        <v>97</v>
      </c>
      <c r="G355" s="90"/>
      <c r="H355" s="91"/>
      <c r="I355" s="80"/>
      <c r="J355" s="77" t="s">
        <v>97</v>
      </c>
      <c r="K355" s="79" t="s">
        <v>97</v>
      </c>
      <c r="L355" s="79"/>
      <c r="M355" s="80"/>
      <c r="N355" s="79" t="s">
        <v>97</v>
      </c>
      <c r="O355" s="81" t="str">
        <f t="array" ref="O355">IF(A355="", "", (IFNA(IF(A355="", "", INDEX(UpdateSheet!$L:$L, MATCH(1, (UpdateSheet!$G:$G=MAXIFS(UpdateSheet!$G:$G, UpdateSheet!$H:$H, G355, UpdateSheet!$G:$G, "&lt;=" &amp; D355)) * (UpdateSheet!$H:$H=G355), 0))), "") * J355) +
(IFNA(IF(A355="", "", INDEX(UpdateSheet!$P:$P, MATCH(1, (UpdateSheet!$G:$G=MAXIFS(UpdateSheet!$G:$G, UpdateSheet!$M:$M, K355, UpdateSheet!$G:$G, "&lt;=" &amp; D355)) * (UpdateSheet!$M:$M=K355), 0))), "") * N355)
)
</f>
        <v/>
      </c>
      <c r="P355" s="86"/>
      <c r="Q355" s="82" t="str">
        <f t="array" ref="Q355">IF(A355="", "", (IFNA(IF(A355="", "", INDEX(UpdateSheet!$K:$K, MATCH(1, (UpdateSheet!$G:$G=MAXIFS(UpdateSheet!$G:$G, UpdateSheet!$H:$H, G355, UpdateSheet!$I:$I, J355, UpdateSheet!$G:$G, "&lt;=" &amp; D355)) * (UpdateSheet!$H:$H=G355) *(UpdateSheet!$I:$I=J355), 0))), "")) +
(IFNA(IF(A355="", "", INDEX(UpdateSheet!$O:$O, MATCH(1, (UpdateSheet!$G:$G=MAXIFS(UpdateSheet!$G:$G, UpdateSheet!$M:$M, K355,UpdateSheet!$N:$N, N355, UpdateSheet!$G:$G, "&lt;=" &amp; D355)) * (UpdateSheet!$M:$M=K355) *(UpdateSheet!$N:$N=N355), 0))), ""))
)
</f>
        <v/>
      </c>
      <c r="R355" s="81" t="s">
        <v>97</v>
      </c>
      <c r="S355" s="63" t="str">
        <f t="shared" si="20"/>
        <v/>
      </c>
      <c r="T355" s="87"/>
      <c r="U355" s="84" t="s">
        <v>97</v>
      </c>
      <c r="V355" s="84" t="s">
        <v>97</v>
      </c>
      <c r="W355" s="85" t="b">
        <f t="shared" si="1"/>
        <v>0</v>
      </c>
      <c r="X355" s="63"/>
      <c r="Y355" s="53"/>
      <c r="Z355" s="63"/>
    </row>
    <row r="356">
      <c r="A356" s="75"/>
      <c r="B356" s="74"/>
      <c r="C356" s="75"/>
      <c r="D356" s="76"/>
      <c r="E356" s="75" t="s">
        <v>97</v>
      </c>
      <c r="F356" s="75" t="s">
        <v>97</v>
      </c>
      <c r="G356" s="90"/>
      <c r="H356" s="91"/>
      <c r="I356" s="80"/>
      <c r="J356" s="77" t="s">
        <v>97</v>
      </c>
      <c r="K356" s="79" t="s">
        <v>97</v>
      </c>
      <c r="L356" s="79"/>
      <c r="M356" s="80"/>
      <c r="N356" s="79" t="s">
        <v>97</v>
      </c>
      <c r="O356" s="81" t="str">
        <f t="array" ref="O356">IF(A356="", "", (IFNA(IF(A356="", "", INDEX(UpdateSheet!$L:$L, MATCH(1, (UpdateSheet!$G:$G=MAXIFS(UpdateSheet!$G:$G, UpdateSheet!$H:$H, G356, UpdateSheet!$G:$G, "&lt;=" &amp; D356)) * (UpdateSheet!$H:$H=G356), 0))), "") * J356) +
(IFNA(IF(A356="", "", INDEX(UpdateSheet!$P:$P, MATCH(1, (UpdateSheet!$G:$G=MAXIFS(UpdateSheet!$G:$G, UpdateSheet!$M:$M, K356, UpdateSheet!$G:$G, "&lt;=" &amp; D356)) * (UpdateSheet!$M:$M=K356), 0))), "") * N356)
)
</f>
        <v/>
      </c>
      <c r="P356" s="55"/>
      <c r="Q356" s="82" t="str">
        <f t="array" ref="Q356">IF(A356="", "", (IFNA(IF(A356="", "", INDEX(UpdateSheet!$K:$K, MATCH(1, (UpdateSheet!$G:$G=MAXIFS(UpdateSheet!$G:$G, UpdateSheet!$H:$H, G356, UpdateSheet!$I:$I, J356, UpdateSheet!$G:$G, "&lt;=" &amp; D356)) * (UpdateSheet!$H:$H=G356) *(UpdateSheet!$I:$I=J356), 0))), "")) +
(IFNA(IF(A356="", "", INDEX(UpdateSheet!$O:$O, MATCH(1, (UpdateSheet!$G:$G=MAXIFS(UpdateSheet!$G:$G, UpdateSheet!$M:$M, K356,UpdateSheet!$N:$N, N356, UpdateSheet!$G:$G, "&lt;=" &amp; D356)) * (UpdateSheet!$M:$M=K356) *(UpdateSheet!$N:$N=N356), 0))), ""))
)
</f>
        <v/>
      </c>
      <c r="R356" s="81" t="s">
        <v>97</v>
      </c>
      <c r="S356" s="63" t="str">
        <f t="shared" si="20"/>
        <v/>
      </c>
      <c r="T356" s="83"/>
      <c r="U356" s="84" t="s">
        <v>97</v>
      </c>
      <c r="V356" s="84" t="s">
        <v>97</v>
      </c>
      <c r="W356" s="85" t="b">
        <f t="shared" si="1"/>
        <v>0</v>
      </c>
      <c r="X356" s="53"/>
      <c r="Y356" s="53"/>
      <c r="Z356" s="63"/>
    </row>
    <row r="357">
      <c r="A357" s="75"/>
      <c r="B357" s="74"/>
      <c r="C357" s="75"/>
      <c r="D357" s="76"/>
      <c r="E357" s="75" t="s">
        <v>97</v>
      </c>
      <c r="F357" s="75" t="s">
        <v>97</v>
      </c>
      <c r="G357" s="90"/>
      <c r="H357" s="91"/>
      <c r="I357" s="80"/>
      <c r="J357" s="77" t="s">
        <v>97</v>
      </c>
      <c r="K357" s="79" t="s">
        <v>97</v>
      </c>
      <c r="L357" s="79"/>
      <c r="M357" s="80"/>
      <c r="N357" s="79" t="s">
        <v>97</v>
      </c>
      <c r="O357" s="81" t="str">
        <f t="array" ref="O357">IF(A357="", "", (IFNA(IF(A357="", "", INDEX(UpdateSheet!$L:$L, MATCH(1, (UpdateSheet!$G:$G=MAXIFS(UpdateSheet!$G:$G, UpdateSheet!$H:$H, G357, UpdateSheet!$G:$G, "&lt;=" &amp; D357)) * (UpdateSheet!$H:$H=G357), 0))), "") * J357) +
(IFNA(IF(A357="", "", INDEX(UpdateSheet!$P:$P, MATCH(1, (UpdateSheet!$G:$G=MAXIFS(UpdateSheet!$G:$G, UpdateSheet!$M:$M, K357, UpdateSheet!$G:$G, "&lt;=" &amp; D357)) * (UpdateSheet!$M:$M=K357), 0))), "") * N357)
)
</f>
        <v/>
      </c>
      <c r="P357" s="55"/>
      <c r="Q357" s="82" t="str">
        <f t="array" ref="Q357">IF(A357="", "", (IFNA(IF(A357="", "", INDEX(UpdateSheet!$K:$K, MATCH(1, (UpdateSheet!$G:$G=MAXIFS(UpdateSheet!$G:$G, UpdateSheet!$H:$H, G357, UpdateSheet!$I:$I, J357, UpdateSheet!$G:$G, "&lt;=" &amp; D357)) * (UpdateSheet!$H:$H=G357) *(UpdateSheet!$I:$I=J357), 0))), "")) +
(IFNA(IF(A357="", "", INDEX(UpdateSheet!$O:$O, MATCH(1, (UpdateSheet!$G:$G=MAXIFS(UpdateSheet!$G:$G, UpdateSheet!$M:$M, K357,UpdateSheet!$N:$N, N357, UpdateSheet!$G:$G, "&lt;=" &amp; D357)) * (UpdateSheet!$M:$M=K357) *(UpdateSheet!$N:$N=N357), 0))), ""))
)
</f>
        <v/>
      </c>
      <c r="R357" s="81" t="s">
        <v>97</v>
      </c>
      <c r="S357" s="63" t="str">
        <f t="shared" si="20"/>
        <v/>
      </c>
      <c r="T357" s="83"/>
      <c r="U357" s="84" t="s">
        <v>97</v>
      </c>
      <c r="V357" s="84" t="s">
        <v>97</v>
      </c>
      <c r="W357" s="85" t="b">
        <f t="shared" si="1"/>
        <v>0</v>
      </c>
      <c r="X357" s="53"/>
      <c r="Y357" s="53"/>
      <c r="Z357" s="63"/>
    </row>
    <row r="358">
      <c r="A358" s="75"/>
      <c r="B358" s="74"/>
      <c r="C358" s="75"/>
      <c r="D358" s="76"/>
      <c r="E358" s="75" t="s">
        <v>97</v>
      </c>
      <c r="F358" s="75" t="s">
        <v>97</v>
      </c>
      <c r="G358" s="90"/>
      <c r="H358" s="91"/>
      <c r="I358" s="80"/>
      <c r="J358" s="77" t="s">
        <v>97</v>
      </c>
      <c r="K358" s="79" t="s">
        <v>97</v>
      </c>
      <c r="L358" s="79"/>
      <c r="M358" s="80"/>
      <c r="N358" s="79" t="s">
        <v>97</v>
      </c>
      <c r="O358" s="81" t="str">
        <f t="array" ref="O358">IF(A358="", "", (IFNA(IF(A358="", "", INDEX(UpdateSheet!$L:$L, MATCH(1, (UpdateSheet!$G:$G=MAXIFS(UpdateSheet!$G:$G, UpdateSheet!$H:$H, G358, UpdateSheet!$G:$G, "&lt;=" &amp; D358)) * (UpdateSheet!$H:$H=G358), 0))), "") * J358) +
(IFNA(IF(A358="", "", INDEX(UpdateSheet!$P:$P, MATCH(1, (UpdateSheet!$G:$G=MAXIFS(UpdateSheet!$G:$G, UpdateSheet!$M:$M, K358, UpdateSheet!$G:$G, "&lt;=" &amp; D358)) * (UpdateSheet!$M:$M=K358), 0))), "") * N358)
)
</f>
        <v/>
      </c>
      <c r="P358" s="55"/>
      <c r="Q358" s="82" t="str">
        <f t="array" ref="Q358">IF(A358="", "", (IFNA(IF(A358="", "", INDEX(UpdateSheet!$K:$K, MATCH(1, (UpdateSheet!$G:$G=MAXIFS(UpdateSheet!$G:$G, UpdateSheet!$H:$H, G358, UpdateSheet!$I:$I, J358, UpdateSheet!$G:$G, "&lt;=" &amp; D358)) * (UpdateSheet!$H:$H=G358) *(UpdateSheet!$I:$I=J358), 0))), "")) +
(IFNA(IF(A358="", "", INDEX(UpdateSheet!$O:$O, MATCH(1, (UpdateSheet!$G:$G=MAXIFS(UpdateSheet!$G:$G, UpdateSheet!$M:$M, K358,UpdateSheet!$N:$N, N358, UpdateSheet!$G:$G, "&lt;=" &amp; D358)) * (UpdateSheet!$M:$M=K358) *(UpdateSheet!$N:$N=N358), 0))), ""))
)
</f>
        <v/>
      </c>
      <c r="R358" s="81" t="s">
        <v>97</v>
      </c>
      <c r="S358" s="63" t="str">
        <f t="shared" si="20"/>
        <v/>
      </c>
      <c r="T358" s="83"/>
      <c r="U358" s="84" t="s">
        <v>97</v>
      </c>
      <c r="V358" s="84" t="s">
        <v>97</v>
      </c>
      <c r="W358" s="85" t="b">
        <f t="shared" si="1"/>
        <v>0</v>
      </c>
      <c r="X358" s="53"/>
      <c r="Y358" s="53"/>
      <c r="Z358" s="63"/>
    </row>
    <row r="359">
      <c r="A359" s="75"/>
      <c r="B359" s="74"/>
      <c r="C359" s="75"/>
      <c r="D359" s="76"/>
      <c r="E359" s="75" t="s">
        <v>97</v>
      </c>
      <c r="F359" s="75" t="s">
        <v>97</v>
      </c>
      <c r="G359" s="90"/>
      <c r="H359" s="91"/>
      <c r="I359" s="80"/>
      <c r="J359" s="77" t="s">
        <v>97</v>
      </c>
      <c r="K359" s="79" t="s">
        <v>97</v>
      </c>
      <c r="L359" s="79"/>
      <c r="M359" s="80"/>
      <c r="N359" s="79" t="s">
        <v>97</v>
      </c>
      <c r="O359" s="81" t="str">
        <f t="array" ref="O359">IF(A359="", "", (IFNA(IF(A359="", "", INDEX(UpdateSheet!$L:$L, MATCH(1, (UpdateSheet!$G:$G=MAXIFS(UpdateSheet!$G:$G, UpdateSheet!$H:$H, G359, UpdateSheet!$G:$G, "&lt;=" &amp; D359)) * (UpdateSheet!$H:$H=G359), 0))), "") * J359) +
(IFNA(IF(A359="", "", INDEX(UpdateSheet!$P:$P, MATCH(1, (UpdateSheet!$G:$G=MAXIFS(UpdateSheet!$G:$G, UpdateSheet!$M:$M, K359, UpdateSheet!$G:$G, "&lt;=" &amp; D359)) * (UpdateSheet!$M:$M=K359), 0))), "") * N359)
)
</f>
        <v/>
      </c>
      <c r="P359" s="86"/>
      <c r="Q359" s="82" t="str">
        <f t="array" ref="Q359">IF(A359="", "", (IFNA(IF(A359="", "", INDEX(UpdateSheet!$K:$K, MATCH(1, (UpdateSheet!$G:$G=MAXIFS(UpdateSheet!$G:$G, UpdateSheet!$H:$H, G359, UpdateSheet!$I:$I, J359, UpdateSheet!$G:$G, "&lt;=" &amp; D359)) * (UpdateSheet!$H:$H=G359) *(UpdateSheet!$I:$I=J359), 0))), "")) +
(IFNA(IF(A359="", "", INDEX(UpdateSheet!$O:$O, MATCH(1, (UpdateSheet!$G:$G=MAXIFS(UpdateSheet!$G:$G, UpdateSheet!$M:$M, K359,UpdateSheet!$N:$N, N359, UpdateSheet!$G:$G, "&lt;=" &amp; D359)) * (UpdateSheet!$M:$M=K359) *(UpdateSheet!$N:$N=N359), 0))), ""))
)
</f>
        <v/>
      </c>
      <c r="R359" s="81" t="s">
        <v>97</v>
      </c>
      <c r="S359" s="63" t="str">
        <f t="shared" si="20"/>
        <v/>
      </c>
      <c r="T359" s="87"/>
      <c r="U359" s="84" t="s">
        <v>97</v>
      </c>
      <c r="V359" s="84" t="s">
        <v>97</v>
      </c>
      <c r="W359" s="85" t="b">
        <f t="shared" si="1"/>
        <v>0</v>
      </c>
      <c r="X359" s="63"/>
      <c r="Y359" s="53"/>
      <c r="Z359" s="63"/>
    </row>
    <row r="360">
      <c r="A360" s="75"/>
      <c r="B360" s="74"/>
      <c r="C360" s="75"/>
      <c r="D360" s="76"/>
      <c r="E360" s="75" t="s">
        <v>97</v>
      </c>
      <c r="F360" s="75" t="s">
        <v>97</v>
      </c>
      <c r="G360" s="90"/>
      <c r="H360" s="91"/>
      <c r="I360" s="80"/>
      <c r="J360" s="77" t="s">
        <v>97</v>
      </c>
      <c r="K360" s="79" t="s">
        <v>97</v>
      </c>
      <c r="L360" s="79"/>
      <c r="M360" s="80"/>
      <c r="N360" s="79" t="s">
        <v>97</v>
      </c>
      <c r="O360" s="81" t="str">
        <f t="array" ref="O360">IF(A360="", "", (IFNA(IF(A360="", "", INDEX(UpdateSheet!$L:$L, MATCH(1, (UpdateSheet!$G:$G=MAXIFS(UpdateSheet!$G:$G, UpdateSheet!$H:$H, G360, UpdateSheet!$G:$G, "&lt;=" &amp; D360)) * (UpdateSheet!$H:$H=G360), 0))), "") * J360) +
(IFNA(IF(A360="", "", INDEX(UpdateSheet!$P:$P, MATCH(1, (UpdateSheet!$G:$G=MAXIFS(UpdateSheet!$G:$G, UpdateSheet!$M:$M, K360, UpdateSheet!$G:$G, "&lt;=" &amp; D360)) * (UpdateSheet!$M:$M=K360), 0))), "") * N360)
)
</f>
        <v/>
      </c>
      <c r="P360" s="86"/>
      <c r="Q360" s="82" t="str">
        <f t="array" ref="Q360">IF(A360="", "", (IFNA(IF(A360="", "", INDEX(UpdateSheet!$K:$K, MATCH(1, (UpdateSheet!$G:$G=MAXIFS(UpdateSheet!$G:$G, UpdateSheet!$H:$H, G360, UpdateSheet!$I:$I, J360, UpdateSheet!$G:$G, "&lt;=" &amp; D360)) * (UpdateSheet!$H:$H=G360) *(UpdateSheet!$I:$I=J360), 0))), "")) +
(IFNA(IF(A360="", "", INDEX(UpdateSheet!$O:$O, MATCH(1, (UpdateSheet!$G:$G=MAXIFS(UpdateSheet!$G:$G, UpdateSheet!$M:$M, K360,UpdateSheet!$N:$N, N360, UpdateSheet!$G:$G, "&lt;=" &amp; D360)) * (UpdateSheet!$M:$M=K360) *(UpdateSheet!$N:$N=N360), 0))), ""))
)
</f>
        <v/>
      </c>
      <c r="R360" s="81" t="s">
        <v>97</v>
      </c>
      <c r="S360" s="63" t="str">
        <f t="shared" si="20"/>
        <v/>
      </c>
      <c r="T360" s="87"/>
      <c r="U360" s="84" t="s">
        <v>97</v>
      </c>
      <c r="V360" s="84" t="s">
        <v>97</v>
      </c>
      <c r="W360" s="85" t="b">
        <f t="shared" si="1"/>
        <v>0</v>
      </c>
      <c r="X360" s="63"/>
      <c r="Y360" s="63"/>
      <c r="Z360" s="63"/>
    </row>
    <row r="361">
      <c r="A361" s="75"/>
      <c r="B361" s="74"/>
      <c r="C361" s="75"/>
      <c r="D361" s="76"/>
      <c r="E361" s="75" t="s">
        <v>97</v>
      </c>
      <c r="F361" s="75" t="s">
        <v>97</v>
      </c>
      <c r="G361" s="90"/>
      <c r="H361" s="91"/>
      <c r="I361" s="80"/>
      <c r="J361" s="77" t="s">
        <v>97</v>
      </c>
      <c r="K361" s="79" t="s">
        <v>97</v>
      </c>
      <c r="L361" s="79"/>
      <c r="M361" s="80"/>
      <c r="N361" s="79" t="s">
        <v>97</v>
      </c>
      <c r="O361" s="81" t="str">
        <f t="array" ref="O361">IF(A361="", "", (IFNA(IF(A361="", "", INDEX(UpdateSheet!$L:$L, MATCH(1, (UpdateSheet!$G:$G=MAXIFS(UpdateSheet!$G:$G, UpdateSheet!$H:$H, G361, UpdateSheet!$G:$G, "&lt;=" &amp; D361)) * (UpdateSheet!$H:$H=G361), 0))), "") * J361) +
(IFNA(IF(A361="", "", INDEX(UpdateSheet!$P:$P, MATCH(1, (UpdateSheet!$G:$G=MAXIFS(UpdateSheet!$G:$G, UpdateSheet!$M:$M, K361, UpdateSheet!$G:$G, "&lt;=" &amp; D361)) * (UpdateSheet!$M:$M=K361), 0))), "") * N361)
)
</f>
        <v/>
      </c>
      <c r="P361" s="55"/>
      <c r="Q361" s="82" t="str">
        <f t="array" ref="Q361">IF(A361="", "", (IFNA(IF(A361="", "", INDEX(UpdateSheet!$K:$K, MATCH(1, (UpdateSheet!$G:$G=MAXIFS(UpdateSheet!$G:$G, UpdateSheet!$H:$H, G361, UpdateSheet!$I:$I, J361, UpdateSheet!$G:$G, "&lt;=" &amp; D361)) * (UpdateSheet!$H:$H=G361) *(UpdateSheet!$I:$I=J361), 0))), "")) +
(IFNA(IF(A361="", "", INDEX(UpdateSheet!$O:$O, MATCH(1, (UpdateSheet!$G:$G=MAXIFS(UpdateSheet!$G:$G, UpdateSheet!$M:$M, K361,UpdateSheet!$N:$N, N361, UpdateSheet!$G:$G, "&lt;=" &amp; D361)) * (UpdateSheet!$M:$M=K361) *(UpdateSheet!$N:$N=N361), 0))), ""))
)
</f>
        <v/>
      </c>
      <c r="R361" s="81" t="s">
        <v>97</v>
      </c>
      <c r="S361" s="63" t="str">
        <f t="shared" si="20"/>
        <v/>
      </c>
      <c r="T361" s="83"/>
      <c r="U361" s="84" t="s">
        <v>97</v>
      </c>
      <c r="V361" s="84" t="s">
        <v>97</v>
      </c>
      <c r="W361" s="85" t="b">
        <f t="shared" si="1"/>
        <v>0</v>
      </c>
      <c r="X361" s="53"/>
      <c r="Y361" s="53"/>
      <c r="Z361" s="63"/>
    </row>
    <row r="362">
      <c r="A362" s="75"/>
      <c r="B362" s="74"/>
      <c r="C362" s="75"/>
      <c r="D362" s="76"/>
      <c r="E362" s="75" t="s">
        <v>97</v>
      </c>
      <c r="F362" s="75" t="s">
        <v>97</v>
      </c>
      <c r="G362" s="90"/>
      <c r="H362" s="91"/>
      <c r="I362" s="80"/>
      <c r="J362" s="77" t="s">
        <v>97</v>
      </c>
      <c r="K362" s="79" t="s">
        <v>97</v>
      </c>
      <c r="L362" s="79"/>
      <c r="M362" s="80"/>
      <c r="N362" s="79" t="s">
        <v>97</v>
      </c>
      <c r="O362" s="81" t="str">
        <f t="array" ref="O362">IF(A362="", "", (IFNA(IF(A362="", "", INDEX(UpdateSheet!$L:$L, MATCH(1, (UpdateSheet!$G:$G=MAXIFS(UpdateSheet!$G:$G, UpdateSheet!$H:$H, G362, UpdateSheet!$G:$G, "&lt;=" &amp; D362)) * (UpdateSheet!$H:$H=G362), 0))), "") * J362) +
(IFNA(IF(A362="", "", INDEX(UpdateSheet!$P:$P, MATCH(1, (UpdateSheet!$G:$G=MAXIFS(UpdateSheet!$G:$G, UpdateSheet!$M:$M, K362, UpdateSheet!$G:$G, "&lt;=" &amp; D362)) * (UpdateSheet!$M:$M=K362), 0))), "") * N362)
)
</f>
        <v/>
      </c>
      <c r="P362" s="86"/>
      <c r="Q362" s="82" t="str">
        <f t="array" ref="Q362">IF(A362="", "", (IFNA(IF(A362="", "", INDEX(UpdateSheet!$K:$K, MATCH(1, (UpdateSheet!$G:$G=MAXIFS(UpdateSheet!$G:$G, UpdateSheet!$H:$H, G362, UpdateSheet!$I:$I, J362, UpdateSheet!$G:$G, "&lt;=" &amp; D362)) * (UpdateSheet!$H:$H=G362) *(UpdateSheet!$I:$I=J362), 0))), "")) +
(IFNA(IF(A362="", "", INDEX(UpdateSheet!$O:$O, MATCH(1, (UpdateSheet!$G:$G=MAXIFS(UpdateSheet!$G:$G, UpdateSheet!$M:$M, K362,UpdateSheet!$N:$N, N362, UpdateSheet!$G:$G, "&lt;=" &amp; D362)) * (UpdateSheet!$M:$M=K362) *(UpdateSheet!$N:$N=N362), 0))), ""))
)
</f>
        <v/>
      </c>
      <c r="R362" s="81" t="s">
        <v>97</v>
      </c>
      <c r="S362" s="63" t="str">
        <f t="shared" si="20"/>
        <v/>
      </c>
      <c r="T362" s="87"/>
      <c r="U362" s="84" t="s">
        <v>97</v>
      </c>
      <c r="V362" s="84" t="s">
        <v>97</v>
      </c>
      <c r="W362" s="85" t="b">
        <f t="shared" si="1"/>
        <v>0</v>
      </c>
      <c r="X362" s="63"/>
      <c r="Y362" s="53"/>
      <c r="Z362" s="63"/>
    </row>
    <row r="363">
      <c r="A363" s="75"/>
      <c r="B363" s="74"/>
      <c r="C363" s="75"/>
      <c r="D363" s="76"/>
      <c r="E363" s="75" t="s">
        <v>97</v>
      </c>
      <c r="F363" s="75" t="s">
        <v>97</v>
      </c>
      <c r="G363" s="90"/>
      <c r="H363" s="91"/>
      <c r="I363" s="80"/>
      <c r="J363" s="77" t="s">
        <v>97</v>
      </c>
      <c r="K363" s="79" t="s">
        <v>97</v>
      </c>
      <c r="L363" s="79"/>
      <c r="M363" s="80"/>
      <c r="N363" s="79" t="s">
        <v>97</v>
      </c>
      <c r="O363" s="81" t="str">
        <f t="array" ref="O363">IF(A363="", "", (IFNA(IF(A363="", "", INDEX(UpdateSheet!$L:$L, MATCH(1, (UpdateSheet!$G:$G=MAXIFS(UpdateSheet!$G:$G, UpdateSheet!$H:$H, G363, UpdateSheet!$G:$G, "&lt;=" &amp; D363)) * (UpdateSheet!$H:$H=G363), 0))), "") * J363) +
(IFNA(IF(A363="", "", INDEX(UpdateSheet!$P:$P, MATCH(1, (UpdateSheet!$G:$G=MAXIFS(UpdateSheet!$G:$G, UpdateSheet!$M:$M, K363, UpdateSheet!$G:$G, "&lt;=" &amp; D363)) * (UpdateSheet!$M:$M=K363), 0))), "") * N363)
)
</f>
        <v/>
      </c>
      <c r="P363" s="86"/>
      <c r="Q363" s="82" t="str">
        <f t="array" ref="Q363">IF(A363="", "", (IFNA(IF(A363="", "", INDEX(UpdateSheet!$K:$K, MATCH(1, (UpdateSheet!$G:$G=MAXIFS(UpdateSheet!$G:$G, UpdateSheet!$H:$H, G363, UpdateSheet!$I:$I, J363, UpdateSheet!$G:$G, "&lt;=" &amp; D363)) * (UpdateSheet!$H:$H=G363) *(UpdateSheet!$I:$I=J363), 0))), "")) +
(IFNA(IF(A363="", "", INDEX(UpdateSheet!$O:$O, MATCH(1, (UpdateSheet!$G:$G=MAXIFS(UpdateSheet!$G:$G, UpdateSheet!$M:$M, K363,UpdateSheet!$N:$N, N363, UpdateSheet!$G:$G, "&lt;=" &amp; D363)) * (UpdateSheet!$M:$M=K363) *(UpdateSheet!$N:$N=N363), 0))), ""))
)
</f>
        <v/>
      </c>
      <c r="R363" s="81" t="s">
        <v>97</v>
      </c>
      <c r="S363" s="63" t="str">
        <f t="shared" si="20"/>
        <v/>
      </c>
      <c r="T363" s="87"/>
      <c r="U363" s="84" t="s">
        <v>97</v>
      </c>
      <c r="V363" s="84" t="s">
        <v>97</v>
      </c>
      <c r="W363" s="85" t="b">
        <f t="shared" si="1"/>
        <v>0</v>
      </c>
      <c r="X363" s="63"/>
      <c r="Y363" s="53"/>
      <c r="Z363" s="63"/>
    </row>
    <row r="364">
      <c r="A364" s="75"/>
      <c r="B364" s="74"/>
      <c r="C364" s="75"/>
      <c r="D364" s="76"/>
      <c r="E364" s="75" t="s">
        <v>97</v>
      </c>
      <c r="F364" s="75" t="s">
        <v>97</v>
      </c>
      <c r="G364" s="90"/>
      <c r="H364" s="91"/>
      <c r="I364" s="80"/>
      <c r="J364" s="77" t="s">
        <v>97</v>
      </c>
      <c r="K364" s="79" t="s">
        <v>97</v>
      </c>
      <c r="L364" s="79"/>
      <c r="M364" s="80"/>
      <c r="N364" s="79" t="s">
        <v>97</v>
      </c>
      <c r="O364" s="81" t="str">
        <f t="array" ref="O364">IF(A364="", "", (IFNA(IF(A364="", "", INDEX(UpdateSheet!$L:$L, MATCH(1, (UpdateSheet!$G:$G=MAXIFS(UpdateSheet!$G:$G, UpdateSheet!$H:$H, G364, UpdateSheet!$G:$G, "&lt;=" &amp; D364)) * (UpdateSheet!$H:$H=G364), 0))), "") * J364) +
(IFNA(IF(A364="", "", INDEX(UpdateSheet!$P:$P, MATCH(1, (UpdateSheet!$G:$G=MAXIFS(UpdateSheet!$G:$G, UpdateSheet!$M:$M, K364, UpdateSheet!$G:$G, "&lt;=" &amp; D364)) * (UpdateSheet!$M:$M=K364), 0))), "") * N364)
)
</f>
        <v/>
      </c>
      <c r="P364" s="55"/>
      <c r="Q364" s="82" t="str">
        <f t="array" ref="Q364">IF(A364="", "", (IFNA(IF(A364="", "", INDEX(UpdateSheet!$K:$K, MATCH(1, (UpdateSheet!$G:$G=MAXIFS(UpdateSheet!$G:$G, UpdateSheet!$H:$H, G364, UpdateSheet!$I:$I, J364, UpdateSheet!$G:$G, "&lt;=" &amp; D364)) * (UpdateSheet!$H:$H=G364) *(UpdateSheet!$I:$I=J364), 0))), "")) +
(IFNA(IF(A364="", "", INDEX(UpdateSheet!$O:$O, MATCH(1, (UpdateSheet!$G:$G=MAXIFS(UpdateSheet!$G:$G, UpdateSheet!$M:$M, K364,UpdateSheet!$N:$N, N364, UpdateSheet!$G:$G, "&lt;=" &amp; D364)) * (UpdateSheet!$M:$M=K364) *(UpdateSheet!$N:$N=N364), 0))), ""))
)
</f>
        <v/>
      </c>
      <c r="R364" s="81" t="s">
        <v>97</v>
      </c>
      <c r="S364" s="63" t="str">
        <f t="shared" si="20"/>
        <v/>
      </c>
      <c r="T364" s="83"/>
      <c r="U364" s="84" t="s">
        <v>97</v>
      </c>
      <c r="V364" s="84" t="s">
        <v>97</v>
      </c>
      <c r="W364" s="85" t="b">
        <f t="shared" si="1"/>
        <v>0</v>
      </c>
      <c r="X364" s="53"/>
      <c r="Y364" s="53"/>
      <c r="Z364" s="63"/>
    </row>
    <row r="365">
      <c r="A365" s="75"/>
      <c r="B365" s="74"/>
      <c r="C365" s="75"/>
      <c r="D365" s="76"/>
      <c r="E365" s="75" t="s">
        <v>97</v>
      </c>
      <c r="F365" s="75" t="s">
        <v>97</v>
      </c>
      <c r="G365" s="90"/>
      <c r="H365" s="91"/>
      <c r="I365" s="80"/>
      <c r="J365" s="77" t="s">
        <v>97</v>
      </c>
      <c r="K365" s="79" t="s">
        <v>97</v>
      </c>
      <c r="L365" s="79"/>
      <c r="M365" s="80"/>
      <c r="N365" s="79" t="s">
        <v>97</v>
      </c>
      <c r="O365" s="81" t="str">
        <f t="array" ref="O365">IF(A365="", "", (IFNA(IF(A365="", "", INDEX(UpdateSheet!$L:$L, MATCH(1, (UpdateSheet!$G:$G=MAXIFS(UpdateSheet!$G:$G, UpdateSheet!$H:$H, G365, UpdateSheet!$G:$G, "&lt;=" &amp; D365)) * (UpdateSheet!$H:$H=G365), 0))), "") * J365) +
(IFNA(IF(A365="", "", INDEX(UpdateSheet!$P:$P, MATCH(1, (UpdateSheet!$G:$G=MAXIFS(UpdateSheet!$G:$G, UpdateSheet!$M:$M, K365, UpdateSheet!$G:$G, "&lt;=" &amp; D365)) * (UpdateSheet!$M:$M=K365), 0))), "") * N365)
)
</f>
        <v/>
      </c>
      <c r="P365" s="86"/>
      <c r="Q365" s="82" t="str">
        <f t="array" ref="Q365">IF(A365="", "", (IFNA(IF(A365="", "", INDEX(UpdateSheet!$K:$K, MATCH(1, (UpdateSheet!$G:$G=MAXIFS(UpdateSheet!$G:$G, UpdateSheet!$H:$H, G365, UpdateSheet!$I:$I, J365, UpdateSheet!$G:$G, "&lt;=" &amp; D365)) * (UpdateSheet!$H:$H=G365) *(UpdateSheet!$I:$I=J365), 0))), "")) +
(IFNA(IF(A365="", "", INDEX(UpdateSheet!$O:$O, MATCH(1, (UpdateSheet!$G:$G=MAXIFS(UpdateSheet!$G:$G, UpdateSheet!$M:$M, K365,UpdateSheet!$N:$N, N365, UpdateSheet!$G:$G, "&lt;=" &amp; D365)) * (UpdateSheet!$M:$M=K365) *(UpdateSheet!$N:$N=N365), 0))), ""))
)
</f>
        <v/>
      </c>
      <c r="R365" s="81" t="s">
        <v>97</v>
      </c>
      <c r="S365" s="63" t="str">
        <f t="shared" si="20"/>
        <v/>
      </c>
      <c r="T365" s="87"/>
      <c r="U365" s="84" t="s">
        <v>97</v>
      </c>
      <c r="V365" s="84" t="s">
        <v>97</v>
      </c>
      <c r="W365" s="85" t="b">
        <f t="shared" si="1"/>
        <v>0</v>
      </c>
      <c r="X365" s="63"/>
      <c r="Y365" s="53"/>
      <c r="Z365" s="63"/>
    </row>
    <row r="366">
      <c r="A366" s="75"/>
      <c r="B366" s="74"/>
      <c r="C366" s="75"/>
      <c r="D366" s="76"/>
      <c r="E366" s="75" t="s">
        <v>97</v>
      </c>
      <c r="F366" s="75" t="s">
        <v>97</v>
      </c>
      <c r="G366" s="90"/>
      <c r="H366" s="91"/>
      <c r="I366" s="80"/>
      <c r="J366" s="77" t="s">
        <v>97</v>
      </c>
      <c r="K366" s="79" t="s">
        <v>97</v>
      </c>
      <c r="L366" s="79"/>
      <c r="M366" s="80"/>
      <c r="N366" s="79" t="s">
        <v>97</v>
      </c>
      <c r="O366" s="81" t="str">
        <f t="array" ref="O366">IF(A366="", "", (IFNA(IF(A366="", "", INDEX(UpdateSheet!$L:$L, MATCH(1, (UpdateSheet!$G:$G=MAXIFS(UpdateSheet!$G:$G, UpdateSheet!$H:$H, G366, UpdateSheet!$G:$G, "&lt;=" &amp; D366)) * (UpdateSheet!$H:$H=G366), 0))), "") * J366) +
(IFNA(IF(A366="", "", INDEX(UpdateSheet!$P:$P, MATCH(1, (UpdateSheet!$G:$G=MAXIFS(UpdateSheet!$G:$G, UpdateSheet!$M:$M, K366, UpdateSheet!$G:$G, "&lt;=" &amp; D366)) * (UpdateSheet!$M:$M=K366), 0))), "") * N366)
)
</f>
        <v/>
      </c>
      <c r="P366" s="86"/>
      <c r="Q366" s="82" t="str">
        <f t="array" ref="Q366">IF(A366="", "", (IFNA(IF(A366="", "", INDEX(UpdateSheet!$K:$K, MATCH(1, (UpdateSheet!$G:$G=MAXIFS(UpdateSheet!$G:$G, UpdateSheet!$H:$H, G366, UpdateSheet!$I:$I, J366, UpdateSheet!$G:$G, "&lt;=" &amp; D366)) * (UpdateSheet!$H:$H=G366) *(UpdateSheet!$I:$I=J366), 0))), "")) +
(IFNA(IF(A366="", "", INDEX(UpdateSheet!$O:$O, MATCH(1, (UpdateSheet!$G:$G=MAXIFS(UpdateSheet!$G:$G, UpdateSheet!$M:$M, K366,UpdateSheet!$N:$N, N366, UpdateSheet!$G:$G, "&lt;=" &amp; D366)) * (UpdateSheet!$M:$M=K366) *(UpdateSheet!$N:$N=N366), 0))), ""))
)
</f>
        <v/>
      </c>
      <c r="R366" s="81" t="s">
        <v>97</v>
      </c>
      <c r="S366" s="63" t="str">
        <f t="shared" si="20"/>
        <v/>
      </c>
      <c r="T366" s="87"/>
      <c r="U366" s="84" t="s">
        <v>97</v>
      </c>
      <c r="V366" s="84" t="s">
        <v>97</v>
      </c>
      <c r="W366" s="85" t="b">
        <f t="shared" si="1"/>
        <v>0</v>
      </c>
      <c r="X366" s="63"/>
      <c r="Y366" s="53"/>
      <c r="Z366" s="63"/>
    </row>
    <row r="367">
      <c r="A367" s="75"/>
      <c r="B367" s="74"/>
      <c r="C367" s="75"/>
      <c r="D367" s="76"/>
      <c r="E367" s="75" t="s">
        <v>97</v>
      </c>
      <c r="F367" s="75" t="s">
        <v>97</v>
      </c>
      <c r="G367" s="90"/>
      <c r="H367" s="91"/>
      <c r="I367" s="80"/>
      <c r="J367" s="77" t="s">
        <v>97</v>
      </c>
      <c r="K367" s="79" t="s">
        <v>97</v>
      </c>
      <c r="L367" s="79"/>
      <c r="M367" s="80"/>
      <c r="N367" s="79" t="s">
        <v>97</v>
      </c>
      <c r="O367" s="81" t="str">
        <f t="array" ref="O367">IF(A367="", "", (IFNA(IF(A367="", "", INDEX(UpdateSheet!$L:$L, MATCH(1, (UpdateSheet!$G:$G=MAXIFS(UpdateSheet!$G:$G, UpdateSheet!$H:$H, G367, UpdateSheet!$G:$G, "&lt;=" &amp; D367)) * (UpdateSheet!$H:$H=G367), 0))), "") * J367) +
(IFNA(IF(A367="", "", INDEX(UpdateSheet!$P:$P, MATCH(1, (UpdateSheet!$G:$G=MAXIFS(UpdateSheet!$G:$G, UpdateSheet!$M:$M, K367, UpdateSheet!$G:$G, "&lt;=" &amp; D367)) * (UpdateSheet!$M:$M=K367), 0))), "") * N367)
)
</f>
        <v/>
      </c>
      <c r="P367" s="55"/>
      <c r="Q367" s="82" t="str">
        <f t="array" ref="Q367">IF(A367="", "", (IFNA(IF(A367="", "", INDEX(UpdateSheet!$K:$K, MATCH(1, (UpdateSheet!$G:$G=MAXIFS(UpdateSheet!$G:$G, UpdateSheet!$H:$H, G367, UpdateSheet!$I:$I, J367, UpdateSheet!$G:$G, "&lt;=" &amp; D367)) * (UpdateSheet!$H:$H=G367) *(UpdateSheet!$I:$I=J367), 0))), "")) +
(IFNA(IF(A367="", "", INDEX(UpdateSheet!$O:$O, MATCH(1, (UpdateSheet!$G:$G=MAXIFS(UpdateSheet!$G:$G, UpdateSheet!$M:$M, K367,UpdateSheet!$N:$N, N367, UpdateSheet!$G:$G, "&lt;=" &amp; D367)) * (UpdateSheet!$M:$M=K367) *(UpdateSheet!$N:$N=N367), 0))), ""))
)
</f>
        <v/>
      </c>
      <c r="R367" s="81" t="s">
        <v>97</v>
      </c>
      <c r="S367" s="63" t="str">
        <f t="shared" si="20"/>
        <v/>
      </c>
      <c r="T367" s="83"/>
      <c r="U367" s="84" t="s">
        <v>97</v>
      </c>
      <c r="V367" s="84" t="s">
        <v>97</v>
      </c>
      <c r="W367" s="85" t="b">
        <f t="shared" si="1"/>
        <v>0</v>
      </c>
      <c r="X367" s="53"/>
      <c r="Y367" s="53"/>
      <c r="Z367" s="63"/>
    </row>
    <row r="368">
      <c r="A368" s="75"/>
      <c r="B368" s="74"/>
      <c r="C368" s="75"/>
      <c r="D368" s="76"/>
      <c r="E368" s="75" t="s">
        <v>97</v>
      </c>
      <c r="F368" s="75" t="s">
        <v>97</v>
      </c>
      <c r="G368" s="90"/>
      <c r="H368" s="91"/>
      <c r="I368" s="80"/>
      <c r="J368" s="77" t="s">
        <v>97</v>
      </c>
      <c r="K368" s="79" t="s">
        <v>97</v>
      </c>
      <c r="L368" s="79"/>
      <c r="M368" s="80"/>
      <c r="N368" s="79" t="s">
        <v>97</v>
      </c>
      <c r="O368" s="81" t="str">
        <f t="array" ref="O368">IF(A368="", "", (IFNA(IF(A368="", "", INDEX(UpdateSheet!$L:$L, MATCH(1, (UpdateSheet!$G:$G=MAXIFS(UpdateSheet!$G:$G, UpdateSheet!$H:$H, G368, UpdateSheet!$G:$G, "&lt;=" &amp; D368)) * (UpdateSheet!$H:$H=G368), 0))), "") * J368) +
(IFNA(IF(A368="", "", INDEX(UpdateSheet!$P:$P, MATCH(1, (UpdateSheet!$G:$G=MAXIFS(UpdateSheet!$G:$G, UpdateSheet!$M:$M, K368, UpdateSheet!$G:$G, "&lt;=" &amp; D368)) * (UpdateSheet!$M:$M=K368), 0))), "") * N368)
)
</f>
        <v/>
      </c>
      <c r="P368" s="86"/>
      <c r="Q368" s="82" t="str">
        <f t="array" ref="Q368">IF(A368="", "", (IFNA(IF(A368="", "", INDEX(UpdateSheet!$K:$K, MATCH(1, (UpdateSheet!$G:$G=MAXIFS(UpdateSheet!$G:$G, UpdateSheet!$H:$H, G368, UpdateSheet!$I:$I, J368, UpdateSheet!$G:$G, "&lt;=" &amp; D368)) * (UpdateSheet!$H:$H=G368) *(UpdateSheet!$I:$I=J368), 0))), "")) +
(IFNA(IF(A368="", "", INDEX(UpdateSheet!$O:$O, MATCH(1, (UpdateSheet!$G:$G=MAXIFS(UpdateSheet!$G:$G, UpdateSheet!$M:$M, K368,UpdateSheet!$N:$N, N368, UpdateSheet!$G:$G, "&lt;=" &amp; D368)) * (UpdateSheet!$M:$M=K368) *(UpdateSheet!$N:$N=N368), 0))), ""))
)
</f>
        <v/>
      </c>
      <c r="R368" s="81" t="s">
        <v>97</v>
      </c>
      <c r="S368" s="63" t="str">
        <f t="shared" si="20"/>
        <v/>
      </c>
      <c r="T368" s="87"/>
      <c r="U368" s="84" t="s">
        <v>97</v>
      </c>
      <c r="V368" s="84" t="s">
        <v>97</v>
      </c>
      <c r="W368" s="85" t="b">
        <f t="shared" si="1"/>
        <v>0</v>
      </c>
      <c r="X368" s="63"/>
      <c r="Y368" s="53"/>
      <c r="Z368" s="63"/>
    </row>
    <row r="369">
      <c r="A369" s="75"/>
      <c r="B369" s="74"/>
      <c r="C369" s="75"/>
      <c r="D369" s="76"/>
      <c r="E369" s="75" t="s">
        <v>97</v>
      </c>
      <c r="F369" s="75" t="s">
        <v>97</v>
      </c>
      <c r="G369" s="90"/>
      <c r="H369" s="91"/>
      <c r="I369" s="80"/>
      <c r="J369" s="77" t="s">
        <v>97</v>
      </c>
      <c r="K369" s="79" t="s">
        <v>97</v>
      </c>
      <c r="L369" s="79"/>
      <c r="M369" s="80"/>
      <c r="N369" s="79" t="s">
        <v>97</v>
      </c>
      <c r="O369" s="81" t="str">
        <f t="array" ref="O369">IF(A369="", "", (IFNA(IF(A369="", "", INDEX(UpdateSheet!$L:$L, MATCH(1, (UpdateSheet!$G:$G=MAXIFS(UpdateSheet!$G:$G, UpdateSheet!$H:$H, G369, UpdateSheet!$G:$G, "&lt;=" &amp; D369)) * (UpdateSheet!$H:$H=G369), 0))), "") * J369) +
(IFNA(IF(A369="", "", INDEX(UpdateSheet!$P:$P, MATCH(1, (UpdateSheet!$G:$G=MAXIFS(UpdateSheet!$G:$G, UpdateSheet!$M:$M, K369, UpdateSheet!$G:$G, "&lt;=" &amp; D369)) * (UpdateSheet!$M:$M=K369), 0))), "") * N369)
)
</f>
        <v/>
      </c>
      <c r="P369" s="86"/>
      <c r="Q369" s="82" t="str">
        <f t="array" ref="Q369">IF(A369="", "", (IFNA(IF(A369="", "", INDEX(UpdateSheet!$K:$K, MATCH(1, (UpdateSheet!$G:$G=MAXIFS(UpdateSheet!$G:$G, UpdateSheet!$H:$H, G369, UpdateSheet!$I:$I, J369, UpdateSheet!$G:$G, "&lt;=" &amp; D369)) * (UpdateSheet!$H:$H=G369) *(UpdateSheet!$I:$I=J369), 0))), "")) +
(IFNA(IF(A369="", "", INDEX(UpdateSheet!$O:$O, MATCH(1, (UpdateSheet!$G:$G=MAXIFS(UpdateSheet!$G:$G, UpdateSheet!$M:$M, K369,UpdateSheet!$N:$N, N369, UpdateSheet!$G:$G, "&lt;=" &amp; D369)) * (UpdateSheet!$M:$M=K369) *(UpdateSheet!$N:$N=N369), 0))), ""))
)
</f>
        <v/>
      </c>
      <c r="R369" s="81" t="s">
        <v>97</v>
      </c>
      <c r="S369" s="63" t="str">
        <f t="shared" si="20"/>
        <v/>
      </c>
      <c r="T369" s="87"/>
      <c r="U369" s="84" t="s">
        <v>97</v>
      </c>
      <c r="V369" s="84" t="s">
        <v>97</v>
      </c>
      <c r="W369" s="85" t="b">
        <f t="shared" si="1"/>
        <v>0</v>
      </c>
      <c r="X369" s="63"/>
      <c r="Y369" s="53"/>
      <c r="Z369" s="63"/>
    </row>
    <row r="370">
      <c r="A370" s="75"/>
      <c r="B370" s="74"/>
      <c r="C370" s="75"/>
      <c r="D370" s="76"/>
      <c r="E370" s="75" t="s">
        <v>97</v>
      </c>
      <c r="F370" s="75" t="s">
        <v>97</v>
      </c>
      <c r="G370" s="90"/>
      <c r="H370" s="91"/>
      <c r="I370" s="80"/>
      <c r="J370" s="77" t="s">
        <v>97</v>
      </c>
      <c r="K370" s="79" t="s">
        <v>97</v>
      </c>
      <c r="L370" s="79"/>
      <c r="M370" s="80"/>
      <c r="N370" s="79" t="s">
        <v>97</v>
      </c>
      <c r="O370" s="81" t="str">
        <f t="array" ref="O370">IF(A370="", "", (IFNA(IF(A370="", "", INDEX(UpdateSheet!$L:$L, MATCH(1, (UpdateSheet!$G:$G=MAXIFS(UpdateSheet!$G:$G, UpdateSheet!$H:$H, G370, UpdateSheet!$G:$G, "&lt;=" &amp; D370)) * (UpdateSheet!$H:$H=G370), 0))), "") * J370) +
(IFNA(IF(A370="", "", INDEX(UpdateSheet!$P:$P, MATCH(1, (UpdateSheet!$G:$G=MAXIFS(UpdateSheet!$G:$G, UpdateSheet!$M:$M, K370, UpdateSheet!$G:$G, "&lt;=" &amp; D370)) * (UpdateSheet!$M:$M=K370), 0))), "") * N370)
)
</f>
        <v/>
      </c>
      <c r="P370" s="86"/>
      <c r="Q370" s="82" t="str">
        <f t="array" ref="Q370">IF(A370="", "", (IFNA(IF(A370="", "", INDEX(UpdateSheet!$K:$K, MATCH(1, (UpdateSheet!$G:$G=MAXIFS(UpdateSheet!$G:$G, UpdateSheet!$H:$H, G370, UpdateSheet!$I:$I, J370, UpdateSheet!$G:$G, "&lt;=" &amp; D370)) * (UpdateSheet!$H:$H=G370) *(UpdateSheet!$I:$I=J370), 0))), "")) +
(IFNA(IF(A370="", "", INDEX(UpdateSheet!$O:$O, MATCH(1, (UpdateSheet!$G:$G=MAXIFS(UpdateSheet!$G:$G, UpdateSheet!$M:$M, K370,UpdateSheet!$N:$N, N370, UpdateSheet!$G:$G, "&lt;=" &amp; D370)) * (UpdateSheet!$M:$M=K370) *(UpdateSheet!$N:$N=N370), 0))), ""))
)
</f>
        <v/>
      </c>
      <c r="R370" s="81" t="s">
        <v>97</v>
      </c>
      <c r="S370" s="63" t="str">
        <f t="shared" si="20"/>
        <v/>
      </c>
      <c r="T370" s="87"/>
      <c r="U370" s="84" t="s">
        <v>97</v>
      </c>
      <c r="V370" s="84" t="s">
        <v>97</v>
      </c>
      <c r="W370" s="85" t="b">
        <f t="shared" si="1"/>
        <v>0</v>
      </c>
      <c r="X370" s="63"/>
      <c r="Y370" s="53"/>
      <c r="Z370" s="63"/>
    </row>
    <row r="371">
      <c r="A371" s="75"/>
      <c r="B371" s="74"/>
      <c r="C371" s="75"/>
      <c r="D371" s="76"/>
      <c r="E371" s="75" t="s">
        <v>97</v>
      </c>
      <c r="F371" s="75" t="s">
        <v>97</v>
      </c>
      <c r="G371" s="90"/>
      <c r="H371" s="91"/>
      <c r="I371" s="80"/>
      <c r="J371" s="77" t="s">
        <v>97</v>
      </c>
      <c r="K371" s="79" t="s">
        <v>97</v>
      </c>
      <c r="L371" s="79"/>
      <c r="M371" s="80"/>
      <c r="N371" s="79" t="s">
        <v>97</v>
      </c>
      <c r="O371" s="81" t="str">
        <f t="array" ref="O371">IF(A371="", "", (IFNA(IF(A371="", "", INDEX(UpdateSheet!$L:$L, MATCH(1, (UpdateSheet!$G:$G=MAXIFS(UpdateSheet!$G:$G, UpdateSheet!$H:$H, G371, UpdateSheet!$G:$G, "&lt;=" &amp; D371)) * (UpdateSheet!$H:$H=G371), 0))), "") * J371) +
(IFNA(IF(A371="", "", INDEX(UpdateSheet!$P:$P, MATCH(1, (UpdateSheet!$G:$G=MAXIFS(UpdateSheet!$G:$G, UpdateSheet!$M:$M, K371, UpdateSheet!$G:$G, "&lt;=" &amp; D371)) * (UpdateSheet!$M:$M=K371), 0))), "") * N371)
)
</f>
        <v/>
      </c>
      <c r="P371" s="86"/>
      <c r="Q371" s="82" t="str">
        <f t="array" ref="Q371">IF(A371="", "", (IFNA(IF(A371="", "", INDEX(UpdateSheet!$K:$K, MATCH(1, (UpdateSheet!$G:$G=MAXIFS(UpdateSheet!$G:$G, UpdateSheet!$H:$H, G371, UpdateSheet!$I:$I, J371, UpdateSheet!$G:$G, "&lt;=" &amp; D371)) * (UpdateSheet!$H:$H=G371) *(UpdateSheet!$I:$I=J371), 0))), "")) +
(IFNA(IF(A371="", "", INDEX(UpdateSheet!$O:$O, MATCH(1, (UpdateSheet!$G:$G=MAXIFS(UpdateSheet!$G:$G, UpdateSheet!$M:$M, K371,UpdateSheet!$N:$N, N371, UpdateSheet!$G:$G, "&lt;=" &amp; D371)) * (UpdateSheet!$M:$M=K371) *(UpdateSheet!$N:$N=N371), 0))), ""))
)
</f>
        <v/>
      </c>
      <c r="R371" s="81" t="s">
        <v>97</v>
      </c>
      <c r="S371" s="63" t="str">
        <f t="shared" si="20"/>
        <v/>
      </c>
      <c r="T371" s="87"/>
      <c r="U371" s="84" t="s">
        <v>97</v>
      </c>
      <c r="V371" s="84" t="s">
        <v>97</v>
      </c>
      <c r="W371" s="85" t="b">
        <f t="shared" si="1"/>
        <v>0</v>
      </c>
      <c r="X371" s="63"/>
      <c r="Y371" s="53"/>
      <c r="Z371" s="63"/>
    </row>
    <row r="372">
      <c r="A372" s="75"/>
      <c r="B372" s="74"/>
      <c r="C372" s="75"/>
      <c r="D372" s="76"/>
      <c r="E372" s="75" t="s">
        <v>97</v>
      </c>
      <c r="F372" s="75" t="s">
        <v>97</v>
      </c>
      <c r="G372" s="90"/>
      <c r="H372" s="91"/>
      <c r="I372" s="80"/>
      <c r="J372" s="77" t="s">
        <v>97</v>
      </c>
      <c r="K372" s="79" t="s">
        <v>97</v>
      </c>
      <c r="L372" s="79"/>
      <c r="M372" s="80"/>
      <c r="N372" s="79" t="s">
        <v>97</v>
      </c>
      <c r="O372" s="81" t="str">
        <f t="array" ref="O372">IF(A372="", "", (IFNA(IF(A372="", "", INDEX(UpdateSheet!$L:$L, MATCH(1, (UpdateSheet!$G:$G=MAXIFS(UpdateSheet!$G:$G, UpdateSheet!$H:$H, G372, UpdateSheet!$G:$G, "&lt;=" &amp; D372)) * (UpdateSheet!$H:$H=G372), 0))), "") * J372) +
(IFNA(IF(A372="", "", INDEX(UpdateSheet!$P:$P, MATCH(1, (UpdateSheet!$G:$G=MAXIFS(UpdateSheet!$G:$G, UpdateSheet!$M:$M, K372, UpdateSheet!$G:$G, "&lt;=" &amp; D372)) * (UpdateSheet!$M:$M=K372), 0))), "") * N372)
)
</f>
        <v/>
      </c>
      <c r="P372" s="55"/>
      <c r="Q372" s="82" t="str">
        <f t="array" ref="Q372">IF(A372="", "", (IFNA(IF(A372="", "", INDEX(UpdateSheet!$K:$K, MATCH(1, (UpdateSheet!$G:$G=MAXIFS(UpdateSheet!$G:$G, UpdateSheet!$H:$H, G372, UpdateSheet!$I:$I, J372, UpdateSheet!$G:$G, "&lt;=" &amp; D372)) * (UpdateSheet!$H:$H=G372) *(UpdateSheet!$I:$I=J372), 0))), "")) +
(IFNA(IF(A372="", "", INDEX(UpdateSheet!$O:$O, MATCH(1, (UpdateSheet!$G:$G=MAXIFS(UpdateSheet!$G:$G, UpdateSheet!$M:$M, K372,UpdateSheet!$N:$N, N372, UpdateSheet!$G:$G, "&lt;=" &amp; D372)) * (UpdateSheet!$M:$M=K372) *(UpdateSheet!$N:$N=N372), 0))), ""))
)
</f>
        <v/>
      </c>
      <c r="R372" s="81" t="s">
        <v>97</v>
      </c>
      <c r="S372" s="63" t="str">
        <f t="shared" si="20"/>
        <v/>
      </c>
      <c r="T372" s="83"/>
      <c r="U372" s="84" t="s">
        <v>97</v>
      </c>
      <c r="V372" s="84" t="s">
        <v>97</v>
      </c>
      <c r="W372" s="85" t="b">
        <f t="shared" si="1"/>
        <v>0</v>
      </c>
      <c r="X372" s="53"/>
      <c r="Y372" s="53"/>
      <c r="Z372" s="63"/>
    </row>
    <row r="373">
      <c r="A373" s="75"/>
      <c r="B373" s="74"/>
      <c r="C373" s="75"/>
      <c r="D373" s="76"/>
      <c r="E373" s="75" t="s">
        <v>97</v>
      </c>
      <c r="F373" s="75" t="s">
        <v>97</v>
      </c>
      <c r="G373" s="90"/>
      <c r="H373" s="91"/>
      <c r="I373" s="80"/>
      <c r="J373" s="77" t="s">
        <v>97</v>
      </c>
      <c r="K373" s="79" t="s">
        <v>97</v>
      </c>
      <c r="L373" s="79"/>
      <c r="M373" s="80"/>
      <c r="N373" s="79" t="s">
        <v>97</v>
      </c>
      <c r="O373" s="81" t="str">
        <f t="array" ref="O373">IF(A373="", "", (IFNA(IF(A373="", "", INDEX(UpdateSheet!$L:$L, MATCH(1, (UpdateSheet!$G:$G=MAXIFS(UpdateSheet!$G:$G, UpdateSheet!$H:$H, G373, UpdateSheet!$G:$G, "&lt;=" &amp; D373)) * (UpdateSheet!$H:$H=G373), 0))), "") * J373) +
(IFNA(IF(A373="", "", INDEX(UpdateSheet!$P:$P, MATCH(1, (UpdateSheet!$G:$G=MAXIFS(UpdateSheet!$G:$G, UpdateSheet!$M:$M, K373, UpdateSheet!$G:$G, "&lt;=" &amp; D373)) * (UpdateSheet!$M:$M=K373), 0))), "") * N373)
)
</f>
        <v/>
      </c>
      <c r="P373" s="86"/>
      <c r="Q373" s="82" t="str">
        <f t="array" ref="Q373">IF(A373="", "", (IFNA(IF(A373="", "", INDEX(UpdateSheet!$K:$K, MATCH(1, (UpdateSheet!$G:$G=MAXIFS(UpdateSheet!$G:$G, UpdateSheet!$H:$H, G373, UpdateSheet!$I:$I, J373, UpdateSheet!$G:$G, "&lt;=" &amp; D373)) * (UpdateSheet!$H:$H=G373) *(UpdateSheet!$I:$I=J373), 0))), "")) +
(IFNA(IF(A373="", "", INDEX(UpdateSheet!$O:$O, MATCH(1, (UpdateSheet!$G:$G=MAXIFS(UpdateSheet!$G:$G, UpdateSheet!$M:$M, K373,UpdateSheet!$N:$N, N373, UpdateSheet!$G:$G, "&lt;=" &amp; D373)) * (UpdateSheet!$M:$M=K373) *(UpdateSheet!$N:$N=N373), 0))), ""))
)
</f>
        <v/>
      </c>
      <c r="R373" s="81" t="s">
        <v>97</v>
      </c>
      <c r="S373" s="63" t="str">
        <f t="shared" si="20"/>
        <v/>
      </c>
      <c r="T373" s="87"/>
      <c r="U373" s="84" t="s">
        <v>97</v>
      </c>
      <c r="V373" s="84" t="s">
        <v>97</v>
      </c>
      <c r="W373" s="85" t="b">
        <f t="shared" si="1"/>
        <v>0</v>
      </c>
      <c r="X373" s="63"/>
      <c r="Y373" s="53"/>
      <c r="Z373" s="63"/>
    </row>
    <row r="374">
      <c r="A374" s="75"/>
      <c r="B374" s="74"/>
      <c r="C374" s="75"/>
      <c r="D374" s="76"/>
      <c r="E374" s="75" t="s">
        <v>97</v>
      </c>
      <c r="F374" s="75" t="s">
        <v>97</v>
      </c>
      <c r="G374" s="90"/>
      <c r="H374" s="91"/>
      <c r="I374" s="80"/>
      <c r="J374" s="77" t="s">
        <v>97</v>
      </c>
      <c r="K374" s="79" t="s">
        <v>97</v>
      </c>
      <c r="L374" s="79"/>
      <c r="M374" s="80"/>
      <c r="N374" s="79" t="s">
        <v>97</v>
      </c>
      <c r="O374" s="81" t="str">
        <f t="array" ref="O374">IF(A374="", "", (IFNA(IF(A374="", "", INDEX(UpdateSheet!$L:$L, MATCH(1, (UpdateSheet!$G:$G=MAXIFS(UpdateSheet!$G:$G, UpdateSheet!$H:$H, G374, UpdateSheet!$G:$G, "&lt;=" &amp; D374)) * (UpdateSheet!$H:$H=G374), 0))), "") * J374) +
(IFNA(IF(A374="", "", INDEX(UpdateSheet!$P:$P, MATCH(1, (UpdateSheet!$G:$G=MAXIFS(UpdateSheet!$G:$G, UpdateSheet!$M:$M, K374, UpdateSheet!$G:$G, "&lt;=" &amp; D374)) * (UpdateSheet!$M:$M=K374), 0))), "") * N374)
)
</f>
        <v/>
      </c>
      <c r="P374" s="86"/>
      <c r="Q374" s="82" t="str">
        <f t="array" ref="Q374">IF(A374="", "", (IFNA(IF(A374="", "", INDEX(UpdateSheet!$K:$K, MATCH(1, (UpdateSheet!$G:$G=MAXIFS(UpdateSheet!$G:$G, UpdateSheet!$H:$H, G374, UpdateSheet!$I:$I, J374, UpdateSheet!$G:$G, "&lt;=" &amp; D374)) * (UpdateSheet!$H:$H=G374) *(UpdateSheet!$I:$I=J374), 0))), "")) +
(IFNA(IF(A374="", "", INDEX(UpdateSheet!$O:$O, MATCH(1, (UpdateSheet!$G:$G=MAXIFS(UpdateSheet!$G:$G, UpdateSheet!$M:$M, K374,UpdateSheet!$N:$N, N374, UpdateSheet!$G:$G, "&lt;=" &amp; D374)) * (UpdateSheet!$M:$M=K374) *(UpdateSheet!$N:$N=N374), 0))), ""))
)
</f>
        <v/>
      </c>
      <c r="R374" s="81" t="s">
        <v>97</v>
      </c>
      <c r="S374" s="63" t="str">
        <f t="shared" si="20"/>
        <v/>
      </c>
      <c r="T374" s="87"/>
      <c r="U374" s="84" t="s">
        <v>97</v>
      </c>
      <c r="V374" s="84" t="s">
        <v>97</v>
      </c>
      <c r="W374" s="85" t="b">
        <f t="shared" si="1"/>
        <v>0</v>
      </c>
      <c r="X374" s="63"/>
      <c r="Y374" s="53"/>
      <c r="Z374" s="63"/>
    </row>
    <row r="375">
      <c r="A375" s="75"/>
      <c r="B375" s="74"/>
      <c r="C375" s="75"/>
      <c r="D375" s="76"/>
      <c r="E375" s="75" t="s">
        <v>97</v>
      </c>
      <c r="F375" s="75" t="s">
        <v>97</v>
      </c>
      <c r="G375" s="90"/>
      <c r="H375" s="91"/>
      <c r="I375" s="80"/>
      <c r="J375" s="77" t="s">
        <v>97</v>
      </c>
      <c r="K375" s="79" t="s">
        <v>97</v>
      </c>
      <c r="L375" s="79"/>
      <c r="M375" s="80"/>
      <c r="N375" s="79" t="s">
        <v>97</v>
      </c>
      <c r="O375" s="81" t="str">
        <f t="array" ref="O375">IF(A375="", "", (IFNA(IF(A375="", "", INDEX(UpdateSheet!$L:$L, MATCH(1, (UpdateSheet!$G:$G=MAXIFS(UpdateSheet!$G:$G, UpdateSheet!$H:$H, G375, UpdateSheet!$G:$G, "&lt;=" &amp; D375)) * (UpdateSheet!$H:$H=G375), 0))), "") * J375) +
(IFNA(IF(A375="", "", INDEX(UpdateSheet!$P:$P, MATCH(1, (UpdateSheet!$G:$G=MAXIFS(UpdateSheet!$G:$G, UpdateSheet!$M:$M, K375, UpdateSheet!$G:$G, "&lt;=" &amp; D375)) * (UpdateSheet!$M:$M=K375), 0))), "") * N375)
)
</f>
        <v/>
      </c>
      <c r="P375" s="86"/>
      <c r="Q375" s="82" t="str">
        <f t="array" ref="Q375">IF(A375="", "", (IFNA(IF(A375="", "", INDEX(UpdateSheet!$K:$K, MATCH(1, (UpdateSheet!$G:$G=MAXIFS(UpdateSheet!$G:$G, UpdateSheet!$H:$H, G375, UpdateSheet!$I:$I, J375, UpdateSheet!$G:$G, "&lt;=" &amp; D375)) * (UpdateSheet!$H:$H=G375) *(UpdateSheet!$I:$I=J375), 0))), "")) +
(IFNA(IF(A375="", "", INDEX(UpdateSheet!$O:$O, MATCH(1, (UpdateSheet!$G:$G=MAXIFS(UpdateSheet!$G:$G, UpdateSheet!$M:$M, K375,UpdateSheet!$N:$N, N375, UpdateSheet!$G:$G, "&lt;=" &amp; D375)) * (UpdateSheet!$M:$M=K375) *(UpdateSheet!$N:$N=N375), 0))), ""))
)
</f>
        <v/>
      </c>
      <c r="R375" s="81" t="s">
        <v>97</v>
      </c>
      <c r="S375" s="63" t="str">
        <f t="shared" si="20"/>
        <v/>
      </c>
      <c r="T375" s="87"/>
      <c r="U375" s="84" t="s">
        <v>97</v>
      </c>
      <c r="V375" s="84" t="s">
        <v>97</v>
      </c>
      <c r="W375" s="85" t="b">
        <f t="shared" si="1"/>
        <v>0</v>
      </c>
      <c r="X375" s="63"/>
      <c r="Y375" s="53"/>
      <c r="Z375" s="63"/>
    </row>
    <row r="376">
      <c r="A376" s="75"/>
      <c r="B376" s="74"/>
      <c r="C376" s="75"/>
      <c r="D376" s="76"/>
      <c r="E376" s="75" t="s">
        <v>97</v>
      </c>
      <c r="F376" s="75" t="s">
        <v>97</v>
      </c>
      <c r="G376" s="90"/>
      <c r="H376" s="91"/>
      <c r="I376" s="80"/>
      <c r="J376" s="77" t="s">
        <v>97</v>
      </c>
      <c r="K376" s="79" t="s">
        <v>97</v>
      </c>
      <c r="L376" s="79"/>
      <c r="M376" s="80"/>
      <c r="N376" s="79" t="s">
        <v>97</v>
      </c>
      <c r="O376" s="81" t="str">
        <f t="array" ref="O376">IF(A376="", "", (IFNA(IF(A376="", "", INDEX(UpdateSheet!$L:$L, MATCH(1, (UpdateSheet!$G:$G=MAXIFS(UpdateSheet!$G:$G, UpdateSheet!$H:$H, G376, UpdateSheet!$G:$G, "&lt;=" &amp; D376)) * (UpdateSheet!$H:$H=G376), 0))), "") * J376) +
(IFNA(IF(A376="", "", INDEX(UpdateSheet!$P:$P, MATCH(1, (UpdateSheet!$G:$G=MAXIFS(UpdateSheet!$G:$G, UpdateSheet!$M:$M, K376, UpdateSheet!$G:$G, "&lt;=" &amp; D376)) * (UpdateSheet!$M:$M=K376), 0))), "") * N376)
)
</f>
        <v/>
      </c>
      <c r="P376" s="86"/>
      <c r="Q376" s="82" t="str">
        <f t="array" ref="Q376">IF(A376="", "", (IFNA(IF(A376="", "", INDEX(UpdateSheet!$K:$K, MATCH(1, (UpdateSheet!$G:$G=MAXIFS(UpdateSheet!$G:$G, UpdateSheet!$H:$H, G376, UpdateSheet!$I:$I, J376, UpdateSheet!$G:$G, "&lt;=" &amp; D376)) * (UpdateSheet!$H:$H=G376) *(UpdateSheet!$I:$I=J376), 0))), "")) +
(IFNA(IF(A376="", "", INDEX(UpdateSheet!$O:$O, MATCH(1, (UpdateSheet!$G:$G=MAXIFS(UpdateSheet!$G:$G, UpdateSheet!$M:$M, K376,UpdateSheet!$N:$N, N376, UpdateSheet!$G:$G, "&lt;=" &amp; D376)) * (UpdateSheet!$M:$M=K376) *(UpdateSheet!$N:$N=N376), 0))), ""))
)
</f>
        <v/>
      </c>
      <c r="R376" s="81" t="s">
        <v>97</v>
      </c>
      <c r="S376" s="63" t="str">
        <f t="shared" si="20"/>
        <v/>
      </c>
      <c r="T376" s="87"/>
      <c r="U376" s="84" t="s">
        <v>97</v>
      </c>
      <c r="V376" s="84" t="s">
        <v>97</v>
      </c>
      <c r="W376" s="85" t="b">
        <f t="shared" si="1"/>
        <v>0</v>
      </c>
      <c r="X376" s="63"/>
      <c r="Y376" s="53"/>
      <c r="Z376" s="63"/>
    </row>
    <row r="377">
      <c r="A377" s="75"/>
      <c r="B377" s="74"/>
      <c r="C377" s="75"/>
      <c r="D377" s="76"/>
      <c r="E377" s="75" t="s">
        <v>97</v>
      </c>
      <c r="F377" s="75" t="s">
        <v>97</v>
      </c>
      <c r="G377" s="90"/>
      <c r="H377" s="91"/>
      <c r="I377" s="80"/>
      <c r="J377" s="77" t="s">
        <v>97</v>
      </c>
      <c r="K377" s="79" t="s">
        <v>97</v>
      </c>
      <c r="L377" s="79"/>
      <c r="M377" s="80"/>
      <c r="N377" s="79" t="s">
        <v>97</v>
      </c>
      <c r="O377" s="81" t="str">
        <f t="array" ref="O377">IF(A377="", "", (IFNA(IF(A377="", "", INDEX(UpdateSheet!$L:$L, MATCH(1, (UpdateSheet!$G:$G=MAXIFS(UpdateSheet!$G:$G, UpdateSheet!$H:$H, G377, UpdateSheet!$G:$G, "&lt;=" &amp; D377)) * (UpdateSheet!$H:$H=G377), 0))), "") * J377) +
(IFNA(IF(A377="", "", INDEX(UpdateSheet!$P:$P, MATCH(1, (UpdateSheet!$G:$G=MAXIFS(UpdateSheet!$G:$G, UpdateSheet!$M:$M, K377, UpdateSheet!$G:$G, "&lt;=" &amp; D377)) * (UpdateSheet!$M:$M=K377), 0))), "") * N377)
)
</f>
        <v/>
      </c>
      <c r="P377" s="86"/>
      <c r="Q377" s="82" t="str">
        <f t="array" ref="Q377">IF(A377="", "", (IFNA(IF(A377="", "", INDEX(UpdateSheet!$K:$K, MATCH(1, (UpdateSheet!$G:$G=MAXIFS(UpdateSheet!$G:$G, UpdateSheet!$H:$H, G377, UpdateSheet!$I:$I, J377, UpdateSheet!$G:$G, "&lt;=" &amp; D377)) * (UpdateSheet!$H:$H=G377) *(UpdateSheet!$I:$I=J377), 0))), "")) +
(IFNA(IF(A377="", "", INDEX(UpdateSheet!$O:$O, MATCH(1, (UpdateSheet!$G:$G=MAXIFS(UpdateSheet!$G:$G, UpdateSheet!$M:$M, K377,UpdateSheet!$N:$N, N377, UpdateSheet!$G:$G, "&lt;=" &amp; D377)) * (UpdateSheet!$M:$M=K377) *(UpdateSheet!$N:$N=N377), 0))), ""))
)
</f>
        <v/>
      </c>
      <c r="R377" s="81" t="s">
        <v>97</v>
      </c>
      <c r="S377" s="63" t="str">
        <f t="shared" si="20"/>
        <v/>
      </c>
      <c r="T377" s="87"/>
      <c r="U377" s="84" t="s">
        <v>97</v>
      </c>
      <c r="V377" s="84" t="s">
        <v>97</v>
      </c>
      <c r="W377" s="85" t="b">
        <f t="shared" si="1"/>
        <v>0</v>
      </c>
      <c r="X377" s="63"/>
      <c r="Y377" s="53"/>
      <c r="Z377" s="63"/>
    </row>
    <row r="378">
      <c r="A378" s="75"/>
      <c r="B378" s="74"/>
      <c r="C378" s="75"/>
      <c r="D378" s="76"/>
      <c r="E378" s="75" t="s">
        <v>97</v>
      </c>
      <c r="F378" s="75" t="s">
        <v>97</v>
      </c>
      <c r="G378" s="90"/>
      <c r="H378" s="91"/>
      <c r="I378" s="80"/>
      <c r="J378" s="77" t="s">
        <v>97</v>
      </c>
      <c r="K378" s="79" t="s">
        <v>97</v>
      </c>
      <c r="L378" s="79"/>
      <c r="M378" s="80"/>
      <c r="N378" s="79" t="s">
        <v>97</v>
      </c>
      <c r="O378" s="81" t="str">
        <f t="array" ref="O378">IF(A378="", "", (IFNA(IF(A378="", "", INDEX(UpdateSheet!$L:$L, MATCH(1, (UpdateSheet!$G:$G=MAXIFS(UpdateSheet!$G:$G, UpdateSheet!$H:$H, G378, UpdateSheet!$G:$G, "&lt;=" &amp; D378)) * (UpdateSheet!$H:$H=G378), 0))), "") * J378) +
(IFNA(IF(A378="", "", INDEX(UpdateSheet!$P:$P, MATCH(1, (UpdateSheet!$G:$G=MAXIFS(UpdateSheet!$G:$G, UpdateSheet!$M:$M, K378, UpdateSheet!$G:$G, "&lt;=" &amp; D378)) * (UpdateSheet!$M:$M=K378), 0))), "") * N378)
)
</f>
        <v/>
      </c>
      <c r="P378" s="55"/>
      <c r="Q378" s="82" t="str">
        <f t="array" ref="Q378">IF(A378="", "", (IFNA(IF(A378="", "", INDEX(UpdateSheet!$K:$K, MATCH(1, (UpdateSheet!$G:$G=MAXIFS(UpdateSheet!$G:$G, UpdateSheet!$H:$H, G378, UpdateSheet!$I:$I, J378, UpdateSheet!$G:$G, "&lt;=" &amp; D378)) * (UpdateSheet!$H:$H=G378) *(UpdateSheet!$I:$I=J378), 0))), "")) +
(IFNA(IF(A378="", "", INDEX(UpdateSheet!$O:$O, MATCH(1, (UpdateSheet!$G:$G=MAXIFS(UpdateSheet!$G:$G, UpdateSheet!$M:$M, K378,UpdateSheet!$N:$N, N378, UpdateSheet!$G:$G, "&lt;=" &amp; D378)) * (UpdateSheet!$M:$M=K378) *(UpdateSheet!$N:$N=N378), 0))), ""))
)
</f>
        <v/>
      </c>
      <c r="R378" s="81" t="s">
        <v>97</v>
      </c>
      <c r="S378" s="63" t="str">
        <f t="shared" si="20"/>
        <v/>
      </c>
      <c r="T378" s="83"/>
      <c r="U378" s="84" t="s">
        <v>97</v>
      </c>
      <c r="V378" s="84" t="s">
        <v>97</v>
      </c>
      <c r="W378" s="85" t="b">
        <f t="shared" si="1"/>
        <v>0</v>
      </c>
      <c r="X378" s="53"/>
      <c r="Y378" s="63"/>
      <c r="Z378" s="63"/>
    </row>
    <row r="379">
      <c r="A379" s="75"/>
      <c r="B379" s="74"/>
      <c r="C379" s="75"/>
      <c r="D379" s="76"/>
      <c r="E379" s="75" t="s">
        <v>97</v>
      </c>
      <c r="F379" s="75" t="s">
        <v>97</v>
      </c>
      <c r="G379" s="90"/>
      <c r="H379" s="91"/>
      <c r="I379" s="80"/>
      <c r="J379" s="77" t="s">
        <v>97</v>
      </c>
      <c r="K379" s="79" t="s">
        <v>97</v>
      </c>
      <c r="L379" s="79"/>
      <c r="M379" s="80"/>
      <c r="N379" s="79" t="s">
        <v>97</v>
      </c>
      <c r="O379" s="81" t="str">
        <f t="array" ref="O379">IF(A379="", "", (IFNA(IF(A379="", "", INDEX(UpdateSheet!$L:$L, MATCH(1, (UpdateSheet!$G:$G=MAXIFS(UpdateSheet!$G:$G, UpdateSheet!$H:$H, G379, UpdateSheet!$G:$G, "&lt;=" &amp; D379)) * (UpdateSheet!$H:$H=G379), 0))), "") * J379) +
(IFNA(IF(A379="", "", INDEX(UpdateSheet!$P:$P, MATCH(1, (UpdateSheet!$G:$G=MAXIFS(UpdateSheet!$G:$G, UpdateSheet!$M:$M, K379, UpdateSheet!$G:$G, "&lt;=" &amp; D379)) * (UpdateSheet!$M:$M=K379), 0))), "") * N379)
)
</f>
        <v/>
      </c>
      <c r="P379" s="86"/>
      <c r="Q379" s="82" t="str">
        <f t="array" ref="Q379">IF(A379="", "", (IFNA(IF(A379="", "", INDEX(UpdateSheet!$K:$K, MATCH(1, (UpdateSheet!$G:$G=MAXIFS(UpdateSheet!$G:$G, UpdateSheet!$H:$H, G379, UpdateSheet!$I:$I, J379, UpdateSheet!$G:$G, "&lt;=" &amp; D379)) * (UpdateSheet!$H:$H=G379) *(UpdateSheet!$I:$I=J379), 0))), "")) +
(IFNA(IF(A379="", "", INDEX(UpdateSheet!$O:$O, MATCH(1, (UpdateSheet!$G:$G=MAXIFS(UpdateSheet!$G:$G, UpdateSheet!$M:$M, K379,UpdateSheet!$N:$N, N379, UpdateSheet!$G:$G, "&lt;=" &amp; D379)) * (UpdateSheet!$M:$M=K379) *(UpdateSheet!$N:$N=N379), 0))), ""))
)
</f>
        <v/>
      </c>
      <c r="R379" s="81" t="s">
        <v>97</v>
      </c>
      <c r="S379" s="63" t="str">
        <f t="shared" si="20"/>
        <v/>
      </c>
      <c r="T379" s="87"/>
      <c r="U379" s="84" t="s">
        <v>97</v>
      </c>
      <c r="V379" s="84" t="s">
        <v>97</v>
      </c>
      <c r="W379" s="85" t="b">
        <f t="shared" si="1"/>
        <v>0</v>
      </c>
      <c r="X379" s="63"/>
      <c r="Y379" s="53"/>
      <c r="Z379" s="63"/>
    </row>
    <row r="380">
      <c r="A380" s="75"/>
      <c r="B380" s="74"/>
      <c r="C380" s="75"/>
      <c r="D380" s="76"/>
      <c r="E380" s="75" t="s">
        <v>97</v>
      </c>
      <c r="F380" s="75" t="s">
        <v>97</v>
      </c>
      <c r="G380" s="90"/>
      <c r="H380" s="91"/>
      <c r="I380" s="80"/>
      <c r="J380" s="77" t="s">
        <v>97</v>
      </c>
      <c r="K380" s="79" t="s">
        <v>97</v>
      </c>
      <c r="L380" s="79"/>
      <c r="M380" s="80"/>
      <c r="N380" s="79" t="s">
        <v>97</v>
      </c>
      <c r="O380" s="81" t="str">
        <f t="array" ref="O380">IF(A380="", "", (IFNA(IF(A380="", "", INDEX(UpdateSheet!$L:$L, MATCH(1, (UpdateSheet!$G:$G=MAXIFS(UpdateSheet!$G:$G, UpdateSheet!$H:$H, G380, UpdateSheet!$G:$G, "&lt;=" &amp; D380)) * (UpdateSheet!$H:$H=G380), 0))), "") * J380) +
(IFNA(IF(A380="", "", INDEX(UpdateSheet!$P:$P, MATCH(1, (UpdateSheet!$G:$G=MAXIFS(UpdateSheet!$G:$G, UpdateSheet!$M:$M, K380, UpdateSheet!$G:$G, "&lt;=" &amp; D380)) * (UpdateSheet!$M:$M=K380), 0))), "") * N380)
)
</f>
        <v/>
      </c>
      <c r="P380" s="55"/>
      <c r="Q380" s="82" t="str">
        <f t="array" ref="Q380">IF(A380="", "", (IFNA(IF(A380="", "", INDEX(UpdateSheet!$K:$K, MATCH(1, (UpdateSheet!$G:$G=MAXIFS(UpdateSheet!$G:$G, UpdateSheet!$H:$H, G380, UpdateSheet!$I:$I, J380, UpdateSheet!$G:$G, "&lt;=" &amp; D380)) * (UpdateSheet!$H:$H=G380) *(UpdateSheet!$I:$I=J380), 0))), "")) +
(IFNA(IF(A380="", "", INDEX(UpdateSheet!$O:$O, MATCH(1, (UpdateSheet!$G:$G=MAXIFS(UpdateSheet!$G:$G, UpdateSheet!$M:$M, K380,UpdateSheet!$N:$N, N380, UpdateSheet!$G:$G, "&lt;=" &amp; D380)) * (UpdateSheet!$M:$M=K380) *(UpdateSheet!$N:$N=N380), 0))), ""))
)
</f>
        <v/>
      </c>
      <c r="R380" s="81" t="s">
        <v>97</v>
      </c>
      <c r="S380" s="63" t="str">
        <f t="shared" si="20"/>
        <v/>
      </c>
      <c r="T380" s="83"/>
      <c r="U380" s="84" t="s">
        <v>97</v>
      </c>
      <c r="V380" s="84" t="s">
        <v>97</v>
      </c>
      <c r="W380" s="85" t="b">
        <f t="shared" si="1"/>
        <v>0</v>
      </c>
      <c r="X380" s="53"/>
      <c r="Y380" s="63"/>
      <c r="Z380" s="63"/>
    </row>
    <row r="381">
      <c r="A381" s="75"/>
      <c r="B381" s="74"/>
      <c r="C381" s="75"/>
      <c r="D381" s="76"/>
      <c r="E381" s="75" t="s">
        <v>97</v>
      </c>
      <c r="F381" s="75" t="s">
        <v>97</v>
      </c>
      <c r="G381" s="90"/>
      <c r="H381" s="91"/>
      <c r="I381" s="80"/>
      <c r="J381" s="77" t="s">
        <v>97</v>
      </c>
      <c r="K381" s="79" t="s">
        <v>97</v>
      </c>
      <c r="L381" s="79"/>
      <c r="M381" s="80"/>
      <c r="N381" s="79" t="s">
        <v>97</v>
      </c>
      <c r="O381" s="81" t="str">
        <f t="array" ref="O381">IF(A381="", "", (IFNA(IF(A381="", "", INDEX(UpdateSheet!$L:$L, MATCH(1, (UpdateSheet!$G:$G=MAXIFS(UpdateSheet!$G:$G, UpdateSheet!$H:$H, G381, UpdateSheet!$G:$G, "&lt;=" &amp; D381)) * (UpdateSheet!$H:$H=G381), 0))), "") * J381) +
(IFNA(IF(A381="", "", INDEX(UpdateSheet!$P:$P, MATCH(1, (UpdateSheet!$G:$G=MAXIFS(UpdateSheet!$G:$G, UpdateSheet!$M:$M, K381, UpdateSheet!$G:$G, "&lt;=" &amp; D381)) * (UpdateSheet!$M:$M=K381), 0))), "") * N381)
)
</f>
        <v/>
      </c>
      <c r="P381" s="86"/>
      <c r="Q381" s="82" t="str">
        <f t="array" ref="Q381">IF(A381="", "", (IFNA(IF(A381="", "", INDEX(UpdateSheet!$K:$K, MATCH(1, (UpdateSheet!$G:$G=MAXIFS(UpdateSheet!$G:$G, UpdateSheet!$H:$H, G381, UpdateSheet!$I:$I, J381, UpdateSheet!$G:$G, "&lt;=" &amp; D381)) * (UpdateSheet!$H:$H=G381) *(UpdateSheet!$I:$I=J381), 0))), "")) +
(IFNA(IF(A381="", "", INDEX(UpdateSheet!$O:$O, MATCH(1, (UpdateSheet!$G:$G=MAXIFS(UpdateSheet!$G:$G, UpdateSheet!$M:$M, K381,UpdateSheet!$N:$N, N381, UpdateSheet!$G:$G, "&lt;=" &amp; D381)) * (UpdateSheet!$M:$M=K381) *(UpdateSheet!$N:$N=N381), 0))), ""))
)
</f>
        <v/>
      </c>
      <c r="R381" s="81" t="s">
        <v>97</v>
      </c>
      <c r="S381" s="63" t="str">
        <f t="shared" si="20"/>
        <v/>
      </c>
      <c r="T381" s="87"/>
      <c r="U381" s="84" t="s">
        <v>97</v>
      </c>
      <c r="V381" s="84" t="s">
        <v>97</v>
      </c>
      <c r="W381" s="85" t="b">
        <f t="shared" si="1"/>
        <v>0</v>
      </c>
      <c r="X381" s="63"/>
      <c r="Y381" s="53"/>
      <c r="Z381" s="63"/>
    </row>
    <row r="382">
      <c r="A382" s="75"/>
      <c r="B382" s="74"/>
      <c r="C382" s="75"/>
      <c r="D382" s="76"/>
      <c r="E382" s="75" t="s">
        <v>97</v>
      </c>
      <c r="F382" s="75" t="s">
        <v>97</v>
      </c>
      <c r="G382" s="90"/>
      <c r="H382" s="91"/>
      <c r="I382" s="80"/>
      <c r="J382" s="77" t="s">
        <v>97</v>
      </c>
      <c r="K382" s="79" t="s">
        <v>97</v>
      </c>
      <c r="L382" s="79"/>
      <c r="M382" s="80"/>
      <c r="N382" s="79" t="s">
        <v>97</v>
      </c>
      <c r="O382" s="81" t="str">
        <f t="array" ref="O382">IF(A382="", "", (IFNA(IF(A382="", "", INDEX(UpdateSheet!$L:$L, MATCH(1, (UpdateSheet!$G:$G=MAXIFS(UpdateSheet!$G:$G, UpdateSheet!$H:$H, G382, UpdateSheet!$G:$G, "&lt;=" &amp; D382)) * (UpdateSheet!$H:$H=G382), 0))), "") * J382) +
(IFNA(IF(A382="", "", INDEX(UpdateSheet!$P:$P, MATCH(1, (UpdateSheet!$G:$G=MAXIFS(UpdateSheet!$G:$G, UpdateSheet!$M:$M, K382, UpdateSheet!$G:$G, "&lt;=" &amp; D382)) * (UpdateSheet!$M:$M=K382), 0))), "") * N382)
)
</f>
        <v/>
      </c>
      <c r="P382" s="86"/>
      <c r="Q382" s="82" t="str">
        <f t="array" ref="Q382">IF(A382="", "", (IFNA(IF(A382="", "", INDEX(UpdateSheet!$K:$K, MATCH(1, (UpdateSheet!$G:$G=MAXIFS(UpdateSheet!$G:$G, UpdateSheet!$H:$H, G382, UpdateSheet!$I:$I, J382, UpdateSheet!$G:$G, "&lt;=" &amp; D382)) * (UpdateSheet!$H:$H=G382) *(UpdateSheet!$I:$I=J382), 0))), "")) +
(IFNA(IF(A382="", "", INDEX(UpdateSheet!$O:$O, MATCH(1, (UpdateSheet!$G:$G=MAXIFS(UpdateSheet!$G:$G, UpdateSheet!$M:$M, K382,UpdateSheet!$N:$N, N382, UpdateSheet!$G:$G, "&lt;=" &amp; D382)) * (UpdateSheet!$M:$M=K382) *(UpdateSheet!$N:$N=N382), 0))), ""))
)
</f>
        <v/>
      </c>
      <c r="R382" s="81" t="s">
        <v>97</v>
      </c>
      <c r="S382" s="63" t="str">
        <f t="shared" si="20"/>
        <v/>
      </c>
      <c r="T382" s="87"/>
      <c r="U382" s="84" t="s">
        <v>97</v>
      </c>
      <c r="V382" s="84" t="s">
        <v>97</v>
      </c>
      <c r="W382" s="85" t="b">
        <f t="shared" si="1"/>
        <v>0</v>
      </c>
      <c r="X382" s="63"/>
      <c r="Y382" s="53"/>
      <c r="Z382" s="63"/>
    </row>
    <row r="383">
      <c r="A383" s="75"/>
      <c r="B383" s="74"/>
      <c r="C383" s="75"/>
      <c r="D383" s="76"/>
      <c r="E383" s="75" t="s">
        <v>97</v>
      </c>
      <c r="F383" s="75" t="s">
        <v>97</v>
      </c>
      <c r="G383" s="90"/>
      <c r="H383" s="91"/>
      <c r="I383" s="80"/>
      <c r="J383" s="77" t="s">
        <v>97</v>
      </c>
      <c r="K383" s="79" t="s">
        <v>97</v>
      </c>
      <c r="L383" s="79"/>
      <c r="M383" s="80"/>
      <c r="N383" s="79" t="s">
        <v>97</v>
      </c>
      <c r="O383" s="81" t="str">
        <f t="array" ref="O383">IF(A383="", "", (IFNA(IF(A383="", "", INDEX(UpdateSheet!$L:$L, MATCH(1, (UpdateSheet!$G:$G=MAXIFS(UpdateSheet!$G:$G, UpdateSheet!$H:$H, G383, UpdateSheet!$G:$G, "&lt;=" &amp; D383)) * (UpdateSheet!$H:$H=G383), 0))), "") * J383) +
(IFNA(IF(A383="", "", INDEX(UpdateSheet!$P:$P, MATCH(1, (UpdateSheet!$G:$G=MAXIFS(UpdateSheet!$G:$G, UpdateSheet!$M:$M, K383, UpdateSheet!$G:$G, "&lt;=" &amp; D383)) * (UpdateSheet!$M:$M=K383), 0))), "") * N383)
)
</f>
        <v/>
      </c>
      <c r="P383" s="86"/>
      <c r="Q383" s="82" t="str">
        <f t="array" ref="Q383">IF(A383="", "", (IFNA(IF(A383="", "", INDEX(UpdateSheet!$K:$K, MATCH(1, (UpdateSheet!$G:$G=MAXIFS(UpdateSheet!$G:$G, UpdateSheet!$H:$H, G383, UpdateSheet!$I:$I, J383, UpdateSheet!$G:$G, "&lt;=" &amp; D383)) * (UpdateSheet!$H:$H=G383) *(UpdateSheet!$I:$I=J383), 0))), "")) +
(IFNA(IF(A383="", "", INDEX(UpdateSheet!$O:$O, MATCH(1, (UpdateSheet!$G:$G=MAXIFS(UpdateSheet!$G:$G, UpdateSheet!$M:$M, K383,UpdateSheet!$N:$N, N383, UpdateSheet!$G:$G, "&lt;=" &amp; D383)) * (UpdateSheet!$M:$M=K383) *(UpdateSheet!$N:$N=N383), 0))), ""))
)
</f>
        <v/>
      </c>
      <c r="R383" s="81" t="s">
        <v>97</v>
      </c>
      <c r="S383" s="63" t="str">
        <f t="shared" si="20"/>
        <v/>
      </c>
      <c r="T383" s="87"/>
      <c r="U383" s="84" t="s">
        <v>97</v>
      </c>
      <c r="V383" s="84" t="s">
        <v>97</v>
      </c>
      <c r="W383" s="85" t="b">
        <f t="shared" si="1"/>
        <v>0</v>
      </c>
      <c r="X383" s="63"/>
      <c r="Y383" s="53"/>
      <c r="Z383" s="63"/>
    </row>
    <row r="384">
      <c r="A384" s="75"/>
      <c r="B384" s="74"/>
      <c r="C384" s="75"/>
      <c r="D384" s="76"/>
      <c r="E384" s="75" t="s">
        <v>97</v>
      </c>
      <c r="F384" s="75" t="s">
        <v>97</v>
      </c>
      <c r="G384" s="90"/>
      <c r="H384" s="91"/>
      <c r="I384" s="80"/>
      <c r="J384" s="77" t="s">
        <v>97</v>
      </c>
      <c r="K384" s="79" t="s">
        <v>97</v>
      </c>
      <c r="L384" s="79"/>
      <c r="M384" s="80"/>
      <c r="N384" s="79" t="s">
        <v>97</v>
      </c>
      <c r="O384" s="81" t="str">
        <f t="array" ref="O384">IF(A384="", "", (IFNA(IF(A384="", "", INDEX(UpdateSheet!$L:$L, MATCH(1, (UpdateSheet!$G:$G=MAXIFS(UpdateSheet!$G:$G, UpdateSheet!$H:$H, G384, UpdateSheet!$G:$G, "&lt;=" &amp; D384)) * (UpdateSheet!$H:$H=G384), 0))), "") * J384) +
(IFNA(IF(A384="", "", INDEX(UpdateSheet!$P:$P, MATCH(1, (UpdateSheet!$G:$G=MAXIFS(UpdateSheet!$G:$G, UpdateSheet!$M:$M, K384, UpdateSheet!$G:$G, "&lt;=" &amp; D384)) * (UpdateSheet!$M:$M=K384), 0))), "") * N384)
)
</f>
        <v/>
      </c>
      <c r="P384" s="55"/>
      <c r="Q384" s="82" t="str">
        <f t="array" ref="Q384">IF(A384="", "", (IFNA(IF(A384="", "", INDEX(UpdateSheet!$K:$K, MATCH(1, (UpdateSheet!$G:$G=MAXIFS(UpdateSheet!$G:$G, UpdateSheet!$H:$H, G384, UpdateSheet!$I:$I, J384, UpdateSheet!$G:$G, "&lt;=" &amp; D384)) * (UpdateSheet!$H:$H=G384) *(UpdateSheet!$I:$I=J384), 0))), "")) +
(IFNA(IF(A384="", "", INDEX(UpdateSheet!$O:$O, MATCH(1, (UpdateSheet!$G:$G=MAXIFS(UpdateSheet!$G:$G, UpdateSheet!$M:$M, K384,UpdateSheet!$N:$N, N384, UpdateSheet!$G:$G, "&lt;=" &amp; D384)) * (UpdateSheet!$M:$M=K384) *(UpdateSheet!$N:$N=N384), 0))), ""))
)
</f>
        <v/>
      </c>
      <c r="R384" s="81" t="s">
        <v>97</v>
      </c>
      <c r="S384" s="63" t="str">
        <f t="shared" si="20"/>
        <v/>
      </c>
      <c r="T384" s="83"/>
      <c r="U384" s="84" t="s">
        <v>97</v>
      </c>
      <c r="V384" s="84" t="s">
        <v>97</v>
      </c>
      <c r="W384" s="85" t="b">
        <f t="shared" si="1"/>
        <v>0</v>
      </c>
      <c r="X384" s="53"/>
      <c r="Y384" s="63"/>
      <c r="Z384" s="63"/>
    </row>
    <row r="385">
      <c r="A385" s="75"/>
      <c r="B385" s="74"/>
      <c r="C385" s="75"/>
      <c r="D385" s="76"/>
      <c r="E385" s="75" t="s">
        <v>97</v>
      </c>
      <c r="F385" s="75" t="s">
        <v>97</v>
      </c>
      <c r="G385" s="90"/>
      <c r="H385" s="91"/>
      <c r="I385" s="80"/>
      <c r="J385" s="77" t="s">
        <v>97</v>
      </c>
      <c r="K385" s="79" t="s">
        <v>97</v>
      </c>
      <c r="L385" s="79"/>
      <c r="M385" s="80"/>
      <c r="N385" s="79" t="s">
        <v>97</v>
      </c>
      <c r="O385" s="81" t="str">
        <f t="array" ref="O385">IF(A385="", "", (IFNA(IF(A385="", "", INDEX(UpdateSheet!$L:$L, MATCH(1, (UpdateSheet!$G:$G=MAXIFS(UpdateSheet!$G:$G, UpdateSheet!$H:$H, G385, UpdateSheet!$G:$G, "&lt;=" &amp; D385)) * (UpdateSheet!$H:$H=G385), 0))), "") * J385) +
(IFNA(IF(A385="", "", INDEX(UpdateSheet!$P:$P, MATCH(1, (UpdateSheet!$G:$G=MAXIFS(UpdateSheet!$G:$G, UpdateSheet!$M:$M, K385, UpdateSheet!$G:$G, "&lt;=" &amp; D385)) * (UpdateSheet!$M:$M=K385), 0))), "") * N385)
)
</f>
        <v/>
      </c>
      <c r="P385" s="86"/>
      <c r="Q385" s="82" t="str">
        <f t="array" ref="Q385">IF(A385="", "", (IFNA(IF(A385="", "", INDEX(UpdateSheet!$K:$K, MATCH(1, (UpdateSheet!$G:$G=MAXIFS(UpdateSheet!$G:$G, UpdateSheet!$H:$H, G385, UpdateSheet!$I:$I, J385, UpdateSheet!$G:$G, "&lt;=" &amp; D385)) * (UpdateSheet!$H:$H=G385) *(UpdateSheet!$I:$I=J385), 0))), "")) +
(IFNA(IF(A385="", "", INDEX(UpdateSheet!$O:$O, MATCH(1, (UpdateSheet!$G:$G=MAXIFS(UpdateSheet!$G:$G, UpdateSheet!$M:$M, K385,UpdateSheet!$N:$N, N385, UpdateSheet!$G:$G, "&lt;=" &amp; D385)) * (UpdateSheet!$M:$M=K385) *(UpdateSheet!$N:$N=N385), 0))), ""))
)
</f>
        <v/>
      </c>
      <c r="R385" s="81" t="s">
        <v>97</v>
      </c>
      <c r="S385" s="63" t="str">
        <f t="shared" si="20"/>
        <v/>
      </c>
      <c r="T385" s="87"/>
      <c r="U385" s="84" t="s">
        <v>97</v>
      </c>
      <c r="V385" s="84" t="s">
        <v>97</v>
      </c>
      <c r="W385" s="85" t="b">
        <f t="shared" si="1"/>
        <v>0</v>
      </c>
      <c r="X385" s="63"/>
      <c r="Y385" s="53"/>
      <c r="Z385" s="63"/>
    </row>
    <row r="386">
      <c r="A386" s="75"/>
      <c r="B386" s="74"/>
      <c r="C386" s="75"/>
      <c r="D386" s="76"/>
      <c r="E386" s="75" t="s">
        <v>97</v>
      </c>
      <c r="F386" s="75" t="s">
        <v>97</v>
      </c>
      <c r="G386" s="90"/>
      <c r="H386" s="91"/>
      <c r="I386" s="80"/>
      <c r="J386" s="77" t="s">
        <v>97</v>
      </c>
      <c r="K386" s="79" t="s">
        <v>97</v>
      </c>
      <c r="L386" s="79"/>
      <c r="M386" s="80"/>
      <c r="N386" s="79" t="s">
        <v>97</v>
      </c>
      <c r="O386" s="81" t="str">
        <f t="array" ref="O386">IF(A386="", "", (IFNA(IF(A386="", "", INDEX(UpdateSheet!$L:$L, MATCH(1, (UpdateSheet!$G:$G=MAXIFS(UpdateSheet!$G:$G, UpdateSheet!$H:$H, G386, UpdateSheet!$G:$G, "&lt;=" &amp; D386)) * (UpdateSheet!$H:$H=G386), 0))), "") * J386) +
(IFNA(IF(A386="", "", INDEX(UpdateSheet!$P:$P, MATCH(1, (UpdateSheet!$G:$G=MAXIFS(UpdateSheet!$G:$G, UpdateSheet!$M:$M, K386, UpdateSheet!$G:$G, "&lt;=" &amp; D386)) * (UpdateSheet!$M:$M=K386), 0))), "") * N386)
)
</f>
        <v/>
      </c>
      <c r="P386" s="55"/>
      <c r="Q386" s="82" t="str">
        <f t="array" ref="Q386">IF(A386="", "", (IFNA(IF(A386="", "", INDEX(UpdateSheet!$K:$K, MATCH(1, (UpdateSheet!$G:$G=MAXIFS(UpdateSheet!$G:$G, UpdateSheet!$H:$H, G386, UpdateSheet!$I:$I, J386, UpdateSheet!$G:$G, "&lt;=" &amp; D386)) * (UpdateSheet!$H:$H=G386) *(UpdateSheet!$I:$I=J386), 0))), "")) +
(IFNA(IF(A386="", "", INDEX(UpdateSheet!$O:$O, MATCH(1, (UpdateSheet!$G:$G=MAXIFS(UpdateSheet!$G:$G, UpdateSheet!$M:$M, K386,UpdateSheet!$N:$N, N386, UpdateSheet!$G:$G, "&lt;=" &amp; D386)) * (UpdateSheet!$M:$M=K386) *(UpdateSheet!$N:$N=N386), 0))), ""))
)
</f>
        <v/>
      </c>
      <c r="R386" s="81" t="s">
        <v>97</v>
      </c>
      <c r="S386" s="63" t="str">
        <f t="shared" si="20"/>
        <v/>
      </c>
      <c r="T386" s="83"/>
      <c r="U386" s="84" t="s">
        <v>97</v>
      </c>
      <c r="V386" s="84" t="s">
        <v>97</v>
      </c>
      <c r="W386" s="85" t="b">
        <f t="shared" si="1"/>
        <v>0</v>
      </c>
      <c r="X386" s="53"/>
      <c r="Y386" s="53"/>
      <c r="Z386" s="63"/>
    </row>
    <row r="387">
      <c r="A387" s="75"/>
      <c r="B387" s="74"/>
      <c r="C387" s="75"/>
      <c r="D387" s="76"/>
      <c r="E387" s="75" t="s">
        <v>97</v>
      </c>
      <c r="F387" s="75" t="s">
        <v>97</v>
      </c>
      <c r="G387" s="90"/>
      <c r="H387" s="91"/>
      <c r="I387" s="80"/>
      <c r="J387" s="77" t="s">
        <v>97</v>
      </c>
      <c r="K387" s="79" t="s">
        <v>97</v>
      </c>
      <c r="L387" s="79"/>
      <c r="M387" s="80"/>
      <c r="N387" s="79" t="s">
        <v>97</v>
      </c>
      <c r="O387" s="81" t="str">
        <f t="array" ref="O387">IF(A387="", "", (IFNA(IF(A387="", "", INDEX(UpdateSheet!$L:$L, MATCH(1, (UpdateSheet!$G:$G=MAXIFS(UpdateSheet!$G:$G, UpdateSheet!$H:$H, G387, UpdateSheet!$G:$G, "&lt;=" &amp; D387)) * (UpdateSheet!$H:$H=G387), 0))), "") * J387) +
(IFNA(IF(A387="", "", INDEX(UpdateSheet!$P:$P, MATCH(1, (UpdateSheet!$G:$G=MAXIFS(UpdateSheet!$G:$G, UpdateSheet!$M:$M, K387, UpdateSheet!$G:$G, "&lt;=" &amp; D387)) * (UpdateSheet!$M:$M=K387), 0))), "") * N387)
)
</f>
        <v/>
      </c>
      <c r="P387" s="86"/>
      <c r="Q387" s="82" t="str">
        <f t="array" ref="Q387">IF(A387="", "", (IFNA(IF(A387="", "", INDEX(UpdateSheet!$K:$K, MATCH(1, (UpdateSheet!$G:$G=MAXIFS(UpdateSheet!$G:$G, UpdateSheet!$H:$H, G387, UpdateSheet!$I:$I, J387, UpdateSheet!$G:$G, "&lt;=" &amp; D387)) * (UpdateSheet!$H:$H=G387) *(UpdateSheet!$I:$I=J387), 0))), "")) +
(IFNA(IF(A387="", "", INDEX(UpdateSheet!$O:$O, MATCH(1, (UpdateSheet!$G:$G=MAXIFS(UpdateSheet!$G:$G, UpdateSheet!$M:$M, K387,UpdateSheet!$N:$N, N387, UpdateSheet!$G:$G, "&lt;=" &amp; D387)) * (UpdateSheet!$M:$M=K387) *(UpdateSheet!$N:$N=N387), 0))), ""))
)
</f>
        <v/>
      </c>
      <c r="R387" s="81" t="s">
        <v>97</v>
      </c>
      <c r="S387" s="63" t="str">
        <f t="shared" si="20"/>
        <v/>
      </c>
      <c r="T387" s="87"/>
      <c r="U387" s="84" t="s">
        <v>97</v>
      </c>
      <c r="V387" s="84" t="s">
        <v>97</v>
      </c>
      <c r="W387" s="85" t="b">
        <f t="shared" si="1"/>
        <v>0</v>
      </c>
      <c r="X387" s="63"/>
      <c r="Y387" s="53"/>
      <c r="Z387" s="63"/>
    </row>
    <row r="388">
      <c r="A388" s="75"/>
      <c r="B388" s="74"/>
      <c r="C388" s="75"/>
      <c r="D388" s="76"/>
      <c r="E388" s="75" t="s">
        <v>97</v>
      </c>
      <c r="F388" s="75" t="s">
        <v>97</v>
      </c>
      <c r="G388" s="90"/>
      <c r="H388" s="91"/>
      <c r="I388" s="80"/>
      <c r="J388" s="77" t="s">
        <v>97</v>
      </c>
      <c r="K388" s="79" t="s">
        <v>97</v>
      </c>
      <c r="L388" s="79"/>
      <c r="M388" s="80"/>
      <c r="N388" s="79" t="s">
        <v>97</v>
      </c>
      <c r="O388" s="81" t="str">
        <f t="array" ref="O388">IF(A388="", "", (IFNA(IF(A388="", "", INDEX(UpdateSheet!$L:$L, MATCH(1, (UpdateSheet!$G:$G=MAXIFS(UpdateSheet!$G:$G, UpdateSheet!$H:$H, G388, UpdateSheet!$G:$G, "&lt;=" &amp; D388)) * (UpdateSheet!$H:$H=G388), 0))), "") * J388) +
(IFNA(IF(A388="", "", INDEX(UpdateSheet!$P:$P, MATCH(1, (UpdateSheet!$G:$G=MAXIFS(UpdateSheet!$G:$G, UpdateSheet!$M:$M, K388, UpdateSheet!$G:$G, "&lt;=" &amp; D388)) * (UpdateSheet!$M:$M=K388), 0))), "") * N388)
)
</f>
        <v/>
      </c>
      <c r="P388" s="86"/>
      <c r="Q388" s="82" t="str">
        <f t="array" ref="Q388">IF(A388="", "", (IFNA(IF(A388="", "", INDEX(UpdateSheet!$K:$K, MATCH(1, (UpdateSheet!$G:$G=MAXIFS(UpdateSheet!$G:$G, UpdateSheet!$H:$H, G388, UpdateSheet!$I:$I, J388, UpdateSheet!$G:$G, "&lt;=" &amp; D388)) * (UpdateSheet!$H:$H=G388) *(UpdateSheet!$I:$I=J388), 0))), "")) +
(IFNA(IF(A388="", "", INDEX(UpdateSheet!$O:$O, MATCH(1, (UpdateSheet!$G:$G=MAXIFS(UpdateSheet!$G:$G, UpdateSheet!$M:$M, K388,UpdateSheet!$N:$N, N388, UpdateSheet!$G:$G, "&lt;=" &amp; D388)) * (UpdateSheet!$M:$M=K388) *(UpdateSheet!$N:$N=N388), 0))), ""))
)
</f>
        <v/>
      </c>
      <c r="R388" s="81" t="s">
        <v>97</v>
      </c>
      <c r="S388" s="63" t="str">
        <f t="shared" si="20"/>
        <v/>
      </c>
      <c r="T388" s="87"/>
      <c r="U388" s="84" t="s">
        <v>97</v>
      </c>
      <c r="V388" s="84" t="s">
        <v>97</v>
      </c>
      <c r="W388" s="85" t="b">
        <f t="shared" si="1"/>
        <v>0</v>
      </c>
      <c r="X388" s="63"/>
      <c r="Y388" s="53"/>
      <c r="Z388" s="63"/>
    </row>
    <row r="389">
      <c r="A389" s="75"/>
      <c r="B389" s="74"/>
      <c r="C389" s="75"/>
      <c r="D389" s="76"/>
      <c r="E389" s="75" t="s">
        <v>97</v>
      </c>
      <c r="F389" s="75" t="s">
        <v>97</v>
      </c>
      <c r="G389" s="90"/>
      <c r="H389" s="91"/>
      <c r="I389" s="80"/>
      <c r="J389" s="77" t="s">
        <v>97</v>
      </c>
      <c r="K389" s="79" t="s">
        <v>97</v>
      </c>
      <c r="L389" s="79"/>
      <c r="M389" s="80"/>
      <c r="N389" s="79" t="s">
        <v>97</v>
      </c>
      <c r="O389" s="81" t="str">
        <f t="array" ref="O389">IF(A389="", "", (IFNA(IF(A389="", "", INDEX(UpdateSheet!$L:$L, MATCH(1, (UpdateSheet!$G:$G=MAXIFS(UpdateSheet!$G:$G, UpdateSheet!$H:$H, G389, UpdateSheet!$G:$G, "&lt;=" &amp; D389)) * (UpdateSheet!$H:$H=G389), 0))), "") * J389) +
(IFNA(IF(A389="", "", INDEX(UpdateSheet!$P:$P, MATCH(1, (UpdateSheet!$G:$G=MAXIFS(UpdateSheet!$G:$G, UpdateSheet!$M:$M, K389, UpdateSheet!$G:$G, "&lt;=" &amp; D389)) * (UpdateSheet!$M:$M=K389), 0))), "") * N389)
)
</f>
        <v/>
      </c>
      <c r="P389" s="55"/>
      <c r="Q389" s="82" t="str">
        <f t="array" ref="Q389">IF(A389="", "", (IFNA(IF(A389="", "", INDEX(UpdateSheet!$K:$K, MATCH(1, (UpdateSheet!$G:$G=MAXIFS(UpdateSheet!$G:$G, UpdateSheet!$H:$H, G389, UpdateSheet!$I:$I, J389, UpdateSheet!$G:$G, "&lt;=" &amp; D389)) * (UpdateSheet!$H:$H=G389) *(UpdateSheet!$I:$I=J389), 0))), "")) +
(IFNA(IF(A389="", "", INDEX(UpdateSheet!$O:$O, MATCH(1, (UpdateSheet!$G:$G=MAXIFS(UpdateSheet!$G:$G, UpdateSheet!$M:$M, K389,UpdateSheet!$N:$N, N389, UpdateSheet!$G:$G, "&lt;=" &amp; D389)) * (UpdateSheet!$M:$M=K389) *(UpdateSheet!$N:$N=N389), 0))), ""))
)
</f>
        <v/>
      </c>
      <c r="R389" s="81" t="s">
        <v>97</v>
      </c>
      <c r="S389" s="63" t="str">
        <f t="shared" si="20"/>
        <v/>
      </c>
      <c r="T389" s="83"/>
      <c r="U389" s="84" t="s">
        <v>97</v>
      </c>
      <c r="V389" s="84" t="s">
        <v>97</v>
      </c>
      <c r="W389" s="85" t="b">
        <f t="shared" si="1"/>
        <v>0</v>
      </c>
      <c r="X389" s="53"/>
      <c r="Y389" s="53"/>
      <c r="Z389" s="63"/>
    </row>
    <row r="390">
      <c r="A390" s="75"/>
      <c r="B390" s="74"/>
      <c r="C390" s="75"/>
      <c r="D390" s="76"/>
      <c r="E390" s="75" t="s">
        <v>97</v>
      </c>
      <c r="F390" s="75" t="s">
        <v>97</v>
      </c>
      <c r="G390" s="90"/>
      <c r="H390" s="91"/>
      <c r="I390" s="80"/>
      <c r="J390" s="77" t="s">
        <v>97</v>
      </c>
      <c r="K390" s="79" t="s">
        <v>97</v>
      </c>
      <c r="L390" s="79"/>
      <c r="M390" s="80"/>
      <c r="N390" s="79" t="s">
        <v>97</v>
      </c>
      <c r="O390" s="81" t="str">
        <f t="array" ref="O390">IF(A390="", "", (IFNA(IF(A390="", "", INDEX(UpdateSheet!$L:$L, MATCH(1, (UpdateSheet!$G:$G=MAXIFS(UpdateSheet!$G:$G, UpdateSheet!$H:$H, G390, UpdateSheet!$G:$G, "&lt;=" &amp; D390)) * (UpdateSheet!$H:$H=G390), 0))), "") * J390) +
(IFNA(IF(A390="", "", INDEX(UpdateSheet!$P:$P, MATCH(1, (UpdateSheet!$G:$G=MAXIFS(UpdateSheet!$G:$G, UpdateSheet!$M:$M, K390, UpdateSheet!$G:$G, "&lt;=" &amp; D390)) * (UpdateSheet!$M:$M=K390), 0))), "") * N390)
)
</f>
        <v/>
      </c>
      <c r="P390" s="86"/>
      <c r="Q390" s="82" t="str">
        <f t="array" ref="Q390">IF(A390="", "", (IFNA(IF(A390="", "", INDEX(UpdateSheet!$K:$K, MATCH(1, (UpdateSheet!$G:$G=MAXIFS(UpdateSheet!$G:$G, UpdateSheet!$H:$H, G390, UpdateSheet!$I:$I, J390, UpdateSheet!$G:$G, "&lt;=" &amp; D390)) * (UpdateSheet!$H:$H=G390) *(UpdateSheet!$I:$I=J390), 0))), "")) +
(IFNA(IF(A390="", "", INDEX(UpdateSheet!$O:$O, MATCH(1, (UpdateSheet!$G:$G=MAXIFS(UpdateSheet!$G:$G, UpdateSheet!$M:$M, K390,UpdateSheet!$N:$N, N390, UpdateSheet!$G:$G, "&lt;=" &amp; D390)) * (UpdateSheet!$M:$M=K390) *(UpdateSheet!$N:$N=N390), 0))), ""))
)
</f>
        <v/>
      </c>
      <c r="R390" s="81" t="s">
        <v>97</v>
      </c>
      <c r="S390" s="63" t="str">
        <f t="shared" si="20"/>
        <v/>
      </c>
      <c r="T390" s="87"/>
      <c r="U390" s="84" t="s">
        <v>97</v>
      </c>
      <c r="V390" s="84" t="s">
        <v>97</v>
      </c>
      <c r="W390" s="85" t="b">
        <f t="shared" si="1"/>
        <v>0</v>
      </c>
      <c r="X390" s="63"/>
      <c r="Y390" s="53"/>
      <c r="Z390" s="63"/>
    </row>
    <row r="391">
      <c r="A391" s="75"/>
      <c r="B391" s="74"/>
      <c r="C391" s="75"/>
      <c r="D391" s="76"/>
      <c r="E391" s="75" t="s">
        <v>97</v>
      </c>
      <c r="F391" s="75" t="s">
        <v>97</v>
      </c>
      <c r="G391" s="90"/>
      <c r="H391" s="91"/>
      <c r="I391" s="80"/>
      <c r="J391" s="77" t="s">
        <v>97</v>
      </c>
      <c r="K391" s="79" t="s">
        <v>97</v>
      </c>
      <c r="L391" s="79"/>
      <c r="M391" s="80"/>
      <c r="N391" s="79" t="s">
        <v>97</v>
      </c>
      <c r="O391" s="81" t="str">
        <f t="array" ref="O391">IF(A391="", "", (IFNA(IF(A391="", "", INDEX(UpdateSheet!$L:$L, MATCH(1, (UpdateSheet!$G:$G=MAXIFS(UpdateSheet!$G:$G, UpdateSheet!$H:$H, G391, UpdateSheet!$G:$G, "&lt;=" &amp; D391)) * (UpdateSheet!$H:$H=G391), 0))), "") * J391) +
(IFNA(IF(A391="", "", INDEX(UpdateSheet!$P:$P, MATCH(1, (UpdateSheet!$G:$G=MAXIFS(UpdateSheet!$G:$G, UpdateSheet!$M:$M, K391, UpdateSheet!$G:$G, "&lt;=" &amp; D391)) * (UpdateSheet!$M:$M=K391), 0))), "") * N391)
)
</f>
        <v/>
      </c>
      <c r="P391" s="55"/>
      <c r="Q391" s="82" t="str">
        <f t="array" ref="Q391">IF(A391="", "", (IFNA(IF(A391="", "", INDEX(UpdateSheet!$K:$K, MATCH(1, (UpdateSheet!$G:$G=MAXIFS(UpdateSheet!$G:$G, UpdateSheet!$H:$H, G391, UpdateSheet!$I:$I, J391, UpdateSheet!$G:$G, "&lt;=" &amp; D391)) * (UpdateSheet!$H:$H=G391) *(UpdateSheet!$I:$I=J391), 0))), "")) +
(IFNA(IF(A391="", "", INDEX(UpdateSheet!$O:$O, MATCH(1, (UpdateSheet!$G:$G=MAXIFS(UpdateSheet!$G:$G, UpdateSheet!$M:$M, K391,UpdateSheet!$N:$N, N391, UpdateSheet!$G:$G, "&lt;=" &amp; D391)) * (UpdateSheet!$M:$M=K391) *(UpdateSheet!$N:$N=N391), 0))), ""))
)
</f>
        <v/>
      </c>
      <c r="R391" s="81" t="s">
        <v>97</v>
      </c>
      <c r="S391" s="63" t="str">
        <f t="shared" si="20"/>
        <v/>
      </c>
      <c r="T391" s="83"/>
      <c r="U391" s="84" t="s">
        <v>97</v>
      </c>
      <c r="V391" s="84" t="s">
        <v>97</v>
      </c>
      <c r="W391" s="85" t="b">
        <f t="shared" si="1"/>
        <v>0</v>
      </c>
      <c r="X391" s="53"/>
      <c r="Y391" s="63"/>
      <c r="Z391" s="63"/>
    </row>
    <row r="392">
      <c r="A392" s="75"/>
      <c r="B392" s="74"/>
      <c r="C392" s="75"/>
      <c r="D392" s="76"/>
      <c r="E392" s="75" t="s">
        <v>97</v>
      </c>
      <c r="F392" s="75" t="s">
        <v>97</v>
      </c>
      <c r="G392" s="90"/>
      <c r="H392" s="91"/>
      <c r="I392" s="80"/>
      <c r="J392" s="77" t="s">
        <v>97</v>
      </c>
      <c r="K392" s="79" t="s">
        <v>97</v>
      </c>
      <c r="L392" s="79"/>
      <c r="M392" s="80"/>
      <c r="N392" s="79" t="s">
        <v>97</v>
      </c>
      <c r="O392" s="81" t="str">
        <f t="array" ref="O392">IF(A392="", "", (IFNA(IF(A392="", "", INDEX(UpdateSheet!$L:$L, MATCH(1, (UpdateSheet!$G:$G=MAXIFS(UpdateSheet!$G:$G, UpdateSheet!$H:$H, G392, UpdateSheet!$G:$G, "&lt;=" &amp; D392)) * (UpdateSheet!$H:$H=G392), 0))), "") * J392) +
(IFNA(IF(A392="", "", INDEX(UpdateSheet!$P:$P, MATCH(1, (UpdateSheet!$G:$G=MAXIFS(UpdateSheet!$G:$G, UpdateSheet!$M:$M, K392, UpdateSheet!$G:$G, "&lt;=" &amp; D392)) * (UpdateSheet!$M:$M=K392), 0))), "") * N392)
)
</f>
        <v/>
      </c>
      <c r="P392" s="86"/>
      <c r="Q392" s="82" t="str">
        <f t="array" ref="Q392">IF(A392="", "", (IFNA(IF(A392="", "", INDEX(UpdateSheet!$K:$K, MATCH(1, (UpdateSheet!$G:$G=MAXIFS(UpdateSheet!$G:$G, UpdateSheet!$H:$H, G392, UpdateSheet!$I:$I, J392, UpdateSheet!$G:$G, "&lt;=" &amp; D392)) * (UpdateSheet!$H:$H=G392) *(UpdateSheet!$I:$I=J392), 0))), "")) +
(IFNA(IF(A392="", "", INDEX(UpdateSheet!$O:$O, MATCH(1, (UpdateSheet!$G:$G=MAXIFS(UpdateSheet!$G:$G, UpdateSheet!$M:$M, K392,UpdateSheet!$N:$N, N392, UpdateSheet!$G:$G, "&lt;=" &amp; D392)) * (UpdateSheet!$M:$M=K392) *(UpdateSheet!$N:$N=N392), 0))), ""))
)
</f>
        <v/>
      </c>
      <c r="R392" s="81" t="s">
        <v>97</v>
      </c>
      <c r="S392" s="63" t="str">
        <f t="shared" si="20"/>
        <v/>
      </c>
      <c r="T392" s="87"/>
      <c r="U392" s="84" t="s">
        <v>97</v>
      </c>
      <c r="V392" s="84" t="s">
        <v>97</v>
      </c>
      <c r="W392" s="85" t="b">
        <f t="shared" si="1"/>
        <v>0</v>
      </c>
      <c r="X392" s="63"/>
      <c r="Y392" s="53"/>
      <c r="Z392" s="63"/>
    </row>
    <row r="393">
      <c r="A393" s="75"/>
      <c r="B393" s="74"/>
      <c r="C393" s="75"/>
      <c r="D393" s="76"/>
      <c r="E393" s="75" t="s">
        <v>97</v>
      </c>
      <c r="F393" s="75" t="s">
        <v>97</v>
      </c>
      <c r="G393" s="90"/>
      <c r="H393" s="91"/>
      <c r="I393" s="80"/>
      <c r="J393" s="77" t="s">
        <v>97</v>
      </c>
      <c r="K393" s="79" t="s">
        <v>97</v>
      </c>
      <c r="L393" s="79"/>
      <c r="M393" s="80"/>
      <c r="N393" s="79" t="s">
        <v>97</v>
      </c>
      <c r="O393" s="81" t="str">
        <f t="array" ref="O393">IF(A393="", "", (IFNA(IF(A393="", "", INDEX(UpdateSheet!$L:$L, MATCH(1, (UpdateSheet!$G:$G=MAXIFS(UpdateSheet!$G:$G, UpdateSheet!$H:$H, G393, UpdateSheet!$G:$G, "&lt;=" &amp; D393)) * (UpdateSheet!$H:$H=G393), 0))), "") * J393) +
(IFNA(IF(A393="", "", INDEX(UpdateSheet!$P:$P, MATCH(1, (UpdateSheet!$G:$G=MAXIFS(UpdateSheet!$G:$G, UpdateSheet!$M:$M, K393, UpdateSheet!$G:$G, "&lt;=" &amp; D393)) * (UpdateSheet!$M:$M=K393), 0))), "") * N393)
)
</f>
        <v/>
      </c>
      <c r="P393" s="86"/>
      <c r="Q393" s="82" t="str">
        <f t="array" ref="Q393">IF(A393="", "", (IFNA(IF(A393="", "", INDEX(UpdateSheet!$K:$K, MATCH(1, (UpdateSheet!$G:$G=MAXIFS(UpdateSheet!$G:$G, UpdateSheet!$H:$H, G393, UpdateSheet!$I:$I, J393, UpdateSheet!$G:$G, "&lt;=" &amp; D393)) * (UpdateSheet!$H:$H=G393) *(UpdateSheet!$I:$I=J393), 0))), "")) +
(IFNA(IF(A393="", "", INDEX(UpdateSheet!$O:$O, MATCH(1, (UpdateSheet!$G:$G=MAXIFS(UpdateSheet!$G:$G, UpdateSheet!$M:$M, K393,UpdateSheet!$N:$N, N393, UpdateSheet!$G:$G, "&lt;=" &amp; D393)) * (UpdateSheet!$M:$M=K393) *(UpdateSheet!$N:$N=N393), 0))), ""))
)
</f>
        <v/>
      </c>
      <c r="R393" s="81" t="s">
        <v>97</v>
      </c>
      <c r="S393" s="63" t="str">
        <f t="shared" si="20"/>
        <v/>
      </c>
      <c r="T393" s="87"/>
      <c r="U393" s="84" t="s">
        <v>97</v>
      </c>
      <c r="V393" s="84" t="s">
        <v>97</v>
      </c>
      <c r="W393" s="85" t="b">
        <f t="shared" si="1"/>
        <v>0</v>
      </c>
      <c r="X393" s="63"/>
      <c r="Y393" s="53"/>
      <c r="Z393" s="63"/>
    </row>
    <row r="394">
      <c r="A394" s="92"/>
      <c r="B394" s="74"/>
      <c r="C394" s="75"/>
      <c r="D394" s="76"/>
      <c r="E394" s="75" t="s">
        <v>97</v>
      </c>
      <c r="F394" s="75" t="s">
        <v>97</v>
      </c>
      <c r="G394" s="77"/>
      <c r="H394" s="77"/>
      <c r="I394" s="80"/>
      <c r="J394" s="77" t="s">
        <v>97</v>
      </c>
      <c r="K394" s="79" t="s">
        <v>97</v>
      </c>
      <c r="L394" s="79"/>
      <c r="M394" s="50"/>
      <c r="N394" s="79" t="s">
        <v>97</v>
      </c>
      <c r="O394" s="81" t="str">
        <f t="array" ref="O394">IF(A394="", "", (IFNA(IF(A394="", "", INDEX(UpdateSheet!$L:$L, MATCH(1, (UpdateSheet!$G:$G=MAXIFS(UpdateSheet!$G:$G, UpdateSheet!$H:$H, G394, UpdateSheet!$G:$G, "&lt;=" &amp; D394)) * (UpdateSheet!$H:$H=G394), 0))), "") * J394) +
(IFNA(IF(A394="", "", INDEX(UpdateSheet!$P:$P, MATCH(1, (UpdateSheet!$G:$G=MAXIFS(UpdateSheet!$G:$G, UpdateSheet!$M:$M, K394, UpdateSheet!$G:$G, "&lt;=" &amp; D394)) * (UpdateSheet!$M:$M=K394), 0))), "") * N394)
)
</f>
        <v/>
      </c>
      <c r="P394" s="55"/>
      <c r="Q394" s="82" t="str">
        <f t="array" ref="Q394">IF(A394="", "", (IFNA(IF(A394="", "", INDEX(UpdateSheet!$K:$K, MATCH(1, (UpdateSheet!$G:$G=MAXIFS(UpdateSheet!$G:$G, UpdateSheet!$H:$H, G394, UpdateSheet!$I:$I, J394, UpdateSheet!$G:$G, "&lt;=" &amp; D394)) * (UpdateSheet!$H:$H=G394) *(UpdateSheet!$I:$I=J394), 0))), "")) +
(IFNA(IF(A394="", "", INDEX(UpdateSheet!$O:$O, MATCH(1, (UpdateSheet!$G:$G=MAXIFS(UpdateSheet!$G:$G, UpdateSheet!$M:$M, K394,UpdateSheet!$N:$N, N394, UpdateSheet!$G:$G, "&lt;=" &amp; D394)) * (UpdateSheet!$M:$M=K394) *(UpdateSheet!$N:$N=N394), 0))), ""))
)
</f>
        <v/>
      </c>
      <c r="R394" s="81" t="s">
        <v>97</v>
      </c>
      <c r="S394" s="63" t="str">
        <f t="shared" si="20"/>
        <v/>
      </c>
      <c r="T394" s="83"/>
      <c r="U394" s="84" t="s">
        <v>97</v>
      </c>
      <c r="V394" s="84" t="s">
        <v>97</v>
      </c>
      <c r="W394" s="85" t="b">
        <f t="shared" si="1"/>
        <v>0</v>
      </c>
      <c r="X394" s="53"/>
      <c r="Y394" s="53"/>
      <c r="Z394" s="63"/>
    </row>
    <row r="395">
      <c r="A395" s="75"/>
      <c r="B395" s="74"/>
      <c r="C395" s="75"/>
      <c r="D395" s="76"/>
      <c r="E395" s="75" t="s">
        <v>97</v>
      </c>
      <c r="F395" s="75" t="s">
        <v>97</v>
      </c>
      <c r="G395" s="77"/>
      <c r="H395" s="77"/>
      <c r="I395" s="80"/>
      <c r="J395" s="77" t="s">
        <v>97</v>
      </c>
      <c r="K395" s="79" t="s">
        <v>97</v>
      </c>
      <c r="L395" s="79"/>
      <c r="M395" s="80"/>
      <c r="N395" s="79" t="s">
        <v>97</v>
      </c>
      <c r="O395" s="81" t="str">
        <f t="array" ref="O395">IF(A395="", "", (IFNA(IF(A395="", "", INDEX(UpdateSheet!$L:$L, MATCH(1, (UpdateSheet!$G:$G=MAXIFS(UpdateSheet!$G:$G, UpdateSheet!$H:$H, G395, UpdateSheet!$G:$G, "&lt;=" &amp; D395)) * (UpdateSheet!$H:$H=G395), 0))), "") * J395) +
(IFNA(IF(A395="", "", INDEX(UpdateSheet!$P:$P, MATCH(1, (UpdateSheet!$G:$G=MAXIFS(UpdateSheet!$G:$G, UpdateSheet!$M:$M, K395, UpdateSheet!$G:$G, "&lt;=" &amp; D395)) * (UpdateSheet!$M:$M=K395), 0))), "") * N395)
)
</f>
        <v/>
      </c>
      <c r="P395" s="55"/>
      <c r="Q395" s="82" t="str">
        <f t="array" ref="Q395">IF(A395="", "", (IFNA(IF(A395="", "", INDEX(UpdateSheet!$K:$K, MATCH(1, (UpdateSheet!$G:$G=MAXIFS(UpdateSheet!$G:$G, UpdateSheet!$H:$H, G395, UpdateSheet!$I:$I, J395, UpdateSheet!$G:$G, "&lt;=" &amp; D395)) * (UpdateSheet!$H:$H=G395) *(UpdateSheet!$I:$I=J395), 0))), "")) +
(IFNA(IF(A395="", "", INDEX(UpdateSheet!$O:$O, MATCH(1, (UpdateSheet!$G:$G=MAXIFS(UpdateSheet!$G:$G, UpdateSheet!$M:$M, K395,UpdateSheet!$N:$N, N395, UpdateSheet!$G:$G, "&lt;=" &amp; D395)) * (UpdateSheet!$M:$M=K395) *(UpdateSheet!$N:$N=N395), 0))), ""))
)
</f>
        <v/>
      </c>
      <c r="R395" s="81" t="s">
        <v>97</v>
      </c>
      <c r="S395" s="63" t="str">
        <f t="shared" si="20"/>
        <v/>
      </c>
      <c r="T395" s="83"/>
      <c r="U395" s="84" t="s">
        <v>97</v>
      </c>
      <c r="V395" s="84" t="s">
        <v>97</v>
      </c>
      <c r="W395" s="85" t="b">
        <f t="shared" si="1"/>
        <v>0</v>
      </c>
      <c r="X395" s="53"/>
      <c r="Y395" s="63"/>
      <c r="Z395" s="63"/>
    </row>
    <row r="396">
      <c r="A396" s="75"/>
      <c r="B396" s="74"/>
      <c r="C396" s="75"/>
      <c r="D396" s="76"/>
      <c r="E396" s="75" t="s">
        <v>97</v>
      </c>
      <c r="F396" s="75" t="s">
        <v>97</v>
      </c>
      <c r="G396" s="77"/>
      <c r="H396" s="77"/>
      <c r="I396" s="80"/>
      <c r="J396" s="77" t="s">
        <v>97</v>
      </c>
      <c r="K396" s="79" t="s">
        <v>97</v>
      </c>
      <c r="L396" s="93"/>
      <c r="M396" s="50"/>
      <c r="N396" s="79" t="s">
        <v>97</v>
      </c>
      <c r="O396" s="81" t="str">
        <f t="array" ref="O396">IF(A396="", "", (IFNA(IF(A396="", "", INDEX(UpdateSheet!$L:$L, MATCH(1, (UpdateSheet!$G:$G=MAXIFS(UpdateSheet!$G:$G, UpdateSheet!$H:$H, G396, UpdateSheet!$G:$G, "&lt;=" &amp; D396)) * (UpdateSheet!$H:$H=G396), 0))), "") * J396) +
(IFNA(IF(A396="", "", INDEX(UpdateSheet!$P:$P, MATCH(1, (UpdateSheet!$G:$G=MAXIFS(UpdateSheet!$G:$G, UpdateSheet!$M:$M, K396, UpdateSheet!$G:$G, "&lt;=" &amp; D396)) * (UpdateSheet!$M:$M=K396), 0))), "") * N396)
)
</f>
        <v/>
      </c>
      <c r="P396" s="55"/>
      <c r="Q396" s="82" t="str">
        <f t="array" ref="Q396">IF(A396="", "", (IFNA(IF(A396="", "", INDEX(UpdateSheet!$K:$K, MATCH(1, (UpdateSheet!$G:$G=MAXIFS(UpdateSheet!$G:$G, UpdateSheet!$H:$H, G396, UpdateSheet!$I:$I, J396, UpdateSheet!$G:$G, "&lt;=" &amp; D396)) * (UpdateSheet!$H:$H=G396) *(UpdateSheet!$I:$I=J396), 0))), "")) +
(IFNA(IF(A396="", "", INDEX(UpdateSheet!$O:$O, MATCH(1, (UpdateSheet!$G:$G=MAXIFS(UpdateSheet!$G:$G, UpdateSheet!$M:$M, K396,UpdateSheet!$N:$N, N396, UpdateSheet!$G:$G, "&lt;=" &amp; D396)) * (UpdateSheet!$M:$M=K396) *(UpdateSheet!$N:$N=N396), 0))), ""))
)
</f>
        <v/>
      </c>
      <c r="R396" s="81" t="s">
        <v>97</v>
      </c>
      <c r="S396" s="63" t="str">
        <f t="shared" si="20"/>
        <v/>
      </c>
      <c r="T396" s="83"/>
      <c r="U396" s="84" t="s">
        <v>97</v>
      </c>
      <c r="V396" s="84" t="s">
        <v>97</v>
      </c>
      <c r="W396" s="85" t="b">
        <f t="shared" si="1"/>
        <v>0</v>
      </c>
      <c r="X396" s="53"/>
      <c r="Y396" s="63"/>
      <c r="Z396" s="63"/>
    </row>
    <row r="397">
      <c r="A397" s="75"/>
      <c r="B397" s="74"/>
      <c r="C397" s="75"/>
      <c r="D397" s="76"/>
      <c r="E397" s="75" t="s">
        <v>97</v>
      </c>
      <c r="F397" s="75" t="s">
        <v>97</v>
      </c>
      <c r="G397" s="77"/>
      <c r="H397" s="77"/>
      <c r="I397" s="80"/>
      <c r="J397" s="77" t="s">
        <v>97</v>
      </c>
      <c r="K397" s="79" t="s">
        <v>97</v>
      </c>
      <c r="L397" s="79"/>
      <c r="M397" s="80"/>
      <c r="N397" s="79" t="s">
        <v>97</v>
      </c>
      <c r="O397" s="81" t="str">
        <f t="array" ref="O397">IF(A397="", "", (IFNA(IF(A397="", "", INDEX(UpdateSheet!$L:$L, MATCH(1, (UpdateSheet!$G:$G=MAXIFS(UpdateSheet!$G:$G, UpdateSheet!$H:$H, G397, UpdateSheet!$G:$G, "&lt;=" &amp; D397)) * (UpdateSheet!$H:$H=G397), 0))), "") * J397) +
(IFNA(IF(A397="", "", INDEX(UpdateSheet!$P:$P, MATCH(1, (UpdateSheet!$G:$G=MAXIFS(UpdateSheet!$G:$G, UpdateSheet!$M:$M, K397, UpdateSheet!$G:$G, "&lt;=" &amp; D397)) * (UpdateSheet!$M:$M=K397), 0))), "") * N397)
)
</f>
        <v/>
      </c>
      <c r="P397" s="55"/>
      <c r="Q397" s="82" t="str">
        <f t="array" ref="Q397">IF(A397="", "", (IFNA(IF(A397="", "", INDEX(UpdateSheet!$K:$K, MATCH(1, (UpdateSheet!$G:$G=MAXIFS(UpdateSheet!$G:$G, UpdateSheet!$H:$H, G397, UpdateSheet!$I:$I, J397, UpdateSheet!$G:$G, "&lt;=" &amp; D397)) * (UpdateSheet!$H:$H=G397) *(UpdateSheet!$I:$I=J397), 0))), "")) +
(IFNA(IF(A397="", "", INDEX(UpdateSheet!$O:$O, MATCH(1, (UpdateSheet!$G:$G=MAXIFS(UpdateSheet!$G:$G, UpdateSheet!$M:$M, K397,UpdateSheet!$N:$N, N397, UpdateSheet!$G:$G, "&lt;=" &amp; D397)) * (UpdateSheet!$M:$M=K397) *(UpdateSheet!$N:$N=N397), 0))), ""))
)
</f>
        <v/>
      </c>
      <c r="R397" s="81" t="s">
        <v>97</v>
      </c>
      <c r="S397" s="63" t="str">
        <f t="shared" si="20"/>
        <v/>
      </c>
      <c r="T397" s="83"/>
      <c r="U397" s="84" t="s">
        <v>97</v>
      </c>
      <c r="V397" s="84" t="s">
        <v>97</v>
      </c>
      <c r="W397" s="85" t="b">
        <f t="shared" si="1"/>
        <v>0</v>
      </c>
      <c r="X397" s="53"/>
      <c r="Y397" s="63"/>
      <c r="Z397" s="63"/>
    </row>
    <row r="398">
      <c r="A398" s="75"/>
      <c r="B398" s="74"/>
      <c r="C398" s="75"/>
      <c r="D398" s="76"/>
      <c r="E398" s="75" t="s">
        <v>97</v>
      </c>
      <c r="F398" s="75" t="s">
        <v>97</v>
      </c>
      <c r="G398" s="77"/>
      <c r="H398" s="77"/>
      <c r="I398" s="80"/>
      <c r="J398" s="77" t="s">
        <v>97</v>
      </c>
      <c r="K398" s="79" t="s">
        <v>97</v>
      </c>
      <c r="L398" s="79"/>
      <c r="M398" s="80"/>
      <c r="N398" s="79" t="s">
        <v>97</v>
      </c>
      <c r="O398" s="81" t="str">
        <f t="array" ref="O398">IF(A398="", "", (IFNA(IF(A398="", "", INDEX(UpdateSheet!$L:$L, MATCH(1, (UpdateSheet!$G:$G=MAXIFS(UpdateSheet!$G:$G, UpdateSheet!$H:$H, G398, UpdateSheet!$G:$G, "&lt;=" &amp; D398)) * (UpdateSheet!$H:$H=G398), 0))), "") * J398) +
(IFNA(IF(A398="", "", INDEX(UpdateSheet!$P:$P, MATCH(1, (UpdateSheet!$G:$G=MAXIFS(UpdateSheet!$G:$G, UpdateSheet!$M:$M, K398, UpdateSheet!$G:$G, "&lt;=" &amp; D398)) * (UpdateSheet!$M:$M=K398), 0))), "") * N398)
)
</f>
        <v/>
      </c>
      <c r="P398" s="86"/>
      <c r="Q398" s="82" t="str">
        <f t="array" ref="Q398">IF(A398="", "", (IFNA(IF(A398="", "", INDEX(UpdateSheet!$K:$K, MATCH(1, (UpdateSheet!$G:$G=MAXIFS(UpdateSheet!$G:$G, UpdateSheet!$H:$H, G398, UpdateSheet!$I:$I, J398, UpdateSheet!$G:$G, "&lt;=" &amp; D398)) * (UpdateSheet!$H:$H=G398) *(UpdateSheet!$I:$I=J398), 0))), "")) +
(IFNA(IF(A398="", "", INDEX(UpdateSheet!$O:$O, MATCH(1, (UpdateSheet!$G:$G=MAXIFS(UpdateSheet!$G:$G, UpdateSheet!$M:$M, K398,UpdateSheet!$N:$N, N398, UpdateSheet!$G:$G, "&lt;=" &amp; D398)) * (UpdateSheet!$M:$M=K398) *(UpdateSheet!$N:$N=N398), 0))), ""))
)
</f>
        <v/>
      </c>
      <c r="R398" s="81" t="s">
        <v>97</v>
      </c>
      <c r="S398" s="63" t="str">
        <f t="shared" si="20"/>
        <v/>
      </c>
      <c r="T398" s="87"/>
      <c r="U398" s="84" t="s">
        <v>97</v>
      </c>
      <c r="V398" s="84" t="s">
        <v>97</v>
      </c>
      <c r="W398" s="85" t="b">
        <f t="shared" si="1"/>
        <v>0</v>
      </c>
      <c r="X398" s="63"/>
      <c r="Y398" s="53"/>
      <c r="Z398" s="63"/>
    </row>
    <row r="399">
      <c r="A399" s="75"/>
      <c r="B399" s="74"/>
      <c r="C399" s="75"/>
      <c r="D399" s="76"/>
      <c r="E399" s="75" t="s">
        <v>97</v>
      </c>
      <c r="F399" s="75" t="s">
        <v>97</v>
      </c>
      <c r="G399" s="77"/>
      <c r="H399" s="77"/>
      <c r="I399" s="80"/>
      <c r="J399" s="77" t="s">
        <v>97</v>
      </c>
      <c r="K399" s="79" t="s">
        <v>97</v>
      </c>
      <c r="L399" s="79"/>
      <c r="M399" s="80"/>
      <c r="N399" s="79" t="s">
        <v>97</v>
      </c>
      <c r="O399" s="81" t="str">
        <f t="array" ref="O399">IF(A399="", "", (IFNA(IF(A399="", "", INDEX(UpdateSheet!$L:$L, MATCH(1, (UpdateSheet!$G:$G=MAXIFS(UpdateSheet!$G:$G, UpdateSheet!$H:$H, G399, UpdateSheet!$G:$G, "&lt;=" &amp; D399)) * (UpdateSheet!$H:$H=G399), 0))), "") * J399) +
(IFNA(IF(A399="", "", INDEX(UpdateSheet!$P:$P, MATCH(1, (UpdateSheet!$G:$G=MAXIFS(UpdateSheet!$G:$G, UpdateSheet!$M:$M, K399, UpdateSheet!$G:$G, "&lt;=" &amp; D399)) * (UpdateSheet!$M:$M=K399), 0))), "") * N399)
)
</f>
        <v/>
      </c>
      <c r="P399" s="86"/>
      <c r="Q399" s="82" t="str">
        <f t="array" ref="Q399">IF(A399="", "", (IFNA(IF(A399="", "", INDEX(UpdateSheet!$K:$K, MATCH(1, (UpdateSheet!$G:$G=MAXIFS(UpdateSheet!$G:$G, UpdateSheet!$H:$H, G399, UpdateSheet!$I:$I, J399, UpdateSheet!$G:$G, "&lt;=" &amp; D399)) * (UpdateSheet!$H:$H=G399) *(UpdateSheet!$I:$I=J399), 0))), "")) +
(IFNA(IF(A399="", "", INDEX(UpdateSheet!$O:$O, MATCH(1, (UpdateSheet!$G:$G=MAXIFS(UpdateSheet!$G:$G, UpdateSheet!$M:$M, K399,UpdateSheet!$N:$N, N399, UpdateSheet!$G:$G, "&lt;=" &amp; D399)) * (UpdateSheet!$M:$M=K399) *(UpdateSheet!$N:$N=N399), 0))), ""))
)
</f>
        <v/>
      </c>
      <c r="R399" s="81" t="s">
        <v>97</v>
      </c>
      <c r="S399" s="63" t="str">
        <f t="shared" si="20"/>
        <v/>
      </c>
      <c r="T399" s="87"/>
      <c r="U399" s="84" t="s">
        <v>97</v>
      </c>
      <c r="V399" s="84" t="s">
        <v>97</v>
      </c>
      <c r="W399" s="85" t="b">
        <f t="shared" si="1"/>
        <v>0</v>
      </c>
      <c r="X399" s="63"/>
      <c r="Y399" s="53"/>
      <c r="Z399" s="63"/>
    </row>
    <row r="400">
      <c r="A400" s="75"/>
      <c r="B400" s="74"/>
      <c r="C400" s="75"/>
      <c r="D400" s="76"/>
      <c r="E400" s="75" t="s">
        <v>97</v>
      </c>
      <c r="F400" s="75" t="s">
        <v>97</v>
      </c>
      <c r="G400" s="77"/>
      <c r="H400" s="77"/>
      <c r="I400" s="80"/>
      <c r="J400" s="77" t="s">
        <v>97</v>
      </c>
      <c r="K400" s="79" t="s">
        <v>97</v>
      </c>
      <c r="L400" s="79"/>
      <c r="M400" s="80"/>
      <c r="N400" s="79" t="s">
        <v>97</v>
      </c>
      <c r="O400" s="81" t="str">
        <f t="array" ref="O400">IF(A400="", "", (IFNA(IF(A400="", "", INDEX(UpdateSheet!$L:$L, MATCH(1, (UpdateSheet!$G:$G=MAXIFS(UpdateSheet!$G:$G, UpdateSheet!$H:$H, G400, UpdateSheet!$G:$G, "&lt;=" &amp; D400)) * (UpdateSheet!$H:$H=G400), 0))), "") * J400) +
(IFNA(IF(A400="", "", INDEX(UpdateSheet!$P:$P, MATCH(1, (UpdateSheet!$G:$G=MAXIFS(UpdateSheet!$G:$G, UpdateSheet!$M:$M, K400, UpdateSheet!$G:$G, "&lt;=" &amp; D400)) * (UpdateSheet!$M:$M=K400), 0))), "") * N400)
)
</f>
        <v/>
      </c>
      <c r="P400" s="86"/>
      <c r="Q400" s="82" t="str">
        <f t="array" ref="Q400">IF(A400="", "", (IFNA(IF(A400="", "", INDEX(UpdateSheet!$K:$K, MATCH(1, (UpdateSheet!$G:$G=MAXIFS(UpdateSheet!$G:$G, UpdateSheet!$H:$H, G400, UpdateSheet!$I:$I, J400, UpdateSheet!$G:$G, "&lt;=" &amp; D400)) * (UpdateSheet!$H:$H=G400) *(UpdateSheet!$I:$I=J400), 0))), "")) +
(IFNA(IF(A400="", "", INDEX(UpdateSheet!$O:$O, MATCH(1, (UpdateSheet!$G:$G=MAXIFS(UpdateSheet!$G:$G, UpdateSheet!$M:$M, K400,UpdateSheet!$N:$N, N400, UpdateSheet!$G:$G, "&lt;=" &amp; D400)) * (UpdateSheet!$M:$M=K400) *(UpdateSheet!$N:$N=N400), 0))), ""))
)
</f>
        <v/>
      </c>
      <c r="R400" s="81" t="s">
        <v>97</v>
      </c>
      <c r="S400" s="63" t="str">
        <f t="shared" si="20"/>
        <v/>
      </c>
      <c r="T400" s="87"/>
      <c r="U400" s="84" t="s">
        <v>97</v>
      </c>
      <c r="V400" s="84" t="s">
        <v>97</v>
      </c>
      <c r="W400" s="85" t="b">
        <f t="shared" si="1"/>
        <v>0</v>
      </c>
      <c r="X400" s="63"/>
      <c r="Y400" s="53"/>
      <c r="Z400" s="63"/>
    </row>
    <row r="401">
      <c r="A401" s="75"/>
      <c r="B401" s="74"/>
      <c r="C401" s="75"/>
      <c r="D401" s="76"/>
      <c r="E401" s="75" t="s">
        <v>97</v>
      </c>
      <c r="F401" s="75" t="s">
        <v>97</v>
      </c>
      <c r="G401" s="77"/>
      <c r="H401" s="77"/>
      <c r="I401" s="80"/>
      <c r="J401" s="77" t="s">
        <v>97</v>
      </c>
      <c r="K401" s="79" t="s">
        <v>97</v>
      </c>
      <c r="L401" s="79"/>
      <c r="M401" s="80"/>
      <c r="N401" s="79" t="s">
        <v>97</v>
      </c>
      <c r="O401" s="81" t="str">
        <f t="array" ref="O401">IF(A401="", "", (IFNA(IF(A401="", "", INDEX(UpdateSheet!$L:$L, MATCH(1, (UpdateSheet!$G:$G=MAXIFS(UpdateSheet!$G:$G, UpdateSheet!$H:$H, G401, UpdateSheet!$G:$G, "&lt;=" &amp; D401)) * (UpdateSheet!$H:$H=G401), 0))), "") * J401) +
(IFNA(IF(A401="", "", INDEX(UpdateSheet!$P:$P, MATCH(1, (UpdateSheet!$G:$G=MAXIFS(UpdateSheet!$G:$G, UpdateSheet!$M:$M, K401, UpdateSheet!$G:$G, "&lt;=" &amp; D401)) * (UpdateSheet!$M:$M=K401), 0))), "") * N401)
)
</f>
        <v/>
      </c>
      <c r="P401" s="86"/>
      <c r="Q401" s="82" t="str">
        <f t="array" ref="Q401">IF(A401="", "", (IFNA(IF(A401="", "", INDEX(UpdateSheet!$K:$K, MATCH(1, (UpdateSheet!$G:$G=MAXIFS(UpdateSheet!$G:$G, UpdateSheet!$H:$H, G401, UpdateSheet!$I:$I, J401, UpdateSheet!$G:$G, "&lt;=" &amp; D401)) * (UpdateSheet!$H:$H=G401) *(UpdateSheet!$I:$I=J401), 0))), "")) +
(IFNA(IF(A401="", "", INDEX(UpdateSheet!$O:$O, MATCH(1, (UpdateSheet!$G:$G=MAXIFS(UpdateSheet!$G:$G, UpdateSheet!$M:$M, K401,UpdateSheet!$N:$N, N401, UpdateSheet!$G:$G, "&lt;=" &amp; D401)) * (UpdateSheet!$M:$M=K401) *(UpdateSheet!$N:$N=N401), 0))), ""))
)
</f>
        <v/>
      </c>
      <c r="R401" s="81" t="s">
        <v>97</v>
      </c>
      <c r="S401" s="63" t="str">
        <f t="shared" si="20"/>
        <v/>
      </c>
      <c r="T401" s="87"/>
      <c r="U401" s="84" t="s">
        <v>97</v>
      </c>
      <c r="V401" s="84" t="s">
        <v>97</v>
      </c>
      <c r="W401" s="85" t="b">
        <f t="shared" si="1"/>
        <v>0</v>
      </c>
      <c r="X401" s="63"/>
      <c r="Y401" s="53"/>
      <c r="Z401" s="63"/>
    </row>
    <row r="402">
      <c r="A402" s="75"/>
      <c r="B402" s="74"/>
      <c r="C402" s="75"/>
      <c r="D402" s="76"/>
      <c r="E402" s="75" t="s">
        <v>97</v>
      </c>
      <c r="F402" s="75" t="s">
        <v>97</v>
      </c>
      <c r="G402" s="77"/>
      <c r="H402" s="77"/>
      <c r="I402" s="80"/>
      <c r="J402" s="77" t="s">
        <v>97</v>
      </c>
      <c r="K402" s="79" t="s">
        <v>97</v>
      </c>
      <c r="L402" s="79"/>
      <c r="M402" s="80"/>
      <c r="N402" s="79" t="s">
        <v>97</v>
      </c>
      <c r="O402" s="81" t="str">
        <f t="array" ref="O402">IF(A402="", "", (IFNA(IF(A402="", "", INDEX(UpdateSheet!$L:$L, MATCH(1, (UpdateSheet!$G:$G=MAXIFS(UpdateSheet!$G:$G, UpdateSheet!$H:$H, G402, UpdateSheet!$G:$G, "&lt;=" &amp; D402)) * (UpdateSheet!$H:$H=G402), 0))), "") * J402) +
(IFNA(IF(A402="", "", INDEX(UpdateSheet!$P:$P, MATCH(1, (UpdateSheet!$G:$G=MAXIFS(UpdateSheet!$G:$G, UpdateSheet!$M:$M, K402, UpdateSheet!$G:$G, "&lt;=" &amp; D402)) * (UpdateSheet!$M:$M=K402), 0))), "") * N402)
)
</f>
        <v/>
      </c>
      <c r="P402" s="55"/>
      <c r="Q402" s="82" t="str">
        <f t="array" ref="Q402">IF(A402="", "", (IFNA(IF(A402="", "", INDEX(UpdateSheet!$K:$K, MATCH(1, (UpdateSheet!$G:$G=MAXIFS(UpdateSheet!$G:$G, UpdateSheet!$H:$H, G402, UpdateSheet!$I:$I, J402, UpdateSheet!$G:$G, "&lt;=" &amp; D402)) * (UpdateSheet!$H:$H=G402) *(UpdateSheet!$I:$I=J402), 0))), "")) +
(IFNA(IF(A402="", "", INDEX(UpdateSheet!$O:$O, MATCH(1, (UpdateSheet!$G:$G=MAXIFS(UpdateSheet!$G:$G, UpdateSheet!$M:$M, K402,UpdateSheet!$N:$N, N402, UpdateSheet!$G:$G, "&lt;=" &amp; D402)) * (UpdateSheet!$M:$M=K402) *(UpdateSheet!$N:$N=N402), 0))), ""))
)
</f>
        <v/>
      </c>
      <c r="R402" s="81" t="s">
        <v>97</v>
      </c>
      <c r="S402" s="63" t="str">
        <f t="shared" si="20"/>
        <v/>
      </c>
      <c r="T402" s="83"/>
      <c r="U402" s="84" t="s">
        <v>97</v>
      </c>
      <c r="V402" s="84" t="s">
        <v>97</v>
      </c>
      <c r="W402" s="85" t="b">
        <f t="shared" si="1"/>
        <v>0</v>
      </c>
      <c r="X402" s="53"/>
      <c r="Y402" s="53"/>
      <c r="Z402" s="63"/>
    </row>
    <row r="403">
      <c r="A403" s="75"/>
      <c r="B403" s="74"/>
      <c r="C403" s="75"/>
      <c r="D403" s="76"/>
      <c r="E403" s="75" t="s">
        <v>97</v>
      </c>
      <c r="F403" s="75" t="s">
        <v>97</v>
      </c>
      <c r="G403" s="77"/>
      <c r="H403" s="77"/>
      <c r="I403" s="80"/>
      <c r="J403" s="77" t="s">
        <v>97</v>
      </c>
      <c r="K403" s="79" t="s">
        <v>97</v>
      </c>
      <c r="L403" s="79"/>
      <c r="M403" s="50"/>
      <c r="N403" s="79" t="s">
        <v>97</v>
      </c>
      <c r="O403" s="81" t="str">
        <f t="array" ref="O403">IF(A403="", "", (IFNA(IF(A403="", "", INDEX(UpdateSheet!$L:$L, MATCH(1, (UpdateSheet!$G:$G=MAXIFS(UpdateSheet!$G:$G, UpdateSheet!$H:$H, G403, UpdateSheet!$G:$G, "&lt;=" &amp; D403)) * (UpdateSheet!$H:$H=G403), 0))), "") * J403) +
(IFNA(IF(A403="", "", INDEX(UpdateSheet!$P:$P, MATCH(1, (UpdateSheet!$G:$G=MAXIFS(UpdateSheet!$G:$G, UpdateSheet!$M:$M, K403, UpdateSheet!$G:$G, "&lt;=" &amp; D403)) * (UpdateSheet!$M:$M=K403), 0))), "") * N403)
)
</f>
        <v/>
      </c>
      <c r="P403" s="55"/>
      <c r="Q403" s="82" t="str">
        <f t="array" ref="Q403">IF(A403="", "", (IFNA(IF(A403="", "", INDEX(UpdateSheet!$K:$K, MATCH(1, (UpdateSheet!$G:$G=MAXIFS(UpdateSheet!$G:$G, UpdateSheet!$H:$H, G403, UpdateSheet!$I:$I, J403, UpdateSheet!$G:$G, "&lt;=" &amp; D403)) * (UpdateSheet!$H:$H=G403) *(UpdateSheet!$I:$I=J403), 0))), "")) +
(IFNA(IF(A403="", "", INDEX(UpdateSheet!$O:$O, MATCH(1, (UpdateSheet!$G:$G=MAXIFS(UpdateSheet!$G:$G, UpdateSheet!$M:$M, K403,UpdateSheet!$N:$N, N403, UpdateSheet!$G:$G, "&lt;=" &amp; D403)) * (UpdateSheet!$M:$M=K403) *(UpdateSheet!$N:$N=N403), 0))), ""))
)
</f>
        <v/>
      </c>
      <c r="R403" s="81" t="s">
        <v>97</v>
      </c>
      <c r="S403" s="63" t="str">
        <f t="shared" si="20"/>
        <v/>
      </c>
      <c r="T403" s="83"/>
      <c r="U403" s="84" t="s">
        <v>97</v>
      </c>
      <c r="V403" s="84" t="s">
        <v>97</v>
      </c>
      <c r="W403" s="85" t="b">
        <f t="shared" si="1"/>
        <v>0</v>
      </c>
      <c r="X403" s="53"/>
      <c r="Y403" s="53"/>
      <c r="Z403" s="63"/>
    </row>
    <row r="404">
      <c r="A404" s="75"/>
      <c r="B404" s="74"/>
      <c r="C404" s="75"/>
      <c r="D404" s="76"/>
      <c r="E404" s="75" t="s">
        <v>97</v>
      </c>
      <c r="F404" s="75" t="s">
        <v>97</v>
      </c>
      <c r="G404" s="77"/>
      <c r="H404" s="77"/>
      <c r="I404" s="80"/>
      <c r="J404" s="77" t="s">
        <v>97</v>
      </c>
      <c r="K404" s="79" t="s">
        <v>97</v>
      </c>
      <c r="L404" s="79"/>
      <c r="M404" s="80"/>
      <c r="N404" s="79" t="s">
        <v>97</v>
      </c>
      <c r="O404" s="81" t="str">
        <f t="array" ref="O404">IF(A404="", "", (IFNA(IF(A404="", "", INDEX(UpdateSheet!$L:$L, MATCH(1, (UpdateSheet!$G:$G=MAXIFS(UpdateSheet!$G:$G, UpdateSheet!$H:$H, G404, UpdateSheet!$G:$G, "&lt;=" &amp; D404)) * (UpdateSheet!$H:$H=G404), 0))), "") * J404) +
(IFNA(IF(A404="", "", INDEX(UpdateSheet!$P:$P, MATCH(1, (UpdateSheet!$G:$G=MAXIFS(UpdateSheet!$G:$G, UpdateSheet!$M:$M, K404, UpdateSheet!$G:$G, "&lt;=" &amp; D404)) * (UpdateSheet!$M:$M=K404), 0))), "") * N404)
)
</f>
        <v/>
      </c>
      <c r="P404" s="86"/>
      <c r="Q404" s="82" t="str">
        <f t="array" ref="Q404">IF(A404="", "", (IFNA(IF(A404="", "", INDEX(UpdateSheet!$K:$K, MATCH(1, (UpdateSheet!$G:$G=MAXIFS(UpdateSheet!$G:$G, UpdateSheet!$H:$H, G404, UpdateSheet!$I:$I, J404, UpdateSheet!$G:$G, "&lt;=" &amp; D404)) * (UpdateSheet!$H:$H=G404) *(UpdateSheet!$I:$I=J404), 0))), "")) +
(IFNA(IF(A404="", "", INDEX(UpdateSheet!$O:$O, MATCH(1, (UpdateSheet!$G:$G=MAXIFS(UpdateSheet!$G:$G, UpdateSheet!$M:$M, K404,UpdateSheet!$N:$N, N404, UpdateSheet!$G:$G, "&lt;=" &amp; D404)) * (UpdateSheet!$M:$M=K404) *(UpdateSheet!$N:$N=N404), 0))), ""))
)
</f>
        <v/>
      </c>
      <c r="R404" s="81" t="s">
        <v>97</v>
      </c>
      <c r="S404" s="63" t="str">
        <f t="shared" si="20"/>
        <v/>
      </c>
      <c r="T404" s="87"/>
      <c r="U404" s="84" t="s">
        <v>97</v>
      </c>
      <c r="V404" s="84" t="s">
        <v>97</v>
      </c>
      <c r="W404" s="85" t="b">
        <f t="shared" si="1"/>
        <v>0</v>
      </c>
      <c r="X404" s="63"/>
      <c r="Y404" s="53"/>
      <c r="Z404" s="63"/>
    </row>
    <row r="405">
      <c r="A405" s="75"/>
      <c r="B405" s="74"/>
      <c r="C405" s="75"/>
      <c r="D405" s="76"/>
      <c r="E405" s="75" t="s">
        <v>97</v>
      </c>
      <c r="F405" s="75" t="s">
        <v>97</v>
      </c>
      <c r="G405" s="77"/>
      <c r="H405" s="77"/>
      <c r="I405" s="80"/>
      <c r="J405" s="77" t="s">
        <v>97</v>
      </c>
      <c r="K405" s="79" t="s">
        <v>97</v>
      </c>
      <c r="L405" s="79"/>
      <c r="M405" s="80"/>
      <c r="N405" s="79" t="s">
        <v>97</v>
      </c>
      <c r="O405" s="81" t="str">
        <f t="array" ref="O405">IF(A405="", "", (IFNA(IF(A405="", "", INDEX(UpdateSheet!$L:$L, MATCH(1, (UpdateSheet!$G:$G=MAXIFS(UpdateSheet!$G:$G, UpdateSheet!$H:$H, G405, UpdateSheet!$G:$G, "&lt;=" &amp; D405)) * (UpdateSheet!$H:$H=G405), 0))), "") * J405) +
(IFNA(IF(A405="", "", INDEX(UpdateSheet!$P:$P, MATCH(1, (UpdateSheet!$G:$G=MAXIFS(UpdateSheet!$G:$G, UpdateSheet!$M:$M, K405, UpdateSheet!$G:$G, "&lt;=" &amp; D405)) * (UpdateSheet!$M:$M=K405), 0))), "") * N405)
)
</f>
        <v/>
      </c>
      <c r="P405" s="86"/>
      <c r="Q405" s="82" t="str">
        <f t="array" ref="Q405">IF(A405="", "", (IFNA(IF(A405="", "", INDEX(UpdateSheet!$K:$K, MATCH(1, (UpdateSheet!$G:$G=MAXIFS(UpdateSheet!$G:$G, UpdateSheet!$H:$H, G405, UpdateSheet!$I:$I, J405, UpdateSheet!$G:$G, "&lt;=" &amp; D405)) * (UpdateSheet!$H:$H=G405) *(UpdateSheet!$I:$I=J405), 0))), "")) +
(IFNA(IF(A405="", "", INDEX(UpdateSheet!$O:$O, MATCH(1, (UpdateSheet!$G:$G=MAXIFS(UpdateSheet!$G:$G, UpdateSheet!$M:$M, K405,UpdateSheet!$N:$N, N405, UpdateSheet!$G:$G, "&lt;=" &amp; D405)) * (UpdateSheet!$M:$M=K405) *(UpdateSheet!$N:$N=N405), 0))), ""))
)
</f>
        <v/>
      </c>
      <c r="R405" s="81" t="s">
        <v>97</v>
      </c>
      <c r="S405" s="63" t="str">
        <f t="shared" si="20"/>
        <v/>
      </c>
      <c r="T405" s="87"/>
      <c r="U405" s="84" t="s">
        <v>97</v>
      </c>
      <c r="V405" s="84" t="s">
        <v>97</v>
      </c>
      <c r="W405" s="85" t="b">
        <f t="shared" si="1"/>
        <v>0</v>
      </c>
      <c r="X405" s="63"/>
      <c r="Y405" s="63"/>
      <c r="Z405" s="63"/>
    </row>
    <row r="406">
      <c r="A406" s="75"/>
      <c r="B406" s="74"/>
      <c r="C406" s="75"/>
      <c r="D406" s="76"/>
      <c r="E406" s="75" t="s">
        <v>97</v>
      </c>
      <c r="F406" s="75" t="s">
        <v>97</v>
      </c>
      <c r="G406" s="77"/>
      <c r="H406" s="77"/>
      <c r="I406" s="80"/>
      <c r="J406" s="77" t="s">
        <v>97</v>
      </c>
      <c r="K406" s="79" t="s">
        <v>97</v>
      </c>
      <c r="L406" s="79"/>
      <c r="M406" s="80"/>
      <c r="N406" s="79" t="s">
        <v>97</v>
      </c>
      <c r="O406" s="81" t="str">
        <f t="array" ref="O406">IF(A406="", "", (IFNA(IF(A406="", "", INDEX(UpdateSheet!$L:$L, MATCH(1, (UpdateSheet!$G:$G=MAXIFS(UpdateSheet!$G:$G, UpdateSheet!$H:$H, G406, UpdateSheet!$G:$G, "&lt;=" &amp; D406)) * (UpdateSheet!$H:$H=G406), 0))), "") * J406) +
(IFNA(IF(A406="", "", INDEX(UpdateSheet!$P:$P, MATCH(1, (UpdateSheet!$G:$G=MAXIFS(UpdateSheet!$G:$G, UpdateSheet!$M:$M, K406, UpdateSheet!$G:$G, "&lt;=" &amp; D406)) * (UpdateSheet!$M:$M=K406), 0))), "") * N406)
)
</f>
        <v/>
      </c>
      <c r="P406" s="86"/>
      <c r="Q406" s="82" t="str">
        <f t="array" ref="Q406">IF(A406="", "", (IFNA(IF(A406="", "", INDEX(UpdateSheet!$K:$K, MATCH(1, (UpdateSheet!$G:$G=MAXIFS(UpdateSheet!$G:$G, UpdateSheet!$H:$H, G406, UpdateSheet!$I:$I, J406, UpdateSheet!$G:$G, "&lt;=" &amp; D406)) * (UpdateSheet!$H:$H=G406) *(UpdateSheet!$I:$I=J406), 0))), "")) +
(IFNA(IF(A406="", "", INDEX(UpdateSheet!$O:$O, MATCH(1, (UpdateSheet!$G:$G=MAXIFS(UpdateSheet!$G:$G, UpdateSheet!$M:$M, K406,UpdateSheet!$N:$N, N406, UpdateSheet!$G:$G, "&lt;=" &amp; D406)) * (UpdateSheet!$M:$M=K406) *(UpdateSheet!$N:$N=N406), 0))), ""))
)
</f>
        <v/>
      </c>
      <c r="R406" s="81" t="s">
        <v>97</v>
      </c>
      <c r="S406" s="63" t="str">
        <f t="shared" si="20"/>
        <v/>
      </c>
      <c r="T406" s="87"/>
      <c r="U406" s="84" t="s">
        <v>97</v>
      </c>
      <c r="V406" s="84" t="s">
        <v>97</v>
      </c>
      <c r="W406" s="85" t="b">
        <f t="shared" si="1"/>
        <v>0</v>
      </c>
      <c r="X406" s="63"/>
      <c r="Y406" s="53"/>
      <c r="Z406" s="63"/>
    </row>
    <row r="407">
      <c r="A407" s="75"/>
      <c r="B407" s="74"/>
      <c r="C407" s="75"/>
      <c r="D407" s="76"/>
      <c r="E407" s="75" t="s">
        <v>97</v>
      </c>
      <c r="F407" s="75" t="s">
        <v>97</v>
      </c>
      <c r="G407" s="77"/>
      <c r="H407" s="77"/>
      <c r="I407" s="80"/>
      <c r="J407" s="77" t="s">
        <v>97</v>
      </c>
      <c r="K407" s="79" t="s">
        <v>97</v>
      </c>
      <c r="L407" s="79"/>
      <c r="M407" s="80"/>
      <c r="N407" s="79" t="s">
        <v>97</v>
      </c>
      <c r="O407" s="81" t="str">
        <f t="array" ref="O407">IF(A407="", "", (IFNA(IF(A407="", "", INDEX(UpdateSheet!$L:$L, MATCH(1, (UpdateSheet!$G:$G=MAXIFS(UpdateSheet!$G:$G, UpdateSheet!$H:$H, G407, UpdateSheet!$G:$G, "&lt;=" &amp; D407)) * (UpdateSheet!$H:$H=G407), 0))), "") * J407) +
(IFNA(IF(A407="", "", INDEX(UpdateSheet!$P:$P, MATCH(1, (UpdateSheet!$G:$G=MAXIFS(UpdateSheet!$G:$G, UpdateSheet!$M:$M, K407, UpdateSheet!$G:$G, "&lt;=" &amp; D407)) * (UpdateSheet!$M:$M=K407), 0))), "") * N407)
)
</f>
        <v/>
      </c>
      <c r="P407" s="86"/>
      <c r="Q407" s="82" t="str">
        <f t="array" ref="Q407">IF(A407="", "", (IFNA(IF(A407="", "", INDEX(UpdateSheet!$K:$K, MATCH(1, (UpdateSheet!$G:$G=MAXIFS(UpdateSheet!$G:$G, UpdateSheet!$H:$H, G407, UpdateSheet!$I:$I, J407, UpdateSheet!$G:$G, "&lt;=" &amp; D407)) * (UpdateSheet!$H:$H=G407) *(UpdateSheet!$I:$I=J407), 0))), "")) +
(IFNA(IF(A407="", "", INDEX(UpdateSheet!$O:$O, MATCH(1, (UpdateSheet!$G:$G=MAXIFS(UpdateSheet!$G:$G, UpdateSheet!$M:$M, K407,UpdateSheet!$N:$N, N407, UpdateSheet!$G:$G, "&lt;=" &amp; D407)) * (UpdateSheet!$M:$M=K407) *(UpdateSheet!$N:$N=N407), 0))), ""))
)
</f>
        <v/>
      </c>
      <c r="R407" s="81" t="s">
        <v>97</v>
      </c>
      <c r="S407" s="63" t="str">
        <f t="shared" si="20"/>
        <v/>
      </c>
      <c r="T407" s="87"/>
      <c r="U407" s="84" t="s">
        <v>97</v>
      </c>
      <c r="V407" s="84" t="s">
        <v>97</v>
      </c>
      <c r="W407" s="85" t="b">
        <f t="shared" si="1"/>
        <v>0</v>
      </c>
      <c r="X407" s="63"/>
      <c r="Y407" s="53"/>
      <c r="Z407" s="63"/>
    </row>
    <row r="408">
      <c r="A408" s="75"/>
      <c r="B408" s="74"/>
      <c r="C408" s="75"/>
      <c r="D408" s="76"/>
      <c r="E408" s="75" t="s">
        <v>97</v>
      </c>
      <c r="F408" s="75" t="s">
        <v>97</v>
      </c>
      <c r="G408" s="77"/>
      <c r="H408" s="77"/>
      <c r="I408" s="80"/>
      <c r="J408" s="77" t="s">
        <v>97</v>
      </c>
      <c r="K408" s="79" t="s">
        <v>97</v>
      </c>
      <c r="L408" s="79"/>
      <c r="M408" s="80"/>
      <c r="N408" s="79" t="s">
        <v>97</v>
      </c>
      <c r="O408" s="81" t="str">
        <f t="array" ref="O408">IF(A408="", "", (IFNA(IF(A408="", "", INDEX(UpdateSheet!$L:$L, MATCH(1, (UpdateSheet!$G:$G=MAXIFS(UpdateSheet!$G:$G, UpdateSheet!$H:$H, G408, UpdateSheet!$G:$G, "&lt;=" &amp; D408)) * (UpdateSheet!$H:$H=G408), 0))), "") * J408) +
(IFNA(IF(A408="", "", INDEX(UpdateSheet!$P:$P, MATCH(1, (UpdateSheet!$G:$G=MAXIFS(UpdateSheet!$G:$G, UpdateSheet!$M:$M, K408, UpdateSheet!$G:$G, "&lt;=" &amp; D408)) * (UpdateSheet!$M:$M=K408), 0))), "") * N408)
)
</f>
        <v/>
      </c>
      <c r="P408" s="86"/>
      <c r="Q408" s="82" t="str">
        <f t="array" ref="Q408">IF(A408="", "", (IFNA(IF(A408="", "", INDEX(UpdateSheet!$K:$K, MATCH(1, (UpdateSheet!$G:$G=MAXIFS(UpdateSheet!$G:$G, UpdateSheet!$H:$H, G408, UpdateSheet!$I:$I, J408, UpdateSheet!$G:$G, "&lt;=" &amp; D408)) * (UpdateSheet!$H:$H=G408) *(UpdateSheet!$I:$I=J408), 0))), "")) +
(IFNA(IF(A408="", "", INDEX(UpdateSheet!$O:$O, MATCH(1, (UpdateSheet!$G:$G=MAXIFS(UpdateSheet!$G:$G, UpdateSheet!$M:$M, K408,UpdateSheet!$N:$N, N408, UpdateSheet!$G:$G, "&lt;=" &amp; D408)) * (UpdateSheet!$M:$M=K408) *(UpdateSheet!$N:$N=N408), 0))), ""))
)
</f>
        <v/>
      </c>
      <c r="R408" s="81" t="s">
        <v>97</v>
      </c>
      <c r="S408" s="63" t="str">
        <f t="shared" si="20"/>
        <v/>
      </c>
      <c r="T408" s="87"/>
      <c r="U408" s="84" t="s">
        <v>97</v>
      </c>
      <c r="V408" s="84" t="s">
        <v>97</v>
      </c>
      <c r="W408" s="85" t="b">
        <f t="shared" si="1"/>
        <v>0</v>
      </c>
      <c r="X408" s="63"/>
      <c r="Y408" s="53"/>
      <c r="Z408" s="63"/>
    </row>
    <row r="409">
      <c r="A409" s="75"/>
      <c r="B409" s="74"/>
      <c r="C409" s="75"/>
      <c r="D409" s="76"/>
      <c r="E409" s="75" t="s">
        <v>97</v>
      </c>
      <c r="F409" s="75" t="s">
        <v>97</v>
      </c>
      <c r="G409" s="77"/>
      <c r="H409" s="77"/>
      <c r="I409" s="80"/>
      <c r="J409" s="77" t="s">
        <v>97</v>
      </c>
      <c r="K409" s="79" t="s">
        <v>97</v>
      </c>
      <c r="L409" s="79"/>
      <c r="M409" s="80"/>
      <c r="N409" s="79" t="s">
        <v>97</v>
      </c>
      <c r="O409" s="81" t="str">
        <f t="array" ref="O409">IF(A409="", "", (IFNA(IF(A409="", "", INDEX(UpdateSheet!$L:$L, MATCH(1, (UpdateSheet!$G:$G=MAXIFS(UpdateSheet!$G:$G, UpdateSheet!$H:$H, G409, UpdateSheet!$G:$G, "&lt;=" &amp; D409)) * (UpdateSheet!$H:$H=G409), 0))), "") * J409) +
(IFNA(IF(A409="", "", INDEX(UpdateSheet!$P:$P, MATCH(1, (UpdateSheet!$G:$G=MAXIFS(UpdateSheet!$G:$G, UpdateSheet!$M:$M, K409, UpdateSheet!$G:$G, "&lt;=" &amp; D409)) * (UpdateSheet!$M:$M=K409), 0))), "") * N409)
)
</f>
        <v/>
      </c>
      <c r="P409" s="55"/>
      <c r="Q409" s="82" t="str">
        <f t="array" ref="Q409">IF(A409="", "", (IFNA(IF(A409="", "", INDEX(UpdateSheet!$K:$K, MATCH(1, (UpdateSheet!$G:$G=MAXIFS(UpdateSheet!$G:$G, UpdateSheet!$H:$H, G409, UpdateSheet!$I:$I, J409, UpdateSheet!$G:$G, "&lt;=" &amp; D409)) * (UpdateSheet!$H:$H=G409) *(UpdateSheet!$I:$I=J409), 0))), "")) +
(IFNA(IF(A409="", "", INDEX(UpdateSheet!$O:$O, MATCH(1, (UpdateSheet!$G:$G=MAXIFS(UpdateSheet!$G:$G, UpdateSheet!$M:$M, K409,UpdateSheet!$N:$N, N409, UpdateSheet!$G:$G, "&lt;=" &amp; D409)) * (UpdateSheet!$M:$M=K409) *(UpdateSheet!$N:$N=N409), 0))), ""))
)
</f>
        <v/>
      </c>
      <c r="R409" s="81" t="s">
        <v>97</v>
      </c>
      <c r="S409" s="63" t="str">
        <f t="shared" si="20"/>
        <v/>
      </c>
      <c r="T409" s="83"/>
      <c r="U409" s="84" t="s">
        <v>97</v>
      </c>
      <c r="V409" s="84" t="s">
        <v>97</v>
      </c>
      <c r="W409" s="85" t="b">
        <f t="shared" si="1"/>
        <v>0</v>
      </c>
      <c r="X409" s="53"/>
      <c r="Y409" s="53"/>
      <c r="Z409" s="63"/>
    </row>
    <row r="410">
      <c r="A410" s="75"/>
      <c r="B410" s="74"/>
      <c r="C410" s="75"/>
      <c r="D410" s="76"/>
      <c r="E410" s="75" t="s">
        <v>97</v>
      </c>
      <c r="F410" s="75" t="s">
        <v>97</v>
      </c>
      <c r="G410" s="77"/>
      <c r="H410" s="77"/>
      <c r="I410" s="80"/>
      <c r="J410" s="77" t="s">
        <v>97</v>
      </c>
      <c r="K410" s="79" t="s">
        <v>97</v>
      </c>
      <c r="L410" s="79"/>
      <c r="M410" s="80"/>
      <c r="N410" s="79" t="s">
        <v>97</v>
      </c>
      <c r="O410" s="81" t="str">
        <f t="array" ref="O410">IF(A410="", "", (IFNA(IF(A410="", "", INDEX(UpdateSheet!$L:$L, MATCH(1, (UpdateSheet!$G:$G=MAXIFS(UpdateSheet!$G:$G, UpdateSheet!$H:$H, G410, UpdateSheet!$G:$G, "&lt;=" &amp; D410)) * (UpdateSheet!$H:$H=G410), 0))), "") * J410) +
(IFNA(IF(A410="", "", INDEX(UpdateSheet!$P:$P, MATCH(1, (UpdateSheet!$G:$G=MAXIFS(UpdateSheet!$G:$G, UpdateSheet!$M:$M, K410, UpdateSheet!$G:$G, "&lt;=" &amp; D410)) * (UpdateSheet!$M:$M=K410), 0))), "") * N410)
)
</f>
        <v/>
      </c>
      <c r="P410" s="86"/>
      <c r="Q410" s="82" t="str">
        <f t="array" ref="Q410">IF(A410="", "", (IFNA(IF(A410="", "", INDEX(UpdateSheet!$K:$K, MATCH(1, (UpdateSheet!$G:$G=MAXIFS(UpdateSheet!$G:$G, UpdateSheet!$H:$H, G410, UpdateSheet!$I:$I, J410, UpdateSheet!$G:$G, "&lt;=" &amp; D410)) * (UpdateSheet!$H:$H=G410) *(UpdateSheet!$I:$I=J410), 0))), "")) +
(IFNA(IF(A410="", "", INDEX(UpdateSheet!$O:$O, MATCH(1, (UpdateSheet!$G:$G=MAXIFS(UpdateSheet!$G:$G, UpdateSheet!$M:$M, K410,UpdateSheet!$N:$N, N410, UpdateSheet!$G:$G, "&lt;=" &amp; D410)) * (UpdateSheet!$M:$M=K410) *(UpdateSheet!$N:$N=N410), 0))), ""))
)
</f>
        <v/>
      </c>
      <c r="R410" s="81" t="s">
        <v>97</v>
      </c>
      <c r="S410" s="63" t="str">
        <f t="shared" si="20"/>
        <v/>
      </c>
      <c r="T410" s="87"/>
      <c r="U410" s="84" t="s">
        <v>97</v>
      </c>
      <c r="V410" s="84" t="s">
        <v>97</v>
      </c>
      <c r="W410" s="85" t="b">
        <f t="shared" si="1"/>
        <v>0</v>
      </c>
      <c r="X410" s="63"/>
      <c r="Y410" s="53"/>
      <c r="Z410" s="63"/>
    </row>
    <row r="411">
      <c r="A411" s="75"/>
      <c r="B411" s="74"/>
      <c r="C411" s="75"/>
      <c r="D411" s="76"/>
      <c r="E411" s="75" t="s">
        <v>97</v>
      </c>
      <c r="F411" s="75" t="s">
        <v>97</v>
      </c>
      <c r="G411" s="77"/>
      <c r="H411" s="77"/>
      <c r="I411" s="80"/>
      <c r="J411" s="77" t="s">
        <v>97</v>
      </c>
      <c r="K411" s="79" t="s">
        <v>97</v>
      </c>
      <c r="L411" s="79"/>
      <c r="M411" s="50"/>
      <c r="N411" s="79" t="s">
        <v>97</v>
      </c>
      <c r="O411" s="81" t="str">
        <f t="array" ref="O411">IF(A411="", "", (IFNA(IF(A411="", "", INDEX(UpdateSheet!$L:$L, MATCH(1, (UpdateSheet!$G:$G=MAXIFS(UpdateSheet!$G:$G, UpdateSheet!$H:$H, G411, UpdateSheet!$G:$G, "&lt;=" &amp; D411)) * (UpdateSheet!$H:$H=G411), 0))), "") * J411) +
(IFNA(IF(A411="", "", INDEX(UpdateSheet!$P:$P, MATCH(1, (UpdateSheet!$G:$G=MAXIFS(UpdateSheet!$G:$G, UpdateSheet!$M:$M, K411, UpdateSheet!$G:$G, "&lt;=" &amp; D411)) * (UpdateSheet!$M:$M=K411), 0))), "") * N411)
)
</f>
        <v/>
      </c>
      <c r="P411" s="55"/>
      <c r="Q411" s="82" t="str">
        <f t="array" ref="Q411">IF(A411="", "", (IFNA(IF(A411="", "", INDEX(UpdateSheet!$K:$K, MATCH(1, (UpdateSheet!$G:$G=MAXIFS(UpdateSheet!$G:$G, UpdateSheet!$H:$H, G411, UpdateSheet!$I:$I, J411, UpdateSheet!$G:$G, "&lt;=" &amp; D411)) * (UpdateSheet!$H:$H=G411) *(UpdateSheet!$I:$I=J411), 0))), "")) +
(IFNA(IF(A411="", "", INDEX(UpdateSheet!$O:$O, MATCH(1, (UpdateSheet!$G:$G=MAXIFS(UpdateSheet!$G:$G, UpdateSheet!$M:$M, K411,UpdateSheet!$N:$N, N411, UpdateSheet!$G:$G, "&lt;=" &amp; D411)) * (UpdateSheet!$M:$M=K411) *(UpdateSheet!$N:$N=N411), 0))), ""))
)
</f>
        <v/>
      </c>
      <c r="R411" s="81" t="s">
        <v>97</v>
      </c>
      <c r="S411" s="63" t="str">
        <f t="shared" si="20"/>
        <v/>
      </c>
      <c r="T411" s="83"/>
      <c r="U411" s="84" t="s">
        <v>97</v>
      </c>
      <c r="V411" s="84" t="s">
        <v>97</v>
      </c>
      <c r="W411" s="85" t="b">
        <f t="shared" si="1"/>
        <v>0</v>
      </c>
      <c r="X411" s="53"/>
      <c r="Y411" s="53"/>
      <c r="Z411" s="63"/>
    </row>
    <row r="412">
      <c r="A412" s="75"/>
      <c r="B412" s="74"/>
      <c r="C412" s="75"/>
      <c r="D412" s="76"/>
      <c r="E412" s="75" t="s">
        <v>97</v>
      </c>
      <c r="F412" s="75" t="s">
        <v>97</v>
      </c>
      <c r="G412" s="77"/>
      <c r="H412" s="77"/>
      <c r="I412" s="80"/>
      <c r="J412" s="77" t="s">
        <v>97</v>
      </c>
      <c r="K412" s="79" t="s">
        <v>97</v>
      </c>
      <c r="L412" s="79"/>
      <c r="M412" s="50"/>
      <c r="N412" s="79" t="s">
        <v>97</v>
      </c>
      <c r="O412" s="81" t="str">
        <f t="array" ref="O412">IF(A412="", "", (IFNA(IF(A412="", "", INDEX(UpdateSheet!$L:$L, MATCH(1, (UpdateSheet!$G:$G=MAXIFS(UpdateSheet!$G:$G, UpdateSheet!$H:$H, G412, UpdateSheet!$G:$G, "&lt;=" &amp; D412)) * (UpdateSheet!$H:$H=G412), 0))), "") * J412) +
(IFNA(IF(A412="", "", INDEX(UpdateSheet!$P:$P, MATCH(1, (UpdateSheet!$G:$G=MAXIFS(UpdateSheet!$G:$G, UpdateSheet!$M:$M, K412, UpdateSheet!$G:$G, "&lt;=" &amp; D412)) * (UpdateSheet!$M:$M=K412), 0))), "") * N412)
)
</f>
        <v/>
      </c>
      <c r="P412" s="86"/>
      <c r="Q412" s="82" t="str">
        <f t="array" ref="Q412">IF(A412="", "", (IFNA(IF(A412="", "", INDEX(UpdateSheet!$K:$K, MATCH(1, (UpdateSheet!$G:$G=MAXIFS(UpdateSheet!$G:$G, UpdateSheet!$H:$H, G412, UpdateSheet!$I:$I, J412, UpdateSheet!$G:$G, "&lt;=" &amp; D412)) * (UpdateSheet!$H:$H=G412) *(UpdateSheet!$I:$I=J412), 0))), "")) +
(IFNA(IF(A412="", "", INDEX(UpdateSheet!$O:$O, MATCH(1, (UpdateSheet!$G:$G=MAXIFS(UpdateSheet!$G:$G, UpdateSheet!$M:$M, K412,UpdateSheet!$N:$N, N412, UpdateSheet!$G:$G, "&lt;=" &amp; D412)) * (UpdateSheet!$M:$M=K412) *(UpdateSheet!$N:$N=N412), 0))), ""))
)
</f>
        <v/>
      </c>
      <c r="R412" s="81" t="s">
        <v>97</v>
      </c>
      <c r="S412" s="63" t="str">
        <f t="shared" si="20"/>
        <v/>
      </c>
      <c r="T412" s="83"/>
      <c r="U412" s="84" t="s">
        <v>97</v>
      </c>
      <c r="V412" s="84" t="s">
        <v>97</v>
      </c>
      <c r="W412" s="85" t="b">
        <f t="shared" si="1"/>
        <v>0</v>
      </c>
      <c r="X412" s="53"/>
      <c r="Y412" s="53"/>
      <c r="Z412" s="63"/>
    </row>
    <row r="413">
      <c r="A413" s="75"/>
      <c r="B413" s="74"/>
      <c r="C413" s="75"/>
      <c r="D413" s="76"/>
      <c r="E413" s="75" t="s">
        <v>97</v>
      </c>
      <c r="F413" s="75" t="s">
        <v>97</v>
      </c>
      <c r="G413" s="77"/>
      <c r="H413" s="77"/>
      <c r="I413" s="80"/>
      <c r="J413" s="77" t="s">
        <v>97</v>
      </c>
      <c r="K413" s="79" t="s">
        <v>97</v>
      </c>
      <c r="L413" s="79"/>
      <c r="M413" s="50"/>
      <c r="N413" s="79" t="s">
        <v>97</v>
      </c>
      <c r="O413" s="81" t="str">
        <f t="array" ref="O413">IF(A413="", "", (IFNA(IF(A413="", "", INDEX(UpdateSheet!$L:$L, MATCH(1, (UpdateSheet!$G:$G=MAXIFS(UpdateSheet!$G:$G, UpdateSheet!$H:$H, G413, UpdateSheet!$G:$G, "&lt;=" &amp; D413)) * (UpdateSheet!$H:$H=G413), 0))), "") * J413) +
(IFNA(IF(A413="", "", INDEX(UpdateSheet!$P:$P, MATCH(1, (UpdateSheet!$G:$G=MAXIFS(UpdateSheet!$G:$G, UpdateSheet!$M:$M, K413, UpdateSheet!$G:$G, "&lt;=" &amp; D413)) * (UpdateSheet!$M:$M=K413), 0))), "") * N413)
)
</f>
        <v/>
      </c>
      <c r="P413" s="55"/>
      <c r="Q413" s="82" t="str">
        <f t="array" ref="Q413">IF(A413="", "", (IFNA(IF(A413="", "", INDEX(UpdateSheet!$K:$K, MATCH(1, (UpdateSheet!$G:$G=MAXIFS(UpdateSheet!$G:$G, UpdateSheet!$H:$H, G413, UpdateSheet!$I:$I, J413, UpdateSheet!$G:$G, "&lt;=" &amp; D413)) * (UpdateSheet!$H:$H=G413) *(UpdateSheet!$I:$I=J413), 0))), "")) +
(IFNA(IF(A413="", "", INDEX(UpdateSheet!$O:$O, MATCH(1, (UpdateSheet!$G:$G=MAXIFS(UpdateSheet!$G:$G, UpdateSheet!$M:$M, K413,UpdateSheet!$N:$N, N413, UpdateSheet!$G:$G, "&lt;=" &amp; D413)) * (UpdateSheet!$M:$M=K413) *(UpdateSheet!$N:$N=N413), 0))), ""))
)
</f>
        <v/>
      </c>
      <c r="R413" s="81" t="s">
        <v>97</v>
      </c>
      <c r="S413" s="63" t="str">
        <f t="shared" si="20"/>
        <v/>
      </c>
      <c r="T413" s="83"/>
      <c r="U413" s="84" t="s">
        <v>97</v>
      </c>
      <c r="V413" s="84" t="s">
        <v>97</v>
      </c>
      <c r="W413" s="85" t="b">
        <f t="shared" si="1"/>
        <v>0</v>
      </c>
      <c r="X413" s="53"/>
      <c r="Y413" s="53"/>
      <c r="Z413" s="63"/>
    </row>
    <row r="414">
      <c r="A414" s="75"/>
      <c r="B414" s="74"/>
      <c r="C414" s="75"/>
      <c r="D414" s="76"/>
      <c r="E414" s="75" t="s">
        <v>97</v>
      </c>
      <c r="F414" s="75" t="s">
        <v>97</v>
      </c>
      <c r="G414" s="77"/>
      <c r="H414" s="77"/>
      <c r="I414" s="80"/>
      <c r="J414" s="77" t="s">
        <v>97</v>
      </c>
      <c r="K414" s="79" t="s">
        <v>97</v>
      </c>
      <c r="L414" s="79"/>
      <c r="M414" s="80"/>
      <c r="N414" s="79" t="s">
        <v>97</v>
      </c>
      <c r="O414" s="81" t="str">
        <f t="array" ref="O414">IF(A414="", "", (IFNA(IF(A414="", "", INDEX(UpdateSheet!$L:$L, MATCH(1, (UpdateSheet!$G:$G=MAXIFS(UpdateSheet!$G:$G, UpdateSheet!$H:$H, G414, UpdateSheet!$G:$G, "&lt;=" &amp; D414)) * (UpdateSheet!$H:$H=G414), 0))), "") * J414) +
(IFNA(IF(A414="", "", INDEX(UpdateSheet!$P:$P, MATCH(1, (UpdateSheet!$G:$G=MAXIFS(UpdateSheet!$G:$G, UpdateSheet!$M:$M, K414, UpdateSheet!$G:$G, "&lt;=" &amp; D414)) * (UpdateSheet!$M:$M=K414), 0))), "") * N414)
)
</f>
        <v/>
      </c>
      <c r="P414" s="86"/>
      <c r="Q414" s="82" t="str">
        <f t="array" ref="Q414">IF(A414="", "", (IFNA(IF(A414="", "", INDEX(UpdateSheet!$K:$K, MATCH(1, (UpdateSheet!$G:$G=MAXIFS(UpdateSheet!$G:$G, UpdateSheet!$H:$H, G414, UpdateSheet!$I:$I, J414, UpdateSheet!$G:$G, "&lt;=" &amp; D414)) * (UpdateSheet!$H:$H=G414) *(UpdateSheet!$I:$I=J414), 0))), "")) +
(IFNA(IF(A414="", "", INDEX(UpdateSheet!$O:$O, MATCH(1, (UpdateSheet!$G:$G=MAXIFS(UpdateSheet!$G:$G, UpdateSheet!$M:$M, K414,UpdateSheet!$N:$N, N414, UpdateSheet!$G:$G, "&lt;=" &amp; D414)) * (UpdateSheet!$M:$M=K414) *(UpdateSheet!$N:$N=N414), 0))), ""))
)
</f>
        <v/>
      </c>
      <c r="R414" s="81" t="s">
        <v>97</v>
      </c>
      <c r="S414" s="63" t="str">
        <f t="shared" si="20"/>
        <v/>
      </c>
      <c r="T414" s="87"/>
      <c r="U414" s="84" t="s">
        <v>97</v>
      </c>
      <c r="V414" s="84" t="s">
        <v>97</v>
      </c>
      <c r="W414" s="85" t="b">
        <f t="shared" si="1"/>
        <v>0</v>
      </c>
      <c r="X414" s="63"/>
      <c r="Y414" s="53"/>
      <c r="Z414" s="63"/>
    </row>
    <row r="415">
      <c r="A415" s="75"/>
      <c r="B415" s="74"/>
      <c r="C415" s="75"/>
      <c r="D415" s="76"/>
      <c r="E415" s="75" t="s">
        <v>97</v>
      </c>
      <c r="F415" s="75" t="s">
        <v>97</v>
      </c>
      <c r="G415" s="77"/>
      <c r="H415" s="77"/>
      <c r="I415" s="80"/>
      <c r="J415" s="77" t="s">
        <v>97</v>
      </c>
      <c r="K415" s="79" t="s">
        <v>97</v>
      </c>
      <c r="L415" s="79"/>
      <c r="M415" s="50"/>
      <c r="N415" s="79" t="s">
        <v>97</v>
      </c>
      <c r="O415" s="81" t="str">
        <f t="array" ref="O415">IF(A415="", "", (IFNA(IF(A415="", "", INDEX(UpdateSheet!$L:$L, MATCH(1, (UpdateSheet!$G:$G=MAXIFS(UpdateSheet!$G:$G, UpdateSheet!$H:$H, G415, UpdateSheet!$G:$G, "&lt;=" &amp; D415)) * (UpdateSheet!$H:$H=G415), 0))), "") * J415) +
(IFNA(IF(A415="", "", INDEX(UpdateSheet!$P:$P, MATCH(1, (UpdateSheet!$G:$G=MAXIFS(UpdateSheet!$G:$G, UpdateSheet!$M:$M, K415, UpdateSheet!$G:$G, "&lt;=" &amp; D415)) * (UpdateSheet!$M:$M=K415), 0))), "") * N415)
)
</f>
        <v/>
      </c>
      <c r="P415" s="55"/>
      <c r="Q415" s="82" t="str">
        <f t="array" ref="Q415">IF(A415="", "", (IFNA(IF(A415="", "", INDEX(UpdateSheet!$K:$K, MATCH(1, (UpdateSheet!$G:$G=MAXIFS(UpdateSheet!$G:$G, UpdateSheet!$H:$H, G415, UpdateSheet!$I:$I, J415, UpdateSheet!$G:$G, "&lt;=" &amp; D415)) * (UpdateSheet!$H:$H=G415) *(UpdateSheet!$I:$I=J415), 0))), "")) +
(IFNA(IF(A415="", "", INDEX(UpdateSheet!$O:$O, MATCH(1, (UpdateSheet!$G:$G=MAXIFS(UpdateSheet!$G:$G, UpdateSheet!$M:$M, K415,UpdateSheet!$N:$N, N415, UpdateSheet!$G:$G, "&lt;=" &amp; D415)) * (UpdateSheet!$M:$M=K415) *(UpdateSheet!$N:$N=N415), 0))), ""))
)
</f>
        <v/>
      </c>
      <c r="R415" s="81" t="s">
        <v>97</v>
      </c>
      <c r="S415" s="63" t="str">
        <f t="shared" si="20"/>
        <v/>
      </c>
      <c r="T415" s="83"/>
      <c r="U415" s="84" t="s">
        <v>97</v>
      </c>
      <c r="V415" s="84" t="s">
        <v>97</v>
      </c>
      <c r="W415" s="85" t="b">
        <f t="shared" si="1"/>
        <v>0</v>
      </c>
      <c r="X415" s="53"/>
      <c r="Y415" s="53"/>
      <c r="Z415" s="63"/>
    </row>
    <row r="416">
      <c r="A416" s="75"/>
      <c r="B416" s="74"/>
      <c r="C416" s="75"/>
      <c r="D416" s="76"/>
      <c r="E416" s="75" t="s">
        <v>97</v>
      </c>
      <c r="F416" s="75" t="s">
        <v>97</v>
      </c>
      <c r="G416" s="77"/>
      <c r="H416" s="77"/>
      <c r="I416" s="80"/>
      <c r="J416" s="77" t="s">
        <v>97</v>
      </c>
      <c r="K416" s="79" t="s">
        <v>97</v>
      </c>
      <c r="L416" s="79"/>
      <c r="M416" s="80"/>
      <c r="N416" s="79" t="s">
        <v>97</v>
      </c>
      <c r="O416" s="81" t="str">
        <f t="array" ref="O416">IF(A416="", "", (IFNA(IF(A416="", "", INDEX(UpdateSheet!$L:$L, MATCH(1, (UpdateSheet!$G:$G=MAXIFS(UpdateSheet!$G:$G, UpdateSheet!$H:$H, G416, UpdateSheet!$G:$G, "&lt;=" &amp; D416)) * (UpdateSheet!$H:$H=G416), 0))), "") * J416) +
(IFNA(IF(A416="", "", INDEX(UpdateSheet!$P:$P, MATCH(1, (UpdateSheet!$G:$G=MAXIFS(UpdateSheet!$G:$G, UpdateSheet!$M:$M, K416, UpdateSheet!$G:$G, "&lt;=" &amp; D416)) * (UpdateSheet!$M:$M=K416), 0))), "") * N416)
)
</f>
        <v/>
      </c>
      <c r="P416" s="86"/>
      <c r="Q416" s="82" t="str">
        <f t="array" ref="Q416">IF(A416="", "", (IFNA(IF(A416="", "", INDEX(UpdateSheet!$K:$K, MATCH(1, (UpdateSheet!$G:$G=MAXIFS(UpdateSheet!$G:$G, UpdateSheet!$H:$H, G416, UpdateSheet!$I:$I, J416, UpdateSheet!$G:$G, "&lt;=" &amp; D416)) * (UpdateSheet!$H:$H=G416) *(UpdateSheet!$I:$I=J416), 0))), "")) +
(IFNA(IF(A416="", "", INDEX(UpdateSheet!$O:$O, MATCH(1, (UpdateSheet!$G:$G=MAXIFS(UpdateSheet!$G:$G, UpdateSheet!$M:$M, K416,UpdateSheet!$N:$N, N416, UpdateSheet!$G:$G, "&lt;=" &amp; D416)) * (UpdateSheet!$M:$M=K416) *(UpdateSheet!$N:$N=N416), 0))), ""))
)
</f>
        <v/>
      </c>
      <c r="R416" s="81" t="s">
        <v>97</v>
      </c>
      <c r="S416" s="63" t="str">
        <f t="shared" si="20"/>
        <v/>
      </c>
      <c r="T416" s="87"/>
      <c r="U416" s="84" t="s">
        <v>97</v>
      </c>
      <c r="V416" s="84" t="s">
        <v>97</v>
      </c>
      <c r="W416" s="85" t="b">
        <f t="shared" si="1"/>
        <v>0</v>
      </c>
      <c r="X416" s="63"/>
      <c r="Y416" s="53"/>
      <c r="Z416" s="63"/>
    </row>
    <row r="417">
      <c r="A417" s="75"/>
      <c r="B417" s="74"/>
      <c r="C417" s="75"/>
      <c r="D417" s="76"/>
      <c r="E417" s="75" t="s">
        <v>97</v>
      </c>
      <c r="F417" s="75" t="s">
        <v>97</v>
      </c>
      <c r="G417" s="77"/>
      <c r="H417" s="77"/>
      <c r="I417" s="80"/>
      <c r="J417" s="77" t="s">
        <v>97</v>
      </c>
      <c r="K417" s="79" t="s">
        <v>97</v>
      </c>
      <c r="L417" s="79"/>
      <c r="M417" s="80"/>
      <c r="N417" s="79" t="s">
        <v>97</v>
      </c>
      <c r="O417" s="81" t="str">
        <f t="array" ref="O417">IF(A417="", "", (IFNA(IF(A417="", "", INDEX(UpdateSheet!$L:$L, MATCH(1, (UpdateSheet!$G:$G=MAXIFS(UpdateSheet!$G:$G, UpdateSheet!$H:$H, G417, UpdateSheet!$G:$G, "&lt;=" &amp; D417)) * (UpdateSheet!$H:$H=G417), 0))), "") * J417) +
(IFNA(IF(A417="", "", INDEX(UpdateSheet!$P:$P, MATCH(1, (UpdateSheet!$G:$G=MAXIFS(UpdateSheet!$G:$G, UpdateSheet!$M:$M, K417, UpdateSheet!$G:$G, "&lt;=" &amp; D417)) * (UpdateSheet!$M:$M=K417), 0))), "") * N417)
)
</f>
        <v/>
      </c>
      <c r="P417" s="86"/>
      <c r="Q417" s="82" t="str">
        <f t="array" ref="Q417">IF(A417="", "", (IFNA(IF(A417="", "", INDEX(UpdateSheet!$K:$K, MATCH(1, (UpdateSheet!$G:$G=MAXIFS(UpdateSheet!$G:$G, UpdateSheet!$H:$H, G417, UpdateSheet!$I:$I, J417, UpdateSheet!$G:$G, "&lt;=" &amp; D417)) * (UpdateSheet!$H:$H=G417) *(UpdateSheet!$I:$I=J417), 0))), "")) +
(IFNA(IF(A417="", "", INDEX(UpdateSheet!$O:$O, MATCH(1, (UpdateSheet!$G:$G=MAXIFS(UpdateSheet!$G:$G, UpdateSheet!$M:$M, K417,UpdateSheet!$N:$N, N417, UpdateSheet!$G:$G, "&lt;=" &amp; D417)) * (UpdateSheet!$M:$M=K417) *(UpdateSheet!$N:$N=N417), 0))), ""))
)
</f>
        <v/>
      </c>
      <c r="R417" s="81" t="s">
        <v>97</v>
      </c>
      <c r="S417" s="63" t="str">
        <f t="shared" si="20"/>
        <v/>
      </c>
      <c r="T417" s="87"/>
      <c r="U417" s="84" t="s">
        <v>97</v>
      </c>
      <c r="V417" s="84" t="s">
        <v>97</v>
      </c>
      <c r="W417" s="85" t="b">
        <f t="shared" si="1"/>
        <v>0</v>
      </c>
      <c r="X417" s="63"/>
      <c r="Y417" s="53"/>
      <c r="Z417" s="63"/>
    </row>
    <row r="418">
      <c r="A418" s="75"/>
      <c r="B418" s="74"/>
      <c r="C418" s="75"/>
      <c r="D418" s="76"/>
      <c r="E418" s="75" t="s">
        <v>97</v>
      </c>
      <c r="F418" s="75" t="s">
        <v>97</v>
      </c>
      <c r="G418" s="77"/>
      <c r="H418" s="77"/>
      <c r="I418" s="80"/>
      <c r="J418" s="77" t="s">
        <v>97</v>
      </c>
      <c r="K418" s="79" t="s">
        <v>97</v>
      </c>
      <c r="L418" s="79"/>
      <c r="M418" s="80"/>
      <c r="N418" s="79" t="s">
        <v>97</v>
      </c>
      <c r="O418" s="81" t="str">
        <f t="array" ref="O418">IF(A418="", "", (IFNA(IF(A418="", "", INDEX(UpdateSheet!$L:$L, MATCH(1, (UpdateSheet!$G:$G=MAXIFS(UpdateSheet!$G:$G, UpdateSheet!$H:$H, G418, UpdateSheet!$G:$G, "&lt;=" &amp; D418)) * (UpdateSheet!$H:$H=G418), 0))), "") * J418) +
(IFNA(IF(A418="", "", INDEX(UpdateSheet!$P:$P, MATCH(1, (UpdateSheet!$G:$G=MAXIFS(UpdateSheet!$G:$G, UpdateSheet!$M:$M, K418, UpdateSheet!$G:$G, "&lt;=" &amp; D418)) * (UpdateSheet!$M:$M=K418), 0))), "") * N418)
)
</f>
        <v/>
      </c>
      <c r="P418" s="86"/>
      <c r="Q418" s="82" t="str">
        <f t="array" ref="Q418">IF(A418="", "", (IFNA(IF(A418="", "", INDEX(UpdateSheet!$K:$K, MATCH(1, (UpdateSheet!$G:$G=MAXIFS(UpdateSheet!$G:$G, UpdateSheet!$H:$H, G418, UpdateSheet!$I:$I, J418, UpdateSheet!$G:$G, "&lt;=" &amp; D418)) * (UpdateSheet!$H:$H=G418) *(UpdateSheet!$I:$I=J418), 0))), "")) +
(IFNA(IF(A418="", "", INDEX(UpdateSheet!$O:$O, MATCH(1, (UpdateSheet!$G:$G=MAXIFS(UpdateSheet!$G:$G, UpdateSheet!$M:$M, K418,UpdateSheet!$N:$N, N418, UpdateSheet!$G:$G, "&lt;=" &amp; D418)) * (UpdateSheet!$M:$M=K418) *(UpdateSheet!$N:$N=N418), 0))), ""))
)
</f>
        <v/>
      </c>
      <c r="R418" s="81" t="s">
        <v>97</v>
      </c>
      <c r="S418" s="63" t="str">
        <f t="shared" si="20"/>
        <v/>
      </c>
      <c r="T418" s="87"/>
      <c r="U418" s="84" t="s">
        <v>97</v>
      </c>
      <c r="V418" s="84" t="s">
        <v>97</v>
      </c>
      <c r="W418" s="85" t="b">
        <f t="shared" si="1"/>
        <v>0</v>
      </c>
      <c r="X418" s="63"/>
      <c r="Y418" s="53"/>
      <c r="Z418" s="63"/>
    </row>
    <row r="419">
      <c r="A419" s="75"/>
      <c r="B419" s="74"/>
      <c r="C419" s="75"/>
      <c r="D419" s="76"/>
      <c r="E419" s="75" t="s">
        <v>97</v>
      </c>
      <c r="F419" s="75" t="s">
        <v>97</v>
      </c>
      <c r="G419" s="77"/>
      <c r="H419" s="77"/>
      <c r="I419" s="80"/>
      <c r="J419" s="77" t="s">
        <v>97</v>
      </c>
      <c r="K419" s="79" t="s">
        <v>97</v>
      </c>
      <c r="L419" s="79"/>
      <c r="M419" s="50"/>
      <c r="N419" s="79" t="s">
        <v>97</v>
      </c>
      <c r="O419" s="81" t="str">
        <f t="array" ref="O419">IF(A419="", "", (IFNA(IF(A419="", "", INDEX(UpdateSheet!$L:$L, MATCH(1, (UpdateSheet!$G:$G=MAXIFS(UpdateSheet!$G:$G, UpdateSheet!$H:$H, G419, UpdateSheet!$G:$G, "&lt;=" &amp; D419)) * (UpdateSheet!$H:$H=G419), 0))), "") * J419) +
(IFNA(IF(A419="", "", INDEX(UpdateSheet!$P:$P, MATCH(1, (UpdateSheet!$G:$G=MAXIFS(UpdateSheet!$G:$G, UpdateSheet!$M:$M, K419, UpdateSheet!$G:$G, "&lt;=" &amp; D419)) * (UpdateSheet!$M:$M=K419), 0))), "") * N419)
)
</f>
        <v/>
      </c>
      <c r="P419" s="55"/>
      <c r="Q419" s="82" t="str">
        <f t="array" ref="Q419">IF(A419="", "", (IFNA(IF(A419="", "", INDEX(UpdateSheet!$K:$K, MATCH(1, (UpdateSheet!$G:$G=MAXIFS(UpdateSheet!$G:$G, UpdateSheet!$H:$H, G419, UpdateSheet!$I:$I, J419, UpdateSheet!$G:$G, "&lt;=" &amp; D419)) * (UpdateSheet!$H:$H=G419) *(UpdateSheet!$I:$I=J419), 0))), "")) +
(IFNA(IF(A419="", "", INDEX(UpdateSheet!$O:$O, MATCH(1, (UpdateSheet!$G:$G=MAXIFS(UpdateSheet!$G:$G, UpdateSheet!$M:$M, K419,UpdateSheet!$N:$N, N419, UpdateSheet!$G:$G, "&lt;=" &amp; D419)) * (UpdateSheet!$M:$M=K419) *(UpdateSheet!$N:$N=N419), 0))), ""))
)
</f>
        <v/>
      </c>
      <c r="R419" s="81" t="s">
        <v>97</v>
      </c>
      <c r="S419" s="63" t="str">
        <f t="shared" si="20"/>
        <v/>
      </c>
      <c r="T419" s="83"/>
      <c r="U419" s="84" t="s">
        <v>97</v>
      </c>
      <c r="V419" s="84" t="s">
        <v>97</v>
      </c>
      <c r="W419" s="85" t="b">
        <f t="shared" si="1"/>
        <v>0</v>
      </c>
      <c r="X419" s="53"/>
      <c r="Y419" s="53"/>
      <c r="Z419" s="63"/>
    </row>
    <row r="420">
      <c r="A420" s="75"/>
      <c r="B420" s="74"/>
      <c r="C420" s="75"/>
      <c r="D420" s="76"/>
      <c r="E420" s="75" t="s">
        <v>97</v>
      </c>
      <c r="F420" s="75" t="s">
        <v>97</v>
      </c>
      <c r="G420" s="77"/>
      <c r="H420" s="77"/>
      <c r="I420" s="80"/>
      <c r="J420" s="77" t="s">
        <v>97</v>
      </c>
      <c r="K420" s="79" t="s">
        <v>97</v>
      </c>
      <c r="L420" s="79"/>
      <c r="M420" s="50"/>
      <c r="N420" s="79" t="s">
        <v>97</v>
      </c>
      <c r="O420" s="81" t="str">
        <f t="array" ref="O420">IF(A420="", "", (IFNA(IF(A420="", "", INDEX(UpdateSheet!$L:$L, MATCH(1, (UpdateSheet!$G:$G=MAXIFS(UpdateSheet!$G:$G, UpdateSheet!$H:$H, G420, UpdateSheet!$G:$G, "&lt;=" &amp; D420)) * (UpdateSheet!$H:$H=G420), 0))), "") * J420) +
(IFNA(IF(A420="", "", INDEX(UpdateSheet!$P:$P, MATCH(1, (UpdateSheet!$G:$G=MAXIFS(UpdateSheet!$G:$G, UpdateSheet!$M:$M, K420, UpdateSheet!$G:$G, "&lt;=" &amp; D420)) * (UpdateSheet!$M:$M=K420), 0))), "") * N420)
)
</f>
        <v/>
      </c>
      <c r="P420" s="86"/>
      <c r="Q420" s="82" t="str">
        <f t="array" ref="Q420">IF(A420="", "", (IFNA(IF(A420="", "", INDEX(UpdateSheet!$K:$K, MATCH(1, (UpdateSheet!$G:$G=MAXIFS(UpdateSheet!$G:$G, UpdateSheet!$H:$H, G420, UpdateSheet!$I:$I, J420, UpdateSheet!$G:$G, "&lt;=" &amp; D420)) * (UpdateSheet!$H:$H=G420) *(UpdateSheet!$I:$I=J420), 0))), "")) +
(IFNA(IF(A420="", "", INDEX(UpdateSheet!$O:$O, MATCH(1, (UpdateSheet!$G:$G=MAXIFS(UpdateSheet!$G:$G, UpdateSheet!$M:$M, K420,UpdateSheet!$N:$N, N420, UpdateSheet!$G:$G, "&lt;=" &amp; D420)) * (UpdateSheet!$M:$M=K420) *(UpdateSheet!$N:$N=N420), 0))), ""))
)
</f>
        <v/>
      </c>
      <c r="R420" s="81" t="s">
        <v>97</v>
      </c>
      <c r="S420" s="63" t="str">
        <f t="shared" si="20"/>
        <v/>
      </c>
      <c r="T420" s="83"/>
      <c r="U420" s="84" t="s">
        <v>97</v>
      </c>
      <c r="V420" s="84" t="s">
        <v>97</v>
      </c>
      <c r="W420" s="85" t="b">
        <f t="shared" si="1"/>
        <v>0</v>
      </c>
      <c r="X420" s="53"/>
      <c r="Y420" s="53"/>
      <c r="Z420" s="63"/>
    </row>
    <row r="421">
      <c r="A421" s="75"/>
      <c r="B421" s="74"/>
      <c r="C421" s="75"/>
      <c r="D421" s="76"/>
      <c r="E421" s="75" t="s">
        <v>97</v>
      </c>
      <c r="F421" s="75" t="s">
        <v>97</v>
      </c>
      <c r="G421" s="77"/>
      <c r="H421" s="77"/>
      <c r="I421" s="80"/>
      <c r="J421" s="77" t="s">
        <v>97</v>
      </c>
      <c r="K421" s="79" t="s">
        <v>97</v>
      </c>
      <c r="L421" s="79"/>
      <c r="M421" s="80"/>
      <c r="N421" s="79" t="s">
        <v>97</v>
      </c>
      <c r="O421" s="81" t="str">
        <f t="array" ref="O421">IF(A421="", "", (IFNA(IF(A421="", "", INDEX(UpdateSheet!$L:$L, MATCH(1, (UpdateSheet!$G:$G=MAXIFS(UpdateSheet!$G:$G, UpdateSheet!$H:$H, G421, UpdateSheet!$G:$G, "&lt;=" &amp; D421)) * (UpdateSheet!$H:$H=G421), 0))), "") * J421) +
(IFNA(IF(A421="", "", INDEX(UpdateSheet!$P:$P, MATCH(1, (UpdateSheet!$G:$G=MAXIFS(UpdateSheet!$G:$G, UpdateSheet!$M:$M, K421, UpdateSheet!$G:$G, "&lt;=" &amp; D421)) * (UpdateSheet!$M:$M=K421), 0))), "") * N421)
)
</f>
        <v/>
      </c>
      <c r="P421" s="86"/>
      <c r="Q421" s="82" t="str">
        <f t="array" ref="Q421">IF(A421="", "", (IFNA(IF(A421="", "", INDEX(UpdateSheet!$K:$K, MATCH(1, (UpdateSheet!$G:$G=MAXIFS(UpdateSheet!$G:$G, UpdateSheet!$H:$H, G421, UpdateSheet!$I:$I, J421, UpdateSheet!$G:$G, "&lt;=" &amp; D421)) * (UpdateSheet!$H:$H=G421) *(UpdateSheet!$I:$I=J421), 0))), "")) +
(IFNA(IF(A421="", "", INDEX(UpdateSheet!$O:$O, MATCH(1, (UpdateSheet!$G:$G=MAXIFS(UpdateSheet!$G:$G, UpdateSheet!$M:$M, K421,UpdateSheet!$N:$N, N421, UpdateSheet!$G:$G, "&lt;=" &amp; D421)) * (UpdateSheet!$M:$M=K421) *(UpdateSheet!$N:$N=N421), 0))), ""))
)
</f>
        <v/>
      </c>
      <c r="R421" s="81" t="s">
        <v>97</v>
      </c>
      <c r="S421" s="63" t="str">
        <f t="shared" si="20"/>
        <v/>
      </c>
      <c r="T421" s="87"/>
      <c r="U421" s="84" t="s">
        <v>97</v>
      </c>
      <c r="V421" s="84" t="s">
        <v>97</v>
      </c>
      <c r="W421" s="85" t="b">
        <f t="shared" si="1"/>
        <v>0</v>
      </c>
      <c r="X421" s="63"/>
      <c r="Y421" s="53"/>
      <c r="Z421" s="63"/>
    </row>
    <row r="422">
      <c r="A422" s="75"/>
      <c r="B422" s="74"/>
      <c r="C422" s="75"/>
      <c r="D422" s="76"/>
      <c r="E422" s="75" t="s">
        <v>97</v>
      </c>
      <c r="F422" s="75" t="s">
        <v>97</v>
      </c>
      <c r="G422" s="77"/>
      <c r="H422" s="77"/>
      <c r="I422" s="80"/>
      <c r="J422" s="77" t="s">
        <v>97</v>
      </c>
      <c r="K422" s="79" t="s">
        <v>97</v>
      </c>
      <c r="L422" s="79"/>
      <c r="M422" s="80"/>
      <c r="N422" s="79" t="s">
        <v>97</v>
      </c>
      <c r="O422" s="81" t="str">
        <f t="array" ref="O422">IF(A422="", "", (IFNA(IF(A422="", "", INDEX(UpdateSheet!$L:$L, MATCH(1, (UpdateSheet!$G:$G=MAXIFS(UpdateSheet!$G:$G, UpdateSheet!$H:$H, G422, UpdateSheet!$G:$G, "&lt;=" &amp; D422)) * (UpdateSheet!$H:$H=G422), 0))), "") * J422) +
(IFNA(IF(A422="", "", INDEX(UpdateSheet!$P:$P, MATCH(1, (UpdateSheet!$G:$G=MAXIFS(UpdateSheet!$G:$G, UpdateSheet!$M:$M, K422, UpdateSheet!$G:$G, "&lt;=" &amp; D422)) * (UpdateSheet!$M:$M=K422), 0))), "") * N422)
)
</f>
        <v/>
      </c>
      <c r="P422" s="86"/>
      <c r="Q422" s="82" t="str">
        <f t="array" ref="Q422">IF(A422="", "", (IFNA(IF(A422="", "", INDEX(UpdateSheet!$K:$K, MATCH(1, (UpdateSheet!$G:$G=MAXIFS(UpdateSheet!$G:$G, UpdateSheet!$H:$H, G422, UpdateSheet!$I:$I, J422, UpdateSheet!$G:$G, "&lt;=" &amp; D422)) * (UpdateSheet!$H:$H=G422) *(UpdateSheet!$I:$I=J422), 0))), "")) +
(IFNA(IF(A422="", "", INDEX(UpdateSheet!$O:$O, MATCH(1, (UpdateSheet!$G:$G=MAXIFS(UpdateSheet!$G:$G, UpdateSheet!$M:$M, K422,UpdateSheet!$N:$N, N422, UpdateSheet!$G:$G, "&lt;=" &amp; D422)) * (UpdateSheet!$M:$M=K422) *(UpdateSheet!$N:$N=N422), 0))), ""))
)
</f>
        <v/>
      </c>
      <c r="R422" s="81" t="s">
        <v>97</v>
      </c>
      <c r="S422" s="63" t="str">
        <f t="shared" si="20"/>
        <v/>
      </c>
      <c r="T422" s="87"/>
      <c r="U422" s="84" t="s">
        <v>97</v>
      </c>
      <c r="V422" s="84" t="s">
        <v>97</v>
      </c>
      <c r="W422" s="85" t="b">
        <f t="shared" si="1"/>
        <v>0</v>
      </c>
      <c r="X422" s="63"/>
      <c r="Y422" s="63"/>
      <c r="Z422" s="63"/>
    </row>
    <row r="423">
      <c r="A423" s="75"/>
      <c r="B423" s="74"/>
      <c r="C423" s="75"/>
      <c r="D423" s="76"/>
      <c r="E423" s="75" t="s">
        <v>97</v>
      </c>
      <c r="F423" s="75" t="s">
        <v>97</v>
      </c>
      <c r="G423" s="77"/>
      <c r="H423" s="77"/>
      <c r="I423" s="80"/>
      <c r="J423" s="77" t="s">
        <v>97</v>
      </c>
      <c r="K423" s="79" t="s">
        <v>97</v>
      </c>
      <c r="L423" s="79"/>
      <c r="M423" s="50"/>
      <c r="N423" s="79" t="s">
        <v>97</v>
      </c>
      <c r="O423" s="81" t="str">
        <f t="array" ref="O423">IF(A423="", "", (IFNA(IF(A423="", "", INDEX(UpdateSheet!$L:$L, MATCH(1, (UpdateSheet!$G:$G=MAXIFS(UpdateSheet!$G:$G, UpdateSheet!$H:$H, G423, UpdateSheet!$G:$G, "&lt;=" &amp; D423)) * (UpdateSheet!$H:$H=G423), 0))), "") * J423) +
(IFNA(IF(A423="", "", INDEX(UpdateSheet!$P:$P, MATCH(1, (UpdateSheet!$G:$G=MAXIFS(UpdateSheet!$G:$G, UpdateSheet!$M:$M, K423, UpdateSheet!$G:$G, "&lt;=" &amp; D423)) * (UpdateSheet!$M:$M=K423), 0))), "") * N423)
)
</f>
        <v/>
      </c>
      <c r="P423" s="55"/>
      <c r="Q423" s="82" t="str">
        <f t="array" ref="Q423">IF(A423="", "", (IFNA(IF(A423="", "", INDEX(UpdateSheet!$K:$K, MATCH(1, (UpdateSheet!$G:$G=MAXIFS(UpdateSheet!$G:$G, UpdateSheet!$H:$H, G423, UpdateSheet!$I:$I, J423, UpdateSheet!$G:$G, "&lt;=" &amp; D423)) * (UpdateSheet!$H:$H=G423) *(UpdateSheet!$I:$I=J423), 0))), "")) +
(IFNA(IF(A423="", "", INDEX(UpdateSheet!$O:$O, MATCH(1, (UpdateSheet!$G:$G=MAXIFS(UpdateSheet!$G:$G, UpdateSheet!$M:$M, K423,UpdateSheet!$N:$N, N423, UpdateSheet!$G:$G, "&lt;=" &amp; D423)) * (UpdateSheet!$M:$M=K423) *(UpdateSheet!$N:$N=N423), 0))), ""))
)
</f>
        <v/>
      </c>
      <c r="R423" s="81" t="s">
        <v>97</v>
      </c>
      <c r="S423" s="63" t="str">
        <f t="shared" si="20"/>
        <v/>
      </c>
      <c r="T423" s="83"/>
      <c r="U423" s="84" t="s">
        <v>97</v>
      </c>
      <c r="V423" s="84" t="s">
        <v>97</v>
      </c>
      <c r="W423" s="85" t="b">
        <f t="shared" si="1"/>
        <v>0</v>
      </c>
      <c r="X423" s="53"/>
      <c r="Y423" s="53"/>
      <c r="Z423" s="63"/>
    </row>
    <row r="424">
      <c r="A424" s="75"/>
      <c r="B424" s="74"/>
      <c r="C424" s="75"/>
      <c r="D424" s="76"/>
      <c r="E424" s="75" t="s">
        <v>97</v>
      </c>
      <c r="F424" s="75" t="s">
        <v>97</v>
      </c>
      <c r="G424" s="77"/>
      <c r="H424" s="77"/>
      <c r="I424" s="80"/>
      <c r="J424" s="78" t="s">
        <v>97</v>
      </c>
      <c r="K424" s="79" t="s">
        <v>97</v>
      </c>
      <c r="L424" s="79"/>
      <c r="M424" s="50"/>
      <c r="N424" s="79" t="s">
        <v>97</v>
      </c>
      <c r="O424" s="81" t="str">
        <f t="array" ref="O424">IF(A424="", "", (IFNA(IF(A424="", "", INDEX(UpdateSheet!$L:$L, MATCH(1, (UpdateSheet!$G:$G=MAXIFS(UpdateSheet!$G:$G, UpdateSheet!$H:$H, G424, UpdateSheet!$G:$G, "&lt;=" &amp; D424)) * (UpdateSheet!$H:$H=G424), 0))), "") * J424) +
(IFNA(IF(A424="", "", INDEX(UpdateSheet!$P:$P, MATCH(1, (UpdateSheet!$G:$G=MAXIFS(UpdateSheet!$G:$G, UpdateSheet!$M:$M, K424, UpdateSheet!$G:$G, "&lt;=" &amp; D424)) * (UpdateSheet!$M:$M=K424), 0))), "") * N424)
)
</f>
        <v/>
      </c>
      <c r="P424" s="55"/>
      <c r="Q424" s="82" t="str">
        <f t="array" ref="Q424">IF(A424="", "", (IFNA(IF(A424="", "", INDEX(UpdateSheet!$K:$K, MATCH(1, (UpdateSheet!$G:$G=MAXIFS(UpdateSheet!$G:$G, UpdateSheet!$H:$H, G424, UpdateSheet!$I:$I, J424, UpdateSheet!$G:$G, "&lt;=" &amp; D424)) * (UpdateSheet!$H:$H=G424) *(UpdateSheet!$I:$I=J424), 0))), "")) +
(IFNA(IF(A424="", "", INDEX(UpdateSheet!$O:$O, MATCH(1, (UpdateSheet!$G:$G=MAXIFS(UpdateSheet!$G:$G, UpdateSheet!$M:$M, K424,UpdateSheet!$N:$N, N424, UpdateSheet!$G:$G, "&lt;=" &amp; D424)) * (UpdateSheet!$M:$M=K424) *(UpdateSheet!$N:$N=N424), 0))), ""))
)
</f>
        <v/>
      </c>
      <c r="R424" s="81" t="s">
        <v>97</v>
      </c>
      <c r="S424" s="63" t="str">
        <f t="shared" si="20"/>
        <v/>
      </c>
      <c r="T424" s="83"/>
      <c r="U424" s="84" t="s">
        <v>97</v>
      </c>
      <c r="V424" s="84" t="s">
        <v>97</v>
      </c>
      <c r="W424" s="85" t="b">
        <f t="shared" si="1"/>
        <v>0</v>
      </c>
      <c r="X424" s="53"/>
      <c r="Y424" s="53"/>
      <c r="Z424" s="63"/>
    </row>
    <row r="425">
      <c r="A425" s="75"/>
      <c r="B425" s="74"/>
      <c r="C425" s="75"/>
      <c r="D425" s="76"/>
      <c r="E425" s="75" t="s">
        <v>97</v>
      </c>
      <c r="F425" s="75" t="s">
        <v>97</v>
      </c>
      <c r="G425" s="77"/>
      <c r="H425" s="77"/>
      <c r="I425" s="80"/>
      <c r="J425" s="77" t="s">
        <v>97</v>
      </c>
      <c r="K425" s="79" t="s">
        <v>97</v>
      </c>
      <c r="L425" s="79"/>
      <c r="M425" s="80"/>
      <c r="N425" s="79" t="s">
        <v>97</v>
      </c>
      <c r="O425" s="81" t="str">
        <f t="array" ref="O425">IF(A425="", "", (IFNA(IF(A425="", "", INDEX(UpdateSheet!$L:$L, MATCH(1, (UpdateSheet!$G:$G=MAXIFS(UpdateSheet!$G:$G, UpdateSheet!$H:$H, G425, UpdateSheet!$G:$G, "&lt;=" &amp; D425)) * (UpdateSheet!$H:$H=G425), 0))), "") * J425) +
(IFNA(IF(A425="", "", INDEX(UpdateSheet!$P:$P, MATCH(1, (UpdateSheet!$G:$G=MAXIFS(UpdateSheet!$G:$G, UpdateSheet!$M:$M, K425, UpdateSheet!$G:$G, "&lt;=" &amp; D425)) * (UpdateSheet!$M:$M=K425), 0))), "") * N425)
)
</f>
        <v/>
      </c>
      <c r="P425" s="86"/>
      <c r="Q425" s="82" t="str">
        <f t="array" ref="Q425">IF(A425="", "", (IFNA(IF(A425="", "", INDEX(UpdateSheet!$K:$K, MATCH(1, (UpdateSheet!$G:$G=MAXIFS(UpdateSheet!$G:$G, UpdateSheet!$H:$H, G425, UpdateSheet!$I:$I, J425, UpdateSheet!$G:$G, "&lt;=" &amp; D425)) * (UpdateSheet!$H:$H=G425) *(UpdateSheet!$I:$I=J425), 0))), "")) +
(IFNA(IF(A425="", "", INDEX(UpdateSheet!$O:$O, MATCH(1, (UpdateSheet!$G:$G=MAXIFS(UpdateSheet!$G:$G, UpdateSheet!$M:$M, K425,UpdateSheet!$N:$N, N425, UpdateSheet!$G:$G, "&lt;=" &amp; D425)) * (UpdateSheet!$M:$M=K425) *(UpdateSheet!$N:$N=N425), 0))), ""))
)
</f>
        <v/>
      </c>
      <c r="R425" s="81" t="s">
        <v>97</v>
      </c>
      <c r="S425" s="63" t="str">
        <f t="shared" si="20"/>
        <v/>
      </c>
      <c r="T425" s="87"/>
      <c r="U425" s="84" t="s">
        <v>97</v>
      </c>
      <c r="V425" s="84" t="s">
        <v>97</v>
      </c>
      <c r="W425" s="85" t="b">
        <f t="shared" si="1"/>
        <v>0</v>
      </c>
      <c r="X425" s="63"/>
      <c r="Y425" s="53"/>
      <c r="Z425" s="63"/>
    </row>
    <row r="426">
      <c r="A426" s="75"/>
      <c r="B426" s="74"/>
      <c r="C426" s="75"/>
      <c r="D426" s="76"/>
      <c r="E426" s="75" t="s">
        <v>97</v>
      </c>
      <c r="F426" s="75" t="s">
        <v>97</v>
      </c>
      <c r="G426" s="77"/>
      <c r="H426" s="77"/>
      <c r="I426" s="80"/>
      <c r="J426" s="77" t="s">
        <v>97</v>
      </c>
      <c r="K426" s="79" t="s">
        <v>97</v>
      </c>
      <c r="L426" s="79"/>
      <c r="M426" s="80"/>
      <c r="N426" s="79" t="s">
        <v>97</v>
      </c>
      <c r="O426" s="81" t="str">
        <f t="array" ref="O426">IF(A426="", "", (IFNA(IF(A426="", "", INDEX(UpdateSheet!$L:$L, MATCH(1, (UpdateSheet!$G:$G=MAXIFS(UpdateSheet!$G:$G, UpdateSheet!$H:$H, G426, UpdateSheet!$G:$G, "&lt;=" &amp; D426)) * (UpdateSheet!$H:$H=G426), 0))), "") * J426) +
(IFNA(IF(A426="", "", INDEX(UpdateSheet!$P:$P, MATCH(1, (UpdateSheet!$G:$G=MAXIFS(UpdateSheet!$G:$G, UpdateSheet!$M:$M, K426, UpdateSheet!$G:$G, "&lt;=" &amp; D426)) * (UpdateSheet!$M:$M=K426), 0))), "") * N426)
)
</f>
        <v/>
      </c>
      <c r="P426" s="86"/>
      <c r="Q426" s="82" t="str">
        <f t="array" ref="Q426">IF(A426="", "", (IFNA(IF(A426="", "", INDEX(UpdateSheet!$K:$K, MATCH(1, (UpdateSheet!$G:$G=MAXIFS(UpdateSheet!$G:$G, UpdateSheet!$H:$H, G426, UpdateSheet!$I:$I, J426, UpdateSheet!$G:$G, "&lt;=" &amp; D426)) * (UpdateSheet!$H:$H=G426) *(UpdateSheet!$I:$I=J426), 0))), "")) +
(IFNA(IF(A426="", "", INDEX(UpdateSheet!$O:$O, MATCH(1, (UpdateSheet!$G:$G=MAXIFS(UpdateSheet!$G:$G, UpdateSheet!$M:$M, K426,UpdateSheet!$N:$N, N426, UpdateSheet!$G:$G, "&lt;=" &amp; D426)) * (UpdateSheet!$M:$M=K426) *(UpdateSheet!$N:$N=N426), 0))), ""))
)
</f>
        <v/>
      </c>
      <c r="R426" s="81" t="s">
        <v>97</v>
      </c>
      <c r="S426" s="63" t="str">
        <f t="shared" si="20"/>
        <v/>
      </c>
      <c r="T426" s="87"/>
      <c r="U426" s="84" t="s">
        <v>97</v>
      </c>
      <c r="V426" s="84" t="s">
        <v>97</v>
      </c>
      <c r="W426" s="85" t="b">
        <f t="shared" si="1"/>
        <v>0</v>
      </c>
      <c r="X426" s="63"/>
      <c r="Y426" s="53"/>
      <c r="Z426" s="63"/>
    </row>
    <row r="427">
      <c r="A427" s="75"/>
      <c r="B427" s="74"/>
      <c r="C427" s="75"/>
      <c r="D427" s="76"/>
      <c r="E427" s="75" t="s">
        <v>97</v>
      </c>
      <c r="F427" s="75" t="s">
        <v>97</v>
      </c>
      <c r="G427" s="77"/>
      <c r="H427" s="77"/>
      <c r="I427" s="80"/>
      <c r="J427" s="77" t="s">
        <v>97</v>
      </c>
      <c r="K427" s="79" t="s">
        <v>97</v>
      </c>
      <c r="L427" s="79"/>
      <c r="M427" s="80"/>
      <c r="N427" s="79" t="s">
        <v>97</v>
      </c>
      <c r="O427" s="81" t="str">
        <f t="array" ref="O427">IF(A427="", "", (IFNA(IF(A427="", "", INDEX(UpdateSheet!$L:$L, MATCH(1, (UpdateSheet!$G:$G=MAXIFS(UpdateSheet!$G:$G, UpdateSheet!$H:$H, G427, UpdateSheet!$G:$G, "&lt;=" &amp; D427)) * (UpdateSheet!$H:$H=G427), 0))), "") * J427) +
(IFNA(IF(A427="", "", INDEX(UpdateSheet!$P:$P, MATCH(1, (UpdateSheet!$G:$G=MAXIFS(UpdateSheet!$G:$G, UpdateSheet!$M:$M, K427, UpdateSheet!$G:$G, "&lt;=" &amp; D427)) * (UpdateSheet!$M:$M=K427), 0))), "") * N427)
)
</f>
        <v/>
      </c>
      <c r="P427" s="86"/>
      <c r="Q427" s="82" t="str">
        <f t="array" ref="Q427">IF(A427="", "", (IFNA(IF(A427="", "", INDEX(UpdateSheet!$K:$K, MATCH(1, (UpdateSheet!$G:$G=MAXIFS(UpdateSheet!$G:$G, UpdateSheet!$H:$H, G427, UpdateSheet!$I:$I, J427, UpdateSheet!$G:$G, "&lt;=" &amp; D427)) * (UpdateSheet!$H:$H=G427) *(UpdateSheet!$I:$I=J427), 0))), "")) +
(IFNA(IF(A427="", "", INDEX(UpdateSheet!$O:$O, MATCH(1, (UpdateSheet!$G:$G=MAXIFS(UpdateSheet!$G:$G, UpdateSheet!$M:$M, K427,UpdateSheet!$N:$N, N427, UpdateSheet!$G:$G, "&lt;=" &amp; D427)) * (UpdateSheet!$M:$M=K427) *(UpdateSheet!$N:$N=N427), 0))), ""))
)
</f>
        <v/>
      </c>
      <c r="R427" s="81" t="s">
        <v>97</v>
      </c>
      <c r="S427" s="63" t="str">
        <f t="shared" si="20"/>
        <v/>
      </c>
      <c r="T427" s="87"/>
      <c r="U427" s="84" t="s">
        <v>97</v>
      </c>
      <c r="V427" s="84" t="s">
        <v>97</v>
      </c>
      <c r="W427" s="85" t="b">
        <f t="shared" si="1"/>
        <v>0</v>
      </c>
      <c r="X427" s="63"/>
      <c r="Y427" s="53"/>
      <c r="Z427" s="63"/>
    </row>
    <row r="428">
      <c r="A428" s="75"/>
      <c r="B428" s="74"/>
      <c r="C428" s="75"/>
      <c r="D428" s="76"/>
      <c r="E428" s="75" t="s">
        <v>97</v>
      </c>
      <c r="F428" s="75" t="s">
        <v>97</v>
      </c>
      <c r="G428" s="77"/>
      <c r="H428" s="77"/>
      <c r="I428" s="80"/>
      <c r="J428" s="77" t="s">
        <v>97</v>
      </c>
      <c r="K428" s="79" t="s">
        <v>97</v>
      </c>
      <c r="L428" s="79"/>
      <c r="M428" s="80"/>
      <c r="N428" s="79" t="s">
        <v>97</v>
      </c>
      <c r="O428" s="81" t="str">
        <f t="array" ref="O428">IF(A428="", "", (IFNA(IF(A428="", "", INDEX(UpdateSheet!$L:$L, MATCH(1, (UpdateSheet!$G:$G=MAXIFS(UpdateSheet!$G:$G, UpdateSheet!$H:$H, G428, UpdateSheet!$G:$G, "&lt;=" &amp; D428)) * (UpdateSheet!$H:$H=G428), 0))), "") * J428) +
(IFNA(IF(A428="", "", INDEX(UpdateSheet!$P:$P, MATCH(1, (UpdateSheet!$G:$G=MAXIFS(UpdateSheet!$G:$G, UpdateSheet!$M:$M, K428, UpdateSheet!$G:$G, "&lt;=" &amp; D428)) * (UpdateSheet!$M:$M=K428), 0))), "") * N428)
)
</f>
        <v/>
      </c>
      <c r="P428" s="86"/>
      <c r="Q428" s="82" t="str">
        <f t="array" ref="Q428">IF(A428="", "", (IFNA(IF(A428="", "", INDEX(UpdateSheet!$K:$K, MATCH(1, (UpdateSheet!$G:$G=MAXIFS(UpdateSheet!$G:$G, UpdateSheet!$H:$H, G428, UpdateSheet!$I:$I, J428, UpdateSheet!$G:$G, "&lt;=" &amp; D428)) * (UpdateSheet!$H:$H=G428) *(UpdateSheet!$I:$I=J428), 0))), "")) +
(IFNA(IF(A428="", "", INDEX(UpdateSheet!$O:$O, MATCH(1, (UpdateSheet!$G:$G=MAXIFS(UpdateSheet!$G:$G, UpdateSheet!$M:$M, K428,UpdateSheet!$N:$N, N428, UpdateSheet!$G:$G, "&lt;=" &amp; D428)) * (UpdateSheet!$M:$M=K428) *(UpdateSheet!$N:$N=N428), 0))), ""))
)
</f>
        <v/>
      </c>
      <c r="R428" s="81" t="s">
        <v>97</v>
      </c>
      <c r="S428" s="63" t="str">
        <f t="shared" si="20"/>
        <v/>
      </c>
      <c r="T428" s="87"/>
      <c r="U428" s="84" t="s">
        <v>97</v>
      </c>
      <c r="V428" s="84" t="s">
        <v>97</v>
      </c>
      <c r="W428" s="85" t="b">
        <f t="shared" si="1"/>
        <v>0</v>
      </c>
      <c r="X428" s="63"/>
      <c r="Y428" s="53"/>
      <c r="Z428" s="63"/>
    </row>
    <row r="429">
      <c r="A429" s="75"/>
      <c r="B429" s="74"/>
      <c r="C429" s="75"/>
      <c r="D429" s="76"/>
      <c r="E429" s="75" t="s">
        <v>97</v>
      </c>
      <c r="F429" s="75" t="s">
        <v>97</v>
      </c>
      <c r="G429" s="77"/>
      <c r="H429" s="77"/>
      <c r="I429" s="80"/>
      <c r="J429" s="77" t="s">
        <v>97</v>
      </c>
      <c r="K429" s="79" t="s">
        <v>97</v>
      </c>
      <c r="L429" s="79"/>
      <c r="M429" s="80"/>
      <c r="N429" s="79" t="s">
        <v>97</v>
      </c>
      <c r="O429" s="81" t="str">
        <f t="array" ref="O429">IF(A429="", "", (IFNA(IF(A429="", "", INDEX(UpdateSheet!$L:$L, MATCH(1, (UpdateSheet!$G:$G=MAXIFS(UpdateSheet!$G:$G, UpdateSheet!$H:$H, G429, UpdateSheet!$G:$G, "&lt;=" &amp; D429)) * (UpdateSheet!$H:$H=G429), 0))), "") * J429) +
(IFNA(IF(A429="", "", INDEX(UpdateSheet!$P:$P, MATCH(1, (UpdateSheet!$G:$G=MAXIFS(UpdateSheet!$G:$G, UpdateSheet!$M:$M, K429, UpdateSheet!$G:$G, "&lt;=" &amp; D429)) * (UpdateSheet!$M:$M=K429), 0))), "") * N429)
)
</f>
        <v/>
      </c>
      <c r="P429" s="86"/>
      <c r="Q429" s="82" t="str">
        <f t="array" ref="Q429">IF(A429="", "", (IFNA(IF(A429="", "", INDEX(UpdateSheet!$K:$K, MATCH(1, (UpdateSheet!$G:$G=MAXIFS(UpdateSheet!$G:$G, UpdateSheet!$H:$H, G429, UpdateSheet!$I:$I, J429, UpdateSheet!$G:$G, "&lt;=" &amp; D429)) * (UpdateSheet!$H:$H=G429) *(UpdateSheet!$I:$I=J429), 0))), "")) +
(IFNA(IF(A429="", "", INDEX(UpdateSheet!$O:$O, MATCH(1, (UpdateSheet!$G:$G=MAXIFS(UpdateSheet!$G:$G, UpdateSheet!$M:$M, K429,UpdateSheet!$N:$N, N429, UpdateSheet!$G:$G, "&lt;=" &amp; D429)) * (UpdateSheet!$M:$M=K429) *(UpdateSheet!$N:$N=N429), 0))), ""))
)
</f>
        <v/>
      </c>
      <c r="R429" s="81" t="s">
        <v>97</v>
      </c>
      <c r="S429" s="63" t="str">
        <f t="shared" si="20"/>
        <v/>
      </c>
      <c r="T429" s="87"/>
      <c r="U429" s="84" t="s">
        <v>97</v>
      </c>
      <c r="V429" s="84" t="s">
        <v>97</v>
      </c>
      <c r="W429" s="85" t="b">
        <f t="shared" si="1"/>
        <v>0</v>
      </c>
      <c r="X429" s="63"/>
      <c r="Y429" s="63"/>
      <c r="Z429" s="63"/>
    </row>
    <row r="430">
      <c r="A430" s="75"/>
      <c r="B430" s="74"/>
      <c r="C430" s="75"/>
      <c r="D430" s="76"/>
      <c r="E430" s="75" t="s">
        <v>97</v>
      </c>
      <c r="F430" s="75" t="s">
        <v>97</v>
      </c>
      <c r="G430" s="77"/>
      <c r="H430" s="77"/>
      <c r="I430" s="80"/>
      <c r="J430" s="77" t="s">
        <v>97</v>
      </c>
      <c r="K430" s="79" t="s">
        <v>97</v>
      </c>
      <c r="L430" s="79"/>
      <c r="M430" s="80"/>
      <c r="N430" s="79" t="s">
        <v>97</v>
      </c>
      <c r="O430" s="81" t="str">
        <f t="array" ref="O430">IF(A430="", "", (IFNA(IF(A430="", "", INDEX(UpdateSheet!$L:$L, MATCH(1, (UpdateSheet!$G:$G=MAXIFS(UpdateSheet!$G:$G, UpdateSheet!$H:$H, G430, UpdateSheet!$G:$G, "&lt;=" &amp; D430)) * (UpdateSheet!$H:$H=G430), 0))), "") * J430) +
(IFNA(IF(A430="", "", INDEX(UpdateSheet!$P:$P, MATCH(1, (UpdateSheet!$G:$G=MAXIFS(UpdateSheet!$G:$G, UpdateSheet!$M:$M, K430, UpdateSheet!$G:$G, "&lt;=" &amp; D430)) * (UpdateSheet!$M:$M=K430), 0))), "") * N430)
)
</f>
        <v/>
      </c>
      <c r="P430" s="86"/>
      <c r="Q430" s="82" t="str">
        <f t="array" ref="Q430">IF(A430="", "", (IFNA(IF(A430="", "", INDEX(UpdateSheet!$K:$K, MATCH(1, (UpdateSheet!$G:$G=MAXIFS(UpdateSheet!$G:$G, UpdateSheet!$H:$H, G430, UpdateSheet!$I:$I, J430, UpdateSheet!$G:$G, "&lt;=" &amp; D430)) * (UpdateSheet!$H:$H=G430) *(UpdateSheet!$I:$I=J430), 0))), "")) +
(IFNA(IF(A430="", "", INDEX(UpdateSheet!$O:$O, MATCH(1, (UpdateSheet!$G:$G=MAXIFS(UpdateSheet!$G:$G, UpdateSheet!$M:$M, K430,UpdateSheet!$N:$N, N430, UpdateSheet!$G:$G, "&lt;=" &amp; D430)) * (UpdateSheet!$M:$M=K430) *(UpdateSheet!$N:$N=N430), 0))), ""))
)
</f>
        <v/>
      </c>
      <c r="R430" s="81" t="s">
        <v>97</v>
      </c>
      <c r="S430" s="63" t="str">
        <f t="shared" si="20"/>
        <v/>
      </c>
      <c r="T430" s="87"/>
      <c r="U430" s="84" t="s">
        <v>97</v>
      </c>
      <c r="V430" s="84" t="s">
        <v>97</v>
      </c>
      <c r="W430" s="85" t="b">
        <f t="shared" si="1"/>
        <v>0</v>
      </c>
      <c r="X430" s="63"/>
      <c r="Y430" s="63"/>
      <c r="Z430" s="63"/>
    </row>
    <row r="431">
      <c r="A431" s="75"/>
      <c r="B431" s="74"/>
      <c r="C431" s="75"/>
      <c r="D431" s="76"/>
      <c r="E431" s="75" t="s">
        <v>97</v>
      </c>
      <c r="F431" s="75" t="s">
        <v>97</v>
      </c>
      <c r="G431" s="77"/>
      <c r="H431" s="77"/>
      <c r="I431" s="80"/>
      <c r="J431" s="77" t="s">
        <v>97</v>
      </c>
      <c r="K431" s="79" t="s">
        <v>97</v>
      </c>
      <c r="L431" s="79"/>
      <c r="M431" s="80"/>
      <c r="N431" s="79" t="s">
        <v>97</v>
      </c>
      <c r="O431" s="81" t="str">
        <f t="array" ref="O431">IF(A431="", "", (IFNA(IF(A431="", "", INDEX(UpdateSheet!$L:$L, MATCH(1, (UpdateSheet!$G:$G=MAXIFS(UpdateSheet!$G:$G, UpdateSheet!$H:$H, G431, UpdateSheet!$G:$G, "&lt;=" &amp; D431)) * (UpdateSheet!$H:$H=G431), 0))), "") * J431) +
(IFNA(IF(A431="", "", INDEX(UpdateSheet!$P:$P, MATCH(1, (UpdateSheet!$G:$G=MAXIFS(UpdateSheet!$G:$G, UpdateSheet!$M:$M, K431, UpdateSheet!$G:$G, "&lt;=" &amp; D431)) * (UpdateSheet!$M:$M=K431), 0))), "") * N431)
)
</f>
        <v/>
      </c>
      <c r="P431" s="86"/>
      <c r="Q431" s="82" t="str">
        <f t="array" ref="Q431">IF(A431="", "", (IFNA(IF(A431="", "", INDEX(UpdateSheet!$K:$K, MATCH(1, (UpdateSheet!$G:$G=MAXIFS(UpdateSheet!$G:$G, UpdateSheet!$H:$H, G431, UpdateSheet!$I:$I, J431, UpdateSheet!$G:$G, "&lt;=" &amp; D431)) * (UpdateSheet!$H:$H=G431) *(UpdateSheet!$I:$I=J431), 0))), "")) +
(IFNA(IF(A431="", "", INDEX(UpdateSheet!$O:$O, MATCH(1, (UpdateSheet!$G:$G=MAXIFS(UpdateSheet!$G:$G, UpdateSheet!$M:$M, K431,UpdateSheet!$N:$N, N431, UpdateSheet!$G:$G, "&lt;=" &amp; D431)) * (UpdateSheet!$M:$M=K431) *(UpdateSheet!$N:$N=N431), 0))), ""))
)
</f>
        <v/>
      </c>
      <c r="R431" s="81" t="s">
        <v>97</v>
      </c>
      <c r="S431" s="63" t="str">
        <f t="shared" si="20"/>
        <v/>
      </c>
      <c r="T431" s="87"/>
      <c r="U431" s="84" t="s">
        <v>97</v>
      </c>
      <c r="V431" s="84" t="s">
        <v>97</v>
      </c>
      <c r="W431" s="85" t="b">
        <f t="shared" si="1"/>
        <v>0</v>
      </c>
      <c r="X431" s="63"/>
      <c r="Y431" s="53"/>
      <c r="Z431" s="63"/>
    </row>
    <row r="432">
      <c r="A432" s="75"/>
      <c r="B432" s="74"/>
      <c r="C432" s="75"/>
      <c r="D432" s="76"/>
      <c r="E432" s="75" t="s">
        <v>97</v>
      </c>
      <c r="F432" s="75" t="s">
        <v>97</v>
      </c>
      <c r="G432" s="77"/>
      <c r="H432" s="77"/>
      <c r="I432" s="80"/>
      <c r="J432" s="77" t="s">
        <v>97</v>
      </c>
      <c r="K432" s="79" t="s">
        <v>97</v>
      </c>
      <c r="L432" s="79"/>
      <c r="M432" s="80"/>
      <c r="N432" s="79" t="s">
        <v>97</v>
      </c>
      <c r="O432" s="81" t="str">
        <f t="array" ref="O432">IF(A432="", "", (IFNA(IF(A432="", "", INDEX(UpdateSheet!$L:$L, MATCH(1, (UpdateSheet!$G:$G=MAXIFS(UpdateSheet!$G:$G, UpdateSheet!$H:$H, G432, UpdateSheet!$G:$G, "&lt;=" &amp; D432)) * (UpdateSheet!$H:$H=G432), 0))), "") * J432) +
(IFNA(IF(A432="", "", INDEX(UpdateSheet!$P:$P, MATCH(1, (UpdateSheet!$G:$G=MAXIFS(UpdateSheet!$G:$G, UpdateSheet!$M:$M, K432, UpdateSheet!$G:$G, "&lt;=" &amp; D432)) * (UpdateSheet!$M:$M=K432), 0))), "") * N432)
)
</f>
        <v/>
      </c>
      <c r="P432" s="86"/>
      <c r="Q432" s="82" t="str">
        <f t="array" ref="Q432">IF(A432="", "", (IFNA(IF(A432="", "", INDEX(UpdateSheet!$K:$K, MATCH(1, (UpdateSheet!$G:$G=MAXIFS(UpdateSheet!$G:$G, UpdateSheet!$H:$H, G432, UpdateSheet!$I:$I, J432, UpdateSheet!$G:$G, "&lt;=" &amp; D432)) * (UpdateSheet!$H:$H=G432) *(UpdateSheet!$I:$I=J432), 0))), "")) +
(IFNA(IF(A432="", "", INDEX(UpdateSheet!$O:$O, MATCH(1, (UpdateSheet!$G:$G=MAXIFS(UpdateSheet!$G:$G, UpdateSheet!$M:$M, K432,UpdateSheet!$N:$N, N432, UpdateSheet!$G:$G, "&lt;=" &amp; D432)) * (UpdateSheet!$M:$M=K432) *(UpdateSheet!$N:$N=N432), 0))), ""))
)
</f>
        <v/>
      </c>
      <c r="R432" s="81" t="s">
        <v>97</v>
      </c>
      <c r="S432" s="63" t="str">
        <f t="shared" si="20"/>
        <v/>
      </c>
      <c r="T432" s="87"/>
      <c r="U432" s="84" t="s">
        <v>97</v>
      </c>
      <c r="V432" s="84" t="s">
        <v>97</v>
      </c>
      <c r="W432" s="85" t="b">
        <f t="shared" si="1"/>
        <v>0</v>
      </c>
      <c r="X432" s="63"/>
      <c r="Y432" s="63"/>
      <c r="Z432" s="63"/>
    </row>
    <row r="433">
      <c r="A433" s="75"/>
      <c r="B433" s="74"/>
      <c r="C433" s="75"/>
      <c r="D433" s="76"/>
      <c r="E433" s="75" t="s">
        <v>97</v>
      </c>
      <c r="F433" s="75" t="s">
        <v>97</v>
      </c>
      <c r="G433" s="77"/>
      <c r="H433" s="77"/>
      <c r="I433" s="80"/>
      <c r="J433" s="77" t="s">
        <v>97</v>
      </c>
      <c r="K433" s="79" t="s">
        <v>97</v>
      </c>
      <c r="L433" s="79"/>
      <c r="M433" s="80"/>
      <c r="N433" s="79" t="s">
        <v>97</v>
      </c>
      <c r="O433" s="81" t="str">
        <f t="array" ref="O433">IF(A433="", "", (IFNA(IF(A433="", "", INDEX(UpdateSheet!$L:$L, MATCH(1, (UpdateSheet!$G:$G=MAXIFS(UpdateSheet!$G:$G, UpdateSheet!$H:$H, G433, UpdateSheet!$G:$G, "&lt;=" &amp; D433)) * (UpdateSheet!$H:$H=G433), 0))), "") * J433) +
(IFNA(IF(A433="", "", INDEX(UpdateSheet!$P:$P, MATCH(1, (UpdateSheet!$G:$G=MAXIFS(UpdateSheet!$G:$G, UpdateSheet!$M:$M, K433, UpdateSheet!$G:$G, "&lt;=" &amp; D433)) * (UpdateSheet!$M:$M=K433), 0))), "") * N433)
)
</f>
        <v/>
      </c>
      <c r="P433" s="86"/>
      <c r="Q433" s="82" t="str">
        <f t="array" ref="Q433">IF(A433="", "", (IFNA(IF(A433="", "", INDEX(UpdateSheet!$K:$K, MATCH(1, (UpdateSheet!$G:$G=MAXIFS(UpdateSheet!$G:$G, UpdateSheet!$H:$H, G433, UpdateSheet!$I:$I, J433, UpdateSheet!$G:$G, "&lt;=" &amp; D433)) * (UpdateSheet!$H:$H=G433) *(UpdateSheet!$I:$I=J433), 0))), "")) +
(IFNA(IF(A433="", "", INDEX(UpdateSheet!$O:$O, MATCH(1, (UpdateSheet!$G:$G=MAXIFS(UpdateSheet!$G:$G, UpdateSheet!$M:$M, K433,UpdateSheet!$N:$N, N433, UpdateSheet!$G:$G, "&lt;=" &amp; D433)) * (UpdateSheet!$M:$M=K433) *(UpdateSheet!$N:$N=N433), 0))), ""))
)
</f>
        <v/>
      </c>
      <c r="R433" s="81" t="s">
        <v>97</v>
      </c>
      <c r="S433" s="63" t="str">
        <f t="shared" si="20"/>
        <v/>
      </c>
      <c r="T433" s="87"/>
      <c r="U433" s="84" t="s">
        <v>97</v>
      </c>
      <c r="V433" s="84" t="s">
        <v>97</v>
      </c>
      <c r="W433" s="85" t="b">
        <f t="shared" si="1"/>
        <v>0</v>
      </c>
      <c r="X433" s="63"/>
      <c r="Y433" s="63"/>
      <c r="Z433" s="63"/>
    </row>
    <row r="434">
      <c r="A434" s="75"/>
      <c r="B434" s="74"/>
      <c r="C434" s="75"/>
      <c r="D434" s="76"/>
      <c r="E434" s="75" t="s">
        <v>97</v>
      </c>
      <c r="F434" s="75" t="s">
        <v>97</v>
      </c>
      <c r="G434" s="77"/>
      <c r="H434" s="77"/>
      <c r="I434" s="80"/>
      <c r="J434" s="77" t="s">
        <v>97</v>
      </c>
      <c r="K434" s="79" t="s">
        <v>97</v>
      </c>
      <c r="L434" s="79"/>
      <c r="M434" s="80"/>
      <c r="N434" s="79" t="s">
        <v>97</v>
      </c>
      <c r="O434" s="81" t="str">
        <f t="array" ref="O434">IF(A434="", "", (IFNA(IF(A434="", "", INDEX(UpdateSheet!$L:$L, MATCH(1, (UpdateSheet!$G:$G=MAXIFS(UpdateSheet!$G:$G, UpdateSheet!$H:$H, G434, UpdateSheet!$G:$G, "&lt;=" &amp; D434)) * (UpdateSheet!$H:$H=G434), 0))), "") * J434) +
(IFNA(IF(A434="", "", INDEX(UpdateSheet!$P:$P, MATCH(1, (UpdateSheet!$G:$G=MAXIFS(UpdateSheet!$G:$G, UpdateSheet!$M:$M, K434, UpdateSheet!$G:$G, "&lt;=" &amp; D434)) * (UpdateSheet!$M:$M=K434), 0))), "") * N434)
)
</f>
        <v/>
      </c>
      <c r="P434" s="86"/>
      <c r="Q434" s="82" t="str">
        <f t="array" ref="Q434">IF(A434="", "", (IFNA(IF(A434="", "", INDEX(UpdateSheet!$K:$K, MATCH(1, (UpdateSheet!$G:$G=MAXIFS(UpdateSheet!$G:$G, UpdateSheet!$H:$H, G434, UpdateSheet!$I:$I, J434, UpdateSheet!$G:$G, "&lt;=" &amp; D434)) * (UpdateSheet!$H:$H=G434) *(UpdateSheet!$I:$I=J434), 0))), "")) +
(IFNA(IF(A434="", "", INDEX(UpdateSheet!$O:$O, MATCH(1, (UpdateSheet!$G:$G=MAXIFS(UpdateSheet!$G:$G, UpdateSheet!$M:$M, K434,UpdateSheet!$N:$N, N434, UpdateSheet!$G:$G, "&lt;=" &amp; D434)) * (UpdateSheet!$M:$M=K434) *(UpdateSheet!$N:$N=N434), 0))), ""))
)
</f>
        <v/>
      </c>
      <c r="R434" s="81" t="s">
        <v>97</v>
      </c>
      <c r="S434" s="63" t="str">
        <f t="shared" si="20"/>
        <v/>
      </c>
      <c r="T434" s="87"/>
      <c r="U434" s="84" t="s">
        <v>97</v>
      </c>
      <c r="V434" s="84" t="s">
        <v>97</v>
      </c>
      <c r="W434" s="85" t="b">
        <f t="shared" si="1"/>
        <v>0</v>
      </c>
      <c r="X434" s="63"/>
      <c r="Y434" s="53"/>
      <c r="Z434" s="63"/>
    </row>
    <row r="435">
      <c r="A435" s="75"/>
      <c r="B435" s="74"/>
      <c r="C435" s="75"/>
      <c r="D435" s="76"/>
      <c r="E435" s="75" t="s">
        <v>97</v>
      </c>
      <c r="F435" s="75" t="s">
        <v>97</v>
      </c>
      <c r="G435" s="77"/>
      <c r="H435" s="77"/>
      <c r="I435" s="80"/>
      <c r="J435" s="77" t="s">
        <v>97</v>
      </c>
      <c r="K435" s="79" t="s">
        <v>97</v>
      </c>
      <c r="L435" s="79"/>
      <c r="M435" s="80"/>
      <c r="N435" s="79" t="s">
        <v>97</v>
      </c>
      <c r="O435" s="81" t="str">
        <f t="array" ref="O435">IF(A435="", "", (IFNA(IF(A435="", "", INDEX(UpdateSheet!$L:$L, MATCH(1, (UpdateSheet!$G:$G=MAXIFS(UpdateSheet!$G:$G, UpdateSheet!$H:$H, G435, UpdateSheet!$G:$G, "&lt;=" &amp; D435)) * (UpdateSheet!$H:$H=G435), 0))), "") * J435) +
(IFNA(IF(A435="", "", INDEX(UpdateSheet!$P:$P, MATCH(1, (UpdateSheet!$G:$G=MAXIFS(UpdateSheet!$G:$G, UpdateSheet!$M:$M, K435, UpdateSheet!$G:$G, "&lt;=" &amp; D435)) * (UpdateSheet!$M:$M=K435), 0))), "") * N435)
)
</f>
        <v/>
      </c>
      <c r="P435" s="86"/>
      <c r="Q435" s="82" t="str">
        <f t="array" ref="Q435">IF(A435="", "", (IFNA(IF(A435="", "", INDEX(UpdateSheet!$K:$K, MATCH(1, (UpdateSheet!$G:$G=MAXIFS(UpdateSheet!$G:$G, UpdateSheet!$H:$H, G435, UpdateSheet!$I:$I, J435, UpdateSheet!$G:$G, "&lt;=" &amp; D435)) * (UpdateSheet!$H:$H=G435) *(UpdateSheet!$I:$I=J435), 0))), "")) +
(IFNA(IF(A435="", "", INDEX(UpdateSheet!$O:$O, MATCH(1, (UpdateSheet!$G:$G=MAXIFS(UpdateSheet!$G:$G, UpdateSheet!$M:$M, K435,UpdateSheet!$N:$N, N435, UpdateSheet!$G:$G, "&lt;=" &amp; D435)) * (UpdateSheet!$M:$M=K435) *(UpdateSheet!$N:$N=N435), 0))), ""))
)
</f>
        <v/>
      </c>
      <c r="R435" s="81" t="s">
        <v>97</v>
      </c>
      <c r="S435" s="63" t="str">
        <f t="shared" si="20"/>
        <v/>
      </c>
      <c r="T435" s="87"/>
      <c r="U435" s="84" t="s">
        <v>97</v>
      </c>
      <c r="V435" s="84" t="s">
        <v>97</v>
      </c>
      <c r="W435" s="85" t="b">
        <f t="shared" si="1"/>
        <v>0</v>
      </c>
      <c r="X435" s="63"/>
      <c r="Y435" s="63"/>
      <c r="Z435" s="63"/>
    </row>
    <row r="436">
      <c r="A436" s="75"/>
      <c r="B436" s="74"/>
      <c r="C436" s="75"/>
      <c r="D436" s="76"/>
      <c r="E436" s="75" t="s">
        <v>97</v>
      </c>
      <c r="F436" s="75" t="s">
        <v>97</v>
      </c>
      <c r="G436" s="77"/>
      <c r="H436" s="77"/>
      <c r="I436" s="80"/>
      <c r="J436" s="77" t="s">
        <v>97</v>
      </c>
      <c r="K436" s="79" t="s">
        <v>97</v>
      </c>
      <c r="L436" s="79"/>
      <c r="M436" s="80"/>
      <c r="N436" s="79" t="s">
        <v>97</v>
      </c>
      <c r="O436" s="81" t="str">
        <f t="array" ref="O436">IF(A436="", "", (IFNA(IF(A436="", "", INDEX(UpdateSheet!$L:$L, MATCH(1, (UpdateSheet!$G:$G=MAXIFS(UpdateSheet!$G:$G, UpdateSheet!$H:$H, G436, UpdateSheet!$G:$G, "&lt;=" &amp; D436)) * (UpdateSheet!$H:$H=G436), 0))), "") * J436) +
(IFNA(IF(A436="", "", INDEX(UpdateSheet!$P:$P, MATCH(1, (UpdateSheet!$G:$G=MAXIFS(UpdateSheet!$G:$G, UpdateSheet!$M:$M, K436, UpdateSheet!$G:$G, "&lt;=" &amp; D436)) * (UpdateSheet!$M:$M=K436), 0))), "") * N436)
)
</f>
        <v/>
      </c>
      <c r="P436" s="86"/>
      <c r="Q436" s="82" t="str">
        <f t="array" ref="Q436">IF(A436="", "", (IFNA(IF(A436="", "", INDEX(UpdateSheet!$K:$K, MATCH(1, (UpdateSheet!$G:$G=MAXIFS(UpdateSheet!$G:$G, UpdateSheet!$H:$H, G436, UpdateSheet!$I:$I, J436, UpdateSheet!$G:$G, "&lt;=" &amp; D436)) * (UpdateSheet!$H:$H=G436) *(UpdateSheet!$I:$I=J436), 0))), "")) +
(IFNA(IF(A436="", "", INDEX(UpdateSheet!$O:$O, MATCH(1, (UpdateSheet!$G:$G=MAXIFS(UpdateSheet!$G:$G, UpdateSheet!$M:$M, K436,UpdateSheet!$N:$N, N436, UpdateSheet!$G:$G, "&lt;=" &amp; D436)) * (UpdateSheet!$M:$M=K436) *(UpdateSheet!$N:$N=N436), 0))), ""))
)
</f>
        <v/>
      </c>
      <c r="R436" s="81" t="s">
        <v>97</v>
      </c>
      <c r="S436" s="63" t="str">
        <f t="shared" si="20"/>
        <v/>
      </c>
      <c r="T436" s="87"/>
      <c r="U436" s="84" t="s">
        <v>97</v>
      </c>
      <c r="V436" s="84" t="s">
        <v>97</v>
      </c>
      <c r="W436" s="85" t="b">
        <f t="shared" si="1"/>
        <v>0</v>
      </c>
      <c r="X436" s="63"/>
      <c r="Y436" s="63"/>
      <c r="Z436" s="63"/>
    </row>
    <row r="437">
      <c r="A437" s="75"/>
      <c r="B437" s="74"/>
      <c r="C437" s="75"/>
      <c r="D437" s="76"/>
      <c r="E437" s="75" t="s">
        <v>97</v>
      </c>
      <c r="F437" s="75" t="s">
        <v>97</v>
      </c>
      <c r="G437" s="77"/>
      <c r="H437" s="77"/>
      <c r="I437" s="80"/>
      <c r="J437" s="77" t="s">
        <v>97</v>
      </c>
      <c r="K437" s="79" t="s">
        <v>97</v>
      </c>
      <c r="L437" s="79"/>
      <c r="M437" s="80"/>
      <c r="N437" s="79" t="s">
        <v>97</v>
      </c>
      <c r="O437" s="81" t="str">
        <f t="array" ref="O437">IF(A437="", "", (IFNA(IF(A437="", "", INDEX(UpdateSheet!$L:$L, MATCH(1, (UpdateSheet!$G:$G=MAXIFS(UpdateSheet!$G:$G, UpdateSheet!$H:$H, G437, UpdateSheet!$G:$G, "&lt;=" &amp; D437)) * (UpdateSheet!$H:$H=G437), 0))), "") * J437) +
(IFNA(IF(A437="", "", INDEX(UpdateSheet!$P:$P, MATCH(1, (UpdateSheet!$G:$G=MAXIFS(UpdateSheet!$G:$G, UpdateSheet!$M:$M, K437, UpdateSheet!$G:$G, "&lt;=" &amp; D437)) * (UpdateSheet!$M:$M=K437), 0))), "") * N437)
)
</f>
        <v/>
      </c>
      <c r="P437" s="86"/>
      <c r="Q437" s="82" t="str">
        <f t="array" ref="Q437">IF(A437="", "", (IFNA(IF(A437="", "", INDEX(UpdateSheet!$K:$K, MATCH(1, (UpdateSheet!$G:$G=MAXIFS(UpdateSheet!$G:$G, UpdateSheet!$H:$H, G437, UpdateSheet!$I:$I, J437, UpdateSheet!$G:$G, "&lt;=" &amp; D437)) * (UpdateSheet!$H:$H=G437) *(UpdateSheet!$I:$I=J437), 0))), "")) +
(IFNA(IF(A437="", "", INDEX(UpdateSheet!$O:$O, MATCH(1, (UpdateSheet!$G:$G=MAXIFS(UpdateSheet!$G:$G, UpdateSheet!$M:$M, K437,UpdateSheet!$N:$N, N437, UpdateSheet!$G:$G, "&lt;=" &amp; D437)) * (UpdateSheet!$M:$M=K437) *(UpdateSheet!$N:$N=N437), 0))), ""))
)
</f>
        <v/>
      </c>
      <c r="R437" s="81" t="s">
        <v>97</v>
      </c>
      <c r="S437" s="63" t="str">
        <f t="shared" si="20"/>
        <v/>
      </c>
      <c r="T437" s="87"/>
      <c r="U437" s="84" t="s">
        <v>97</v>
      </c>
      <c r="V437" s="84" t="s">
        <v>97</v>
      </c>
      <c r="W437" s="85" t="b">
        <f t="shared" si="1"/>
        <v>0</v>
      </c>
      <c r="X437" s="63"/>
      <c r="Y437" s="63"/>
      <c r="Z437" s="63"/>
    </row>
    <row r="438">
      <c r="A438" s="75"/>
      <c r="B438" s="74"/>
      <c r="C438" s="75"/>
      <c r="D438" s="76"/>
      <c r="E438" s="75" t="s">
        <v>97</v>
      </c>
      <c r="F438" s="75" t="s">
        <v>97</v>
      </c>
      <c r="G438" s="77"/>
      <c r="H438" s="77"/>
      <c r="I438" s="80"/>
      <c r="J438" s="77" t="s">
        <v>97</v>
      </c>
      <c r="K438" s="79" t="s">
        <v>97</v>
      </c>
      <c r="L438" s="79"/>
      <c r="M438" s="80"/>
      <c r="N438" s="79" t="s">
        <v>97</v>
      </c>
      <c r="O438" s="81" t="str">
        <f t="array" ref="O438">IF(A438="", "", (IFNA(IF(A438="", "", INDEX(UpdateSheet!$L:$L, MATCH(1, (UpdateSheet!$G:$G=MAXIFS(UpdateSheet!$G:$G, UpdateSheet!$H:$H, G438, UpdateSheet!$G:$G, "&lt;=" &amp; D438)) * (UpdateSheet!$H:$H=G438), 0))), "") * J438) +
(IFNA(IF(A438="", "", INDEX(UpdateSheet!$P:$P, MATCH(1, (UpdateSheet!$G:$G=MAXIFS(UpdateSheet!$G:$G, UpdateSheet!$M:$M, K438, UpdateSheet!$G:$G, "&lt;=" &amp; D438)) * (UpdateSheet!$M:$M=K438), 0))), "") * N438)
)
</f>
        <v/>
      </c>
      <c r="P438" s="86"/>
      <c r="Q438" s="82" t="str">
        <f t="array" ref="Q438">IF(A438="", "", (IFNA(IF(A438="", "", INDEX(UpdateSheet!$K:$K, MATCH(1, (UpdateSheet!$G:$G=MAXIFS(UpdateSheet!$G:$G, UpdateSheet!$H:$H, G438, UpdateSheet!$I:$I, J438, UpdateSheet!$G:$G, "&lt;=" &amp; D438)) * (UpdateSheet!$H:$H=G438) *(UpdateSheet!$I:$I=J438), 0))), "")) +
(IFNA(IF(A438="", "", INDEX(UpdateSheet!$O:$O, MATCH(1, (UpdateSheet!$G:$G=MAXIFS(UpdateSheet!$G:$G, UpdateSheet!$M:$M, K438,UpdateSheet!$N:$N, N438, UpdateSheet!$G:$G, "&lt;=" &amp; D438)) * (UpdateSheet!$M:$M=K438) *(UpdateSheet!$N:$N=N438), 0))), ""))
)
</f>
        <v/>
      </c>
      <c r="R438" s="81" t="s">
        <v>97</v>
      </c>
      <c r="S438" s="63" t="str">
        <f t="shared" si="20"/>
        <v/>
      </c>
      <c r="T438" s="87"/>
      <c r="U438" s="84" t="s">
        <v>97</v>
      </c>
      <c r="V438" s="84" t="s">
        <v>97</v>
      </c>
      <c r="W438" s="85" t="b">
        <f t="shared" si="1"/>
        <v>0</v>
      </c>
      <c r="X438" s="63"/>
      <c r="Y438" s="63"/>
      <c r="Z438" s="63"/>
    </row>
    <row r="439">
      <c r="A439" s="75"/>
      <c r="B439" s="74"/>
      <c r="C439" s="75"/>
      <c r="D439" s="76"/>
      <c r="E439" s="75" t="s">
        <v>97</v>
      </c>
      <c r="F439" s="75" t="s">
        <v>97</v>
      </c>
      <c r="G439" s="77"/>
      <c r="H439" s="77"/>
      <c r="I439" s="80"/>
      <c r="J439" s="77" t="s">
        <v>97</v>
      </c>
      <c r="K439" s="79" t="s">
        <v>97</v>
      </c>
      <c r="L439" s="79"/>
      <c r="M439" s="80"/>
      <c r="N439" s="79" t="s">
        <v>97</v>
      </c>
      <c r="O439" s="81" t="str">
        <f t="array" ref="O439">IF(A439="", "", (IFNA(IF(A439="", "", INDEX(UpdateSheet!$L:$L, MATCH(1, (UpdateSheet!$G:$G=MAXIFS(UpdateSheet!$G:$G, UpdateSheet!$H:$H, G439, UpdateSheet!$G:$G, "&lt;=" &amp; D439)) * (UpdateSheet!$H:$H=G439), 0))), "") * J439) +
(IFNA(IF(A439="", "", INDEX(UpdateSheet!$P:$P, MATCH(1, (UpdateSheet!$G:$G=MAXIFS(UpdateSheet!$G:$G, UpdateSheet!$M:$M, K439, UpdateSheet!$G:$G, "&lt;=" &amp; D439)) * (UpdateSheet!$M:$M=K439), 0))), "") * N439)
)
</f>
        <v/>
      </c>
      <c r="P439" s="86"/>
      <c r="Q439" s="82" t="str">
        <f t="array" ref="Q439">IF(A439="", "", (IFNA(IF(A439="", "", INDEX(UpdateSheet!$K:$K, MATCH(1, (UpdateSheet!$G:$G=MAXIFS(UpdateSheet!$G:$G, UpdateSheet!$H:$H, G439, UpdateSheet!$I:$I, J439, UpdateSheet!$G:$G, "&lt;=" &amp; D439)) * (UpdateSheet!$H:$H=G439) *(UpdateSheet!$I:$I=J439), 0))), "")) +
(IFNA(IF(A439="", "", INDEX(UpdateSheet!$O:$O, MATCH(1, (UpdateSheet!$G:$G=MAXIFS(UpdateSheet!$G:$G, UpdateSheet!$M:$M, K439,UpdateSheet!$N:$N, N439, UpdateSheet!$G:$G, "&lt;=" &amp; D439)) * (UpdateSheet!$M:$M=K439) *(UpdateSheet!$N:$N=N439), 0))), ""))
)
</f>
        <v/>
      </c>
      <c r="R439" s="81" t="s">
        <v>97</v>
      </c>
      <c r="S439" s="63" t="str">
        <f t="shared" si="20"/>
        <v/>
      </c>
      <c r="T439" s="87"/>
      <c r="U439" s="84" t="s">
        <v>97</v>
      </c>
      <c r="V439" s="84" t="s">
        <v>97</v>
      </c>
      <c r="W439" s="85" t="b">
        <f t="shared" si="1"/>
        <v>0</v>
      </c>
      <c r="X439" s="63"/>
      <c r="Y439" s="63"/>
      <c r="Z439" s="63"/>
    </row>
    <row r="440">
      <c r="A440" s="75"/>
      <c r="B440" s="74"/>
      <c r="C440" s="75"/>
      <c r="D440" s="76"/>
      <c r="E440" s="75" t="s">
        <v>97</v>
      </c>
      <c r="F440" s="75" t="s">
        <v>97</v>
      </c>
      <c r="G440" s="77"/>
      <c r="H440" s="77"/>
      <c r="I440" s="80"/>
      <c r="J440" s="77" t="s">
        <v>97</v>
      </c>
      <c r="K440" s="79" t="s">
        <v>97</v>
      </c>
      <c r="L440" s="79"/>
      <c r="M440" s="80"/>
      <c r="N440" s="79" t="s">
        <v>97</v>
      </c>
      <c r="O440" s="81" t="str">
        <f t="array" ref="O440">IF(A440="", "", (IFNA(IF(A440="", "", INDEX(UpdateSheet!$L:$L, MATCH(1, (UpdateSheet!$G:$G=MAXIFS(UpdateSheet!$G:$G, UpdateSheet!$H:$H, G440, UpdateSheet!$G:$G, "&lt;=" &amp; D440)) * (UpdateSheet!$H:$H=G440), 0))), "") * J440) +
(IFNA(IF(A440="", "", INDEX(UpdateSheet!$P:$P, MATCH(1, (UpdateSheet!$G:$G=MAXIFS(UpdateSheet!$G:$G, UpdateSheet!$M:$M, K440, UpdateSheet!$G:$G, "&lt;=" &amp; D440)) * (UpdateSheet!$M:$M=K440), 0))), "") * N440)
)
</f>
        <v/>
      </c>
      <c r="P440" s="86"/>
      <c r="Q440" s="82" t="str">
        <f t="array" ref="Q440">IF(A440="", "", (IFNA(IF(A440="", "", INDEX(UpdateSheet!$K:$K, MATCH(1, (UpdateSheet!$G:$G=MAXIFS(UpdateSheet!$G:$G, UpdateSheet!$H:$H, G440, UpdateSheet!$I:$I, J440, UpdateSheet!$G:$G, "&lt;=" &amp; D440)) * (UpdateSheet!$H:$H=G440) *(UpdateSheet!$I:$I=J440), 0))), "")) +
(IFNA(IF(A440="", "", INDEX(UpdateSheet!$O:$O, MATCH(1, (UpdateSheet!$G:$G=MAXIFS(UpdateSheet!$G:$G, UpdateSheet!$M:$M, K440,UpdateSheet!$N:$N, N440, UpdateSheet!$G:$G, "&lt;=" &amp; D440)) * (UpdateSheet!$M:$M=K440) *(UpdateSheet!$N:$N=N440), 0))), ""))
)
</f>
        <v/>
      </c>
      <c r="R440" s="81" t="s">
        <v>97</v>
      </c>
      <c r="S440" s="63" t="str">
        <f t="shared" si="20"/>
        <v/>
      </c>
      <c r="T440" s="87"/>
      <c r="U440" s="84" t="s">
        <v>97</v>
      </c>
      <c r="V440" s="84" t="s">
        <v>97</v>
      </c>
      <c r="W440" s="85" t="b">
        <f t="shared" si="1"/>
        <v>0</v>
      </c>
      <c r="X440" s="63"/>
      <c r="Y440" s="63"/>
      <c r="Z440" s="63"/>
    </row>
    <row r="441">
      <c r="A441" s="75"/>
      <c r="B441" s="74"/>
      <c r="C441" s="75"/>
      <c r="D441" s="76"/>
      <c r="E441" s="75" t="s">
        <v>97</v>
      </c>
      <c r="F441" s="75" t="s">
        <v>97</v>
      </c>
      <c r="G441" s="77"/>
      <c r="H441" s="77"/>
      <c r="I441" s="80"/>
      <c r="J441" s="77" t="s">
        <v>97</v>
      </c>
      <c r="K441" s="79" t="s">
        <v>97</v>
      </c>
      <c r="L441" s="79"/>
      <c r="M441" s="80"/>
      <c r="N441" s="79" t="s">
        <v>97</v>
      </c>
      <c r="O441" s="81" t="str">
        <f t="array" ref="O441">IF(A441="", "", (IFNA(IF(A441="", "", INDEX(UpdateSheet!$L:$L, MATCH(1, (UpdateSheet!$G:$G=MAXIFS(UpdateSheet!$G:$G, UpdateSheet!$H:$H, G441, UpdateSheet!$G:$G, "&lt;=" &amp; D441)) * (UpdateSheet!$H:$H=G441), 0))), "") * J441) +
(IFNA(IF(A441="", "", INDEX(UpdateSheet!$P:$P, MATCH(1, (UpdateSheet!$G:$G=MAXIFS(UpdateSheet!$G:$G, UpdateSheet!$M:$M, K441, UpdateSheet!$G:$G, "&lt;=" &amp; D441)) * (UpdateSheet!$M:$M=K441), 0))), "") * N441)
)
</f>
        <v/>
      </c>
      <c r="P441" s="86"/>
      <c r="Q441" s="82" t="str">
        <f t="array" ref="Q441">IF(A441="", "", (IFNA(IF(A441="", "", INDEX(UpdateSheet!$K:$K, MATCH(1, (UpdateSheet!$G:$G=MAXIFS(UpdateSheet!$G:$G, UpdateSheet!$H:$H, G441, UpdateSheet!$I:$I, J441, UpdateSheet!$G:$G, "&lt;=" &amp; D441)) * (UpdateSheet!$H:$H=G441) *(UpdateSheet!$I:$I=J441), 0))), "")) +
(IFNA(IF(A441="", "", INDEX(UpdateSheet!$O:$O, MATCH(1, (UpdateSheet!$G:$G=MAXIFS(UpdateSheet!$G:$G, UpdateSheet!$M:$M, K441,UpdateSheet!$N:$N, N441, UpdateSheet!$G:$G, "&lt;=" &amp; D441)) * (UpdateSheet!$M:$M=K441) *(UpdateSheet!$N:$N=N441), 0))), ""))
)
</f>
        <v/>
      </c>
      <c r="R441" s="81" t="s">
        <v>97</v>
      </c>
      <c r="S441" s="63" t="str">
        <f t="shared" si="20"/>
        <v/>
      </c>
      <c r="T441" s="87"/>
      <c r="U441" s="84" t="s">
        <v>97</v>
      </c>
      <c r="V441" s="84" t="s">
        <v>97</v>
      </c>
      <c r="W441" s="85" t="b">
        <f t="shared" si="1"/>
        <v>0</v>
      </c>
      <c r="X441" s="63"/>
      <c r="Y441" s="63"/>
      <c r="Z441" s="63"/>
    </row>
    <row r="442">
      <c r="A442" s="75"/>
      <c r="B442" s="74"/>
      <c r="C442" s="75"/>
      <c r="D442" s="76"/>
      <c r="E442" s="75" t="s">
        <v>97</v>
      </c>
      <c r="F442" s="75" t="s">
        <v>97</v>
      </c>
      <c r="G442" s="77"/>
      <c r="H442" s="77"/>
      <c r="I442" s="80"/>
      <c r="J442" s="77" t="s">
        <v>97</v>
      </c>
      <c r="K442" s="79" t="s">
        <v>97</v>
      </c>
      <c r="L442" s="79"/>
      <c r="M442" s="80"/>
      <c r="N442" s="79" t="s">
        <v>97</v>
      </c>
      <c r="O442" s="81" t="str">
        <f t="array" ref="O442">IF(A442="", "", (IFNA(IF(A442="", "", INDEX(UpdateSheet!$L:$L, MATCH(1, (UpdateSheet!$G:$G=MAXIFS(UpdateSheet!$G:$G, UpdateSheet!$H:$H, G442, UpdateSheet!$G:$G, "&lt;=" &amp; D442)) * (UpdateSheet!$H:$H=G442), 0))), "") * J442) +
(IFNA(IF(A442="", "", INDEX(UpdateSheet!$P:$P, MATCH(1, (UpdateSheet!$G:$G=MAXIFS(UpdateSheet!$G:$G, UpdateSheet!$M:$M, K442, UpdateSheet!$G:$G, "&lt;=" &amp; D442)) * (UpdateSheet!$M:$M=K442), 0))), "") * N442)
)
</f>
        <v/>
      </c>
      <c r="P442" s="86"/>
      <c r="Q442" s="82" t="str">
        <f t="array" ref="Q442">IF(A442="", "", (IFNA(IF(A442="", "", INDEX(UpdateSheet!$K:$K, MATCH(1, (UpdateSheet!$G:$G=MAXIFS(UpdateSheet!$G:$G, UpdateSheet!$H:$H, G442, UpdateSheet!$I:$I, J442, UpdateSheet!$G:$G, "&lt;=" &amp; D442)) * (UpdateSheet!$H:$H=G442) *(UpdateSheet!$I:$I=J442), 0))), "")) +
(IFNA(IF(A442="", "", INDEX(UpdateSheet!$O:$O, MATCH(1, (UpdateSheet!$G:$G=MAXIFS(UpdateSheet!$G:$G, UpdateSheet!$M:$M, K442,UpdateSheet!$N:$N, N442, UpdateSheet!$G:$G, "&lt;=" &amp; D442)) * (UpdateSheet!$M:$M=K442) *(UpdateSheet!$N:$N=N442), 0))), ""))
)
</f>
        <v/>
      </c>
      <c r="R442" s="81" t="s">
        <v>97</v>
      </c>
      <c r="S442" s="63" t="str">
        <f t="shared" si="20"/>
        <v/>
      </c>
      <c r="T442" s="87"/>
      <c r="U442" s="84" t="s">
        <v>97</v>
      </c>
      <c r="V442" s="84" t="s">
        <v>97</v>
      </c>
      <c r="W442" s="85" t="b">
        <f t="shared" si="1"/>
        <v>0</v>
      </c>
      <c r="X442" s="63"/>
      <c r="Y442" s="63"/>
      <c r="Z442" s="63"/>
    </row>
    <row r="443">
      <c r="A443" s="75"/>
      <c r="B443" s="74"/>
      <c r="C443" s="75"/>
      <c r="D443" s="76"/>
      <c r="E443" s="75" t="s">
        <v>97</v>
      </c>
      <c r="F443" s="75" t="s">
        <v>97</v>
      </c>
      <c r="G443" s="77"/>
      <c r="H443" s="77"/>
      <c r="I443" s="80"/>
      <c r="J443" s="77" t="s">
        <v>97</v>
      </c>
      <c r="K443" s="79" t="s">
        <v>97</v>
      </c>
      <c r="L443" s="79"/>
      <c r="M443" s="80"/>
      <c r="N443" s="79" t="s">
        <v>97</v>
      </c>
      <c r="O443" s="81" t="str">
        <f t="array" ref="O443">IF(A443="", "", (IFNA(IF(A443="", "", INDEX(UpdateSheet!$L:$L, MATCH(1, (UpdateSheet!$G:$G=MAXIFS(UpdateSheet!$G:$G, UpdateSheet!$H:$H, G443, UpdateSheet!$G:$G, "&lt;=" &amp; D443)) * (UpdateSheet!$H:$H=G443), 0))), "") * J443) +
(IFNA(IF(A443="", "", INDEX(UpdateSheet!$P:$P, MATCH(1, (UpdateSheet!$G:$G=MAXIFS(UpdateSheet!$G:$G, UpdateSheet!$M:$M, K443, UpdateSheet!$G:$G, "&lt;=" &amp; D443)) * (UpdateSheet!$M:$M=K443), 0))), "") * N443)
)
</f>
        <v/>
      </c>
      <c r="P443" s="86"/>
      <c r="Q443" s="82" t="str">
        <f t="array" ref="Q443">IF(A443="", "", (IFNA(IF(A443="", "", INDEX(UpdateSheet!$K:$K, MATCH(1, (UpdateSheet!$G:$G=MAXIFS(UpdateSheet!$G:$G, UpdateSheet!$H:$H, G443, UpdateSheet!$I:$I, J443, UpdateSheet!$G:$G, "&lt;=" &amp; D443)) * (UpdateSheet!$H:$H=G443) *(UpdateSheet!$I:$I=J443), 0))), "")) +
(IFNA(IF(A443="", "", INDEX(UpdateSheet!$O:$O, MATCH(1, (UpdateSheet!$G:$G=MAXIFS(UpdateSheet!$G:$G, UpdateSheet!$M:$M, K443,UpdateSheet!$N:$N, N443, UpdateSheet!$G:$G, "&lt;=" &amp; D443)) * (UpdateSheet!$M:$M=K443) *(UpdateSheet!$N:$N=N443), 0))), ""))
)
</f>
        <v/>
      </c>
      <c r="R443" s="81" t="s">
        <v>97</v>
      </c>
      <c r="S443" s="63" t="str">
        <f t="shared" si="20"/>
        <v/>
      </c>
      <c r="T443" s="87"/>
      <c r="U443" s="84" t="s">
        <v>97</v>
      </c>
      <c r="V443" s="84" t="s">
        <v>97</v>
      </c>
      <c r="W443" s="85" t="b">
        <f t="shared" si="1"/>
        <v>0</v>
      </c>
      <c r="X443" s="63"/>
      <c r="Y443" s="63"/>
      <c r="Z443" s="63"/>
    </row>
    <row r="444">
      <c r="A444" s="75"/>
      <c r="B444" s="74"/>
      <c r="C444" s="75"/>
      <c r="D444" s="76"/>
      <c r="E444" s="75" t="s">
        <v>97</v>
      </c>
      <c r="F444" s="75" t="s">
        <v>97</v>
      </c>
      <c r="G444" s="77"/>
      <c r="H444" s="77"/>
      <c r="I444" s="80"/>
      <c r="J444" s="77" t="s">
        <v>97</v>
      </c>
      <c r="K444" s="79" t="s">
        <v>97</v>
      </c>
      <c r="L444" s="79"/>
      <c r="M444" s="80"/>
      <c r="N444" s="79" t="s">
        <v>97</v>
      </c>
      <c r="O444" s="81" t="str">
        <f t="array" ref="O444">IF(A444="", "", (IFNA(IF(A444="", "", INDEX(UpdateSheet!$L:$L, MATCH(1, (UpdateSheet!$G:$G=MAXIFS(UpdateSheet!$G:$G, UpdateSheet!$H:$H, G444, UpdateSheet!$G:$G, "&lt;=" &amp; D444)) * (UpdateSheet!$H:$H=G444), 0))), "") * J444) +
(IFNA(IF(A444="", "", INDEX(UpdateSheet!$P:$P, MATCH(1, (UpdateSheet!$G:$G=MAXIFS(UpdateSheet!$G:$G, UpdateSheet!$M:$M, K444, UpdateSheet!$G:$G, "&lt;=" &amp; D444)) * (UpdateSheet!$M:$M=K444), 0))), "") * N444)
)
</f>
        <v/>
      </c>
      <c r="P444" s="86"/>
      <c r="Q444" s="82" t="str">
        <f t="array" ref="Q444">IF(A444="", "", (IFNA(IF(A444="", "", INDEX(UpdateSheet!$K:$K, MATCH(1, (UpdateSheet!$G:$G=MAXIFS(UpdateSheet!$G:$G, UpdateSheet!$H:$H, G444, UpdateSheet!$I:$I, J444, UpdateSheet!$G:$G, "&lt;=" &amp; D444)) * (UpdateSheet!$H:$H=G444) *(UpdateSheet!$I:$I=J444), 0))), "")) +
(IFNA(IF(A444="", "", INDEX(UpdateSheet!$O:$O, MATCH(1, (UpdateSheet!$G:$G=MAXIFS(UpdateSheet!$G:$G, UpdateSheet!$M:$M, K444,UpdateSheet!$N:$N, N444, UpdateSheet!$G:$G, "&lt;=" &amp; D444)) * (UpdateSheet!$M:$M=K444) *(UpdateSheet!$N:$N=N444), 0))), ""))
)
</f>
        <v/>
      </c>
      <c r="R444" s="81" t="s">
        <v>97</v>
      </c>
      <c r="S444" s="63" t="str">
        <f t="shared" si="20"/>
        <v/>
      </c>
      <c r="T444" s="87"/>
      <c r="U444" s="84" t="s">
        <v>97</v>
      </c>
      <c r="V444" s="84" t="s">
        <v>97</v>
      </c>
      <c r="W444" s="85" t="b">
        <f t="shared" si="1"/>
        <v>0</v>
      </c>
      <c r="X444" s="63"/>
      <c r="Y444" s="63"/>
      <c r="Z444" s="63"/>
    </row>
    <row r="445">
      <c r="A445" s="75"/>
      <c r="B445" s="74"/>
      <c r="C445" s="75"/>
      <c r="D445" s="76"/>
      <c r="E445" s="75" t="s">
        <v>97</v>
      </c>
      <c r="F445" s="75" t="s">
        <v>97</v>
      </c>
      <c r="G445" s="77"/>
      <c r="H445" s="77"/>
      <c r="I445" s="80"/>
      <c r="J445" s="77" t="s">
        <v>97</v>
      </c>
      <c r="K445" s="79" t="s">
        <v>97</v>
      </c>
      <c r="L445" s="79"/>
      <c r="M445" s="80"/>
      <c r="N445" s="79" t="s">
        <v>97</v>
      </c>
      <c r="O445" s="81" t="str">
        <f t="array" ref="O445">IF(A445="", "", (IFNA(IF(A445="", "", INDEX(UpdateSheet!$L:$L, MATCH(1, (UpdateSheet!$G:$G=MAXIFS(UpdateSheet!$G:$G, UpdateSheet!$H:$H, G445, UpdateSheet!$G:$G, "&lt;=" &amp; D445)) * (UpdateSheet!$H:$H=G445), 0))), "") * J445) +
(IFNA(IF(A445="", "", INDEX(UpdateSheet!$P:$P, MATCH(1, (UpdateSheet!$G:$G=MAXIFS(UpdateSheet!$G:$G, UpdateSheet!$M:$M, K445, UpdateSheet!$G:$G, "&lt;=" &amp; D445)) * (UpdateSheet!$M:$M=K445), 0))), "") * N445)
)
</f>
        <v/>
      </c>
      <c r="P445" s="86"/>
      <c r="Q445" s="82" t="str">
        <f t="array" ref="Q445">IF(A445="", "", (IFNA(IF(A445="", "", INDEX(UpdateSheet!$K:$K, MATCH(1, (UpdateSheet!$G:$G=MAXIFS(UpdateSheet!$G:$G, UpdateSheet!$H:$H, G445, UpdateSheet!$I:$I, J445, UpdateSheet!$G:$G, "&lt;=" &amp; D445)) * (UpdateSheet!$H:$H=G445) *(UpdateSheet!$I:$I=J445), 0))), "")) +
(IFNA(IF(A445="", "", INDEX(UpdateSheet!$O:$O, MATCH(1, (UpdateSheet!$G:$G=MAXIFS(UpdateSheet!$G:$G, UpdateSheet!$M:$M, K445,UpdateSheet!$N:$N, N445, UpdateSheet!$G:$G, "&lt;=" &amp; D445)) * (UpdateSheet!$M:$M=K445) *(UpdateSheet!$N:$N=N445), 0))), ""))
)
</f>
        <v/>
      </c>
      <c r="R445" s="81" t="s">
        <v>97</v>
      </c>
      <c r="S445" s="63" t="str">
        <f t="shared" si="20"/>
        <v/>
      </c>
      <c r="T445" s="87"/>
      <c r="U445" s="84" t="s">
        <v>97</v>
      </c>
      <c r="V445" s="84" t="s">
        <v>97</v>
      </c>
      <c r="W445" s="85" t="b">
        <f t="shared" si="1"/>
        <v>0</v>
      </c>
      <c r="X445" s="63"/>
      <c r="Y445" s="63"/>
      <c r="Z445" s="63"/>
    </row>
    <row r="446">
      <c r="A446" s="75"/>
      <c r="B446" s="74"/>
      <c r="C446" s="75"/>
      <c r="D446" s="76"/>
      <c r="E446" s="75" t="s">
        <v>97</v>
      </c>
      <c r="F446" s="75" t="s">
        <v>97</v>
      </c>
      <c r="G446" s="77"/>
      <c r="H446" s="77"/>
      <c r="I446" s="80"/>
      <c r="J446" s="77" t="s">
        <v>97</v>
      </c>
      <c r="K446" s="79" t="s">
        <v>97</v>
      </c>
      <c r="L446" s="79"/>
      <c r="M446" s="80"/>
      <c r="N446" s="79" t="s">
        <v>97</v>
      </c>
      <c r="O446" s="81" t="str">
        <f t="array" ref="O446">IF(A446="", "", (IFNA(IF(A446="", "", INDEX(UpdateSheet!$L:$L, MATCH(1, (UpdateSheet!$G:$G=MAXIFS(UpdateSheet!$G:$G, UpdateSheet!$H:$H, G446, UpdateSheet!$G:$G, "&lt;=" &amp; D446)) * (UpdateSheet!$H:$H=G446), 0))), "") * J446) +
(IFNA(IF(A446="", "", INDEX(UpdateSheet!$P:$P, MATCH(1, (UpdateSheet!$G:$G=MAXIFS(UpdateSheet!$G:$G, UpdateSheet!$M:$M, K446, UpdateSheet!$G:$G, "&lt;=" &amp; D446)) * (UpdateSheet!$M:$M=K446), 0))), "") * N446)
)
</f>
        <v/>
      </c>
      <c r="P446" s="86"/>
      <c r="Q446" s="82" t="str">
        <f t="array" ref="Q446">IF(A446="", "", (IFNA(IF(A446="", "", INDEX(UpdateSheet!$K:$K, MATCH(1, (UpdateSheet!$G:$G=MAXIFS(UpdateSheet!$G:$G, UpdateSheet!$H:$H, G446, UpdateSheet!$I:$I, J446, UpdateSheet!$G:$G, "&lt;=" &amp; D446)) * (UpdateSheet!$H:$H=G446) *(UpdateSheet!$I:$I=J446), 0))), "")) +
(IFNA(IF(A446="", "", INDEX(UpdateSheet!$O:$O, MATCH(1, (UpdateSheet!$G:$G=MAXIFS(UpdateSheet!$G:$G, UpdateSheet!$M:$M, K446,UpdateSheet!$N:$N, N446, UpdateSheet!$G:$G, "&lt;=" &amp; D446)) * (UpdateSheet!$M:$M=K446) *(UpdateSheet!$N:$N=N446), 0))), ""))
)
</f>
        <v/>
      </c>
      <c r="R446" s="81" t="s">
        <v>97</v>
      </c>
      <c r="S446" s="63" t="str">
        <f t="shared" si="20"/>
        <v/>
      </c>
      <c r="T446" s="87"/>
      <c r="U446" s="84" t="s">
        <v>97</v>
      </c>
      <c r="V446" s="84" t="s">
        <v>97</v>
      </c>
      <c r="W446" s="85" t="b">
        <f t="shared" si="1"/>
        <v>0</v>
      </c>
      <c r="X446" s="63"/>
      <c r="Y446" s="63"/>
      <c r="Z446" s="63"/>
    </row>
    <row r="447">
      <c r="A447" s="75"/>
      <c r="B447" s="74"/>
      <c r="C447" s="75"/>
      <c r="D447" s="76"/>
      <c r="E447" s="75" t="s">
        <v>97</v>
      </c>
      <c r="F447" s="75" t="s">
        <v>97</v>
      </c>
      <c r="G447" s="77"/>
      <c r="H447" s="77"/>
      <c r="I447" s="80"/>
      <c r="J447" s="77" t="s">
        <v>97</v>
      </c>
      <c r="K447" s="79" t="s">
        <v>97</v>
      </c>
      <c r="L447" s="79"/>
      <c r="M447" s="80"/>
      <c r="N447" s="79" t="s">
        <v>97</v>
      </c>
      <c r="O447" s="81" t="str">
        <f t="array" ref="O447">IF(A447="", "", (IFNA(IF(A447="", "", INDEX(UpdateSheet!$L:$L, MATCH(1, (UpdateSheet!$G:$G=MAXIFS(UpdateSheet!$G:$G, UpdateSheet!$H:$H, G447, UpdateSheet!$G:$G, "&lt;=" &amp; D447)) * (UpdateSheet!$H:$H=G447), 0))), "") * J447) +
(IFNA(IF(A447="", "", INDEX(UpdateSheet!$P:$P, MATCH(1, (UpdateSheet!$G:$G=MAXIFS(UpdateSheet!$G:$G, UpdateSheet!$M:$M, K447, UpdateSheet!$G:$G, "&lt;=" &amp; D447)) * (UpdateSheet!$M:$M=K447), 0))), "") * N447)
)
</f>
        <v/>
      </c>
      <c r="P447" s="86"/>
      <c r="Q447" s="82" t="str">
        <f t="array" ref="Q447">IF(A447="", "", (IFNA(IF(A447="", "", INDEX(UpdateSheet!$K:$K, MATCH(1, (UpdateSheet!$G:$G=MAXIFS(UpdateSheet!$G:$G, UpdateSheet!$H:$H, G447, UpdateSheet!$I:$I, J447, UpdateSheet!$G:$G, "&lt;=" &amp; D447)) * (UpdateSheet!$H:$H=G447) *(UpdateSheet!$I:$I=J447), 0))), "")) +
(IFNA(IF(A447="", "", INDEX(UpdateSheet!$O:$O, MATCH(1, (UpdateSheet!$G:$G=MAXIFS(UpdateSheet!$G:$G, UpdateSheet!$M:$M, K447,UpdateSheet!$N:$N, N447, UpdateSheet!$G:$G, "&lt;=" &amp; D447)) * (UpdateSheet!$M:$M=K447) *(UpdateSheet!$N:$N=N447), 0))), ""))
)
</f>
        <v/>
      </c>
      <c r="R447" s="81" t="s">
        <v>97</v>
      </c>
      <c r="S447" s="63" t="str">
        <f t="shared" si="20"/>
        <v/>
      </c>
      <c r="T447" s="87"/>
      <c r="U447" s="84" t="s">
        <v>97</v>
      </c>
      <c r="V447" s="84" t="s">
        <v>97</v>
      </c>
      <c r="W447" s="85" t="b">
        <f t="shared" si="1"/>
        <v>0</v>
      </c>
      <c r="X447" s="63"/>
      <c r="Y447" s="63"/>
      <c r="Z447" s="63"/>
    </row>
    <row r="448">
      <c r="A448" s="75"/>
      <c r="B448" s="74"/>
      <c r="C448" s="75"/>
      <c r="D448" s="76"/>
      <c r="E448" s="75" t="s">
        <v>97</v>
      </c>
      <c r="F448" s="75" t="s">
        <v>97</v>
      </c>
      <c r="G448" s="77"/>
      <c r="H448" s="77"/>
      <c r="I448" s="80"/>
      <c r="J448" s="77" t="s">
        <v>97</v>
      </c>
      <c r="K448" s="79" t="s">
        <v>97</v>
      </c>
      <c r="L448" s="79"/>
      <c r="M448" s="80"/>
      <c r="N448" s="79" t="s">
        <v>97</v>
      </c>
      <c r="O448" s="81" t="str">
        <f t="array" ref="O448">IF(A448="", "", (IFNA(IF(A448="", "", INDEX(UpdateSheet!$L:$L, MATCH(1, (UpdateSheet!$G:$G=MAXIFS(UpdateSheet!$G:$G, UpdateSheet!$H:$H, G448, UpdateSheet!$G:$G, "&lt;=" &amp; D448)) * (UpdateSheet!$H:$H=G448), 0))), "") * J448) +
(IFNA(IF(A448="", "", INDEX(UpdateSheet!$P:$P, MATCH(1, (UpdateSheet!$G:$G=MAXIFS(UpdateSheet!$G:$G, UpdateSheet!$M:$M, K448, UpdateSheet!$G:$G, "&lt;=" &amp; D448)) * (UpdateSheet!$M:$M=K448), 0))), "") * N448)
)
</f>
        <v/>
      </c>
      <c r="P448" s="86"/>
      <c r="Q448" s="82" t="str">
        <f t="array" ref="Q448">IF(A448="", "", (IFNA(IF(A448="", "", INDEX(UpdateSheet!$K:$K, MATCH(1, (UpdateSheet!$G:$G=MAXIFS(UpdateSheet!$G:$G, UpdateSheet!$H:$H, G448, UpdateSheet!$I:$I, J448, UpdateSheet!$G:$G, "&lt;=" &amp; D448)) * (UpdateSheet!$H:$H=G448) *(UpdateSheet!$I:$I=J448), 0))), "")) +
(IFNA(IF(A448="", "", INDEX(UpdateSheet!$O:$O, MATCH(1, (UpdateSheet!$G:$G=MAXIFS(UpdateSheet!$G:$G, UpdateSheet!$M:$M, K448,UpdateSheet!$N:$N, N448, UpdateSheet!$G:$G, "&lt;=" &amp; D448)) * (UpdateSheet!$M:$M=K448) *(UpdateSheet!$N:$N=N448), 0))), ""))
)
</f>
        <v/>
      </c>
      <c r="R448" s="81" t="s">
        <v>97</v>
      </c>
      <c r="S448" s="63" t="str">
        <f t="shared" si="20"/>
        <v/>
      </c>
      <c r="T448" s="87"/>
      <c r="U448" s="84" t="s">
        <v>97</v>
      </c>
      <c r="V448" s="84" t="s">
        <v>97</v>
      </c>
      <c r="W448" s="85" t="b">
        <f t="shared" si="1"/>
        <v>0</v>
      </c>
      <c r="X448" s="63"/>
      <c r="Y448" s="63"/>
      <c r="Z448" s="63"/>
    </row>
    <row r="449">
      <c r="A449" s="75"/>
      <c r="B449" s="74"/>
      <c r="C449" s="75"/>
      <c r="D449" s="76"/>
      <c r="E449" s="75" t="s">
        <v>97</v>
      </c>
      <c r="F449" s="75" t="s">
        <v>97</v>
      </c>
      <c r="G449" s="77"/>
      <c r="H449" s="77"/>
      <c r="I449" s="80"/>
      <c r="J449" s="77" t="s">
        <v>97</v>
      </c>
      <c r="K449" s="79" t="s">
        <v>97</v>
      </c>
      <c r="L449" s="79"/>
      <c r="M449" s="80"/>
      <c r="N449" s="79" t="s">
        <v>97</v>
      </c>
      <c r="O449" s="81" t="str">
        <f t="array" ref="O449">IF(A449="", "", (IFNA(IF(A449="", "", INDEX(UpdateSheet!$L:$L, MATCH(1, (UpdateSheet!$G:$G=MAXIFS(UpdateSheet!$G:$G, UpdateSheet!$H:$H, G449, UpdateSheet!$G:$G, "&lt;=" &amp; D449)) * (UpdateSheet!$H:$H=G449), 0))), "") * J449) +
(IFNA(IF(A449="", "", INDEX(UpdateSheet!$P:$P, MATCH(1, (UpdateSheet!$G:$G=MAXIFS(UpdateSheet!$G:$G, UpdateSheet!$M:$M, K449, UpdateSheet!$G:$G, "&lt;=" &amp; D449)) * (UpdateSheet!$M:$M=K449), 0))), "") * N449)
)
</f>
        <v/>
      </c>
      <c r="P449" s="86"/>
      <c r="Q449" s="82" t="str">
        <f t="array" ref="Q449">IF(A449="", "", (IFNA(IF(A449="", "", INDEX(UpdateSheet!$K:$K, MATCH(1, (UpdateSheet!$G:$G=MAXIFS(UpdateSheet!$G:$G, UpdateSheet!$H:$H, G449, UpdateSheet!$I:$I, J449, UpdateSheet!$G:$G, "&lt;=" &amp; D449)) * (UpdateSheet!$H:$H=G449) *(UpdateSheet!$I:$I=J449), 0))), "")) +
(IFNA(IF(A449="", "", INDEX(UpdateSheet!$O:$O, MATCH(1, (UpdateSheet!$G:$G=MAXIFS(UpdateSheet!$G:$G, UpdateSheet!$M:$M, K449,UpdateSheet!$N:$N, N449, UpdateSheet!$G:$G, "&lt;=" &amp; D449)) * (UpdateSheet!$M:$M=K449) *(UpdateSheet!$N:$N=N449), 0))), ""))
)
</f>
        <v/>
      </c>
      <c r="R449" s="81" t="s">
        <v>97</v>
      </c>
      <c r="S449" s="63" t="str">
        <f t="shared" si="20"/>
        <v/>
      </c>
      <c r="T449" s="87"/>
      <c r="U449" s="84" t="s">
        <v>97</v>
      </c>
      <c r="V449" s="84" t="s">
        <v>97</v>
      </c>
      <c r="W449" s="85" t="b">
        <f t="shared" si="1"/>
        <v>0</v>
      </c>
      <c r="X449" s="63"/>
      <c r="Y449" s="63"/>
      <c r="Z449" s="63"/>
    </row>
    <row r="450">
      <c r="A450" s="75"/>
      <c r="B450" s="74"/>
      <c r="C450" s="75"/>
      <c r="D450" s="76"/>
      <c r="E450" s="75" t="s">
        <v>97</v>
      </c>
      <c r="F450" s="75" t="s">
        <v>97</v>
      </c>
      <c r="G450" s="77"/>
      <c r="H450" s="77"/>
      <c r="I450" s="80"/>
      <c r="J450" s="77" t="s">
        <v>97</v>
      </c>
      <c r="K450" s="79" t="s">
        <v>97</v>
      </c>
      <c r="L450" s="79"/>
      <c r="M450" s="80"/>
      <c r="N450" s="79" t="s">
        <v>97</v>
      </c>
      <c r="O450" s="81" t="str">
        <f t="array" ref="O450">IF(A450="", "", (IFNA(IF(A450="", "", INDEX(UpdateSheet!$L:$L, MATCH(1, (UpdateSheet!$G:$G=MAXIFS(UpdateSheet!$G:$G, UpdateSheet!$H:$H, G450, UpdateSheet!$G:$G, "&lt;=" &amp; D450)) * (UpdateSheet!$H:$H=G450), 0))), "") * J450) +
(IFNA(IF(A450="", "", INDEX(UpdateSheet!$P:$P, MATCH(1, (UpdateSheet!$G:$G=MAXIFS(UpdateSheet!$G:$G, UpdateSheet!$M:$M, K450, UpdateSheet!$G:$G, "&lt;=" &amp; D450)) * (UpdateSheet!$M:$M=K450), 0))), "") * N450)
)
</f>
        <v/>
      </c>
      <c r="P450" s="86"/>
      <c r="Q450" s="82" t="str">
        <f t="array" ref="Q450">IF(A450="", "", (IFNA(IF(A450="", "", INDEX(UpdateSheet!$K:$K, MATCH(1, (UpdateSheet!$G:$G=MAXIFS(UpdateSheet!$G:$G, UpdateSheet!$H:$H, G450, UpdateSheet!$I:$I, J450, UpdateSheet!$G:$G, "&lt;=" &amp; D450)) * (UpdateSheet!$H:$H=G450) *(UpdateSheet!$I:$I=J450), 0))), "")) +
(IFNA(IF(A450="", "", INDEX(UpdateSheet!$O:$O, MATCH(1, (UpdateSheet!$G:$G=MAXIFS(UpdateSheet!$G:$G, UpdateSheet!$M:$M, K450,UpdateSheet!$N:$N, N450, UpdateSheet!$G:$G, "&lt;=" &amp; D450)) * (UpdateSheet!$M:$M=K450) *(UpdateSheet!$N:$N=N450), 0))), ""))
)
</f>
        <v/>
      </c>
      <c r="R450" s="81" t="s">
        <v>97</v>
      </c>
      <c r="S450" s="63" t="str">
        <f t="shared" si="20"/>
        <v/>
      </c>
      <c r="T450" s="87"/>
      <c r="U450" s="84" t="s">
        <v>97</v>
      </c>
      <c r="V450" s="84" t="s">
        <v>97</v>
      </c>
      <c r="W450" s="85" t="b">
        <f t="shared" si="1"/>
        <v>0</v>
      </c>
      <c r="X450" s="63"/>
      <c r="Y450" s="63"/>
      <c r="Z450" s="63"/>
    </row>
    <row r="451">
      <c r="A451" s="75"/>
      <c r="B451" s="74"/>
      <c r="C451" s="75"/>
      <c r="D451" s="76"/>
      <c r="E451" s="75" t="s">
        <v>97</v>
      </c>
      <c r="F451" s="75" t="s">
        <v>97</v>
      </c>
      <c r="G451" s="77"/>
      <c r="H451" s="77"/>
      <c r="I451" s="80"/>
      <c r="J451" s="77" t="s">
        <v>97</v>
      </c>
      <c r="K451" s="79" t="s">
        <v>97</v>
      </c>
      <c r="L451" s="79"/>
      <c r="M451" s="80"/>
      <c r="N451" s="79" t="s">
        <v>97</v>
      </c>
      <c r="O451" s="81" t="str">
        <f t="array" ref="O451">IF(A451="", "", (IFNA(IF(A451="", "", INDEX(UpdateSheet!$L:$L, MATCH(1, (UpdateSheet!$G:$G=MAXIFS(UpdateSheet!$G:$G, UpdateSheet!$H:$H, G451, UpdateSheet!$G:$G, "&lt;=" &amp; D451)) * (UpdateSheet!$H:$H=G451), 0))), "") * J451) +
(IFNA(IF(A451="", "", INDEX(UpdateSheet!$P:$P, MATCH(1, (UpdateSheet!$G:$G=MAXIFS(UpdateSheet!$G:$G, UpdateSheet!$M:$M, K451, UpdateSheet!$G:$G, "&lt;=" &amp; D451)) * (UpdateSheet!$M:$M=K451), 0))), "") * N451)
)
</f>
        <v/>
      </c>
      <c r="P451" s="86"/>
      <c r="Q451" s="82" t="str">
        <f t="array" ref="Q451">IF(A451="", "", (IFNA(IF(A451="", "", INDEX(UpdateSheet!$K:$K, MATCH(1, (UpdateSheet!$G:$G=MAXIFS(UpdateSheet!$G:$G, UpdateSheet!$H:$H, G451, UpdateSheet!$I:$I, J451, UpdateSheet!$G:$G, "&lt;=" &amp; D451)) * (UpdateSheet!$H:$H=G451) *(UpdateSheet!$I:$I=J451), 0))), "")) +
(IFNA(IF(A451="", "", INDEX(UpdateSheet!$O:$O, MATCH(1, (UpdateSheet!$G:$G=MAXIFS(UpdateSheet!$G:$G, UpdateSheet!$M:$M, K451,UpdateSheet!$N:$N, N451, UpdateSheet!$G:$G, "&lt;=" &amp; D451)) * (UpdateSheet!$M:$M=K451) *(UpdateSheet!$N:$N=N451), 0))), ""))
)
</f>
        <v/>
      </c>
      <c r="R451" s="81" t="s">
        <v>97</v>
      </c>
      <c r="S451" s="63" t="str">
        <f t="shared" si="20"/>
        <v/>
      </c>
      <c r="T451" s="87"/>
      <c r="U451" s="84" t="s">
        <v>97</v>
      </c>
      <c r="V451" s="84" t="s">
        <v>97</v>
      </c>
      <c r="W451" s="85" t="b">
        <f t="shared" si="1"/>
        <v>0</v>
      </c>
      <c r="X451" s="63"/>
      <c r="Y451" s="63"/>
      <c r="Z451" s="63"/>
    </row>
    <row r="452">
      <c r="A452" s="75"/>
      <c r="B452" s="74"/>
      <c r="C452" s="75"/>
      <c r="D452" s="76"/>
      <c r="E452" s="75" t="s">
        <v>97</v>
      </c>
      <c r="F452" s="75" t="s">
        <v>97</v>
      </c>
      <c r="G452" s="77"/>
      <c r="H452" s="77"/>
      <c r="I452" s="80"/>
      <c r="J452" s="77" t="s">
        <v>97</v>
      </c>
      <c r="K452" s="79" t="s">
        <v>97</v>
      </c>
      <c r="L452" s="79"/>
      <c r="M452" s="80"/>
      <c r="N452" s="79" t="s">
        <v>97</v>
      </c>
      <c r="O452" s="81" t="str">
        <f t="array" ref="O452">IF(A452="", "", (IFNA(IF(A452="", "", INDEX(UpdateSheet!$L:$L, MATCH(1, (UpdateSheet!$G:$G=MAXIFS(UpdateSheet!$G:$G, UpdateSheet!$H:$H, G452, UpdateSheet!$G:$G, "&lt;=" &amp; D452)) * (UpdateSheet!$H:$H=G452), 0))), "") * J452) +
(IFNA(IF(A452="", "", INDEX(UpdateSheet!$P:$P, MATCH(1, (UpdateSheet!$G:$G=MAXIFS(UpdateSheet!$G:$G, UpdateSheet!$M:$M, K452, UpdateSheet!$G:$G, "&lt;=" &amp; D452)) * (UpdateSheet!$M:$M=K452), 0))), "") * N452)
)
</f>
        <v/>
      </c>
      <c r="P452" s="86"/>
      <c r="Q452" s="82" t="str">
        <f t="array" ref="Q452">IF(A452="", "", (IFNA(IF(A452="", "", INDEX(UpdateSheet!$K:$K, MATCH(1, (UpdateSheet!$G:$G=MAXIFS(UpdateSheet!$G:$G, UpdateSheet!$H:$H, G452, UpdateSheet!$I:$I, J452, UpdateSheet!$G:$G, "&lt;=" &amp; D452)) * (UpdateSheet!$H:$H=G452) *(UpdateSheet!$I:$I=J452), 0))), "")) +
(IFNA(IF(A452="", "", INDEX(UpdateSheet!$O:$O, MATCH(1, (UpdateSheet!$G:$G=MAXIFS(UpdateSheet!$G:$G, UpdateSheet!$M:$M, K452,UpdateSheet!$N:$N, N452, UpdateSheet!$G:$G, "&lt;=" &amp; D452)) * (UpdateSheet!$M:$M=K452) *(UpdateSheet!$N:$N=N452), 0))), ""))
)
</f>
        <v/>
      </c>
      <c r="R452" s="81" t="s">
        <v>97</v>
      </c>
      <c r="S452" s="63" t="str">
        <f t="shared" si="20"/>
        <v/>
      </c>
      <c r="T452" s="87"/>
      <c r="U452" s="84" t="s">
        <v>97</v>
      </c>
      <c r="V452" s="84" t="s">
        <v>97</v>
      </c>
      <c r="W452" s="85" t="b">
        <f t="shared" si="1"/>
        <v>0</v>
      </c>
      <c r="X452" s="63"/>
      <c r="Y452" s="63"/>
      <c r="Z452" s="63"/>
    </row>
    <row r="453">
      <c r="A453" s="75"/>
      <c r="B453" s="74"/>
      <c r="C453" s="75"/>
      <c r="D453" s="76"/>
      <c r="E453" s="75" t="s">
        <v>97</v>
      </c>
      <c r="F453" s="75" t="s">
        <v>97</v>
      </c>
      <c r="G453" s="77"/>
      <c r="H453" s="77"/>
      <c r="I453" s="80"/>
      <c r="J453" s="77" t="s">
        <v>97</v>
      </c>
      <c r="K453" s="79" t="s">
        <v>97</v>
      </c>
      <c r="L453" s="79"/>
      <c r="M453" s="80"/>
      <c r="N453" s="79" t="s">
        <v>97</v>
      </c>
      <c r="O453" s="81" t="str">
        <f t="array" ref="O453">IF(A453="", "", (IFNA(IF(A453="", "", INDEX(UpdateSheet!$L:$L, MATCH(1, (UpdateSheet!$G:$G=MAXIFS(UpdateSheet!$G:$G, UpdateSheet!$H:$H, G453, UpdateSheet!$G:$G, "&lt;=" &amp; D453)) * (UpdateSheet!$H:$H=G453), 0))), "") * J453) +
(IFNA(IF(A453="", "", INDEX(UpdateSheet!$P:$P, MATCH(1, (UpdateSheet!$G:$G=MAXIFS(UpdateSheet!$G:$G, UpdateSheet!$M:$M, K453, UpdateSheet!$G:$G, "&lt;=" &amp; D453)) * (UpdateSheet!$M:$M=K453), 0))), "") * N453)
)
</f>
        <v/>
      </c>
      <c r="P453" s="86"/>
      <c r="Q453" s="82" t="str">
        <f t="array" ref="Q453">IF(A453="", "", (IFNA(IF(A453="", "", INDEX(UpdateSheet!$K:$K, MATCH(1, (UpdateSheet!$G:$G=MAXIFS(UpdateSheet!$G:$G, UpdateSheet!$H:$H, G453, UpdateSheet!$I:$I, J453, UpdateSheet!$G:$G, "&lt;=" &amp; D453)) * (UpdateSheet!$H:$H=G453) *(UpdateSheet!$I:$I=J453), 0))), "")) +
(IFNA(IF(A453="", "", INDEX(UpdateSheet!$O:$O, MATCH(1, (UpdateSheet!$G:$G=MAXIFS(UpdateSheet!$G:$G, UpdateSheet!$M:$M, K453,UpdateSheet!$N:$N, N453, UpdateSheet!$G:$G, "&lt;=" &amp; D453)) * (UpdateSheet!$M:$M=K453) *(UpdateSheet!$N:$N=N453), 0))), ""))
)
</f>
        <v/>
      </c>
      <c r="R453" s="81" t="s">
        <v>97</v>
      </c>
      <c r="S453" s="63" t="str">
        <f t="shared" si="20"/>
        <v/>
      </c>
      <c r="T453" s="87"/>
      <c r="U453" s="84" t="s">
        <v>97</v>
      </c>
      <c r="V453" s="84" t="s">
        <v>97</v>
      </c>
      <c r="W453" s="85" t="b">
        <f t="shared" si="1"/>
        <v>0</v>
      </c>
      <c r="X453" s="63"/>
      <c r="Y453" s="63"/>
      <c r="Z453" s="63"/>
    </row>
    <row r="454">
      <c r="A454" s="75"/>
      <c r="B454" s="74"/>
      <c r="C454" s="75"/>
      <c r="D454" s="76"/>
      <c r="E454" s="75" t="s">
        <v>97</v>
      </c>
      <c r="F454" s="75" t="s">
        <v>97</v>
      </c>
      <c r="G454" s="77"/>
      <c r="H454" s="77"/>
      <c r="I454" s="80"/>
      <c r="J454" s="77" t="s">
        <v>97</v>
      </c>
      <c r="K454" s="79" t="s">
        <v>97</v>
      </c>
      <c r="L454" s="79"/>
      <c r="M454" s="80"/>
      <c r="N454" s="79" t="s">
        <v>97</v>
      </c>
      <c r="O454" s="81" t="str">
        <f t="array" ref="O454">IF(A454="", "", (IFNA(IF(A454="", "", INDEX(UpdateSheet!$L:$L, MATCH(1, (UpdateSheet!$G:$G=MAXIFS(UpdateSheet!$G:$G, UpdateSheet!$H:$H, G454, UpdateSheet!$G:$G, "&lt;=" &amp; D454)) * (UpdateSheet!$H:$H=G454), 0))), "") * J454) +
(IFNA(IF(A454="", "", INDEX(UpdateSheet!$P:$P, MATCH(1, (UpdateSheet!$G:$G=MAXIFS(UpdateSheet!$G:$G, UpdateSheet!$M:$M, K454, UpdateSheet!$G:$G, "&lt;=" &amp; D454)) * (UpdateSheet!$M:$M=K454), 0))), "") * N454)
)
</f>
        <v/>
      </c>
      <c r="P454" s="86"/>
      <c r="Q454" s="82" t="str">
        <f t="array" ref="Q454">IF(A454="", "", (IFNA(IF(A454="", "", INDEX(UpdateSheet!$K:$K, MATCH(1, (UpdateSheet!$G:$G=MAXIFS(UpdateSheet!$G:$G, UpdateSheet!$H:$H, G454, UpdateSheet!$I:$I, J454, UpdateSheet!$G:$G, "&lt;=" &amp; D454)) * (UpdateSheet!$H:$H=G454) *(UpdateSheet!$I:$I=J454), 0))), "")) +
(IFNA(IF(A454="", "", INDEX(UpdateSheet!$O:$O, MATCH(1, (UpdateSheet!$G:$G=MAXIFS(UpdateSheet!$G:$G, UpdateSheet!$M:$M, K454,UpdateSheet!$N:$N, N454, UpdateSheet!$G:$G, "&lt;=" &amp; D454)) * (UpdateSheet!$M:$M=K454) *(UpdateSheet!$N:$N=N454), 0))), ""))
)
</f>
        <v/>
      </c>
      <c r="R454" s="81" t="s">
        <v>97</v>
      </c>
      <c r="S454" s="63" t="str">
        <f t="shared" si="20"/>
        <v/>
      </c>
      <c r="T454" s="87"/>
      <c r="U454" s="84" t="s">
        <v>97</v>
      </c>
      <c r="V454" s="84" t="s">
        <v>97</v>
      </c>
      <c r="W454" s="85" t="b">
        <f t="shared" si="1"/>
        <v>0</v>
      </c>
      <c r="X454" s="63"/>
      <c r="Y454" s="63"/>
      <c r="Z454" s="63"/>
    </row>
    <row r="455">
      <c r="A455" s="75"/>
      <c r="B455" s="74"/>
      <c r="C455" s="75"/>
      <c r="D455" s="76"/>
      <c r="E455" s="75" t="s">
        <v>97</v>
      </c>
      <c r="F455" s="75" t="s">
        <v>97</v>
      </c>
      <c r="G455" s="77"/>
      <c r="H455" s="77"/>
      <c r="I455" s="80"/>
      <c r="J455" s="77" t="s">
        <v>97</v>
      </c>
      <c r="K455" s="79" t="s">
        <v>97</v>
      </c>
      <c r="L455" s="79"/>
      <c r="M455" s="80"/>
      <c r="N455" s="79" t="s">
        <v>97</v>
      </c>
      <c r="O455" s="81" t="str">
        <f t="array" ref="O455">IF(A455="", "", (IFNA(IF(A455="", "", INDEX(UpdateSheet!$L:$L, MATCH(1, (UpdateSheet!$G:$G=MAXIFS(UpdateSheet!$G:$G, UpdateSheet!$H:$H, G455, UpdateSheet!$G:$G, "&lt;=" &amp; D455)) * (UpdateSheet!$H:$H=G455), 0))), "") * J455) +
(IFNA(IF(A455="", "", INDEX(UpdateSheet!$P:$P, MATCH(1, (UpdateSheet!$G:$G=MAXIFS(UpdateSheet!$G:$G, UpdateSheet!$M:$M, K455, UpdateSheet!$G:$G, "&lt;=" &amp; D455)) * (UpdateSheet!$M:$M=K455), 0))), "") * N455)
)
</f>
        <v/>
      </c>
      <c r="P455" s="86"/>
      <c r="Q455" s="82" t="str">
        <f t="array" ref="Q455">IF(A455="", "", (IFNA(IF(A455="", "", INDEX(UpdateSheet!$K:$K, MATCH(1, (UpdateSheet!$G:$G=MAXIFS(UpdateSheet!$G:$G, UpdateSheet!$H:$H, G455, UpdateSheet!$I:$I, J455, UpdateSheet!$G:$G, "&lt;=" &amp; D455)) * (UpdateSheet!$H:$H=G455) *(UpdateSheet!$I:$I=J455), 0))), "")) +
(IFNA(IF(A455="", "", INDEX(UpdateSheet!$O:$O, MATCH(1, (UpdateSheet!$G:$G=MAXIFS(UpdateSheet!$G:$G, UpdateSheet!$M:$M, K455,UpdateSheet!$N:$N, N455, UpdateSheet!$G:$G, "&lt;=" &amp; D455)) * (UpdateSheet!$M:$M=K455) *(UpdateSheet!$N:$N=N455), 0))), ""))
)
</f>
        <v/>
      </c>
      <c r="R455" s="81" t="s">
        <v>97</v>
      </c>
      <c r="S455" s="63" t="str">
        <f t="shared" si="20"/>
        <v/>
      </c>
      <c r="T455" s="87"/>
      <c r="U455" s="84" t="s">
        <v>97</v>
      </c>
      <c r="V455" s="84" t="s">
        <v>97</v>
      </c>
      <c r="W455" s="85" t="b">
        <f t="shared" si="1"/>
        <v>0</v>
      </c>
      <c r="X455" s="63"/>
      <c r="Y455" s="63"/>
      <c r="Z455" s="63"/>
    </row>
    <row r="456">
      <c r="A456" s="75"/>
      <c r="B456" s="74"/>
      <c r="C456" s="75"/>
      <c r="D456" s="76"/>
      <c r="E456" s="75" t="s">
        <v>97</v>
      </c>
      <c r="F456" s="75" t="s">
        <v>97</v>
      </c>
      <c r="G456" s="77"/>
      <c r="H456" s="77"/>
      <c r="I456" s="80"/>
      <c r="J456" s="77" t="s">
        <v>97</v>
      </c>
      <c r="K456" s="79" t="s">
        <v>97</v>
      </c>
      <c r="L456" s="79"/>
      <c r="M456" s="80"/>
      <c r="N456" s="79" t="s">
        <v>97</v>
      </c>
      <c r="O456" s="81" t="str">
        <f t="array" ref="O456">IF(A456="", "", (IFNA(IF(A456="", "", INDEX(UpdateSheet!$L:$L, MATCH(1, (UpdateSheet!$G:$G=MAXIFS(UpdateSheet!$G:$G, UpdateSheet!$H:$H, G456, UpdateSheet!$G:$G, "&lt;=" &amp; D456)) * (UpdateSheet!$H:$H=G456), 0))), "") * J456) +
(IFNA(IF(A456="", "", INDEX(UpdateSheet!$P:$P, MATCH(1, (UpdateSheet!$G:$G=MAXIFS(UpdateSheet!$G:$G, UpdateSheet!$M:$M, K456, UpdateSheet!$G:$G, "&lt;=" &amp; D456)) * (UpdateSheet!$M:$M=K456), 0))), "") * N456)
)
</f>
        <v/>
      </c>
      <c r="P456" s="86"/>
      <c r="Q456" s="82" t="str">
        <f t="array" ref="Q456">IF(A456="", "", (IFNA(IF(A456="", "", INDEX(UpdateSheet!$K:$K, MATCH(1, (UpdateSheet!$G:$G=MAXIFS(UpdateSheet!$G:$G, UpdateSheet!$H:$H, G456, UpdateSheet!$I:$I, J456, UpdateSheet!$G:$G, "&lt;=" &amp; D456)) * (UpdateSheet!$H:$H=G456) *(UpdateSheet!$I:$I=J456), 0))), "")) +
(IFNA(IF(A456="", "", INDEX(UpdateSheet!$O:$O, MATCH(1, (UpdateSheet!$G:$G=MAXIFS(UpdateSheet!$G:$G, UpdateSheet!$M:$M, K456,UpdateSheet!$N:$N, N456, UpdateSheet!$G:$G, "&lt;=" &amp; D456)) * (UpdateSheet!$M:$M=K456) *(UpdateSheet!$N:$N=N456), 0))), ""))
)
</f>
        <v/>
      </c>
      <c r="R456" s="81" t="s">
        <v>97</v>
      </c>
      <c r="S456" s="63" t="str">
        <f t="shared" si="20"/>
        <v/>
      </c>
      <c r="T456" s="87"/>
      <c r="U456" s="84" t="s">
        <v>97</v>
      </c>
      <c r="V456" s="84" t="s">
        <v>97</v>
      </c>
      <c r="W456" s="85" t="b">
        <f t="shared" si="1"/>
        <v>0</v>
      </c>
      <c r="X456" s="63"/>
      <c r="Y456" s="63"/>
      <c r="Z456" s="63"/>
    </row>
    <row r="457">
      <c r="A457" s="75"/>
      <c r="B457" s="74"/>
      <c r="C457" s="75"/>
      <c r="D457" s="76"/>
      <c r="E457" s="75" t="s">
        <v>97</v>
      </c>
      <c r="F457" s="75" t="s">
        <v>97</v>
      </c>
      <c r="G457" s="77"/>
      <c r="H457" s="77"/>
      <c r="I457" s="80"/>
      <c r="J457" s="77" t="s">
        <v>97</v>
      </c>
      <c r="K457" s="79" t="s">
        <v>97</v>
      </c>
      <c r="L457" s="79"/>
      <c r="M457" s="80"/>
      <c r="N457" s="79" t="s">
        <v>97</v>
      </c>
      <c r="O457" s="81" t="str">
        <f t="array" ref="O457">IF(A457="", "", (IFNA(IF(A457="", "", INDEX(UpdateSheet!$L:$L, MATCH(1, (UpdateSheet!$G:$G=MAXIFS(UpdateSheet!$G:$G, UpdateSheet!$H:$H, G457, UpdateSheet!$G:$G, "&lt;=" &amp; D457)) * (UpdateSheet!$H:$H=G457), 0))), "") * J457) +
(IFNA(IF(A457="", "", INDEX(UpdateSheet!$P:$P, MATCH(1, (UpdateSheet!$G:$G=MAXIFS(UpdateSheet!$G:$G, UpdateSheet!$M:$M, K457, UpdateSheet!$G:$G, "&lt;=" &amp; D457)) * (UpdateSheet!$M:$M=K457), 0))), "") * N457)
)
</f>
        <v/>
      </c>
      <c r="P457" s="86"/>
      <c r="Q457" s="82" t="str">
        <f t="array" ref="Q457">IF(A457="", "", (IFNA(IF(A457="", "", INDEX(UpdateSheet!$K:$K, MATCH(1, (UpdateSheet!$G:$G=MAXIFS(UpdateSheet!$G:$G, UpdateSheet!$H:$H, G457, UpdateSheet!$I:$I, J457, UpdateSheet!$G:$G, "&lt;=" &amp; D457)) * (UpdateSheet!$H:$H=G457) *(UpdateSheet!$I:$I=J457), 0))), "")) +
(IFNA(IF(A457="", "", INDEX(UpdateSheet!$O:$O, MATCH(1, (UpdateSheet!$G:$G=MAXIFS(UpdateSheet!$G:$G, UpdateSheet!$M:$M, K457,UpdateSheet!$N:$N, N457, UpdateSheet!$G:$G, "&lt;=" &amp; D457)) * (UpdateSheet!$M:$M=K457) *(UpdateSheet!$N:$N=N457), 0))), ""))
)
</f>
        <v/>
      </c>
      <c r="R457" s="81" t="s">
        <v>97</v>
      </c>
      <c r="S457" s="63" t="str">
        <f t="shared" si="20"/>
        <v/>
      </c>
      <c r="T457" s="87"/>
      <c r="U457" s="84" t="s">
        <v>97</v>
      </c>
      <c r="V457" s="84" t="s">
        <v>97</v>
      </c>
      <c r="W457" s="85" t="b">
        <f t="shared" si="1"/>
        <v>0</v>
      </c>
      <c r="X457" s="63"/>
      <c r="Y457" s="63"/>
      <c r="Z457" s="63"/>
    </row>
    <row r="458">
      <c r="A458" s="75"/>
      <c r="B458" s="74"/>
      <c r="C458" s="75"/>
      <c r="D458" s="76"/>
      <c r="E458" s="75" t="s">
        <v>97</v>
      </c>
      <c r="F458" s="75" t="s">
        <v>97</v>
      </c>
      <c r="G458" s="77"/>
      <c r="H458" s="77"/>
      <c r="I458" s="80"/>
      <c r="J458" s="77" t="s">
        <v>97</v>
      </c>
      <c r="K458" s="79" t="s">
        <v>97</v>
      </c>
      <c r="L458" s="79"/>
      <c r="M458" s="80"/>
      <c r="N458" s="79" t="s">
        <v>97</v>
      </c>
      <c r="O458" s="81" t="str">
        <f t="array" ref="O458">IF(A458="", "", (IFNA(IF(A458="", "", INDEX(UpdateSheet!$L:$L, MATCH(1, (UpdateSheet!$G:$G=MAXIFS(UpdateSheet!$G:$G, UpdateSheet!$H:$H, G458, UpdateSheet!$G:$G, "&lt;=" &amp; D458)) * (UpdateSheet!$H:$H=G458), 0))), "") * J458) +
(IFNA(IF(A458="", "", INDEX(UpdateSheet!$P:$P, MATCH(1, (UpdateSheet!$G:$G=MAXIFS(UpdateSheet!$G:$G, UpdateSheet!$M:$M, K458, UpdateSheet!$G:$G, "&lt;=" &amp; D458)) * (UpdateSheet!$M:$M=K458), 0))), "") * N458)
)
</f>
        <v/>
      </c>
      <c r="P458" s="86"/>
      <c r="Q458" s="82" t="str">
        <f t="array" ref="Q458">IF(A458="", "", (IFNA(IF(A458="", "", INDEX(UpdateSheet!$K:$K, MATCH(1, (UpdateSheet!$G:$G=MAXIFS(UpdateSheet!$G:$G, UpdateSheet!$H:$H, G458, UpdateSheet!$I:$I, J458, UpdateSheet!$G:$G, "&lt;=" &amp; D458)) * (UpdateSheet!$H:$H=G458) *(UpdateSheet!$I:$I=J458), 0))), "")) +
(IFNA(IF(A458="", "", INDEX(UpdateSheet!$O:$O, MATCH(1, (UpdateSheet!$G:$G=MAXIFS(UpdateSheet!$G:$G, UpdateSheet!$M:$M, K458,UpdateSheet!$N:$N, N458, UpdateSheet!$G:$G, "&lt;=" &amp; D458)) * (UpdateSheet!$M:$M=K458) *(UpdateSheet!$N:$N=N458), 0))), ""))
)
</f>
        <v/>
      </c>
      <c r="R458" s="81" t="s">
        <v>97</v>
      </c>
      <c r="S458" s="63" t="str">
        <f t="shared" si="20"/>
        <v/>
      </c>
      <c r="T458" s="87"/>
      <c r="U458" s="84" t="s">
        <v>97</v>
      </c>
      <c r="V458" s="84" t="s">
        <v>97</v>
      </c>
      <c r="W458" s="85" t="b">
        <f t="shared" si="1"/>
        <v>0</v>
      </c>
      <c r="X458" s="63"/>
      <c r="Y458" s="63"/>
      <c r="Z458" s="63"/>
    </row>
    <row r="459">
      <c r="A459" s="75"/>
      <c r="B459" s="74"/>
      <c r="C459" s="75"/>
      <c r="D459" s="76"/>
      <c r="E459" s="75" t="s">
        <v>97</v>
      </c>
      <c r="F459" s="75" t="s">
        <v>97</v>
      </c>
      <c r="G459" s="77"/>
      <c r="H459" s="77"/>
      <c r="I459" s="80"/>
      <c r="J459" s="77" t="s">
        <v>97</v>
      </c>
      <c r="K459" s="79" t="s">
        <v>97</v>
      </c>
      <c r="L459" s="79"/>
      <c r="M459" s="80"/>
      <c r="N459" s="79" t="s">
        <v>97</v>
      </c>
      <c r="O459" s="81" t="str">
        <f t="array" ref="O459">IF(A459="", "", (IFNA(IF(A459="", "", INDEX(UpdateSheet!$L:$L, MATCH(1, (UpdateSheet!$G:$G=MAXIFS(UpdateSheet!$G:$G, UpdateSheet!$H:$H, G459, UpdateSheet!$G:$G, "&lt;=" &amp; D459)) * (UpdateSheet!$H:$H=G459), 0))), "") * J459) +
(IFNA(IF(A459="", "", INDEX(UpdateSheet!$P:$P, MATCH(1, (UpdateSheet!$G:$G=MAXIFS(UpdateSheet!$G:$G, UpdateSheet!$M:$M, K459, UpdateSheet!$G:$G, "&lt;=" &amp; D459)) * (UpdateSheet!$M:$M=K459), 0))), "") * N459)
)
</f>
        <v/>
      </c>
      <c r="P459" s="86"/>
      <c r="Q459" s="82" t="str">
        <f t="array" ref="Q459">IF(A459="", "", (IFNA(IF(A459="", "", INDEX(UpdateSheet!$K:$K, MATCH(1, (UpdateSheet!$G:$G=MAXIFS(UpdateSheet!$G:$G, UpdateSheet!$H:$H, G459, UpdateSheet!$I:$I, J459, UpdateSheet!$G:$G, "&lt;=" &amp; D459)) * (UpdateSheet!$H:$H=G459) *(UpdateSheet!$I:$I=J459), 0))), "")) +
(IFNA(IF(A459="", "", INDEX(UpdateSheet!$O:$O, MATCH(1, (UpdateSheet!$G:$G=MAXIFS(UpdateSheet!$G:$G, UpdateSheet!$M:$M, K459,UpdateSheet!$N:$N, N459, UpdateSheet!$G:$G, "&lt;=" &amp; D459)) * (UpdateSheet!$M:$M=K459) *(UpdateSheet!$N:$N=N459), 0))), ""))
)
</f>
        <v/>
      </c>
      <c r="R459" s="81" t="s">
        <v>97</v>
      </c>
      <c r="S459" s="63" t="str">
        <f t="shared" si="20"/>
        <v/>
      </c>
      <c r="T459" s="87"/>
      <c r="U459" s="84" t="s">
        <v>97</v>
      </c>
      <c r="V459" s="84" t="s">
        <v>97</v>
      </c>
      <c r="W459" s="85" t="b">
        <f t="shared" si="1"/>
        <v>0</v>
      </c>
      <c r="X459" s="63"/>
      <c r="Y459" s="63"/>
      <c r="Z459" s="63"/>
    </row>
    <row r="460">
      <c r="A460" s="73"/>
      <c r="B460" s="74"/>
      <c r="C460" s="75"/>
      <c r="D460" s="76"/>
      <c r="E460" s="75" t="s">
        <v>97</v>
      </c>
      <c r="F460" s="75" t="s">
        <v>97</v>
      </c>
      <c r="G460" s="77"/>
      <c r="H460" s="77"/>
      <c r="I460" s="80"/>
      <c r="J460" s="77" t="s">
        <v>97</v>
      </c>
      <c r="K460" s="79" t="s">
        <v>97</v>
      </c>
      <c r="L460" s="79"/>
      <c r="M460" s="80"/>
      <c r="N460" s="79" t="s">
        <v>97</v>
      </c>
      <c r="O460" s="81" t="str">
        <f t="array" ref="O460">IF(A460="", "", (IFNA(IF(A460="", "", INDEX(UpdateSheet!$L:$L, MATCH(1, (UpdateSheet!$G:$G=MAXIFS(UpdateSheet!$G:$G, UpdateSheet!$H:$H, G460, UpdateSheet!$G:$G, "&lt;=" &amp; D460)) * (UpdateSheet!$H:$H=G460), 0))), "") * J460) +
(IFNA(IF(A460="", "", INDEX(UpdateSheet!$P:$P, MATCH(1, (UpdateSheet!$G:$G=MAXIFS(UpdateSheet!$G:$G, UpdateSheet!$M:$M, K460, UpdateSheet!$G:$G, "&lt;=" &amp; D460)) * (UpdateSheet!$M:$M=K460), 0))), "") * N460)
)
</f>
        <v/>
      </c>
      <c r="P460" s="86"/>
      <c r="Q460" s="82" t="str">
        <f t="array" ref="Q460">IF(A460="", "", (IFNA(IF(A460="", "", INDEX(UpdateSheet!$K:$K, MATCH(1, (UpdateSheet!$G:$G=MAXIFS(UpdateSheet!$G:$G, UpdateSheet!$H:$H, G460, UpdateSheet!$I:$I, J460, UpdateSheet!$G:$G, "&lt;=" &amp; D460)) * (UpdateSheet!$H:$H=G460) *(UpdateSheet!$I:$I=J460), 0))), "")) +
(IFNA(IF(A460="", "", INDEX(UpdateSheet!$O:$O, MATCH(1, (UpdateSheet!$G:$G=MAXIFS(UpdateSheet!$G:$G, UpdateSheet!$M:$M, K460,UpdateSheet!$N:$N, N460, UpdateSheet!$G:$G, "&lt;=" &amp; D460)) * (UpdateSheet!$M:$M=K460) *(UpdateSheet!$N:$N=N460), 0))), ""))
)
</f>
        <v/>
      </c>
      <c r="R460" s="81" t="s">
        <v>97</v>
      </c>
      <c r="S460" s="63" t="str">
        <f t="shared" si="20"/>
        <v/>
      </c>
      <c r="T460" s="87"/>
      <c r="U460" s="84" t="s">
        <v>97</v>
      </c>
      <c r="V460" s="84" t="s">
        <v>97</v>
      </c>
      <c r="W460" s="85" t="b">
        <f t="shared" si="1"/>
        <v>0</v>
      </c>
      <c r="X460" s="63"/>
      <c r="Y460" s="63"/>
      <c r="Z460" s="63"/>
    </row>
    <row r="461">
      <c r="A461" s="75"/>
      <c r="B461" s="74"/>
      <c r="C461" s="75"/>
      <c r="D461" s="76"/>
      <c r="E461" s="75" t="s">
        <v>97</v>
      </c>
      <c r="F461" s="75" t="s">
        <v>97</v>
      </c>
      <c r="G461" s="77"/>
      <c r="H461" s="77"/>
      <c r="I461" s="80"/>
      <c r="J461" s="77" t="s">
        <v>97</v>
      </c>
      <c r="K461" s="79" t="s">
        <v>97</v>
      </c>
      <c r="L461" s="79"/>
      <c r="M461" s="80"/>
      <c r="N461" s="79" t="s">
        <v>97</v>
      </c>
      <c r="O461" s="81" t="str">
        <f t="array" ref="O461">IF(A461="", "", (IFNA(IF(A461="", "", INDEX(UpdateSheet!$L:$L, MATCH(1, (UpdateSheet!$G:$G=MAXIFS(UpdateSheet!$G:$G, UpdateSheet!$H:$H, G461, UpdateSheet!$G:$G, "&lt;=" &amp; D461)) * (UpdateSheet!$H:$H=G461), 0))), "") * J461) +
(IFNA(IF(A461="", "", INDEX(UpdateSheet!$P:$P, MATCH(1, (UpdateSheet!$G:$G=MAXIFS(UpdateSheet!$G:$G, UpdateSheet!$M:$M, K461, UpdateSheet!$G:$G, "&lt;=" &amp; D461)) * (UpdateSheet!$M:$M=K461), 0))), "") * N461)
)
</f>
        <v/>
      </c>
      <c r="P461" s="86"/>
      <c r="Q461" s="82" t="str">
        <f t="array" ref="Q461">IF(A461="", "", (IFNA(IF(A461="", "", INDEX(UpdateSheet!$K:$K, MATCH(1, (UpdateSheet!$G:$G=MAXIFS(UpdateSheet!$G:$G, UpdateSheet!$H:$H, G461, UpdateSheet!$I:$I, J461, UpdateSheet!$G:$G, "&lt;=" &amp; D461)) * (UpdateSheet!$H:$H=G461) *(UpdateSheet!$I:$I=J461), 0))), "")) +
(IFNA(IF(A461="", "", INDEX(UpdateSheet!$O:$O, MATCH(1, (UpdateSheet!$G:$G=MAXIFS(UpdateSheet!$G:$G, UpdateSheet!$M:$M, K461,UpdateSheet!$N:$N, N461, UpdateSheet!$G:$G, "&lt;=" &amp; D461)) * (UpdateSheet!$M:$M=K461) *(UpdateSheet!$N:$N=N461), 0))), ""))
)
</f>
        <v/>
      </c>
      <c r="R461" s="81" t="s">
        <v>97</v>
      </c>
      <c r="S461" s="63" t="str">
        <f t="shared" si="20"/>
        <v/>
      </c>
      <c r="T461" s="87"/>
      <c r="U461" s="84" t="s">
        <v>97</v>
      </c>
      <c r="V461" s="84" t="s">
        <v>97</v>
      </c>
      <c r="W461" s="85" t="b">
        <f t="shared" si="1"/>
        <v>0</v>
      </c>
      <c r="X461" s="63"/>
      <c r="Y461" s="63"/>
      <c r="Z461" s="63"/>
    </row>
    <row r="462">
      <c r="A462" s="75"/>
      <c r="B462" s="74"/>
      <c r="C462" s="75"/>
      <c r="D462" s="76"/>
      <c r="E462" s="75" t="s">
        <v>97</v>
      </c>
      <c r="F462" s="75" t="s">
        <v>97</v>
      </c>
      <c r="G462" s="77"/>
      <c r="H462" s="77"/>
      <c r="I462" s="80"/>
      <c r="J462" s="77" t="s">
        <v>97</v>
      </c>
      <c r="K462" s="79" t="s">
        <v>97</v>
      </c>
      <c r="L462" s="79"/>
      <c r="M462" s="80"/>
      <c r="N462" s="79" t="s">
        <v>97</v>
      </c>
      <c r="O462" s="81" t="str">
        <f t="array" ref="O462">IF(A462="", "", (IFNA(IF(A462="", "", INDEX(UpdateSheet!$L:$L, MATCH(1, (UpdateSheet!$G:$G=MAXIFS(UpdateSheet!$G:$G, UpdateSheet!$H:$H, G462, UpdateSheet!$G:$G, "&lt;=" &amp; D462)) * (UpdateSheet!$H:$H=G462), 0))), "") * J462) +
(IFNA(IF(A462="", "", INDEX(UpdateSheet!$P:$P, MATCH(1, (UpdateSheet!$G:$G=MAXIFS(UpdateSheet!$G:$G, UpdateSheet!$M:$M, K462, UpdateSheet!$G:$G, "&lt;=" &amp; D462)) * (UpdateSheet!$M:$M=K462), 0))), "") * N462)
)
</f>
        <v/>
      </c>
      <c r="P462" s="86"/>
      <c r="Q462" s="82" t="str">
        <f t="array" ref="Q462">IF(A462="", "", (IFNA(IF(A462="", "", INDEX(UpdateSheet!$K:$K, MATCH(1, (UpdateSheet!$G:$G=MAXIFS(UpdateSheet!$G:$G, UpdateSheet!$H:$H, G462, UpdateSheet!$I:$I, J462, UpdateSheet!$G:$G, "&lt;=" &amp; D462)) * (UpdateSheet!$H:$H=G462) *(UpdateSheet!$I:$I=J462), 0))), "")) +
(IFNA(IF(A462="", "", INDEX(UpdateSheet!$O:$O, MATCH(1, (UpdateSheet!$G:$G=MAXIFS(UpdateSheet!$G:$G, UpdateSheet!$M:$M, K462,UpdateSheet!$N:$N, N462, UpdateSheet!$G:$G, "&lt;=" &amp; D462)) * (UpdateSheet!$M:$M=K462) *(UpdateSheet!$N:$N=N462), 0))), ""))
)
</f>
        <v/>
      </c>
      <c r="R462" s="81" t="s">
        <v>97</v>
      </c>
      <c r="S462" s="63" t="str">
        <f t="shared" si="20"/>
        <v/>
      </c>
      <c r="T462" s="87"/>
      <c r="U462" s="84" t="s">
        <v>97</v>
      </c>
      <c r="V462" s="84" t="s">
        <v>97</v>
      </c>
      <c r="W462" s="85" t="b">
        <f t="shared" si="1"/>
        <v>0</v>
      </c>
      <c r="X462" s="63"/>
      <c r="Y462" s="63"/>
      <c r="Z462" s="63"/>
    </row>
    <row r="463">
      <c r="A463" s="75"/>
      <c r="B463" s="74"/>
      <c r="C463" s="75"/>
      <c r="D463" s="76"/>
      <c r="E463" s="75" t="s">
        <v>97</v>
      </c>
      <c r="F463" s="75" t="s">
        <v>97</v>
      </c>
      <c r="G463" s="77"/>
      <c r="H463" s="77"/>
      <c r="I463" s="80"/>
      <c r="J463" s="77" t="s">
        <v>97</v>
      </c>
      <c r="K463" s="79" t="s">
        <v>97</v>
      </c>
      <c r="L463" s="79"/>
      <c r="M463" s="80"/>
      <c r="N463" s="79" t="s">
        <v>97</v>
      </c>
      <c r="O463" s="81" t="str">
        <f t="array" ref="O463">IF(A463="", "", (IFNA(IF(A463="", "", INDEX(UpdateSheet!$L:$L, MATCH(1, (UpdateSheet!$G:$G=MAXIFS(UpdateSheet!$G:$G, UpdateSheet!$H:$H, G463, UpdateSheet!$G:$G, "&lt;=" &amp; D463)) * (UpdateSheet!$H:$H=G463), 0))), "") * J463) +
(IFNA(IF(A463="", "", INDEX(UpdateSheet!$P:$P, MATCH(1, (UpdateSheet!$G:$G=MAXIFS(UpdateSheet!$G:$G, UpdateSheet!$M:$M, K463, UpdateSheet!$G:$G, "&lt;=" &amp; D463)) * (UpdateSheet!$M:$M=K463), 0))), "") * N463)
)
</f>
        <v/>
      </c>
      <c r="P463" s="86"/>
      <c r="Q463" s="82" t="str">
        <f t="array" ref="Q463">IF(A463="", "", (IFNA(IF(A463="", "", INDEX(UpdateSheet!$K:$K, MATCH(1, (UpdateSheet!$G:$G=MAXIFS(UpdateSheet!$G:$G, UpdateSheet!$H:$H, G463, UpdateSheet!$I:$I, J463, UpdateSheet!$G:$G, "&lt;=" &amp; D463)) * (UpdateSheet!$H:$H=G463) *(UpdateSheet!$I:$I=J463), 0))), "")) +
(IFNA(IF(A463="", "", INDEX(UpdateSheet!$O:$O, MATCH(1, (UpdateSheet!$G:$G=MAXIFS(UpdateSheet!$G:$G, UpdateSheet!$M:$M, K463,UpdateSheet!$N:$N, N463, UpdateSheet!$G:$G, "&lt;=" &amp; D463)) * (UpdateSheet!$M:$M=K463) *(UpdateSheet!$N:$N=N463), 0))), ""))
)
</f>
        <v/>
      </c>
      <c r="R463" s="81" t="s">
        <v>97</v>
      </c>
      <c r="S463" s="63" t="str">
        <f t="shared" si="20"/>
        <v/>
      </c>
      <c r="T463" s="87"/>
      <c r="U463" s="84" t="s">
        <v>97</v>
      </c>
      <c r="V463" s="84" t="s">
        <v>97</v>
      </c>
      <c r="W463" s="85" t="b">
        <f t="shared" si="1"/>
        <v>0</v>
      </c>
      <c r="X463" s="63"/>
      <c r="Y463" s="63"/>
      <c r="Z463" s="63"/>
    </row>
    <row r="464">
      <c r="A464" s="75"/>
      <c r="B464" s="74"/>
      <c r="C464" s="75"/>
      <c r="D464" s="76"/>
      <c r="E464" s="75" t="s">
        <v>97</v>
      </c>
      <c r="F464" s="75" t="s">
        <v>97</v>
      </c>
      <c r="G464" s="77"/>
      <c r="H464" s="77"/>
      <c r="I464" s="80"/>
      <c r="J464" s="77" t="s">
        <v>97</v>
      </c>
      <c r="K464" s="79" t="s">
        <v>97</v>
      </c>
      <c r="L464" s="79"/>
      <c r="M464" s="80"/>
      <c r="N464" s="79" t="s">
        <v>97</v>
      </c>
      <c r="O464" s="81" t="str">
        <f t="array" ref="O464">IF(A464="", "", (IFNA(IF(A464="", "", INDEX(UpdateSheet!$L:$L, MATCH(1, (UpdateSheet!$G:$G=MAXIFS(UpdateSheet!$G:$G, UpdateSheet!$H:$H, G464, UpdateSheet!$G:$G, "&lt;=" &amp; D464)) * (UpdateSheet!$H:$H=G464), 0))), "") * J464) +
(IFNA(IF(A464="", "", INDEX(UpdateSheet!$P:$P, MATCH(1, (UpdateSheet!$G:$G=MAXIFS(UpdateSheet!$G:$G, UpdateSheet!$M:$M, K464, UpdateSheet!$G:$G, "&lt;=" &amp; D464)) * (UpdateSheet!$M:$M=K464), 0))), "") * N464)
)
</f>
        <v/>
      </c>
      <c r="P464" s="86"/>
      <c r="Q464" s="82" t="str">
        <f t="array" ref="Q464">IF(A464="", "", (IFNA(IF(A464="", "", INDEX(UpdateSheet!$K:$K, MATCH(1, (UpdateSheet!$G:$G=MAXIFS(UpdateSheet!$G:$G, UpdateSheet!$H:$H, G464, UpdateSheet!$I:$I, J464, UpdateSheet!$G:$G, "&lt;=" &amp; D464)) * (UpdateSheet!$H:$H=G464) *(UpdateSheet!$I:$I=J464), 0))), "")) +
(IFNA(IF(A464="", "", INDEX(UpdateSheet!$O:$O, MATCH(1, (UpdateSheet!$G:$G=MAXIFS(UpdateSheet!$G:$G, UpdateSheet!$M:$M, K464,UpdateSheet!$N:$N, N464, UpdateSheet!$G:$G, "&lt;=" &amp; D464)) * (UpdateSheet!$M:$M=K464) *(UpdateSheet!$N:$N=N464), 0))), ""))
)
</f>
        <v/>
      </c>
      <c r="R464" s="81" t="s">
        <v>97</v>
      </c>
      <c r="S464" s="63" t="str">
        <f t="shared" si="20"/>
        <v/>
      </c>
      <c r="T464" s="87"/>
      <c r="U464" s="84" t="s">
        <v>97</v>
      </c>
      <c r="V464" s="84" t="s">
        <v>97</v>
      </c>
      <c r="W464" s="85" t="b">
        <f t="shared" si="1"/>
        <v>0</v>
      </c>
      <c r="X464" s="63"/>
      <c r="Y464" s="63"/>
      <c r="Z464" s="63"/>
    </row>
    <row r="465">
      <c r="A465" s="75"/>
      <c r="B465" s="74"/>
      <c r="C465" s="75"/>
      <c r="D465" s="76"/>
      <c r="E465" s="75" t="s">
        <v>97</v>
      </c>
      <c r="F465" s="75" t="s">
        <v>97</v>
      </c>
      <c r="G465" s="77"/>
      <c r="H465" s="77"/>
      <c r="I465" s="80"/>
      <c r="J465" s="77" t="s">
        <v>97</v>
      </c>
      <c r="K465" s="79" t="s">
        <v>97</v>
      </c>
      <c r="L465" s="79"/>
      <c r="M465" s="80"/>
      <c r="N465" s="79" t="s">
        <v>97</v>
      </c>
      <c r="O465" s="81" t="str">
        <f t="array" ref="O465">IF(A465="", "", (IFNA(IF(A465="", "", INDEX(UpdateSheet!$L:$L, MATCH(1, (UpdateSheet!$G:$G=MAXIFS(UpdateSheet!$G:$G, UpdateSheet!$H:$H, G465, UpdateSheet!$G:$G, "&lt;=" &amp; D465)) * (UpdateSheet!$H:$H=G465), 0))), "") * J465) +
(IFNA(IF(A465="", "", INDEX(UpdateSheet!$P:$P, MATCH(1, (UpdateSheet!$G:$G=MAXIFS(UpdateSheet!$G:$G, UpdateSheet!$M:$M, K465, UpdateSheet!$G:$G, "&lt;=" &amp; D465)) * (UpdateSheet!$M:$M=K465), 0))), "") * N465)
)
</f>
        <v/>
      </c>
      <c r="P465" s="86"/>
      <c r="Q465" s="82" t="str">
        <f t="array" ref="Q465">IF(A465="", "", (IFNA(IF(A465="", "", INDEX(UpdateSheet!$K:$K, MATCH(1, (UpdateSheet!$G:$G=MAXIFS(UpdateSheet!$G:$G, UpdateSheet!$H:$H, G465, UpdateSheet!$I:$I, J465, UpdateSheet!$G:$G, "&lt;=" &amp; D465)) * (UpdateSheet!$H:$H=G465) *(UpdateSheet!$I:$I=J465), 0))), "")) +
(IFNA(IF(A465="", "", INDEX(UpdateSheet!$O:$O, MATCH(1, (UpdateSheet!$G:$G=MAXIFS(UpdateSheet!$G:$G, UpdateSheet!$M:$M, K465,UpdateSheet!$N:$N, N465, UpdateSheet!$G:$G, "&lt;=" &amp; D465)) * (UpdateSheet!$M:$M=K465) *(UpdateSheet!$N:$N=N465), 0))), ""))
)
</f>
        <v/>
      </c>
      <c r="R465" s="81" t="s">
        <v>97</v>
      </c>
      <c r="S465" s="63" t="str">
        <f t="shared" si="20"/>
        <v/>
      </c>
      <c r="T465" s="87"/>
      <c r="U465" s="84" t="s">
        <v>97</v>
      </c>
      <c r="V465" s="84" t="s">
        <v>97</v>
      </c>
      <c r="W465" s="85" t="b">
        <f t="shared" si="1"/>
        <v>0</v>
      </c>
      <c r="X465" s="63"/>
      <c r="Y465" s="63"/>
      <c r="Z465" s="63"/>
    </row>
    <row r="466">
      <c r="A466" s="75"/>
      <c r="B466" s="74"/>
      <c r="C466" s="75"/>
      <c r="D466" s="76"/>
      <c r="E466" s="75" t="s">
        <v>97</v>
      </c>
      <c r="F466" s="75" t="s">
        <v>97</v>
      </c>
      <c r="G466" s="77"/>
      <c r="H466" s="77"/>
      <c r="I466" s="80"/>
      <c r="J466" s="77" t="s">
        <v>97</v>
      </c>
      <c r="K466" s="79" t="s">
        <v>97</v>
      </c>
      <c r="L466" s="79"/>
      <c r="M466" s="80"/>
      <c r="N466" s="79" t="s">
        <v>97</v>
      </c>
      <c r="O466" s="81" t="str">
        <f t="array" ref="O466">IF(A466="", "", (IFNA(IF(A466="", "", INDEX(UpdateSheet!$L:$L, MATCH(1, (UpdateSheet!$G:$G=MAXIFS(UpdateSheet!$G:$G, UpdateSheet!$H:$H, G466, UpdateSheet!$G:$G, "&lt;=" &amp; D466)) * (UpdateSheet!$H:$H=G466), 0))), "") * J466) +
(IFNA(IF(A466="", "", INDEX(UpdateSheet!$P:$P, MATCH(1, (UpdateSheet!$G:$G=MAXIFS(UpdateSheet!$G:$G, UpdateSheet!$M:$M, K466, UpdateSheet!$G:$G, "&lt;=" &amp; D466)) * (UpdateSheet!$M:$M=K466), 0))), "") * N466)
)
</f>
        <v/>
      </c>
      <c r="P466" s="86"/>
      <c r="Q466" s="82" t="str">
        <f t="array" ref="Q466">IF(A466="", "", (IFNA(IF(A466="", "", INDEX(UpdateSheet!$K:$K, MATCH(1, (UpdateSheet!$G:$G=MAXIFS(UpdateSheet!$G:$G, UpdateSheet!$H:$H, G466, UpdateSheet!$I:$I, J466, UpdateSheet!$G:$G, "&lt;=" &amp; D466)) * (UpdateSheet!$H:$H=G466) *(UpdateSheet!$I:$I=J466), 0))), "")) +
(IFNA(IF(A466="", "", INDEX(UpdateSheet!$O:$O, MATCH(1, (UpdateSheet!$G:$G=MAXIFS(UpdateSheet!$G:$G, UpdateSheet!$M:$M, K466,UpdateSheet!$N:$N, N466, UpdateSheet!$G:$G, "&lt;=" &amp; D466)) * (UpdateSheet!$M:$M=K466) *(UpdateSheet!$N:$N=N466), 0))), ""))
)
</f>
        <v/>
      </c>
      <c r="R466" s="81" t="s">
        <v>97</v>
      </c>
      <c r="S466" s="63" t="str">
        <f t="shared" si="20"/>
        <v/>
      </c>
      <c r="T466" s="87"/>
      <c r="U466" s="84" t="s">
        <v>97</v>
      </c>
      <c r="V466" s="84" t="s">
        <v>97</v>
      </c>
      <c r="W466" s="85" t="b">
        <f t="shared" si="1"/>
        <v>0</v>
      </c>
      <c r="X466" s="63"/>
      <c r="Y466" s="63"/>
      <c r="Z466" s="63"/>
    </row>
    <row r="467">
      <c r="A467" s="75"/>
      <c r="B467" s="74"/>
      <c r="C467" s="75"/>
      <c r="D467" s="76"/>
      <c r="E467" s="75" t="s">
        <v>97</v>
      </c>
      <c r="F467" s="75" t="s">
        <v>97</v>
      </c>
      <c r="G467" s="77"/>
      <c r="H467" s="77"/>
      <c r="I467" s="80"/>
      <c r="J467" s="77" t="s">
        <v>97</v>
      </c>
      <c r="K467" s="79" t="s">
        <v>97</v>
      </c>
      <c r="L467" s="79"/>
      <c r="M467" s="80"/>
      <c r="N467" s="79" t="s">
        <v>97</v>
      </c>
      <c r="O467" s="81" t="str">
        <f t="array" ref="O467">IF(A467="", "", (IFNA(IF(A467="", "", INDEX(UpdateSheet!$L:$L, MATCH(1, (UpdateSheet!$G:$G=MAXIFS(UpdateSheet!$G:$G, UpdateSheet!$H:$H, G467, UpdateSheet!$G:$G, "&lt;=" &amp; D467)) * (UpdateSheet!$H:$H=G467), 0))), "") * J467) +
(IFNA(IF(A467="", "", INDEX(UpdateSheet!$P:$P, MATCH(1, (UpdateSheet!$G:$G=MAXIFS(UpdateSheet!$G:$G, UpdateSheet!$M:$M, K467, UpdateSheet!$G:$G, "&lt;=" &amp; D467)) * (UpdateSheet!$M:$M=K467), 0))), "") * N467)
)
</f>
        <v/>
      </c>
      <c r="P467" s="86"/>
      <c r="Q467" s="82" t="str">
        <f t="array" ref="Q467">IF(A467="", "", (IFNA(IF(A467="", "", INDEX(UpdateSheet!$K:$K, MATCH(1, (UpdateSheet!$G:$G=MAXIFS(UpdateSheet!$G:$G, UpdateSheet!$H:$H, G467, UpdateSheet!$I:$I, J467, UpdateSheet!$G:$G, "&lt;=" &amp; D467)) * (UpdateSheet!$H:$H=G467) *(UpdateSheet!$I:$I=J467), 0))), "")) +
(IFNA(IF(A467="", "", INDEX(UpdateSheet!$O:$O, MATCH(1, (UpdateSheet!$G:$G=MAXIFS(UpdateSheet!$G:$G, UpdateSheet!$M:$M, K467,UpdateSheet!$N:$N, N467, UpdateSheet!$G:$G, "&lt;=" &amp; D467)) * (UpdateSheet!$M:$M=K467) *(UpdateSheet!$N:$N=N467), 0))), ""))
)
</f>
        <v/>
      </c>
      <c r="R467" s="81" t="s">
        <v>97</v>
      </c>
      <c r="S467" s="63" t="str">
        <f t="shared" si="20"/>
        <v/>
      </c>
      <c r="T467" s="87"/>
      <c r="U467" s="84" t="s">
        <v>97</v>
      </c>
      <c r="V467" s="84" t="s">
        <v>97</v>
      </c>
      <c r="W467" s="85" t="b">
        <f t="shared" si="1"/>
        <v>0</v>
      </c>
      <c r="X467" s="63"/>
      <c r="Y467" s="63"/>
      <c r="Z467" s="63"/>
    </row>
    <row r="468">
      <c r="A468" s="75"/>
      <c r="B468" s="74"/>
      <c r="C468" s="75"/>
      <c r="D468" s="76"/>
      <c r="E468" s="75" t="s">
        <v>97</v>
      </c>
      <c r="F468" s="75" t="s">
        <v>97</v>
      </c>
      <c r="G468" s="77"/>
      <c r="H468" s="77"/>
      <c r="I468" s="80"/>
      <c r="J468" s="77" t="s">
        <v>97</v>
      </c>
      <c r="K468" s="79" t="s">
        <v>97</v>
      </c>
      <c r="L468" s="79"/>
      <c r="M468" s="80"/>
      <c r="N468" s="79" t="s">
        <v>97</v>
      </c>
      <c r="O468" s="81" t="str">
        <f t="array" ref="O468">IF(A468="", "", (IFNA(IF(A468="", "", INDEX(UpdateSheet!$L:$L, MATCH(1, (UpdateSheet!$G:$G=MAXIFS(UpdateSheet!$G:$G, UpdateSheet!$H:$H, G468, UpdateSheet!$G:$G, "&lt;=" &amp; D468)) * (UpdateSheet!$H:$H=G468), 0))), "") * J468) +
(IFNA(IF(A468="", "", INDEX(UpdateSheet!$P:$P, MATCH(1, (UpdateSheet!$G:$G=MAXIFS(UpdateSheet!$G:$G, UpdateSheet!$M:$M, K468, UpdateSheet!$G:$G, "&lt;=" &amp; D468)) * (UpdateSheet!$M:$M=K468), 0))), "") * N468)
)
</f>
        <v/>
      </c>
      <c r="P468" s="86"/>
      <c r="Q468" s="82" t="str">
        <f t="array" ref="Q468">IF(A468="", "", (IFNA(IF(A468="", "", INDEX(UpdateSheet!$K:$K, MATCH(1, (UpdateSheet!$G:$G=MAXIFS(UpdateSheet!$G:$G, UpdateSheet!$H:$H, G468, UpdateSheet!$I:$I, J468, UpdateSheet!$G:$G, "&lt;=" &amp; D468)) * (UpdateSheet!$H:$H=G468) *(UpdateSheet!$I:$I=J468), 0))), "")) +
(IFNA(IF(A468="", "", INDEX(UpdateSheet!$O:$O, MATCH(1, (UpdateSheet!$G:$G=MAXIFS(UpdateSheet!$G:$G, UpdateSheet!$M:$M, K468,UpdateSheet!$N:$N, N468, UpdateSheet!$G:$G, "&lt;=" &amp; D468)) * (UpdateSheet!$M:$M=K468) *(UpdateSheet!$N:$N=N468), 0))), ""))
)
</f>
        <v/>
      </c>
      <c r="R468" s="81" t="s">
        <v>97</v>
      </c>
      <c r="S468" s="63" t="str">
        <f t="shared" si="20"/>
        <v/>
      </c>
      <c r="T468" s="87"/>
      <c r="U468" s="84" t="s">
        <v>97</v>
      </c>
      <c r="V468" s="84" t="s">
        <v>97</v>
      </c>
      <c r="W468" s="85" t="b">
        <f t="shared" si="1"/>
        <v>0</v>
      </c>
      <c r="X468" s="63"/>
      <c r="Y468" s="63"/>
      <c r="Z468" s="63"/>
    </row>
    <row r="469">
      <c r="A469" s="75"/>
      <c r="B469" s="74"/>
      <c r="C469" s="75"/>
      <c r="D469" s="76"/>
      <c r="E469" s="75" t="s">
        <v>97</v>
      </c>
      <c r="F469" s="75" t="s">
        <v>97</v>
      </c>
      <c r="G469" s="77"/>
      <c r="H469" s="77"/>
      <c r="I469" s="80"/>
      <c r="J469" s="77" t="s">
        <v>97</v>
      </c>
      <c r="K469" s="79" t="s">
        <v>97</v>
      </c>
      <c r="L469" s="79"/>
      <c r="M469" s="80"/>
      <c r="N469" s="79" t="s">
        <v>97</v>
      </c>
      <c r="O469" s="81" t="str">
        <f t="array" ref="O469">IF(A469="", "", (IFNA(IF(A469="", "", INDEX(UpdateSheet!$L:$L, MATCH(1, (UpdateSheet!$G:$G=MAXIFS(UpdateSheet!$G:$G, UpdateSheet!$H:$H, G469, UpdateSheet!$G:$G, "&lt;=" &amp; D469)) * (UpdateSheet!$H:$H=G469), 0))), "") * J469) +
(IFNA(IF(A469="", "", INDEX(UpdateSheet!$P:$P, MATCH(1, (UpdateSheet!$G:$G=MAXIFS(UpdateSheet!$G:$G, UpdateSheet!$M:$M, K469, UpdateSheet!$G:$G, "&lt;=" &amp; D469)) * (UpdateSheet!$M:$M=K469), 0))), "") * N469)
)
</f>
        <v/>
      </c>
      <c r="P469" s="86"/>
      <c r="Q469" s="82" t="str">
        <f t="array" ref="Q469">IF(A469="", "", (IFNA(IF(A469="", "", INDEX(UpdateSheet!$K:$K, MATCH(1, (UpdateSheet!$G:$G=MAXIFS(UpdateSheet!$G:$G, UpdateSheet!$H:$H, G469, UpdateSheet!$I:$I, J469, UpdateSheet!$G:$G, "&lt;=" &amp; D469)) * (UpdateSheet!$H:$H=G469) *(UpdateSheet!$I:$I=J469), 0))), "")) +
(IFNA(IF(A469="", "", INDEX(UpdateSheet!$O:$O, MATCH(1, (UpdateSheet!$G:$G=MAXIFS(UpdateSheet!$G:$G, UpdateSheet!$M:$M, K469,UpdateSheet!$N:$N, N469, UpdateSheet!$G:$G, "&lt;=" &amp; D469)) * (UpdateSheet!$M:$M=K469) *(UpdateSheet!$N:$N=N469), 0))), ""))
)
</f>
        <v/>
      </c>
      <c r="R469" s="81" t="s">
        <v>97</v>
      </c>
      <c r="S469" s="63" t="str">
        <f t="shared" si="20"/>
        <v/>
      </c>
      <c r="T469" s="87"/>
      <c r="U469" s="84" t="s">
        <v>97</v>
      </c>
      <c r="V469" s="84" t="s">
        <v>97</v>
      </c>
      <c r="W469" s="85" t="b">
        <f t="shared" si="1"/>
        <v>0</v>
      </c>
      <c r="X469" s="63"/>
      <c r="Y469" s="63"/>
      <c r="Z469" s="63"/>
    </row>
    <row r="470">
      <c r="A470" s="75"/>
      <c r="B470" s="74"/>
      <c r="C470" s="75"/>
      <c r="D470" s="76"/>
      <c r="E470" s="75" t="s">
        <v>97</v>
      </c>
      <c r="F470" s="75" t="s">
        <v>97</v>
      </c>
      <c r="G470" s="77"/>
      <c r="H470" s="77"/>
      <c r="I470" s="80"/>
      <c r="J470" s="77" t="s">
        <v>97</v>
      </c>
      <c r="K470" s="79" t="s">
        <v>97</v>
      </c>
      <c r="L470" s="79"/>
      <c r="M470" s="80"/>
      <c r="N470" s="79" t="s">
        <v>97</v>
      </c>
      <c r="O470" s="81" t="str">
        <f t="array" ref="O470">IF(A470="", "", (IFNA(IF(A470="", "", INDEX(UpdateSheet!$L:$L, MATCH(1, (UpdateSheet!$G:$G=MAXIFS(UpdateSheet!$G:$G, UpdateSheet!$H:$H, G470, UpdateSheet!$G:$G, "&lt;=" &amp; D470)) * (UpdateSheet!$H:$H=G470), 0))), "") * J470) +
(IFNA(IF(A470="", "", INDEX(UpdateSheet!$P:$P, MATCH(1, (UpdateSheet!$G:$G=MAXIFS(UpdateSheet!$G:$G, UpdateSheet!$M:$M, K470, UpdateSheet!$G:$G, "&lt;=" &amp; D470)) * (UpdateSheet!$M:$M=K470), 0))), "") * N470)
)
</f>
        <v/>
      </c>
      <c r="P470" s="86"/>
      <c r="Q470" s="82" t="str">
        <f t="array" ref="Q470">IF(A470="", "", (IFNA(IF(A470="", "", INDEX(UpdateSheet!$K:$K, MATCH(1, (UpdateSheet!$G:$G=MAXIFS(UpdateSheet!$G:$G, UpdateSheet!$H:$H, G470, UpdateSheet!$I:$I, J470, UpdateSheet!$G:$G, "&lt;=" &amp; D470)) * (UpdateSheet!$H:$H=G470) *(UpdateSheet!$I:$I=J470), 0))), "")) +
(IFNA(IF(A470="", "", INDEX(UpdateSheet!$O:$O, MATCH(1, (UpdateSheet!$G:$G=MAXIFS(UpdateSheet!$G:$G, UpdateSheet!$M:$M, K470,UpdateSheet!$N:$N, N470, UpdateSheet!$G:$G, "&lt;=" &amp; D470)) * (UpdateSheet!$M:$M=K470) *(UpdateSheet!$N:$N=N470), 0))), ""))
)
</f>
        <v/>
      </c>
      <c r="R470" s="81" t="s">
        <v>97</v>
      </c>
      <c r="S470" s="63" t="str">
        <f t="shared" si="20"/>
        <v/>
      </c>
      <c r="T470" s="87"/>
      <c r="U470" s="84" t="s">
        <v>97</v>
      </c>
      <c r="V470" s="84" t="s">
        <v>97</v>
      </c>
      <c r="W470" s="85" t="b">
        <f t="shared" si="1"/>
        <v>0</v>
      </c>
      <c r="X470" s="63"/>
      <c r="Y470" s="63"/>
      <c r="Z470" s="63"/>
    </row>
    <row r="471">
      <c r="A471" s="75"/>
      <c r="B471" s="74"/>
      <c r="C471" s="75"/>
      <c r="D471" s="76"/>
      <c r="E471" s="75" t="s">
        <v>97</v>
      </c>
      <c r="F471" s="75" t="s">
        <v>97</v>
      </c>
      <c r="G471" s="77"/>
      <c r="H471" s="77"/>
      <c r="I471" s="80"/>
      <c r="J471" s="77" t="s">
        <v>97</v>
      </c>
      <c r="K471" s="79" t="s">
        <v>97</v>
      </c>
      <c r="L471" s="79"/>
      <c r="M471" s="80"/>
      <c r="N471" s="79" t="s">
        <v>97</v>
      </c>
      <c r="O471" s="81" t="str">
        <f t="array" ref="O471">IF(A471="", "", (IFNA(IF(A471="", "", INDEX(UpdateSheet!$L:$L, MATCH(1, (UpdateSheet!$G:$G=MAXIFS(UpdateSheet!$G:$G, UpdateSheet!$H:$H, G471, UpdateSheet!$G:$G, "&lt;=" &amp; D471)) * (UpdateSheet!$H:$H=G471), 0))), "") * J471) +
(IFNA(IF(A471="", "", INDEX(UpdateSheet!$P:$P, MATCH(1, (UpdateSheet!$G:$G=MAXIFS(UpdateSheet!$G:$G, UpdateSheet!$M:$M, K471, UpdateSheet!$G:$G, "&lt;=" &amp; D471)) * (UpdateSheet!$M:$M=K471), 0))), "") * N471)
)
</f>
        <v/>
      </c>
      <c r="P471" s="86"/>
      <c r="Q471" s="82" t="str">
        <f t="array" ref="Q471">IF(A471="", "", (IFNA(IF(A471="", "", INDEX(UpdateSheet!$K:$K, MATCH(1, (UpdateSheet!$G:$G=MAXIFS(UpdateSheet!$G:$G, UpdateSheet!$H:$H, G471, UpdateSheet!$I:$I, J471, UpdateSheet!$G:$G, "&lt;=" &amp; D471)) * (UpdateSheet!$H:$H=G471) *(UpdateSheet!$I:$I=J471), 0))), "")) +
(IFNA(IF(A471="", "", INDEX(UpdateSheet!$O:$O, MATCH(1, (UpdateSheet!$G:$G=MAXIFS(UpdateSheet!$G:$G, UpdateSheet!$M:$M, K471,UpdateSheet!$N:$N, N471, UpdateSheet!$G:$G, "&lt;=" &amp; D471)) * (UpdateSheet!$M:$M=K471) *(UpdateSheet!$N:$N=N471), 0))), ""))
)
</f>
        <v/>
      </c>
      <c r="R471" s="81" t="s">
        <v>97</v>
      </c>
      <c r="S471" s="63" t="str">
        <f t="shared" si="20"/>
        <v/>
      </c>
      <c r="T471" s="87"/>
      <c r="U471" s="84" t="s">
        <v>97</v>
      </c>
      <c r="V471" s="84" t="s">
        <v>97</v>
      </c>
      <c r="W471" s="85" t="b">
        <f t="shared" si="1"/>
        <v>0</v>
      </c>
      <c r="X471" s="63"/>
      <c r="Y471" s="63"/>
      <c r="Z471" s="63"/>
    </row>
    <row r="472">
      <c r="A472" s="75"/>
      <c r="B472" s="74"/>
      <c r="C472" s="75"/>
      <c r="D472" s="76"/>
      <c r="E472" s="75" t="s">
        <v>97</v>
      </c>
      <c r="F472" s="75" t="s">
        <v>97</v>
      </c>
      <c r="G472" s="77"/>
      <c r="H472" s="77"/>
      <c r="I472" s="80"/>
      <c r="J472" s="77" t="s">
        <v>97</v>
      </c>
      <c r="K472" s="79" t="s">
        <v>97</v>
      </c>
      <c r="L472" s="79"/>
      <c r="M472" s="80"/>
      <c r="N472" s="79" t="s">
        <v>97</v>
      </c>
      <c r="O472" s="81" t="str">
        <f t="array" ref="O472">IF(A472="", "", (IFNA(IF(A472="", "", INDEX(UpdateSheet!$L:$L, MATCH(1, (UpdateSheet!$G:$G=MAXIFS(UpdateSheet!$G:$G, UpdateSheet!$H:$H, G472, UpdateSheet!$G:$G, "&lt;=" &amp; D472)) * (UpdateSheet!$H:$H=G472), 0))), "") * J472) +
(IFNA(IF(A472="", "", INDEX(UpdateSheet!$P:$P, MATCH(1, (UpdateSheet!$G:$G=MAXIFS(UpdateSheet!$G:$G, UpdateSheet!$M:$M, K472, UpdateSheet!$G:$G, "&lt;=" &amp; D472)) * (UpdateSheet!$M:$M=K472), 0))), "") * N472)
)
</f>
        <v/>
      </c>
      <c r="P472" s="86"/>
      <c r="Q472" s="82" t="str">
        <f t="array" ref="Q472">IF(A472="", "", (IFNA(IF(A472="", "", INDEX(UpdateSheet!$K:$K, MATCH(1, (UpdateSheet!$G:$G=MAXIFS(UpdateSheet!$G:$G, UpdateSheet!$H:$H, G472, UpdateSheet!$I:$I, J472, UpdateSheet!$G:$G, "&lt;=" &amp; D472)) * (UpdateSheet!$H:$H=G472) *(UpdateSheet!$I:$I=J472), 0))), "")) +
(IFNA(IF(A472="", "", INDEX(UpdateSheet!$O:$O, MATCH(1, (UpdateSheet!$G:$G=MAXIFS(UpdateSheet!$G:$G, UpdateSheet!$M:$M, K472,UpdateSheet!$N:$N, N472, UpdateSheet!$G:$G, "&lt;=" &amp; D472)) * (UpdateSheet!$M:$M=K472) *(UpdateSheet!$N:$N=N472), 0))), ""))
)
</f>
        <v/>
      </c>
      <c r="R472" s="81" t="s">
        <v>97</v>
      </c>
      <c r="S472" s="63" t="str">
        <f t="shared" si="20"/>
        <v/>
      </c>
      <c r="T472" s="87"/>
      <c r="U472" s="84" t="s">
        <v>97</v>
      </c>
      <c r="V472" s="84" t="s">
        <v>97</v>
      </c>
      <c r="W472" s="85" t="b">
        <f t="shared" si="1"/>
        <v>0</v>
      </c>
      <c r="X472" s="63"/>
      <c r="Y472" s="63"/>
      <c r="Z472" s="63"/>
    </row>
    <row r="473">
      <c r="A473" s="75"/>
      <c r="B473" s="74"/>
      <c r="C473" s="75"/>
      <c r="D473" s="76"/>
      <c r="E473" s="75" t="s">
        <v>97</v>
      </c>
      <c r="F473" s="75" t="s">
        <v>97</v>
      </c>
      <c r="G473" s="77"/>
      <c r="H473" s="77"/>
      <c r="I473" s="80"/>
      <c r="J473" s="77" t="s">
        <v>97</v>
      </c>
      <c r="K473" s="79" t="s">
        <v>97</v>
      </c>
      <c r="L473" s="79"/>
      <c r="M473" s="80"/>
      <c r="N473" s="79" t="s">
        <v>97</v>
      </c>
      <c r="O473" s="81" t="str">
        <f t="array" ref="O473">IF(A473="", "", (IFNA(IF(A473="", "", INDEX(UpdateSheet!$L:$L, MATCH(1, (UpdateSheet!$G:$G=MAXIFS(UpdateSheet!$G:$G, UpdateSheet!$H:$H, G473, UpdateSheet!$G:$G, "&lt;=" &amp; D473)) * (UpdateSheet!$H:$H=G473), 0))), "") * J473) +
(IFNA(IF(A473="", "", INDEX(UpdateSheet!$P:$P, MATCH(1, (UpdateSheet!$G:$G=MAXIFS(UpdateSheet!$G:$G, UpdateSheet!$M:$M, K473, UpdateSheet!$G:$G, "&lt;=" &amp; D473)) * (UpdateSheet!$M:$M=K473), 0))), "") * N473)
)
</f>
        <v/>
      </c>
      <c r="P473" s="86"/>
      <c r="Q473" s="82" t="str">
        <f t="array" ref="Q473">IF(A473="", "", (IFNA(IF(A473="", "", INDEX(UpdateSheet!$K:$K, MATCH(1, (UpdateSheet!$G:$G=MAXIFS(UpdateSheet!$G:$G, UpdateSheet!$H:$H, G473, UpdateSheet!$I:$I, J473, UpdateSheet!$G:$G, "&lt;=" &amp; D473)) * (UpdateSheet!$H:$H=G473) *(UpdateSheet!$I:$I=J473), 0))), "")) +
(IFNA(IF(A473="", "", INDEX(UpdateSheet!$O:$O, MATCH(1, (UpdateSheet!$G:$G=MAXIFS(UpdateSheet!$G:$G, UpdateSheet!$M:$M, K473,UpdateSheet!$N:$N, N473, UpdateSheet!$G:$G, "&lt;=" &amp; D473)) * (UpdateSheet!$M:$M=K473) *(UpdateSheet!$N:$N=N473), 0))), ""))
)
</f>
        <v/>
      </c>
      <c r="R473" s="81" t="s">
        <v>97</v>
      </c>
      <c r="S473" s="63" t="str">
        <f t="shared" si="20"/>
        <v/>
      </c>
      <c r="T473" s="87"/>
      <c r="U473" s="84" t="s">
        <v>97</v>
      </c>
      <c r="V473" s="84" t="s">
        <v>97</v>
      </c>
      <c r="W473" s="85" t="b">
        <f t="shared" si="1"/>
        <v>0</v>
      </c>
      <c r="X473" s="63"/>
      <c r="Y473" s="63"/>
      <c r="Z473" s="63"/>
    </row>
    <row r="474">
      <c r="A474" s="75"/>
      <c r="B474" s="74"/>
      <c r="C474" s="75"/>
      <c r="D474" s="76"/>
      <c r="E474" s="75" t="s">
        <v>97</v>
      </c>
      <c r="F474" s="75" t="s">
        <v>97</v>
      </c>
      <c r="G474" s="77"/>
      <c r="H474" s="77"/>
      <c r="I474" s="80"/>
      <c r="J474" s="77" t="s">
        <v>97</v>
      </c>
      <c r="K474" s="79" t="s">
        <v>97</v>
      </c>
      <c r="L474" s="79"/>
      <c r="M474" s="80"/>
      <c r="N474" s="79" t="s">
        <v>97</v>
      </c>
      <c r="O474" s="81" t="str">
        <f t="array" ref="O474">IF(A474="", "", (IFNA(IF(A474="", "", INDEX(UpdateSheet!$L:$L, MATCH(1, (UpdateSheet!$G:$G=MAXIFS(UpdateSheet!$G:$G, UpdateSheet!$H:$H, G474, UpdateSheet!$G:$G, "&lt;=" &amp; D474)) * (UpdateSheet!$H:$H=G474), 0))), "") * J474) +
(IFNA(IF(A474="", "", INDEX(UpdateSheet!$P:$P, MATCH(1, (UpdateSheet!$G:$G=MAXIFS(UpdateSheet!$G:$G, UpdateSheet!$M:$M, K474, UpdateSheet!$G:$G, "&lt;=" &amp; D474)) * (UpdateSheet!$M:$M=K474), 0))), "") * N474)
)
</f>
        <v/>
      </c>
      <c r="P474" s="86"/>
      <c r="Q474" s="82" t="str">
        <f t="array" ref="Q474">IF(A474="", "", (IFNA(IF(A474="", "", INDEX(UpdateSheet!$K:$K, MATCH(1, (UpdateSheet!$G:$G=MAXIFS(UpdateSheet!$G:$G, UpdateSheet!$H:$H, G474, UpdateSheet!$I:$I, J474, UpdateSheet!$G:$G, "&lt;=" &amp; D474)) * (UpdateSheet!$H:$H=G474) *(UpdateSheet!$I:$I=J474), 0))), "")) +
(IFNA(IF(A474="", "", INDEX(UpdateSheet!$O:$O, MATCH(1, (UpdateSheet!$G:$G=MAXIFS(UpdateSheet!$G:$G, UpdateSheet!$M:$M, K474,UpdateSheet!$N:$N, N474, UpdateSheet!$G:$G, "&lt;=" &amp; D474)) * (UpdateSheet!$M:$M=K474) *(UpdateSheet!$N:$N=N474), 0))), ""))
)
</f>
        <v/>
      </c>
      <c r="R474" s="81" t="s">
        <v>97</v>
      </c>
      <c r="S474" s="63" t="str">
        <f t="shared" si="20"/>
        <v/>
      </c>
      <c r="T474" s="87"/>
      <c r="U474" s="84" t="s">
        <v>97</v>
      </c>
      <c r="V474" s="84" t="s">
        <v>97</v>
      </c>
      <c r="W474" s="85" t="b">
        <f t="shared" si="1"/>
        <v>0</v>
      </c>
      <c r="X474" s="63"/>
      <c r="Y474" s="63"/>
      <c r="Z474" s="63"/>
    </row>
    <row r="475">
      <c r="A475" s="75"/>
      <c r="B475" s="74"/>
      <c r="C475" s="75"/>
      <c r="D475" s="76"/>
      <c r="E475" s="75" t="s">
        <v>97</v>
      </c>
      <c r="F475" s="75" t="s">
        <v>97</v>
      </c>
      <c r="G475" s="77"/>
      <c r="H475" s="77"/>
      <c r="I475" s="80"/>
      <c r="J475" s="77" t="s">
        <v>97</v>
      </c>
      <c r="K475" s="79" t="s">
        <v>97</v>
      </c>
      <c r="L475" s="79"/>
      <c r="M475" s="80"/>
      <c r="N475" s="79" t="s">
        <v>97</v>
      </c>
      <c r="O475" s="81" t="str">
        <f t="array" ref="O475">IF(A475="", "", (IFNA(IF(A475="", "", INDEX(UpdateSheet!$L:$L, MATCH(1, (UpdateSheet!$G:$G=MAXIFS(UpdateSheet!$G:$G, UpdateSheet!$H:$H, G475, UpdateSheet!$G:$G, "&lt;=" &amp; D475)) * (UpdateSheet!$H:$H=G475), 0))), "") * J475) +
(IFNA(IF(A475="", "", INDEX(UpdateSheet!$P:$P, MATCH(1, (UpdateSheet!$G:$G=MAXIFS(UpdateSheet!$G:$G, UpdateSheet!$M:$M, K475, UpdateSheet!$G:$G, "&lt;=" &amp; D475)) * (UpdateSheet!$M:$M=K475), 0))), "") * N475)
)
</f>
        <v/>
      </c>
      <c r="P475" s="86"/>
      <c r="Q475" s="82" t="str">
        <f t="array" ref="Q475">IF(A475="", "", (IFNA(IF(A475="", "", INDEX(UpdateSheet!$K:$K, MATCH(1, (UpdateSheet!$G:$G=MAXIFS(UpdateSheet!$G:$G, UpdateSheet!$H:$H, G475, UpdateSheet!$I:$I, J475, UpdateSheet!$G:$G, "&lt;=" &amp; D475)) * (UpdateSheet!$H:$H=G475) *(UpdateSheet!$I:$I=J475), 0))), "")) +
(IFNA(IF(A475="", "", INDEX(UpdateSheet!$O:$O, MATCH(1, (UpdateSheet!$G:$G=MAXIFS(UpdateSheet!$G:$G, UpdateSheet!$M:$M, K475,UpdateSheet!$N:$N, N475, UpdateSheet!$G:$G, "&lt;=" &amp; D475)) * (UpdateSheet!$M:$M=K475) *(UpdateSheet!$N:$N=N475), 0))), ""))
)
</f>
        <v/>
      </c>
      <c r="R475" s="81" t="s">
        <v>97</v>
      </c>
      <c r="S475" s="63" t="str">
        <f t="shared" si="20"/>
        <v/>
      </c>
      <c r="T475" s="87"/>
      <c r="U475" s="84" t="s">
        <v>97</v>
      </c>
      <c r="V475" s="84" t="s">
        <v>97</v>
      </c>
      <c r="W475" s="85" t="b">
        <f t="shared" si="1"/>
        <v>0</v>
      </c>
      <c r="X475" s="63"/>
      <c r="Y475" s="63"/>
      <c r="Z475" s="63"/>
    </row>
    <row r="476">
      <c r="A476" s="75"/>
      <c r="B476" s="74"/>
      <c r="C476" s="75"/>
      <c r="D476" s="76"/>
      <c r="E476" s="75" t="s">
        <v>97</v>
      </c>
      <c r="F476" s="75" t="s">
        <v>97</v>
      </c>
      <c r="G476" s="77"/>
      <c r="H476" s="77"/>
      <c r="I476" s="80"/>
      <c r="J476" s="77" t="s">
        <v>97</v>
      </c>
      <c r="K476" s="79" t="s">
        <v>97</v>
      </c>
      <c r="L476" s="79"/>
      <c r="M476" s="80"/>
      <c r="N476" s="79" t="s">
        <v>97</v>
      </c>
      <c r="O476" s="81" t="str">
        <f t="array" ref="O476">IF(A476="", "", (IFNA(IF(A476="", "", INDEX(UpdateSheet!$L:$L, MATCH(1, (UpdateSheet!$G:$G=MAXIFS(UpdateSheet!$G:$G, UpdateSheet!$H:$H, G476, UpdateSheet!$G:$G, "&lt;=" &amp; D476)) * (UpdateSheet!$H:$H=G476), 0))), "") * J476) +
(IFNA(IF(A476="", "", INDEX(UpdateSheet!$P:$P, MATCH(1, (UpdateSheet!$G:$G=MAXIFS(UpdateSheet!$G:$G, UpdateSheet!$M:$M, K476, UpdateSheet!$G:$G, "&lt;=" &amp; D476)) * (UpdateSheet!$M:$M=K476), 0))), "") * N476)
)
</f>
        <v/>
      </c>
      <c r="P476" s="86"/>
      <c r="Q476" s="82" t="str">
        <f t="array" ref="Q476">IF(A476="", "", (IFNA(IF(A476="", "", INDEX(UpdateSheet!$K:$K, MATCH(1, (UpdateSheet!$G:$G=MAXIFS(UpdateSheet!$G:$G, UpdateSheet!$H:$H, G476, UpdateSheet!$I:$I, J476, UpdateSheet!$G:$G, "&lt;=" &amp; D476)) * (UpdateSheet!$H:$H=G476) *(UpdateSheet!$I:$I=J476), 0))), "")) +
(IFNA(IF(A476="", "", INDEX(UpdateSheet!$O:$O, MATCH(1, (UpdateSheet!$G:$G=MAXIFS(UpdateSheet!$G:$G, UpdateSheet!$M:$M, K476,UpdateSheet!$N:$N, N476, UpdateSheet!$G:$G, "&lt;=" &amp; D476)) * (UpdateSheet!$M:$M=K476) *(UpdateSheet!$N:$N=N476), 0))), ""))
)
</f>
        <v/>
      </c>
      <c r="R476" s="81" t="s">
        <v>97</v>
      </c>
      <c r="S476" s="63" t="str">
        <f t="shared" si="20"/>
        <v/>
      </c>
      <c r="T476" s="87"/>
      <c r="U476" s="84" t="s">
        <v>97</v>
      </c>
      <c r="V476" s="84" t="s">
        <v>97</v>
      </c>
      <c r="W476" s="85" t="b">
        <f t="shared" si="1"/>
        <v>0</v>
      </c>
      <c r="X476" s="63"/>
      <c r="Y476" s="63"/>
      <c r="Z476" s="63"/>
    </row>
    <row r="477">
      <c r="A477" s="75"/>
      <c r="B477" s="74"/>
      <c r="C477" s="75"/>
      <c r="D477" s="76"/>
      <c r="E477" s="75" t="s">
        <v>97</v>
      </c>
      <c r="F477" s="75" t="s">
        <v>97</v>
      </c>
      <c r="G477" s="77"/>
      <c r="H477" s="77"/>
      <c r="I477" s="80"/>
      <c r="J477" s="77" t="s">
        <v>97</v>
      </c>
      <c r="K477" s="79" t="s">
        <v>97</v>
      </c>
      <c r="L477" s="79"/>
      <c r="M477" s="80"/>
      <c r="N477" s="79" t="s">
        <v>97</v>
      </c>
      <c r="O477" s="81" t="str">
        <f t="array" ref="O477">IF(A477="", "", (IFNA(IF(A477="", "", INDEX(UpdateSheet!$L:$L, MATCH(1, (UpdateSheet!$G:$G=MAXIFS(UpdateSheet!$G:$G, UpdateSheet!$H:$H, G477, UpdateSheet!$G:$G, "&lt;=" &amp; D477)) * (UpdateSheet!$H:$H=G477), 0))), "") * J477) +
(IFNA(IF(A477="", "", INDEX(UpdateSheet!$P:$P, MATCH(1, (UpdateSheet!$G:$G=MAXIFS(UpdateSheet!$G:$G, UpdateSheet!$M:$M, K477, UpdateSheet!$G:$G, "&lt;=" &amp; D477)) * (UpdateSheet!$M:$M=K477), 0))), "") * N477)
)
</f>
        <v/>
      </c>
      <c r="P477" s="86"/>
      <c r="Q477" s="82" t="str">
        <f t="array" ref="Q477">IF(A477="", "", (IFNA(IF(A477="", "", INDEX(UpdateSheet!$K:$K, MATCH(1, (UpdateSheet!$G:$G=MAXIFS(UpdateSheet!$G:$G, UpdateSheet!$H:$H, G477, UpdateSheet!$I:$I, J477, UpdateSheet!$G:$G, "&lt;=" &amp; D477)) * (UpdateSheet!$H:$H=G477) *(UpdateSheet!$I:$I=J477), 0))), "")) +
(IFNA(IF(A477="", "", INDEX(UpdateSheet!$O:$O, MATCH(1, (UpdateSheet!$G:$G=MAXIFS(UpdateSheet!$G:$G, UpdateSheet!$M:$M, K477,UpdateSheet!$N:$N, N477, UpdateSheet!$G:$G, "&lt;=" &amp; D477)) * (UpdateSheet!$M:$M=K477) *(UpdateSheet!$N:$N=N477), 0))), ""))
)
</f>
        <v/>
      </c>
      <c r="R477" s="81" t="s">
        <v>97</v>
      </c>
      <c r="S477" s="63" t="str">
        <f t="shared" si="20"/>
        <v/>
      </c>
      <c r="T477" s="87"/>
      <c r="U477" s="84" t="s">
        <v>97</v>
      </c>
      <c r="V477" s="84" t="s">
        <v>97</v>
      </c>
      <c r="W477" s="85" t="b">
        <f t="shared" si="1"/>
        <v>0</v>
      </c>
      <c r="X477" s="63"/>
      <c r="Y477" s="63"/>
      <c r="Z477" s="63"/>
    </row>
    <row r="478">
      <c r="A478" s="75"/>
      <c r="B478" s="74"/>
      <c r="C478" s="75"/>
      <c r="D478" s="76"/>
      <c r="E478" s="75" t="s">
        <v>97</v>
      </c>
      <c r="F478" s="75" t="s">
        <v>97</v>
      </c>
      <c r="G478" s="77"/>
      <c r="H478" s="77"/>
      <c r="I478" s="80"/>
      <c r="J478" s="77" t="s">
        <v>97</v>
      </c>
      <c r="K478" s="79" t="s">
        <v>97</v>
      </c>
      <c r="L478" s="79"/>
      <c r="M478" s="80"/>
      <c r="N478" s="79" t="s">
        <v>97</v>
      </c>
      <c r="O478" s="81" t="str">
        <f t="array" ref="O478">IF(A478="", "", (IFNA(IF(A478="", "", INDEX(UpdateSheet!$L:$L, MATCH(1, (UpdateSheet!$G:$G=MAXIFS(UpdateSheet!$G:$G, UpdateSheet!$H:$H, G478, UpdateSheet!$G:$G, "&lt;=" &amp; D478)) * (UpdateSheet!$H:$H=G478), 0))), "") * J478) +
(IFNA(IF(A478="", "", INDEX(UpdateSheet!$P:$P, MATCH(1, (UpdateSheet!$G:$G=MAXIFS(UpdateSheet!$G:$G, UpdateSheet!$M:$M, K478, UpdateSheet!$G:$G, "&lt;=" &amp; D478)) * (UpdateSheet!$M:$M=K478), 0))), "") * N478)
)
</f>
        <v/>
      </c>
      <c r="P478" s="86"/>
      <c r="Q478" s="82" t="str">
        <f t="array" ref="Q478">IF(A478="", "", (IFNA(IF(A478="", "", INDEX(UpdateSheet!$K:$K, MATCH(1, (UpdateSheet!$G:$G=MAXIFS(UpdateSheet!$G:$G, UpdateSheet!$H:$H, G478, UpdateSheet!$I:$I, J478, UpdateSheet!$G:$G, "&lt;=" &amp; D478)) * (UpdateSheet!$H:$H=G478) *(UpdateSheet!$I:$I=J478), 0))), "")) +
(IFNA(IF(A478="", "", INDEX(UpdateSheet!$O:$O, MATCH(1, (UpdateSheet!$G:$G=MAXIFS(UpdateSheet!$G:$G, UpdateSheet!$M:$M, K478,UpdateSheet!$N:$N, N478, UpdateSheet!$G:$G, "&lt;=" &amp; D478)) * (UpdateSheet!$M:$M=K478) *(UpdateSheet!$N:$N=N478), 0))), ""))
)
</f>
        <v/>
      </c>
      <c r="R478" s="81" t="s">
        <v>97</v>
      </c>
      <c r="S478" s="63" t="str">
        <f t="shared" si="20"/>
        <v/>
      </c>
      <c r="T478" s="87"/>
      <c r="U478" s="84" t="s">
        <v>97</v>
      </c>
      <c r="V478" s="84" t="s">
        <v>97</v>
      </c>
      <c r="W478" s="85" t="b">
        <f t="shared" si="1"/>
        <v>0</v>
      </c>
      <c r="X478" s="63"/>
      <c r="Y478" s="63"/>
      <c r="Z478" s="63"/>
    </row>
    <row r="479">
      <c r="A479" s="75"/>
      <c r="B479" s="74"/>
      <c r="C479" s="75"/>
      <c r="D479" s="76"/>
      <c r="E479" s="75" t="s">
        <v>97</v>
      </c>
      <c r="F479" s="75" t="s">
        <v>97</v>
      </c>
      <c r="G479" s="77"/>
      <c r="H479" s="77"/>
      <c r="I479" s="80"/>
      <c r="J479" s="77" t="s">
        <v>97</v>
      </c>
      <c r="K479" s="79" t="s">
        <v>97</v>
      </c>
      <c r="L479" s="79"/>
      <c r="M479" s="80"/>
      <c r="N479" s="79" t="s">
        <v>97</v>
      </c>
      <c r="O479" s="81" t="str">
        <f t="array" ref="O479">IF(A479="", "", (IFNA(IF(A479="", "", INDEX(UpdateSheet!$L:$L, MATCH(1, (UpdateSheet!$G:$G=MAXIFS(UpdateSheet!$G:$G, UpdateSheet!$H:$H, G479, UpdateSheet!$G:$G, "&lt;=" &amp; D479)) * (UpdateSheet!$H:$H=G479), 0))), "") * J479) +
(IFNA(IF(A479="", "", INDEX(UpdateSheet!$P:$P, MATCH(1, (UpdateSheet!$G:$G=MAXIFS(UpdateSheet!$G:$G, UpdateSheet!$M:$M, K479, UpdateSheet!$G:$G, "&lt;=" &amp; D479)) * (UpdateSheet!$M:$M=K479), 0))), "") * N479)
)
</f>
        <v/>
      </c>
      <c r="P479" s="86"/>
      <c r="Q479" s="82" t="str">
        <f t="array" ref="Q479">IF(A479="", "", (IFNA(IF(A479="", "", INDEX(UpdateSheet!$K:$K, MATCH(1, (UpdateSheet!$G:$G=MAXIFS(UpdateSheet!$G:$G, UpdateSheet!$H:$H, G479, UpdateSheet!$I:$I, J479, UpdateSheet!$G:$G, "&lt;=" &amp; D479)) * (UpdateSheet!$H:$H=G479) *(UpdateSheet!$I:$I=J479), 0))), "")) +
(IFNA(IF(A479="", "", INDEX(UpdateSheet!$O:$O, MATCH(1, (UpdateSheet!$G:$G=MAXIFS(UpdateSheet!$G:$G, UpdateSheet!$M:$M, K479,UpdateSheet!$N:$N, N479, UpdateSheet!$G:$G, "&lt;=" &amp; D479)) * (UpdateSheet!$M:$M=K479) *(UpdateSheet!$N:$N=N479), 0))), ""))
)
</f>
        <v/>
      </c>
      <c r="R479" s="81" t="s">
        <v>97</v>
      </c>
      <c r="S479" s="63" t="str">
        <f t="shared" si="20"/>
        <v/>
      </c>
      <c r="T479" s="87"/>
      <c r="U479" s="84" t="s">
        <v>97</v>
      </c>
      <c r="V479" s="84" t="s">
        <v>97</v>
      </c>
      <c r="W479" s="85" t="b">
        <f t="shared" si="1"/>
        <v>0</v>
      </c>
      <c r="X479" s="63"/>
      <c r="Y479" s="63"/>
      <c r="Z479" s="63"/>
    </row>
    <row r="480">
      <c r="A480" s="75"/>
      <c r="B480" s="74"/>
      <c r="C480" s="75"/>
      <c r="D480" s="76"/>
      <c r="E480" s="75" t="s">
        <v>97</v>
      </c>
      <c r="F480" s="75" t="s">
        <v>97</v>
      </c>
      <c r="G480" s="77"/>
      <c r="H480" s="77"/>
      <c r="I480" s="80"/>
      <c r="J480" s="77" t="s">
        <v>97</v>
      </c>
      <c r="K480" s="79" t="s">
        <v>97</v>
      </c>
      <c r="L480" s="79"/>
      <c r="M480" s="80"/>
      <c r="N480" s="79" t="s">
        <v>97</v>
      </c>
      <c r="O480" s="81" t="str">
        <f t="array" ref="O480">IF(A480="", "", (IFNA(IF(A480="", "", INDEX(UpdateSheet!$L:$L, MATCH(1, (UpdateSheet!$G:$G=MAXIFS(UpdateSheet!$G:$G, UpdateSheet!$H:$H, G480, UpdateSheet!$G:$G, "&lt;=" &amp; D480)) * (UpdateSheet!$H:$H=G480), 0))), "") * J480) +
(IFNA(IF(A480="", "", INDEX(UpdateSheet!$P:$P, MATCH(1, (UpdateSheet!$G:$G=MAXIFS(UpdateSheet!$G:$G, UpdateSheet!$M:$M, K480, UpdateSheet!$G:$G, "&lt;=" &amp; D480)) * (UpdateSheet!$M:$M=K480), 0))), "") * N480)
)
</f>
        <v/>
      </c>
      <c r="P480" s="86"/>
      <c r="Q480" s="82" t="str">
        <f t="array" ref="Q480">IF(A480="", "", (IFNA(IF(A480="", "", INDEX(UpdateSheet!$K:$K, MATCH(1, (UpdateSheet!$G:$G=MAXIFS(UpdateSheet!$G:$G, UpdateSheet!$H:$H, G480, UpdateSheet!$I:$I, J480, UpdateSheet!$G:$G, "&lt;=" &amp; D480)) * (UpdateSheet!$H:$H=G480) *(UpdateSheet!$I:$I=J480), 0))), "")) +
(IFNA(IF(A480="", "", INDEX(UpdateSheet!$O:$O, MATCH(1, (UpdateSheet!$G:$G=MAXIFS(UpdateSheet!$G:$G, UpdateSheet!$M:$M, K480,UpdateSheet!$N:$N, N480, UpdateSheet!$G:$G, "&lt;=" &amp; D480)) * (UpdateSheet!$M:$M=K480) *(UpdateSheet!$N:$N=N480), 0))), ""))
)
</f>
        <v/>
      </c>
      <c r="R480" s="81" t="s">
        <v>97</v>
      </c>
      <c r="S480" s="63" t="str">
        <f t="shared" si="20"/>
        <v/>
      </c>
      <c r="T480" s="87"/>
      <c r="U480" s="84" t="s">
        <v>97</v>
      </c>
      <c r="V480" s="84" t="s">
        <v>97</v>
      </c>
      <c r="W480" s="85" t="b">
        <f t="shared" si="1"/>
        <v>0</v>
      </c>
      <c r="X480" s="63"/>
      <c r="Y480" s="63"/>
      <c r="Z480" s="63"/>
    </row>
    <row r="481">
      <c r="A481" s="75"/>
      <c r="B481" s="74"/>
      <c r="C481" s="75"/>
      <c r="D481" s="76"/>
      <c r="E481" s="75" t="s">
        <v>97</v>
      </c>
      <c r="F481" s="75" t="s">
        <v>97</v>
      </c>
      <c r="G481" s="77"/>
      <c r="H481" s="77"/>
      <c r="I481" s="80"/>
      <c r="J481" s="77" t="s">
        <v>97</v>
      </c>
      <c r="K481" s="79" t="s">
        <v>97</v>
      </c>
      <c r="L481" s="79"/>
      <c r="M481" s="80"/>
      <c r="N481" s="79" t="s">
        <v>97</v>
      </c>
      <c r="O481" s="81" t="str">
        <f t="array" ref="O481">IF(A481="", "", (IFNA(IF(A481="", "", INDEX(UpdateSheet!$L:$L, MATCH(1, (UpdateSheet!$G:$G=MAXIFS(UpdateSheet!$G:$G, UpdateSheet!$H:$H, G481, UpdateSheet!$G:$G, "&lt;=" &amp; D481)) * (UpdateSheet!$H:$H=G481), 0))), "") * J481) +
(IFNA(IF(A481="", "", INDEX(UpdateSheet!$P:$P, MATCH(1, (UpdateSheet!$G:$G=MAXIFS(UpdateSheet!$G:$G, UpdateSheet!$M:$M, K481, UpdateSheet!$G:$G, "&lt;=" &amp; D481)) * (UpdateSheet!$M:$M=K481), 0))), "") * N481)
)
</f>
        <v/>
      </c>
      <c r="P481" s="86"/>
      <c r="Q481" s="82" t="str">
        <f t="array" ref="Q481">IF(A481="", "", (IFNA(IF(A481="", "", INDEX(UpdateSheet!$K:$K, MATCH(1, (UpdateSheet!$G:$G=MAXIFS(UpdateSheet!$G:$G, UpdateSheet!$H:$H, G481, UpdateSheet!$I:$I, J481, UpdateSheet!$G:$G, "&lt;=" &amp; D481)) * (UpdateSheet!$H:$H=G481) *(UpdateSheet!$I:$I=J481), 0))), "")) +
(IFNA(IF(A481="", "", INDEX(UpdateSheet!$O:$O, MATCH(1, (UpdateSheet!$G:$G=MAXIFS(UpdateSheet!$G:$G, UpdateSheet!$M:$M, K481,UpdateSheet!$N:$N, N481, UpdateSheet!$G:$G, "&lt;=" &amp; D481)) * (UpdateSheet!$M:$M=K481) *(UpdateSheet!$N:$N=N481), 0))), ""))
)
</f>
        <v/>
      </c>
      <c r="R481" s="81" t="s">
        <v>97</v>
      </c>
      <c r="S481" s="63" t="str">
        <f t="shared" si="20"/>
        <v/>
      </c>
      <c r="T481" s="87"/>
      <c r="U481" s="84" t="s">
        <v>97</v>
      </c>
      <c r="V481" s="84" t="s">
        <v>97</v>
      </c>
      <c r="W481" s="85" t="b">
        <f t="shared" si="1"/>
        <v>0</v>
      </c>
      <c r="X481" s="63"/>
      <c r="Y481" s="63"/>
      <c r="Z481" s="63"/>
    </row>
    <row r="482">
      <c r="A482" s="75"/>
      <c r="B482" s="74"/>
      <c r="C482" s="75"/>
      <c r="D482" s="76"/>
      <c r="E482" s="75" t="s">
        <v>97</v>
      </c>
      <c r="F482" s="75" t="s">
        <v>97</v>
      </c>
      <c r="G482" s="77"/>
      <c r="H482" s="77"/>
      <c r="I482" s="80"/>
      <c r="J482" s="77" t="s">
        <v>97</v>
      </c>
      <c r="K482" s="79" t="s">
        <v>97</v>
      </c>
      <c r="L482" s="79"/>
      <c r="M482" s="80"/>
      <c r="N482" s="79" t="s">
        <v>97</v>
      </c>
      <c r="O482" s="81" t="str">
        <f t="array" ref="O482">IF(A482="", "", (IFNA(IF(A482="", "", INDEX(UpdateSheet!$L:$L, MATCH(1, (UpdateSheet!$G:$G=MAXIFS(UpdateSheet!$G:$G, UpdateSheet!$H:$H, G482, UpdateSheet!$G:$G, "&lt;=" &amp; D482)) * (UpdateSheet!$H:$H=G482), 0))), "") * J482) +
(IFNA(IF(A482="", "", INDEX(UpdateSheet!$P:$P, MATCH(1, (UpdateSheet!$G:$G=MAXIFS(UpdateSheet!$G:$G, UpdateSheet!$M:$M, K482, UpdateSheet!$G:$G, "&lt;=" &amp; D482)) * (UpdateSheet!$M:$M=K482), 0))), "") * N482)
)
</f>
        <v/>
      </c>
      <c r="P482" s="86"/>
      <c r="Q482" s="82" t="str">
        <f t="array" ref="Q482">IF(A482="", "", (IFNA(IF(A482="", "", INDEX(UpdateSheet!$K:$K, MATCH(1, (UpdateSheet!$G:$G=MAXIFS(UpdateSheet!$G:$G, UpdateSheet!$H:$H, G482, UpdateSheet!$I:$I, J482, UpdateSheet!$G:$G, "&lt;=" &amp; D482)) * (UpdateSheet!$H:$H=G482) *(UpdateSheet!$I:$I=J482), 0))), "")) +
(IFNA(IF(A482="", "", INDEX(UpdateSheet!$O:$O, MATCH(1, (UpdateSheet!$G:$G=MAXIFS(UpdateSheet!$G:$G, UpdateSheet!$M:$M, K482,UpdateSheet!$N:$N, N482, UpdateSheet!$G:$G, "&lt;=" &amp; D482)) * (UpdateSheet!$M:$M=K482) *(UpdateSheet!$N:$N=N482), 0))), ""))
)
</f>
        <v/>
      </c>
      <c r="R482" s="81" t="s">
        <v>97</v>
      </c>
      <c r="S482" s="63" t="str">
        <f t="shared" si="20"/>
        <v/>
      </c>
      <c r="T482" s="87"/>
      <c r="U482" s="84" t="s">
        <v>97</v>
      </c>
      <c r="V482" s="84" t="s">
        <v>97</v>
      </c>
      <c r="W482" s="85" t="b">
        <f t="shared" si="1"/>
        <v>0</v>
      </c>
      <c r="X482" s="63"/>
      <c r="Y482" s="63"/>
      <c r="Z482" s="63"/>
    </row>
    <row r="483">
      <c r="A483" s="75"/>
      <c r="B483" s="74"/>
      <c r="C483" s="75"/>
      <c r="D483" s="76"/>
      <c r="E483" s="75" t="s">
        <v>97</v>
      </c>
      <c r="F483" s="75" t="s">
        <v>97</v>
      </c>
      <c r="G483" s="77"/>
      <c r="H483" s="77"/>
      <c r="I483" s="80"/>
      <c r="J483" s="77" t="s">
        <v>97</v>
      </c>
      <c r="K483" s="79" t="s">
        <v>97</v>
      </c>
      <c r="L483" s="79"/>
      <c r="M483" s="80"/>
      <c r="N483" s="79" t="s">
        <v>97</v>
      </c>
      <c r="O483" s="81" t="str">
        <f t="array" ref="O483">IF(A483="", "", (IFNA(IF(A483="", "", INDEX(UpdateSheet!$L:$L, MATCH(1, (UpdateSheet!$G:$G=MAXIFS(UpdateSheet!$G:$G, UpdateSheet!$H:$H, G483, UpdateSheet!$G:$G, "&lt;=" &amp; D483)) * (UpdateSheet!$H:$H=G483), 0))), "") * J483) +
(IFNA(IF(A483="", "", INDEX(UpdateSheet!$P:$P, MATCH(1, (UpdateSheet!$G:$G=MAXIFS(UpdateSheet!$G:$G, UpdateSheet!$M:$M, K483, UpdateSheet!$G:$G, "&lt;=" &amp; D483)) * (UpdateSheet!$M:$M=K483), 0))), "") * N483)
)
</f>
        <v/>
      </c>
      <c r="P483" s="86"/>
      <c r="Q483" s="82" t="str">
        <f t="array" ref="Q483">IF(A483="", "", (IFNA(IF(A483="", "", INDEX(UpdateSheet!$K:$K, MATCH(1, (UpdateSheet!$G:$G=MAXIFS(UpdateSheet!$G:$G, UpdateSheet!$H:$H, G483, UpdateSheet!$I:$I, J483, UpdateSheet!$G:$G, "&lt;=" &amp; D483)) * (UpdateSheet!$H:$H=G483) *(UpdateSheet!$I:$I=J483), 0))), "")) +
(IFNA(IF(A483="", "", INDEX(UpdateSheet!$O:$O, MATCH(1, (UpdateSheet!$G:$G=MAXIFS(UpdateSheet!$G:$G, UpdateSheet!$M:$M, K483,UpdateSheet!$N:$N, N483, UpdateSheet!$G:$G, "&lt;=" &amp; D483)) * (UpdateSheet!$M:$M=K483) *(UpdateSheet!$N:$N=N483), 0))), ""))
)
</f>
        <v/>
      </c>
      <c r="R483" s="81" t="s">
        <v>97</v>
      </c>
      <c r="S483" s="63" t="str">
        <f t="shared" si="20"/>
        <v/>
      </c>
      <c r="T483" s="87"/>
      <c r="U483" s="84" t="s">
        <v>97</v>
      </c>
      <c r="V483" s="84" t="s">
        <v>97</v>
      </c>
      <c r="W483" s="85" t="b">
        <f t="shared" si="1"/>
        <v>0</v>
      </c>
      <c r="X483" s="63"/>
      <c r="Y483" s="63"/>
      <c r="Z483" s="63"/>
    </row>
    <row r="484">
      <c r="A484" s="75"/>
      <c r="B484" s="74"/>
      <c r="C484" s="75"/>
      <c r="D484" s="76"/>
      <c r="E484" s="75" t="s">
        <v>97</v>
      </c>
      <c r="F484" s="75" t="s">
        <v>97</v>
      </c>
      <c r="G484" s="77"/>
      <c r="H484" s="77"/>
      <c r="I484" s="80"/>
      <c r="J484" s="77" t="s">
        <v>97</v>
      </c>
      <c r="K484" s="79" t="s">
        <v>97</v>
      </c>
      <c r="L484" s="79"/>
      <c r="M484" s="80"/>
      <c r="N484" s="79" t="s">
        <v>97</v>
      </c>
      <c r="O484" s="81" t="str">
        <f t="array" ref="O484">IF(A484="", "", (IFNA(IF(A484="", "", INDEX(UpdateSheet!$L:$L, MATCH(1, (UpdateSheet!$G:$G=MAXIFS(UpdateSheet!$G:$G, UpdateSheet!$H:$H, G484, UpdateSheet!$G:$G, "&lt;=" &amp; D484)) * (UpdateSheet!$H:$H=G484), 0))), "") * J484) +
(IFNA(IF(A484="", "", INDEX(UpdateSheet!$P:$P, MATCH(1, (UpdateSheet!$G:$G=MAXIFS(UpdateSheet!$G:$G, UpdateSheet!$M:$M, K484, UpdateSheet!$G:$G, "&lt;=" &amp; D484)) * (UpdateSheet!$M:$M=K484), 0))), "") * N484)
)
</f>
        <v/>
      </c>
      <c r="P484" s="86"/>
      <c r="Q484" s="82" t="str">
        <f t="array" ref="Q484">IF(A484="", "", (IFNA(IF(A484="", "", INDEX(UpdateSheet!$K:$K, MATCH(1, (UpdateSheet!$G:$G=MAXIFS(UpdateSheet!$G:$G, UpdateSheet!$H:$H, G484, UpdateSheet!$I:$I, J484, UpdateSheet!$G:$G, "&lt;=" &amp; D484)) * (UpdateSheet!$H:$H=G484) *(UpdateSheet!$I:$I=J484), 0))), "")) +
(IFNA(IF(A484="", "", INDEX(UpdateSheet!$O:$O, MATCH(1, (UpdateSheet!$G:$G=MAXIFS(UpdateSheet!$G:$G, UpdateSheet!$M:$M, K484,UpdateSheet!$N:$N, N484, UpdateSheet!$G:$G, "&lt;=" &amp; D484)) * (UpdateSheet!$M:$M=K484) *(UpdateSheet!$N:$N=N484), 0))), ""))
)
</f>
        <v/>
      </c>
      <c r="R484" s="81" t="s">
        <v>97</v>
      </c>
      <c r="S484" s="63" t="str">
        <f t="shared" si="20"/>
        <v/>
      </c>
      <c r="T484" s="87"/>
      <c r="U484" s="84" t="s">
        <v>97</v>
      </c>
      <c r="V484" s="84" t="s">
        <v>97</v>
      </c>
      <c r="W484" s="85" t="b">
        <f t="shared" si="1"/>
        <v>0</v>
      </c>
      <c r="X484" s="63"/>
      <c r="Y484" s="63"/>
      <c r="Z484" s="63"/>
    </row>
    <row r="485">
      <c r="A485" s="75"/>
      <c r="B485" s="74"/>
      <c r="C485" s="75"/>
      <c r="D485" s="76"/>
      <c r="E485" s="75" t="s">
        <v>97</v>
      </c>
      <c r="F485" s="75" t="s">
        <v>97</v>
      </c>
      <c r="G485" s="77"/>
      <c r="H485" s="77"/>
      <c r="I485" s="80"/>
      <c r="J485" s="77" t="s">
        <v>97</v>
      </c>
      <c r="K485" s="79" t="s">
        <v>97</v>
      </c>
      <c r="L485" s="79"/>
      <c r="M485" s="80"/>
      <c r="N485" s="79" t="s">
        <v>97</v>
      </c>
      <c r="O485" s="81" t="str">
        <f t="array" ref="O485">IF(A485="", "", (IFNA(IF(A485="", "", INDEX(UpdateSheet!$L:$L, MATCH(1, (UpdateSheet!$G:$G=MAXIFS(UpdateSheet!$G:$G, UpdateSheet!$H:$H, G485, UpdateSheet!$G:$G, "&lt;=" &amp; D485)) * (UpdateSheet!$H:$H=G485), 0))), "") * J485) +
(IFNA(IF(A485="", "", INDEX(UpdateSheet!$P:$P, MATCH(1, (UpdateSheet!$G:$G=MAXIFS(UpdateSheet!$G:$G, UpdateSheet!$M:$M, K485, UpdateSheet!$G:$G, "&lt;=" &amp; D485)) * (UpdateSheet!$M:$M=K485), 0))), "") * N485)
)
</f>
        <v/>
      </c>
      <c r="P485" s="86"/>
      <c r="Q485" s="82" t="str">
        <f t="array" ref="Q485">IF(A485="", "", (IFNA(IF(A485="", "", INDEX(UpdateSheet!$K:$K, MATCH(1, (UpdateSheet!$G:$G=MAXIFS(UpdateSheet!$G:$G, UpdateSheet!$H:$H, G485, UpdateSheet!$I:$I, J485, UpdateSheet!$G:$G, "&lt;=" &amp; D485)) * (UpdateSheet!$H:$H=G485) *(UpdateSheet!$I:$I=J485), 0))), "")) +
(IFNA(IF(A485="", "", INDEX(UpdateSheet!$O:$O, MATCH(1, (UpdateSheet!$G:$G=MAXIFS(UpdateSheet!$G:$G, UpdateSheet!$M:$M, K485,UpdateSheet!$N:$N, N485, UpdateSheet!$G:$G, "&lt;=" &amp; D485)) * (UpdateSheet!$M:$M=K485) *(UpdateSheet!$N:$N=N485), 0))), ""))
)
</f>
        <v/>
      </c>
      <c r="R485" s="81" t="s">
        <v>97</v>
      </c>
      <c r="S485" s="63" t="str">
        <f t="shared" si="20"/>
        <v/>
      </c>
      <c r="T485" s="87"/>
      <c r="U485" s="84" t="s">
        <v>97</v>
      </c>
      <c r="V485" s="84" t="s">
        <v>97</v>
      </c>
      <c r="W485" s="85" t="b">
        <f t="shared" si="1"/>
        <v>0</v>
      </c>
      <c r="X485" s="63"/>
      <c r="Y485" s="63"/>
      <c r="Z485" s="63"/>
    </row>
    <row r="486">
      <c r="A486" s="75"/>
      <c r="B486" s="74"/>
      <c r="C486" s="75"/>
      <c r="D486" s="76"/>
      <c r="E486" s="75" t="s">
        <v>97</v>
      </c>
      <c r="F486" s="75" t="s">
        <v>97</v>
      </c>
      <c r="G486" s="77"/>
      <c r="H486" s="77"/>
      <c r="I486" s="80"/>
      <c r="J486" s="77" t="s">
        <v>97</v>
      </c>
      <c r="K486" s="79" t="s">
        <v>97</v>
      </c>
      <c r="L486" s="79"/>
      <c r="M486" s="80"/>
      <c r="N486" s="79" t="s">
        <v>97</v>
      </c>
      <c r="O486" s="81" t="str">
        <f t="array" ref="O486">IF(A486="", "", (IFNA(IF(A486="", "", INDEX(UpdateSheet!$L:$L, MATCH(1, (UpdateSheet!$G:$G=MAXIFS(UpdateSheet!$G:$G, UpdateSheet!$H:$H, G486, UpdateSheet!$G:$G, "&lt;=" &amp; D486)) * (UpdateSheet!$H:$H=G486), 0))), "") * J486) +
(IFNA(IF(A486="", "", INDEX(UpdateSheet!$P:$P, MATCH(1, (UpdateSheet!$G:$G=MAXIFS(UpdateSheet!$G:$G, UpdateSheet!$M:$M, K486, UpdateSheet!$G:$G, "&lt;=" &amp; D486)) * (UpdateSheet!$M:$M=K486), 0))), "") * N486)
)
</f>
        <v/>
      </c>
      <c r="P486" s="86"/>
      <c r="Q486" s="82" t="str">
        <f t="array" ref="Q486">IF(A486="", "", (IFNA(IF(A486="", "", INDEX(UpdateSheet!$K:$K, MATCH(1, (UpdateSheet!$G:$G=MAXIFS(UpdateSheet!$G:$G, UpdateSheet!$H:$H, G486, UpdateSheet!$I:$I, J486, UpdateSheet!$G:$G, "&lt;=" &amp; D486)) * (UpdateSheet!$H:$H=G486) *(UpdateSheet!$I:$I=J486), 0))), "")) +
(IFNA(IF(A486="", "", INDEX(UpdateSheet!$O:$O, MATCH(1, (UpdateSheet!$G:$G=MAXIFS(UpdateSheet!$G:$G, UpdateSheet!$M:$M, K486,UpdateSheet!$N:$N, N486, UpdateSheet!$G:$G, "&lt;=" &amp; D486)) * (UpdateSheet!$M:$M=K486) *(UpdateSheet!$N:$N=N486), 0))), ""))
)
</f>
        <v/>
      </c>
      <c r="R486" s="81" t="s">
        <v>97</v>
      </c>
      <c r="S486" s="63" t="str">
        <f t="shared" si="20"/>
        <v/>
      </c>
      <c r="T486" s="87"/>
      <c r="U486" s="84" t="s">
        <v>97</v>
      </c>
      <c r="V486" s="84" t="s">
        <v>97</v>
      </c>
      <c r="W486" s="85" t="b">
        <f t="shared" si="1"/>
        <v>0</v>
      </c>
      <c r="X486" s="63"/>
      <c r="Y486" s="63"/>
      <c r="Z486" s="63"/>
    </row>
    <row r="487">
      <c r="A487" s="75"/>
      <c r="B487" s="74"/>
      <c r="C487" s="75"/>
      <c r="D487" s="76"/>
      <c r="E487" s="75" t="s">
        <v>97</v>
      </c>
      <c r="F487" s="75" t="s">
        <v>97</v>
      </c>
      <c r="G487" s="77"/>
      <c r="H487" s="77"/>
      <c r="I487" s="80"/>
      <c r="J487" s="77" t="s">
        <v>97</v>
      </c>
      <c r="K487" s="79" t="s">
        <v>97</v>
      </c>
      <c r="L487" s="79"/>
      <c r="M487" s="80"/>
      <c r="N487" s="79" t="s">
        <v>97</v>
      </c>
      <c r="O487" s="81" t="str">
        <f t="array" ref="O487">IF(A487="", "", (IFNA(IF(A487="", "", INDEX(UpdateSheet!$L:$L, MATCH(1, (UpdateSheet!$G:$G=MAXIFS(UpdateSheet!$G:$G, UpdateSheet!$H:$H, G487, UpdateSheet!$G:$G, "&lt;=" &amp; D487)) * (UpdateSheet!$H:$H=G487), 0))), "") * J487) +
(IFNA(IF(A487="", "", INDEX(UpdateSheet!$P:$P, MATCH(1, (UpdateSheet!$G:$G=MAXIFS(UpdateSheet!$G:$G, UpdateSheet!$M:$M, K487, UpdateSheet!$G:$G, "&lt;=" &amp; D487)) * (UpdateSheet!$M:$M=K487), 0))), "") * N487)
)
</f>
        <v/>
      </c>
      <c r="P487" s="86"/>
      <c r="Q487" s="82" t="str">
        <f t="array" ref="Q487">IF(A487="", "", (IFNA(IF(A487="", "", INDEX(UpdateSheet!$K:$K, MATCH(1, (UpdateSheet!$G:$G=MAXIFS(UpdateSheet!$G:$G, UpdateSheet!$H:$H, G487, UpdateSheet!$I:$I, J487, UpdateSheet!$G:$G, "&lt;=" &amp; D487)) * (UpdateSheet!$H:$H=G487) *(UpdateSheet!$I:$I=J487), 0))), "")) +
(IFNA(IF(A487="", "", INDEX(UpdateSheet!$O:$O, MATCH(1, (UpdateSheet!$G:$G=MAXIFS(UpdateSheet!$G:$G, UpdateSheet!$M:$M, K487,UpdateSheet!$N:$N, N487, UpdateSheet!$G:$G, "&lt;=" &amp; D487)) * (UpdateSheet!$M:$M=K487) *(UpdateSheet!$N:$N=N487), 0))), ""))
)
</f>
        <v/>
      </c>
      <c r="R487" s="81" t="s">
        <v>97</v>
      </c>
      <c r="S487" s="63" t="str">
        <f t="shared" si="20"/>
        <v/>
      </c>
      <c r="T487" s="87"/>
      <c r="U487" s="84" t="s">
        <v>97</v>
      </c>
      <c r="V487" s="84" t="s">
        <v>97</v>
      </c>
      <c r="W487" s="85" t="b">
        <f t="shared" si="1"/>
        <v>0</v>
      </c>
      <c r="X487" s="63"/>
      <c r="Y487" s="63"/>
      <c r="Z487" s="63"/>
    </row>
    <row r="488">
      <c r="A488" s="75"/>
      <c r="B488" s="74"/>
      <c r="C488" s="75"/>
      <c r="D488" s="76"/>
      <c r="E488" s="75" t="s">
        <v>97</v>
      </c>
      <c r="F488" s="75" t="s">
        <v>97</v>
      </c>
      <c r="G488" s="77"/>
      <c r="H488" s="77"/>
      <c r="I488" s="80"/>
      <c r="J488" s="77" t="s">
        <v>97</v>
      </c>
      <c r="K488" s="79" t="s">
        <v>97</v>
      </c>
      <c r="L488" s="79"/>
      <c r="M488" s="80"/>
      <c r="N488" s="79" t="s">
        <v>97</v>
      </c>
      <c r="O488" s="81" t="str">
        <f t="array" ref="O488">IF(A488="", "", (IFNA(IF(A488="", "", INDEX(UpdateSheet!$L:$L, MATCH(1, (UpdateSheet!$G:$G=MAXIFS(UpdateSheet!$G:$G, UpdateSheet!$H:$H, G488, UpdateSheet!$G:$G, "&lt;=" &amp; D488)) * (UpdateSheet!$H:$H=G488), 0))), "") * J488) +
(IFNA(IF(A488="", "", INDEX(UpdateSheet!$P:$P, MATCH(1, (UpdateSheet!$G:$G=MAXIFS(UpdateSheet!$G:$G, UpdateSheet!$M:$M, K488, UpdateSheet!$G:$G, "&lt;=" &amp; D488)) * (UpdateSheet!$M:$M=K488), 0))), "") * N488)
)
</f>
        <v/>
      </c>
      <c r="P488" s="86"/>
      <c r="Q488" s="82" t="str">
        <f t="array" ref="Q488">IF(A488="", "", (IFNA(IF(A488="", "", INDEX(UpdateSheet!$K:$K, MATCH(1, (UpdateSheet!$G:$G=MAXIFS(UpdateSheet!$G:$G, UpdateSheet!$H:$H, G488, UpdateSheet!$I:$I, J488, UpdateSheet!$G:$G, "&lt;=" &amp; D488)) * (UpdateSheet!$H:$H=G488) *(UpdateSheet!$I:$I=J488), 0))), "")) +
(IFNA(IF(A488="", "", INDEX(UpdateSheet!$O:$O, MATCH(1, (UpdateSheet!$G:$G=MAXIFS(UpdateSheet!$G:$G, UpdateSheet!$M:$M, K488,UpdateSheet!$N:$N, N488, UpdateSheet!$G:$G, "&lt;=" &amp; D488)) * (UpdateSheet!$M:$M=K488) *(UpdateSheet!$N:$N=N488), 0))), ""))
)
</f>
        <v/>
      </c>
      <c r="R488" s="81" t="s">
        <v>97</v>
      </c>
      <c r="S488" s="63" t="str">
        <f t="shared" si="20"/>
        <v/>
      </c>
      <c r="T488" s="87"/>
      <c r="U488" s="84" t="s">
        <v>97</v>
      </c>
      <c r="V488" s="84" t="s">
        <v>97</v>
      </c>
      <c r="W488" s="85" t="b">
        <f t="shared" si="1"/>
        <v>0</v>
      </c>
      <c r="X488" s="63"/>
      <c r="Y488" s="63"/>
      <c r="Z488" s="63"/>
    </row>
    <row r="489">
      <c r="A489" s="75"/>
      <c r="B489" s="74"/>
      <c r="C489" s="75"/>
      <c r="D489" s="76"/>
      <c r="E489" s="75" t="s">
        <v>97</v>
      </c>
      <c r="F489" s="75" t="s">
        <v>97</v>
      </c>
      <c r="G489" s="77"/>
      <c r="H489" s="77"/>
      <c r="I489" s="80"/>
      <c r="J489" s="77" t="s">
        <v>97</v>
      </c>
      <c r="K489" s="79" t="s">
        <v>97</v>
      </c>
      <c r="L489" s="79"/>
      <c r="M489" s="80"/>
      <c r="N489" s="79" t="s">
        <v>97</v>
      </c>
      <c r="O489" s="81" t="str">
        <f t="array" ref="O489">IF(A489="", "", (IFNA(IF(A489="", "", INDEX(UpdateSheet!$L:$L, MATCH(1, (UpdateSheet!$G:$G=MAXIFS(UpdateSheet!$G:$G, UpdateSheet!$H:$H, G489, UpdateSheet!$G:$G, "&lt;=" &amp; D489)) * (UpdateSheet!$H:$H=G489), 0))), "") * J489) +
(IFNA(IF(A489="", "", INDEX(UpdateSheet!$P:$P, MATCH(1, (UpdateSheet!$G:$G=MAXIFS(UpdateSheet!$G:$G, UpdateSheet!$M:$M, K489, UpdateSheet!$G:$G, "&lt;=" &amp; D489)) * (UpdateSheet!$M:$M=K489), 0))), "") * N489)
)
</f>
        <v/>
      </c>
      <c r="P489" s="86"/>
      <c r="Q489" s="82" t="str">
        <f t="array" ref="Q489">IF(A489="", "", (IFNA(IF(A489="", "", INDEX(UpdateSheet!$K:$K, MATCH(1, (UpdateSheet!$G:$G=MAXIFS(UpdateSheet!$G:$G, UpdateSheet!$H:$H, G489, UpdateSheet!$I:$I, J489, UpdateSheet!$G:$G, "&lt;=" &amp; D489)) * (UpdateSheet!$H:$H=G489) *(UpdateSheet!$I:$I=J489), 0))), "")) +
(IFNA(IF(A489="", "", INDEX(UpdateSheet!$O:$O, MATCH(1, (UpdateSheet!$G:$G=MAXIFS(UpdateSheet!$G:$G, UpdateSheet!$M:$M, K489,UpdateSheet!$N:$N, N489, UpdateSheet!$G:$G, "&lt;=" &amp; D489)) * (UpdateSheet!$M:$M=K489) *(UpdateSheet!$N:$N=N489), 0))), ""))
)
</f>
        <v/>
      </c>
      <c r="R489" s="81" t="s">
        <v>97</v>
      </c>
      <c r="S489" s="63" t="str">
        <f t="shared" si="20"/>
        <v/>
      </c>
      <c r="T489" s="87"/>
      <c r="U489" s="84" t="s">
        <v>97</v>
      </c>
      <c r="V489" s="84" t="s">
        <v>97</v>
      </c>
      <c r="W489" s="85" t="b">
        <f t="shared" si="1"/>
        <v>0</v>
      </c>
      <c r="X489" s="63"/>
      <c r="Y489" s="63"/>
      <c r="Z489" s="63"/>
    </row>
    <row r="490">
      <c r="A490" s="75"/>
      <c r="B490" s="74"/>
      <c r="C490" s="75"/>
      <c r="D490" s="76"/>
      <c r="E490" s="75" t="s">
        <v>97</v>
      </c>
      <c r="F490" s="75" t="s">
        <v>97</v>
      </c>
      <c r="G490" s="77"/>
      <c r="H490" s="77"/>
      <c r="I490" s="80"/>
      <c r="J490" s="77" t="s">
        <v>97</v>
      </c>
      <c r="K490" s="79" t="s">
        <v>97</v>
      </c>
      <c r="L490" s="79"/>
      <c r="M490" s="80"/>
      <c r="N490" s="79" t="s">
        <v>97</v>
      </c>
      <c r="O490" s="81" t="str">
        <f t="array" ref="O490">IF(A490="", "", (IFNA(IF(A490="", "", INDEX(UpdateSheet!$L:$L, MATCH(1, (UpdateSheet!$G:$G=MAXIFS(UpdateSheet!$G:$G, UpdateSheet!$H:$H, G490, UpdateSheet!$G:$G, "&lt;=" &amp; D490)) * (UpdateSheet!$H:$H=G490), 0))), "") * J490) +
(IFNA(IF(A490="", "", INDEX(UpdateSheet!$P:$P, MATCH(1, (UpdateSheet!$G:$G=MAXIFS(UpdateSheet!$G:$G, UpdateSheet!$M:$M, K490, UpdateSheet!$G:$G, "&lt;=" &amp; D490)) * (UpdateSheet!$M:$M=K490), 0))), "") * N490)
)
</f>
        <v/>
      </c>
      <c r="P490" s="86"/>
      <c r="Q490" s="82" t="str">
        <f t="array" ref="Q490">IF(A490="", "", (IFNA(IF(A490="", "", INDEX(UpdateSheet!$K:$K, MATCH(1, (UpdateSheet!$G:$G=MAXIFS(UpdateSheet!$G:$G, UpdateSheet!$H:$H, G490, UpdateSheet!$I:$I, J490, UpdateSheet!$G:$G, "&lt;=" &amp; D490)) * (UpdateSheet!$H:$H=G490) *(UpdateSheet!$I:$I=J490), 0))), "")) +
(IFNA(IF(A490="", "", INDEX(UpdateSheet!$O:$O, MATCH(1, (UpdateSheet!$G:$G=MAXIFS(UpdateSheet!$G:$G, UpdateSheet!$M:$M, K490,UpdateSheet!$N:$N, N490, UpdateSheet!$G:$G, "&lt;=" &amp; D490)) * (UpdateSheet!$M:$M=K490) *(UpdateSheet!$N:$N=N490), 0))), ""))
)
</f>
        <v/>
      </c>
      <c r="R490" s="81" t="s">
        <v>97</v>
      </c>
      <c r="S490" s="63" t="str">
        <f t="shared" si="20"/>
        <v/>
      </c>
      <c r="T490" s="87"/>
      <c r="U490" s="84" t="s">
        <v>97</v>
      </c>
      <c r="V490" s="84" t="s">
        <v>97</v>
      </c>
      <c r="W490" s="85" t="b">
        <f t="shared" si="1"/>
        <v>0</v>
      </c>
      <c r="X490" s="63"/>
      <c r="Y490" s="63"/>
      <c r="Z490" s="63"/>
    </row>
    <row r="491">
      <c r="A491" s="75"/>
      <c r="B491" s="74"/>
      <c r="C491" s="75"/>
      <c r="D491" s="76"/>
      <c r="E491" s="75" t="s">
        <v>97</v>
      </c>
      <c r="F491" s="75" t="s">
        <v>97</v>
      </c>
      <c r="G491" s="77"/>
      <c r="H491" s="77"/>
      <c r="I491" s="80"/>
      <c r="J491" s="77" t="s">
        <v>97</v>
      </c>
      <c r="K491" s="79" t="s">
        <v>97</v>
      </c>
      <c r="L491" s="79"/>
      <c r="M491" s="80"/>
      <c r="N491" s="79" t="s">
        <v>97</v>
      </c>
      <c r="O491" s="81" t="str">
        <f t="array" ref="O491">IF(A491="", "", (IFNA(IF(A491="", "", INDEX(UpdateSheet!$L:$L, MATCH(1, (UpdateSheet!$G:$G=MAXIFS(UpdateSheet!$G:$G, UpdateSheet!$H:$H, G491, UpdateSheet!$G:$G, "&lt;=" &amp; D491)) * (UpdateSheet!$H:$H=G491), 0))), "") * J491) +
(IFNA(IF(A491="", "", INDEX(UpdateSheet!$P:$P, MATCH(1, (UpdateSheet!$G:$G=MAXIFS(UpdateSheet!$G:$G, UpdateSheet!$M:$M, K491, UpdateSheet!$G:$G, "&lt;=" &amp; D491)) * (UpdateSheet!$M:$M=K491), 0))), "") * N491)
)
</f>
        <v/>
      </c>
      <c r="P491" s="86"/>
      <c r="Q491" s="82" t="str">
        <f t="array" ref="Q491">IF(A491="", "", (IFNA(IF(A491="", "", INDEX(UpdateSheet!$K:$K, MATCH(1, (UpdateSheet!$G:$G=MAXIFS(UpdateSheet!$G:$G, UpdateSheet!$H:$H, G491, UpdateSheet!$I:$I, J491, UpdateSheet!$G:$G, "&lt;=" &amp; D491)) * (UpdateSheet!$H:$H=G491) *(UpdateSheet!$I:$I=J491), 0))), "")) +
(IFNA(IF(A491="", "", INDEX(UpdateSheet!$O:$O, MATCH(1, (UpdateSheet!$G:$G=MAXIFS(UpdateSheet!$G:$G, UpdateSheet!$M:$M, K491,UpdateSheet!$N:$N, N491, UpdateSheet!$G:$G, "&lt;=" &amp; D491)) * (UpdateSheet!$M:$M=K491) *(UpdateSheet!$N:$N=N491), 0))), ""))
)
</f>
        <v/>
      </c>
      <c r="R491" s="81" t="s">
        <v>97</v>
      </c>
      <c r="S491" s="63" t="str">
        <f t="shared" si="20"/>
        <v/>
      </c>
      <c r="T491" s="87"/>
      <c r="U491" s="84" t="s">
        <v>97</v>
      </c>
      <c r="V491" s="84" t="s">
        <v>97</v>
      </c>
      <c r="W491" s="85" t="b">
        <f t="shared" si="1"/>
        <v>0</v>
      </c>
      <c r="X491" s="63"/>
      <c r="Y491" s="63"/>
      <c r="Z491" s="63"/>
    </row>
    <row r="492">
      <c r="A492" s="75"/>
      <c r="B492" s="74"/>
      <c r="C492" s="75"/>
      <c r="D492" s="76"/>
      <c r="E492" s="75" t="s">
        <v>97</v>
      </c>
      <c r="F492" s="75" t="s">
        <v>97</v>
      </c>
      <c r="G492" s="77"/>
      <c r="H492" s="77"/>
      <c r="I492" s="80"/>
      <c r="J492" s="77" t="s">
        <v>97</v>
      </c>
      <c r="K492" s="79" t="s">
        <v>97</v>
      </c>
      <c r="L492" s="79"/>
      <c r="M492" s="80"/>
      <c r="N492" s="79" t="s">
        <v>97</v>
      </c>
      <c r="O492" s="81" t="str">
        <f t="array" ref="O492">IF(A492="", "", (IFNA(IF(A492="", "", INDEX(UpdateSheet!$L:$L, MATCH(1, (UpdateSheet!$G:$G=MAXIFS(UpdateSheet!$G:$G, UpdateSheet!$H:$H, G492, UpdateSheet!$G:$G, "&lt;=" &amp; D492)) * (UpdateSheet!$H:$H=G492), 0))), "") * J492) +
(IFNA(IF(A492="", "", INDEX(UpdateSheet!$P:$P, MATCH(1, (UpdateSheet!$G:$G=MAXIFS(UpdateSheet!$G:$G, UpdateSheet!$M:$M, K492, UpdateSheet!$G:$G, "&lt;=" &amp; D492)) * (UpdateSheet!$M:$M=K492), 0))), "") * N492)
)
</f>
        <v/>
      </c>
      <c r="P492" s="86"/>
      <c r="Q492" s="82" t="str">
        <f t="array" ref="Q492">IF(A492="", "", (IFNA(IF(A492="", "", INDEX(UpdateSheet!$K:$K, MATCH(1, (UpdateSheet!$G:$G=MAXIFS(UpdateSheet!$G:$G, UpdateSheet!$H:$H, G492, UpdateSheet!$I:$I, J492, UpdateSheet!$G:$G, "&lt;=" &amp; D492)) * (UpdateSheet!$H:$H=G492) *(UpdateSheet!$I:$I=J492), 0))), "")) +
(IFNA(IF(A492="", "", INDEX(UpdateSheet!$O:$O, MATCH(1, (UpdateSheet!$G:$G=MAXIFS(UpdateSheet!$G:$G, UpdateSheet!$M:$M, K492,UpdateSheet!$N:$N, N492, UpdateSheet!$G:$G, "&lt;=" &amp; D492)) * (UpdateSheet!$M:$M=K492) *(UpdateSheet!$N:$N=N492), 0))), ""))
)
</f>
        <v/>
      </c>
      <c r="R492" s="81" t="s">
        <v>97</v>
      </c>
      <c r="S492" s="63" t="str">
        <f t="shared" si="20"/>
        <v/>
      </c>
      <c r="T492" s="87"/>
      <c r="U492" s="84" t="s">
        <v>97</v>
      </c>
      <c r="V492" s="84" t="s">
        <v>97</v>
      </c>
      <c r="W492" s="85" t="b">
        <f t="shared" si="1"/>
        <v>0</v>
      </c>
      <c r="X492" s="63"/>
      <c r="Y492" s="63"/>
      <c r="Z492" s="63"/>
    </row>
    <row r="493">
      <c r="A493" s="75"/>
      <c r="B493" s="74"/>
      <c r="C493" s="75"/>
      <c r="D493" s="76"/>
      <c r="E493" s="75" t="s">
        <v>97</v>
      </c>
      <c r="F493" s="75" t="s">
        <v>97</v>
      </c>
      <c r="G493" s="77"/>
      <c r="H493" s="77"/>
      <c r="I493" s="80"/>
      <c r="J493" s="77" t="s">
        <v>97</v>
      </c>
      <c r="K493" s="79" t="s">
        <v>97</v>
      </c>
      <c r="L493" s="79"/>
      <c r="M493" s="80"/>
      <c r="N493" s="79" t="s">
        <v>97</v>
      </c>
      <c r="O493" s="81" t="str">
        <f t="array" ref="O493">IF(A493="", "", (IFNA(IF(A493="", "", INDEX(UpdateSheet!$L:$L, MATCH(1, (UpdateSheet!$G:$G=MAXIFS(UpdateSheet!$G:$G, UpdateSheet!$H:$H, G493, UpdateSheet!$G:$G, "&lt;=" &amp; D493)) * (UpdateSheet!$H:$H=G493), 0))), "") * J493) +
(IFNA(IF(A493="", "", INDEX(UpdateSheet!$P:$P, MATCH(1, (UpdateSheet!$G:$G=MAXIFS(UpdateSheet!$G:$G, UpdateSheet!$M:$M, K493, UpdateSheet!$G:$G, "&lt;=" &amp; D493)) * (UpdateSheet!$M:$M=K493), 0))), "") * N493)
)
</f>
        <v/>
      </c>
      <c r="P493" s="86"/>
      <c r="Q493" s="82" t="str">
        <f t="array" ref="Q493">IF(A493="", "", (IFNA(IF(A493="", "", INDEX(UpdateSheet!$K:$K, MATCH(1, (UpdateSheet!$G:$G=MAXIFS(UpdateSheet!$G:$G, UpdateSheet!$H:$H, G493, UpdateSheet!$I:$I, J493, UpdateSheet!$G:$G, "&lt;=" &amp; D493)) * (UpdateSheet!$H:$H=G493) *(UpdateSheet!$I:$I=J493), 0))), "")) +
(IFNA(IF(A493="", "", INDEX(UpdateSheet!$O:$O, MATCH(1, (UpdateSheet!$G:$G=MAXIFS(UpdateSheet!$G:$G, UpdateSheet!$M:$M, K493,UpdateSheet!$N:$N, N493, UpdateSheet!$G:$G, "&lt;=" &amp; D493)) * (UpdateSheet!$M:$M=K493) *(UpdateSheet!$N:$N=N493), 0))), ""))
)
</f>
        <v/>
      </c>
      <c r="R493" s="81" t="s">
        <v>97</v>
      </c>
      <c r="S493" s="63" t="str">
        <f t="shared" si="20"/>
        <v/>
      </c>
      <c r="T493" s="87"/>
      <c r="U493" s="84" t="s">
        <v>97</v>
      </c>
      <c r="V493" s="84" t="s">
        <v>97</v>
      </c>
      <c r="W493" s="85" t="b">
        <f t="shared" si="1"/>
        <v>0</v>
      </c>
      <c r="X493" s="63"/>
      <c r="Y493" s="63"/>
      <c r="Z493" s="63"/>
    </row>
    <row r="494">
      <c r="A494" s="75"/>
      <c r="B494" s="74"/>
      <c r="C494" s="75"/>
      <c r="D494" s="76"/>
      <c r="E494" s="75" t="s">
        <v>97</v>
      </c>
      <c r="F494" s="75" t="s">
        <v>97</v>
      </c>
      <c r="G494" s="77"/>
      <c r="H494" s="77"/>
      <c r="I494" s="80"/>
      <c r="J494" s="77" t="s">
        <v>97</v>
      </c>
      <c r="K494" s="79" t="s">
        <v>97</v>
      </c>
      <c r="L494" s="79"/>
      <c r="M494" s="80"/>
      <c r="N494" s="79" t="s">
        <v>97</v>
      </c>
      <c r="O494" s="81" t="str">
        <f t="array" ref="O494">IF(A494="", "", (IFNA(IF(A494="", "", INDEX(UpdateSheet!$L:$L, MATCH(1, (UpdateSheet!$G:$G=MAXIFS(UpdateSheet!$G:$G, UpdateSheet!$H:$H, G494, UpdateSheet!$G:$G, "&lt;=" &amp; D494)) * (UpdateSheet!$H:$H=G494), 0))), "") * J494) +
(IFNA(IF(A494="", "", INDEX(UpdateSheet!$P:$P, MATCH(1, (UpdateSheet!$G:$G=MAXIFS(UpdateSheet!$G:$G, UpdateSheet!$M:$M, K494, UpdateSheet!$G:$G, "&lt;=" &amp; D494)) * (UpdateSheet!$M:$M=K494), 0))), "") * N494)
)
</f>
        <v/>
      </c>
      <c r="P494" s="86"/>
      <c r="Q494" s="82" t="str">
        <f t="array" ref="Q494">IF(A494="", "", (IFNA(IF(A494="", "", INDEX(UpdateSheet!$K:$K, MATCH(1, (UpdateSheet!$G:$G=MAXIFS(UpdateSheet!$G:$G, UpdateSheet!$H:$H, G494, UpdateSheet!$I:$I, J494, UpdateSheet!$G:$G, "&lt;=" &amp; D494)) * (UpdateSheet!$H:$H=G494) *(UpdateSheet!$I:$I=J494), 0))), "")) +
(IFNA(IF(A494="", "", INDEX(UpdateSheet!$O:$O, MATCH(1, (UpdateSheet!$G:$G=MAXIFS(UpdateSheet!$G:$G, UpdateSheet!$M:$M, K494,UpdateSheet!$N:$N, N494, UpdateSheet!$G:$G, "&lt;=" &amp; D494)) * (UpdateSheet!$M:$M=K494) *(UpdateSheet!$N:$N=N494), 0))), ""))
)
</f>
        <v/>
      </c>
      <c r="R494" s="81" t="s">
        <v>97</v>
      </c>
      <c r="S494" s="63" t="str">
        <f t="shared" si="20"/>
        <v/>
      </c>
      <c r="T494" s="87"/>
      <c r="U494" s="84" t="s">
        <v>97</v>
      </c>
      <c r="V494" s="84" t="s">
        <v>97</v>
      </c>
      <c r="W494" s="85" t="b">
        <f t="shared" si="1"/>
        <v>0</v>
      </c>
      <c r="X494" s="63"/>
      <c r="Y494" s="63"/>
      <c r="Z494" s="63"/>
    </row>
    <row r="495">
      <c r="A495" s="75"/>
      <c r="B495" s="74"/>
      <c r="C495" s="75"/>
      <c r="D495" s="76"/>
      <c r="E495" s="75" t="s">
        <v>97</v>
      </c>
      <c r="F495" s="75" t="s">
        <v>97</v>
      </c>
      <c r="G495" s="77"/>
      <c r="H495" s="77"/>
      <c r="I495" s="80"/>
      <c r="J495" s="77" t="s">
        <v>97</v>
      </c>
      <c r="K495" s="79" t="s">
        <v>97</v>
      </c>
      <c r="L495" s="79"/>
      <c r="M495" s="80"/>
      <c r="N495" s="79" t="s">
        <v>97</v>
      </c>
      <c r="O495" s="81" t="str">
        <f t="array" ref="O495">IF(A495="", "", (IFNA(IF(A495="", "", INDEX(UpdateSheet!$L:$L, MATCH(1, (UpdateSheet!$G:$G=MAXIFS(UpdateSheet!$G:$G, UpdateSheet!$H:$H, G495, UpdateSheet!$G:$G, "&lt;=" &amp; D495)) * (UpdateSheet!$H:$H=G495), 0))), "") * J495) +
(IFNA(IF(A495="", "", INDEX(UpdateSheet!$P:$P, MATCH(1, (UpdateSheet!$G:$G=MAXIFS(UpdateSheet!$G:$G, UpdateSheet!$M:$M, K495, UpdateSheet!$G:$G, "&lt;=" &amp; D495)) * (UpdateSheet!$M:$M=K495), 0))), "") * N495)
)
</f>
        <v/>
      </c>
      <c r="P495" s="86"/>
      <c r="Q495" s="82" t="str">
        <f t="array" ref="Q495">IF(A495="", "", (IFNA(IF(A495="", "", INDEX(UpdateSheet!$K:$K, MATCH(1, (UpdateSheet!$G:$G=MAXIFS(UpdateSheet!$G:$G, UpdateSheet!$H:$H, G495, UpdateSheet!$I:$I, J495, UpdateSheet!$G:$G, "&lt;=" &amp; D495)) * (UpdateSheet!$H:$H=G495) *(UpdateSheet!$I:$I=J495), 0))), "")) +
(IFNA(IF(A495="", "", INDEX(UpdateSheet!$O:$O, MATCH(1, (UpdateSheet!$G:$G=MAXIFS(UpdateSheet!$G:$G, UpdateSheet!$M:$M, K495,UpdateSheet!$N:$N, N495, UpdateSheet!$G:$G, "&lt;=" &amp; D495)) * (UpdateSheet!$M:$M=K495) *(UpdateSheet!$N:$N=N495), 0))), ""))
)
</f>
        <v/>
      </c>
      <c r="R495" s="81" t="s">
        <v>97</v>
      </c>
      <c r="S495" s="63" t="str">
        <f t="shared" si="20"/>
        <v/>
      </c>
      <c r="T495" s="87"/>
      <c r="U495" s="84" t="s">
        <v>97</v>
      </c>
      <c r="V495" s="84" t="s">
        <v>97</v>
      </c>
      <c r="W495" s="85" t="b">
        <f t="shared" si="1"/>
        <v>0</v>
      </c>
      <c r="X495" s="63"/>
      <c r="Y495" s="63"/>
      <c r="Z495" s="63"/>
    </row>
    <row r="496">
      <c r="A496" s="75"/>
      <c r="B496" s="74"/>
      <c r="C496" s="75"/>
      <c r="D496" s="76"/>
      <c r="E496" s="75" t="s">
        <v>97</v>
      </c>
      <c r="F496" s="75" t="s">
        <v>97</v>
      </c>
      <c r="G496" s="77"/>
      <c r="H496" s="77"/>
      <c r="I496" s="80"/>
      <c r="J496" s="77" t="s">
        <v>97</v>
      </c>
      <c r="K496" s="79" t="s">
        <v>97</v>
      </c>
      <c r="L496" s="79"/>
      <c r="M496" s="80"/>
      <c r="N496" s="79" t="s">
        <v>97</v>
      </c>
      <c r="O496" s="81" t="str">
        <f t="array" ref="O496">IF(A496="", "", (IFNA(IF(A496="", "", INDEX(UpdateSheet!$L:$L, MATCH(1, (UpdateSheet!$G:$G=MAXIFS(UpdateSheet!$G:$G, UpdateSheet!$H:$H, G496, UpdateSheet!$G:$G, "&lt;=" &amp; D496)) * (UpdateSheet!$H:$H=G496), 0))), "") * J496) +
(IFNA(IF(A496="", "", INDEX(UpdateSheet!$P:$P, MATCH(1, (UpdateSheet!$G:$G=MAXIFS(UpdateSheet!$G:$G, UpdateSheet!$M:$M, K496, UpdateSheet!$G:$G, "&lt;=" &amp; D496)) * (UpdateSheet!$M:$M=K496), 0))), "") * N496)
)
</f>
        <v/>
      </c>
      <c r="P496" s="86"/>
      <c r="Q496" s="82" t="str">
        <f t="array" ref="Q496">IF(A496="", "", (IFNA(IF(A496="", "", INDEX(UpdateSheet!$K:$K, MATCH(1, (UpdateSheet!$G:$G=MAXIFS(UpdateSheet!$G:$G, UpdateSheet!$H:$H, G496, UpdateSheet!$I:$I, J496, UpdateSheet!$G:$G, "&lt;=" &amp; D496)) * (UpdateSheet!$H:$H=G496) *(UpdateSheet!$I:$I=J496), 0))), "")) +
(IFNA(IF(A496="", "", INDEX(UpdateSheet!$O:$O, MATCH(1, (UpdateSheet!$G:$G=MAXIFS(UpdateSheet!$G:$G, UpdateSheet!$M:$M, K496,UpdateSheet!$N:$N, N496, UpdateSheet!$G:$G, "&lt;=" &amp; D496)) * (UpdateSheet!$M:$M=K496) *(UpdateSheet!$N:$N=N496), 0))), ""))
)
</f>
        <v/>
      </c>
      <c r="R496" s="81" t="s">
        <v>97</v>
      </c>
      <c r="S496" s="63" t="str">
        <f t="shared" si="20"/>
        <v/>
      </c>
      <c r="T496" s="87"/>
      <c r="U496" s="84" t="s">
        <v>97</v>
      </c>
      <c r="V496" s="84" t="s">
        <v>97</v>
      </c>
      <c r="W496" s="85" t="b">
        <f t="shared" si="1"/>
        <v>0</v>
      </c>
      <c r="X496" s="63"/>
      <c r="Y496" s="63"/>
      <c r="Z496" s="63"/>
    </row>
    <row r="497">
      <c r="A497" s="75"/>
      <c r="B497" s="74"/>
      <c r="C497" s="75"/>
      <c r="D497" s="76"/>
      <c r="E497" s="75" t="s">
        <v>97</v>
      </c>
      <c r="F497" s="75" t="s">
        <v>97</v>
      </c>
      <c r="G497" s="77"/>
      <c r="H497" s="77"/>
      <c r="I497" s="80"/>
      <c r="J497" s="77" t="s">
        <v>97</v>
      </c>
      <c r="K497" s="79" t="s">
        <v>97</v>
      </c>
      <c r="L497" s="79"/>
      <c r="M497" s="80"/>
      <c r="N497" s="79" t="s">
        <v>97</v>
      </c>
      <c r="O497" s="81" t="str">
        <f t="array" ref="O497">IF(A497="", "", (IFNA(IF(A497="", "", INDEX(UpdateSheet!$L:$L, MATCH(1, (UpdateSheet!$G:$G=MAXIFS(UpdateSheet!$G:$G, UpdateSheet!$H:$H, G497, UpdateSheet!$G:$G, "&lt;=" &amp; D497)) * (UpdateSheet!$H:$H=G497), 0))), "") * J497) +
(IFNA(IF(A497="", "", INDEX(UpdateSheet!$P:$P, MATCH(1, (UpdateSheet!$G:$G=MAXIFS(UpdateSheet!$G:$G, UpdateSheet!$M:$M, K497, UpdateSheet!$G:$G, "&lt;=" &amp; D497)) * (UpdateSheet!$M:$M=K497), 0))), "") * N497)
)
</f>
        <v/>
      </c>
      <c r="P497" s="86"/>
      <c r="Q497" s="82" t="str">
        <f t="array" ref="Q497">IF(A497="", "", (IFNA(IF(A497="", "", INDEX(UpdateSheet!$K:$K, MATCH(1, (UpdateSheet!$G:$G=MAXIFS(UpdateSheet!$G:$G, UpdateSheet!$H:$H, G497, UpdateSheet!$I:$I, J497, UpdateSheet!$G:$G, "&lt;=" &amp; D497)) * (UpdateSheet!$H:$H=G497) *(UpdateSheet!$I:$I=J497), 0))), "")) +
(IFNA(IF(A497="", "", INDEX(UpdateSheet!$O:$O, MATCH(1, (UpdateSheet!$G:$G=MAXIFS(UpdateSheet!$G:$G, UpdateSheet!$M:$M, K497,UpdateSheet!$N:$N, N497, UpdateSheet!$G:$G, "&lt;=" &amp; D497)) * (UpdateSheet!$M:$M=K497) *(UpdateSheet!$N:$N=N497), 0))), ""))
)
</f>
        <v/>
      </c>
      <c r="R497" s="81" t="s">
        <v>97</v>
      </c>
      <c r="S497" s="63" t="str">
        <f t="shared" si="20"/>
        <v/>
      </c>
      <c r="T497" s="87"/>
      <c r="U497" s="84" t="s">
        <v>97</v>
      </c>
      <c r="V497" s="84" t="s">
        <v>97</v>
      </c>
      <c r="W497" s="85" t="b">
        <f t="shared" si="1"/>
        <v>0</v>
      </c>
      <c r="X497" s="63"/>
      <c r="Y497" s="63"/>
      <c r="Z497" s="63"/>
    </row>
    <row r="498">
      <c r="A498" s="75"/>
      <c r="B498" s="74"/>
      <c r="C498" s="75"/>
      <c r="D498" s="76"/>
      <c r="E498" s="75" t="s">
        <v>97</v>
      </c>
      <c r="F498" s="75" t="s">
        <v>97</v>
      </c>
      <c r="G498" s="77"/>
      <c r="H498" s="77"/>
      <c r="I498" s="80"/>
      <c r="J498" s="77" t="s">
        <v>97</v>
      </c>
      <c r="K498" s="79" t="s">
        <v>97</v>
      </c>
      <c r="L498" s="79"/>
      <c r="M498" s="80"/>
      <c r="N498" s="79" t="s">
        <v>97</v>
      </c>
      <c r="O498" s="81" t="str">
        <f t="array" ref="O498">IF(A498="", "", (IFNA(IF(A498="", "", INDEX(UpdateSheet!$L:$L, MATCH(1, (UpdateSheet!$G:$G=MAXIFS(UpdateSheet!$G:$G, UpdateSheet!$H:$H, G498, UpdateSheet!$G:$G, "&lt;=" &amp; D498)) * (UpdateSheet!$H:$H=G498), 0))), "") * J498) +
(IFNA(IF(A498="", "", INDEX(UpdateSheet!$P:$P, MATCH(1, (UpdateSheet!$G:$G=MAXIFS(UpdateSheet!$G:$G, UpdateSheet!$M:$M, K498, UpdateSheet!$G:$G, "&lt;=" &amp; D498)) * (UpdateSheet!$M:$M=K498), 0))), "") * N498)
)
</f>
        <v/>
      </c>
      <c r="P498" s="86"/>
      <c r="Q498" s="82" t="str">
        <f t="array" ref="Q498">IF(A498="", "", (IFNA(IF(A498="", "", INDEX(UpdateSheet!$K:$K, MATCH(1, (UpdateSheet!$G:$G=MAXIFS(UpdateSheet!$G:$G, UpdateSheet!$H:$H, G498, UpdateSheet!$I:$I, J498, UpdateSheet!$G:$G, "&lt;=" &amp; D498)) * (UpdateSheet!$H:$H=G498) *(UpdateSheet!$I:$I=J498), 0))), "")) +
(IFNA(IF(A498="", "", INDEX(UpdateSheet!$O:$O, MATCH(1, (UpdateSheet!$G:$G=MAXIFS(UpdateSheet!$G:$G, UpdateSheet!$M:$M, K498,UpdateSheet!$N:$N, N498, UpdateSheet!$G:$G, "&lt;=" &amp; D498)) * (UpdateSheet!$M:$M=K498) *(UpdateSheet!$N:$N=N498), 0))), ""))
)
</f>
        <v/>
      </c>
      <c r="R498" s="81" t="s">
        <v>97</v>
      </c>
      <c r="S498" s="63" t="str">
        <f t="shared" si="20"/>
        <v/>
      </c>
      <c r="T498" s="87"/>
      <c r="U498" s="84" t="s">
        <v>97</v>
      </c>
      <c r="V498" s="84" t="s">
        <v>97</v>
      </c>
      <c r="W498" s="85" t="b">
        <f t="shared" si="1"/>
        <v>0</v>
      </c>
      <c r="X498" s="63"/>
      <c r="Y498" s="63"/>
      <c r="Z498" s="63"/>
    </row>
    <row r="499">
      <c r="A499" s="75"/>
      <c r="B499" s="74"/>
      <c r="C499" s="75"/>
      <c r="D499" s="76"/>
      <c r="E499" s="75" t="s">
        <v>97</v>
      </c>
      <c r="F499" s="75" t="s">
        <v>97</v>
      </c>
      <c r="G499" s="77"/>
      <c r="H499" s="77"/>
      <c r="I499" s="80"/>
      <c r="J499" s="77" t="s">
        <v>97</v>
      </c>
      <c r="K499" s="79" t="s">
        <v>97</v>
      </c>
      <c r="L499" s="79"/>
      <c r="M499" s="80"/>
      <c r="N499" s="79" t="s">
        <v>97</v>
      </c>
      <c r="O499" s="81" t="str">
        <f t="array" ref="O499">IF(A499="", "", (IFNA(IF(A499="", "", INDEX(UpdateSheet!$L:$L, MATCH(1, (UpdateSheet!$G:$G=MAXIFS(UpdateSheet!$G:$G, UpdateSheet!$H:$H, G499, UpdateSheet!$G:$G, "&lt;=" &amp; D499)) * (UpdateSheet!$H:$H=G499), 0))), "") * J499) +
(IFNA(IF(A499="", "", INDEX(UpdateSheet!$P:$P, MATCH(1, (UpdateSheet!$G:$G=MAXIFS(UpdateSheet!$G:$G, UpdateSheet!$M:$M, K499, UpdateSheet!$G:$G, "&lt;=" &amp; D499)) * (UpdateSheet!$M:$M=K499), 0))), "") * N499)
)
</f>
        <v/>
      </c>
      <c r="P499" s="86"/>
      <c r="Q499" s="82" t="str">
        <f t="array" ref="Q499">IF(A499="", "", (IFNA(IF(A499="", "", INDEX(UpdateSheet!$K:$K, MATCH(1, (UpdateSheet!$G:$G=MAXIFS(UpdateSheet!$G:$G, UpdateSheet!$H:$H, G499, UpdateSheet!$I:$I, J499, UpdateSheet!$G:$G, "&lt;=" &amp; D499)) * (UpdateSheet!$H:$H=G499) *(UpdateSheet!$I:$I=J499), 0))), "")) +
(IFNA(IF(A499="", "", INDEX(UpdateSheet!$O:$O, MATCH(1, (UpdateSheet!$G:$G=MAXIFS(UpdateSheet!$G:$G, UpdateSheet!$M:$M, K499,UpdateSheet!$N:$N, N499, UpdateSheet!$G:$G, "&lt;=" &amp; D499)) * (UpdateSheet!$M:$M=K499) *(UpdateSheet!$N:$N=N499), 0))), ""))
)
</f>
        <v/>
      </c>
      <c r="R499" s="81" t="s">
        <v>97</v>
      </c>
      <c r="S499" s="63" t="str">
        <f t="shared" si="20"/>
        <v/>
      </c>
      <c r="T499" s="87"/>
      <c r="U499" s="84" t="s">
        <v>97</v>
      </c>
      <c r="V499" s="84" t="s">
        <v>97</v>
      </c>
      <c r="W499" s="85" t="b">
        <f t="shared" si="1"/>
        <v>0</v>
      </c>
      <c r="X499" s="63"/>
      <c r="Y499" s="63"/>
      <c r="Z499" s="63"/>
    </row>
    <row r="500">
      <c r="A500" s="75"/>
      <c r="B500" s="74"/>
      <c r="C500" s="75"/>
      <c r="D500" s="76"/>
      <c r="E500" s="75" t="s">
        <v>97</v>
      </c>
      <c r="F500" s="75" t="s">
        <v>97</v>
      </c>
      <c r="G500" s="77"/>
      <c r="H500" s="77"/>
      <c r="I500" s="80"/>
      <c r="J500" s="77" t="s">
        <v>97</v>
      </c>
      <c r="K500" s="79" t="s">
        <v>97</v>
      </c>
      <c r="L500" s="79"/>
      <c r="M500" s="80"/>
      <c r="N500" s="79" t="s">
        <v>97</v>
      </c>
      <c r="O500" s="81" t="str">
        <f t="array" ref="O500">IF(A500="", "", (IFNA(IF(A500="", "", INDEX(UpdateSheet!$L:$L, MATCH(1, (UpdateSheet!$G:$G=MAXIFS(UpdateSheet!$G:$G, UpdateSheet!$H:$H, G500, UpdateSheet!$G:$G, "&lt;=" &amp; D500)) * (UpdateSheet!$H:$H=G500), 0))), "") * J500) +
(IFNA(IF(A500="", "", INDEX(UpdateSheet!$P:$P, MATCH(1, (UpdateSheet!$G:$G=MAXIFS(UpdateSheet!$G:$G, UpdateSheet!$M:$M, K500, UpdateSheet!$G:$G, "&lt;=" &amp; D500)) * (UpdateSheet!$M:$M=K500), 0))), "") * N500)
)
</f>
        <v/>
      </c>
      <c r="P500" s="86"/>
      <c r="Q500" s="82" t="str">
        <f t="array" ref="Q500">IF(A500="", "", (IFNA(IF(A500="", "", INDEX(UpdateSheet!$K:$K, MATCH(1, (UpdateSheet!$G:$G=MAXIFS(UpdateSheet!$G:$G, UpdateSheet!$H:$H, G500, UpdateSheet!$I:$I, J500, UpdateSheet!$G:$G, "&lt;=" &amp; D500)) * (UpdateSheet!$H:$H=G500) *(UpdateSheet!$I:$I=J500), 0))), "")) +
(IFNA(IF(A500="", "", INDEX(UpdateSheet!$O:$O, MATCH(1, (UpdateSheet!$G:$G=MAXIFS(UpdateSheet!$G:$G, UpdateSheet!$M:$M, K500,UpdateSheet!$N:$N, N500, UpdateSheet!$G:$G, "&lt;=" &amp; D500)) * (UpdateSheet!$M:$M=K500) *(UpdateSheet!$N:$N=N500), 0))), ""))
)
</f>
        <v/>
      </c>
      <c r="R500" s="81" t="s">
        <v>97</v>
      </c>
      <c r="S500" s="63" t="str">
        <f t="shared" si="20"/>
        <v/>
      </c>
      <c r="T500" s="87"/>
      <c r="U500" s="84" t="s">
        <v>97</v>
      </c>
      <c r="V500" s="84" t="s">
        <v>97</v>
      </c>
      <c r="W500" s="85" t="b">
        <f t="shared" si="1"/>
        <v>0</v>
      </c>
      <c r="X500" s="63"/>
      <c r="Y500" s="63"/>
      <c r="Z500" s="63"/>
    </row>
    <row r="501">
      <c r="A501" s="75"/>
      <c r="B501" s="74"/>
      <c r="C501" s="75"/>
      <c r="D501" s="76"/>
      <c r="E501" s="75" t="s">
        <v>97</v>
      </c>
      <c r="F501" s="75" t="s">
        <v>97</v>
      </c>
      <c r="G501" s="77"/>
      <c r="H501" s="77"/>
      <c r="I501" s="80"/>
      <c r="J501" s="77" t="s">
        <v>97</v>
      </c>
      <c r="K501" s="79" t="s">
        <v>97</v>
      </c>
      <c r="L501" s="79"/>
      <c r="M501" s="80"/>
      <c r="N501" s="79" t="s">
        <v>97</v>
      </c>
      <c r="O501" s="81" t="str">
        <f t="array" ref="O501">IF(A501="", "", (IFNA(IF(A501="", "", INDEX(UpdateSheet!$L:$L, MATCH(1, (UpdateSheet!$G:$G=MAXIFS(UpdateSheet!$G:$G, UpdateSheet!$H:$H, G501, UpdateSheet!$G:$G, "&lt;=" &amp; D501)) * (UpdateSheet!$H:$H=G501), 0))), "") * J501) +
(IFNA(IF(A501="", "", INDEX(UpdateSheet!$P:$P, MATCH(1, (UpdateSheet!$G:$G=MAXIFS(UpdateSheet!$G:$G, UpdateSheet!$M:$M, K501, UpdateSheet!$G:$G, "&lt;=" &amp; D501)) * (UpdateSheet!$M:$M=K501), 0))), "") * N501)
)
</f>
        <v/>
      </c>
      <c r="P501" s="86"/>
      <c r="Q501" s="82" t="str">
        <f t="array" ref="Q501">IF(A501="", "", (IFNA(IF(A501="", "", INDEX(UpdateSheet!$K:$K, MATCH(1, (UpdateSheet!$G:$G=MAXIFS(UpdateSheet!$G:$G, UpdateSheet!$H:$H, G501, UpdateSheet!$I:$I, J501, UpdateSheet!$G:$G, "&lt;=" &amp; D501)) * (UpdateSheet!$H:$H=G501) *(UpdateSheet!$I:$I=J501), 0))), "")) +
(IFNA(IF(A501="", "", INDEX(UpdateSheet!$O:$O, MATCH(1, (UpdateSheet!$G:$G=MAXIFS(UpdateSheet!$G:$G, UpdateSheet!$M:$M, K501,UpdateSheet!$N:$N, N501, UpdateSheet!$G:$G, "&lt;=" &amp; D501)) * (UpdateSheet!$M:$M=K501) *(UpdateSheet!$N:$N=N501), 0))), ""))
)
</f>
        <v/>
      </c>
      <c r="R501" s="81" t="s">
        <v>97</v>
      </c>
      <c r="S501" s="63" t="str">
        <f t="shared" si="20"/>
        <v/>
      </c>
      <c r="T501" s="87"/>
      <c r="U501" s="84" t="s">
        <v>97</v>
      </c>
      <c r="V501" s="84" t="s">
        <v>97</v>
      </c>
      <c r="W501" s="85" t="b">
        <f t="shared" si="1"/>
        <v>0</v>
      </c>
      <c r="X501" s="63"/>
      <c r="Y501" s="63"/>
      <c r="Z501" s="63"/>
    </row>
    <row r="502">
      <c r="A502" s="75"/>
      <c r="B502" s="74"/>
      <c r="C502" s="75"/>
      <c r="D502" s="76"/>
      <c r="E502" s="75" t="s">
        <v>97</v>
      </c>
      <c r="F502" s="75" t="s">
        <v>97</v>
      </c>
      <c r="G502" s="77"/>
      <c r="H502" s="77"/>
      <c r="I502" s="80"/>
      <c r="J502" s="77" t="s">
        <v>97</v>
      </c>
      <c r="K502" s="79" t="s">
        <v>97</v>
      </c>
      <c r="L502" s="79"/>
      <c r="M502" s="80"/>
      <c r="N502" s="79" t="s">
        <v>97</v>
      </c>
      <c r="O502" s="81" t="str">
        <f t="array" ref="O502">IF(A502="", "", (IFNA(IF(A502="", "", INDEX(UpdateSheet!$L:$L, MATCH(1, (UpdateSheet!$G:$G=MAXIFS(UpdateSheet!$G:$G, UpdateSheet!$H:$H, G502, UpdateSheet!$G:$G, "&lt;=" &amp; D502)) * (UpdateSheet!$H:$H=G502), 0))), "") * J502) +
(IFNA(IF(A502="", "", INDEX(UpdateSheet!$P:$P, MATCH(1, (UpdateSheet!$G:$G=MAXIFS(UpdateSheet!$G:$G, UpdateSheet!$M:$M, K502, UpdateSheet!$G:$G, "&lt;=" &amp; D502)) * (UpdateSheet!$M:$M=K502), 0))), "") * N502)
)
</f>
        <v/>
      </c>
      <c r="P502" s="86"/>
      <c r="Q502" s="82" t="str">
        <f t="array" ref="Q502">IF(A502="", "", (IFNA(IF(A502="", "", INDEX(UpdateSheet!$K:$K, MATCH(1, (UpdateSheet!$G:$G=MAXIFS(UpdateSheet!$G:$G, UpdateSheet!$H:$H, G502, UpdateSheet!$I:$I, J502, UpdateSheet!$G:$G, "&lt;=" &amp; D502)) * (UpdateSheet!$H:$H=G502) *(UpdateSheet!$I:$I=J502), 0))), "")) +
(IFNA(IF(A502="", "", INDEX(UpdateSheet!$O:$O, MATCH(1, (UpdateSheet!$G:$G=MAXIFS(UpdateSheet!$G:$G, UpdateSheet!$M:$M, K502,UpdateSheet!$N:$N, N502, UpdateSheet!$G:$G, "&lt;=" &amp; D502)) * (UpdateSheet!$M:$M=K502) *(UpdateSheet!$N:$N=N502), 0))), ""))
)
</f>
        <v/>
      </c>
      <c r="R502" s="81" t="s">
        <v>97</v>
      </c>
      <c r="S502" s="63" t="str">
        <f t="shared" si="20"/>
        <v/>
      </c>
      <c r="T502" s="87"/>
      <c r="U502" s="84" t="s">
        <v>97</v>
      </c>
      <c r="V502" s="84" t="s">
        <v>97</v>
      </c>
      <c r="W502" s="85" t="b">
        <f t="shared" si="1"/>
        <v>0</v>
      </c>
      <c r="X502" s="63"/>
      <c r="Y502" s="63"/>
      <c r="Z502" s="63"/>
    </row>
    <row r="503">
      <c r="A503" s="75"/>
      <c r="B503" s="74"/>
      <c r="C503" s="75"/>
      <c r="D503" s="76"/>
      <c r="E503" s="75" t="s">
        <v>97</v>
      </c>
      <c r="F503" s="75" t="s">
        <v>97</v>
      </c>
      <c r="G503" s="77"/>
      <c r="H503" s="77"/>
      <c r="I503" s="80"/>
      <c r="J503" s="77" t="s">
        <v>97</v>
      </c>
      <c r="K503" s="79" t="s">
        <v>97</v>
      </c>
      <c r="L503" s="79"/>
      <c r="M503" s="80"/>
      <c r="N503" s="79" t="s">
        <v>97</v>
      </c>
      <c r="O503" s="81" t="str">
        <f t="array" ref="O503">IF(A503="", "", (IFNA(IF(A503="", "", INDEX(UpdateSheet!$L:$L, MATCH(1, (UpdateSheet!$G:$G=MAXIFS(UpdateSheet!$G:$G, UpdateSheet!$H:$H, G503, UpdateSheet!$G:$G, "&lt;=" &amp; D503)) * (UpdateSheet!$H:$H=G503), 0))), "") * J503) +
(IFNA(IF(A503="", "", INDEX(UpdateSheet!$P:$P, MATCH(1, (UpdateSheet!$G:$G=MAXIFS(UpdateSheet!$G:$G, UpdateSheet!$M:$M, K503, UpdateSheet!$G:$G, "&lt;=" &amp; D503)) * (UpdateSheet!$M:$M=K503), 0))), "") * N503)
)
</f>
        <v/>
      </c>
      <c r="P503" s="86"/>
      <c r="Q503" s="82" t="str">
        <f t="array" ref="Q503">IF(A503="", "", (IFNA(IF(A503="", "", INDEX(UpdateSheet!$K:$K, MATCH(1, (UpdateSheet!$G:$G=MAXIFS(UpdateSheet!$G:$G, UpdateSheet!$H:$H, G503, UpdateSheet!$I:$I, J503, UpdateSheet!$G:$G, "&lt;=" &amp; D503)) * (UpdateSheet!$H:$H=G503) *(UpdateSheet!$I:$I=J503), 0))), "")) +
(IFNA(IF(A503="", "", INDEX(UpdateSheet!$O:$O, MATCH(1, (UpdateSheet!$G:$G=MAXIFS(UpdateSheet!$G:$G, UpdateSheet!$M:$M, K503,UpdateSheet!$N:$N, N503, UpdateSheet!$G:$G, "&lt;=" &amp; D503)) * (UpdateSheet!$M:$M=K503) *(UpdateSheet!$N:$N=N503), 0))), ""))
)
</f>
        <v/>
      </c>
      <c r="R503" s="81" t="s">
        <v>97</v>
      </c>
      <c r="S503" s="63" t="str">
        <f t="shared" si="20"/>
        <v/>
      </c>
      <c r="T503" s="87"/>
      <c r="U503" s="84" t="s">
        <v>97</v>
      </c>
      <c r="V503" s="84" t="s">
        <v>97</v>
      </c>
      <c r="W503" s="85" t="b">
        <f t="shared" si="1"/>
        <v>0</v>
      </c>
      <c r="X503" s="63"/>
      <c r="Y503" s="63"/>
      <c r="Z503" s="63"/>
    </row>
    <row r="504">
      <c r="A504" s="75"/>
      <c r="B504" s="74"/>
      <c r="C504" s="75"/>
      <c r="D504" s="76"/>
      <c r="E504" s="75" t="s">
        <v>97</v>
      </c>
      <c r="F504" s="75" t="s">
        <v>97</v>
      </c>
      <c r="G504" s="77"/>
      <c r="H504" s="77"/>
      <c r="I504" s="80"/>
      <c r="J504" s="77" t="s">
        <v>97</v>
      </c>
      <c r="K504" s="79" t="s">
        <v>97</v>
      </c>
      <c r="L504" s="79"/>
      <c r="M504" s="80"/>
      <c r="N504" s="79" t="s">
        <v>97</v>
      </c>
      <c r="O504" s="81" t="str">
        <f t="array" ref="O504">IF(A504="", "", (IFNA(IF(A504="", "", INDEX(UpdateSheet!$L:$L, MATCH(1, (UpdateSheet!$G:$G=MAXIFS(UpdateSheet!$G:$G, UpdateSheet!$H:$H, G504, UpdateSheet!$G:$G, "&lt;=" &amp; D504)) * (UpdateSheet!$H:$H=G504), 0))), "") * J504) +
(IFNA(IF(A504="", "", INDEX(UpdateSheet!$P:$P, MATCH(1, (UpdateSheet!$G:$G=MAXIFS(UpdateSheet!$G:$G, UpdateSheet!$M:$M, K504, UpdateSheet!$G:$G, "&lt;=" &amp; D504)) * (UpdateSheet!$M:$M=K504), 0))), "") * N504)
)
</f>
        <v/>
      </c>
      <c r="P504" s="86"/>
      <c r="Q504" s="82" t="str">
        <f t="array" ref="Q504">IF(A504="", "", (IFNA(IF(A504="", "", INDEX(UpdateSheet!$K:$K, MATCH(1, (UpdateSheet!$G:$G=MAXIFS(UpdateSheet!$G:$G, UpdateSheet!$H:$H, G504, UpdateSheet!$I:$I, J504, UpdateSheet!$G:$G, "&lt;=" &amp; D504)) * (UpdateSheet!$H:$H=G504) *(UpdateSheet!$I:$I=J504), 0))), "")) +
(IFNA(IF(A504="", "", INDEX(UpdateSheet!$O:$O, MATCH(1, (UpdateSheet!$G:$G=MAXIFS(UpdateSheet!$G:$G, UpdateSheet!$M:$M, K504,UpdateSheet!$N:$N, N504, UpdateSheet!$G:$G, "&lt;=" &amp; D504)) * (UpdateSheet!$M:$M=K504) *(UpdateSheet!$N:$N=N504), 0))), ""))
)
</f>
        <v/>
      </c>
      <c r="R504" s="81" t="s">
        <v>97</v>
      </c>
      <c r="S504" s="63" t="str">
        <f t="shared" si="20"/>
        <v/>
      </c>
      <c r="T504" s="87"/>
      <c r="U504" s="84" t="s">
        <v>97</v>
      </c>
      <c r="V504" s="84" t="s">
        <v>97</v>
      </c>
      <c r="W504" s="85" t="b">
        <f t="shared" si="1"/>
        <v>0</v>
      </c>
      <c r="X504" s="63"/>
      <c r="Y504" s="63"/>
      <c r="Z504" s="63"/>
    </row>
    <row r="505">
      <c r="A505" s="75"/>
      <c r="B505" s="74"/>
      <c r="C505" s="75"/>
      <c r="D505" s="76"/>
      <c r="E505" s="75" t="s">
        <v>97</v>
      </c>
      <c r="F505" s="75" t="s">
        <v>97</v>
      </c>
      <c r="G505" s="77"/>
      <c r="H505" s="77"/>
      <c r="I505" s="80"/>
      <c r="J505" s="77" t="s">
        <v>97</v>
      </c>
      <c r="K505" s="79" t="s">
        <v>97</v>
      </c>
      <c r="L505" s="79"/>
      <c r="M505" s="80"/>
      <c r="N505" s="79" t="s">
        <v>97</v>
      </c>
      <c r="O505" s="81" t="str">
        <f t="array" ref="O505">IF(A505="", "", (IFNA(IF(A505="", "", INDEX(UpdateSheet!$L:$L, MATCH(1, (UpdateSheet!$G:$G=MAXIFS(UpdateSheet!$G:$G, UpdateSheet!$H:$H, G505, UpdateSheet!$G:$G, "&lt;=" &amp; D505)) * (UpdateSheet!$H:$H=G505), 0))), "") * J505) +
(IFNA(IF(A505="", "", INDEX(UpdateSheet!$P:$P, MATCH(1, (UpdateSheet!$G:$G=MAXIFS(UpdateSheet!$G:$G, UpdateSheet!$M:$M, K505, UpdateSheet!$G:$G, "&lt;=" &amp; D505)) * (UpdateSheet!$M:$M=K505), 0))), "") * N505)
)
</f>
        <v/>
      </c>
      <c r="P505" s="86"/>
      <c r="Q505" s="82" t="str">
        <f t="array" ref="Q505">IF(A505="", "", (IFNA(IF(A505="", "", INDEX(UpdateSheet!$K:$K, MATCH(1, (UpdateSheet!$G:$G=MAXIFS(UpdateSheet!$G:$G, UpdateSheet!$H:$H, G505, UpdateSheet!$I:$I, J505, UpdateSheet!$G:$G, "&lt;=" &amp; D505)) * (UpdateSheet!$H:$H=G505) *(UpdateSheet!$I:$I=J505), 0))), "")) +
(IFNA(IF(A505="", "", INDEX(UpdateSheet!$O:$O, MATCH(1, (UpdateSheet!$G:$G=MAXIFS(UpdateSheet!$G:$G, UpdateSheet!$M:$M, K505,UpdateSheet!$N:$N, N505, UpdateSheet!$G:$G, "&lt;=" &amp; D505)) * (UpdateSheet!$M:$M=K505) *(UpdateSheet!$N:$N=N505), 0))), ""))
)
</f>
        <v/>
      </c>
      <c r="R505" s="81" t="s">
        <v>97</v>
      </c>
      <c r="S505" s="63" t="str">
        <f t="shared" si="20"/>
        <v/>
      </c>
      <c r="T505" s="87"/>
      <c r="U505" s="84" t="s">
        <v>97</v>
      </c>
      <c r="V505" s="84" t="s">
        <v>97</v>
      </c>
      <c r="W505" s="85" t="b">
        <f t="shared" si="1"/>
        <v>0</v>
      </c>
      <c r="X505" s="63"/>
      <c r="Y505" s="63"/>
      <c r="Z505" s="63"/>
    </row>
    <row r="506">
      <c r="A506" s="75"/>
      <c r="B506" s="74"/>
      <c r="C506" s="75"/>
      <c r="D506" s="76"/>
      <c r="E506" s="75" t="s">
        <v>97</v>
      </c>
      <c r="F506" s="75" t="s">
        <v>97</v>
      </c>
      <c r="G506" s="77"/>
      <c r="H506" s="77"/>
      <c r="I506" s="80"/>
      <c r="J506" s="77" t="s">
        <v>97</v>
      </c>
      <c r="K506" s="79" t="s">
        <v>97</v>
      </c>
      <c r="L506" s="79"/>
      <c r="M506" s="80"/>
      <c r="N506" s="79" t="s">
        <v>97</v>
      </c>
      <c r="O506" s="81" t="str">
        <f t="array" ref="O506">IF(A506="", "", (IFNA(IF(A506="", "", INDEX(UpdateSheet!$L:$L, MATCH(1, (UpdateSheet!$G:$G=MAXIFS(UpdateSheet!$G:$G, UpdateSheet!$H:$H, G506, UpdateSheet!$G:$G, "&lt;=" &amp; D506)) * (UpdateSheet!$H:$H=G506), 0))), "") * J506) +
(IFNA(IF(A506="", "", INDEX(UpdateSheet!$P:$P, MATCH(1, (UpdateSheet!$G:$G=MAXIFS(UpdateSheet!$G:$G, UpdateSheet!$M:$M, K506, UpdateSheet!$G:$G, "&lt;=" &amp; D506)) * (UpdateSheet!$M:$M=K506), 0))), "") * N506)
)
</f>
        <v/>
      </c>
      <c r="P506" s="86"/>
      <c r="Q506" s="82" t="str">
        <f t="array" ref="Q506">IF(A506="", "", (IFNA(IF(A506="", "", INDEX(UpdateSheet!$K:$K, MATCH(1, (UpdateSheet!$G:$G=MAXIFS(UpdateSheet!$G:$G, UpdateSheet!$H:$H, G506, UpdateSheet!$I:$I, J506, UpdateSheet!$G:$G, "&lt;=" &amp; D506)) * (UpdateSheet!$H:$H=G506) *(UpdateSheet!$I:$I=J506), 0))), "")) +
(IFNA(IF(A506="", "", INDEX(UpdateSheet!$O:$O, MATCH(1, (UpdateSheet!$G:$G=MAXIFS(UpdateSheet!$G:$G, UpdateSheet!$M:$M, K506,UpdateSheet!$N:$N, N506, UpdateSheet!$G:$G, "&lt;=" &amp; D506)) * (UpdateSheet!$M:$M=K506) *(UpdateSheet!$N:$N=N506), 0))), ""))
)
</f>
        <v/>
      </c>
      <c r="R506" s="81" t="s">
        <v>97</v>
      </c>
      <c r="S506" s="63" t="str">
        <f t="shared" si="20"/>
        <v/>
      </c>
      <c r="T506" s="87"/>
      <c r="U506" s="84" t="s">
        <v>97</v>
      </c>
      <c r="V506" s="84" t="s">
        <v>97</v>
      </c>
      <c r="W506" s="85" t="b">
        <f t="shared" si="1"/>
        <v>0</v>
      </c>
      <c r="X506" s="63"/>
      <c r="Y506" s="63"/>
      <c r="Z506" s="63"/>
    </row>
    <row r="507">
      <c r="A507" s="75"/>
      <c r="B507" s="74"/>
      <c r="C507" s="75"/>
      <c r="D507" s="76"/>
      <c r="E507" s="75" t="s">
        <v>97</v>
      </c>
      <c r="F507" s="75" t="s">
        <v>97</v>
      </c>
      <c r="G507" s="77"/>
      <c r="H507" s="77"/>
      <c r="I507" s="80"/>
      <c r="J507" s="77" t="s">
        <v>97</v>
      </c>
      <c r="K507" s="79" t="s">
        <v>97</v>
      </c>
      <c r="L507" s="79"/>
      <c r="M507" s="80"/>
      <c r="N507" s="79" t="s">
        <v>97</v>
      </c>
      <c r="O507" s="81" t="str">
        <f t="array" ref="O507">IF(A507="", "", (IFNA(IF(A507="", "", INDEX(UpdateSheet!$L:$L, MATCH(1, (UpdateSheet!$G:$G=MAXIFS(UpdateSheet!$G:$G, UpdateSheet!$H:$H, G507, UpdateSheet!$G:$G, "&lt;=" &amp; D507)) * (UpdateSheet!$H:$H=G507), 0))), "") * J507) +
(IFNA(IF(A507="", "", INDEX(UpdateSheet!$P:$P, MATCH(1, (UpdateSheet!$G:$G=MAXIFS(UpdateSheet!$G:$G, UpdateSheet!$M:$M, K507, UpdateSheet!$G:$G, "&lt;=" &amp; D507)) * (UpdateSheet!$M:$M=K507), 0))), "") * N507)
)
</f>
        <v/>
      </c>
      <c r="P507" s="86"/>
      <c r="Q507" s="82" t="str">
        <f t="array" ref="Q507">IF(A507="", "", (IFNA(IF(A507="", "", INDEX(UpdateSheet!$K:$K, MATCH(1, (UpdateSheet!$G:$G=MAXIFS(UpdateSheet!$G:$G, UpdateSheet!$H:$H, G507, UpdateSheet!$I:$I, J507, UpdateSheet!$G:$G, "&lt;=" &amp; D507)) * (UpdateSheet!$H:$H=G507) *(UpdateSheet!$I:$I=J507), 0))), "")) +
(IFNA(IF(A507="", "", INDEX(UpdateSheet!$O:$O, MATCH(1, (UpdateSheet!$G:$G=MAXIFS(UpdateSheet!$G:$G, UpdateSheet!$M:$M, K507,UpdateSheet!$N:$N, N507, UpdateSheet!$G:$G, "&lt;=" &amp; D507)) * (UpdateSheet!$M:$M=K507) *(UpdateSheet!$N:$N=N507), 0))), ""))
)
</f>
        <v/>
      </c>
      <c r="R507" s="81" t="s">
        <v>97</v>
      </c>
      <c r="S507" s="63" t="str">
        <f t="shared" si="20"/>
        <v/>
      </c>
      <c r="T507" s="87"/>
      <c r="U507" s="84" t="s">
        <v>97</v>
      </c>
      <c r="V507" s="84" t="s">
        <v>97</v>
      </c>
      <c r="W507" s="85" t="b">
        <f t="shared" si="1"/>
        <v>0</v>
      </c>
      <c r="X507" s="63"/>
      <c r="Y507" s="63"/>
      <c r="Z507" s="63"/>
    </row>
    <row r="508">
      <c r="A508" s="75"/>
      <c r="B508" s="74"/>
      <c r="C508" s="75"/>
      <c r="D508" s="76"/>
      <c r="E508" s="75" t="s">
        <v>97</v>
      </c>
      <c r="F508" s="75" t="s">
        <v>97</v>
      </c>
      <c r="G508" s="77"/>
      <c r="H508" s="77"/>
      <c r="I508" s="80"/>
      <c r="J508" s="77" t="s">
        <v>97</v>
      </c>
      <c r="K508" s="79" t="s">
        <v>97</v>
      </c>
      <c r="L508" s="79"/>
      <c r="M508" s="80"/>
      <c r="N508" s="79" t="s">
        <v>97</v>
      </c>
      <c r="O508" s="81" t="str">
        <f t="array" ref="O508">IF(A508="", "", (IFNA(IF(A508="", "", INDEX(UpdateSheet!$L:$L, MATCH(1, (UpdateSheet!$G:$G=MAXIFS(UpdateSheet!$G:$G, UpdateSheet!$H:$H, G508, UpdateSheet!$G:$G, "&lt;=" &amp; D508)) * (UpdateSheet!$H:$H=G508), 0))), "") * J508) +
(IFNA(IF(A508="", "", INDEX(UpdateSheet!$P:$P, MATCH(1, (UpdateSheet!$G:$G=MAXIFS(UpdateSheet!$G:$G, UpdateSheet!$M:$M, K508, UpdateSheet!$G:$G, "&lt;=" &amp; D508)) * (UpdateSheet!$M:$M=K508), 0))), "") * N508)
)
</f>
        <v/>
      </c>
      <c r="P508" s="86"/>
      <c r="Q508" s="82" t="str">
        <f t="array" ref="Q508">IF(A508="", "", (IFNA(IF(A508="", "", INDEX(UpdateSheet!$K:$K, MATCH(1, (UpdateSheet!$G:$G=MAXIFS(UpdateSheet!$G:$G, UpdateSheet!$H:$H, G508, UpdateSheet!$I:$I, J508, UpdateSheet!$G:$G, "&lt;=" &amp; D508)) * (UpdateSheet!$H:$H=G508) *(UpdateSheet!$I:$I=J508), 0))), "")) +
(IFNA(IF(A508="", "", INDEX(UpdateSheet!$O:$O, MATCH(1, (UpdateSheet!$G:$G=MAXIFS(UpdateSheet!$G:$G, UpdateSheet!$M:$M, K508,UpdateSheet!$N:$N, N508, UpdateSheet!$G:$G, "&lt;=" &amp; D508)) * (UpdateSheet!$M:$M=K508) *(UpdateSheet!$N:$N=N508), 0))), ""))
)
</f>
        <v/>
      </c>
      <c r="R508" s="81" t="s">
        <v>97</v>
      </c>
      <c r="S508" s="63" t="str">
        <f t="shared" si="20"/>
        <v/>
      </c>
      <c r="T508" s="87"/>
      <c r="U508" s="84" t="s">
        <v>97</v>
      </c>
      <c r="V508" s="84" t="s">
        <v>97</v>
      </c>
      <c r="W508" s="85" t="b">
        <f t="shared" si="1"/>
        <v>0</v>
      </c>
      <c r="X508" s="63"/>
      <c r="Y508" s="63"/>
      <c r="Z508" s="63"/>
    </row>
    <row r="509">
      <c r="A509" s="75"/>
      <c r="B509" s="74"/>
      <c r="C509" s="75"/>
      <c r="D509" s="76"/>
      <c r="E509" s="75" t="s">
        <v>97</v>
      </c>
      <c r="F509" s="75" t="s">
        <v>97</v>
      </c>
      <c r="G509" s="77"/>
      <c r="H509" s="77"/>
      <c r="I509" s="80"/>
      <c r="J509" s="77" t="s">
        <v>97</v>
      </c>
      <c r="K509" s="79" t="s">
        <v>97</v>
      </c>
      <c r="L509" s="79"/>
      <c r="M509" s="80"/>
      <c r="N509" s="79" t="s">
        <v>97</v>
      </c>
      <c r="O509" s="81" t="str">
        <f t="array" ref="O509">IF(A509="", "", (IFNA(IF(A509="", "", INDEX(UpdateSheet!$L:$L, MATCH(1, (UpdateSheet!$G:$G=MAXIFS(UpdateSheet!$G:$G, UpdateSheet!$H:$H, G509, UpdateSheet!$G:$G, "&lt;=" &amp; D509)) * (UpdateSheet!$H:$H=G509), 0))), "") * J509) +
(IFNA(IF(A509="", "", INDEX(UpdateSheet!$P:$P, MATCH(1, (UpdateSheet!$G:$G=MAXIFS(UpdateSheet!$G:$G, UpdateSheet!$M:$M, K509, UpdateSheet!$G:$G, "&lt;=" &amp; D509)) * (UpdateSheet!$M:$M=K509), 0))), "") * N509)
)
</f>
        <v/>
      </c>
      <c r="P509" s="86"/>
      <c r="Q509" s="82" t="str">
        <f t="array" ref="Q509">IF(A509="", "", (IFNA(IF(A509="", "", INDEX(UpdateSheet!$K:$K, MATCH(1, (UpdateSheet!$G:$G=MAXIFS(UpdateSheet!$G:$G, UpdateSheet!$H:$H, G509, UpdateSheet!$I:$I, J509, UpdateSheet!$G:$G, "&lt;=" &amp; D509)) * (UpdateSheet!$H:$H=G509) *(UpdateSheet!$I:$I=J509), 0))), "")) +
(IFNA(IF(A509="", "", INDEX(UpdateSheet!$O:$O, MATCH(1, (UpdateSheet!$G:$G=MAXIFS(UpdateSheet!$G:$G, UpdateSheet!$M:$M, K509,UpdateSheet!$N:$N, N509, UpdateSheet!$G:$G, "&lt;=" &amp; D509)) * (UpdateSheet!$M:$M=K509) *(UpdateSheet!$N:$N=N509), 0))), ""))
)
</f>
        <v/>
      </c>
      <c r="R509" s="81" t="s">
        <v>97</v>
      </c>
      <c r="S509" s="63" t="str">
        <f t="shared" si="20"/>
        <v/>
      </c>
      <c r="T509" s="87"/>
      <c r="U509" s="84" t="s">
        <v>97</v>
      </c>
      <c r="V509" s="84" t="s">
        <v>97</v>
      </c>
      <c r="W509" s="85" t="b">
        <f t="shared" si="1"/>
        <v>0</v>
      </c>
      <c r="X509" s="63"/>
      <c r="Y509" s="63"/>
      <c r="Z509" s="63"/>
    </row>
    <row r="510">
      <c r="A510" s="75"/>
      <c r="B510" s="74"/>
      <c r="C510" s="75"/>
      <c r="D510" s="76"/>
      <c r="E510" s="75" t="s">
        <v>97</v>
      </c>
      <c r="F510" s="75" t="s">
        <v>97</v>
      </c>
      <c r="G510" s="77"/>
      <c r="H510" s="77"/>
      <c r="I510" s="80"/>
      <c r="J510" s="77" t="s">
        <v>97</v>
      </c>
      <c r="K510" s="79" t="s">
        <v>97</v>
      </c>
      <c r="L510" s="79"/>
      <c r="M510" s="80"/>
      <c r="N510" s="79" t="s">
        <v>97</v>
      </c>
      <c r="O510" s="81" t="str">
        <f t="array" ref="O510">IF(A510="", "", (IFNA(IF(A510="", "", INDEX(UpdateSheet!$L:$L, MATCH(1, (UpdateSheet!$G:$G=MAXIFS(UpdateSheet!$G:$G, UpdateSheet!$H:$H, G510, UpdateSheet!$G:$G, "&lt;=" &amp; D510)) * (UpdateSheet!$H:$H=G510), 0))), "") * J510) +
(IFNA(IF(A510="", "", INDEX(UpdateSheet!$P:$P, MATCH(1, (UpdateSheet!$G:$G=MAXIFS(UpdateSheet!$G:$G, UpdateSheet!$M:$M, K510, UpdateSheet!$G:$G, "&lt;=" &amp; D510)) * (UpdateSheet!$M:$M=K510), 0))), "") * N510)
)
</f>
        <v/>
      </c>
      <c r="P510" s="86"/>
      <c r="Q510" s="82" t="str">
        <f t="array" ref="Q510">IF(A510="", "", (IFNA(IF(A510="", "", INDEX(UpdateSheet!$K:$K, MATCH(1, (UpdateSheet!$G:$G=MAXIFS(UpdateSheet!$G:$G, UpdateSheet!$H:$H, G510, UpdateSheet!$I:$I, J510, UpdateSheet!$G:$G, "&lt;=" &amp; D510)) * (UpdateSheet!$H:$H=G510) *(UpdateSheet!$I:$I=J510), 0))), "")) +
(IFNA(IF(A510="", "", INDEX(UpdateSheet!$O:$O, MATCH(1, (UpdateSheet!$G:$G=MAXIFS(UpdateSheet!$G:$G, UpdateSheet!$M:$M, K510,UpdateSheet!$N:$N, N510, UpdateSheet!$G:$G, "&lt;=" &amp; D510)) * (UpdateSheet!$M:$M=K510) *(UpdateSheet!$N:$N=N510), 0))), ""))
)
</f>
        <v/>
      </c>
      <c r="R510" s="81" t="s">
        <v>97</v>
      </c>
      <c r="S510" s="63" t="str">
        <f t="shared" si="20"/>
        <v/>
      </c>
      <c r="T510" s="87"/>
      <c r="U510" s="84" t="s">
        <v>97</v>
      </c>
      <c r="V510" s="84" t="s">
        <v>97</v>
      </c>
      <c r="W510" s="85" t="b">
        <f t="shared" si="1"/>
        <v>0</v>
      </c>
      <c r="X510" s="63"/>
      <c r="Y510" s="63"/>
      <c r="Z510" s="63"/>
    </row>
    <row r="511">
      <c r="A511" s="75"/>
      <c r="B511" s="74"/>
      <c r="C511" s="75"/>
      <c r="D511" s="76"/>
      <c r="E511" s="75" t="s">
        <v>97</v>
      </c>
      <c r="F511" s="75" t="s">
        <v>97</v>
      </c>
      <c r="G511" s="77"/>
      <c r="H511" s="77"/>
      <c r="I511" s="80"/>
      <c r="J511" s="77" t="s">
        <v>97</v>
      </c>
      <c r="K511" s="79" t="s">
        <v>97</v>
      </c>
      <c r="L511" s="79"/>
      <c r="M511" s="80"/>
      <c r="N511" s="79" t="s">
        <v>97</v>
      </c>
      <c r="O511" s="81" t="str">
        <f t="array" ref="O511">IF(A511="", "", (IFNA(IF(A511="", "", INDEX(UpdateSheet!$L:$L, MATCH(1, (UpdateSheet!$G:$G=MAXIFS(UpdateSheet!$G:$G, UpdateSheet!$H:$H, G511, UpdateSheet!$G:$G, "&lt;=" &amp; D511)) * (UpdateSheet!$H:$H=G511), 0))), "") * J511) +
(IFNA(IF(A511="", "", INDEX(UpdateSheet!$P:$P, MATCH(1, (UpdateSheet!$G:$G=MAXIFS(UpdateSheet!$G:$G, UpdateSheet!$M:$M, K511, UpdateSheet!$G:$G, "&lt;=" &amp; D511)) * (UpdateSheet!$M:$M=K511), 0))), "") * N511)
)
</f>
        <v/>
      </c>
      <c r="P511" s="86"/>
      <c r="Q511" s="82" t="str">
        <f t="array" ref="Q511">IF(A511="", "", (IFNA(IF(A511="", "", INDEX(UpdateSheet!$K:$K, MATCH(1, (UpdateSheet!$G:$G=MAXIFS(UpdateSheet!$G:$G, UpdateSheet!$H:$H, G511, UpdateSheet!$I:$I, J511, UpdateSheet!$G:$G, "&lt;=" &amp; D511)) * (UpdateSheet!$H:$H=G511) *(UpdateSheet!$I:$I=J511), 0))), "")) +
(IFNA(IF(A511="", "", INDEX(UpdateSheet!$O:$O, MATCH(1, (UpdateSheet!$G:$G=MAXIFS(UpdateSheet!$G:$G, UpdateSheet!$M:$M, K511,UpdateSheet!$N:$N, N511, UpdateSheet!$G:$G, "&lt;=" &amp; D511)) * (UpdateSheet!$M:$M=K511) *(UpdateSheet!$N:$N=N511), 0))), ""))
)
</f>
        <v/>
      </c>
      <c r="R511" s="81" t="s">
        <v>97</v>
      </c>
      <c r="S511" s="63" t="str">
        <f t="shared" si="20"/>
        <v/>
      </c>
      <c r="T511" s="87"/>
      <c r="U511" s="84" t="s">
        <v>97</v>
      </c>
      <c r="V511" s="84" t="s">
        <v>97</v>
      </c>
      <c r="W511" s="85" t="b">
        <f t="shared" si="1"/>
        <v>0</v>
      </c>
      <c r="X511" s="63"/>
      <c r="Y511" s="63"/>
      <c r="Z511" s="63"/>
    </row>
    <row r="512">
      <c r="A512" s="75"/>
      <c r="B512" s="74"/>
      <c r="C512" s="75"/>
      <c r="D512" s="76"/>
      <c r="E512" s="75" t="s">
        <v>97</v>
      </c>
      <c r="F512" s="75" t="s">
        <v>97</v>
      </c>
      <c r="G512" s="77"/>
      <c r="H512" s="77"/>
      <c r="I512" s="80"/>
      <c r="J512" s="77" t="s">
        <v>97</v>
      </c>
      <c r="K512" s="79" t="s">
        <v>97</v>
      </c>
      <c r="L512" s="79"/>
      <c r="M512" s="80"/>
      <c r="N512" s="79" t="s">
        <v>97</v>
      </c>
      <c r="O512" s="81" t="str">
        <f t="array" ref="O512">IF(A512="", "", (IFNA(IF(A512="", "", INDEX(UpdateSheet!$L:$L, MATCH(1, (UpdateSheet!$G:$G=MAXIFS(UpdateSheet!$G:$G, UpdateSheet!$H:$H, G512, UpdateSheet!$G:$G, "&lt;=" &amp; D512)) * (UpdateSheet!$H:$H=G512), 0))), "") * J512) +
(IFNA(IF(A512="", "", INDEX(UpdateSheet!$P:$P, MATCH(1, (UpdateSheet!$G:$G=MAXIFS(UpdateSheet!$G:$G, UpdateSheet!$M:$M, K512, UpdateSheet!$G:$G, "&lt;=" &amp; D512)) * (UpdateSheet!$M:$M=K512), 0))), "") * N512)
)
</f>
        <v/>
      </c>
      <c r="P512" s="86"/>
      <c r="Q512" s="82" t="str">
        <f t="array" ref="Q512">IF(A512="", "", (IFNA(IF(A512="", "", INDEX(UpdateSheet!$K:$K, MATCH(1, (UpdateSheet!$G:$G=MAXIFS(UpdateSheet!$G:$G, UpdateSheet!$H:$H, G512, UpdateSheet!$I:$I, J512, UpdateSheet!$G:$G, "&lt;=" &amp; D512)) * (UpdateSheet!$H:$H=G512) *(UpdateSheet!$I:$I=J512), 0))), "")) +
(IFNA(IF(A512="", "", INDEX(UpdateSheet!$O:$O, MATCH(1, (UpdateSheet!$G:$G=MAXIFS(UpdateSheet!$G:$G, UpdateSheet!$M:$M, K512,UpdateSheet!$N:$N, N512, UpdateSheet!$G:$G, "&lt;=" &amp; D512)) * (UpdateSheet!$M:$M=K512) *(UpdateSheet!$N:$N=N512), 0))), ""))
)
</f>
        <v/>
      </c>
      <c r="R512" s="81" t="s">
        <v>97</v>
      </c>
      <c r="S512" s="63" t="str">
        <f t="shared" si="20"/>
        <v/>
      </c>
      <c r="T512" s="87"/>
      <c r="U512" s="84" t="s">
        <v>97</v>
      </c>
      <c r="V512" s="84" t="s">
        <v>97</v>
      </c>
      <c r="W512" s="85" t="b">
        <f t="shared" si="1"/>
        <v>0</v>
      </c>
      <c r="X512" s="63"/>
      <c r="Y512" s="63"/>
      <c r="Z512" s="63"/>
    </row>
    <row r="513">
      <c r="A513" s="75"/>
      <c r="B513" s="74"/>
      <c r="C513" s="75"/>
      <c r="D513" s="76"/>
      <c r="E513" s="75" t="s">
        <v>97</v>
      </c>
      <c r="F513" s="75" t="s">
        <v>97</v>
      </c>
      <c r="G513" s="77"/>
      <c r="H513" s="77"/>
      <c r="I513" s="80"/>
      <c r="J513" s="77" t="s">
        <v>97</v>
      </c>
      <c r="K513" s="79" t="s">
        <v>97</v>
      </c>
      <c r="L513" s="79"/>
      <c r="M513" s="80"/>
      <c r="N513" s="79" t="s">
        <v>97</v>
      </c>
      <c r="O513" s="81" t="str">
        <f t="array" ref="O513">IF(A513="", "", (IFNA(IF(A513="", "", INDEX(UpdateSheet!$L:$L, MATCH(1, (UpdateSheet!$G:$G=MAXIFS(UpdateSheet!$G:$G, UpdateSheet!$H:$H, G513, UpdateSheet!$G:$G, "&lt;=" &amp; D513)) * (UpdateSheet!$H:$H=G513), 0))), "") * J513) +
(IFNA(IF(A513="", "", INDEX(UpdateSheet!$P:$P, MATCH(1, (UpdateSheet!$G:$G=MAXIFS(UpdateSheet!$G:$G, UpdateSheet!$M:$M, K513, UpdateSheet!$G:$G, "&lt;=" &amp; D513)) * (UpdateSheet!$M:$M=K513), 0))), "") * N513)
)
</f>
        <v/>
      </c>
      <c r="P513" s="86"/>
      <c r="Q513" s="82" t="str">
        <f t="array" ref="Q513">IF(A513="", "", (IFNA(IF(A513="", "", INDEX(UpdateSheet!$K:$K, MATCH(1, (UpdateSheet!$G:$G=MAXIFS(UpdateSheet!$G:$G, UpdateSheet!$H:$H, G513, UpdateSheet!$I:$I, J513, UpdateSheet!$G:$G, "&lt;=" &amp; D513)) * (UpdateSheet!$H:$H=G513) *(UpdateSheet!$I:$I=J513), 0))), "")) +
(IFNA(IF(A513="", "", INDEX(UpdateSheet!$O:$O, MATCH(1, (UpdateSheet!$G:$G=MAXIFS(UpdateSheet!$G:$G, UpdateSheet!$M:$M, K513,UpdateSheet!$N:$N, N513, UpdateSheet!$G:$G, "&lt;=" &amp; D513)) * (UpdateSheet!$M:$M=K513) *(UpdateSheet!$N:$N=N513), 0))), ""))
)
</f>
        <v/>
      </c>
      <c r="R513" s="81" t="s">
        <v>97</v>
      </c>
      <c r="S513" s="63" t="str">
        <f t="shared" si="20"/>
        <v/>
      </c>
      <c r="T513" s="87"/>
      <c r="U513" s="84" t="s">
        <v>97</v>
      </c>
      <c r="V513" s="84" t="s">
        <v>97</v>
      </c>
      <c r="W513" s="85" t="b">
        <f t="shared" si="1"/>
        <v>0</v>
      </c>
      <c r="X513" s="63"/>
      <c r="Y513" s="63"/>
      <c r="Z513" s="63"/>
    </row>
    <row r="514">
      <c r="A514" s="75"/>
      <c r="B514" s="74"/>
      <c r="C514" s="75"/>
      <c r="D514" s="76"/>
      <c r="E514" s="75" t="s">
        <v>97</v>
      </c>
      <c r="F514" s="75" t="s">
        <v>97</v>
      </c>
      <c r="G514" s="77"/>
      <c r="H514" s="77"/>
      <c r="I514" s="80"/>
      <c r="J514" s="77" t="s">
        <v>97</v>
      </c>
      <c r="K514" s="79" t="s">
        <v>97</v>
      </c>
      <c r="L514" s="79"/>
      <c r="M514" s="80"/>
      <c r="N514" s="79" t="s">
        <v>97</v>
      </c>
      <c r="O514" s="81" t="str">
        <f t="array" ref="O514">IF(A514="", "", (IFNA(IF(A514="", "", INDEX(UpdateSheet!$L:$L, MATCH(1, (UpdateSheet!$G:$G=MAXIFS(UpdateSheet!$G:$G, UpdateSheet!$H:$H, G514, UpdateSheet!$G:$G, "&lt;=" &amp; D514)) * (UpdateSheet!$H:$H=G514), 0))), "") * J514) +
(IFNA(IF(A514="", "", INDEX(UpdateSheet!$P:$P, MATCH(1, (UpdateSheet!$G:$G=MAXIFS(UpdateSheet!$G:$G, UpdateSheet!$M:$M, K514, UpdateSheet!$G:$G, "&lt;=" &amp; D514)) * (UpdateSheet!$M:$M=K514), 0))), "") * N514)
)
</f>
        <v/>
      </c>
      <c r="P514" s="86"/>
      <c r="Q514" s="82" t="str">
        <f t="array" ref="Q514">IF(A514="", "", (IFNA(IF(A514="", "", INDEX(UpdateSheet!$K:$K, MATCH(1, (UpdateSheet!$G:$G=MAXIFS(UpdateSheet!$G:$G, UpdateSheet!$H:$H, G514, UpdateSheet!$I:$I, J514, UpdateSheet!$G:$G, "&lt;=" &amp; D514)) * (UpdateSheet!$H:$H=G514) *(UpdateSheet!$I:$I=J514), 0))), "")) +
(IFNA(IF(A514="", "", INDEX(UpdateSheet!$O:$O, MATCH(1, (UpdateSheet!$G:$G=MAXIFS(UpdateSheet!$G:$G, UpdateSheet!$M:$M, K514,UpdateSheet!$N:$N, N514, UpdateSheet!$G:$G, "&lt;=" &amp; D514)) * (UpdateSheet!$M:$M=K514) *(UpdateSheet!$N:$N=N514), 0))), ""))
)
</f>
        <v/>
      </c>
      <c r="R514" s="81" t="s">
        <v>97</v>
      </c>
      <c r="S514" s="63" t="str">
        <f t="shared" si="20"/>
        <v/>
      </c>
      <c r="T514" s="87"/>
      <c r="U514" s="84" t="s">
        <v>97</v>
      </c>
      <c r="V514" s="84" t="s">
        <v>97</v>
      </c>
      <c r="W514" s="85" t="b">
        <f t="shared" si="1"/>
        <v>0</v>
      </c>
      <c r="X514" s="63"/>
      <c r="Y514" s="63"/>
      <c r="Z514" s="63"/>
    </row>
    <row r="515">
      <c r="A515" s="75"/>
      <c r="B515" s="74"/>
      <c r="C515" s="75"/>
      <c r="D515" s="76"/>
      <c r="E515" s="75" t="s">
        <v>97</v>
      </c>
      <c r="F515" s="75" t="s">
        <v>97</v>
      </c>
      <c r="G515" s="77"/>
      <c r="H515" s="77"/>
      <c r="I515" s="80"/>
      <c r="J515" s="77" t="s">
        <v>97</v>
      </c>
      <c r="K515" s="79" t="s">
        <v>97</v>
      </c>
      <c r="L515" s="79"/>
      <c r="M515" s="80"/>
      <c r="N515" s="79" t="s">
        <v>97</v>
      </c>
      <c r="O515" s="81" t="str">
        <f t="array" ref="O515">IF(A515="", "", (IFNA(IF(A515="", "", INDEX(UpdateSheet!$L:$L, MATCH(1, (UpdateSheet!$G:$G=MAXIFS(UpdateSheet!$G:$G, UpdateSheet!$H:$H, G515, UpdateSheet!$G:$G, "&lt;=" &amp; D515)) * (UpdateSheet!$H:$H=G515), 0))), "") * J515) +
(IFNA(IF(A515="", "", INDEX(UpdateSheet!$P:$P, MATCH(1, (UpdateSheet!$G:$G=MAXIFS(UpdateSheet!$G:$G, UpdateSheet!$M:$M, K515, UpdateSheet!$G:$G, "&lt;=" &amp; D515)) * (UpdateSheet!$M:$M=K515), 0))), "") * N515)
)
</f>
        <v/>
      </c>
      <c r="P515" s="86"/>
      <c r="Q515" s="82" t="str">
        <f t="array" ref="Q515">IF(A515="", "", (IFNA(IF(A515="", "", INDEX(UpdateSheet!$K:$K, MATCH(1, (UpdateSheet!$G:$G=MAXIFS(UpdateSheet!$G:$G, UpdateSheet!$H:$H, G515, UpdateSheet!$I:$I, J515, UpdateSheet!$G:$G, "&lt;=" &amp; D515)) * (UpdateSheet!$H:$H=G515) *(UpdateSheet!$I:$I=J515), 0))), "")) +
(IFNA(IF(A515="", "", INDEX(UpdateSheet!$O:$O, MATCH(1, (UpdateSheet!$G:$G=MAXIFS(UpdateSheet!$G:$G, UpdateSheet!$M:$M, K515,UpdateSheet!$N:$N, N515, UpdateSheet!$G:$G, "&lt;=" &amp; D515)) * (UpdateSheet!$M:$M=K515) *(UpdateSheet!$N:$N=N515), 0))), ""))
)
</f>
        <v/>
      </c>
      <c r="R515" s="81" t="s">
        <v>97</v>
      </c>
      <c r="S515" s="63" t="str">
        <f t="shared" si="20"/>
        <v/>
      </c>
      <c r="T515" s="87"/>
      <c r="U515" s="84" t="s">
        <v>97</v>
      </c>
      <c r="V515" s="84" t="s">
        <v>97</v>
      </c>
      <c r="W515" s="85" t="b">
        <f t="shared" si="1"/>
        <v>0</v>
      </c>
      <c r="X515" s="63"/>
      <c r="Y515" s="63"/>
      <c r="Z515" s="63"/>
    </row>
    <row r="516">
      <c r="A516" s="75"/>
      <c r="B516" s="74"/>
      <c r="C516" s="75"/>
      <c r="D516" s="76"/>
      <c r="E516" s="75" t="s">
        <v>97</v>
      </c>
      <c r="F516" s="75" t="s">
        <v>97</v>
      </c>
      <c r="G516" s="77"/>
      <c r="H516" s="77"/>
      <c r="I516" s="80"/>
      <c r="J516" s="77" t="s">
        <v>97</v>
      </c>
      <c r="K516" s="79" t="s">
        <v>97</v>
      </c>
      <c r="L516" s="79"/>
      <c r="M516" s="80"/>
      <c r="N516" s="79" t="s">
        <v>97</v>
      </c>
      <c r="O516" s="81" t="str">
        <f t="array" ref="O516">IF(A516="", "", (IFNA(IF(A516="", "", INDEX(UpdateSheet!$L:$L, MATCH(1, (UpdateSheet!$G:$G=MAXIFS(UpdateSheet!$G:$G, UpdateSheet!$H:$H, G516, UpdateSheet!$G:$G, "&lt;=" &amp; D516)) * (UpdateSheet!$H:$H=G516), 0))), "") * J516) +
(IFNA(IF(A516="", "", INDEX(UpdateSheet!$P:$P, MATCH(1, (UpdateSheet!$G:$G=MAXIFS(UpdateSheet!$G:$G, UpdateSheet!$M:$M, K516, UpdateSheet!$G:$G, "&lt;=" &amp; D516)) * (UpdateSheet!$M:$M=K516), 0))), "") * N516)
)
</f>
        <v/>
      </c>
      <c r="P516" s="86"/>
      <c r="Q516" s="82" t="str">
        <f t="array" ref="Q516">IF(A516="", "", (IFNA(IF(A516="", "", INDEX(UpdateSheet!$K:$K, MATCH(1, (UpdateSheet!$G:$G=MAXIFS(UpdateSheet!$G:$G, UpdateSheet!$H:$H, G516, UpdateSheet!$I:$I, J516, UpdateSheet!$G:$G, "&lt;=" &amp; D516)) * (UpdateSheet!$H:$H=G516) *(UpdateSheet!$I:$I=J516), 0))), "")) +
(IFNA(IF(A516="", "", INDEX(UpdateSheet!$O:$O, MATCH(1, (UpdateSheet!$G:$G=MAXIFS(UpdateSheet!$G:$G, UpdateSheet!$M:$M, K516,UpdateSheet!$N:$N, N516, UpdateSheet!$G:$G, "&lt;=" &amp; D516)) * (UpdateSheet!$M:$M=K516) *(UpdateSheet!$N:$N=N516), 0))), ""))
)
</f>
        <v/>
      </c>
      <c r="R516" s="81" t="s">
        <v>97</v>
      </c>
      <c r="S516" s="63" t="str">
        <f t="shared" si="20"/>
        <v/>
      </c>
      <c r="T516" s="87"/>
      <c r="U516" s="84" t="s">
        <v>97</v>
      </c>
      <c r="V516" s="84" t="s">
        <v>97</v>
      </c>
      <c r="W516" s="85" t="b">
        <f t="shared" si="1"/>
        <v>0</v>
      </c>
      <c r="X516" s="63"/>
      <c r="Y516" s="63"/>
      <c r="Z516" s="63"/>
    </row>
    <row r="517">
      <c r="A517" s="75"/>
      <c r="B517" s="74"/>
      <c r="C517" s="75"/>
      <c r="D517" s="76"/>
      <c r="E517" s="75" t="s">
        <v>97</v>
      </c>
      <c r="F517" s="75" t="s">
        <v>97</v>
      </c>
      <c r="G517" s="77"/>
      <c r="H517" s="77"/>
      <c r="I517" s="80"/>
      <c r="J517" s="77" t="s">
        <v>97</v>
      </c>
      <c r="K517" s="79" t="s">
        <v>97</v>
      </c>
      <c r="L517" s="79"/>
      <c r="M517" s="80"/>
      <c r="N517" s="79" t="s">
        <v>97</v>
      </c>
      <c r="O517" s="81" t="str">
        <f t="array" ref="O517">IF(A517="", "", (IFNA(IF(A517="", "", INDEX(UpdateSheet!$L:$L, MATCH(1, (UpdateSheet!$G:$G=MAXIFS(UpdateSheet!$G:$G, UpdateSheet!$H:$H, G517, UpdateSheet!$G:$G, "&lt;=" &amp; D517)) * (UpdateSheet!$H:$H=G517), 0))), "") * J517) +
(IFNA(IF(A517="", "", INDEX(UpdateSheet!$P:$P, MATCH(1, (UpdateSheet!$G:$G=MAXIFS(UpdateSheet!$G:$G, UpdateSheet!$M:$M, K517, UpdateSheet!$G:$G, "&lt;=" &amp; D517)) * (UpdateSheet!$M:$M=K517), 0))), "") * N517)
)
</f>
        <v/>
      </c>
      <c r="P517" s="86"/>
      <c r="Q517" s="82" t="str">
        <f t="array" ref="Q517">IF(A517="", "", (IFNA(IF(A517="", "", INDEX(UpdateSheet!$K:$K, MATCH(1, (UpdateSheet!$G:$G=MAXIFS(UpdateSheet!$G:$G, UpdateSheet!$H:$H, G517, UpdateSheet!$I:$I, J517, UpdateSheet!$G:$G, "&lt;=" &amp; D517)) * (UpdateSheet!$H:$H=G517) *(UpdateSheet!$I:$I=J517), 0))), "")) +
(IFNA(IF(A517="", "", INDEX(UpdateSheet!$O:$O, MATCH(1, (UpdateSheet!$G:$G=MAXIFS(UpdateSheet!$G:$G, UpdateSheet!$M:$M, K517,UpdateSheet!$N:$N, N517, UpdateSheet!$G:$G, "&lt;=" &amp; D517)) * (UpdateSheet!$M:$M=K517) *(UpdateSheet!$N:$N=N517), 0))), ""))
)
</f>
        <v/>
      </c>
      <c r="R517" s="81" t="s">
        <v>97</v>
      </c>
      <c r="S517" s="63" t="str">
        <f t="shared" si="20"/>
        <v/>
      </c>
      <c r="T517" s="87"/>
      <c r="U517" s="84" t="s">
        <v>97</v>
      </c>
      <c r="V517" s="84" t="s">
        <v>97</v>
      </c>
      <c r="W517" s="85" t="b">
        <f t="shared" si="1"/>
        <v>0</v>
      </c>
      <c r="X517" s="63"/>
      <c r="Y517" s="63"/>
      <c r="Z517" s="63"/>
    </row>
    <row r="518">
      <c r="A518" s="75"/>
      <c r="B518" s="74"/>
      <c r="C518" s="75"/>
      <c r="D518" s="76"/>
      <c r="E518" s="75" t="s">
        <v>97</v>
      </c>
      <c r="F518" s="75" t="s">
        <v>97</v>
      </c>
      <c r="G518" s="77"/>
      <c r="H518" s="77"/>
      <c r="I518" s="80"/>
      <c r="J518" s="77" t="s">
        <v>97</v>
      </c>
      <c r="K518" s="79" t="s">
        <v>97</v>
      </c>
      <c r="L518" s="79"/>
      <c r="M518" s="80"/>
      <c r="N518" s="79" t="s">
        <v>97</v>
      </c>
      <c r="O518" s="81" t="str">
        <f t="array" ref="O518">IF(A518="", "", (IFNA(IF(A518="", "", INDEX(UpdateSheet!$L:$L, MATCH(1, (UpdateSheet!$G:$G=MAXIFS(UpdateSheet!$G:$G, UpdateSheet!$H:$H, G518, UpdateSheet!$G:$G, "&lt;=" &amp; D518)) * (UpdateSheet!$H:$H=G518), 0))), "") * J518) +
(IFNA(IF(A518="", "", INDEX(UpdateSheet!$P:$P, MATCH(1, (UpdateSheet!$G:$G=MAXIFS(UpdateSheet!$G:$G, UpdateSheet!$M:$M, K518, UpdateSheet!$G:$G, "&lt;=" &amp; D518)) * (UpdateSheet!$M:$M=K518), 0))), "") * N518)
)
</f>
        <v/>
      </c>
      <c r="P518" s="86"/>
      <c r="Q518" s="82" t="str">
        <f t="array" ref="Q518">IF(A518="", "", (IFNA(IF(A518="", "", INDEX(UpdateSheet!$K:$K, MATCH(1, (UpdateSheet!$G:$G=MAXIFS(UpdateSheet!$G:$G, UpdateSheet!$H:$H, G518, UpdateSheet!$I:$I, J518, UpdateSheet!$G:$G, "&lt;=" &amp; D518)) * (UpdateSheet!$H:$H=G518) *(UpdateSheet!$I:$I=J518), 0))), "")) +
(IFNA(IF(A518="", "", INDEX(UpdateSheet!$O:$O, MATCH(1, (UpdateSheet!$G:$G=MAXIFS(UpdateSheet!$G:$G, UpdateSheet!$M:$M, K518,UpdateSheet!$N:$N, N518, UpdateSheet!$G:$G, "&lt;=" &amp; D518)) * (UpdateSheet!$M:$M=K518) *(UpdateSheet!$N:$N=N518), 0))), ""))
)
</f>
        <v/>
      </c>
      <c r="R518" s="81" t="s">
        <v>97</v>
      </c>
      <c r="S518" s="63" t="str">
        <f t="shared" si="20"/>
        <v/>
      </c>
      <c r="T518" s="87"/>
      <c r="U518" s="84" t="s">
        <v>97</v>
      </c>
      <c r="V518" s="84" t="s">
        <v>97</v>
      </c>
      <c r="W518" s="85" t="b">
        <f t="shared" si="1"/>
        <v>0</v>
      </c>
      <c r="X518" s="63"/>
      <c r="Y518" s="63"/>
      <c r="Z518" s="63"/>
    </row>
    <row r="519">
      <c r="A519" s="75"/>
      <c r="B519" s="74"/>
      <c r="C519" s="75"/>
      <c r="D519" s="76"/>
      <c r="E519" s="75" t="s">
        <v>97</v>
      </c>
      <c r="F519" s="75" t="s">
        <v>97</v>
      </c>
      <c r="G519" s="77"/>
      <c r="H519" s="77"/>
      <c r="I519" s="80"/>
      <c r="J519" s="77" t="s">
        <v>97</v>
      </c>
      <c r="K519" s="79" t="s">
        <v>97</v>
      </c>
      <c r="L519" s="79"/>
      <c r="M519" s="80"/>
      <c r="N519" s="79" t="s">
        <v>97</v>
      </c>
      <c r="O519" s="81" t="str">
        <f t="array" ref="O519">IF(A519="", "", (IFNA(IF(A519="", "", INDEX(UpdateSheet!$L:$L, MATCH(1, (UpdateSheet!$G:$G=MAXIFS(UpdateSheet!$G:$G, UpdateSheet!$H:$H, G519, UpdateSheet!$G:$G, "&lt;=" &amp; D519)) * (UpdateSheet!$H:$H=G519), 0))), "") * J519) +
(IFNA(IF(A519="", "", INDEX(UpdateSheet!$P:$P, MATCH(1, (UpdateSheet!$G:$G=MAXIFS(UpdateSheet!$G:$G, UpdateSheet!$M:$M, K519, UpdateSheet!$G:$G, "&lt;=" &amp; D519)) * (UpdateSheet!$M:$M=K519), 0))), "") * N519)
)
</f>
        <v/>
      </c>
      <c r="P519" s="86"/>
      <c r="Q519" s="82" t="str">
        <f t="array" ref="Q519">IF(A519="", "", (IFNA(IF(A519="", "", INDEX(UpdateSheet!$K:$K, MATCH(1, (UpdateSheet!$G:$G=MAXIFS(UpdateSheet!$G:$G, UpdateSheet!$H:$H, G519, UpdateSheet!$I:$I, J519, UpdateSheet!$G:$G, "&lt;=" &amp; D519)) * (UpdateSheet!$H:$H=G519) *(UpdateSheet!$I:$I=J519), 0))), "")) +
(IFNA(IF(A519="", "", INDEX(UpdateSheet!$O:$O, MATCH(1, (UpdateSheet!$G:$G=MAXIFS(UpdateSheet!$G:$G, UpdateSheet!$M:$M, K519,UpdateSheet!$N:$N, N519, UpdateSheet!$G:$G, "&lt;=" &amp; D519)) * (UpdateSheet!$M:$M=K519) *(UpdateSheet!$N:$N=N519), 0))), ""))
)
</f>
        <v/>
      </c>
      <c r="R519" s="81" t="s">
        <v>97</v>
      </c>
      <c r="S519" s="63" t="str">
        <f t="shared" si="20"/>
        <v/>
      </c>
      <c r="T519" s="87"/>
      <c r="U519" s="84" t="s">
        <v>97</v>
      </c>
      <c r="V519" s="84" t="s">
        <v>97</v>
      </c>
      <c r="W519" s="85" t="b">
        <f t="shared" si="1"/>
        <v>0</v>
      </c>
      <c r="X519" s="63"/>
      <c r="Y519" s="63"/>
      <c r="Z519" s="63"/>
    </row>
    <row r="520">
      <c r="A520" s="75"/>
      <c r="B520" s="74"/>
      <c r="C520" s="75"/>
      <c r="D520" s="76"/>
      <c r="E520" s="75" t="s">
        <v>97</v>
      </c>
      <c r="F520" s="75" t="s">
        <v>97</v>
      </c>
      <c r="G520" s="77"/>
      <c r="H520" s="77"/>
      <c r="I520" s="80"/>
      <c r="J520" s="77" t="s">
        <v>97</v>
      </c>
      <c r="K520" s="79" t="s">
        <v>97</v>
      </c>
      <c r="L520" s="79"/>
      <c r="M520" s="80"/>
      <c r="N520" s="79" t="s">
        <v>97</v>
      </c>
      <c r="O520" s="81" t="str">
        <f t="array" ref="O520">IF(A520="", "", (IFNA(IF(A520="", "", INDEX(UpdateSheet!$L:$L, MATCH(1, (UpdateSheet!$G:$G=MAXIFS(UpdateSheet!$G:$G, UpdateSheet!$H:$H, G520, UpdateSheet!$G:$G, "&lt;=" &amp; D520)) * (UpdateSheet!$H:$H=G520), 0))), "") * J520) +
(IFNA(IF(A520="", "", INDEX(UpdateSheet!$P:$P, MATCH(1, (UpdateSheet!$G:$G=MAXIFS(UpdateSheet!$G:$G, UpdateSheet!$M:$M, K520, UpdateSheet!$G:$G, "&lt;=" &amp; D520)) * (UpdateSheet!$M:$M=K520), 0))), "") * N520)
)
</f>
        <v/>
      </c>
      <c r="P520" s="86"/>
      <c r="Q520" s="82" t="str">
        <f t="array" ref="Q520">IF(A520="", "", (IFNA(IF(A520="", "", INDEX(UpdateSheet!$K:$K, MATCH(1, (UpdateSheet!$G:$G=MAXIFS(UpdateSheet!$G:$G, UpdateSheet!$H:$H, G520, UpdateSheet!$I:$I, J520, UpdateSheet!$G:$G, "&lt;=" &amp; D520)) * (UpdateSheet!$H:$H=G520) *(UpdateSheet!$I:$I=J520), 0))), "")) +
(IFNA(IF(A520="", "", INDEX(UpdateSheet!$O:$O, MATCH(1, (UpdateSheet!$G:$G=MAXIFS(UpdateSheet!$G:$G, UpdateSheet!$M:$M, K520,UpdateSheet!$N:$N, N520, UpdateSheet!$G:$G, "&lt;=" &amp; D520)) * (UpdateSheet!$M:$M=K520) *(UpdateSheet!$N:$N=N520), 0))), ""))
)
</f>
        <v/>
      </c>
      <c r="R520" s="81" t="s">
        <v>97</v>
      </c>
      <c r="S520" s="63" t="str">
        <f t="shared" si="20"/>
        <v/>
      </c>
      <c r="T520" s="87"/>
      <c r="U520" s="84" t="s">
        <v>97</v>
      </c>
      <c r="V520" s="84" t="s">
        <v>97</v>
      </c>
      <c r="W520" s="85" t="b">
        <f t="shared" si="1"/>
        <v>0</v>
      </c>
      <c r="X520" s="63"/>
      <c r="Y520" s="63"/>
      <c r="Z520" s="63"/>
    </row>
    <row r="521">
      <c r="A521" s="75"/>
      <c r="B521" s="74"/>
      <c r="C521" s="75"/>
      <c r="D521" s="76"/>
      <c r="E521" s="75" t="s">
        <v>97</v>
      </c>
      <c r="F521" s="75" t="s">
        <v>97</v>
      </c>
      <c r="G521" s="77"/>
      <c r="H521" s="77"/>
      <c r="I521" s="80"/>
      <c r="J521" s="77" t="s">
        <v>97</v>
      </c>
      <c r="K521" s="79" t="s">
        <v>97</v>
      </c>
      <c r="L521" s="79"/>
      <c r="M521" s="80"/>
      <c r="N521" s="79" t="s">
        <v>97</v>
      </c>
      <c r="O521" s="81" t="str">
        <f t="array" ref="O521">IF(A521="", "", (IFNA(IF(A521="", "", INDEX(UpdateSheet!$L:$L, MATCH(1, (UpdateSheet!$G:$G=MAXIFS(UpdateSheet!$G:$G, UpdateSheet!$H:$H, G521, UpdateSheet!$G:$G, "&lt;=" &amp; D521)) * (UpdateSheet!$H:$H=G521), 0))), "") * J521) +
(IFNA(IF(A521="", "", INDEX(UpdateSheet!$P:$P, MATCH(1, (UpdateSheet!$G:$G=MAXIFS(UpdateSheet!$G:$G, UpdateSheet!$M:$M, K521, UpdateSheet!$G:$G, "&lt;=" &amp; D521)) * (UpdateSheet!$M:$M=K521), 0))), "") * N521)
)
</f>
        <v/>
      </c>
      <c r="P521" s="86"/>
      <c r="Q521" s="82" t="str">
        <f t="array" ref="Q521">IF(A521="", "", (IFNA(IF(A521="", "", INDEX(UpdateSheet!$K:$K, MATCH(1, (UpdateSheet!$G:$G=MAXIFS(UpdateSheet!$G:$G, UpdateSheet!$H:$H, G521, UpdateSheet!$I:$I, J521, UpdateSheet!$G:$G, "&lt;=" &amp; D521)) * (UpdateSheet!$H:$H=G521) *(UpdateSheet!$I:$I=J521), 0))), "")) +
(IFNA(IF(A521="", "", INDEX(UpdateSheet!$O:$O, MATCH(1, (UpdateSheet!$G:$G=MAXIFS(UpdateSheet!$G:$G, UpdateSheet!$M:$M, K521,UpdateSheet!$N:$N, N521, UpdateSheet!$G:$G, "&lt;=" &amp; D521)) * (UpdateSheet!$M:$M=K521) *(UpdateSheet!$N:$N=N521), 0))), ""))
)
</f>
        <v/>
      </c>
      <c r="R521" s="81" t="s">
        <v>97</v>
      </c>
      <c r="S521" s="63" t="str">
        <f t="shared" si="20"/>
        <v/>
      </c>
      <c r="T521" s="87"/>
      <c r="U521" s="84" t="s">
        <v>97</v>
      </c>
      <c r="V521" s="84" t="s">
        <v>97</v>
      </c>
      <c r="W521" s="85" t="b">
        <f t="shared" si="1"/>
        <v>0</v>
      </c>
      <c r="X521" s="63"/>
      <c r="Y521" s="63"/>
      <c r="Z521" s="63"/>
    </row>
    <row r="522">
      <c r="A522" s="75"/>
      <c r="B522" s="74"/>
      <c r="C522" s="75"/>
      <c r="D522" s="76"/>
      <c r="E522" s="75" t="s">
        <v>97</v>
      </c>
      <c r="F522" s="75" t="s">
        <v>97</v>
      </c>
      <c r="G522" s="77"/>
      <c r="H522" s="77"/>
      <c r="I522" s="80"/>
      <c r="J522" s="77" t="s">
        <v>97</v>
      </c>
      <c r="K522" s="79" t="s">
        <v>97</v>
      </c>
      <c r="L522" s="79"/>
      <c r="M522" s="80"/>
      <c r="N522" s="79" t="s">
        <v>97</v>
      </c>
      <c r="O522" s="81" t="str">
        <f t="array" ref="O522">IF(A522="", "", (IFNA(IF(A522="", "", INDEX(UpdateSheet!$L:$L, MATCH(1, (UpdateSheet!$G:$G=MAXIFS(UpdateSheet!$G:$G, UpdateSheet!$H:$H, G522, UpdateSheet!$G:$G, "&lt;=" &amp; D522)) * (UpdateSheet!$H:$H=G522), 0))), "") * J522) +
(IFNA(IF(A522="", "", INDEX(UpdateSheet!$P:$P, MATCH(1, (UpdateSheet!$G:$G=MAXIFS(UpdateSheet!$G:$G, UpdateSheet!$M:$M, K522, UpdateSheet!$G:$G, "&lt;=" &amp; D522)) * (UpdateSheet!$M:$M=K522), 0))), "") * N522)
)
</f>
        <v/>
      </c>
      <c r="P522" s="86"/>
      <c r="Q522" s="82" t="str">
        <f t="array" ref="Q522">IF(A522="", "", (IFNA(IF(A522="", "", INDEX(UpdateSheet!$K:$K, MATCH(1, (UpdateSheet!$G:$G=MAXIFS(UpdateSheet!$G:$G, UpdateSheet!$H:$H, G522, UpdateSheet!$I:$I, J522, UpdateSheet!$G:$G, "&lt;=" &amp; D522)) * (UpdateSheet!$H:$H=G522) *(UpdateSheet!$I:$I=J522), 0))), "")) +
(IFNA(IF(A522="", "", INDEX(UpdateSheet!$O:$O, MATCH(1, (UpdateSheet!$G:$G=MAXIFS(UpdateSheet!$G:$G, UpdateSheet!$M:$M, K522,UpdateSheet!$N:$N, N522, UpdateSheet!$G:$G, "&lt;=" &amp; D522)) * (UpdateSheet!$M:$M=K522) *(UpdateSheet!$N:$N=N522), 0))), ""))
)
</f>
        <v/>
      </c>
      <c r="R522" s="81" t="s">
        <v>97</v>
      </c>
      <c r="S522" s="63" t="str">
        <f t="shared" si="20"/>
        <v/>
      </c>
      <c r="T522" s="87"/>
      <c r="U522" s="84" t="s">
        <v>97</v>
      </c>
      <c r="V522" s="84" t="s">
        <v>97</v>
      </c>
      <c r="W522" s="85" t="b">
        <f t="shared" si="1"/>
        <v>0</v>
      </c>
      <c r="X522" s="63"/>
      <c r="Y522" s="63"/>
      <c r="Z522" s="63"/>
    </row>
    <row r="523">
      <c r="A523" s="75"/>
      <c r="B523" s="74"/>
      <c r="C523" s="75"/>
      <c r="D523" s="76"/>
      <c r="E523" s="75" t="s">
        <v>97</v>
      </c>
      <c r="F523" s="75" t="s">
        <v>97</v>
      </c>
      <c r="G523" s="77"/>
      <c r="H523" s="77"/>
      <c r="I523" s="80"/>
      <c r="J523" s="77" t="s">
        <v>97</v>
      </c>
      <c r="K523" s="79" t="s">
        <v>97</v>
      </c>
      <c r="L523" s="79"/>
      <c r="M523" s="80"/>
      <c r="N523" s="79" t="s">
        <v>97</v>
      </c>
      <c r="O523" s="81" t="str">
        <f t="array" ref="O523">IF(A523="", "", (IFNA(IF(A523="", "", INDEX(UpdateSheet!$L:$L, MATCH(1, (UpdateSheet!$G:$G=MAXIFS(UpdateSheet!$G:$G, UpdateSheet!$H:$H, G523, UpdateSheet!$G:$G, "&lt;=" &amp; D523)) * (UpdateSheet!$H:$H=G523), 0))), "") * J523) +
(IFNA(IF(A523="", "", INDEX(UpdateSheet!$P:$P, MATCH(1, (UpdateSheet!$G:$G=MAXIFS(UpdateSheet!$G:$G, UpdateSheet!$M:$M, K523, UpdateSheet!$G:$G, "&lt;=" &amp; D523)) * (UpdateSheet!$M:$M=K523), 0))), "") * N523)
)
</f>
        <v/>
      </c>
      <c r="P523" s="86"/>
      <c r="Q523" s="82" t="str">
        <f t="array" ref="Q523">IF(A523="", "", (IFNA(IF(A523="", "", INDEX(UpdateSheet!$K:$K, MATCH(1, (UpdateSheet!$G:$G=MAXIFS(UpdateSheet!$G:$G, UpdateSheet!$H:$H, G523, UpdateSheet!$I:$I, J523, UpdateSheet!$G:$G, "&lt;=" &amp; D523)) * (UpdateSheet!$H:$H=G523) *(UpdateSheet!$I:$I=J523), 0))), "")) +
(IFNA(IF(A523="", "", INDEX(UpdateSheet!$O:$O, MATCH(1, (UpdateSheet!$G:$G=MAXIFS(UpdateSheet!$G:$G, UpdateSheet!$M:$M, K523,UpdateSheet!$N:$N, N523, UpdateSheet!$G:$G, "&lt;=" &amp; D523)) * (UpdateSheet!$M:$M=K523) *(UpdateSheet!$N:$N=N523), 0))), ""))
)
</f>
        <v/>
      </c>
      <c r="R523" s="81" t="s">
        <v>97</v>
      </c>
      <c r="S523" s="63" t="str">
        <f t="shared" si="20"/>
        <v/>
      </c>
      <c r="T523" s="87"/>
      <c r="U523" s="84" t="s">
        <v>97</v>
      </c>
      <c r="V523" s="84" t="s">
        <v>97</v>
      </c>
      <c r="W523" s="85" t="b">
        <f t="shared" si="1"/>
        <v>0</v>
      </c>
      <c r="X523" s="63"/>
      <c r="Y523" s="63"/>
      <c r="Z523" s="63"/>
    </row>
    <row r="524">
      <c r="A524" s="75"/>
      <c r="B524" s="74"/>
      <c r="C524" s="75"/>
      <c r="D524" s="76"/>
      <c r="E524" s="75" t="s">
        <v>97</v>
      </c>
      <c r="F524" s="75" t="s">
        <v>97</v>
      </c>
      <c r="G524" s="77"/>
      <c r="H524" s="77"/>
      <c r="I524" s="80"/>
      <c r="J524" s="77" t="s">
        <v>97</v>
      </c>
      <c r="K524" s="79" t="s">
        <v>97</v>
      </c>
      <c r="L524" s="79"/>
      <c r="M524" s="80"/>
      <c r="N524" s="79" t="s">
        <v>97</v>
      </c>
      <c r="O524" s="81" t="str">
        <f t="array" ref="O524">IF(A524="", "", (IFNA(IF(A524="", "", INDEX(UpdateSheet!$L:$L, MATCH(1, (UpdateSheet!$G:$G=MAXIFS(UpdateSheet!$G:$G, UpdateSheet!$H:$H, G524, UpdateSheet!$G:$G, "&lt;=" &amp; D524)) * (UpdateSheet!$H:$H=G524), 0))), "") * J524) +
(IFNA(IF(A524="", "", INDEX(UpdateSheet!$P:$P, MATCH(1, (UpdateSheet!$G:$G=MAXIFS(UpdateSheet!$G:$G, UpdateSheet!$M:$M, K524, UpdateSheet!$G:$G, "&lt;=" &amp; D524)) * (UpdateSheet!$M:$M=K524), 0))), "") * N524)
)
</f>
        <v/>
      </c>
      <c r="P524" s="86"/>
      <c r="Q524" s="82" t="str">
        <f t="array" ref="Q524">IF(A524="", "", (IFNA(IF(A524="", "", INDEX(UpdateSheet!$K:$K, MATCH(1, (UpdateSheet!$G:$G=MAXIFS(UpdateSheet!$G:$G, UpdateSheet!$H:$H, G524, UpdateSheet!$I:$I, J524, UpdateSheet!$G:$G, "&lt;=" &amp; D524)) * (UpdateSheet!$H:$H=G524) *(UpdateSheet!$I:$I=J524), 0))), "")) +
(IFNA(IF(A524="", "", INDEX(UpdateSheet!$O:$O, MATCH(1, (UpdateSheet!$G:$G=MAXIFS(UpdateSheet!$G:$G, UpdateSheet!$M:$M, K524,UpdateSheet!$N:$N, N524, UpdateSheet!$G:$G, "&lt;=" &amp; D524)) * (UpdateSheet!$M:$M=K524) *(UpdateSheet!$N:$N=N524), 0))), ""))
)
</f>
        <v/>
      </c>
      <c r="R524" s="81" t="s">
        <v>97</v>
      </c>
      <c r="S524" s="63" t="str">
        <f t="shared" si="20"/>
        <v/>
      </c>
      <c r="T524" s="87"/>
      <c r="U524" s="84" t="s">
        <v>97</v>
      </c>
      <c r="V524" s="84" t="s">
        <v>97</v>
      </c>
      <c r="W524" s="85" t="b">
        <f t="shared" si="1"/>
        <v>0</v>
      </c>
      <c r="X524" s="63"/>
      <c r="Y524" s="63"/>
      <c r="Z524" s="63"/>
    </row>
    <row r="525">
      <c r="A525" s="75"/>
      <c r="B525" s="74"/>
      <c r="C525" s="75"/>
      <c r="D525" s="76"/>
      <c r="E525" s="75" t="s">
        <v>97</v>
      </c>
      <c r="F525" s="75" t="s">
        <v>97</v>
      </c>
      <c r="G525" s="77"/>
      <c r="H525" s="77"/>
      <c r="I525" s="80"/>
      <c r="J525" s="77" t="s">
        <v>97</v>
      </c>
      <c r="K525" s="79" t="s">
        <v>97</v>
      </c>
      <c r="L525" s="79"/>
      <c r="M525" s="80"/>
      <c r="N525" s="79" t="s">
        <v>97</v>
      </c>
      <c r="O525" s="81" t="str">
        <f t="array" ref="O525">IF(A525="", "", (IFNA(IF(A525="", "", INDEX(UpdateSheet!$L:$L, MATCH(1, (UpdateSheet!$G:$G=MAXIFS(UpdateSheet!$G:$G, UpdateSheet!$H:$H, G525, UpdateSheet!$G:$G, "&lt;=" &amp; D525)) * (UpdateSheet!$H:$H=G525), 0))), "") * J525) +
(IFNA(IF(A525="", "", INDEX(UpdateSheet!$P:$P, MATCH(1, (UpdateSheet!$G:$G=MAXIFS(UpdateSheet!$G:$G, UpdateSheet!$M:$M, K525, UpdateSheet!$G:$G, "&lt;=" &amp; D525)) * (UpdateSheet!$M:$M=K525), 0))), "") * N525)
)
</f>
        <v/>
      </c>
      <c r="P525" s="86"/>
      <c r="Q525" s="82" t="str">
        <f t="array" ref="Q525">IF(A525="", "", (IFNA(IF(A525="", "", INDEX(UpdateSheet!$K:$K, MATCH(1, (UpdateSheet!$G:$G=MAXIFS(UpdateSheet!$G:$G, UpdateSheet!$H:$H, G525, UpdateSheet!$I:$I, J525, UpdateSheet!$G:$G, "&lt;=" &amp; D525)) * (UpdateSheet!$H:$H=G525) *(UpdateSheet!$I:$I=J525), 0))), "")) +
(IFNA(IF(A525="", "", INDEX(UpdateSheet!$O:$O, MATCH(1, (UpdateSheet!$G:$G=MAXIFS(UpdateSheet!$G:$G, UpdateSheet!$M:$M, K525,UpdateSheet!$N:$N, N525, UpdateSheet!$G:$G, "&lt;=" &amp; D525)) * (UpdateSheet!$M:$M=K525) *(UpdateSheet!$N:$N=N525), 0))), ""))
)
</f>
        <v/>
      </c>
      <c r="R525" s="81" t="s">
        <v>97</v>
      </c>
      <c r="S525" s="63" t="str">
        <f t="shared" si="20"/>
        <v/>
      </c>
      <c r="T525" s="87"/>
      <c r="U525" s="84" t="s">
        <v>97</v>
      </c>
      <c r="V525" s="84" t="s">
        <v>97</v>
      </c>
      <c r="W525" s="85" t="b">
        <f t="shared" si="1"/>
        <v>0</v>
      </c>
      <c r="X525" s="63"/>
      <c r="Y525" s="63"/>
      <c r="Z525" s="63"/>
    </row>
    <row r="526">
      <c r="A526" s="75"/>
      <c r="B526" s="74"/>
      <c r="C526" s="75"/>
      <c r="D526" s="76"/>
      <c r="E526" s="75" t="s">
        <v>97</v>
      </c>
      <c r="F526" s="75" t="s">
        <v>97</v>
      </c>
      <c r="G526" s="77"/>
      <c r="H526" s="77"/>
      <c r="I526" s="80"/>
      <c r="J526" s="77" t="s">
        <v>97</v>
      </c>
      <c r="K526" s="79" t="s">
        <v>97</v>
      </c>
      <c r="L526" s="79"/>
      <c r="M526" s="80"/>
      <c r="N526" s="79" t="s">
        <v>97</v>
      </c>
      <c r="O526" s="81" t="str">
        <f t="array" ref="O526">IF(A526="", "", (IFNA(IF(A526="", "", INDEX(UpdateSheet!$L:$L, MATCH(1, (UpdateSheet!$G:$G=MAXIFS(UpdateSheet!$G:$G, UpdateSheet!$H:$H, G526, UpdateSheet!$G:$G, "&lt;=" &amp; D526)) * (UpdateSheet!$H:$H=G526), 0))), "") * J526) +
(IFNA(IF(A526="", "", INDEX(UpdateSheet!$P:$P, MATCH(1, (UpdateSheet!$G:$G=MAXIFS(UpdateSheet!$G:$G, UpdateSheet!$M:$M, K526, UpdateSheet!$G:$G, "&lt;=" &amp; D526)) * (UpdateSheet!$M:$M=K526), 0))), "") * N526)
)
</f>
        <v/>
      </c>
      <c r="P526" s="86"/>
      <c r="Q526" s="82" t="str">
        <f t="array" ref="Q526">IF(A526="", "", (IFNA(IF(A526="", "", INDEX(UpdateSheet!$K:$K, MATCH(1, (UpdateSheet!$G:$G=MAXIFS(UpdateSheet!$G:$G, UpdateSheet!$H:$H, G526, UpdateSheet!$I:$I, J526, UpdateSheet!$G:$G, "&lt;=" &amp; D526)) * (UpdateSheet!$H:$H=G526) *(UpdateSheet!$I:$I=J526), 0))), "")) +
(IFNA(IF(A526="", "", INDEX(UpdateSheet!$O:$O, MATCH(1, (UpdateSheet!$G:$G=MAXIFS(UpdateSheet!$G:$G, UpdateSheet!$M:$M, K526,UpdateSheet!$N:$N, N526, UpdateSheet!$G:$G, "&lt;=" &amp; D526)) * (UpdateSheet!$M:$M=K526) *(UpdateSheet!$N:$N=N526), 0))), ""))
)
</f>
        <v/>
      </c>
      <c r="R526" s="81" t="s">
        <v>97</v>
      </c>
      <c r="S526" s="63" t="str">
        <f t="shared" si="20"/>
        <v/>
      </c>
      <c r="T526" s="87"/>
      <c r="U526" s="84" t="s">
        <v>97</v>
      </c>
      <c r="V526" s="84" t="s">
        <v>97</v>
      </c>
      <c r="W526" s="85" t="b">
        <f t="shared" si="1"/>
        <v>0</v>
      </c>
      <c r="X526" s="63"/>
      <c r="Y526" s="63"/>
      <c r="Z526" s="63"/>
    </row>
    <row r="527">
      <c r="A527" s="75"/>
      <c r="B527" s="74"/>
      <c r="C527" s="75"/>
      <c r="D527" s="76"/>
      <c r="E527" s="75" t="s">
        <v>97</v>
      </c>
      <c r="F527" s="75" t="s">
        <v>97</v>
      </c>
      <c r="G527" s="77"/>
      <c r="H527" s="77"/>
      <c r="I527" s="80"/>
      <c r="J527" s="77" t="s">
        <v>97</v>
      </c>
      <c r="K527" s="79" t="s">
        <v>97</v>
      </c>
      <c r="L527" s="79"/>
      <c r="M527" s="80"/>
      <c r="N527" s="79" t="s">
        <v>97</v>
      </c>
      <c r="O527" s="81" t="str">
        <f t="array" ref="O527">IF(A527="", "", (IFNA(IF(A527="", "", INDEX(UpdateSheet!$L:$L, MATCH(1, (UpdateSheet!$G:$G=MAXIFS(UpdateSheet!$G:$G, UpdateSheet!$H:$H, G527, UpdateSheet!$G:$G, "&lt;=" &amp; D527)) * (UpdateSheet!$H:$H=G527), 0))), "") * J527) +
(IFNA(IF(A527="", "", INDEX(UpdateSheet!$P:$P, MATCH(1, (UpdateSheet!$G:$G=MAXIFS(UpdateSheet!$G:$G, UpdateSheet!$M:$M, K527, UpdateSheet!$G:$G, "&lt;=" &amp; D527)) * (UpdateSheet!$M:$M=K527), 0))), "") * N527)
)
</f>
        <v/>
      </c>
      <c r="P527" s="86"/>
      <c r="Q527" s="82" t="str">
        <f t="array" ref="Q527">IF(A527="", "", (IFNA(IF(A527="", "", INDEX(UpdateSheet!$K:$K, MATCH(1, (UpdateSheet!$G:$G=MAXIFS(UpdateSheet!$G:$G, UpdateSheet!$H:$H, G527, UpdateSheet!$I:$I, J527, UpdateSheet!$G:$G, "&lt;=" &amp; D527)) * (UpdateSheet!$H:$H=G527) *(UpdateSheet!$I:$I=J527), 0))), "")) +
(IFNA(IF(A527="", "", INDEX(UpdateSheet!$O:$O, MATCH(1, (UpdateSheet!$G:$G=MAXIFS(UpdateSheet!$G:$G, UpdateSheet!$M:$M, K527,UpdateSheet!$N:$N, N527, UpdateSheet!$G:$G, "&lt;=" &amp; D527)) * (UpdateSheet!$M:$M=K527) *(UpdateSheet!$N:$N=N527), 0))), ""))
)
</f>
        <v/>
      </c>
      <c r="R527" s="81" t="s">
        <v>97</v>
      </c>
      <c r="S527" s="63" t="str">
        <f t="shared" si="20"/>
        <v/>
      </c>
      <c r="T527" s="87"/>
      <c r="U527" s="84" t="s">
        <v>97</v>
      </c>
      <c r="V527" s="84" t="s">
        <v>97</v>
      </c>
      <c r="W527" s="85" t="b">
        <f t="shared" si="1"/>
        <v>0</v>
      </c>
      <c r="X527" s="63"/>
      <c r="Y527" s="63"/>
      <c r="Z527" s="63"/>
    </row>
    <row r="528">
      <c r="A528" s="75"/>
      <c r="B528" s="74"/>
      <c r="C528" s="75"/>
      <c r="D528" s="76"/>
      <c r="E528" s="75" t="s">
        <v>97</v>
      </c>
      <c r="F528" s="75" t="s">
        <v>97</v>
      </c>
      <c r="G528" s="77"/>
      <c r="H528" s="77"/>
      <c r="I528" s="80"/>
      <c r="J528" s="77" t="s">
        <v>97</v>
      </c>
      <c r="K528" s="79" t="s">
        <v>97</v>
      </c>
      <c r="L528" s="79"/>
      <c r="M528" s="80"/>
      <c r="N528" s="79" t="s">
        <v>97</v>
      </c>
      <c r="O528" s="81" t="str">
        <f t="array" ref="O528">IF(A528="", "", (IFNA(IF(A528="", "", INDEX(UpdateSheet!$L:$L, MATCH(1, (UpdateSheet!$G:$G=MAXIFS(UpdateSheet!$G:$G, UpdateSheet!$H:$H, G528, UpdateSheet!$G:$G, "&lt;=" &amp; D528)) * (UpdateSheet!$H:$H=G528), 0))), "") * J528) +
(IFNA(IF(A528="", "", INDEX(UpdateSheet!$P:$P, MATCH(1, (UpdateSheet!$G:$G=MAXIFS(UpdateSheet!$G:$G, UpdateSheet!$M:$M, K528, UpdateSheet!$G:$G, "&lt;=" &amp; D528)) * (UpdateSheet!$M:$M=K528), 0))), "") * N528)
)
</f>
        <v/>
      </c>
      <c r="P528" s="86"/>
      <c r="Q528" s="82" t="str">
        <f t="array" ref="Q528">IF(A528="", "", (IFNA(IF(A528="", "", INDEX(UpdateSheet!$K:$K, MATCH(1, (UpdateSheet!$G:$G=MAXIFS(UpdateSheet!$G:$G, UpdateSheet!$H:$H, G528, UpdateSheet!$I:$I, J528, UpdateSheet!$G:$G, "&lt;=" &amp; D528)) * (UpdateSheet!$H:$H=G528) *(UpdateSheet!$I:$I=J528), 0))), "")) +
(IFNA(IF(A528="", "", INDEX(UpdateSheet!$O:$O, MATCH(1, (UpdateSheet!$G:$G=MAXIFS(UpdateSheet!$G:$G, UpdateSheet!$M:$M, K528,UpdateSheet!$N:$N, N528, UpdateSheet!$G:$G, "&lt;=" &amp; D528)) * (UpdateSheet!$M:$M=K528) *(UpdateSheet!$N:$N=N528), 0))), ""))
)
</f>
        <v/>
      </c>
      <c r="R528" s="81" t="s">
        <v>97</v>
      </c>
      <c r="S528" s="63" t="str">
        <f t="shared" si="20"/>
        <v/>
      </c>
      <c r="T528" s="87"/>
      <c r="U528" s="84" t="s">
        <v>97</v>
      </c>
      <c r="V528" s="84" t="s">
        <v>97</v>
      </c>
      <c r="W528" s="85" t="b">
        <f t="shared" si="1"/>
        <v>0</v>
      </c>
      <c r="X528" s="63"/>
      <c r="Y528" s="63"/>
      <c r="Z528" s="63"/>
    </row>
    <row r="529">
      <c r="A529" s="75"/>
      <c r="B529" s="74"/>
      <c r="C529" s="75"/>
      <c r="D529" s="76"/>
      <c r="E529" s="75" t="s">
        <v>97</v>
      </c>
      <c r="F529" s="75" t="s">
        <v>97</v>
      </c>
      <c r="G529" s="77"/>
      <c r="H529" s="77"/>
      <c r="I529" s="80"/>
      <c r="J529" s="77" t="s">
        <v>97</v>
      </c>
      <c r="K529" s="79" t="s">
        <v>97</v>
      </c>
      <c r="L529" s="79"/>
      <c r="M529" s="80"/>
      <c r="N529" s="79" t="s">
        <v>97</v>
      </c>
      <c r="O529" s="81" t="str">
        <f t="array" ref="O529">IF(A529="", "", (IFNA(IF(A529="", "", INDEX(UpdateSheet!$L:$L, MATCH(1, (UpdateSheet!$G:$G=MAXIFS(UpdateSheet!$G:$G, UpdateSheet!$H:$H, G529, UpdateSheet!$G:$G, "&lt;=" &amp; D529)) * (UpdateSheet!$H:$H=G529), 0))), "") * J529) +
(IFNA(IF(A529="", "", INDEX(UpdateSheet!$P:$P, MATCH(1, (UpdateSheet!$G:$G=MAXIFS(UpdateSheet!$G:$G, UpdateSheet!$M:$M, K529, UpdateSheet!$G:$G, "&lt;=" &amp; D529)) * (UpdateSheet!$M:$M=K529), 0))), "") * N529)
)
</f>
        <v/>
      </c>
      <c r="P529" s="86"/>
      <c r="Q529" s="82" t="str">
        <f t="array" ref="Q529">IF(A529="", "", (IFNA(IF(A529="", "", INDEX(UpdateSheet!$K:$K, MATCH(1, (UpdateSheet!$G:$G=MAXIFS(UpdateSheet!$G:$G, UpdateSheet!$H:$H, G529, UpdateSheet!$I:$I, J529, UpdateSheet!$G:$G, "&lt;=" &amp; D529)) * (UpdateSheet!$H:$H=G529) *(UpdateSheet!$I:$I=J529), 0))), "")) +
(IFNA(IF(A529="", "", INDEX(UpdateSheet!$O:$O, MATCH(1, (UpdateSheet!$G:$G=MAXIFS(UpdateSheet!$G:$G, UpdateSheet!$M:$M, K529,UpdateSheet!$N:$N, N529, UpdateSheet!$G:$G, "&lt;=" &amp; D529)) * (UpdateSheet!$M:$M=K529) *(UpdateSheet!$N:$N=N529), 0))), ""))
)
</f>
        <v/>
      </c>
      <c r="R529" s="81" t="s">
        <v>97</v>
      </c>
      <c r="S529" s="63" t="str">
        <f t="shared" si="20"/>
        <v/>
      </c>
      <c r="T529" s="87"/>
      <c r="U529" s="84" t="s">
        <v>97</v>
      </c>
      <c r="V529" s="84" t="s">
        <v>97</v>
      </c>
      <c r="W529" s="85" t="b">
        <f t="shared" si="1"/>
        <v>0</v>
      </c>
      <c r="X529" s="63"/>
      <c r="Y529" s="63"/>
      <c r="Z529" s="63"/>
    </row>
    <row r="530">
      <c r="A530" s="75"/>
      <c r="B530" s="74"/>
      <c r="C530" s="75"/>
      <c r="D530" s="76"/>
      <c r="E530" s="75" t="s">
        <v>97</v>
      </c>
      <c r="F530" s="75" t="s">
        <v>97</v>
      </c>
      <c r="G530" s="77"/>
      <c r="H530" s="77"/>
      <c r="I530" s="80"/>
      <c r="J530" s="77" t="s">
        <v>97</v>
      </c>
      <c r="K530" s="79" t="s">
        <v>97</v>
      </c>
      <c r="L530" s="79"/>
      <c r="M530" s="80"/>
      <c r="N530" s="79" t="s">
        <v>97</v>
      </c>
      <c r="O530" s="81" t="str">
        <f t="array" ref="O530">IF(A530="", "", (IFNA(IF(A530="", "", INDEX(UpdateSheet!$L:$L, MATCH(1, (UpdateSheet!$G:$G=MAXIFS(UpdateSheet!$G:$G, UpdateSheet!$H:$H, G530, UpdateSheet!$G:$G, "&lt;=" &amp; D530)) * (UpdateSheet!$H:$H=G530), 0))), "") * J530) +
(IFNA(IF(A530="", "", INDEX(UpdateSheet!$P:$P, MATCH(1, (UpdateSheet!$G:$G=MAXIFS(UpdateSheet!$G:$G, UpdateSheet!$M:$M, K530, UpdateSheet!$G:$G, "&lt;=" &amp; D530)) * (UpdateSheet!$M:$M=K530), 0))), "") * N530)
)
</f>
        <v/>
      </c>
      <c r="P530" s="86"/>
      <c r="Q530" s="82" t="str">
        <f t="array" ref="Q530">IF(A530="", "", (IFNA(IF(A530="", "", INDEX(UpdateSheet!$K:$K, MATCH(1, (UpdateSheet!$G:$G=MAXIFS(UpdateSheet!$G:$G, UpdateSheet!$H:$H, G530, UpdateSheet!$I:$I, J530, UpdateSheet!$G:$G, "&lt;=" &amp; D530)) * (UpdateSheet!$H:$H=G530) *(UpdateSheet!$I:$I=J530), 0))), "")) +
(IFNA(IF(A530="", "", INDEX(UpdateSheet!$O:$O, MATCH(1, (UpdateSheet!$G:$G=MAXIFS(UpdateSheet!$G:$G, UpdateSheet!$M:$M, K530,UpdateSheet!$N:$N, N530, UpdateSheet!$G:$G, "&lt;=" &amp; D530)) * (UpdateSheet!$M:$M=K530) *(UpdateSheet!$N:$N=N530), 0))), ""))
)
</f>
        <v/>
      </c>
      <c r="R530" s="81" t="s">
        <v>97</v>
      </c>
      <c r="S530" s="63" t="str">
        <f t="shared" si="20"/>
        <v/>
      </c>
      <c r="T530" s="87"/>
      <c r="U530" s="84" t="s">
        <v>97</v>
      </c>
      <c r="V530" s="84" t="s">
        <v>97</v>
      </c>
      <c r="W530" s="85" t="b">
        <f t="shared" si="1"/>
        <v>0</v>
      </c>
      <c r="X530" s="63"/>
      <c r="Y530" s="63"/>
      <c r="Z530" s="63"/>
    </row>
    <row r="531">
      <c r="A531" s="75"/>
      <c r="B531" s="74"/>
      <c r="C531" s="75"/>
      <c r="D531" s="76"/>
      <c r="E531" s="75" t="s">
        <v>97</v>
      </c>
      <c r="F531" s="75" t="s">
        <v>97</v>
      </c>
      <c r="G531" s="77"/>
      <c r="H531" s="77"/>
      <c r="I531" s="80"/>
      <c r="J531" s="77" t="s">
        <v>97</v>
      </c>
      <c r="K531" s="79" t="s">
        <v>97</v>
      </c>
      <c r="L531" s="79"/>
      <c r="M531" s="80"/>
      <c r="N531" s="79" t="s">
        <v>97</v>
      </c>
      <c r="O531" s="81" t="str">
        <f t="array" ref="O531">IF(A531="", "", (IFNA(IF(A531="", "", INDEX(UpdateSheet!$L:$L, MATCH(1, (UpdateSheet!$G:$G=MAXIFS(UpdateSheet!$G:$G, UpdateSheet!$H:$H, G531, UpdateSheet!$G:$G, "&lt;=" &amp; D531)) * (UpdateSheet!$H:$H=G531), 0))), "") * J531) +
(IFNA(IF(A531="", "", INDEX(UpdateSheet!$P:$P, MATCH(1, (UpdateSheet!$G:$G=MAXIFS(UpdateSheet!$G:$G, UpdateSheet!$M:$M, K531, UpdateSheet!$G:$G, "&lt;=" &amp; D531)) * (UpdateSheet!$M:$M=K531), 0))), "") * N531)
)
</f>
        <v/>
      </c>
      <c r="P531" s="86"/>
      <c r="Q531" s="82" t="str">
        <f t="array" ref="Q531">IF(A531="", "", (IFNA(IF(A531="", "", INDEX(UpdateSheet!$K:$K, MATCH(1, (UpdateSheet!$G:$G=MAXIFS(UpdateSheet!$G:$G, UpdateSheet!$H:$H, G531, UpdateSheet!$I:$I, J531, UpdateSheet!$G:$G, "&lt;=" &amp; D531)) * (UpdateSheet!$H:$H=G531) *(UpdateSheet!$I:$I=J531), 0))), "")) +
(IFNA(IF(A531="", "", INDEX(UpdateSheet!$O:$O, MATCH(1, (UpdateSheet!$G:$G=MAXIFS(UpdateSheet!$G:$G, UpdateSheet!$M:$M, K531,UpdateSheet!$N:$N, N531, UpdateSheet!$G:$G, "&lt;=" &amp; D531)) * (UpdateSheet!$M:$M=K531) *(UpdateSheet!$N:$N=N531), 0))), ""))
)
</f>
        <v/>
      </c>
      <c r="R531" s="81" t="s">
        <v>97</v>
      </c>
      <c r="S531" s="63" t="str">
        <f t="shared" si="20"/>
        <v/>
      </c>
      <c r="T531" s="87"/>
      <c r="U531" s="84" t="s">
        <v>97</v>
      </c>
      <c r="V531" s="84" t="s">
        <v>97</v>
      </c>
      <c r="W531" s="85" t="b">
        <f t="shared" si="1"/>
        <v>0</v>
      </c>
      <c r="X531" s="63"/>
      <c r="Y531" s="63"/>
      <c r="Z531" s="63"/>
    </row>
    <row r="532">
      <c r="A532" s="75"/>
      <c r="B532" s="74"/>
      <c r="C532" s="75"/>
      <c r="D532" s="76"/>
      <c r="E532" s="75" t="s">
        <v>97</v>
      </c>
      <c r="F532" s="75" t="s">
        <v>97</v>
      </c>
      <c r="G532" s="77"/>
      <c r="H532" s="77"/>
      <c r="I532" s="80"/>
      <c r="J532" s="77" t="s">
        <v>97</v>
      </c>
      <c r="K532" s="79" t="s">
        <v>97</v>
      </c>
      <c r="L532" s="79"/>
      <c r="M532" s="80"/>
      <c r="N532" s="79" t="s">
        <v>97</v>
      </c>
      <c r="O532" s="81" t="str">
        <f t="array" ref="O532">IF(A532="", "", (IFNA(IF(A532="", "", INDEX(UpdateSheet!$L:$L, MATCH(1, (UpdateSheet!$G:$G=MAXIFS(UpdateSheet!$G:$G, UpdateSheet!$H:$H, G532, UpdateSheet!$G:$G, "&lt;=" &amp; D532)) * (UpdateSheet!$H:$H=G532), 0))), "") * J532) +
(IFNA(IF(A532="", "", INDEX(UpdateSheet!$P:$P, MATCH(1, (UpdateSheet!$G:$G=MAXIFS(UpdateSheet!$G:$G, UpdateSheet!$M:$M, K532, UpdateSheet!$G:$G, "&lt;=" &amp; D532)) * (UpdateSheet!$M:$M=K532), 0))), "") * N532)
)
</f>
        <v/>
      </c>
      <c r="P532" s="86"/>
      <c r="Q532" s="82" t="str">
        <f t="array" ref="Q532">IF(A532="", "", (IFNA(IF(A532="", "", INDEX(UpdateSheet!$K:$K, MATCH(1, (UpdateSheet!$G:$G=MAXIFS(UpdateSheet!$G:$G, UpdateSheet!$H:$H, G532, UpdateSheet!$I:$I, J532, UpdateSheet!$G:$G, "&lt;=" &amp; D532)) * (UpdateSheet!$H:$H=G532) *(UpdateSheet!$I:$I=J532), 0))), "")) +
(IFNA(IF(A532="", "", INDEX(UpdateSheet!$O:$O, MATCH(1, (UpdateSheet!$G:$G=MAXIFS(UpdateSheet!$G:$G, UpdateSheet!$M:$M, K532,UpdateSheet!$N:$N, N532, UpdateSheet!$G:$G, "&lt;=" &amp; D532)) * (UpdateSheet!$M:$M=K532) *(UpdateSheet!$N:$N=N532), 0))), ""))
)
</f>
        <v/>
      </c>
      <c r="R532" s="81" t="s">
        <v>97</v>
      </c>
      <c r="S532" s="63" t="str">
        <f t="shared" si="20"/>
        <v/>
      </c>
      <c r="T532" s="87"/>
      <c r="U532" s="84" t="s">
        <v>97</v>
      </c>
      <c r="V532" s="84" t="s">
        <v>97</v>
      </c>
      <c r="W532" s="85" t="b">
        <f t="shared" si="1"/>
        <v>0</v>
      </c>
      <c r="X532" s="63"/>
      <c r="Y532" s="63"/>
      <c r="Z532" s="63"/>
    </row>
    <row r="533">
      <c r="A533" s="75"/>
      <c r="B533" s="74"/>
      <c r="C533" s="75"/>
      <c r="D533" s="76"/>
      <c r="E533" s="75" t="s">
        <v>97</v>
      </c>
      <c r="F533" s="75" t="s">
        <v>97</v>
      </c>
      <c r="G533" s="77"/>
      <c r="H533" s="77"/>
      <c r="I533" s="80"/>
      <c r="J533" s="77" t="s">
        <v>97</v>
      </c>
      <c r="K533" s="79" t="s">
        <v>97</v>
      </c>
      <c r="L533" s="79"/>
      <c r="M533" s="80"/>
      <c r="N533" s="79" t="s">
        <v>97</v>
      </c>
      <c r="O533" s="81" t="str">
        <f t="array" ref="O533">IF(A533="", "", (IFNA(IF(A533="", "", INDEX(UpdateSheet!$L:$L, MATCH(1, (UpdateSheet!$G:$G=MAXIFS(UpdateSheet!$G:$G, UpdateSheet!$H:$H, G533, UpdateSheet!$G:$G, "&lt;=" &amp; D533)) * (UpdateSheet!$H:$H=G533), 0))), "") * J533) +
(IFNA(IF(A533="", "", INDEX(UpdateSheet!$P:$P, MATCH(1, (UpdateSheet!$G:$G=MAXIFS(UpdateSheet!$G:$G, UpdateSheet!$M:$M, K533, UpdateSheet!$G:$G, "&lt;=" &amp; D533)) * (UpdateSheet!$M:$M=K533), 0))), "") * N533)
)
</f>
        <v/>
      </c>
      <c r="P533" s="86"/>
      <c r="Q533" s="82" t="str">
        <f t="array" ref="Q533">IF(A533="", "", (IFNA(IF(A533="", "", INDEX(UpdateSheet!$K:$K, MATCH(1, (UpdateSheet!$G:$G=MAXIFS(UpdateSheet!$G:$G, UpdateSheet!$H:$H, G533, UpdateSheet!$I:$I, J533, UpdateSheet!$G:$G, "&lt;=" &amp; D533)) * (UpdateSheet!$H:$H=G533) *(UpdateSheet!$I:$I=J533), 0))), "")) +
(IFNA(IF(A533="", "", INDEX(UpdateSheet!$O:$O, MATCH(1, (UpdateSheet!$G:$G=MAXIFS(UpdateSheet!$G:$G, UpdateSheet!$M:$M, K533,UpdateSheet!$N:$N, N533, UpdateSheet!$G:$G, "&lt;=" &amp; D533)) * (UpdateSheet!$M:$M=K533) *(UpdateSheet!$N:$N=N533), 0))), ""))
)
</f>
        <v/>
      </c>
      <c r="R533" s="81" t="s">
        <v>97</v>
      </c>
      <c r="S533" s="63" t="str">
        <f t="shared" si="20"/>
        <v/>
      </c>
      <c r="T533" s="87"/>
      <c r="U533" s="84" t="s">
        <v>97</v>
      </c>
      <c r="V533" s="84" t="s">
        <v>97</v>
      </c>
      <c r="W533" s="85" t="b">
        <f t="shared" si="1"/>
        <v>0</v>
      </c>
      <c r="X533" s="63"/>
      <c r="Y533" s="63"/>
      <c r="Z533" s="63"/>
    </row>
    <row r="534">
      <c r="A534" s="75"/>
      <c r="B534" s="74"/>
      <c r="C534" s="75"/>
      <c r="D534" s="76"/>
      <c r="E534" s="75" t="s">
        <v>97</v>
      </c>
      <c r="F534" s="75" t="s">
        <v>97</v>
      </c>
      <c r="G534" s="77"/>
      <c r="H534" s="77"/>
      <c r="I534" s="80"/>
      <c r="J534" s="77" t="s">
        <v>97</v>
      </c>
      <c r="K534" s="79" t="s">
        <v>97</v>
      </c>
      <c r="L534" s="79"/>
      <c r="M534" s="80"/>
      <c r="N534" s="79" t="s">
        <v>97</v>
      </c>
      <c r="O534" s="81" t="str">
        <f t="array" ref="O534">IF(A534="", "", (IFNA(IF(A534="", "", INDEX(UpdateSheet!$L:$L, MATCH(1, (UpdateSheet!$G:$G=MAXIFS(UpdateSheet!$G:$G, UpdateSheet!$H:$H, G534, UpdateSheet!$G:$G, "&lt;=" &amp; D534)) * (UpdateSheet!$H:$H=G534), 0))), "") * J534) +
(IFNA(IF(A534="", "", INDEX(UpdateSheet!$P:$P, MATCH(1, (UpdateSheet!$G:$G=MAXIFS(UpdateSheet!$G:$G, UpdateSheet!$M:$M, K534, UpdateSheet!$G:$G, "&lt;=" &amp; D534)) * (UpdateSheet!$M:$M=K534), 0))), "") * N534)
)
</f>
        <v/>
      </c>
      <c r="P534" s="86"/>
      <c r="Q534" s="82" t="str">
        <f t="array" ref="Q534">IF(A534="", "", (IFNA(IF(A534="", "", INDEX(UpdateSheet!$K:$K, MATCH(1, (UpdateSheet!$G:$G=MAXIFS(UpdateSheet!$G:$G, UpdateSheet!$H:$H, G534, UpdateSheet!$I:$I, J534, UpdateSheet!$G:$G, "&lt;=" &amp; D534)) * (UpdateSheet!$H:$H=G534) *(UpdateSheet!$I:$I=J534), 0))), "")) +
(IFNA(IF(A534="", "", INDEX(UpdateSheet!$O:$O, MATCH(1, (UpdateSheet!$G:$G=MAXIFS(UpdateSheet!$G:$G, UpdateSheet!$M:$M, K534,UpdateSheet!$N:$N, N534, UpdateSheet!$G:$G, "&lt;=" &amp; D534)) * (UpdateSheet!$M:$M=K534) *(UpdateSheet!$N:$N=N534), 0))), ""))
)
</f>
        <v/>
      </c>
      <c r="R534" s="81" t="s">
        <v>97</v>
      </c>
      <c r="S534" s="63" t="str">
        <f t="shared" si="20"/>
        <v/>
      </c>
      <c r="T534" s="87"/>
      <c r="U534" s="84" t="s">
        <v>97</v>
      </c>
      <c r="V534" s="84" t="s">
        <v>97</v>
      </c>
      <c r="W534" s="85" t="b">
        <f t="shared" si="1"/>
        <v>0</v>
      </c>
      <c r="X534" s="63"/>
      <c r="Y534" s="63"/>
      <c r="Z534" s="63"/>
    </row>
    <row r="535">
      <c r="A535" s="75"/>
      <c r="B535" s="74"/>
      <c r="C535" s="75"/>
      <c r="D535" s="76"/>
      <c r="E535" s="75" t="s">
        <v>97</v>
      </c>
      <c r="F535" s="75" t="s">
        <v>97</v>
      </c>
      <c r="G535" s="77"/>
      <c r="H535" s="77"/>
      <c r="I535" s="80"/>
      <c r="J535" s="77" t="s">
        <v>97</v>
      </c>
      <c r="K535" s="79" t="s">
        <v>97</v>
      </c>
      <c r="L535" s="79"/>
      <c r="M535" s="80"/>
      <c r="N535" s="79" t="s">
        <v>97</v>
      </c>
      <c r="O535" s="81" t="str">
        <f t="array" ref="O535">IF(A535="", "", (IFNA(IF(A535="", "", INDEX(UpdateSheet!$L:$L, MATCH(1, (UpdateSheet!$G:$G=MAXIFS(UpdateSheet!$G:$G, UpdateSheet!$H:$H, G535, UpdateSheet!$G:$G, "&lt;=" &amp; D535)) * (UpdateSheet!$H:$H=G535), 0))), "") * J535) +
(IFNA(IF(A535="", "", INDEX(UpdateSheet!$P:$P, MATCH(1, (UpdateSheet!$G:$G=MAXIFS(UpdateSheet!$G:$G, UpdateSheet!$M:$M, K535, UpdateSheet!$G:$G, "&lt;=" &amp; D535)) * (UpdateSheet!$M:$M=K535), 0))), "") * N535)
)
</f>
        <v/>
      </c>
      <c r="P535" s="86"/>
      <c r="Q535" s="82" t="str">
        <f t="array" ref="Q535">IF(A535="", "", (IFNA(IF(A535="", "", INDEX(UpdateSheet!$K:$K, MATCH(1, (UpdateSheet!$G:$G=MAXIFS(UpdateSheet!$G:$G, UpdateSheet!$H:$H, G535, UpdateSheet!$I:$I, J535, UpdateSheet!$G:$G, "&lt;=" &amp; D535)) * (UpdateSheet!$H:$H=G535) *(UpdateSheet!$I:$I=J535), 0))), "")) +
(IFNA(IF(A535="", "", INDEX(UpdateSheet!$O:$O, MATCH(1, (UpdateSheet!$G:$G=MAXIFS(UpdateSheet!$G:$G, UpdateSheet!$M:$M, K535,UpdateSheet!$N:$N, N535, UpdateSheet!$G:$G, "&lt;=" &amp; D535)) * (UpdateSheet!$M:$M=K535) *(UpdateSheet!$N:$N=N535), 0))), ""))
)
</f>
        <v/>
      </c>
      <c r="R535" s="81" t="s">
        <v>97</v>
      </c>
      <c r="S535" s="63" t="str">
        <f t="shared" si="20"/>
        <v/>
      </c>
      <c r="T535" s="87"/>
      <c r="U535" s="84" t="s">
        <v>97</v>
      </c>
      <c r="V535" s="84" t="s">
        <v>97</v>
      </c>
      <c r="W535" s="85" t="b">
        <f t="shared" si="1"/>
        <v>0</v>
      </c>
      <c r="X535" s="63"/>
      <c r="Y535" s="63"/>
      <c r="Z535" s="63"/>
    </row>
    <row r="536">
      <c r="A536" s="75"/>
      <c r="B536" s="74"/>
      <c r="C536" s="75"/>
      <c r="D536" s="76"/>
      <c r="E536" s="75" t="s">
        <v>97</v>
      </c>
      <c r="F536" s="75" t="s">
        <v>97</v>
      </c>
      <c r="G536" s="77"/>
      <c r="H536" s="77"/>
      <c r="I536" s="80"/>
      <c r="J536" s="77" t="s">
        <v>97</v>
      </c>
      <c r="K536" s="79" t="s">
        <v>97</v>
      </c>
      <c r="L536" s="79"/>
      <c r="M536" s="80"/>
      <c r="N536" s="79" t="s">
        <v>97</v>
      </c>
      <c r="O536" s="81" t="str">
        <f t="array" ref="O536">IF(A536="", "", (IFNA(IF(A536="", "", INDEX(UpdateSheet!$L:$L, MATCH(1, (UpdateSheet!$G:$G=MAXIFS(UpdateSheet!$G:$G, UpdateSheet!$H:$H, G536, UpdateSheet!$G:$G, "&lt;=" &amp; D536)) * (UpdateSheet!$H:$H=G536), 0))), "") * J536) +
(IFNA(IF(A536="", "", INDEX(UpdateSheet!$P:$P, MATCH(1, (UpdateSheet!$G:$G=MAXIFS(UpdateSheet!$G:$G, UpdateSheet!$M:$M, K536, UpdateSheet!$G:$G, "&lt;=" &amp; D536)) * (UpdateSheet!$M:$M=K536), 0))), "") * N536)
)
</f>
        <v/>
      </c>
      <c r="P536" s="86"/>
      <c r="Q536" s="82" t="str">
        <f t="array" ref="Q536">IF(A536="", "", (IFNA(IF(A536="", "", INDEX(UpdateSheet!$K:$K, MATCH(1, (UpdateSheet!$G:$G=MAXIFS(UpdateSheet!$G:$G, UpdateSheet!$H:$H, G536, UpdateSheet!$I:$I, J536, UpdateSheet!$G:$G, "&lt;=" &amp; D536)) * (UpdateSheet!$H:$H=G536) *(UpdateSheet!$I:$I=J536), 0))), "")) +
(IFNA(IF(A536="", "", INDEX(UpdateSheet!$O:$O, MATCH(1, (UpdateSheet!$G:$G=MAXIFS(UpdateSheet!$G:$G, UpdateSheet!$M:$M, K536,UpdateSheet!$N:$N, N536, UpdateSheet!$G:$G, "&lt;=" &amp; D536)) * (UpdateSheet!$M:$M=K536) *(UpdateSheet!$N:$N=N536), 0))), ""))
)
</f>
        <v/>
      </c>
      <c r="R536" s="81" t="s">
        <v>97</v>
      </c>
      <c r="S536" s="63" t="str">
        <f t="shared" si="20"/>
        <v/>
      </c>
      <c r="T536" s="87"/>
      <c r="U536" s="84" t="s">
        <v>97</v>
      </c>
      <c r="V536" s="84" t="s">
        <v>97</v>
      </c>
      <c r="W536" s="85" t="b">
        <f t="shared" si="1"/>
        <v>0</v>
      </c>
      <c r="X536" s="63"/>
      <c r="Y536" s="63"/>
      <c r="Z536" s="63"/>
    </row>
    <row r="537">
      <c r="A537" s="75"/>
      <c r="B537" s="74"/>
      <c r="C537" s="75"/>
      <c r="D537" s="76"/>
      <c r="E537" s="75" t="s">
        <v>97</v>
      </c>
      <c r="F537" s="75" t="s">
        <v>97</v>
      </c>
      <c r="G537" s="77"/>
      <c r="H537" s="77"/>
      <c r="I537" s="80"/>
      <c r="J537" s="77" t="s">
        <v>97</v>
      </c>
      <c r="K537" s="79" t="s">
        <v>97</v>
      </c>
      <c r="L537" s="79"/>
      <c r="M537" s="80"/>
      <c r="N537" s="79" t="s">
        <v>97</v>
      </c>
      <c r="O537" s="81" t="str">
        <f t="array" ref="O537">IF(A537="", "", (IFNA(IF(A537="", "", INDEX(UpdateSheet!$L:$L, MATCH(1, (UpdateSheet!$G:$G=MAXIFS(UpdateSheet!$G:$G, UpdateSheet!$H:$H, G537, UpdateSheet!$G:$G, "&lt;=" &amp; D537)) * (UpdateSheet!$H:$H=G537), 0))), "") * J537) +
(IFNA(IF(A537="", "", INDEX(UpdateSheet!$P:$P, MATCH(1, (UpdateSheet!$G:$G=MAXIFS(UpdateSheet!$G:$G, UpdateSheet!$M:$M, K537, UpdateSheet!$G:$G, "&lt;=" &amp; D537)) * (UpdateSheet!$M:$M=K537), 0))), "") * N537)
)
</f>
        <v/>
      </c>
      <c r="P537" s="86"/>
      <c r="Q537" s="82" t="str">
        <f t="array" ref="Q537">IF(A537="", "", (IFNA(IF(A537="", "", INDEX(UpdateSheet!$K:$K, MATCH(1, (UpdateSheet!$G:$G=MAXIFS(UpdateSheet!$G:$G, UpdateSheet!$H:$H, G537, UpdateSheet!$I:$I, J537, UpdateSheet!$G:$G, "&lt;=" &amp; D537)) * (UpdateSheet!$H:$H=G537) *(UpdateSheet!$I:$I=J537), 0))), "")) +
(IFNA(IF(A537="", "", INDEX(UpdateSheet!$O:$O, MATCH(1, (UpdateSheet!$G:$G=MAXIFS(UpdateSheet!$G:$G, UpdateSheet!$M:$M, K537,UpdateSheet!$N:$N, N537, UpdateSheet!$G:$G, "&lt;=" &amp; D537)) * (UpdateSheet!$M:$M=K537) *(UpdateSheet!$N:$N=N537), 0))), ""))
)
</f>
        <v/>
      </c>
      <c r="R537" s="81" t="s">
        <v>97</v>
      </c>
      <c r="S537" s="63" t="str">
        <f t="shared" si="20"/>
        <v/>
      </c>
      <c r="T537" s="87"/>
      <c r="U537" s="84" t="s">
        <v>97</v>
      </c>
      <c r="V537" s="84" t="s">
        <v>97</v>
      </c>
      <c r="W537" s="85" t="b">
        <f t="shared" si="1"/>
        <v>0</v>
      </c>
      <c r="X537" s="63"/>
      <c r="Y537" s="63"/>
      <c r="Z537" s="63"/>
    </row>
    <row r="538">
      <c r="A538" s="75"/>
      <c r="B538" s="74"/>
      <c r="C538" s="75"/>
      <c r="D538" s="76"/>
      <c r="E538" s="75" t="s">
        <v>97</v>
      </c>
      <c r="F538" s="75" t="s">
        <v>97</v>
      </c>
      <c r="G538" s="77"/>
      <c r="H538" s="77"/>
      <c r="I538" s="80"/>
      <c r="J538" s="77" t="s">
        <v>97</v>
      </c>
      <c r="K538" s="79" t="s">
        <v>97</v>
      </c>
      <c r="L538" s="79"/>
      <c r="M538" s="80"/>
      <c r="N538" s="79" t="s">
        <v>97</v>
      </c>
      <c r="O538" s="81" t="str">
        <f t="array" ref="O538">IF(A538="", "", (IFNA(IF(A538="", "", INDEX(UpdateSheet!$L:$L, MATCH(1, (UpdateSheet!$G:$G=MAXIFS(UpdateSheet!$G:$G, UpdateSheet!$H:$H, G538, UpdateSheet!$G:$G, "&lt;=" &amp; D538)) * (UpdateSheet!$H:$H=G538), 0))), "") * J538) +
(IFNA(IF(A538="", "", INDEX(UpdateSheet!$P:$P, MATCH(1, (UpdateSheet!$G:$G=MAXIFS(UpdateSheet!$G:$G, UpdateSheet!$M:$M, K538, UpdateSheet!$G:$G, "&lt;=" &amp; D538)) * (UpdateSheet!$M:$M=K538), 0))), "") * N538)
)
</f>
        <v/>
      </c>
      <c r="P538" s="86"/>
      <c r="Q538" s="82" t="str">
        <f t="array" ref="Q538">IF(A538="", "", (IFNA(IF(A538="", "", INDEX(UpdateSheet!$K:$K, MATCH(1, (UpdateSheet!$G:$G=MAXIFS(UpdateSheet!$G:$G, UpdateSheet!$H:$H, G538, UpdateSheet!$I:$I, J538, UpdateSheet!$G:$G, "&lt;=" &amp; D538)) * (UpdateSheet!$H:$H=G538) *(UpdateSheet!$I:$I=J538), 0))), "")) +
(IFNA(IF(A538="", "", INDEX(UpdateSheet!$O:$O, MATCH(1, (UpdateSheet!$G:$G=MAXIFS(UpdateSheet!$G:$G, UpdateSheet!$M:$M, K538,UpdateSheet!$N:$N, N538, UpdateSheet!$G:$G, "&lt;=" &amp; D538)) * (UpdateSheet!$M:$M=K538) *(UpdateSheet!$N:$N=N538), 0))), ""))
)
</f>
        <v/>
      </c>
      <c r="R538" s="81" t="s">
        <v>97</v>
      </c>
      <c r="S538" s="63" t="str">
        <f t="shared" si="20"/>
        <v/>
      </c>
      <c r="T538" s="87"/>
      <c r="U538" s="84" t="s">
        <v>97</v>
      </c>
      <c r="V538" s="84" t="s">
        <v>97</v>
      </c>
      <c r="W538" s="85" t="b">
        <f t="shared" si="1"/>
        <v>0</v>
      </c>
      <c r="X538" s="63"/>
      <c r="Y538" s="63"/>
      <c r="Z538" s="63"/>
    </row>
    <row r="539">
      <c r="A539" s="75"/>
      <c r="B539" s="74"/>
      <c r="C539" s="75"/>
      <c r="D539" s="76"/>
      <c r="E539" s="75" t="s">
        <v>97</v>
      </c>
      <c r="F539" s="75" t="s">
        <v>97</v>
      </c>
      <c r="G539" s="77"/>
      <c r="H539" s="77"/>
      <c r="I539" s="80"/>
      <c r="J539" s="77" t="s">
        <v>97</v>
      </c>
      <c r="K539" s="79" t="s">
        <v>97</v>
      </c>
      <c r="L539" s="79"/>
      <c r="M539" s="80"/>
      <c r="N539" s="79" t="s">
        <v>97</v>
      </c>
      <c r="O539" s="81" t="str">
        <f t="array" ref="O539">IF(A539="", "", (IFNA(IF(A539="", "", INDEX(UpdateSheet!$L:$L, MATCH(1, (UpdateSheet!$G:$G=MAXIFS(UpdateSheet!$G:$G, UpdateSheet!$H:$H, G539, UpdateSheet!$G:$G, "&lt;=" &amp; D539)) * (UpdateSheet!$H:$H=G539), 0))), "") * J539) +
(IFNA(IF(A539="", "", INDEX(UpdateSheet!$P:$P, MATCH(1, (UpdateSheet!$G:$G=MAXIFS(UpdateSheet!$G:$G, UpdateSheet!$M:$M, K539, UpdateSheet!$G:$G, "&lt;=" &amp; D539)) * (UpdateSheet!$M:$M=K539), 0))), "") * N539)
)
</f>
        <v/>
      </c>
      <c r="P539" s="86"/>
      <c r="Q539" s="82" t="str">
        <f t="array" ref="Q539">IF(A539="", "", (IFNA(IF(A539="", "", INDEX(UpdateSheet!$K:$K, MATCH(1, (UpdateSheet!$G:$G=MAXIFS(UpdateSheet!$G:$G, UpdateSheet!$H:$H, G539, UpdateSheet!$I:$I, J539, UpdateSheet!$G:$G, "&lt;=" &amp; D539)) * (UpdateSheet!$H:$H=G539) *(UpdateSheet!$I:$I=J539), 0))), "")) +
(IFNA(IF(A539="", "", INDEX(UpdateSheet!$O:$O, MATCH(1, (UpdateSheet!$G:$G=MAXIFS(UpdateSheet!$G:$G, UpdateSheet!$M:$M, K539,UpdateSheet!$N:$N, N539, UpdateSheet!$G:$G, "&lt;=" &amp; D539)) * (UpdateSheet!$M:$M=K539) *(UpdateSheet!$N:$N=N539), 0))), ""))
)
</f>
        <v/>
      </c>
      <c r="R539" s="81" t="s">
        <v>97</v>
      </c>
      <c r="S539" s="63" t="str">
        <f t="shared" si="20"/>
        <v/>
      </c>
      <c r="T539" s="87"/>
      <c r="U539" s="84" t="s">
        <v>97</v>
      </c>
      <c r="V539" s="84" t="s">
        <v>97</v>
      </c>
      <c r="W539" s="85" t="b">
        <f t="shared" si="1"/>
        <v>0</v>
      </c>
      <c r="X539" s="63"/>
      <c r="Y539" s="63"/>
      <c r="Z539" s="63"/>
    </row>
    <row r="540">
      <c r="A540" s="75"/>
      <c r="B540" s="74"/>
      <c r="C540" s="75"/>
      <c r="D540" s="76"/>
      <c r="E540" s="75" t="s">
        <v>97</v>
      </c>
      <c r="F540" s="75" t="s">
        <v>97</v>
      </c>
      <c r="G540" s="77"/>
      <c r="H540" s="77"/>
      <c r="I540" s="80"/>
      <c r="J540" s="77" t="s">
        <v>97</v>
      </c>
      <c r="K540" s="79" t="s">
        <v>97</v>
      </c>
      <c r="L540" s="79"/>
      <c r="M540" s="80"/>
      <c r="N540" s="79" t="s">
        <v>97</v>
      </c>
      <c r="O540" s="81" t="str">
        <f t="array" ref="O540">IF(A540="", "", (IFNA(IF(A540="", "", INDEX(UpdateSheet!$L:$L, MATCH(1, (UpdateSheet!$G:$G=MAXIFS(UpdateSheet!$G:$G, UpdateSheet!$H:$H, G540, UpdateSheet!$G:$G, "&lt;=" &amp; D540)) * (UpdateSheet!$H:$H=G540), 0))), "") * J540) +
(IFNA(IF(A540="", "", INDEX(UpdateSheet!$P:$P, MATCH(1, (UpdateSheet!$G:$G=MAXIFS(UpdateSheet!$G:$G, UpdateSheet!$M:$M, K540, UpdateSheet!$G:$G, "&lt;=" &amp; D540)) * (UpdateSheet!$M:$M=K540), 0))), "") * N540)
)
</f>
        <v/>
      </c>
      <c r="P540" s="86"/>
      <c r="Q540" s="82" t="str">
        <f t="array" ref="Q540">IF(A540="", "", (IFNA(IF(A540="", "", INDEX(UpdateSheet!$K:$K, MATCH(1, (UpdateSheet!$G:$G=MAXIFS(UpdateSheet!$G:$G, UpdateSheet!$H:$H, G540, UpdateSheet!$I:$I, J540, UpdateSheet!$G:$G, "&lt;=" &amp; D540)) * (UpdateSheet!$H:$H=G540) *(UpdateSheet!$I:$I=J540), 0))), "")) +
(IFNA(IF(A540="", "", INDEX(UpdateSheet!$O:$O, MATCH(1, (UpdateSheet!$G:$G=MAXIFS(UpdateSheet!$G:$G, UpdateSheet!$M:$M, K540,UpdateSheet!$N:$N, N540, UpdateSheet!$G:$G, "&lt;=" &amp; D540)) * (UpdateSheet!$M:$M=K540) *(UpdateSheet!$N:$N=N540), 0))), ""))
)
</f>
        <v/>
      </c>
      <c r="R540" s="81" t="s">
        <v>97</v>
      </c>
      <c r="S540" s="63" t="str">
        <f t="shared" si="20"/>
        <v/>
      </c>
      <c r="T540" s="87"/>
      <c r="U540" s="84" t="s">
        <v>97</v>
      </c>
      <c r="V540" s="84" t="s">
        <v>97</v>
      </c>
      <c r="W540" s="85" t="b">
        <f t="shared" si="1"/>
        <v>0</v>
      </c>
      <c r="X540" s="63"/>
      <c r="Y540" s="63"/>
      <c r="Z540" s="63"/>
    </row>
    <row r="541">
      <c r="A541" s="75"/>
      <c r="B541" s="74"/>
      <c r="C541" s="75"/>
      <c r="D541" s="76"/>
      <c r="E541" s="75" t="s">
        <v>97</v>
      </c>
      <c r="F541" s="75" t="s">
        <v>97</v>
      </c>
      <c r="G541" s="77"/>
      <c r="H541" s="77"/>
      <c r="I541" s="80"/>
      <c r="J541" s="77" t="s">
        <v>97</v>
      </c>
      <c r="K541" s="79" t="s">
        <v>97</v>
      </c>
      <c r="L541" s="79"/>
      <c r="M541" s="80"/>
      <c r="N541" s="79" t="s">
        <v>97</v>
      </c>
      <c r="O541" s="81" t="str">
        <f t="array" ref="O541">IF(A541="", "", (IFNA(IF(A541="", "", INDEX(UpdateSheet!$L:$L, MATCH(1, (UpdateSheet!$G:$G=MAXIFS(UpdateSheet!$G:$G, UpdateSheet!$H:$H, G541, UpdateSheet!$G:$G, "&lt;=" &amp; D541)) * (UpdateSheet!$H:$H=G541), 0))), "") * J541) +
(IFNA(IF(A541="", "", INDEX(UpdateSheet!$P:$P, MATCH(1, (UpdateSheet!$G:$G=MAXIFS(UpdateSheet!$G:$G, UpdateSheet!$M:$M, K541, UpdateSheet!$G:$G, "&lt;=" &amp; D541)) * (UpdateSheet!$M:$M=K541), 0))), "") * N541)
)
</f>
        <v/>
      </c>
      <c r="P541" s="86"/>
      <c r="Q541" s="82" t="str">
        <f t="array" ref="Q541">IF(A541="", "", (IFNA(IF(A541="", "", INDEX(UpdateSheet!$K:$K, MATCH(1, (UpdateSheet!$G:$G=MAXIFS(UpdateSheet!$G:$G, UpdateSheet!$H:$H, G541, UpdateSheet!$I:$I, J541, UpdateSheet!$G:$G, "&lt;=" &amp; D541)) * (UpdateSheet!$H:$H=G541) *(UpdateSheet!$I:$I=J541), 0))), "")) +
(IFNA(IF(A541="", "", INDEX(UpdateSheet!$O:$O, MATCH(1, (UpdateSheet!$G:$G=MAXIFS(UpdateSheet!$G:$G, UpdateSheet!$M:$M, K541,UpdateSheet!$N:$N, N541, UpdateSheet!$G:$G, "&lt;=" &amp; D541)) * (UpdateSheet!$M:$M=K541) *(UpdateSheet!$N:$N=N541), 0))), ""))
)
</f>
        <v/>
      </c>
      <c r="R541" s="81" t="s">
        <v>97</v>
      </c>
      <c r="S541" s="63" t="str">
        <f t="shared" si="20"/>
        <v/>
      </c>
      <c r="T541" s="87"/>
      <c r="U541" s="84" t="s">
        <v>97</v>
      </c>
      <c r="V541" s="84" t="s">
        <v>97</v>
      </c>
      <c r="W541" s="85" t="b">
        <f t="shared" si="1"/>
        <v>0</v>
      </c>
      <c r="X541" s="63"/>
      <c r="Y541" s="63"/>
      <c r="Z541" s="63"/>
    </row>
    <row r="542">
      <c r="A542" s="75"/>
      <c r="B542" s="74"/>
      <c r="C542" s="75"/>
      <c r="D542" s="76"/>
      <c r="E542" s="75" t="s">
        <v>97</v>
      </c>
      <c r="F542" s="75" t="s">
        <v>97</v>
      </c>
      <c r="G542" s="77"/>
      <c r="H542" s="77"/>
      <c r="I542" s="80"/>
      <c r="J542" s="77" t="s">
        <v>97</v>
      </c>
      <c r="K542" s="79" t="s">
        <v>97</v>
      </c>
      <c r="L542" s="79"/>
      <c r="M542" s="80"/>
      <c r="N542" s="79" t="s">
        <v>97</v>
      </c>
      <c r="O542" s="81" t="str">
        <f t="array" ref="O542">IF(A542="", "", (IFNA(IF(A542="", "", INDEX(UpdateSheet!$L:$L, MATCH(1, (UpdateSheet!$G:$G=MAXIFS(UpdateSheet!$G:$G, UpdateSheet!$H:$H, G542, UpdateSheet!$G:$G, "&lt;=" &amp; D542)) * (UpdateSheet!$H:$H=G542), 0))), "") * J542) +
(IFNA(IF(A542="", "", INDEX(UpdateSheet!$P:$P, MATCH(1, (UpdateSheet!$G:$G=MAXIFS(UpdateSheet!$G:$G, UpdateSheet!$M:$M, K542, UpdateSheet!$G:$G, "&lt;=" &amp; D542)) * (UpdateSheet!$M:$M=K542), 0))), "") * N542)
)
</f>
        <v/>
      </c>
      <c r="P542" s="86"/>
      <c r="Q542" s="82" t="str">
        <f t="array" ref="Q542">IF(A542="", "", (IFNA(IF(A542="", "", INDEX(UpdateSheet!$K:$K, MATCH(1, (UpdateSheet!$G:$G=MAXIFS(UpdateSheet!$G:$G, UpdateSheet!$H:$H, G542, UpdateSheet!$I:$I, J542, UpdateSheet!$G:$G, "&lt;=" &amp; D542)) * (UpdateSheet!$H:$H=G542) *(UpdateSheet!$I:$I=J542), 0))), "")) +
(IFNA(IF(A542="", "", INDEX(UpdateSheet!$O:$O, MATCH(1, (UpdateSheet!$G:$G=MAXIFS(UpdateSheet!$G:$G, UpdateSheet!$M:$M, K542,UpdateSheet!$N:$N, N542, UpdateSheet!$G:$G, "&lt;=" &amp; D542)) * (UpdateSheet!$M:$M=K542) *(UpdateSheet!$N:$N=N542), 0))), ""))
)
</f>
        <v/>
      </c>
      <c r="R542" s="81" t="s">
        <v>97</v>
      </c>
      <c r="S542" s="63" t="str">
        <f t="shared" si="20"/>
        <v/>
      </c>
      <c r="T542" s="87"/>
      <c r="U542" s="84" t="s">
        <v>97</v>
      </c>
      <c r="V542" s="84" t="s">
        <v>97</v>
      </c>
      <c r="W542" s="85" t="b">
        <f t="shared" si="1"/>
        <v>0</v>
      </c>
      <c r="X542" s="63"/>
      <c r="Y542" s="63"/>
      <c r="Z542" s="63"/>
    </row>
    <row r="543">
      <c r="A543" s="75"/>
      <c r="B543" s="74"/>
      <c r="C543" s="75"/>
      <c r="D543" s="76"/>
      <c r="E543" s="75" t="s">
        <v>97</v>
      </c>
      <c r="F543" s="75" t="s">
        <v>97</v>
      </c>
      <c r="G543" s="77"/>
      <c r="H543" s="77"/>
      <c r="I543" s="80"/>
      <c r="J543" s="77" t="s">
        <v>97</v>
      </c>
      <c r="K543" s="79" t="s">
        <v>97</v>
      </c>
      <c r="L543" s="79"/>
      <c r="M543" s="80"/>
      <c r="N543" s="79" t="s">
        <v>97</v>
      </c>
      <c r="O543" s="81" t="str">
        <f t="array" ref="O543">IF(A543="", "", (IFNA(IF(A543="", "", INDEX(UpdateSheet!$L:$L, MATCH(1, (UpdateSheet!$G:$G=MAXIFS(UpdateSheet!$G:$G, UpdateSheet!$H:$H, G543, UpdateSheet!$G:$G, "&lt;=" &amp; D543)) * (UpdateSheet!$H:$H=G543), 0))), "") * J543) +
(IFNA(IF(A543="", "", INDEX(UpdateSheet!$P:$P, MATCH(1, (UpdateSheet!$G:$G=MAXIFS(UpdateSheet!$G:$G, UpdateSheet!$M:$M, K543, UpdateSheet!$G:$G, "&lt;=" &amp; D543)) * (UpdateSheet!$M:$M=K543), 0))), "") * N543)
)
</f>
        <v/>
      </c>
      <c r="P543" s="86"/>
      <c r="Q543" s="82" t="str">
        <f t="array" ref="Q543">IF(A543="", "", (IFNA(IF(A543="", "", INDEX(UpdateSheet!$K:$K, MATCH(1, (UpdateSheet!$G:$G=MAXIFS(UpdateSheet!$G:$G, UpdateSheet!$H:$H, G543, UpdateSheet!$I:$I, J543, UpdateSheet!$G:$G, "&lt;=" &amp; D543)) * (UpdateSheet!$H:$H=G543) *(UpdateSheet!$I:$I=J543), 0))), "")) +
(IFNA(IF(A543="", "", INDEX(UpdateSheet!$O:$O, MATCH(1, (UpdateSheet!$G:$G=MAXIFS(UpdateSheet!$G:$G, UpdateSheet!$M:$M, K543,UpdateSheet!$N:$N, N543, UpdateSheet!$G:$G, "&lt;=" &amp; D543)) * (UpdateSheet!$M:$M=K543) *(UpdateSheet!$N:$N=N543), 0))), ""))
)
</f>
        <v/>
      </c>
      <c r="R543" s="81" t="s">
        <v>97</v>
      </c>
      <c r="S543" s="63" t="str">
        <f t="shared" si="20"/>
        <v/>
      </c>
      <c r="T543" s="87"/>
      <c r="U543" s="84" t="s">
        <v>97</v>
      </c>
      <c r="V543" s="84" t="s">
        <v>97</v>
      </c>
      <c r="W543" s="85" t="b">
        <f t="shared" si="1"/>
        <v>0</v>
      </c>
      <c r="X543" s="63"/>
      <c r="Y543" s="63"/>
      <c r="Z543" s="63"/>
    </row>
    <row r="544">
      <c r="A544" s="75"/>
      <c r="B544" s="74"/>
      <c r="C544" s="75"/>
      <c r="D544" s="76"/>
      <c r="E544" s="75" t="s">
        <v>97</v>
      </c>
      <c r="F544" s="75" t="s">
        <v>97</v>
      </c>
      <c r="G544" s="77"/>
      <c r="H544" s="77"/>
      <c r="I544" s="80"/>
      <c r="J544" s="77" t="s">
        <v>97</v>
      </c>
      <c r="K544" s="79" t="s">
        <v>97</v>
      </c>
      <c r="L544" s="79"/>
      <c r="M544" s="80"/>
      <c r="N544" s="79" t="s">
        <v>97</v>
      </c>
      <c r="O544" s="81" t="str">
        <f t="array" ref="O544">IF(A544="", "", (IFNA(IF(A544="", "", INDEX(UpdateSheet!$L:$L, MATCH(1, (UpdateSheet!$G:$G=MAXIFS(UpdateSheet!$G:$G, UpdateSheet!$H:$H, G544, UpdateSheet!$G:$G, "&lt;=" &amp; D544)) * (UpdateSheet!$H:$H=G544), 0))), "") * J544) +
(IFNA(IF(A544="", "", INDEX(UpdateSheet!$P:$P, MATCH(1, (UpdateSheet!$G:$G=MAXIFS(UpdateSheet!$G:$G, UpdateSheet!$M:$M, K544, UpdateSheet!$G:$G, "&lt;=" &amp; D544)) * (UpdateSheet!$M:$M=K544), 0))), "") * N544)
)
</f>
        <v/>
      </c>
      <c r="P544" s="86"/>
      <c r="Q544" s="82" t="str">
        <f t="array" ref="Q544">IF(A544="", "", (IFNA(IF(A544="", "", INDEX(UpdateSheet!$K:$K, MATCH(1, (UpdateSheet!$G:$G=MAXIFS(UpdateSheet!$G:$G, UpdateSheet!$H:$H, G544, UpdateSheet!$I:$I, J544, UpdateSheet!$G:$G, "&lt;=" &amp; D544)) * (UpdateSheet!$H:$H=G544) *(UpdateSheet!$I:$I=J544), 0))), "")) +
(IFNA(IF(A544="", "", INDEX(UpdateSheet!$O:$O, MATCH(1, (UpdateSheet!$G:$G=MAXIFS(UpdateSheet!$G:$G, UpdateSheet!$M:$M, K544,UpdateSheet!$N:$N, N544, UpdateSheet!$G:$G, "&lt;=" &amp; D544)) * (UpdateSheet!$M:$M=K544) *(UpdateSheet!$N:$N=N544), 0))), ""))
)
</f>
        <v/>
      </c>
      <c r="R544" s="81" t="s">
        <v>97</v>
      </c>
      <c r="S544" s="63" t="str">
        <f t="shared" si="20"/>
        <v/>
      </c>
      <c r="T544" s="87"/>
      <c r="U544" s="84" t="s">
        <v>97</v>
      </c>
      <c r="V544" s="84" t="s">
        <v>97</v>
      </c>
      <c r="W544" s="85" t="b">
        <f t="shared" si="1"/>
        <v>0</v>
      </c>
      <c r="X544" s="63"/>
      <c r="Y544" s="63"/>
      <c r="Z544" s="63"/>
    </row>
    <row r="545">
      <c r="A545" s="75"/>
      <c r="B545" s="74"/>
      <c r="C545" s="75"/>
      <c r="D545" s="76"/>
      <c r="E545" s="75" t="s">
        <v>97</v>
      </c>
      <c r="F545" s="75" t="s">
        <v>97</v>
      </c>
      <c r="G545" s="77"/>
      <c r="H545" s="77"/>
      <c r="I545" s="80"/>
      <c r="J545" s="77" t="s">
        <v>97</v>
      </c>
      <c r="K545" s="79" t="s">
        <v>97</v>
      </c>
      <c r="L545" s="79"/>
      <c r="M545" s="80"/>
      <c r="N545" s="79" t="s">
        <v>97</v>
      </c>
      <c r="O545" s="81" t="str">
        <f t="array" ref="O545">IF(A545="", "", (IFNA(IF(A545="", "", INDEX(UpdateSheet!$L:$L, MATCH(1, (UpdateSheet!$G:$G=MAXIFS(UpdateSheet!$G:$G, UpdateSheet!$H:$H, G545, UpdateSheet!$G:$G, "&lt;=" &amp; D545)) * (UpdateSheet!$H:$H=G545), 0))), "") * J545) +
(IFNA(IF(A545="", "", INDEX(UpdateSheet!$P:$P, MATCH(1, (UpdateSheet!$G:$G=MAXIFS(UpdateSheet!$G:$G, UpdateSheet!$M:$M, K545, UpdateSheet!$G:$G, "&lt;=" &amp; D545)) * (UpdateSheet!$M:$M=K545), 0))), "") * N545)
)
</f>
        <v/>
      </c>
      <c r="P545" s="86"/>
      <c r="Q545" s="82" t="str">
        <f t="array" ref="Q545">IF(A545="", "", (IFNA(IF(A545="", "", INDEX(UpdateSheet!$K:$K, MATCH(1, (UpdateSheet!$G:$G=MAXIFS(UpdateSheet!$G:$G, UpdateSheet!$H:$H, G545, UpdateSheet!$I:$I, J545, UpdateSheet!$G:$G, "&lt;=" &amp; D545)) * (UpdateSheet!$H:$H=G545) *(UpdateSheet!$I:$I=J545), 0))), "")) +
(IFNA(IF(A545="", "", INDEX(UpdateSheet!$O:$O, MATCH(1, (UpdateSheet!$G:$G=MAXIFS(UpdateSheet!$G:$G, UpdateSheet!$M:$M, K545,UpdateSheet!$N:$N, N545, UpdateSheet!$G:$G, "&lt;=" &amp; D545)) * (UpdateSheet!$M:$M=K545) *(UpdateSheet!$N:$N=N545), 0))), ""))
)
</f>
        <v/>
      </c>
      <c r="R545" s="81" t="s">
        <v>97</v>
      </c>
      <c r="S545" s="63" t="str">
        <f t="shared" si="20"/>
        <v/>
      </c>
      <c r="T545" s="87"/>
      <c r="U545" s="84" t="s">
        <v>97</v>
      </c>
      <c r="V545" s="84" t="s">
        <v>97</v>
      </c>
      <c r="W545" s="85" t="b">
        <f t="shared" si="1"/>
        <v>0</v>
      </c>
      <c r="X545" s="63"/>
      <c r="Y545" s="63"/>
      <c r="Z545" s="63"/>
    </row>
    <row r="546">
      <c r="A546" s="75"/>
      <c r="B546" s="74"/>
      <c r="C546" s="75"/>
      <c r="D546" s="76"/>
      <c r="E546" s="75" t="s">
        <v>97</v>
      </c>
      <c r="F546" s="75" t="s">
        <v>97</v>
      </c>
      <c r="G546" s="77"/>
      <c r="H546" s="77"/>
      <c r="I546" s="80"/>
      <c r="J546" s="77" t="s">
        <v>97</v>
      </c>
      <c r="K546" s="79" t="s">
        <v>97</v>
      </c>
      <c r="L546" s="79"/>
      <c r="M546" s="80"/>
      <c r="N546" s="79" t="s">
        <v>97</v>
      </c>
      <c r="O546" s="81" t="str">
        <f t="array" ref="O546">IF(A546="", "", (IFNA(IF(A546="", "", INDEX(UpdateSheet!$L:$L, MATCH(1, (UpdateSheet!$G:$G=MAXIFS(UpdateSheet!$G:$G, UpdateSheet!$H:$H, G546, UpdateSheet!$G:$G, "&lt;=" &amp; D546)) * (UpdateSheet!$H:$H=G546), 0))), "") * J546) +
(IFNA(IF(A546="", "", INDEX(UpdateSheet!$P:$P, MATCH(1, (UpdateSheet!$G:$G=MAXIFS(UpdateSheet!$G:$G, UpdateSheet!$M:$M, K546, UpdateSheet!$G:$G, "&lt;=" &amp; D546)) * (UpdateSheet!$M:$M=K546), 0))), "") * N546)
)
</f>
        <v/>
      </c>
      <c r="P546" s="86"/>
      <c r="Q546" s="82" t="str">
        <f t="array" ref="Q546">IF(A546="", "", (IFNA(IF(A546="", "", INDEX(UpdateSheet!$K:$K, MATCH(1, (UpdateSheet!$G:$G=MAXIFS(UpdateSheet!$G:$G, UpdateSheet!$H:$H, G546, UpdateSheet!$I:$I, J546, UpdateSheet!$G:$G, "&lt;=" &amp; D546)) * (UpdateSheet!$H:$H=G546) *(UpdateSheet!$I:$I=J546), 0))), "")) +
(IFNA(IF(A546="", "", INDEX(UpdateSheet!$O:$O, MATCH(1, (UpdateSheet!$G:$G=MAXIFS(UpdateSheet!$G:$G, UpdateSheet!$M:$M, K546,UpdateSheet!$N:$N, N546, UpdateSheet!$G:$G, "&lt;=" &amp; D546)) * (UpdateSheet!$M:$M=K546) *(UpdateSheet!$N:$N=N546), 0))), ""))
)
</f>
        <v/>
      </c>
      <c r="R546" s="81" t="s">
        <v>97</v>
      </c>
      <c r="S546" s="63" t="str">
        <f t="shared" si="20"/>
        <v/>
      </c>
      <c r="T546" s="87"/>
      <c r="U546" s="84" t="s">
        <v>97</v>
      </c>
      <c r="V546" s="84" t="s">
        <v>97</v>
      </c>
      <c r="W546" s="85" t="b">
        <f t="shared" si="1"/>
        <v>0</v>
      </c>
      <c r="X546" s="63"/>
      <c r="Y546" s="63"/>
      <c r="Z546" s="63"/>
    </row>
    <row r="547">
      <c r="A547" s="75"/>
      <c r="B547" s="74"/>
      <c r="C547" s="75"/>
      <c r="D547" s="76"/>
      <c r="E547" s="75" t="s">
        <v>97</v>
      </c>
      <c r="F547" s="75" t="s">
        <v>97</v>
      </c>
      <c r="G547" s="77"/>
      <c r="H547" s="77"/>
      <c r="I547" s="80"/>
      <c r="J547" s="77" t="s">
        <v>97</v>
      </c>
      <c r="K547" s="79" t="s">
        <v>97</v>
      </c>
      <c r="L547" s="79"/>
      <c r="M547" s="80"/>
      <c r="N547" s="79" t="s">
        <v>97</v>
      </c>
      <c r="O547" s="81" t="str">
        <f t="array" ref="O547">IF(A547="", "", (IFNA(IF(A547="", "", INDEX(UpdateSheet!$L:$L, MATCH(1, (UpdateSheet!$G:$G=MAXIFS(UpdateSheet!$G:$G, UpdateSheet!$H:$H, G547, UpdateSheet!$G:$G, "&lt;=" &amp; D547)) * (UpdateSheet!$H:$H=G547), 0))), "") * J547) +
(IFNA(IF(A547="", "", INDEX(UpdateSheet!$P:$P, MATCH(1, (UpdateSheet!$G:$G=MAXIFS(UpdateSheet!$G:$G, UpdateSheet!$M:$M, K547, UpdateSheet!$G:$G, "&lt;=" &amp; D547)) * (UpdateSheet!$M:$M=K547), 0))), "") * N547)
)
</f>
        <v/>
      </c>
      <c r="P547" s="86"/>
      <c r="Q547" s="82" t="str">
        <f t="array" ref="Q547">IF(A547="", "", (IFNA(IF(A547="", "", INDEX(UpdateSheet!$K:$K, MATCH(1, (UpdateSheet!$G:$G=MAXIFS(UpdateSheet!$G:$G, UpdateSheet!$H:$H, G547, UpdateSheet!$I:$I, J547, UpdateSheet!$G:$G, "&lt;=" &amp; D547)) * (UpdateSheet!$H:$H=G547) *(UpdateSheet!$I:$I=J547), 0))), "")) +
(IFNA(IF(A547="", "", INDEX(UpdateSheet!$O:$O, MATCH(1, (UpdateSheet!$G:$G=MAXIFS(UpdateSheet!$G:$G, UpdateSheet!$M:$M, K547,UpdateSheet!$N:$N, N547, UpdateSheet!$G:$G, "&lt;=" &amp; D547)) * (UpdateSheet!$M:$M=K547) *(UpdateSheet!$N:$N=N547), 0))), ""))
)
</f>
        <v/>
      </c>
      <c r="R547" s="81" t="s">
        <v>97</v>
      </c>
      <c r="S547" s="63" t="str">
        <f t="shared" si="20"/>
        <v/>
      </c>
      <c r="T547" s="87"/>
      <c r="U547" s="84" t="s">
        <v>97</v>
      </c>
      <c r="V547" s="84" t="s">
        <v>97</v>
      </c>
      <c r="W547" s="85" t="b">
        <f t="shared" si="1"/>
        <v>0</v>
      </c>
      <c r="X547" s="63"/>
      <c r="Y547" s="63"/>
      <c r="Z547" s="63"/>
    </row>
    <row r="548">
      <c r="A548" s="75"/>
      <c r="B548" s="74"/>
      <c r="C548" s="75"/>
      <c r="D548" s="76"/>
      <c r="E548" s="75" t="s">
        <v>97</v>
      </c>
      <c r="F548" s="75" t="s">
        <v>97</v>
      </c>
      <c r="G548" s="77"/>
      <c r="H548" s="77"/>
      <c r="I548" s="80"/>
      <c r="J548" s="77" t="s">
        <v>97</v>
      </c>
      <c r="K548" s="79" t="s">
        <v>97</v>
      </c>
      <c r="L548" s="79"/>
      <c r="M548" s="80"/>
      <c r="N548" s="79" t="s">
        <v>97</v>
      </c>
      <c r="O548" s="81" t="str">
        <f t="array" ref="O548">IF(A548="", "", (IFNA(IF(A548="", "", INDEX(UpdateSheet!$L:$L, MATCH(1, (UpdateSheet!$G:$G=MAXIFS(UpdateSheet!$G:$G, UpdateSheet!$H:$H, G548, UpdateSheet!$G:$G, "&lt;=" &amp; D548)) * (UpdateSheet!$H:$H=G548), 0))), "") * J548) +
(IFNA(IF(A548="", "", INDEX(UpdateSheet!$P:$P, MATCH(1, (UpdateSheet!$G:$G=MAXIFS(UpdateSheet!$G:$G, UpdateSheet!$M:$M, K548, UpdateSheet!$G:$G, "&lt;=" &amp; D548)) * (UpdateSheet!$M:$M=K548), 0))), "") * N548)
)
</f>
        <v/>
      </c>
      <c r="P548" s="86"/>
      <c r="Q548" s="82" t="str">
        <f t="array" ref="Q548">IF(A548="", "", (IFNA(IF(A548="", "", INDEX(UpdateSheet!$K:$K, MATCH(1, (UpdateSheet!$G:$G=MAXIFS(UpdateSheet!$G:$G, UpdateSheet!$H:$H, G548, UpdateSheet!$I:$I, J548, UpdateSheet!$G:$G, "&lt;=" &amp; D548)) * (UpdateSheet!$H:$H=G548) *(UpdateSheet!$I:$I=J548), 0))), "")) +
(IFNA(IF(A548="", "", INDEX(UpdateSheet!$O:$O, MATCH(1, (UpdateSheet!$G:$G=MAXIFS(UpdateSheet!$G:$G, UpdateSheet!$M:$M, K548,UpdateSheet!$N:$N, N548, UpdateSheet!$G:$G, "&lt;=" &amp; D548)) * (UpdateSheet!$M:$M=K548) *(UpdateSheet!$N:$N=N548), 0))), ""))
)
</f>
        <v/>
      </c>
      <c r="R548" s="81" t="s">
        <v>97</v>
      </c>
      <c r="S548" s="63" t="str">
        <f t="shared" si="20"/>
        <v/>
      </c>
      <c r="T548" s="87"/>
      <c r="U548" s="84" t="s">
        <v>97</v>
      </c>
      <c r="V548" s="84" t="s">
        <v>97</v>
      </c>
      <c r="W548" s="85" t="b">
        <f t="shared" si="1"/>
        <v>0</v>
      </c>
      <c r="X548" s="63"/>
      <c r="Y548" s="63"/>
      <c r="Z548" s="63"/>
    </row>
    <row r="549">
      <c r="A549" s="75"/>
      <c r="B549" s="74"/>
      <c r="C549" s="75"/>
      <c r="D549" s="76"/>
      <c r="E549" s="75" t="s">
        <v>97</v>
      </c>
      <c r="F549" s="75" t="s">
        <v>97</v>
      </c>
      <c r="G549" s="77"/>
      <c r="H549" s="77"/>
      <c r="I549" s="80"/>
      <c r="J549" s="77" t="s">
        <v>97</v>
      </c>
      <c r="K549" s="79" t="s">
        <v>97</v>
      </c>
      <c r="L549" s="79"/>
      <c r="M549" s="80"/>
      <c r="N549" s="79" t="s">
        <v>97</v>
      </c>
      <c r="O549" s="81" t="str">
        <f t="array" ref="O549">IF(A549="", "", (IFNA(IF(A549="", "", INDEX(UpdateSheet!$L:$L, MATCH(1, (UpdateSheet!$G:$G=MAXIFS(UpdateSheet!$G:$G, UpdateSheet!$H:$H, G549, UpdateSheet!$G:$G, "&lt;=" &amp; D549)) * (UpdateSheet!$H:$H=G549), 0))), "") * J549) +
(IFNA(IF(A549="", "", INDEX(UpdateSheet!$P:$P, MATCH(1, (UpdateSheet!$G:$G=MAXIFS(UpdateSheet!$G:$G, UpdateSheet!$M:$M, K549, UpdateSheet!$G:$G, "&lt;=" &amp; D549)) * (UpdateSheet!$M:$M=K549), 0))), "") * N549)
)
</f>
        <v/>
      </c>
      <c r="P549" s="86"/>
      <c r="Q549" s="82" t="str">
        <f t="array" ref="Q549">IF(A549="", "", (IFNA(IF(A549="", "", INDEX(UpdateSheet!$K:$K, MATCH(1, (UpdateSheet!$G:$G=MAXIFS(UpdateSheet!$G:$G, UpdateSheet!$H:$H, G549, UpdateSheet!$I:$I, J549, UpdateSheet!$G:$G, "&lt;=" &amp; D549)) * (UpdateSheet!$H:$H=G549) *(UpdateSheet!$I:$I=J549), 0))), "")) +
(IFNA(IF(A549="", "", INDEX(UpdateSheet!$O:$O, MATCH(1, (UpdateSheet!$G:$G=MAXIFS(UpdateSheet!$G:$G, UpdateSheet!$M:$M, K549,UpdateSheet!$N:$N, N549, UpdateSheet!$G:$G, "&lt;=" &amp; D549)) * (UpdateSheet!$M:$M=K549) *(UpdateSheet!$N:$N=N549), 0))), ""))
)
</f>
        <v/>
      </c>
      <c r="R549" s="81" t="s">
        <v>97</v>
      </c>
      <c r="S549" s="63" t="str">
        <f t="shared" si="20"/>
        <v/>
      </c>
      <c r="T549" s="87"/>
      <c r="U549" s="84" t="s">
        <v>97</v>
      </c>
      <c r="V549" s="84" t="s">
        <v>97</v>
      </c>
      <c r="W549" s="85" t="b">
        <f t="shared" si="1"/>
        <v>0</v>
      </c>
      <c r="X549" s="63"/>
      <c r="Y549" s="63"/>
      <c r="Z549" s="63"/>
    </row>
    <row r="550">
      <c r="A550" s="75"/>
      <c r="B550" s="74"/>
      <c r="C550" s="75"/>
      <c r="D550" s="76"/>
      <c r="E550" s="75" t="s">
        <v>97</v>
      </c>
      <c r="F550" s="75" t="s">
        <v>97</v>
      </c>
      <c r="G550" s="77"/>
      <c r="H550" s="77"/>
      <c r="I550" s="80"/>
      <c r="J550" s="77" t="s">
        <v>97</v>
      </c>
      <c r="K550" s="79" t="s">
        <v>97</v>
      </c>
      <c r="L550" s="79"/>
      <c r="M550" s="80"/>
      <c r="N550" s="79" t="s">
        <v>97</v>
      </c>
      <c r="O550" s="81" t="str">
        <f t="array" ref="O550">IF(A550="", "", (IFNA(IF(A550="", "", INDEX(UpdateSheet!$L:$L, MATCH(1, (UpdateSheet!$G:$G=MAXIFS(UpdateSheet!$G:$G, UpdateSheet!$H:$H, G550, UpdateSheet!$G:$G, "&lt;=" &amp; D550)) * (UpdateSheet!$H:$H=G550), 0))), "") * J550) +
(IFNA(IF(A550="", "", INDEX(UpdateSheet!$P:$P, MATCH(1, (UpdateSheet!$G:$G=MAXIFS(UpdateSheet!$G:$G, UpdateSheet!$M:$M, K550, UpdateSheet!$G:$G, "&lt;=" &amp; D550)) * (UpdateSheet!$M:$M=K550), 0))), "") * N550)
)
</f>
        <v/>
      </c>
      <c r="P550" s="86"/>
      <c r="Q550" s="82" t="str">
        <f t="array" ref="Q550">IF(A550="", "", (IFNA(IF(A550="", "", INDEX(UpdateSheet!$K:$K, MATCH(1, (UpdateSheet!$G:$G=MAXIFS(UpdateSheet!$G:$G, UpdateSheet!$H:$H, G550, UpdateSheet!$I:$I, J550, UpdateSheet!$G:$G, "&lt;=" &amp; D550)) * (UpdateSheet!$H:$H=G550) *(UpdateSheet!$I:$I=J550), 0))), "")) +
(IFNA(IF(A550="", "", INDEX(UpdateSheet!$O:$O, MATCH(1, (UpdateSheet!$G:$G=MAXIFS(UpdateSheet!$G:$G, UpdateSheet!$M:$M, K550,UpdateSheet!$N:$N, N550, UpdateSheet!$G:$G, "&lt;=" &amp; D550)) * (UpdateSheet!$M:$M=K550) *(UpdateSheet!$N:$N=N550), 0))), ""))
)
</f>
        <v/>
      </c>
      <c r="R550" s="81" t="s">
        <v>97</v>
      </c>
      <c r="S550" s="63" t="str">
        <f t="shared" si="20"/>
        <v/>
      </c>
      <c r="T550" s="87"/>
      <c r="U550" s="84" t="s">
        <v>97</v>
      </c>
      <c r="V550" s="84" t="s">
        <v>97</v>
      </c>
      <c r="W550" s="85" t="b">
        <f t="shared" si="1"/>
        <v>0</v>
      </c>
      <c r="X550" s="63"/>
      <c r="Y550" s="63"/>
      <c r="Z550" s="63"/>
    </row>
    <row r="551">
      <c r="A551" s="75"/>
      <c r="B551" s="74"/>
      <c r="C551" s="75"/>
      <c r="D551" s="76"/>
      <c r="E551" s="75" t="s">
        <v>97</v>
      </c>
      <c r="F551" s="75" t="s">
        <v>97</v>
      </c>
      <c r="G551" s="77"/>
      <c r="H551" s="77"/>
      <c r="I551" s="80"/>
      <c r="J551" s="77" t="s">
        <v>97</v>
      </c>
      <c r="K551" s="79" t="s">
        <v>97</v>
      </c>
      <c r="L551" s="79"/>
      <c r="M551" s="80"/>
      <c r="N551" s="79" t="s">
        <v>97</v>
      </c>
      <c r="O551" s="81" t="str">
        <f t="array" ref="O551">IF(A551="", "", (IFNA(IF(A551="", "", INDEX(UpdateSheet!$L:$L, MATCH(1, (UpdateSheet!$G:$G=MAXIFS(UpdateSheet!$G:$G, UpdateSheet!$H:$H, G551, UpdateSheet!$G:$G, "&lt;=" &amp; D551)) * (UpdateSheet!$H:$H=G551), 0))), "") * J551) +
(IFNA(IF(A551="", "", INDEX(UpdateSheet!$P:$P, MATCH(1, (UpdateSheet!$G:$G=MAXIFS(UpdateSheet!$G:$G, UpdateSheet!$M:$M, K551, UpdateSheet!$G:$G, "&lt;=" &amp; D551)) * (UpdateSheet!$M:$M=K551), 0))), "") * N551)
)
</f>
        <v/>
      </c>
      <c r="P551" s="86"/>
      <c r="Q551" s="82" t="str">
        <f t="array" ref="Q551">IF(A551="", "", (IFNA(IF(A551="", "", INDEX(UpdateSheet!$K:$K, MATCH(1, (UpdateSheet!$G:$G=MAXIFS(UpdateSheet!$G:$G, UpdateSheet!$H:$H, G551, UpdateSheet!$I:$I, J551, UpdateSheet!$G:$G, "&lt;=" &amp; D551)) * (UpdateSheet!$H:$H=G551) *(UpdateSheet!$I:$I=J551), 0))), "")) +
(IFNA(IF(A551="", "", INDEX(UpdateSheet!$O:$O, MATCH(1, (UpdateSheet!$G:$G=MAXIFS(UpdateSheet!$G:$G, UpdateSheet!$M:$M, K551,UpdateSheet!$N:$N, N551, UpdateSheet!$G:$G, "&lt;=" &amp; D551)) * (UpdateSheet!$M:$M=K551) *(UpdateSheet!$N:$N=N551), 0))), ""))
)
</f>
        <v/>
      </c>
      <c r="R551" s="81" t="s">
        <v>97</v>
      </c>
      <c r="S551" s="63" t="str">
        <f t="shared" si="20"/>
        <v/>
      </c>
      <c r="T551" s="87"/>
      <c r="U551" s="84" t="s">
        <v>97</v>
      </c>
      <c r="V551" s="84" t="s">
        <v>97</v>
      </c>
      <c r="W551" s="85" t="b">
        <f t="shared" si="1"/>
        <v>0</v>
      </c>
      <c r="X551" s="63"/>
      <c r="Y551" s="63"/>
      <c r="Z551" s="63"/>
    </row>
    <row r="552">
      <c r="A552" s="75"/>
      <c r="B552" s="74"/>
      <c r="C552" s="75"/>
      <c r="D552" s="76"/>
      <c r="E552" s="75" t="s">
        <v>97</v>
      </c>
      <c r="F552" s="75" t="s">
        <v>97</v>
      </c>
      <c r="G552" s="77"/>
      <c r="H552" s="77"/>
      <c r="I552" s="80"/>
      <c r="J552" s="77" t="s">
        <v>97</v>
      </c>
      <c r="K552" s="79" t="s">
        <v>97</v>
      </c>
      <c r="L552" s="79"/>
      <c r="M552" s="80"/>
      <c r="N552" s="79" t="s">
        <v>97</v>
      </c>
      <c r="O552" s="81" t="str">
        <f t="array" ref="O552">IF(A552="", "", (IFNA(IF(A552="", "", INDEX(UpdateSheet!$L:$L, MATCH(1, (UpdateSheet!$G:$G=MAXIFS(UpdateSheet!$G:$G, UpdateSheet!$H:$H, G552, UpdateSheet!$G:$G, "&lt;=" &amp; D552)) * (UpdateSheet!$H:$H=G552), 0))), "") * J552) +
(IFNA(IF(A552="", "", INDEX(UpdateSheet!$P:$P, MATCH(1, (UpdateSheet!$G:$G=MAXIFS(UpdateSheet!$G:$G, UpdateSheet!$M:$M, K552, UpdateSheet!$G:$G, "&lt;=" &amp; D552)) * (UpdateSheet!$M:$M=K552), 0))), "") * N552)
)
</f>
        <v/>
      </c>
      <c r="P552" s="86"/>
      <c r="Q552" s="82" t="str">
        <f t="array" ref="Q552">IF(A552="", "", (IFNA(IF(A552="", "", INDEX(UpdateSheet!$K:$K, MATCH(1, (UpdateSheet!$G:$G=MAXIFS(UpdateSheet!$G:$G, UpdateSheet!$H:$H, G552, UpdateSheet!$I:$I, J552, UpdateSheet!$G:$G, "&lt;=" &amp; D552)) * (UpdateSheet!$H:$H=G552) *(UpdateSheet!$I:$I=J552), 0))), "")) +
(IFNA(IF(A552="", "", INDEX(UpdateSheet!$O:$O, MATCH(1, (UpdateSheet!$G:$G=MAXIFS(UpdateSheet!$G:$G, UpdateSheet!$M:$M, K552,UpdateSheet!$N:$N, N552, UpdateSheet!$G:$G, "&lt;=" &amp; D552)) * (UpdateSheet!$M:$M=K552) *(UpdateSheet!$N:$N=N552), 0))), ""))
)
</f>
        <v/>
      </c>
      <c r="R552" s="81" t="s">
        <v>97</v>
      </c>
      <c r="S552" s="63" t="str">
        <f t="shared" si="20"/>
        <v/>
      </c>
      <c r="T552" s="87"/>
      <c r="U552" s="84" t="s">
        <v>97</v>
      </c>
      <c r="V552" s="84" t="s">
        <v>97</v>
      </c>
      <c r="W552" s="85" t="b">
        <f t="shared" si="1"/>
        <v>0</v>
      </c>
      <c r="X552" s="63"/>
      <c r="Y552" s="63"/>
      <c r="Z552" s="63"/>
    </row>
    <row r="553">
      <c r="A553" s="75"/>
      <c r="B553" s="74"/>
      <c r="C553" s="75"/>
      <c r="D553" s="76"/>
      <c r="E553" s="75" t="s">
        <v>97</v>
      </c>
      <c r="F553" s="75" t="s">
        <v>97</v>
      </c>
      <c r="G553" s="77"/>
      <c r="H553" s="77"/>
      <c r="I553" s="80"/>
      <c r="J553" s="77" t="s">
        <v>97</v>
      </c>
      <c r="K553" s="79" t="s">
        <v>97</v>
      </c>
      <c r="L553" s="79"/>
      <c r="M553" s="80"/>
      <c r="N553" s="79" t="s">
        <v>97</v>
      </c>
      <c r="O553" s="81" t="str">
        <f t="array" ref="O553">IF(A553="", "", (IFNA(IF(A553="", "", INDEX(UpdateSheet!$L:$L, MATCH(1, (UpdateSheet!$G:$G=MAXIFS(UpdateSheet!$G:$G, UpdateSheet!$H:$H, G553, UpdateSheet!$G:$G, "&lt;=" &amp; D553)) * (UpdateSheet!$H:$H=G553), 0))), "") * J553) +
(IFNA(IF(A553="", "", INDEX(UpdateSheet!$P:$P, MATCH(1, (UpdateSheet!$G:$G=MAXIFS(UpdateSheet!$G:$G, UpdateSheet!$M:$M, K553, UpdateSheet!$G:$G, "&lt;=" &amp; D553)) * (UpdateSheet!$M:$M=K553), 0))), "") * N553)
)
</f>
        <v/>
      </c>
      <c r="P553" s="86"/>
      <c r="Q553" s="82" t="str">
        <f t="array" ref="Q553">IF(A553="", "", (IFNA(IF(A553="", "", INDEX(UpdateSheet!$K:$K, MATCH(1, (UpdateSheet!$G:$G=MAXIFS(UpdateSheet!$G:$G, UpdateSheet!$H:$H, G553, UpdateSheet!$I:$I, J553, UpdateSheet!$G:$G, "&lt;=" &amp; D553)) * (UpdateSheet!$H:$H=G553) *(UpdateSheet!$I:$I=J553), 0))), "")) +
(IFNA(IF(A553="", "", INDEX(UpdateSheet!$O:$O, MATCH(1, (UpdateSheet!$G:$G=MAXIFS(UpdateSheet!$G:$G, UpdateSheet!$M:$M, K553,UpdateSheet!$N:$N, N553, UpdateSheet!$G:$G, "&lt;=" &amp; D553)) * (UpdateSheet!$M:$M=K553) *(UpdateSheet!$N:$N=N553), 0))), ""))
)
</f>
        <v/>
      </c>
      <c r="R553" s="81" t="s">
        <v>97</v>
      </c>
      <c r="S553" s="63" t="str">
        <f t="shared" si="20"/>
        <v/>
      </c>
      <c r="T553" s="87"/>
      <c r="U553" s="84" t="s">
        <v>97</v>
      </c>
      <c r="V553" s="84" t="s">
        <v>97</v>
      </c>
      <c r="W553" s="85" t="b">
        <f t="shared" si="1"/>
        <v>0</v>
      </c>
      <c r="X553" s="63"/>
      <c r="Y553" s="63"/>
      <c r="Z553" s="63"/>
    </row>
    <row r="554">
      <c r="A554" s="75"/>
      <c r="B554" s="74"/>
      <c r="C554" s="75"/>
      <c r="D554" s="76"/>
      <c r="E554" s="75" t="s">
        <v>97</v>
      </c>
      <c r="F554" s="75" t="s">
        <v>97</v>
      </c>
      <c r="G554" s="77"/>
      <c r="H554" s="77"/>
      <c r="I554" s="80"/>
      <c r="J554" s="77" t="s">
        <v>97</v>
      </c>
      <c r="K554" s="79" t="s">
        <v>97</v>
      </c>
      <c r="L554" s="79"/>
      <c r="M554" s="80"/>
      <c r="N554" s="79" t="s">
        <v>97</v>
      </c>
      <c r="O554" s="81" t="str">
        <f t="array" ref="O554">IF(A554="", "", (IFNA(IF(A554="", "", INDEX(UpdateSheet!$L:$L, MATCH(1, (UpdateSheet!$G:$G=MAXIFS(UpdateSheet!$G:$G, UpdateSheet!$H:$H, G554, UpdateSheet!$G:$G, "&lt;=" &amp; D554)) * (UpdateSheet!$H:$H=G554), 0))), "") * J554) +
(IFNA(IF(A554="", "", INDEX(UpdateSheet!$P:$P, MATCH(1, (UpdateSheet!$G:$G=MAXIFS(UpdateSheet!$G:$G, UpdateSheet!$M:$M, K554, UpdateSheet!$G:$G, "&lt;=" &amp; D554)) * (UpdateSheet!$M:$M=K554), 0))), "") * N554)
)
</f>
        <v/>
      </c>
      <c r="P554" s="86"/>
      <c r="Q554" s="82" t="str">
        <f t="array" ref="Q554">IF(A554="", "", (IFNA(IF(A554="", "", INDEX(UpdateSheet!$K:$K, MATCH(1, (UpdateSheet!$G:$G=MAXIFS(UpdateSheet!$G:$G, UpdateSheet!$H:$H, G554, UpdateSheet!$I:$I, J554, UpdateSheet!$G:$G, "&lt;=" &amp; D554)) * (UpdateSheet!$H:$H=G554) *(UpdateSheet!$I:$I=J554), 0))), "")) +
(IFNA(IF(A554="", "", INDEX(UpdateSheet!$O:$O, MATCH(1, (UpdateSheet!$G:$G=MAXIFS(UpdateSheet!$G:$G, UpdateSheet!$M:$M, K554,UpdateSheet!$N:$N, N554, UpdateSheet!$G:$G, "&lt;=" &amp; D554)) * (UpdateSheet!$M:$M=K554) *(UpdateSheet!$N:$N=N554), 0))), ""))
)
</f>
        <v/>
      </c>
      <c r="R554" s="81" t="s">
        <v>97</v>
      </c>
      <c r="S554" s="63" t="str">
        <f t="shared" si="20"/>
        <v/>
      </c>
      <c r="T554" s="87"/>
      <c r="U554" s="84" t="s">
        <v>97</v>
      </c>
      <c r="V554" s="84" t="s">
        <v>97</v>
      </c>
      <c r="W554" s="85" t="b">
        <f t="shared" si="1"/>
        <v>0</v>
      </c>
      <c r="X554" s="63"/>
      <c r="Y554" s="63"/>
      <c r="Z554" s="63"/>
    </row>
    <row r="555">
      <c r="A555" s="75"/>
      <c r="B555" s="74"/>
      <c r="C555" s="75"/>
      <c r="D555" s="76"/>
      <c r="E555" s="75" t="s">
        <v>97</v>
      </c>
      <c r="F555" s="75" t="s">
        <v>97</v>
      </c>
      <c r="G555" s="77"/>
      <c r="H555" s="77"/>
      <c r="I555" s="80"/>
      <c r="J555" s="77" t="s">
        <v>97</v>
      </c>
      <c r="K555" s="79" t="s">
        <v>97</v>
      </c>
      <c r="L555" s="79"/>
      <c r="M555" s="80"/>
      <c r="N555" s="79" t="s">
        <v>97</v>
      </c>
      <c r="O555" s="81" t="str">
        <f t="array" ref="O555">IF(A555="", "", (IFNA(IF(A555="", "", INDEX(UpdateSheet!$L:$L, MATCH(1, (UpdateSheet!$G:$G=MAXIFS(UpdateSheet!$G:$G, UpdateSheet!$H:$H, G555, UpdateSheet!$G:$G, "&lt;=" &amp; D555)) * (UpdateSheet!$H:$H=G555), 0))), "") * J555) +
(IFNA(IF(A555="", "", INDEX(UpdateSheet!$P:$P, MATCH(1, (UpdateSheet!$G:$G=MAXIFS(UpdateSheet!$G:$G, UpdateSheet!$M:$M, K555, UpdateSheet!$G:$G, "&lt;=" &amp; D555)) * (UpdateSheet!$M:$M=K555), 0))), "") * N555)
)
</f>
        <v/>
      </c>
      <c r="P555" s="86"/>
      <c r="Q555" s="82" t="str">
        <f t="array" ref="Q555">IF(A555="", "", (IFNA(IF(A555="", "", INDEX(UpdateSheet!$K:$K, MATCH(1, (UpdateSheet!$G:$G=MAXIFS(UpdateSheet!$G:$G, UpdateSheet!$H:$H, G555, UpdateSheet!$I:$I, J555, UpdateSheet!$G:$G, "&lt;=" &amp; D555)) * (UpdateSheet!$H:$H=G555) *(UpdateSheet!$I:$I=J555), 0))), "")) +
(IFNA(IF(A555="", "", INDEX(UpdateSheet!$O:$O, MATCH(1, (UpdateSheet!$G:$G=MAXIFS(UpdateSheet!$G:$G, UpdateSheet!$M:$M, K555,UpdateSheet!$N:$N, N555, UpdateSheet!$G:$G, "&lt;=" &amp; D555)) * (UpdateSheet!$M:$M=K555) *(UpdateSheet!$N:$N=N555), 0))), ""))
)
</f>
        <v/>
      </c>
      <c r="R555" s="81" t="s">
        <v>97</v>
      </c>
      <c r="S555" s="63" t="str">
        <f t="shared" si="20"/>
        <v/>
      </c>
      <c r="T555" s="87"/>
      <c r="U555" s="84" t="s">
        <v>97</v>
      </c>
      <c r="V555" s="84" t="s">
        <v>97</v>
      </c>
      <c r="W555" s="85" t="b">
        <f t="shared" si="1"/>
        <v>0</v>
      </c>
      <c r="X555" s="63"/>
      <c r="Y555" s="63"/>
      <c r="Z555" s="63"/>
    </row>
    <row r="556">
      <c r="A556" s="75"/>
      <c r="B556" s="74"/>
      <c r="C556" s="75"/>
      <c r="D556" s="76"/>
      <c r="E556" s="75" t="s">
        <v>97</v>
      </c>
      <c r="F556" s="75" t="s">
        <v>97</v>
      </c>
      <c r="G556" s="77"/>
      <c r="H556" s="77"/>
      <c r="I556" s="80"/>
      <c r="J556" s="77" t="s">
        <v>97</v>
      </c>
      <c r="K556" s="79" t="s">
        <v>97</v>
      </c>
      <c r="L556" s="79"/>
      <c r="M556" s="80"/>
      <c r="N556" s="79" t="s">
        <v>97</v>
      </c>
      <c r="O556" s="81" t="str">
        <f t="array" ref="O556">IF(A556="", "", (IFNA(IF(A556="", "", INDEX(UpdateSheet!$L:$L, MATCH(1, (UpdateSheet!$G:$G=MAXIFS(UpdateSheet!$G:$G, UpdateSheet!$H:$H, G556, UpdateSheet!$G:$G, "&lt;=" &amp; D556)) * (UpdateSheet!$H:$H=G556), 0))), "") * J556) +
(IFNA(IF(A556="", "", INDEX(UpdateSheet!$P:$P, MATCH(1, (UpdateSheet!$G:$G=MAXIFS(UpdateSheet!$G:$G, UpdateSheet!$M:$M, K556, UpdateSheet!$G:$G, "&lt;=" &amp; D556)) * (UpdateSheet!$M:$M=K556), 0))), "") * N556)
)
</f>
        <v/>
      </c>
      <c r="P556" s="86"/>
      <c r="Q556" s="82" t="str">
        <f t="array" ref="Q556">IF(A556="", "", (IFNA(IF(A556="", "", INDEX(UpdateSheet!$K:$K, MATCH(1, (UpdateSheet!$G:$G=MAXIFS(UpdateSheet!$G:$G, UpdateSheet!$H:$H, G556, UpdateSheet!$I:$I, J556, UpdateSheet!$G:$G, "&lt;=" &amp; D556)) * (UpdateSheet!$H:$H=G556) *(UpdateSheet!$I:$I=J556), 0))), "")) +
(IFNA(IF(A556="", "", INDEX(UpdateSheet!$O:$O, MATCH(1, (UpdateSheet!$G:$G=MAXIFS(UpdateSheet!$G:$G, UpdateSheet!$M:$M, K556,UpdateSheet!$N:$N, N556, UpdateSheet!$G:$G, "&lt;=" &amp; D556)) * (UpdateSheet!$M:$M=K556) *(UpdateSheet!$N:$N=N556), 0))), ""))
)
</f>
        <v/>
      </c>
      <c r="R556" s="81" t="s">
        <v>97</v>
      </c>
      <c r="S556" s="63" t="str">
        <f t="shared" si="20"/>
        <v/>
      </c>
      <c r="T556" s="87"/>
      <c r="U556" s="84" t="s">
        <v>97</v>
      </c>
      <c r="V556" s="84" t="s">
        <v>97</v>
      </c>
      <c r="W556" s="85" t="b">
        <f t="shared" si="1"/>
        <v>0</v>
      </c>
      <c r="X556" s="63"/>
      <c r="Y556" s="63"/>
      <c r="Z556" s="63"/>
    </row>
    <row r="557">
      <c r="A557" s="75"/>
      <c r="B557" s="74"/>
      <c r="C557" s="75"/>
      <c r="D557" s="76"/>
      <c r="E557" s="75" t="s">
        <v>97</v>
      </c>
      <c r="F557" s="75" t="s">
        <v>97</v>
      </c>
      <c r="G557" s="77"/>
      <c r="H557" s="77"/>
      <c r="I557" s="80"/>
      <c r="J557" s="77" t="s">
        <v>97</v>
      </c>
      <c r="K557" s="79" t="s">
        <v>97</v>
      </c>
      <c r="L557" s="79"/>
      <c r="M557" s="80"/>
      <c r="N557" s="79" t="s">
        <v>97</v>
      </c>
      <c r="O557" s="81" t="str">
        <f t="array" ref="O557">IF(A557="", "", (IFNA(IF(A557="", "", INDEX(UpdateSheet!$L:$L, MATCH(1, (UpdateSheet!$G:$G=MAXIFS(UpdateSheet!$G:$G, UpdateSheet!$H:$H, G557, UpdateSheet!$G:$G, "&lt;=" &amp; D557)) * (UpdateSheet!$H:$H=G557), 0))), "") * J557) +
(IFNA(IF(A557="", "", INDEX(UpdateSheet!$P:$P, MATCH(1, (UpdateSheet!$G:$G=MAXIFS(UpdateSheet!$G:$G, UpdateSheet!$M:$M, K557, UpdateSheet!$G:$G, "&lt;=" &amp; D557)) * (UpdateSheet!$M:$M=K557), 0))), "") * N557)
)
</f>
        <v/>
      </c>
      <c r="P557" s="86"/>
      <c r="Q557" s="82" t="str">
        <f t="array" ref="Q557">IF(A557="", "", (IFNA(IF(A557="", "", INDEX(UpdateSheet!$K:$K, MATCH(1, (UpdateSheet!$G:$G=MAXIFS(UpdateSheet!$G:$G, UpdateSheet!$H:$H, G557, UpdateSheet!$I:$I, J557, UpdateSheet!$G:$G, "&lt;=" &amp; D557)) * (UpdateSheet!$H:$H=G557) *(UpdateSheet!$I:$I=J557), 0))), "")) +
(IFNA(IF(A557="", "", INDEX(UpdateSheet!$O:$O, MATCH(1, (UpdateSheet!$G:$G=MAXIFS(UpdateSheet!$G:$G, UpdateSheet!$M:$M, K557,UpdateSheet!$N:$N, N557, UpdateSheet!$G:$G, "&lt;=" &amp; D557)) * (UpdateSheet!$M:$M=K557) *(UpdateSheet!$N:$N=N557), 0))), ""))
)
</f>
        <v/>
      </c>
      <c r="R557" s="81" t="s">
        <v>97</v>
      </c>
      <c r="S557" s="63" t="str">
        <f t="shared" si="20"/>
        <v/>
      </c>
      <c r="T557" s="87"/>
      <c r="U557" s="84" t="s">
        <v>97</v>
      </c>
      <c r="V557" s="84" t="s">
        <v>97</v>
      </c>
      <c r="W557" s="85" t="b">
        <f t="shared" si="1"/>
        <v>0</v>
      </c>
      <c r="X557" s="63"/>
      <c r="Y557" s="63"/>
      <c r="Z557" s="63"/>
    </row>
    <row r="558">
      <c r="A558" s="75"/>
      <c r="B558" s="74"/>
      <c r="C558" s="75"/>
      <c r="D558" s="76"/>
      <c r="E558" s="75" t="s">
        <v>97</v>
      </c>
      <c r="F558" s="75" t="s">
        <v>97</v>
      </c>
      <c r="G558" s="77"/>
      <c r="H558" s="77"/>
      <c r="I558" s="80"/>
      <c r="J558" s="77" t="s">
        <v>97</v>
      </c>
      <c r="K558" s="79" t="s">
        <v>97</v>
      </c>
      <c r="L558" s="79"/>
      <c r="M558" s="80"/>
      <c r="N558" s="79" t="s">
        <v>97</v>
      </c>
      <c r="O558" s="81" t="str">
        <f t="array" ref="O558">IF(A558="", "", (IFNA(IF(A558="", "", INDEX(UpdateSheet!$L:$L, MATCH(1, (UpdateSheet!$G:$G=MAXIFS(UpdateSheet!$G:$G, UpdateSheet!$H:$H, G558, UpdateSheet!$G:$G, "&lt;=" &amp; D558)) * (UpdateSheet!$H:$H=G558), 0))), "") * J558) +
(IFNA(IF(A558="", "", INDEX(UpdateSheet!$P:$P, MATCH(1, (UpdateSheet!$G:$G=MAXIFS(UpdateSheet!$G:$G, UpdateSheet!$M:$M, K558, UpdateSheet!$G:$G, "&lt;=" &amp; D558)) * (UpdateSheet!$M:$M=K558), 0))), "") * N558)
)
</f>
        <v/>
      </c>
      <c r="P558" s="86"/>
      <c r="Q558" s="82" t="str">
        <f t="array" ref="Q558">IF(A558="", "", (IFNA(IF(A558="", "", INDEX(UpdateSheet!$K:$K, MATCH(1, (UpdateSheet!$G:$G=MAXIFS(UpdateSheet!$G:$G, UpdateSheet!$H:$H, G558, UpdateSheet!$I:$I, J558, UpdateSheet!$G:$G, "&lt;=" &amp; D558)) * (UpdateSheet!$H:$H=G558) *(UpdateSheet!$I:$I=J558), 0))), "")) +
(IFNA(IF(A558="", "", INDEX(UpdateSheet!$O:$O, MATCH(1, (UpdateSheet!$G:$G=MAXIFS(UpdateSheet!$G:$G, UpdateSheet!$M:$M, K558,UpdateSheet!$N:$N, N558, UpdateSheet!$G:$G, "&lt;=" &amp; D558)) * (UpdateSheet!$M:$M=K558) *(UpdateSheet!$N:$N=N558), 0))), ""))
)
</f>
        <v/>
      </c>
      <c r="R558" s="81" t="s">
        <v>97</v>
      </c>
      <c r="S558" s="63" t="str">
        <f t="shared" si="20"/>
        <v/>
      </c>
      <c r="T558" s="87"/>
      <c r="U558" s="84" t="s">
        <v>97</v>
      </c>
      <c r="V558" s="84" t="s">
        <v>97</v>
      </c>
      <c r="W558" s="85" t="b">
        <f t="shared" si="1"/>
        <v>0</v>
      </c>
      <c r="X558" s="63"/>
      <c r="Y558" s="63"/>
      <c r="Z558" s="63"/>
    </row>
    <row r="559">
      <c r="A559" s="75"/>
      <c r="B559" s="74"/>
      <c r="C559" s="75"/>
      <c r="D559" s="76"/>
      <c r="E559" s="75" t="s">
        <v>97</v>
      </c>
      <c r="F559" s="75" t="s">
        <v>97</v>
      </c>
      <c r="G559" s="77"/>
      <c r="H559" s="77"/>
      <c r="I559" s="80"/>
      <c r="J559" s="77" t="s">
        <v>97</v>
      </c>
      <c r="K559" s="79" t="s">
        <v>97</v>
      </c>
      <c r="L559" s="79"/>
      <c r="M559" s="80"/>
      <c r="N559" s="79" t="s">
        <v>97</v>
      </c>
      <c r="O559" s="81" t="str">
        <f t="array" ref="O559">IF(A559="", "", (IFNA(IF(A559="", "", INDEX(UpdateSheet!$L:$L, MATCH(1, (UpdateSheet!$G:$G=MAXIFS(UpdateSheet!$G:$G, UpdateSheet!$H:$H, G559, UpdateSheet!$G:$G, "&lt;=" &amp; D559)) * (UpdateSheet!$H:$H=G559), 0))), "") * J559) +
(IFNA(IF(A559="", "", INDEX(UpdateSheet!$P:$P, MATCH(1, (UpdateSheet!$G:$G=MAXIFS(UpdateSheet!$G:$G, UpdateSheet!$M:$M, K559, UpdateSheet!$G:$G, "&lt;=" &amp; D559)) * (UpdateSheet!$M:$M=K559), 0))), "") * N559)
)
</f>
        <v/>
      </c>
      <c r="P559" s="86"/>
      <c r="Q559" s="82" t="str">
        <f t="array" ref="Q559">IF(A559="", "", (IFNA(IF(A559="", "", INDEX(UpdateSheet!$K:$K, MATCH(1, (UpdateSheet!$G:$G=MAXIFS(UpdateSheet!$G:$G, UpdateSheet!$H:$H, G559, UpdateSheet!$I:$I, J559, UpdateSheet!$G:$G, "&lt;=" &amp; D559)) * (UpdateSheet!$H:$H=G559) *(UpdateSheet!$I:$I=J559), 0))), "")) +
(IFNA(IF(A559="", "", INDEX(UpdateSheet!$O:$O, MATCH(1, (UpdateSheet!$G:$G=MAXIFS(UpdateSheet!$G:$G, UpdateSheet!$M:$M, K559,UpdateSheet!$N:$N, N559, UpdateSheet!$G:$G, "&lt;=" &amp; D559)) * (UpdateSheet!$M:$M=K559) *(UpdateSheet!$N:$N=N559), 0))), ""))
)
</f>
        <v/>
      </c>
      <c r="R559" s="81" t="s">
        <v>97</v>
      </c>
      <c r="S559" s="63" t="str">
        <f t="shared" si="20"/>
        <v/>
      </c>
      <c r="T559" s="87"/>
      <c r="U559" s="84" t="s">
        <v>97</v>
      </c>
      <c r="V559" s="84" t="s">
        <v>97</v>
      </c>
      <c r="W559" s="85" t="b">
        <f t="shared" si="1"/>
        <v>0</v>
      </c>
      <c r="X559" s="63"/>
      <c r="Y559" s="63"/>
      <c r="Z559" s="63"/>
    </row>
    <row r="560">
      <c r="A560" s="75"/>
      <c r="B560" s="74"/>
      <c r="C560" s="75"/>
      <c r="D560" s="76"/>
      <c r="E560" s="75" t="s">
        <v>97</v>
      </c>
      <c r="F560" s="75" t="s">
        <v>97</v>
      </c>
      <c r="G560" s="77"/>
      <c r="H560" s="77"/>
      <c r="I560" s="80"/>
      <c r="J560" s="77" t="s">
        <v>97</v>
      </c>
      <c r="K560" s="79" t="s">
        <v>97</v>
      </c>
      <c r="L560" s="79"/>
      <c r="M560" s="80"/>
      <c r="N560" s="79" t="s">
        <v>97</v>
      </c>
      <c r="O560" s="81" t="str">
        <f t="array" ref="O560">IF(A560="", "", (IFNA(IF(A560="", "", INDEX(UpdateSheet!$L:$L, MATCH(1, (UpdateSheet!$G:$G=MAXIFS(UpdateSheet!$G:$G, UpdateSheet!$H:$H, G560, UpdateSheet!$G:$G, "&lt;=" &amp; D560)) * (UpdateSheet!$H:$H=G560), 0))), "") * J560) +
(IFNA(IF(A560="", "", INDEX(UpdateSheet!$P:$P, MATCH(1, (UpdateSheet!$G:$G=MAXIFS(UpdateSheet!$G:$G, UpdateSheet!$M:$M, K560, UpdateSheet!$G:$G, "&lt;=" &amp; D560)) * (UpdateSheet!$M:$M=K560), 0))), "") * N560)
)
</f>
        <v/>
      </c>
      <c r="P560" s="86"/>
      <c r="Q560" s="82" t="str">
        <f t="array" ref="Q560">IF(A560="", "", (IFNA(IF(A560="", "", INDEX(UpdateSheet!$K:$K, MATCH(1, (UpdateSheet!$G:$G=MAXIFS(UpdateSheet!$G:$G, UpdateSheet!$H:$H, G560, UpdateSheet!$I:$I, J560, UpdateSheet!$G:$G, "&lt;=" &amp; D560)) * (UpdateSheet!$H:$H=G560) *(UpdateSheet!$I:$I=J560), 0))), "")) +
(IFNA(IF(A560="", "", INDEX(UpdateSheet!$O:$O, MATCH(1, (UpdateSheet!$G:$G=MAXIFS(UpdateSheet!$G:$G, UpdateSheet!$M:$M, K560,UpdateSheet!$N:$N, N560, UpdateSheet!$G:$G, "&lt;=" &amp; D560)) * (UpdateSheet!$M:$M=K560) *(UpdateSheet!$N:$N=N560), 0))), ""))
)
</f>
        <v/>
      </c>
      <c r="R560" s="81" t="s">
        <v>97</v>
      </c>
      <c r="S560" s="63" t="str">
        <f t="shared" si="20"/>
        <v/>
      </c>
      <c r="T560" s="87"/>
      <c r="U560" s="84" t="s">
        <v>97</v>
      </c>
      <c r="V560" s="84" t="s">
        <v>97</v>
      </c>
      <c r="W560" s="85" t="b">
        <f t="shared" si="1"/>
        <v>0</v>
      </c>
      <c r="X560" s="63"/>
      <c r="Y560" s="63"/>
      <c r="Z560" s="63"/>
    </row>
    <row r="561">
      <c r="A561" s="75"/>
      <c r="B561" s="74"/>
      <c r="C561" s="75"/>
      <c r="D561" s="76"/>
      <c r="E561" s="75" t="s">
        <v>97</v>
      </c>
      <c r="F561" s="75" t="s">
        <v>97</v>
      </c>
      <c r="G561" s="77"/>
      <c r="H561" s="77"/>
      <c r="I561" s="80"/>
      <c r="J561" s="77" t="s">
        <v>97</v>
      </c>
      <c r="K561" s="79" t="s">
        <v>97</v>
      </c>
      <c r="L561" s="79"/>
      <c r="M561" s="80"/>
      <c r="N561" s="79" t="s">
        <v>97</v>
      </c>
      <c r="O561" s="81" t="str">
        <f t="array" ref="O561">IF(A561="", "", (IFNA(IF(A561="", "", INDEX(UpdateSheet!$L:$L, MATCH(1, (UpdateSheet!$G:$G=MAXIFS(UpdateSheet!$G:$G, UpdateSheet!$H:$H, G561, UpdateSheet!$G:$G, "&lt;=" &amp; D561)) * (UpdateSheet!$H:$H=G561), 0))), "") * J561) +
(IFNA(IF(A561="", "", INDEX(UpdateSheet!$P:$P, MATCH(1, (UpdateSheet!$G:$G=MAXIFS(UpdateSheet!$G:$G, UpdateSheet!$M:$M, K561, UpdateSheet!$G:$G, "&lt;=" &amp; D561)) * (UpdateSheet!$M:$M=K561), 0))), "") * N561)
)
</f>
        <v/>
      </c>
      <c r="P561" s="86"/>
      <c r="Q561" s="82" t="str">
        <f t="array" ref="Q561">IF(A561="", "", (IFNA(IF(A561="", "", INDEX(UpdateSheet!$K:$K, MATCH(1, (UpdateSheet!$G:$G=MAXIFS(UpdateSheet!$G:$G, UpdateSheet!$H:$H, G561, UpdateSheet!$I:$I, J561, UpdateSheet!$G:$G, "&lt;=" &amp; D561)) * (UpdateSheet!$H:$H=G561) *(UpdateSheet!$I:$I=J561), 0))), "")) +
(IFNA(IF(A561="", "", INDEX(UpdateSheet!$O:$O, MATCH(1, (UpdateSheet!$G:$G=MAXIFS(UpdateSheet!$G:$G, UpdateSheet!$M:$M, K561,UpdateSheet!$N:$N, N561, UpdateSheet!$G:$G, "&lt;=" &amp; D561)) * (UpdateSheet!$M:$M=K561) *(UpdateSheet!$N:$N=N561), 0))), ""))
)
</f>
        <v/>
      </c>
      <c r="R561" s="81" t="s">
        <v>97</v>
      </c>
      <c r="S561" s="63" t="str">
        <f t="shared" si="20"/>
        <v/>
      </c>
      <c r="T561" s="87"/>
      <c r="U561" s="84" t="s">
        <v>97</v>
      </c>
      <c r="V561" s="84" t="s">
        <v>97</v>
      </c>
      <c r="W561" s="85" t="b">
        <f t="shared" si="1"/>
        <v>0</v>
      </c>
      <c r="X561" s="63"/>
      <c r="Y561" s="63"/>
      <c r="Z561" s="63"/>
    </row>
    <row r="562">
      <c r="A562" s="75"/>
      <c r="B562" s="74"/>
      <c r="C562" s="75"/>
      <c r="D562" s="76"/>
      <c r="E562" s="75" t="s">
        <v>97</v>
      </c>
      <c r="F562" s="75" t="s">
        <v>97</v>
      </c>
      <c r="G562" s="77"/>
      <c r="H562" s="77"/>
      <c r="I562" s="80"/>
      <c r="J562" s="77" t="s">
        <v>97</v>
      </c>
      <c r="K562" s="79" t="s">
        <v>97</v>
      </c>
      <c r="L562" s="79"/>
      <c r="M562" s="80"/>
      <c r="N562" s="79" t="s">
        <v>97</v>
      </c>
      <c r="O562" s="81" t="str">
        <f t="array" ref="O562">IF(A562="", "", (IFNA(IF(A562="", "", INDEX(UpdateSheet!$L:$L, MATCH(1, (UpdateSheet!$G:$G=MAXIFS(UpdateSheet!$G:$G, UpdateSheet!$H:$H, G562, UpdateSheet!$G:$G, "&lt;=" &amp; D562)) * (UpdateSheet!$H:$H=G562), 0))), "") * J562) +
(IFNA(IF(A562="", "", INDEX(UpdateSheet!$P:$P, MATCH(1, (UpdateSheet!$G:$G=MAXIFS(UpdateSheet!$G:$G, UpdateSheet!$M:$M, K562, UpdateSheet!$G:$G, "&lt;=" &amp; D562)) * (UpdateSheet!$M:$M=K562), 0))), "") * N562)
)
</f>
        <v/>
      </c>
      <c r="P562" s="86"/>
      <c r="Q562" s="82" t="str">
        <f t="array" ref="Q562">IF(A562="", "", (IFNA(IF(A562="", "", INDEX(UpdateSheet!$K:$K, MATCH(1, (UpdateSheet!$G:$G=MAXIFS(UpdateSheet!$G:$G, UpdateSheet!$H:$H, G562, UpdateSheet!$I:$I, J562, UpdateSheet!$G:$G, "&lt;=" &amp; D562)) * (UpdateSheet!$H:$H=G562) *(UpdateSheet!$I:$I=J562), 0))), "")) +
(IFNA(IF(A562="", "", INDEX(UpdateSheet!$O:$O, MATCH(1, (UpdateSheet!$G:$G=MAXIFS(UpdateSheet!$G:$G, UpdateSheet!$M:$M, K562,UpdateSheet!$N:$N, N562, UpdateSheet!$G:$G, "&lt;=" &amp; D562)) * (UpdateSheet!$M:$M=K562) *(UpdateSheet!$N:$N=N562), 0))), ""))
)
</f>
        <v/>
      </c>
      <c r="R562" s="81" t="s">
        <v>97</v>
      </c>
      <c r="S562" s="63" t="str">
        <f t="shared" si="20"/>
        <v/>
      </c>
      <c r="T562" s="87"/>
      <c r="U562" s="84" t="s">
        <v>97</v>
      </c>
      <c r="V562" s="84" t="s">
        <v>97</v>
      </c>
      <c r="W562" s="85" t="b">
        <f t="shared" si="1"/>
        <v>0</v>
      </c>
      <c r="X562" s="63"/>
      <c r="Y562" s="63"/>
      <c r="Z562" s="63"/>
    </row>
    <row r="563">
      <c r="A563" s="75"/>
      <c r="B563" s="74"/>
      <c r="C563" s="75"/>
      <c r="D563" s="76"/>
      <c r="E563" s="75" t="s">
        <v>97</v>
      </c>
      <c r="F563" s="75" t="s">
        <v>97</v>
      </c>
      <c r="G563" s="77"/>
      <c r="H563" s="77"/>
      <c r="I563" s="80"/>
      <c r="J563" s="77" t="s">
        <v>97</v>
      </c>
      <c r="K563" s="79" t="s">
        <v>97</v>
      </c>
      <c r="L563" s="79"/>
      <c r="M563" s="80"/>
      <c r="N563" s="79" t="s">
        <v>97</v>
      </c>
      <c r="O563" s="81" t="str">
        <f t="array" ref="O563">IF(A563="", "", (IFNA(IF(A563="", "", INDEX(UpdateSheet!$L:$L, MATCH(1, (UpdateSheet!$G:$G=MAXIFS(UpdateSheet!$G:$G, UpdateSheet!$H:$H, G563, UpdateSheet!$G:$G, "&lt;=" &amp; D563)) * (UpdateSheet!$H:$H=G563), 0))), "") * J563) +
(IFNA(IF(A563="", "", INDEX(UpdateSheet!$P:$P, MATCH(1, (UpdateSheet!$G:$G=MAXIFS(UpdateSheet!$G:$G, UpdateSheet!$M:$M, K563, UpdateSheet!$G:$G, "&lt;=" &amp; D563)) * (UpdateSheet!$M:$M=K563), 0))), "") * N563)
)
</f>
        <v/>
      </c>
      <c r="P563" s="86"/>
      <c r="Q563" s="82" t="str">
        <f t="array" ref="Q563">IF(A563="", "", (IFNA(IF(A563="", "", INDEX(UpdateSheet!$K:$K, MATCH(1, (UpdateSheet!$G:$G=MAXIFS(UpdateSheet!$G:$G, UpdateSheet!$H:$H, G563, UpdateSheet!$I:$I, J563, UpdateSheet!$G:$G, "&lt;=" &amp; D563)) * (UpdateSheet!$H:$H=G563) *(UpdateSheet!$I:$I=J563), 0))), "")) +
(IFNA(IF(A563="", "", INDEX(UpdateSheet!$O:$O, MATCH(1, (UpdateSheet!$G:$G=MAXIFS(UpdateSheet!$G:$G, UpdateSheet!$M:$M, K563,UpdateSheet!$N:$N, N563, UpdateSheet!$G:$G, "&lt;=" &amp; D563)) * (UpdateSheet!$M:$M=K563) *(UpdateSheet!$N:$N=N563), 0))), ""))
)
</f>
        <v/>
      </c>
      <c r="R563" s="81" t="s">
        <v>97</v>
      </c>
      <c r="S563" s="63" t="str">
        <f t="shared" si="20"/>
        <v/>
      </c>
      <c r="T563" s="87"/>
      <c r="U563" s="84" t="s">
        <v>97</v>
      </c>
      <c r="V563" s="84" t="s">
        <v>97</v>
      </c>
      <c r="W563" s="85" t="b">
        <f t="shared" si="1"/>
        <v>0</v>
      </c>
      <c r="X563" s="63"/>
      <c r="Y563" s="63"/>
      <c r="Z563" s="63"/>
    </row>
    <row r="564">
      <c r="A564" s="75"/>
      <c r="B564" s="74"/>
      <c r="C564" s="75"/>
      <c r="D564" s="76"/>
      <c r="E564" s="75" t="s">
        <v>97</v>
      </c>
      <c r="F564" s="75" t="s">
        <v>97</v>
      </c>
      <c r="G564" s="77"/>
      <c r="H564" s="77"/>
      <c r="I564" s="80"/>
      <c r="J564" s="77" t="s">
        <v>97</v>
      </c>
      <c r="K564" s="79" t="s">
        <v>97</v>
      </c>
      <c r="L564" s="79"/>
      <c r="M564" s="80"/>
      <c r="N564" s="79" t="s">
        <v>97</v>
      </c>
      <c r="O564" s="81" t="str">
        <f t="array" ref="O564">IF(A564="", "", (IFNA(IF(A564="", "", INDEX(UpdateSheet!$L:$L, MATCH(1, (UpdateSheet!$G:$G=MAXIFS(UpdateSheet!$G:$G, UpdateSheet!$H:$H, G564, UpdateSheet!$G:$G, "&lt;=" &amp; D564)) * (UpdateSheet!$H:$H=G564), 0))), "") * J564) +
(IFNA(IF(A564="", "", INDEX(UpdateSheet!$P:$P, MATCH(1, (UpdateSheet!$G:$G=MAXIFS(UpdateSheet!$G:$G, UpdateSheet!$M:$M, K564, UpdateSheet!$G:$G, "&lt;=" &amp; D564)) * (UpdateSheet!$M:$M=K564), 0))), "") * N564)
)
</f>
        <v/>
      </c>
      <c r="P564" s="86"/>
      <c r="Q564" s="82" t="str">
        <f t="array" ref="Q564">IF(A564="", "", (IFNA(IF(A564="", "", INDEX(UpdateSheet!$K:$K, MATCH(1, (UpdateSheet!$G:$G=MAXIFS(UpdateSheet!$G:$G, UpdateSheet!$H:$H, G564, UpdateSheet!$I:$I, J564, UpdateSheet!$G:$G, "&lt;=" &amp; D564)) * (UpdateSheet!$H:$H=G564) *(UpdateSheet!$I:$I=J564), 0))), "")) +
(IFNA(IF(A564="", "", INDEX(UpdateSheet!$O:$O, MATCH(1, (UpdateSheet!$G:$G=MAXIFS(UpdateSheet!$G:$G, UpdateSheet!$M:$M, K564,UpdateSheet!$N:$N, N564, UpdateSheet!$G:$G, "&lt;=" &amp; D564)) * (UpdateSheet!$M:$M=K564) *(UpdateSheet!$N:$N=N564), 0))), ""))
)
</f>
        <v/>
      </c>
      <c r="R564" s="81" t="s">
        <v>97</v>
      </c>
      <c r="S564" s="63" t="str">
        <f t="shared" si="20"/>
        <v/>
      </c>
      <c r="T564" s="87"/>
      <c r="U564" s="84" t="s">
        <v>97</v>
      </c>
      <c r="V564" s="84" t="s">
        <v>97</v>
      </c>
      <c r="W564" s="85" t="b">
        <f t="shared" si="1"/>
        <v>0</v>
      </c>
      <c r="X564" s="63"/>
      <c r="Y564" s="63"/>
      <c r="Z564" s="63"/>
    </row>
    <row r="565">
      <c r="A565" s="75"/>
      <c r="B565" s="74"/>
      <c r="C565" s="75"/>
      <c r="D565" s="76"/>
      <c r="E565" s="75" t="s">
        <v>97</v>
      </c>
      <c r="F565" s="75" t="s">
        <v>97</v>
      </c>
      <c r="G565" s="77"/>
      <c r="H565" s="77"/>
      <c r="I565" s="80"/>
      <c r="J565" s="77" t="s">
        <v>97</v>
      </c>
      <c r="K565" s="79" t="s">
        <v>97</v>
      </c>
      <c r="L565" s="79"/>
      <c r="M565" s="80"/>
      <c r="N565" s="79" t="s">
        <v>97</v>
      </c>
      <c r="O565" s="81" t="str">
        <f t="array" ref="O565">IF(A565="", "", (IFNA(IF(A565="", "", INDEX(UpdateSheet!$L:$L, MATCH(1, (UpdateSheet!$G:$G=MAXIFS(UpdateSheet!$G:$G, UpdateSheet!$H:$H, G565, UpdateSheet!$G:$G, "&lt;=" &amp; D565)) * (UpdateSheet!$H:$H=G565), 0))), "") * J565) +
(IFNA(IF(A565="", "", INDEX(UpdateSheet!$P:$P, MATCH(1, (UpdateSheet!$G:$G=MAXIFS(UpdateSheet!$G:$G, UpdateSheet!$M:$M, K565, UpdateSheet!$G:$G, "&lt;=" &amp; D565)) * (UpdateSheet!$M:$M=K565), 0))), "") * N565)
)
</f>
        <v/>
      </c>
      <c r="P565" s="86"/>
      <c r="Q565" s="82" t="str">
        <f t="array" ref="Q565">IF(A565="", "", (IFNA(IF(A565="", "", INDEX(UpdateSheet!$K:$K, MATCH(1, (UpdateSheet!$G:$G=MAXIFS(UpdateSheet!$G:$G, UpdateSheet!$H:$H, G565, UpdateSheet!$I:$I, J565, UpdateSheet!$G:$G, "&lt;=" &amp; D565)) * (UpdateSheet!$H:$H=G565) *(UpdateSheet!$I:$I=J565), 0))), "")) +
(IFNA(IF(A565="", "", INDEX(UpdateSheet!$O:$O, MATCH(1, (UpdateSheet!$G:$G=MAXIFS(UpdateSheet!$G:$G, UpdateSheet!$M:$M, K565,UpdateSheet!$N:$N, N565, UpdateSheet!$G:$G, "&lt;=" &amp; D565)) * (UpdateSheet!$M:$M=K565) *(UpdateSheet!$N:$N=N565), 0))), ""))
)
</f>
        <v/>
      </c>
      <c r="R565" s="81" t="s">
        <v>97</v>
      </c>
      <c r="S565" s="63" t="str">
        <f t="shared" si="20"/>
        <v/>
      </c>
      <c r="T565" s="87"/>
      <c r="U565" s="84" t="s">
        <v>97</v>
      </c>
      <c r="V565" s="84" t="s">
        <v>97</v>
      </c>
      <c r="W565" s="85" t="b">
        <f t="shared" si="1"/>
        <v>0</v>
      </c>
      <c r="X565" s="63"/>
      <c r="Y565" s="63"/>
      <c r="Z565" s="63"/>
    </row>
    <row r="566">
      <c r="A566" s="75"/>
      <c r="B566" s="74"/>
      <c r="C566" s="75"/>
      <c r="D566" s="76"/>
      <c r="E566" s="75" t="s">
        <v>97</v>
      </c>
      <c r="F566" s="75" t="s">
        <v>97</v>
      </c>
      <c r="G566" s="77"/>
      <c r="H566" s="77"/>
      <c r="I566" s="80"/>
      <c r="J566" s="77" t="s">
        <v>97</v>
      </c>
      <c r="K566" s="79" t="s">
        <v>97</v>
      </c>
      <c r="L566" s="79"/>
      <c r="M566" s="80"/>
      <c r="N566" s="79" t="s">
        <v>97</v>
      </c>
      <c r="O566" s="81" t="str">
        <f t="array" ref="O566">IF(A566="", "", (IFNA(IF(A566="", "", INDEX(UpdateSheet!$L:$L, MATCH(1, (UpdateSheet!$G:$G=MAXIFS(UpdateSheet!$G:$G, UpdateSheet!$H:$H, G566, UpdateSheet!$G:$G, "&lt;=" &amp; D566)) * (UpdateSheet!$H:$H=G566), 0))), "") * J566) +
(IFNA(IF(A566="", "", INDEX(UpdateSheet!$P:$P, MATCH(1, (UpdateSheet!$G:$G=MAXIFS(UpdateSheet!$G:$G, UpdateSheet!$M:$M, K566, UpdateSheet!$G:$G, "&lt;=" &amp; D566)) * (UpdateSheet!$M:$M=K566), 0))), "") * N566)
)
</f>
        <v/>
      </c>
      <c r="P566" s="86"/>
      <c r="Q566" s="82" t="str">
        <f t="array" ref="Q566">IF(A566="", "", (IFNA(IF(A566="", "", INDEX(UpdateSheet!$K:$K, MATCH(1, (UpdateSheet!$G:$G=MAXIFS(UpdateSheet!$G:$G, UpdateSheet!$H:$H, G566, UpdateSheet!$I:$I, J566, UpdateSheet!$G:$G, "&lt;=" &amp; D566)) * (UpdateSheet!$H:$H=G566) *(UpdateSheet!$I:$I=J566), 0))), "")) +
(IFNA(IF(A566="", "", INDEX(UpdateSheet!$O:$O, MATCH(1, (UpdateSheet!$G:$G=MAXIFS(UpdateSheet!$G:$G, UpdateSheet!$M:$M, K566,UpdateSheet!$N:$N, N566, UpdateSheet!$G:$G, "&lt;=" &amp; D566)) * (UpdateSheet!$M:$M=K566) *(UpdateSheet!$N:$N=N566), 0))), ""))
)
</f>
        <v/>
      </c>
      <c r="R566" s="81" t="s">
        <v>97</v>
      </c>
      <c r="S566" s="63" t="str">
        <f t="shared" si="20"/>
        <v/>
      </c>
      <c r="T566" s="87"/>
      <c r="U566" s="84" t="s">
        <v>97</v>
      </c>
      <c r="V566" s="84" t="s">
        <v>97</v>
      </c>
      <c r="W566" s="85" t="b">
        <f t="shared" si="1"/>
        <v>0</v>
      </c>
      <c r="X566" s="63"/>
      <c r="Y566" s="63"/>
      <c r="Z566" s="63"/>
    </row>
    <row r="567">
      <c r="A567" s="75"/>
      <c r="B567" s="74"/>
      <c r="C567" s="75"/>
      <c r="D567" s="76"/>
      <c r="E567" s="75" t="s">
        <v>97</v>
      </c>
      <c r="F567" s="75" t="s">
        <v>97</v>
      </c>
      <c r="G567" s="77"/>
      <c r="H567" s="77"/>
      <c r="I567" s="80"/>
      <c r="J567" s="77" t="s">
        <v>97</v>
      </c>
      <c r="K567" s="79" t="s">
        <v>97</v>
      </c>
      <c r="L567" s="79"/>
      <c r="M567" s="80"/>
      <c r="N567" s="79" t="s">
        <v>97</v>
      </c>
      <c r="O567" s="81" t="str">
        <f t="array" ref="O567">IF(A567="", "", (IFNA(IF(A567="", "", INDEX(UpdateSheet!$L:$L, MATCH(1, (UpdateSheet!$G:$G=MAXIFS(UpdateSheet!$G:$G, UpdateSheet!$H:$H, G567, UpdateSheet!$G:$G, "&lt;=" &amp; D567)) * (UpdateSheet!$H:$H=G567), 0))), "") * J567) +
(IFNA(IF(A567="", "", INDEX(UpdateSheet!$P:$P, MATCH(1, (UpdateSheet!$G:$G=MAXIFS(UpdateSheet!$G:$G, UpdateSheet!$M:$M, K567, UpdateSheet!$G:$G, "&lt;=" &amp; D567)) * (UpdateSheet!$M:$M=K567), 0))), "") * N567)
)
</f>
        <v/>
      </c>
      <c r="P567" s="86"/>
      <c r="Q567" s="82" t="str">
        <f t="array" ref="Q567">IF(A567="", "", (IFNA(IF(A567="", "", INDEX(UpdateSheet!$K:$K, MATCH(1, (UpdateSheet!$G:$G=MAXIFS(UpdateSheet!$G:$G, UpdateSheet!$H:$H, G567, UpdateSheet!$I:$I, J567, UpdateSheet!$G:$G, "&lt;=" &amp; D567)) * (UpdateSheet!$H:$H=G567) *(UpdateSheet!$I:$I=J567), 0))), "")) +
(IFNA(IF(A567="", "", INDEX(UpdateSheet!$O:$O, MATCH(1, (UpdateSheet!$G:$G=MAXIFS(UpdateSheet!$G:$G, UpdateSheet!$M:$M, K567,UpdateSheet!$N:$N, N567, UpdateSheet!$G:$G, "&lt;=" &amp; D567)) * (UpdateSheet!$M:$M=K567) *(UpdateSheet!$N:$N=N567), 0))), ""))
)
</f>
        <v/>
      </c>
      <c r="R567" s="81" t="s">
        <v>97</v>
      </c>
      <c r="S567" s="63" t="str">
        <f t="shared" si="20"/>
        <v/>
      </c>
      <c r="T567" s="87"/>
      <c r="U567" s="84" t="s">
        <v>97</v>
      </c>
      <c r="V567" s="84" t="s">
        <v>97</v>
      </c>
      <c r="W567" s="85" t="b">
        <f t="shared" si="1"/>
        <v>0</v>
      </c>
      <c r="X567" s="63"/>
      <c r="Y567" s="63"/>
      <c r="Z567" s="63"/>
    </row>
    <row r="568">
      <c r="A568" s="75"/>
      <c r="B568" s="74"/>
      <c r="C568" s="75"/>
      <c r="D568" s="76"/>
      <c r="E568" s="75" t="s">
        <v>97</v>
      </c>
      <c r="F568" s="75" t="s">
        <v>97</v>
      </c>
      <c r="G568" s="77"/>
      <c r="H568" s="77"/>
      <c r="I568" s="80"/>
      <c r="J568" s="77" t="s">
        <v>97</v>
      </c>
      <c r="K568" s="79" t="s">
        <v>97</v>
      </c>
      <c r="L568" s="79"/>
      <c r="M568" s="80"/>
      <c r="N568" s="79" t="s">
        <v>97</v>
      </c>
      <c r="O568" s="81" t="str">
        <f t="array" ref="O568">IF(A568="", "", (IFNA(IF(A568="", "", INDEX(UpdateSheet!$L:$L, MATCH(1, (UpdateSheet!$G:$G=MAXIFS(UpdateSheet!$G:$G, UpdateSheet!$H:$H, G568, UpdateSheet!$G:$G, "&lt;=" &amp; D568)) * (UpdateSheet!$H:$H=G568), 0))), "") * J568) +
(IFNA(IF(A568="", "", INDEX(UpdateSheet!$P:$P, MATCH(1, (UpdateSheet!$G:$G=MAXIFS(UpdateSheet!$G:$G, UpdateSheet!$M:$M, K568, UpdateSheet!$G:$G, "&lt;=" &amp; D568)) * (UpdateSheet!$M:$M=K568), 0))), "") * N568)
)
</f>
        <v/>
      </c>
      <c r="P568" s="86"/>
      <c r="Q568" s="82" t="str">
        <f t="array" ref="Q568">IF(A568="", "", (IFNA(IF(A568="", "", INDEX(UpdateSheet!$K:$K, MATCH(1, (UpdateSheet!$G:$G=MAXIFS(UpdateSheet!$G:$G, UpdateSheet!$H:$H, G568, UpdateSheet!$I:$I, J568, UpdateSheet!$G:$G, "&lt;=" &amp; D568)) * (UpdateSheet!$H:$H=G568) *(UpdateSheet!$I:$I=J568), 0))), "")) +
(IFNA(IF(A568="", "", INDEX(UpdateSheet!$O:$O, MATCH(1, (UpdateSheet!$G:$G=MAXIFS(UpdateSheet!$G:$G, UpdateSheet!$M:$M, K568,UpdateSheet!$N:$N, N568, UpdateSheet!$G:$G, "&lt;=" &amp; D568)) * (UpdateSheet!$M:$M=K568) *(UpdateSheet!$N:$N=N568), 0))), ""))
)
</f>
        <v/>
      </c>
      <c r="R568" s="81" t="s">
        <v>97</v>
      </c>
      <c r="S568" s="63" t="str">
        <f t="shared" si="20"/>
        <v/>
      </c>
      <c r="T568" s="87"/>
      <c r="U568" s="84" t="s">
        <v>97</v>
      </c>
      <c r="V568" s="84" t="s">
        <v>97</v>
      </c>
      <c r="W568" s="85" t="b">
        <f t="shared" si="1"/>
        <v>0</v>
      </c>
      <c r="X568" s="63"/>
      <c r="Y568" s="63"/>
      <c r="Z568" s="63"/>
    </row>
    <row r="569">
      <c r="A569" s="75"/>
      <c r="B569" s="74"/>
      <c r="C569" s="75"/>
      <c r="D569" s="76"/>
      <c r="E569" s="75" t="s">
        <v>97</v>
      </c>
      <c r="F569" s="75" t="s">
        <v>97</v>
      </c>
      <c r="G569" s="77"/>
      <c r="H569" s="77"/>
      <c r="I569" s="80"/>
      <c r="J569" s="77" t="s">
        <v>97</v>
      </c>
      <c r="K569" s="79" t="s">
        <v>97</v>
      </c>
      <c r="L569" s="79"/>
      <c r="M569" s="80"/>
      <c r="N569" s="79" t="s">
        <v>97</v>
      </c>
      <c r="O569" s="81" t="str">
        <f t="array" ref="O569">IF(A569="", "", (IFNA(IF(A569="", "", INDEX(UpdateSheet!$L:$L, MATCH(1, (UpdateSheet!$G:$G=MAXIFS(UpdateSheet!$G:$G, UpdateSheet!$H:$H, G569, UpdateSheet!$G:$G, "&lt;=" &amp; D569)) * (UpdateSheet!$H:$H=G569), 0))), "") * J569) +
(IFNA(IF(A569="", "", INDEX(UpdateSheet!$P:$P, MATCH(1, (UpdateSheet!$G:$G=MAXIFS(UpdateSheet!$G:$G, UpdateSheet!$M:$M, K569, UpdateSheet!$G:$G, "&lt;=" &amp; D569)) * (UpdateSheet!$M:$M=K569), 0))), "") * N569)
)
</f>
        <v/>
      </c>
      <c r="P569" s="86"/>
      <c r="Q569" s="82" t="str">
        <f t="array" ref="Q569">IF(A569="", "", (IFNA(IF(A569="", "", INDEX(UpdateSheet!$K:$K, MATCH(1, (UpdateSheet!$G:$G=MAXIFS(UpdateSheet!$G:$G, UpdateSheet!$H:$H, G569, UpdateSheet!$I:$I, J569, UpdateSheet!$G:$G, "&lt;=" &amp; D569)) * (UpdateSheet!$H:$H=G569) *(UpdateSheet!$I:$I=J569), 0))), "")) +
(IFNA(IF(A569="", "", INDEX(UpdateSheet!$O:$O, MATCH(1, (UpdateSheet!$G:$G=MAXIFS(UpdateSheet!$G:$G, UpdateSheet!$M:$M, K569,UpdateSheet!$N:$N, N569, UpdateSheet!$G:$G, "&lt;=" &amp; D569)) * (UpdateSheet!$M:$M=K569) *(UpdateSheet!$N:$N=N569), 0))), ""))
)
</f>
        <v/>
      </c>
      <c r="R569" s="81" t="s">
        <v>97</v>
      </c>
      <c r="S569" s="63" t="str">
        <f t="shared" si="20"/>
        <v/>
      </c>
      <c r="T569" s="87"/>
      <c r="U569" s="84" t="s">
        <v>97</v>
      </c>
      <c r="V569" s="84" t="s">
        <v>97</v>
      </c>
      <c r="W569" s="85" t="b">
        <f t="shared" si="1"/>
        <v>0</v>
      </c>
      <c r="X569" s="63"/>
      <c r="Y569" s="63"/>
      <c r="Z569" s="63"/>
    </row>
    <row r="570">
      <c r="A570" s="75"/>
      <c r="B570" s="74"/>
      <c r="C570" s="75"/>
      <c r="D570" s="76"/>
      <c r="E570" s="75" t="s">
        <v>97</v>
      </c>
      <c r="F570" s="75" t="s">
        <v>97</v>
      </c>
      <c r="G570" s="77"/>
      <c r="H570" s="77"/>
      <c r="I570" s="80"/>
      <c r="J570" s="77" t="s">
        <v>97</v>
      </c>
      <c r="K570" s="79" t="s">
        <v>97</v>
      </c>
      <c r="L570" s="79"/>
      <c r="M570" s="80"/>
      <c r="N570" s="79" t="s">
        <v>97</v>
      </c>
      <c r="O570" s="81" t="str">
        <f t="array" ref="O570">IF(A570="", "", (IFNA(IF(A570="", "", INDEX(UpdateSheet!$L:$L, MATCH(1, (UpdateSheet!$G:$G=MAXIFS(UpdateSheet!$G:$G, UpdateSheet!$H:$H, G570, UpdateSheet!$G:$G, "&lt;=" &amp; D570)) * (UpdateSheet!$H:$H=G570), 0))), "") * J570) +
(IFNA(IF(A570="", "", INDEX(UpdateSheet!$P:$P, MATCH(1, (UpdateSheet!$G:$G=MAXIFS(UpdateSheet!$G:$G, UpdateSheet!$M:$M, K570, UpdateSheet!$G:$G, "&lt;=" &amp; D570)) * (UpdateSheet!$M:$M=K570), 0))), "") * N570)
)
</f>
        <v/>
      </c>
      <c r="P570" s="86"/>
      <c r="Q570" s="82" t="str">
        <f t="array" ref="Q570">IF(A570="", "", (IFNA(IF(A570="", "", INDEX(UpdateSheet!$K:$K, MATCH(1, (UpdateSheet!$G:$G=MAXIFS(UpdateSheet!$G:$G, UpdateSheet!$H:$H, G570, UpdateSheet!$I:$I, J570, UpdateSheet!$G:$G, "&lt;=" &amp; D570)) * (UpdateSheet!$H:$H=G570) *(UpdateSheet!$I:$I=J570), 0))), "")) +
(IFNA(IF(A570="", "", INDEX(UpdateSheet!$O:$O, MATCH(1, (UpdateSheet!$G:$G=MAXIFS(UpdateSheet!$G:$G, UpdateSheet!$M:$M, K570,UpdateSheet!$N:$N, N570, UpdateSheet!$G:$G, "&lt;=" &amp; D570)) * (UpdateSheet!$M:$M=K570) *(UpdateSheet!$N:$N=N570), 0))), ""))
)
</f>
        <v/>
      </c>
      <c r="R570" s="81" t="s">
        <v>97</v>
      </c>
      <c r="S570" s="63" t="str">
        <f t="shared" si="20"/>
        <v/>
      </c>
      <c r="T570" s="87"/>
      <c r="U570" s="84" t="s">
        <v>97</v>
      </c>
      <c r="V570" s="84" t="s">
        <v>97</v>
      </c>
      <c r="W570" s="85" t="b">
        <f t="shared" si="1"/>
        <v>0</v>
      </c>
      <c r="X570" s="63"/>
      <c r="Y570" s="63"/>
      <c r="Z570" s="63"/>
    </row>
    <row r="571">
      <c r="A571" s="75"/>
      <c r="B571" s="74"/>
      <c r="C571" s="75"/>
      <c r="D571" s="76"/>
      <c r="E571" s="75" t="s">
        <v>97</v>
      </c>
      <c r="F571" s="75" t="s">
        <v>97</v>
      </c>
      <c r="G571" s="77"/>
      <c r="H571" s="77"/>
      <c r="I571" s="80"/>
      <c r="J571" s="77" t="s">
        <v>97</v>
      </c>
      <c r="K571" s="79" t="s">
        <v>97</v>
      </c>
      <c r="L571" s="79"/>
      <c r="M571" s="80"/>
      <c r="N571" s="79" t="s">
        <v>97</v>
      </c>
      <c r="O571" s="81" t="str">
        <f t="array" ref="O571">IF(A571="", "", (IFNA(IF(A571="", "", INDEX(UpdateSheet!$L:$L, MATCH(1, (UpdateSheet!$G:$G=MAXIFS(UpdateSheet!$G:$G, UpdateSheet!$H:$H, G571, UpdateSheet!$G:$G, "&lt;=" &amp; D571)) * (UpdateSheet!$H:$H=G571), 0))), "") * J571) +
(IFNA(IF(A571="", "", INDEX(UpdateSheet!$P:$P, MATCH(1, (UpdateSheet!$G:$G=MAXIFS(UpdateSheet!$G:$G, UpdateSheet!$M:$M, K571, UpdateSheet!$G:$G, "&lt;=" &amp; D571)) * (UpdateSheet!$M:$M=K571), 0))), "") * N571)
)
</f>
        <v/>
      </c>
      <c r="P571" s="86"/>
      <c r="Q571" s="82" t="str">
        <f t="array" ref="Q571">IF(A571="", "", (IFNA(IF(A571="", "", INDEX(UpdateSheet!$K:$K, MATCH(1, (UpdateSheet!$G:$G=MAXIFS(UpdateSheet!$G:$G, UpdateSheet!$H:$H, G571, UpdateSheet!$I:$I, J571, UpdateSheet!$G:$G, "&lt;=" &amp; D571)) * (UpdateSheet!$H:$H=G571) *(UpdateSheet!$I:$I=J571), 0))), "")) +
(IFNA(IF(A571="", "", INDEX(UpdateSheet!$O:$O, MATCH(1, (UpdateSheet!$G:$G=MAXIFS(UpdateSheet!$G:$G, UpdateSheet!$M:$M, K571,UpdateSheet!$N:$N, N571, UpdateSheet!$G:$G, "&lt;=" &amp; D571)) * (UpdateSheet!$M:$M=K571) *(UpdateSheet!$N:$N=N571), 0))), ""))
)
</f>
        <v/>
      </c>
      <c r="R571" s="81" t="s">
        <v>97</v>
      </c>
      <c r="S571" s="63" t="str">
        <f t="shared" si="20"/>
        <v/>
      </c>
      <c r="T571" s="87"/>
      <c r="U571" s="84" t="s">
        <v>97</v>
      </c>
      <c r="V571" s="84" t="s">
        <v>97</v>
      </c>
      <c r="W571" s="85" t="b">
        <f t="shared" si="1"/>
        <v>0</v>
      </c>
      <c r="X571" s="63"/>
      <c r="Y571" s="63"/>
      <c r="Z571" s="63"/>
    </row>
    <row r="572">
      <c r="A572" s="75"/>
      <c r="B572" s="74"/>
      <c r="C572" s="75"/>
      <c r="D572" s="76"/>
      <c r="E572" s="75" t="s">
        <v>97</v>
      </c>
      <c r="F572" s="75" t="s">
        <v>97</v>
      </c>
      <c r="G572" s="77"/>
      <c r="H572" s="77"/>
      <c r="I572" s="80"/>
      <c r="J572" s="77" t="s">
        <v>97</v>
      </c>
      <c r="K572" s="79" t="s">
        <v>97</v>
      </c>
      <c r="L572" s="79"/>
      <c r="M572" s="80"/>
      <c r="N572" s="79" t="s">
        <v>97</v>
      </c>
      <c r="O572" s="81" t="str">
        <f t="array" ref="O572">IF(A572="", "", (IFNA(IF(A572="", "", INDEX(UpdateSheet!$L:$L, MATCH(1, (UpdateSheet!$G:$G=MAXIFS(UpdateSheet!$G:$G, UpdateSheet!$H:$H, G572, UpdateSheet!$G:$G, "&lt;=" &amp; D572)) * (UpdateSheet!$H:$H=G572), 0))), "") * J572) +
(IFNA(IF(A572="", "", INDEX(UpdateSheet!$P:$P, MATCH(1, (UpdateSheet!$G:$G=MAXIFS(UpdateSheet!$G:$G, UpdateSheet!$M:$M, K572, UpdateSheet!$G:$G, "&lt;=" &amp; D572)) * (UpdateSheet!$M:$M=K572), 0))), "") * N572)
)
</f>
        <v/>
      </c>
      <c r="P572" s="86"/>
      <c r="Q572" s="82" t="str">
        <f t="array" ref="Q572">IF(A572="", "", (IFNA(IF(A572="", "", INDEX(UpdateSheet!$K:$K, MATCH(1, (UpdateSheet!$G:$G=MAXIFS(UpdateSheet!$G:$G, UpdateSheet!$H:$H, G572, UpdateSheet!$I:$I, J572, UpdateSheet!$G:$G, "&lt;=" &amp; D572)) * (UpdateSheet!$H:$H=G572) *(UpdateSheet!$I:$I=J572), 0))), "")) +
(IFNA(IF(A572="", "", INDEX(UpdateSheet!$O:$O, MATCH(1, (UpdateSheet!$G:$G=MAXIFS(UpdateSheet!$G:$G, UpdateSheet!$M:$M, K572,UpdateSheet!$N:$N, N572, UpdateSheet!$G:$G, "&lt;=" &amp; D572)) * (UpdateSheet!$M:$M=K572) *(UpdateSheet!$N:$N=N572), 0))), ""))
)
</f>
        <v/>
      </c>
      <c r="R572" s="81" t="s">
        <v>97</v>
      </c>
      <c r="S572" s="63" t="str">
        <f t="shared" si="20"/>
        <v/>
      </c>
      <c r="T572" s="87"/>
      <c r="U572" s="84" t="s">
        <v>97</v>
      </c>
      <c r="V572" s="84" t="s">
        <v>97</v>
      </c>
      <c r="W572" s="85" t="b">
        <f t="shared" si="1"/>
        <v>0</v>
      </c>
      <c r="X572" s="63"/>
      <c r="Y572" s="63"/>
      <c r="Z572" s="63"/>
    </row>
    <row r="573">
      <c r="A573" s="75"/>
      <c r="B573" s="74"/>
      <c r="C573" s="75"/>
      <c r="D573" s="76"/>
      <c r="E573" s="75" t="s">
        <v>97</v>
      </c>
      <c r="F573" s="75" t="s">
        <v>97</v>
      </c>
      <c r="G573" s="77"/>
      <c r="H573" s="77"/>
      <c r="I573" s="80"/>
      <c r="J573" s="77" t="s">
        <v>97</v>
      </c>
      <c r="K573" s="79" t="s">
        <v>97</v>
      </c>
      <c r="L573" s="79"/>
      <c r="M573" s="80"/>
      <c r="N573" s="79" t="s">
        <v>97</v>
      </c>
      <c r="O573" s="81" t="str">
        <f t="array" ref="O573">IF(A573="", "", (IFNA(IF(A573="", "", INDEX(UpdateSheet!$L:$L, MATCH(1, (UpdateSheet!$G:$G=MAXIFS(UpdateSheet!$G:$G, UpdateSheet!$H:$H, G573, UpdateSheet!$G:$G, "&lt;=" &amp; D573)) * (UpdateSheet!$H:$H=G573), 0))), "") * J573) +
(IFNA(IF(A573="", "", INDEX(UpdateSheet!$P:$P, MATCH(1, (UpdateSheet!$G:$G=MAXIFS(UpdateSheet!$G:$G, UpdateSheet!$M:$M, K573, UpdateSheet!$G:$G, "&lt;=" &amp; D573)) * (UpdateSheet!$M:$M=K573), 0))), "") * N573)
)
</f>
        <v/>
      </c>
      <c r="P573" s="86"/>
      <c r="Q573" s="82" t="str">
        <f t="array" ref="Q573">IF(A573="", "", (IFNA(IF(A573="", "", INDEX(UpdateSheet!$K:$K, MATCH(1, (UpdateSheet!$G:$G=MAXIFS(UpdateSheet!$G:$G, UpdateSheet!$H:$H, G573, UpdateSheet!$I:$I, J573, UpdateSheet!$G:$G, "&lt;=" &amp; D573)) * (UpdateSheet!$H:$H=G573) *(UpdateSheet!$I:$I=J573), 0))), "")) +
(IFNA(IF(A573="", "", INDEX(UpdateSheet!$O:$O, MATCH(1, (UpdateSheet!$G:$G=MAXIFS(UpdateSheet!$G:$G, UpdateSheet!$M:$M, K573,UpdateSheet!$N:$N, N573, UpdateSheet!$G:$G, "&lt;=" &amp; D573)) * (UpdateSheet!$M:$M=K573) *(UpdateSheet!$N:$N=N573), 0))), ""))
)
</f>
        <v/>
      </c>
      <c r="R573" s="81" t="s">
        <v>97</v>
      </c>
      <c r="S573" s="63" t="str">
        <f t="shared" si="20"/>
        <v/>
      </c>
      <c r="T573" s="87"/>
      <c r="U573" s="84" t="s">
        <v>97</v>
      </c>
      <c r="V573" s="84" t="s">
        <v>97</v>
      </c>
      <c r="W573" s="85" t="b">
        <f t="shared" si="1"/>
        <v>0</v>
      </c>
      <c r="X573" s="63"/>
      <c r="Y573" s="63"/>
      <c r="Z573" s="63"/>
    </row>
    <row r="574">
      <c r="A574" s="75"/>
      <c r="B574" s="74"/>
      <c r="C574" s="75"/>
      <c r="D574" s="76"/>
      <c r="E574" s="75" t="s">
        <v>97</v>
      </c>
      <c r="F574" s="75" t="s">
        <v>97</v>
      </c>
      <c r="G574" s="77"/>
      <c r="H574" s="77"/>
      <c r="I574" s="80"/>
      <c r="J574" s="77" t="s">
        <v>97</v>
      </c>
      <c r="K574" s="79" t="s">
        <v>97</v>
      </c>
      <c r="L574" s="79"/>
      <c r="M574" s="80"/>
      <c r="N574" s="79" t="s">
        <v>97</v>
      </c>
      <c r="O574" s="81" t="str">
        <f t="array" ref="O574">IF(A574="", "", (IFNA(IF(A574="", "", INDEX(UpdateSheet!$L:$L, MATCH(1, (UpdateSheet!$G:$G=MAXIFS(UpdateSheet!$G:$G, UpdateSheet!$H:$H, G574, UpdateSheet!$G:$G, "&lt;=" &amp; D574)) * (UpdateSheet!$H:$H=G574), 0))), "") * J574) +
(IFNA(IF(A574="", "", INDEX(UpdateSheet!$P:$P, MATCH(1, (UpdateSheet!$G:$G=MAXIFS(UpdateSheet!$G:$G, UpdateSheet!$M:$M, K574, UpdateSheet!$G:$G, "&lt;=" &amp; D574)) * (UpdateSheet!$M:$M=K574), 0))), "") * N574)
)
</f>
        <v/>
      </c>
      <c r="P574" s="86"/>
      <c r="Q574" s="82" t="str">
        <f t="array" ref="Q574">IF(A574="", "", (IFNA(IF(A574="", "", INDEX(UpdateSheet!$K:$K, MATCH(1, (UpdateSheet!$G:$G=MAXIFS(UpdateSheet!$G:$G, UpdateSheet!$H:$H, G574, UpdateSheet!$I:$I, J574, UpdateSheet!$G:$G, "&lt;=" &amp; D574)) * (UpdateSheet!$H:$H=G574) *(UpdateSheet!$I:$I=J574), 0))), "")) +
(IFNA(IF(A574="", "", INDEX(UpdateSheet!$O:$O, MATCH(1, (UpdateSheet!$G:$G=MAXIFS(UpdateSheet!$G:$G, UpdateSheet!$M:$M, K574,UpdateSheet!$N:$N, N574, UpdateSheet!$G:$G, "&lt;=" &amp; D574)) * (UpdateSheet!$M:$M=K574) *(UpdateSheet!$N:$N=N574), 0))), ""))
)
</f>
        <v/>
      </c>
      <c r="R574" s="81" t="s">
        <v>97</v>
      </c>
      <c r="S574" s="63" t="str">
        <f t="shared" si="20"/>
        <v/>
      </c>
      <c r="T574" s="87"/>
      <c r="U574" s="84" t="s">
        <v>97</v>
      </c>
      <c r="V574" s="84" t="s">
        <v>97</v>
      </c>
      <c r="W574" s="85" t="b">
        <f t="shared" si="1"/>
        <v>0</v>
      </c>
      <c r="X574" s="63"/>
      <c r="Y574" s="63"/>
      <c r="Z574" s="63"/>
    </row>
    <row r="575">
      <c r="A575" s="75"/>
      <c r="B575" s="74"/>
      <c r="C575" s="75"/>
      <c r="D575" s="76"/>
      <c r="E575" s="75" t="s">
        <v>97</v>
      </c>
      <c r="F575" s="75" t="s">
        <v>97</v>
      </c>
      <c r="G575" s="77"/>
      <c r="H575" s="77"/>
      <c r="I575" s="80"/>
      <c r="J575" s="77" t="s">
        <v>97</v>
      </c>
      <c r="K575" s="79" t="s">
        <v>97</v>
      </c>
      <c r="L575" s="79"/>
      <c r="M575" s="80"/>
      <c r="N575" s="79" t="s">
        <v>97</v>
      </c>
      <c r="O575" s="81" t="str">
        <f t="array" ref="O575">IF(A575="", "", (IFNA(IF(A575="", "", INDEX(UpdateSheet!$L:$L, MATCH(1, (UpdateSheet!$G:$G=MAXIFS(UpdateSheet!$G:$G, UpdateSheet!$H:$H, G575, UpdateSheet!$G:$G, "&lt;=" &amp; D575)) * (UpdateSheet!$H:$H=G575), 0))), "") * J575) +
(IFNA(IF(A575="", "", INDEX(UpdateSheet!$P:$P, MATCH(1, (UpdateSheet!$G:$G=MAXIFS(UpdateSheet!$G:$G, UpdateSheet!$M:$M, K575, UpdateSheet!$G:$G, "&lt;=" &amp; D575)) * (UpdateSheet!$M:$M=K575), 0))), "") * N575)
)
</f>
        <v/>
      </c>
      <c r="P575" s="86"/>
      <c r="Q575" s="82" t="str">
        <f t="array" ref="Q575">IF(A575="", "", (IFNA(IF(A575="", "", INDEX(UpdateSheet!$K:$K, MATCH(1, (UpdateSheet!$G:$G=MAXIFS(UpdateSheet!$G:$G, UpdateSheet!$H:$H, G575, UpdateSheet!$I:$I, J575, UpdateSheet!$G:$G, "&lt;=" &amp; D575)) * (UpdateSheet!$H:$H=G575) *(UpdateSheet!$I:$I=J575), 0))), "")) +
(IFNA(IF(A575="", "", INDEX(UpdateSheet!$O:$O, MATCH(1, (UpdateSheet!$G:$G=MAXIFS(UpdateSheet!$G:$G, UpdateSheet!$M:$M, K575,UpdateSheet!$N:$N, N575, UpdateSheet!$G:$G, "&lt;=" &amp; D575)) * (UpdateSheet!$M:$M=K575) *(UpdateSheet!$N:$N=N575), 0))), ""))
)
</f>
        <v/>
      </c>
      <c r="R575" s="81" t="s">
        <v>97</v>
      </c>
      <c r="S575" s="63" t="str">
        <f t="shared" si="20"/>
        <v/>
      </c>
      <c r="T575" s="87"/>
      <c r="U575" s="84" t="s">
        <v>97</v>
      </c>
      <c r="V575" s="84" t="s">
        <v>97</v>
      </c>
      <c r="W575" s="85" t="b">
        <f t="shared" si="1"/>
        <v>0</v>
      </c>
      <c r="X575" s="63"/>
      <c r="Y575" s="63"/>
      <c r="Z575" s="63"/>
    </row>
    <row r="576">
      <c r="A576" s="75"/>
      <c r="B576" s="74"/>
      <c r="C576" s="75"/>
      <c r="D576" s="76"/>
      <c r="E576" s="75" t="s">
        <v>97</v>
      </c>
      <c r="F576" s="75" t="s">
        <v>97</v>
      </c>
      <c r="G576" s="77"/>
      <c r="H576" s="77"/>
      <c r="I576" s="80"/>
      <c r="J576" s="77" t="s">
        <v>97</v>
      </c>
      <c r="K576" s="79" t="s">
        <v>97</v>
      </c>
      <c r="L576" s="79"/>
      <c r="M576" s="80"/>
      <c r="N576" s="79" t="s">
        <v>97</v>
      </c>
      <c r="O576" s="81" t="str">
        <f t="array" ref="O576">IF(A576="", "", (IFNA(IF(A576="", "", INDEX(UpdateSheet!$L:$L, MATCH(1, (UpdateSheet!$G:$G=MAXIFS(UpdateSheet!$G:$G, UpdateSheet!$H:$H, G576, UpdateSheet!$G:$G, "&lt;=" &amp; D576)) * (UpdateSheet!$H:$H=G576), 0))), "") * J576) +
(IFNA(IF(A576="", "", INDEX(UpdateSheet!$P:$P, MATCH(1, (UpdateSheet!$G:$G=MAXIFS(UpdateSheet!$G:$G, UpdateSheet!$M:$M, K576, UpdateSheet!$G:$G, "&lt;=" &amp; D576)) * (UpdateSheet!$M:$M=K576), 0))), "") * N576)
)
</f>
        <v/>
      </c>
      <c r="P576" s="86"/>
      <c r="Q576" s="82" t="str">
        <f t="array" ref="Q576">IF(A576="", "", (IFNA(IF(A576="", "", INDEX(UpdateSheet!$K:$K, MATCH(1, (UpdateSheet!$G:$G=MAXIFS(UpdateSheet!$G:$G, UpdateSheet!$H:$H, G576, UpdateSheet!$I:$I, J576, UpdateSheet!$G:$G, "&lt;=" &amp; D576)) * (UpdateSheet!$H:$H=G576) *(UpdateSheet!$I:$I=J576), 0))), "")) +
(IFNA(IF(A576="", "", INDEX(UpdateSheet!$O:$O, MATCH(1, (UpdateSheet!$G:$G=MAXIFS(UpdateSheet!$G:$G, UpdateSheet!$M:$M, K576,UpdateSheet!$N:$N, N576, UpdateSheet!$G:$G, "&lt;=" &amp; D576)) * (UpdateSheet!$M:$M=K576) *(UpdateSheet!$N:$N=N576), 0))), ""))
)
</f>
        <v/>
      </c>
      <c r="R576" s="81" t="s">
        <v>97</v>
      </c>
      <c r="S576" s="63" t="str">
        <f t="shared" si="20"/>
        <v/>
      </c>
      <c r="T576" s="87"/>
      <c r="U576" s="84" t="s">
        <v>97</v>
      </c>
      <c r="V576" s="84" t="s">
        <v>97</v>
      </c>
      <c r="W576" s="85" t="b">
        <f t="shared" si="1"/>
        <v>0</v>
      </c>
      <c r="X576" s="63"/>
      <c r="Y576" s="63"/>
      <c r="Z576" s="63"/>
    </row>
    <row r="577">
      <c r="A577" s="75"/>
      <c r="B577" s="74"/>
      <c r="C577" s="75"/>
      <c r="D577" s="76"/>
      <c r="E577" s="75" t="s">
        <v>97</v>
      </c>
      <c r="F577" s="75" t="s">
        <v>97</v>
      </c>
      <c r="G577" s="77"/>
      <c r="H577" s="77"/>
      <c r="I577" s="80"/>
      <c r="J577" s="77" t="s">
        <v>97</v>
      </c>
      <c r="K577" s="79" t="s">
        <v>97</v>
      </c>
      <c r="L577" s="79"/>
      <c r="M577" s="80"/>
      <c r="N577" s="79" t="s">
        <v>97</v>
      </c>
      <c r="O577" s="81" t="str">
        <f t="array" ref="O577">IF(A577="", "", (IFNA(IF(A577="", "", INDEX(UpdateSheet!$L:$L, MATCH(1, (UpdateSheet!$G:$G=MAXIFS(UpdateSheet!$G:$G, UpdateSheet!$H:$H, G577, UpdateSheet!$G:$G, "&lt;=" &amp; D577)) * (UpdateSheet!$H:$H=G577), 0))), "") * J577) +
(IFNA(IF(A577="", "", INDEX(UpdateSheet!$P:$P, MATCH(1, (UpdateSheet!$G:$G=MAXIFS(UpdateSheet!$G:$G, UpdateSheet!$M:$M, K577, UpdateSheet!$G:$G, "&lt;=" &amp; D577)) * (UpdateSheet!$M:$M=K577), 0))), "") * N577)
)
</f>
        <v/>
      </c>
      <c r="P577" s="86"/>
      <c r="Q577" s="82" t="str">
        <f t="array" ref="Q577">IF(A577="", "", (IFNA(IF(A577="", "", INDEX(UpdateSheet!$K:$K, MATCH(1, (UpdateSheet!$G:$G=MAXIFS(UpdateSheet!$G:$G, UpdateSheet!$H:$H, G577, UpdateSheet!$I:$I, J577, UpdateSheet!$G:$G, "&lt;=" &amp; D577)) * (UpdateSheet!$H:$H=G577) *(UpdateSheet!$I:$I=J577), 0))), "")) +
(IFNA(IF(A577="", "", INDEX(UpdateSheet!$O:$O, MATCH(1, (UpdateSheet!$G:$G=MAXIFS(UpdateSheet!$G:$G, UpdateSheet!$M:$M, K577,UpdateSheet!$N:$N, N577, UpdateSheet!$G:$G, "&lt;=" &amp; D577)) * (UpdateSheet!$M:$M=K577) *(UpdateSheet!$N:$N=N577), 0))), ""))
)
</f>
        <v/>
      </c>
      <c r="R577" s="81" t="s">
        <v>97</v>
      </c>
      <c r="S577" s="63" t="str">
        <f t="shared" si="20"/>
        <v/>
      </c>
      <c r="T577" s="87"/>
      <c r="U577" s="84" t="s">
        <v>97</v>
      </c>
      <c r="V577" s="84" t="s">
        <v>97</v>
      </c>
      <c r="W577" s="85" t="b">
        <f t="shared" si="1"/>
        <v>0</v>
      </c>
      <c r="X577" s="63"/>
      <c r="Y577" s="63"/>
      <c r="Z577" s="63"/>
    </row>
    <row r="578">
      <c r="A578" s="75"/>
      <c r="B578" s="74"/>
      <c r="C578" s="75"/>
      <c r="D578" s="76"/>
      <c r="E578" s="75" t="s">
        <v>97</v>
      </c>
      <c r="F578" s="75" t="s">
        <v>97</v>
      </c>
      <c r="G578" s="77"/>
      <c r="H578" s="77"/>
      <c r="I578" s="80"/>
      <c r="J578" s="77" t="s">
        <v>97</v>
      </c>
      <c r="K578" s="79" t="s">
        <v>97</v>
      </c>
      <c r="L578" s="79"/>
      <c r="M578" s="80"/>
      <c r="N578" s="79" t="s">
        <v>97</v>
      </c>
      <c r="O578" s="81" t="str">
        <f t="array" ref="O578">IF(A578="", "", (IFNA(IF(A578="", "", INDEX(UpdateSheet!$L:$L, MATCH(1, (UpdateSheet!$G:$G=MAXIFS(UpdateSheet!$G:$G, UpdateSheet!$H:$H, G578, UpdateSheet!$G:$G, "&lt;=" &amp; D578)) * (UpdateSheet!$H:$H=G578), 0))), "") * J578) +
(IFNA(IF(A578="", "", INDEX(UpdateSheet!$P:$P, MATCH(1, (UpdateSheet!$G:$G=MAXIFS(UpdateSheet!$G:$G, UpdateSheet!$M:$M, K578, UpdateSheet!$G:$G, "&lt;=" &amp; D578)) * (UpdateSheet!$M:$M=K578), 0))), "") * N578)
)
</f>
        <v/>
      </c>
      <c r="P578" s="86"/>
      <c r="Q578" s="82" t="str">
        <f t="array" ref="Q578">IF(A578="", "", (IFNA(IF(A578="", "", INDEX(UpdateSheet!$K:$K, MATCH(1, (UpdateSheet!$G:$G=MAXIFS(UpdateSheet!$G:$G, UpdateSheet!$H:$H, G578, UpdateSheet!$I:$I, J578, UpdateSheet!$G:$G, "&lt;=" &amp; D578)) * (UpdateSheet!$H:$H=G578) *(UpdateSheet!$I:$I=J578), 0))), "")) +
(IFNA(IF(A578="", "", INDEX(UpdateSheet!$O:$O, MATCH(1, (UpdateSheet!$G:$G=MAXIFS(UpdateSheet!$G:$G, UpdateSheet!$M:$M, K578,UpdateSheet!$N:$N, N578, UpdateSheet!$G:$G, "&lt;=" &amp; D578)) * (UpdateSheet!$M:$M=K578) *(UpdateSheet!$N:$N=N578), 0))), ""))
)
</f>
        <v/>
      </c>
      <c r="R578" s="81" t="s">
        <v>97</v>
      </c>
      <c r="S578" s="63" t="str">
        <f t="shared" si="20"/>
        <v/>
      </c>
      <c r="T578" s="87"/>
      <c r="U578" s="84" t="s">
        <v>97</v>
      </c>
      <c r="V578" s="84" t="s">
        <v>97</v>
      </c>
      <c r="W578" s="85" t="b">
        <f t="shared" si="1"/>
        <v>0</v>
      </c>
      <c r="X578" s="63"/>
      <c r="Y578" s="63"/>
      <c r="Z578" s="63"/>
    </row>
    <row r="579">
      <c r="A579" s="75"/>
      <c r="B579" s="74"/>
      <c r="C579" s="75"/>
      <c r="D579" s="76"/>
      <c r="E579" s="75" t="s">
        <v>97</v>
      </c>
      <c r="F579" s="75" t="s">
        <v>97</v>
      </c>
      <c r="G579" s="77"/>
      <c r="H579" s="77"/>
      <c r="I579" s="80"/>
      <c r="J579" s="77" t="s">
        <v>97</v>
      </c>
      <c r="K579" s="79" t="s">
        <v>97</v>
      </c>
      <c r="L579" s="79"/>
      <c r="M579" s="80"/>
      <c r="N579" s="79" t="s">
        <v>97</v>
      </c>
      <c r="O579" s="81" t="str">
        <f t="array" ref="O579">IF(A579="", "", (IFNA(IF(A579="", "", INDEX(UpdateSheet!$L:$L, MATCH(1, (UpdateSheet!$G:$G=MAXIFS(UpdateSheet!$G:$G, UpdateSheet!$H:$H, G579, UpdateSheet!$G:$G, "&lt;=" &amp; D579)) * (UpdateSheet!$H:$H=G579), 0))), "") * J579) +
(IFNA(IF(A579="", "", INDEX(UpdateSheet!$P:$P, MATCH(1, (UpdateSheet!$G:$G=MAXIFS(UpdateSheet!$G:$G, UpdateSheet!$M:$M, K579, UpdateSheet!$G:$G, "&lt;=" &amp; D579)) * (UpdateSheet!$M:$M=K579), 0))), "") * N579)
)
</f>
        <v/>
      </c>
      <c r="P579" s="86"/>
      <c r="Q579" s="82" t="str">
        <f t="array" ref="Q579">IF(A579="", "", (IFNA(IF(A579="", "", INDEX(UpdateSheet!$K:$K, MATCH(1, (UpdateSheet!$G:$G=MAXIFS(UpdateSheet!$G:$G, UpdateSheet!$H:$H, G579, UpdateSheet!$I:$I, J579, UpdateSheet!$G:$G, "&lt;=" &amp; D579)) * (UpdateSheet!$H:$H=G579) *(UpdateSheet!$I:$I=J579), 0))), "")) +
(IFNA(IF(A579="", "", INDEX(UpdateSheet!$O:$O, MATCH(1, (UpdateSheet!$G:$G=MAXIFS(UpdateSheet!$G:$G, UpdateSheet!$M:$M, K579,UpdateSheet!$N:$N, N579, UpdateSheet!$G:$G, "&lt;=" &amp; D579)) * (UpdateSheet!$M:$M=K579) *(UpdateSheet!$N:$N=N579), 0))), ""))
)
</f>
        <v/>
      </c>
      <c r="R579" s="81" t="s">
        <v>97</v>
      </c>
      <c r="S579" s="63" t="str">
        <f t="shared" si="20"/>
        <v/>
      </c>
      <c r="T579" s="87"/>
      <c r="U579" s="84" t="s">
        <v>97</v>
      </c>
      <c r="V579" s="84" t="s">
        <v>97</v>
      </c>
      <c r="W579" s="85" t="b">
        <f t="shared" si="1"/>
        <v>0</v>
      </c>
      <c r="X579" s="63"/>
      <c r="Y579" s="63"/>
      <c r="Z579" s="63"/>
    </row>
    <row r="580">
      <c r="A580" s="75"/>
      <c r="B580" s="74"/>
      <c r="C580" s="75"/>
      <c r="D580" s="76"/>
      <c r="E580" s="75" t="s">
        <v>97</v>
      </c>
      <c r="F580" s="75" t="s">
        <v>97</v>
      </c>
      <c r="G580" s="77"/>
      <c r="H580" s="77"/>
      <c r="I580" s="80"/>
      <c r="J580" s="77" t="s">
        <v>97</v>
      </c>
      <c r="K580" s="79" t="s">
        <v>97</v>
      </c>
      <c r="L580" s="79"/>
      <c r="M580" s="80"/>
      <c r="N580" s="79" t="s">
        <v>97</v>
      </c>
      <c r="O580" s="81" t="str">
        <f t="array" ref="O580">IF(A580="", "", (IFNA(IF(A580="", "", INDEX(UpdateSheet!$L:$L, MATCH(1, (UpdateSheet!$G:$G=MAXIFS(UpdateSheet!$G:$G, UpdateSheet!$H:$H, G580, UpdateSheet!$G:$G, "&lt;=" &amp; D580)) * (UpdateSheet!$H:$H=G580), 0))), "") * J580) +
(IFNA(IF(A580="", "", INDEX(UpdateSheet!$P:$P, MATCH(1, (UpdateSheet!$G:$G=MAXIFS(UpdateSheet!$G:$G, UpdateSheet!$M:$M, K580, UpdateSheet!$G:$G, "&lt;=" &amp; D580)) * (UpdateSheet!$M:$M=K580), 0))), "") * N580)
)
</f>
        <v/>
      </c>
      <c r="P580" s="86"/>
      <c r="Q580" s="82" t="str">
        <f t="array" ref="Q580">IF(A580="", "", (IFNA(IF(A580="", "", INDEX(UpdateSheet!$K:$K, MATCH(1, (UpdateSheet!$G:$G=MAXIFS(UpdateSheet!$G:$G, UpdateSheet!$H:$H, G580, UpdateSheet!$I:$I, J580, UpdateSheet!$G:$G, "&lt;=" &amp; D580)) * (UpdateSheet!$H:$H=G580) *(UpdateSheet!$I:$I=J580), 0))), "")) +
(IFNA(IF(A580="", "", INDEX(UpdateSheet!$O:$O, MATCH(1, (UpdateSheet!$G:$G=MAXIFS(UpdateSheet!$G:$G, UpdateSheet!$M:$M, K580,UpdateSheet!$N:$N, N580, UpdateSheet!$G:$G, "&lt;=" &amp; D580)) * (UpdateSheet!$M:$M=K580) *(UpdateSheet!$N:$N=N580), 0))), ""))
)
</f>
        <v/>
      </c>
      <c r="R580" s="81" t="s">
        <v>97</v>
      </c>
      <c r="S580" s="63" t="str">
        <f t="shared" si="20"/>
        <v/>
      </c>
      <c r="T580" s="87"/>
      <c r="U580" s="84" t="s">
        <v>97</v>
      </c>
      <c r="V580" s="84" t="s">
        <v>97</v>
      </c>
      <c r="W580" s="85" t="b">
        <f t="shared" si="1"/>
        <v>0</v>
      </c>
      <c r="X580" s="63"/>
      <c r="Y580" s="63"/>
      <c r="Z580" s="63"/>
    </row>
    <row r="581">
      <c r="A581" s="75"/>
      <c r="B581" s="74"/>
      <c r="C581" s="75"/>
      <c r="D581" s="76"/>
      <c r="E581" s="75" t="s">
        <v>97</v>
      </c>
      <c r="F581" s="75" t="s">
        <v>97</v>
      </c>
      <c r="G581" s="77"/>
      <c r="H581" s="77"/>
      <c r="I581" s="80"/>
      <c r="J581" s="77" t="s">
        <v>97</v>
      </c>
      <c r="K581" s="79" t="s">
        <v>97</v>
      </c>
      <c r="L581" s="79"/>
      <c r="M581" s="80"/>
      <c r="N581" s="79" t="s">
        <v>97</v>
      </c>
      <c r="O581" s="81" t="str">
        <f t="array" ref="O581">IF(A581="", "", (IFNA(IF(A581="", "", INDEX(UpdateSheet!$L:$L, MATCH(1, (UpdateSheet!$G:$G=MAXIFS(UpdateSheet!$G:$G, UpdateSheet!$H:$H, G581, UpdateSheet!$G:$G, "&lt;=" &amp; D581)) * (UpdateSheet!$H:$H=G581), 0))), "") * J581) +
(IFNA(IF(A581="", "", INDEX(UpdateSheet!$P:$P, MATCH(1, (UpdateSheet!$G:$G=MAXIFS(UpdateSheet!$G:$G, UpdateSheet!$M:$M, K581, UpdateSheet!$G:$G, "&lt;=" &amp; D581)) * (UpdateSheet!$M:$M=K581), 0))), "") * N581)
)
</f>
        <v/>
      </c>
      <c r="P581" s="86"/>
      <c r="Q581" s="82" t="str">
        <f t="array" ref="Q581">IF(A581="", "", (IFNA(IF(A581="", "", INDEX(UpdateSheet!$K:$K, MATCH(1, (UpdateSheet!$G:$G=MAXIFS(UpdateSheet!$G:$G, UpdateSheet!$H:$H, G581, UpdateSheet!$I:$I, J581, UpdateSheet!$G:$G, "&lt;=" &amp; D581)) * (UpdateSheet!$H:$H=G581) *(UpdateSheet!$I:$I=J581), 0))), "")) +
(IFNA(IF(A581="", "", INDEX(UpdateSheet!$O:$O, MATCH(1, (UpdateSheet!$G:$G=MAXIFS(UpdateSheet!$G:$G, UpdateSheet!$M:$M, K581,UpdateSheet!$N:$N, N581, UpdateSheet!$G:$G, "&lt;=" &amp; D581)) * (UpdateSheet!$M:$M=K581) *(UpdateSheet!$N:$N=N581), 0))), ""))
)
</f>
        <v/>
      </c>
      <c r="R581" s="81" t="s">
        <v>97</v>
      </c>
      <c r="S581" s="63" t="str">
        <f t="shared" si="20"/>
        <v/>
      </c>
      <c r="T581" s="87"/>
      <c r="U581" s="84" t="s">
        <v>97</v>
      </c>
      <c r="V581" s="84" t="s">
        <v>97</v>
      </c>
      <c r="W581" s="85" t="b">
        <f t="shared" si="1"/>
        <v>0</v>
      </c>
      <c r="X581" s="63"/>
      <c r="Y581" s="63"/>
      <c r="Z581" s="63"/>
    </row>
    <row r="582">
      <c r="A582" s="75"/>
      <c r="B582" s="74"/>
      <c r="C582" s="75"/>
      <c r="D582" s="76"/>
      <c r="E582" s="75" t="s">
        <v>97</v>
      </c>
      <c r="F582" s="75" t="s">
        <v>97</v>
      </c>
      <c r="G582" s="77"/>
      <c r="H582" s="77"/>
      <c r="I582" s="80"/>
      <c r="J582" s="77" t="s">
        <v>97</v>
      </c>
      <c r="K582" s="79" t="s">
        <v>97</v>
      </c>
      <c r="L582" s="79"/>
      <c r="M582" s="80"/>
      <c r="N582" s="79" t="s">
        <v>97</v>
      </c>
      <c r="O582" s="81" t="str">
        <f t="array" ref="O582">IF(A582="", "", (IFNA(IF(A582="", "", INDEX(UpdateSheet!$L:$L, MATCH(1, (UpdateSheet!$G:$G=MAXIFS(UpdateSheet!$G:$G, UpdateSheet!$H:$H, G582, UpdateSheet!$G:$G, "&lt;=" &amp; D582)) * (UpdateSheet!$H:$H=G582), 0))), "") * J582) +
(IFNA(IF(A582="", "", INDEX(UpdateSheet!$P:$P, MATCH(1, (UpdateSheet!$G:$G=MAXIFS(UpdateSheet!$G:$G, UpdateSheet!$M:$M, K582, UpdateSheet!$G:$G, "&lt;=" &amp; D582)) * (UpdateSheet!$M:$M=K582), 0))), "") * N582)
)
</f>
        <v/>
      </c>
      <c r="P582" s="86"/>
      <c r="Q582" s="82" t="str">
        <f t="array" ref="Q582">IF(A582="", "", (IFNA(IF(A582="", "", INDEX(UpdateSheet!$K:$K, MATCH(1, (UpdateSheet!$G:$G=MAXIFS(UpdateSheet!$G:$G, UpdateSheet!$H:$H, G582, UpdateSheet!$I:$I, J582, UpdateSheet!$G:$G, "&lt;=" &amp; D582)) * (UpdateSheet!$H:$H=G582) *(UpdateSheet!$I:$I=J582), 0))), "")) +
(IFNA(IF(A582="", "", INDEX(UpdateSheet!$O:$O, MATCH(1, (UpdateSheet!$G:$G=MAXIFS(UpdateSheet!$G:$G, UpdateSheet!$M:$M, K582,UpdateSheet!$N:$N, N582, UpdateSheet!$G:$G, "&lt;=" &amp; D582)) * (UpdateSheet!$M:$M=K582) *(UpdateSheet!$N:$N=N582), 0))), ""))
)
</f>
        <v/>
      </c>
      <c r="R582" s="81" t="s">
        <v>97</v>
      </c>
      <c r="S582" s="63" t="str">
        <f t="shared" si="20"/>
        <v/>
      </c>
      <c r="T582" s="87"/>
      <c r="U582" s="84" t="s">
        <v>97</v>
      </c>
      <c r="V582" s="84" t="s">
        <v>97</v>
      </c>
      <c r="W582" s="85" t="b">
        <f t="shared" si="1"/>
        <v>0</v>
      </c>
      <c r="X582" s="63"/>
      <c r="Y582" s="63"/>
      <c r="Z582" s="63"/>
    </row>
    <row r="583">
      <c r="A583" s="75"/>
      <c r="B583" s="74"/>
      <c r="C583" s="75"/>
      <c r="D583" s="76"/>
      <c r="E583" s="75" t="s">
        <v>97</v>
      </c>
      <c r="F583" s="75" t="s">
        <v>97</v>
      </c>
      <c r="G583" s="77"/>
      <c r="H583" s="77"/>
      <c r="I583" s="80"/>
      <c r="J583" s="77" t="s">
        <v>97</v>
      </c>
      <c r="K583" s="79" t="s">
        <v>97</v>
      </c>
      <c r="L583" s="79"/>
      <c r="M583" s="80"/>
      <c r="N583" s="79" t="s">
        <v>97</v>
      </c>
      <c r="O583" s="81" t="str">
        <f t="array" ref="O583">IF(A583="", "", (IFNA(IF(A583="", "", INDEX(UpdateSheet!$L:$L, MATCH(1, (UpdateSheet!$G:$G=MAXIFS(UpdateSheet!$G:$G, UpdateSheet!$H:$H, G583, UpdateSheet!$G:$G, "&lt;=" &amp; D583)) * (UpdateSheet!$H:$H=G583), 0))), "") * J583) +
(IFNA(IF(A583="", "", INDEX(UpdateSheet!$P:$P, MATCH(1, (UpdateSheet!$G:$G=MAXIFS(UpdateSheet!$G:$G, UpdateSheet!$M:$M, K583, UpdateSheet!$G:$G, "&lt;=" &amp; D583)) * (UpdateSheet!$M:$M=K583), 0))), "") * N583)
)
</f>
        <v/>
      </c>
      <c r="P583" s="86"/>
      <c r="Q583" s="82" t="str">
        <f t="array" ref="Q583">IF(A583="", "", (IFNA(IF(A583="", "", INDEX(UpdateSheet!$K:$K, MATCH(1, (UpdateSheet!$G:$G=MAXIFS(UpdateSheet!$G:$G, UpdateSheet!$H:$H, G583, UpdateSheet!$I:$I, J583, UpdateSheet!$G:$G, "&lt;=" &amp; D583)) * (UpdateSheet!$H:$H=G583) *(UpdateSheet!$I:$I=J583), 0))), "")) +
(IFNA(IF(A583="", "", INDEX(UpdateSheet!$O:$O, MATCH(1, (UpdateSheet!$G:$G=MAXIFS(UpdateSheet!$G:$G, UpdateSheet!$M:$M, K583,UpdateSheet!$N:$N, N583, UpdateSheet!$G:$G, "&lt;=" &amp; D583)) * (UpdateSheet!$M:$M=K583) *(UpdateSheet!$N:$N=N583), 0))), ""))
)
</f>
        <v/>
      </c>
      <c r="R583" s="81" t="s">
        <v>97</v>
      </c>
      <c r="S583" s="63" t="str">
        <f t="shared" si="20"/>
        <v/>
      </c>
      <c r="T583" s="87"/>
      <c r="U583" s="84" t="s">
        <v>97</v>
      </c>
      <c r="V583" s="84" t="s">
        <v>97</v>
      </c>
      <c r="W583" s="85" t="b">
        <f t="shared" si="1"/>
        <v>0</v>
      </c>
      <c r="X583" s="63"/>
      <c r="Y583" s="63"/>
      <c r="Z583" s="63"/>
    </row>
    <row r="584">
      <c r="A584" s="75"/>
      <c r="B584" s="74"/>
      <c r="C584" s="75"/>
      <c r="D584" s="76"/>
      <c r="E584" s="75" t="s">
        <v>97</v>
      </c>
      <c r="F584" s="75" t="s">
        <v>97</v>
      </c>
      <c r="G584" s="77"/>
      <c r="H584" s="77"/>
      <c r="I584" s="80"/>
      <c r="J584" s="77" t="s">
        <v>97</v>
      </c>
      <c r="K584" s="79" t="s">
        <v>97</v>
      </c>
      <c r="L584" s="79"/>
      <c r="M584" s="80"/>
      <c r="N584" s="79" t="s">
        <v>97</v>
      </c>
      <c r="O584" s="81" t="str">
        <f t="array" ref="O584">IF(A584="", "", (IFNA(IF(A584="", "", INDEX(UpdateSheet!$L:$L, MATCH(1, (UpdateSheet!$G:$G=MAXIFS(UpdateSheet!$G:$G, UpdateSheet!$H:$H, G584, UpdateSheet!$G:$G, "&lt;=" &amp; D584)) * (UpdateSheet!$H:$H=G584), 0))), "") * J584) +
(IFNA(IF(A584="", "", INDEX(UpdateSheet!$P:$P, MATCH(1, (UpdateSheet!$G:$G=MAXIFS(UpdateSheet!$G:$G, UpdateSheet!$M:$M, K584, UpdateSheet!$G:$G, "&lt;=" &amp; D584)) * (UpdateSheet!$M:$M=K584), 0))), "") * N584)
)
</f>
        <v/>
      </c>
      <c r="P584" s="86"/>
      <c r="Q584" s="82" t="str">
        <f t="array" ref="Q584">IF(A584="", "", (IFNA(IF(A584="", "", INDEX(UpdateSheet!$K:$K, MATCH(1, (UpdateSheet!$G:$G=MAXIFS(UpdateSheet!$G:$G, UpdateSheet!$H:$H, G584, UpdateSheet!$I:$I, J584, UpdateSheet!$G:$G, "&lt;=" &amp; D584)) * (UpdateSheet!$H:$H=G584) *(UpdateSheet!$I:$I=J584), 0))), "")) +
(IFNA(IF(A584="", "", INDEX(UpdateSheet!$O:$O, MATCH(1, (UpdateSheet!$G:$G=MAXIFS(UpdateSheet!$G:$G, UpdateSheet!$M:$M, K584,UpdateSheet!$N:$N, N584, UpdateSheet!$G:$G, "&lt;=" &amp; D584)) * (UpdateSheet!$M:$M=K584) *(UpdateSheet!$N:$N=N584), 0))), ""))
)
</f>
        <v/>
      </c>
      <c r="R584" s="81" t="s">
        <v>97</v>
      </c>
      <c r="S584" s="63" t="str">
        <f t="shared" si="20"/>
        <v/>
      </c>
      <c r="T584" s="87"/>
      <c r="U584" s="84" t="s">
        <v>97</v>
      </c>
      <c r="V584" s="84" t="s">
        <v>97</v>
      </c>
      <c r="W584" s="85" t="b">
        <f t="shared" si="1"/>
        <v>0</v>
      </c>
      <c r="X584" s="63"/>
      <c r="Y584" s="63"/>
      <c r="Z584" s="63"/>
    </row>
    <row r="585">
      <c r="A585" s="75"/>
      <c r="B585" s="74"/>
      <c r="C585" s="75"/>
      <c r="D585" s="76"/>
      <c r="E585" s="75" t="s">
        <v>97</v>
      </c>
      <c r="F585" s="75" t="s">
        <v>97</v>
      </c>
      <c r="G585" s="77"/>
      <c r="H585" s="77"/>
      <c r="I585" s="80"/>
      <c r="J585" s="77" t="s">
        <v>97</v>
      </c>
      <c r="K585" s="79" t="s">
        <v>97</v>
      </c>
      <c r="L585" s="79"/>
      <c r="M585" s="80"/>
      <c r="N585" s="79" t="s">
        <v>97</v>
      </c>
      <c r="O585" s="81" t="str">
        <f t="array" ref="O585">IF(A585="", "", (IFNA(IF(A585="", "", INDEX(UpdateSheet!$L:$L, MATCH(1, (UpdateSheet!$G:$G=MAXIFS(UpdateSheet!$G:$G, UpdateSheet!$H:$H, G585, UpdateSheet!$G:$G, "&lt;=" &amp; D585)) * (UpdateSheet!$H:$H=G585), 0))), "") * J585) +
(IFNA(IF(A585="", "", INDEX(UpdateSheet!$P:$P, MATCH(1, (UpdateSheet!$G:$G=MAXIFS(UpdateSheet!$G:$G, UpdateSheet!$M:$M, K585, UpdateSheet!$G:$G, "&lt;=" &amp; D585)) * (UpdateSheet!$M:$M=K585), 0))), "") * N585)
)
</f>
        <v/>
      </c>
      <c r="P585" s="86"/>
      <c r="Q585" s="82" t="str">
        <f t="array" ref="Q585">IF(A585="", "", (IFNA(IF(A585="", "", INDEX(UpdateSheet!$K:$K, MATCH(1, (UpdateSheet!$G:$G=MAXIFS(UpdateSheet!$G:$G, UpdateSheet!$H:$H, G585, UpdateSheet!$I:$I, J585, UpdateSheet!$G:$G, "&lt;=" &amp; D585)) * (UpdateSheet!$H:$H=G585) *(UpdateSheet!$I:$I=J585), 0))), "")) +
(IFNA(IF(A585="", "", INDEX(UpdateSheet!$O:$O, MATCH(1, (UpdateSheet!$G:$G=MAXIFS(UpdateSheet!$G:$G, UpdateSheet!$M:$M, K585,UpdateSheet!$N:$N, N585, UpdateSheet!$G:$G, "&lt;=" &amp; D585)) * (UpdateSheet!$M:$M=K585) *(UpdateSheet!$N:$N=N585), 0))), ""))
)
</f>
        <v/>
      </c>
      <c r="R585" s="81" t="s">
        <v>97</v>
      </c>
      <c r="S585" s="63" t="str">
        <f t="shared" si="20"/>
        <v/>
      </c>
      <c r="T585" s="87"/>
      <c r="U585" s="84" t="s">
        <v>97</v>
      </c>
      <c r="V585" s="84" t="s">
        <v>97</v>
      </c>
      <c r="W585" s="85" t="b">
        <f t="shared" si="1"/>
        <v>0</v>
      </c>
      <c r="X585" s="63"/>
      <c r="Y585" s="63"/>
      <c r="Z585" s="63"/>
    </row>
    <row r="586">
      <c r="A586" s="75"/>
      <c r="B586" s="74"/>
      <c r="C586" s="75"/>
      <c r="D586" s="76"/>
      <c r="E586" s="75" t="s">
        <v>97</v>
      </c>
      <c r="F586" s="75" t="s">
        <v>97</v>
      </c>
      <c r="G586" s="77"/>
      <c r="H586" s="77"/>
      <c r="I586" s="80"/>
      <c r="J586" s="77" t="s">
        <v>97</v>
      </c>
      <c r="K586" s="79" t="s">
        <v>97</v>
      </c>
      <c r="L586" s="79"/>
      <c r="M586" s="80"/>
      <c r="N586" s="79" t="s">
        <v>97</v>
      </c>
      <c r="O586" s="81" t="str">
        <f t="array" ref="O586">IF(A586="", "", (IFNA(IF(A586="", "", INDEX(UpdateSheet!$L:$L, MATCH(1, (UpdateSheet!$G:$G=MAXIFS(UpdateSheet!$G:$G, UpdateSheet!$H:$H, G586, UpdateSheet!$G:$G, "&lt;=" &amp; D586)) * (UpdateSheet!$H:$H=G586), 0))), "") * J586) +
(IFNA(IF(A586="", "", INDEX(UpdateSheet!$P:$P, MATCH(1, (UpdateSheet!$G:$G=MAXIFS(UpdateSheet!$G:$G, UpdateSheet!$M:$M, K586, UpdateSheet!$G:$G, "&lt;=" &amp; D586)) * (UpdateSheet!$M:$M=K586), 0))), "") * N586)
)
</f>
        <v/>
      </c>
      <c r="P586" s="86"/>
      <c r="Q586" s="82" t="str">
        <f t="array" ref="Q586">IF(A586="", "", (IFNA(IF(A586="", "", INDEX(UpdateSheet!$K:$K, MATCH(1, (UpdateSheet!$G:$G=MAXIFS(UpdateSheet!$G:$G, UpdateSheet!$H:$H, G586, UpdateSheet!$I:$I, J586, UpdateSheet!$G:$G, "&lt;=" &amp; D586)) * (UpdateSheet!$H:$H=G586) *(UpdateSheet!$I:$I=J586), 0))), "")) +
(IFNA(IF(A586="", "", INDEX(UpdateSheet!$O:$O, MATCH(1, (UpdateSheet!$G:$G=MAXIFS(UpdateSheet!$G:$G, UpdateSheet!$M:$M, K586,UpdateSheet!$N:$N, N586, UpdateSheet!$G:$G, "&lt;=" &amp; D586)) * (UpdateSheet!$M:$M=K586) *(UpdateSheet!$N:$N=N586), 0))), ""))
)
</f>
        <v/>
      </c>
      <c r="R586" s="81" t="s">
        <v>97</v>
      </c>
      <c r="S586" s="63" t="str">
        <f t="shared" si="20"/>
        <v/>
      </c>
      <c r="T586" s="87"/>
      <c r="U586" s="84" t="s">
        <v>97</v>
      </c>
      <c r="V586" s="84" t="s">
        <v>97</v>
      </c>
      <c r="W586" s="85" t="b">
        <f t="shared" si="1"/>
        <v>0</v>
      </c>
      <c r="X586" s="63"/>
      <c r="Y586" s="63"/>
      <c r="Z586" s="63"/>
    </row>
    <row r="587">
      <c r="A587" s="75"/>
      <c r="B587" s="74"/>
      <c r="C587" s="75"/>
      <c r="D587" s="76"/>
      <c r="E587" s="75" t="s">
        <v>97</v>
      </c>
      <c r="F587" s="75" t="s">
        <v>97</v>
      </c>
      <c r="G587" s="77"/>
      <c r="H587" s="77"/>
      <c r="I587" s="80"/>
      <c r="J587" s="77" t="s">
        <v>97</v>
      </c>
      <c r="K587" s="79" t="s">
        <v>97</v>
      </c>
      <c r="L587" s="79"/>
      <c r="M587" s="80"/>
      <c r="N587" s="79" t="s">
        <v>97</v>
      </c>
      <c r="O587" s="81" t="str">
        <f t="array" ref="O587">IF(A587="", "", (IFNA(IF(A587="", "", INDEX(UpdateSheet!$L:$L, MATCH(1, (UpdateSheet!$G:$G=MAXIFS(UpdateSheet!$G:$G, UpdateSheet!$H:$H, G587, UpdateSheet!$G:$G, "&lt;=" &amp; D587)) * (UpdateSheet!$H:$H=G587), 0))), "") * J587) +
(IFNA(IF(A587="", "", INDEX(UpdateSheet!$P:$P, MATCH(1, (UpdateSheet!$G:$G=MAXIFS(UpdateSheet!$G:$G, UpdateSheet!$M:$M, K587, UpdateSheet!$G:$G, "&lt;=" &amp; D587)) * (UpdateSheet!$M:$M=K587), 0))), "") * N587)
)
</f>
        <v/>
      </c>
      <c r="P587" s="86"/>
      <c r="Q587" s="82" t="str">
        <f t="array" ref="Q587">IF(A587="", "", (IFNA(IF(A587="", "", INDEX(UpdateSheet!$K:$K, MATCH(1, (UpdateSheet!$G:$G=MAXIFS(UpdateSheet!$G:$G, UpdateSheet!$H:$H, G587, UpdateSheet!$I:$I, J587, UpdateSheet!$G:$G, "&lt;=" &amp; D587)) * (UpdateSheet!$H:$H=G587) *(UpdateSheet!$I:$I=J587), 0))), "")) +
(IFNA(IF(A587="", "", INDEX(UpdateSheet!$O:$O, MATCH(1, (UpdateSheet!$G:$G=MAXIFS(UpdateSheet!$G:$G, UpdateSheet!$M:$M, K587,UpdateSheet!$N:$N, N587, UpdateSheet!$G:$G, "&lt;=" &amp; D587)) * (UpdateSheet!$M:$M=K587) *(UpdateSheet!$N:$N=N587), 0))), ""))
)
</f>
        <v/>
      </c>
      <c r="R587" s="81" t="s">
        <v>97</v>
      </c>
      <c r="S587" s="63" t="str">
        <f t="shared" si="20"/>
        <v/>
      </c>
      <c r="T587" s="87"/>
      <c r="U587" s="84" t="s">
        <v>97</v>
      </c>
      <c r="V587" s="84" t="s">
        <v>97</v>
      </c>
      <c r="W587" s="85" t="b">
        <f t="shared" si="1"/>
        <v>0</v>
      </c>
      <c r="X587" s="63"/>
      <c r="Y587" s="63"/>
      <c r="Z587" s="63"/>
    </row>
    <row r="588">
      <c r="A588" s="75"/>
      <c r="B588" s="74"/>
      <c r="C588" s="75"/>
      <c r="D588" s="76"/>
      <c r="E588" s="75" t="s">
        <v>97</v>
      </c>
      <c r="F588" s="75" t="s">
        <v>97</v>
      </c>
      <c r="G588" s="77"/>
      <c r="H588" s="77"/>
      <c r="I588" s="80"/>
      <c r="J588" s="77" t="s">
        <v>97</v>
      </c>
      <c r="K588" s="79" t="s">
        <v>97</v>
      </c>
      <c r="L588" s="79"/>
      <c r="M588" s="80"/>
      <c r="N588" s="79" t="s">
        <v>97</v>
      </c>
      <c r="O588" s="81" t="str">
        <f t="array" ref="O588">IF(A588="", "", (IFNA(IF(A588="", "", INDEX(UpdateSheet!$L:$L, MATCH(1, (UpdateSheet!$G:$G=MAXIFS(UpdateSheet!$G:$G, UpdateSheet!$H:$H, G588, UpdateSheet!$G:$G, "&lt;=" &amp; D588)) * (UpdateSheet!$H:$H=G588), 0))), "") * J588) +
(IFNA(IF(A588="", "", INDEX(UpdateSheet!$P:$P, MATCH(1, (UpdateSheet!$G:$G=MAXIFS(UpdateSheet!$G:$G, UpdateSheet!$M:$M, K588, UpdateSheet!$G:$G, "&lt;=" &amp; D588)) * (UpdateSheet!$M:$M=K588), 0))), "") * N588)
)
</f>
        <v/>
      </c>
      <c r="P588" s="86"/>
      <c r="Q588" s="82" t="str">
        <f t="array" ref="Q588">IF(A588="", "", (IFNA(IF(A588="", "", INDEX(UpdateSheet!$K:$K, MATCH(1, (UpdateSheet!$G:$G=MAXIFS(UpdateSheet!$G:$G, UpdateSheet!$H:$H, G588, UpdateSheet!$I:$I, J588, UpdateSheet!$G:$G, "&lt;=" &amp; D588)) * (UpdateSheet!$H:$H=G588) *(UpdateSheet!$I:$I=J588), 0))), "")) +
(IFNA(IF(A588="", "", INDEX(UpdateSheet!$O:$O, MATCH(1, (UpdateSheet!$G:$G=MAXIFS(UpdateSheet!$G:$G, UpdateSheet!$M:$M, K588,UpdateSheet!$N:$N, N588, UpdateSheet!$G:$G, "&lt;=" &amp; D588)) * (UpdateSheet!$M:$M=K588) *(UpdateSheet!$N:$N=N588), 0))), ""))
)
</f>
        <v/>
      </c>
      <c r="R588" s="81" t="s">
        <v>97</v>
      </c>
      <c r="S588" s="63" t="str">
        <f t="shared" si="20"/>
        <v/>
      </c>
      <c r="T588" s="87"/>
      <c r="U588" s="84" t="s">
        <v>97</v>
      </c>
      <c r="V588" s="84" t="s">
        <v>97</v>
      </c>
      <c r="W588" s="85" t="b">
        <f t="shared" si="1"/>
        <v>0</v>
      </c>
      <c r="X588" s="63"/>
      <c r="Y588" s="63"/>
      <c r="Z588" s="63"/>
    </row>
    <row r="589">
      <c r="A589" s="75"/>
      <c r="B589" s="74"/>
      <c r="C589" s="75"/>
      <c r="D589" s="76"/>
      <c r="E589" s="75" t="s">
        <v>97</v>
      </c>
      <c r="F589" s="75" t="s">
        <v>97</v>
      </c>
      <c r="G589" s="77"/>
      <c r="H589" s="77"/>
      <c r="I589" s="80"/>
      <c r="J589" s="77" t="s">
        <v>97</v>
      </c>
      <c r="K589" s="79" t="s">
        <v>97</v>
      </c>
      <c r="L589" s="79"/>
      <c r="M589" s="80"/>
      <c r="N589" s="79" t="s">
        <v>97</v>
      </c>
      <c r="O589" s="81" t="str">
        <f t="array" ref="O589">IF(A589="", "", (IFNA(IF(A589="", "", INDEX(UpdateSheet!$L:$L, MATCH(1, (UpdateSheet!$G:$G=MAXIFS(UpdateSheet!$G:$G, UpdateSheet!$H:$H, G589, UpdateSheet!$G:$G, "&lt;=" &amp; D589)) * (UpdateSheet!$H:$H=G589), 0))), "") * J589) +
(IFNA(IF(A589="", "", INDEX(UpdateSheet!$P:$P, MATCH(1, (UpdateSheet!$G:$G=MAXIFS(UpdateSheet!$G:$G, UpdateSheet!$M:$M, K589, UpdateSheet!$G:$G, "&lt;=" &amp; D589)) * (UpdateSheet!$M:$M=K589), 0))), "") * N589)
)
</f>
        <v/>
      </c>
      <c r="P589" s="86"/>
      <c r="Q589" s="82" t="str">
        <f t="array" ref="Q589">IF(A589="", "", (IFNA(IF(A589="", "", INDEX(UpdateSheet!$K:$K, MATCH(1, (UpdateSheet!$G:$G=MAXIFS(UpdateSheet!$G:$G, UpdateSheet!$H:$H, G589, UpdateSheet!$I:$I, J589, UpdateSheet!$G:$G, "&lt;=" &amp; D589)) * (UpdateSheet!$H:$H=G589) *(UpdateSheet!$I:$I=J589), 0))), "")) +
(IFNA(IF(A589="", "", INDEX(UpdateSheet!$O:$O, MATCH(1, (UpdateSheet!$G:$G=MAXIFS(UpdateSheet!$G:$G, UpdateSheet!$M:$M, K589,UpdateSheet!$N:$N, N589, UpdateSheet!$G:$G, "&lt;=" &amp; D589)) * (UpdateSheet!$M:$M=K589) *(UpdateSheet!$N:$N=N589), 0))), ""))
)
</f>
        <v/>
      </c>
      <c r="R589" s="81" t="s">
        <v>97</v>
      </c>
      <c r="S589" s="63" t="str">
        <f t="shared" si="20"/>
        <v/>
      </c>
      <c r="T589" s="87"/>
      <c r="U589" s="84" t="s">
        <v>97</v>
      </c>
      <c r="V589" s="84" t="s">
        <v>97</v>
      </c>
      <c r="W589" s="85" t="b">
        <f t="shared" si="1"/>
        <v>0</v>
      </c>
      <c r="X589" s="63"/>
      <c r="Y589" s="63"/>
      <c r="Z589" s="63"/>
    </row>
    <row r="590">
      <c r="A590" s="75"/>
      <c r="B590" s="74"/>
      <c r="C590" s="75"/>
      <c r="D590" s="76"/>
      <c r="E590" s="75" t="s">
        <v>97</v>
      </c>
      <c r="F590" s="75" t="s">
        <v>97</v>
      </c>
      <c r="G590" s="77"/>
      <c r="H590" s="77"/>
      <c r="I590" s="80"/>
      <c r="J590" s="77" t="s">
        <v>97</v>
      </c>
      <c r="K590" s="79" t="s">
        <v>97</v>
      </c>
      <c r="L590" s="79"/>
      <c r="M590" s="80"/>
      <c r="N590" s="79" t="s">
        <v>97</v>
      </c>
      <c r="O590" s="81" t="str">
        <f t="array" ref="O590">IF(A590="", "", (IFNA(IF(A590="", "", INDEX(UpdateSheet!$L:$L, MATCH(1, (UpdateSheet!$G:$G=MAXIFS(UpdateSheet!$G:$G, UpdateSheet!$H:$H, G590, UpdateSheet!$G:$G, "&lt;=" &amp; D590)) * (UpdateSheet!$H:$H=G590), 0))), "") * J590) +
(IFNA(IF(A590="", "", INDEX(UpdateSheet!$P:$P, MATCH(1, (UpdateSheet!$G:$G=MAXIFS(UpdateSheet!$G:$G, UpdateSheet!$M:$M, K590, UpdateSheet!$G:$G, "&lt;=" &amp; D590)) * (UpdateSheet!$M:$M=K590), 0))), "") * N590)
)
</f>
        <v/>
      </c>
      <c r="P590" s="86"/>
      <c r="Q590" s="82" t="str">
        <f t="array" ref="Q590">IF(A590="", "", (IFNA(IF(A590="", "", INDEX(UpdateSheet!$K:$K, MATCH(1, (UpdateSheet!$G:$G=MAXIFS(UpdateSheet!$G:$G, UpdateSheet!$H:$H, G590, UpdateSheet!$I:$I, J590, UpdateSheet!$G:$G, "&lt;=" &amp; D590)) * (UpdateSheet!$H:$H=G590) *(UpdateSheet!$I:$I=J590), 0))), "")) +
(IFNA(IF(A590="", "", INDEX(UpdateSheet!$O:$O, MATCH(1, (UpdateSheet!$G:$G=MAXIFS(UpdateSheet!$G:$G, UpdateSheet!$M:$M, K590,UpdateSheet!$N:$N, N590, UpdateSheet!$G:$G, "&lt;=" &amp; D590)) * (UpdateSheet!$M:$M=K590) *(UpdateSheet!$N:$N=N590), 0))), ""))
)
</f>
        <v/>
      </c>
      <c r="R590" s="81" t="s">
        <v>97</v>
      </c>
      <c r="S590" s="63" t="str">
        <f t="shared" si="20"/>
        <v/>
      </c>
      <c r="T590" s="87"/>
      <c r="U590" s="84" t="s">
        <v>97</v>
      </c>
      <c r="V590" s="84" t="s">
        <v>97</v>
      </c>
      <c r="W590" s="85" t="b">
        <f t="shared" si="1"/>
        <v>0</v>
      </c>
      <c r="X590" s="63"/>
      <c r="Y590" s="63"/>
      <c r="Z590" s="63"/>
    </row>
    <row r="591">
      <c r="A591" s="75"/>
      <c r="B591" s="74"/>
      <c r="C591" s="75"/>
      <c r="D591" s="76"/>
      <c r="E591" s="75" t="s">
        <v>97</v>
      </c>
      <c r="F591" s="75" t="s">
        <v>97</v>
      </c>
      <c r="G591" s="77"/>
      <c r="H591" s="77"/>
      <c r="I591" s="80"/>
      <c r="J591" s="77" t="s">
        <v>97</v>
      </c>
      <c r="K591" s="79" t="s">
        <v>97</v>
      </c>
      <c r="L591" s="79"/>
      <c r="M591" s="80"/>
      <c r="N591" s="79" t="s">
        <v>97</v>
      </c>
      <c r="O591" s="81" t="str">
        <f t="array" ref="O591">IF(A591="", "", (IFNA(IF(A591="", "", INDEX(UpdateSheet!$L:$L, MATCH(1, (UpdateSheet!$G:$G=MAXIFS(UpdateSheet!$G:$G, UpdateSheet!$H:$H, G591, UpdateSheet!$G:$G, "&lt;=" &amp; D591)) * (UpdateSheet!$H:$H=G591), 0))), "") * J591) +
(IFNA(IF(A591="", "", INDEX(UpdateSheet!$P:$P, MATCH(1, (UpdateSheet!$G:$G=MAXIFS(UpdateSheet!$G:$G, UpdateSheet!$M:$M, K591, UpdateSheet!$G:$G, "&lt;=" &amp; D591)) * (UpdateSheet!$M:$M=K591), 0))), "") * N591)
)
</f>
        <v/>
      </c>
      <c r="P591" s="86"/>
      <c r="Q591" s="82" t="str">
        <f t="array" ref="Q591">IF(A591="", "", (IFNA(IF(A591="", "", INDEX(UpdateSheet!$K:$K, MATCH(1, (UpdateSheet!$G:$G=MAXIFS(UpdateSheet!$G:$G, UpdateSheet!$H:$H, G591, UpdateSheet!$I:$I, J591, UpdateSheet!$G:$G, "&lt;=" &amp; D591)) * (UpdateSheet!$H:$H=G591) *(UpdateSheet!$I:$I=J591), 0))), "")) +
(IFNA(IF(A591="", "", INDEX(UpdateSheet!$O:$O, MATCH(1, (UpdateSheet!$G:$G=MAXIFS(UpdateSheet!$G:$G, UpdateSheet!$M:$M, K591,UpdateSheet!$N:$N, N591, UpdateSheet!$G:$G, "&lt;=" &amp; D591)) * (UpdateSheet!$M:$M=K591) *(UpdateSheet!$N:$N=N591), 0))), ""))
)
</f>
        <v/>
      </c>
      <c r="R591" s="81" t="s">
        <v>97</v>
      </c>
      <c r="S591" s="63" t="str">
        <f t="shared" si="20"/>
        <v/>
      </c>
      <c r="T591" s="87"/>
      <c r="U591" s="84" t="s">
        <v>97</v>
      </c>
      <c r="V591" s="84" t="s">
        <v>97</v>
      </c>
      <c r="W591" s="85" t="b">
        <f t="shared" si="1"/>
        <v>0</v>
      </c>
      <c r="X591" s="63"/>
      <c r="Y591" s="63"/>
      <c r="Z591" s="63"/>
    </row>
    <row r="592">
      <c r="A592" s="75"/>
      <c r="B592" s="74"/>
      <c r="C592" s="75"/>
      <c r="D592" s="76"/>
      <c r="E592" s="75" t="s">
        <v>97</v>
      </c>
      <c r="F592" s="75" t="s">
        <v>97</v>
      </c>
      <c r="G592" s="77"/>
      <c r="H592" s="77"/>
      <c r="I592" s="80"/>
      <c r="J592" s="77" t="s">
        <v>97</v>
      </c>
      <c r="K592" s="79" t="s">
        <v>97</v>
      </c>
      <c r="L592" s="79"/>
      <c r="M592" s="80"/>
      <c r="N592" s="79" t="s">
        <v>97</v>
      </c>
      <c r="O592" s="81" t="str">
        <f t="array" ref="O592">IF(A592="", "", (IFNA(IF(A592="", "", INDEX(UpdateSheet!$L:$L, MATCH(1, (UpdateSheet!$G:$G=MAXIFS(UpdateSheet!$G:$G, UpdateSheet!$H:$H, G592, UpdateSheet!$G:$G, "&lt;=" &amp; D592)) * (UpdateSheet!$H:$H=G592), 0))), "") * J592) +
(IFNA(IF(A592="", "", INDEX(UpdateSheet!$P:$P, MATCH(1, (UpdateSheet!$G:$G=MAXIFS(UpdateSheet!$G:$G, UpdateSheet!$M:$M, K592, UpdateSheet!$G:$G, "&lt;=" &amp; D592)) * (UpdateSheet!$M:$M=K592), 0))), "") * N592)
)
</f>
        <v/>
      </c>
      <c r="P592" s="86"/>
      <c r="Q592" s="82" t="str">
        <f t="array" ref="Q592">IF(A592="", "", (IFNA(IF(A592="", "", INDEX(UpdateSheet!$K:$K, MATCH(1, (UpdateSheet!$G:$G=MAXIFS(UpdateSheet!$G:$G, UpdateSheet!$H:$H, G592, UpdateSheet!$I:$I, J592, UpdateSheet!$G:$G, "&lt;=" &amp; D592)) * (UpdateSheet!$H:$H=G592) *(UpdateSheet!$I:$I=J592), 0))), "")) +
(IFNA(IF(A592="", "", INDEX(UpdateSheet!$O:$O, MATCH(1, (UpdateSheet!$G:$G=MAXIFS(UpdateSheet!$G:$G, UpdateSheet!$M:$M, K592,UpdateSheet!$N:$N, N592, UpdateSheet!$G:$G, "&lt;=" &amp; D592)) * (UpdateSheet!$M:$M=K592) *(UpdateSheet!$N:$N=N592), 0))), ""))
)
</f>
        <v/>
      </c>
      <c r="R592" s="81" t="s">
        <v>97</v>
      </c>
      <c r="S592" s="63" t="str">
        <f t="shared" si="20"/>
        <v/>
      </c>
      <c r="T592" s="87"/>
      <c r="U592" s="84" t="s">
        <v>97</v>
      </c>
      <c r="V592" s="84" t="s">
        <v>97</v>
      </c>
      <c r="W592" s="85" t="b">
        <f t="shared" si="1"/>
        <v>0</v>
      </c>
      <c r="X592" s="63"/>
      <c r="Y592" s="63"/>
      <c r="Z592" s="63"/>
    </row>
    <row r="593">
      <c r="A593" s="75"/>
      <c r="B593" s="74"/>
      <c r="C593" s="75"/>
      <c r="D593" s="76"/>
      <c r="E593" s="75" t="s">
        <v>97</v>
      </c>
      <c r="F593" s="75" t="s">
        <v>97</v>
      </c>
      <c r="G593" s="77"/>
      <c r="H593" s="77"/>
      <c r="I593" s="80"/>
      <c r="J593" s="77" t="s">
        <v>97</v>
      </c>
      <c r="K593" s="79" t="s">
        <v>97</v>
      </c>
      <c r="L593" s="79"/>
      <c r="M593" s="80"/>
      <c r="N593" s="79" t="s">
        <v>97</v>
      </c>
      <c r="O593" s="81" t="str">
        <f t="array" ref="O593">IF(A593="", "", (IFNA(IF(A593="", "", INDEX(UpdateSheet!$L:$L, MATCH(1, (UpdateSheet!$G:$G=MAXIFS(UpdateSheet!$G:$G, UpdateSheet!$H:$H, G593, UpdateSheet!$G:$G, "&lt;=" &amp; D593)) * (UpdateSheet!$H:$H=G593), 0))), "") * J593) +
(IFNA(IF(A593="", "", INDEX(UpdateSheet!$P:$P, MATCH(1, (UpdateSheet!$G:$G=MAXIFS(UpdateSheet!$G:$G, UpdateSheet!$M:$M, K593, UpdateSheet!$G:$G, "&lt;=" &amp; D593)) * (UpdateSheet!$M:$M=K593), 0))), "") * N593)
)
</f>
        <v/>
      </c>
      <c r="P593" s="86"/>
      <c r="Q593" s="82" t="str">
        <f t="array" ref="Q593">IF(A593="", "", (IFNA(IF(A593="", "", INDEX(UpdateSheet!$K:$K, MATCH(1, (UpdateSheet!$G:$G=MAXIFS(UpdateSheet!$G:$G, UpdateSheet!$H:$H, G593, UpdateSheet!$I:$I, J593, UpdateSheet!$G:$G, "&lt;=" &amp; D593)) * (UpdateSheet!$H:$H=G593) *(UpdateSheet!$I:$I=J593), 0))), "")) +
(IFNA(IF(A593="", "", INDEX(UpdateSheet!$O:$O, MATCH(1, (UpdateSheet!$G:$G=MAXIFS(UpdateSheet!$G:$G, UpdateSheet!$M:$M, K593,UpdateSheet!$N:$N, N593, UpdateSheet!$G:$G, "&lt;=" &amp; D593)) * (UpdateSheet!$M:$M=K593) *(UpdateSheet!$N:$N=N593), 0))), ""))
)
</f>
        <v/>
      </c>
      <c r="R593" s="81" t="s">
        <v>97</v>
      </c>
      <c r="S593" s="63" t="str">
        <f t="shared" si="20"/>
        <v/>
      </c>
      <c r="T593" s="87"/>
      <c r="U593" s="84" t="s">
        <v>97</v>
      </c>
      <c r="V593" s="84" t="s">
        <v>97</v>
      </c>
      <c r="W593" s="85" t="b">
        <f t="shared" si="1"/>
        <v>0</v>
      </c>
      <c r="X593" s="63"/>
      <c r="Y593" s="63"/>
      <c r="Z593" s="63"/>
    </row>
    <row r="594">
      <c r="A594" s="75"/>
      <c r="B594" s="74"/>
      <c r="C594" s="75"/>
      <c r="D594" s="76"/>
      <c r="E594" s="75" t="s">
        <v>97</v>
      </c>
      <c r="F594" s="75" t="s">
        <v>97</v>
      </c>
      <c r="G594" s="77"/>
      <c r="H594" s="77"/>
      <c r="I594" s="80"/>
      <c r="J594" s="77" t="s">
        <v>97</v>
      </c>
      <c r="K594" s="79" t="s">
        <v>97</v>
      </c>
      <c r="L594" s="79"/>
      <c r="M594" s="80"/>
      <c r="N594" s="79" t="s">
        <v>97</v>
      </c>
      <c r="O594" s="81" t="str">
        <f t="array" ref="O594">IF(A594="", "", (IFNA(IF(A594="", "", INDEX(UpdateSheet!$L:$L, MATCH(1, (UpdateSheet!$G:$G=MAXIFS(UpdateSheet!$G:$G, UpdateSheet!$H:$H, G594, UpdateSheet!$G:$G, "&lt;=" &amp; D594)) * (UpdateSheet!$H:$H=G594), 0))), "") * J594) +
(IFNA(IF(A594="", "", INDEX(UpdateSheet!$P:$P, MATCH(1, (UpdateSheet!$G:$G=MAXIFS(UpdateSheet!$G:$G, UpdateSheet!$M:$M, K594, UpdateSheet!$G:$G, "&lt;=" &amp; D594)) * (UpdateSheet!$M:$M=K594), 0))), "") * N594)
)
</f>
        <v/>
      </c>
      <c r="P594" s="86"/>
      <c r="Q594" s="82" t="str">
        <f t="array" ref="Q594">IF(A594="", "", (IFNA(IF(A594="", "", INDEX(UpdateSheet!$K:$K, MATCH(1, (UpdateSheet!$G:$G=MAXIFS(UpdateSheet!$G:$G, UpdateSheet!$H:$H, G594, UpdateSheet!$I:$I, J594, UpdateSheet!$G:$G, "&lt;=" &amp; D594)) * (UpdateSheet!$H:$H=G594) *(UpdateSheet!$I:$I=J594), 0))), "")) +
(IFNA(IF(A594="", "", INDEX(UpdateSheet!$O:$O, MATCH(1, (UpdateSheet!$G:$G=MAXIFS(UpdateSheet!$G:$G, UpdateSheet!$M:$M, K594,UpdateSheet!$N:$N, N594, UpdateSheet!$G:$G, "&lt;=" &amp; D594)) * (UpdateSheet!$M:$M=K594) *(UpdateSheet!$N:$N=N594), 0))), ""))
)
</f>
        <v/>
      </c>
      <c r="R594" s="81" t="s">
        <v>97</v>
      </c>
      <c r="S594" s="63" t="str">
        <f t="shared" si="20"/>
        <v/>
      </c>
      <c r="T594" s="87"/>
      <c r="U594" s="84" t="s">
        <v>97</v>
      </c>
      <c r="V594" s="84" t="s">
        <v>97</v>
      </c>
      <c r="W594" s="85" t="b">
        <f t="shared" si="1"/>
        <v>0</v>
      </c>
      <c r="X594" s="63"/>
      <c r="Y594" s="63"/>
      <c r="Z594" s="63"/>
    </row>
    <row r="595">
      <c r="A595" s="75"/>
      <c r="B595" s="74"/>
      <c r="C595" s="75"/>
      <c r="D595" s="76"/>
      <c r="E595" s="75" t="s">
        <v>97</v>
      </c>
      <c r="F595" s="75" t="s">
        <v>97</v>
      </c>
      <c r="G595" s="77"/>
      <c r="H595" s="77"/>
      <c r="I595" s="80"/>
      <c r="J595" s="77" t="s">
        <v>97</v>
      </c>
      <c r="K595" s="79" t="s">
        <v>97</v>
      </c>
      <c r="L595" s="79"/>
      <c r="M595" s="80"/>
      <c r="N595" s="79" t="s">
        <v>97</v>
      </c>
      <c r="O595" s="81" t="str">
        <f t="array" ref="O595">IF(A595="", "", (IFNA(IF(A595="", "", INDEX(UpdateSheet!$L:$L, MATCH(1, (UpdateSheet!$G:$G=MAXIFS(UpdateSheet!$G:$G, UpdateSheet!$H:$H, G595, UpdateSheet!$G:$G, "&lt;=" &amp; D595)) * (UpdateSheet!$H:$H=G595), 0))), "") * J595) +
(IFNA(IF(A595="", "", INDEX(UpdateSheet!$P:$P, MATCH(1, (UpdateSheet!$G:$G=MAXIFS(UpdateSheet!$G:$G, UpdateSheet!$M:$M, K595, UpdateSheet!$G:$G, "&lt;=" &amp; D595)) * (UpdateSheet!$M:$M=K595), 0))), "") * N595)
)
</f>
        <v/>
      </c>
      <c r="P595" s="86"/>
      <c r="Q595" s="82" t="str">
        <f t="array" ref="Q595">IF(A595="", "", (IFNA(IF(A595="", "", INDEX(UpdateSheet!$K:$K, MATCH(1, (UpdateSheet!$G:$G=MAXIFS(UpdateSheet!$G:$G, UpdateSheet!$H:$H, G595, UpdateSheet!$I:$I, J595, UpdateSheet!$G:$G, "&lt;=" &amp; D595)) * (UpdateSheet!$H:$H=G595) *(UpdateSheet!$I:$I=J595), 0))), "")) +
(IFNA(IF(A595="", "", INDEX(UpdateSheet!$O:$O, MATCH(1, (UpdateSheet!$G:$G=MAXIFS(UpdateSheet!$G:$G, UpdateSheet!$M:$M, K595,UpdateSheet!$N:$N, N595, UpdateSheet!$G:$G, "&lt;=" &amp; D595)) * (UpdateSheet!$M:$M=K595) *(UpdateSheet!$N:$N=N595), 0))), ""))
)
</f>
        <v/>
      </c>
      <c r="R595" s="81" t="s">
        <v>97</v>
      </c>
      <c r="S595" s="63" t="str">
        <f t="shared" si="20"/>
        <v/>
      </c>
      <c r="T595" s="87"/>
      <c r="U595" s="84" t="s">
        <v>97</v>
      </c>
      <c r="V595" s="84" t="s">
        <v>97</v>
      </c>
      <c r="W595" s="85" t="b">
        <f t="shared" si="1"/>
        <v>0</v>
      </c>
      <c r="X595" s="63"/>
      <c r="Y595" s="63"/>
      <c r="Z595" s="63"/>
    </row>
    <row r="596">
      <c r="A596" s="75"/>
      <c r="B596" s="74"/>
      <c r="C596" s="75"/>
      <c r="D596" s="76"/>
      <c r="E596" s="75" t="s">
        <v>97</v>
      </c>
      <c r="F596" s="75" t="s">
        <v>97</v>
      </c>
      <c r="G596" s="77"/>
      <c r="H596" s="77"/>
      <c r="I596" s="80"/>
      <c r="J596" s="77" t="s">
        <v>97</v>
      </c>
      <c r="K596" s="79" t="s">
        <v>97</v>
      </c>
      <c r="L596" s="79"/>
      <c r="M596" s="80"/>
      <c r="N596" s="79" t="s">
        <v>97</v>
      </c>
      <c r="O596" s="81" t="str">
        <f t="array" ref="O596">IF(A596="", "", (IFNA(IF(A596="", "", INDEX(UpdateSheet!$L:$L, MATCH(1, (UpdateSheet!$G:$G=MAXIFS(UpdateSheet!$G:$G, UpdateSheet!$H:$H, G596, UpdateSheet!$G:$G, "&lt;=" &amp; D596)) * (UpdateSheet!$H:$H=G596), 0))), "") * J596) +
(IFNA(IF(A596="", "", INDEX(UpdateSheet!$P:$P, MATCH(1, (UpdateSheet!$G:$G=MAXIFS(UpdateSheet!$G:$G, UpdateSheet!$M:$M, K596, UpdateSheet!$G:$G, "&lt;=" &amp; D596)) * (UpdateSheet!$M:$M=K596), 0))), "") * N596)
)
</f>
        <v/>
      </c>
      <c r="P596" s="86"/>
      <c r="Q596" s="82" t="str">
        <f t="array" ref="Q596">IF(A596="", "", (IFNA(IF(A596="", "", INDEX(UpdateSheet!$K:$K, MATCH(1, (UpdateSheet!$G:$G=MAXIFS(UpdateSheet!$G:$G, UpdateSheet!$H:$H, G596, UpdateSheet!$I:$I, J596, UpdateSheet!$G:$G, "&lt;=" &amp; D596)) * (UpdateSheet!$H:$H=G596) *(UpdateSheet!$I:$I=J596), 0))), "")) +
(IFNA(IF(A596="", "", INDEX(UpdateSheet!$O:$O, MATCH(1, (UpdateSheet!$G:$G=MAXIFS(UpdateSheet!$G:$G, UpdateSheet!$M:$M, K596,UpdateSheet!$N:$N, N596, UpdateSheet!$G:$G, "&lt;=" &amp; D596)) * (UpdateSheet!$M:$M=K596) *(UpdateSheet!$N:$N=N596), 0))), ""))
)
</f>
        <v/>
      </c>
      <c r="R596" s="81" t="s">
        <v>97</v>
      </c>
      <c r="S596" s="63" t="str">
        <f t="shared" si="20"/>
        <v/>
      </c>
      <c r="T596" s="87"/>
      <c r="U596" s="84" t="s">
        <v>97</v>
      </c>
      <c r="V596" s="84" t="s">
        <v>97</v>
      </c>
      <c r="W596" s="85" t="b">
        <f t="shared" si="1"/>
        <v>0</v>
      </c>
      <c r="X596" s="63"/>
      <c r="Y596" s="63"/>
      <c r="Z596" s="63"/>
    </row>
    <row r="597">
      <c r="A597" s="75"/>
      <c r="B597" s="74"/>
      <c r="C597" s="75"/>
      <c r="D597" s="76"/>
      <c r="E597" s="75" t="s">
        <v>97</v>
      </c>
      <c r="F597" s="75" t="s">
        <v>97</v>
      </c>
      <c r="G597" s="77"/>
      <c r="H597" s="77"/>
      <c r="I597" s="80"/>
      <c r="J597" s="77" t="s">
        <v>97</v>
      </c>
      <c r="K597" s="79" t="s">
        <v>97</v>
      </c>
      <c r="L597" s="79"/>
      <c r="M597" s="80"/>
      <c r="N597" s="79" t="s">
        <v>97</v>
      </c>
      <c r="O597" s="81" t="str">
        <f t="array" ref="O597">IF(A597="", "", (IFNA(IF(A597="", "", INDEX(UpdateSheet!$L:$L, MATCH(1, (UpdateSheet!$G:$G=MAXIFS(UpdateSheet!$G:$G, UpdateSheet!$H:$H, G597, UpdateSheet!$G:$G, "&lt;=" &amp; D597)) * (UpdateSheet!$H:$H=G597), 0))), "") * J597) +
(IFNA(IF(A597="", "", INDEX(UpdateSheet!$P:$P, MATCH(1, (UpdateSheet!$G:$G=MAXIFS(UpdateSheet!$G:$G, UpdateSheet!$M:$M, K597, UpdateSheet!$G:$G, "&lt;=" &amp; D597)) * (UpdateSheet!$M:$M=K597), 0))), "") * N597)
)
</f>
        <v/>
      </c>
      <c r="P597" s="86"/>
      <c r="Q597" s="82" t="str">
        <f t="array" ref="Q597">IF(A597="", "", (IFNA(IF(A597="", "", INDEX(UpdateSheet!$K:$K, MATCH(1, (UpdateSheet!$G:$G=MAXIFS(UpdateSheet!$G:$G, UpdateSheet!$H:$H, G597, UpdateSheet!$I:$I, J597, UpdateSheet!$G:$G, "&lt;=" &amp; D597)) * (UpdateSheet!$H:$H=G597) *(UpdateSheet!$I:$I=J597), 0))), "")) +
(IFNA(IF(A597="", "", INDEX(UpdateSheet!$O:$O, MATCH(1, (UpdateSheet!$G:$G=MAXIFS(UpdateSheet!$G:$G, UpdateSheet!$M:$M, K597,UpdateSheet!$N:$N, N597, UpdateSheet!$G:$G, "&lt;=" &amp; D597)) * (UpdateSheet!$M:$M=K597) *(UpdateSheet!$N:$N=N597), 0))), ""))
)
</f>
        <v/>
      </c>
      <c r="R597" s="81" t="s">
        <v>97</v>
      </c>
      <c r="S597" s="63" t="str">
        <f t="shared" si="20"/>
        <v/>
      </c>
      <c r="T597" s="87"/>
      <c r="U597" s="84" t="s">
        <v>97</v>
      </c>
      <c r="V597" s="84" t="s">
        <v>97</v>
      </c>
      <c r="W597" s="85" t="b">
        <f t="shared" si="1"/>
        <v>0</v>
      </c>
      <c r="X597" s="63"/>
      <c r="Y597" s="63"/>
      <c r="Z597" s="63"/>
    </row>
    <row r="598">
      <c r="A598" s="75"/>
      <c r="B598" s="74"/>
      <c r="C598" s="75"/>
      <c r="D598" s="76"/>
      <c r="E598" s="75" t="s">
        <v>97</v>
      </c>
      <c r="F598" s="75" t="s">
        <v>97</v>
      </c>
      <c r="G598" s="77"/>
      <c r="H598" s="77"/>
      <c r="I598" s="80"/>
      <c r="J598" s="77" t="s">
        <v>97</v>
      </c>
      <c r="K598" s="79" t="s">
        <v>97</v>
      </c>
      <c r="L598" s="79"/>
      <c r="M598" s="80"/>
      <c r="N598" s="79" t="s">
        <v>97</v>
      </c>
      <c r="O598" s="81" t="str">
        <f t="array" ref="O598">IF(A598="", "", (IFNA(IF(A598="", "", INDEX(UpdateSheet!$L:$L, MATCH(1, (UpdateSheet!$G:$G=MAXIFS(UpdateSheet!$G:$G, UpdateSheet!$H:$H, G598, UpdateSheet!$G:$G, "&lt;=" &amp; D598)) * (UpdateSheet!$H:$H=G598), 0))), "") * J598) +
(IFNA(IF(A598="", "", INDEX(UpdateSheet!$P:$P, MATCH(1, (UpdateSheet!$G:$G=MAXIFS(UpdateSheet!$G:$G, UpdateSheet!$M:$M, K598, UpdateSheet!$G:$G, "&lt;=" &amp; D598)) * (UpdateSheet!$M:$M=K598), 0))), "") * N598)
)
</f>
        <v/>
      </c>
      <c r="P598" s="86"/>
      <c r="Q598" s="82" t="str">
        <f t="array" ref="Q598">IF(A598="", "", (IFNA(IF(A598="", "", INDEX(UpdateSheet!$K:$K, MATCH(1, (UpdateSheet!$G:$G=MAXIFS(UpdateSheet!$G:$G, UpdateSheet!$H:$H, G598, UpdateSheet!$I:$I, J598, UpdateSheet!$G:$G, "&lt;=" &amp; D598)) * (UpdateSheet!$H:$H=G598) *(UpdateSheet!$I:$I=J598), 0))), "")) +
(IFNA(IF(A598="", "", INDEX(UpdateSheet!$O:$O, MATCH(1, (UpdateSheet!$G:$G=MAXIFS(UpdateSheet!$G:$G, UpdateSheet!$M:$M, K598,UpdateSheet!$N:$N, N598, UpdateSheet!$G:$G, "&lt;=" &amp; D598)) * (UpdateSheet!$M:$M=K598) *(UpdateSheet!$N:$N=N598), 0))), ""))
)
</f>
        <v/>
      </c>
      <c r="R598" s="81" t="s">
        <v>97</v>
      </c>
      <c r="S598" s="63" t="str">
        <f t="shared" si="20"/>
        <v/>
      </c>
      <c r="T598" s="87"/>
      <c r="U598" s="84" t="s">
        <v>97</v>
      </c>
      <c r="V598" s="84" t="s">
        <v>97</v>
      </c>
      <c r="W598" s="85" t="b">
        <f t="shared" si="1"/>
        <v>0</v>
      </c>
      <c r="X598" s="63"/>
      <c r="Y598" s="63"/>
      <c r="Z598" s="63"/>
    </row>
    <row r="599">
      <c r="A599" s="75"/>
      <c r="B599" s="74"/>
      <c r="C599" s="75"/>
      <c r="D599" s="76"/>
      <c r="E599" s="75" t="s">
        <v>97</v>
      </c>
      <c r="F599" s="75" t="s">
        <v>97</v>
      </c>
      <c r="G599" s="77"/>
      <c r="H599" s="77"/>
      <c r="I599" s="80"/>
      <c r="J599" s="77" t="s">
        <v>97</v>
      </c>
      <c r="K599" s="79" t="s">
        <v>97</v>
      </c>
      <c r="L599" s="79"/>
      <c r="M599" s="80"/>
      <c r="N599" s="79" t="s">
        <v>97</v>
      </c>
      <c r="O599" s="81" t="str">
        <f t="array" ref="O599">IF(A599="", "", (IFNA(IF(A599="", "", INDEX(UpdateSheet!$L:$L, MATCH(1, (UpdateSheet!$G:$G=MAXIFS(UpdateSheet!$G:$G, UpdateSheet!$H:$H, G599, UpdateSheet!$G:$G, "&lt;=" &amp; D599)) * (UpdateSheet!$H:$H=G599), 0))), "") * J599) +
(IFNA(IF(A599="", "", INDEX(UpdateSheet!$P:$P, MATCH(1, (UpdateSheet!$G:$G=MAXIFS(UpdateSheet!$G:$G, UpdateSheet!$M:$M, K599, UpdateSheet!$G:$G, "&lt;=" &amp; D599)) * (UpdateSheet!$M:$M=K599), 0))), "") * N599)
)
</f>
        <v/>
      </c>
      <c r="P599" s="86"/>
      <c r="Q599" s="82" t="str">
        <f t="array" ref="Q599">IF(A599="", "", (IFNA(IF(A599="", "", INDEX(UpdateSheet!$K:$K, MATCH(1, (UpdateSheet!$G:$G=MAXIFS(UpdateSheet!$G:$G, UpdateSheet!$H:$H, G599, UpdateSheet!$I:$I, J599, UpdateSheet!$G:$G, "&lt;=" &amp; D599)) * (UpdateSheet!$H:$H=G599) *(UpdateSheet!$I:$I=J599), 0))), "")) +
(IFNA(IF(A599="", "", INDEX(UpdateSheet!$O:$O, MATCH(1, (UpdateSheet!$G:$G=MAXIFS(UpdateSheet!$G:$G, UpdateSheet!$M:$M, K599,UpdateSheet!$N:$N, N599, UpdateSheet!$G:$G, "&lt;=" &amp; D599)) * (UpdateSheet!$M:$M=K599) *(UpdateSheet!$N:$N=N599), 0))), ""))
)
</f>
        <v/>
      </c>
      <c r="R599" s="81" t="s">
        <v>97</v>
      </c>
      <c r="S599" s="63" t="str">
        <f t="shared" si="20"/>
        <v/>
      </c>
      <c r="T599" s="87"/>
      <c r="U599" s="84" t="s">
        <v>97</v>
      </c>
      <c r="V599" s="84" t="s">
        <v>97</v>
      </c>
      <c r="W599" s="85" t="b">
        <f t="shared" si="1"/>
        <v>0</v>
      </c>
      <c r="X599" s="63"/>
      <c r="Y599" s="63"/>
      <c r="Z599" s="63"/>
    </row>
    <row r="600">
      <c r="A600" s="75"/>
      <c r="B600" s="74"/>
      <c r="C600" s="75"/>
      <c r="D600" s="76"/>
      <c r="E600" s="75" t="s">
        <v>97</v>
      </c>
      <c r="F600" s="75" t="s">
        <v>97</v>
      </c>
      <c r="G600" s="77"/>
      <c r="H600" s="77"/>
      <c r="I600" s="80"/>
      <c r="J600" s="77" t="s">
        <v>97</v>
      </c>
      <c r="K600" s="79" t="s">
        <v>97</v>
      </c>
      <c r="L600" s="79"/>
      <c r="M600" s="80"/>
      <c r="N600" s="79" t="s">
        <v>97</v>
      </c>
      <c r="O600" s="81" t="str">
        <f t="array" ref="O600">IF(A600="", "", (IFNA(IF(A600="", "", INDEX(UpdateSheet!$L:$L, MATCH(1, (UpdateSheet!$G:$G=MAXIFS(UpdateSheet!$G:$G, UpdateSheet!$H:$H, G600, UpdateSheet!$G:$G, "&lt;=" &amp; D600)) * (UpdateSheet!$H:$H=G600), 0))), "") * J600) +
(IFNA(IF(A600="", "", INDEX(UpdateSheet!$P:$P, MATCH(1, (UpdateSheet!$G:$G=MAXIFS(UpdateSheet!$G:$G, UpdateSheet!$M:$M, K600, UpdateSheet!$G:$G, "&lt;=" &amp; D600)) * (UpdateSheet!$M:$M=K600), 0))), "") * N600)
)
</f>
        <v/>
      </c>
      <c r="P600" s="86"/>
      <c r="Q600" s="82" t="str">
        <f t="array" ref="Q600">IF(A600="", "", (IFNA(IF(A600="", "", INDEX(UpdateSheet!$K:$K, MATCH(1, (UpdateSheet!$G:$G=MAXIFS(UpdateSheet!$G:$G, UpdateSheet!$H:$H, G600, UpdateSheet!$I:$I, J600, UpdateSheet!$G:$G, "&lt;=" &amp; D600)) * (UpdateSheet!$H:$H=G600) *(UpdateSheet!$I:$I=J600), 0))), "")) +
(IFNA(IF(A600="", "", INDEX(UpdateSheet!$O:$O, MATCH(1, (UpdateSheet!$G:$G=MAXIFS(UpdateSheet!$G:$G, UpdateSheet!$M:$M, K600,UpdateSheet!$N:$N, N600, UpdateSheet!$G:$G, "&lt;=" &amp; D600)) * (UpdateSheet!$M:$M=K600) *(UpdateSheet!$N:$N=N600), 0))), ""))
)
</f>
        <v/>
      </c>
      <c r="R600" s="81" t="s">
        <v>97</v>
      </c>
      <c r="S600" s="63" t="str">
        <f t="shared" si="20"/>
        <v/>
      </c>
      <c r="T600" s="87"/>
      <c r="U600" s="84" t="s">
        <v>97</v>
      </c>
      <c r="V600" s="84" t="s">
        <v>97</v>
      </c>
      <c r="W600" s="85" t="b">
        <f t="shared" si="1"/>
        <v>0</v>
      </c>
      <c r="X600" s="63"/>
      <c r="Y600" s="63"/>
      <c r="Z600" s="63"/>
    </row>
    <row r="601">
      <c r="A601" s="75"/>
      <c r="B601" s="74"/>
      <c r="C601" s="75"/>
      <c r="D601" s="76"/>
      <c r="E601" s="75" t="s">
        <v>97</v>
      </c>
      <c r="F601" s="75" t="s">
        <v>97</v>
      </c>
      <c r="G601" s="77"/>
      <c r="H601" s="77"/>
      <c r="I601" s="80"/>
      <c r="J601" s="77" t="s">
        <v>97</v>
      </c>
      <c r="K601" s="79" t="s">
        <v>97</v>
      </c>
      <c r="L601" s="79"/>
      <c r="M601" s="80"/>
      <c r="N601" s="79" t="s">
        <v>97</v>
      </c>
      <c r="O601" s="81" t="str">
        <f t="array" ref="O601">IF(A601="", "", (IFNA(IF(A601="", "", INDEX(UpdateSheet!$L:$L, MATCH(1, (UpdateSheet!$G:$G=MAXIFS(UpdateSheet!$G:$G, UpdateSheet!$H:$H, G601, UpdateSheet!$G:$G, "&lt;=" &amp; D601)) * (UpdateSheet!$H:$H=G601), 0))), "") * J601) +
(IFNA(IF(A601="", "", INDEX(UpdateSheet!$P:$P, MATCH(1, (UpdateSheet!$G:$G=MAXIFS(UpdateSheet!$G:$G, UpdateSheet!$M:$M, K601, UpdateSheet!$G:$G, "&lt;=" &amp; D601)) * (UpdateSheet!$M:$M=K601), 0))), "") * N601)
)
</f>
        <v/>
      </c>
      <c r="P601" s="86"/>
      <c r="Q601" s="82" t="str">
        <f t="array" ref="Q601">IF(A601="", "", (IFNA(IF(A601="", "", INDEX(UpdateSheet!$K:$K, MATCH(1, (UpdateSheet!$G:$G=MAXIFS(UpdateSheet!$G:$G, UpdateSheet!$H:$H, G601, UpdateSheet!$I:$I, J601, UpdateSheet!$G:$G, "&lt;=" &amp; D601)) * (UpdateSheet!$H:$H=G601) *(UpdateSheet!$I:$I=J601), 0))), "")) +
(IFNA(IF(A601="", "", INDEX(UpdateSheet!$O:$O, MATCH(1, (UpdateSheet!$G:$G=MAXIFS(UpdateSheet!$G:$G, UpdateSheet!$M:$M, K601,UpdateSheet!$N:$N, N601, UpdateSheet!$G:$G, "&lt;=" &amp; D601)) * (UpdateSheet!$M:$M=K601) *(UpdateSheet!$N:$N=N601), 0))), ""))
)
</f>
        <v/>
      </c>
      <c r="R601" s="81" t="s">
        <v>97</v>
      </c>
      <c r="S601" s="63" t="str">
        <f t="shared" si="20"/>
        <v/>
      </c>
      <c r="T601" s="87"/>
      <c r="U601" s="84" t="s">
        <v>97</v>
      </c>
      <c r="V601" s="84" t="s">
        <v>97</v>
      </c>
      <c r="W601" s="85" t="b">
        <f t="shared" si="1"/>
        <v>0</v>
      </c>
      <c r="X601" s="63"/>
      <c r="Y601" s="63"/>
      <c r="Z601" s="63"/>
    </row>
    <row r="602">
      <c r="A602" s="75"/>
      <c r="B602" s="74"/>
      <c r="C602" s="75"/>
      <c r="D602" s="76"/>
      <c r="E602" s="75" t="s">
        <v>97</v>
      </c>
      <c r="F602" s="75" t="s">
        <v>97</v>
      </c>
      <c r="G602" s="77"/>
      <c r="H602" s="77"/>
      <c r="I602" s="80"/>
      <c r="J602" s="77" t="s">
        <v>97</v>
      </c>
      <c r="K602" s="79" t="s">
        <v>97</v>
      </c>
      <c r="L602" s="79"/>
      <c r="M602" s="80"/>
      <c r="N602" s="79" t="s">
        <v>97</v>
      </c>
      <c r="O602" s="81" t="str">
        <f t="array" ref="O602">IF(A602="", "", (IFNA(IF(A602="", "", INDEX(UpdateSheet!$L:$L, MATCH(1, (UpdateSheet!$G:$G=MAXIFS(UpdateSheet!$G:$G, UpdateSheet!$H:$H, G602, UpdateSheet!$G:$G, "&lt;=" &amp; D602)) * (UpdateSheet!$H:$H=G602), 0))), "") * J602) +
(IFNA(IF(A602="", "", INDEX(UpdateSheet!$P:$P, MATCH(1, (UpdateSheet!$G:$G=MAXIFS(UpdateSheet!$G:$G, UpdateSheet!$M:$M, K602, UpdateSheet!$G:$G, "&lt;=" &amp; D602)) * (UpdateSheet!$M:$M=K602), 0))), "") * N602)
)
</f>
        <v/>
      </c>
      <c r="P602" s="86"/>
      <c r="Q602" s="82" t="str">
        <f t="array" ref="Q602">IF(A602="", "", (IFNA(IF(A602="", "", INDEX(UpdateSheet!$K:$K, MATCH(1, (UpdateSheet!$G:$G=MAXIFS(UpdateSheet!$G:$G, UpdateSheet!$H:$H, G602, UpdateSheet!$I:$I, J602, UpdateSheet!$G:$G, "&lt;=" &amp; D602)) * (UpdateSheet!$H:$H=G602) *(UpdateSheet!$I:$I=J602), 0))), "")) +
(IFNA(IF(A602="", "", INDEX(UpdateSheet!$O:$O, MATCH(1, (UpdateSheet!$G:$G=MAXIFS(UpdateSheet!$G:$G, UpdateSheet!$M:$M, K602,UpdateSheet!$N:$N, N602, UpdateSheet!$G:$G, "&lt;=" &amp; D602)) * (UpdateSheet!$M:$M=K602) *(UpdateSheet!$N:$N=N602), 0))), ""))
)
</f>
        <v/>
      </c>
      <c r="R602" s="81" t="s">
        <v>97</v>
      </c>
      <c r="S602" s="63" t="str">
        <f t="shared" si="20"/>
        <v/>
      </c>
      <c r="T602" s="87"/>
      <c r="U602" s="84" t="s">
        <v>97</v>
      </c>
      <c r="V602" s="84" t="s">
        <v>97</v>
      </c>
      <c r="W602" s="85" t="b">
        <f t="shared" si="1"/>
        <v>0</v>
      </c>
      <c r="X602" s="63"/>
      <c r="Y602" s="63"/>
      <c r="Z602" s="63"/>
    </row>
    <row r="603">
      <c r="A603" s="75"/>
      <c r="B603" s="74"/>
      <c r="C603" s="75"/>
      <c r="D603" s="76"/>
      <c r="E603" s="75" t="s">
        <v>97</v>
      </c>
      <c r="F603" s="75" t="s">
        <v>97</v>
      </c>
      <c r="G603" s="77"/>
      <c r="H603" s="77"/>
      <c r="I603" s="80"/>
      <c r="J603" s="77" t="s">
        <v>97</v>
      </c>
      <c r="K603" s="79" t="s">
        <v>97</v>
      </c>
      <c r="L603" s="79"/>
      <c r="M603" s="80"/>
      <c r="N603" s="79" t="s">
        <v>97</v>
      </c>
      <c r="O603" s="81" t="str">
        <f t="array" ref="O603">IF(A603="", "", (IFNA(IF(A603="", "", INDEX(UpdateSheet!$L:$L, MATCH(1, (UpdateSheet!$G:$G=MAXIFS(UpdateSheet!$G:$G, UpdateSheet!$H:$H, G603, UpdateSheet!$G:$G, "&lt;=" &amp; D603)) * (UpdateSheet!$H:$H=G603), 0))), "") * J603) +
(IFNA(IF(A603="", "", INDEX(UpdateSheet!$P:$P, MATCH(1, (UpdateSheet!$G:$G=MAXIFS(UpdateSheet!$G:$G, UpdateSheet!$M:$M, K603, UpdateSheet!$G:$G, "&lt;=" &amp; D603)) * (UpdateSheet!$M:$M=K603), 0))), "") * N603)
)
</f>
        <v/>
      </c>
      <c r="P603" s="86"/>
      <c r="Q603" s="82" t="str">
        <f t="array" ref="Q603">IF(A603="", "", (IFNA(IF(A603="", "", INDEX(UpdateSheet!$K:$K, MATCH(1, (UpdateSheet!$G:$G=MAXIFS(UpdateSheet!$G:$G, UpdateSheet!$H:$H, G603, UpdateSheet!$I:$I, J603, UpdateSheet!$G:$G, "&lt;=" &amp; D603)) * (UpdateSheet!$H:$H=G603) *(UpdateSheet!$I:$I=J603), 0))), "")) +
(IFNA(IF(A603="", "", INDEX(UpdateSheet!$O:$O, MATCH(1, (UpdateSheet!$G:$G=MAXIFS(UpdateSheet!$G:$G, UpdateSheet!$M:$M, K603,UpdateSheet!$N:$N, N603, UpdateSheet!$G:$G, "&lt;=" &amp; D603)) * (UpdateSheet!$M:$M=K603) *(UpdateSheet!$N:$N=N603), 0))), ""))
)
</f>
        <v/>
      </c>
      <c r="R603" s="81" t="s">
        <v>97</v>
      </c>
      <c r="S603" s="63" t="str">
        <f t="shared" si="20"/>
        <v/>
      </c>
      <c r="T603" s="87"/>
      <c r="U603" s="84" t="s">
        <v>97</v>
      </c>
      <c r="V603" s="84" t="s">
        <v>97</v>
      </c>
      <c r="W603" s="85" t="b">
        <f t="shared" si="1"/>
        <v>0</v>
      </c>
      <c r="X603" s="63"/>
      <c r="Y603" s="63"/>
      <c r="Z603" s="63"/>
    </row>
    <row r="604">
      <c r="A604" s="75"/>
      <c r="B604" s="74"/>
      <c r="C604" s="75"/>
      <c r="D604" s="76"/>
      <c r="E604" s="75" t="s">
        <v>97</v>
      </c>
      <c r="F604" s="75" t="s">
        <v>97</v>
      </c>
      <c r="G604" s="77"/>
      <c r="H604" s="77"/>
      <c r="I604" s="80"/>
      <c r="J604" s="77" t="s">
        <v>97</v>
      </c>
      <c r="K604" s="79" t="s">
        <v>97</v>
      </c>
      <c r="L604" s="79"/>
      <c r="M604" s="80"/>
      <c r="N604" s="79" t="s">
        <v>97</v>
      </c>
      <c r="O604" s="81" t="str">
        <f t="array" ref="O604">IF(A604="", "", (IFNA(IF(A604="", "", INDEX(UpdateSheet!$L:$L, MATCH(1, (UpdateSheet!$G:$G=MAXIFS(UpdateSheet!$G:$G, UpdateSheet!$H:$H, G604, UpdateSheet!$G:$G, "&lt;=" &amp; D604)) * (UpdateSheet!$H:$H=G604), 0))), "") * J604) +
(IFNA(IF(A604="", "", INDEX(UpdateSheet!$P:$P, MATCH(1, (UpdateSheet!$G:$G=MAXIFS(UpdateSheet!$G:$G, UpdateSheet!$M:$M, K604, UpdateSheet!$G:$G, "&lt;=" &amp; D604)) * (UpdateSheet!$M:$M=K604), 0))), "") * N604)
)
</f>
        <v/>
      </c>
      <c r="P604" s="86"/>
      <c r="Q604" s="82" t="str">
        <f t="array" ref="Q604">IF(A604="", "", (IFNA(IF(A604="", "", INDEX(UpdateSheet!$K:$K, MATCH(1, (UpdateSheet!$G:$G=MAXIFS(UpdateSheet!$G:$G, UpdateSheet!$H:$H, G604, UpdateSheet!$I:$I, J604, UpdateSheet!$G:$G, "&lt;=" &amp; D604)) * (UpdateSheet!$H:$H=G604) *(UpdateSheet!$I:$I=J604), 0))), "")) +
(IFNA(IF(A604="", "", INDEX(UpdateSheet!$O:$O, MATCH(1, (UpdateSheet!$G:$G=MAXIFS(UpdateSheet!$G:$G, UpdateSheet!$M:$M, K604,UpdateSheet!$N:$N, N604, UpdateSheet!$G:$G, "&lt;=" &amp; D604)) * (UpdateSheet!$M:$M=K604) *(UpdateSheet!$N:$N=N604), 0))), ""))
)
</f>
        <v/>
      </c>
      <c r="R604" s="81" t="s">
        <v>97</v>
      </c>
      <c r="S604" s="63" t="str">
        <f t="shared" si="20"/>
        <v/>
      </c>
      <c r="T604" s="87"/>
      <c r="U604" s="84" t="s">
        <v>97</v>
      </c>
      <c r="V604" s="84" t="s">
        <v>97</v>
      </c>
      <c r="W604" s="85" t="b">
        <f t="shared" si="1"/>
        <v>0</v>
      </c>
      <c r="X604" s="63"/>
      <c r="Y604" s="63"/>
      <c r="Z604" s="63"/>
    </row>
    <row r="605">
      <c r="A605" s="75"/>
      <c r="B605" s="74"/>
      <c r="C605" s="75"/>
      <c r="D605" s="76"/>
      <c r="E605" s="75" t="s">
        <v>97</v>
      </c>
      <c r="F605" s="75" t="s">
        <v>97</v>
      </c>
      <c r="G605" s="77"/>
      <c r="H605" s="77"/>
      <c r="I605" s="80"/>
      <c r="J605" s="77" t="s">
        <v>97</v>
      </c>
      <c r="K605" s="79" t="s">
        <v>97</v>
      </c>
      <c r="L605" s="79"/>
      <c r="M605" s="80"/>
      <c r="N605" s="79" t="s">
        <v>97</v>
      </c>
      <c r="O605" s="81" t="str">
        <f t="array" ref="O605">IF(A605="", "", (IFNA(IF(A605="", "", INDEX(UpdateSheet!$L:$L, MATCH(1, (UpdateSheet!$G:$G=MAXIFS(UpdateSheet!$G:$G, UpdateSheet!$H:$H, G605, UpdateSheet!$G:$G, "&lt;=" &amp; D605)) * (UpdateSheet!$H:$H=G605), 0))), "") * J605) +
(IFNA(IF(A605="", "", INDEX(UpdateSheet!$P:$P, MATCH(1, (UpdateSheet!$G:$G=MAXIFS(UpdateSheet!$G:$G, UpdateSheet!$M:$M, K605, UpdateSheet!$G:$G, "&lt;=" &amp; D605)) * (UpdateSheet!$M:$M=K605), 0))), "") * N605)
)
</f>
        <v/>
      </c>
      <c r="P605" s="86"/>
      <c r="Q605" s="82" t="str">
        <f t="array" ref="Q605">IF(A605="", "", (IFNA(IF(A605="", "", INDEX(UpdateSheet!$K:$K, MATCH(1, (UpdateSheet!$G:$G=MAXIFS(UpdateSheet!$G:$G, UpdateSheet!$H:$H, G605, UpdateSheet!$I:$I, J605, UpdateSheet!$G:$G, "&lt;=" &amp; D605)) * (UpdateSheet!$H:$H=G605) *(UpdateSheet!$I:$I=J605), 0))), "")) +
(IFNA(IF(A605="", "", INDEX(UpdateSheet!$O:$O, MATCH(1, (UpdateSheet!$G:$G=MAXIFS(UpdateSheet!$G:$G, UpdateSheet!$M:$M, K605,UpdateSheet!$N:$N, N605, UpdateSheet!$G:$G, "&lt;=" &amp; D605)) * (UpdateSheet!$M:$M=K605) *(UpdateSheet!$N:$N=N605), 0))), ""))
)
</f>
        <v/>
      </c>
      <c r="R605" s="81" t="s">
        <v>97</v>
      </c>
      <c r="S605" s="63" t="str">
        <f t="shared" si="20"/>
        <v/>
      </c>
      <c r="T605" s="87"/>
      <c r="U605" s="84" t="s">
        <v>97</v>
      </c>
      <c r="V605" s="84" t="s">
        <v>97</v>
      </c>
      <c r="W605" s="85" t="b">
        <f t="shared" si="1"/>
        <v>0</v>
      </c>
      <c r="X605" s="63"/>
      <c r="Y605" s="63"/>
      <c r="Z605" s="63"/>
    </row>
    <row r="606">
      <c r="A606" s="75"/>
      <c r="B606" s="74"/>
      <c r="C606" s="75"/>
      <c r="D606" s="76"/>
      <c r="E606" s="75" t="s">
        <v>97</v>
      </c>
      <c r="F606" s="75" t="s">
        <v>97</v>
      </c>
      <c r="G606" s="77"/>
      <c r="H606" s="77"/>
      <c r="I606" s="80"/>
      <c r="J606" s="77" t="s">
        <v>97</v>
      </c>
      <c r="K606" s="79" t="s">
        <v>97</v>
      </c>
      <c r="L606" s="79"/>
      <c r="M606" s="80"/>
      <c r="N606" s="79" t="s">
        <v>97</v>
      </c>
      <c r="O606" s="81" t="str">
        <f t="array" ref="O606">IF(A606="", "", (IFNA(IF(A606="", "", INDEX(UpdateSheet!$L:$L, MATCH(1, (UpdateSheet!$G:$G=MAXIFS(UpdateSheet!$G:$G, UpdateSheet!$H:$H, G606, UpdateSheet!$G:$G, "&lt;=" &amp; D606)) * (UpdateSheet!$H:$H=G606), 0))), "") * J606) +
(IFNA(IF(A606="", "", INDEX(UpdateSheet!$P:$P, MATCH(1, (UpdateSheet!$G:$G=MAXIFS(UpdateSheet!$G:$G, UpdateSheet!$M:$M, K606, UpdateSheet!$G:$G, "&lt;=" &amp; D606)) * (UpdateSheet!$M:$M=K606), 0))), "") * N606)
)
</f>
        <v/>
      </c>
      <c r="P606" s="86"/>
      <c r="Q606" s="82" t="str">
        <f t="array" ref="Q606">IF(A606="", "", (IFNA(IF(A606="", "", INDEX(UpdateSheet!$K:$K, MATCH(1, (UpdateSheet!$G:$G=MAXIFS(UpdateSheet!$G:$G, UpdateSheet!$H:$H, G606, UpdateSheet!$I:$I, J606, UpdateSheet!$G:$G, "&lt;=" &amp; D606)) * (UpdateSheet!$H:$H=G606) *(UpdateSheet!$I:$I=J606), 0))), "")) +
(IFNA(IF(A606="", "", INDEX(UpdateSheet!$O:$O, MATCH(1, (UpdateSheet!$G:$G=MAXIFS(UpdateSheet!$G:$G, UpdateSheet!$M:$M, K606,UpdateSheet!$N:$N, N606, UpdateSheet!$G:$G, "&lt;=" &amp; D606)) * (UpdateSheet!$M:$M=K606) *(UpdateSheet!$N:$N=N606), 0))), ""))
)
</f>
        <v/>
      </c>
      <c r="R606" s="81" t="s">
        <v>97</v>
      </c>
      <c r="S606" s="63" t="str">
        <f t="shared" si="20"/>
        <v/>
      </c>
      <c r="T606" s="87"/>
      <c r="U606" s="84" t="s">
        <v>97</v>
      </c>
      <c r="V606" s="84" t="s">
        <v>97</v>
      </c>
      <c r="W606" s="85" t="b">
        <f t="shared" si="1"/>
        <v>0</v>
      </c>
      <c r="X606" s="63"/>
      <c r="Y606" s="63"/>
      <c r="Z606" s="63"/>
    </row>
    <row r="607">
      <c r="A607" s="75"/>
      <c r="B607" s="74"/>
      <c r="C607" s="75"/>
      <c r="D607" s="76"/>
      <c r="E607" s="75" t="s">
        <v>97</v>
      </c>
      <c r="F607" s="75" t="s">
        <v>97</v>
      </c>
      <c r="G607" s="77"/>
      <c r="H607" s="77"/>
      <c r="I607" s="80"/>
      <c r="J607" s="77" t="s">
        <v>97</v>
      </c>
      <c r="K607" s="79" t="s">
        <v>97</v>
      </c>
      <c r="L607" s="79"/>
      <c r="M607" s="80"/>
      <c r="N607" s="79" t="s">
        <v>97</v>
      </c>
      <c r="O607" s="81" t="str">
        <f t="array" ref="O607">IF(A607="", "", (IFNA(IF(A607="", "", INDEX(UpdateSheet!$L:$L, MATCH(1, (UpdateSheet!$G:$G=MAXIFS(UpdateSheet!$G:$G, UpdateSheet!$H:$H, G607, UpdateSheet!$G:$G, "&lt;=" &amp; D607)) * (UpdateSheet!$H:$H=G607), 0))), "") * J607) +
(IFNA(IF(A607="", "", INDEX(UpdateSheet!$P:$P, MATCH(1, (UpdateSheet!$G:$G=MAXIFS(UpdateSheet!$G:$G, UpdateSheet!$M:$M, K607, UpdateSheet!$G:$G, "&lt;=" &amp; D607)) * (UpdateSheet!$M:$M=K607), 0))), "") * N607)
)
</f>
        <v/>
      </c>
      <c r="P607" s="86"/>
      <c r="Q607" s="82" t="str">
        <f t="array" ref="Q607">IF(A607="", "", (IFNA(IF(A607="", "", INDEX(UpdateSheet!$K:$K, MATCH(1, (UpdateSheet!$G:$G=MAXIFS(UpdateSheet!$G:$G, UpdateSheet!$H:$H, G607, UpdateSheet!$I:$I, J607, UpdateSheet!$G:$G, "&lt;=" &amp; D607)) * (UpdateSheet!$H:$H=G607) *(UpdateSheet!$I:$I=J607), 0))), "")) +
(IFNA(IF(A607="", "", INDEX(UpdateSheet!$O:$O, MATCH(1, (UpdateSheet!$G:$G=MAXIFS(UpdateSheet!$G:$G, UpdateSheet!$M:$M, K607,UpdateSheet!$N:$N, N607, UpdateSheet!$G:$G, "&lt;=" &amp; D607)) * (UpdateSheet!$M:$M=K607) *(UpdateSheet!$N:$N=N607), 0))), ""))
)
</f>
        <v/>
      </c>
      <c r="R607" s="81" t="s">
        <v>97</v>
      </c>
      <c r="S607" s="63" t="str">
        <f t="shared" si="20"/>
        <v/>
      </c>
      <c r="T607" s="87"/>
      <c r="U607" s="84" t="s">
        <v>97</v>
      </c>
      <c r="V607" s="84" t="s">
        <v>97</v>
      </c>
      <c r="W607" s="85" t="b">
        <f t="shared" si="1"/>
        <v>0</v>
      </c>
      <c r="X607" s="63"/>
      <c r="Y607" s="63"/>
      <c r="Z607" s="63"/>
    </row>
    <row r="608">
      <c r="A608" s="75"/>
      <c r="B608" s="74"/>
      <c r="C608" s="75"/>
      <c r="D608" s="76"/>
      <c r="E608" s="75" t="s">
        <v>97</v>
      </c>
      <c r="F608" s="75" t="s">
        <v>97</v>
      </c>
      <c r="G608" s="77"/>
      <c r="H608" s="77"/>
      <c r="I608" s="80"/>
      <c r="J608" s="77" t="s">
        <v>97</v>
      </c>
      <c r="K608" s="79" t="s">
        <v>97</v>
      </c>
      <c r="L608" s="79"/>
      <c r="M608" s="80"/>
      <c r="N608" s="79" t="s">
        <v>97</v>
      </c>
      <c r="O608" s="81" t="str">
        <f t="array" ref="O608">IF(A608="", "", (IFNA(IF(A608="", "", INDEX(UpdateSheet!$L:$L, MATCH(1, (UpdateSheet!$G:$G=MAXIFS(UpdateSheet!$G:$G, UpdateSheet!$H:$H, G608, UpdateSheet!$G:$G, "&lt;=" &amp; D608)) * (UpdateSheet!$H:$H=G608), 0))), "") * J608) +
(IFNA(IF(A608="", "", INDEX(UpdateSheet!$P:$P, MATCH(1, (UpdateSheet!$G:$G=MAXIFS(UpdateSheet!$G:$G, UpdateSheet!$M:$M, K608, UpdateSheet!$G:$G, "&lt;=" &amp; D608)) * (UpdateSheet!$M:$M=K608), 0))), "") * N608)
)
</f>
        <v/>
      </c>
      <c r="P608" s="86"/>
      <c r="Q608" s="82" t="str">
        <f t="array" ref="Q608">IF(A608="", "", (IFNA(IF(A608="", "", INDEX(UpdateSheet!$K:$K, MATCH(1, (UpdateSheet!$G:$G=MAXIFS(UpdateSheet!$G:$G, UpdateSheet!$H:$H, G608, UpdateSheet!$I:$I, J608, UpdateSheet!$G:$G, "&lt;=" &amp; D608)) * (UpdateSheet!$H:$H=G608) *(UpdateSheet!$I:$I=J608), 0))), "")) +
(IFNA(IF(A608="", "", INDEX(UpdateSheet!$O:$O, MATCH(1, (UpdateSheet!$G:$G=MAXIFS(UpdateSheet!$G:$G, UpdateSheet!$M:$M, K608,UpdateSheet!$N:$N, N608, UpdateSheet!$G:$G, "&lt;=" &amp; D608)) * (UpdateSheet!$M:$M=K608) *(UpdateSheet!$N:$N=N608), 0))), ""))
)
</f>
        <v/>
      </c>
      <c r="R608" s="81" t="s">
        <v>97</v>
      </c>
      <c r="S608" s="63" t="str">
        <f t="shared" si="20"/>
        <v/>
      </c>
      <c r="T608" s="87"/>
      <c r="U608" s="84" t="s">
        <v>97</v>
      </c>
      <c r="V608" s="84" t="s">
        <v>97</v>
      </c>
      <c r="W608" s="85" t="b">
        <f t="shared" si="1"/>
        <v>0</v>
      </c>
      <c r="X608" s="63"/>
      <c r="Y608" s="63"/>
      <c r="Z608" s="63"/>
    </row>
    <row r="609">
      <c r="A609" s="75"/>
      <c r="B609" s="74"/>
      <c r="C609" s="75"/>
      <c r="D609" s="76"/>
      <c r="E609" s="75" t="s">
        <v>97</v>
      </c>
      <c r="F609" s="75" t="s">
        <v>97</v>
      </c>
      <c r="G609" s="77"/>
      <c r="H609" s="77"/>
      <c r="I609" s="80"/>
      <c r="J609" s="77" t="s">
        <v>97</v>
      </c>
      <c r="K609" s="79" t="s">
        <v>97</v>
      </c>
      <c r="L609" s="79"/>
      <c r="M609" s="80"/>
      <c r="N609" s="79" t="s">
        <v>97</v>
      </c>
      <c r="O609" s="81" t="str">
        <f t="array" ref="O609">IF(A609="", "", (IFNA(IF(A609="", "", INDEX(UpdateSheet!$L:$L, MATCH(1, (UpdateSheet!$G:$G=MAXIFS(UpdateSheet!$G:$G, UpdateSheet!$H:$H, G609, UpdateSheet!$G:$G, "&lt;=" &amp; D609)) * (UpdateSheet!$H:$H=G609), 0))), "") * J609) +
(IFNA(IF(A609="", "", INDEX(UpdateSheet!$P:$P, MATCH(1, (UpdateSheet!$G:$G=MAXIFS(UpdateSheet!$G:$G, UpdateSheet!$M:$M, K609, UpdateSheet!$G:$G, "&lt;=" &amp; D609)) * (UpdateSheet!$M:$M=K609), 0))), "") * N609)
)
</f>
        <v/>
      </c>
      <c r="P609" s="86"/>
      <c r="Q609" s="82" t="str">
        <f t="array" ref="Q609">IF(A609="", "", (IFNA(IF(A609="", "", INDEX(UpdateSheet!$K:$K, MATCH(1, (UpdateSheet!$G:$G=MAXIFS(UpdateSheet!$G:$G, UpdateSheet!$H:$H, G609, UpdateSheet!$I:$I, J609, UpdateSheet!$G:$G, "&lt;=" &amp; D609)) * (UpdateSheet!$H:$H=G609) *(UpdateSheet!$I:$I=J609), 0))), "")) +
(IFNA(IF(A609="", "", INDEX(UpdateSheet!$O:$O, MATCH(1, (UpdateSheet!$G:$G=MAXIFS(UpdateSheet!$G:$G, UpdateSheet!$M:$M, K609,UpdateSheet!$N:$N, N609, UpdateSheet!$G:$G, "&lt;=" &amp; D609)) * (UpdateSheet!$M:$M=K609) *(UpdateSheet!$N:$N=N609), 0))), ""))
)
</f>
        <v/>
      </c>
      <c r="R609" s="81" t="s">
        <v>97</v>
      </c>
      <c r="S609" s="63" t="str">
        <f t="shared" si="20"/>
        <v/>
      </c>
      <c r="T609" s="87"/>
      <c r="U609" s="84" t="s">
        <v>97</v>
      </c>
      <c r="V609" s="84" t="s">
        <v>97</v>
      </c>
      <c r="W609" s="85" t="b">
        <f t="shared" si="1"/>
        <v>0</v>
      </c>
      <c r="X609" s="63"/>
      <c r="Y609" s="63"/>
      <c r="Z609" s="63"/>
    </row>
    <row r="610">
      <c r="A610" s="75"/>
      <c r="B610" s="74"/>
      <c r="C610" s="75"/>
      <c r="D610" s="76"/>
      <c r="E610" s="75" t="s">
        <v>97</v>
      </c>
      <c r="F610" s="75" t="s">
        <v>97</v>
      </c>
      <c r="G610" s="77"/>
      <c r="H610" s="77"/>
      <c r="I610" s="80"/>
      <c r="J610" s="77" t="s">
        <v>97</v>
      </c>
      <c r="K610" s="79" t="s">
        <v>97</v>
      </c>
      <c r="L610" s="79"/>
      <c r="M610" s="80"/>
      <c r="N610" s="79" t="s">
        <v>97</v>
      </c>
      <c r="O610" s="81" t="str">
        <f t="array" ref="O610">IF(A610="", "", (IFNA(IF(A610="", "", INDEX(UpdateSheet!$L:$L, MATCH(1, (UpdateSheet!$G:$G=MAXIFS(UpdateSheet!$G:$G, UpdateSheet!$H:$H, G610, UpdateSheet!$G:$G, "&lt;=" &amp; D610)) * (UpdateSheet!$H:$H=G610), 0))), "") * J610) +
(IFNA(IF(A610="", "", INDEX(UpdateSheet!$P:$P, MATCH(1, (UpdateSheet!$G:$G=MAXIFS(UpdateSheet!$G:$G, UpdateSheet!$M:$M, K610, UpdateSheet!$G:$G, "&lt;=" &amp; D610)) * (UpdateSheet!$M:$M=K610), 0))), "") * N610)
)
</f>
        <v/>
      </c>
      <c r="P610" s="86"/>
      <c r="Q610" s="82" t="str">
        <f t="array" ref="Q610">IF(A610="", "", (IFNA(IF(A610="", "", INDEX(UpdateSheet!$K:$K, MATCH(1, (UpdateSheet!$G:$G=MAXIFS(UpdateSheet!$G:$G, UpdateSheet!$H:$H, G610, UpdateSheet!$I:$I, J610, UpdateSheet!$G:$G, "&lt;=" &amp; D610)) * (UpdateSheet!$H:$H=G610) *(UpdateSheet!$I:$I=J610), 0))), "")) +
(IFNA(IF(A610="", "", INDEX(UpdateSheet!$O:$O, MATCH(1, (UpdateSheet!$G:$G=MAXIFS(UpdateSheet!$G:$G, UpdateSheet!$M:$M, K610,UpdateSheet!$N:$N, N610, UpdateSheet!$G:$G, "&lt;=" &amp; D610)) * (UpdateSheet!$M:$M=K610) *(UpdateSheet!$N:$N=N610), 0))), ""))
)
</f>
        <v/>
      </c>
      <c r="R610" s="81" t="s">
        <v>97</v>
      </c>
      <c r="S610" s="63" t="str">
        <f t="shared" si="20"/>
        <v/>
      </c>
      <c r="T610" s="87"/>
      <c r="U610" s="84" t="s">
        <v>97</v>
      </c>
      <c r="V610" s="84" t="s">
        <v>97</v>
      </c>
      <c r="W610" s="85" t="b">
        <f t="shared" si="1"/>
        <v>0</v>
      </c>
      <c r="X610" s="63"/>
      <c r="Y610" s="63"/>
      <c r="Z610" s="63"/>
    </row>
    <row r="611">
      <c r="A611" s="75"/>
      <c r="B611" s="74"/>
      <c r="C611" s="75"/>
      <c r="D611" s="76"/>
      <c r="E611" s="75" t="s">
        <v>97</v>
      </c>
      <c r="F611" s="75" t="s">
        <v>97</v>
      </c>
      <c r="G611" s="77"/>
      <c r="H611" s="77"/>
      <c r="I611" s="80"/>
      <c r="J611" s="77" t="s">
        <v>97</v>
      </c>
      <c r="K611" s="79" t="s">
        <v>97</v>
      </c>
      <c r="L611" s="79"/>
      <c r="M611" s="80"/>
      <c r="N611" s="79" t="s">
        <v>97</v>
      </c>
      <c r="O611" s="81" t="str">
        <f t="array" ref="O611">IF(A611="", "", (IFNA(IF(A611="", "", INDEX(UpdateSheet!$L:$L, MATCH(1, (UpdateSheet!$G:$G=MAXIFS(UpdateSheet!$G:$G, UpdateSheet!$H:$H, G611, UpdateSheet!$G:$G, "&lt;=" &amp; D611)) * (UpdateSheet!$H:$H=G611), 0))), "") * J611) +
(IFNA(IF(A611="", "", INDEX(UpdateSheet!$P:$P, MATCH(1, (UpdateSheet!$G:$G=MAXIFS(UpdateSheet!$G:$G, UpdateSheet!$M:$M, K611, UpdateSheet!$G:$G, "&lt;=" &amp; D611)) * (UpdateSheet!$M:$M=K611), 0))), "") * N611)
)
</f>
        <v/>
      </c>
      <c r="P611" s="86"/>
      <c r="Q611" s="82" t="str">
        <f t="array" ref="Q611">IF(A611="", "", (IFNA(IF(A611="", "", INDEX(UpdateSheet!$K:$K, MATCH(1, (UpdateSheet!$G:$G=MAXIFS(UpdateSheet!$G:$G, UpdateSheet!$H:$H, G611, UpdateSheet!$I:$I, J611, UpdateSheet!$G:$G, "&lt;=" &amp; D611)) * (UpdateSheet!$H:$H=G611) *(UpdateSheet!$I:$I=J611), 0))), "")) +
(IFNA(IF(A611="", "", INDEX(UpdateSheet!$O:$O, MATCH(1, (UpdateSheet!$G:$G=MAXIFS(UpdateSheet!$G:$G, UpdateSheet!$M:$M, K611,UpdateSheet!$N:$N, N611, UpdateSheet!$G:$G, "&lt;=" &amp; D611)) * (UpdateSheet!$M:$M=K611) *(UpdateSheet!$N:$N=N611), 0))), ""))
)
</f>
        <v/>
      </c>
      <c r="R611" s="81" t="s">
        <v>97</v>
      </c>
      <c r="S611" s="63" t="str">
        <f t="shared" si="20"/>
        <v/>
      </c>
      <c r="T611" s="87"/>
      <c r="U611" s="84" t="s">
        <v>97</v>
      </c>
      <c r="V611" s="84" t="s">
        <v>97</v>
      </c>
      <c r="W611" s="85" t="b">
        <f t="shared" si="1"/>
        <v>0</v>
      </c>
      <c r="X611" s="63"/>
      <c r="Y611" s="63"/>
      <c r="Z611" s="63"/>
    </row>
    <row r="612">
      <c r="A612" s="75"/>
      <c r="B612" s="74"/>
      <c r="C612" s="75"/>
      <c r="D612" s="76"/>
      <c r="E612" s="75" t="s">
        <v>97</v>
      </c>
      <c r="F612" s="75" t="s">
        <v>97</v>
      </c>
      <c r="G612" s="77"/>
      <c r="H612" s="77"/>
      <c r="I612" s="80"/>
      <c r="J612" s="77" t="s">
        <v>97</v>
      </c>
      <c r="K612" s="79" t="s">
        <v>97</v>
      </c>
      <c r="L612" s="79"/>
      <c r="M612" s="80"/>
      <c r="N612" s="79" t="s">
        <v>97</v>
      </c>
      <c r="O612" s="81" t="str">
        <f t="array" ref="O612">IF(A612="", "", (IFNA(IF(A612="", "", INDEX(UpdateSheet!$L:$L, MATCH(1, (UpdateSheet!$G:$G=MAXIFS(UpdateSheet!$G:$G, UpdateSheet!$H:$H, G612, UpdateSheet!$G:$G, "&lt;=" &amp; D612)) * (UpdateSheet!$H:$H=G612), 0))), "") * J612) +
(IFNA(IF(A612="", "", INDEX(UpdateSheet!$P:$P, MATCH(1, (UpdateSheet!$G:$G=MAXIFS(UpdateSheet!$G:$G, UpdateSheet!$M:$M, K612, UpdateSheet!$G:$G, "&lt;=" &amp; D612)) * (UpdateSheet!$M:$M=K612), 0))), "") * N612)
)
</f>
        <v/>
      </c>
      <c r="P612" s="86"/>
      <c r="Q612" s="82" t="str">
        <f t="array" ref="Q612">IF(A612="", "", (IFNA(IF(A612="", "", INDEX(UpdateSheet!$K:$K, MATCH(1, (UpdateSheet!$G:$G=MAXIFS(UpdateSheet!$G:$G, UpdateSheet!$H:$H, G612, UpdateSheet!$I:$I, J612, UpdateSheet!$G:$G, "&lt;=" &amp; D612)) * (UpdateSheet!$H:$H=G612) *(UpdateSheet!$I:$I=J612), 0))), "")) +
(IFNA(IF(A612="", "", INDEX(UpdateSheet!$O:$O, MATCH(1, (UpdateSheet!$G:$G=MAXIFS(UpdateSheet!$G:$G, UpdateSheet!$M:$M, K612,UpdateSheet!$N:$N, N612, UpdateSheet!$G:$G, "&lt;=" &amp; D612)) * (UpdateSheet!$M:$M=K612) *(UpdateSheet!$N:$N=N612), 0))), ""))
)
</f>
        <v/>
      </c>
      <c r="R612" s="81" t="s">
        <v>97</v>
      </c>
      <c r="S612" s="63" t="str">
        <f t="shared" si="20"/>
        <v/>
      </c>
      <c r="T612" s="87"/>
      <c r="U612" s="84" t="s">
        <v>97</v>
      </c>
      <c r="V612" s="84" t="s">
        <v>97</v>
      </c>
      <c r="W612" s="85" t="b">
        <f t="shared" si="1"/>
        <v>0</v>
      </c>
      <c r="X612" s="63"/>
      <c r="Y612" s="63"/>
      <c r="Z612" s="63"/>
    </row>
    <row r="613">
      <c r="A613" s="75"/>
      <c r="B613" s="74"/>
      <c r="C613" s="75"/>
      <c r="D613" s="76"/>
      <c r="E613" s="75" t="s">
        <v>97</v>
      </c>
      <c r="F613" s="75" t="s">
        <v>97</v>
      </c>
      <c r="G613" s="77"/>
      <c r="H613" s="77"/>
      <c r="I613" s="80"/>
      <c r="J613" s="77" t="s">
        <v>97</v>
      </c>
      <c r="K613" s="79" t="s">
        <v>97</v>
      </c>
      <c r="L613" s="79"/>
      <c r="M613" s="80"/>
      <c r="N613" s="79" t="s">
        <v>97</v>
      </c>
      <c r="O613" s="81" t="str">
        <f t="array" ref="O613">IF(A613="", "", (IFNA(IF(A613="", "", INDEX(UpdateSheet!$L:$L, MATCH(1, (UpdateSheet!$G:$G=MAXIFS(UpdateSheet!$G:$G, UpdateSheet!$H:$H, G613, UpdateSheet!$G:$G, "&lt;=" &amp; D613)) * (UpdateSheet!$H:$H=G613), 0))), "") * J613) +
(IFNA(IF(A613="", "", INDEX(UpdateSheet!$P:$P, MATCH(1, (UpdateSheet!$G:$G=MAXIFS(UpdateSheet!$G:$G, UpdateSheet!$M:$M, K613, UpdateSheet!$G:$G, "&lt;=" &amp; D613)) * (UpdateSheet!$M:$M=K613), 0))), "") * N613)
)
</f>
        <v/>
      </c>
      <c r="P613" s="86"/>
      <c r="Q613" s="82" t="str">
        <f t="array" ref="Q613">IF(A613="", "", (IFNA(IF(A613="", "", INDEX(UpdateSheet!$K:$K, MATCH(1, (UpdateSheet!$G:$G=MAXIFS(UpdateSheet!$G:$G, UpdateSheet!$H:$H, G613, UpdateSheet!$I:$I, J613, UpdateSheet!$G:$G, "&lt;=" &amp; D613)) * (UpdateSheet!$H:$H=G613) *(UpdateSheet!$I:$I=J613), 0))), "")) +
(IFNA(IF(A613="", "", INDEX(UpdateSheet!$O:$O, MATCH(1, (UpdateSheet!$G:$G=MAXIFS(UpdateSheet!$G:$G, UpdateSheet!$M:$M, K613,UpdateSheet!$N:$N, N613, UpdateSheet!$G:$G, "&lt;=" &amp; D613)) * (UpdateSheet!$M:$M=K613) *(UpdateSheet!$N:$N=N613), 0))), ""))
)
</f>
        <v/>
      </c>
      <c r="R613" s="81" t="s">
        <v>97</v>
      </c>
      <c r="S613" s="63" t="str">
        <f t="shared" si="20"/>
        <v/>
      </c>
      <c r="T613" s="87"/>
      <c r="U613" s="84" t="s">
        <v>97</v>
      </c>
      <c r="V613" s="84" t="s">
        <v>97</v>
      </c>
      <c r="W613" s="85" t="b">
        <f t="shared" si="1"/>
        <v>0</v>
      </c>
      <c r="X613" s="63"/>
      <c r="Y613" s="63"/>
      <c r="Z613" s="63"/>
    </row>
    <row r="614">
      <c r="A614" s="75"/>
      <c r="B614" s="74"/>
      <c r="C614" s="75"/>
      <c r="D614" s="76"/>
      <c r="E614" s="75" t="s">
        <v>97</v>
      </c>
      <c r="F614" s="75" t="s">
        <v>97</v>
      </c>
      <c r="G614" s="77"/>
      <c r="H614" s="77"/>
      <c r="I614" s="80"/>
      <c r="J614" s="77" t="s">
        <v>97</v>
      </c>
      <c r="K614" s="79" t="s">
        <v>97</v>
      </c>
      <c r="L614" s="79"/>
      <c r="M614" s="80"/>
      <c r="N614" s="79" t="s">
        <v>97</v>
      </c>
      <c r="O614" s="81" t="str">
        <f t="array" ref="O614">IF(A614="", "", (IFNA(IF(A614="", "", INDEX(UpdateSheet!$L:$L, MATCH(1, (UpdateSheet!$G:$G=MAXIFS(UpdateSheet!$G:$G, UpdateSheet!$H:$H, G614, UpdateSheet!$G:$G, "&lt;=" &amp; D614)) * (UpdateSheet!$H:$H=G614), 0))), "") * J614) +
(IFNA(IF(A614="", "", INDEX(UpdateSheet!$P:$P, MATCH(1, (UpdateSheet!$G:$G=MAXIFS(UpdateSheet!$G:$G, UpdateSheet!$M:$M, K614, UpdateSheet!$G:$G, "&lt;=" &amp; D614)) * (UpdateSheet!$M:$M=K614), 0))), "") * N614)
)
</f>
        <v/>
      </c>
      <c r="P614" s="86"/>
      <c r="Q614" s="82" t="str">
        <f t="array" ref="Q614">IF(A614="", "", (IFNA(IF(A614="", "", INDEX(UpdateSheet!$K:$K, MATCH(1, (UpdateSheet!$G:$G=MAXIFS(UpdateSheet!$G:$G, UpdateSheet!$H:$H, G614, UpdateSheet!$I:$I, J614, UpdateSheet!$G:$G, "&lt;=" &amp; D614)) * (UpdateSheet!$H:$H=G614) *(UpdateSheet!$I:$I=J614), 0))), "")) +
(IFNA(IF(A614="", "", INDEX(UpdateSheet!$O:$O, MATCH(1, (UpdateSheet!$G:$G=MAXIFS(UpdateSheet!$G:$G, UpdateSheet!$M:$M, K614,UpdateSheet!$N:$N, N614, UpdateSheet!$G:$G, "&lt;=" &amp; D614)) * (UpdateSheet!$M:$M=K614) *(UpdateSheet!$N:$N=N614), 0))), ""))
)
</f>
        <v/>
      </c>
      <c r="R614" s="81" t="s">
        <v>97</v>
      </c>
      <c r="S614" s="63" t="str">
        <f t="shared" si="20"/>
        <v/>
      </c>
      <c r="T614" s="87"/>
      <c r="U614" s="84" t="s">
        <v>97</v>
      </c>
      <c r="V614" s="84" t="s">
        <v>97</v>
      </c>
      <c r="W614" s="85" t="b">
        <f t="shared" si="1"/>
        <v>0</v>
      </c>
      <c r="X614" s="63"/>
      <c r="Y614" s="63"/>
      <c r="Z614" s="63"/>
    </row>
    <row r="615">
      <c r="A615" s="75"/>
      <c r="B615" s="74"/>
      <c r="C615" s="75"/>
      <c r="D615" s="76"/>
      <c r="E615" s="75" t="s">
        <v>97</v>
      </c>
      <c r="F615" s="75" t="s">
        <v>97</v>
      </c>
      <c r="G615" s="77"/>
      <c r="H615" s="77"/>
      <c r="I615" s="80"/>
      <c r="J615" s="77" t="s">
        <v>97</v>
      </c>
      <c r="K615" s="79" t="s">
        <v>97</v>
      </c>
      <c r="L615" s="79"/>
      <c r="M615" s="80"/>
      <c r="N615" s="79" t="s">
        <v>97</v>
      </c>
      <c r="O615" s="81" t="str">
        <f t="array" ref="O615">IF(A615="", "", (IFNA(IF(A615="", "", INDEX(UpdateSheet!$L:$L, MATCH(1, (UpdateSheet!$G:$G=MAXIFS(UpdateSheet!$G:$G, UpdateSheet!$H:$H, G615, UpdateSheet!$G:$G, "&lt;=" &amp; D615)) * (UpdateSheet!$H:$H=G615), 0))), "") * J615) +
(IFNA(IF(A615="", "", INDEX(UpdateSheet!$P:$P, MATCH(1, (UpdateSheet!$G:$G=MAXIFS(UpdateSheet!$G:$G, UpdateSheet!$M:$M, K615, UpdateSheet!$G:$G, "&lt;=" &amp; D615)) * (UpdateSheet!$M:$M=K615), 0))), "") * N615)
)
</f>
        <v/>
      </c>
      <c r="P615" s="86"/>
      <c r="Q615" s="82" t="str">
        <f t="array" ref="Q615">IF(A615="", "", (IFNA(IF(A615="", "", INDEX(UpdateSheet!$K:$K, MATCH(1, (UpdateSheet!$G:$G=MAXIFS(UpdateSheet!$G:$G, UpdateSheet!$H:$H, G615, UpdateSheet!$I:$I, J615, UpdateSheet!$G:$G, "&lt;=" &amp; D615)) * (UpdateSheet!$H:$H=G615) *(UpdateSheet!$I:$I=J615), 0))), "")) +
(IFNA(IF(A615="", "", INDEX(UpdateSheet!$O:$O, MATCH(1, (UpdateSheet!$G:$G=MAXIFS(UpdateSheet!$G:$G, UpdateSheet!$M:$M, K615,UpdateSheet!$N:$N, N615, UpdateSheet!$G:$G, "&lt;=" &amp; D615)) * (UpdateSheet!$M:$M=K615) *(UpdateSheet!$N:$N=N615), 0))), ""))
)
</f>
        <v/>
      </c>
      <c r="R615" s="81" t="s">
        <v>97</v>
      </c>
      <c r="S615" s="63" t="str">
        <f t="shared" si="20"/>
        <v/>
      </c>
      <c r="T615" s="87"/>
      <c r="U615" s="84" t="s">
        <v>97</v>
      </c>
      <c r="V615" s="84" t="s">
        <v>97</v>
      </c>
      <c r="W615" s="85" t="b">
        <f t="shared" si="1"/>
        <v>0</v>
      </c>
      <c r="X615" s="63"/>
      <c r="Y615" s="63"/>
      <c r="Z615" s="63"/>
    </row>
    <row r="616">
      <c r="A616" s="75"/>
      <c r="B616" s="74"/>
      <c r="C616" s="75"/>
      <c r="D616" s="76"/>
      <c r="E616" s="75" t="s">
        <v>97</v>
      </c>
      <c r="F616" s="75" t="s">
        <v>97</v>
      </c>
      <c r="G616" s="77"/>
      <c r="H616" s="77"/>
      <c r="I616" s="80"/>
      <c r="J616" s="77" t="s">
        <v>97</v>
      </c>
      <c r="K616" s="79" t="s">
        <v>97</v>
      </c>
      <c r="L616" s="79"/>
      <c r="M616" s="80"/>
      <c r="N616" s="79" t="s">
        <v>97</v>
      </c>
      <c r="O616" s="81" t="str">
        <f t="array" ref="O616">IF(A616="", "", (IFNA(IF(A616="", "", INDEX(UpdateSheet!$L:$L, MATCH(1, (UpdateSheet!$G:$G=MAXIFS(UpdateSheet!$G:$G, UpdateSheet!$H:$H, G616, UpdateSheet!$G:$G, "&lt;=" &amp; D616)) * (UpdateSheet!$H:$H=G616), 0))), "") * J616) +
(IFNA(IF(A616="", "", INDEX(UpdateSheet!$P:$P, MATCH(1, (UpdateSheet!$G:$G=MAXIFS(UpdateSheet!$G:$G, UpdateSheet!$M:$M, K616, UpdateSheet!$G:$G, "&lt;=" &amp; D616)) * (UpdateSheet!$M:$M=K616), 0))), "") * N616)
)
</f>
        <v/>
      </c>
      <c r="P616" s="86"/>
      <c r="Q616" s="82" t="str">
        <f t="array" ref="Q616">IF(A616="", "", (IFNA(IF(A616="", "", INDEX(UpdateSheet!$K:$K, MATCH(1, (UpdateSheet!$G:$G=MAXIFS(UpdateSheet!$G:$G, UpdateSheet!$H:$H, G616, UpdateSheet!$I:$I, J616, UpdateSheet!$G:$G, "&lt;=" &amp; D616)) * (UpdateSheet!$H:$H=G616) *(UpdateSheet!$I:$I=J616), 0))), "")) +
(IFNA(IF(A616="", "", INDEX(UpdateSheet!$O:$O, MATCH(1, (UpdateSheet!$G:$G=MAXIFS(UpdateSheet!$G:$G, UpdateSheet!$M:$M, K616,UpdateSheet!$N:$N, N616, UpdateSheet!$G:$G, "&lt;=" &amp; D616)) * (UpdateSheet!$M:$M=K616) *(UpdateSheet!$N:$N=N616), 0))), ""))
)
</f>
        <v/>
      </c>
      <c r="R616" s="81" t="s">
        <v>97</v>
      </c>
      <c r="S616" s="63" t="str">
        <f t="shared" si="20"/>
        <v/>
      </c>
      <c r="T616" s="87"/>
      <c r="U616" s="84" t="s">
        <v>97</v>
      </c>
      <c r="V616" s="84" t="s">
        <v>97</v>
      </c>
      <c r="W616" s="85" t="b">
        <f t="shared" si="1"/>
        <v>0</v>
      </c>
      <c r="X616" s="63"/>
      <c r="Y616" s="63"/>
      <c r="Z616" s="63"/>
    </row>
    <row r="617">
      <c r="A617" s="75"/>
      <c r="B617" s="74"/>
      <c r="C617" s="75"/>
      <c r="D617" s="76"/>
      <c r="E617" s="75" t="s">
        <v>97</v>
      </c>
      <c r="F617" s="75" t="s">
        <v>97</v>
      </c>
      <c r="G617" s="77"/>
      <c r="H617" s="77"/>
      <c r="I617" s="80"/>
      <c r="J617" s="77" t="s">
        <v>97</v>
      </c>
      <c r="K617" s="79" t="s">
        <v>97</v>
      </c>
      <c r="L617" s="79"/>
      <c r="M617" s="80"/>
      <c r="N617" s="79" t="s">
        <v>97</v>
      </c>
      <c r="O617" s="81" t="str">
        <f t="array" ref="O617">IF(A617="", "", (IFNA(IF(A617="", "", INDEX(UpdateSheet!$L:$L, MATCH(1, (UpdateSheet!$G:$G=MAXIFS(UpdateSheet!$G:$G, UpdateSheet!$H:$H, G617, UpdateSheet!$G:$G, "&lt;=" &amp; D617)) * (UpdateSheet!$H:$H=G617), 0))), "") * J617) +
(IFNA(IF(A617="", "", INDEX(UpdateSheet!$P:$P, MATCH(1, (UpdateSheet!$G:$G=MAXIFS(UpdateSheet!$G:$G, UpdateSheet!$M:$M, K617, UpdateSheet!$G:$G, "&lt;=" &amp; D617)) * (UpdateSheet!$M:$M=K617), 0))), "") * N617)
)
</f>
        <v/>
      </c>
      <c r="P617" s="86"/>
      <c r="Q617" s="82" t="str">
        <f t="array" ref="Q617">IF(A617="", "", (IFNA(IF(A617="", "", INDEX(UpdateSheet!$K:$K, MATCH(1, (UpdateSheet!$G:$G=MAXIFS(UpdateSheet!$G:$G, UpdateSheet!$H:$H, G617, UpdateSheet!$I:$I, J617, UpdateSheet!$G:$G, "&lt;=" &amp; D617)) * (UpdateSheet!$H:$H=G617) *(UpdateSheet!$I:$I=J617), 0))), "")) +
(IFNA(IF(A617="", "", INDEX(UpdateSheet!$O:$O, MATCH(1, (UpdateSheet!$G:$G=MAXIFS(UpdateSheet!$G:$G, UpdateSheet!$M:$M, K617,UpdateSheet!$N:$N, N617, UpdateSheet!$G:$G, "&lt;=" &amp; D617)) * (UpdateSheet!$M:$M=K617) *(UpdateSheet!$N:$N=N617), 0))), ""))
)
</f>
        <v/>
      </c>
      <c r="R617" s="81" t="s">
        <v>97</v>
      </c>
      <c r="S617" s="63" t="str">
        <f t="shared" si="20"/>
        <v/>
      </c>
      <c r="T617" s="87"/>
      <c r="U617" s="84" t="s">
        <v>97</v>
      </c>
      <c r="V617" s="84" t="s">
        <v>97</v>
      </c>
      <c r="W617" s="85" t="b">
        <f t="shared" si="1"/>
        <v>0</v>
      </c>
      <c r="X617" s="63"/>
      <c r="Y617" s="63"/>
      <c r="Z617" s="63"/>
    </row>
    <row r="618">
      <c r="A618" s="75"/>
      <c r="B618" s="74"/>
      <c r="C618" s="75"/>
      <c r="D618" s="76"/>
      <c r="E618" s="75" t="s">
        <v>97</v>
      </c>
      <c r="F618" s="75" t="s">
        <v>97</v>
      </c>
      <c r="G618" s="77"/>
      <c r="H618" s="77"/>
      <c r="I618" s="80"/>
      <c r="J618" s="77" t="s">
        <v>97</v>
      </c>
      <c r="K618" s="79" t="s">
        <v>97</v>
      </c>
      <c r="L618" s="79"/>
      <c r="M618" s="80"/>
      <c r="N618" s="79" t="s">
        <v>97</v>
      </c>
      <c r="O618" s="81" t="str">
        <f t="array" ref="O618">IF(A618="", "", (IFNA(IF(A618="", "", INDEX(UpdateSheet!$L:$L, MATCH(1, (UpdateSheet!$G:$G=MAXIFS(UpdateSheet!$G:$G, UpdateSheet!$H:$H, G618, UpdateSheet!$G:$G, "&lt;=" &amp; D618)) * (UpdateSheet!$H:$H=G618), 0))), "") * J618) +
(IFNA(IF(A618="", "", INDEX(UpdateSheet!$P:$P, MATCH(1, (UpdateSheet!$G:$G=MAXIFS(UpdateSheet!$G:$G, UpdateSheet!$M:$M, K618, UpdateSheet!$G:$G, "&lt;=" &amp; D618)) * (UpdateSheet!$M:$M=K618), 0))), "") * N618)
)
</f>
        <v/>
      </c>
      <c r="P618" s="86"/>
      <c r="Q618" s="82" t="str">
        <f t="array" ref="Q618">IF(A618="", "", (IFNA(IF(A618="", "", INDEX(UpdateSheet!$K:$K, MATCH(1, (UpdateSheet!$G:$G=MAXIFS(UpdateSheet!$G:$G, UpdateSheet!$H:$H, G618, UpdateSheet!$I:$I, J618, UpdateSheet!$G:$G, "&lt;=" &amp; D618)) * (UpdateSheet!$H:$H=G618) *(UpdateSheet!$I:$I=J618), 0))), "")) +
(IFNA(IF(A618="", "", INDEX(UpdateSheet!$O:$O, MATCH(1, (UpdateSheet!$G:$G=MAXIFS(UpdateSheet!$G:$G, UpdateSheet!$M:$M, K618,UpdateSheet!$N:$N, N618, UpdateSheet!$G:$G, "&lt;=" &amp; D618)) * (UpdateSheet!$M:$M=K618) *(UpdateSheet!$N:$N=N618), 0))), ""))
)
</f>
        <v/>
      </c>
      <c r="R618" s="81" t="s">
        <v>97</v>
      </c>
      <c r="S618" s="63" t="str">
        <f t="shared" si="20"/>
        <v/>
      </c>
      <c r="T618" s="87"/>
      <c r="U618" s="84" t="s">
        <v>97</v>
      </c>
      <c r="V618" s="84" t="s">
        <v>97</v>
      </c>
      <c r="W618" s="85" t="b">
        <f t="shared" si="1"/>
        <v>0</v>
      </c>
      <c r="X618" s="63"/>
      <c r="Y618" s="63"/>
      <c r="Z618" s="63"/>
    </row>
    <row r="619">
      <c r="A619" s="75"/>
      <c r="B619" s="74"/>
      <c r="C619" s="75"/>
      <c r="D619" s="76"/>
      <c r="E619" s="75" t="s">
        <v>97</v>
      </c>
      <c r="F619" s="75" t="s">
        <v>97</v>
      </c>
      <c r="G619" s="77"/>
      <c r="H619" s="77"/>
      <c r="I619" s="80"/>
      <c r="J619" s="77" t="s">
        <v>97</v>
      </c>
      <c r="K619" s="79" t="s">
        <v>97</v>
      </c>
      <c r="L619" s="79"/>
      <c r="M619" s="80"/>
      <c r="N619" s="79" t="s">
        <v>97</v>
      </c>
      <c r="O619" s="81" t="str">
        <f t="array" ref="O619">IF(A619="", "", (IFNA(IF(A619="", "", INDEX(UpdateSheet!$L:$L, MATCH(1, (UpdateSheet!$G:$G=MAXIFS(UpdateSheet!$G:$G, UpdateSheet!$H:$H, G619, UpdateSheet!$G:$G, "&lt;=" &amp; D619)) * (UpdateSheet!$H:$H=G619), 0))), "") * J619) +
(IFNA(IF(A619="", "", INDEX(UpdateSheet!$P:$P, MATCH(1, (UpdateSheet!$G:$G=MAXIFS(UpdateSheet!$G:$G, UpdateSheet!$M:$M, K619, UpdateSheet!$G:$G, "&lt;=" &amp; D619)) * (UpdateSheet!$M:$M=K619), 0))), "") * N619)
)
</f>
        <v/>
      </c>
      <c r="P619" s="86"/>
      <c r="Q619" s="82" t="str">
        <f t="array" ref="Q619">IF(A619="", "", (IFNA(IF(A619="", "", INDEX(UpdateSheet!$K:$K, MATCH(1, (UpdateSheet!$G:$G=MAXIFS(UpdateSheet!$G:$G, UpdateSheet!$H:$H, G619, UpdateSheet!$I:$I, J619, UpdateSheet!$G:$G, "&lt;=" &amp; D619)) * (UpdateSheet!$H:$H=G619) *(UpdateSheet!$I:$I=J619), 0))), "")) +
(IFNA(IF(A619="", "", INDEX(UpdateSheet!$O:$O, MATCH(1, (UpdateSheet!$G:$G=MAXIFS(UpdateSheet!$G:$G, UpdateSheet!$M:$M, K619,UpdateSheet!$N:$N, N619, UpdateSheet!$G:$G, "&lt;=" &amp; D619)) * (UpdateSheet!$M:$M=K619) *(UpdateSheet!$N:$N=N619), 0))), ""))
)
</f>
        <v/>
      </c>
      <c r="R619" s="81" t="s">
        <v>97</v>
      </c>
      <c r="S619" s="63" t="str">
        <f t="shared" si="20"/>
        <v/>
      </c>
      <c r="T619" s="87"/>
      <c r="U619" s="84" t="s">
        <v>97</v>
      </c>
      <c r="V619" s="84" t="s">
        <v>97</v>
      </c>
      <c r="W619" s="85" t="b">
        <f t="shared" si="1"/>
        <v>0</v>
      </c>
      <c r="X619" s="63"/>
      <c r="Y619" s="63"/>
      <c r="Z619" s="63"/>
    </row>
    <row r="620">
      <c r="A620" s="75"/>
      <c r="B620" s="74"/>
      <c r="C620" s="75"/>
      <c r="D620" s="76"/>
      <c r="E620" s="75" t="s">
        <v>97</v>
      </c>
      <c r="F620" s="75" t="s">
        <v>97</v>
      </c>
      <c r="G620" s="77"/>
      <c r="H620" s="77"/>
      <c r="I620" s="80"/>
      <c r="J620" s="77" t="s">
        <v>97</v>
      </c>
      <c r="K620" s="79" t="s">
        <v>97</v>
      </c>
      <c r="L620" s="79"/>
      <c r="M620" s="80"/>
      <c r="N620" s="79" t="s">
        <v>97</v>
      </c>
      <c r="O620" s="81" t="str">
        <f t="array" ref="O620">IF(A620="", "", (IFNA(IF(A620="", "", INDEX(UpdateSheet!$L:$L, MATCH(1, (UpdateSheet!$G:$G=MAXIFS(UpdateSheet!$G:$G, UpdateSheet!$H:$H, G620, UpdateSheet!$G:$G, "&lt;=" &amp; D620)) * (UpdateSheet!$H:$H=G620), 0))), "") * J620) +
(IFNA(IF(A620="", "", INDEX(UpdateSheet!$P:$P, MATCH(1, (UpdateSheet!$G:$G=MAXIFS(UpdateSheet!$G:$G, UpdateSheet!$M:$M, K620, UpdateSheet!$G:$G, "&lt;=" &amp; D620)) * (UpdateSheet!$M:$M=K620), 0))), "") * N620)
)
</f>
        <v/>
      </c>
      <c r="P620" s="86"/>
      <c r="Q620" s="82" t="str">
        <f t="array" ref="Q620">IF(A620="", "", (IFNA(IF(A620="", "", INDEX(UpdateSheet!$K:$K, MATCH(1, (UpdateSheet!$G:$G=MAXIFS(UpdateSheet!$G:$G, UpdateSheet!$H:$H, G620, UpdateSheet!$I:$I, J620, UpdateSheet!$G:$G, "&lt;=" &amp; D620)) * (UpdateSheet!$H:$H=G620) *(UpdateSheet!$I:$I=J620), 0))), "")) +
(IFNA(IF(A620="", "", INDEX(UpdateSheet!$O:$O, MATCH(1, (UpdateSheet!$G:$G=MAXIFS(UpdateSheet!$G:$G, UpdateSheet!$M:$M, K620,UpdateSheet!$N:$N, N620, UpdateSheet!$G:$G, "&lt;=" &amp; D620)) * (UpdateSheet!$M:$M=K620) *(UpdateSheet!$N:$N=N620), 0))), ""))
)
</f>
        <v/>
      </c>
      <c r="R620" s="81" t="s">
        <v>97</v>
      </c>
      <c r="S620" s="63" t="str">
        <f t="shared" si="20"/>
        <v/>
      </c>
      <c r="T620" s="87"/>
      <c r="U620" s="84" t="s">
        <v>97</v>
      </c>
      <c r="V620" s="84" t="s">
        <v>97</v>
      </c>
      <c r="W620" s="85" t="b">
        <f t="shared" si="1"/>
        <v>0</v>
      </c>
      <c r="X620" s="63"/>
      <c r="Y620" s="63"/>
      <c r="Z620" s="63"/>
    </row>
    <row r="621">
      <c r="A621" s="75"/>
      <c r="B621" s="74"/>
      <c r="C621" s="75"/>
      <c r="D621" s="76"/>
      <c r="E621" s="75" t="s">
        <v>97</v>
      </c>
      <c r="F621" s="75" t="s">
        <v>97</v>
      </c>
      <c r="G621" s="77"/>
      <c r="H621" s="77"/>
      <c r="I621" s="80"/>
      <c r="J621" s="77" t="s">
        <v>97</v>
      </c>
      <c r="K621" s="79" t="s">
        <v>97</v>
      </c>
      <c r="L621" s="79"/>
      <c r="M621" s="80"/>
      <c r="N621" s="79" t="s">
        <v>97</v>
      </c>
      <c r="O621" s="81" t="str">
        <f t="array" ref="O621">IF(A621="", "", (IFNA(IF(A621="", "", INDEX(UpdateSheet!$L:$L, MATCH(1, (UpdateSheet!$G:$G=MAXIFS(UpdateSheet!$G:$G, UpdateSheet!$H:$H, G621, UpdateSheet!$G:$G, "&lt;=" &amp; D621)) * (UpdateSheet!$H:$H=G621), 0))), "") * J621) +
(IFNA(IF(A621="", "", INDEX(UpdateSheet!$P:$P, MATCH(1, (UpdateSheet!$G:$G=MAXIFS(UpdateSheet!$G:$G, UpdateSheet!$M:$M, K621, UpdateSheet!$G:$G, "&lt;=" &amp; D621)) * (UpdateSheet!$M:$M=K621), 0))), "") * N621)
)
</f>
        <v/>
      </c>
      <c r="P621" s="86"/>
      <c r="Q621" s="82" t="str">
        <f t="array" ref="Q621">IF(A621="", "", (IFNA(IF(A621="", "", INDEX(UpdateSheet!$K:$K, MATCH(1, (UpdateSheet!$G:$G=MAXIFS(UpdateSheet!$G:$G, UpdateSheet!$H:$H, G621, UpdateSheet!$I:$I, J621, UpdateSheet!$G:$G, "&lt;=" &amp; D621)) * (UpdateSheet!$H:$H=G621) *(UpdateSheet!$I:$I=J621), 0))), "")) +
(IFNA(IF(A621="", "", INDEX(UpdateSheet!$O:$O, MATCH(1, (UpdateSheet!$G:$G=MAXIFS(UpdateSheet!$G:$G, UpdateSheet!$M:$M, K621,UpdateSheet!$N:$N, N621, UpdateSheet!$G:$G, "&lt;=" &amp; D621)) * (UpdateSheet!$M:$M=K621) *(UpdateSheet!$N:$N=N621), 0))), ""))
)
</f>
        <v/>
      </c>
      <c r="R621" s="81" t="s">
        <v>97</v>
      </c>
      <c r="S621" s="63" t="str">
        <f t="shared" si="20"/>
        <v/>
      </c>
      <c r="T621" s="87"/>
      <c r="U621" s="84" t="s">
        <v>97</v>
      </c>
      <c r="V621" s="84" t="s">
        <v>97</v>
      </c>
      <c r="W621" s="85" t="b">
        <f t="shared" si="1"/>
        <v>0</v>
      </c>
      <c r="X621" s="63"/>
      <c r="Y621" s="63"/>
      <c r="Z621" s="63"/>
    </row>
    <row r="622">
      <c r="A622" s="75"/>
      <c r="B622" s="74"/>
      <c r="C622" s="75"/>
      <c r="D622" s="76"/>
      <c r="E622" s="75" t="s">
        <v>97</v>
      </c>
      <c r="F622" s="75" t="s">
        <v>97</v>
      </c>
      <c r="G622" s="77"/>
      <c r="H622" s="77"/>
      <c r="I622" s="80"/>
      <c r="J622" s="77" t="s">
        <v>97</v>
      </c>
      <c r="K622" s="79" t="s">
        <v>97</v>
      </c>
      <c r="L622" s="79"/>
      <c r="M622" s="80"/>
      <c r="N622" s="79" t="s">
        <v>97</v>
      </c>
      <c r="O622" s="81" t="str">
        <f t="array" ref="O622">IF(A622="", "", (IFNA(IF(A622="", "", INDEX(UpdateSheet!$L:$L, MATCH(1, (UpdateSheet!$G:$G=MAXIFS(UpdateSheet!$G:$G, UpdateSheet!$H:$H, G622, UpdateSheet!$G:$G, "&lt;=" &amp; D622)) * (UpdateSheet!$H:$H=G622), 0))), "") * J622) +
(IFNA(IF(A622="", "", INDEX(UpdateSheet!$P:$P, MATCH(1, (UpdateSheet!$G:$G=MAXIFS(UpdateSheet!$G:$G, UpdateSheet!$M:$M, K622, UpdateSheet!$G:$G, "&lt;=" &amp; D622)) * (UpdateSheet!$M:$M=K622), 0))), "") * N622)
)
</f>
        <v/>
      </c>
      <c r="P622" s="86"/>
      <c r="Q622" s="82" t="str">
        <f t="array" ref="Q622">IF(A622="", "", (IFNA(IF(A622="", "", INDEX(UpdateSheet!$K:$K, MATCH(1, (UpdateSheet!$G:$G=MAXIFS(UpdateSheet!$G:$G, UpdateSheet!$H:$H, G622, UpdateSheet!$I:$I, J622, UpdateSheet!$G:$G, "&lt;=" &amp; D622)) * (UpdateSheet!$H:$H=G622) *(UpdateSheet!$I:$I=J622), 0))), "")) +
(IFNA(IF(A622="", "", INDEX(UpdateSheet!$O:$O, MATCH(1, (UpdateSheet!$G:$G=MAXIFS(UpdateSheet!$G:$G, UpdateSheet!$M:$M, K622,UpdateSheet!$N:$N, N622, UpdateSheet!$G:$G, "&lt;=" &amp; D622)) * (UpdateSheet!$M:$M=K622) *(UpdateSheet!$N:$N=N622), 0))), ""))
)
</f>
        <v/>
      </c>
      <c r="R622" s="81" t="s">
        <v>97</v>
      </c>
      <c r="S622" s="63" t="str">
        <f t="shared" si="20"/>
        <v/>
      </c>
      <c r="T622" s="87"/>
      <c r="U622" s="84" t="s">
        <v>97</v>
      </c>
      <c r="V622" s="84" t="s">
        <v>97</v>
      </c>
      <c r="W622" s="85" t="b">
        <f t="shared" si="1"/>
        <v>0</v>
      </c>
      <c r="X622" s="63"/>
      <c r="Y622" s="63"/>
      <c r="Z622" s="63"/>
    </row>
    <row r="623">
      <c r="A623" s="75"/>
      <c r="B623" s="74"/>
      <c r="C623" s="75"/>
      <c r="D623" s="76"/>
      <c r="E623" s="75" t="s">
        <v>97</v>
      </c>
      <c r="F623" s="75" t="s">
        <v>97</v>
      </c>
      <c r="G623" s="77"/>
      <c r="H623" s="77"/>
      <c r="I623" s="80"/>
      <c r="J623" s="77" t="s">
        <v>97</v>
      </c>
      <c r="K623" s="79" t="s">
        <v>97</v>
      </c>
      <c r="L623" s="79"/>
      <c r="M623" s="80"/>
      <c r="N623" s="79" t="s">
        <v>97</v>
      </c>
      <c r="O623" s="81" t="str">
        <f t="array" ref="O623">IF(A623="", "", (IFNA(IF(A623="", "", INDEX(UpdateSheet!$L:$L, MATCH(1, (UpdateSheet!$G:$G=MAXIFS(UpdateSheet!$G:$G, UpdateSheet!$H:$H, G623, UpdateSheet!$G:$G, "&lt;=" &amp; D623)) * (UpdateSheet!$H:$H=G623), 0))), "") * J623) +
(IFNA(IF(A623="", "", INDEX(UpdateSheet!$P:$P, MATCH(1, (UpdateSheet!$G:$G=MAXIFS(UpdateSheet!$G:$G, UpdateSheet!$M:$M, K623, UpdateSheet!$G:$G, "&lt;=" &amp; D623)) * (UpdateSheet!$M:$M=K623), 0))), "") * N623)
)
</f>
        <v/>
      </c>
      <c r="P623" s="86"/>
      <c r="Q623" s="82" t="str">
        <f t="array" ref="Q623">IF(A623="", "", (IFNA(IF(A623="", "", INDEX(UpdateSheet!$K:$K, MATCH(1, (UpdateSheet!$G:$G=MAXIFS(UpdateSheet!$G:$G, UpdateSheet!$H:$H, G623, UpdateSheet!$I:$I, J623, UpdateSheet!$G:$G, "&lt;=" &amp; D623)) * (UpdateSheet!$H:$H=G623) *(UpdateSheet!$I:$I=J623), 0))), "")) +
(IFNA(IF(A623="", "", INDEX(UpdateSheet!$O:$O, MATCH(1, (UpdateSheet!$G:$G=MAXIFS(UpdateSheet!$G:$G, UpdateSheet!$M:$M, K623,UpdateSheet!$N:$N, N623, UpdateSheet!$G:$G, "&lt;=" &amp; D623)) * (UpdateSheet!$M:$M=K623) *(UpdateSheet!$N:$N=N623), 0))), ""))
)
</f>
        <v/>
      </c>
      <c r="R623" s="81" t="s">
        <v>97</v>
      </c>
      <c r="S623" s="63" t="str">
        <f t="shared" si="20"/>
        <v/>
      </c>
      <c r="T623" s="87"/>
      <c r="U623" s="84" t="s">
        <v>97</v>
      </c>
      <c r="V623" s="84" t="s">
        <v>97</v>
      </c>
      <c r="W623" s="85" t="b">
        <f t="shared" si="1"/>
        <v>0</v>
      </c>
      <c r="X623" s="63"/>
      <c r="Y623" s="63"/>
      <c r="Z623" s="63"/>
    </row>
    <row r="624">
      <c r="A624" s="75"/>
      <c r="B624" s="74"/>
      <c r="C624" s="75"/>
      <c r="D624" s="76"/>
      <c r="E624" s="75" t="s">
        <v>97</v>
      </c>
      <c r="F624" s="75" t="s">
        <v>97</v>
      </c>
      <c r="G624" s="77"/>
      <c r="H624" s="77"/>
      <c r="I624" s="80"/>
      <c r="J624" s="77" t="s">
        <v>97</v>
      </c>
      <c r="K624" s="79" t="s">
        <v>97</v>
      </c>
      <c r="L624" s="79"/>
      <c r="M624" s="80"/>
      <c r="N624" s="79" t="s">
        <v>97</v>
      </c>
      <c r="O624" s="81" t="str">
        <f t="array" ref="O624">IF(A624="", "", (IFNA(IF(A624="", "", INDEX(UpdateSheet!$L:$L, MATCH(1, (UpdateSheet!$G:$G=MAXIFS(UpdateSheet!$G:$G, UpdateSheet!$H:$H, G624, UpdateSheet!$G:$G, "&lt;=" &amp; D624)) * (UpdateSheet!$H:$H=G624), 0))), "") * J624) +
(IFNA(IF(A624="", "", INDEX(UpdateSheet!$P:$P, MATCH(1, (UpdateSheet!$G:$G=MAXIFS(UpdateSheet!$G:$G, UpdateSheet!$M:$M, K624, UpdateSheet!$G:$G, "&lt;=" &amp; D624)) * (UpdateSheet!$M:$M=K624), 0))), "") * N624)
)
</f>
        <v/>
      </c>
      <c r="P624" s="86"/>
      <c r="Q624" s="82" t="str">
        <f t="array" ref="Q624">IF(A624="", "", (IFNA(IF(A624="", "", INDEX(UpdateSheet!$K:$K, MATCH(1, (UpdateSheet!$G:$G=MAXIFS(UpdateSheet!$G:$G, UpdateSheet!$H:$H, G624, UpdateSheet!$I:$I, J624, UpdateSheet!$G:$G, "&lt;=" &amp; D624)) * (UpdateSheet!$H:$H=G624) *(UpdateSheet!$I:$I=J624), 0))), "")) +
(IFNA(IF(A624="", "", INDEX(UpdateSheet!$O:$O, MATCH(1, (UpdateSheet!$G:$G=MAXIFS(UpdateSheet!$G:$G, UpdateSheet!$M:$M, K624,UpdateSheet!$N:$N, N624, UpdateSheet!$G:$G, "&lt;=" &amp; D624)) * (UpdateSheet!$M:$M=K624) *(UpdateSheet!$N:$N=N624), 0))), ""))
)
</f>
        <v/>
      </c>
      <c r="R624" s="81" t="s">
        <v>97</v>
      </c>
      <c r="S624" s="63" t="str">
        <f t="shared" si="20"/>
        <v/>
      </c>
      <c r="T624" s="87"/>
      <c r="U624" s="84" t="s">
        <v>97</v>
      </c>
      <c r="V624" s="84" t="s">
        <v>97</v>
      </c>
      <c r="W624" s="85" t="b">
        <f t="shared" si="1"/>
        <v>0</v>
      </c>
      <c r="X624" s="63"/>
      <c r="Y624" s="63"/>
      <c r="Z624" s="63"/>
    </row>
    <row r="625">
      <c r="A625" s="75"/>
      <c r="B625" s="74"/>
      <c r="C625" s="75"/>
      <c r="D625" s="76"/>
      <c r="E625" s="75" t="s">
        <v>97</v>
      </c>
      <c r="F625" s="75" t="s">
        <v>97</v>
      </c>
      <c r="G625" s="77"/>
      <c r="H625" s="77"/>
      <c r="I625" s="80"/>
      <c r="J625" s="77" t="s">
        <v>97</v>
      </c>
      <c r="K625" s="79" t="s">
        <v>97</v>
      </c>
      <c r="L625" s="79"/>
      <c r="M625" s="80"/>
      <c r="N625" s="79" t="s">
        <v>97</v>
      </c>
      <c r="O625" s="81" t="str">
        <f t="array" ref="O625">IF(A625="", "", (IFNA(IF(A625="", "", INDEX(UpdateSheet!$L:$L, MATCH(1, (UpdateSheet!$G:$G=MAXIFS(UpdateSheet!$G:$G, UpdateSheet!$H:$H, G625, UpdateSheet!$G:$G, "&lt;=" &amp; D625)) * (UpdateSheet!$H:$H=G625), 0))), "") * J625) +
(IFNA(IF(A625="", "", INDEX(UpdateSheet!$P:$P, MATCH(1, (UpdateSheet!$G:$G=MAXIFS(UpdateSheet!$G:$G, UpdateSheet!$M:$M, K625, UpdateSheet!$G:$G, "&lt;=" &amp; D625)) * (UpdateSheet!$M:$M=K625), 0))), "") * N625)
)
</f>
        <v/>
      </c>
      <c r="P625" s="86"/>
      <c r="Q625" s="82" t="str">
        <f t="array" ref="Q625">IF(A625="", "", (IFNA(IF(A625="", "", INDEX(UpdateSheet!$K:$K, MATCH(1, (UpdateSheet!$G:$G=MAXIFS(UpdateSheet!$G:$G, UpdateSheet!$H:$H, G625, UpdateSheet!$I:$I, J625, UpdateSheet!$G:$G, "&lt;=" &amp; D625)) * (UpdateSheet!$H:$H=G625) *(UpdateSheet!$I:$I=J625), 0))), "")) +
(IFNA(IF(A625="", "", INDEX(UpdateSheet!$O:$O, MATCH(1, (UpdateSheet!$G:$G=MAXIFS(UpdateSheet!$G:$G, UpdateSheet!$M:$M, K625,UpdateSheet!$N:$N, N625, UpdateSheet!$G:$G, "&lt;=" &amp; D625)) * (UpdateSheet!$M:$M=K625) *(UpdateSheet!$N:$N=N625), 0))), ""))
)
</f>
        <v/>
      </c>
      <c r="R625" s="81" t="s">
        <v>97</v>
      </c>
      <c r="S625" s="63" t="str">
        <f t="shared" si="20"/>
        <v/>
      </c>
      <c r="T625" s="87"/>
      <c r="U625" s="84" t="s">
        <v>97</v>
      </c>
      <c r="V625" s="84" t="s">
        <v>97</v>
      </c>
      <c r="W625" s="85" t="b">
        <f t="shared" si="1"/>
        <v>0</v>
      </c>
      <c r="X625" s="63"/>
      <c r="Y625" s="63"/>
      <c r="Z625" s="63"/>
    </row>
    <row r="626">
      <c r="A626" s="75"/>
      <c r="B626" s="74"/>
      <c r="C626" s="75"/>
      <c r="D626" s="76"/>
      <c r="E626" s="75" t="s">
        <v>97</v>
      </c>
      <c r="F626" s="75" t="s">
        <v>97</v>
      </c>
      <c r="G626" s="77"/>
      <c r="H626" s="77"/>
      <c r="I626" s="80"/>
      <c r="J626" s="77" t="s">
        <v>97</v>
      </c>
      <c r="K626" s="79" t="s">
        <v>97</v>
      </c>
      <c r="L626" s="79"/>
      <c r="M626" s="80"/>
      <c r="N626" s="79" t="s">
        <v>97</v>
      </c>
      <c r="O626" s="81" t="str">
        <f t="array" ref="O626">IF(A626="", "", (IFNA(IF(A626="", "", INDEX(UpdateSheet!$L:$L, MATCH(1, (UpdateSheet!$G:$G=MAXIFS(UpdateSheet!$G:$G, UpdateSheet!$H:$H, G626, UpdateSheet!$G:$G, "&lt;=" &amp; D626)) * (UpdateSheet!$H:$H=G626), 0))), "") * J626) +
(IFNA(IF(A626="", "", INDEX(UpdateSheet!$P:$P, MATCH(1, (UpdateSheet!$G:$G=MAXIFS(UpdateSheet!$G:$G, UpdateSheet!$M:$M, K626, UpdateSheet!$G:$G, "&lt;=" &amp; D626)) * (UpdateSheet!$M:$M=K626), 0))), "") * N626)
)
</f>
        <v/>
      </c>
      <c r="P626" s="86"/>
      <c r="Q626" s="82" t="str">
        <f t="array" ref="Q626">IF(A626="", "", (IFNA(IF(A626="", "", INDEX(UpdateSheet!$K:$K, MATCH(1, (UpdateSheet!$G:$G=MAXIFS(UpdateSheet!$G:$G, UpdateSheet!$H:$H, G626, UpdateSheet!$I:$I, J626, UpdateSheet!$G:$G, "&lt;=" &amp; D626)) * (UpdateSheet!$H:$H=G626) *(UpdateSheet!$I:$I=J626), 0))), "")) +
(IFNA(IF(A626="", "", INDEX(UpdateSheet!$O:$O, MATCH(1, (UpdateSheet!$G:$G=MAXIFS(UpdateSheet!$G:$G, UpdateSheet!$M:$M, K626,UpdateSheet!$N:$N, N626, UpdateSheet!$G:$G, "&lt;=" &amp; D626)) * (UpdateSheet!$M:$M=K626) *(UpdateSheet!$N:$N=N626), 0))), ""))
)
</f>
        <v/>
      </c>
      <c r="R626" s="81" t="s">
        <v>97</v>
      </c>
      <c r="S626" s="63" t="str">
        <f t="shared" si="20"/>
        <v/>
      </c>
      <c r="T626" s="87"/>
      <c r="U626" s="84" t="s">
        <v>97</v>
      </c>
      <c r="V626" s="84" t="s">
        <v>97</v>
      </c>
      <c r="W626" s="85" t="b">
        <f t="shared" si="1"/>
        <v>0</v>
      </c>
      <c r="X626" s="63"/>
      <c r="Y626" s="63"/>
      <c r="Z626" s="63"/>
    </row>
    <row r="627">
      <c r="A627" s="75"/>
      <c r="B627" s="74"/>
      <c r="C627" s="75"/>
      <c r="D627" s="76"/>
      <c r="E627" s="75" t="s">
        <v>97</v>
      </c>
      <c r="F627" s="75" t="s">
        <v>97</v>
      </c>
      <c r="G627" s="77"/>
      <c r="H627" s="77"/>
      <c r="I627" s="80"/>
      <c r="J627" s="77" t="s">
        <v>97</v>
      </c>
      <c r="K627" s="79" t="s">
        <v>97</v>
      </c>
      <c r="L627" s="79"/>
      <c r="M627" s="80"/>
      <c r="N627" s="79" t="s">
        <v>97</v>
      </c>
      <c r="O627" s="81" t="str">
        <f t="array" ref="O627">IF(A627="", "", (IFNA(IF(A627="", "", INDEX(UpdateSheet!$L:$L, MATCH(1, (UpdateSheet!$G:$G=MAXIFS(UpdateSheet!$G:$G, UpdateSheet!$H:$H, G627, UpdateSheet!$G:$G, "&lt;=" &amp; D627)) * (UpdateSheet!$H:$H=G627), 0))), "") * J627) +
(IFNA(IF(A627="", "", INDEX(UpdateSheet!$P:$P, MATCH(1, (UpdateSheet!$G:$G=MAXIFS(UpdateSheet!$G:$G, UpdateSheet!$M:$M, K627, UpdateSheet!$G:$G, "&lt;=" &amp; D627)) * (UpdateSheet!$M:$M=K627), 0))), "") * N627)
)
</f>
        <v/>
      </c>
      <c r="P627" s="86"/>
      <c r="Q627" s="82" t="str">
        <f t="array" ref="Q627">IF(A627="", "", (IFNA(IF(A627="", "", INDEX(UpdateSheet!$K:$K, MATCH(1, (UpdateSheet!$G:$G=MAXIFS(UpdateSheet!$G:$G, UpdateSheet!$H:$H, G627, UpdateSheet!$I:$I, J627, UpdateSheet!$G:$G, "&lt;=" &amp; D627)) * (UpdateSheet!$H:$H=G627) *(UpdateSheet!$I:$I=J627), 0))), "")) +
(IFNA(IF(A627="", "", INDEX(UpdateSheet!$O:$O, MATCH(1, (UpdateSheet!$G:$G=MAXIFS(UpdateSheet!$G:$G, UpdateSheet!$M:$M, K627,UpdateSheet!$N:$N, N627, UpdateSheet!$G:$G, "&lt;=" &amp; D627)) * (UpdateSheet!$M:$M=K627) *(UpdateSheet!$N:$N=N627), 0))), ""))
)
</f>
        <v/>
      </c>
      <c r="R627" s="81" t="s">
        <v>97</v>
      </c>
      <c r="S627" s="63" t="str">
        <f t="shared" si="20"/>
        <v/>
      </c>
      <c r="T627" s="87"/>
      <c r="U627" s="84" t="s">
        <v>97</v>
      </c>
      <c r="V627" s="84" t="s">
        <v>97</v>
      </c>
      <c r="W627" s="85" t="b">
        <f t="shared" si="1"/>
        <v>0</v>
      </c>
      <c r="X627" s="63"/>
      <c r="Y627" s="63"/>
      <c r="Z627" s="63"/>
    </row>
    <row r="628">
      <c r="A628" s="75"/>
      <c r="B628" s="74"/>
      <c r="C628" s="75"/>
      <c r="D628" s="76"/>
      <c r="E628" s="75" t="s">
        <v>97</v>
      </c>
      <c r="F628" s="75" t="s">
        <v>97</v>
      </c>
      <c r="G628" s="77"/>
      <c r="H628" s="77"/>
      <c r="I628" s="80"/>
      <c r="J628" s="77" t="s">
        <v>97</v>
      </c>
      <c r="K628" s="79" t="s">
        <v>97</v>
      </c>
      <c r="L628" s="79"/>
      <c r="M628" s="80"/>
      <c r="N628" s="79" t="s">
        <v>97</v>
      </c>
      <c r="O628" s="81" t="str">
        <f t="array" ref="O628">IF(A628="", "", (IFNA(IF(A628="", "", INDEX(UpdateSheet!$L:$L, MATCH(1, (UpdateSheet!$G:$G=MAXIFS(UpdateSheet!$G:$G, UpdateSheet!$H:$H, G628, UpdateSheet!$G:$G, "&lt;=" &amp; D628)) * (UpdateSheet!$H:$H=G628), 0))), "") * J628) +
(IFNA(IF(A628="", "", INDEX(UpdateSheet!$P:$P, MATCH(1, (UpdateSheet!$G:$G=MAXIFS(UpdateSheet!$G:$G, UpdateSheet!$M:$M, K628, UpdateSheet!$G:$G, "&lt;=" &amp; D628)) * (UpdateSheet!$M:$M=K628), 0))), "") * N628)
)
</f>
        <v/>
      </c>
      <c r="P628" s="86"/>
      <c r="Q628" s="82" t="str">
        <f t="array" ref="Q628">IF(A628="", "", (IFNA(IF(A628="", "", INDEX(UpdateSheet!$K:$K, MATCH(1, (UpdateSheet!$G:$G=MAXIFS(UpdateSheet!$G:$G, UpdateSheet!$H:$H, G628, UpdateSheet!$I:$I, J628, UpdateSheet!$G:$G, "&lt;=" &amp; D628)) * (UpdateSheet!$H:$H=G628) *(UpdateSheet!$I:$I=J628), 0))), "")) +
(IFNA(IF(A628="", "", INDEX(UpdateSheet!$O:$O, MATCH(1, (UpdateSheet!$G:$G=MAXIFS(UpdateSheet!$G:$G, UpdateSheet!$M:$M, K628,UpdateSheet!$N:$N, N628, UpdateSheet!$G:$G, "&lt;=" &amp; D628)) * (UpdateSheet!$M:$M=K628) *(UpdateSheet!$N:$N=N628), 0))), ""))
)
</f>
        <v/>
      </c>
      <c r="R628" s="81" t="s">
        <v>97</v>
      </c>
      <c r="S628" s="63" t="str">
        <f t="shared" si="20"/>
        <v/>
      </c>
      <c r="T628" s="87"/>
      <c r="U628" s="84" t="s">
        <v>97</v>
      </c>
      <c r="V628" s="84" t="s">
        <v>97</v>
      </c>
      <c r="W628" s="85" t="b">
        <f t="shared" si="1"/>
        <v>0</v>
      </c>
      <c r="X628" s="63"/>
      <c r="Y628" s="63"/>
      <c r="Z628" s="63"/>
    </row>
    <row r="629">
      <c r="A629" s="75"/>
      <c r="B629" s="74"/>
      <c r="C629" s="75"/>
      <c r="D629" s="76"/>
      <c r="E629" s="75" t="s">
        <v>97</v>
      </c>
      <c r="F629" s="75" t="s">
        <v>97</v>
      </c>
      <c r="G629" s="77"/>
      <c r="H629" s="77"/>
      <c r="I629" s="80"/>
      <c r="J629" s="77" t="s">
        <v>97</v>
      </c>
      <c r="K629" s="79" t="s">
        <v>97</v>
      </c>
      <c r="L629" s="79"/>
      <c r="M629" s="80"/>
      <c r="N629" s="79" t="s">
        <v>97</v>
      </c>
      <c r="O629" s="81" t="str">
        <f t="array" ref="O629">IF(A629="", "", (IFNA(IF(A629="", "", INDEX(UpdateSheet!$L:$L, MATCH(1, (UpdateSheet!$G:$G=MAXIFS(UpdateSheet!$G:$G, UpdateSheet!$H:$H, G629, UpdateSheet!$G:$G, "&lt;=" &amp; D629)) * (UpdateSheet!$H:$H=G629), 0))), "") * J629) +
(IFNA(IF(A629="", "", INDEX(UpdateSheet!$P:$P, MATCH(1, (UpdateSheet!$G:$G=MAXIFS(UpdateSheet!$G:$G, UpdateSheet!$M:$M, K629, UpdateSheet!$G:$G, "&lt;=" &amp; D629)) * (UpdateSheet!$M:$M=K629), 0))), "") * N629)
)
</f>
        <v/>
      </c>
      <c r="P629" s="86"/>
      <c r="Q629" s="82" t="str">
        <f t="array" ref="Q629">IF(A629="", "", (IFNA(IF(A629="", "", INDEX(UpdateSheet!$K:$K, MATCH(1, (UpdateSheet!$G:$G=MAXIFS(UpdateSheet!$G:$G, UpdateSheet!$H:$H, G629, UpdateSheet!$I:$I, J629, UpdateSheet!$G:$G, "&lt;=" &amp; D629)) * (UpdateSheet!$H:$H=G629) *(UpdateSheet!$I:$I=J629), 0))), "")) +
(IFNA(IF(A629="", "", INDEX(UpdateSheet!$O:$O, MATCH(1, (UpdateSheet!$G:$G=MAXIFS(UpdateSheet!$G:$G, UpdateSheet!$M:$M, K629,UpdateSheet!$N:$N, N629, UpdateSheet!$G:$G, "&lt;=" &amp; D629)) * (UpdateSheet!$M:$M=K629) *(UpdateSheet!$N:$N=N629), 0))), ""))
)
</f>
        <v/>
      </c>
      <c r="R629" s="81" t="s">
        <v>97</v>
      </c>
      <c r="S629" s="63" t="str">
        <f t="shared" si="20"/>
        <v/>
      </c>
      <c r="T629" s="87"/>
      <c r="U629" s="84" t="s">
        <v>97</v>
      </c>
      <c r="V629" s="84" t="s">
        <v>97</v>
      </c>
      <c r="W629" s="85" t="b">
        <f t="shared" si="1"/>
        <v>0</v>
      </c>
      <c r="X629" s="63"/>
      <c r="Y629" s="63"/>
      <c r="Z629" s="63"/>
    </row>
    <row r="630">
      <c r="A630" s="75"/>
      <c r="B630" s="74"/>
      <c r="C630" s="75"/>
      <c r="D630" s="76"/>
      <c r="E630" s="75" t="s">
        <v>97</v>
      </c>
      <c r="F630" s="75" t="s">
        <v>97</v>
      </c>
      <c r="G630" s="77"/>
      <c r="H630" s="77"/>
      <c r="I630" s="80"/>
      <c r="J630" s="77" t="s">
        <v>97</v>
      </c>
      <c r="K630" s="79" t="s">
        <v>97</v>
      </c>
      <c r="L630" s="79"/>
      <c r="M630" s="80"/>
      <c r="N630" s="79" t="s">
        <v>97</v>
      </c>
      <c r="O630" s="81" t="str">
        <f t="array" ref="O630">IF(A630="", "", (IFNA(IF(A630="", "", INDEX(UpdateSheet!$L:$L, MATCH(1, (UpdateSheet!$G:$G=MAXIFS(UpdateSheet!$G:$G, UpdateSheet!$H:$H, G630, UpdateSheet!$G:$G, "&lt;=" &amp; D630)) * (UpdateSheet!$H:$H=G630), 0))), "") * J630) +
(IFNA(IF(A630="", "", INDEX(UpdateSheet!$P:$P, MATCH(1, (UpdateSheet!$G:$G=MAXIFS(UpdateSheet!$G:$G, UpdateSheet!$M:$M, K630, UpdateSheet!$G:$G, "&lt;=" &amp; D630)) * (UpdateSheet!$M:$M=K630), 0))), "") * N630)
)
</f>
        <v/>
      </c>
      <c r="P630" s="86"/>
      <c r="Q630" s="82" t="str">
        <f t="array" ref="Q630">IF(A630="", "", (IFNA(IF(A630="", "", INDEX(UpdateSheet!$K:$K, MATCH(1, (UpdateSheet!$G:$G=MAXIFS(UpdateSheet!$G:$G, UpdateSheet!$H:$H, G630, UpdateSheet!$I:$I, J630, UpdateSheet!$G:$G, "&lt;=" &amp; D630)) * (UpdateSheet!$H:$H=G630) *(UpdateSheet!$I:$I=J630), 0))), "")) +
(IFNA(IF(A630="", "", INDEX(UpdateSheet!$O:$O, MATCH(1, (UpdateSheet!$G:$G=MAXIFS(UpdateSheet!$G:$G, UpdateSheet!$M:$M, K630,UpdateSheet!$N:$N, N630, UpdateSheet!$G:$G, "&lt;=" &amp; D630)) * (UpdateSheet!$M:$M=K630) *(UpdateSheet!$N:$N=N630), 0))), ""))
)
</f>
        <v/>
      </c>
      <c r="R630" s="81" t="s">
        <v>97</v>
      </c>
      <c r="S630" s="63" t="str">
        <f t="shared" si="20"/>
        <v/>
      </c>
      <c r="T630" s="87"/>
      <c r="U630" s="84" t="s">
        <v>97</v>
      </c>
      <c r="V630" s="84" t="s">
        <v>97</v>
      </c>
      <c r="W630" s="85" t="b">
        <f t="shared" si="1"/>
        <v>0</v>
      </c>
      <c r="X630" s="63"/>
      <c r="Y630" s="63"/>
      <c r="Z630" s="63"/>
    </row>
    <row r="631">
      <c r="A631" s="75"/>
      <c r="B631" s="74"/>
      <c r="C631" s="75"/>
      <c r="D631" s="76"/>
      <c r="E631" s="75" t="s">
        <v>97</v>
      </c>
      <c r="F631" s="75" t="s">
        <v>97</v>
      </c>
      <c r="G631" s="77"/>
      <c r="H631" s="77"/>
      <c r="I631" s="80"/>
      <c r="J631" s="77" t="s">
        <v>97</v>
      </c>
      <c r="K631" s="79" t="s">
        <v>97</v>
      </c>
      <c r="L631" s="79"/>
      <c r="M631" s="80"/>
      <c r="N631" s="79" t="s">
        <v>97</v>
      </c>
      <c r="O631" s="81" t="str">
        <f t="array" ref="O631">IF(A631="", "", (IFNA(IF(A631="", "", INDEX(UpdateSheet!$L:$L, MATCH(1, (UpdateSheet!$G:$G=MAXIFS(UpdateSheet!$G:$G, UpdateSheet!$H:$H, G631, UpdateSheet!$G:$G, "&lt;=" &amp; D631)) * (UpdateSheet!$H:$H=G631), 0))), "") * J631) +
(IFNA(IF(A631="", "", INDEX(UpdateSheet!$P:$P, MATCH(1, (UpdateSheet!$G:$G=MAXIFS(UpdateSheet!$G:$G, UpdateSheet!$M:$M, K631, UpdateSheet!$G:$G, "&lt;=" &amp; D631)) * (UpdateSheet!$M:$M=K631), 0))), "") * N631)
)
</f>
        <v/>
      </c>
      <c r="P631" s="86"/>
      <c r="Q631" s="82" t="str">
        <f t="array" ref="Q631">IF(A631="", "", (IFNA(IF(A631="", "", INDEX(UpdateSheet!$K:$K, MATCH(1, (UpdateSheet!$G:$G=MAXIFS(UpdateSheet!$G:$G, UpdateSheet!$H:$H, G631, UpdateSheet!$I:$I, J631, UpdateSheet!$G:$G, "&lt;=" &amp; D631)) * (UpdateSheet!$H:$H=G631) *(UpdateSheet!$I:$I=J631), 0))), "")) +
(IFNA(IF(A631="", "", INDEX(UpdateSheet!$O:$O, MATCH(1, (UpdateSheet!$G:$G=MAXIFS(UpdateSheet!$G:$G, UpdateSheet!$M:$M, K631,UpdateSheet!$N:$N, N631, UpdateSheet!$G:$G, "&lt;=" &amp; D631)) * (UpdateSheet!$M:$M=K631) *(UpdateSheet!$N:$N=N631), 0))), ""))
)
</f>
        <v/>
      </c>
      <c r="R631" s="81" t="s">
        <v>97</v>
      </c>
      <c r="S631" s="63" t="str">
        <f t="shared" si="20"/>
        <v/>
      </c>
      <c r="T631" s="87"/>
      <c r="U631" s="84" t="s">
        <v>97</v>
      </c>
      <c r="V631" s="84" t="s">
        <v>97</v>
      </c>
      <c r="W631" s="85" t="b">
        <f t="shared" si="1"/>
        <v>0</v>
      </c>
      <c r="X631" s="63"/>
      <c r="Y631" s="63"/>
      <c r="Z631" s="63"/>
    </row>
    <row r="632">
      <c r="A632" s="75"/>
      <c r="B632" s="74"/>
      <c r="C632" s="75"/>
      <c r="D632" s="76"/>
      <c r="E632" s="75" t="s">
        <v>97</v>
      </c>
      <c r="F632" s="75" t="s">
        <v>97</v>
      </c>
      <c r="G632" s="77"/>
      <c r="H632" s="77"/>
      <c r="I632" s="80"/>
      <c r="J632" s="77" t="s">
        <v>97</v>
      </c>
      <c r="K632" s="79" t="s">
        <v>97</v>
      </c>
      <c r="L632" s="79"/>
      <c r="M632" s="80"/>
      <c r="N632" s="79" t="s">
        <v>97</v>
      </c>
      <c r="O632" s="81" t="str">
        <f t="array" ref="O632">IF(A632="", "", (IFNA(IF(A632="", "", INDEX(UpdateSheet!$L:$L, MATCH(1, (UpdateSheet!$G:$G=MAXIFS(UpdateSheet!$G:$G, UpdateSheet!$H:$H, G632, UpdateSheet!$G:$G, "&lt;=" &amp; D632)) * (UpdateSheet!$H:$H=G632), 0))), "") * J632) +
(IFNA(IF(A632="", "", INDEX(UpdateSheet!$P:$P, MATCH(1, (UpdateSheet!$G:$G=MAXIFS(UpdateSheet!$G:$G, UpdateSheet!$M:$M, K632, UpdateSheet!$G:$G, "&lt;=" &amp; D632)) * (UpdateSheet!$M:$M=K632), 0))), "") * N632)
)
</f>
        <v/>
      </c>
      <c r="P632" s="86"/>
      <c r="Q632" s="82" t="str">
        <f t="array" ref="Q632">IF(A632="", "", (IFNA(IF(A632="", "", INDEX(UpdateSheet!$K:$K, MATCH(1, (UpdateSheet!$G:$G=MAXIFS(UpdateSheet!$G:$G, UpdateSheet!$H:$H, G632, UpdateSheet!$I:$I, J632, UpdateSheet!$G:$G, "&lt;=" &amp; D632)) * (UpdateSheet!$H:$H=G632) *(UpdateSheet!$I:$I=J632), 0))), "")) +
(IFNA(IF(A632="", "", INDEX(UpdateSheet!$O:$O, MATCH(1, (UpdateSheet!$G:$G=MAXIFS(UpdateSheet!$G:$G, UpdateSheet!$M:$M, K632,UpdateSheet!$N:$N, N632, UpdateSheet!$G:$G, "&lt;=" &amp; D632)) * (UpdateSheet!$M:$M=K632) *(UpdateSheet!$N:$N=N632), 0))), ""))
)
</f>
        <v/>
      </c>
      <c r="R632" s="81" t="s">
        <v>97</v>
      </c>
      <c r="S632" s="63" t="str">
        <f t="shared" si="20"/>
        <v/>
      </c>
      <c r="T632" s="87"/>
      <c r="U632" s="84" t="s">
        <v>97</v>
      </c>
      <c r="V632" s="84" t="s">
        <v>97</v>
      </c>
      <c r="W632" s="85" t="b">
        <f t="shared" si="1"/>
        <v>0</v>
      </c>
      <c r="X632" s="63"/>
      <c r="Y632" s="63"/>
      <c r="Z632" s="63"/>
    </row>
    <row r="633">
      <c r="A633" s="75"/>
      <c r="B633" s="74"/>
      <c r="C633" s="75"/>
      <c r="D633" s="76"/>
      <c r="E633" s="75" t="s">
        <v>97</v>
      </c>
      <c r="F633" s="75" t="s">
        <v>97</v>
      </c>
      <c r="G633" s="77"/>
      <c r="H633" s="77"/>
      <c r="I633" s="80"/>
      <c r="J633" s="77" t="s">
        <v>97</v>
      </c>
      <c r="K633" s="79" t="s">
        <v>97</v>
      </c>
      <c r="L633" s="79"/>
      <c r="M633" s="80"/>
      <c r="N633" s="79" t="s">
        <v>97</v>
      </c>
      <c r="O633" s="81" t="str">
        <f t="array" ref="O633">IF(A633="", "", (IFNA(IF(A633="", "", INDEX(UpdateSheet!$L:$L, MATCH(1, (UpdateSheet!$G:$G=MAXIFS(UpdateSheet!$G:$G, UpdateSheet!$H:$H, G633, UpdateSheet!$G:$G, "&lt;=" &amp; D633)) * (UpdateSheet!$H:$H=G633), 0))), "") * J633) +
(IFNA(IF(A633="", "", INDEX(UpdateSheet!$P:$P, MATCH(1, (UpdateSheet!$G:$G=MAXIFS(UpdateSheet!$G:$G, UpdateSheet!$M:$M, K633, UpdateSheet!$G:$G, "&lt;=" &amp; D633)) * (UpdateSheet!$M:$M=K633), 0))), "") * N633)
)
</f>
        <v/>
      </c>
      <c r="P633" s="86"/>
      <c r="Q633" s="82" t="str">
        <f t="array" ref="Q633">IF(A633="", "", (IFNA(IF(A633="", "", INDEX(UpdateSheet!$K:$K, MATCH(1, (UpdateSheet!$G:$G=MAXIFS(UpdateSheet!$G:$G, UpdateSheet!$H:$H, G633, UpdateSheet!$I:$I, J633, UpdateSheet!$G:$G, "&lt;=" &amp; D633)) * (UpdateSheet!$H:$H=G633) *(UpdateSheet!$I:$I=J633), 0))), "")) +
(IFNA(IF(A633="", "", INDEX(UpdateSheet!$O:$O, MATCH(1, (UpdateSheet!$G:$G=MAXIFS(UpdateSheet!$G:$G, UpdateSheet!$M:$M, K633,UpdateSheet!$N:$N, N633, UpdateSheet!$G:$G, "&lt;=" &amp; D633)) * (UpdateSheet!$M:$M=K633) *(UpdateSheet!$N:$N=N633), 0))), ""))
)
</f>
        <v/>
      </c>
      <c r="R633" s="81" t="s">
        <v>97</v>
      </c>
      <c r="S633" s="63" t="str">
        <f t="shared" si="20"/>
        <v/>
      </c>
      <c r="T633" s="87"/>
      <c r="U633" s="84" t="s">
        <v>97</v>
      </c>
      <c r="V633" s="84" t="s">
        <v>97</v>
      </c>
      <c r="W633" s="85" t="b">
        <f t="shared" si="1"/>
        <v>0</v>
      </c>
      <c r="X633" s="63"/>
      <c r="Y633" s="63"/>
      <c r="Z633" s="63"/>
    </row>
    <row r="634">
      <c r="A634" s="75"/>
      <c r="B634" s="74"/>
      <c r="C634" s="75"/>
      <c r="D634" s="76"/>
      <c r="E634" s="75" t="s">
        <v>97</v>
      </c>
      <c r="F634" s="75" t="s">
        <v>97</v>
      </c>
      <c r="G634" s="77"/>
      <c r="H634" s="77"/>
      <c r="I634" s="80"/>
      <c r="J634" s="77" t="s">
        <v>97</v>
      </c>
      <c r="K634" s="79" t="s">
        <v>97</v>
      </c>
      <c r="L634" s="79"/>
      <c r="M634" s="80"/>
      <c r="N634" s="79" t="s">
        <v>97</v>
      </c>
      <c r="O634" s="81" t="str">
        <f t="array" ref="O634">IF(A634="", "", (IFNA(IF(A634="", "", INDEX(UpdateSheet!$L:$L, MATCH(1, (UpdateSheet!$G:$G=MAXIFS(UpdateSheet!$G:$G, UpdateSheet!$H:$H, G634, UpdateSheet!$G:$G, "&lt;=" &amp; D634)) * (UpdateSheet!$H:$H=G634), 0))), "") * J634) +
(IFNA(IF(A634="", "", INDEX(UpdateSheet!$P:$P, MATCH(1, (UpdateSheet!$G:$G=MAXIFS(UpdateSheet!$G:$G, UpdateSheet!$M:$M, K634, UpdateSheet!$G:$G, "&lt;=" &amp; D634)) * (UpdateSheet!$M:$M=K634), 0))), "") * N634)
)
</f>
        <v/>
      </c>
      <c r="P634" s="86"/>
      <c r="Q634" s="82" t="str">
        <f t="array" ref="Q634">IF(A634="", "", (IFNA(IF(A634="", "", INDEX(UpdateSheet!$K:$K, MATCH(1, (UpdateSheet!$G:$G=MAXIFS(UpdateSheet!$G:$G, UpdateSheet!$H:$H, G634, UpdateSheet!$I:$I, J634, UpdateSheet!$G:$G, "&lt;=" &amp; D634)) * (UpdateSheet!$H:$H=G634) *(UpdateSheet!$I:$I=J634), 0))), "")) +
(IFNA(IF(A634="", "", INDEX(UpdateSheet!$O:$O, MATCH(1, (UpdateSheet!$G:$G=MAXIFS(UpdateSheet!$G:$G, UpdateSheet!$M:$M, K634,UpdateSheet!$N:$N, N634, UpdateSheet!$G:$G, "&lt;=" &amp; D634)) * (UpdateSheet!$M:$M=K634) *(UpdateSheet!$N:$N=N634), 0))), ""))
)
</f>
        <v/>
      </c>
      <c r="R634" s="81" t="s">
        <v>97</v>
      </c>
      <c r="S634" s="63" t="str">
        <f t="shared" si="20"/>
        <v/>
      </c>
      <c r="T634" s="87"/>
      <c r="U634" s="84" t="s">
        <v>97</v>
      </c>
      <c r="V634" s="84" t="s">
        <v>97</v>
      </c>
      <c r="W634" s="85" t="b">
        <f t="shared" si="1"/>
        <v>0</v>
      </c>
      <c r="X634" s="63"/>
      <c r="Y634" s="63"/>
      <c r="Z634" s="63"/>
    </row>
    <row r="635">
      <c r="A635" s="75"/>
      <c r="B635" s="74"/>
      <c r="C635" s="75"/>
      <c r="D635" s="76"/>
      <c r="E635" s="75" t="s">
        <v>97</v>
      </c>
      <c r="F635" s="75" t="s">
        <v>97</v>
      </c>
      <c r="G635" s="77"/>
      <c r="H635" s="77"/>
      <c r="I635" s="80"/>
      <c r="J635" s="77" t="s">
        <v>97</v>
      </c>
      <c r="K635" s="79" t="s">
        <v>97</v>
      </c>
      <c r="L635" s="79"/>
      <c r="M635" s="80"/>
      <c r="N635" s="79" t="s">
        <v>97</v>
      </c>
      <c r="O635" s="81" t="str">
        <f t="array" ref="O635">IF(A635="", "", (IFNA(IF(A635="", "", INDEX(UpdateSheet!$L:$L, MATCH(1, (UpdateSheet!$G:$G=MAXIFS(UpdateSheet!$G:$G, UpdateSheet!$H:$H, G635, UpdateSheet!$G:$G, "&lt;=" &amp; D635)) * (UpdateSheet!$H:$H=G635), 0))), "") * J635) +
(IFNA(IF(A635="", "", INDEX(UpdateSheet!$P:$P, MATCH(1, (UpdateSheet!$G:$G=MAXIFS(UpdateSheet!$G:$G, UpdateSheet!$M:$M, K635, UpdateSheet!$G:$G, "&lt;=" &amp; D635)) * (UpdateSheet!$M:$M=K635), 0))), "") * N635)
)
</f>
        <v/>
      </c>
      <c r="P635" s="86"/>
      <c r="Q635" s="82" t="str">
        <f t="array" ref="Q635">IF(A635="", "", (IFNA(IF(A635="", "", INDEX(UpdateSheet!$K:$K, MATCH(1, (UpdateSheet!$G:$G=MAXIFS(UpdateSheet!$G:$G, UpdateSheet!$H:$H, G635, UpdateSheet!$I:$I, J635, UpdateSheet!$G:$G, "&lt;=" &amp; D635)) * (UpdateSheet!$H:$H=G635) *(UpdateSheet!$I:$I=J635), 0))), "")) +
(IFNA(IF(A635="", "", INDEX(UpdateSheet!$O:$O, MATCH(1, (UpdateSheet!$G:$G=MAXIFS(UpdateSheet!$G:$G, UpdateSheet!$M:$M, K635,UpdateSheet!$N:$N, N635, UpdateSheet!$G:$G, "&lt;=" &amp; D635)) * (UpdateSheet!$M:$M=K635) *(UpdateSheet!$N:$N=N635), 0))), ""))
)
</f>
        <v/>
      </c>
      <c r="R635" s="81" t="s">
        <v>97</v>
      </c>
      <c r="S635" s="63" t="str">
        <f t="shared" si="20"/>
        <v/>
      </c>
      <c r="T635" s="87"/>
      <c r="U635" s="84" t="s">
        <v>97</v>
      </c>
      <c r="V635" s="84" t="s">
        <v>97</v>
      </c>
      <c r="W635" s="85" t="b">
        <f t="shared" si="1"/>
        <v>0</v>
      </c>
      <c r="X635" s="63"/>
      <c r="Y635" s="63"/>
      <c r="Z635" s="63"/>
    </row>
    <row r="636">
      <c r="A636" s="75"/>
      <c r="B636" s="74"/>
      <c r="C636" s="75"/>
      <c r="D636" s="76"/>
      <c r="E636" s="75" t="s">
        <v>97</v>
      </c>
      <c r="F636" s="75" t="s">
        <v>97</v>
      </c>
      <c r="G636" s="77"/>
      <c r="H636" s="77"/>
      <c r="I636" s="80"/>
      <c r="J636" s="77" t="s">
        <v>97</v>
      </c>
      <c r="K636" s="79" t="s">
        <v>97</v>
      </c>
      <c r="L636" s="79"/>
      <c r="M636" s="80"/>
      <c r="N636" s="79" t="s">
        <v>97</v>
      </c>
      <c r="O636" s="81" t="str">
        <f t="array" ref="O636">IF(A636="", "", (IFNA(IF(A636="", "", INDEX(UpdateSheet!$L:$L, MATCH(1, (UpdateSheet!$G:$G=MAXIFS(UpdateSheet!$G:$G, UpdateSheet!$H:$H, G636, UpdateSheet!$G:$G, "&lt;=" &amp; D636)) * (UpdateSheet!$H:$H=G636), 0))), "") * J636) +
(IFNA(IF(A636="", "", INDEX(UpdateSheet!$P:$P, MATCH(1, (UpdateSheet!$G:$G=MAXIFS(UpdateSheet!$G:$G, UpdateSheet!$M:$M, K636, UpdateSheet!$G:$G, "&lt;=" &amp; D636)) * (UpdateSheet!$M:$M=K636), 0))), "") * N636)
)
</f>
        <v/>
      </c>
      <c r="P636" s="86"/>
      <c r="Q636" s="82" t="str">
        <f t="array" ref="Q636">IF(A636="", "", (IFNA(IF(A636="", "", INDEX(UpdateSheet!$K:$K, MATCH(1, (UpdateSheet!$G:$G=MAXIFS(UpdateSheet!$G:$G, UpdateSheet!$H:$H, G636, UpdateSheet!$I:$I, J636, UpdateSheet!$G:$G, "&lt;=" &amp; D636)) * (UpdateSheet!$H:$H=G636) *(UpdateSheet!$I:$I=J636), 0))), "")) +
(IFNA(IF(A636="", "", INDEX(UpdateSheet!$O:$O, MATCH(1, (UpdateSheet!$G:$G=MAXIFS(UpdateSheet!$G:$G, UpdateSheet!$M:$M, K636,UpdateSheet!$N:$N, N636, UpdateSheet!$G:$G, "&lt;=" &amp; D636)) * (UpdateSheet!$M:$M=K636) *(UpdateSheet!$N:$N=N636), 0))), ""))
)
</f>
        <v/>
      </c>
      <c r="R636" s="81" t="s">
        <v>97</v>
      </c>
      <c r="S636" s="63" t="str">
        <f t="shared" si="20"/>
        <v/>
      </c>
      <c r="T636" s="87"/>
      <c r="U636" s="84" t="s">
        <v>97</v>
      </c>
      <c r="V636" s="84" t="s">
        <v>97</v>
      </c>
      <c r="W636" s="85" t="b">
        <f t="shared" si="1"/>
        <v>0</v>
      </c>
      <c r="X636" s="63"/>
      <c r="Y636" s="63"/>
      <c r="Z636" s="63"/>
    </row>
    <row r="637">
      <c r="A637" s="75"/>
      <c r="B637" s="74"/>
      <c r="C637" s="75"/>
      <c r="D637" s="76"/>
      <c r="E637" s="75" t="s">
        <v>97</v>
      </c>
      <c r="F637" s="75" t="s">
        <v>97</v>
      </c>
      <c r="G637" s="77"/>
      <c r="H637" s="77"/>
      <c r="I637" s="80"/>
      <c r="J637" s="77" t="s">
        <v>97</v>
      </c>
      <c r="K637" s="79" t="s">
        <v>97</v>
      </c>
      <c r="L637" s="79"/>
      <c r="M637" s="80"/>
      <c r="N637" s="79" t="s">
        <v>97</v>
      </c>
      <c r="O637" s="81" t="str">
        <f t="array" ref="O637">IF(A637="", "", (IFNA(IF(A637="", "", INDEX(UpdateSheet!$L:$L, MATCH(1, (UpdateSheet!$G:$G=MAXIFS(UpdateSheet!$G:$G, UpdateSheet!$H:$H, G637, UpdateSheet!$G:$G, "&lt;=" &amp; D637)) * (UpdateSheet!$H:$H=G637), 0))), "") * J637) +
(IFNA(IF(A637="", "", INDEX(UpdateSheet!$P:$P, MATCH(1, (UpdateSheet!$G:$G=MAXIFS(UpdateSheet!$G:$G, UpdateSheet!$M:$M, K637, UpdateSheet!$G:$G, "&lt;=" &amp; D637)) * (UpdateSheet!$M:$M=K637), 0))), "") * N637)
)
</f>
        <v/>
      </c>
      <c r="P637" s="86"/>
      <c r="Q637" s="82" t="str">
        <f t="array" ref="Q637">IF(A637="", "", (IFNA(IF(A637="", "", INDEX(UpdateSheet!$K:$K, MATCH(1, (UpdateSheet!$G:$G=MAXIFS(UpdateSheet!$G:$G, UpdateSheet!$H:$H, G637, UpdateSheet!$I:$I, J637, UpdateSheet!$G:$G, "&lt;=" &amp; D637)) * (UpdateSheet!$H:$H=G637) *(UpdateSheet!$I:$I=J637), 0))), "")) +
(IFNA(IF(A637="", "", INDEX(UpdateSheet!$O:$O, MATCH(1, (UpdateSheet!$G:$G=MAXIFS(UpdateSheet!$G:$G, UpdateSheet!$M:$M, K637,UpdateSheet!$N:$N, N637, UpdateSheet!$G:$G, "&lt;=" &amp; D637)) * (UpdateSheet!$M:$M=K637) *(UpdateSheet!$N:$N=N637), 0))), ""))
)
</f>
        <v/>
      </c>
      <c r="R637" s="81" t="s">
        <v>97</v>
      </c>
      <c r="S637" s="63" t="str">
        <f t="shared" si="20"/>
        <v/>
      </c>
      <c r="T637" s="87"/>
      <c r="U637" s="84" t="s">
        <v>97</v>
      </c>
      <c r="V637" s="84" t="s">
        <v>97</v>
      </c>
      <c r="W637" s="85" t="b">
        <f t="shared" si="1"/>
        <v>0</v>
      </c>
      <c r="X637" s="63"/>
      <c r="Y637" s="63"/>
      <c r="Z637" s="63"/>
    </row>
    <row r="638">
      <c r="A638" s="75"/>
      <c r="B638" s="74"/>
      <c r="C638" s="75"/>
      <c r="D638" s="76"/>
      <c r="E638" s="75" t="s">
        <v>97</v>
      </c>
      <c r="F638" s="75" t="s">
        <v>97</v>
      </c>
      <c r="G638" s="77"/>
      <c r="H638" s="77"/>
      <c r="I638" s="80"/>
      <c r="J638" s="77" t="s">
        <v>97</v>
      </c>
      <c r="K638" s="79" t="s">
        <v>97</v>
      </c>
      <c r="L638" s="79"/>
      <c r="M638" s="80"/>
      <c r="N638" s="79" t="s">
        <v>97</v>
      </c>
      <c r="O638" s="81" t="str">
        <f t="array" ref="O638">IF(A638="", "", (IFNA(IF(A638="", "", INDEX(UpdateSheet!$L:$L, MATCH(1, (UpdateSheet!$G:$G=MAXIFS(UpdateSheet!$G:$G, UpdateSheet!$H:$H, G638, UpdateSheet!$G:$G, "&lt;=" &amp; D638)) * (UpdateSheet!$H:$H=G638), 0))), "") * J638) +
(IFNA(IF(A638="", "", INDEX(UpdateSheet!$P:$P, MATCH(1, (UpdateSheet!$G:$G=MAXIFS(UpdateSheet!$G:$G, UpdateSheet!$M:$M, K638, UpdateSheet!$G:$G, "&lt;=" &amp; D638)) * (UpdateSheet!$M:$M=K638), 0))), "") * N638)
)
</f>
        <v/>
      </c>
      <c r="P638" s="86"/>
      <c r="Q638" s="82" t="str">
        <f t="array" ref="Q638">IF(A638="", "", (IFNA(IF(A638="", "", INDEX(UpdateSheet!$K:$K, MATCH(1, (UpdateSheet!$G:$G=MAXIFS(UpdateSheet!$G:$G, UpdateSheet!$H:$H, G638, UpdateSheet!$I:$I, J638, UpdateSheet!$G:$G, "&lt;=" &amp; D638)) * (UpdateSheet!$H:$H=G638) *(UpdateSheet!$I:$I=J638), 0))), "")) +
(IFNA(IF(A638="", "", INDEX(UpdateSheet!$O:$O, MATCH(1, (UpdateSheet!$G:$G=MAXIFS(UpdateSheet!$G:$G, UpdateSheet!$M:$M, K638,UpdateSheet!$N:$N, N638, UpdateSheet!$G:$G, "&lt;=" &amp; D638)) * (UpdateSheet!$M:$M=K638) *(UpdateSheet!$N:$N=N638), 0))), ""))
)
</f>
        <v/>
      </c>
      <c r="R638" s="81" t="s">
        <v>97</v>
      </c>
      <c r="S638" s="63" t="str">
        <f t="shared" si="20"/>
        <v/>
      </c>
      <c r="T638" s="87"/>
      <c r="U638" s="84" t="s">
        <v>97</v>
      </c>
      <c r="V638" s="84" t="s">
        <v>97</v>
      </c>
      <c r="W638" s="85" t="b">
        <f t="shared" si="1"/>
        <v>0</v>
      </c>
      <c r="X638" s="63"/>
      <c r="Y638" s="63"/>
      <c r="Z638" s="63"/>
    </row>
    <row r="639">
      <c r="A639" s="75"/>
      <c r="B639" s="74"/>
      <c r="C639" s="75"/>
      <c r="D639" s="76"/>
      <c r="E639" s="75" t="s">
        <v>97</v>
      </c>
      <c r="F639" s="75" t="s">
        <v>97</v>
      </c>
      <c r="G639" s="77"/>
      <c r="H639" s="77"/>
      <c r="I639" s="80"/>
      <c r="J639" s="77" t="s">
        <v>97</v>
      </c>
      <c r="K639" s="79" t="s">
        <v>97</v>
      </c>
      <c r="L639" s="79"/>
      <c r="M639" s="80"/>
      <c r="N639" s="79" t="s">
        <v>97</v>
      </c>
      <c r="O639" s="81" t="str">
        <f t="array" ref="O639">IF(A639="", "", (IFNA(IF(A639="", "", INDEX(UpdateSheet!$L:$L, MATCH(1, (UpdateSheet!$G:$G=MAXIFS(UpdateSheet!$G:$G, UpdateSheet!$H:$H, G639, UpdateSheet!$G:$G, "&lt;=" &amp; D639)) * (UpdateSheet!$H:$H=G639), 0))), "") * J639) +
(IFNA(IF(A639="", "", INDEX(UpdateSheet!$P:$P, MATCH(1, (UpdateSheet!$G:$G=MAXIFS(UpdateSheet!$G:$G, UpdateSheet!$M:$M, K639, UpdateSheet!$G:$G, "&lt;=" &amp; D639)) * (UpdateSheet!$M:$M=K639), 0))), "") * N639)
)
</f>
        <v/>
      </c>
      <c r="P639" s="86"/>
      <c r="Q639" s="82" t="str">
        <f t="array" ref="Q639">IF(A639="", "", (IFNA(IF(A639="", "", INDEX(UpdateSheet!$K:$K, MATCH(1, (UpdateSheet!$G:$G=MAXIFS(UpdateSheet!$G:$G, UpdateSheet!$H:$H, G639, UpdateSheet!$I:$I, J639, UpdateSheet!$G:$G, "&lt;=" &amp; D639)) * (UpdateSheet!$H:$H=G639) *(UpdateSheet!$I:$I=J639), 0))), "")) +
(IFNA(IF(A639="", "", INDEX(UpdateSheet!$O:$O, MATCH(1, (UpdateSheet!$G:$G=MAXIFS(UpdateSheet!$G:$G, UpdateSheet!$M:$M, K639,UpdateSheet!$N:$N, N639, UpdateSheet!$G:$G, "&lt;=" &amp; D639)) * (UpdateSheet!$M:$M=K639) *(UpdateSheet!$N:$N=N639), 0))), ""))
)
</f>
        <v/>
      </c>
      <c r="R639" s="81" t="s">
        <v>97</v>
      </c>
      <c r="S639" s="63" t="str">
        <f t="shared" si="20"/>
        <v/>
      </c>
      <c r="T639" s="87"/>
      <c r="U639" s="84" t="s">
        <v>97</v>
      </c>
      <c r="V639" s="84" t="s">
        <v>97</v>
      </c>
      <c r="W639" s="85" t="b">
        <f t="shared" si="1"/>
        <v>0</v>
      </c>
      <c r="X639" s="63"/>
      <c r="Y639" s="63"/>
      <c r="Z639" s="63"/>
    </row>
    <row r="640">
      <c r="A640" s="75"/>
      <c r="B640" s="74"/>
      <c r="C640" s="75"/>
      <c r="D640" s="76"/>
      <c r="E640" s="75" t="s">
        <v>97</v>
      </c>
      <c r="F640" s="75" t="s">
        <v>97</v>
      </c>
      <c r="G640" s="77"/>
      <c r="H640" s="77"/>
      <c r="I640" s="80"/>
      <c r="J640" s="77" t="s">
        <v>97</v>
      </c>
      <c r="K640" s="79" t="s">
        <v>97</v>
      </c>
      <c r="L640" s="79"/>
      <c r="M640" s="80"/>
      <c r="N640" s="79" t="s">
        <v>97</v>
      </c>
      <c r="O640" s="81" t="str">
        <f t="array" ref="O640">IF(A640="", "", (IFNA(IF(A640="", "", INDEX(UpdateSheet!$L:$L, MATCH(1, (UpdateSheet!$G:$G=MAXIFS(UpdateSheet!$G:$G, UpdateSheet!$H:$H, G640, UpdateSheet!$G:$G, "&lt;=" &amp; D640)) * (UpdateSheet!$H:$H=G640), 0))), "") * J640) +
(IFNA(IF(A640="", "", INDEX(UpdateSheet!$P:$P, MATCH(1, (UpdateSheet!$G:$G=MAXIFS(UpdateSheet!$G:$G, UpdateSheet!$M:$M, K640, UpdateSheet!$G:$G, "&lt;=" &amp; D640)) * (UpdateSheet!$M:$M=K640), 0))), "") * N640)
)
</f>
        <v/>
      </c>
      <c r="P640" s="86"/>
      <c r="Q640" s="82" t="str">
        <f t="array" ref="Q640">IF(A640="", "", (IFNA(IF(A640="", "", INDEX(UpdateSheet!$K:$K, MATCH(1, (UpdateSheet!$G:$G=MAXIFS(UpdateSheet!$G:$G, UpdateSheet!$H:$H, G640, UpdateSheet!$I:$I, J640, UpdateSheet!$G:$G, "&lt;=" &amp; D640)) * (UpdateSheet!$H:$H=G640) *(UpdateSheet!$I:$I=J640), 0))), "")) +
(IFNA(IF(A640="", "", INDEX(UpdateSheet!$O:$O, MATCH(1, (UpdateSheet!$G:$G=MAXIFS(UpdateSheet!$G:$G, UpdateSheet!$M:$M, K640,UpdateSheet!$N:$N, N640, UpdateSheet!$G:$G, "&lt;=" &amp; D640)) * (UpdateSheet!$M:$M=K640) *(UpdateSheet!$N:$N=N640), 0))), ""))
)
</f>
        <v/>
      </c>
      <c r="R640" s="81" t="s">
        <v>97</v>
      </c>
      <c r="S640" s="63" t="str">
        <f t="shared" si="20"/>
        <v/>
      </c>
      <c r="T640" s="87"/>
      <c r="U640" s="84" t="s">
        <v>97</v>
      </c>
      <c r="V640" s="84" t="s">
        <v>97</v>
      </c>
      <c r="W640" s="85" t="b">
        <f t="shared" si="1"/>
        <v>0</v>
      </c>
      <c r="X640" s="63"/>
      <c r="Y640" s="63"/>
      <c r="Z640" s="63"/>
    </row>
    <row r="641">
      <c r="A641" s="75"/>
      <c r="B641" s="74"/>
      <c r="C641" s="75"/>
      <c r="D641" s="76"/>
      <c r="E641" s="75" t="s">
        <v>97</v>
      </c>
      <c r="F641" s="75" t="s">
        <v>97</v>
      </c>
      <c r="G641" s="77"/>
      <c r="H641" s="77"/>
      <c r="I641" s="80"/>
      <c r="J641" s="77" t="s">
        <v>97</v>
      </c>
      <c r="K641" s="79" t="s">
        <v>97</v>
      </c>
      <c r="L641" s="79"/>
      <c r="M641" s="80"/>
      <c r="N641" s="79" t="s">
        <v>97</v>
      </c>
      <c r="O641" s="81" t="str">
        <f t="array" ref="O641">IF(A641="", "", (IFNA(IF(A641="", "", INDEX(UpdateSheet!$L:$L, MATCH(1, (UpdateSheet!$G:$G=MAXIFS(UpdateSheet!$G:$G, UpdateSheet!$H:$H, G641, UpdateSheet!$G:$G, "&lt;=" &amp; D641)) * (UpdateSheet!$H:$H=G641), 0))), "") * J641) +
(IFNA(IF(A641="", "", INDEX(UpdateSheet!$P:$P, MATCH(1, (UpdateSheet!$G:$G=MAXIFS(UpdateSheet!$G:$G, UpdateSheet!$M:$M, K641, UpdateSheet!$G:$G, "&lt;=" &amp; D641)) * (UpdateSheet!$M:$M=K641), 0))), "") * N641)
)
</f>
        <v/>
      </c>
      <c r="P641" s="86"/>
      <c r="Q641" s="82" t="str">
        <f t="array" ref="Q641">IF(A641="", "", (IFNA(IF(A641="", "", INDEX(UpdateSheet!$K:$K, MATCH(1, (UpdateSheet!$G:$G=MAXIFS(UpdateSheet!$G:$G, UpdateSheet!$H:$H, G641, UpdateSheet!$I:$I, J641, UpdateSheet!$G:$G, "&lt;=" &amp; D641)) * (UpdateSheet!$H:$H=G641) *(UpdateSheet!$I:$I=J641), 0))), "")) +
(IFNA(IF(A641="", "", INDEX(UpdateSheet!$O:$O, MATCH(1, (UpdateSheet!$G:$G=MAXIFS(UpdateSheet!$G:$G, UpdateSheet!$M:$M, K641,UpdateSheet!$N:$N, N641, UpdateSheet!$G:$G, "&lt;=" &amp; D641)) * (UpdateSheet!$M:$M=K641) *(UpdateSheet!$N:$N=N641), 0))), ""))
)
</f>
        <v/>
      </c>
      <c r="R641" s="81" t="s">
        <v>97</v>
      </c>
      <c r="S641" s="63" t="str">
        <f t="shared" si="20"/>
        <v/>
      </c>
      <c r="T641" s="87"/>
      <c r="U641" s="84" t="s">
        <v>97</v>
      </c>
      <c r="V641" s="84" t="s">
        <v>97</v>
      </c>
      <c r="W641" s="85" t="b">
        <f t="shared" si="1"/>
        <v>0</v>
      </c>
      <c r="X641" s="63"/>
      <c r="Y641" s="63"/>
      <c r="Z641" s="63"/>
    </row>
    <row r="642">
      <c r="A642" s="75"/>
      <c r="B642" s="74"/>
      <c r="C642" s="75"/>
      <c r="D642" s="76"/>
      <c r="E642" s="75" t="s">
        <v>97</v>
      </c>
      <c r="F642" s="75" t="s">
        <v>97</v>
      </c>
      <c r="G642" s="77"/>
      <c r="H642" s="77"/>
      <c r="I642" s="80"/>
      <c r="J642" s="77" t="s">
        <v>97</v>
      </c>
      <c r="K642" s="79" t="s">
        <v>97</v>
      </c>
      <c r="L642" s="79"/>
      <c r="M642" s="80"/>
      <c r="N642" s="79" t="s">
        <v>97</v>
      </c>
      <c r="O642" s="81" t="str">
        <f t="array" ref="O642">IF(A642="", "", (IFNA(IF(A642="", "", INDEX(UpdateSheet!$L:$L, MATCH(1, (UpdateSheet!$G:$G=MAXIFS(UpdateSheet!$G:$G, UpdateSheet!$H:$H, G642, UpdateSheet!$G:$G, "&lt;=" &amp; D642)) * (UpdateSheet!$H:$H=G642), 0))), "") * J642) +
(IFNA(IF(A642="", "", INDEX(UpdateSheet!$P:$P, MATCH(1, (UpdateSheet!$G:$G=MAXIFS(UpdateSheet!$G:$G, UpdateSheet!$M:$M, K642, UpdateSheet!$G:$G, "&lt;=" &amp; D642)) * (UpdateSheet!$M:$M=K642), 0))), "") * N642)
)
</f>
        <v/>
      </c>
      <c r="P642" s="86"/>
      <c r="Q642" s="82" t="str">
        <f t="array" ref="Q642">IF(A642="", "", (IFNA(IF(A642="", "", INDEX(UpdateSheet!$K:$K, MATCH(1, (UpdateSheet!$G:$G=MAXIFS(UpdateSheet!$G:$G, UpdateSheet!$H:$H, G642, UpdateSheet!$I:$I, J642, UpdateSheet!$G:$G, "&lt;=" &amp; D642)) * (UpdateSheet!$H:$H=G642) *(UpdateSheet!$I:$I=J642), 0))), "")) +
(IFNA(IF(A642="", "", INDEX(UpdateSheet!$O:$O, MATCH(1, (UpdateSheet!$G:$G=MAXIFS(UpdateSheet!$G:$G, UpdateSheet!$M:$M, K642,UpdateSheet!$N:$N, N642, UpdateSheet!$G:$G, "&lt;=" &amp; D642)) * (UpdateSheet!$M:$M=K642) *(UpdateSheet!$N:$N=N642), 0))), ""))
)
</f>
        <v/>
      </c>
      <c r="R642" s="81" t="s">
        <v>97</v>
      </c>
      <c r="S642" s="63" t="str">
        <f t="shared" si="20"/>
        <v/>
      </c>
      <c r="T642" s="87"/>
      <c r="U642" s="84" t="s">
        <v>97</v>
      </c>
      <c r="V642" s="84" t="s">
        <v>97</v>
      </c>
      <c r="W642" s="85" t="b">
        <f t="shared" si="1"/>
        <v>0</v>
      </c>
      <c r="X642" s="63"/>
      <c r="Y642" s="63"/>
      <c r="Z642" s="63"/>
    </row>
    <row r="643">
      <c r="A643" s="75"/>
      <c r="B643" s="74"/>
      <c r="C643" s="75"/>
      <c r="D643" s="76"/>
      <c r="E643" s="75" t="s">
        <v>97</v>
      </c>
      <c r="F643" s="75" t="s">
        <v>97</v>
      </c>
      <c r="G643" s="77"/>
      <c r="H643" s="77"/>
      <c r="I643" s="80"/>
      <c r="J643" s="77" t="s">
        <v>97</v>
      </c>
      <c r="K643" s="79" t="s">
        <v>97</v>
      </c>
      <c r="L643" s="79"/>
      <c r="M643" s="80"/>
      <c r="N643" s="79" t="s">
        <v>97</v>
      </c>
      <c r="O643" s="81" t="str">
        <f t="array" ref="O643">IF(A643="", "", (IFNA(IF(A643="", "", INDEX(UpdateSheet!$L:$L, MATCH(1, (UpdateSheet!$G:$G=MAXIFS(UpdateSheet!$G:$G, UpdateSheet!$H:$H, G643, UpdateSheet!$G:$G, "&lt;=" &amp; D643)) * (UpdateSheet!$H:$H=G643), 0))), "") * J643) +
(IFNA(IF(A643="", "", INDEX(UpdateSheet!$P:$P, MATCH(1, (UpdateSheet!$G:$G=MAXIFS(UpdateSheet!$G:$G, UpdateSheet!$M:$M, K643, UpdateSheet!$G:$G, "&lt;=" &amp; D643)) * (UpdateSheet!$M:$M=K643), 0))), "") * N643)
)
</f>
        <v/>
      </c>
      <c r="P643" s="86"/>
      <c r="Q643" s="82" t="str">
        <f t="array" ref="Q643">IF(A643="", "", (IFNA(IF(A643="", "", INDEX(UpdateSheet!$K:$K, MATCH(1, (UpdateSheet!$G:$G=MAXIFS(UpdateSheet!$G:$G, UpdateSheet!$H:$H, G643, UpdateSheet!$I:$I, J643, UpdateSheet!$G:$G, "&lt;=" &amp; D643)) * (UpdateSheet!$H:$H=G643) *(UpdateSheet!$I:$I=J643), 0))), "")) +
(IFNA(IF(A643="", "", INDEX(UpdateSheet!$O:$O, MATCH(1, (UpdateSheet!$G:$G=MAXIFS(UpdateSheet!$G:$G, UpdateSheet!$M:$M, K643,UpdateSheet!$N:$N, N643, UpdateSheet!$G:$G, "&lt;=" &amp; D643)) * (UpdateSheet!$M:$M=K643) *(UpdateSheet!$N:$N=N643), 0))), ""))
)
</f>
        <v/>
      </c>
      <c r="R643" s="81" t="s">
        <v>97</v>
      </c>
      <c r="S643" s="63" t="str">
        <f t="shared" si="20"/>
        <v/>
      </c>
      <c r="T643" s="87"/>
      <c r="U643" s="84" t="s">
        <v>97</v>
      </c>
      <c r="V643" s="84" t="s">
        <v>97</v>
      </c>
      <c r="W643" s="85" t="b">
        <f t="shared" si="1"/>
        <v>0</v>
      </c>
      <c r="X643" s="63"/>
      <c r="Y643" s="63"/>
      <c r="Z643" s="63"/>
    </row>
    <row r="644">
      <c r="A644" s="75"/>
      <c r="B644" s="74"/>
      <c r="C644" s="75"/>
      <c r="D644" s="76"/>
      <c r="E644" s="75" t="s">
        <v>97</v>
      </c>
      <c r="F644" s="75" t="s">
        <v>97</v>
      </c>
      <c r="G644" s="77"/>
      <c r="H644" s="77"/>
      <c r="I644" s="80"/>
      <c r="J644" s="77" t="s">
        <v>97</v>
      </c>
      <c r="K644" s="79" t="s">
        <v>97</v>
      </c>
      <c r="L644" s="79"/>
      <c r="M644" s="80"/>
      <c r="N644" s="79" t="s">
        <v>97</v>
      </c>
      <c r="O644" s="81" t="str">
        <f t="array" ref="O644">IF(A644="", "", (IFNA(IF(A644="", "", INDEX(UpdateSheet!$L:$L, MATCH(1, (UpdateSheet!$G:$G=MAXIFS(UpdateSheet!$G:$G, UpdateSheet!$H:$H, G644, UpdateSheet!$G:$G, "&lt;=" &amp; D644)) * (UpdateSheet!$H:$H=G644), 0))), "") * J644) +
(IFNA(IF(A644="", "", INDEX(UpdateSheet!$P:$P, MATCH(1, (UpdateSheet!$G:$G=MAXIFS(UpdateSheet!$G:$G, UpdateSheet!$M:$M, K644, UpdateSheet!$G:$G, "&lt;=" &amp; D644)) * (UpdateSheet!$M:$M=K644), 0))), "") * N644)
)
</f>
        <v/>
      </c>
      <c r="P644" s="86"/>
      <c r="Q644" s="82" t="str">
        <f t="array" ref="Q644">IF(A644="", "", (IFNA(IF(A644="", "", INDEX(UpdateSheet!$K:$K, MATCH(1, (UpdateSheet!$G:$G=MAXIFS(UpdateSheet!$G:$G, UpdateSheet!$H:$H, G644, UpdateSheet!$I:$I, J644, UpdateSheet!$G:$G, "&lt;=" &amp; D644)) * (UpdateSheet!$H:$H=G644) *(UpdateSheet!$I:$I=J644), 0))), "")) +
(IFNA(IF(A644="", "", INDEX(UpdateSheet!$O:$O, MATCH(1, (UpdateSheet!$G:$G=MAXIFS(UpdateSheet!$G:$G, UpdateSheet!$M:$M, K644,UpdateSheet!$N:$N, N644, UpdateSheet!$G:$G, "&lt;=" &amp; D644)) * (UpdateSheet!$M:$M=K644) *(UpdateSheet!$N:$N=N644), 0))), ""))
)
</f>
        <v/>
      </c>
      <c r="R644" s="81" t="s">
        <v>97</v>
      </c>
      <c r="S644" s="63" t="str">
        <f t="shared" si="20"/>
        <v/>
      </c>
      <c r="T644" s="87"/>
      <c r="U644" s="84" t="s">
        <v>97</v>
      </c>
      <c r="V644" s="84" t="s">
        <v>97</v>
      </c>
      <c r="W644" s="85" t="b">
        <f t="shared" si="1"/>
        <v>0</v>
      </c>
      <c r="X644" s="63"/>
      <c r="Y644" s="63"/>
      <c r="Z644" s="63"/>
    </row>
    <row r="645">
      <c r="A645" s="75"/>
      <c r="B645" s="74"/>
      <c r="C645" s="75"/>
      <c r="D645" s="76"/>
      <c r="E645" s="75" t="s">
        <v>97</v>
      </c>
      <c r="F645" s="75" t="s">
        <v>97</v>
      </c>
      <c r="G645" s="77"/>
      <c r="H645" s="77"/>
      <c r="I645" s="80"/>
      <c r="J645" s="77" t="s">
        <v>97</v>
      </c>
      <c r="K645" s="79" t="s">
        <v>97</v>
      </c>
      <c r="L645" s="79"/>
      <c r="M645" s="80"/>
      <c r="N645" s="79" t="s">
        <v>97</v>
      </c>
      <c r="O645" s="81" t="str">
        <f t="array" ref="O645">IF(A645="", "", (IFNA(IF(A645="", "", INDEX(UpdateSheet!$L:$L, MATCH(1, (UpdateSheet!$G:$G=MAXIFS(UpdateSheet!$G:$G, UpdateSheet!$H:$H, G645, UpdateSheet!$G:$G, "&lt;=" &amp; D645)) * (UpdateSheet!$H:$H=G645), 0))), "") * J645) +
(IFNA(IF(A645="", "", INDEX(UpdateSheet!$P:$P, MATCH(1, (UpdateSheet!$G:$G=MAXIFS(UpdateSheet!$G:$G, UpdateSheet!$M:$M, K645, UpdateSheet!$G:$G, "&lt;=" &amp; D645)) * (UpdateSheet!$M:$M=K645), 0))), "") * N645)
)
</f>
        <v/>
      </c>
      <c r="P645" s="86"/>
      <c r="Q645" s="82" t="str">
        <f t="array" ref="Q645">IF(A645="", "", (IFNA(IF(A645="", "", INDEX(UpdateSheet!$K:$K, MATCH(1, (UpdateSheet!$G:$G=MAXIFS(UpdateSheet!$G:$G, UpdateSheet!$H:$H, G645, UpdateSheet!$I:$I, J645, UpdateSheet!$G:$G, "&lt;=" &amp; D645)) * (UpdateSheet!$H:$H=G645) *(UpdateSheet!$I:$I=J645), 0))), "")) +
(IFNA(IF(A645="", "", INDEX(UpdateSheet!$O:$O, MATCH(1, (UpdateSheet!$G:$G=MAXIFS(UpdateSheet!$G:$G, UpdateSheet!$M:$M, K645,UpdateSheet!$N:$N, N645, UpdateSheet!$G:$G, "&lt;=" &amp; D645)) * (UpdateSheet!$M:$M=K645) *(UpdateSheet!$N:$N=N645), 0))), ""))
)
</f>
        <v/>
      </c>
      <c r="R645" s="81" t="s">
        <v>97</v>
      </c>
      <c r="S645" s="63" t="str">
        <f t="shared" si="20"/>
        <v/>
      </c>
      <c r="T645" s="87"/>
      <c r="U645" s="84" t="s">
        <v>97</v>
      </c>
      <c r="V645" s="84" t="s">
        <v>97</v>
      </c>
      <c r="W645" s="85" t="b">
        <f t="shared" si="1"/>
        <v>0</v>
      </c>
      <c r="X645" s="63"/>
      <c r="Y645" s="63"/>
      <c r="Z645" s="63"/>
    </row>
    <row r="646">
      <c r="A646" s="75"/>
      <c r="B646" s="74"/>
      <c r="C646" s="75"/>
      <c r="D646" s="76"/>
      <c r="E646" s="75" t="s">
        <v>97</v>
      </c>
      <c r="F646" s="75" t="s">
        <v>97</v>
      </c>
      <c r="G646" s="77"/>
      <c r="H646" s="77"/>
      <c r="I646" s="80"/>
      <c r="J646" s="77" t="s">
        <v>97</v>
      </c>
      <c r="K646" s="79" t="s">
        <v>97</v>
      </c>
      <c r="L646" s="79"/>
      <c r="M646" s="80"/>
      <c r="N646" s="79" t="s">
        <v>97</v>
      </c>
      <c r="O646" s="81" t="str">
        <f t="array" ref="O646">IF(A646="", "", (IFNA(IF(A646="", "", INDEX(UpdateSheet!$L:$L, MATCH(1, (UpdateSheet!$G:$G=MAXIFS(UpdateSheet!$G:$G, UpdateSheet!$H:$H, G646, UpdateSheet!$G:$G, "&lt;=" &amp; D646)) * (UpdateSheet!$H:$H=G646), 0))), "") * J646) +
(IFNA(IF(A646="", "", INDEX(UpdateSheet!$P:$P, MATCH(1, (UpdateSheet!$G:$G=MAXIFS(UpdateSheet!$G:$G, UpdateSheet!$M:$M, K646, UpdateSheet!$G:$G, "&lt;=" &amp; D646)) * (UpdateSheet!$M:$M=K646), 0))), "") * N646)
)
</f>
        <v/>
      </c>
      <c r="P646" s="86"/>
      <c r="Q646" s="82" t="str">
        <f t="array" ref="Q646">IF(A646="", "", (IFNA(IF(A646="", "", INDEX(UpdateSheet!$K:$K, MATCH(1, (UpdateSheet!$G:$G=MAXIFS(UpdateSheet!$G:$G, UpdateSheet!$H:$H, G646, UpdateSheet!$I:$I, J646, UpdateSheet!$G:$G, "&lt;=" &amp; D646)) * (UpdateSheet!$H:$H=G646) *(UpdateSheet!$I:$I=J646), 0))), "")) +
(IFNA(IF(A646="", "", INDEX(UpdateSheet!$O:$O, MATCH(1, (UpdateSheet!$G:$G=MAXIFS(UpdateSheet!$G:$G, UpdateSheet!$M:$M, K646,UpdateSheet!$N:$N, N646, UpdateSheet!$G:$G, "&lt;=" &amp; D646)) * (UpdateSheet!$M:$M=K646) *(UpdateSheet!$N:$N=N646), 0))), ""))
)
</f>
        <v/>
      </c>
      <c r="R646" s="81" t="s">
        <v>97</v>
      </c>
      <c r="S646" s="63" t="str">
        <f t="shared" si="20"/>
        <v/>
      </c>
      <c r="T646" s="87"/>
      <c r="U646" s="84" t="s">
        <v>97</v>
      </c>
      <c r="V646" s="84" t="s">
        <v>97</v>
      </c>
      <c r="W646" s="85" t="b">
        <f t="shared" si="1"/>
        <v>0</v>
      </c>
      <c r="X646" s="63"/>
      <c r="Y646" s="63"/>
      <c r="Z646" s="63"/>
    </row>
    <row r="647">
      <c r="A647" s="75"/>
      <c r="B647" s="74"/>
      <c r="C647" s="75"/>
      <c r="D647" s="76"/>
      <c r="E647" s="75" t="s">
        <v>97</v>
      </c>
      <c r="F647" s="75" t="s">
        <v>97</v>
      </c>
      <c r="G647" s="77"/>
      <c r="H647" s="77"/>
      <c r="I647" s="80"/>
      <c r="J647" s="77" t="s">
        <v>97</v>
      </c>
      <c r="K647" s="79" t="s">
        <v>97</v>
      </c>
      <c r="L647" s="79"/>
      <c r="M647" s="80"/>
      <c r="N647" s="79" t="s">
        <v>97</v>
      </c>
      <c r="O647" s="81" t="str">
        <f t="array" ref="O647">IF(A647="", "", (IFNA(IF(A647="", "", INDEX(UpdateSheet!$L:$L, MATCH(1, (UpdateSheet!$G:$G=MAXIFS(UpdateSheet!$G:$G, UpdateSheet!$H:$H, G647, UpdateSheet!$G:$G, "&lt;=" &amp; D647)) * (UpdateSheet!$H:$H=G647), 0))), "") * J647) +
(IFNA(IF(A647="", "", INDEX(UpdateSheet!$P:$P, MATCH(1, (UpdateSheet!$G:$G=MAXIFS(UpdateSheet!$G:$G, UpdateSheet!$M:$M, K647, UpdateSheet!$G:$G, "&lt;=" &amp; D647)) * (UpdateSheet!$M:$M=K647), 0))), "") * N647)
)
</f>
        <v/>
      </c>
      <c r="P647" s="86"/>
      <c r="Q647" s="82" t="str">
        <f t="array" ref="Q647">IF(A647="", "", (IFNA(IF(A647="", "", INDEX(UpdateSheet!$K:$K, MATCH(1, (UpdateSheet!$G:$G=MAXIFS(UpdateSheet!$G:$G, UpdateSheet!$H:$H, G647, UpdateSheet!$I:$I, J647, UpdateSheet!$G:$G, "&lt;=" &amp; D647)) * (UpdateSheet!$H:$H=G647) *(UpdateSheet!$I:$I=J647), 0))), "")) +
(IFNA(IF(A647="", "", INDEX(UpdateSheet!$O:$O, MATCH(1, (UpdateSheet!$G:$G=MAXIFS(UpdateSheet!$G:$G, UpdateSheet!$M:$M, K647,UpdateSheet!$N:$N, N647, UpdateSheet!$G:$G, "&lt;=" &amp; D647)) * (UpdateSheet!$M:$M=K647) *(UpdateSheet!$N:$N=N647), 0))), ""))
)
</f>
        <v/>
      </c>
      <c r="R647" s="81" t="s">
        <v>97</v>
      </c>
      <c r="S647" s="63" t="str">
        <f t="shared" si="20"/>
        <v/>
      </c>
      <c r="T647" s="87"/>
      <c r="U647" s="84" t="s">
        <v>97</v>
      </c>
      <c r="V647" s="84" t="s">
        <v>97</v>
      </c>
      <c r="W647" s="85" t="b">
        <f t="shared" si="1"/>
        <v>0</v>
      </c>
      <c r="X647" s="63"/>
      <c r="Y647" s="63"/>
      <c r="Z647" s="63"/>
    </row>
    <row r="648">
      <c r="A648" s="75"/>
      <c r="B648" s="74"/>
      <c r="C648" s="75"/>
      <c r="D648" s="76"/>
      <c r="E648" s="75" t="s">
        <v>97</v>
      </c>
      <c r="F648" s="75" t="s">
        <v>97</v>
      </c>
      <c r="G648" s="77"/>
      <c r="H648" s="77"/>
      <c r="I648" s="80"/>
      <c r="J648" s="77" t="s">
        <v>97</v>
      </c>
      <c r="K648" s="79" t="s">
        <v>97</v>
      </c>
      <c r="L648" s="79"/>
      <c r="M648" s="80"/>
      <c r="N648" s="79" t="s">
        <v>97</v>
      </c>
      <c r="O648" s="81" t="str">
        <f t="array" ref="O648">IF(A648="", "", (IFNA(IF(A648="", "", INDEX(UpdateSheet!$L:$L, MATCH(1, (UpdateSheet!$G:$G=MAXIFS(UpdateSheet!$G:$G, UpdateSheet!$H:$H, G648, UpdateSheet!$G:$G, "&lt;=" &amp; D648)) * (UpdateSheet!$H:$H=G648), 0))), "") * J648) +
(IFNA(IF(A648="", "", INDEX(UpdateSheet!$P:$P, MATCH(1, (UpdateSheet!$G:$G=MAXIFS(UpdateSheet!$G:$G, UpdateSheet!$M:$M, K648, UpdateSheet!$G:$G, "&lt;=" &amp; D648)) * (UpdateSheet!$M:$M=K648), 0))), "") * N648)
)
</f>
        <v/>
      </c>
      <c r="P648" s="86"/>
      <c r="Q648" s="82" t="str">
        <f t="array" ref="Q648">IF(A648="", "", (IFNA(IF(A648="", "", INDEX(UpdateSheet!$K:$K, MATCH(1, (UpdateSheet!$G:$G=MAXIFS(UpdateSheet!$G:$G, UpdateSheet!$H:$H, G648, UpdateSheet!$I:$I, J648, UpdateSheet!$G:$G, "&lt;=" &amp; D648)) * (UpdateSheet!$H:$H=G648) *(UpdateSheet!$I:$I=J648), 0))), "")) +
(IFNA(IF(A648="", "", INDEX(UpdateSheet!$O:$O, MATCH(1, (UpdateSheet!$G:$G=MAXIFS(UpdateSheet!$G:$G, UpdateSheet!$M:$M, K648,UpdateSheet!$N:$N, N648, UpdateSheet!$G:$G, "&lt;=" &amp; D648)) * (UpdateSheet!$M:$M=K648) *(UpdateSheet!$N:$N=N648), 0))), ""))
)
</f>
        <v/>
      </c>
      <c r="R648" s="81" t="s">
        <v>97</v>
      </c>
      <c r="S648" s="63" t="str">
        <f t="shared" si="20"/>
        <v/>
      </c>
      <c r="T648" s="87"/>
      <c r="U648" s="84" t="s">
        <v>97</v>
      </c>
      <c r="V648" s="84" t="s">
        <v>97</v>
      </c>
      <c r="W648" s="85" t="b">
        <f t="shared" si="1"/>
        <v>0</v>
      </c>
      <c r="X648" s="63"/>
      <c r="Y648" s="63"/>
      <c r="Z648" s="63"/>
    </row>
    <row r="649">
      <c r="A649" s="75"/>
      <c r="B649" s="74"/>
      <c r="C649" s="75"/>
      <c r="D649" s="76"/>
      <c r="E649" s="75" t="s">
        <v>97</v>
      </c>
      <c r="F649" s="75" t="s">
        <v>97</v>
      </c>
      <c r="G649" s="77"/>
      <c r="H649" s="77"/>
      <c r="I649" s="80"/>
      <c r="J649" s="77" t="s">
        <v>97</v>
      </c>
      <c r="K649" s="79" t="s">
        <v>97</v>
      </c>
      <c r="L649" s="79"/>
      <c r="M649" s="80"/>
      <c r="N649" s="79" t="s">
        <v>97</v>
      </c>
      <c r="O649" s="81" t="str">
        <f t="array" ref="O649">IF(A649="", "", (IFNA(IF(A649="", "", INDEX(UpdateSheet!$L:$L, MATCH(1, (UpdateSheet!$G:$G=MAXIFS(UpdateSheet!$G:$G, UpdateSheet!$H:$H, G649, UpdateSheet!$G:$G, "&lt;=" &amp; D649)) * (UpdateSheet!$H:$H=G649), 0))), "") * J649) +
(IFNA(IF(A649="", "", INDEX(UpdateSheet!$P:$P, MATCH(1, (UpdateSheet!$G:$G=MAXIFS(UpdateSheet!$G:$G, UpdateSheet!$M:$M, K649, UpdateSheet!$G:$G, "&lt;=" &amp; D649)) * (UpdateSheet!$M:$M=K649), 0))), "") * N649)
)
</f>
        <v/>
      </c>
      <c r="P649" s="86"/>
      <c r="Q649" s="82" t="str">
        <f t="array" ref="Q649">IF(A649="", "", (IFNA(IF(A649="", "", INDEX(UpdateSheet!$K:$K, MATCH(1, (UpdateSheet!$G:$G=MAXIFS(UpdateSheet!$G:$G, UpdateSheet!$H:$H, G649, UpdateSheet!$I:$I, J649, UpdateSheet!$G:$G, "&lt;=" &amp; D649)) * (UpdateSheet!$H:$H=G649) *(UpdateSheet!$I:$I=J649), 0))), "")) +
(IFNA(IF(A649="", "", INDEX(UpdateSheet!$O:$O, MATCH(1, (UpdateSheet!$G:$G=MAXIFS(UpdateSheet!$G:$G, UpdateSheet!$M:$M, K649,UpdateSheet!$N:$N, N649, UpdateSheet!$G:$G, "&lt;=" &amp; D649)) * (UpdateSheet!$M:$M=K649) *(UpdateSheet!$N:$N=N649), 0))), ""))
)
</f>
        <v/>
      </c>
      <c r="R649" s="81" t="s">
        <v>97</v>
      </c>
      <c r="S649" s="63" t="str">
        <f t="shared" si="20"/>
        <v/>
      </c>
      <c r="T649" s="87"/>
      <c r="U649" s="84" t="s">
        <v>97</v>
      </c>
      <c r="V649" s="84" t="s">
        <v>97</v>
      </c>
      <c r="W649" s="85" t="b">
        <f t="shared" si="1"/>
        <v>0</v>
      </c>
      <c r="X649" s="63"/>
      <c r="Y649" s="63"/>
      <c r="Z649" s="63"/>
    </row>
    <row r="650">
      <c r="A650" s="75"/>
      <c r="B650" s="74"/>
      <c r="C650" s="75"/>
      <c r="D650" s="76"/>
      <c r="E650" s="75" t="s">
        <v>97</v>
      </c>
      <c r="F650" s="75" t="s">
        <v>97</v>
      </c>
      <c r="G650" s="77"/>
      <c r="H650" s="77"/>
      <c r="I650" s="80"/>
      <c r="J650" s="77" t="s">
        <v>97</v>
      </c>
      <c r="K650" s="79" t="s">
        <v>97</v>
      </c>
      <c r="L650" s="79"/>
      <c r="M650" s="80"/>
      <c r="N650" s="79" t="s">
        <v>97</v>
      </c>
      <c r="O650" s="81" t="str">
        <f t="array" ref="O650">IF(A650="", "", (IFNA(IF(A650="", "", INDEX(UpdateSheet!$L:$L, MATCH(1, (UpdateSheet!$G:$G=MAXIFS(UpdateSheet!$G:$G, UpdateSheet!$H:$H, G650, UpdateSheet!$G:$G, "&lt;=" &amp; D650)) * (UpdateSheet!$H:$H=G650), 0))), "") * J650) +
(IFNA(IF(A650="", "", INDEX(UpdateSheet!$P:$P, MATCH(1, (UpdateSheet!$G:$G=MAXIFS(UpdateSheet!$G:$G, UpdateSheet!$M:$M, K650, UpdateSheet!$G:$G, "&lt;=" &amp; D650)) * (UpdateSheet!$M:$M=K650), 0))), "") * N650)
)
</f>
        <v/>
      </c>
      <c r="P650" s="86"/>
      <c r="Q650" s="82" t="str">
        <f t="array" ref="Q650">IF(A650="", "", (IFNA(IF(A650="", "", INDEX(UpdateSheet!$K:$K, MATCH(1, (UpdateSheet!$G:$G=MAXIFS(UpdateSheet!$G:$G, UpdateSheet!$H:$H, G650, UpdateSheet!$I:$I, J650, UpdateSheet!$G:$G, "&lt;=" &amp; D650)) * (UpdateSheet!$H:$H=G650) *(UpdateSheet!$I:$I=J650), 0))), "")) +
(IFNA(IF(A650="", "", INDEX(UpdateSheet!$O:$O, MATCH(1, (UpdateSheet!$G:$G=MAXIFS(UpdateSheet!$G:$G, UpdateSheet!$M:$M, K650,UpdateSheet!$N:$N, N650, UpdateSheet!$G:$G, "&lt;=" &amp; D650)) * (UpdateSheet!$M:$M=K650) *(UpdateSheet!$N:$N=N650), 0))), ""))
)
</f>
        <v/>
      </c>
      <c r="R650" s="81" t="s">
        <v>97</v>
      </c>
      <c r="S650" s="63" t="str">
        <f t="shared" si="20"/>
        <v/>
      </c>
      <c r="T650" s="87"/>
      <c r="U650" s="84" t="s">
        <v>97</v>
      </c>
      <c r="V650" s="84" t="s">
        <v>97</v>
      </c>
      <c r="W650" s="85" t="b">
        <f t="shared" si="1"/>
        <v>0</v>
      </c>
      <c r="X650" s="63"/>
      <c r="Y650" s="63"/>
      <c r="Z650" s="63"/>
    </row>
    <row r="651">
      <c r="A651" s="75"/>
      <c r="B651" s="74"/>
      <c r="C651" s="75"/>
      <c r="D651" s="76"/>
      <c r="E651" s="75" t="s">
        <v>97</v>
      </c>
      <c r="F651" s="75" t="s">
        <v>97</v>
      </c>
      <c r="G651" s="77"/>
      <c r="H651" s="77"/>
      <c r="I651" s="80"/>
      <c r="J651" s="77" t="s">
        <v>97</v>
      </c>
      <c r="K651" s="79" t="s">
        <v>97</v>
      </c>
      <c r="L651" s="79"/>
      <c r="M651" s="80"/>
      <c r="N651" s="79" t="s">
        <v>97</v>
      </c>
      <c r="O651" s="81" t="str">
        <f t="array" ref="O651">IF(A651="", "", (IFNA(IF(A651="", "", INDEX(UpdateSheet!$L:$L, MATCH(1, (UpdateSheet!$G:$G=MAXIFS(UpdateSheet!$G:$G, UpdateSheet!$H:$H, G651, UpdateSheet!$G:$G, "&lt;=" &amp; D651)) * (UpdateSheet!$H:$H=G651), 0))), "") * J651) +
(IFNA(IF(A651="", "", INDEX(UpdateSheet!$P:$P, MATCH(1, (UpdateSheet!$G:$G=MAXIFS(UpdateSheet!$G:$G, UpdateSheet!$M:$M, K651, UpdateSheet!$G:$G, "&lt;=" &amp; D651)) * (UpdateSheet!$M:$M=K651), 0))), "") * N651)
)
</f>
        <v/>
      </c>
      <c r="P651" s="86"/>
      <c r="Q651" s="82" t="str">
        <f t="array" ref="Q651">IF(A651="", "", (IFNA(IF(A651="", "", INDEX(UpdateSheet!$K:$K, MATCH(1, (UpdateSheet!$G:$G=MAXIFS(UpdateSheet!$G:$G, UpdateSheet!$H:$H, G651, UpdateSheet!$I:$I, J651, UpdateSheet!$G:$G, "&lt;=" &amp; D651)) * (UpdateSheet!$H:$H=G651) *(UpdateSheet!$I:$I=J651), 0))), "")) +
(IFNA(IF(A651="", "", INDEX(UpdateSheet!$O:$O, MATCH(1, (UpdateSheet!$G:$G=MAXIFS(UpdateSheet!$G:$G, UpdateSheet!$M:$M, K651,UpdateSheet!$N:$N, N651, UpdateSheet!$G:$G, "&lt;=" &amp; D651)) * (UpdateSheet!$M:$M=K651) *(UpdateSheet!$N:$N=N651), 0))), ""))
)
</f>
        <v/>
      </c>
      <c r="R651" s="81" t="s">
        <v>97</v>
      </c>
      <c r="S651" s="63" t="str">
        <f t="shared" si="20"/>
        <v/>
      </c>
      <c r="T651" s="87"/>
      <c r="U651" s="84" t="s">
        <v>97</v>
      </c>
      <c r="V651" s="84" t="s">
        <v>97</v>
      </c>
      <c r="W651" s="85" t="b">
        <f t="shared" si="1"/>
        <v>0</v>
      </c>
      <c r="X651" s="63"/>
      <c r="Y651" s="63"/>
      <c r="Z651" s="63"/>
    </row>
    <row r="652">
      <c r="A652" s="75"/>
      <c r="B652" s="74"/>
      <c r="C652" s="75"/>
      <c r="D652" s="76"/>
      <c r="E652" s="75" t="s">
        <v>97</v>
      </c>
      <c r="F652" s="75" t="s">
        <v>97</v>
      </c>
      <c r="G652" s="77"/>
      <c r="H652" s="77"/>
      <c r="I652" s="80"/>
      <c r="J652" s="77" t="s">
        <v>97</v>
      </c>
      <c r="K652" s="79" t="s">
        <v>97</v>
      </c>
      <c r="L652" s="79"/>
      <c r="M652" s="80"/>
      <c r="N652" s="79" t="s">
        <v>97</v>
      </c>
      <c r="O652" s="81" t="str">
        <f t="array" ref="O652">IF(A652="", "", (IFNA(IF(A652="", "", INDEX(UpdateSheet!$L:$L, MATCH(1, (UpdateSheet!$G:$G=MAXIFS(UpdateSheet!$G:$G, UpdateSheet!$H:$H, G652, UpdateSheet!$G:$G, "&lt;=" &amp; D652)) * (UpdateSheet!$H:$H=G652), 0))), "") * J652) +
(IFNA(IF(A652="", "", INDEX(UpdateSheet!$P:$P, MATCH(1, (UpdateSheet!$G:$G=MAXIFS(UpdateSheet!$G:$G, UpdateSheet!$M:$M, K652, UpdateSheet!$G:$G, "&lt;=" &amp; D652)) * (UpdateSheet!$M:$M=K652), 0))), "") * N652)
)
</f>
        <v/>
      </c>
      <c r="P652" s="86"/>
      <c r="Q652" s="82" t="str">
        <f t="array" ref="Q652">IF(A652="", "", (IFNA(IF(A652="", "", INDEX(UpdateSheet!$K:$K, MATCH(1, (UpdateSheet!$G:$G=MAXIFS(UpdateSheet!$G:$G, UpdateSheet!$H:$H, G652, UpdateSheet!$I:$I, J652, UpdateSheet!$G:$G, "&lt;=" &amp; D652)) * (UpdateSheet!$H:$H=G652) *(UpdateSheet!$I:$I=J652), 0))), "")) +
(IFNA(IF(A652="", "", INDEX(UpdateSheet!$O:$O, MATCH(1, (UpdateSheet!$G:$G=MAXIFS(UpdateSheet!$G:$G, UpdateSheet!$M:$M, K652,UpdateSheet!$N:$N, N652, UpdateSheet!$G:$G, "&lt;=" &amp; D652)) * (UpdateSheet!$M:$M=K652) *(UpdateSheet!$N:$N=N652), 0))), ""))
)
</f>
        <v/>
      </c>
      <c r="R652" s="81" t="s">
        <v>97</v>
      </c>
      <c r="S652" s="63" t="str">
        <f t="shared" si="20"/>
        <v/>
      </c>
      <c r="T652" s="87"/>
      <c r="U652" s="84" t="s">
        <v>97</v>
      </c>
      <c r="V652" s="84" t="s">
        <v>97</v>
      </c>
      <c r="W652" s="85" t="b">
        <f t="shared" si="1"/>
        <v>0</v>
      </c>
      <c r="X652" s="63"/>
      <c r="Y652" s="63"/>
      <c r="Z652" s="63"/>
    </row>
    <row r="653">
      <c r="A653" s="75"/>
      <c r="B653" s="74"/>
      <c r="C653" s="75"/>
      <c r="D653" s="76"/>
      <c r="E653" s="75" t="s">
        <v>97</v>
      </c>
      <c r="F653" s="75" t="s">
        <v>97</v>
      </c>
      <c r="G653" s="77"/>
      <c r="H653" s="77"/>
      <c r="I653" s="80"/>
      <c r="J653" s="77" t="s">
        <v>97</v>
      </c>
      <c r="K653" s="79" t="s">
        <v>97</v>
      </c>
      <c r="L653" s="79"/>
      <c r="M653" s="80"/>
      <c r="N653" s="79" t="s">
        <v>97</v>
      </c>
      <c r="O653" s="81" t="str">
        <f t="array" ref="O653">IF(A653="", "", (IFNA(IF(A653="", "", INDEX(UpdateSheet!$L:$L, MATCH(1, (UpdateSheet!$G:$G=MAXIFS(UpdateSheet!$G:$G, UpdateSheet!$H:$H, G653, UpdateSheet!$G:$G, "&lt;=" &amp; D653)) * (UpdateSheet!$H:$H=G653), 0))), "") * J653) +
(IFNA(IF(A653="", "", INDEX(UpdateSheet!$P:$P, MATCH(1, (UpdateSheet!$G:$G=MAXIFS(UpdateSheet!$G:$G, UpdateSheet!$M:$M, K653, UpdateSheet!$G:$G, "&lt;=" &amp; D653)) * (UpdateSheet!$M:$M=K653), 0))), "") * N653)
)
</f>
        <v/>
      </c>
      <c r="P653" s="86"/>
      <c r="Q653" s="82" t="str">
        <f t="array" ref="Q653">IF(A653="", "", (IFNA(IF(A653="", "", INDEX(UpdateSheet!$K:$K, MATCH(1, (UpdateSheet!$G:$G=MAXIFS(UpdateSheet!$G:$G, UpdateSheet!$H:$H, G653, UpdateSheet!$I:$I, J653, UpdateSheet!$G:$G, "&lt;=" &amp; D653)) * (UpdateSheet!$H:$H=G653) *(UpdateSheet!$I:$I=J653), 0))), "")) +
(IFNA(IF(A653="", "", INDEX(UpdateSheet!$O:$O, MATCH(1, (UpdateSheet!$G:$G=MAXIFS(UpdateSheet!$G:$G, UpdateSheet!$M:$M, K653,UpdateSheet!$N:$N, N653, UpdateSheet!$G:$G, "&lt;=" &amp; D653)) * (UpdateSheet!$M:$M=K653) *(UpdateSheet!$N:$N=N653), 0))), ""))
)
</f>
        <v/>
      </c>
      <c r="R653" s="81" t="s">
        <v>97</v>
      </c>
      <c r="S653" s="63" t="str">
        <f t="shared" si="20"/>
        <v/>
      </c>
      <c r="T653" s="87"/>
      <c r="U653" s="84" t="s">
        <v>97</v>
      </c>
      <c r="V653" s="84" t="s">
        <v>97</v>
      </c>
      <c r="W653" s="85" t="b">
        <f t="shared" si="1"/>
        <v>0</v>
      </c>
      <c r="X653" s="63"/>
      <c r="Y653" s="63"/>
      <c r="Z653" s="63"/>
    </row>
    <row r="654">
      <c r="A654" s="75"/>
      <c r="B654" s="74"/>
      <c r="C654" s="75"/>
      <c r="D654" s="76"/>
      <c r="E654" s="75" t="s">
        <v>97</v>
      </c>
      <c r="F654" s="75" t="s">
        <v>97</v>
      </c>
      <c r="G654" s="77"/>
      <c r="H654" s="77"/>
      <c r="I654" s="80"/>
      <c r="J654" s="77" t="s">
        <v>97</v>
      </c>
      <c r="K654" s="79" t="s">
        <v>97</v>
      </c>
      <c r="L654" s="79"/>
      <c r="M654" s="80"/>
      <c r="N654" s="79" t="s">
        <v>97</v>
      </c>
      <c r="O654" s="81" t="str">
        <f t="array" ref="O654">IF(A654="", "", (IFNA(IF(A654="", "", INDEX(UpdateSheet!$L:$L, MATCH(1, (UpdateSheet!$G:$G=MAXIFS(UpdateSheet!$G:$G, UpdateSheet!$H:$H, G654, UpdateSheet!$G:$G, "&lt;=" &amp; D654)) * (UpdateSheet!$H:$H=G654), 0))), "") * J654) +
(IFNA(IF(A654="", "", INDEX(UpdateSheet!$P:$P, MATCH(1, (UpdateSheet!$G:$G=MAXIFS(UpdateSheet!$G:$G, UpdateSheet!$M:$M, K654, UpdateSheet!$G:$G, "&lt;=" &amp; D654)) * (UpdateSheet!$M:$M=K654), 0))), "") * N654)
)
</f>
        <v/>
      </c>
      <c r="P654" s="86"/>
      <c r="Q654" s="82" t="str">
        <f t="array" ref="Q654">IF(A654="", "", (IFNA(IF(A654="", "", INDEX(UpdateSheet!$K:$K, MATCH(1, (UpdateSheet!$G:$G=MAXIFS(UpdateSheet!$G:$G, UpdateSheet!$H:$H, G654, UpdateSheet!$I:$I, J654, UpdateSheet!$G:$G, "&lt;=" &amp; D654)) * (UpdateSheet!$H:$H=G654) *(UpdateSheet!$I:$I=J654), 0))), "")) +
(IFNA(IF(A654="", "", INDEX(UpdateSheet!$O:$O, MATCH(1, (UpdateSheet!$G:$G=MAXIFS(UpdateSheet!$G:$G, UpdateSheet!$M:$M, K654,UpdateSheet!$N:$N, N654, UpdateSheet!$G:$G, "&lt;=" &amp; D654)) * (UpdateSheet!$M:$M=K654) *(UpdateSheet!$N:$N=N654), 0))), ""))
)
</f>
        <v/>
      </c>
      <c r="R654" s="81" t="s">
        <v>97</v>
      </c>
      <c r="S654" s="63" t="str">
        <f t="shared" si="20"/>
        <v/>
      </c>
      <c r="T654" s="87"/>
      <c r="U654" s="84" t="s">
        <v>97</v>
      </c>
      <c r="V654" s="84" t="s">
        <v>97</v>
      </c>
      <c r="W654" s="85" t="b">
        <f t="shared" si="1"/>
        <v>0</v>
      </c>
      <c r="X654" s="63"/>
      <c r="Y654" s="63"/>
      <c r="Z654" s="63"/>
    </row>
    <row r="655">
      <c r="A655" s="75"/>
      <c r="B655" s="74"/>
      <c r="C655" s="75"/>
      <c r="D655" s="76"/>
      <c r="E655" s="75" t="s">
        <v>97</v>
      </c>
      <c r="F655" s="75" t="s">
        <v>97</v>
      </c>
      <c r="G655" s="77"/>
      <c r="H655" s="77"/>
      <c r="I655" s="80"/>
      <c r="J655" s="77" t="s">
        <v>97</v>
      </c>
      <c r="K655" s="79" t="s">
        <v>97</v>
      </c>
      <c r="L655" s="79"/>
      <c r="M655" s="80"/>
      <c r="N655" s="79" t="s">
        <v>97</v>
      </c>
      <c r="O655" s="81" t="str">
        <f t="array" ref="O655">IF(A655="", "", (IFNA(IF(A655="", "", INDEX(UpdateSheet!$L:$L, MATCH(1, (UpdateSheet!$G:$G=MAXIFS(UpdateSheet!$G:$G, UpdateSheet!$H:$H, G655, UpdateSheet!$G:$G, "&lt;=" &amp; D655)) * (UpdateSheet!$H:$H=G655), 0))), "") * J655) +
(IFNA(IF(A655="", "", INDEX(UpdateSheet!$P:$P, MATCH(1, (UpdateSheet!$G:$G=MAXIFS(UpdateSheet!$G:$G, UpdateSheet!$M:$M, K655, UpdateSheet!$G:$G, "&lt;=" &amp; D655)) * (UpdateSheet!$M:$M=K655), 0))), "") * N655)
)
</f>
        <v/>
      </c>
      <c r="P655" s="86"/>
      <c r="Q655" s="82" t="str">
        <f t="array" ref="Q655">IF(A655="", "", (IFNA(IF(A655="", "", INDEX(UpdateSheet!$K:$K, MATCH(1, (UpdateSheet!$G:$G=MAXIFS(UpdateSheet!$G:$G, UpdateSheet!$H:$H, G655, UpdateSheet!$I:$I, J655, UpdateSheet!$G:$G, "&lt;=" &amp; D655)) * (UpdateSheet!$H:$H=G655) *(UpdateSheet!$I:$I=J655), 0))), "")) +
(IFNA(IF(A655="", "", INDEX(UpdateSheet!$O:$O, MATCH(1, (UpdateSheet!$G:$G=MAXIFS(UpdateSheet!$G:$G, UpdateSheet!$M:$M, K655,UpdateSheet!$N:$N, N655, UpdateSheet!$G:$G, "&lt;=" &amp; D655)) * (UpdateSheet!$M:$M=K655) *(UpdateSheet!$N:$N=N655), 0))), ""))
)
</f>
        <v/>
      </c>
      <c r="R655" s="81" t="s">
        <v>97</v>
      </c>
      <c r="S655" s="63" t="str">
        <f t="shared" si="20"/>
        <v/>
      </c>
      <c r="T655" s="87"/>
      <c r="U655" s="84" t="s">
        <v>97</v>
      </c>
      <c r="V655" s="84" t="s">
        <v>97</v>
      </c>
      <c r="W655" s="85" t="b">
        <f t="shared" si="1"/>
        <v>0</v>
      </c>
      <c r="X655" s="63"/>
      <c r="Y655" s="63"/>
      <c r="Z655" s="63"/>
    </row>
    <row r="656">
      <c r="A656" s="75"/>
      <c r="B656" s="74"/>
      <c r="C656" s="75"/>
      <c r="D656" s="76"/>
      <c r="E656" s="75" t="s">
        <v>97</v>
      </c>
      <c r="F656" s="75" t="s">
        <v>97</v>
      </c>
      <c r="G656" s="77"/>
      <c r="H656" s="77"/>
      <c r="I656" s="80"/>
      <c r="J656" s="77" t="s">
        <v>97</v>
      </c>
      <c r="K656" s="79" t="s">
        <v>97</v>
      </c>
      <c r="L656" s="79"/>
      <c r="M656" s="80"/>
      <c r="N656" s="79" t="s">
        <v>97</v>
      </c>
      <c r="O656" s="81" t="str">
        <f t="array" ref="O656">IF(A656="", "", (IFNA(IF(A656="", "", INDEX(UpdateSheet!$L:$L, MATCH(1, (UpdateSheet!$G:$G=MAXIFS(UpdateSheet!$G:$G, UpdateSheet!$H:$H, G656, UpdateSheet!$G:$G, "&lt;=" &amp; D656)) * (UpdateSheet!$H:$H=G656), 0))), "") * J656) +
(IFNA(IF(A656="", "", INDEX(UpdateSheet!$P:$P, MATCH(1, (UpdateSheet!$G:$G=MAXIFS(UpdateSheet!$G:$G, UpdateSheet!$M:$M, K656, UpdateSheet!$G:$G, "&lt;=" &amp; D656)) * (UpdateSheet!$M:$M=K656), 0))), "") * N656)
)
</f>
        <v/>
      </c>
      <c r="P656" s="86"/>
      <c r="Q656" s="82" t="str">
        <f t="array" ref="Q656">IF(A656="", "", (IFNA(IF(A656="", "", INDEX(UpdateSheet!$K:$K, MATCH(1, (UpdateSheet!$G:$G=MAXIFS(UpdateSheet!$G:$G, UpdateSheet!$H:$H, G656, UpdateSheet!$I:$I, J656, UpdateSheet!$G:$G, "&lt;=" &amp; D656)) * (UpdateSheet!$H:$H=G656) *(UpdateSheet!$I:$I=J656), 0))), "")) +
(IFNA(IF(A656="", "", INDEX(UpdateSheet!$O:$O, MATCH(1, (UpdateSheet!$G:$G=MAXIFS(UpdateSheet!$G:$G, UpdateSheet!$M:$M, K656,UpdateSheet!$N:$N, N656, UpdateSheet!$G:$G, "&lt;=" &amp; D656)) * (UpdateSheet!$M:$M=K656) *(UpdateSheet!$N:$N=N656), 0))), ""))
)
</f>
        <v/>
      </c>
      <c r="R656" s="81" t="s">
        <v>97</v>
      </c>
      <c r="S656" s="63" t="str">
        <f t="shared" si="20"/>
        <v/>
      </c>
      <c r="T656" s="87"/>
      <c r="U656" s="84" t="s">
        <v>97</v>
      </c>
      <c r="V656" s="84" t="s">
        <v>97</v>
      </c>
      <c r="W656" s="85" t="b">
        <f t="shared" si="1"/>
        <v>0</v>
      </c>
      <c r="X656" s="63"/>
      <c r="Y656" s="63"/>
      <c r="Z656" s="63"/>
    </row>
    <row r="657">
      <c r="A657" s="75"/>
      <c r="B657" s="74"/>
      <c r="C657" s="75"/>
      <c r="D657" s="76"/>
      <c r="E657" s="75" t="s">
        <v>97</v>
      </c>
      <c r="F657" s="75" t="s">
        <v>97</v>
      </c>
      <c r="G657" s="77"/>
      <c r="H657" s="77"/>
      <c r="I657" s="80"/>
      <c r="J657" s="77" t="s">
        <v>97</v>
      </c>
      <c r="K657" s="79" t="s">
        <v>97</v>
      </c>
      <c r="L657" s="79"/>
      <c r="M657" s="80"/>
      <c r="N657" s="79" t="s">
        <v>97</v>
      </c>
      <c r="O657" s="81" t="str">
        <f t="array" ref="O657">IF(A657="", "", (IFNA(IF(A657="", "", INDEX(UpdateSheet!$L:$L, MATCH(1, (UpdateSheet!$G:$G=MAXIFS(UpdateSheet!$G:$G, UpdateSheet!$H:$H, G657, UpdateSheet!$G:$G, "&lt;=" &amp; D657)) * (UpdateSheet!$H:$H=G657), 0))), "") * J657) +
(IFNA(IF(A657="", "", INDEX(UpdateSheet!$P:$P, MATCH(1, (UpdateSheet!$G:$G=MAXIFS(UpdateSheet!$G:$G, UpdateSheet!$M:$M, K657, UpdateSheet!$G:$G, "&lt;=" &amp; D657)) * (UpdateSheet!$M:$M=K657), 0))), "") * N657)
)
</f>
        <v/>
      </c>
      <c r="P657" s="86"/>
      <c r="Q657" s="82" t="str">
        <f t="array" ref="Q657">IF(A657="", "", (IFNA(IF(A657="", "", INDEX(UpdateSheet!$K:$K, MATCH(1, (UpdateSheet!$G:$G=MAXIFS(UpdateSheet!$G:$G, UpdateSheet!$H:$H, G657, UpdateSheet!$I:$I, J657, UpdateSheet!$G:$G, "&lt;=" &amp; D657)) * (UpdateSheet!$H:$H=G657) *(UpdateSheet!$I:$I=J657), 0))), "")) +
(IFNA(IF(A657="", "", INDEX(UpdateSheet!$O:$O, MATCH(1, (UpdateSheet!$G:$G=MAXIFS(UpdateSheet!$G:$G, UpdateSheet!$M:$M, K657,UpdateSheet!$N:$N, N657, UpdateSheet!$G:$G, "&lt;=" &amp; D657)) * (UpdateSheet!$M:$M=K657) *(UpdateSheet!$N:$N=N657), 0))), ""))
)
</f>
        <v/>
      </c>
      <c r="R657" s="81" t="s">
        <v>97</v>
      </c>
      <c r="S657" s="63" t="str">
        <f t="shared" si="20"/>
        <v/>
      </c>
      <c r="T657" s="87"/>
      <c r="U657" s="84" t="s">
        <v>97</v>
      </c>
      <c r="V657" s="84" t="s">
        <v>97</v>
      </c>
      <c r="W657" s="85" t="b">
        <f t="shared" si="1"/>
        <v>0</v>
      </c>
      <c r="X657" s="63"/>
      <c r="Y657" s="63"/>
      <c r="Z657" s="63"/>
    </row>
    <row r="658">
      <c r="A658" s="75"/>
      <c r="B658" s="74"/>
      <c r="C658" s="75"/>
      <c r="D658" s="76"/>
      <c r="E658" s="75" t="s">
        <v>97</v>
      </c>
      <c r="F658" s="75" t="s">
        <v>97</v>
      </c>
      <c r="G658" s="77"/>
      <c r="H658" s="77"/>
      <c r="I658" s="80"/>
      <c r="J658" s="77" t="s">
        <v>97</v>
      </c>
      <c r="K658" s="79" t="s">
        <v>97</v>
      </c>
      <c r="L658" s="79"/>
      <c r="M658" s="80"/>
      <c r="N658" s="79" t="s">
        <v>97</v>
      </c>
      <c r="O658" s="81" t="str">
        <f t="array" ref="O658">IF(A658="", "", (IFNA(IF(A658="", "", INDEX(UpdateSheet!$L:$L, MATCH(1, (UpdateSheet!$G:$G=MAXIFS(UpdateSheet!$G:$G, UpdateSheet!$H:$H, G658, UpdateSheet!$G:$G, "&lt;=" &amp; D658)) * (UpdateSheet!$H:$H=G658), 0))), "") * J658) +
(IFNA(IF(A658="", "", INDEX(UpdateSheet!$P:$P, MATCH(1, (UpdateSheet!$G:$G=MAXIFS(UpdateSheet!$G:$G, UpdateSheet!$M:$M, K658, UpdateSheet!$G:$G, "&lt;=" &amp; D658)) * (UpdateSheet!$M:$M=K658), 0))), "") * N658)
)
</f>
        <v/>
      </c>
      <c r="P658" s="86"/>
      <c r="Q658" s="82" t="str">
        <f t="array" ref="Q658">IF(A658="", "", (IFNA(IF(A658="", "", INDEX(UpdateSheet!$K:$K, MATCH(1, (UpdateSheet!$G:$G=MAXIFS(UpdateSheet!$G:$G, UpdateSheet!$H:$H, G658, UpdateSheet!$I:$I, J658, UpdateSheet!$G:$G, "&lt;=" &amp; D658)) * (UpdateSheet!$H:$H=G658) *(UpdateSheet!$I:$I=J658), 0))), "")) +
(IFNA(IF(A658="", "", INDEX(UpdateSheet!$O:$O, MATCH(1, (UpdateSheet!$G:$G=MAXIFS(UpdateSheet!$G:$G, UpdateSheet!$M:$M, K658,UpdateSheet!$N:$N, N658, UpdateSheet!$G:$G, "&lt;=" &amp; D658)) * (UpdateSheet!$M:$M=K658) *(UpdateSheet!$N:$N=N658), 0))), ""))
)
</f>
        <v/>
      </c>
      <c r="R658" s="81" t="s">
        <v>97</v>
      </c>
      <c r="S658" s="63" t="str">
        <f t="shared" si="20"/>
        <v/>
      </c>
      <c r="T658" s="87"/>
      <c r="U658" s="84" t="s">
        <v>97</v>
      </c>
      <c r="V658" s="84" t="s">
        <v>97</v>
      </c>
      <c r="W658" s="85" t="b">
        <f t="shared" si="1"/>
        <v>0</v>
      </c>
      <c r="X658" s="63"/>
      <c r="Y658" s="63"/>
      <c r="Z658" s="63"/>
    </row>
    <row r="659">
      <c r="A659" s="75"/>
      <c r="B659" s="74"/>
      <c r="C659" s="75"/>
      <c r="D659" s="76"/>
      <c r="E659" s="75" t="s">
        <v>97</v>
      </c>
      <c r="F659" s="75" t="s">
        <v>97</v>
      </c>
      <c r="G659" s="77"/>
      <c r="H659" s="77"/>
      <c r="I659" s="80"/>
      <c r="J659" s="77" t="s">
        <v>97</v>
      </c>
      <c r="K659" s="79" t="s">
        <v>97</v>
      </c>
      <c r="L659" s="79"/>
      <c r="M659" s="80"/>
      <c r="N659" s="79" t="s">
        <v>97</v>
      </c>
      <c r="O659" s="81" t="str">
        <f t="array" ref="O659">IF(A659="", "", (IFNA(IF(A659="", "", INDEX(UpdateSheet!$L:$L, MATCH(1, (UpdateSheet!$G:$G=MAXIFS(UpdateSheet!$G:$G, UpdateSheet!$H:$H, G659, UpdateSheet!$G:$G, "&lt;=" &amp; D659)) * (UpdateSheet!$H:$H=G659), 0))), "") * J659) +
(IFNA(IF(A659="", "", INDEX(UpdateSheet!$P:$P, MATCH(1, (UpdateSheet!$G:$G=MAXIFS(UpdateSheet!$G:$G, UpdateSheet!$M:$M, K659, UpdateSheet!$G:$G, "&lt;=" &amp; D659)) * (UpdateSheet!$M:$M=K659), 0))), "") * N659)
)
</f>
        <v/>
      </c>
      <c r="P659" s="86"/>
      <c r="Q659" s="82" t="str">
        <f t="array" ref="Q659">IF(A659="", "", (IFNA(IF(A659="", "", INDEX(UpdateSheet!$K:$K, MATCH(1, (UpdateSheet!$G:$G=MAXIFS(UpdateSheet!$G:$G, UpdateSheet!$H:$H, G659, UpdateSheet!$I:$I, J659, UpdateSheet!$G:$G, "&lt;=" &amp; D659)) * (UpdateSheet!$H:$H=G659) *(UpdateSheet!$I:$I=J659), 0))), "")) +
(IFNA(IF(A659="", "", INDEX(UpdateSheet!$O:$O, MATCH(1, (UpdateSheet!$G:$G=MAXIFS(UpdateSheet!$G:$G, UpdateSheet!$M:$M, K659,UpdateSheet!$N:$N, N659, UpdateSheet!$G:$G, "&lt;=" &amp; D659)) * (UpdateSheet!$M:$M=K659) *(UpdateSheet!$N:$N=N659), 0))), ""))
)
</f>
        <v/>
      </c>
      <c r="R659" s="81" t="s">
        <v>97</v>
      </c>
      <c r="S659" s="63" t="str">
        <f t="shared" si="20"/>
        <v/>
      </c>
      <c r="T659" s="87"/>
      <c r="U659" s="84" t="s">
        <v>97</v>
      </c>
      <c r="V659" s="84" t="s">
        <v>97</v>
      </c>
      <c r="W659" s="85" t="b">
        <f t="shared" si="1"/>
        <v>0</v>
      </c>
      <c r="X659" s="63"/>
      <c r="Y659" s="63"/>
      <c r="Z659" s="63"/>
    </row>
    <row r="660">
      <c r="A660" s="75"/>
      <c r="B660" s="74"/>
      <c r="C660" s="75"/>
      <c r="D660" s="76"/>
      <c r="E660" s="75" t="s">
        <v>97</v>
      </c>
      <c r="F660" s="75" t="s">
        <v>97</v>
      </c>
      <c r="G660" s="77"/>
      <c r="H660" s="77"/>
      <c r="I660" s="80"/>
      <c r="J660" s="77" t="s">
        <v>97</v>
      </c>
      <c r="K660" s="79" t="s">
        <v>97</v>
      </c>
      <c r="L660" s="79"/>
      <c r="M660" s="80"/>
      <c r="N660" s="79" t="s">
        <v>97</v>
      </c>
      <c r="O660" s="81" t="str">
        <f t="array" ref="O660">IF(A660="", "", (IFNA(IF(A660="", "", INDEX(UpdateSheet!$L:$L, MATCH(1, (UpdateSheet!$G:$G=MAXIFS(UpdateSheet!$G:$G, UpdateSheet!$H:$H, G660, UpdateSheet!$G:$G, "&lt;=" &amp; D660)) * (UpdateSheet!$H:$H=G660), 0))), "") * J660) +
(IFNA(IF(A660="", "", INDEX(UpdateSheet!$P:$P, MATCH(1, (UpdateSheet!$G:$G=MAXIFS(UpdateSheet!$G:$G, UpdateSheet!$M:$M, K660, UpdateSheet!$G:$G, "&lt;=" &amp; D660)) * (UpdateSheet!$M:$M=K660), 0))), "") * N660)
)
</f>
        <v/>
      </c>
      <c r="P660" s="86"/>
      <c r="Q660" s="82" t="str">
        <f t="array" ref="Q660">IF(A660="", "", (IFNA(IF(A660="", "", INDEX(UpdateSheet!$K:$K, MATCH(1, (UpdateSheet!$G:$G=MAXIFS(UpdateSheet!$G:$G, UpdateSheet!$H:$H, G660, UpdateSheet!$I:$I, J660, UpdateSheet!$G:$G, "&lt;=" &amp; D660)) * (UpdateSheet!$H:$H=G660) *(UpdateSheet!$I:$I=J660), 0))), "")) +
(IFNA(IF(A660="", "", INDEX(UpdateSheet!$O:$O, MATCH(1, (UpdateSheet!$G:$G=MAXIFS(UpdateSheet!$G:$G, UpdateSheet!$M:$M, K660,UpdateSheet!$N:$N, N660, UpdateSheet!$G:$G, "&lt;=" &amp; D660)) * (UpdateSheet!$M:$M=K660) *(UpdateSheet!$N:$N=N660), 0))), ""))
)
</f>
        <v/>
      </c>
      <c r="R660" s="81" t="s">
        <v>97</v>
      </c>
      <c r="S660" s="63" t="str">
        <f t="shared" si="20"/>
        <v/>
      </c>
      <c r="T660" s="87"/>
      <c r="U660" s="84" t="s">
        <v>97</v>
      </c>
      <c r="V660" s="84" t="s">
        <v>97</v>
      </c>
      <c r="W660" s="85" t="b">
        <f t="shared" si="1"/>
        <v>0</v>
      </c>
      <c r="X660" s="63"/>
      <c r="Y660" s="63"/>
      <c r="Z660" s="63"/>
    </row>
    <row r="661">
      <c r="A661" s="75"/>
      <c r="B661" s="74"/>
      <c r="C661" s="75"/>
      <c r="D661" s="76"/>
      <c r="E661" s="75" t="s">
        <v>97</v>
      </c>
      <c r="F661" s="75" t="s">
        <v>97</v>
      </c>
      <c r="G661" s="77"/>
      <c r="H661" s="77"/>
      <c r="I661" s="80"/>
      <c r="J661" s="77" t="s">
        <v>97</v>
      </c>
      <c r="K661" s="79" t="s">
        <v>97</v>
      </c>
      <c r="L661" s="79"/>
      <c r="M661" s="80"/>
      <c r="N661" s="79" t="s">
        <v>97</v>
      </c>
      <c r="O661" s="81" t="str">
        <f t="array" ref="O661">IF(A661="", "", (IFNA(IF(A661="", "", INDEX(UpdateSheet!$L:$L, MATCH(1, (UpdateSheet!$G:$G=MAXIFS(UpdateSheet!$G:$G, UpdateSheet!$H:$H, G661, UpdateSheet!$G:$G, "&lt;=" &amp; D661)) * (UpdateSheet!$H:$H=G661), 0))), "") * J661) +
(IFNA(IF(A661="", "", INDEX(UpdateSheet!$P:$P, MATCH(1, (UpdateSheet!$G:$G=MAXIFS(UpdateSheet!$G:$G, UpdateSheet!$M:$M, K661, UpdateSheet!$G:$G, "&lt;=" &amp; D661)) * (UpdateSheet!$M:$M=K661), 0))), "") * N661)
)
</f>
        <v/>
      </c>
      <c r="P661" s="86"/>
      <c r="Q661" s="82" t="str">
        <f t="array" ref="Q661">IF(A661="", "", (IFNA(IF(A661="", "", INDEX(UpdateSheet!$K:$K, MATCH(1, (UpdateSheet!$G:$G=MAXIFS(UpdateSheet!$G:$G, UpdateSheet!$H:$H, G661, UpdateSheet!$I:$I, J661, UpdateSheet!$G:$G, "&lt;=" &amp; D661)) * (UpdateSheet!$H:$H=G661) *(UpdateSheet!$I:$I=J661), 0))), "")) +
(IFNA(IF(A661="", "", INDEX(UpdateSheet!$O:$O, MATCH(1, (UpdateSheet!$G:$G=MAXIFS(UpdateSheet!$G:$G, UpdateSheet!$M:$M, K661,UpdateSheet!$N:$N, N661, UpdateSheet!$G:$G, "&lt;=" &amp; D661)) * (UpdateSheet!$M:$M=K661) *(UpdateSheet!$N:$N=N661), 0))), ""))
)
</f>
        <v/>
      </c>
      <c r="R661" s="81" t="s">
        <v>97</v>
      </c>
      <c r="S661" s="63" t="str">
        <f t="shared" si="20"/>
        <v/>
      </c>
      <c r="T661" s="87"/>
      <c r="U661" s="84" t="s">
        <v>97</v>
      </c>
      <c r="V661" s="84" t="s">
        <v>97</v>
      </c>
      <c r="W661" s="85" t="b">
        <f t="shared" si="1"/>
        <v>0</v>
      </c>
      <c r="X661" s="63"/>
      <c r="Y661" s="63"/>
      <c r="Z661" s="63"/>
    </row>
    <row r="662">
      <c r="A662" s="75"/>
      <c r="B662" s="74"/>
      <c r="C662" s="75"/>
      <c r="D662" s="76"/>
      <c r="E662" s="75" t="s">
        <v>97</v>
      </c>
      <c r="F662" s="75" t="s">
        <v>97</v>
      </c>
      <c r="G662" s="77"/>
      <c r="H662" s="77"/>
      <c r="I662" s="80"/>
      <c r="J662" s="77" t="s">
        <v>97</v>
      </c>
      <c r="K662" s="79" t="s">
        <v>97</v>
      </c>
      <c r="L662" s="79"/>
      <c r="M662" s="80"/>
      <c r="N662" s="79" t="s">
        <v>97</v>
      </c>
      <c r="O662" s="81" t="str">
        <f t="array" ref="O662">IF(A662="", "", (IFNA(IF(A662="", "", INDEX(UpdateSheet!$L:$L, MATCH(1, (UpdateSheet!$G:$G=MAXIFS(UpdateSheet!$G:$G, UpdateSheet!$H:$H, G662, UpdateSheet!$G:$G, "&lt;=" &amp; D662)) * (UpdateSheet!$H:$H=G662), 0))), "") * J662) +
(IFNA(IF(A662="", "", INDEX(UpdateSheet!$P:$P, MATCH(1, (UpdateSheet!$G:$G=MAXIFS(UpdateSheet!$G:$G, UpdateSheet!$M:$M, K662, UpdateSheet!$G:$G, "&lt;=" &amp; D662)) * (UpdateSheet!$M:$M=K662), 0))), "") * N662)
)
</f>
        <v/>
      </c>
      <c r="P662" s="86"/>
      <c r="Q662" s="82" t="str">
        <f t="array" ref="Q662">IF(A662="", "", (IFNA(IF(A662="", "", INDEX(UpdateSheet!$K:$K, MATCH(1, (UpdateSheet!$G:$G=MAXIFS(UpdateSheet!$G:$G, UpdateSheet!$H:$H, G662, UpdateSheet!$I:$I, J662, UpdateSheet!$G:$G, "&lt;=" &amp; D662)) * (UpdateSheet!$H:$H=G662) *(UpdateSheet!$I:$I=J662), 0))), "")) +
(IFNA(IF(A662="", "", INDEX(UpdateSheet!$O:$O, MATCH(1, (UpdateSheet!$G:$G=MAXIFS(UpdateSheet!$G:$G, UpdateSheet!$M:$M, K662,UpdateSheet!$N:$N, N662, UpdateSheet!$G:$G, "&lt;=" &amp; D662)) * (UpdateSheet!$M:$M=K662) *(UpdateSheet!$N:$N=N662), 0))), ""))
)
</f>
        <v/>
      </c>
      <c r="R662" s="81" t="s">
        <v>97</v>
      </c>
      <c r="S662" s="63" t="str">
        <f t="shared" si="20"/>
        <v/>
      </c>
      <c r="T662" s="87"/>
      <c r="U662" s="84" t="s">
        <v>97</v>
      </c>
      <c r="V662" s="84" t="s">
        <v>97</v>
      </c>
      <c r="W662" s="85" t="b">
        <f t="shared" si="1"/>
        <v>0</v>
      </c>
      <c r="X662" s="63"/>
      <c r="Y662" s="63"/>
      <c r="Z662" s="63"/>
    </row>
    <row r="663">
      <c r="A663" s="75"/>
      <c r="B663" s="74"/>
      <c r="C663" s="75"/>
      <c r="D663" s="76"/>
      <c r="E663" s="75" t="s">
        <v>97</v>
      </c>
      <c r="F663" s="75" t="s">
        <v>97</v>
      </c>
      <c r="G663" s="77"/>
      <c r="H663" s="77"/>
      <c r="I663" s="80"/>
      <c r="J663" s="77" t="s">
        <v>97</v>
      </c>
      <c r="K663" s="79" t="s">
        <v>97</v>
      </c>
      <c r="L663" s="79"/>
      <c r="M663" s="80"/>
      <c r="N663" s="79" t="s">
        <v>97</v>
      </c>
      <c r="O663" s="81" t="str">
        <f t="array" ref="O663">IF(A663="", "", (IFNA(IF(A663="", "", INDEX(UpdateSheet!$L:$L, MATCH(1, (UpdateSheet!$G:$G=MAXIFS(UpdateSheet!$G:$G, UpdateSheet!$H:$H, G663, UpdateSheet!$G:$G, "&lt;=" &amp; D663)) * (UpdateSheet!$H:$H=G663), 0))), "") * J663) +
(IFNA(IF(A663="", "", INDEX(UpdateSheet!$P:$P, MATCH(1, (UpdateSheet!$G:$G=MAXIFS(UpdateSheet!$G:$G, UpdateSheet!$M:$M, K663, UpdateSheet!$G:$G, "&lt;=" &amp; D663)) * (UpdateSheet!$M:$M=K663), 0))), "") * N663)
)
</f>
        <v/>
      </c>
      <c r="P663" s="86"/>
      <c r="Q663" s="82" t="str">
        <f t="array" ref="Q663">IF(A663="", "", (IFNA(IF(A663="", "", INDEX(UpdateSheet!$K:$K, MATCH(1, (UpdateSheet!$G:$G=MAXIFS(UpdateSheet!$G:$G, UpdateSheet!$H:$H, G663, UpdateSheet!$I:$I, J663, UpdateSheet!$G:$G, "&lt;=" &amp; D663)) * (UpdateSheet!$H:$H=G663) *(UpdateSheet!$I:$I=J663), 0))), "")) +
(IFNA(IF(A663="", "", INDEX(UpdateSheet!$O:$O, MATCH(1, (UpdateSheet!$G:$G=MAXIFS(UpdateSheet!$G:$G, UpdateSheet!$M:$M, K663,UpdateSheet!$N:$N, N663, UpdateSheet!$G:$G, "&lt;=" &amp; D663)) * (UpdateSheet!$M:$M=K663) *(UpdateSheet!$N:$N=N663), 0))), ""))
)
</f>
        <v/>
      </c>
      <c r="R663" s="81" t="s">
        <v>97</v>
      </c>
      <c r="S663" s="63" t="str">
        <f t="shared" si="20"/>
        <v/>
      </c>
      <c r="T663" s="87"/>
      <c r="U663" s="84" t="s">
        <v>97</v>
      </c>
      <c r="V663" s="84" t="s">
        <v>97</v>
      </c>
      <c r="W663" s="85" t="b">
        <f t="shared" si="1"/>
        <v>0</v>
      </c>
      <c r="X663" s="63"/>
      <c r="Y663" s="63"/>
      <c r="Z663" s="63"/>
    </row>
    <row r="664">
      <c r="A664" s="75"/>
      <c r="B664" s="74"/>
      <c r="C664" s="75"/>
      <c r="D664" s="76"/>
      <c r="E664" s="75" t="s">
        <v>97</v>
      </c>
      <c r="F664" s="75" t="s">
        <v>97</v>
      </c>
      <c r="G664" s="77"/>
      <c r="H664" s="77"/>
      <c r="I664" s="80"/>
      <c r="J664" s="77" t="s">
        <v>97</v>
      </c>
      <c r="K664" s="79" t="s">
        <v>97</v>
      </c>
      <c r="L664" s="79"/>
      <c r="M664" s="80"/>
      <c r="N664" s="79" t="s">
        <v>97</v>
      </c>
      <c r="O664" s="81" t="str">
        <f t="array" ref="O664">IF(A664="", "", (IFNA(IF(A664="", "", INDEX(UpdateSheet!$L:$L, MATCH(1, (UpdateSheet!$G:$G=MAXIFS(UpdateSheet!$G:$G, UpdateSheet!$H:$H, G664, UpdateSheet!$G:$G, "&lt;=" &amp; D664)) * (UpdateSheet!$H:$H=G664), 0))), "") * J664) +
(IFNA(IF(A664="", "", INDEX(UpdateSheet!$P:$P, MATCH(1, (UpdateSheet!$G:$G=MAXIFS(UpdateSheet!$G:$G, UpdateSheet!$M:$M, K664, UpdateSheet!$G:$G, "&lt;=" &amp; D664)) * (UpdateSheet!$M:$M=K664), 0))), "") * N664)
)
</f>
        <v/>
      </c>
      <c r="P664" s="86"/>
      <c r="Q664" s="82" t="str">
        <f t="array" ref="Q664">IF(A664="", "", (IFNA(IF(A664="", "", INDEX(UpdateSheet!$K:$K, MATCH(1, (UpdateSheet!$G:$G=MAXIFS(UpdateSheet!$G:$G, UpdateSheet!$H:$H, G664, UpdateSheet!$I:$I, J664, UpdateSheet!$G:$G, "&lt;=" &amp; D664)) * (UpdateSheet!$H:$H=G664) *(UpdateSheet!$I:$I=J664), 0))), "")) +
(IFNA(IF(A664="", "", INDEX(UpdateSheet!$O:$O, MATCH(1, (UpdateSheet!$G:$G=MAXIFS(UpdateSheet!$G:$G, UpdateSheet!$M:$M, K664,UpdateSheet!$N:$N, N664, UpdateSheet!$G:$G, "&lt;=" &amp; D664)) * (UpdateSheet!$M:$M=K664) *(UpdateSheet!$N:$N=N664), 0))), ""))
)
</f>
        <v/>
      </c>
      <c r="R664" s="81" t="s">
        <v>97</v>
      </c>
      <c r="S664" s="63" t="str">
        <f t="shared" si="20"/>
        <v/>
      </c>
      <c r="T664" s="87"/>
      <c r="U664" s="84" t="s">
        <v>97</v>
      </c>
      <c r="V664" s="84" t="s">
        <v>97</v>
      </c>
      <c r="W664" s="85" t="b">
        <f t="shared" si="1"/>
        <v>0</v>
      </c>
      <c r="X664" s="63"/>
      <c r="Y664" s="63"/>
      <c r="Z664" s="63"/>
    </row>
    <row r="665">
      <c r="A665" s="75"/>
      <c r="B665" s="74"/>
      <c r="C665" s="75"/>
      <c r="D665" s="76"/>
      <c r="E665" s="75" t="s">
        <v>97</v>
      </c>
      <c r="F665" s="75" t="s">
        <v>97</v>
      </c>
      <c r="G665" s="77"/>
      <c r="H665" s="77"/>
      <c r="I665" s="80"/>
      <c r="J665" s="77" t="s">
        <v>97</v>
      </c>
      <c r="K665" s="79" t="s">
        <v>97</v>
      </c>
      <c r="L665" s="79"/>
      <c r="M665" s="80"/>
      <c r="N665" s="79" t="s">
        <v>97</v>
      </c>
      <c r="O665" s="81" t="str">
        <f t="array" ref="O665">IF(A665="", "", (IFNA(IF(A665="", "", INDEX(UpdateSheet!$L:$L, MATCH(1, (UpdateSheet!$G:$G=MAXIFS(UpdateSheet!$G:$G, UpdateSheet!$H:$H, G665, UpdateSheet!$G:$G, "&lt;=" &amp; D665)) * (UpdateSheet!$H:$H=G665), 0))), "") * J665) +
(IFNA(IF(A665="", "", INDEX(UpdateSheet!$P:$P, MATCH(1, (UpdateSheet!$G:$G=MAXIFS(UpdateSheet!$G:$G, UpdateSheet!$M:$M, K665, UpdateSheet!$G:$G, "&lt;=" &amp; D665)) * (UpdateSheet!$M:$M=K665), 0))), "") * N665)
)
</f>
        <v/>
      </c>
      <c r="P665" s="86"/>
      <c r="Q665" s="82" t="str">
        <f t="array" ref="Q665">IF(A665="", "", (IFNA(IF(A665="", "", INDEX(UpdateSheet!$K:$K, MATCH(1, (UpdateSheet!$G:$G=MAXIFS(UpdateSheet!$G:$G, UpdateSheet!$H:$H, G665, UpdateSheet!$I:$I, J665, UpdateSheet!$G:$G, "&lt;=" &amp; D665)) * (UpdateSheet!$H:$H=G665) *(UpdateSheet!$I:$I=J665), 0))), "")) +
(IFNA(IF(A665="", "", INDEX(UpdateSheet!$O:$O, MATCH(1, (UpdateSheet!$G:$G=MAXIFS(UpdateSheet!$G:$G, UpdateSheet!$M:$M, K665,UpdateSheet!$N:$N, N665, UpdateSheet!$G:$G, "&lt;=" &amp; D665)) * (UpdateSheet!$M:$M=K665) *(UpdateSheet!$N:$N=N665), 0))), ""))
)
</f>
        <v/>
      </c>
      <c r="R665" s="81" t="s">
        <v>97</v>
      </c>
      <c r="S665" s="63" t="str">
        <f t="shared" si="20"/>
        <v/>
      </c>
      <c r="T665" s="87"/>
      <c r="U665" s="84" t="s">
        <v>97</v>
      </c>
      <c r="V665" s="84" t="s">
        <v>97</v>
      </c>
      <c r="W665" s="85" t="b">
        <f t="shared" si="1"/>
        <v>0</v>
      </c>
      <c r="X665" s="63"/>
      <c r="Y665" s="63"/>
      <c r="Z665" s="63"/>
    </row>
    <row r="666">
      <c r="A666" s="75"/>
      <c r="B666" s="74"/>
      <c r="C666" s="75"/>
      <c r="D666" s="76"/>
      <c r="E666" s="75" t="s">
        <v>97</v>
      </c>
      <c r="F666" s="75" t="s">
        <v>97</v>
      </c>
      <c r="G666" s="77"/>
      <c r="H666" s="77"/>
      <c r="I666" s="80"/>
      <c r="J666" s="77" t="s">
        <v>97</v>
      </c>
      <c r="K666" s="79" t="s">
        <v>97</v>
      </c>
      <c r="L666" s="79"/>
      <c r="M666" s="80"/>
      <c r="N666" s="79" t="s">
        <v>97</v>
      </c>
      <c r="O666" s="81" t="str">
        <f t="array" ref="O666">IF(A666="", "", (IFNA(IF(A666="", "", INDEX(UpdateSheet!$L:$L, MATCH(1, (UpdateSheet!$G:$G=MAXIFS(UpdateSheet!$G:$G, UpdateSheet!$H:$H, G666, UpdateSheet!$G:$G, "&lt;=" &amp; D666)) * (UpdateSheet!$H:$H=G666), 0))), "") * J666) +
(IFNA(IF(A666="", "", INDEX(UpdateSheet!$P:$P, MATCH(1, (UpdateSheet!$G:$G=MAXIFS(UpdateSheet!$G:$G, UpdateSheet!$M:$M, K666, UpdateSheet!$G:$G, "&lt;=" &amp; D666)) * (UpdateSheet!$M:$M=K666), 0))), "") * N666)
)
</f>
        <v/>
      </c>
      <c r="P666" s="86"/>
      <c r="Q666" s="82" t="str">
        <f t="array" ref="Q666">IF(A666="", "", (IFNA(IF(A666="", "", INDEX(UpdateSheet!$K:$K, MATCH(1, (UpdateSheet!$G:$G=MAXIFS(UpdateSheet!$G:$G, UpdateSheet!$H:$H, G666, UpdateSheet!$I:$I, J666, UpdateSheet!$G:$G, "&lt;=" &amp; D666)) * (UpdateSheet!$H:$H=G666) *(UpdateSheet!$I:$I=J666), 0))), "")) +
(IFNA(IF(A666="", "", INDEX(UpdateSheet!$O:$O, MATCH(1, (UpdateSheet!$G:$G=MAXIFS(UpdateSheet!$G:$G, UpdateSheet!$M:$M, K666,UpdateSheet!$N:$N, N666, UpdateSheet!$G:$G, "&lt;=" &amp; D666)) * (UpdateSheet!$M:$M=K666) *(UpdateSheet!$N:$N=N666), 0))), ""))
)
</f>
        <v/>
      </c>
      <c r="R666" s="81" t="s">
        <v>97</v>
      </c>
      <c r="S666" s="63" t="str">
        <f t="shared" si="20"/>
        <v/>
      </c>
      <c r="T666" s="87"/>
      <c r="U666" s="84" t="s">
        <v>97</v>
      </c>
      <c r="V666" s="84" t="s">
        <v>97</v>
      </c>
      <c r="W666" s="85" t="b">
        <f t="shared" si="1"/>
        <v>0</v>
      </c>
      <c r="X666" s="63"/>
      <c r="Y666" s="63"/>
      <c r="Z666" s="63"/>
    </row>
    <row r="667">
      <c r="A667" s="75"/>
      <c r="B667" s="74"/>
      <c r="C667" s="75"/>
      <c r="D667" s="76"/>
      <c r="E667" s="75" t="s">
        <v>97</v>
      </c>
      <c r="F667" s="75" t="s">
        <v>97</v>
      </c>
      <c r="G667" s="77"/>
      <c r="H667" s="77"/>
      <c r="I667" s="80"/>
      <c r="J667" s="77" t="s">
        <v>97</v>
      </c>
      <c r="K667" s="79" t="s">
        <v>97</v>
      </c>
      <c r="L667" s="79"/>
      <c r="M667" s="80"/>
      <c r="N667" s="79" t="s">
        <v>97</v>
      </c>
      <c r="O667" s="81" t="str">
        <f t="array" ref="O667">IF(A667="", "", (IFNA(IF(A667="", "", INDEX(UpdateSheet!$L:$L, MATCH(1, (UpdateSheet!$G:$G=MAXIFS(UpdateSheet!$G:$G, UpdateSheet!$H:$H, G667, UpdateSheet!$G:$G, "&lt;=" &amp; D667)) * (UpdateSheet!$H:$H=G667), 0))), "") * J667) +
(IFNA(IF(A667="", "", INDEX(UpdateSheet!$P:$P, MATCH(1, (UpdateSheet!$G:$G=MAXIFS(UpdateSheet!$G:$G, UpdateSheet!$M:$M, K667, UpdateSheet!$G:$G, "&lt;=" &amp; D667)) * (UpdateSheet!$M:$M=K667), 0))), "") * N667)
)
</f>
        <v/>
      </c>
      <c r="P667" s="86"/>
      <c r="Q667" s="82" t="str">
        <f t="array" ref="Q667">IF(A667="", "", (IFNA(IF(A667="", "", INDEX(UpdateSheet!$K:$K, MATCH(1, (UpdateSheet!$G:$G=MAXIFS(UpdateSheet!$G:$G, UpdateSheet!$H:$H, G667, UpdateSheet!$I:$I, J667, UpdateSheet!$G:$G, "&lt;=" &amp; D667)) * (UpdateSheet!$H:$H=G667) *(UpdateSheet!$I:$I=J667), 0))), "")) +
(IFNA(IF(A667="", "", INDEX(UpdateSheet!$O:$O, MATCH(1, (UpdateSheet!$G:$G=MAXIFS(UpdateSheet!$G:$G, UpdateSheet!$M:$M, K667,UpdateSheet!$N:$N, N667, UpdateSheet!$G:$G, "&lt;=" &amp; D667)) * (UpdateSheet!$M:$M=K667) *(UpdateSheet!$N:$N=N667), 0))), ""))
)
</f>
        <v/>
      </c>
      <c r="R667" s="81" t="s">
        <v>97</v>
      </c>
      <c r="S667" s="63" t="str">
        <f t="shared" si="20"/>
        <v/>
      </c>
      <c r="T667" s="87"/>
      <c r="U667" s="84" t="s">
        <v>97</v>
      </c>
      <c r="V667" s="84" t="s">
        <v>97</v>
      </c>
      <c r="W667" s="85" t="b">
        <f t="shared" si="1"/>
        <v>0</v>
      </c>
      <c r="X667" s="63"/>
      <c r="Y667" s="63"/>
      <c r="Z667" s="63"/>
    </row>
    <row r="668">
      <c r="A668" s="75"/>
      <c r="B668" s="74"/>
      <c r="C668" s="75"/>
      <c r="D668" s="76"/>
      <c r="E668" s="75" t="s">
        <v>97</v>
      </c>
      <c r="F668" s="75" t="s">
        <v>97</v>
      </c>
      <c r="G668" s="77"/>
      <c r="H668" s="77"/>
      <c r="I668" s="80"/>
      <c r="J668" s="77" t="s">
        <v>97</v>
      </c>
      <c r="K668" s="79" t="s">
        <v>97</v>
      </c>
      <c r="L668" s="79"/>
      <c r="M668" s="80"/>
      <c r="N668" s="79" t="s">
        <v>97</v>
      </c>
      <c r="O668" s="81" t="str">
        <f t="array" ref="O668">IF(A668="", "", (IFNA(IF(A668="", "", INDEX(UpdateSheet!$L:$L, MATCH(1, (UpdateSheet!$G:$G=MAXIFS(UpdateSheet!$G:$G, UpdateSheet!$H:$H, G668, UpdateSheet!$G:$G, "&lt;=" &amp; D668)) * (UpdateSheet!$H:$H=G668), 0))), "") * J668) +
(IFNA(IF(A668="", "", INDEX(UpdateSheet!$P:$P, MATCH(1, (UpdateSheet!$G:$G=MAXIFS(UpdateSheet!$G:$G, UpdateSheet!$M:$M, K668, UpdateSheet!$G:$G, "&lt;=" &amp; D668)) * (UpdateSheet!$M:$M=K668), 0))), "") * N668)
)
</f>
        <v/>
      </c>
      <c r="P668" s="86"/>
      <c r="Q668" s="82" t="str">
        <f t="array" ref="Q668">IF(A668="", "", (IFNA(IF(A668="", "", INDEX(UpdateSheet!$K:$K, MATCH(1, (UpdateSheet!$G:$G=MAXIFS(UpdateSheet!$G:$G, UpdateSheet!$H:$H, G668, UpdateSheet!$I:$I, J668, UpdateSheet!$G:$G, "&lt;=" &amp; D668)) * (UpdateSheet!$H:$H=G668) *(UpdateSheet!$I:$I=J668), 0))), "")) +
(IFNA(IF(A668="", "", INDEX(UpdateSheet!$O:$O, MATCH(1, (UpdateSheet!$G:$G=MAXIFS(UpdateSheet!$G:$G, UpdateSheet!$M:$M, K668,UpdateSheet!$N:$N, N668, UpdateSheet!$G:$G, "&lt;=" &amp; D668)) * (UpdateSheet!$M:$M=K668) *(UpdateSheet!$N:$N=N668), 0))), ""))
)
</f>
        <v/>
      </c>
      <c r="R668" s="81" t="s">
        <v>97</v>
      </c>
      <c r="S668" s="63" t="str">
        <f t="shared" si="20"/>
        <v/>
      </c>
      <c r="T668" s="87"/>
      <c r="U668" s="84" t="s">
        <v>97</v>
      </c>
      <c r="V668" s="84" t="s">
        <v>97</v>
      </c>
      <c r="W668" s="85" t="b">
        <f t="shared" si="1"/>
        <v>0</v>
      </c>
      <c r="X668" s="63"/>
      <c r="Y668" s="63"/>
      <c r="Z668" s="63"/>
    </row>
    <row r="669">
      <c r="A669" s="75"/>
      <c r="B669" s="74"/>
      <c r="C669" s="75"/>
      <c r="D669" s="76"/>
      <c r="E669" s="75" t="s">
        <v>97</v>
      </c>
      <c r="F669" s="75" t="s">
        <v>97</v>
      </c>
      <c r="G669" s="77"/>
      <c r="H669" s="77"/>
      <c r="I669" s="80"/>
      <c r="J669" s="77" t="s">
        <v>97</v>
      </c>
      <c r="K669" s="79" t="s">
        <v>97</v>
      </c>
      <c r="L669" s="79"/>
      <c r="M669" s="80"/>
      <c r="N669" s="79" t="s">
        <v>97</v>
      </c>
      <c r="O669" s="81" t="str">
        <f t="array" ref="O669">IF(A669="", "", (IFNA(IF(A669="", "", INDEX(UpdateSheet!$L:$L, MATCH(1, (UpdateSheet!$G:$G=MAXIFS(UpdateSheet!$G:$G, UpdateSheet!$H:$H, G669, UpdateSheet!$G:$G, "&lt;=" &amp; D669)) * (UpdateSheet!$H:$H=G669), 0))), "") * J669) +
(IFNA(IF(A669="", "", INDEX(UpdateSheet!$P:$P, MATCH(1, (UpdateSheet!$G:$G=MAXIFS(UpdateSheet!$G:$G, UpdateSheet!$M:$M, K669, UpdateSheet!$G:$G, "&lt;=" &amp; D669)) * (UpdateSheet!$M:$M=K669), 0))), "") * N669)
)
</f>
        <v/>
      </c>
      <c r="P669" s="86"/>
      <c r="Q669" s="82" t="str">
        <f t="array" ref="Q669">IF(A669="", "", (IFNA(IF(A669="", "", INDEX(UpdateSheet!$K:$K, MATCH(1, (UpdateSheet!$G:$G=MAXIFS(UpdateSheet!$G:$G, UpdateSheet!$H:$H, G669, UpdateSheet!$I:$I, J669, UpdateSheet!$G:$G, "&lt;=" &amp; D669)) * (UpdateSheet!$H:$H=G669) *(UpdateSheet!$I:$I=J669), 0))), "")) +
(IFNA(IF(A669="", "", INDEX(UpdateSheet!$O:$O, MATCH(1, (UpdateSheet!$G:$G=MAXIFS(UpdateSheet!$G:$G, UpdateSheet!$M:$M, K669,UpdateSheet!$N:$N, N669, UpdateSheet!$G:$G, "&lt;=" &amp; D669)) * (UpdateSheet!$M:$M=K669) *(UpdateSheet!$N:$N=N669), 0))), ""))
)
</f>
        <v/>
      </c>
      <c r="R669" s="81" t="s">
        <v>97</v>
      </c>
      <c r="S669" s="63" t="str">
        <f t="shared" si="20"/>
        <v/>
      </c>
      <c r="T669" s="87"/>
      <c r="U669" s="84" t="s">
        <v>97</v>
      </c>
      <c r="V669" s="84" t="s">
        <v>97</v>
      </c>
      <c r="W669" s="85" t="b">
        <f t="shared" si="1"/>
        <v>0</v>
      </c>
      <c r="X669" s="63"/>
      <c r="Y669" s="63"/>
      <c r="Z669" s="63"/>
    </row>
    <row r="670">
      <c r="A670" s="75"/>
      <c r="B670" s="74"/>
      <c r="C670" s="75"/>
      <c r="D670" s="76"/>
      <c r="E670" s="75" t="s">
        <v>97</v>
      </c>
      <c r="F670" s="75" t="s">
        <v>97</v>
      </c>
      <c r="G670" s="77"/>
      <c r="H670" s="77"/>
      <c r="I670" s="80"/>
      <c r="J670" s="77" t="s">
        <v>97</v>
      </c>
      <c r="K670" s="79" t="s">
        <v>97</v>
      </c>
      <c r="L670" s="79"/>
      <c r="M670" s="80"/>
      <c r="N670" s="79" t="s">
        <v>97</v>
      </c>
      <c r="O670" s="81" t="str">
        <f t="array" ref="O670">IF(A670="", "", (IFNA(IF(A670="", "", INDEX(UpdateSheet!$L:$L, MATCH(1, (UpdateSheet!$G:$G=MAXIFS(UpdateSheet!$G:$G, UpdateSheet!$H:$H, G670, UpdateSheet!$G:$G, "&lt;=" &amp; D670)) * (UpdateSheet!$H:$H=G670), 0))), "") * J670) +
(IFNA(IF(A670="", "", INDEX(UpdateSheet!$P:$P, MATCH(1, (UpdateSheet!$G:$G=MAXIFS(UpdateSheet!$G:$G, UpdateSheet!$M:$M, K670, UpdateSheet!$G:$G, "&lt;=" &amp; D670)) * (UpdateSheet!$M:$M=K670), 0))), "") * N670)
)
</f>
        <v/>
      </c>
      <c r="P670" s="86"/>
      <c r="Q670" s="82" t="str">
        <f t="array" ref="Q670">IF(A670="", "", (IFNA(IF(A670="", "", INDEX(UpdateSheet!$K:$K, MATCH(1, (UpdateSheet!$G:$G=MAXIFS(UpdateSheet!$G:$G, UpdateSheet!$H:$H, G670, UpdateSheet!$I:$I, J670, UpdateSheet!$G:$G, "&lt;=" &amp; D670)) * (UpdateSheet!$H:$H=G670) *(UpdateSheet!$I:$I=J670), 0))), "")) +
(IFNA(IF(A670="", "", INDEX(UpdateSheet!$O:$O, MATCH(1, (UpdateSheet!$G:$G=MAXIFS(UpdateSheet!$G:$G, UpdateSheet!$M:$M, K670,UpdateSheet!$N:$N, N670, UpdateSheet!$G:$G, "&lt;=" &amp; D670)) * (UpdateSheet!$M:$M=K670) *(UpdateSheet!$N:$N=N670), 0))), ""))
)
</f>
        <v/>
      </c>
      <c r="R670" s="81" t="s">
        <v>97</v>
      </c>
      <c r="S670" s="63" t="str">
        <f t="shared" si="20"/>
        <v/>
      </c>
      <c r="T670" s="87"/>
      <c r="U670" s="84" t="s">
        <v>97</v>
      </c>
      <c r="V670" s="84" t="s">
        <v>97</v>
      </c>
      <c r="W670" s="85" t="b">
        <f t="shared" si="1"/>
        <v>0</v>
      </c>
      <c r="X670" s="63"/>
      <c r="Y670" s="63"/>
      <c r="Z670" s="63"/>
    </row>
    <row r="671">
      <c r="A671" s="75"/>
      <c r="B671" s="74"/>
      <c r="C671" s="75"/>
      <c r="D671" s="76"/>
      <c r="E671" s="75" t="s">
        <v>97</v>
      </c>
      <c r="F671" s="75" t="s">
        <v>97</v>
      </c>
      <c r="G671" s="77"/>
      <c r="H671" s="77"/>
      <c r="I671" s="80"/>
      <c r="J671" s="77" t="s">
        <v>97</v>
      </c>
      <c r="K671" s="79" t="s">
        <v>97</v>
      </c>
      <c r="L671" s="79"/>
      <c r="M671" s="80"/>
      <c r="N671" s="79" t="s">
        <v>97</v>
      </c>
      <c r="O671" s="81" t="str">
        <f t="array" ref="O671">IF(A671="", "", (IFNA(IF(A671="", "", INDEX(UpdateSheet!$L:$L, MATCH(1, (UpdateSheet!$G:$G=MAXIFS(UpdateSheet!$G:$G, UpdateSheet!$H:$H, G671, UpdateSheet!$G:$G, "&lt;=" &amp; D671)) * (UpdateSheet!$H:$H=G671), 0))), "") * J671) +
(IFNA(IF(A671="", "", INDEX(UpdateSheet!$P:$P, MATCH(1, (UpdateSheet!$G:$G=MAXIFS(UpdateSheet!$G:$G, UpdateSheet!$M:$M, K671, UpdateSheet!$G:$G, "&lt;=" &amp; D671)) * (UpdateSheet!$M:$M=K671), 0))), "") * N671)
)
</f>
        <v/>
      </c>
      <c r="P671" s="86"/>
      <c r="Q671" s="82" t="str">
        <f t="array" ref="Q671">IF(A671="", "", (IFNA(IF(A671="", "", INDEX(UpdateSheet!$K:$K, MATCH(1, (UpdateSheet!$G:$G=MAXIFS(UpdateSheet!$G:$G, UpdateSheet!$H:$H, G671, UpdateSheet!$I:$I, J671, UpdateSheet!$G:$G, "&lt;=" &amp; D671)) * (UpdateSheet!$H:$H=G671) *(UpdateSheet!$I:$I=J671), 0))), "")) +
(IFNA(IF(A671="", "", INDEX(UpdateSheet!$O:$O, MATCH(1, (UpdateSheet!$G:$G=MAXIFS(UpdateSheet!$G:$G, UpdateSheet!$M:$M, K671,UpdateSheet!$N:$N, N671, UpdateSheet!$G:$G, "&lt;=" &amp; D671)) * (UpdateSheet!$M:$M=K671) *(UpdateSheet!$N:$N=N671), 0))), ""))
)
</f>
        <v/>
      </c>
      <c r="R671" s="81" t="s">
        <v>97</v>
      </c>
      <c r="S671" s="63" t="str">
        <f t="shared" si="20"/>
        <v/>
      </c>
      <c r="T671" s="87"/>
      <c r="U671" s="84" t="s">
        <v>97</v>
      </c>
      <c r="V671" s="84" t="s">
        <v>97</v>
      </c>
      <c r="W671" s="85" t="b">
        <f t="shared" si="1"/>
        <v>0</v>
      </c>
      <c r="X671" s="63"/>
      <c r="Y671" s="63"/>
      <c r="Z671" s="63"/>
    </row>
    <row r="672">
      <c r="A672" s="75"/>
      <c r="B672" s="74"/>
      <c r="C672" s="75"/>
      <c r="D672" s="76"/>
      <c r="E672" s="75" t="s">
        <v>97</v>
      </c>
      <c r="F672" s="75" t="s">
        <v>97</v>
      </c>
      <c r="G672" s="77"/>
      <c r="H672" s="77"/>
      <c r="I672" s="80"/>
      <c r="J672" s="77" t="s">
        <v>97</v>
      </c>
      <c r="K672" s="79" t="s">
        <v>97</v>
      </c>
      <c r="L672" s="79"/>
      <c r="M672" s="80"/>
      <c r="N672" s="79" t="s">
        <v>97</v>
      </c>
      <c r="O672" s="81" t="str">
        <f t="array" ref="O672">IF(A672="", "", (IFNA(IF(A672="", "", INDEX(UpdateSheet!$L:$L, MATCH(1, (UpdateSheet!$G:$G=MAXIFS(UpdateSheet!$G:$G, UpdateSheet!$H:$H, G672, UpdateSheet!$G:$G, "&lt;=" &amp; D672)) * (UpdateSheet!$H:$H=G672), 0))), "") * J672) +
(IFNA(IF(A672="", "", INDEX(UpdateSheet!$P:$P, MATCH(1, (UpdateSheet!$G:$G=MAXIFS(UpdateSheet!$G:$G, UpdateSheet!$M:$M, K672, UpdateSheet!$G:$G, "&lt;=" &amp; D672)) * (UpdateSheet!$M:$M=K672), 0))), "") * N672)
)
</f>
        <v/>
      </c>
      <c r="P672" s="86"/>
      <c r="Q672" s="82" t="str">
        <f t="array" ref="Q672">IF(A672="", "", (IFNA(IF(A672="", "", INDEX(UpdateSheet!$K:$K, MATCH(1, (UpdateSheet!$G:$G=MAXIFS(UpdateSheet!$G:$G, UpdateSheet!$H:$H, G672, UpdateSheet!$I:$I, J672, UpdateSheet!$G:$G, "&lt;=" &amp; D672)) * (UpdateSheet!$H:$H=G672) *(UpdateSheet!$I:$I=J672), 0))), "")) +
(IFNA(IF(A672="", "", INDEX(UpdateSheet!$O:$O, MATCH(1, (UpdateSheet!$G:$G=MAXIFS(UpdateSheet!$G:$G, UpdateSheet!$M:$M, K672,UpdateSheet!$N:$N, N672, UpdateSheet!$G:$G, "&lt;=" &amp; D672)) * (UpdateSheet!$M:$M=K672) *(UpdateSheet!$N:$N=N672), 0))), ""))
)
</f>
        <v/>
      </c>
      <c r="R672" s="81" t="s">
        <v>97</v>
      </c>
      <c r="S672" s="63" t="str">
        <f t="shared" si="20"/>
        <v/>
      </c>
      <c r="T672" s="87"/>
      <c r="U672" s="84" t="s">
        <v>97</v>
      </c>
      <c r="V672" s="84" t="s">
        <v>97</v>
      </c>
      <c r="W672" s="85" t="b">
        <f t="shared" si="1"/>
        <v>0</v>
      </c>
      <c r="X672" s="63"/>
      <c r="Y672" s="63"/>
      <c r="Z672" s="63"/>
    </row>
    <row r="673">
      <c r="A673" s="75"/>
      <c r="B673" s="74"/>
      <c r="C673" s="75"/>
      <c r="D673" s="76"/>
      <c r="E673" s="75" t="s">
        <v>97</v>
      </c>
      <c r="F673" s="75" t="s">
        <v>97</v>
      </c>
      <c r="G673" s="77"/>
      <c r="H673" s="77"/>
      <c r="I673" s="80"/>
      <c r="J673" s="77" t="s">
        <v>97</v>
      </c>
      <c r="K673" s="79" t="s">
        <v>97</v>
      </c>
      <c r="L673" s="79"/>
      <c r="M673" s="80"/>
      <c r="N673" s="79" t="s">
        <v>97</v>
      </c>
      <c r="O673" s="81" t="str">
        <f t="array" ref="O673">IF(A673="", "", (IFNA(IF(A673="", "", INDEX(UpdateSheet!$L:$L, MATCH(1, (UpdateSheet!$G:$G=MAXIFS(UpdateSheet!$G:$G, UpdateSheet!$H:$H, G673, UpdateSheet!$G:$G, "&lt;=" &amp; D673)) * (UpdateSheet!$H:$H=G673), 0))), "") * J673) +
(IFNA(IF(A673="", "", INDEX(UpdateSheet!$P:$P, MATCH(1, (UpdateSheet!$G:$G=MAXIFS(UpdateSheet!$G:$G, UpdateSheet!$M:$M, K673, UpdateSheet!$G:$G, "&lt;=" &amp; D673)) * (UpdateSheet!$M:$M=K673), 0))), "") * N673)
)
</f>
        <v/>
      </c>
      <c r="P673" s="86"/>
      <c r="Q673" s="82" t="str">
        <f t="array" ref="Q673">IF(A673="", "", (IFNA(IF(A673="", "", INDEX(UpdateSheet!$K:$K, MATCH(1, (UpdateSheet!$G:$G=MAXIFS(UpdateSheet!$G:$G, UpdateSheet!$H:$H, G673, UpdateSheet!$I:$I, J673, UpdateSheet!$G:$G, "&lt;=" &amp; D673)) * (UpdateSheet!$H:$H=G673) *(UpdateSheet!$I:$I=J673), 0))), "")) +
(IFNA(IF(A673="", "", INDEX(UpdateSheet!$O:$O, MATCH(1, (UpdateSheet!$G:$G=MAXIFS(UpdateSheet!$G:$G, UpdateSheet!$M:$M, K673,UpdateSheet!$N:$N, N673, UpdateSheet!$G:$G, "&lt;=" &amp; D673)) * (UpdateSheet!$M:$M=K673) *(UpdateSheet!$N:$N=N673), 0))), ""))
)
</f>
        <v/>
      </c>
      <c r="R673" s="81" t="s">
        <v>97</v>
      </c>
      <c r="S673" s="63" t="str">
        <f t="shared" si="20"/>
        <v/>
      </c>
      <c r="T673" s="87"/>
      <c r="U673" s="84" t="s">
        <v>97</v>
      </c>
      <c r="V673" s="84" t="s">
        <v>97</v>
      </c>
      <c r="W673" s="85" t="b">
        <f t="shared" si="1"/>
        <v>0</v>
      </c>
      <c r="X673" s="63"/>
      <c r="Y673" s="63"/>
      <c r="Z673" s="63"/>
    </row>
    <row r="674">
      <c r="A674" s="75"/>
      <c r="B674" s="74"/>
      <c r="C674" s="75"/>
      <c r="D674" s="76"/>
      <c r="E674" s="75" t="s">
        <v>97</v>
      </c>
      <c r="F674" s="75" t="s">
        <v>97</v>
      </c>
      <c r="G674" s="77"/>
      <c r="H674" s="77"/>
      <c r="I674" s="80"/>
      <c r="J674" s="77" t="s">
        <v>97</v>
      </c>
      <c r="K674" s="79" t="s">
        <v>97</v>
      </c>
      <c r="L674" s="79"/>
      <c r="M674" s="80"/>
      <c r="N674" s="79" t="s">
        <v>97</v>
      </c>
      <c r="O674" s="81" t="str">
        <f t="array" ref="O674">IF(A674="", "", (IFNA(IF(A674="", "", INDEX(UpdateSheet!$L:$L, MATCH(1, (UpdateSheet!$G:$G=MAXIFS(UpdateSheet!$G:$G, UpdateSheet!$H:$H, G674, UpdateSheet!$G:$G, "&lt;=" &amp; D674)) * (UpdateSheet!$H:$H=G674), 0))), "") * J674) +
(IFNA(IF(A674="", "", INDEX(UpdateSheet!$P:$P, MATCH(1, (UpdateSheet!$G:$G=MAXIFS(UpdateSheet!$G:$G, UpdateSheet!$M:$M, K674, UpdateSheet!$G:$G, "&lt;=" &amp; D674)) * (UpdateSheet!$M:$M=K674), 0))), "") * N674)
)
</f>
        <v/>
      </c>
      <c r="P674" s="86"/>
      <c r="Q674" s="82" t="str">
        <f t="array" ref="Q674">IF(A674="", "", (IFNA(IF(A674="", "", INDEX(UpdateSheet!$K:$K, MATCH(1, (UpdateSheet!$G:$G=MAXIFS(UpdateSheet!$G:$G, UpdateSheet!$H:$H, G674, UpdateSheet!$I:$I, J674, UpdateSheet!$G:$G, "&lt;=" &amp; D674)) * (UpdateSheet!$H:$H=G674) *(UpdateSheet!$I:$I=J674), 0))), "")) +
(IFNA(IF(A674="", "", INDEX(UpdateSheet!$O:$O, MATCH(1, (UpdateSheet!$G:$G=MAXIFS(UpdateSheet!$G:$G, UpdateSheet!$M:$M, K674,UpdateSheet!$N:$N, N674, UpdateSheet!$G:$G, "&lt;=" &amp; D674)) * (UpdateSheet!$M:$M=K674) *(UpdateSheet!$N:$N=N674), 0))), ""))
)
</f>
        <v/>
      </c>
      <c r="R674" s="81" t="s">
        <v>97</v>
      </c>
      <c r="S674" s="63" t="str">
        <f t="shared" si="20"/>
        <v/>
      </c>
      <c r="T674" s="87"/>
      <c r="U674" s="84" t="s">
        <v>97</v>
      </c>
      <c r="V674" s="84" t="s">
        <v>97</v>
      </c>
      <c r="W674" s="85" t="b">
        <f t="shared" si="1"/>
        <v>0</v>
      </c>
      <c r="X674" s="63"/>
      <c r="Y674" s="63"/>
      <c r="Z674" s="63"/>
    </row>
    <row r="675">
      <c r="A675" s="75"/>
      <c r="B675" s="74"/>
      <c r="C675" s="75"/>
      <c r="D675" s="76"/>
      <c r="E675" s="75" t="s">
        <v>97</v>
      </c>
      <c r="F675" s="75" t="s">
        <v>97</v>
      </c>
      <c r="G675" s="77"/>
      <c r="H675" s="77"/>
      <c r="I675" s="80"/>
      <c r="J675" s="77" t="s">
        <v>97</v>
      </c>
      <c r="K675" s="79" t="s">
        <v>97</v>
      </c>
      <c r="L675" s="79"/>
      <c r="M675" s="80"/>
      <c r="N675" s="79" t="s">
        <v>97</v>
      </c>
      <c r="O675" s="81" t="str">
        <f t="array" ref="O675">IF(A675="", "", (IFNA(IF(A675="", "", INDEX(UpdateSheet!$L:$L, MATCH(1, (UpdateSheet!$G:$G=MAXIFS(UpdateSheet!$G:$G, UpdateSheet!$H:$H, G675, UpdateSheet!$G:$G, "&lt;=" &amp; D675)) * (UpdateSheet!$H:$H=G675), 0))), "") * J675) +
(IFNA(IF(A675="", "", INDEX(UpdateSheet!$P:$P, MATCH(1, (UpdateSheet!$G:$G=MAXIFS(UpdateSheet!$G:$G, UpdateSheet!$M:$M, K675, UpdateSheet!$G:$G, "&lt;=" &amp; D675)) * (UpdateSheet!$M:$M=K675), 0))), "") * N675)
)
</f>
        <v/>
      </c>
      <c r="P675" s="86"/>
      <c r="Q675" s="82" t="str">
        <f t="array" ref="Q675">IF(A675="", "", (IFNA(IF(A675="", "", INDEX(UpdateSheet!$K:$K, MATCH(1, (UpdateSheet!$G:$G=MAXIFS(UpdateSheet!$G:$G, UpdateSheet!$H:$H, G675, UpdateSheet!$I:$I, J675, UpdateSheet!$G:$G, "&lt;=" &amp; D675)) * (UpdateSheet!$H:$H=G675) *(UpdateSheet!$I:$I=J675), 0))), "")) +
(IFNA(IF(A675="", "", INDEX(UpdateSheet!$O:$O, MATCH(1, (UpdateSheet!$G:$G=MAXIFS(UpdateSheet!$G:$G, UpdateSheet!$M:$M, K675,UpdateSheet!$N:$N, N675, UpdateSheet!$G:$G, "&lt;=" &amp; D675)) * (UpdateSheet!$M:$M=K675) *(UpdateSheet!$N:$N=N675), 0))), ""))
)
</f>
        <v/>
      </c>
      <c r="R675" s="81" t="s">
        <v>97</v>
      </c>
      <c r="S675" s="63" t="str">
        <f t="shared" si="20"/>
        <v/>
      </c>
      <c r="T675" s="87"/>
      <c r="U675" s="84" t="s">
        <v>97</v>
      </c>
      <c r="V675" s="84" t="s">
        <v>97</v>
      </c>
      <c r="W675" s="85" t="b">
        <f t="shared" si="1"/>
        <v>0</v>
      </c>
      <c r="X675" s="63"/>
      <c r="Y675" s="63"/>
      <c r="Z675" s="63"/>
    </row>
    <row r="676">
      <c r="A676" s="75"/>
      <c r="B676" s="74"/>
      <c r="C676" s="75"/>
      <c r="D676" s="76"/>
      <c r="E676" s="75" t="s">
        <v>97</v>
      </c>
      <c r="F676" s="75" t="s">
        <v>97</v>
      </c>
      <c r="G676" s="77"/>
      <c r="H676" s="77"/>
      <c r="I676" s="80"/>
      <c r="J676" s="77" t="s">
        <v>97</v>
      </c>
      <c r="K676" s="79" t="s">
        <v>97</v>
      </c>
      <c r="L676" s="79"/>
      <c r="M676" s="80"/>
      <c r="N676" s="79" t="s">
        <v>97</v>
      </c>
      <c r="O676" s="81" t="str">
        <f t="array" ref="O676">IF(A676="", "", (IFNA(IF(A676="", "", INDEX(UpdateSheet!$L:$L, MATCH(1, (UpdateSheet!$G:$G=MAXIFS(UpdateSheet!$G:$G, UpdateSheet!$H:$H, G676, UpdateSheet!$G:$G, "&lt;=" &amp; D676)) * (UpdateSheet!$H:$H=G676), 0))), "") * J676) +
(IFNA(IF(A676="", "", INDEX(UpdateSheet!$P:$P, MATCH(1, (UpdateSheet!$G:$G=MAXIFS(UpdateSheet!$G:$G, UpdateSheet!$M:$M, K676, UpdateSheet!$G:$G, "&lt;=" &amp; D676)) * (UpdateSheet!$M:$M=K676), 0))), "") * N676)
)
</f>
        <v/>
      </c>
      <c r="P676" s="86"/>
      <c r="Q676" s="82" t="str">
        <f t="array" ref="Q676">IF(A676="", "", (IFNA(IF(A676="", "", INDEX(UpdateSheet!$K:$K, MATCH(1, (UpdateSheet!$G:$G=MAXIFS(UpdateSheet!$G:$G, UpdateSheet!$H:$H, G676, UpdateSheet!$I:$I, J676, UpdateSheet!$G:$G, "&lt;=" &amp; D676)) * (UpdateSheet!$H:$H=G676) *(UpdateSheet!$I:$I=J676), 0))), "")) +
(IFNA(IF(A676="", "", INDEX(UpdateSheet!$O:$O, MATCH(1, (UpdateSheet!$G:$G=MAXIFS(UpdateSheet!$G:$G, UpdateSheet!$M:$M, K676,UpdateSheet!$N:$N, N676, UpdateSheet!$G:$G, "&lt;=" &amp; D676)) * (UpdateSheet!$M:$M=K676) *(UpdateSheet!$N:$N=N676), 0))), ""))
)
</f>
        <v/>
      </c>
      <c r="R676" s="81" t="s">
        <v>97</v>
      </c>
      <c r="S676" s="63" t="str">
        <f t="shared" si="20"/>
        <v/>
      </c>
      <c r="T676" s="87"/>
      <c r="U676" s="84" t="s">
        <v>97</v>
      </c>
      <c r="V676" s="84" t="s">
        <v>97</v>
      </c>
      <c r="W676" s="85" t="b">
        <f t="shared" si="1"/>
        <v>0</v>
      </c>
      <c r="X676" s="63"/>
      <c r="Y676" s="63"/>
      <c r="Z676" s="63"/>
    </row>
    <row r="677">
      <c r="A677" s="75"/>
      <c r="B677" s="74"/>
      <c r="C677" s="75"/>
      <c r="D677" s="76"/>
      <c r="E677" s="75" t="s">
        <v>97</v>
      </c>
      <c r="F677" s="75" t="s">
        <v>97</v>
      </c>
      <c r="G677" s="77"/>
      <c r="H677" s="77"/>
      <c r="I677" s="80"/>
      <c r="J677" s="77" t="s">
        <v>97</v>
      </c>
      <c r="K677" s="79" t="s">
        <v>97</v>
      </c>
      <c r="L677" s="79"/>
      <c r="M677" s="80"/>
      <c r="N677" s="79" t="s">
        <v>97</v>
      </c>
      <c r="O677" s="81" t="str">
        <f t="array" ref="O677">IF(A677="", "", (IFNA(IF(A677="", "", INDEX(UpdateSheet!$L:$L, MATCH(1, (UpdateSheet!$G:$G=MAXIFS(UpdateSheet!$G:$G, UpdateSheet!$H:$H, G677, UpdateSheet!$G:$G, "&lt;=" &amp; D677)) * (UpdateSheet!$H:$H=G677), 0))), "") * J677) +
(IFNA(IF(A677="", "", INDEX(UpdateSheet!$P:$P, MATCH(1, (UpdateSheet!$G:$G=MAXIFS(UpdateSheet!$G:$G, UpdateSheet!$M:$M, K677, UpdateSheet!$G:$G, "&lt;=" &amp; D677)) * (UpdateSheet!$M:$M=K677), 0))), "") * N677)
)
</f>
        <v/>
      </c>
      <c r="P677" s="86"/>
      <c r="Q677" s="82" t="str">
        <f t="array" ref="Q677">IF(A677="", "", (IFNA(IF(A677="", "", INDEX(UpdateSheet!$K:$K, MATCH(1, (UpdateSheet!$G:$G=MAXIFS(UpdateSheet!$G:$G, UpdateSheet!$H:$H, G677, UpdateSheet!$I:$I, J677, UpdateSheet!$G:$G, "&lt;=" &amp; D677)) * (UpdateSheet!$H:$H=G677) *(UpdateSheet!$I:$I=J677), 0))), "")) +
(IFNA(IF(A677="", "", INDEX(UpdateSheet!$O:$O, MATCH(1, (UpdateSheet!$G:$G=MAXIFS(UpdateSheet!$G:$G, UpdateSheet!$M:$M, K677,UpdateSheet!$N:$N, N677, UpdateSheet!$G:$G, "&lt;=" &amp; D677)) * (UpdateSheet!$M:$M=K677) *(UpdateSheet!$N:$N=N677), 0))), ""))
)
</f>
        <v/>
      </c>
      <c r="R677" s="81" t="s">
        <v>97</v>
      </c>
      <c r="S677" s="63" t="str">
        <f t="shared" si="20"/>
        <v/>
      </c>
      <c r="T677" s="87"/>
      <c r="U677" s="84" t="s">
        <v>97</v>
      </c>
      <c r="V677" s="84" t="s">
        <v>97</v>
      </c>
      <c r="W677" s="85" t="b">
        <f t="shared" si="1"/>
        <v>0</v>
      </c>
      <c r="X677" s="63"/>
      <c r="Y677" s="63"/>
      <c r="Z677" s="63"/>
    </row>
    <row r="678">
      <c r="A678" s="75"/>
      <c r="B678" s="74"/>
      <c r="C678" s="75"/>
      <c r="D678" s="76"/>
      <c r="E678" s="75" t="s">
        <v>97</v>
      </c>
      <c r="F678" s="75" t="s">
        <v>97</v>
      </c>
      <c r="G678" s="77"/>
      <c r="H678" s="77"/>
      <c r="I678" s="80"/>
      <c r="J678" s="77" t="s">
        <v>97</v>
      </c>
      <c r="K678" s="79" t="s">
        <v>97</v>
      </c>
      <c r="L678" s="79"/>
      <c r="M678" s="80"/>
      <c r="N678" s="79" t="s">
        <v>97</v>
      </c>
      <c r="O678" s="81" t="str">
        <f t="array" ref="O678">IF(A678="", "", (IFNA(IF(A678="", "", INDEX(UpdateSheet!$L:$L, MATCH(1, (UpdateSheet!$G:$G=MAXIFS(UpdateSheet!$G:$G, UpdateSheet!$H:$H, G678, UpdateSheet!$G:$G, "&lt;=" &amp; D678)) * (UpdateSheet!$H:$H=G678), 0))), "") * J678) +
(IFNA(IF(A678="", "", INDEX(UpdateSheet!$P:$P, MATCH(1, (UpdateSheet!$G:$G=MAXIFS(UpdateSheet!$G:$G, UpdateSheet!$M:$M, K678, UpdateSheet!$G:$G, "&lt;=" &amp; D678)) * (UpdateSheet!$M:$M=K678), 0))), "") * N678)
)
</f>
        <v/>
      </c>
      <c r="P678" s="86"/>
      <c r="Q678" s="82" t="str">
        <f t="array" ref="Q678">IF(A678="", "", (IFNA(IF(A678="", "", INDEX(UpdateSheet!$K:$K, MATCH(1, (UpdateSheet!$G:$G=MAXIFS(UpdateSheet!$G:$G, UpdateSheet!$H:$H, G678, UpdateSheet!$I:$I, J678, UpdateSheet!$G:$G, "&lt;=" &amp; D678)) * (UpdateSheet!$H:$H=G678) *(UpdateSheet!$I:$I=J678), 0))), "")) +
(IFNA(IF(A678="", "", INDEX(UpdateSheet!$O:$O, MATCH(1, (UpdateSheet!$G:$G=MAXIFS(UpdateSheet!$G:$G, UpdateSheet!$M:$M, K678,UpdateSheet!$N:$N, N678, UpdateSheet!$G:$G, "&lt;=" &amp; D678)) * (UpdateSheet!$M:$M=K678) *(UpdateSheet!$N:$N=N678), 0))), ""))
)
</f>
        <v/>
      </c>
      <c r="R678" s="81" t="s">
        <v>97</v>
      </c>
      <c r="S678" s="63" t="str">
        <f t="shared" si="20"/>
        <v/>
      </c>
      <c r="T678" s="87"/>
      <c r="U678" s="84" t="s">
        <v>97</v>
      </c>
      <c r="V678" s="84" t="s">
        <v>97</v>
      </c>
      <c r="W678" s="85" t="b">
        <f t="shared" si="1"/>
        <v>0</v>
      </c>
      <c r="X678" s="63"/>
      <c r="Y678" s="63"/>
      <c r="Z678" s="63"/>
    </row>
    <row r="679">
      <c r="A679" s="75"/>
      <c r="B679" s="74"/>
      <c r="C679" s="75"/>
      <c r="D679" s="76"/>
      <c r="E679" s="75" t="s">
        <v>97</v>
      </c>
      <c r="F679" s="75" t="s">
        <v>97</v>
      </c>
      <c r="G679" s="77"/>
      <c r="H679" s="77"/>
      <c r="I679" s="80"/>
      <c r="J679" s="77" t="s">
        <v>97</v>
      </c>
      <c r="K679" s="79" t="s">
        <v>97</v>
      </c>
      <c r="L679" s="79"/>
      <c r="M679" s="80"/>
      <c r="N679" s="79" t="s">
        <v>97</v>
      </c>
      <c r="O679" s="81" t="str">
        <f t="array" ref="O679">IF(A679="", "", (IFNA(IF(A679="", "", INDEX(UpdateSheet!$L:$L, MATCH(1, (UpdateSheet!$G:$G=MAXIFS(UpdateSheet!$G:$G, UpdateSheet!$H:$H, G679, UpdateSheet!$G:$G, "&lt;=" &amp; D679)) * (UpdateSheet!$H:$H=G679), 0))), "") * J679) +
(IFNA(IF(A679="", "", INDEX(UpdateSheet!$P:$P, MATCH(1, (UpdateSheet!$G:$G=MAXIFS(UpdateSheet!$G:$G, UpdateSheet!$M:$M, K679, UpdateSheet!$G:$G, "&lt;=" &amp; D679)) * (UpdateSheet!$M:$M=K679), 0))), "") * N679)
)
</f>
        <v/>
      </c>
      <c r="P679" s="86"/>
      <c r="Q679" s="82" t="str">
        <f t="array" ref="Q679">IF(A679="", "", (IFNA(IF(A679="", "", INDEX(UpdateSheet!$K:$K, MATCH(1, (UpdateSheet!$G:$G=MAXIFS(UpdateSheet!$G:$G, UpdateSheet!$H:$H, G679, UpdateSheet!$I:$I, J679, UpdateSheet!$G:$G, "&lt;=" &amp; D679)) * (UpdateSheet!$H:$H=G679) *(UpdateSheet!$I:$I=J679), 0))), "")) +
(IFNA(IF(A679="", "", INDEX(UpdateSheet!$O:$O, MATCH(1, (UpdateSheet!$G:$G=MAXIFS(UpdateSheet!$G:$G, UpdateSheet!$M:$M, K679,UpdateSheet!$N:$N, N679, UpdateSheet!$G:$G, "&lt;=" &amp; D679)) * (UpdateSheet!$M:$M=K679) *(UpdateSheet!$N:$N=N679), 0))), ""))
)
</f>
        <v/>
      </c>
      <c r="R679" s="81" t="s">
        <v>97</v>
      </c>
      <c r="S679" s="63" t="str">
        <f t="shared" si="20"/>
        <v/>
      </c>
      <c r="T679" s="87"/>
      <c r="U679" s="84" t="s">
        <v>97</v>
      </c>
      <c r="V679" s="84" t="s">
        <v>97</v>
      </c>
      <c r="W679" s="85" t="b">
        <f t="shared" si="1"/>
        <v>0</v>
      </c>
      <c r="X679" s="63"/>
      <c r="Y679" s="63"/>
      <c r="Z679" s="63"/>
    </row>
    <row r="680">
      <c r="A680" s="75"/>
      <c r="B680" s="74"/>
      <c r="C680" s="75"/>
      <c r="D680" s="76"/>
      <c r="E680" s="75" t="s">
        <v>97</v>
      </c>
      <c r="F680" s="75" t="s">
        <v>97</v>
      </c>
      <c r="G680" s="77"/>
      <c r="H680" s="77"/>
      <c r="I680" s="80"/>
      <c r="J680" s="77" t="s">
        <v>97</v>
      </c>
      <c r="K680" s="79" t="s">
        <v>97</v>
      </c>
      <c r="L680" s="79"/>
      <c r="M680" s="80"/>
      <c r="N680" s="79" t="s">
        <v>97</v>
      </c>
      <c r="O680" s="81" t="str">
        <f t="array" ref="O680">IF(A680="", "", (IFNA(IF(A680="", "", INDEX(UpdateSheet!$L:$L, MATCH(1, (UpdateSheet!$G:$G=MAXIFS(UpdateSheet!$G:$G, UpdateSheet!$H:$H, G680, UpdateSheet!$G:$G, "&lt;=" &amp; D680)) * (UpdateSheet!$H:$H=G680), 0))), "") * J680) +
(IFNA(IF(A680="", "", INDEX(UpdateSheet!$P:$P, MATCH(1, (UpdateSheet!$G:$G=MAXIFS(UpdateSheet!$G:$G, UpdateSheet!$M:$M, K680, UpdateSheet!$G:$G, "&lt;=" &amp; D680)) * (UpdateSheet!$M:$M=K680), 0))), "") * N680)
)
</f>
        <v/>
      </c>
      <c r="P680" s="86"/>
      <c r="Q680" s="82" t="str">
        <f t="array" ref="Q680">IF(A680="", "", (IFNA(IF(A680="", "", INDEX(UpdateSheet!$K:$K, MATCH(1, (UpdateSheet!$G:$G=MAXIFS(UpdateSheet!$G:$G, UpdateSheet!$H:$H, G680, UpdateSheet!$I:$I, J680, UpdateSheet!$G:$G, "&lt;=" &amp; D680)) * (UpdateSheet!$H:$H=G680) *(UpdateSheet!$I:$I=J680), 0))), "")) +
(IFNA(IF(A680="", "", INDEX(UpdateSheet!$O:$O, MATCH(1, (UpdateSheet!$G:$G=MAXIFS(UpdateSheet!$G:$G, UpdateSheet!$M:$M, K680,UpdateSheet!$N:$N, N680, UpdateSheet!$G:$G, "&lt;=" &amp; D680)) * (UpdateSheet!$M:$M=K680) *(UpdateSheet!$N:$N=N680), 0))), ""))
)
</f>
        <v/>
      </c>
      <c r="R680" s="81" t="s">
        <v>97</v>
      </c>
      <c r="S680" s="63" t="str">
        <f t="shared" si="20"/>
        <v/>
      </c>
      <c r="T680" s="87"/>
      <c r="U680" s="84" t="s">
        <v>97</v>
      </c>
      <c r="V680" s="84" t="s">
        <v>97</v>
      </c>
      <c r="W680" s="85" t="b">
        <f t="shared" si="1"/>
        <v>0</v>
      </c>
      <c r="X680" s="63"/>
      <c r="Y680" s="63"/>
      <c r="Z680" s="63"/>
    </row>
    <row r="681">
      <c r="A681" s="75"/>
      <c r="B681" s="74"/>
      <c r="C681" s="75"/>
      <c r="D681" s="76"/>
      <c r="E681" s="75" t="s">
        <v>97</v>
      </c>
      <c r="F681" s="75" t="s">
        <v>97</v>
      </c>
      <c r="G681" s="77"/>
      <c r="H681" s="77"/>
      <c r="I681" s="80"/>
      <c r="J681" s="77" t="s">
        <v>97</v>
      </c>
      <c r="K681" s="79" t="s">
        <v>97</v>
      </c>
      <c r="L681" s="79"/>
      <c r="M681" s="80"/>
      <c r="N681" s="79" t="s">
        <v>97</v>
      </c>
      <c r="O681" s="81" t="str">
        <f t="array" ref="O681">IF(A681="", "", (IFNA(IF(A681="", "", INDEX(UpdateSheet!$L:$L, MATCH(1, (UpdateSheet!$G:$G=MAXIFS(UpdateSheet!$G:$G, UpdateSheet!$H:$H, G681, UpdateSheet!$G:$G, "&lt;=" &amp; D681)) * (UpdateSheet!$H:$H=G681), 0))), "") * J681) +
(IFNA(IF(A681="", "", INDEX(UpdateSheet!$P:$P, MATCH(1, (UpdateSheet!$G:$G=MAXIFS(UpdateSheet!$G:$G, UpdateSheet!$M:$M, K681, UpdateSheet!$G:$G, "&lt;=" &amp; D681)) * (UpdateSheet!$M:$M=K681), 0))), "") * N681)
)
</f>
        <v/>
      </c>
      <c r="P681" s="86"/>
      <c r="Q681" s="82" t="str">
        <f t="array" ref="Q681">IF(A681="", "", (IFNA(IF(A681="", "", INDEX(UpdateSheet!$K:$K, MATCH(1, (UpdateSheet!$G:$G=MAXIFS(UpdateSheet!$G:$G, UpdateSheet!$H:$H, G681, UpdateSheet!$I:$I, J681, UpdateSheet!$G:$G, "&lt;=" &amp; D681)) * (UpdateSheet!$H:$H=G681) *(UpdateSheet!$I:$I=J681), 0))), "")) +
(IFNA(IF(A681="", "", INDEX(UpdateSheet!$O:$O, MATCH(1, (UpdateSheet!$G:$G=MAXIFS(UpdateSheet!$G:$G, UpdateSheet!$M:$M, K681,UpdateSheet!$N:$N, N681, UpdateSheet!$G:$G, "&lt;=" &amp; D681)) * (UpdateSheet!$M:$M=K681) *(UpdateSheet!$N:$N=N681), 0))), ""))
)
</f>
        <v/>
      </c>
      <c r="R681" s="81" t="s">
        <v>97</v>
      </c>
      <c r="S681" s="63" t="str">
        <f t="shared" si="20"/>
        <v/>
      </c>
      <c r="T681" s="87"/>
      <c r="U681" s="84" t="s">
        <v>97</v>
      </c>
      <c r="V681" s="84" t="s">
        <v>97</v>
      </c>
      <c r="W681" s="85" t="b">
        <f t="shared" si="1"/>
        <v>0</v>
      </c>
      <c r="X681" s="63"/>
      <c r="Y681" s="63"/>
      <c r="Z681" s="63"/>
    </row>
    <row r="682">
      <c r="A682" s="75"/>
      <c r="B682" s="74"/>
      <c r="C682" s="75"/>
      <c r="D682" s="76"/>
      <c r="E682" s="75" t="s">
        <v>97</v>
      </c>
      <c r="F682" s="75" t="s">
        <v>97</v>
      </c>
      <c r="G682" s="77"/>
      <c r="H682" s="77"/>
      <c r="I682" s="80"/>
      <c r="J682" s="77" t="s">
        <v>97</v>
      </c>
      <c r="K682" s="79" t="s">
        <v>97</v>
      </c>
      <c r="L682" s="79"/>
      <c r="M682" s="80"/>
      <c r="N682" s="79" t="s">
        <v>97</v>
      </c>
      <c r="O682" s="81" t="str">
        <f t="array" ref="O682">IF(A682="", "", (IFNA(IF(A682="", "", INDEX(UpdateSheet!$L:$L, MATCH(1, (UpdateSheet!$G:$G=MAXIFS(UpdateSheet!$G:$G, UpdateSheet!$H:$H, G682, UpdateSheet!$G:$G, "&lt;=" &amp; D682)) * (UpdateSheet!$H:$H=G682), 0))), "") * J682) +
(IFNA(IF(A682="", "", INDEX(UpdateSheet!$P:$P, MATCH(1, (UpdateSheet!$G:$G=MAXIFS(UpdateSheet!$G:$G, UpdateSheet!$M:$M, K682, UpdateSheet!$G:$G, "&lt;=" &amp; D682)) * (UpdateSheet!$M:$M=K682), 0))), "") * N682)
)
</f>
        <v/>
      </c>
      <c r="P682" s="86"/>
      <c r="Q682" s="82" t="str">
        <f t="array" ref="Q682">IF(A682="", "", (IFNA(IF(A682="", "", INDEX(UpdateSheet!$K:$K, MATCH(1, (UpdateSheet!$G:$G=MAXIFS(UpdateSheet!$G:$G, UpdateSheet!$H:$H, G682, UpdateSheet!$I:$I, J682, UpdateSheet!$G:$G, "&lt;=" &amp; D682)) * (UpdateSheet!$H:$H=G682) *(UpdateSheet!$I:$I=J682), 0))), "")) +
(IFNA(IF(A682="", "", INDEX(UpdateSheet!$O:$O, MATCH(1, (UpdateSheet!$G:$G=MAXIFS(UpdateSheet!$G:$G, UpdateSheet!$M:$M, K682,UpdateSheet!$N:$N, N682, UpdateSheet!$G:$G, "&lt;=" &amp; D682)) * (UpdateSheet!$M:$M=K682) *(UpdateSheet!$N:$N=N682), 0))), ""))
)
</f>
        <v/>
      </c>
      <c r="R682" s="81" t="s">
        <v>97</v>
      </c>
      <c r="S682" s="63" t="str">
        <f t="shared" si="20"/>
        <v/>
      </c>
      <c r="T682" s="87"/>
      <c r="U682" s="84" t="s">
        <v>97</v>
      </c>
      <c r="V682" s="84" t="s">
        <v>97</v>
      </c>
      <c r="W682" s="85" t="b">
        <f t="shared" si="1"/>
        <v>0</v>
      </c>
      <c r="X682" s="63"/>
      <c r="Y682" s="63"/>
      <c r="Z682" s="63"/>
    </row>
    <row r="683">
      <c r="A683" s="75"/>
      <c r="B683" s="74"/>
      <c r="C683" s="75"/>
      <c r="D683" s="76"/>
      <c r="E683" s="75" t="s">
        <v>97</v>
      </c>
      <c r="F683" s="75" t="s">
        <v>97</v>
      </c>
      <c r="G683" s="77"/>
      <c r="H683" s="77"/>
      <c r="I683" s="80"/>
      <c r="J683" s="77" t="s">
        <v>97</v>
      </c>
      <c r="K683" s="79" t="s">
        <v>97</v>
      </c>
      <c r="L683" s="79"/>
      <c r="M683" s="80"/>
      <c r="N683" s="79" t="s">
        <v>97</v>
      </c>
      <c r="O683" s="81" t="str">
        <f t="array" ref="O683">IF(A683="", "", (IFNA(IF(A683="", "", INDEX(UpdateSheet!$L:$L, MATCH(1, (UpdateSheet!$G:$G=MAXIFS(UpdateSheet!$G:$G, UpdateSheet!$H:$H, G683, UpdateSheet!$G:$G, "&lt;=" &amp; D683)) * (UpdateSheet!$H:$H=G683), 0))), "") * J683) +
(IFNA(IF(A683="", "", INDEX(UpdateSheet!$P:$P, MATCH(1, (UpdateSheet!$G:$G=MAXIFS(UpdateSheet!$G:$G, UpdateSheet!$M:$M, K683, UpdateSheet!$G:$G, "&lt;=" &amp; D683)) * (UpdateSheet!$M:$M=K683), 0))), "") * N683)
)
</f>
        <v/>
      </c>
      <c r="P683" s="86"/>
      <c r="Q683" s="82" t="str">
        <f t="array" ref="Q683">IF(A683="", "", (IFNA(IF(A683="", "", INDEX(UpdateSheet!$K:$K, MATCH(1, (UpdateSheet!$G:$G=MAXIFS(UpdateSheet!$G:$G, UpdateSheet!$H:$H, G683, UpdateSheet!$I:$I, J683, UpdateSheet!$G:$G, "&lt;=" &amp; D683)) * (UpdateSheet!$H:$H=G683) *(UpdateSheet!$I:$I=J683), 0))), "")) +
(IFNA(IF(A683="", "", INDEX(UpdateSheet!$O:$O, MATCH(1, (UpdateSheet!$G:$G=MAXIFS(UpdateSheet!$G:$G, UpdateSheet!$M:$M, K683,UpdateSheet!$N:$N, N683, UpdateSheet!$G:$G, "&lt;=" &amp; D683)) * (UpdateSheet!$M:$M=K683) *(UpdateSheet!$N:$N=N683), 0))), ""))
)
</f>
        <v/>
      </c>
      <c r="R683" s="81" t="s">
        <v>97</v>
      </c>
      <c r="S683" s="63" t="str">
        <f t="shared" si="20"/>
        <v/>
      </c>
      <c r="T683" s="87"/>
      <c r="U683" s="84" t="s">
        <v>97</v>
      </c>
      <c r="V683" s="84" t="s">
        <v>97</v>
      </c>
      <c r="W683" s="85" t="b">
        <f t="shared" si="1"/>
        <v>0</v>
      </c>
      <c r="X683" s="63"/>
      <c r="Y683" s="63"/>
      <c r="Z683" s="63"/>
    </row>
    <row r="684">
      <c r="A684" s="75"/>
      <c r="B684" s="74"/>
      <c r="C684" s="75"/>
      <c r="D684" s="76"/>
      <c r="E684" s="75" t="s">
        <v>97</v>
      </c>
      <c r="F684" s="75" t="s">
        <v>97</v>
      </c>
      <c r="G684" s="77"/>
      <c r="H684" s="77"/>
      <c r="I684" s="80"/>
      <c r="J684" s="77" t="s">
        <v>97</v>
      </c>
      <c r="K684" s="79" t="s">
        <v>97</v>
      </c>
      <c r="L684" s="79"/>
      <c r="M684" s="80"/>
      <c r="N684" s="79" t="s">
        <v>97</v>
      </c>
      <c r="O684" s="81" t="str">
        <f t="array" ref="O684">IF(A684="", "", (IFNA(IF(A684="", "", INDEX(UpdateSheet!$L:$L, MATCH(1, (UpdateSheet!$G:$G=MAXIFS(UpdateSheet!$G:$G, UpdateSheet!$H:$H, G684, UpdateSheet!$G:$G, "&lt;=" &amp; D684)) * (UpdateSheet!$H:$H=G684), 0))), "") * J684) +
(IFNA(IF(A684="", "", INDEX(UpdateSheet!$P:$P, MATCH(1, (UpdateSheet!$G:$G=MAXIFS(UpdateSheet!$G:$G, UpdateSheet!$M:$M, K684, UpdateSheet!$G:$G, "&lt;=" &amp; D684)) * (UpdateSheet!$M:$M=K684), 0))), "") * N684)
)
</f>
        <v/>
      </c>
      <c r="P684" s="86"/>
      <c r="Q684" s="82" t="str">
        <f t="array" ref="Q684">IF(A684="", "", (IFNA(IF(A684="", "", INDEX(UpdateSheet!$K:$K, MATCH(1, (UpdateSheet!$G:$G=MAXIFS(UpdateSheet!$G:$G, UpdateSheet!$H:$H, G684, UpdateSheet!$I:$I, J684, UpdateSheet!$G:$G, "&lt;=" &amp; D684)) * (UpdateSheet!$H:$H=G684) *(UpdateSheet!$I:$I=J684), 0))), "")) +
(IFNA(IF(A684="", "", INDEX(UpdateSheet!$O:$O, MATCH(1, (UpdateSheet!$G:$G=MAXIFS(UpdateSheet!$G:$G, UpdateSheet!$M:$M, K684,UpdateSheet!$N:$N, N684, UpdateSheet!$G:$G, "&lt;=" &amp; D684)) * (UpdateSheet!$M:$M=K684) *(UpdateSheet!$N:$N=N684), 0))), ""))
)
</f>
        <v/>
      </c>
      <c r="R684" s="81" t="s">
        <v>97</v>
      </c>
      <c r="S684" s="63" t="str">
        <f t="shared" si="20"/>
        <v/>
      </c>
      <c r="T684" s="87"/>
      <c r="U684" s="84" t="s">
        <v>97</v>
      </c>
      <c r="V684" s="84" t="s">
        <v>97</v>
      </c>
      <c r="W684" s="85" t="b">
        <f t="shared" si="1"/>
        <v>0</v>
      </c>
      <c r="X684" s="63"/>
      <c r="Y684" s="63"/>
      <c r="Z684" s="63"/>
    </row>
    <row r="685">
      <c r="A685" s="75"/>
      <c r="B685" s="74"/>
      <c r="C685" s="75"/>
      <c r="D685" s="76"/>
      <c r="E685" s="75" t="s">
        <v>97</v>
      </c>
      <c r="F685" s="75" t="s">
        <v>97</v>
      </c>
      <c r="G685" s="77"/>
      <c r="H685" s="77"/>
      <c r="I685" s="80"/>
      <c r="J685" s="77" t="s">
        <v>97</v>
      </c>
      <c r="K685" s="79" t="s">
        <v>97</v>
      </c>
      <c r="L685" s="79"/>
      <c r="M685" s="80"/>
      <c r="N685" s="79" t="s">
        <v>97</v>
      </c>
      <c r="O685" s="81" t="str">
        <f t="array" ref="O685">IF(A685="", "", (IFNA(IF(A685="", "", INDEX(UpdateSheet!$L:$L, MATCH(1, (UpdateSheet!$G:$G=MAXIFS(UpdateSheet!$G:$G, UpdateSheet!$H:$H, G685, UpdateSheet!$G:$G, "&lt;=" &amp; D685)) * (UpdateSheet!$H:$H=G685), 0))), "") * J685) +
(IFNA(IF(A685="", "", INDEX(UpdateSheet!$P:$P, MATCH(1, (UpdateSheet!$G:$G=MAXIFS(UpdateSheet!$G:$G, UpdateSheet!$M:$M, K685, UpdateSheet!$G:$G, "&lt;=" &amp; D685)) * (UpdateSheet!$M:$M=K685), 0))), "") * N685)
)
</f>
        <v/>
      </c>
      <c r="P685" s="86"/>
      <c r="Q685" s="82" t="str">
        <f t="array" ref="Q685">IF(A685="", "", (IFNA(IF(A685="", "", INDEX(UpdateSheet!$K:$K, MATCH(1, (UpdateSheet!$G:$G=MAXIFS(UpdateSheet!$G:$G, UpdateSheet!$H:$H, G685, UpdateSheet!$I:$I, J685, UpdateSheet!$G:$G, "&lt;=" &amp; D685)) * (UpdateSheet!$H:$H=G685) *(UpdateSheet!$I:$I=J685), 0))), "")) +
(IFNA(IF(A685="", "", INDEX(UpdateSheet!$O:$O, MATCH(1, (UpdateSheet!$G:$G=MAXIFS(UpdateSheet!$G:$G, UpdateSheet!$M:$M, K685,UpdateSheet!$N:$N, N685, UpdateSheet!$G:$G, "&lt;=" &amp; D685)) * (UpdateSheet!$M:$M=K685) *(UpdateSheet!$N:$N=N685), 0))), ""))
)
</f>
        <v/>
      </c>
      <c r="R685" s="81" t="s">
        <v>97</v>
      </c>
      <c r="S685" s="63" t="str">
        <f t="shared" si="20"/>
        <v/>
      </c>
      <c r="T685" s="87"/>
      <c r="U685" s="84" t="s">
        <v>97</v>
      </c>
      <c r="V685" s="84" t="s">
        <v>97</v>
      </c>
      <c r="W685" s="85" t="b">
        <f t="shared" si="1"/>
        <v>0</v>
      </c>
      <c r="X685" s="63"/>
      <c r="Y685" s="63"/>
      <c r="Z685" s="63"/>
    </row>
    <row r="686">
      <c r="A686" s="75"/>
      <c r="B686" s="74"/>
      <c r="C686" s="75"/>
      <c r="D686" s="76"/>
      <c r="E686" s="75" t="s">
        <v>97</v>
      </c>
      <c r="F686" s="75" t="s">
        <v>97</v>
      </c>
      <c r="G686" s="77"/>
      <c r="H686" s="77"/>
      <c r="I686" s="80"/>
      <c r="J686" s="77" t="s">
        <v>97</v>
      </c>
      <c r="K686" s="79" t="s">
        <v>97</v>
      </c>
      <c r="L686" s="79"/>
      <c r="M686" s="80"/>
      <c r="N686" s="79" t="s">
        <v>97</v>
      </c>
      <c r="O686" s="81" t="str">
        <f t="array" ref="O686">IF(A686="", "", (IFNA(IF(A686="", "", INDEX(UpdateSheet!$L:$L, MATCH(1, (UpdateSheet!$G:$G=MAXIFS(UpdateSheet!$G:$G, UpdateSheet!$H:$H, G686, UpdateSheet!$G:$G, "&lt;=" &amp; D686)) * (UpdateSheet!$H:$H=G686), 0))), "") * J686) +
(IFNA(IF(A686="", "", INDEX(UpdateSheet!$P:$P, MATCH(1, (UpdateSheet!$G:$G=MAXIFS(UpdateSheet!$G:$G, UpdateSheet!$M:$M, K686, UpdateSheet!$G:$G, "&lt;=" &amp; D686)) * (UpdateSheet!$M:$M=K686), 0))), "") * N686)
)
</f>
        <v/>
      </c>
      <c r="P686" s="86"/>
      <c r="Q686" s="82" t="str">
        <f t="array" ref="Q686">IF(A686="", "", (IFNA(IF(A686="", "", INDEX(UpdateSheet!$K:$K, MATCH(1, (UpdateSheet!$G:$G=MAXIFS(UpdateSheet!$G:$G, UpdateSheet!$H:$H, G686, UpdateSheet!$I:$I, J686, UpdateSheet!$G:$G, "&lt;=" &amp; D686)) * (UpdateSheet!$H:$H=G686) *(UpdateSheet!$I:$I=J686), 0))), "")) +
(IFNA(IF(A686="", "", INDEX(UpdateSheet!$O:$O, MATCH(1, (UpdateSheet!$G:$G=MAXIFS(UpdateSheet!$G:$G, UpdateSheet!$M:$M, K686,UpdateSheet!$N:$N, N686, UpdateSheet!$G:$G, "&lt;=" &amp; D686)) * (UpdateSheet!$M:$M=K686) *(UpdateSheet!$N:$N=N686), 0))), ""))
)
</f>
        <v/>
      </c>
      <c r="R686" s="81" t="s">
        <v>97</v>
      </c>
      <c r="S686" s="63" t="str">
        <f t="shared" si="20"/>
        <v/>
      </c>
      <c r="T686" s="87"/>
      <c r="U686" s="84" t="s">
        <v>97</v>
      </c>
      <c r="V686" s="84" t="s">
        <v>97</v>
      </c>
      <c r="W686" s="85" t="b">
        <f t="shared" si="1"/>
        <v>0</v>
      </c>
      <c r="X686" s="63"/>
      <c r="Y686" s="63"/>
      <c r="Z686" s="63"/>
    </row>
    <row r="687">
      <c r="A687" s="75"/>
      <c r="B687" s="74"/>
      <c r="C687" s="75"/>
      <c r="D687" s="76"/>
      <c r="E687" s="75" t="s">
        <v>97</v>
      </c>
      <c r="F687" s="75" t="s">
        <v>97</v>
      </c>
      <c r="G687" s="77"/>
      <c r="H687" s="77"/>
      <c r="I687" s="80"/>
      <c r="J687" s="77" t="s">
        <v>97</v>
      </c>
      <c r="K687" s="79" t="s">
        <v>97</v>
      </c>
      <c r="L687" s="79"/>
      <c r="M687" s="80"/>
      <c r="N687" s="79" t="s">
        <v>97</v>
      </c>
      <c r="O687" s="81" t="str">
        <f t="array" ref="O687">IF(A687="", "", (IFNA(IF(A687="", "", INDEX(UpdateSheet!$L:$L, MATCH(1, (UpdateSheet!$G:$G=MAXIFS(UpdateSheet!$G:$G, UpdateSheet!$H:$H, G687, UpdateSheet!$G:$G, "&lt;=" &amp; D687)) * (UpdateSheet!$H:$H=G687), 0))), "") * J687) +
(IFNA(IF(A687="", "", INDEX(UpdateSheet!$P:$P, MATCH(1, (UpdateSheet!$G:$G=MAXIFS(UpdateSheet!$G:$G, UpdateSheet!$M:$M, K687, UpdateSheet!$G:$G, "&lt;=" &amp; D687)) * (UpdateSheet!$M:$M=K687), 0))), "") * N687)
)
</f>
        <v/>
      </c>
      <c r="P687" s="86"/>
      <c r="Q687" s="82" t="str">
        <f t="array" ref="Q687">IF(A687="", "", (IFNA(IF(A687="", "", INDEX(UpdateSheet!$K:$K, MATCH(1, (UpdateSheet!$G:$G=MAXIFS(UpdateSheet!$G:$G, UpdateSheet!$H:$H, G687, UpdateSheet!$I:$I, J687, UpdateSheet!$G:$G, "&lt;=" &amp; D687)) * (UpdateSheet!$H:$H=G687) *(UpdateSheet!$I:$I=J687), 0))), "")) +
(IFNA(IF(A687="", "", INDEX(UpdateSheet!$O:$O, MATCH(1, (UpdateSheet!$G:$G=MAXIFS(UpdateSheet!$G:$G, UpdateSheet!$M:$M, K687,UpdateSheet!$N:$N, N687, UpdateSheet!$G:$G, "&lt;=" &amp; D687)) * (UpdateSheet!$M:$M=K687) *(UpdateSheet!$N:$N=N687), 0))), ""))
)
</f>
        <v/>
      </c>
      <c r="R687" s="81" t="s">
        <v>97</v>
      </c>
      <c r="S687" s="63" t="str">
        <f t="shared" si="20"/>
        <v/>
      </c>
      <c r="T687" s="87"/>
      <c r="U687" s="84" t="s">
        <v>97</v>
      </c>
      <c r="V687" s="84" t="s">
        <v>97</v>
      </c>
      <c r="W687" s="85" t="b">
        <f t="shared" si="1"/>
        <v>0</v>
      </c>
      <c r="X687" s="63"/>
      <c r="Y687" s="63"/>
      <c r="Z687" s="63"/>
    </row>
    <row r="688">
      <c r="A688" s="75"/>
      <c r="B688" s="74"/>
      <c r="C688" s="75"/>
      <c r="D688" s="76"/>
      <c r="E688" s="75" t="s">
        <v>97</v>
      </c>
      <c r="F688" s="75" t="s">
        <v>97</v>
      </c>
      <c r="G688" s="77"/>
      <c r="H688" s="77"/>
      <c r="I688" s="80"/>
      <c r="J688" s="77" t="s">
        <v>97</v>
      </c>
      <c r="K688" s="79" t="s">
        <v>97</v>
      </c>
      <c r="L688" s="79"/>
      <c r="M688" s="80"/>
      <c r="N688" s="79" t="s">
        <v>97</v>
      </c>
      <c r="O688" s="81" t="str">
        <f t="array" ref="O688">IF(A688="", "", (IFNA(IF(A688="", "", INDEX(UpdateSheet!$L:$L, MATCH(1, (UpdateSheet!$G:$G=MAXIFS(UpdateSheet!$G:$G, UpdateSheet!$H:$H, G688, UpdateSheet!$G:$G, "&lt;=" &amp; D688)) * (UpdateSheet!$H:$H=G688), 0))), "") * J688) +
(IFNA(IF(A688="", "", INDEX(UpdateSheet!$P:$P, MATCH(1, (UpdateSheet!$G:$G=MAXIFS(UpdateSheet!$G:$G, UpdateSheet!$M:$M, K688, UpdateSheet!$G:$G, "&lt;=" &amp; D688)) * (UpdateSheet!$M:$M=K688), 0))), "") * N688)
)
</f>
        <v/>
      </c>
      <c r="P688" s="86"/>
      <c r="Q688" s="82" t="str">
        <f t="array" ref="Q688">IF(A688="", "", (IFNA(IF(A688="", "", INDEX(UpdateSheet!$K:$K, MATCH(1, (UpdateSheet!$G:$G=MAXIFS(UpdateSheet!$G:$G, UpdateSheet!$H:$H, G688, UpdateSheet!$I:$I, J688, UpdateSheet!$G:$G, "&lt;=" &amp; D688)) * (UpdateSheet!$H:$H=G688) *(UpdateSheet!$I:$I=J688), 0))), "")) +
(IFNA(IF(A688="", "", INDEX(UpdateSheet!$O:$O, MATCH(1, (UpdateSheet!$G:$G=MAXIFS(UpdateSheet!$G:$G, UpdateSheet!$M:$M, K688,UpdateSheet!$N:$N, N688, UpdateSheet!$G:$G, "&lt;=" &amp; D688)) * (UpdateSheet!$M:$M=K688) *(UpdateSheet!$N:$N=N688), 0))), ""))
)
</f>
        <v/>
      </c>
      <c r="R688" s="81" t="s">
        <v>97</v>
      </c>
      <c r="S688" s="63" t="str">
        <f t="shared" si="20"/>
        <v/>
      </c>
      <c r="T688" s="87"/>
      <c r="U688" s="84" t="s">
        <v>97</v>
      </c>
      <c r="V688" s="84" t="s">
        <v>97</v>
      </c>
      <c r="W688" s="85" t="b">
        <f t="shared" si="1"/>
        <v>0</v>
      </c>
      <c r="X688" s="63"/>
      <c r="Y688" s="63"/>
      <c r="Z688" s="63"/>
    </row>
    <row r="689">
      <c r="A689" s="75"/>
      <c r="B689" s="74"/>
      <c r="C689" s="75"/>
      <c r="D689" s="76"/>
      <c r="E689" s="75" t="s">
        <v>97</v>
      </c>
      <c r="F689" s="75" t="s">
        <v>97</v>
      </c>
      <c r="G689" s="77"/>
      <c r="H689" s="77"/>
      <c r="I689" s="80"/>
      <c r="J689" s="77" t="s">
        <v>97</v>
      </c>
      <c r="K689" s="79" t="s">
        <v>97</v>
      </c>
      <c r="L689" s="79"/>
      <c r="M689" s="80"/>
      <c r="N689" s="79" t="s">
        <v>97</v>
      </c>
      <c r="O689" s="81" t="str">
        <f t="array" ref="O689">IF(A689="", "", (IFNA(IF(A689="", "", INDEX(UpdateSheet!$L:$L, MATCH(1, (UpdateSheet!$G:$G=MAXIFS(UpdateSheet!$G:$G, UpdateSheet!$H:$H, G689, UpdateSheet!$G:$G, "&lt;=" &amp; D689)) * (UpdateSheet!$H:$H=G689), 0))), "") * J689) +
(IFNA(IF(A689="", "", INDEX(UpdateSheet!$P:$P, MATCH(1, (UpdateSheet!$G:$G=MAXIFS(UpdateSheet!$G:$G, UpdateSheet!$M:$M, K689, UpdateSheet!$G:$G, "&lt;=" &amp; D689)) * (UpdateSheet!$M:$M=K689), 0))), "") * N689)
)
</f>
        <v/>
      </c>
      <c r="P689" s="86"/>
      <c r="Q689" s="82" t="str">
        <f t="array" ref="Q689">IF(A689="", "", (IFNA(IF(A689="", "", INDEX(UpdateSheet!$K:$K, MATCH(1, (UpdateSheet!$G:$G=MAXIFS(UpdateSheet!$G:$G, UpdateSheet!$H:$H, G689, UpdateSheet!$I:$I, J689, UpdateSheet!$G:$G, "&lt;=" &amp; D689)) * (UpdateSheet!$H:$H=G689) *(UpdateSheet!$I:$I=J689), 0))), "")) +
(IFNA(IF(A689="", "", INDEX(UpdateSheet!$O:$O, MATCH(1, (UpdateSheet!$G:$G=MAXIFS(UpdateSheet!$G:$G, UpdateSheet!$M:$M, K689,UpdateSheet!$N:$N, N689, UpdateSheet!$G:$G, "&lt;=" &amp; D689)) * (UpdateSheet!$M:$M=K689) *(UpdateSheet!$N:$N=N689), 0))), ""))
)
</f>
        <v/>
      </c>
      <c r="R689" s="81" t="s">
        <v>97</v>
      </c>
      <c r="S689" s="63" t="str">
        <f t="shared" si="20"/>
        <v/>
      </c>
      <c r="T689" s="87"/>
      <c r="U689" s="84" t="s">
        <v>97</v>
      </c>
      <c r="V689" s="84" t="s">
        <v>97</v>
      </c>
      <c r="W689" s="85" t="b">
        <f t="shared" si="1"/>
        <v>0</v>
      </c>
      <c r="X689" s="63"/>
      <c r="Y689" s="63"/>
      <c r="Z689" s="63"/>
    </row>
    <row r="690">
      <c r="A690" s="75"/>
      <c r="B690" s="74"/>
      <c r="C690" s="75"/>
      <c r="D690" s="76"/>
      <c r="E690" s="75" t="s">
        <v>97</v>
      </c>
      <c r="F690" s="75" t="s">
        <v>97</v>
      </c>
      <c r="G690" s="77"/>
      <c r="H690" s="77"/>
      <c r="I690" s="80"/>
      <c r="J690" s="77" t="s">
        <v>97</v>
      </c>
      <c r="K690" s="79" t="s">
        <v>97</v>
      </c>
      <c r="L690" s="79"/>
      <c r="M690" s="80"/>
      <c r="N690" s="79" t="s">
        <v>97</v>
      </c>
      <c r="O690" s="81" t="str">
        <f t="array" ref="O690">IF(A690="", "", (IFNA(IF(A690="", "", INDEX(UpdateSheet!$L:$L, MATCH(1, (UpdateSheet!$G:$G=MAXIFS(UpdateSheet!$G:$G, UpdateSheet!$H:$H, G690, UpdateSheet!$G:$G, "&lt;=" &amp; D690)) * (UpdateSheet!$H:$H=G690), 0))), "") * J690) +
(IFNA(IF(A690="", "", INDEX(UpdateSheet!$P:$P, MATCH(1, (UpdateSheet!$G:$G=MAXIFS(UpdateSheet!$G:$G, UpdateSheet!$M:$M, K690, UpdateSheet!$G:$G, "&lt;=" &amp; D690)) * (UpdateSheet!$M:$M=K690), 0))), "") * N690)
)
</f>
        <v/>
      </c>
      <c r="P690" s="86"/>
      <c r="Q690" s="82" t="str">
        <f t="array" ref="Q690">IF(A690="", "", (IFNA(IF(A690="", "", INDEX(UpdateSheet!$K:$K, MATCH(1, (UpdateSheet!$G:$G=MAXIFS(UpdateSheet!$G:$G, UpdateSheet!$H:$H, G690, UpdateSheet!$I:$I, J690, UpdateSheet!$G:$G, "&lt;=" &amp; D690)) * (UpdateSheet!$H:$H=G690) *(UpdateSheet!$I:$I=J690), 0))), "")) +
(IFNA(IF(A690="", "", INDEX(UpdateSheet!$O:$O, MATCH(1, (UpdateSheet!$G:$G=MAXIFS(UpdateSheet!$G:$G, UpdateSheet!$M:$M, K690,UpdateSheet!$N:$N, N690, UpdateSheet!$G:$G, "&lt;=" &amp; D690)) * (UpdateSheet!$M:$M=K690) *(UpdateSheet!$N:$N=N690), 0))), ""))
)
</f>
        <v/>
      </c>
      <c r="R690" s="81" t="s">
        <v>97</v>
      </c>
      <c r="S690" s="63" t="str">
        <f t="shared" si="20"/>
        <v/>
      </c>
      <c r="T690" s="87"/>
      <c r="U690" s="84" t="s">
        <v>97</v>
      </c>
      <c r="V690" s="84" t="s">
        <v>97</v>
      </c>
      <c r="W690" s="85" t="b">
        <f t="shared" si="1"/>
        <v>0</v>
      </c>
      <c r="X690" s="63"/>
      <c r="Y690" s="63"/>
      <c r="Z690" s="63"/>
    </row>
    <row r="691">
      <c r="A691" s="75"/>
      <c r="B691" s="74"/>
      <c r="C691" s="75"/>
      <c r="D691" s="76"/>
      <c r="E691" s="75" t="s">
        <v>97</v>
      </c>
      <c r="F691" s="75" t="s">
        <v>97</v>
      </c>
      <c r="G691" s="77"/>
      <c r="H691" s="77"/>
      <c r="I691" s="80"/>
      <c r="J691" s="77" t="s">
        <v>97</v>
      </c>
      <c r="K691" s="79" t="s">
        <v>97</v>
      </c>
      <c r="L691" s="79"/>
      <c r="M691" s="80"/>
      <c r="N691" s="79" t="s">
        <v>97</v>
      </c>
      <c r="O691" s="81" t="str">
        <f t="array" ref="O691">IF(A691="", "", (IFNA(IF(A691="", "", INDEX(UpdateSheet!$L:$L, MATCH(1, (UpdateSheet!$G:$G=MAXIFS(UpdateSheet!$G:$G, UpdateSheet!$H:$H, G691, UpdateSheet!$G:$G, "&lt;=" &amp; D691)) * (UpdateSheet!$H:$H=G691), 0))), "") * J691) +
(IFNA(IF(A691="", "", INDEX(UpdateSheet!$P:$P, MATCH(1, (UpdateSheet!$G:$G=MAXIFS(UpdateSheet!$G:$G, UpdateSheet!$M:$M, K691, UpdateSheet!$G:$G, "&lt;=" &amp; D691)) * (UpdateSheet!$M:$M=K691), 0))), "") * N691)
)
</f>
        <v/>
      </c>
      <c r="P691" s="86"/>
      <c r="Q691" s="82" t="str">
        <f t="array" ref="Q691">IF(A691="", "", (IFNA(IF(A691="", "", INDEX(UpdateSheet!$K:$K, MATCH(1, (UpdateSheet!$G:$G=MAXIFS(UpdateSheet!$G:$G, UpdateSheet!$H:$H, G691, UpdateSheet!$I:$I, J691, UpdateSheet!$G:$G, "&lt;=" &amp; D691)) * (UpdateSheet!$H:$H=G691) *(UpdateSheet!$I:$I=J691), 0))), "")) +
(IFNA(IF(A691="", "", INDEX(UpdateSheet!$O:$O, MATCH(1, (UpdateSheet!$G:$G=MAXIFS(UpdateSheet!$G:$G, UpdateSheet!$M:$M, K691,UpdateSheet!$N:$N, N691, UpdateSheet!$G:$G, "&lt;=" &amp; D691)) * (UpdateSheet!$M:$M=K691) *(UpdateSheet!$N:$N=N691), 0))), ""))
)
</f>
        <v/>
      </c>
      <c r="R691" s="81" t="s">
        <v>97</v>
      </c>
      <c r="S691" s="63" t="str">
        <f t="shared" si="20"/>
        <v/>
      </c>
      <c r="T691" s="87"/>
      <c r="U691" s="84" t="s">
        <v>97</v>
      </c>
      <c r="V691" s="84" t="s">
        <v>97</v>
      </c>
      <c r="W691" s="85" t="b">
        <f t="shared" si="1"/>
        <v>0</v>
      </c>
      <c r="X691" s="63"/>
      <c r="Y691" s="63"/>
      <c r="Z691" s="63"/>
    </row>
    <row r="692">
      <c r="A692" s="75"/>
      <c r="B692" s="74"/>
      <c r="C692" s="75"/>
      <c r="D692" s="76"/>
      <c r="E692" s="75" t="s">
        <v>97</v>
      </c>
      <c r="F692" s="75" t="s">
        <v>97</v>
      </c>
      <c r="G692" s="77"/>
      <c r="H692" s="77"/>
      <c r="I692" s="80"/>
      <c r="J692" s="77" t="s">
        <v>97</v>
      </c>
      <c r="K692" s="79" t="s">
        <v>97</v>
      </c>
      <c r="L692" s="79"/>
      <c r="M692" s="80"/>
      <c r="N692" s="79" t="s">
        <v>97</v>
      </c>
      <c r="O692" s="81" t="str">
        <f t="array" ref="O692">IF(A692="", "", (IFNA(IF(A692="", "", INDEX(UpdateSheet!$L:$L, MATCH(1, (UpdateSheet!$G:$G=MAXIFS(UpdateSheet!$G:$G, UpdateSheet!$H:$H, G692, UpdateSheet!$G:$G, "&lt;=" &amp; D692)) * (UpdateSheet!$H:$H=G692), 0))), "") * J692) +
(IFNA(IF(A692="", "", INDEX(UpdateSheet!$P:$P, MATCH(1, (UpdateSheet!$G:$G=MAXIFS(UpdateSheet!$G:$G, UpdateSheet!$M:$M, K692, UpdateSheet!$G:$G, "&lt;=" &amp; D692)) * (UpdateSheet!$M:$M=K692), 0))), "") * N692)
)
</f>
        <v/>
      </c>
      <c r="P692" s="86"/>
      <c r="Q692" s="82" t="str">
        <f t="array" ref="Q692">IF(A692="", "", (IFNA(IF(A692="", "", INDEX(UpdateSheet!$K:$K, MATCH(1, (UpdateSheet!$G:$G=MAXIFS(UpdateSheet!$G:$G, UpdateSheet!$H:$H, G692, UpdateSheet!$I:$I, J692, UpdateSheet!$G:$G, "&lt;=" &amp; D692)) * (UpdateSheet!$H:$H=G692) *(UpdateSheet!$I:$I=J692), 0))), "")) +
(IFNA(IF(A692="", "", INDEX(UpdateSheet!$O:$O, MATCH(1, (UpdateSheet!$G:$G=MAXIFS(UpdateSheet!$G:$G, UpdateSheet!$M:$M, K692,UpdateSheet!$N:$N, N692, UpdateSheet!$G:$G, "&lt;=" &amp; D692)) * (UpdateSheet!$M:$M=K692) *(UpdateSheet!$N:$N=N692), 0))), ""))
)
</f>
        <v/>
      </c>
      <c r="R692" s="81" t="s">
        <v>97</v>
      </c>
      <c r="S692" s="63" t="str">
        <f t="shared" si="20"/>
        <v/>
      </c>
      <c r="T692" s="87"/>
      <c r="U692" s="84" t="s">
        <v>97</v>
      </c>
      <c r="V692" s="84" t="s">
        <v>97</v>
      </c>
      <c r="W692" s="85" t="b">
        <f t="shared" si="1"/>
        <v>0</v>
      </c>
      <c r="X692" s="63"/>
      <c r="Y692" s="63"/>
      <c r="Z692" s="63"/>
    </row>
    <row r="693">
      <c r="A693" s="75"/>
      <c r="B693" s="74"/>
      <c r="C693" s="75"/>
      <c r="D693" s="76"/>
      <c r="E693" s="75" t="s">
        <v>97</v>
      </c>
      <c r="F693" s="75" t="s">
        <v>97</v>
      </c>
      <c r="G693" s="77"/>
      <c r="H693" s="77"/>
      <c r="I693" s="80"/>
      <c r="J693" s="77" t="s">
        <v>97</v>
      </c>
      <c r="K693" s="79" t="s">
        <v>97</v>
      </c>
      <c r="L693" s="79"/>
      <c r="M693" s="80"/>
      <c r="N693" s="79" t="s">
        <v>97</v>
      </c>
      <c r="O693" s="81" t="str">
        <f t="array" ref="O693">IF(A693="", "", (IFNA(IF(A693="", "", INDEX(UpdateSheet!$L:$L, MATCH(1, (UpdateSheet!$G:$G=MAXIFS(UpdateSheet!$G:$G, UpdateSheet!$H:$H, G693, UpdateSheet!$G:$G, "&lt;=" &amp; D693)) * (UpdateSheet!$H:$H=G693), 0))), "") * J693) +
(IFNA(IF(A693="", "", INDEX(UpdateSheet!$P:$P, MATCH(1, (UpdateSheet!$G:$G=MAXIFS(UpdateSheet!$G:$G, UpdateSheet!$M:$M, K693, UpdateSheet!$G:$G, "&lt;=" &amp; D693)) * (UpdateSheet!$M:$M=K693), 0))), "") * N693)
)
</f>
        <v/>
      </c>
      <c r="P693" s="86"/>
      <c r="Q693" s="82" t="str">
        <f t="array" ref="Q693">IF(A693="", "", (IFNA(IF(A693="", "", INDEX(UpdateSheet!$K:$K, MATCH(1, (UpdateSheet!$G:$G=MAXIFS(UpdateSheet!$G:$G, UpdateSheet!$H:$H, G693, UpdateSheet!$I:$I, J693, UpdateSheet!$G:$G, "&lt;=" &amp; D693)) * (UpdateSheet!$H:$H=G693) *(UpdateSheet!$I:$I=J693), 0))), "")) +
(IFNA(IF(A693="", "", INDEX(UpdateSheet!$O:$O, MATCH(1, (UpdateSheet!$G:$G=MAXIFS(UpdateSheet!$G:$G, UpdateSheet!$M:$M, K693,UpdateSheet!$N:$N, N693, UpdateSheet!$G:$G, "&lt;=" &amp; D693)) * (UpdateSheet!$M:$M=K693) *(UpdateSheet!$N:$N=N693), 0))), ""))
)
</f>
        <v/>
      </c>
      <c r="R693" s="81" t="s">
        <v>97</v>
      </c>
      <c r="S693" s="63" t="str">
        <f t="shared" si="20"/>
        <v/>
      </c>
      <c r="T693" s="87"/>
      <c r="U693" s="84" t="s">
        <v>97</v>
      </c>
      <c r="V693" s="84" t="s">
        <v>97</v>
      </c>
      <c r="W693" s="85" t="b">
        <f t="shared" si="1"/>
        <v>0</v>
      </c>
      <c r="X693" s="63"/>
      <c r="Y693" s="63"/>
      <c r="Z693" s="63"/>
    </row>
    <row r="694">
      <c r="A694" s="75"/>
      <c r="B694" s="74"/>
      <c r="C694" s="75"/>
      <c r="D694" s="76"/>
      <c r="E694" s="75" t="s">
        <v>97</v>
      </c>
      <c r="F694" s="75" t="s">
        <v>97</v>
      </c>
      <c r="G694" s="77"/>
      <c r="H694" s="77"/>
      <c r="I694" s="80"/>
      <c r="J694" s="77" t="s">
        <v>97</v>
      </c>
      <c r="K694" s="79" t="s">
        <v>97</v>
      </c>
      <c r="L694" s="79"/>
      <c r="M694" s="80"/>
      <c r="N694" s="79" t="s">
        <v>97</v>
      </c>
      <c r="O694" s="81" t="str">
        <f t="array" ref="O694">IF(A694="", "", (IFNA(IF(A694="", "", INDEX(UpdateSheet!$L:$L, MATCH(1, (UpdateSheet!$G:$G=MAXIFS(UpdateSheet!$G:$G, UpdateSheet!$H:$H, G694, UpdateSheet!$G:$G, "&lt;=" &amp; D694)) * (UpdateSheet!$H:$H=G694), 0))), "") * J694) +
(IFNA(IF(A694="", "", INDEX(UpdateSheet!$P:$P, MATCH(1, (UpdateSheet!$G:$G=MAXIFS(UpdateSheet!$G:$G, UpdateSheet!$M:$M, K694, UpdateSheet!$G:$G, "&lt;=" &amp; D694)) * (UpdateSheet!$M:$M=K694), 0))), "") * N694)
)
</f>
        <v/>
      </c>
      <c r="P694" s="86"/>
      <c r="Q694" s="82" t="str">
        <f t="array" ref="Q694">IF(A694="", "", (IFNA(IF(A694="", "", INDEX(UpdateSheet!$K:$K, MATCH(1, (UpdateSheet!$G:$G=MAXIFS(UpdateSheet!$G:$G, UpdateSheet!$H:$H, G694, UpdateSheet!$I:$I, J694, UpdateSheet!$G:$G, "&lt;=" &amp; D694)) * (UpdateSheet!$H:$H=G694) *(UpdateSheet!$I:$I=J694), 0))), "")) +
(IFNA(IF(A694="", "", INDEX(UpdateSheet!$O:$O, MATCH(1, (UpdateSheet!$G:$G=MAXIFS(UpdateSheet!$G:$G, UpdateSheet!$M:$M, K694,UpdateSheet!$N:$N, N694, UpdateSheet!$G:$G, "&lt;=" &amp; D694)) * (UpdateSheet!$M:$M=K694) *(UpdateSheet!$N:$N=N694), 0))), ""))
)
</f>
        <v/>
      </c>
      <c r="R694" s="81" t="s">
        <v>97</v>
      </c>
      <c r="S694" s="63" t="str">
        <f t="shared" si="20"/>
        <v/>
      </c>
      <c r="T694" s="87"/>
      <c r="U694" s="84" t="s">
        <v>97</v>
      </c>
      <c r="V694" s="84" t="s">
        <v>97</v>
      </c>
      <c r="W694" s="85" t="b">
        <f t="shared" si="1"/>
        <v>0</v>
      </c>
      <c r="X694" s="63"/>
      <c r="Y694" s="63"/>
      <c r="Z694" s="63"/>
    </row>
    <row r="695">
      <c r="A695" s="75"/>
      <c r="B695" s="74"/>
      <c r="C695" s="75"/>
      <c r="D695" s="76"/>
      <c r="E695" s="75" t="s">
        <v>97</v>
      </c>
      <c r="F695" s="75" t="s">
        <v>97</v>
      </c>
      <c r="G695" s="77"/>
      <c r="H695" s="77"/>
      <c r="I695" s="80"/>
      <c r="J695" s="77" t="s">
        <v>97</v>
      </c>
      <c r="K695" s="79" t="s">
        <v>97</v>
      </c>
      <c r="L695" s="79"/>
      <c r="M695" s="80"/>
      <c r="N695" s="79" t="s">
        <v>97</v>
      </c>
      <c r="O695" s="81" t="str">
        <f t="array" ref="O695">IF(A695="", "", (IFNA(IF(A695="", "", INDEX(UpdateSheet!$L:$L, MATCH(1, (UpdateSheet!$G:$G=MAXIFS(UpdateSheet!$G:$G, UpdateSheet!$H:$H, G695, UpdateSheet!$G:$G, "&lt;=" &amp; D695)) * (UpdateSheet!$H:$H=G695), 0))), "") * J695) +
(IFNA(IF(A695="", "", INDEX(UpdateSheet!$P:$P, MATCH(1, (UpdateSheet!$G:$G=MAXIFS(UpdateSheet!$G:$G, UpdateSheet!$M:$M, K695, UpdateSheet!$G:$G, "&lt;=" &amp; D695)) * (UpdateSheet!$M:$M=K695), 0))), "") * N695)
)
</f>
        <v/>
      </c>
      <c r="P695" s="86"/>
      <c r="Q695" s="82" t="str">
        <f t="array" ref="Q695">IF(A695="", "", (IFNA(IF(A695="", "", INDEX(UpdateSheet!$K:$K, MATCH(1, (UpdateSheet!$G:$G=MAXIFS(UpdateSheet!$G:$G, UpdateSheet!$H:$H, G695, UpdateSheet!$I:$I, J695, UpdateSheet!$G:$G, "&lt;=" &amp; D695)) * (UpdateSheet!$H:$H=G695) *(UpdateSheet!$I:$I=J695), 0))), "")) +
(IFNA(IF(A695="", "", INDEX(UpdateSheet!$O:$O, MATCH(1, (UpdateSheet!$G:$G=MAXIFS(UpdateSheet!$G:$G, UpdateSheet!$M:$M, K695,UpdateSheet!$N:$N, N695, UpdateSheet!$G:$G, "&lt;=" &amp; D695)) * (UpdateSheet!$M:$M=K695) *(UpdateSheet!$N:$N=N695), 0))), ""))
)
</f>
        <v/>
      </c>
      <c r="R695" s="81" t="s">
        <v>97</v>
      </c>
      <c r="S695" s="63" t="str">
        <f t="shared" si="20"/>
        <v/>
      </c>
      <c r="T695" s="87"/>
      <c r="U695" s="84" t="s">
        <v>97</v>
      </c>
      <c r="V695" s="84" t="s">
        <v>97</v>
      </c>
      <c r="W695" s="85" t="b">
        <f t="shared" si="1"/>
        <v>0</v>
      </c>
      <c r="X695" s="63"/>
      <c r="Y695" s="63"/>
      <c r="Z695" s="63"/>
    </row>
    <row r="696">
      <c r="A696" s="75"/>
      <c r="B696" s="74"/>
      <c r="C696" s="75"/>
      <c r="D696" s="76"/>
      <c r="E696" s="75" t="s">
        <v>97</v>
      </c>
      <c r="F696" s="75" t="s">
        <v>97</v>
      </c>
      <c r="G696" s="77"/>
      <c r="H696" s="77"/>
      <c r="I696" s="80"/>
      <c r="J696" s="77" t="s">
        <v>97</v>
      </c>
      <c r="K696" s="79" t="s">
        <v>97</v>
      </c>
      <c r="L696" s="79"/>
      <c r="M696" s="80"/>
      <c r="N696" s="79" t="s">
        <v>97</v>
      </c>
      <c r="O696" s="81" t="str">
        <f t="array" ref="O696">IF(A696="", "", (IFNA(IF(A696="", "", INDEX(UpdateSheet!$L:$L, MATCH(1, (UpdateSheet!$G:$G=MAXIFS(UpdateSheet!$G:$G, UpdateSheet!$H:$H, G696, UpdateSheet!$G:$G, "&lt;=" &amp; D696)) * (UpdateSheet!$H:$H=G696), 0))), "") * J696) +
(IFNA(IF(A696="", "", INDEX(UpdateSheet!$P:$P, MATCH(1, (UpdateSheet!$G:$G=MAXIFS(UpdateSheet!$G:$G, UpdateSheet!$M:$M, K696, UpdateSheet!$G:$G, "&lt;=" &amp; D696)) * (UpdateSheet!$M:$M=K696), 0))), "") * N696)
)
</f>
        <v/>
      </c>
      <c r="P696" s="86"/>
      <c r="Q696" s="82" t="str">
        <f t="array" ref="Q696">IF(A696="", "", (IFNA(IF(A696="", "", INDEX(UpdateSheet!$K:$K, MATCH(1, (UpdateSheet!$G:$G=MAXIFS(UpdateSheet!$G:$G, UpdateSheet!$H:$H, G696, UpdateSheet!$I:$I, J696, UpdateSheet!$G:$G, "&lt;=" &amp; D696)) * (UpdateSheet!$H:$H=G696) *(UpdateSheet!$I:$I=J696), 0))), "")) +
(IFNA(IF(A696="", "", INDEX(UpdateSheet!$O:$O, MATCH(1, (UpdateSheet!$G:$G=MAXIFS(UpdateSheet!$G:$G, UpdateSheet!$M:$M, K696,UpdateSheet!$N:$N, N696, UpdateSheet!$G:$G, "&lt;=" &amp; D696)) * (UpdateSheet!$M:$M=K696) *(UpdateSheet!$N:$N=N696), 0))), ""))
)
</f>
        <v/>
      </c>
      <c r="R696" s="81" t="s">
        <v>97</v>
      </c>
      <c r="S696" s="63" t="str">
        <f t="shared" si="20"/>
        <v/>
      </c>
      <c r="T696" s="87"/>
      <c r="U696" s="84" t="s">
        <v>97</v>
      </c>
      <c r="V696" s="84" t="s">
        <v>97</v>
      </c>
      <c r="W696" s="85" t="b">
        <f t="shared" si="1"/>
        <v>0</v>
      </c>
      <c r="X696" s="63"/>
      <c r="Y696" s="63"/>
      <c r="Z696" s="63"/>
    </row>
    <row r="697">
      <c r="A697" s="75"/>
      <c r="B697" s="74"/>
      <c r="C697" s="75"/>
      <c r="D697" s="76"/>
      <c r="E697" s="75" t="s">
        <v>97</v>
      </c>
      <c r="F697" s="75" t="s">
        <v>97</v>
      </c>
      <c r="G697" s="77"/>
      <c r="H697" s="77"/>
      <c r="I697" s="80"/>
      <c r="J697" s="77" t="s">
        <v>97</v>
      </c>
      <c r="K697" s="79" t="s">
        <v>97</v>
      </c>
      <c r="L697" s="79"/>
      <c r="M697" s="80"/>
      <c r="N697" s="79" t="s">
        <v>97</v>
      </c>
      <c r="O697" s="81" t="str">
        <f t="array" ref="O697">IF(A697="", "", (IFNA(IF(A697="", "", INDEX(UpdateSheet!$L:$L, MATCH(1, (UpdateSheet!$G:$G=MAXIFS(UpdateSheet!$G:$G, UpdateSheet!$H:$H, G697, UpdateSheet!$G:$G, "&lt;=" &amp; D697)) * (UpdateSheet!$H:$H=G697), 0))), "") * J697) +
(IFNA(IF(A697="", "", INDEX(UpdateSheet!$P:$P, MATCH(1, (UpdateSheet!$G:$G=MAXIFS(UpdateSheet!$G:$G, UpdateSheet!$M:$M, K697, UpdateSheet!$G:$G, "&lt;=" &amp; D697)) * (UpdateSheet!$M:$M=K697), 0))), "") * N697)
)
</f>
        <v/>
      </c>
      <c r="P697" s="86"/>
      <c r="Q697" s="82" t="str">
        <f t="array" ref="Q697">IF(A697="", "", (IFNA(IF(A697="", "", INDEX(UpdateSheet!$K:$K, MATCH(1, (UpdateSheet!$G:$G=MAXIFS(UpdateSheet!$G:$G, UpdateSheet!$H:$H, G697, UpdateSheet!$I:$I, J697, UpdateSheet!$G:$G, "&lt;=" &amp; D697)) * (UpdateSheet!$H:$H=G697) *(UpdateSheet!$I:$I=J697), 0))), "")) +
(IFNA(IF(A697="", "", INDEX(UpdateSheet!$O:$O, MATCH(1, (UpdateSheet!$G:$G=MAXIFS(UpdateSheet!$G:$G, UpdateSheet!$M:$M, K697,UpdateSheet!$N:$N, N697, UpdateSheet!$G:$G, "&lt;=" &amp; D697)) * (UpdateSheet!$M:$M=K697) *(UpdateSheet!$N:$N=N697), 0))), ""))
)
</f>
        <v/>
      </c>
      <c r="R697" s="81" t="s">
        <v>97</v>
      </c>
      <c r="S697" s="63" t="str">
        <f t="shared" si="20"/>
        <v/>
      </c>
      <c r="T697" s="87"/>
      <c r="U697" s="84" t="s">
        <v>97</v>
      </c>
      <c r="V697" s="84" t="s">
        <v>97</v>
      </c>
      <c r="W697" s="85" t="b">
        <f t="shared" si="1"/>
        <v>0</v>
      </c>
      <c r="X697" s="63"/>
      <c r="Y697" s="63"/>
      <c r="Z697" s="63"/>
    </row>
    <row r="698">
      <c r="A698" s="75"/>
      <c r="B698" s="74"/>
      <c r="C698" s="75"/>
      <c r="D698" s="76"/>
      <c r="E698" s="75" t="s">
        <v>97</v>
      </c>
      <c r="F698" s="75" t="s">
        <v>97</v>
      </c>
      <c r="G698" s="77"/>
      <c r="H698" s="77"/>
      <c r="I698" s="80"/>
      <c r="J698" s="77" t="s">
        <v>97</v>
      </c>
      <c r="K698" s="79" t="s">
        <v>97</v>
      </c>
      <c r="L698" s="79"/>
      <c r="M698" s="80"/>
      <c r="N698" s="79" t="s">
        <v>97</v>
      </c>
      <c r="O698" s="81" t="str">
        <f t="array" ref="O698">IF(A698="", "", (IFNA(IF(A698="", "", INDEX(UpdateSheet!$L:$L, MATCH(1, (UpdateSheet!$G:$G=MAXIFS(UpdateSheet!$G:$G, UpdateSheet!$H:$H, G698, UpdateSheet!$G:$G, "&lt;=" &amp; D698)) * (UpdateSheet!$H:$H=G698), 0))), "") * J698) +
(IFNA(IF(A698="", "", INDEX(UpdateSheet!$P:$P, MATCH(1, (UpdateSheet!$G:$G=MAXIFS(UpdateSheet!$G:$G, UpdateSheet!$M:$M, K698, UpdateSheet!$G:$G, "&lt;=" &amp; D698)) * (UpdateSheet!$M:$M=K698), 0))), "") * N698)
)
</f>
        <v/>
      </c>
      <c r="P698" s="86"/>
      <c r="Q698" s="82" t="str">
        <f t="array" ref="Q698">IF(A698="", "", (IFNA(IF(A698="", "", INDEX(UpdateSheet!$K:$K, MATCH(1, (UpdateSheet!$G:$G=MAXIFS(UpdateSheet!$G:$G, UpdateSheet!$H:$H, G698, UpdateSheet!$I:$I, J698, UpdateSheet!$G:$G, "&lt;=" &amp; D698)) * (UpdateSheet!$H:$H=G698) *(UpdateSheet!$I:$I=J698), 0))), "")) +
(IFNA(IF(A698="", "", INDEX(UpdateSheet!$O:$O, MATCH(1, (UpdateSheet!$G:$G=MAXIFS(UpdateSheet!$G:$G, UpdateSheet!$M:$M, K698,UpdateSheet!$N:$N, N698, UpdateSheet!$G:$G, "&lt;=" &amp; D698)) * (UpdateSheet!$M:$M=K698) *(UpdateSheet!$N:$N=N698), 0))), ""))
)
</f>
        <v/>
      </c>
      <c r="R698" s="81" t="s">
        <v>97</v>
      </c>
      <c r="S698" s="63" t="str">
        <f t="shared" si="20"/>
        <v/>
      </c>
      <c r="T698" s="87"/>
      <c r="U698" s="84" t="s">
        <v>97</v>
      </c>
      <c r="V698" s="84" t="s">
        <v>97</v>
      </c>
      <c r="W698" s="85" t="b">
        <f t="shared" si="1"/>
        <v>0</v>
      </c>
      <c r="X698" s="63"/>
      <c r="Y698" s="63"/>
      <c r="Z698" s="63"/>
    </row>
    <row r="699">
      <c r="A699" s="75"/>
      <c r="B699" s="74"/>
      <c r="C699" s="75"/>
      <c r="D699" s="76"/>
      <c r="E699" s="75" t="s">
        <v>97</v>
      </c>
      <c r="F699" s="75" t="s">
        <v>97</v>
      </c>
      <c r="G699" s="77"/>
      <c r="H699" s="77"/>
      <c r="I699" s="80"/>
      <c r="J699" s="77" t="s">
        <v>97</v>
      </c>
      <c r="K699" s="79" t="s">
        <v>97</v>
      </c>
      <c r="L699" s="79"/>
      <c r="M699" s="80"/>
      <c r="N699" s="79" t="s">
        <v>97</v>
      </c>
      <c r="O699" s="81" t="str">
        <f t="array" ref="O699">IF(A699="", "", (IFNA(IF(A699="", "", INDEX(UpdateSheet!$L:$L, MATCH(1, (UpdateSheet!$G:$G=MAXIFS(UpdateSheet!$G:$G, UpdateSheet!$H:$H, G699, UpdateSheet!$G:$G, "&lt;=" &amp; D699)) * (UpdateSheet!$H:$H=G699), 0))), "") * J699) +
(IFNA(IF(A699="", "", INDEX(UpdateSheet!$P:$P, MATCH(1, (UpdateSheet!$G:$G=MAXIFS(UpdateSheet!$G:$G, UpdateSheet!$M:$M, K699, UpdateSheet!$G:$G, "&lt;=" &amp; D699)) * (UpdateSheet!$M:$M=K699), 0))), "") * N699)
)
</f>
        <v/>
      </c>
      <c r="P699" s="86"/>
      <c r="Q699" s="82" t="str">
        <f t="array" ref="Q699">IF(A699="", "", (IFNA(IF(A699="", "", INDEX(UpdateSheet!$K:$K, MATCH(1, (UpdateSheet!$G:$G=MAXIFS(UpdateSheet!$G:$G, UpdateSheet!$H:$H, G699, UpdateSheet!$I:$I, J699, UpdateSheet!$G:$G, "&lt;=" &amp; D699)) * (UpdateSheet!$H:$H=G699) *(UpdateSheet!$I:$I=J699), 0))), "")) +
(IFNA(IF(A699="", "", INDEX(UpdateSheet!$O:$O, MATCH(1, (UpdateSheet!$G:$G=MAXIFS(UpdateSheet!$G:$G, UpdateSheet!$M:$M, K699,UpdateSheet!$N:$N, N699, UpdateSheet!$G:$G, "&lt;=" &amp; D699)) * (UpdateSheet!$M:$M=K699) *(UpdateSheet!$N:$N=N699), 0))), ""))
)
</f>
        <v/>
      </c>
      <c r="R699" s="81" t="s">
        <v>97</v>
      </c>
      <c r="S699" s="63" t="str">
        <f t="shared" si="20"/>
        <v/>
      </c>
      <c r="T699" s="87"/>
      <c r="U699" s="84" t="s">
        <v>97</v>
      </c>
      <c r="V699" s="84" t="s">
        <v>97</v>
      </c>
      <c r="W699" s="85" t="b">
        <f t="shared" si="1"/>
        <v>0</v>
      </c>
      <c r="X699" s="63"/>
      <c r="Y699" s="63"/>
      <c r="Z699" s="63"/>
    </row>
    <row r="700">
      <c r="A700" s="75"/>
      <c r="B700" s="74"/>
      <c r="C700" s="75"/>
      <c r="D700" s="76"/>
      <c r="E700" s="75" t="s">
        <v>97</v>
      </c>
      <c r="F700" s="75" t="s">
        <v>97</v>
      </c>
      <c r="G700" s="77"/>
      <c r="H700" s="77"/>
      <c r="I700" s="80"/>
      <c r="J700" s="77" t="s">
        <v>97</v>
      </c>
      <c r="K700" s="79" t="s">
        <v>97</v>
      </c>
      <c r="L700" s="79"/>
      <c r="M700" s="80"/>
      <c r="N700" s="79" t="s">
        <v>97</v>
      </c>
      <c r="O700" s="81" t="str">
        <f t="array" ref="O700">IF(A700="", "", (IFNA(IF(A700="", "", INDEX(UpdateSheet!$L:$L, MATCH(1, (UpdateSheet!$G:$G=MAXIFS(UpdateSheet!$G:$G, UpdateSheet!$H:$H, G700, UpdateSheet!$G:$G, "&lt;=" &amp; D700)) * (UpdateSheet!$H:$H=G700), 0))), "") * J700) +
(IFNA(IF(A700="", "", INDEX(UpdateSheet!$P:$P, MATCH(1, (UpdateSheet!$G:$G=MAXIFS(UpdateSheet!$G:$G, UpdateSheet!$M:$M, K700, UpdateSheet!$G:$G, "&lt;=" &amp; D700)) * (UpdateSheet!$M:$M=K700), 0))), "") * N700)
)
</f>
        <v/>
      </c>
      <c r="P700" s="86"/>
      <c r="Q700" s="82" t="str">
        <f t="array" ref="Q700">IF(A700="", "", (IFNA(IF(A700="", "", INDEX(UpdateSheet!$K:$K, MATCH(1, (UpdateSheet!$G:$G=MAXIFS(UpdateSheet!$G:$G, UpdateSheet!$H:$H, G700, UpdateSheet!$I:$I, J700, UpdateSheet!$G:$G, "&lt;=" &amp; D700)) * (UpdateSheet!$H:$H=G700) *(UpdateSheet!$I:$I=J700), 0))), "")) +
(IFNA(IF(A700="", "", INDEX(UpdateSheet!$O:$O, MATCH(1, (UpdateSheet!$G:$G=MAXIFS(UpdateSheet!$G:$G, UpdateSheet!$M:$M, K700,UpdateSheet!$N:$N, N700, UpdateSheet!$G:$G, "&lt;=" &amp; D700)) * (UpdateSheet!$M:$M=K700) *(UpdateSheet!$N:$N=N700), 0))), ""))
)
</f>
        <v/>
      </c>
      <c r="R700" s="81" t="s">
        <v>97</v>
      </c>
      <c r="S700" s="63" t="str">
        <f t="shared" si="20"/>
        <v/>
      </c>
      <c r="T700" s="87"/>
      <c r="U700" s="84" t="s">
        <v>97</v>
      </c>
      <c r="V700" s="84" t="s">
        <v>97</v>
      </c>
      <c r="W700" s="85" t="b">
        <f t="shared" si="1"/>
        <v>0</v>
      </c>
      <c r="X700" s="63"/>
      <c r="Y700" s="63"/>
      <c r="Z700" s="63"/>
    </row>
    <row r="701">
      <c r="A701" s="75"/>
      <c r="B701" s="74"/>
      <c r="C701" s="75"/>
      <c r="D701" s="76"/>
      <c r="E701" s="75" t="s">
        <v>97</v>
      </c>
      <c r="F701" s="75" t="s">
        <v>97</v>
      </c>
      <c r="G701" s="77"/>
      <c r="H701" s="77"/>
      <c r="I701" s="80"/>
      <c r="J701" s="77" t="s">
        <v>97</v>
      </c>
      <c r="K701" s="79" t="s">
        <v>97</v>
      </c>
      <c r="L701" s="79"/>
      <c r="M701" s="80"/>
      <c r="N701" s="79" t="s">
        <v>97</v>
      </c>
      <c r="O701" s="81" t="str">
        <f t="array" ref="O701">IF(A701="", "", (IFNA(IF(A701="", "", INDEX(UpdateSheet!$L:$L, MATCH(1, (UpdateSheet!$G:$G=MAXIFS(UpdateSheet!$G:$G, UpdateSheet!$H:$H, G701, UpdateSheet!$G:$G, "&lt;=" &amp; D701)) * (UpdateSheet!$H:$H=G701), 0))), "") * J701) +
(IFNA(IF(A701="", "", INDEX(UpdateSheet!$P:$P, MATCH(1, (UpdateSheet!$G:$G=MAXIFS(UpdateSheet!$G:$G, UpdateSheet!$M:$M, K701, UpdateSheet!$G:$G, "&lt;=" &amp; D701)) * (UpdateSheet!$M:$M=K701), 0))), "") * N701)
)
</f>
        <v/>
      </c>
      <c r="P701" s="86"/>
      <c r="Q701" s="82" t="str">
        <f t="array" ref="Q701">IF(A701="", "", (IFNA(IF(A701="", "", INDEX(UpdateSheet!$K:$K, MATCH(1, (UpdateSheet!$G:$G=MAXIFS(UpdateSheet!$G:$G, UpdateSheet!$H:$H, G701, UpdateSheet!$I:$I, J701, UpdateSheet!$G:$G, "&lt;=" &amp; D701)) * (UpdateSheet!$H:$H=G701) *(UpdateSheet!$I:$I=J701), 0))), "")) +
(IFNA(IF(A701="", "", INDEX(UpdateSheet!$O:$O, MATCH(1, (UpdateSheet!$G:$G=MAXIFS(UpdateSheet!$G:$G, UpdateSheet!$M:$M, K701,UpdateSheet!$N:$N, N701, UpdateSheet!$G:$G, "&lt;=" &amp; D701)) * (UpdateSheet!$M:$M=K701) *(UpdateSheet!$N:$N=N701), 0))), ""))
)
</f>
        <v/>
      </c>
      <c r="R701" s="81" t="s">
        <v>97</v>
      </c>
      <c r="S701" s="63" t="str">
        <f t="shared" si="20"/>
        <v/>
      </c>
      <c r="T701" s="87"/>
      <c r="U701" s="84" t="s">
        <v>97</v>
      </c>
      <c r="V701" s="84" t="s">
        <v>97</v>
      </c>
      <c r="W701" s="85" t="b">
        <f t="shared" si="1"/>
        <v>0</v>
      </c>
      <c r="X701" s="63"/>
      <c r="Y701" s="63"/>
      <c r="Z701" s="63"/>
    </row>
    <row r="702">
      <c r="A702" s="75"/>
      <c r="B702" s="74"/>
      <c r="C702" s="75"/>
      <c r="D702" s="76"/>
      <c r="E702" s="75" t="s">
        <v>97</v>
      </c>
      <c r="F702" s="75" t="s">
        <v>97</v>
      </c>
      <c r="G702" s="77"/>
      <c r="H702" s="77"/>
      <c r="I702" s="80"/>
      <c r="J702" s="77" t="s">
        <v>97</v>
      </c>
      <c r="K702" s="79" t="s">
        <v>97</v>
      </c>
      <c r="L702" s="79"/>
      <c r="M702" s="80"/>
      <c r="N702" s="79" t="s">
        <v>97</v>
      </c>
      <c r="O702" s="81" t="str">
        <f t="array" ref="O702">IF(A702="", "", (IFNA(IF(A702="", "", INDEX(UpdateSheet!$L:$L, MATCH(1, (UpdateSheet!$G:$G=MAXIFS(UpdateSheet!$G:$G, UpdateSheet!$H:$H, G702, UpdateSheet!$G:$G, "&lt;=" &amp; D702)) * (UpdateSheet!$H:$H=G702), 0))), "") * J702) +
(IFNA(IF(A702="", "", INDEX(UpdateSheet!$P:$P, MATCH(1, (UpdateSheet!$G:$G=MAXIFS(UpdateSheet!$G:$G, UpdateSheet!$M:$M, K702, UpdateSheet!$G:$G, "&lt;=" &amp; D702)) * (UpdateSheet!$M:$M=K702), 0))), "") * N702)
)
</f>
        <v/>
      </c>
      <c r="P702" s="86"/>
      <c r="Q702" s="82" t="str">
        <f t="array" ref="Q702">IF(A702="", "", (IFNA(IF(A702="", "", INDEX(UpdateSheet!$K:$K, MATCH(1, (UpdateSheet!$G:$G=MAXIFS(UpdateSheet!$G:$G, UpdateSheet!$H:$H, G702, UpdateSheet!$I:$I, J702, UpdateSheet!$G:$G, "&lt;=" &amp; D702)) * (UpdateSheet!$H:$H=G702) *(UpdateSheet!$I:$I=J702), 0))), "")) +
(IFNA(IF(A702="", "", INDEX(UpdateSheet!$O:$O, MATCH(1, (UpdateSheet!$G:$G=MAXIFS(UpdateSheet!$G:$G, UpdateSheet!$M:$M, K702,UpdateSheet!$N:$N, N702, UpdateSheet!$G:$G, "&lt;=" &amp; D702)) * (UpdateSheet!$M:$M=K702) *(UpdateSheet!$N:$N=N702), 0))), ""))
)
</f>
        <v/>
      </c>
      <c r="R702" s="81" t="s">
        <v>97</v>
      </c>
      <c r="S702" s="63" t="str">
        <f t="shared" si="20"/>
        <v/>
      </c>
      <c r="T702" s="87"/>
      <c r="U702" s="84" t="s">
        <v>97</v>
      </c>
      <c r="V702" s="84" t="s">
        <v>97</v>
      </c>
      <c r="W702" s="85" t="b">
        <f t="shared" si="1"/>
        <v>0</v>
      </c>
      <c r="X702" s="63"/>
      <c r="Y702" s="63"/>
      <c r="Z702" s="63"/>
    </row>
    <row r="703">
      <c r="A703" s="75"/>
      <c r="B703" s="74"/>
      <c r="C703" s="75"/>
      <c r="D703" s="76"/>
      <c r="E703" s="75" t="s">
        <v>97</v>
      </c>
      <c r="F703" s="75" t="s">
        <v>97</v>
      </c>
      <c r="G703" s="77"/>
      <c r="H703" s="77"/>
      <c r="I703" s="80"/>
      <c r="J703" s="77" t="s">
        <v>97</v>
      </c>
      <c r="K703" s="79" t="s">
        <v>97</v>
      </c>
      <c r="L703" s="79"/>
      <c r="M703" s="80"/>
      <c r="N703" s="79" t="s">
        <v>97</v>
      </c>
      <c r="O703" s="81" t="str">
        <f t="array" ref="O703">IF(A703="", "", (IFNA(IF(A703="", "", INDEX(UpdateSheet!$L:$L, MATCH(1, (UpdateSheet!$G:$G=MAXIFS(UpdateSheet!$G:$G, UpdateSheet!$H:$H, G703, UpdateSheet!$G:$G, "&lt;=" &amp; D703)) * (UpdateSheet!$H:$H=G703), 0))), "") * J703) +
(IFNA(IF(A703="", "", INDEX(UpdateSheet!$P:$P, MATCH(1, (UpdateSheet!$G:$G=MAXIFS(UpdateSheet!$G:$G, UpdateSheet!$M:$M, K703, UpdateSheet!$G:$G, "&lt;=" &amp; D703)) * (UpdateSheet!$M:$M=K703), 0))), "") * N703)
)
</f>
        <v/>
      </c>
      <c r="P703" s="86"/>
      <c r="Q703" s="82" t="str">
        <f t="array" ref="Q703">IF(A703="", "", (IFNA(IF(A703="", "", INDEX(UpdateSheet!$K:$K, MATCH(1, (UpdateSheet!$G:$G=MAXIFS(UpdateSheet!$G:$G, UpdateSheet!$H:$H, G703, UpdateSheet!$I:$I, J703, UpdateSheet!$G:$G, "&lt;=" &amp; D703)) * (UpdateSheet!$H:$H=G703) *(UpdateSheet!$I:$I=J703), 0))), "")) +
(IFNA(IF(A703="", "", INDEX(UpdateSheet!$O:$O, MATCH(1, (UpdateSheet!$G:$G=MAXIFS(UpdateSheet!$G:$G, UpdateSheet!$M:$M, K703,UpdateSheet!$N:$N, N703, UpdateSheet!$G:$G, "&lt;=" &amp; D703)) * (UpdateSheet!$M:$M=K703) *(UpdateSheet!$N:$N=N703), 0))), ""))
)
</f>
        <v/>
      </c>
      <c r="R703" s="81" t="s">
        <v>97</v>
      </c>
      <c r="S703" s="63" t="str">
        <f t="shared" si="20"/>
        <v/>
      </c>
      <c r="T703" s="87"/>
      <c r="U703" s="84" t="s">
        <v>97</v>
      </c>
      <c r="V703" s="84" t="s">
        <v>97</v>
      </c>
      <c r="W703" s="85" t="b">
        <f t="shared" si="1"/>
        <v>0</v>
      </c>
      <c r="X703" s="63"/>
      <c r="Y703" s="63"/>
      <c r="Z703" s="63"/>
    </row>
    <row r="704">
      <c r="A704" s="75"/>
      <c r="B704" s="74"/>
      <c r="C704" s="75"/>
      <c r="D704" s="76"/>
      <c r="E704" s="75" t="s">
        <v>97</v>
      </c>
      <c r="F704" s="75" t="s">
        <v>97</v>
      </c>
      <c r="G704" s="77"/>
      <c r="H704" s="77"/>
      <c r="I704" s="80"/>
      <c r="J704" s="77" t="s">
        <v>97</v>
      </c>
      <c r="K704" s="79" t="s">
        <v>97</v>
      </c>
      <c r="L704" s="79"/>
      <c r="M704" s="80"/>
      <c r="N704" s="79" t="s">
        <v>97</v>
      </c>
      <c r="O704" s="81" t="str">
        <f t="array" ref="O704">IF(A704="", "", (IFNA(IF(A704="", "", INDEX(UpdateSheet!$L:$L, MATCH(1, (UpdateSheet!$G:$G=MAXIFS(UpdateSheet!$G:$G, UpdateSheet!$H:$H, G704, UpdateSheet!$G:$G, "&lt;=" &amp; D704)) * (UpdateSheet!$H:$H=G704), 0))), "") * J704) +
(IFNA(IF(A704="", "", INDEX(UpdateSheet!$P:$P, MATCH(1, (UpdateSheet!$G:$G=MAXIFS(UpdateSheet!$G:$G, UpdateSheet!$M:$M, K704, UpdateSheet!$G:$G, "&lt;=" &amp; D704)) * (UpdateSheet!$M:$M=K704), 0))), "") * N704)
)
</f>
        <v/>
      </c>
      <c r="P704" s="86"/>
      <c r="Q704" s="82" t="str">
        <f t="array" ref="Q704">IF(A704="", "", (IFNA(IF(A704="", "", INDEX(UpdateSheet!$K:$K, MATCH(1, (UpdateSheet!$G:$G=MAXIFS(UpdateSheet!$G:$G, UpdateSheet!$H:$H, G704, UpdateSheet!$I:$I, J704, UpdateSheet!$G:$G, "&lt;=" &amp; D704)) * (UpdateSheet!$H:$H=G704) *(UpdateSheet!$I:$I=J704), 0))), "")) +
(IFNA(IF(A704="", "", INDEX(UpdateSheet!$O:$O, MATCH(1, (UpdateSheet!$G:$G=MAXIFS(UpdateSheet!$G:$G, UpdateSheet!$M:$M, K704,UpdateSheet!$N:$N, N704, UpdateSheet!$G:$G, "&lt;=" &amp; D704)) * (UpdateSheet!$M:$M=K704) *(UpdateSheet!$N:$N=N704), 0))), ""))
)
</f>
        <v/>
      </c>
      <c r="R704" s="81" t="s">
        <v>97</v>
      </c>
      <c r="S704" s="63" t="str">
        <f t="shared" si="20"/>
        <v/>
      </c>
      <c r="T704" s="87"/>
      <c r="U704" s="84" t="s">
        <v>97</v>
      </c>
      <c r="V704" s="84" t="s">
        <v>97</v>
      </c>
      <c r="W704" s="85" t="b">
        <f t="shared" si="1"/>
        <v>0</v>
      </c>
      <c r="X704" s="63"/>
      <c r="Y704" s="63"/>
      <c r="Z704" s="63"/>
    </row>
    <row r="705">
      <c r="A705" s="75"/>
      <c r="B705" s="74"/>
      <c r="C705" s="75"/>
      <c r="D705" s="76"/>
      <c r="E705" s="75" t="s">
        <v>97</v>
      </c>
      <c r="F705" s="75" t="s">
        <v>97</v>
      </c>
      <c r="G705" s="77"/>
      <c r="H705" s="77"/>
      <c r="I705" s="80"/>
      <c r="J705" s="77" t="s">
        <v>97</v>
      </c>
      <c r="K705" s="79" t="s">
        <v>97</v>
      </c>
      <c r="L705" s="79"/>
      <c r="M705" s="80"/>
      <c r="N705" s="79" t="s">
        <v>97</v>
      </c>
      <c r="O705" s="81" t="str">
        <f t="array" ref="O705">IF(A705="", "", (IFNA(IF(A705="", "", INDEX(UpdateSheet!$L:$L, MATCH(1, (UpdateSheet!$G:$G=MAXIFS(UpdateSheet!$G:$G, UpdateSheet!$H:$H, G705, UpdateSheet!$G:$G, "&lt;=" &amp; D705)) * (UpdateSheet!$H:$H=G705), 0))), "") * J705) +
(IFNA(IF(A705="", "", INDEX(UpdateSheet!$P:$P, MATCH(1, (UpdateSheet!$G:$G=MAXIFS(UpdateSheet!$G:$G, UpdateSheet!$M:$M, K705, UpdateSheet!$G:$G, "&lt;=" &amp; D705)) * (UpdateSheet!$M:$M=K705), 0))), "") * N705)
)
</f>
        <v/>
      </c>
      <c r="P705" s="86"/>
      <c r="Q705" s="82" t="str">
        <f t="array" ref="Q705">IF(A705="", "", (IFNA(IF(A705="", "", INDEX(UpdateSheet!$K:$K, MATCH(1, (UpdateSheet!$G:$G=MAXIFS(UpdateSheet!$G:$G, UpdateSheet!$H:$H, G705, UpdateSheet!$I:$I, J705, UpdateSheet!$G:$G, "&lt;=" &amp; D705)) * (UpdateSheet!$H:$H=G705) *(UpdateSheet!$I:$I=J705), 0))), "")) +
(IFNA(IF(A705="", "", INDEX(UpdateSheet!$O:$O, MATCH(1, (UpdateSheet!$G:$G=MAXIFS(UpdateSheet!$G:$G, UpdateSheet!$M:$M, K705,UpdateSheet!$N:$N, N705, UpdateSheet!$G:$G, "&lt;=" &amp; D705)) * (UpdateSheet!$M:$M=K705) *(UpdateSheet!$N:$N=N705), 0))), ""))
)
</f>
        <v/>
      </c>
      <c r="R705" s="81" t="s">
        <v>97</v>
      </c>
      <c r="S705" s="63" t="str">
        <f t="shared" si="20"/>
        <v/>
      </c>
      <c r="T705" s="87"/>
      <c r="U705" s="84" t="s">
        <v>97</v>
      </c>
      <c r="V705" s="84" t="s">
        <v>97</v>
      </c>
      <c r="W705" s="85" t="b">
        <f t="shared" si="1"/>
        <v>0</v>
      </c>
      <c r="X705" s="63"/>
      <c r="Y705" s="63"/>
      <c r="Z705" s="63"/>
    </row>
    <row r="706">
      <c r="A706" s="75"/>
      <c r="B706" s="74"/>
      <c r="C706" s="75"/>
      <c r="D706" s="76"/>
      <c r="E706" s="75" t="s">
        <v>97</v>
      </c>
      <c r="F706" s="75" t="s">
        <v>97</v>
      </c>
      <c r="G706" s="77"/>
      <c r="H706" s="77"/>
      <c r="I706" s="80"/>
      <c r="J706" s="77" t="s">
        <v>97</v>
      </c>
      <c r="K706" s="79" t="s">
        <v>97</v>
      </c>
      <c r="L706" s="79"/>
      <c r="M706" s="80"/>
      <c r="N706" s="79" t="s">
        <v>97</v>
      </c>
      <c r="O706" s="81" t="str">
        <f t="array" ref="O706">IF(A706="", "", (IFNA(IF(A706="", "", INDEX(UpdateSheet!$L:$L, MATCH(1, (UpdateSheet!$G:$G=MAXIFS(UpdateSheet!$G:$G, UpdateSheet!$H:$H, G706, UpdateSheet!$G:$G, "&lt;=" &amp; D706)) * (UpdateSheet!$H:$H=G706), 0))), "") * J706) +
(IFNA(IF(A706="", "", INDEX(UpdateSheet!$P:$P, MATCH(1, (UpdateSheet!$G:$G=MAXIFS(UpdateSheet!$G:$G, UpdateSheet!$M:$M, K706, UpdateSheet!$G:$G, "&lt;=" &amp; D706)) * (UpdateSheet!$M:$M=K706), 0))), "") * N706)
)
</f>
        <v/>
      </c>
      <c r="P706" s="86"/>
      <c r="Q706" s="82" t="str">
        <f t="array" ref="Q706">IF(A706="", "", (IFNA(IF(A706="", "", INDEX(UpdateSheet!$K:$K, MATCH(1, (UpdateSheet!$G:$G=MAXIFS(UpdateSheet!$G:$G, UpdateSheet!$H:$H, G706, UpdateSheet!$I:$I, J706, UpdateSheet!$G:$G, "&lt;=" &amp; D706)) * (UpdateSheet!$H:$H=G706) *(UpdateSheet!$I:$I=J706), 0))), "")) +
(IFNA(IF(A706="", "", INDEX(UpdateSheet!$O:$O, MATCH(1, (UpdateSheet!$G:$G=MAXIFS(UpdateSheet!$G:$G, UpdateSheet!$M:$M, K706,UpdateSheet!$N:$N, N706, UpdateSheet!$G:$G, "&lt;=" &amp; D706)) * (UpdateSheet!$M:$M=K706) *(UpdateSheet!$N:$N=N706), 0))), ""))
)
</f>
        <v/>
      </c>
      <c r="R706" s="81" t="s">
        <v>97</v>
      </c>
      <c r="S706" s="63" t="str">
        <f t="shared" si="20"/>
        <v/>
      </c>
      <c r="T706" s="87"/>
      <c r="U706" s="84" t="s">
        <v>97</v>
      </c>
      <c r="V706" s="84" t="s">
        <v>97</v>
      </c>
      <c r="W706" s="85" t="b">
        <f t="shared" si="1"/>
        <v>0</v>
      </c>
      <c r="X706" s="63"/>
      <c r="Y706" s="63"/>
      <c r="Z706" s="63"/>
    </row>
    <row r="707">
      <c r="A707" s="75"/>
      <c r="B707" s="74"/>
      <c r="C707" s="75"/>
      <c r="D707" s="76"/>
      <c r="E707" s="75" t="s">
        <v>97</v>
      </c>
      <c r="F707" s="75" t="s">
        <v>97</v>
      </c>
      <c r="G707" s="77"/>
      <c r="H707" s="77"/>
      <c r="I707" s="80"/>
      <c r="J707" s="77" t="s">
        <v>97</v>
      </c>
      <c r="K707" s="79" t="s">
        <v>97</v>
      </c>
      <c r="L707" s="79"/>
      <c r="M707" s="80"/>
      <c r="N707" s="79" t="s">
        <v>97</v>
      </c>
      <c r="O707" s="81" t="str">
        <f t="array" ref="O707">IF(A707="", "", (IFNA(IF(A707="", "", INDEX(UpdateSheet!$L:$L, MATCH(1, (UpdateSheet!$G:$G=MAXIFS(UpdateSheet!$G:$G, UpdateSheet!$H:$H, G707, UpdateSheet!$G:$G, "&lt;=" &amp; D707)) * (UpdateSheet!$H:$H=G707), 0))), "") * J707) +
(IFNA(IF(A707="", "", INDEX(UpdateSheet!$P:$P, MATCH(1, (UpdateSheet!$G:$G=MAXIFS(UpdateSheet!$G:$G, UpdateSheet!$M:$M, K707, UpdateSheet!$G:$G, "&lt;=" &amp; D707)) * (UpdateSheet!$M:$M=K707), 0))), "") * N707)
)
</f>
        <v/>
      </c>
      <c r="P707" s="86"/>
      <c r="Q707" s="82" t="str">
        <f t="array" ref="Q707">IF(A707="", "", (IFNA(IF(A707="", "", INDEX(UpdateSheet!$K:$K, MATCH(1, (UpdateSheet!$G:$G=MAXIFS(UpdateSheet!$G:$G, UpdateSheet!$H:$H, G707, UpdateSheet!$I:$I, J707, UpdateSheet!$G:$G, "&lt;=" &amp; D707)) * (UpdateSheet!$H:$H=G707) *(UpdateSheet!$I:$I=J707), 0))), "")) +
(IFNA(IF(A707="", "", INDEX(UpdateSheet!$O:$O, MATCH(1, (UpdateSheet!$G:$G=MAXIFS(UpdateSheet!$G:$G, UpdateSheet!$M:$M, K707,UpdateSheet!$N:$N, N707, UpdateSheet!$G:$G, "&lt;=" &amp; D707)) * (UpdateSheet!$M:$M=K707) *(UpdateSheet!$N:$N=N707), 0))), ""))
)
</f>
        <v/>
      </c>
      <c r="R707" s="81" t="s">
        <v>97</v>
      </c>
      <c r="S707" s="63" t="str">
        <f t="shared" si="20"/>
        <v/>
      </c>
      <c r="T707" s="87"/>
      <c r="U707" s="84" t="s">
        <v>97</v>
      </c>
      <c r="V707" s="84" t="s">
        <v>97</v>
      </c>
      <c r="W707" s="85" t="b">
        <f t="shared" si="1"/>
        <v>0</v>
      </c>
      <c r="X707" s="63"/>
      <c r="Y707" s="63"/>
      <c r="Z707" s="63"/>
    </row>
    <row r="708">
      <c r="A708" s="75"/>
      <c r="B708" s="74"/>
      <c r="C708" s="75"/>
      <c r="D708" s="76"/>
      <c r="E708" s="75" t="s">
        <v>97</v>
      </c>
      <c r="F708" s="75" t="s">
        <v>97</v>
      </c>
      <c r="G708" s="77"/>
      <c r="H708" s="77"/>
      <c r="I708" s="80"/>
      <c r="J708" s="77" t="s">
        <v>97</v>
      </c>
      <c r="K708" s="79" t="s">
        <v>97</v>
      </c>
      <c r="L708" s="79"/>
      <c r="M708" s="80"/>
      <c r="N708" s="79" t="s">
        <v>97</v>
      </c>
      <c r="O708" s="81" t="str">
        <f t="array" ref="O708">IF(A708="", "", (IFNA(IF(A708="", "", INDEX(UpdateSheet!$L:$L, MATCH(1, (UpdateSheet!$G:$G=MAXIFS(UpdateSheet!$G:$G, UpdateSheet!$H:$H, G708, UpdateSheet!$G:$G, "&lt;=" &amp; D708)) * (UpdateSheet!$H:$H=G708), 0))), "") * J708) +
(IFNA(IF(A708="", "", INDEX(UpdateSheet!$P:$P, MATCH(1, (UpdateSheet!$G:$G=MAXIFS(UpdateSheet!$G:$G, UpdateSheet!$M:$M, K708, UpdateSheet!$G:$G, "&lt;=" &amp; D708)) * (UpdateSheet!$M:$M=K708), 0))), "") * N708)
)
</f>
        <v/>
      </c>
      <c r="P708" s="86"/>
      <c r="Q708" s="82" t="str">
        <f t="array" ref="Q708">IF(A708="", "", (IFNA(IF(A708="", "", INDEX(UpdateSheet!$K:$K, MATCH(1, (UpdateSheet!$G:$G=MAXIFS(UpdateSheet!$G:$G, UpdateSheet!$H:$H, G708, UpdateSheet!$I:$I, J708, UpdateSheet!$G:$G, "&lt;=" &amp; D708)) * (UpdateSheet!$H:$H=G708) *(UpdateSheet!$I:$I=J708), 0))), "")) +
(IFNA(IF(A708="", "", INDEX(UpdateSheet!$O:$O, MATCH(1, (UpdateSheet!$G:$G=MAXIFS(UpdateSheet!$G:$G, UpdateSheet!$M:$M, K708,UpdateSheet!$N:$N, N708, UpdateSheet!$G:$G, "&lt;=" &amp; D708)) * (UpdateSheet!$M:$M=K708) *(UpdateSheet!$N:$N=N708), 0))), ""))
)
</f>
        <v/>
      </c>
      <c r="R708" s="81" t="s">
        <v>97</v>
      </c>
      <c r="S708" s="63" t="str">
        <f t="shared" si="20"/>
        <v/>
      </c>
      <c r="T708" s="87"/>
      <c r="U708" s="84" t="s">
        <v>97</v>
      </c>
      <c r="V708" s="84" t="s">
        <v>97</v>
      </c>
      <c r="W708" s="85" t="b">
        <f t="shared" si="1"/>
        <v>0</v>
      </c>
      <c r="X708" s="63"/>
      <c r="Y708" s="63"/>
      <c r="Z708" s="63"/>
    </row>
    <row r="709">
      <c r="A709" s="75"/>
      <c r="B709" s="74"/>
      <c r="C709" s="75"/>
      <c r="D709" s="76"/>
      <c r="E709" s="75" t="s">
        <v>97</v>
      </c>
      <c r="F709" s="75" t="s">
        <v>97</v>
      </c>
      <c r="G709" s="77"/>
      <c r="H709" s="77"/>
      <c r="I709" s="80"/>
      <c r="J709" s="77" t="s">
        <v>97</v>
      </c>
      <c r="K709" s="79" t="s">
        <v>97</v>
      </c>
      <c r="L709" s="79"/>
      <c r="M709" s="80"/>
      <c r="N709" s="79" t="s">
        <v>97</v>
      </c>
      <c r="O709" s="81" t="str">
        <f t="array" ref="O709">IF(A709="", "", (IFNA(IF(A709="", "", INDEX(UpdateSheet!$L:$L, MATCH(1, (UpdateSheet!$G:$G=MAXIFS(UpdateSheet!$G:$G, UpdateSheet!$H:$H, G709, UpdateSheet!$G:$G, "&lt;=" &amp; D709)) * (UpdateSheet!$H:$H=G709), 0))), "") * J709) +
(IFNA(IF(A709="", "", INDEX(UpdateSheet!$P:$P, MATCH(1, (UpdateSheet!$G:$G=MAXIFS(UpdateSheet!$G:$G, UpdateSheet!$M:$M, K709, UpdateSheet!$G:$G, "&lt;=" &amp; D709)) * (UpdateSheet!$M:$M=K709), 0))), "") * N709)
)
</f>
        <v/>
      </c>
      <c r="P709" s="86"/>
      <c r="Q709" s="82" t="str">
        <f t="array" ref="Q709">IF(A709="", "", (IFNA(IF(A709="", "", INDEX(UpdateSheet!$K:$K, MATCH(1, (UpdateSheet!$G:$G=MAXIFS(UpdateSheet!$G:$G, UpdateSheet!$H:$H, G709, UpdateSheet!$I:$I, J709, UpdateSheet!$G:$G, "&lt;=" &amp; D709)) * (UpdateSheet!$H:$H=G709) *(UpdateSheet!$I:$I=J709), 0))), "")) +
(IFNA(IF(A709="", "", INDEX(UpdateSheet!$O:$O, MATCH(1, (UpdateSheet!$G:$G=MAXIFS(UpdateSheet!$G:$G, UpdateSheet!$M:$M, K709,UpdateSheet!$N:$N, N709, UpdateSheet!$G:$G, "&lt;=" &amp; D709)) * (UpdateSheet!$M:$M=K709) *(UpdateSheet!$N:$N=N709), 0))), ""))
)
</f>
        <v/>
      </c>
      <c r="R709" s="81" t="s">
        <v>97</v>
      </c>
      <c r="S709" s="63" t="str">
        <f t="shared" si="20"/>
        <v/>
      </c>
      <c r="T709" s="87"/>
      <c r="U709" s="84" t="s">
        <v>97</v>
      </c>
      <c r="V709" s="84" t="s">
        <v>97</v>
      </c>
      <c r="W709" s="85" t="b">
        <f t="shared" si="1"/>
        <v>0</v>
      </c>
      <c r="X709" s="63"/>
      <c r="Y709" s="63"/>
      <c r="Z709" s="63"/>
    </row>
    <row r="710">
      <c r="A710" s="75"/>
      <c r="B710" s="74"/>
      <c r="C710" s="75"/>
      <c r="D710" s="76"/>
      <c r="E710" s="75" t="s">
        <v>97</v>
      </c>
      <c r="F710" s="75" t="s">
        <v>97</v>
      </c>
      <c r="G710" s="77"/>
      <c r="H710" s="77"/>
      <c r="I710" s="80"/>
      <c r="J710" s="77" t="s">
        <v>97</v>
      </c>
      <c r="K710" s="79" t="s">
        <v>97</v>
      </c>
      <c r="L710" s="79"/>
      <c r="M710" s="80"/>
      <c r="N710" s="79" t="s">
        <v>97</v>
      </c>
      <c r="O710" s="81" t="str">
        <f t="array" ref="O710">IF(A710="", "", (IFNA(IF(A710="", "", INDEX(UpdateSheet!$L:$L, MATCH(1, (UpdateSheet!$G:$G=MAXIFS(UpdateSheet!$G:$G, UpdateSheet!$H:$H, G710, UpdateSheet!$G:$G, "&lt;=" &amp; D710)) * (UpdateSheet!$H:$H=G710), 0))), "") * J710) +
(IFNA(IF(A710="", "", INDEX(UpdateSheet!$P:$P, MATCH(1, (UpdateSheet!$G:$G=MAXIFS(UpdateSheet!$G:$G, UpdateSheet!$M:$M, K710, UpdateSheet!$G:$G, "&lt;=" &amp; D710)) * (UpdateSheet!$M:$M=K710), 0))), "") * N710)
)
</f>
        <v/>
      </c>
      <c r="P710" s="86"/>
      <c r="Q710" s="82" t="str">
        <f t="array" ref="Q710">IF(A710="", "", (IFNA(IF(A710="", "", INDEX(UpdateSheet!$K:$K, MATCH(1, (UpdateSheet!$G:$G=MAXIFS(UpdateSheet!$G:$G, UpdateSheet!$H:$H, G710, UpdateSheet!$I:$I, J710, UpdateSheet!$G:$G, "&lt;=" &amp; D710)) * (UpdateSheet!$H:$H=G710) *(UpdateSheet!$I:$I=J710), 0))), "")) +
(IFNA(IF(A710="", "", INDEX(UpdateSheet!$O:$O, MATCH(1, (UpdateSheet!$G:$G=MAXIFS(UpdateSheet!$G:$G, UpdateSheet!$M:$M, K710,UpdateSheet!$N:$N, N710, UpdateSheet!$G:$G, "&lt;=" &amp; D710)) * (UpdateSheet!$M:$M=K710) *(UpdateSheet!$N:$N=N710), 0))), ""))
)
</f>
        <v/>
      </c>
      <c r="R710" s="81" t="s">
        <v>97</v>
      </c>
      <c r="S710" s="63" t="str">
        <f t="shared" si="20"/>
        <v/>
      </c>
      <c r="T710" s="87"/>
      <c r="U710" s="84" t="s">
        <v>97</v>
      </c>
      <c r="V710" s="84" t="s">
        <v>97</v>
      </c>
      <c r="W710" s="85" t="b">
        <f t="shared" si="1"/>
        <v>0</v>
      </c>
      <c r="X710" s="63"/>
      <c r="Y710" s="63"/>
      <c r="Z710" s="63"/>
    </row>
    <row r="711">
      <c r="A711" s="75"/>
      <c r="B711" s="74"/>
      <c r="C711" s="75"/>
      <c r="D711" s="76"/>
      <c r="E711" s="75" t="s">
        <v>97</v>
      </c>
      <c r="F711" s="75" t="s">
        <v>97</v>
      </c>
      <c r="G711" s="77"/>
      <c r="H711" s="77"/>
      <c r="I711" s="80"/>
      <c r="J711" s="77" t="s">
        <v>97</v>
      </c>
      <c r="K711" s="79" t="s">
        <v>97</v>
      </c>
      <c r="L711" s="79"/>
      <c r="M711" s="80"/>
      <c r="N711" s="79" t="s">
        <v>97</v>
      </c>
      <c r="O711" s="81" t="str">
        <f t="array" ref="O711">IF(A711="", "", (IFNA(IF(A711="", "", INDEX(UpdateSheet!$L:$L, MATCH(1, (UpdateSheet!$G:$G=MAXIFS(UpdateSheet!$G:$G, UpdateSheet!$H:$H, G711, UpdateSheet!$G:$G, "&lt;=" &amp; D711)) * (UpdateSheet!$H:$H=G711), 0))), "") * J711) +
(IFNA(IF(A711="", "", INDEX(UpdateSheet!$P:$P, MATCH(1, (UpdateSheet!$G:$G=MAXIFS(UpdateSheet!$G:$G, UpdateSheet!$M:$M, K711, UpdateSheet!$G:$G, "&lt;=" &amp; D711)) * (UpdateSheet!$M:$M=K711), 0))), "") * N711)
)
</f>
        <v/>
      </c>
      <c r="P711" s="86"/>
      <c r="Q711" s="82" t="str">
        <f t="array" ref="Q711">IF(A711="", "", (IFNA(IF(A711="", "", INDEX(UpdateSheet!$K:$K, MATCH(1, (UpdateSheet!$G:$G=MAXIFS(UpdateSheet!$G:$G, UpdateSheet!$H:$H, G711, UpdateSheet!$I:$I, J711, UpdateSheet!$G:$G, "&lt;=" &amp; D711)) * (UpdateSheet!$H:$H=G711) *(UpdateSheet!$I:$I=J711), 0))), "")) +
(IFNA(IF(A711="", "", INDEX(UpdateSheet!$O:$O, MATCH(1, (UpdateSheet!$G:$G=MAXIFS(UpdateSheet!$G:$G, UpdateSheet!$M:$M, K711,UpdateSheet!$N:$N, N711, UpdateSheet!$G:$G, "&lt;=" &amp; D711)) * (UpdateSheet!$M:$M=K711) *(UpdateSheet!$N:$N=N711), 0))), ""))
)
</f>
        <v/>
      </c>
      <c r="R711" s="81" t="s">
        <v>97</v>
      </c>
      <c r="S711" s="63" t="str">
        <f t="shared" si="20"/>
        <v/>
      </c>
      <c r="T711" s="87"/>
      <c r="U711" s="84" t="s">
        <v>97</v>
      </c>
      <c r="V711" s="84" t="s">
        <v>97</v>
      </c>
      <c r="W711" s="85" t="b">
        <f t="shared" si="1"/>
        <v>0</v>
      </c>
      <c r="X711" s="63"/>
      <c r="Y711" s="63"/>
      <c r="Z711" s="63"/>
    </row>
    <row r="712">
      <c r="A712" s="75"/>
      <c r="B712" s="74"/>
      <c r="C712" s="75"/>
      <c r="D712" s="76"/>
      <c r="E712" s="75" t="s">
        <v>97</v>
      </c>
      <c r="F712" s="75" t="s">
        <v>97</v>
      </c>
      <c r="G712" s="77"/>
      <c r="H712" s="77"/>
      <c r="I712" s="80"/>
      <c r="J712" s="77" t="s">
        <v>97</v>
      </c>
      <c r="K712" s="79" t="s">
        <v>97</v>
      </c>
      <c r="L712" s="79"/>
      <c r="M712" s="80"/>
      <c r="N712" s="79" t="s">
        <v>97</v>
      </c>
      <c r="O712" s="81" t="str">
        <f t="array" ref="O712">IF(A712="", "", (IFNA(IF(A712="", "", INDEX(UpdateSheet!$L:$L, MATCH(1, (UpdateSheet!$G:$G=MAXIFS(UpdateSheet!$G:$G, UpdateSheet!$H:$H, G712, UpdateSheet!$G:$G, "&lt;=" &amp; D712)) * (UpdateSheet!$H:$H=G712), 0))), "") * J712) +
(IFNA(IF(A712="", "", INDEX(UpdateSheet!$P:$P, MATCH(1, (UpdateSheet!$G:$G=MAXIFS(UpdateSheet!$G:$G, UpdateSheet!$M:$M, K712, UpdateSheet!$G:$G, "&lt;=" &amp; D712)) * (UpdateSheet!$M:$M=K712), 0))), "") * N712)
)
</f>
        <v/>
      </c>
      <c r="P712" s="86"/>
      <c r="Q712" s="82" t="str">
        <f t="array" ref="Q712">IF(A712="", "", (IFNA(IF(A712="", "", INDEX(UpdateSheet!$K:$K, MATCH(1, (UpdateSheet!$G:$G=MAXIFS(UpdateSheet!$G:$G, UpdateSheet!$H:$H, G712, UpdateSheet!$I:$I, J712, UpdateSheet!$G:$G, "&lt;=" &amp; D712)) * (UpdateSheet!$H:$H=G712) *(UpdateSheet!$I:$I=J712), 0))), "")) +
(IFNA(IF(A712="", "", INDEX(UpdateSheet!$O:$O, MATCH(1, (UpdateSheet!$G:$G=MAXIFS(UpdateSheet!$G:$G, UpdateSheet!$M:$M, K712,UpdateSheet!$N:$N, N712, UpdateSheet!$G:$G, "&lt;=" &amp; D712)) * (UpdateSheet!$M:$M=K712) *(UpdateSheet!$N:$N=N712), 0))), ""))
)
</f>
        <v/>
      </c>
      <c r="R712" s="81" t="s">
        <v>97</v>
      </c>
      <c r="S712" s="63" t="str">
        <f t="shared" si="20"/>
        <v/>
      </c>
      <c r="T712" s="87"/>
      <c r="U712" s="84" t="s">
        <v>97</v>
      </c>
      <c r="V712" s="84" t="s">
        <v>97</v>
      </c>
      <c r="W712" s="85" t="b">
        <f t="shared" si="1"/>
        <v>0</v>
      </c>
      <c r="X712" s="63"/>
      <c r="Y712" s="63"/>
      <c r="Z712" s="63"/>
    </row>
    <row r="713">
      <c r="A713" s="75"/>
      <c r="B713" s="74"/>
      <c r="C713" s="75"/>
      <c r="D713" s="76"/>
      <c r="E713" s="75" t="s">
        <v>97</v>
      </c>
      <c r="F713" s="75" t="s">
        <v>97</v>
      </c>
      <c r="G713" s="77"/>
      <c r="H713" s="77"/>
      <c r="I713" s="80"/>
      <c r="J713" s="77" t="s">
        <v>97</v>
      </c>
      <c r="K713" s="79" t="s">
        <v>97</v>
      </c>
      <c r="L713" s="79"/>
      <c r="M713" s="80"/>
      <c r="N713" s="79" t="s">
        <v>97</v>
      </c>
      <c r="O713" s="81" t="str">
        <f t="array" ref="O713">IF(A713="", "", (IFNA(IF(A713="", "", INDEX(UpdateSheet!$L:$L, MATCH(1, (UpdateSheet!$G:$G=MAXIFS(UpdateSheet!$G:$G, UpdateSheet!$H:$H, G713, UpdateSheet!$G:$G, "&lt;=" &amp; D713)) * (UpdateSheet!$H:$H=G713), 0))), "") * J713) +
(IFNA(IF(A713="", "", INDEX(UpdateSheet!$P:$P, MATCH(1, (UpdateSheet!$G:$G=MAXIFS(UpdateSheet!$G:$G, UpdateSheet!$M:$M, K713, UpdateSheet!$G:$G, "&lt;=" &amp; D713)) * (UpdateSheet!$M:$M=K713), 0))), "") * N713)
)
</f>
        <v/>
      </c>
      <c r="P713" s="86"/>
      <c r="Q713" s="82" t="str">
        <f t="array" ref="Q713">IF(A713="", "", (IFNA(IF(A713="", "", INDEX(UpdateSheet!$K:$K, MATCH(1, (UpdateSheet!$G:$G=MAXIFS(UpdateSheet!$G:$G, UpdateSheet!$H:$H, G713, UpdateSheet!$I:$I, J713, UpdateSheet!$G:$G, "&lt;=" &amp; D713)) * (UpdateSheet!$H:$H=G713) *(UpdateSheet!$I:$I=J713), 0))), "")) +
(IFNA(IF(A713="", "", INDEX(UpdateSheet!$O:$O, MATCH(1, (UpdateSheet!$G:$G=MAXIFS(UpdateSheet!$G:$G, UpdateSheet!$M:$M, K713,UpdateSheet!$N:$N, N713, UpdateSheet!$G:$G, "&lt;=" &amp; D713)) * (UpdateSheet!$M:$M=K713) *(UpdateSheet!$N:$N=N713), 0))), ""))
)
</f>
        <v/>
      </c>
      <c r="R713" s="81" t="s">
        <v>97</v>
      </c>
      <c r="S713" s="63" t="str">
        <f t="shared" si="20"/>
        <v/>
      </c>
      <c r="T713" s="87"/>
      <c r="U713" s="84" t="s">
        <v>97</v>
      </c>
      <c r="V713" s="84" t="s">
        <v>97</v>
      </c>
      <c r="W713" s="85" t="b">
        <f t="shared" si="1"/>
        <v>0</v>
      </c>
      <c r="X713" s="63"/>
      <c r="Y713" s="63"/>
      <c r="Z713" s="63"/>
    </row>
    <row r="714">
      <c r="A714" s="75"/>
      <c r="B714" s="74"/>
      <c r="C714" s="75"/>
      <c r="D714" s="76"/>
      <c r="E714" s="75" t="s">
        <v>97</v>
      </c>
      <c r="F714" s="75" t="s">
        <v>97</v>
      </c>
      <c r="G714" s="77"/>
      <c r="H714" s="77"/>
      <c r="I714" s="80"/>
      <c r="J714" s="77" t="s">
        <v>97</v>
      </c>
      <c r="K714" s="79" t="s">
        <v>97</v>
      </c>
      <c r="L714" s="79"/>
      <c r="M714" s="80"/>
      <c r="N714" s="79" t="s">
        <v>97</v>
      </c>
      <c r="O714" s="81" t="str">
        <f t="array" ref="O714">IF(A714="", "", (IFNA(IF(A714="", "", INDEX(UpdateSheet!$L:$L, MATCH(1, (UpdateSheet!$G:$G=MAXIFS(UpdateSheet!$G:$G, UpdateSheet!$H:$H, G714, UpdateSheet!$G:$G, "&lt;=" &amp; D714)) * (UpdateSheet!$H:$H=G714), 0))), "") * J714) +
(IFNA(IF(A714="", "", INDEX(UpdateSheet!$P:$P, MATCH(1, (UpdateSheet!$G:$G=MAXIFS(UpdateSheet!$G:$G, UpdateSheet!$M:$M, K714, UpdateSheet!$G:$G, "&lt;=" &amp; D714)) * (UpdateSheet!$M:$M=K714), 0))), "") * N714)
)
</f>
        <v/>
      </c>
      <c r="P714" s="86"/>
      <c r="Q714" s="82" t="str">
        <f t="array" ref="Q714">IF(A714="", "", (IFNA(IF(A714="", "", INDEX(UpdateSheet!$K:$K, MATCH(1, (UpdateSheet!$G:$G=MAXIFS(UpdateSheet!$G:$G, UpdateSheet!$H:$H, G714, UpdateSheet!$I:$I, J714, UpdateSheet!$G:$G, "&lt;=" &amp; D714)) * (UpdateSheet!$H:$H=G714) *(UpdateSheet!$I:$I=J714), 0))), "")) +
(IFNA(IF(A714="", "", INDEX(UpdateSheet!$O:$O, MATCH(1, (UpdateSheet!$G:$G=MAXIFS(UpdateSheet!$G:$G, UpdateSheet!$M:$M, K714,UpdateSheet!$N:$N, N714, UpdateSheet!$G:$G, "&lt;=" &amp; D714)) * (UpdateSheet!$M:$M=K714) *(UpdateSheet!$N:$N=N714), 0))), ""))
)
</f>
        <v/>
      </c>
      <c r="R714" s="81" t="s">
        <v>97</v>
      </c>
      <c r="S714" s="63" t="str">
        <f t="shared" si="20"/>
        <v/>
      </c>
      <c r="T714" s="87"/>
      <c r="U714" s="84" t="s">
        <v>97</v>
      </c>
      <c r="V714" s="84" t="s">
        <v>97</v>
      </c>
      <c r="W714" s="85" t="b">
        <f t="shared" si="1"/>
        <v>0</v>
      </c>
      <c r="X714" s="63"/>
      <c r="Y714" s="63"/>
      <c r="Z714" s="63"/>
    </row>
    <row r="715">
      <c r="A715" s="75"/>
      <c r="B715" s="74"/>
      <c r="C715" s="75"/>
      <c r="D715" s="76"/>
      <c r="E715" s="75" t="s">
        <v>97</v>
      </c>
      <c r="F715" s="75" t="s">
        <v>97</v>
      </c>
      <c r="G715" s="77"/>
      <c r="H715" s="77"/>
      <c r="I715" s="80"/>
      <c r="J715" s="77" t="s">
        <v>97</v>
      </c>
      <c r="K715" s="79" t="s">
        <v>97</v>
      </c>
      <c r="L715" s="79"/>
      <c r="M715" s="80"/>
      <c r="N715" s="79" t="s">
        <v>97</v>
      </c>
      <c r="O715" s="81" t="str">
        <f t="array" ref="O715">IF(A715="", "", (IFNA(IF(A715="", "", INDEX(UpdateSheet!$L:$L, MATCH(1, (UpdateSheet!$G:$G=MAXIFS(UpdateSheet!$G:$G, UpdateSheet!$H:$H, G715, UpdateSheet!$G:$G, "&lt;=" &amp; D715)) * (UpdateSheet!$H:$H=G715), 0))), "") * J715) +
(IFNA(IF(A715="", "", INDEX(UpdateSheet!$P:$P, MATCH(1, (UpdateSheet!$G:$G=MAXIFS(UpdateSheet!$G:$G, UpdateSheet!$M:$M, K715, UpdateSheet!$G:$G, "&lt;=" &amp; D715)) * (UpdateSheet!$M:$M=K715), 0))), "") * N715)
)
</f>
        <v/>
      </c>
      <c r="P715" s="86"/>
      <c r="Q715" s="82" t="str">
        <f t="array" ref="Q715">IF(A715="", "", (IFNA(IF(A715="", "", INDEX(UpdateSheet!$K:$K, MATCH(1, (UpdateSheet!$G:$G=MAXIFS(UpdateSheet!$G:$G, UpdateSheet!$H:$H, G715, UpdateSheet!$I:$I, J715, UpdateSheet!$G:$G, "&lt;=" &amp; D715)) * (UpdateSheet!$H:$H=G715) *(UpdateSheet!$I:$I=J715), 0))), "")) +
(IFNA(IF(A715="", "", INDEX(UpdateSheet!$O:$O, MATCH(1, (UpdateSheet!$G:$G=MAXIFS(UpdateSheet!$G:$G, UpdateSheet!$M:$M, K715,UpdateSheet!$N:$N, N715, UpdateSheet!$G:$G, "&lt;=" &amp; D715)) * (UpdateSheet!$M:$M=K715) *(UpdateSheet!$N:$N=N715), 0))), ""))
)
</f>
        <v/>
      </c>
      <c r="R715" s="81" t="s">
        <v>97</v>
      </c>
      <c r="S715" s="63" t="str">
        <f t="shared" si="20"/>
        <v/>
      </c>
      <c r="T715" s="87"/>
      <c r="U715" s="84" t="s">
        <v>97</v>
      </c>
      <c r="V715" s="84" t="s">
        <v>97</v>
      </c>
      <c r="W715" s="85" t="b">
        <f t="shared" si="1"/>
        <v>0</v>
      </c>
      <c r="X715" s="63"/>
      <c r="Y715" s="63"/>
      <c r="Z715" s="63"/>
    </row>
    <row r="716">
      <c r="A716" s="75"/>
      <c r="B716" s="74"/>
      <c r="C716" s="75"/>
      <c r="D716" s="76"/>
      <c r="E716" s="75" t="s">
        <v>97</v>
      </c>
      <c r="F716" s="75" t="s">
        <v>97</v>
      </c>
      <c r="G716" s="77"/>
      <c r="H716" s="77"/>
      <c r="I716" s="80"/>
      <c r="J716" s="77" t="s">
        <v>97</v>
      </c>
      <c r="K716" s="79" t="s">
        <v>97</v>
      </c>
      <c r="L716" s="79"/>
      <c r="M716" s="80"/>
      <c r="N716" s="79" t="s">
        <v>97</v>
      </c>
      <c r="O716" s="81" t="str">
        <f t="array" ref="O716">IF(A716="", "", (IFNA(IF(A716="", "", INDEX(UpdateSheet!$L:$L, MATCH(1, (UpdateSheet!$G:$G=MAXIFS(UpdateSheet!$G:$G, UpdateSheet!$H:$H, G716, UpdateSheet!$G:$G, "&lt;=" &amp; D716)) * (UpdateSheet!$H:$H=G716), 0))), "") * J716) +
(IFNA(IF(A716="", "", INDEX(UpdateSheet!$P:$P, MATCH(1, (UpdateSheet!$G:$G=MAXIFS(UpdateSheet!$G:$G, UpdateSheet!$M:$M, K716, UpdateSheet!$G:$G, "&lt;=" &amp; D716)) * (UpdateSheet!$M:$M=K716), 0))), "") * N716)
)
</f>
        <v/>
      </c>
      <c r="P716" s="86"/>
      <c r="Q716" s="82" t="str">
        <f t="array" ref="Q716">IF(A716="", "", (IFNA(IF(A716="", "", INDEX(UpdateSheet!$K:$K, MATCH(1, (UpdateSheet!$G:$G=MAXIFS(UpdateSheet!$G:$G, UpdateSheet!$H:$H, G716, UpdateSheet!$I:$I, J716, UpdateSheet!$G:$G, "&lt;=" &amp; D716)) * (UpdateSheet!$H:$H=G716) *(UpdateSheet!$I:$I=J716), 0))), "")) +
(IFNA(IF(A716="", "", INDEX(UpdateSheet!$O:$O, MATCH(1, (UpdateSheet!$G:$G=MAXIFS(UpdateSheet!$G:$G, UpdateSheet!$M:$M, K716,UpdateSheet!$N:$N, N716, UpdateSheet!$G:$G, "&lt;=" &amp; D716)) * (UpdateSheet!$M:$M=K716) *(UpdateSheet!$N:$N=N716), 0))), ""))
)
</f>
        <v/>
      </c>
      <c r="R716" s="81" t="s">
        <v>97</v>
      </c>
      <c r="S716" s="63" t="str">
        <f t="shared" si="20"/>
        <v/>
      </c>
      <c r="T716" s="87"/>
      <c r="U716" s="84" t="s">
        <v>97</v>
      </c>
      <c r="V716" s="84" t="s">
        <v>97</v>
      </c>
      <c r="W716" s="85" t="b">
        <f t="shared" si="1"/>
        <v>0</v>
      </c>
      <c r="X716" s="63"/>
      <c r="Y716" s="63"/>
      <c r="Z716" s="63"/>
    </row>
    <row r="717">
      <c r="A717" s="75"/>
      <c r="B717" s="74"/>
      <c r="C717" s="75"/>
      <c r="D717" s="76"/>
      <c r="E717" s="75" t="s">
        <v>97</v>
      </c>
      <c r="F717" s="75" t="s">
        <v>97</v>
      </c>
      <c r="G717" s="77"/>
      <c r="H717" s="77"/>
      <c r="I717" s="80"/>
      <c r="J717" s="77" t="s">
        <v>97</v>
      </c>
      <c r="K717" s="79" t="s">
        <v>97</v>
      </c>
      <c r="L717" s="79"/>
      <c r="M717" s="80"/>
      <c r="N717" s="79" t="s">
        <v>97</v>
      </c>
      <c r="O717" s="81" t="str">
        <f t="array" ref="O717">IF(A717="", "", (IFNA(IF(A717="", "", INDEX(UpdateSheet!$L:$L, MATCH(1, (UpdateSheet!$G:$G=MAXIFS(UpdateSheet!$G:$G, UpdateSheet!$H:$H, G717, UpdateSheet!$G:$G, "&lt;=" &amp; D717)) * (UpdateSheet!$H:$H=G717), 0))), "") * J717) +
(IFNA(IF(A717="", "", INDEX(UpdateSheet!$P:$P, MATCH(1, (UpdateSheet!$G:$G=MAXIFS(UpdateSheet!$G:$G, UpdateSheet!$M:$M, K717, UpdateSheet!$G:$G, "&lt;=" &amp; D717)) * (UpdateSheet!$M:$M=K717), 0))), "") * N717)
)
</f>
        <v/>
      </c>
      <c r="P717" s="86"/>
      <c r="Q717" s="82" t="str">
        <f t="array" ref="Q717">IF(A717="", "", (IFNA(IF(A717="", "", INDEX(UpdateSheet!$K:$K, MATCH(1, (UpdateSheet!$G:$G=MAXIFS(UpdateSheet!$G:$G, UpdateSheet!$H:$H, G717, UpdateSheet!$I:$I, J717, UpdateSheet!$G:$G, "&lt;=" &amp; D717)) * (UpdateSheet!$H:$H=G717) *(UpdateSheet!$I:$I=J717), 0))), "")) +
(IFNA(IF(A717="", "", INDEX(UpdateSheet!$O:$O, MATCH(1, (UpdateSheet!$G:$G=MAXIFS(UpdateSheet!$G:$G, UpdateSheet!$M:$M, K717,UpdateSheet!$N:$N, N717, UpdateSheet!$G:$G, "&lt;=" &amp; D717)) * (UpdateSheet!$M:$M=K717) *(UpdateSheet!$N:$N=N717), 0))), ""))
)
</f>
        <v/>
      </c>
      <c r="R717" s="81" t="s">
        <v>97</v>
      </c>
      <c r="S717" s="63" t="str">
        <f t="shared" si="20"/>
        <v/>
      </c>
      <c r="T717" s="87"/>
      <c r="U717" s="84" t="s">
        <v>97</v>
      </c>
      <c r="V717" s="84" t="s">
        <v>97</v>
      </c>
      <c r="W717" s="85" t="b">
        <f t="shared" si="1"/>
        <v>0</v>
      </c>
      <c r="X717" s="63"/>
      <c r="Y717" s="63"/>
      <c r="Z717" s="63"/>
    </row>
    <row r="718">
      <c r="A718" s="75"/>
      <c r="B718" s="74"/>
      <c r="C718" s="75"/>
      <c r="D718" s="76"/>
      <c r="E718" s="75" t="s">
        <v>97</v>
      </c>
      <c r="F718" s="75" t="s">
        <v>97</v>
      </c>
      <c r="G718" s="77"/>
      <c r="H718" s="77"/>
      <c r="I718" s="80"/>
      <c r="J718" s="77" t="s">
        <v>97</v>
      </c>
      <c r="K718" s="79" t="s">
        <v>97</v>
      </c>
      <c r="L718" s="79"/>
      <c r="M718" s="80"/>
      <c r="N718" s="79" t="s">
        <v>97</v>
      </c>
      <c r="O718" s="81" t="str">
        <f t="array" ref="O718">IF(A718="", "", (IFNA(IF(A718="", "", INDEX(UpdateSheet!$L:$L, MATCH(1, (UpdateSheet!$G:$G=MAXIFS(UpdateSheet!$G:$G, UpdateSheet!$H:$H, G718, UpdateSheet!$G:$G, "&lt;=" &amp; D718)) * (UpdateSheet!$H:$H=G718), 0))), "") * J718) +
(IFNA(IF(A718="", "", INDEX(UpdateSheet!$P:$P, MATCH(1, (UpdateSheet!$G:$G=MAXIFS(UpdateSheet!$G:$G, UpdateSheet!$M:$M, K718, UpdateSheet!$G:$G, "&lt;=" &amp; D718)) * (UpdateSheet!$M:$M=K718), 0))), "") * N718)
)
</f>
        <v/>
      </c>
      <c r="P718" s="86"/>
      <c r="Q718" s="82" t="str">
        <f t="array" ref="Q718">IF(A718="", "", (IFNA(IF(A718="", "", INDEX(UpdateSheet!$K:$K, MATCH(1, (UpdateSheet!$G:$G=MAXIFS(UpdateSheet!$G:$G, UpdateSheet!$H:$H, G718, UpdateSheet!$I:$I, J718, UpdateSheet!$G:$G, "&lt;=" &amp; D718)) * (UpdateSheet!$H:$H=G718) *(UpdateSheet!$I:$I=J718), 0))), "")) +
(IFNA(IF(A718="", "", INDEX(UpdateSheet!$O:$O, MATCH(1, (UpdateSheet!$G:$G=MAXIFS(UpdateSheet!$G:$G, UpdateSheet!$M:$M, K718,UpdateSheet!$N:$N, N718, UpdateSheet!$G:$G, "&lt;=" &amp; D718)) * (UpdateSheet!$M:$M=K718) *(UpdateSheet!$N:$N=N718), 0))), ""))
)
</f>
        <v/>
      </c>
      <c r="R718" s="81" t="s">
        <v>97</v>
      </c>
      <c r="S718" s="63" t="str">
        <f t="shared" si="20"/>
        <v/>
      </c>
      <c r="T718" s="87"/>
      <c r="U718" s="84" t="s">
        <v>97</v>
      </c>
      <c r="V718" s="84" t="s">
        <v>97</v>
      </c>
      <c r="W718" s="85" t="b">
        <f t="shared" si="1"/>
        <v>0</v>
      </c>
      <c r="X718" s="63"/>
      <c r="Y718" s="63"/>
      <c r="Z718" s="63"/>
    </row>
    <row r="719">
      <c r="A719" s="75"/>
      <c r="B719" s="74"/>
      <c r="C719" s="75"/>
      <c r="D719" s="76"/>
      <c r="E719" s="75" t="s">
        <v>97</v>
      </c>
      <c r="F719" s="75" t="s">
        <v>97</v>
      </c>
      <c r="G719" s="77"/>
      <c r="H719" s="77"/>
      <c r="I719" s="80"/>
      <c r="J719" s="77" t="s">
        <v>97</v>
      </c>
      <c r="K719" s="79" t="s">
        <v>97</v>
      </c>
      <c r="L719" s="79"/>
      <c r="M719" s="80"/>
      <c r="N719" s="79" t="s">
        <v>97</v>
      </c>
      <c r="O719" s="81" t="str">
        <f t="array" ref="O719">IF(A719="", "", (IFNA(IF(A719="", "", INDEX(UpdateSheet!$L:$L, MATCH(1, (UpdateSheet!$G:$G=MAXIFS(UpdateSheet!$G:$G, UpdateSheet!$H:$H, G719, UpdateSheet!$G:$G, "&lt;=" &amp; D719)) * (UpdateSheet!$H:$H=G719), 0))), "") * J719) +
(IFNA(IF(A719="", "", INDEX(UpdateSheet!$P:$P, MATCH(1, (UpdateSheet!$G:$G=MAXIFS(UpdateSheet!$G:$G, UpdateSheet!$M:$M, K719, UpdateSheet!$G:$G, "&lt;=" &amp; D719)) * (UpdateSheet!$M:$M=K719), 0))), "") * N719)
)
</f>
        <v/>
      </c>
      <c r="P719" s="86"/>
      <c r="Q719" s="82" t="str">
        <f t="array" ref="Q719">IF(A719="", "", (IFNA(IF(A719="", "", INDEX(UpdateSheet!$K:$K, MATCH(1, (UpdateSheet!$G:$G=MAXIFS(UpdateSheet!$G:$G, UpdateSheet!$H:$H, G719, UpdateSheet!$I:$I, J719, UpdateSheet!$G:$G, "&lt;=" &amp; D719)) * (UpdateSheet!$H:$H=G719) *(UpdateSheet!$I:$I=J719), 0))), "")) +
(IFNA(IF(A719="", "", INDEX(UpdateSheet!$O:$O, MATCH(1, (UpdateSheet!$G:$G=MAXIFS(UpdateSheet!$G:$G, UpdateSheet!$M:$M, K719,UpdateSheet!$N:$N, N719, UpdateSheet!$G:$G, "&lt;=" &amp; D719)) * (UpdateSheet!$M:$M=K719) *(UpdateSheet!$N:$N=N719), 0))), ""))
)
</f>
        <v/>
      </c>
      <c r="R719" s="81" t="s">
        <v>97</v>
      </c>
      <c r="S719" s="63" t="str">
        <f t="shared" si="20"/>
        <v/>
      </c>
      <c r="T719" s="87"/>
      <c r="U719" s="84" t="s">
        <v>97</v>
      </c>
      <c r="V719" s="84" t="s">
        <v>97</v>
      </c>
      <c r="W719" s="85" t="b">
        <f t="shared" si="1"/>
        <v>0</v>
      </c>
      <c r="X719" s="63"/>
      <c r="Y719" s="63"/>
      <c r="Z719" s="63"/>
    </row>
    <row r="720">
      <c r="A720" s="75"/>
      <c r="B720" s="74"/>
      <c r="C720" s="75"/>
      <c r="D720" s="76"/>
      <c r="E720" s="75" t="s">
        <v>97</v>
      </c>
      <c r="F720" s="75" t="s">
        <v>97</v>
      </c>
      <c r="G720" s="77"/>
      <c r="H720" s="77"/>
      <c r="I720" s="80"/>
      <c r="J720" s="77" t="s">
        <v>97</v>
      </c>
      <c r="K720" s="79" t="s">
        <v>97</v>
      </c>
      <c r="L720" s="79"/>
      <c r="M720" s="80"/>
      <c r="N720" s="79" t="s">
        <v>97</v>
      </c>
      <c r="O720" s="81" t="str">
        <f t="array" ref="O720">IF(A720="", "", (IFNA(IF(A720="", "", INDEX(UpdateSheet!$L:$L, MATCH(1, (UpdateSheet!$G:$G=MAXIFS(UpdateSheet!$G:$G, UpdateSheet!$H:$H, G720, UpdateSheet!$G:$G, "&lt;=" &amp; D720)) * (UpdateSheet!$H:$H=G720), 0))), "") * J720) +
(IFNA(IF(A720="", "", INDEX(UpdateSheet!$P:$P, MATCH(1, (UpdateSheet!$G:$G=MAXIFS(UpdateSheet!$G:$G, UpdateSheet!$M:$M, K720, UpdateSheet!$G:$G, "&lt;=" &amp; D720)) * (UpdateSheet!$M:$M=K720), 0))), "") * N720)
)
</f>
        <v/>
      </c>
      <c r="P720" s="86"/>
      <c r="Q720" s="82" t="str">
        <f t="array" ref="Q720">IF(A720="", "", (IFNA(IF(A720="", "", INDEX(UpdateSheet!$K:$K, MATCH(1, (UpdateSheet!$G:$G=MAXIFS(UpdateSheet!$G:$G, UpdateSheet!$H:$H, G720, UpdateSheet!$I:$I, J720, UpdateSheet!$G:$G, "&lt;=" &amp; D720)) * (UpdateSheet!$H:$H=G720) *(UpdateSheet!$I:$I=J720), 0))), "")) +
(IFNA(IF(A720="", "", INDEX(UpdateSheet!$O:$O, MATCH(1, (UpdateSheet!$G:$G=MAXIFS(UpdateSheet!$G:$G, UpdateSheet!$M:$M, K720,UpdateSheet!$N:$N, N720, UpdateSheet!$G:$G, "&lt;=" &amp; D720)) * (UpdateSheet!$M:$M=K720) *(UpdateSheet!$N:$N=N720), 0))), ""))
)
</f>
        <v/>
      </c>
      <c r="R720" s="81" t="s">
        <v>97</v>
      </c>
      <c r="S720" s="63" t="str">
        <f t="shared" si="20"/>
        <v/>
      </c>
      <c r="T720" s="87"/>
      <c r="U720" s="84" t="s">
        <v>97</v>
      </c>
      <c r="V720" s="84" t="s">
        <v>97</v>
      </c>
      <c r="W720" s="85" t="b">
        <f t="shared" si="1"/>
        <v>0</v>
      </c>
      <c r="X720" s="63"/>
      <c r="Y720" s="63"/>
      <c r="Z720" s="63"/>
    </row>
    <row r="721">
      <c r="A721" s="75"/>
      <c r="B721" s="74"/>
      <c r="C721" s="75"/>
      <c r="D721" s="76"/>
      <c r="E721" s="75" t="s">
        <v>97</v>
      </c>
      <c r="F721" s="75" t="s">
        <v>97</v>
      </c>
      <c r="G721" s="77"/>
      <c r="H721" s="77"/>
      <c r="I721" s="80"/>
      <c r="J721" s="77" t="s">
        <v>97</v>
      </c>
      <c r="K721" s="79" t="s">
        <v>97</v>
      </c>
      <c r="L721" s="79"/>
      <c r="M721" s="80"/>
      <c r="N721" s="79" t="s">
        <v>97</v>
      </c>
      <c r="O721" s="81" t="str">
        <f t="array" ref="O721">IF(A721="", "", (IFNA(IF(A721="", "", INDEX(UpdateSheet!$L:$L, MATCH(1, (UpdateSheet!$G:$G=MAXIFS(UpdateSheet!$G:$G, UpdateSheet!$H:$H, G721, UpdateSheet!$G:$G, "&lt;=" &amp; D721)) * (UpdateSheet!$H:$H=G721), 0))), "") * J721) +
(IFNA(IF(A721="", "", INDEX(UpdateSheet!$P:$P, MATCH(1, (UpdateSheet!$G:$G=MAXIFS(UpdateSheet!$G:$G, UpdateSheet!$M:$M, K721, UpdateSheet!$G:$G, "&lt;=" &amp; D721)) * (UpdateSheet!$M:$M=K721), 0))), "") * N721)
)
</f>
        <v/>
      </c>
      <c r="P721" s="86"/>
      <c r="Q721" s="82" t="str">
        <f t="array" ref="Q721">IF(A721="", "", (IFNA(IF(A721="", "", INDEX(UpdateSheet!$K:$K, MATCH(1, (UpdateSheet!$G:$G=MAXIFS(UpdateSheet!$G:$G, UpdateSheet!$H:$H, G721, UpdateSheet!$I:$I, J721, UpdateSheet!$G:$G, "&lt;=" &amp; D721)) * (UpdateSheet!$H:$H=G721) *(UpdateSheet!$I:$I=J721), 0))), "")) +
(IFNA(IF(A721="", "", INDEX(UpdateSheet!$O:$O, MATCH(1, (UpdateSheet!$G:$G=MAXIFS(UpdateSheet!$G:$G, UpdateSheet!$M:$M, K721,UpdateSheet!$N:$N, N721, UpdateSheet!$G:$G, "&lt;=" &amp; D721)) * (UpdateSheet!$M:$M=K721) *(UpdateSheet!$N:$N=N721), 0))), ""))
)
</f>
        <v/>
      </c>
      <c r="R721" s="81" t="s">
        <v>97</v>
      </c>
      <c r="S721" s="63" t="str">
        <f t="shared" si="20"/>
        <v/>
      </c>
      <c r="T721" s="87"/>
      <c r="U721" s="84" t="s">
        <v>97</v>
      </c>
      <c r="V721" s="84" t="s">
        <v>97</v>
      </c>
      <c r="W721" s="85" t="b">
        <f t="shared" si="1"/>
        <v>0</v>
      </c>
      <c r="X721" s="63"/>
      <c r="Y721" s="63"/>
      <c r="Z721" s="63"/>
    </row>
    <row r="722">
      <c r="A722" s="75"/>
      <c r="B722" s="74"/>
      <c r="C722" s="75"/>
      <c r="D722" s="76"/>
      <c r="E722" s="75" t="s">
        <v>97</v>
      </c>
      <c r="F722" s="75" t="s">
        <v>97</v>
      </c>
      <c r="G722" s="77"/>
      <c r="H722" s="77"/>
      <c r="I722" s="80"/>
      <c r="J722" s="77" t="s">
        <v>97</v>
      </c>
      <c r="K722" s="79" t="s">
        <v>97</v>
      </c>
      <c r="L722" s="79"/>
      <c r="M722" s="80"/>
      <c r="N722" s="79" t="s">
        <v>97</v>
      </c>
      <c r="O722" s="81" t="str">
        <f t="array" ref="O722">IF(A722="", "", (IFNA(IF(A722="", "", INDEX(UpdateSheet!$L:$L, MATCH(1, (UpdateSheet!$G:$G=MAXIFS(UpdateSheet!$G:$G, UpdateSheet!$H:$H, G722, UpdateSheet!$G:$G, "&lt;=" &amp; D722)) * (UpdateSheet!$H:$H=G722), 0))), "") * J722) +
(IFNA(IF(A722="", "", INDEX(UpdateSheet!$P:$P, MATCH(1, (UpdateSheet!$G:$G=MAXIFS(UpdateSheet!$G:$G, UpdateSheet!$M:$M, K722, UpdateSheet!$G:$G, "&lt;=" &amp; D722)) * (UpdateSheet!$M:$M=K722), 0))), "") * N722)
)
</f>
        <v/>
      </c>
      <c r="P722" s="86"/>
      <c r="Q722" s="82" t="str">
        <f t="array" ref="Q722">IF(A722="", "", (IFNA(IF(A722="", "", INDEX(UpdateSheet!$K:$K, MATCH(1, (UpdateSheet!$G:$G=MAXIFS(UpdateSheet!$G:$G, UpdateSheet!$H:$H, G722, UpdateSheet!$I:$I, J722, UpdateSheet!$G:$G, "&lt;=" &amp; D722)) * (UpdateSheet!$H:$H=G722) *(UpdateSheet!$I:$I=J722), 0))), "")) +
(IFNA(IF(A722="", "", INDEX(UpdateSheet!$O:$O, MATCH(1, (UpdateSheet!$G:$G=MAXIFS(UpdateSheet!$G:$G, UpdateSheet!$M:$M, K722,UpdateSheet!$N:$N, N722, UpdateSheet!$G:$G, "&lt;=" &amp; D722)) * (UpdateSheet!$M:$M=K722) *(UpdateSheet!$N:$N=N722), 0))), ""))
)
</f>
        <v/>
      </c>
      <c r="R722" s="81" t="s">
        <v>97</v>
      </c>
      <c r="S722" s="63" t="str">
        <f t="shared" si="20"/>
        <v/>
      </c>
      <c r="T722" s="87"/>
      <c r="U722" s="84" t="s">
        <v>97</v>
      </c>
      <c r="V722" s="84" t="s">
        <v>97</v>
      </c>
      <c r="W722" s="85" t="b">
        <f t="shared" si="1"/>
        <v>0</v>
      </c>
      <c r="X722" s="63"/>
      <c r="Y722" s="63"/>
      <c r="Z722" s="63"/>
    </row>
    <row r="723">
      <c r="A723" s="75"/>
      <c r="B723" s="74"/>
      <c r="C723" s="75"/>
      <c r="D723" s="76"/>
      <c r="E723" s="75" t="s">
        <v>97</v>
      </c>
      <c r="F723" s="75" t="s">
        <v>97</v>
      </c>
      <c r="G723" s="77"/>
      <c r="H723" s="77"/>
      <c r="I723" s="80"/>
      <c r="J723" s="77" t="s">
        <v>97</v>
      </c>
      <c r="K723" s="79" t="s">
        <v>97</v>
      </c>
      <c r="L723" s="79"/>
      <c r="M723" s="80"/>
      <c r="N723" s="79" t="s">
        <v>97</v>
      </c>
      <c r="O723" s="81" t="str">
        <f t="array" ref="O723">IF(A723="", "", (IFNA(IF(A723="", "", INDEX(UpdateSheet!$L:$L, MATCH(1, (UpdateSheet!$G:$G=MAXIFS(UpdateSheet!$G:$G, UpdateSheet!$H:$H, G723, UpdateSheet!$G:$G, "&lt;=" &amp; D723)) * (UpdateSheet!$H:$H=G723), 0))), "") * J723) +
(IFNA(IF(A723="", "", INDEX(UpdateSheet!$P:$P, MATCH(1, (UpdateSheet!$G:$G=MAXIFS(UpdateSheet!$G:$G, UpdateSheet!$M:$M, K723, UpdateSheet!$G:$G, "&lt;=" &amp; D723)) * (UpdateSheet!$M:$M=K723), 0))), "") * N723)
)
</f>
        <v/>
      </c>
      <c r="P723" s="86"/>
      <c r="Q723" s="82" t="str">
        <f t="array" ref="Q723">IF(A723="", "", (IFNA(IF(A723="", "", INDEX(UpdateSheet!$K:$K, MATCH(1, (UpdateSheet!$G:$G=MAXIFS(UpdateSheet!$G:$G, UpdateSheet!$H:$H, G723, UpdateSheet!$I:$I, J723, UpdateSheet!$G:$G, "&lt;=" &amp; D723)) * (UpdateSheet!$H:$H=G723) *(UpdateSheet!$I:$I=J723), 0))), "")) +
(IFNA(IF(A723="", "", INDEX(UpdateSheet!$O:$O, MATCH(1, (UpdateSheet!$G:$G=MAXIFS(UpdateSheet!$G:$G, UpdateSheet!$M:$M, K723,UpdateSheet!$N:$N, N723, UpdateSheet!$G:$G, "&lt;=" &amp; D723)) * (UpdateSheet!$M:$M=K723) *(UpdateSheet!$N:$N=N723), 0))), ""))
)
</f>
        <v/>
      </c>
      <c r="R723" s="81" t="s">
        <v>97</v>
      </c>
      <c r="S723" s="63" t="str">
        <f t="shared" si="20"/>
        <v/>
      </c>
      <c r="T723" s="87"/>
      <c r="U723" s="84" t="s">
        <v>97</v>
      </c>
      <c r="V723" s="84" t="s">
        <v>97</v>
      </c>
      <c r="W723" s="85" t="b">
        <f t="shared" si="1"/>
        <v>0</v>
      </c>
      <c r="X723" s="63"/>
      <c r="Y723" s="63"/>
      <c r="Z723" s="63"/>
    </row>
    <row r="724">
      <c r="A724" s="75"/>
      <c r="B724" s="74"/>
      <c r="C724" s="75"/>
      <c r="D724" s="76"/>
      <c r="E724" s="75" t="s">
        <v>97</v>
      </c>
      <c r="F724" s="75" t="s">
        <v>97</v>
      </c>
      <c r="G724" s="77"/>
      <c r="H724" s="77"/>
      <c r="I724" s="80"/>
      <c r="J724" s="77" t="s">
        <v>97</v>
      </c>
      <c r="K724" s="79" t="s">
        <v>97</v>
      </c>
      <c r="L724" s="79"/>
      <c r="M724" s="80"/>
      <c r="N724" s="79" t="s">
        <v>97</v>
      </c>
      <c r="O724" s="81" t="str">
        <f t="array" ref="O724">IF(A724="", "", (IFNA(IF(A724="", "", INDEX(UpdateSheet!$L:$L, MATCH(1, (UpdateSheet!$G:$G=MAXIFS(UpdateSheet!$G:$G, UpdateSheet!$H:$H, G724, UpdateSheet!$G:$G, "&lt;=" &amp; D724)) * (UpdateSheet!$H:$H=G724), 0))), "") * J724) +
(IFNA(IF(A724="", "", INDEX(UpdateSheet!$P:$P, MATCH(1, (UpdateSheet!$G:$G=MAXIFS(UpdateSheet!$G:$G, UpdateSheet!$M:$M, K724, UpdateSheet!$G:$G, "&lt;=" &amp; D724)) * (UpdateSheet!$M:$M=K724), 0))), "") * N724)
)
</f>
        <v/>
      </c>
      <c r="P724" s="86"/>
      <c r="Q724" s="82" t="str">
        <f t="array" ref="Q724">IF(A724="", "", (IFNA(IF(A724="", "", INDEX(UpdateSheet!$K:$K, MATCH(1, (UpdateSheet!$G:$G=MAXIFS(UpdateSheet!$G:$G, UpdateSheet!$H:$H, G724, UpdateSheet!$I:$I, J724, UpdateSheet!$G:$G, "&lt;=" &amp; D724)) * (UpdateSheet!$H:$H=G724) *(UpdateSheet!$I:$I=J724), 0))), "")) +
(IFNA(IF(A724="", "", INDEX(UpdateSheet!$O:$O, MATCH(1, (UpdateSheet!$G:$G=MAXIFS(UpdateSheet!$G:$G, UpdateSheet!$M:$M, K724,UpdateSheet!$N:$N, N724, UpdateSheet!$G:$G, "&lt;=" &amp; D724)) * (UpdateSheet!$M:$M=K724) *(UpdateSheet!$N:$N=N724), 0))), ""))
)
</f>
        <v/>
      </c>
      <c r="R724" s="81" t="s">
        <v>97</v>
      </c>
      <c r="S724" s="63" t="str">
        <f t="shared" si="20"/>
        <v/>
      </c>
      <c r="T724" s="87"/>
      <c r="U724" s="84" t="s">
        <v>97</v>
      </c>
      <c r="V724" s="84" t="s">
        <v>97</v>
      </c>
      <c r="W724" s="85" t="b">
        <f t="shared" si="1"/>
        <v>0</v>
      </c>
      <c r="X724" s="63"/>
      <c r="Y724" s="63"/>
      <c r="Z724" s="63"/>
    </row>
    <row r="725">
      <c r="A725" s="75"/>
      <c r="B725" s="74"/>
      <c r="C725" s="75"/>
      <c r="D725" s="76"/>
      <c r="E725" s="75" t="s">
        <v>97</v>
      </c>
      <c r="F725" s="75" t="s">
        <v>97</v>
      </c>
      <c r="G725" s="77"/>
      <c r="H725" s="77"/>
      <c r="I725" s="80"/>
      <c r="J725" s="77" t="s">
        <v>97</v>
      </c>
      <c r="K725" s="79" t="s">
        <v>97</v>
      </c>
      <c r="L725" s="79"/>
      <c r="M725" s="80"/>
      <c r="N725" s="79" t="s">
        <v>97</v>
      </c>
      <c r="O725" s="81" t="str">
        <f t="array" ref="O725">IF(A725="", "", (IFNA(IF(A725="", "", INDEX(UpdateSheet!$L:$L, MATCH(1, (UpdateSheet!$G:$G=MAXIFS(UpdateSheet!$G:$G, UpdateSheet!$H:$H, G725, UpdateSheet!$G:$G, "&lt;=" &amp; D725)) * (UpdateSheet!$H:$H=G725), 0))), "") * J725) +
(IFNA(IF(A725="", "", INDEX(UpdateSheet!$P:$P, MATCH(1, (UpdateSheet!$G:$G=MAXIFS(UpdateSheet!$G:$G, UpdateSheet!$M:$M, K725, UpdateSheet!$G:$G, "&lt;=" &amp; D725)) * (UpdateSheet!$M:$M=K725), 0))), "") * N725)
)
</f>
        <v/>
      </c>
      <c r="P725" s="86"/>
      <c r="Q725" s="82" t="str">
        <f t="array" ref="Q725">IF(A725="", "", (IFNA(IF(A725="", "", INDEX(UpdateSheet!$K:$K, MATCH(1, (UpdateSheet!$G:$G=MAXIFS(UpdateSheet!$G:$G, UpdateSheet!$H:$H, G725, UpdateSheet!$I:$I, J725, UpdateSheet!$G:$G, "&lt;=" &amp; D725)) * (UpdateSheet!$H:$H=G725) *(UpdateSheet!$I:$I=J725), 0))), "")) +
(IFNA(IF(A725="", "", INDEX(UpdateSheet!$O:$O, MATCH(1, (UpdateSheet!$G:$G=MAXIFS(UpdateSheet!$G:$G, UpdateSheet!$M:$M, K725,UpdateSheet!$N:$N, N725, UpdateSheet!$G:$G, "&lt;=" &amp; D725)) * (UpdateSheet!$M:$M=K725) *(UpdateSheet!$N:$N=N725), 0))), ""))
)
</f>
        <v/>
      </c>
      <c r="R725" s="81" t="s">
        <v>97</v>
      </c>
      <c r="S725" s="63" t="str">
        <f t="shared" si="20"/>
        <v/>
      </c>
      <c r="T725" s="87"/>
      <c r="U725" s="84" t="s">
        <v>97</v>
      </c>
      <c r="V725" s="84" t="s">
        <v>97</v>
      </c>
      <c r="W725" s="85" t="b">
        <f t="shared" si="1"/>
        <v>0</v>
      </c>
      <c r="X725" s="63"/>
      <c r="Y725" s="63"/>
      <c r="Z725" s="63"/>
    </row>
    <row r="726">
      <c r="A726" s="75"/>
      <c r="B726" s="74"/>
      <c r="C726" s="75"/>
      <c r="D726" s="76"/>
      <c r="E726" s="75" t="s">
        <v>97</v>
      </c>
      <c r="F726" s="75" t="s">
        <v>97</v>
      </c>
      <c r="G726" s="77"/>
      <c r="H726" s="77"/>
      <c r="I726" s="80"/>
      <c r="J726" s="77" t="s">
        <v>97</v>
      </c>
      <c r="K726" s="79" t="s">
        <v>97</v>
      </c>
      <c r="L726" s="79"/>
      <c r="M726" s="80"/>
      <c r="N726" s="79" t="s">
        <v>97</v>
      </c>
      <c r="O726" s="81" t="str">
        <f t="array" ref="O726">IF(A726="", "", (IFNA(IF(A726="", "", INDEX(UpdateSheet!$L:$L, MATCH(1, (UpdateSheet!$G:$G=MAXIFS(UpdateSheet!$G:$G, UpdateSheet!$H:$H, G726, UpdateSheet!$G:$G, "&lt;=" &amp; D726)) * (UpdateSheet!$H:$H=G726), 0))), "") * J726) +
(IFNA(IF(A726="", "", INDEX(UpdateSheet!$P:$P, MATCH(1, (UpdateSheet!$G:$G=MAXIFS(UpdateSheet!$G:$G, UpdateSheet!$M:$M, K726, UpdateSheet!$G:$G, "&lt;=" &amp; D726)) * (UpdateSheet!$M:$M=K726), 0))), "") * N726)
)
</f>
        <v/>
      </c>
      <c r="P726" s="86"/>
      <c r="Q726" s="82" t="str">
        <f t="array" ref="Q726">IF(A726="", "", (IFNA(IF(A726="", "", INDEX(UpdateSheet!$K:$K, MATCH(1, (UpdateSheet!$G:$G=MAXIFS(UpdateSheet!$G:$G, UpdateSheet!$H:$H, G726, UpdateSheet!$I:$I, J726, UpdateSheet!$G:$G, "&lt;=" &amp; D726)) * (UpdateSheet!$H:$H=G726) *(UpdateSheet!$I:$I=J726), 0))), "")) +
(IFNA(IF(A726="", "", INDEX(UpdateSheet!$O:$O, MATCH(1, (UpdateSheet!$G:$G=MAXIFS(UpdateSheet!$G:$G, UpdateSheet!$M:$M, K726,UpdateSheet!$N:$N, N726, UpdateSheet!$G:$G, "&lt;=" &amp; D726)) * (UpdateSheet!$M:$M=K726) *(UpdateSheet!$N:$N=N726), 0))), ""))
)
</f>
        <v/>
      </c>
      <c r="R726" s="81" t="s">
        <v>97</v>
      </c>
      <c r="S726" s="63" t="str">
        <f t="shared" si="20"/>
        <v/>
      </c>
      <c r="T726" s="87"/>
      <c r="U726" s="84" t="s">
        <v>97</v>
      </c>
      <c r="V726" s="84" t="s">
        <v>97</v>
      </c>
      <c r="W726" s="85" t="b">
        <f t="shared" si="1"/>
        <v>0</v>
      </c>
      <c r="X726" s="63"/>
      <c r="Y726" s="63"/>
      <c r="Z726" s="63"/>
    </row>
    <row r="727">
      <c r="A727" s="75"/>
      <c r="B727" s="74"/>
      <c r="C727" s="75"/>
      <c r="D727" s="76"/>
      <c r="E727" s="75" t="s">
        <v>97</v>
      </c>
      <c r="F727" s="75" t="s">
        <v>97</v>
      </c>
      <c r="G727" s="77"/>
      <c r="H727" s="77"/>
      <c r="I727" s="80"/>
      <c r="J727" s="77" t="s">
        <v>97</v>
      </c>
      <c r="K727" s="79" t="s">
        <v>97</v>
      </c>
      <c r="L727" s="79"/>
      <c r="M727" s="80"/>
      <c r="N727" s="79" t="s">
        <v>97</v>
      </c>
      <c r="O727" s="81" t="str">
        <f t="array" ref="O727">IF(A727="", "", (IFNA(IF(A727="", "", INDEX(UpdateSheet!$L:$L, MATCH(1, (UpdateSheet!$G:$G=MAXIFS(UpdateSheet!$G:$G, UpdateSheet!$H:$H, G727, UpdateSheet!$G:$G, "&lt;=" &amp; D727)) * (UpdateSheet!$H:$H=G727), 0))), "") * J727) +
(IFNA(IF(A727="", "", INDEX(UpdateSheet!$P:$P, MATCH(1, (UpdateSheet!$G:$G=MAXIFS(UpdateSheet!$G:$G, UpdateSheet!$M:$M, K727, UpdateSheet!$G:$G, "&lt;=" &amp; D727)) * (UpdateSheet!$M:$M=K727), 0))), "") * N727)
)
</f>
        <v/>
      </c>
      <c r="P727" s="86"/>
      <c r="Q727" s="82" t="str">
        <f t="array" ref="Q727">IF(A727="", "", (IFNA(IF(A727="", "", INDEX(UpdateSheet!$K:$K, MATCH(1, (UpdateSheet!$G:$G=MAXIFS(UpdateSheet!$G:$G, UpdateSheet!$H:$H, G727, UpdateSheet!$I:$I, J727, UpdateSheet!$G:$G, "&lt;=" &amp; D727)) * (UpdateSheet!$H:$H=G727) *(UpdateSheet!$I:$I=J727), 0))), "")) +
(IFNA(IF(A727="", "", INDEX(UpdateSheet!$O:$O, MATCH(1, (UpdateSheet!$G:$G=MAXIFS(UpdateSheet!$G:$G, UpdateSheet!$M:$M, K727,UpdateSheet!$N:$N, N727, UpdateSheet!$G:$G, "&lt;=" &amp; D727)) * (UpdateSheet!$M:$M=K727) *(UpdateSheet!$N:$N=N727), 0))), ""))
)
</f>
        <v/>
      </c>
      <c r="R727" s="81" t="s">
        <v>97</v>
      </c>
      <c r="S727" s="63" t="str">
        <f t="shared" si="20"/>
        <v/>
      </c>
      <c r="T727" s="87"/>
      <c r="U727" s="84" t="s">
        <v>97</v>
      </c>
      <c r="V727" s="84" t="s">
        <v>97</v>
      </c>
      <c r="W727" s="85" t="b">
        <f t="shared" si="1"/>
        <v>0</v>
      </c>
      <c r="X727" s="63"/>
      <c r="Y727" s="63"/>
      <c r="Z727" s="63"/>
    </row>
    <row r="728">
      <c r="A728" s="75"/>
      <c r="B728" s="74"/>
      <c r="C728" s="75"/>
      <c r="D728" s="76"/>
      <c r="E728" s="75" t="s">
        <v>97</v>
      </c>
      <c r="F728" s="75" t="s">
        <v>97</v>
      </c>
      <c r="G728" s="77"/>
      <c r="H728" s="77"/>
      <c r="I728" s="80"/>
      <c r="J728" s="77" t="s">
        <v>97</v>
      </c>
      <c r="K728" s="79" t="s">
        <v>97</v>
      </c>
      <c r="L728" s="79"/>
      <c r="M728" s="80"/>
      <c r="N728" s="79" t="s">
        <v>97</v>
      </c>
      <c r="O728" s="81" t="str">
        <f t="array" ref="O728">IF(A728="", "", (IFNA(IF(A728="", "", INDEX(UpdateSheet!$L:$L, MATCH(1, (UpdateSheet!$G:$G=MAXIFS(UpdateSheet!$G:$G, UpdateSheet!$H:$H, G728, UpdateSheet!$G:$G, "&lt;=" &amp; D728)) * (UpdateSheet!$H:$H=G728), 0))), "") * J728) +
(IFNA(IF(A728="", "", INDEX(UpdateSheet!$P:$P, MATCH(1, (UpdateSheet!$G:$G=MAXIFS(UpdateSheet!$G:$G, UpdateSheet!$M:$M, K728, UpdateSheet!$G:$G, "&lt;=" &amp; D728)) * (UpdateSheet!$M:$M=K728), 0))), "") * N728)
)
</f>
        <v/>
      </c>
      <c r="P728" s="86"/>
      <c r="Q728" s="82" t="str">
        <f t="array" ref="Q728">IF(A728="", "", (IFNA(IF(A728="", "", INDEX(UpdateSheet!$K:$K, MATCH(1, (UpdateSheet!$G:$G=MAXIFS(UpdateSheet!$G:$G, UpdateSheet!$H:$H, G728, UpdateSheet!$I:$I, J728, UpdateSheet!$G:$G, "&lt;=" &amp; D728)) * (UpdateSheet!$H:$H=G728) *(UpdateSheet!$I:$I=J728), 0))), "")) +
(IFNA(IF(A728="", "", INDEX(UpdateSheet!$O:$O, MATCH(1, (UpdateSheet!$G:$G=MAXIFS(UpdateSheet!$G:$G, UpdateSheet!$M:$M, K728,UpdateSheet!$N:$N, N728, UpdateSheet!$G:$G, "&lt;=" &amp; D728)) * (UpdateSheet!$M:$M=K728) *(UpdateSheet!$N:$N=N728), 0))), ""))
)
</f>
        <v/>
      </c>
      <c r="R728" s="81" t="s">
        <v>97</v>
      </c>
      <c r="S728" s="63" t="str">
        <f t="shared" si="20"/>
        <v/>
      </c>
      <c r="T728" s="87"/>
      <c r="U728" s="84" t="s">
        <v>97</v>
      </c>
      <c r="V728" s="84" t="s">
        <v>97</v>
      </c>
      <c r="W728" s="85" t="b">
        <f t="shared" si="1"/>
        <v>0</v>
      </c>
      <c r="X728" s="63"/>
      <c r="Y728" s="63"/>
      <c r="Z728" s="63"/>
    </row>
    <row r="729">
      <c r="A729" s="75"/>
      <c r="B729" s="74"/>
      <c r="C729" s="75"/>
      <c r="D729" s="76"/>
      <c r="E729" s="75" t="s">
        <v>97</v>
      </c>
      <c r="F729" s="75" t="s">
        <v>97</v>
      </c>
      <c r="G729" s="77"/>
      <c r="H729" s="77"/>
      <c r="I729" s="80"/>
      <c r="J729" s="77" t="s">
        <v>97</v>
      </c>
      <c r="K729" s="79" t="s">
        <v>97</v>
      </c>
      <c r="L729" s="79"/>
      <c r="M729" s="80"/>
      <c r="N729" s="79" t="s">
        <v>97</v>
      </c>
      <c r="O729" s="81" t="str">
        <f t="array" ref="O729">IF(A729="", "", (IFNA(IF(A729="", "", INDEX(UpdateSheet!$L:$L, MATCH(1, (UpdateSheet!$G:$G=MAXIFS(UpdateSheet!$G:$G, UpdateSheet!$H:$H, G729, UpdateSheet!$G:$G, "&lt;=" &amp; D729)) * (UpdateSheet!$H:$H=G729), 0))), "") * J729) +
(IFNA(IF(A729="", "", INDEX(UpdateSheet!$P:$P, MATCH(1, (UpdateSheet!$G:$G=MAXIFS(UpdateSheet!$G:$G, UpdateSheet!$M:$M, K729, UpdateSheet!$G:$G, "&lt;=" &amp; D729)) * (UpdateSheet!$M:$M=K729), 0))), "") * N729)
)
</f>
        <v/>
      </c>
      <c r="P729" s="86"/>
      <c r="Q729" s="82" t="str">
        <f t="array" ref="Q729">IF(A729="", "", (IFNA(IF(A729="", "", INDEX(UpdateSheet!$K:$K, MATCH(1, (UpdateSheet!$G:$G=MAXIFS(UpdateSheet!$G:$G, UpdateSheet!$H:$H, G729, UpdateSheet!$I:$I, J729, UpdateSheet!$G:$G, "&lt;=" &amp; D729)) * (UpdateSheet!$H:$H=G729) *(UpdateSheet!$I:$I=J729), 0))), "")) +
(IFNA(IF(A729="", "", INDEX(UpdateSheet!$O:$O, MATCH(1, (UpdateSheet!$G:$G=MAXIFS(UpdateSheet!$G:$G, UpdateSheet!$M:$M, K729,UpdateSheet!$N:$N, N729, UpdateSheet!$G:$G, "&lt;=" &amp; D729)) * (UpdateSheet!$M:$M=K729) *(UpdateSheet!$N:$N=N729), 0))), ""))
)
</f>
        <v/>
      </c>
      <c r="R729" s="81" t="s">
        <v>97</v>
      </c>
      <c r="S729" s="63" t="str">
        <f t="shared" si="20"/>
        <v/>
      </c>
      <c r="T729" s="87"/>
      <c r="U729" s="84" t="s">
        <v>97</v>
      </c>
      <c r="V729" s="84" t="s">
        <v>97</v>
      </c>
      <c r="W729" s="85" t="b">
        <f t="shared" si="1"/>
        <v>0</v>
      </c>
      <c r="X729" s="63"/>
      <c r="Y729" s="63"/>
      <c r="Z729" s="63"/>
    </row>
    <row r="730">
      <c r="A730" s="75"/>
      <c r="B730" s="74"/>
      <c r="C730" s="75"/>
      <c r="D730" s="76"/>
      <c r="E730" s="75" t="s">
        <v>97</v>
      </c>
      <c r="F730" s="75" t="s">
        <v>97</v>
      </c>
      <c r="G730" s="77"/>
      <c r="H730" s="77"/>
      <c r="I730" s="80"/>
      <c r="J730" s="77" t="s">
        <v>97</v>
      </c>
      <c r="K730" s="79" t="s">
        <v>97</v>
      </c>
      <c r="L730" s="79"/>
      <c r="M730" s="80"/>
      <c r="N730" s="79" t="s">
        <v>97</v>
      </c>
      <c r="O730" s="81" t="str">
        <f t="array" ref="O730">IF(A730="", "", (IFNA(IF(A730="", "", INDEX(UpdateSheet!$L:$L, MATCH(1, (UpdateSheet!$G:$G=MAXIFS(UpdateSheet!$G:$G, UpdateSheet!$H:$H, G730, UpdateSheet!$G:$G, "&lt;=" &amp; D730)) * (UpdateSheet!$H:$H=G730), 0))), "") * J730) +
(IFNA(IF(A730="", "", INDEX(UpdateSheet!$P:$P, MATCH(1, (UpdateSheet!$G:$G=MAXIFS(UpdateSheet!$G:$G, UpdateSheet!$M:$M, K730, UpdateSheet!$G:$G, "&lt;=" &amp; D730)) * (UpdateSheet!$M:$M=K730), 0))), "") * N730)
)
</f>
        <v/>
      </c>
      <c r="P730" s="86"/>
      <c r="Q730" s="82" t="str">
        <f t="array" ref="Q730">IF(A730="", "", (IFNA(IF(A730="", "", INDEX(UpdateSheet!$K:$K, MATCH(1, (UpdateSheet!$G:$G=MAXIFS(UpdateSheet!$G:$G, UpdateSheet!$H:$H, G730, UpdateSheet!$I:$I, J730, UpdateSheet!$G:$G, "&lt;=" &amp; D730)) * (UpdateSheet!$H:$H=G730) *(UpdateSheet!$I:$I=J730), 0))), "")) +
(IFNA(IF(A730="", "", INDEX(UpdateSheet!$O:$O, MATCH(1, (UpdateSheet!$G:$G=MAXIFS(UpdateSheet!$G:$G, UpdateSheet!$M:$M, K730,UpdateSheet!$N:$N, N730, UpdateSheet!$G:$G, "&lt;=" &amp; D730)) * (UpdateSheet!$M:$M=K730) *(UpdateSheet!$N:$N=N730), 0))), ""))
)
</f>
        <v/>
      </c>
      <c r="R730" s="81" t="s">
        <v>97</v>
      </c>
      <c r="S730" s="63" t="str">
        <f t="shared" si="20"/>
        <v/>
      </c>
      <c r="T730" s="87"/>
      <c r="U730" s="84" t="s">
        <v>97</v>
      </c>
      <c r="V730" s="84" t="s">
        <v>97</v>
      </c>
      <c r="W730" s="85" t="b">
        <f t="shared" si="1"/>
        <v>0</v>
      </c>
      <c r="X730" s="63"/>
      <c r="Y730" s="63"/>
      <c r="Z730" s="63"/>
    </row>
    <row r="731">
      <c r="A731" s="75"/>
      <c r="B731" s="74"/>
      <c r="C731" s="75"/>
      <c r="D731" s="76"/>
      <c r="E731" s="75" t="s">
        <v>97</v>
      </c>
      <c r="F731" s="75" t="s">
        <v>97</v>
      </c>
      <c r="G731" s="77"/>
      <c r="H731" s="77"/>
      <c r="I731" s="80"/>
      <c r="J731" s="77" t="s">
        <v>97</v>
      </c>
      <c r="K731" s="79" t="s">
        <v>97</v>
      </c>
      <c r="L731" s="79"/>
      <c r="M731" s="80"/>
      <c r="N731" s="79" t="s">
        <v>97</v>
      </c>
      <c r="O731" s="81" t="str">
        <f t="array" ref="O731">IF(A731="", "", (IFNA(IF(A731="", "", INDEX(UpdateSheet!$L:$L, MATCH(1, (UpdateSheet!$G:$G=MAXIFS(UpdateSheet!$G:$G, UpdateSheet!$H:$H, G731, UpdateSheet!$G:$G, "&lt;=" &amp; D731)) * (UpdateSheet!$H:$H=G731), 0))), "") * J731) +
(IFNA(IF(A731="", "", INDEX(UpdateSheet!$P:$P, MATCH(1, (UpdateSheet!$G:$G=MAXIFS(UpdateSheet!$G:$G, UpdateSheet!$M:$M, K731, UpdateSheet!$G:$G, "&lt;=" &amp; D731)) * (UpdateSheet!$M:$M=K731), 0))), "") * N731)
)
</f>
        <v/>
      </c>
      <c r="P731" s="86"/>
      <c r="Q731" s="82" t="str">
        <f t="array" ref="Q731">IF(A731="", "", (IFNA(IF(A731="", "", INDEX(UpdateSheet!$K:$K, MATCH(1, (UpdateSheet!$G:$G=MAXIFS(UpdateSheet!$G:$G, UpdateSheet!$H:$H, G731, UpdateSheet!$I:$I, J731, UpdateSheet!$G:$G, "&lt;=" &amp; D731)) * (UpdateSheet!$H:$H=G731) *(UpdateSheet!$I:$I=J731), 0))), "")) +
(IFNA(IF(A731="", "", INDEX(UpdateSheet!$O:$O, MATCH(1, (UpdateSheet!$G:$G=MAXIFS(UpdateSheet!$G:$G, UpdateSheet!$M:$M, K731,UpdateSheet!$N:$N, N731, UpdateSheet!$G:$G, "&lt;=" &amp; D731)) * (UpdateSheet!$M:$M=K731) *(UpdateSheet!$N:$N=N731), 0))), ""))
)
</f>
        <v/>
      </c>
      <c r="R731" s="81" t="s">
        <v>97</v>
      </c>
      <c r="S731" s="63" t="str">
        <f t="shared" si="20"/>
        <v/>
      </c>
      <c r="T731" s="87"/>
      <c r="U731" s="84" t="s">
        <v>97</v>
      </c>
      <c r="V731" s="84" t="s">
        <v>97</v>
      </c>
      <c r="W731" s="85" t="b">
        <f t="shared" si="1"/>
        <v>0</v>
      </c>
      <c r="X731" s="63"/>
      <c r="Y731" s="63"/>
      <c r="Z731" s="63"/>
    </row>
    <row r="732">
      <c r="A732" s="75"/>
      <c r="B732" s="74"/>
      <c r="C732" s="75"/>
      <c r="D732" s="76"/>
      <c r="E732" s="75" t="s">
        <v>97</v>
      </c>
      <c r="F732" s="75" t="s">
        <v>97</v>
      </c>
      <c r="G732" s="77"/>
      <c r="H732" s="77"/>
      <c r="I732" s="80"/>
      <c r="J732" s="77" t="s">
        <v>97</v>
      </c>
      <c r="K732" s="79" t="s">
        <v>97</v>
      </c>
      <c r="L732" s="79"/>
      <c r="M732" s="80"/>
      <c r="N732" s="79" t="s">
        <v>97</v>
      </c>
      <c r="O732" s="81" t="str">
        <f t="array" ref="O732">IF(A732="", "", (IFNA(IF(A732="", "", INDEX(UpdateSheet!$L:$L, MATCH(1, (UpdateSheet!$G:$G=MAXIFS(UpdateSheet!$G:$G, UpdateSheet!$H:$H, G732, UpdateSheet!$G:$G, "&lt;=" &amp; D732)) * (UpdateSheet!$H:$H=G732), 0))), "") * J732) +
(IFNA(IF(A732="", "", INDEX(UpdateSheet!$P:$P, MATCH(1, (UpdateSheet!$G:$G=MAXIFS(UpdateSheet!$G:$G, UpdateSheet!$M:$M, K732, UpdateSheet!$G:$G, "&lt;=" &amp; D732)) * (UpdateSheet!$M:$M=K732), 0))), "") * N732)
)
</f>
        <v/>
      </c>
      <c r="P732" s="86"/>
      <c r="Q732" s="82" t="str">
        <f t="array" ref="Q732">IF(A732="", "", (IFNA(IF(A732="", "", INDEX(UpdateSheet!$K:$K, MATCH(1, (UpdateSheet!$G:$G=MAXIFS(UpdateSheet!$G:$G, UpdateSheet!$H:$H, G732, UpdateSheet!$I:$I, J732, UpdateSheet!$G:$G, "&lt;=" &amp; D732)) * (UpdateSheet!$H:$H=G732) *(UpdateSheet!$I:$I=J732), 0))), "")) +
(IFNA(IF(A732="", "", INDEX(UpdateSheet!$O:$O, MATCH(1, (UpdateSheet!$G:$G=MAXIFS(UpdateSheet!$G:$G, UpdateSheet!$M:$M, K732,UpdateSheet!$N:$N, N732, UpdateSheet!$G:$G, "&lt;=" &amp; D732)) * (UpdateSheet!$M:$M=K732) *(UpdateSheet!$N:$N=N732), 0))), ""))
)
</f>
        <v/>
      </c>
      <c r="R732" s="81" t="s">
        <v>97</v>
      </c>
      <c r="S732" s="63" t="str">
        <f t="shared" si="20"/>
        <v/>
      </c>
      <c r="T732" s="87"/>
      <c r="U732" s="84" t="s">
        <v>97</v>
      </c>
      <c r="V732" s="84" t="s">
        <v>97</v>
      </c>
      <c r="W732" s="85" t="b">
        <f t="shared" si="1"/>
        <v>0</v>
      </c>
      <c r="X732" s="63"/>
      <c r="Y732" s="63"/>
      <c r="Z732" s="63"/>
    </row>
    <row r="733">
      <c r="A733" s="75"/>
      <c r="B733" s="74"/>
      <c r="C733" s="75"/>
      <c r="D733" s="76"/>
      <c r="E733" s="75" t="s">
        <v>97</v>
      </c>
      <c r="F733" s="75" t="s">
        <v>97</v>
      </c>
      <c r="G733" s="77"/>
      <c r="H733" s="77"/>
      <c r="I733" s="80"/>
      <c r="J733" s="77" t="s">
        <v>97</v>
      </c>
      <c r="K733" s="79" t="s">
        <v>97</v>
      </c>
      <c r="L733" s="79"/>
      <c r="M733" s="80"/>
      <c r="N733" s="79" t="s">
        <v>97</v>
      </c>
      <c r="O733" s="81" t="str">
        <f t="array" ref="O733">IF(A733="", "", (IFNA(IF(A733="", "", INDEX(UpdateSheet!$L:$L, MATCH(1, (UpdateSheet!$G:$G=MAXIFS(UpdateSheet!$G:$G, UpdateSheet!$H:$H, G733, UpdateSheet!$G:$G, "&lt;=" &amp; D733)) * (UpdateSheet!$H:$H=G733), 0))), "") * J733) +
(IFNA(IF(A733="", "", INDEX(UpdateSheet!$P:$P, MATCH(1, (UpdateSheet!$G:$G=MAXIFS(UpdateSheet!$G:$G, UpdateSheet!$M:$M, K733, UpdateSheet!$G:$G, "&lt;=" &amp; D733)) * (UpdateSheet!$M:$M=K733), 0))), "") * N733)
)
</f>
        <v/>
      </c>
      <c r="P733" s="86"/>
      <c r="Q733" s="82" t="str">
        <f t="array" ref="Q733">IF(A733="", "", (IFNA(IF(A733="", "", INDEX(UpdateSheet!$K:$K, MATCH(1, (UpdateSheet!$G:$G=MAXIFS(UpdateSheet!$G:$G, UpdateSheet!$H:$H, G733, UpdateSheet!$I:$I, J733, UpdateSheet!$G:$G, "&lt;=" &amp; D733)) * (UpdateSheet!$H:$H=G733) *(UpdateSheet!$I:$I=J733), 0))), "")) +
(IFNA(IF(A733="", "", INDEX(UpdateSheet!$O:$O, MATCH(1, (UpdateSheet!$G:$G=MAXIFS(UpdateSheet!$G:$G, UpdateSheet!$M:$M, K733,UpdateSheet!$N:$N, N733, UpdateSheet!$G:$G, "&lt;=" &amp; D733)) * (UpdateSheet!$M:$M=K733) *(UpdateSheet!$N:$N=N733), 0))), ""))
)
</f>
        <v/>
      </c>
      <c r="R733" s="81" t="s">
        <v>97</v>
      </c>
      <c r="S733" s="63" t="str">
        <f t="shared" si="20"/>
        <v/>
      </c>
      <c r="T733" s="87"/>
      <c r="U733" s="84" t="s">
        <v>97</v>
      </c>
      <c r="V733" s="84" t="s">
        <v>97</v>
      </c>
      <c r="W733" s="85" t="b">
        <f t="shared" si="1"/>
        <v>0</v>
      </c>
      <c r="X733" s="63"/>
      <c r="Y733" s="63"/>
      <c r="Z733" s="63"/>
    </row>
    <row r="734">
      <c r="A734" s="75"/>
      <c r="B734" s="74"/>
      <c r="C734" s="75"/>
      <c r="D734" s="76"/>
      <c r="E734" s="75" t="s">
        <v>97</v>
      </c>
      <c r="F734" s="75" t="s">
        <v>97</v>
      </c>
      <c r="G734" s="77"/>
      <c r="H734" s="77"/>
      <c r="I734" s="80"/>
      <c r="J734" s="77" t="s">
        <v>97</v>
      </c>
      <c r="K734" s="79" t="s">
        <v>97</v>
      </c>
      <c r="L734" s="79"/>
      <c r="M734" s="80"/>
      <c r="N734" s="79" t="s">
        <v>97</v>
      </c>
      <c r="O734" s="81" t="str">
        <f t="array" ref="O734">IF(A734="", "", (IFNA(IF(A734="", "", INDEX(UpdateSheet!$L:$L, MATCH(1, (UpdateSheet!$G:$G=MAXIFS(UpdateSheet!$G:$G, UpdateSheet!$H:$H, G734, UpdateSheet!$G:$G, "&lt;=" &amp; D734)) * (UpdateSheet!$H:$H=G734), 0))), "") * J734) +
(IFNA(IF(A734="", "", INDEX(UpdateSheet!$P:$P, MATCH(1, (UpdateSheet!$G:$G=MAXIFS(UpdateSheet!$G:$G, UpdateSheet!$M:$M, K734, UpdateSheet!$G:$G, "&lt;=" &amp; D734)) * (UpdateSheet!$M:$M=K734), 0))), "") * N734)
)
</f>
        <v/>
      </c>
      <c r="P734" s="86"/>
      <c r="Q734" s="82" t="str">
        <f t="array" ref="Q734">IF(A734="", "", (IFNA(IF(A734="", "", INDEX(UpdateSheet!$K:$K, MATCH(1, (UpdateSheet!$G:$G=MAXIFS(UpdateSheet!$G:$G, UpdateSheet!$H:$H, G734, UpdateSheet!$I:$I, J734, UpdateSheet!$G:$G, "&lt;=" &amp; D734)) * (UpdateSheet!$H:$H=G734) *(UpdateSheet!$I:$I=J734), 0))), "")) +
(IFNA(IF(A734="", "", INDEX(UpdateSheet!$O:$O, MATCH(1, (UpdateSheet!$G:$G=MAXIFS(UpdateSheet!$G:$G, UpdateSheet!$M:$M, K734,UpdateSheet!$N:$N, N734, UpdateSheet!$G:$G, "&lt;=" &amp; D734)) * (UpdateSheet!$M:$M=K734) *(UpdateSheet!$N:$N=N734), 0))), ""))
)
</f>
        <v/>
      </c>
      <c r="R734" s="81" t="s">
        <v>97</v>
      </c>
      <c r="S734" s="63" t="str">
        <f t="shared" si="20"/>
        <v/>
      </c>
      <c r="T734" s="87"/>
      <c r="U734" s="84" t="s">
        <v>97</v>
      </c>
      <c r="V734" s="84" t="s">
        <v>97</v>
      </c>
      <c r="W734" s="85" t="b">
        <f t="shared" si="1"/>
        <v>0</v>
      </c>
      <c r="X734" s="63"/>
      <c r="Y734" s="63"/>
      <c r="Z734" s="63"/>
    </row>
    <row r="735">
      <c r="A735" s="75"/>
      <c r="B735" s="74"/>
      <c r="C735" s="75"/>
      <c r="D735" s="76"/>
      <c r="E735" s="75" t="s">
        <v>97</v>
      </c>
      <c r="F735" s="75" t="s">
        <v>97</v>
      </c>
      <c r="G735" s="77"/>
      <c r="H735" s="77"/>
      <c r="I735" s="80"/>
      <c r="J735" s="77" t="s">
        <v>97</v>
      </c>
      <c r="K735" s="79" t="s">
        <v>97</v>
      </c>
      <c r="L735" s="79"/>
      <c r="M735" s="80"/>
      <c r="N735" s="79" t="s">
        <v>97</v>
      </c>
      <c r="O735" s="81" t="str">
        <f t="array" ref="O735">IF(A735="", "", (IFNA(IF(A735="", "", INDEX(UpdateSheet!$L:$L, MATCH(1, (UpdateSheet!$G:$G=MAXIFS(UpdateSheet!$G:$G, UpdateSheet!$H:$H, G735, UpdateSheet!$G:$G, "&lt;=" &amp; D735)) * (UpdateSheet!$H:$H=G735), 0))), "") * J735) +
(IFNA(IF(A735="", "", INDEX(UpdateSheet!$P:$P, MATCH(1, (UpdateSheet!$G:$G=MAXIFS(UpdateSheet!$G:$G, UpdateSheet!$M:$M, K735, UpdateSheet!$G:$G, "&lt;=" &amp; D735)) * (UpdateSheet!$M:$M=K735), 0))), "") * N735)
)
</f>
        <v/>
      </c>
      <c r="P735" s="86"/>
      <c r="Q735" s="82" t="str">
        <f t="array" ref="Q735">IF(A735="", "", (IFNA(IF(A735="", "", INDEX(UpdateSheet!$K:$K, MATCH(1, (UpdateSheet!$G:$G=MAXIFS(UpdateSheet!$G:$G, UpdateSheet!$H:$H, G735, UpdateSheet!$I:$I, J735, UpdateSheet!$G:$G, "&lt;=" &amp; D735)) * (UpdateSheet!$H:$H=G735) *(UpdateSheet!$I:$I=J735), 0))), "")) +
(IFNA(IF(A735="", "", INDEX(UpdateSheet!$O:$O, MATCH(1, (UpdateSheet!$G:$G=MAXIFS(UpdateSheet!$G:$G, UpdateSheet!$M:$M, K735,UpdateSheet!$N:$N, N735, UpdateSheet!$G:$G, "&lt;=" &amp; D735)) * (UpdateSheet!$M:$M=K735) *(UpdateSheet!$N:$N=N735), 0))), ""))
)
</f>
        <v/>
      </c>
      <c r="R735" s="81" t="s">
        <v>97</v>
      </c>
      <c r="S735" s="63" t="str">
        <f t="shared" si="20"/>
        <v/>
      </c>
      <c r="T735" s="87"/>
      <c r="U735" s="84" t="s">
        <v>97</v>
      </c>
      <c r="V735" s="84" t="s">
        <v>97</v>
      </c>
      <c r="W735" s="85" t="b">
        <f t="shared" si="1"/>
        <v>0</v>
      </c>
      <c r="X735" s="63"/>
      <c r="Y735" s="63"/>
      <c r="Z735" s="63"/>
    </row>
    <row r="736">
      <c r="A736" s="75"/>
      <c r="B736" s="74"/>
      <c r="C736" s="75"/>
      <c r="D736" s="76"/>
      <c r="E736" s="75" t="s">
        <v>97</v>
      </c>
      <c r="F736" s="75" t="s">
        <v>97</v>
      </c>
      <c r="G736" s="77"/>
      <c r="H736" s="77"/>
      <c r="I736" s="80"/>
      <c r="J736" s="77" t="s">
        <v>97</v>
      </c>
      <c r="K736" s="79" t="s">
        <v>97</v>
      </c>
      <c r="L736" s="79"/>
      <c r="M736" s="80"/>
      <c r="N736" s="79" t="s">
        <v>97</v>
      </c>
      <c r="O736" s="81" t="str">
        <f t="array" ref="O736">IF(A736="", "", (IFNA(IF(A736="", "", INDEX(UpdateSheet!$L:$L, MATCH(1, (UpdateSheet!$G:$G=MAXIFS(UpdateSheet!$G:$G, UpdateSheet!$H:$H, G736, UpdateSheet!$G:$G, "&lt;=" &amp; D736)) * (UpdateSheet!$H:$H=G736), 0))), "") * J736) +
(IFNA(IF(A736="", "", INDEX(UpdateSheet!$P:$P, MATCH(1, (UpdateSheet!$G:$G=MAXIFS(UpdateSheet!$G:$G, UpdateSheet!$M:$M, K736, UpdateSheet!$G:$G, "&lt;=" &amp; D736)) * (UpdateSheet!$M:$M=K736), 0))), "") * N736)
)
</f>
        <v/>
      </c>
      <c r="P736" s="86"/>
      <c r="Q736" s="82" t="str">
        <f t="array" ref="Q736">IF(A736="", "", (IFNA(IF(A736="", "", INDEX(UpdateSheet!$K:$K, MATCH(1, (UpdateSheet!$G:$G=MAXIFS(UpdateSheet!$G:$G, UpdateSheet!$H:$H, G736, UpdateSheet!$I:$I, J736, UpdateSheet!$G:$G, "&lt;=" &amp; D736)) * (UpdateSheet!$H:$H=G736) *(UpdateSheet!$I:$I=J736), 0))), "")) +
(IFNA(IF(A736="", "", INDEX(UpdateSheet!$O:$O, MATCH(1, (UpdateSheet!$G:$G=MAXIFS(UpdateSheet!$G:$G, UpdateSheet!$M:$M, K736,UpdateSheet!$N:$N, N736, UpdateSheet!$G:$G, "&lt;=" &amp; D736)) * (UpdateSheet!$M:$M=K736) *(UpdateSheet!$N:$N=N736), 0))), ""))
)
</f>
        <v/>
      </c>
      <c r="R736" s="81" t="s">
        <v>97</v>
      </c>
      <c r="S736" s="63" t="str">
        <f t="shared" si="20"/>
        <v/>
      </c>
      <c r="T736" s="87"/>
      <c r="U736" s="84" t="s">
        <v>97</v>
      </c>
      <c r="V736" s="84" t="s">
        <v>97</v>
      </c>
      <c r="W736" s="85" t="b">
        <f t="shared" si="1"/>
        <v>0</v>
      </c>
      <c r="X736" s="63"/>
      <c r="Y736" s="63"/>
      <c r="Z736" s="63"/>
    </row>
    <row r="737">
      <c r="A737" s="75"/>
      <c r="B737" s="74"/>
      <c r="C737" s="75"/>
      <c r="D737" s="76"/>
      <c r="E737" s="75" t="s">
        <v>97</v>
      </c>
      <c r="F737" s="75" t="s">
        <v>97</v>
      </c>
      <c r="G737" s="77"/>
      <c r="H737" s="77"/>
      <c r="I737" s="80"/>
      <c r="J737" s="77" t="s">
        <v>97</v>
      </c>
      <c r="K737" s="79" t="s">
        <v>97</v>
      </c>
      <c r="L737" s="79"/>
      <c r="M737" s="80"/>
      <c r="N737" s="79" t="s">
        <v>97</v>
      </c>
      <c r="O737" s="81" t="str">
        <f t="array" ref="O737">IF(A737="", "", (IFNA(IF(A737="", "", INDEX(UpdateSheet!$L:$L, MATCH(1, (UpdateSheet!$G:$G=MAXIFS(UpdateSheet!$G:$G, UpdateSheet!$H:$H, G737, UpdateSheet!$G:$G, "&lt;=" &amp; D737)) * (UpdateSheet!$H:$H=G737), 0))), "") * J737) +
(IFNA(IF(A737="", "", INDEX(UpdateSheet!$P:$P, MATCH(1, (UpdateSheet!$G:$G=MAXIFS(UpdateSheet!$G:$G, UpdateSheet!$M:$M, K737, UpdateSheet!$G:$G, "&lt;=" &amp; D737)) * (UpdateSheet!$M:$M=K737), 0))), "") * N737)
)
</f>
        <v/>
      </c>
      <c r="P737" s="86"/>
      <c r="Q737" s="82" t="str">
        <f t="array" ref="Q737">IF(A737="", "", (IFNA(IF(A737="", "", INDEX(UpdateSheet!$K:$K, MATCH(1, (UpdateSheet!$G:$G=MAXIFS(UpdateSheet!$G:$G, UpdateSheet!$H:$H, G737, UpdateSheet!$I:$I, J737, UpdateSheet!$G:$G, "&lt;=" &amp; D737)) * (UpdateSheet!$H:$H=G737) *(UpdateSheet!$I:$I=J737), 0))), "")) +
(IFNA(IF(A737="", "", INDEX(UpdateSheet!$O:$O, MATCH(1, (UpdateSheet!$G:$G=MAXIFS(UpdateSheet!$G:$G, UpdateSheet!$M:$M, K737,UpdateSheet!$N:$N, N737, UpdateSheet!$G:$G, "&lt;=" &amp; D737)) * (UpdateSheet!$M:$M=K737) *(UpdateSheet!$N:$N=N737), 0))), ""))
)
</f>
        <v/>
      </c>
      <c r="R737" s="81" t="s">
        <v>97</v>
      </c>
      <c r="S737" s="63" t="str">
        <f t="shared" si="20"/>
        <v/>
      </c>
      <c r="T737" s="87"/>
      <c r="U737" s="84" t="s">
        <v>97</v>
      </c>
      <c r="V737" s="84" t="s">
        <v>97</v>
      </c>
      <c r="W737" s="85" t="b">
        <f t="shared" si="1"/>
        <v>0</v>
      </c>
      <c r="X737" s="63"/>
      <c r="Y737" s="63"/>
      <c r="Z737" s="63"/>
    </row>
    <row r="738">
      <c r="A738" s="75"/>
      <c r="B738" s="74"/>
      <c r="C738" s="75"/>
      <c r="D738" s="76"/>
      <c r="E738" s="75" t="s">
        <v>97</v>
      </c>
      <c r="F738" s="75" t="s">
        <v>97</v>
      </c>
      <c r="G738" s="77"/>
      <c r="H738" s="77"/>
      <c r="I738" s="80"/>
      <c r="J738" s="77" t="s">
        <v>97</v>
      </c>
      <c r="K738" s="79" t="s">
        <v>97</v>
      </c>
      <c r="L738" s="79"/>
      <c r="M738" s="80"/>
      <c r="N738" s="79" t="s">
        <v>97</v>
      </c>
      <c r="O738" s="81" t="str">
        <f t="array" ref="O738">IF(A738="", "", (IFNA(IF(A738="", "", INDEX(UpdateSheet!$L:$L, MATCH(1, (UpdateSheet!$G:$G=MAXIFS(UpdateSheet!$G:$G, UpdateSheet!$H:$H, G738, UpdateSheet!$G:$G, "&lt;=" &amp; D738)) * (UpdateSheet!$H:$H=G738), 0))), "") * J738) +
(IFNA(IF(A738="", "", INDEX(UpdateSheet!$P:$P, MATCH(1, (UpdateSheet!$G:$G=MAXIFS(UpdateSheet!$G:$G, UpdateSheet!$M:$M, K738, UpdateSheet!$G:$G, "&lt;=" &amp; D738)) * (UpdateSheet!$M:$M=K738), 0))), "") * N738)
)
</f>
        <v/>
      </c>
      <c r="P738" s="86"/>
      <c r="Q738" s="82" t="str">
        <f t="array" ref="Q738">IF(A738="", "", (IFNA(IF(A738="", "", INDEX(UpdateSheet!$K:$K, MATCH(1, (UpdateSheet!$G:$G=MAXIFS(UpdateSheet!$G:$G, UpdateSheet!$H:$H, G738, UpdateSheet!$I:$I, J738, UpdateSheet!$G:$G, "&lt;=" &amp; D738)) * (UpdateSheet!$H:$H=G738) *(UpdateSheet!$I:$I=J738), 0))), "")) +
(IFNA(IF(A738="", "", INDEX(UpdateSheet!$O:$O, MATCH(1, (UpdateSheet!$G:$G=MAXIFS(UpdateSheet!$G:$G, UpdateSheet!$M:$M, K738,UpdateSheet!$N:$N, N738, UpdateSheet!$G:$G, "&lt;=" &amp; D738)) * (UpdateSheet!$M:$M=K738) *(UpdateSheet!$N:$N=N738), 0))), ""))
)
</f>
        <v/>
      </c>
      <c r="R738" s="81" t="s">
        <v>97</v>
      </c>
      <c r="S738" s="63" t="str">
        <f t="shared" si="20"/>
        <v/>
      </c>
      <c r="T738" s="87"/>
      <c r="U738" s="84" t="s">
        <v>97</v>
      </c>
      <c r="V738" s="84" t="s">
        <v>97</v>
      </c>
      <c r="W738" s="85" t="b">
        <f t="shared" si="1"/>
        <v>0</v>
      </c>
      <c r="X738" s="63"/>
      <c r="Y738" s="63"/>
      <c r="Z738" s="63"/>
    </row>
    <row r="739">
      <c r="A739" s="75"/>
      <c r="B739" s="74"/>
      <c r="C739" s="75"/>
      <c r="D739" s="76"/>
      <c r="E739" s="75" t="s">
        <v>97</v>
      </c>
      <c r="F739" s="75" t="s">
        <v>97</v>
      </c>
      <c r="G739" s="77"/>
      <c r="H739" s="77"/>
      <c r="I739" s="80"/>
      <c r="J739" s="77" t="s">
        <v>97</v>
      </c>
      <c r="K739" s="79" t="s">
        <v>97</v>
      </c>
      <c r="L739" s="79"/>
      <c r="M739" s="80"/>
      <c r="N739" s="79" t="s">
        <v>97</v>
      </c>
      <c r="O739" s="81" t="str">
        <f t="array" ref="O739">IF(A739="", "", (IFNA(IF(A739="", "", INDEX(UpdateSheet!$L:$L, MATCH(1, (UpdateSheet!$G:$G=MAXIFS(UpdateSheet!$G:$G, UpdateSheet!$H:$H, G739, UpdateSheet!$G:$G, "&lt;=" &amp; D739)) * (UpdateSheet!$H:$H=G739), 0))), "") * J739) +
(IFNA(IF(A739="", "", INDEX(UpdateSheet!$P:$P, MATCH(1, (UpdateSheet!$G:$G=MAXIFS(UpdateSheet!$G:$G, UpdateSheet!$M:$M, K739, UpdateSheet!$G:$G, "&lt;=" &amp; D739)) * (UpdateSheet!$M:$M=K739), 0))), "") * N739)
)
</f>
        <v/>
      </c>
      <c r="P739" s="86"/>
      <c r="Q739" s="82" t="str">
        <f t="array" ref="Q739">IF(A739="", "", (IFNA(IF(A739="", "", INDEX(UpdateSheet!$K:$K, MATCH(1, (UpdateSheet!$G:$G=MAXIFS(UpdateSheet!$G:$G, UpdateSheet!$H:$H, G739, UpdateSheet!$I:$I, J739, UpdateSheet!$G:$G, "&lt;=" &amp; D739)) * (UpdateSheet!$H:$H=G739) *(UpdateSheet!$I:$I=J739), 0))), "")) +
(IFNA(IF(A739="", "", INDEX(UpdateSheet!$O:$O, MATCH(1, (UpdateSheet!$G:$G=MAXIFS(UpdateSheet!$G:$G, UpdateSheet!$M:$M, K739,UpdateSheet!$N:$N, N739, UpdateSheet!$G:$G, "&lt;=" &amp; D739)) * (UpdateSheet!$M:$M=K739) *(UpdateSheet!$N:$N=N739), 0))), ""))
)
</f>
        <v/>
      </c>
      <c r="R739" s="81" t="s">
        <v>97</v>
      </c>
      <c r="S739" s="63" t="str">
        <f t="shared" si="20"/>
        <v/>
      </c>
      <c r="T739" s="87"/>
      <c r="U739" s="84" t="s">
        <v>97</v>
      </c>
      <c r="V739" s="84" t="s">
        <v>97</v>
      </c>
      <c r="W739" s="85" t="b">
        <f t="shared" si="1"/>
        <v>0</v>
      </c>
      <c r="X739" s="63"/>
      <c r="Y739" s="63"/>
      <c r="Z739" s="63"/>
    </row>
    <row r="740">
      <c r="A740" s="75"/>
      <c r="B740" s="74"/>
      <c r="C740" s="75"/>
      <c r="D740" s="76"/>
      <c r="E740" s="75" t="s">
        <v>97</v>
      </c>
      <c r="F740" s="75" t="s">
        <v>97</v>
      </c>
      <c r="G740" s="77"/>
      <c r="H740" s="77"/>
      <c r="I740" s="80"/>
      <c r="J740" s="77" t="s">
        <v>97</v>
      </c>
      <c r="K740" s="79" t="s">
        <v>97</v>
      </c>
      <c r="L740" s="79"/>
      <c r="M740" s="80"/>
      <c r="N740" s="79" t="s">
        <v>97</v>
      </c>
      <c r="O740" s="81" t="str">
        <f t="array" ref="O740">IF(A740="", "", (IFNA(IF(A740="", "", INDEX(UpdateSheet!$L:$L, MATCH(1, (UpdateSheet!$G:$G=MAXIFS(UpdateSheet!$G:$G, UpdateSheet!$H:$H, G740, UpdateSheet!$G:$G, "&lt;=" &amp; D740)) * (UpdateSheet!$H:$H=G740), 0))), "") * J740) +
(IFNA(IF(A740="", "", INDEX(UpdateSheet!$P:$P, MATCH(1, (UpdateSheet!$G:$G=MAXIFS(UpdateSheet!$G:$G, UpdateSheet!$M:$M, K740, UpdateSheet!$G:$G, "&lt;=" &amp; D740)) * (UpdateSheet!$M:$M=K740), 0))), "") * N740)
)
</f>
        <v/>
      </c>
      <c r="P740" s="86"/>
      <c r="Q740" s="82" t="str">
        <f t="array" ref="Q740">IF(A740="", "", (IFNA(IF(A740="", "", INDEX(UpdateSheet!$K:$K, MATCH(1, (UpdateSheet!$G:$G=MAXIFS(UpdateSheet!$G:$G, UpdateSheet!$H:$H, G740, UpdateSheet!$I:$I, J740, UpdateSheet!$G:$G, "&lt;=" &amp; D740)) * (UpdateSheet!$H:$H=G740) *(UpdateSheet!$I:$I=J740), 0))), "")) +
(IFNA(IF(A740="", "", INDEX(UpdateSheet!$O:$O, MATCH(1, (UpdateSheet!$G:$G=MAXIFS(UpdateSheet!$G:$G, UpdateSheet!$M:$M, K740,UpdateSheet!$N:$N, N740, UpdateSheet!$G:$G, "&lt;=" &amp; D740)) * (UpdateSheet!$M:$M=K740) *(UpdateSheet!$N:$N=N740), 0))), ""))
)
</f>
        <v/>
      </c>
      <c r="R740" s="81" t="s">
        <v>97</v>
      </c>
      <c r="S740" s="63" t="str">
        <f t="shared" si="20"/>
        <v/>
      </c>
      <c r="T740" s="87"/>
      <c r="U740" s="84" t="s">
        <v>97</v>
      </c>
      <c r="V740" s="84" t="s">
        <v>97</v>
      </c>
      <c r="W740" s="85" t="b">
        <f t="shared" si="1"/>
        <v>0</v>
      </c>
      <c r="X740" s="63"/>
      <c r="Y740" s="63"/>
      <c r="Z740" s="63"/>
    </row>
    <row r="741">
      <c r="A741" s="75"/>
      <c r="B741" s="74"/>
      <c r="C741" s="75"/>
      <c r="D741" s="76"/>
      <c r="E741" s="75" t="s">
        <v>97</v>
      </c>
      <c r="F741" s="75" t="s">
        <v>97</v>
      </c>
      <c r="G741" s="77"/>
      <c r="H741" s="77"/>
      <c r="I741" s="80"/>
      <c r="J741" s="77" t="s">
        <v>97</v>
      </c>
      <c r="K741" s="79" t="s">
        <v>97</v>
      </c>
      <c r="L741" s="79"/>
      <c r="M741" s="80"/>
      <c r="N741" s="79" t="s">
        <v>97</v>
      </c>
      <c r="O741" s="81" t="str">
        <f t="array" ref="O741">IF(A741="", "", (IFNA(IF(A741="", "", INDEX(UpdateSheet!$L:$L, MATCH(1, (UpdateSheet!$G:$G=MAXIFS(UpdateSheet!$G:$G, UpdateSheet!$H:$H, G741, UpdateSheet!$G:$G, "&lt;=" &amp; D741)) * (UpdateSheet!$H:$H=G741), 0))), "") * J741) +
(IFNA(IF(A741="", "", INDEX(UpdateSheet!$P:$P, MATCH(1, (UpdateSheet!$G:$G=MAXIFS(UpdateSheet!$G:$G, UpdateSheet!$M:$M, K741, UpdateSheet!$G:$G, "&lt;=" &amp; D741)) * (UpdateSheet!$M:$M=K741), 0))), "") * N741)
)
</f>
        <v/>
      </c>
      <c r="P741" s="86"/>
      <c r="Q741" s="82" t="str">
        <f t="array" ref="Q741">IF(A741="", "", (IFNA(IF(A741="", "", INDEX(UpdateSheet!$K:$K, MATCH(1, (UpdateSheet!$G:$G=MAXIFS(UpdateSheet!$G:$G, UpdateSheet!$H:$H, G741, UpdateSheet!$I:$I, J741, UpdateSheet!$G:$G, "&lt;=" &amp; D741)) * (UpdateSheet!$H:$H=G741) *(UpdateSheet!$I:$I=J741), 0))), "")) +
(IFNA(IF(A741="", "", INDEX(UpdateSheet!$O:$O, MATCH(1, (UpdateSheet!$G:$G=MAXIFS(UpdateSheet!$G:$G, UpdateSheet!$M:$M, K741,UpdateSheet!$N:$N, N741, UpdateSheet!$G:$G, "&lt;=" &amp; D741)) * (UpdateSheet!$M:$M=K741) *(UpdateSheet!$N:$N=N741), 0))), ""))
)
</f>
        <v/>
      </c>
      <c r="R741" s="81" t="s">
        <v>97</v>
      </c>
      <c r="S741" s="63" t="str">
        <f t="shared" si="20"/>
        <v/>
      </c>
      <c r="T741" s="87"/>
      <c r="U741" s="84" t="s">
        <v>97</v>
      </c>
      <c r="V741" s="84" t="s">
        <v>97</v>
      </c>
      <c r="W741" s="85" t="b">
        <f t="shared" si="1"/>
        <v>0</v>
      </c>
      <c r="X741" s="63"/>
      <c r="Y741" s="63"/>
      <c r="Z741" s="63"/>
    </row>
    <row r="742">
      <c r="A742" s="75"/>
      <c r="B742" s="74"/>
      <c r="C742" s="75"/>
      <c r="D742" s="76"/>
      <c r="E742" s="75" t="s">
        <v>97</v>
      </c>
      <c r="F742" s="75" t="s">
        <v>97</v>
      </c>
      <c r="G742" s="77"/>
      <c r="H742" s="77"/>
      <c r="I742" s="80"/>
      <c r="J742" s="77" t="s">
        <v>97</v>
      </c>
      <c r="K742" s="79" t="s">
        <v>97</v>
      </c>
      <c r="L742" s="79"/>
      <c r="M742" s="80"/>
      <c r="N742" s="79" t="s">
        <v>97</v>
      </c>
      <c r="O742" s="81" t="str">
        <f t="array" ref="O742">IF(A742="", "", (IFNA(IF(A742="", "", INDEX(UpdateSheet!$L:$L, MATCH(1, (UpdateSheet!$G:$G=MAXIFS(UpdateSheet!$G:$G, UpdateSheet!$H:$H, G742, UpdateSheet!$G:$G, "&lt;=" &amp; D742)) * (UpdateSheet!$H:$H=G742), 0))), "") * J742) +
(IFNA(IF(A742="", "", INDEX(UpdateSheet!$P:$P, MATCH(1, (UpdateSheet!$G:$G=MAXIFS(UpdateSheet!$G:$G, UpdateSheet!$M:$M, K742, UpdateSheet!$G:$G, "&lt;=" &amp; D742)) * (UpdateSheet!$M:$M=K742), 0))), "") * N742)
)
</f>
        <v/>
      </c>
      <c r="P742" s="86"/>
      <c r="Q742" s="82" t="str">
        <f t="array" ref="Q742">IF(A742="", "", (IFNA(IF(A742="", "", INDEX(UpdateSheet!$K:$K, MATCH(1, (UpdateSheet!$G:$G=MAXIFS(UpdateSheet!$G:$G, UpdateSheet!$H:$H, G742, UpdateSheet!$I:$I, J742, UpdateSheet!$G:$G, "&lt;=" &amp; D742)) * (UpdateSheet!$H:$H=G742) *(UpdateSheet!$I:$I=J742), 0))), "")) +
(IFNA(IF(A742="", "", INDEX(UpdateSheet!$O:$O, MATCH(1, (UpdateSheet!$G:$G=MAXIFS(UpdateSheet!$G:$G, UpdateSheet!$M:$M, K742,UpdateSheet!$N:$N, N742, UpdateSheet!$G:$G, "&lt;=" &amp; D742)) * (UpdateSheet!$M:$M=K742) *(UpdateSheet!$N:$N=N742), 0))), ""))
)
</f>
        <v/>
      </c>
      <c r="R742" s="81" t="s">
        <v>97</v>
      </c>
      <c r="S742" s="63" t="str">
        <f t="shared" si="20"/>
        <v/>
      </c>
      <c r="T742" s="87"/>
      <c r="U742" s="84" t="s">
        <v>97</v>
      </c>
      <c r="V742" s="84" t="s">
        <v>97</v>
      </c>
      <c r="W742" s="85" t="b">
        <f t="shared" si="1"/>
        <v>0</v>
      </c>
      <c r="X742" s="63"/>
      <c r="Y742" s="63"/>
      <c r="Z742" s="63"/>
    </row>
    <row r="743">
      <c r="A743" s="75"/>
      <c r="B743" s="74"/>
      <c r="C743" s="75"/>
      <c r="D743" s="76"/>
      <c r="E743" s="75" t="s">
        <v>97</v>
      </c>
      <c r="F743" s="75" t="s">
        <v>97</v>
      </c>
      <c r="G743" s="77"/>
      <c r="H743" s="77"/>
      <c r="I743" s="80"/>
      <c r="J743" s="77" t="s">
        <v>97</v>
      </c>
      <c r="K743" s="79" t="s">
        <v>97</v>
      </c>
      <c r="L743" s="79"/>
      <c r="M743" s="80"/>
      <c r="N743" s="79" t="s">
        <v>97</v>
      </c>
      <c r="O743" s="81" t="str">
        <f t="array" ref="O743">IF(A743="", "", (IFNA(IF(A743="", "", INDEX(UpdateSheet!$L:$L, MATCH(1, (UpdateSheet!$G:$G=MAXIFS(UpdateSheet!$G:$G, UpdateSheet!$H:$H, G743, UpdateSheet!$G:$G, "&lt;=" &amp; D743)) * (UpdateSheet!$H:$H=G743), 0))), "") * J743) +
(IFNA(IF(A743="", "", INDEX(UpdateSheet!$P:$P, MATCH(1, (UpdateSheet!$G:$G=MAXIFS(UpdateSheet!$G:$G, UpdateSheet!$M:$M, K743, UpdateSheet!$G:$G, "&lt;=" &amp; D743)) * (UpdateSheet!$M:$M=K743), 0))), "") * N743)
)
</f>
        <v/>
      </c>
      <c r="P743" s="86"/>
      <c r="Q743" s="82" t="str">
        <f t="array" ref="Q743">IF(A743="", "", (IFNA(IF(A743="", "", INDEX(UpdateSheet!$K:$K, MATCH(1, (UpdateSheet!$G:$G=MAXIFS(UpdateSheet!$G:$G, UpdateSheet!$H:$H, G743, UpdateSheet!$I:$I, J743, UpdateSheet!$G:$G, "&lt;=" &amp; D743)) * (UpdateSheet!$H:$H=G743) *(UpdateSheet!$I:$I=J743), 0))), "")) +
(IFNA(IF(A743="", "", INDEX(UpdateSheet!$O:$O, MATCH(1, (UpdateSheet!$G:$G=MAXIFS(UpdateSheet!$G:$G, UpdateSheet!$M:$M, K743,UpdateSheet!$N:$N, N743, UpdateSheet!$G:$G, "&lt;=" &amp; D743)) * (UpdateSheet!$M:$M=K743) *(UpdateSheet!$N:$N=N743), 0))), ""))
)
</f>
        <v/>
      </c>
      <c r="R743" s="81" t="s">
        <v>97</v>
      </c>
      <c r="S743" s="63" t="str">
        <f t="shared" si="20"/>
        <v/>
      </c>
      <c r="T743" s="87"/>
      <c r="U743" s="84" t="s">
        <v>97</v>
      </c>
      <c r="V743" s="84" t="s">
        <v>97</v>
      </c>
      <c r="W743" s="85" t="b">
        <f t="shared" si="1"/>
        <v>0</v>
      </c>
      <c r="X743" s="63"/>
      <c r="Y743" s="63"/>
      <c r="Z743" s="63"/>
    </row>
    <row r="744">
      <c r="A744" s="75"/>
      <c r="B744" s="74"/>
      <c r="C744" s="75"/>
      <c r="D744" s="76"/>
      <c r="E744" s="75" t="s">
        <v>97</v>
      </c>
      <c r="F744" s="75" t="s">
        <v>97</v>
      </c>
      <c r="G744" s="77"/>
      <c r="H744" s="77"/>
      <c r="I744" s="80"/>
      <c r="J744" s="77" t="s">
        <v>97</v>
      </c>
      <c r="K744" s="79" t="s">
        <v>97</v>
      </c>
      <c r="L744" s="79"/>
      <c r="M744" s="80"/>
      <c r="N744" s="79" t="s">
        <v>97</v>
      </c>
      <c r="O744" s="81" t="str">
        <f t="array" ref="O744">IF(A744="", "", (IFNA(IF(A744="", "", INDEX(UpdateSheet!$L:$L, MATCH(1, (UpdateSheet!$G:$G=MAXIFS(UpdateSheet!$G:$G, UpdateSheet!$H:$H, G744, UpdateSheet!$G:$G, "&lt;=" &amp; D744)) * (UpdateSheet!$H:$H=G744), 0))), "") * J744) +
(IFNA(IF(A744="", "", INDEX(UpdateSheet!$P:$P, MATCH(1, (UpdateSheet!$G:$G=MAXIFS(UpdateSheet!$G:$G, UpdateSheet!$M:$M, K744, UpdateSheet!$G:$G, "&lt;=" &amp; D744)) * (UpdateSheet!$M:$M=K744), 0))), "") * N744)
)
</f>
        <v/>
      </c>
      <c r="P744" s="86"/>
      <c r="Q744" s="82" t="str">
        <f t="array" ref="Q744">IF(A744="", "", (IFNA(IF(A744="", "", INDEX(UpdateSheet!$K:$K, MATCH(1, (UpdateSheet!$G:$G=MAXIFS(UpdateSheet!$G:$G, UpdateSheet!$H:$H, G744, UpdateSheet!$I:$I, J744, UpdateSheet!$G:$G, "&lt;=" &amp; D744)) * (UpdateSheet!$H:$H=G744) *(UpdateSheet!$I:$I=J744), 0))), "")) +
(IFNA(IF(A744="", "", INDEX(UpdateSheet!$O:$O, MATCH(1, (UpdateSheet!$G:$G=MAXIFS(UpdateSheet!$G:$G, UpdateSheet!$M:$M, K744,UpdateSheet!$N:$N, N744, UpdateSheet!$G:$G, "&lt;=" &amp; D744)) * (UpdateSheet!$M:$M=K744) *(UpdateSheet!$N:$N=N744), 0))), ""))
)
</f>
        <v/>
      </c>
      <c r="R744" s="81" t="s">
        <v>97</v>
      </c>
      <c r="S744" s="63" t="str">
        <f t="shared" si="20"/>
        <v/>
      </c>
      <c r="T744" s="87"/>
      <c r="U744" s="84" t="s">
        <v>97</v>
      </c>
      <c r="V744" s="84" t="s">
        <v>97</v>
      </c>
      <c r="W744" s="85" t="b">
        <f t="shared" si="1"/>
        <v>0</v>
      </c>
      <c r="X744" s="63"/>
      <c r="Y744" s="63"/>
      <c r="Z744" s="63"/>
    </row>
    <row r="745">
      <c r="A745" s="75"/>
      <c r="B745" s="74"/>
      <c r="C745" s="75"/>
      <c r="D745" s="76"/>
      <c r="E745" s="75" t="s">
        <v>97</v>
      </c>
      <c r="F745" s="75" t="s">
        <v>97</v>
      </c>
      <c r="G745" s="77"/>
      <c r="H745" s="77"/>
      <c r="I745" s="80"/>
      <c r="J745" s="77" t="s">
        <v>97</v>
      </c>
      <c r="K745" s="79" t="s">
        <v>97</v>
      </c>
      <c r="L745" s="79"/>
      <c r="M745" s="80"/>
      <c r="N745" s="79" t="s">
        <v>97</v>
      </c>
      <c r="O745" s="81" t="str">
        <f t="array" ref="O745">IF(A745="", "", (IFNA(IF(A745="", "", INDEX(UpdateSheet!$L:$L, MATCH(1, (UpdateSheet!$G:$G=MAXIFS(UpdateSheet!$G:$G, UpdateSheet!$H:$H, G745, UpdateSheet!$G:$G, "&lt;=" &amp; D745)) * (UpdateSheet!$H:$H=G745), 0))), "") * J745) +
(IFNA(IF(A745="", "", INDEX(UpdateSheet!$P:$P, MATCH(1, (UpdateSheet!$G:$G=MAXIFS(UpdateSheet!$G:$G, UpdateSheet!$M:$M, K745, UpdateSheet!$G:$G, "&lt;=" &amp; D745)) * (UpdateSheet!$M:$M=K745), 0))), "") * N745)
)
</f>
        <v/>
      </c>
      <c r="P745" s="86"/>
      <c r="Q745" s="82" t="str">
        <f t="array" ref="Q745">IF(A745="", "", (IFNA(IF(A745="", "", INDEX(UpdateSheet!$K:$K, MATCH(1, (UpdateSheet!$G:$G=MAXIFS(UpdateSheet!$G:$G, UpdateSheet!$H:$H, G745, UpdateSheet!$I:$I, J745, UpdateSheet!$G:$G, "&lt;=" &amp; D745)) * (UpdateSheet!$H:$H=G745) *(UpdateSheet!$I:$I=J745), 0))), "")) +
(IFNA(IF(A745="", "", INDEX(UpdateSheet!$O:$O, MATCH(1, (UpdateSheet!$G:$G=MAXIFS(UpdateSheet!$G:$G, UpdateSheet!$M:$M, K745,UpdateSheet!$N:$N, N745, UpdateSheet!$G:$G, "&lt;=" &amp; D745)) * (UpdateSheet!$M:$M=K745) *(UpdateSheet!$N:$N=N745), 0))), ""))
)
</f>
        <v/>
      </c>
      <c r="R745" s="81" t="s">
        <v>97</v>
      </c>
      <c r="S745" s="63" t="str">
        <f t="shared" si="20"/>
        <v/>
      </c>
      <c r="T745" s="87"/>
      <c r="U745" s="84" t="s">
        <v>97</v>
      </c>
      <c r="V745" s="84" t="s">
        <v>97</v>
      </c>
      <c r="W745" s="85" t="b">
        <f t="shared" si="1"/>
        <v>0</v>
      </c>
      <c r="X745" s="63"/>
      <c r="Y745" s="63"/>
      <c r="Z745" s="63"/>
    </row>
    <row r="746">
      <c r="A746" s="75"/>
      <c r="B746" s="74"/>
      <c r="C746" s="75"/>
      <c r="D746" s="76"/>
      <c r="E746" s="75" t="s">
        <v>97</v>
      </c>
      <c r="F746" s="75" t="s">
        <v>97</v>
      </c>
      <c r="G746" s="77"/>
      <c r="H746" s="77"/>
      <c r="I746" s="80"/>
      <c r="J746" s="77" t="s">
        <v>97</v>
      </c>
      <c r="K746" s="79" t="s">
        <v>97</v>
      </c>
      <c r="L746" s="79"/>
      <c r="M746" s="80"/>
      <c r="N746" s="79" t="s">
        <v>97</v>
      </c>
      <c r="O746" s="81" t="str">
        <f t="array" ref="O746">IF(A746="", "", (IFNA(IF(A746="", "", INDEX(UpdateSheet!$L:$L, MATCH(1, (UpdateSheet!$G:$G=MAXIFS(UpdateSheet!$G:$G, UpdateSheet!$H:$H, G746, UpdateSheet!$G:$G, "&lt;=" &amp; D746)) * (UpdateSheet!$H:$H=G746), 0))), "") * J746) +
(IFNA(IF(A746="", "", INDEX(UpdateSheet!$P:$P, MATCH(1, (UpdateSheet!$G:$G=MAXIFS(UpdateSheet!$G:$G, UpdateSheet!$M:$M, K746, UpdateSheet!$G:$G, "&lt;=" &amp; D746)) * (UpdateSheet!$M:$M=K746), 0))), "") * N746)
)
</f>
        <v/>
      </c>
      <c r="P746" s="86"/>
      <c r="Q746" s="82" t="str">
        <f t="array" ref="Q746">IF(A746="", "", (IFNA(IF(A746="", "", INDEX(UpdateSheet!$K:$K, MATCH(1, (UpdateSheet!$G:$G=MAXIFS(UpdateSheet!$G:$G, UpdateSheet!$H:$H, G746, UpdateSheet!$I:$I, J746, UpdateSheet!$G:$G, "&lt;=" &amp; D746)) * (UpdateSheet!$H:$H=G746) *(UpdateSheet!$I:$I=J746), 0))), "")) +
(IFNA(IF(A746="", "", INDEX(UpdateSheet!$O:$O, MATCH(1, (UpdateSheet!$G:$G=MAXIFS(UpdateSheet!$G:$G, UpdateSheet!$M:$M, K746,UpdateSheet!$N:$N, N746, UpdateSheet!$G:$G, "&lt;=" &amp; D746)) * (UpdateSheet!$M:$M=K746) *(UpdateSheet!$N:$N=N746), 0))), ""))
)
</f>
        <v/>
      </c>
      <c r="R746" s="81" t="s">
        <v>97</v>
      </c>
      <c r="S746" s="63" t="str">
        <f t="shared" si="20"/>
        <v/>
      </c>
      <c r="T746" s="87"/>
      <c r="U746" s="84" t="s">
        <v>97</v>
      </c>
      <c r="V746" s="84" t="s">
        <v>97</v>
      </c>
      <c r="W746" s="85" t="b">
        <f t="shared" si="1"/>
        <v>0</v>
      </c>
      <c r="X746" s="63"/>
      <c r="Y746" s="63"/>
      <c r="Z746" s="63"/>
    </row>
    <row r="747">
      <c r="A747" s="75"/>
      <c r="B747" s="74"/>
      <c r="C747" s="75"/>
      <c r="D747" s="76"/>
      <c r="E747" s="75" t="s">
        <v>97</v>
      </c>
      <c r="F747" s="75" t="s">
        <v>97</v>
      </c>
      <c r="G747" s="77"/>
      <c r="H747" s="77"/>
      <c r="I747" s="80"/>
      <c r="J747" s="77" t="s">
        <v>97</v>
      </c>
      <c r="K747" s="79" t="s">
        <v>97</v>
      </c>
      <c r="L747" s="79"/>
      <c r="M747" s="80"/>
      <c r="N747" s="79" t="s">
        <v>97</v>
      </c>
      <c r="O747" s="81" t="str">
        <f t="array" ref="O747">IF(A747="", "", (IFNA(IF(A747="", "", INDEX(UpdateSheet!$L:$L, MATCH(1, (UpdateSheet!$G:$G=MAXIFS(UpdateSheet!$G:$G, UpdateSheet!$H:$H, G747, UpdateSheet!$G:$G, "&lt;=" &amp; D747)) * (UpdateSheet!$H:$H=G747), 0))), "") * J747) +
(IFNA(IF(A747="", "", INDEX(UpdateSheet!$P:$P, MATCH(1, (UpdateSheet!$G:$G=MAXIFS(UpdateSheet!$G:$G, UpdateSheet!$M:$M, K747, UpdateSheet!$G:$G, "&lt;=" &amp; D747)) * (UpdateSheet!$M:$M=K747), 0))), "") * N747)
)
</f>
        <v/>
      </c>
      <c r="P747" s="86"/>
      <c r="Q747" s="82" t="str">
        <f t="array" ref="Q747">IF(A747="", "", (IFNA(IF(A747="", "", INDEX(UpdateSheet!$K:$K, MATCH(1, (UpdateSheet!$G:$G=MAXIFS(UpdateSheet!$G:$G, UpdateSheet!$H:$H, G747, UpdateSheet!$I:$I, J747, UpdateSheet!$G:$G, "&lt;=" &amp; D747)) * (UpdateSheet!$H:$H=G747) *(UpdateSheet!$I:$I=J747), 0))), "")) +
(IFNA(IF(A747="", "", INDEX(UpdateSheet!$O:$O, MATCH(1, (UpdateSheet!$G:$G=MAXIFS(UpdateSheet!$G:$G, UpdateSheet!$M:$M, K747,UpdateSheet!$N:$N, N747, UpdateSheet!$G:$G, "&lt;=" &amp; D747)) * (UpdateSheet!$M:$M=K747) *(UpdateSheet!$N:$N=N747), 0))), ""))
)
</f>
        <v/>
      </c>
      <c r="R747" s="81" t="s">
        <v>97</v>
      </c>
      <c r="S747" s="63" t="str">
        <f t="shared" si="20"/>
        <v/>
      </c>
      <c r="T747" s="87"/>
      <c r="U747" s="84" t="s">
        <v>97</v>
      </c>
      <c r="V747" s="84" t="s">
        <v>97</v>
      </c>
      <c r="W747" s="85" t="b">
        <f t="shared" si="1"/>
        <v>0</v>
      </c>
      <c r="X747" s="63"/>
      <c r="Y747" s="63"/>
      <c r="Z747" s="63"/>
    </row>
    <row r="748">
      <c r="A748" s="75"/>
      <c r="B748" s="74"/>
      <c r="C748" s="75"/>
      <c r="D748" s="76"/>
      <c r="E748" s="75" t="s">
        <v>97</v>
      </c>
      <c r="F748" s="75" t="s">
        <v>97</v>
      </c>
      <c r="G748" s="77"/>
      <c r="H748" s="77"/>
      <c r="I748" s="80"/>
      <c r="J748" s="77" t="s">
        <v>97</v>
      </c>
      <c r="K748" s="79" t="s">
        <v>97</v>
      </c>
      <c r="L748" s="79"/>
      <c r="M748" s="80"/>
      <c r="N748" s="79" t="s">
        <v>97</v>
      </c>
      <c r="O748" s="81" t="str">
        <f t="array" ref="O748">IF(A748="", "", (IFNA(IF(A748="", "", INDEX(UpdateSheet!$L:$L, MATCH(1, (UpdateSheet!$G:$G=MAXIFS(UpdateSheet!$G:$G, UpdateSheet!$H:$H, G748, UpdateSheet!$G:$G, "&lt;=" &amp; D748)) * (UpdateSheet!$H:$H=G748), 0))), "") * J748) +
(IFNA(IF(A748="", "", INDEX(UpdateSheet!$P:$P, MATCH(1, (UpdateSheet!$G:$G=MAXIFS(UpdateSheet!$G:$G, UpdateSheet!$M:$M, K748, UpdateSheet!$G:$G, "&lt;=" &amp; D748)) * (UpdateSheet!$M:$M=K748), 0))), "") * N748)
)
</f>
        <v/>
      </c>
      <c r="P748" s="86"/>
      <c r="Q748" s="82" t="str">
        <f t="array" ref="Q748">IF(A748="", "", (IFNA(IF(A748="", "", INDEX(UpdateSheet!$K:$K, MATCH(1, (UpdateSheet!$G:$G=MAXIFS(UpdateSheet!$G:$G, UpdateSheet!$H:$H, G748, UpdateSheet!$I:$I, J748, UpdateSheet!$G:$G, "&lt;=" &amp; D748)) * (UpdateSheet!$H:$H=G748) *(UpdateSheet!$I:$I=J748), 0))), "")) +
(IFNA(IF(A748="", "", INDEX(UpdateSheet!$O:$O, MATCH(1, (UpdateSheet!$G:$G=MAXIFS(UpdateSheet!$G:$G, UpdateSheet!$M:$M, K748,UpdateSheet!$N:$N, N748, UpdateSheet!$G:$G, "&lt;=" &amp; D748)) * (UpdateSheet!$M:$M=K748) *(UpdateSheet!$N:$N=N748), 0))), ""))
)
</f>
        <v/>
      </c>
      <c r="R748" s="81" t="s">
        <v>97</v>
      </c>
      <c r="S748" s="63" t="str">
        <f t="shared" si="20"/>
        <v/>
      </c>
      <c r="T748" s="87"/>
      <c r="U748" s="84" t="s">
        <v>97</v>
      </c>
      <c r="V748" s="84" t="s">
        <v>97</v>
      </c>
      <c r="W748" s="85" t="b">
        <f t="shared" si="1"/>
        <v>0</v>
      </c>
      <c r="X748" s="63"/>
      <c r="Y748" s="63"/>
      <c r="Z748" s="63"/>
    </row>
    <row r="749">
      <c r="A749" s="75"/>
      <c r="B749" s="74"/>
      <c r="C749" s="75"/>
      <c r="D749" s="76"/>
      <c r="E749" s="75" t="s">
        <v>97</v>
      </c>
      <c r="F749" s="75" t="s">
        <v>97</v>
      </c>
      <c r="G749" s="77"/>
      <c r="H749" s="77"/>
      <c r="I749" s="80"/>
      <c r="J749" s="77" t="s">
        <v>97</v>
      </c>
      <c r="K749" s="79" t="s">
        <v>97</v>
      </c>
      <c r="L749" s="79"/>
      <c r="M749" s="80"/>
      <c r="N749" s="79" t="s">
        <v>97</v>
      </c>
      <c r="O749" s="81" t="str">
        <f t="array" ref="O749">IF(A749="", "", (IFNA(IF(A749="", "", INDEX(UpdateSheet!$L:$L, MATCH(1, (UpdateSheet!$G:$G=MAXIFS(UpdateSheet!$G:$G, UpdateSheet!$H:$H, G749, UpdateSheet!$G:$G, "&lt;=" &amp; D749)) * (UpdateSheet!$H:$H=G749), 0))), "") * J749) +
(IFNA(IF(A749="", "", INDEX(UpdateSheet!$P:$P, MATCH(1, (UpdateSheet!$G:$G=MAXIFS(UpdateSheet!$G:$G, UpdateSheet!$M:$M, K749, UpdateSheet!$G:$G, "&lt;=" &amp; D749)) * (UpdateSheet!$M:$M=K749), 0))), "") * N749)
)
</f>
        <v/>
      </c>
      <c r="P749" s="86"/>
      <c r="Q749" s="82" t="str">
        <f t="array" ref="Q749">IF(A749="", "", (IFNA(IF(A749="", "", INDEX(UpdateSheet!$K:$K, MATCH(1, (UpdateSheet!$G:$G=MAXIFS(UpdateSheet!$G:$G, UpdateSheet!$H:$H, G749, UpdateSheet!$I:$I, J749, UpdateSheet!$G:$G, "&lt;=" &amp; D749)) * (UpdateSheet!$H:$H=G749) *(UpdateSheet!$I:$I=J749), 0))), "")) +
(IFNA(IF(A749="", "", INDEX(UpdateSheet!$O:$O, MATCH(1, (UpdateSheet!$G:$G=MAXIFS(UpdateSheet!$G:$G, UpdateSheet!$M:$M, K749,UpdateSheet!$N:$N, N749, UpdateSheet!$G:$G, "&lt;=" &amp; D749)) * (UpdateSheet!$M:$M=K749) *(UpdateSheet!$N:$N=N749), 0))), ""))
)
</f>
        <v/>
      </c>
      <c r="R749" s="81" t="s">
        <v>97</v>
      </c>
      <c r="S749" s="63" t="str">
        <f t="shared" si="20"/>
        <v/>
      </c>
      <c r="T749" s="87"/>
      <c r="U749" s="84" t="s">
        <v>97</v>
      </c>
      <c r="V749" s="84" t="s">
        <v>97</v>
      </c>
      <c r="W749" s="85" t="b">
        <f t="shared" si="1"/>
        <v>0</v>
      </c>
      <c r="X749" s="63"/>
      <c r="Y749" s="63"/>
      <c r="Z749" s="63"/>
    </row>
    <row r="750">
      <c r="A750" s="75"/>
      <c r="B750" s="74"/>
      <c r="C750" s="75"/>
      <c r="D750" s="76"/>
      <c r="E750" s="75" t="s">
        <v>97</v>
      </c>
      <c r="F750" s="75" t="s">
        <v>97</v>
      </c>
      <c r="G750" s="77"/>
      <c r="H750" s="77"/>
      <c r="I750" s="80"/>
      <c r="J750" s="77" t="s">
        <v>97</v>
      </c>
      <c r="K750" s="79" t="s">
        <v>97</v>
      </c>
      <c r="L750" s="79"/>
      <c r="M750" s="80"/>
      <c r="N750" s="79" t="s">
        <v>97</v>
      </c>
      <c r="O750" s="81" t="str">
        <f t="array" ref="O750">IF(A750="", "", (IFNA(IF(A750="", "", INDEX(UpdateSheet!$L:$L, MATCH(1, (UpdateSheet!$G:$G=MAXIFS(UpdateSheet!$G:$G, UpdateSheet!$H:$H, G750, UpdateSheet!$G:$G, "&lt;=" &amp; D750)) * (UpdateSheet!$H:$H=G750), 0))), "") * J750) +
(IFNA(IF(A750="", "", INDEX(UpdateSheet!$P:$P, MATCH(1, (UpdateSheet!$G:$G=MAXIFS(UpdateSheet!$G:$G, UpdateSheet!$M:$M, K750, UpdateSheet!$G:$G, "&lt;=" &amp; D750)) * (UpdateSheet!$M:$M=K750), 0))), "") * N750)
)
</f>
        <v/>
      </c>
      <c r="P750" s="86"/>
      <c r="Q750" s="82" t="str">
        <f t="array" ref="Q750">IF(A750="", "", (IFNA(IF(A750="", "", INDEX(UpdateSheet!$K:$K, MATCH(1, (UpdateSheet!$G:$G=MAXIFS(UpdateSheet!$G:$G, UpdateSheet!$H:$H, G750, UpdateSheet!$I:$I, J750, UpdateSheet!$G:$G, "&lt;=" &amp; D750)) * (UpdateSheet!$H:$H=G750) *(UpdateSheet!$I:$I=J750), 0))), "")) +
(IFNA(IF(A750="", "", INDEX(UpdateSheet!$O:$O, MATCH(1, (UpdateSheet!$G:$G=MAXIFS(UpdateSheet!$G:$G, UpdateSheet!$M:$M, K750,UpdateSheet!$N:$N, N750, UpdateSheet!$G:$G, "&lt;=" &amp; D750)) * (UpdateSheet!$M:$M=K750) *(UpdateSheet!$N:$N=N750), 0))), ""))
)
</f>
        <v/>
      </c>
      <c r="R750" s="81" t="s">
        <v>97</v>
      </c>
      <c r="S750" s="63" t="str">
        <f t="shared" si="20"/>
        <v/>
      </c>
      <c r="T750" s="87"/>
      <c r="U750" s="84" t="s">
        <v>97</v>
      </c>
      <c r="V750" s="84" t="s">
        <v>97</v>
      </c>
      <c r="W750" s="85" t="b">
        <f t="shared" si="1"/>
        <v>0</v>
      </c>
      <c r="X750" s="63"/>
      <c r="Y750" s="63"/>
      <c r="Z750" s="63"/>
    </row>
    <row r="751">
      <c r="A751" s="75"/>
      <c r="B751" s="74"/>
      <c r="C751" s="75"/>
      <c r="D751" s="76"/>
      <c r="E751" s="75" t="s">
        <v>97</v>
      </c>
      <c r="F751" s="75" t="s">
        <v>97</v>
      </c>
      <c r="G751" s="77"/>
      <c r="H751" s="77"/>
      <c r="I751" s="80"/>
      <c r="J751" s="77" t="s">
        <v>97</v>
      </c>
      <c r="K751" s="79" t="s">
        <v>97</v>
      </c>
      <c r="L751" s="79"/>
      <c r="M751" s="80"/>
      <c r="N751" s="79" t="s">
        <v>97</v>
      </c>
      <c r="O751" s="81" t="str">
        <f t="array" ref="O751">IF(A751="", "", (IFNA(IF(A751="", "", INDEX(UpdateSheet!$L:$L, MATCH(1, (UpdateSheet!$G:$G=MAXIFS(UpdateSheet!$G:$G, UpdateSheet!$H:$H, G751, UpdateSheet!$G:$G, "&lt;=" &amp; D751)) * (UpdateSheet!$H:$H=G751), 0))), "") * J751) +
(IFNA(IF(A751="", "", INDEX(UpdateSheet!$P:$P, MATCH(1, (UpdateSheet!$G:$G=MAXIFS(UpdateSheet!$G:$G, UpdateSheet!$M:$M, K751, UpdateSheet!$G:$G, "&lt;=" &amp; D751)) * (UpdateSheet!$M:$M=K751), 0))), "") * N751)
)
</f>
        <v/>
      </c>
      <c r="P751" s="86"/>
      <c r="Q751" s="82" t="str">
        <f t="array" ref="Q751">IF(A751="", "", (IFNA(IF(A751="", "", INDEX(UpdateSheet!$K:$K, MATCH(1, (UpdateSheet!$G:$G=MAXIFS(UpdateSheet!$G:$G, UpdateSheet!$H:$H, G751, UpdateSheet!$I:$I, J751, UpdateSheet!$G:$G, "&lt;=" &amp; D751)) * (UpdateSheet!$H:$H=G751) *(UpdateSheet!$I:$I=J751), 0))), "")) +
(IFNA(IF(A751="", "", INDEX(UpdateSheet!$O:$O, MATCH(1, (UpdateSheet!$G:$G=MAXIFS(UpdateSheet!$G:$G, UpdateSheet!$M:$M, K751,UpdateSheet!$N:$N, N751, UpdateSheet!$G:$G, "&lt;=" &amp; D751)) * (UpdateSheet!$M:$M=K751) *(UpdateSheet!$N:$N=N751), 0))), ""))
)
</f>
        <v/>
      </c>
      <c r="R751" s="81" t="s">
        <v>97</v>
      </c>
      <c r="S751" s="63" t="str">
        <f t="shared" si="20"/>
        <v/>
      </c>
      <c r="T751" s="87"/>
      <c r="U751" s="84" t="s">
        <v>97</v>
      </c>
      <c r="V751" s="84" t="s">
        <v>97</v>
      </c>
      <c r="W751" s="85" t="b">
        <f t="shared" si="1"/>
        <v>0</v>
      </c>
      <c r="X751" s="63"/>
      <c r="Y751" s="63"/>
      <c r="Z751" s="63"/>
    </row>
    <row r="752">
      <c r="A752" s="75"/>
      <c r="B752" s="74"/>
      <c r="C752" s="75"/>
      <c r="D752" s="76"/>
      <c r="E752" s="75" t="s">
        <v>97</v>
      </c>
      <c r="F752" s="75" t="s">
        <v>97</v>
      </c>
      <c r="G752" s="77"/>
      <c r="H752" s="77"/>
      <c r="I752" s="80"/>
      <c r="J752" s="77" t="s">
        <v>97</v>
      </c>
      <c r="K752" s="79" t="s">
        <v>97</v>
      </c>
      <c r="L752" s="79"/>
      <c r="M752" s="80"/>
      <c r="N752" s="79" t="s">
        <v>97</v>
      </c>
      <c r="O752" s="81" t="str">
        <f t="array" ref="O752">IF(A752="", "", (IFNA(IF(A752="", "", INDEX(UpdateSheet!$L:$L, MATCH(1, (UpdateSheet!$G:$G=MAXIFS(UpdateSheet!$G:$G, UpdateSheet!$H:$H, G752, UpdateSheet!$G:$G, "&lt;=" &amp; D752)) * (UpdateSheet!$H:$H=G752), 0))), "") * J752) +
(IFNA(IF(A752="", "", INDEX(UpdateSheet!$P:$P, MATCH(1, (UpdateSheet!$G:$G=MAXIFS(UpdateSheet!$G:$G, UpdateSheet!$M:$M, K752, UpdateSheet!$G:$G, "&lt;=" &amp; D752)) * (UpdateSheet!$M:$M=K752), 0))), "") * N752)
)
</f>
        <v/>
      </c>
      <c r="P752" s="86"/>
      <c r="Q752" s="82" t="str">
        <f t="array" ref="Q752">IF(A752="", "", (IFNA(IF(A752="", "", INDEX(UpdateSheet!$K:$K, MATCH(1, (UpdateSheet!$G:$G=MAXIFS(UpdateSheet!$G:$G, UpdateSheet!$H:$H, G752, UpdateSheet!$I:$I, J752, UpdateSheet!$G:$G, "&lt;=" &amp; D752)) * (UpdateSheet!$H:$H=G752) *(UpdateSheet!$I:$I=J752), 0))), "")) +
(IFNA(IF(A752="", "", INDEX(UpdateSheet!$O:$O, MATCH(1, (UpdateSheet!$G:$G=MAXIFS(UpdateSheet!$G:$G, UpdateSheet!$M:$M, K752,UpdateSheet!$N:$N, N752, UpdateSheet!$G:$G, "&lt;=" &amp; D752)) * (UpdateSheet!$M:$M=K752) *(UpdateSheet!$N:$N=N752), 0))), ""))
)
</f>
        <v/>
      </c>
      <c r="R752" s="81" t="s">
        <v>97</v>
      </c>
      <c r="S752" s="63" t="str">
        <f t="shared" si="20"/>
        <v/>
      </c>
      <c r="T752" s="87"/>
      <c r="U752" s="84" t="s">
        <v>97</v>
      </c>
      <c r="V752" s="84" t="s">
        <v>97</v>
      </c>
      <c r="W752" s="85" t="b">
        <f t="shared" si="1"/>
        <v>0</v>
      </c>
      <c r="X752" s="63"/>
      <c r="Y752" s="63"/>
      <c r="Z752" s="63"/>
    </row>
    <row r="753">
      <c r="A753" s="75"/>
      <c r="B753" s="74"/>
      <c r="C753" s="75"/>
      <c r="D753" s="76"/>
      <c r="E753" s="75" t="s">
        <v>97</v>
      </c>
      <c r="F753" s="75" t="s">
        <v>97</v>
      </c>
      <c r="G753" s="77"/>
      <c r="H753" s="77"/>
      <c r="I753" s="80"/>
      <c r="J753" s="77" t="s">
        <v>97</v>
      </c>
      <c r="K753" s="79" t="s">
        <v>97</v>
      </c>
      <c r="L753" s="79"/>
      <c r="M753" s="80"/>
      <c r="N753" s="79" t="s">
        <v>97</v>
      </c>
      <c r="O753" s="81" t="str">
        <f t="array" ref="O753">IF(A753="", "", (IFNA(IF(A753="", "", INDEX(UpdateSheet!$L:$L, MATCH(1, (UpdateSheet!$G:$G=MAXIFS(UpdateSheet!$G:$G, UpdateSheet!$H:$H, G753, UpdateSheet!$G:$G, "&lt;=" &amp; D753)) * (UpdateSheet!$H:$H=G753), 0))), "") * J753) +
(IFNA(IF(A753="", "", INDEX(UpdateSheet!$P:$P, MATCH(1, (UpdateSheet!$G:$G=MAXIFS(UpdateSheet!$G:$G, UpdateSheet!$M:$M, K753, UpdateSheet!$G:$G, "&lt;=" &amp; D753)) * (UpdateSheet!$M:$M=K753), 0))), "") * N753)
)
</f>
        <v/>
      </c>
      <c r="P753" s="86"/>
      <c r="Q753" s="82" t="str">
        <f t="array" ref="Q753">IF(A753="", "", (IFNA(IF(A753="", "", INDEX(UpdateSheet!$K:$K, MATCH(1, (UpdateSheet!$G:$G=MAXIFS(UpdateSheet!$G:$G, UpdateSheet!$H:$H, G753, UpdateSheet!$I:$I, J753, UpdateSheet!$G:$G, "&lt;=" &amp; D753)) * (UpdateSheet!$H:$H=G753) *(UpdateSheet!$I:$I=J753), 0))), "")) +
(IFNA(IF(A753="", "", INDEX(UpdateSheet!$O:$O, MATCH(1, (UpdateSheet!$G:$G=MAXIFS(UpdateSheet!$G:$G, UpdateSheet!$M:$M, K753,UpdateSheet!$N:$N, N753, UpdateSheet!$G:$G, "&lt;=" &amp; D753)) * (UpdateSheet!$M:$M=K753) *(UpdateSheet!$N:$N=N753), 0))), ""))
)
</f>
        <v/>
      </c>
      <c r="R753" s="81" t="s">
        <v>97</v>
      </c>
      <c r="S753" s="63" t="str">
        <f t="shared" si="20"/>
        <v/>
      </c>
      <c r="T753" s="87"/>
      <c r="U753" s="84" t="s">
        <v>97</v>
      </c>
      <c r="V753" s="84" t="s">
        <v>97</v>
      </c>
      <c r="W753" s="85" t="b">
        <f t="shared" si="1"/>
        <v>0</v>
      </c>
      <c r="X753" s="63"/>
      <c r="Y753" s="63"/>
      <c r="Z753" s="63"/>
    </row>
    <row r="754">
      <c r="A754" s="75"/>
      <c r="B754" s="74"/>
      <c r="C754" s="75"/>
      <c r="D754" s="76"/>
      <c r="E754" s="75" t="s">
        <v>97</v>
      </c>
      <c r="F754" s="75" t="s">
        <v>97</v>
      </c>
      <c r="G754" s="77"/>
      <c r="H754" s="77"/>
      <c r="I754" s="80"/>
      <c r="J754" s="77" t="s">
        <v>97</v>
      </c>
      <c r="K754" s="79" t="s">
        <v>97</v>
      </c>
      <c r="L754" s="79"/>
      <c r="M754" s="80"/>
      <c r="N754" s="79" t="s">
        <v>97</v>
      </c>
      <c r="O754" s="81" t="str">
        <f t="array" ref="O754">IF(A754="", "", (IFNA(IF(A754="", "", INDEX(UpdateSheet!$L:$L, MATCH(1, (UpdateSheet!$G:$G=MAXIFS(UpdateSheet!$G:$G, UpdateSheet!$H:$H, G754, UpdateSheet!$G:$G, "&lt;=" &amp; D754)) * (UpdateSheet!$H:$H=G754), 0))), "") * J754) +
(IFNA(IF(A754="", "", INDEX(UpdateSheet!$P:$P, MATCH(1, (UpdateSheet!$G:$G=MAXIFS(UpdateSheet!$G:$G, UpdateSheet!$M:$M, K754, UpdateSheet!$G:$G, "&lt;=" &amp; D754)) * (UpdateSheet!$M:$M=K754), 0))), "") * N754)
)
</f>
        <v/>
      </c>
      <c r="P754" s="86"/>
      <c r="Q754" s="82" t="str">
        <f t="array" ref="Q754">IF(A754="", "", (IFNA(IF(A754="", "", INDEX(UpdateSheet!$K:$K, MATCH(1, (UpdateSheet!$G:$G=MAXIFS(UpdateSheet!$G:$G, UpdateSheet!$H:$H, G754, UpdateSheet!$I:$I, J754, UpdateSheet!$G:$G, "&lt;=" &amp; D754)) * (UpdateSheet!$H:$H=G754) *(UpdateSheet!$I:$I=J754), 0))), "")) +
(IFNA(IF(A754="", "", INDEX(UpdateSheet!$O:$O, MATCH(1, (UpdateSheet!$G:$G=MAXIFS(UpdateSheet!$G:$G, UpdateSheet!$M:$M, K754,UpdateSheet!$N:$N, N754, UpdateSheet!$G:$G, "&lt;=" &amp; D754)) * (UpdateSheet!$M:$M=K754) *(UpdateSheet!$N:$N=N754), 0))), ""))
)
</f>
        <v/>
      </c>
      <c r="R754" s="81" t="s">
        <v>97</v>
      </c>
      <c r="S754" s="63" t="str">
        <f t="shared" si="20"/>
        <v/>
      </c>
      <c r="T754" s="87"/>
      <c r="U754" s="84" t="s">
        <v>97</v>
      </c>
      <c r="V754" s="84" t="s">
        <v>97</v>
      </c>
      <c r="W754" s="85" t="b">
        <f t="shared" si="1"/>
        <v>0</v>
      </c>
      <c r="X754" s="63"/>
      <c r="Y754" s="63"/>
      <c r="Z754" s="63"/>
    </row>
    <row r="755">
      <c r="A755" s="75"/>
      <c r="B755" s="74"/>
      <c r="C755" s="75"/>
      <c r="D755" s="76"/>
      <c r="E755" s="75" t="s">
        <v>97</v>
      </c>
      <c r="F755" s="75" t="s">
        <v>97</v>
      </c>
      <c r="G755" s="77"/>
      <c r="H755" s="77"/>
      <c r="I755" s="80"/>
      <c r="J755" s="77" t="s">
        <v>97</v>
      </c>
      <c r="K755" s="79" t="s">
        <v>97</v>
      </c>
      <c r="L755" s="79"/>
      <c r="M755" s="80"/>
      <c r="N755" s="79" t="s">
        <v>97</v>
      </c>
      <c r="O755" s="81" t="str">
        <f t="array" ref="O755">IF(A755="", "", (IFNA(IF(A755="", "", INDEX(UpdateSheet!$L:$L, MATCH(1, (UpdateSheet!$G:$G=MAXIFS(UpdateSheet!$G:$G, UpdateSheet!$H:$H, G755, UpdateSheet!$G:$G, "&lt;=" &amp; D755)) * (UpdateSheet!$H:$H=G755), 0))), "") * J755) +
(IFNA(IF(A755="", "", INDEX(UpdateSheet!$P:$P, MATCH(1, (UpdateSheet!$G:$G=MAXIFS(UpdateSheet!$G:$G, UpdateSheet!$M:$M, K755, UpdateSheet!$G:$G, "&lt;=" &amp; D755)) * (UpdateSheet!$M:$M=K755), 0))), "") * N755)
)
</f>
        <v/>
      </c>
      <c r="P755" s="86"/>
      <c r="Q755" s="82" t="str">
        <f t="array" ref="Q755">IF(A755="", "", (IFNA(IF(A755="", "", INDEX(UpdateSheet!$K:$K, MATCH(1, (UpdateSheet!$G:$G=MAXIFS(UpdateSheet!$G:$G, UpdateSheet!$H:$H, G755, UpdateSheet!$I:$I, J755, UpdateSheet!$G:$G, "&lt;=" &amp; D755)) * (UpdateSheet!$H:$H=G755) *(UpdateSheet!$I:$I=J755), 0))), "")) +
(IFNA(IF(A755="", "", INDEX(UpdateSheet!$O:$O, MATCH(1, (UpdateSheet!$G:$G=MAXIFS(UpdateSheet!$G:$G, UpdateSheet!$M:$M, K755,UpdateSheet!$N:$N, N755, UpdateSheet!$G:$G, "&lt;=" &amp; D755)) * (UpdateSheet!$M:$M=K755) *(UpdateSheet!$N:$N=N755), 0))), ""))
)
</f>
        <v/>
      </c>
      <c r="R755" s="81" t="s">
        <v>97</v>
      </c>
      <c r="S755" s="63" t="str">
        <f t="shared" si="20"/>
        <v/>
      </c>
      <c r="T755" s="87"/>
      <c r="U755" s="84" t="s">
        <v>97</v>
      </c>
      <c r="V755" s="84" t="s">
        <v>97</v>
      </c>
      <c r="W755" s="85" t="b">
        <f t="shared" si="1"/>
        <v>0</v>
      </c>
      <c r="X755" s="63"/>
      <c r="Y755" s="63"/>
      <c r="Z755" s="63"/>
    </row>
    <row r="756">
      <c r="A756" s="75"/>
      <c r="B756" s="74"/>
      <c r="C756" s="75"/>
      <c r="D756" s="76"/>
      <c r="E756" s="75" t="s">
        <v>97</v>
      </c>
      <c r="F756" s="75" t="s">
        <v>97</v>
      </c>
      <c r="G756" s="77"/>
      <c r="H756" s="77"/>
      <c r="I756" s="80"/>
      <c r="J756" s="77" t="s">
        <v>97</v>
      </c>
      <c r="K756" s="79" t="s">
        <v>97</v>
      </c>
      <c r="L756" s="79"/>
      <c r="M756" s="80"/>
      <c r="N756" s="79" t="s">
        <v>97</v>
      </c>
      <c r="O756" s="81" t="str">
        <f t="array" ref="O756">IF(A756="", "", (IFNA(IF(A756="", "", INDEX(UpdateSheet!$L:$L, MATCH(1, (UpdateSheet!$G:$G=MAXIFS(UpdateSheet!$G:$G, UpdateSheet!$H:$H, G756, UpdateSheet!$G:$G, "&lt;=" &amp; D756)) * (UpdateSheet!$H:$H=G756), 0))), "") * J756) +
(IFNA(IF(A756="", "", INDEX(UpdateSheet!$P:$P, MATCH(1, (UpdateSheet!$G:$G=MAXIFS(UpdateSheet!$G:$G, UpdateSheet!$M:$M, K756, UpdateSheet!$G:$G, "&lt;=" &amp; D756)) * (UpdateSheet!$M:$M=K756), 0))), "") * N756)
)
</f>
        <v/>
      </c>
      <c r="P756" s="86"/>
      <c r="Q756" s="82" t="str">
        <f t="array" ref="Q756">IF(A756="", "", (IFNA(IF(A756="", "", INDEX(UpdateSheet!$K:$K, MATCH(1, (UpdateSheet!$G:$G=MAXIFS(UpdateSheet!$G:$G, UpdateSheet!$H:$H, G756, UpdateSheet!$I:$I, J756, UpdateSheet!$G:$G, "&lt;=" &amp; D756)) * (UpdateSheet!$H:$H=G756) *(UpdateSheet!$I:$I=J756), 0))), "")) +
(IFNA(IF(A756="", "", INDEX(UpdateSheet!$O:$O, MATCH(1, (UpdateSheet!$G:$G=MAXIFS(UpdateSheet!$G:$G, UpdateSheet!$M:$M, K756,UpdateSheet!$N:$N, N756, UpdateSheet!$G:$G, "&lt;=" &amp; D756)) * (UpdateSheet!$M:$M=K756) *(UpdateSheet!$N:$N=N756), 0))), ""))
)
</f>
        <v/>
      </c>
      <c r="R756" s="81" t="s">
        <v>97</v>
      </c>
      <c r="S756" s="63" t="str">
        <f t="shared" si="20"/>
        <v/>
      </c>
      <c r="T756" s="87"/>
      <c r="U756" s="84" t="s">
        <v>97</v>
      </c>
      <c r="V756" s="84" t="s">
        <v>97</v>
      </c>
      <c r="W756" s="85" t="b">
        <f t="shared" si="1"/>
        <v>0</v>
      </c>
      <c r="X756" s="63"/>
      <c r="Y756" s="63"/>
      <c r="Z756" s="63"/>
    </row>
    <row r="757">
      <c r="A757" s="75"/>
      <c r="B757" s="74"/>
      <c r="C757" s="75"/>
      <c r="D757" s="76"/>
      <c r="E757" s="75" t="s">
        <v>97</v>
      </c>
      <c r="F757" s="75" t="s">
        <v>97</v>
      </c>
      <c r="G757" s="77"/>
      <c r="H757" s="77"/>
      <c r="I757" s="80"/>
      <c r="J757" s="77" t="s">
        <v>97</v>
      </c>
      <c r="K757" s="79" t="s">
        <v>97</v>
      </c>
      <c r="L757" s="79"/>
      <c r="M757" s="80"/>
      <c r="N757" s="79" t="s">
        <v>97</v>
      </c>
      <c r="O757" s="81" t="str">
        <f t="array" ref="O757">IF(A757="", "", (IFNA(IF(A757="", "", INDEX(UpdateSheet!$L:$L, MATCH(1, (UpdateSheet!$G:$G=MAXIFS(UpdateSheet!$G:$G, UpdateSheet!$H:$H, G757, UpdateSheet!$G:$G, "&lt;=" &amp; D757)) * (UpdateSheet!$H:$H=G757), 0))), "") * J757) +
(IFNA(IF(A757="", "", INDEX(UpdateSheet!$P:$P, MATCH(1, (UpdateSheet!$G:$G=MAXIFS(UpdateSheet!$G:$G, UpdateSheet!$M:$M, K757, UpdateSheet!$G:$G, "&lt;=" &amp; D757)) * (UpdateSheet!$M:$M=K757), 0))), "") * N757)
)
</f>
        <v/>
      </c>
      <c r="P757" s="86"/>
      <c r="Q757" s="82" t="str">
        <f t="array" ref="Q757">IF(A757="", "", (IFNA(IF(A757="", "", INDEX(UpdateSheet!$K:$K, MATCH(1, (UpdateSheet!$G:$G=MAXIFS(UpdateSheet!$G:$G, UpdateSheet!$H:$H, G757, UpdateSheet!$I:$I, J757, UpdateSheet!$G:$G, "&lt;=" &amp; D757)) * (UpdateSheet!$H:$H=G757) *(UpdateSheet!$I:$I=J757), 0))), "")) +
(IFNA(IF(A757="", "", INDEX(UpdateSheet!$O:$O, MATCH(1, (UpdateSheet!$G:$G=MAXIFS(UpdateSheet!$G:$G, UpdateSheet!$M:$M, K757,UpdateSheet!$N:$N, N757, UpdateSheet!$G:$G, "&lt;=" &amp; D757)) * (UpdateSheet!$M:$M=K757) *(UpdateSheet!$N:$N=N757), 0))), ""))
)
</f>
        <v/>
      </c>
      <c r="R757" s="81" t="s">
        <v>97</v>
      </c>
      <c r="S757" s="63" t="str">
        <f t="shared" si="20"/>
        <v/>
      </c>
      <c r="T757" s="87"/>
      <c r="U757" s="84" t="s">
        <v>97</v>
      </c>
      <c r="V757" s="84" t="s">
        <v>97</v>
      </c>
      <c r="W757" s="85" t="b">
        <f t="shared" si="1"/>
        <v>0</v>
      </c>
      <c r="X757" s="63"/>
      <c r="Y757" s="63"/>
      <c r="Z757" s="63"/>
    </row>
    <row r="758">
      <c r="A758" s="75"/>
      <c r="B758" s="74"/>
      <c r="C758" s="75"/>
      <c r="D758" s="76"/>
      <c r="E758" s="75" t="s">
        <v>97</v>
      </c>
      <c r="F758" s="75" t="s">
        <v>97</v>
      </c>
      <c r="G758" s="77"/>
      <c r="H758" s="77"/>
      <c r="I758" s="80"/>
      <c r="J758" s="77" t="s">
        <v>97</v>
      </c>
      <c r="K758" s="79" t="s">
        <v>97</v>
      </c>
      <c r="L758" s="79"/>
      <c r="M758" s="80"/>
      <c r="N758" s="79" t="s">
        <v>97</v>
      </c>
      <c r="O758" s="81" t="str">
        <f t="array" ref="O758">IF(A758="", "", (IFNA(IF(A758="", "", INDEX(UpdateSheet!$L:$L, MATCH(1, (UpdateSheet!$G:$G=MAXIFS(UpdateSheet!$G:$G, UpdateSheet!$H:$H, G758, UpdateSheet!$G:$G, "&lt;=" &amp; D758)) * (UpdateSheet!$H:$H=G758), 0))), "") * J758) +
(IFNA(IF(A758="", "", INDEX(UpdateSheet!$P:$P, MATCH(1, (UpdateSheet!$G:$G=MAXIFS(UpdateSheet!$G:$G, UpdateSheet!$M:$M, K758, UpdateSheet!$G:$G, "&lt;=" &amp; D758)) * (UpdateSheet!$M:$M=K758), 0))), "") * N758)
)
</f>
        <v/>
      </c>
      <c r="P758" s="86"/>
      <c r="Q758" s="82" t="str">
        <f t="array" ref="Q758">IF(A758="", "", (IFNA(IF(A758="", "", INDEX(UpdateSheet!$K:$K, MATCH(1, (UpdateSheet!$G:$G=MAXIFS(UpdateSheet!$G:$G, UpdateSheet!$H:$H, G758, UpdateSheet!$I:$I, J758, UpdateSheet!$G:$G, "&lt;=" &amp; D758)) * (UpdateSheet!$H:$H=G758) *(UpdateSheet!$I:$I=J758), 0))), "")) +
(IFNA(IF(A758="", "", INDEX(UpdateSheet!$O:$O, MATCH(1, (UpdateSheet!$G:$G=MAXIFS(UpdateSheet!$G:$G, UpdateSheet!$M:$M, K758,UpdateSheet!$N:$N, N758, UpdateSheet!$G:$G, "&lt;=" &amp; D758)) * (UpdateSheet!$M:$M=K758) *(UpdateSheet!$N:$N=N758), 0))), ""))
)
</f>
        <v/>
      </c>
      <c r="R758" s="81" t="s">
        <v>97</v>
      </c>
      <c r="S758" s="63" t="str">
        <f t="shared" si="20"/>
        <v/>
      </c>
      <c r="T758" s="87"/>
      <c r="U758" s="84" t="s">
        <v>97</v>
      </c>
      <c r="V758" s="84" t="s">
        <v>97</v>
      </c>
      <c r="W758" s="85" t="b">
        <f t="shared" si="1"/>
        <v>0</v>
      </c>
      <c r="X758" s="63"/>
      <c r="Y758" s="63"/>
      <c r="Z758" s="63"/>
    </row>
    <row r="759">
      <c r="A759" s="75"/>
      <c r="B759" s="74"/>
      <c r="C759" s="75"/>
      <c r="D759" s="76"/>
      <c r="E759" s="75" t="s">
        <v>97</v>
      </c>
      <c r="F759" s="75" t="s">
        <v>97</v>
      </c>
      <c r="G759" s="77"/>
      <c r="H759" s="77"/>
      <c r="I759" s="80"/>
      <c r="J759" s="77" t="s">
        <v>97</v>
      </c>
      <c r="K759" s="79" t="s">
        <v>97</v>
      </c>
      <c r="L759" s="79"/>
      <c r="M759" s="80"/>
      <c r="N759" s="79" t="s">
        <v>97</v>
      </c>
      <c r="O759" s="81" t="str">
        <f t="array" ref="O759">IF(A759="", "", (IFNA(IF(A759="", "", INDEX(UpdateSheet!$L:$L, MATCH(1, (UpdateSheet!$G:$G=MAXIFS(UpdateSheet!$G:$G, UpdateSheet!$H:$H, G759, UpdateSheet!$G:$G, "&lt;=" &amp; D759)) * (UpdateSheet!$H:$H=G759), 0))), "") * J759) +
(IFNA(IF(A759="", "", INDEX(UpdateSheet!$P:$P, MATCH(1, (UpdateSheet!$G:$G=MAXIFS(UpdateSheet!$G:$G, UpdateSheet!$M:$M, K759, UpdateSheet!$G:$G, "&lt;=" &amp; D759)) * (UpdateSheet!$M:$M=K759), 0))), "") * N759)
)
</f>
        <v/>
      </c>
      <c r="P759" s="86"/>
      <c r="Q759" s="82" t="str">
        <f t="array" ref="Q759">IF(A759="", "", (IFNA(IF(A759="", "", INDEX(UpdateSheet!$K:$K, MATCH(1, (UpdateSheet!$G:$G=MAXIFS(UpdateSheet!$G:$G, UpdateSheet!$H:$H, G759, UpdateSheet!$I:$I, J759, UpdateSheet!$G:$G, "&lt;=" &amp; D759)) * (UpdateSheet!$H:$H=G759) *(UpdateSheet!$I:$I=J759), 0))), "")) +
(IFNA(IF(A759="", "", INDEX(UpdateSheet!$O:$O, MATCH(1, (UpdateSheet!$G:$G=MAXIFS(UpdateSheet!$G:$G, UpdateSheet!$M:$M, K759,UpdateSheet!$N:$N, N759, UpdateSheet!$G:$G, "&lt;=" &amp; D759)) * (UpdateSheet!$M:$M=K759) *(UpdateSheet!$N:$N=N759), 0))), ""))
)
</f>
        <v/>
      </c>
      <c r="R759" s="81" t="s">
        <v>97</v>
      </c>
      <c r="S759" s="63" t="str">
        <f t="shared" si="20"/>
        <v/>
      </c>
      <c r="T759" s="87"/>
      <c r="U759" s="84" t="s">
        <v>97</v>
      </c>
      <c r="V759" s="84" t="s">
        <v>97</v>
      </c>
      <c r="W759" s="85" t="b">
        <f t="shared" si="1"/>
        <v>0</v>
      </c>
      <c r="X759" s="63"/>
      <c r="Y759" s="63"/>
      <c r="Z759" s="63"/>
    </row>
    <row r="760">
      <c r="A760" s="75"/>
      <c r="B760" s="74"/>
      <c r="C760" s="75"/>
      <c r="D760" s="76"/>
      <c r="E760" s="75" t="s">
        <v>97</v>
      </c>
      <c r="F760" s="75" t="s">
        <v>97</v>
      </c>
      <c r="G760" s="77"/>
      <c r="H760" s="77"/>
      <c r="I760" s="80"/>
      <c r="J760" s="77" t="s">
        <v>97</v>
      </c>
      <c r="K760" s="79" t="s">
        <v>97</v>
      </c>
      <c r="L760" s="79"/>
      <c r="M760" s="80"/>
      <c r="N760" s="79" t="s">
        <v>97</v>
      </c>
      <c r="O760" s="81" t="str">
        <f t="array" ref="O760">IF(A760="", "", (IFNA(IF(A760="", "", INDEX(UpdateSheet!$L:$L, MATCH(1, (UpdateSheet!$G:$G=MAXIFS(UpdateSheet!$G:$G, UpdateSheet!$H:$H, G760, UpdateSheet!$G:$G, "&lt;=" &amp; D760)) * (UpdateSheet!$H:$H=G760), 0))), "") * J760) +
(IFNA(IF(A760="", "", INDEX(UpdateSheet!$P:$P, MATCH(1, (UpdateSheet!$G:$G=MAXIFS(UpdateSheet!$G:$G, UpdateSheet!$M:$M, K760, UpdateSheet!$G:$G, "&lt;=" &amp; D760)) * (UpdateSheet!$M:$M=K760), 0))), "") * N760)
)
</f>
        <v/>
      </c>
      <c r="P760" s="86"/>
      <c r="Q760" s="82" t="str">
        <f t="array" ref="Q760">IF(A760="", "", (IFNA(IF(A760="", "", INDEX(UpdateSheet!$K:$K, MATCH(1, (UpdateSheet!$G:$G=MAXIFS(UpdateSheet!$G:$G, UpdateSheet!$H:$H, G760, UpdateSheet!$I:$I, J760, UpdateSheet!$G:$G, "&lt;=" &amp; D760)) * (UpdateSheet!$H:$H=G760) *(UpdateSheet!$I:$I=J760), 0))), "")) +
(IFNA(IF(A760="", "", INDEX(UpdateSheet!$O:$O, MATCH(1, (UpdateSheet!$G:$G=MAXIFS(UpdateSheet!$G:$G, UpdateSheet!$M:$M, K760,UpdateSheet!$N:$N, N760, UpdateSheet!$G:$G, "&lt;=" &amp; D760)) * (UpdateSheet!$M:$M=K760) *(UpdateSheet!$N:$N=N760), 0))), ""))
)
</f>
        <v/>
      </c>
      <c r="R760" s="81" t="s">
        <v>97</v>
      </c>
      <c r="S760" s="63" t="str">
        <f t="shared" si="20"/>
        <v/>
      </c>
      <c r="T760" s="87"/>
      <c r="U760" s="84" t="s">
        <v>97</v>
      </c>
      <c r="V760" s="84" t="s">
        <v>97</v>
      </c>
      <c r="W760" s="85" t="b">
        <f t="shared" si="1"/>
        <v>0</v>
      </c>
      <c r="X760" s="63"/>
      <c r="Y760" s="63"/>
      <c r="Z760" s="63"/>
    </row>
    <row r="761">
      <c r="A761" s="75"/>
      <c r="B761" s="74"/>
      <c r="C761" s="75"/>
      <c r="D761" s="76"/>
      <c r="E761" s="75" t="s">
        <v>97</v>
      </c>
      <c r="F761" s="75" t="s">
        <v>97</v>
      </c>
      <c r="G761" s="77"/>
      <c r="H761" s="77"/>
      <c r="I761" s="80"/>
      <c r="J761" s="77" t="s">
        <v>97</v>
      </c>
      <c r="K761" s="79" t="s">
        <v>97</v>
      </c>
      <c r="L761" s="79"/>
      <c r="M761" s="80"/>
      <c r="N761" s="79" t="s">
        <v>97</v>
      </c>
      <c r="O761" s="81" t="str">
        <f t="array" ref="O761">IF(A761="", "", (IFNA(IF(A761="", "", INDEX(UpdateSheet!$L:$L, MATCH(1, (UpdateSheet!$G:$G=MAXIFS(UpdateSheet!$G:$G, UpdateSheet!$H:$H, G761, UpdateSheet!$G:$G, "&lt;=" &amp; D761)) * (UpdateSheet!$H:$H=G761), 0))), "") * J761) +
(IFNA(IF(A761="", "", INDEX(UpdateSheet!$P:$P, MATCH(1, (UpdateSheet!$G:$G=MAXIFS(UpdateSheet!$G:$G, UpdateSheet!$M:$M, K761, UpdateSheet!$G:$G, "&lt;=" &amp; D761)) * (UpdateSheet!$M:$M=K761), 0))), "") * N761)
)
</f>
        <v/>
      </c>
      <c r="P761" s="86"/>
      <c r="Q761" s="82" t="str">
        <f t="array" ref="Q761">IF(A761="", "", (IFNA(IF(A761="", "", INDEX(UpdateSheet!$K:$K, MATCH(1, (UpdateSheet!$G:$G=MAXIFS(UpdateSheet!$G:$G, UpdateSheet!$H:$H, G761, UpdateSheet!$I:$I, J761, UpdateSheet!$G:$G, "&lt;=" &amp; D761)) * (UpdateSheet!$H:$H=G761) *(UpdateSheet!$I:$I=J761), 0))), "")) +
(IFNA(IF(A761="", "", INDEX(UpdateSheet!$O:$O, MATCH(1, (UpdateSheet!$G:$G=MAXIFS(UpdateSheet!$G:$G, UpdateSheet!$M:$M, K761,UpdateSheet!$N:$N, N761, UpdateSheet!$G:$G, "&lt;=" &amp; D761)) * (UpdateSheet!$M:$M=K761) *(UpdateSheet!$N:$N=N761), 0))), ""))
)
</f>
        <v/>
      </c>
      <c r="R761" s="81" t="s">
        <v>97</v>
      </c>
      <c r="S761" s="63" t="str">
        <f t="shared" si="20"/>
        <v/>
      </c>
      <c r="T761" s="87"/>
      <c r="U761" s="84" t="s">
        <v>97</v>
      </c>
      <c r="V761" s="84" t="s">
        <v>97</v>
      </c>
      <c r="W761" s="85" t="b">
        <f t="shared" si="1"/>
        <v>0</v>
      </c>
      <c r="X761" s="63"/>
      <c r="Y761" s="63"/>
      <c r="Z761" s="63"/>
    </row>
    <row r="762">
      <c r="A762" s="75"/>
      <c r="B762" s="74"/>
      <c r="C762" s="75"/>
      <c r="D762" s="76"/>
      <c r="E762" s="75" t="s">
        <v>97</v>
      </c>
      <c r="F762" s="75" t="s">
        <v>97</v>
      </c>
      <c r="G762" s="77"/>
      <c r="H762" s="77"/>
      <c r="I762" s="80"/>
      <c r="J762" s="77" t="s">
        <v>97</v>
      </c>
      <c r="K762" s="79" t="s">
        <v>97</v>
      </c>
      <c r="L762" s="79"/>
      <c r="M762" s="80"/>
      <c r="N762" s="79" t="s">
        <v>97</v>
      </c>
      <c r="O762" s="81" t="str">
        <f t="array" ref="O762">IF(A762="", "", (IFNA(IF(A762="", "", INDEX(UpdateSheet!$L:$L, MATCH(1, (UpdateSheet!$G:$G=MAXIFS(UpdateSheet!$G:$G, UpdateSheet!$H:$H, G762, UpdateSheet!$G:$G, "&lt;=" &amp; D762)) * (UpdateSheet!$H:$H=G762), 0))), "") * J762) +
(IFNA(IF(A762="", "", INDEX(UpdateSheet!$P:$P, MATCH(1, (UpdateSheet!$G:$G=MAXIFS(UpdateSheet!$G:$G, UpdateSheet!$M:$M, K762, UpdateSheet!$G:$G, "&lt;=" &amp; D762)) * (UpdateSheet!$M:$M=K762), 0))), "") * N762)
)
</f>
        <v/>
      </c>
      <c r="P762" s="86"/>
      <c r="Q762" s="82" t="str">
        <f t="array" ref="Q762">IF(A762="", "", (IFNA(IF(A762="", "", INDEX(UpdateSheet!$K:$K, MATCH(1, (UpdateSheet!$G:$G=MAXIFS(UpdateSheet!$G:$G, UpdateSheet!$H:$H, G762, UpdateSheet!$I:$I, J762, UpdateSheet!$G:$G, "&lt;=" &amp; D762)) * (UpdateSheet!$H:$H=G762) *(UpdateSheet!$I:$I=J762), 0))), "")) +
(IFNA(IF(A762="", "", INDEX(UpdateSheet!$O:$O, MATCH(1, (UpdateSheet!$G:$G=MAXIFS(UpdateSheet!$G:$G, UpdateSheet!$M:$M, K762,UpdateSheet!$N:$N, N762, UpdateSheet!$G:$G, "&lt;=" &amp; D762)) * (UpdateSheet!$M:$M=K762) *(UpdateSheet!$N:$N=N762), 0))), ""))
)
</f>
        <v/>
      </c>
      <c r="R762" s="81" t="s">
        <v>97</v>
      </c>
      <c r="S762" s="63" t="str">
        <f t="shared" si="20"/>
        <v/>
      </c>
      <c r="T762" s="87"/>
      <c r="U762" s="84" t="s">
        <v>97</v>
      </c>
      <c r="V762" s="84" t="s">
        <v>97</v>
      </c>
      <c r="W762" s="85" t="b">
        <f t="shared" si="1"/>
        <v>0</v>
      </c>
      <c r="X762" s="63"/>
      <c r="Y762" s="63"/>
      <c r="Z762" s="63"/>
    </row>
    <row r="763">
      <c r="A763" s="75"/>
      <c r="B763" s="74"/>
      <c r="C763" s="75"/>
      <c r="D763" s="76"/>
      <c r="E763" s="75" t="s">
        <v>97</v>
      </c>
      <c r="F763" s="75" t="s">
        <v>97</v>
      </c>
      <c r="G763" s="77"/>
      <c r="H763" s="77"/>
      <c r="I763" s="80"/>
      <c r="J763" s="77" t="s">
        <v>97</v>
      </c>
      <c r="K763" s="79" t="s">
        <v>97</v>
      </c>
      <c r="L763" s="79"/>
      <c r="M763" s="80"/>
      <c r="N763" s="79" t="s">
        <v>97</v>
      </c>
      <c r="O763" s="81" t="str">
        <f t="array" ref="O763">IF(A763="", "", (IFNA(IF(A763="", "", INDEX(UpdateSheet!$L:$L, MATCH(1, (UpdateSheet!$G:$G=MAXIFS(UpdateSheet!$G:$G, UpdateSheet!$H:$H, G763, UpdateSheet!$G:$G, "&lt;=" &amp; D763)) * (UpdateSheet!$H:$H=G763), 0))), "") * J763) +
(IFNA(IF(A763="", "", INDEX(UpdateSheet!$P:$P, MATCH(1, (UpdateSheet!$G:$G=MAXIFS(UpdateSheet!$G:$G, UpdateSheet!$M:$M, K763, UpdateSheet!$G:$G, "&lt;=" &amp; D763)) * (UpdateSheet!$M:$M=K763), 0))), "") * N763)
)
</f>
        <v/>
      </c>
      <c r="P763" s="86"/>
      <c r="Q763" s="82" t="str">
        <f t="array" ref="Q763">IF(A763="", "", (IFNA(IF(A763="", "", INDEX(UpdateSheet!$K:$K, MATCH(1, (UpdateSheet!$G:$G=MAXIFS(UpdateSheet!$G:$G, UpdateSheet!$H:$H, G763, UpdateSheet!$I:$I, J763, UpdateSheet!$G:$G, "&lt;=" &amp; D763)) * (UpdateSheet!$H:$H=G763) *(UpdateSheet!$I:$I=J763), 0))), "")) +
(IFNA(IF(A763="", "", INDEX(UpdateSheet!$O:$O, MATCH(1, (UpdateSheet!$G:$G=MAXIFS(UpdateSheet!$G:$G, UpdateSheet!$M:$M, K763,UpdateSheet!$N:$N, N763, UpdateSheet!$G:$G, "&lt;=" &amp; D763)) * (UpdateSheet!$M:$M=K763) *(UpdateSheet!$N:$N=N763), 0))), ""))
)
</f>
        <v/>
      </c>
      <c r="R763" s="81" t="s">
        <v>97</v>
      </c>
      <c r="S763" s="63" t="str">
        <f t="shared" si="20"/>
        <v/>
      </c>
      <c r="T763" s="87"/>
      <c r="U763" s="84" t="s">
        <v>97</v>
      </c>
      <c r="V763" s="84" t="s">
        <v>97</v>
      </c>
      <c r="W763" s="85" t="b">
        <f t="shared" si="1"/>
        <v>0</v>
      </c>
      <c r="X763" s="63"/>
      <c r="Y763" s="63"/>
      <c r="Z763" s="63"/>
    </row>
    <row r="764">
      <c r="A764" s="75"/>
      <c r="B764" s="74"/>
      <c r="C764" s="75"/>
      <c r="D764" s="76"/>
      <c r="E764" s="75" t="s">
        <v>97</v>
      </c>
      <c r="F764" s="75" t="s">
        <v>97</v>
      </c>
      <c r="G764" s="77"/>
      <c r="H764" s="77"/>
      <c r="I764" s="80"/>
      <c r="J764" s="77" t="s">
        <v>97</v>
      </c>
      <c r="K764" s="79" t="s">
        <v>97</v>
      </c>
      <c r="L764" s="79"/>
      <c r="M764" s="80"/>
      <c r="N764" s="79" t="s">
        <v>97</v>
      </c>
      <c r="O764" s="81" t="str">
        <f t="array" ref="O764">IF(A764="", "", (IFNA(IF(A764="", "", INDEX(UpdateSheet!$L:$L, MATCH(1, (UpdateSheet!$G:$G=MAXIFS(UpdateSheet!$G:$G, UpdateSheet!$H:$H, G764, UpdateSheet!$G:$G, "&lt;=" &amp; D764)) * (UpdateSheet!$H:$H=G764), 0))), "") * J764) +
(IFNA(IF(A764="", "", INDEX(UpdateSheet!$P:$P, MATCH(1, (UpdateSheet!$G:$G=MAXIFS(UpdateSheet!$G:$G, UpdateSheet!$M:$M, K764, UpdateSheet!$G:$G, "&lt;=" &amp; D764)) * (UpdateSheet!$M:$M=K764), 0))), "") * N764)
)
</f>
        <v/>
      </c>
      <c r="P764" s="86"/>
      <c r="Q764" s="82" t="str">
        <f t="array" ref="Q764">IF(A764="", "", (IFNA(IF(A764="", "", INDEX(UpdateSheet!$K:$K, MATCH(1, (UpdateSheet!$G:$G=MAXIFS(UpdateSheet!$G:$G, UpdateSheet!$H:$H, G764, UpdateSheet!$I:$I, J764, UpdateSheet!$G:$G, "&lt;=" &amp; D764)) * (UpdateSheet!$H:$H=G764) *(UpdateSheet!$I:$I=J764), 0))), "")) +
(IFNA(IF(A764="", "", INDEX(UpdateSheet!$O:$O, MATCH(1, (UpdateSheet!$G:$G=MAXIFS(UpdateSheet!$G:$G, UpdateSheet!$M:$M, K764,UpdateSheet!$N:$N, N764, UpdateSheet!$G:$G, "&lt;=" &amp; D764)) * (UpdateSheet!$M:$M=K764) *(UpdateSheet!$N:$N=N764), 0))), ""))
)
</f>
        <v/>
      </c>
      <c r="R764" s="81" t="s">
        <v>97</v>
      </c>
      <c r="S764" s="63" t="str">
        <f t="shared" si="20"/>
        <v/>
      </c>
      <c r="T764" s="87"/>
      <c r="U764" s="84" t="s">
        <v>97</v>
      </c>
      <c r="V764" s="84" t="s">
        <v>97</v>
      </c>
      <c r="W764" s="85" t="b">
        <f t="shared" si="1"/>
        <v>0</v>
      </c>
      <c r="X764" s="63"/>
      <c r="Y764" s="63"/>
      <c r="Z764" s="63"/>
    </row>
    <row r="765">
      <c r="A765" s="75"/>
      <c r="B765" s="74"/>
      <c r="C765" s="75"/>
      <c r="D765" s="76"/>
      <c r="E765" s="75" t="s">
        <v>97</v>
      </c>
      <c r="F765" s="75" t="s">
        <v>97</v>
      </c>
      <c r="G765" s="77"/>
      <c r="H765" s="77"/>
      <c r="I765" s="80"/>
      <c r="J765" s="77" t="s">
        <v>97</v>
      </c>
      <c r="K765" s="79" t="s">
        <v>97</v>
      </c>
      <c r="L765" s="79"/>
      <c r="M765" s="80"/>
      <c r="N765" s="79" t="s">
        <v>97</v>
      </c>
      <c r="O765" s="81" t="str">
        <f t="array" ref="O765">IF(A765="", "", (IFNA(IF(A765="", "", INDEX(UpdateSheet!$L:$L, MATCH(1, (UpdateSheet!$G:$G=MAXIFS(UpdateSheet!$G:$G, UpdateSheet!$H:$H, G765, UpdateSheet!$G:$G, "&lt;=" &amp; D765)) * (UpdateSheet!$H:$H=G765), 0))), "") * J765) +
(IFNA(IF(A765="", "", INDEX(UpdateSheet!$P:$P, MATCH(1, (UpdateSheet!$G:$G=MAXIFS(UpdateSheet!$G:$G, UpdateSheet!$M:$M, K765, UpdateSheet!$G:$G, "&lt;=" &amp; D765)) * (UpdateSheet!$M:$M=K765), 0))), "") * N765)
)
</f>
        <v/>
      </c>
      <c r="P765" s="86"/>
      <c r="Q765" s="82" t="str">
        <f t="array" ref="Q765">IF(A765="", "", (IFNA(IF(A765="", "", INDEX(UpdateSheet!$K:$K, MATCH(1, (UpdateSheet!$G:$G=MAXIFS(UpdateSheet!$G:$G, UpdateSheet!$H:$H, G765, UpdateSheet!$I:$I, J765, UpdateSheet!$G:$G, "&lt;=" &amp; D765)) * (UpdateSheet!$H:$H=G765) *(UpdateSheet!$I:$I=J765), 0))), "")) +
(IFNA(IF(A765="", "", INDEX(UpdateSheet!$O:$O, MATCH(1, (UpdateSheet!$G:$G=MAXIFS(UpdateSheet!$G:$G, UpdateSheet!$M:$M, K765,UpdateSheet!$N:$N, N765, UpdateSheet!$G:$G, "&lt;=" &amp; D765)) * (UpdateSheet!$M:$M=K765) *(UpdateSheet!$N:$N=N765), 0))), ""))
)
</f>
        <v/>
      </c>
      <c r="R765" s="81" t="s">
        <v>97</v>
      </c>
      <c r="S765" s="63" t="str">
        <f t="shared" si="20"/>
        <v/>
      </c>
      <c r="T765" s="87"/>
      <c r="U765" s="84" t="s">
        <v>97</v>
      </c>
      <c r="V765" s="84" t="s">
        <v>97</v>
      </c>
      <c r="W765" s="85" t="b">
        <f t="shared" si="1"/>
        <v>0</v>
      </c>
      <c r="X765" s="63"/>
      <c r="Y765" s="63"/>
      <c r="Z765" s="63"/>
    </row>
    <row r="766">
      <c r="A766" s="75"/>
      <c r="B766" s="74"/>
      <c r="C766" s="75"/>
      <c r="D766" s="76"/>
      <c r="E766" s="75" t="s">
        <v>97</v>
      </c>
      <c r="F766" s="75" t="s">
        <v>97</v>
      </c>
      <c r="G766" s="77"/>
      <c r="H766" s="77"/>
      <c r="I766" s="80"/>
      <c r="J766" s="77" t="s">
        <v>97</v>
      </c>
      <c r="K766" s="79" t="s">
        <v>97</v>
      </c>
      <c r="L766" s="79"/>
      <c r="M766" s="80"/>
      <c r="N766" s="79" t="s">
        <v>97</v>
      </c>
      <c r="O766" s="81" t="str">
        <f t="array" ref="O766">IF(A766="", "", (IFNA(IF(A766="", "", INDEX(UpdateSheet!$L:$L, MATCH(1, (UpdateSheet!$G:$G=MAXIFS(UpdateSheet!$G:$G, UpdateSheet!$H:$H, G766, UpdateSheet!$G:$G, "&lt;=" &amp; D766)) * (UpdateSheet!$H:$H=G766), 0))), "") * J766) +
(IFNA(IF(A766="", "", INDEX(UpdateSheet!$P:$P, MATCH(1, (UpdateSheet!$G:$G=MAXIFS(UpdateSheet!$G:$G, UpdateSheet!$M:$M, K766, UpdateSheet!$G:$G, "&lt;=" &amp; D766)) * (UpdateSheet!$M:$M=K766), 0))), "") * N766)
)
</f>
        <v/>
      </c>
      <c r="P766" s="86"/>
      <c r="Q766" s="82" t="str">
        <f t="array" ref="Q766">IF(A766="", "", (IFNA(IF(A766="", "", INDEX(UpdateSheet!$K:$K, MATCH(1, (UpdateSheet!$G:$G=MAXIFS(UpdateSheet!$G:$G, UpdateSheet!$H:$H, G766, UpdateSheet!$I:$I, J766, UpdateSheet!$G:$G, "&lt;=" &amp; D766)) * (UpdateSheet!$H:$H=G766) *(UpdateSheet!$I:$I=J766), 0))), "")) +
(IFNA(IF(A766="", "", INDEX(UpdateSheet!$O:$O, MATCH(1, (UpdateSheet!$G:$G=MAXIFS(UpdateSheet!$G:$G, UpdateSheet!$M:$M, K766,UpdateSheet!$N:$N, N766, UpdateSheet!$G:$G, "&lt;=" &amp; D766)) * (UpdateSheet!$M:$M=K766) *(UpdateSheet!$N:$N=N766), 0))), ""))
)
</f>
        <v/>
      </c>
      <c r="R766" s="81" t="s">
        <v>97</v>
      </c>
      <c r="S766" s="63" t="str">
        <f t="shared" si="20"/>
        <v/>
      </c>
      <c r="T766" s="87"/>
      <c r="U766" s="84" t="s">
        <v>97</v>
      </c>
      <c r="V766" s="84" t="s">
        <v>97</v>
      </c>
      <c r="W766" s="85" t="b">
        <f t="shared" si="1"/>
        <v>0</v>
      </c>
      <c r="X766" s="63"/>
      <c r="Y766" s="63"/>
      <c r="Z766" s="63"/>
    </row>
    <row r="767">
      <c r="A767" s="75"/>
      <c r="B767" s="74"/>
      <c r="C767" s="75"/>
      <c r="D767" s="76"/>
      <c r="E767" s="75" t="s">
        <v>97</v>
      </c>
      <c r="F767" s="75" t="s">
        <v>97</v>
      </c>
      <c r="G767" s="77"/>
      <c r="H767" s="77"/>
      <c r="I767" s="80"/>
      <c r="J767" s="77" t="s">
        <v>97</v>
      </c>
      <c r="K767" s="79" t="s">
        <v>97</v>
      </c>
      <c r="L767" s="79"/>
      <c r="M767" s="80"/>
      <c r="N767" s="79" t="s">
        <v>97</v>
      </c>
      <c r="O767" s="81" t="str">
        <f t="array" ref="O767">IF(A767="", "", (IFNA(IF(A767="", "", INDEX(UpdateSheet!$L:$L, MATCH(1, (UpdateSheet!$G:$G=MAXIFS(UpdateSheet!$G:$G, UpdateSheet!$H:$H, G767, UpdateSheet!$G:$G, "&lt;=" &amp; D767)) * (UpdateSheet!$H:$H=G767), 0))), "") * J767) +
(IFNA(IF(A767="", "", INDEX(UpdateSheet!$P:$P, MATCH(1, (UpdateSheet!$G:$G=MAXIFS(UpdateSheet!$G:$G, UpdateSheet!$M:$M, K767, UpdateSheet!$G:$G, "&lt;=" &amp; D767)) * (UpdateSheet!$M:$M=K767), 0))), "") * N767)
)
</f>
        <v/>
      </c>
      <c r="P767" s="86"/>
      <c r="Q767" s="82" t="str">
        <f t="array" ref="Q767">IF(A767="", "", (IFNA(IF(A767="", "", INDEX(UpdateSheet!$K:$K, MATCH(1, (UpdateSheet!$G:$G=MAXIFS(UpdateSheet!$G:$G, UpdateSheet!$H:$H, G767, UpdateSheet!$I:$I, J767, UpdateSheet!$G:$G, "&lt;=" &amp; D767)) * (UpdateSheet!$H:$H=G767) *(UpdateSheet!$I:$I=J767), 0))), "")) +
(IFNA(IF(A767="", "", INDEX(UpdateSheet!$O:$O, MATCH(1, (UpdateSheet!$G:$G=MAXIFS(UpdateSheet!$G:$G, UpdateSheet!$M:$M, K767,UpdateSheet!$N:$N, N767, UpdateSheet!$G:$G, "&lt;=" &amp; D767)) * (UpdateSheet!$M:$M=K767) *(UpdateSheet!$N:$N=N767), 0))), ""))
)
</f>
        <v/>
      </c>
      <c r="R767" s="81" t="s">
        <v>97</v>
      </c>
      <c r="S767" s="63" t="str">
        <f t="shared" si="20"/>
        <v/>
      </c>
      <c r="T767" s="87"/>
      <c r="U767" s="84" t="s">
        <v>97</v>
      </c>
      <c r="V767" s="84" t="s">
        <v>97</v>
      </c>
      <c r="W767" s="85" t="b">
        <f t="shared" si="1"/>
        <v>0</v>
      </c>
      <c r="X767" s="63"/>
      <c r="Y767" s="63"/>
      <c r="Z767" s="63"/>
    </row>
    <row r="768">
      <c r="A768" s="75"/>
      <c r="B768" s="74"/>
      <c r="C768" s="75"/>
      <c r="D768" s="76"/>
      <c r="E768" s="75" t="s">
        <v>97</v>
      </c>
      <c r="F768" s="75" t="s">
        <v>97</v>
      </c>
      <c r="G768" s="77"/>
      <c r="H768" s="77"/>
      <c r="I768" s="80"/>
      <c r="J768" s="77" t="s">
        <v>97</v>
      </c>
      <c r="K768" s="79" t="s">
        <v>97</v>
      </c>
      <c r="L768" s="79"/>
      <c r="M768" s="80"/>
      <c r="N768" s="79" t="s">
        <v>97</v>
      </c>
      <c r="O768" s="81" t="str">
        <f t="array" ref="O768">IF(A768="", "", (IFNA(IF(A768="", "", INDEX(UpdateSheet!$L:$L, MATCH(1, (UpdateSheet!$G:$G=MAXIFS(UpdateSheet!$G:$G, UpdateSheet!$H:$H, G768, UpdateSheet!$G:$G, "&lt;=" &amp; D768)) * (UpdateSheet!$H:$H=G768), 0))), "") * J768) +
(IFNA(IF(A768="", "", INDEX(UpdateSheet!$P:$P, MATCH(1, (UpdateSheet!$G:$G=MAXIFS(UpdateSheet!$G:$G, UpdateSheet!$M:$M, K768, UpdateSheet!$G:$G, "&lt;=" &amp; D768)) * (UpdateSheet!$M:$M=K768), 0))), "") * N768)
)
</f>
        <v/>
      </c>
      <c r="P768" s="86"/>
      <c r="Q768" s="82" t="str">
        <f t="array" ref="Q768">IF(A768="", "", (IFNA(IF(A768="", "", INDEX(UpdateSheet!$K:$K, MATCH(1, (UpdateSheet!$G:$G=MAXIFS(UpdateSheet!$G:$G, UpdateSheet!$H:$H, G768, UpdateSheet!$I:$I, J768, UpdateSheet!$G:$G, "&lt;=" &amp; D768)) * (UpdateSheet!$H:$H=G768) *(UpdateSheet!$I:$I=J768), 0))), "")) +
(IFNA(IF(A768="", "", INDEX(UpdateSheet!$O:$O, MATCH(1, (UpdateSheet!$G:$G=MAXIFS(UpdateSheet!$G:$G, UpdateSheet!$M:$M, K768,UpdateSheet!$N:$N, N768, UpdateSheet!$G:$G, "&lt;=" &amp; D768)) * (UpdateSheet!$M:$M=K768) *(UpdateSheet!$N:$N=N768), 0))), ""))
)
</f>
        <v/>
      </c>
      <c r="R768" s="81" t="s">
        <v>97</v>
      </c>
      <c r="S768" s="63" t="str">
        <f t="shared" si="20"/>
        <v/>
      </c>
      <c r="T768" s="87"/>
      <c r="U768" s="84" t="s">
        <v>97</v>
      </c>
      <c r="V768" s="84" t="s">
        <v>97</v>
      </c>
      <c r="W768" s="85" t="b">
        <f t="shared" si="1"/>
        <v>0</v>
      </c>
      <c r="X768" s="63"/>
      <c r="Y768" s="63"/>
      <c r="Z768" s="63"/>
    </row>
    <row r="769">
      <c r="A769" s="75"/>
      <c r="B769" s="74"/>
      <c r="C769" s="75"/>
      <c r="D769" s="76"/>
      <c r="E769" s="75" t="s">
        <v>97</v>
      </c>
      <c r="F769" s="75" t="s">
        <v>97</v>
      </c>
      <c r="G769" s="77"/>
      <c r="H769" s="77"/>
      <c r="I769" s="80"/>
      <c r="J769" s="77" t="s">
        <v>97</v>
      </c>
      <c r="K769" s="79" t="s">
        <v>97</v>
      </c>
      <c r="L769" s="79"/>
      <c r="M769" s="80"/>
      <c r="N769" s="79" t="s">
        <v>97</v>
      </c>
      <c r="O769" s="81" t="str">
        <f t="array" ref="O769">IF(A769="", "", (IFNA(IF(A769="", "", INDEX(UpdateSheet!$L:$L, MATCH(1, (UpdateSheet!$G:$G=MAXIFS(UpdateSheet!$G:$G, UpdateSheet!$H:$H, G769, UpdateSheet!$G:$G, "&lt;=" &amp; D769)) * (UpdateSheet!$H:$H=G769), 0))), "") * J769) +
(IFNA(IF(A769="", "", INDEX(UpdateSheet!$P:$P, MATCH(1, (UpdateSheet!$G:$G=MAXIFS(UpdateSheet!$G:$G, UpdateSheet!$M:$M, K769, UpdateSheet!$G:$G, "&lt;=" &amp; D769)) * (UpdateSheet!$M:$M=K769), 0))), "") * N769)
)
</f>
        <v/>
      </c>
      <c r="P769" s="86"/>
      <c r="Q769" s="82" t="str">
        <f t="array" ref="Q769">IF(A769="", "", (IFNA(IF(A769="", "", INDEX(UpdateSheet!$K:$K, MATCH(1, (UpdateSheet!$G:$G=MAXIFS(UpdateSheet!$G:$G, UpdateSheet!$H:$H, G769, UpdateSheet!$I:$I, J769, UpdateSheet!$G:$G, "&lt;=" &amp; D769)) * (UpdateSheet!$H:$H=G769) *(UpdateSheet!$I:$I=J769), 0))), "")) +
(IFNA(IF(A769="", "", INDEX(UpdateSheet!$O:$O, MATCH(1, (UpdateSheet!$G:$G=MAXIFS(UpdateSheet!$G:$G, UpdateSheet!$M:$M, K769,UpdateSheet!$N:$N, N769, UpdateSheet!$G:$G, "&lt;=" &amp; D769)) * (UpdateSheet!$M:$M=K769) *(UpdateSheet!$N:$N=N769), 0))), ""))
)
</f>
        <v/>
      </c>
      <c r="R769" s="81" t="s">
        <v>97</v>
      </c>
      <c r="S769" s="63" t="str">
        <f t="shared" si="20"/>
        <v/>
      </c>
      <c r="T769" s="87"/>
      <c r="U769" s="84" t="s">
        <v>97</v>
      </c>
      <c r="V769" s="84" t="s">
        <v>97</v>
      </c>
      <c r="W769" s="85" t="b">
        <f t="shared" si="1"/>
        <v>0</v>
      </c>
      <c r="X769" s="63"/>
      <c r="Y769" s="63"/>
      <c r="Z769" s="63"/>
    </row>
    <row r="770">
      <c r="A770" s="75"/>
      <c r="B770" s="74"/>
      <c r="C770" s="75"/>
      <c r="D770" s="76"/>
      <c r="E770" s="75" t="s">
        <v>97</v>
      </c>
      <c r="F770" s="75" t="s">
        <v>97</v>
      </c>
      <c r="G770" s="77"/>
      <c r="H770" s="77"/>
      <c r="I770" s="80"/>
      <c r="J770" s="77" t="s">
        <v>97</v>
      </c>
      <c r="K770" s="79" t="s">
        <v>97</v>
      </c>
      <c r="L770" s="79"/>
      <c r="M770" s="80"/>
      <c r="N770" s="79" t="s">
        <v>97</v>
      </c>
      <c r="O770" s="81" t="str">
        <f t="array" ref="O770">IF(A770="", "", (IFNA(IF(A770="", "", INDEX(UpdateSheet!$L:$L, MATCH(1, (UpdateSheet!$G:$G=MAXIFS(UpdateSheet!$G:$G, UpdateSheet!$H:$H, G770, UpdateSheet!$G:$G, "&lt;=" &amp; D770)) * (UpdateSheet!$H:$H=G770), 0))), "") * J770) +
(IFNA(IF(A770="", "", INDEX(UpdateSheet!$P:$P, MATCH(1, (UpdateSheet!$G:$G=MAXIFS(UpdateSheet!$G:$G, UpdateSheet!$M:$M, K770, UpdateSheet!$G:$G, "&lt;=" &amp; D770)) * (UpdateSheet!$M:$M=K770), 0))), "") * N770)
)
</f>
        <v/>
      </c>
      <c r="P770" s="86"/>
      <c r="Q770" s="82" t="str">
        <f t="array" ref="Q770">IF(A770="", "", (IFNA(IF(A770="", "", INDEX(UpdateSheet!$K:$K, MATCH(1, (UpdateSheet!$G:$G=MAXIFS(UpdateSheet!$G:$G, UpdateSheet!$H:$H, G770, UpdateSheet!$I:$I, J770, UpdateSheet!$G:$G, "&lt;=" &amp; D770)) * (UpdateSheet!$H:$H=G770) *(UpdateSheet!$I:$I=J770), 0))), "")) +
(IFNA(IF(A770="", "", INDEX(UpdateSheet!$O:$O, MATCH(1, (UpdateSheet!$G:$G=MAXIFS(UpdateSheet!$G:$G, UpdateSheet!$M:$M, K770,UpdateSheet!$N:$N, N770, UpdateSheet!$G:$G, "&lt;=" &amp; D770)) * (UpdateSheet!$M:$M=K770) *(UpdateSheet!$N:$N=N770), 0))), ""))
)
</f>
        <v/>
      </c>
      <c r="R770" s="81" t="s">
        <v>97</v>
      </c>
      <c r="S770" s="63" t="str">
        <f t="shared" si="20"/>
        <v/>
      </c>
      <c r="T770" s="87"/>
      <c r="U770" s="84" t="s">
        <v>97</v>
      </c>
      <c r="V770" s="84" t="s">
        <v>97</v>
      </c>
      <c r="W770" s="85" t="b">
        <f t="shared" si="1"/>
        <v>0</v>
      </c>
      <c r="X770" s="63"/>
      <c r="Y770" s="63"/>
      <c r="Z770" s="63"/>
    </row>
    <row r="771">
      <c r="A771" s="75"/>
      <c r="B771" s="74"/>
      <c r="C771" s="75"/>
      <c r="D771" s="76"/>
      <c r="E771" s="75" t="s">
        <v>97</v>
      </c>
      <c r="F771" s="75" t="s">
        <v>97</v>
      </c>
      <c r="G771" s="77"/>
      <c r="H771" s="77"/>
      <c r="I771" s="80"/>
      <c r="J771" s="77" t="s">
        <v>97</v>
      </c>
      <c r="K771" s="79" t="s">
        <v>97</v>
      </c>
      <c r="L771" s="79"/>
      <c r="M771" s="80"/>
      <c r="N771" s="79" t="s">
        <v>97</v>
      </c>
      <c r="O771" s="81" t="str">
        <f t="array" ref="O771">IF(A771="", "", (IFNA(IF(A771="", "", INDEX(UpdateSheet!$L:$L, MATCH(1, (UpdateSheet!$G:$G=MAXIFS(UpdateSheet!$G:$G, UpdateSheet!$H:$H, G771, UpdateSheet!$G:$G, "&lt;=" &amp; D771)) * (UpdateSheet!$H:$H=G771), 0))), "") * J771) +
(IFNA(IF(A771="", "", INDEX(UpdateSheet!$P:$P, MATCH(1, (UpdateSheet!$G:$G=MAXIFS(UpdateSheet!$G:$G, UpdateSheet!$M:$M, K771, UpdateSheet!$G:$G, "&lt;=" &amp; D771)) * (UpdateSheet!$M:$M=K771), 0))), "") * N771)
)
</f>
        <v/>
      </c>
      <c r="P771" s="86"/>
      <c r="Q771" s="82" t="str">
        <f t="array" ref="Q771">IF(A771="", "", (IFNA(IF(A771="", "", INDEX(UpdateSheet!$K:$K, MATCH(1, (UpdateSheet!$G:$G=MAXIFS(UpdateSheet!$G:$G, UpdateSheet!$H:$H, G771, UpdateSheet!$I:$I, J771, UpdateSheet!$G:$G, "&lt;=" &amp; D771)) * (UpdateSheet!$H:$H=G771) *(UpdateSheet!$I:$I=J771), 0))), "")) +
(IFNA(IF(A771="", "", INDEX(UpdateSheet!$O:$O, MATCH(1, (UpdateSheet!$G:$G=MAXIFS(UpdateSheet!$G:$G, UpdateSheet!$M:$M, K771,UpdateSheet!$N:$N, N771, UpdateSheet!$G:$G, "&lt;=" &amp; D771)) * (UpdateSheet!$M:$M=K771) *(UpdateSheet!$N:$N=N771), 0))), ""))
)
</f>
        <v/>
      </c>
      <c r="R771" s="81" t="s">
        <v>97</v>
      </c>
      <c r="S771" s="63" t="str">
        <f t="shared" si="20"/>
        <v/>
      </c>
      <c r="T771" s="87"/>
      <c r="U771" s="84" t="s">
        <v>97</v>
      </c>
      <c r="V771" s="84" t="s">
        <v>97</v>
      </c>
      <c r="W771" s="85" t="b">
        <f t="shared" si="1"/>
        <v>0</v>
      </c>
      <c r="X771" s="63"/>
      <c r="Y771" s="63"/>
      <c r="Z771" s="63"/>
    </row>
    <row r="772">
      <c r="A772" s="75"/>
      <c r="B772" s="74"/>
      <c r="C772" s="75"/>
      <c r="D772" s="76"/>
      <c r="E772" s="75" t="s">
        <v>97</v>
      </c>
      <c r="F772" s="75" t="s">
        <v>97</v>
      </c>
      <c r="G772" s="77"/>
      <c r="H772" s="77"/>
      <c r="I772" s="80"/>
      <c r="J772" s="77" t="s">
        <v>97</v>
      </c>
      <c r="K772" s="79" t="s">
        <v>97</v>
      </c>
      <c r="L772" s="79"/>
      <c r="M772" s="80"/>
      <c r="N772" s="79" t="s">
        <v>97</v>
      </c>
      <c r="O772" s="81" t="str">
        <f t="array" ref="O772">IF(A772="", "", (IFNA(IF(A772="", "", INDEX(UpdateSheet!$L:$L, MATCH(1, (UpdateSheet!$G:$G=MAXIFS(UpdateSheet!$G:$G, UpdateSheet!$H:$H, G772, UpdateSheet!$G:$G, "&lt;=" &amp; D772)) * (UpdateSheet!$H:$H=G772), 0))), "") * J772) +
(IFNA(IF(A772="", "", INDEX(UpdateSheet!$P:$P, MATCH(1, (UpdateSheet!$G:$G=MAXIFS(UpdateSheet!$G:$G, UpdateSheet!$M:$M, K772, UpdateSheet!$G:$G, "&lt;=" &amp; D772)) * (UpdateSheet!$M:$M=K772), 0))), "") * N772)
)
</f>
        <v/>
      </c>
      <c r="P772" s="86"/>
      <c r="Q772" s="82" t="str">
        <f t="array" ref="Q772">IF(A772="", "", (IFNA(IF(A772="", "", INDEX(UpdateSheet!$K:$K, MATCH(1, (UpdateSheet!$G:$G=MAXIFS(UpdateSheet!$G:$G, UpdateSheet!$H:$H, G772, UpdateSheet!$I:$I, J772, UpdateSheet!$G:$G, "&lt;=" &amp; D772)) * (UpdateSheet!$H:$H=G772) *(UpdateSheet!$I:$I=J772), 0))), "")) +
(IFNA(IF(A772="", "", INDEX(UpdateSheet!$O:$O, MATCH(1, (UpdateSheet!$G:$G=MAXIFS(UpdateSheet!$G:$G, UpdateSheet!$M:$M, K772,UpdateSheet!$N:$N, N772, UpdateSheet!$G:$G, "&lt;=" &amp; D772)) * (UpdateSheet!$M:$M=K772) *(UpdateSheet!$N:$N=N772), 0))), ""))
)
</f>
        <v/>
      </c>
      <c r="R772" s="81" t="s">
        <v>97</v>
      </c>
      <c r="S772" s="63" t="str">
        <f t="shared" si="20"/>
        <v/>
      </c>
      <c r="T772" s="87"/>
      <c r="U772" s="84" t="s">
        <v>97</v>
      </c>
      <c r="V772" s="84" t="s">
        <v>97</v>
      </c>
      <c r="W772" s="85" t="b">
        <f t="shared" si="1"/>
        <v>0</v>
      </c>
      <c r="X772" s="63"/>
      <c r="Y772" s="63"/>
      <c r="Z772" s="63"/>
    </row>
    <row r="773">
      <c r="A773" s="75"/>
      <c r="B773" s="74"/>
      <c r="C773" s="75"/>
      <c r="D773" s="76"/>
      <c r="E773" s="75" t="s">
        <v>97</v>
      </c>
      <c r="F773" s="75" t="s">
        <v>97</v>
      </c>
      <c r="G773" s="77"/>
      <c r="H773" s="77"/>
      <c r="I773" s="80"/>
      <c r="J773" s="77" t="s">
        <v>97</v>
      </c>
      <c r="K773" s="79" t="s">
        <v>97</v>
      </c>
      <c r="L773" s="79"/>
      <c r="M773" s="80"/>
      <c r="N773" s="79" t="s">
        <v>97</v>
      </c>
      <c r="O773" s="81" t="str">
        <f t="array" ref="O773">IF(A773="", "", (IFNA(IF(A773="", "", INDEX(UpdateSheet!$L:$L, MATCH(1, (UpdateSheet!$G:$G=MAXIFS(UpdateSheet!$G:$G, UpdateSheet!$H:$H, G773, UpdateSheet!$G:$G, "&lt;=" &amp; D773)) * (UpdateSheet!$H:$H=G773), 0))), "") * J773) +
(IFNA(IF(A773="", "", INDEX(UpdateSheet!$P:$P, MATCH(1, (UpdateSheet!$G:$G=MAXIFS(UpdateSheet!$G:$G, UpdateSheet!$M:$M, K773, UpdateSheet!$G:$G, "&lt;=" &amp; D773)) * (UpdateSheet!$M:$M=K773), 0))), "") * N773)
)
</f>
        <v/>
      </c>
      <c r="P773" s="86"/>
      <c r="Q773" s="82" t="str">
        <f t="array" ref="Q773">IF(A773="", "", (IFNA(IF(A773="", "", INDEX(UpdateSheet!$K:$K, MATCH(1, (UpdateSheet!$G:$G=MAXIFS(UpdateSheet!$G:$G, UpdateSheet!$H:$H, G773, UpdateSheet!$I:$I, J773, UpdateSheet!$G:$G, "&lt;=" &amp; D773)) * (UpdateSheet!$H:$H=G773) *(UpdateSheet!$I:$I=J773), 0))), "")) +
(IFNA(IF(A773="", "", INDEX(UpdateSheet!$O:$O, MATCH(1, (UpdateSheet!$G:$G=MAXIFS(UpdateSheet!$G:$G, UpdateSheet!$M:$M, K773,UpdateSheet!$N:$N, N773, UpdateSheet!$G:$G, "&lt;=" &amp; D773)) * (UpdateSheet!$M:$M=K773) *(UpdateSheet!$N:$N=N773), 0))), ""))
)
</f>
        <v/>
      </c>
      <c r="R773" s="81" t="s">
        <v>97</v>
      </c>
      <c r="S773" s="63" t="str">
        <f t="shared" si="20"/>
        <v/>
      </c>
      <c r="T773" s="87"/>
      <c r="U773" s="84" t="s">
        <v>97</v>
      </c>
      <c r="V773" s="84" t="s">
        <v>97</v>
      </c>
      <c r="W773" s="85" t="b">
        <f t="shared" si="1"/>
        <v>0</v>
      </c>
      <c r="X773" s="63"/>
      <c r="Y773" s="63"/>
      <c r="Z773" s="63"/>
    </row>
    <row r="774">
      <c r="A774" s="75"/>
      <c r="B774" s="74"/>
      <c r="C774" s="75"/>
      <c r="D774" s="76"/>
      <c r="E774" s="75" t="s">
        <v>97</v>
      </c>
      <c r="F774" s="75" t="s">
        <v>97</v>
      </c>
      <c r="G774" s="77"/>
      <c r="H774" s="77"/>
      <c r="I774" s="80"/>
      <c r="J774" s="77" t="s">
        <v>97</v>
      </c>
      <c r="K774" s="79" t="s">
        <v>97</v>
      </c>
      <c r="L774" s="79"/>
      <c r="M774" s="80"/>
      <c r="N774" s="79" t="s">
        <v>97</v>
      </c>
      <c r="O774" s="81" t="str">
        <f t="array" ref="O774">IF(A774="", "", (IFNA(IF(A774="", "", INDEX(UpdateSheet!$L:$L, MATCH(1, (UpdateSheet!$G:$G=MAXIFS(UpdateSheet!$G:$G, UpdateSheet!$H:$H, G774, UpdateSheet!$G:$G, "&lt;=" &amp; D774)) * (UpdateSheet!$H:$H=G774), 0))), "") * J774) +
(IFNA(IF(A774="", "", INDEX(UpdateSheet!$P:$P, MATCH(1, (UpdateSheet!$G:$G=MAXIFS(UpdateSheet!$G:$G, UpdateSheet!$M:$M, K774, UpdateSheet!$G:$G, "&lt;=" &amp; D774)) * (UpdateSheet!$M:$M=K774), 0))), "") * N774)
)
</f>
        <v/>
      </c>
      <c r="P774" s="86"/>
      <c r="Q774" s="82" t="str">
        <f t="array" ref="Q774">IF(A774="", "", (IFNA(IF(A774="", "", INDEX(UpdateSheet!$K:$K, MATCH(1, (UpdateSheet!$G:$G=MAXIFS(UpdateSheet!$G:$G, UpdateSheet!$H:$H, G774, UpdateSheet!$I:$I, J774, UpdateSheet!$G:$G, "&lt;=" &amp; D774)) * (UpdateSheet!$H:$H=G774) *(UpdateSheet!$I:$I=J774), 0))), "")) +
(IFNA(IF(A774="", "", INDEX(UpdateSheet!$O:$O, MATCH(1, (UpdateSheet!$G:$G=MAXIFS(UpdateSheet!$G:$G, UpdateSheet!$M:$M, K774,UpdateSheet!$N:$N, N774, UpdateSheet!$G:$G, "&lt;=" &amp; D774)) * (UpdateSheet!$M:$M=K774) *(UpdateSheet!$N:$N=N774), 0))), ""))
)
</f>
        <v/>
      </c>
      <c r="R774" s="81" t="s">
        <v>97</v>
      </c>
      <c r="S774" s="63" t="str">
        <f t="shared" si="20"/>
        <v/>
      </c>
      <c r="T774" s="87"/>
      <c r="U774" s="84" t="s">
        <v>97</v>
      </c>
      <c r="V774" s="84" t="s">
        <v>97</v>
      </c>
      <c r="W774" s="85" t="b">
        <f t="shared" si="1"/>
        <v>0</v>
      </c>
      <c r="X774" s="63"/>
      <c r="Y774" s="63"/>
      <c r="Z774" s="63"/>
    </row>
    <row r="775">
      <c r="A775" s="75"/>
      <c r="B775" s="74"/>
      <c r="C775" s="75"/>
      <c r="D775" s="76"/>
      <c r="E775" s="75" t="s">
        <v>97</v>
      </c>
      <c r="F775" s="75" t="s">
        <v>97</v>
      </c>
      <c r="G775" s="77"/>
      <c r="H775" s="77"/>
      <c r="I775" s="80"/>
      <c r="J775" s="77" t="s">
        <v>97</v>
      </c>
      <c r="K775" s="79" t="s">
        <v>97</v>
      </c>
      <c r="L775" s="79"/>
      <c r="M775" s="80"/>
      <c r="N775" s="79" t="s">
        <v>97</v>
      </c>
      <c r="O775" s="81" t="str">
        <f t="array" ref="O775">IF(A775="", "", (IFNA(IF(A775="", "", INDEX(UpdateSheet!$L:$L, MATCH(1, (UpdateSheet!$G:$G=MAXIFS(UpdateSheet!$G:$G, UpdateSheet!$H:$H, G775, UpdateSheet!$G:$G, "&lt;=" &amp; D775)) * (UpdateSheet!$H:$H=G775), 0))), "") * J775) +
(IFNA(IF(A775="", "", INDEX(UpdateSheet!$P:$P, MATCH(1, (UpdateSheet!$G:$G=MAXIFS(UpdateSheet!$G:$G, UpdateSheet!$M:$M, K775, UpdateSheet!$G:$G, "&lt;=" &amp; D775)) * (UpdateSheet!$M:$M=K775), 0))), "") * N775)
)
</f>
        <v/>
      </c>
      <c r="P775" s="86"/>
      <c r="Q775" s="82" t="str">
        <f t="array" ref="Q775">IF(A775="", "", (IFNA(IF(A775="", "", INDEX(UpdateSheet!$K:$K, MATCH(1, (UpdateSheet!$G:$G=MAXIFS(UpdateSheet!$G:$G, UpdateSheet!$H:$H, G775, UpdateSheet!$I:$I, J775, UpdateSheet!$G:$G, "&lt;=" &amp; D775)) * (UpdateSheet!$H:$H=G775) *(UpdateSheet!$I:$I=J775), 0))), "")) +
(IFNA(IF(A775="", "", INDEX(UpdateSheet!$O:$O, MATCH(1, (UpdateSheet!$G:$G=MAXIFS(UpdateSheet!$G:$G, UpdateSheet!$M:$M, K775,UpdateSheet!$N:$N, N775, UpdateSheet!$G:$G, "&lt;=" &amp; D775)) * (UpdateSheet!$M:$M=K775) *(UpdateSheet!$N:$N=N775), 0))), ""))
)
</f>
        <v/>
      </c>
      <c r="R775" s="81" t="s">
        <v>97</v>
      </c>
      <c r="S775" s="63" t="str">
        <f t="shared" si="20"/>
        <v/>
      </c>
      <c r="T775" s="87"/>
      <c r="U775" s="84" t="s">
        <v>97</v>
      </c>
      <c r="V775" s="84" t="s">
        <v>97</v>
      </c>
      <c r="W775" s="85" t="b">
        <f t="shared" si="1"/>
        <v>0</v>
      </c>
      <c r="X775" s="63"/>
      <c r="Y775" s="63"/>
      <c r="Z775" s="63"/>
    </row>
    <row r="776">
      <c r="A776" s="75"/>
      <c r="B776" s="74"/>
      <c r="C776" s="75"/>
      <c r="D776" s="76"/>
      <c r="E776" s="75" t="s">
        <v>97</v>
      </c>
      <c r="F776" s="75" t="s">
        <v>97</v>
      </c>
      <c r="G776" s="77"/>
      <c r="H776" s="77"/>
      <c r="I776" s="80"/>
      <c r="J776" s="77" t="s">
        <v>97</v>
      </c>
      <c r="K776" s="79" t="s">
        <v>97</v>
      </c>
      <c r="L776" s="79"/>
      <c r="M776" s="80"/>
      <c r="N776" s="79" t="s">
        <v>97</v>
      </c>
      <c r="O776" s="81" t="str">
        <f t="array" ref="O776">IF(A776="", "", (IFNA(IF(A776="", "", INDEX(UpdateSheet!$L:$L, MATCH(1, (UpdateSheet!$G:$G=MAXIFS(UpdateSheet!$G:$G, UpdateSheet!$H:$H, G776, UpdateSheet!$G:$G, "&lt;=" &amp; D776)) * (UpdateSheet!$H:$H=G776), 0))), "") * J776) +
(IFNA(IF(A776="", "", INDEX(UpdateSheet!$P:$P, MATCH(1, (UpdateSheet!$G:$G=MAXIFS(UpdateSheet!$G:$G, UpdateSheet!$M:$M, K776, UpdateSheet!$G:$G, "&lt;=" &amp; D776)) * (UpdateSheet!$M:$M=K776), 0))), "") * N776)
)
</f>
        <v/>
      </c>
      <c r="P776" s="86"/>
      <c r="Q776" s="82" t="str">
        <f t="array" ref="Q776">IF(A776="", "", (IFNA(IF(A776="", "", INDEX(UpdateSheet!$K:$K, MATCH(1, (UpdateSheet!$G:$G=MAXIFS(UpdateSheet!$G:$G, UpdateSheet!$H:$H, G776, UpdateSheet!$I:$I, J776, UpdateSheet!$G:$G, "&lt;=" &amp; D776)) * (UpdateSheet!$H:$H=G776) *(UpdateSheet!$I:$I=J776), 0))), "")) +
(IFNA(IF(A776="", "", INDEX(UpdateSheet!$O:$O, MATCH(1, (UpdateSheet!$G:$G=MAXIFS(UpdateSheet!$G:$G, UpdateSheet!$M:$M, K776,UpdateSheet!$N:$N, N776, UpdateSheet!$G:$G, "&lt;=" &amp; D776)) * (UpdateSheet!$M:$M=K776) *(UpdateSheet!$N:$N=N776), 0))), ""))
)
</f>
        <v/>
      </c>
      <c r="R776" s="81" t="s">
        <v>97</v>
      </c>
      <c r="S776" s="63" t="str">
        <f t="shared" si="20"/>
        <v/>
      </c>
      <c r="T776" s="87"/>
      <c r="U776" s="84" t="s">
        <v>97</v>
      </c>
      <c r="V776" s="84" t="s">
        <v>97</v>
      </c>
      <c r="W776" s="85" t="b">
        <f t="shared" si="1"/>
        <v>0</v>
      </c>
      <c r="X776" s="63"/>
      <c r="Y776" s="63"/>
      <c r="Z776" s="63"/>
    </row>
    <row r="777">
      <c r="A777" s="75"/>
      <c r="B777" s="74"/>
      <c r="C777" s="75"/>
      <c r="D777" s="76"/>
      <c r="E777" s="75" t="s">
        <v>97</v>
      </c>
      <c r="F777" s="75" t="s">
        <v>97</v>
      </c>
      <c r="G777" s="77"/>
      <c r="H777" s="77"/>
      <c r="I777" s="80"/>
      <c r="J777" s="77" t="s">
        <v>97</v>
      </c>
      <c r="K777" s="79" t="s">
        <v>97</v>
      </c>
      <c r="L777" s="79"/>
      <c r="M777" s="80"/>
      <c r="N777" s="79" t="s">
        <v>97</v>
      </c>
      <c r="O777" s="81" t="str">
        <f t="array" ref="O777">IF(A777="", "", (IFNA(IF(A777="", "", INDEX(UpdateSheet!$L:$L, MATCH(1, (UpdateSheet!$G:$G=MAXIFS(UpdateSheet!$G:$G, UpdateSheet!$H:$H, G777, UpdateSheet!$G:$G, "&lt;=" &amp; D777)) * (UpdateSheet!$H:$H=G777), 0))), "") * J777) +
(IFNA(IF(A777="", "", INDEX(UpdateSheet!$P:$P, MATCH(1, (UpdateSheet!$G:$G=MAXIFS(UpdateSheet!$G:$G, UpdateSheet!$M:$M, K777, UpdateSheet!$G:$G, "&lt;=" &amp; D777)) * (UpdateSheet!$M:$M=K777), 0))), "") * N777)
)
</f>
        <v/>
      </c>
      <c r="P777" s="86"/>
      <c r="Q777" s="82" t="str">
        <f t="array" ref="Q777">IF(A777="", "", (IFNA(IF(A777="", "", INDEX(UpdateSheet!$K:$K, MATCH(1, (UpdateSheet!$G:$G=MAXIFS(UpdateSheet!$G:$G, UpdateSheet!$H:$H, G777, UpdateSheet!$I:$I, J777, UpdateSheet!$G:$G, "&lt;=" &amp; D777)) * (UpdateSheet!$H:$H=G777) *(UpdateSheet!$I:$I=J777), 0))), "")) +
(IFNA(IF(A777="", "", INDEX(UpdateSheet!$O:$O, MATCH(1, (UpdateSheet!$G:$G=MAXIFS(UpdateSheet!$G:$G, UpdateSheet!$M:$M, K777,UpdateSheet!$N:$N, N777, UpdateSheet!$G:$G, "&lt;=" &amp; D777)) * (UpdateSheet!$M:$M=K777) *(UpdateSheet!$N:$N=N777), 0))), ""))
)
</f>
        <v/>
      </c>
      <c r="R777" s="81" t="s">
        <v>97</v>
      </c>
      <c r="S777" s="63" t="str">
        <f t="shared" si="20"/>
        <v/>
      </c>
      <c r="T777" s="87"/>
      <c r="U777" s="84" t="s">
        <v>97</v>
      </c>
      <c r="V777" s="84" t="s">
        <v>97</v>
      </c>
      <c r="W777" s="85" t="b">
        <f t="shared" si="1"/>
        <v>0</v>
      </c>
      <c r="X777" s="63"/>
      <c r="Y777" s="63"/>
      <c r="Z777" s="63"/>
    </row>
    <row r="778">
      <c r="A778" s="75"/>
      <c r="B778" s="74"/>
      <c r="C778" s="75"/>
      <c r="D778" s="76"/>
      <c r="E778" s="75" t="s">
        <v>97</v>
      </c>
      <c r="F778" s="75" t="s">
        <v>97</v>
      </c>
      <c r="G778" s="77"/>
      <c r="H778" s="77"/>
      <c r="I778" s="80"/>
      <c r="J778" s="77" t="s">
        <v>97</v>
      </c>
      <c r="K778" s="79" t="s">
        <v>97</v>
      </c>
      <c r="L778" s="79"/>
      <c r="M778" s="80"/>
      <c r="N778" s="79" t="s">
        <v>97</v>
      </c>
      <c r="O778" s="81" t="str">
        <f t="array" ref="O778">IF(A778="", "", (IFNA(IF(A778="", "", INDEX(UpdateSheet!$L:$L, MATCH(1, (UpdateSheet!$G:$G=MAXIFS(UpdateSheet!$G:$G, UpdateSheet!$H:$H, G778, UpdateSheet!$G:$G, "&lt;=" &amp; D778)) * (UpdateSheet!$H:$H=G778), 0))), "") * J778) +
(IFNA(IF(A778="", "", INDEX(UpdateSheet!$P:$P, MATCH(1, (UpdateSheet!$G:$G=MAXIFS(UpdateSheet!$G:$G, UpdateSheet!$M:$M, K778, UpdateSheet!$G:$G, "&lt;=" &amp; D778)) * (UpdateSheet!$M:$M=K778), 0))), "") * N778)
)
</f>
        <v/>
      </c>
      <c r="P778" s="86"/>
      <c r="Q778" s="82" t="str">
        <f t="array" ref="Q778">IF(A778="", "", (IFNA(IF(A778="", "", INDEX(UpdateSheet!$K:$K, MATCH(1, (UpdateSheet!$G:$G=MAXIFS(UpdateSheet!$G:$G, UpdateSheet!$H:$H, G778, UpdateSheet!$I:$I, J778, UpdateSheet!$G:$G, "&lt;=" &amp; D778)) * (UpdateSheet!$H:$H=G778) *(UpdateSheet!$I:$I=J778), 0))), "")) +
(IFNA(IF(A778="", "", INDEX(UpdateSheet!$O:$O, MATCH(1, (UpdateSheet!$G:$G=MAXIFS(UpdateSheet!$G:$G, UpdateSheet!$M:$M, K778,UpdateSheet!$N:$N, N778, UpdateSheet!$G:$G, "&lt;=" &amp; D778)) * (UpdateSheet!$M:$M=K778) *(UpdateSheet!$N:$N=N778), 0))), ""))
)
</f>
        <v/>
      </c>
      <c r="R778" s="81" t="s">
        <v>97</v>
      </c>
      <c r="S778" s="63" t="str">
        <f t="shared" si="20"/>
        <v/>
      </c>
      <c r="T778" s="87"/>
      <c r="U778" s="84" t="s">
        <v>97</v>
      </c>
      <c r="V778" s="84" t="s">
        <v>97</v>
      </c>
      <c r="W778" s="85" t="b">
        <f t="shared" si="1"/>
        <v>0</v>
      </c>
      <c r="X778" s="63"/>
      <c r="Y778" s="63"/>
      <c r="Z778" s="63"/>
    </row>
    <row r="779">
      <c r="A779" s="75"/>
      <c r="B779" s="74"/>
      <c r="C779" s="75"/>
      <c r="D779" s="76"/>
      <c r="E779" s="75" t="s">
        <v>97</v>
      </c>
      <c r="F779" s="75" t="s">
        <v>97</v>
      </c>
      <c r="G779" s="77"/>
      <c r="H779" s="77"/>
      <c r="I779" s="80"/>
      <c r="J779" s="77" t="s">
        <v>97</v>
      </c>
      <c r="K779" s="79" t="s">
        <v>97</v>
      </c>
      <c r="L779" s="79"/>
      <c r="M779" s="80"/>
      <c r="N779" s="79" t="s">
        <v>97</v>
      </c>
      <c r="O779" s="81" t="str">
        <f t="array" ref="O779">IF(A779="", "", (IFNA(IF(A779="", "", INDEX(UpdateSheet!$L:$L, MATCH(1, (UpdateSheet!$G:$G=MAXIFS(UpdateSheet!$G:$G, UpdateSheet!$H:$H, G779, UpdateSheet!$G:$G, "&lt;=" &amp; D779)) * (UpdateSheet!$H:$H=G779), 0))), "") * J779) +
(IFNA(IF(A779="", "", INDEX(UpdateSheet!$P:$P, MATCH(1, (UpdateSheet!$G:$G=MAXIFS(UpdateSheet!$G:$G, UpdateSheet!$M:$M, K779, UpdateSheet!$G:$G, "&lt;=" &amp; D779)) * (UpdateSheet!$M:$M=K779), 0))), "") * N779)
)
</f>
        <v/>
      </c>
      <c r="P779" s="86"/>
      <c r="Q779" s="82" t="str">
        <f t="array" ref="Q779">IF(A779="", "", (IFNA(IF(A779="", "", INDEX(UpdateSheet!$K:$K, MATCH(1, (UpdateSheet!$G:$G=MAXIFS(UpdateSheet!$G:$G, UpdateSheet!$H:$H, G779, UpdateSheet!$I:$I, J779, UpdateSheet!$G:$G, "&lt;=" &amp; D779)) * (UpdateSheet!$H:$H=G779) *(UpdateSheet!$I:$I=J779), 0))), "")) +
(IFNA(IF(A779="", "", INDEX(UpdateSheet!$O:$O, MATCH(1, (UpdateSheet!$G:$G=MAXIFS(UpdateSheet!$G:$G, UpdateSheet!$M:$M, K779,UpdateSheet!$N:$N, N779, UpdateSheet!$G:$G, "&lt;=" &amp; D779)) * (UpdateSheet!$M:$M=K779) *(UpdateSheet!$N:$N=N779), 0))), ""))
)
</f>
        <v/>
      </c>
      <c r="R779" s="81" t="s">
        <v>97</v>
      </c>
      <c r="S779" s="63" t="str">
        <f t="shared" si="20"/>
        <v/>
      </c>
      <c r="T779" s="87"/>
      <c r="U779" s="84" t="s">
        <v>97</v>
      </c>
      <c r="V779" s="84" t="s">
        <v>97</v>
      </c>
      <c r="W779" s="85" t="b">
        <f t="shared" si="1"/>
        <v>0</v>
      </c>
      <c r="X779" s="63"/>
      <c r="Y779" s="63"/>
      <c r="Z779" s="63"/>
    </row>
    <row r="780">
      <c r="A780" s="75"/>
      <c r="B780" s="74"/>
      <c r="C780" s="75"/>
      <c r="D780" s="76"/>
      <c r="E780" s="75" t="s">
        <v>97</v>
      </c>
      <c r="F780" s="75" t="s">
        <v>97</v>
      </c>
      <c r="G780" s="77"/>
      <c r="H780" s="77"/>
      <c r="I780" s="80"/>
      <c r="J780" s="77" t="s">
        <v>97</v>
      </c>
      <c r="K780" s="79" t="s">
        <v>97</v>
      </c>
      <c r="L780" s="79"/>
      <c r="M780" s="80"/>
      <c r="N780" s="79" t="s">
        <v>97</v>
      </c>
      <c r="O780" s="81" t="str">
        <f t="array" ref="O780">IF(A780="", "", (IFNA(IF(A780="", "", INDEX(UpdateSheet!$L:$L, MATCH(1, (UpdateSheet!$G:$G=MAXIFS(UpdateSheet!$G:$G, UpdateSheet!$H:$H, G780, UpdateSheet!$G:$G, "&lt;=" &amp; D780)) * (UpdateSheet!$H:$H=G780), 0))), "") * J780) +
(IFNA(IF(A780="", "", INDEX(UpdateSheet!$P:$P, MATCH(1, (UpdateSheet!$G:$G=MAXIFS(UpdateSheet!$G:$G, UpdateSheet!$M:$M, K780, UpdateSheet!$G:$G, "&lt;=" &amp; D780)) * (UpdateSheet!$M:$M=K780), 0))), "") * N780)
)
</f>
        <v/>
      </c>
      <c r="P780" s="86"/>
      <c r="Q780" s="82" t="str">
        <f t="array" ref="Q780">IF(A780="", "", (IFNA(IF(A780="", "", INDEX(UpdateSheet!$K:$K, MATCH(1, (UpdateSheet!$G:$G=MAXIFS(UpdateSheet!$G:$G, UpdateSheet!$H:$H, G780, UpdateSheet!$I:$I, J780, UpdateSheet!$G:$G, "&lt;=" &amp; D780)) * (UpdateSheet!$H:$H=G780) *(UpdateSheet!$I:$I=J780), 0))), "")) +
(IFNA(IF(A780="", "", INDEX(UpdateSheet!$O:$O, MATCH(1, (UpdateSheet!$G:$G=MAXIFS(UpdateSheet!$G:$G, UpdateSheet!$M:$M, K780,UpdateSheet!$N:$N, N780, UpdateSheet!$G:$G, "&lt;=" &amp; D780)) * (UpdateSheet!$M:$M=K780) *(UpdateSheet!$N:$N=N780), 0))), ""))
)
</f>
        <v/>
      </c>
      <c r="R780" s="81" t="s">
        <v>97</v>
      </c>
      <c r="S780" s="63" t="str">
        <f t="shared" si="20"/>
        <v/>
      </c>
      <c r="T780" s="87"/>
      <c r="U780" s="84" t="s">
        <v>97</v>
      </c>
      <c r="V780" s="84" t="s">
        <v>97</v>
      </c>
      <c r="W780" s="85" t="b">
        <f t="shared" si="1"/>
        <v>0</v>
      </c>
      <c r="X780" s="63"/>
      <c r="Y780" s="63"/>
      <c r="Z780" s="63"/>
    </row>
    <row r="781">
      <c r="A781" s="75"/>
      <c r="B781" s="74"/>
      <c r="C781" s="75"/>
      <c r="D781" s="76"/>
      <c r="E781" s="75" t="s">
        <v>97</v>
      </c>
      <c r="F781" s="75" t="s">
        <v>97</v>
      </c>
      <c r="G781" s="77"/>
      <c r="H781" s="77"/>
      <c r="I781" s="80"/>
      <c r="J781" s="77" t="s">
        <v>97</v>
      </c>
      <c r="K781" s="79" t="s">
        <v>97</v>
      </c>
      <c r="L781" s="79"/>
      <c r="M781" s="80"/>
      <c r="N781" s="79" t="s">
        <v>97</v>
      </c>
      <c r="O781" s="81" t="str">
        <f t="array" ref="O781">IF(A781="", "", (IFNA(IF(A781="", "", INDEX(UpdateSheet!$L:$L, MATCH(1, (UpdateSheet!$G:$G=MAXIFS(UpdateSheet!$G:$G, UpdateSheet!$H:$H, G781, UpdateSheet!$G:$G, "&lt;=" &amp; D781)) * (UpdateSheet!$H:$H=G781), 0))), "") * J781) +
(IFNA(IF(A781="", "", INDEX(UpdateSheet!$P:$P, MATCH(1, (UpdateSheet!$G:$G=MAXIFS(UpdateSheet!$G:$G, UpdateSheet!$M:$M, K781, UpdateSheet!$G:$G, "&lt;=" &amp; D781)) * (UpdateSheet!$M:$M=K781), 0))), "") * N781)
)
</f>
        <v/>
      </c>
      <c r="P781" s="86"/>
      <c r="Q781" s="82" t="str">
        <f t="array" ref="Q781">IF(A781="", "", (IFNA(IF(A781="", "", INDEX(UpdateSheet!$K:$K, MATCH(1, (UpdateSheet!$G:$G=MAXIFS(UpdateSheet!$G:$G, UpdateSheet!$H:$H, G781, UpdateSheet!$I:$I, J781, UpdateSheet!$G:$G, "&lt;=" &amp; D781)) * (UpdateSheet!$H:$H=G781) *(UpdateSheet!$I:$I=J781), 0))), "")) +
(IFNA(IF(A781="", "", INDEX(UpdateSheet!$O:$O, MATCH(1, (UpdateSheet!$G:$G=MAXIFS(UpdateSheet!$G:$G, UpdateSheet!$M:$M, K781,UpdateSheet!$N:$N, N781, UpdateSheet!$G:$G, "&lt;=" &amp; D781)) * (UpdateSheet!$M:$M=K781) *(UpdateSheet!$N:$N=N781), 0))), ""))
)
</f>
        <v/>
      </c>
      <c r="R781" s="81" t="s">
        <v>97</v>
      </c>
      <c r="S781" s="63" t="str">
        <f t="shared" si="20"/>
        <v/>
      </c>
      <c r="T781" s="87"/>
      <c r="U781" s="84" t="s">
        <v>97</v>
      </c>
      <c r="V781" s="84" t="s">
        <v>97</v>
      </c>
      <c r="W781" s="85" t="b">
        <f t="shared" si="1"/>
        <v>0</v>
      </c>
      <c r="X781" s="63"/>
      <c r="Y781" s="63"/>
      <c r="Z781" s="63"/>
    </row>
    <row r="782">
      <c r="A782" s="75"/>
      <c r="B782" s="74"/>
      <c r="C782" s="75"/>
      <c r="D782" s="76"/>
      <c r="E782" s="75" t="s">
        <v>97</v>
      </c>
      <c r="F782" s="75" t="s">
        <v>97</v>
      </c>
      <c r="G782" s="77"/>
      <c r="H782" s="77"/>
      <c r="I782" s="80"/>
      <c r="J782" s="77" t="s">
        <v>97</v>
      </c>
      <c r="K782" s="79" t="s">
        <v>97</v>
      </c>
      <c r="L782" s="79"/>
      <c r="M782" s="80"/>
      <c r="N782" s="79" t="s">
        <v>97</v>
      </c>
      <c r="O782" s="81" t="str">
        <f t="array" ref="O782">IF(A782="", "", (IFNA(IF(A782="", "", INDEX(UpdateSheet!$L:$L, MATCH(1, (UpdateSheet!$G:$G=MAXIFS(UpdateSheet!$G:$G, UpdateSheet!$H:$H, G782, UpdateSheet!$G:$G, "&lt;=" &amp; D782)) * (UpdateSheet!$H:$H=G782), 0))), "") * J782) +
(IFNA(IF(A782="", "", INDEX(UpdateSheet!$P:$P, MATCH(1, (UpdateSheet!$G:$G=MAXIFS(UpdateSheet!$G:$G, UpdateSheet!$M:$M, K782, UpdateSheet!$G:$G, "&lt;=" &amp; D782)) * (UpdateSheet!$M:$M=K782), 0))), "") * N782)
)
</f>
        <v/>
      </c>
      <c r="P782" s="86"/>
      <c r="Q782" s="82" t="str">
        <f t="array" ref="Q782">IF(A782="", "", (IFNA(IF(A782="", "", INDEX(UpdateSheet!$K:$K, MATCH(1, (UpdateSheet!$G:$G=MAXIFS(UpdateSheet!$G:$G, UpdateSheet!$H:$H, G782, UpdateSheet!$I:$I, J782, UpdateSheet!$G:$G, "&lt;=" &amp; D782)) * (UpdateSheet!$H:$H=G782) *(UpdateSheet!$I:$I=J782), 0))), "")) +
(IFNA(IF(A782="", "", INDEX(UpdateSheet!$O:$O, MATCH(1, (UpdateSheet!$G:$G=MAXIFS(UpdateSheet!$G:$G, UpdateSheet!$M:$M, K782,UpdateSheet!$N:$N, N782, UpdateSheet!$G:$G, "&lt;=" &amp; D782)) * (UpdateSheet!$M:$M=K782) *(UpdateSheet!$N:$N=N782), 0))), ""))
)
</f>
        <v/>
      </c>
      <c r="R782" s="81" t="s">
        <v>97</v>
      </c>
      <c r="S782" s="63" t="str">
        <f t="shared" si="20"/>
        <v/>
      </c>
      <c r="T782" s="87"/>
      <c r="U782" s="84" t="s">
        <v>97</v>
      </c>
      <c r="V782" s="84" t="s">
        <v>97</v>
      </c>
      <c r="W782" s="85" t="b">
        <f t="shared" si="1"/>
        <v>0</v>
      </c>
      <c r="X782" s="63"/>
      <c r="Y782" s="63"/>
      <c r="Z782" s="63"/>
    </row>
    <row r="783">
      <c r="A783" s="75"/>
      <c r="B783" s="74"/>
      <c r="C783" s="75"/>
      <c r="D783" s="76"/>
      <c r="E783" s="75" t="s">
        <v>97</v>
      </c>
      <c r="F783" s="75" t="s">
        <v>97</v>
      </c>
      <c r="G783" s="77"/>
      <c r="H783" s="77"/>
      <c r="I783" s="80"/>
      <c r="J783" s="77" t="s">
        <v>97</v>
      </c>
      <c r="K783" s="79" t="s">
        <v>97</v>
      </c>
      <c r="L783" s="79"/>
      <c r="M783" s="80"/>
      <c r="N783" s="79" t="s">
        <v>97</v>
      </c>
      <c r="O783" s="81" t="str">
        <f t="array" ref="O783">IF(A783="", "", (IFNA(IF(A783="", "", INDEX(UpdateSheet!$L:$L, MATCH(1, (UpdateSheet!$G:$G=MAXIFS(UpdateSheet!$G:$G, UpdateSheet!$H:$H, G783, UpdateSheet!$G:$G, "&lt;=" &amp; D783)) * (UpdateSheet!$H:$H=G783), 0))), "") * J783) +
(IFNA(IF(A783="", "", INDEX(UpdateSheet!$P:$P, MATCH(1, (UpdateSheet!$G:$G=MAXIFS(UpdateSheet!$G:$G, UpdateSheet!$M:$M, K783, UpdateSheet!$G:$G, "&lt;=" &amp; D783)) * (UpdateSheet!$M:$M=K783), 0))), "") * N783)
)
</f>
        <v/>
      </c>
      <c r="P783" s="86"/>
      <c r="Q783" s="82" t="str">
        <f t="array" ref="Q783">IF(A783="", "", (IFNA(IF(A783="", "", INDEX(UpdateSheet!$K:$K, MATCH(1, (UpdateSheet!$G:$G=MAXIFS(UpdateSheet!$G:$G, UpdateSheet!$H:$H, G783, UpdateSheet!$I:$I, J783, UpdateSheet!$G:$G, "&lt;=" &amp; D783)) * (UpdateSheet!$H:$H=G783) *(UpdateSheet!$I:$I=J783), 0))), "")) +
(IFNA(IF(A783="", "", INDEX(UpdateSheet!$O:$O, MATCH(1, (UpdateSheet!$G:$G=MAXIFS(UpdateSheet!$G:$G, UpdateSheet!$M:$M, K783,UpdateSheet!$N:$N, N783, UpdateSheet!$G:$G, "&lt;=" &amp; D783)) * (UpdateSheet!$M:$M=K783) *(UpdateSheet!$N:$N=N783), 0))), ""))
)
</f>
        <v/>
      </c>
      <c r="R783" s="81" t="s">
        <v>97</v>
      </c>
      <c r="S783" s="63" t="str">
        <f t="shared" si="20"/>
        <v/>
      </c>
      <c r="T783" s="87"/>
      <c r="U783" s="84" t="s">
        <v>97</v>
      </c>
      <c r="V783" s="84" t="s">
        <v>97</v>
      </c>
      <c r="W783" s="85" t="b">
        <f t="shared" si="1"/>
        <v>0</v>
      </c>
      <c r="X783" s="63"/>
      <c r="Y783" s="63"/>
      <c r="Z783" s="63"/>
    </row>
    <row r="784">
      <c r="A784" s="75"/>
      <c r="B784" s="74"/>
      <c r="C784" s="75"/>
      <c r="D784" s="76"/>
      <c r="E784" s="75" t="s">
        <v>97</v>
      </c>
      <c r="F784" s="75" t="s">
        <v>97</v>
      </c>
      <c r="G784" s="77"/>
      <c r="H784" s="77"/>
      <c r="I784" s="80"/>
      <c r="J784" s="77" t="s">
        <v>97</v>
      </c>
      <c r="K784" s="79" t="s">
        <v>97</v>
      </c>
      <c r="L784" s="79"/>
      <c r="M784" s="80"/>
      <c r="N784" s="79" t="s">
        <v>97</v>
      </c>
      <c r="O784" s="81" t="str">
        <f t="array" ref="O784">IF(A784="", "", (IFNA(IF(A784="", "", INDEX(UpdateSheet!$L:$L, MATCH(1, (UpdateSheet!$G:$G=MAXIFS(UpdateSheet!$G:$G, UpdateSheet!$H:$H, G784, UpdateSheet!$G:$G, "&lt;=" &amp; D784)) * (UpdateSheet!$H:$H=G784), 0))), "") * J784) +
(IFNA(IF(A784="", "", INDEX(UpdateSheet!$P:$P, MATCH(1, (UpdateSheet!$G:$G=MAXIFS(UpdateSheet!$G:$G, UpdateSheet!$M:$M, K784, UpdateSheet!$G:$G, "&lt;=" &amp; D784)) * (UpdateSheet!$M:$M=K784), 0))), "") * N784)
)
</f>
        <v/>
      </c>
      <c r="P784" s="86"/>
      <c r="Q784" s="82" t="str">
        <f t="array" ref="Q784">IF(A784="", "", (IFNA(IF(A784="", "", INDEX(UpdateSheet!$K:$K, MATCH(1, (UpdateSheet!$G:$G=MAXIFS(UpdateSheet!$G:$G, UpdateSheet!$H:$H, G784, UpdateSheet!$I:$I, J784, UpdateSheet!$G:$G, "&lt;=" &amp; D784)) * (UpdateSheet!$H:$H=G784) *(UpdateSheet!$I:$I=J784), 0))), "")) +
(IFNA(IF(A784="", "", INDEX(UpdateSheet!$O:$O, MATCH(1, (UpdateSheet!$G:$G=MAXIFS(UpdateSheet!$G:$G, UpdateSheet!$M:$M, K784,UpdateSheet!$N:$N, N784, UpdateSheet!$G:$G, "&lt;=" &amp; D784)) * (UpdateSheet!$M:$M=K784) *(UpdateSheet!$N:$N=N784), 0))), ""))
)
</f>
        <v/>
      </c>
      <c r="R784" s="81" t="s">
        <v>97</v>
      </c>
      <c r="S784" s="63" t="str">
        <f t="shared" si="20"/>
        <v/>
      </c>
      <c r="T784" s="87"/>
      <c r="U784" s="84" t="s">
        <v>97</v>
      </c>
      <c r="V784" s="84" t="s">
        <v>97</v>
      </c>
      <c r="W784" s="85" t="b">
        <f t="shared" si="1"/>
        <v>0</v>
      </c>
      <c r="X784" s="63"/>
      <c r="Y784" s="63"/>
      <c r="Z784" s="63"/>
    </row>
    <row r="785">
      <c r="A785" s="75"/>
      <c r="B785" s="74"/>
      <c r="C785" s="75"/>
      <c r="D785" s="76"/>
      <c r="E785" s="75" t="s">
        <v>97</v>
      </c>
      <c r="F785" s="75" t="s">
        <v>97</v>
      </c>
      <c r="G785" s="77"/>
      <c r="H785" s="77"/>
      <c r="I785" s="80"/>
      <c r="J785" s="77" t="s">
        <v>97</v>
      </c>
      <c r="K785" s="79" t="s">
        <v>97</v>
      </c>
      <c r="L785" s="79"/>
      <c r="M785" s="80"/>
      <c r="N785" s="79" t="s">
        <v>97</v>
      </c>
      <c r="O785" s="81" t="str">
        <f t="array" ref="O785">IF(A785="", "", (IFNA(IF(A785="", "", INDEX(UpdateSheet!$L:$L, MATCH(1, (UpdateSheet!$G:$G=MAXIFS(UpdateSheet!$G:$G, UpdateSheet!$H:$H, G785, UpdateSheet!$G:$G, "&lt;=" &amp; D785)) * (UpdateSheet!$H:$H=G785), 0))), "") * J785) +
(IFNA(IF(A785="", "", INDEX(UpdateSheet!$P:$P, MATCH(1, (UpdateSheet!$G:$G=MAXIFS(UpdateSheet!$G:$G, UpdateSheet!$M:$M, K785, UpdateSheet!$G:$G, "&lt;=" &amp; D785)) * (UpdateSheet!$M:$M=K785), 0))), "") * N785)
)
</f>
        <v/>
      </c>
      <c r="P785" s="86"/>
      <c r="Q785" s="82" t="str">
        <f t="array" ref="Q785">IF(A785="", "", (IFNA(IF(A785="", "", INDEX(UpdateSheet!$K:$K, MATCH(1, (UpdateSheet!$G:$G=MAXIFS(UpdateSheet!$G:$G, UpdateSheet!$H:$H, G785, UpdateSheet!$I:$I, J785, UpdateSheet!$G:$G, "&lt;=" &amp; D785)) * (UpdateSheet!$H:$H=G785) *(UpdateSheet!$I:$I=J785), 0))), "")) +
(IFNA(IF(A785="", "", INDEX(UpdateSheet!$O:$O, MATCH(1, (UpdateSheet!$G:$G=MAXIFS(UpdateSheet!$G:$G, UpdateSheet!$M:$M, K785,UpdateSheet!$N:$N, N785, UpdateSheet!$G:$G, "&lt;=" &amp; D785)) * (UpdateSheet!$M:$M=K785) *(UpdateSheet!$N:$N=N785), 0))), ""))
)
</f>
        <v/>
      </c>
      <c r="R785" s="81" t="s">
        <v>97</v>
      </c>
      <c r="S785" s="63" t="str">
        <f t="shared" si="20"/>
        <v/>
      </c>
      <c r="T785" s="87"/>
      <c r="U785" s="84" t="s">
        <v>97</v>
      </c>
      <c r="V785" s="84" t="s">
        <v>97</v>
      </c>
      <c r="W785" s="85" t="b">
        <f t="shared" si="1"/>
        <v>0</v>
      </c>
      <c r="X785" s="63"/>
      <c r="Y785" s="63"/>
      <c r="Z785" s="63"/>
    </row>
    <row r="786">
      <c r="A786" s="75"/>
      <c r="B786" s="74"/>
      <c r="C786" s="75"/>
      <c r="D786" s="76"/>
      <c r="E786" s="75" t="s">
        <v>97</v>
      </c>
      <c r="F786" s="75" t="s">
        <v>97</v>
      </c>
      <c r="G786" s="77"/>
      <c r="H786" s="77"/>
      <c r="I786" s="80"/>
      <c r="J786" s="77" t="s">
        <v>97</v>
      </c>
      <c r="K786" s="79" t="s">
        <v>97</v>
      </c>
      <c r="L786" s="79"/>
      <c r="M786" s="80"/>
      <c r="N786" s="79" t="s">
        <v>97</v>
      </c>
      <c r="O786" s="81" t="str">
        <f t="array" ref="O786">IF(A786="", "", (IFNA(IF(A786="", "", INDEX(UpdateSheet!$L:$L, MATCH(1, (UpdateSheet!$G:$G=MAXIFS(UpdateSheet!$G:$G, UpdateSheet!$H:$H, G786, UpdateSheet!$G:$G, "&lt;=" &amp; D786)) * (UpdateSheet!$H:$H=G786), 0))), "") * J786) +
(IFNA(IF(A786="", "", INDEX(UpdateSheet!$P:$P, MATCH(1, (UpdateSheet!$G:$G=MAXIFS(UpdateSheet!$G:$G, UpdateSheet!$M:$M, K786, UpdateSheet!$G:$G, "&lt;=" &amp; D786)) * (UpdateSheet!$M:$M=K786), 0))), "") * N786)
)
</f>
        <v/>
      </c>
      <c r="P786" s="86"/>
      <c r="Q786" s="82" t="str">
        <f t="array" ref="Q786">IF(A786="", "", (IFNA(IF(A786="", "", INDEX(UpdateSheet!$K:$K, MATCH(1, (UpdateSheet!$G:$G=MAXIFS(UpdateSheet!$G:$G, UpdateSheet!$H:$H, G786, UpdateSheet!$I:$I, J786, UpdateSheet!$G:$G, "&lt;=" &amp; D786)) * (UpdateSheet!$H:$H=G786) *(UpdateSheet!$I:$I=J786), 0))), "")) +
(IFNA(IF(A786="", "", INDEX(UpdateSheet!$O:$O, MATCH(1, (UpdateSheet!$G:$G=MAXIFS(UpdateSheet!$G:$G, UpdateSheet!$M:$M, K786,UpdateSheet!$N:$N, N786, UpdateSheet!$G:$G, "&lt;=" &amp; D786)) * (UpdateSheet!$M:$M=K786) *(UpdateSheet!$N:$N=N786), 0))), ""))
)
</f>
        <v/>
      </c>
      <c r="R786" s="81" t="s">
        <v>97</v>
      </c>
      <c r="S786" s="63" t="str">
        <f t="shared" si="20"/>
        <v/>
      </c>
      <c r="T786" s="87"/>
      <c r="U786" s="84" t="s">
        <v>97</v>
      </c>
      <c r="V786" s="84" t="s">
        <v>97</v>
      </c>
      <c r="W786" s="85" t="b">
        <f t="shared" si="1"/>
        <v>0</v>
      </c>
      <c r="X786" s="63"/>
      <c r="Y786" s="63"/>
      <c r="Z786" s="63"/>
    </row>
    <row r="787">
      <c r="A787" s="75"/>
      <c r="B787" s="74"/>
      <c r="C787" s="75"/>
      <c r="D787" s="76"/>
      <c r="E787" s="75" t="s">
        <v>97</v>
      </c>
      <c r="F787" s="75" t="s">
        <v>97</v>
      </c>
      <c r="G787" s="77"/>
      <c r="H787" s="77"/>
      <c r="I787" s="80"/>
      <c r="J787" s="77" t="s">
        <v>97</v>
      </c>
      <c r="K787" s="79" t="s">
        <v>97</v>
      </c>
      <c r="L787" s="79"/>
      <c r="M787" s="80"/>
      <c r="N787" s="79" t="s">
        <v>97</v>
      </c>
      <c r="O787" s="81" t="str">
        <f t="array" ref="O787">IF(A787="", "", (IFNA(IF(A787="", "", INDEX(UpdateSheet!$L:$L, MATCH(1, (UpdateSheet!$G:$G=MAXIFS(UpdateSheet!$G:$G, UpdateSheet!$H:$H, G787, UpdateSheet!$G:$G, "&lt;=" &amp; D787)) * (UpdateSheet!$H:$H=G787), 0))), "") * J787) +
(IFNA(IF(A787="", "", INDEX(UpdateSheet!$P:$P, MATCH(1, (UpdateSheet!$G:$G=MAXIFS(UpdateSheet!$G:$G, UpdateSheet!$M:$M, K787, UpdateSheet!$G:$G, "&lt;=" &amp; D787)) * (UpdateSheet!$M:$M=K787), 0))), "") * N787)
)
</f>
        <v/>
      </c>
      <c r="P787" s="86"/>
      <c r="Q787" s="82" t="str">
        <f t="array" ref="Q787">IF(A787="", "", (IFNA(IF(A787="", "", INDEX(UpdateSheet!$K:$K, MATCH(1, (UpdateSheet!$G:$G=MAXIFS(UpdateSheet!$G:$G, UpdateSheet!$H:$H, G787, UpdateSheet!$I:$I, J787, UpdateSheet!$G:$G, "&lt;=" &amp; D787)) * (UpdateSheet!$H:$H=G787) *(UpdateSheet!$I:$I=J787), 0))), "")) +
(IFNA(IF(A787="", "", INDEX(UpdateSheet!$O:$O, MATCH(1, (UpdateSheet!$G:$G=MAXIFS(UpdateSheet!$G:$G, UpdateSheet!$M:$M, K787,UpdateSheet!$N:$N, N787, UpdateSheet!$G:$G, "&lt;=" &amp; D787)) * (UpdateSheet!$M:$M=K787) *(UpdateSheet!$N:$N=N787), 0))), ""))
)
</f>
        <v/>
      </c>
      <c r="R787" s="81" t="s">
        <v>97</v>
      </c>
      <c r="S787" s="63" t="str">
        <f t="shared" si="20"/>
        <v/>
      </c>
      <c r="T787" s="87"/>
      <c r="U787" s="84" t="s">
        <v>97</v>
      </c>
      <c r="V787" s="84" t="s">
        <v>97</v>
      </c>
      <c r="W787" s="85" t="b">
        <f t="shared" si="1"/>
        <v>0</v>
      </c>
      <c r="X787" s="63"/>
      <c r="Y787" s="63"/>
      <c r="Z787" s="63"/>
    </row>
    <row r="788">
      <c r="A788" s="75"/>
      <c r="B788" s="74"/>
      <c r="C788" s="75"/>
      <c r="D788" s="76"/>
      <c r="E788" s="75" t="s">
        <v>97</v>
      </c>
      <c r="F788" s="75" t="s">
        <v>97</v>
      </c>
      <c r="G788" s="77"/>
      <c r="H788" s="77"/>
      <c r="I788" s="80"/>
      <c r="J788" s="77" t="s">
        <v>97</v>
      </c>
      <c r="K788" s="79" t="s">
        <v>97</v>
      </c>
      <c r="L788" s="79"/>
      <c r="M788" s="80"/>
      <c r="N788" s="79" t="s">
        <v>97</v>
      </c>
      <c r="O788" s="81" t="str">
        <f t="array" ref="O788">IF(A788="", "", (IFNA(IF(A788="", "", INDEX(UpdateSheet!$L:$L, MATCH(1, (UpdateSheet!$G:$G=MAXIFS(UpdateSheet!$G:$G, UpdateSheet!$H:$H, G788, UpdateSheet!$G:$G, "&lt;=" &amp; D788)) * (UpdateSheet!$H:$H=G788), 0))), "") * J788) +
(IFNA(IF(A788="", "", INDEX(UpdateSheet!$P:$P, MATCH(1, (UpdateSheet!$G:$G=MAXIFS(UpdateSheet!$G:$G, UpdateSheet!$M:$M, K788, UpdateSheet!$G:$G, "&lt;=" &amp; D788)) * (UpdateSheet!$M:$M=K788), 0))), "") * N788)
)
</f>
        <v/>
      </c>
      <c r="P788" s="86"/>
      <c r="Q788" s="82" t="str">
        <f t="array" ref="Q788">IF(A788="", "", (IFNA(IF(A788="", "", INDEX(UpdateSheet!$K:$K, MATCH(1, (UpdateSheet!$G:$G=MAXIFS(UpdateSheet!$G:$G, UpdateSheet!$H:$H, G788, UpdateSheet!$I:$I, J788, UpdateSheet!$G:$G, "&lt;=" &amp; D788)) * (UpdateSheet!$H:$H=G788) *(UpdateSheet!$I:$I=J788), 0))), "")) +
(IFNA(IF(A788="", "", INDEX(UpdateSheet!$O:$O, MATCH(1, (UpdateSheet!$G:$G=MAXIFS(UpdateSheet!$G:$G, UpdateSheet!$M:$M, K788,UpdateSheet!$N:$N, N788, UpdateSheet!$G:$G, "&lt;=" &amp; D788)) * (UpdateSheet!$M:$M=K788) *(UpdateSheet!$N:$N=N788), 0))), ""))
)
</f>
        <v/>
      </c>
      <c r="R788" s="81" t="s">
        <v>97</v>
      </c>
      <c r="S788" s="63" t="str">
        <f t="shared" si="20"/>
        <v/>
      </c>
      <c r="T788" s="87"/>
      <c r="U788" s="84" t="s">
        <v>97</v>
      </c>
      <c r="V788" s="84" t="s">
        <v>97</v>
      </c>
      <c r="W788" s="85" t="b">
        <f t="shared" si="1"/>
        <v>0</v>
      </c>
      <c r="X788" s="63"/>
      <c r="Y788" s="63"/>
      <c r="Z788" s="63"/>
    </row>
    <row r="789">
      <c r="A789" s="75"/>
      <c r="B789" s="74"/>
      <c r="C789" s="75"/>
      <c r="D789" s="76"/>
      <c r="E789" s="75" t="s">
        <v>97</v>
      </c>
      <c r="F789" s="75" t="s">
        <v>97</v>
      </c>
      <c r="G789" s="77"/>
      <c r="H789" s="77"/>
      <c r="I789" s="80"/>
      <c r="J789" s="77" t="s">
        <v>97</v>
      </c>
      <c r="K789" s="79" t="s">
        <v>97</v>
      </c>
      <c r="L789" s="79"/>
      <c r="M789" s="80"/>
      <c r="N789" s="79" t="s">
        <v>97</v>
      </c>
      <c r="O789" s="81" t="str">
        <f t="array" ref="O789">IF(A789="", "", (IFNA(IF(A789="", "", INDEX(UpdateSheet!$L:$L, MATCH(1, (UpdateSheet!$G:$G=MAXIFS(UpdateSheet!$G:$G, UpdateSheet!$H:$H, G789, UpdateSheet!$G:$G, "&lt;=" &amp; D789)) * (UpdateSheet!$H:$H=G789), 0))), "") * J789) +
(IFNA(IF(A789="", "", INDEX(UpdateSheet!$P:$P, MATCH(1, (UpdateSheet!$G:$G=MAXIFS(UpdateSheet!$G:$G, UpdateSheet!$M:$M, K789, UpdateSheet!$G:$G, "&lt;=" &amp; D789)) * (UpdateSheet!$M:$M=K789), 0))), "") * N789)
)
</f>
        <v/>
      </c>
      <c r="P789" s="86"/>
      <c r="Q789" s="82" t="str">
        <f t="array" ref="Q789">IF(A789="", "", (IFNA(IF(A789="", "", INDEX(UpdateSheet!$K:$K, MATCH(1, (UpdateSheet!$G:$G=MAXIFS(UpdateSheet!$G:$G, UpdateSheet!$H:$H, G789, UpdateSheet!$I:$I, J789, UpdateSheet!$G:$G, "&lt;=" &amp; D789)) * (UpdateSheet!$H:$H=G789) *(UpdateSheet!$I:$I=J789), 0))), "")) +
(IFNA(IF(A789="", "", INDEX(UpdateSheet!$O:$O, MATCH(1, (UpdateSheet!$G:$G=MAXIFS(UpdateSheet!$G:$G, UpdateSheet!$M:$M, K789,UpdateSheet!$N:$N, N789, UpdateSheet!$G:$G, "&lt;=" &amp; D789)) * (UpdateSheet!$M:$M=K789) *(UpdateSheet!$N:$N=N789), 0))), ""))
)
</f>
        <v/>
      </c>
      <c r="R789" s="81" t="s">
        <v>97</v>
      </c>
      <c r="S789" s="63" t="str">
        <f t="shared" si="20"/>
        <v/>
      </c>
      <c r="T789" s="87"/>
      <c r="U789" s="84" t="s">
        <v>97</v>
      </c>
      <c r="V789" s="84" t="s">
        <v>97</v>
      </c>
      <c r="W789" s="85" t="b">
        <f t="shared" si="1"/>
        <v>0</v>
      </c>
      <c r="X789" s="63"/>
      <c r="Y789" s="63"/>
      <c r="Z789" s="63"/>
    </row>
    <row r="790">
      <c r="A790" s="75"/>
      <c r="B790" s="74"/>
      <c r="C790" s="75"/>
      <c r="D790" s="76"/>
      <c r="E790" s="75" t="s">
        <v>97</v>
      </c>
      <c r="F790" s="75" t="s">
        <v>97</v>
      </c>
      <c r="G790" s="77"/>
      <c r="H790" s="77"/>
      <c r="I790" s="80"/>
      <c r="J790" s="77" t="s">
        <v>97</v>
      </c>
      <c r="K790" s="79" t="s">
        <v>97</v>
      </c>
      <c r="L790" s="79"/>
      <c r="M790" s="80"/>
      <c r="N790" s="79" t="s">
        <v>97</v>
      </c>
      <c r="O790" s="81" t="str">
        <f t="array" ref="O790">IF(A790="", "", (IFNA(IF(A790="", "", INDEX(UpdateSheet!$L:$L, MATCH(1, (UpdateSheet!$G:$G=MAXIFS(UpdateSheet!$G:$G, UpdateSheet!$H:$H, G790, UpdateSheet!$G:$G, "&lt;=" &amp; D790)) * (UpdateSheet!$H:$H=G790), 0))), "") * J790) +
(IFNA(IF(A790="", "", INDEX(UpdateSheet!$P:$P, MATCH(1, (UpdateSheet!$G:$G=MAXIFS(UpdateSheet!$G:$G, UpdateSheet!$M:$M, K790, UpdateSheet!$G:$G, "&lt;=" &amp; D790)) * (UpdateSheet!$M:$M=K790), 0))), "") * N790)
)
</f>
        <v/>
      </c>
      <c r="P790" s="86"/>
      <c r="Q790" s="82" t="str">
        <f t="array" ref="Q790">IF(A790="", "", (IFNA(IF(A790="", "", INDEX(UpdateSheet!$K:$K, MATCH(1, (UpdateSheet!$G:$G=MAXIFS(UpdateSheet!$G:$G, UpdateSheet!$H:$H, G790, UpdateSheet!$I:$I, J790, UpdateSheet!$G:$G, "&lt;=" &amp; D790)) * (UpdateSheet!$H:$H=G790) *(UpdateSheet!$I:$I=J790), 0))), "")) +
(IFNA(IF(A790="", "", INDEX(UpdateSheet!$O:$O, MATCH(1, (UpdateSheet!$G:$G=MAXIFS(UpdateSheet!$G:$G, UpdateSheet!$M:$M, K790,UpdateSheet!$N:$N, N790, UpdateSheet!$G:$G, "&lt;=" &amp; D790)) * (UpdateSheet!$M:$M=K790) *(UpdateSheet!$N:$N=N790), 0))), ""))
)
</f>
        <v/>
      </c>
      <c r="R790" s="81" t="s">
        <v>97</v>
      </c>
      <c r="S790" s="63" t="str">
        <f t="shared" si="20"/>
        <v/>
      </c>
      <c r="T790" s="87"/>
      <c r="U790" s="84" t="s">
        <v>97</v>
      </c>
      <c r="V790" s="84" t="s">
        <v>97</v>
      </c>
      <c r="W790" s="85" t="b">
        <f t="shared" si="1"/>
        <v>0</v>
      </c>
      <c r="X790" s="63"/>
      <c r="Y790" s="63"/>
      <c r="Z790" s="63"/>
    </row>
    <row r="791">
      <c r="A791" s="75"/>
      <c r="B791" s="74"/>
      <c r="C791" s="75"/>
      <c r="D791" s="76"/>
      <c r="E791" s="75" t="s">
        <v>97</v>
      </c>
      <c r="F791" s="75" t="s">
        <v>97</v>
      </c>
      <c r="G791" s="77"/>
      <c r="H791" s="77"/>
      <c r="I791" s="80"/>
      <c r="J791" s="77" t="s">
        <v>97</v>
      </c>
      <c r="K791" s="79" t="s">
        <v>97</v>
      </c>
      <c r="L791" s="79"/>
      <c r="M791" s="80"/>
      <c r="N791" s="79" t="s">
        <v>97</v>
      </c>
      <c r="O791" s="81" t="str">
        <f t="array" ref="O791">IF(A791="", "", (IFNA(IF(A791="", "", INDEX(UpdateSheet!$L:$L, MATCH(1, (UpdateSheet!$G:$G=MAXIFS(UpdateSheet!$G:$G, UpdateSheet!$H:$H, G791, UpdateSheet!$G:$G, "&lt;=" &amp; D791)) * (UpdateSheet!$H:$H=G791), 0))), "") * J791) +
(IFNA(IF(A791="", "", INDEX(UpdateSheet!$P:$P, MATCH(1, (UpdateSheet!$G:$G=MAXIFS(UpdateSheet!$G:$G, UpdateSheet!$M:$M, K791, UpdateSheet!$G:$G, "&lt;=" &amp; D791)) * (UpdateSheet!$M:$M=K791), 0))), "") * N791)
)
</f>
        <v/>
      </c>
      <c r="P791" s="86"/>
      <c r="Q791" s="82" t="str">
        <f t="array" ref="Q791">IF(A791="", "", (IFNA(IF(A791="", "", INDEX(UpdateSheet!$K:$K, MATCH(1, (UpdateSheet!$G:$G=MAXIFS(UpdateSheet!$G:$G, UpdateSheet!$H:$H, G791, UpdateSheet!$I:$I, J791, UpdateSheet!$G:$G, "&lt;=" &amp; D791)) * (UpdateSheet!$H:$H=G791) *(UpdateSheet!$I:$I=J791), 0))), "")) +
(IFNA(IF(A791="", "", INDEX(UpdateSheet!$O:$O, MATCH(1, (UpdateSheet!$G:$G=MAXIFS(UpdateSheet!$G:$G, UpdateSheet!$M:$M, K791,UpdateSheet!$N:$N, N791, UpdateSheet!$G:$G, "&lt;=" &amp; D791)) * (UpdateSheet!$M:$M=K791) *(UpdateSheet!$N:$N=N791), 0))), ""))
)
</f>
        <v/>
      </c>
      <c r="R791" s="81" t="s">
        <v>97</v>
      </c>
      <c r="S791" s="63" t="str">
        <f t="shared" si="20"/>
        <v/>
      </c>
      <c r="T791" s="87"/>
      <c r="U791" s="84" t="s">
        <v>97</v>
      </c>
      <c r="V791" s="84" t="s">
        <v>97</v>
      </c>
      <c r="W791" s="85" t="b">
        <f t="shared" si="1"/>
        <v>0</v>
      </c>
      <c r="X791" s="63"/>
      <c r="Y791" s="63"/>
      <c r="Z791" s="63"/>
    </row>
    <row r="792">
      <c r="A792" s="75"/>
      <c r="B792" s="74"/>
      <c r="C792" s="75"/>
      <c r="D792" s="76"/>
      <c r="E792" s="75" t="s">
        <v>97</v>
      </c>
      <c r="F792" s="75" t="s">
        <v>97</v>
      </c>
      <c r="G792" s="77"/>
      <c r="H792" s="77"/>
      <c r="I792" s="80"/>
      <c r="J792" s="77" t="s">
        <v>97</v>
      </c>
      <c r="K792" s="79" t="s">
        <v>97</v>
      </c>
      <c r="L792" s="79"/>
      <c r="M792" s="80"/>
      <c r="N792" s="79" t="s">
        <v>97</v>
      </c>
      <c r="O792" s="81" t="str">
        <f t="array" ref="O792">IF(A792="", "", (IFNA(IF(A792="", "", INDEX(UpdateSheet!$L:$L, MATCH(1, (UpdateSheet!$G:$G=MAXIFS(UpdateSheet!$G:$G, UpdateSheet!$H:$H, G792, UpdateSheet!$G:$G, "&lt;=" &amp; D792)) * (UpdateSheet!$H:$H=G792), 0))), "") * J792) +
(IFNA(IF(A792="", "", INDEX(UpdateSheet!$P:$P, MATCH(1, (UpdateSheet!$G:$G=MAXIFS(UpdateSheet!$G:$G, UpdateSheet!$M:$M, K792, UpdateSheet!$G:$G, "&lt;=" &amp; D792)) * (UpdateSheet!$M:$M=K792), 0))), "") * N792)
)
</f>
        <v/>
      </c>
      <c r="P792" s="86"/>
      <c r="Q792" s="82" t="str">
        <f t="array" ref="Q792">IF(A792="", "", (IFNA(IF(A792="", "", INDEX(UpdateSheet!$K:$K, MATCH(1, (UpdateSheet!$G:$G=MAXIFS(UpdateSheet!$G:$G, UpdateSheet!$H:$H, G792, UpdateSheet!$I:$I, J792, UpdateSheet!$G:$G, "&lt;=" &amp; D792)) * (UpdateSheet!$H:$H=G792) *(UpdateSheet!$I:$I=J792), 0))), "")) +
(IFNA(IF(A792="", "", INDEX(UpdateSheet!$O:$O, MATCH(1, (UpdateSheet!$G:$G=MAXIFS(UpdateSheet!$G:$G, UpdateSheet!$M:$M, K792,UpdateSheet!$N:$N, N792, UpdateSheet!$G:$G, "&lt;=" &amp; D792)) * (UpdateSheet!$M:$M=K792) *(UpdateSheet!$N:$N=N792), 0))), ""))
)
</f>
        <v/>
      </c>
      <c r="R792" s="81" t="s">
        <v>97</v>
      </c>
      <c r="S792" s="63" t="str">
        <f t="shared" si="20"/>
        <v/>
      </c>
      <c r="T792" s="87"/>
      <c r="U792" s="84" t="s">
        <v>97</v>
      </c>
      <c r="V792" s="84" t="s">
        <v>97</v>
      </c>
      <c r="W792" s="85" t="b">
        <f t="shared" si="1"/>
        <v>0</v>
      </c>
      <c r="X792" s="63"/>
      <c r="Y792" s="63"/>
      <c r="Z792" s="63"/>
    </row>
    <row r="793">
      <c r="A793" s="75"/>
      <c r="B793" s="74"/>
      <c r="C793" s="75"/>
      <c r="D793" s="76"/>
      <c r="E793" s="75" t="s">
        <v>97</v>
      </c>
      <c r="F793" s="75" t="s">
        <v>97</v>
      </c>
      <c r="G793" s="77"/>
      <c r="H793" s="77"/>
      <c r="I793" s="80"/>
      <c r="J793" s="77" t="s">
        <v>97</v>
      </c>
      <c r="K793" s="79" t="s">
        <v>97</v>
      </c>
      <c r="L793" s="79"/>
      <c r="M793" s="80"/>
      <c r="N793" s="79" t="s">
        <v>97</v>
      </c>
      <c r="O793" s="81" t="str">
        <f t="array" ref="O793">IF(A793="", "", (IFNA(IF(A793="", "", INDEX(UpdateSheet!$L:$L, MATCH(1, (UpdateSheet!$G:$G=MAXIFS(UpdateSheet!$G:$G, UpdateSheet!$H:$H, G793, UpdateSheet!$G:$G, "&lt;=" &amp; D793)) * (UpdateSheet!$H:$H=G793), 0))), "") * J793) +
(IFNA(IF(A793="", "", INDEX(UpdateSheet!$P:$P, MATCH(1, (UpdateSheet!$G:$G=MAXIFS(UpdateSheet!$G:$G, UpdateSheet!$M:$M, K793, UpdateSheet!$G:$G, "&lt;=" &amp; D793)) * (UpdateSheet!$M:$M=K793), 0))), "") * N793)
)
</f>
        <v/>
      </c>
      <c r="P793" s="86"/>
      <c r="Q793" s="82" t="str">
        <f t="array" ref="Q793">IF(A793="", "", (IFNA(IF(A793="", "", INDEX(UpdateSheet!$K:$K, MATCH(1, (UpdateSheet!$G:$G=MAXIFS(UpdateSheet!$G:$G, UpdateSheet!$H:$H, G793, UpdateSheet!$I:$I, J793, UpdateSheet!$G:$G, "&lt;=" &amp; D793)) * (UpdateSheet!$H:$H=G793) *(UpdateSheet!$I:$I=J793), 0))), "")) +
(IFNA(IF(A793="", "", INDEX(UpdateSheet!$O:$O, MATCH(1, (UpdateSheet!$G:$G=MAXIFS(UpdateSheet!$G:$G, UpdateSheet!$M:$M, K793,UpdateSheet!$N:$N, N793, UpdateSheet!$G:$G, "&lt;=" &amp; D793)) * (UpdateSheet!$M:$M=K793) *(UpdateSheet!$N:$N=N793), 0))), ""))
)
</f>
        <v/>
      </c>
      <c r="R793" s="81" t="s">
        <v>97</v>
      </c>
      <c r="S793" s="63" t="str">
        <f t="shared" si="20"/>
        <v/>
      </c>
      <c r="T793" s="87"/>
      <c r="U793" s="84" t="s">
        <v>97</v>
      </c>
      <c r="V793" s="84" t="s">
        <v>97</v>
      </c>
      <c r="W793" s="85" t="b">
        <f t="shared" si="1"/>
        <v>0</v>
      </c>
      <c r="X793" s="63"/>
      <c r="Y793" s="63"/>
      <c r="Z793" s="63"/>
    </row>
    <row r="794">
      <c r="A794" s="75"/>
      <c r="B794" s="74"/>
      <c r="C794" s="75"/>
      <c r="D794" s="76"/>
      <c r="E794" s="75" t="s">
        <v>97</v>
      </c>
      <c r="F794" s="75" t="s">
        <v>97</v>
      </c>
      <c r="G794" s="77"/>
      <c r="H794" s="77"/>
      <c r="I794" s="80"/>
      <c r="J794" s="77" t="s">
        <v>97</v>
      </c>
      <c r="K794" s="79" t="s">
        <v>97</v>
      </c>
      <c r="L794" s="79"/>
      <c r="M794" s="80"/>
      <c r="N794" s="79" t="s">
        <v>97</v>
      </c>
      <c r="O794" s="81" t="str">
        <f t="array" ref="O794">IF(A794="", "", (IFNA(IF(A794="", "", INDEX(UpdateSheet!$L:$L, MATCH(1, (UpdateSheet!$G:$G=MAXIFS(UpdateSheet!$G:$G, UpdateSheet!$H:$H, G794, UpdateSheet!$G:$G, "&lt;=" &amp; D794)) * (UpdateSheet!$H:$H=G794), 0))), "") * J794) +
(IFNA(IF(A794="", "", INDEX(UpdateSheet!$P:$P, MATCH(1, (UpdateSheet!$G:$G=MAXIFS(UpdateSheet!$G:$G, UpdateSheet!$M:$M, K794, UpdateSheet!$G:$G, "&lt;=" &amp; D794)) * (UpdateSheet!$M:$M=K794), 0))), "") * N794)
)
</f>
        <v/>
      </c>
      <c r="P794" s="86"/>
      <c r="Q794" s="82" t="str">
        <f t="array" ref="Q794">IF(A794="", "", (IFNA(IF(A794="", "", INDEX(UpdateSheet!$K:$K, MATCH(1, (UpdateSheet!$G:$G=MAXIFS(UpdateSheet!$G:$G, UpdateSheet!$H:$H, G794, UpdateSheet!$I:$I, J794, UpdateSheet!$G:$G, "&lt;=" &amp; D794)) * (UpdateSheet!$H:$H=G794) *(UpdateSheet!$I:$I=J794), 0))), "")) +
(IFNA(IF(A794="", "", INDEX(UpdateSheet!$O:$O, MATCH(1, (UpdateSheet!$G:$G=MAXIFS(UpdateSheet!$G:$G, UpdateSheet!$M:$M, K794,UpdateSheet!$N:$N, N794, UpdateSheet!$G:$G, "&lt;=" &amp; D794)) * (UpdateSheet!$M:$M=K794) *(UpdateSheet!$N:$N=N794), 0))), ""))
)
</f>
        <v/>
      </c>
      <c r="R794" s="81" t="s">
        <v>97</v>
      </c>
      <c r="S794" s="63" t="str">
        <f t="shared" si="20"/>
        <v/>
      </c>
      <c r="T794" s="87"/>
      <c r="U794" s="84" t="s">
        <v>97</v>
      </c>
      <c r="V794" s="84" t="s">
        <v>97</v>
      </c>
      <c r="W794" s="85" t="b">
        <f t="shared" si="1"/>
        <v>0</v>
      </c>
      <c r="X794" s="63"/>
      <c r="Y794" s="63"/>
      <c r="Z794" s="63"/>
    </row>
    <row r="795">
      <c r="A795" s="75"/>
      <c r="B795" s="74"/>
      <c r="C795" s="75"/>
      <c r="D795" s="76"/>
      <c r="E795" s="75" t="s">
        <v>97</v>
      </c>
      <c r="F795" s="75" t="s">
        <v>97</v>
      </c>
      <c r="G795" s="77"/>
      <c r="H795" s="77"/>
      <c r="I795" s="80"/>
      <c r="J795" s="77" t="s">
        <v>97</v>
      </c>
      <c r="K795" s="79" t="s">
        <v>97</v>
      </c>
      <c r="L795" s="79"/>
      <c r="M795" s="80"/>
      <c r="N795" s="79" t="s">
        <v>97</v>
      </c>
      <c r="O795" s="81" t="str">
        <f t="array" ref="O795">IF(A795="", "", (IFNA(IF(A795="", "", INDEX(UpdateSheet!$L:$L, MATCH(1, (UpdateSheet!$G:$G=MAXIFS(UpdateSheet!$G:$G, UpdateSheet!$H:$H, G795, UpdateSheet!$G:$G, "&lt;=" &amp; D795)) * (UpdateSheet!$H:$H=G795), 0))), "") * J795) +
(IFNA(IF(A795="", "", INDEX(UpdateSheet!$P:$P, MATCH(1, (UpdateSheet!$G:$G=MAXIFS(UpdateSheet!$G:$G, UpdateSheet!$M:$M, K795, UpdateSheet!$G:$G, "&lt;=" &amp; D795)) * (UpdateSheet!$M:$M=K795), 0))), "") * N795)
)
</f>
        <v/>
      </c>
      <c r="P795" s="86"/>
      <c r="Q795" s="82" t="str">
        <f t="array" ref="Q795">IF(A795="", "", (IFNA(IF(A795="", "", INDEX(UpdateSheet!$K:$K, MATCH(1, (UpdateSheet!$G:$G=MAXIFS(UpdateSheet!$G:$G, UpdateSheet!$H:$H, G795, UpdateSheet!$I:$I, J795, UpdateSheet!$G:$G, "&lt;=" &amp; D795)) * (UpdateSheet!$H:$H=G795) *(UpdateSheet!$I:$I=J795), 0))), "")) +
(IFNA(IF(A795="", "", INDEX(UpdateSheet!$O:$O, MATCH(1, (UpdateSheet!$G:$G=MAXIFS(UpdateSheet!$G:$G, UpdateSheet!$M:$M, K795,UpdateSheet!$N:$N, N795, UpdateSheet!$G:$G, "&lt;=" &amp; D795)) * (UpdateSheet!$M:$M=K795) *(UpdateSheet!$N:$N=N795), 0))), ""))
)
</f>
        <v/>
      </c>
      <c r="R795" s="81" t="s">
        <v>97</v>
      </c>
      <c r="S795" s="63" t="str">
        <f t="shared" si="20"/>
        <v/>
      </c>
      <c r="T795" s="87"/>
      <c r="U795" s="84" t="s">
        <v>97</v>
      </c>
      <c r="V795" s="84" t="s">
        <v>97</v>
      </c>
      <c r="W795" s="85" t="b">
        <f t="shared" si="1"/>
        <v>0</v>
      </c>
      <c r="X795" s="63"/>
      <c r="Y795" s="63"/>
      <c r="Z795" s="63"/>
    </row>
    <row r="796">
      <c r="A796" s="75"/>
      <c r="B796" s="74"/>
      <c r="C796" s="75"/>
      <c r="D796" s="76"/>
      <c r="E796" s="75" t="s">
        <v>97</v>
      </c>
      <c r="F796" s="75" t="s">
        <v>97</v>
      </c>
      <c r="G796" s="77"/>
      <c r="H796" s="77"/>
      <c r="I796" s="80"/>
      <c r="J796" s="77" t="s">
        <v>97</v>
      </c>
      <c r="K796" s="79" t="s">
        <v>97</v>
      </c>
      <c r="L796" s="79"/>
      <c r="M796" s="80"/>
      <c r="N796" s="79" t="s">
        <v>97</v>
      </c>
      <c r="O796" s="81" t="str">
        <f t="array" ref="O796">IF(A796="", "", (IFNA(IF(A796="", "", INDEX(UpdateSheet!$L:$L, MATCH(1, (UpdateSheet!$G:$G=MAXIFS(UpdateSheet!$G:$G, UpdateSheet!$H:$H, G796, UpdateSheet!$G:$G, "&lt;=" &amp; D796)) * (UpdateSheet!$H:$H=G796), 0))), "") * J796) +
(IFNA(IF(A796="", "", INDEX(UpdateSheet!$P:$P, MATCH(1, (UpdateSheet!$G:$G=MAXIFS(UpdateSheet!$G:$G, UpdateSheet!$M:$M, K796, UpdateSheet!$G:$G, "&lt;=" &amp; D796)) * (UpdateSheet!$M:$M=K796), 0))), "") * N796)
)
</f>
        <v/>
      </c>
      <c r="P796" s="86"/>
      <c r="Q796" s="82" t="str">
        <f t="array" ref="Q796">IF(A796="", "", (IFNA(IF(A796="", "", INDEX(UpdateSheet!$K:$K, MATCH(1, (UpdateSheet!$G:$G=MAXIFS(UpdateSheet!$G:$G, UpdateSheet!$H:$H, G796, UpdateSheet!$I:$I, J796, UpdateSheet!$G:$G, "&lt;=" &amp; D796)) * (UpdateSheet!$H:$H=G796) *(UpdateSheet!$I:$I=J796), 0))), "")) +
(IFNA(IF(A796="", "", INDEX(UpdateSheet!$O:$O, MATCH(1, (UpdateSheet!$G:$G=MAXIFS(UpdateSheet!$G:$G, UpdateSheet!$M:$M, K796,UpdateSheet!$N:$N, N796, UpdateSheet!$G:$G, "&lt;=" &amp; D796)) * (UpdateSheet!$M:$M=K796) *(UpdateSheet!$N:$N=N796), 0))), ""))
)
</f>
        <v/>
      </c>
      <c r="R796" s="81" t="s">
        <v>97</v>
      </c>
      <c r="S796" s="63" t="str">
        <f t="shared" si="20"/>
        <v/>
      </c>
      <c r="T796" s="87"/>
      <c r="U796" s="84" t="s">
        <v>97</v>
      </c>
      <c r="V796" s="84" t="s">
        <v>97</v>
      </c>
      <c r="W796" s="85" t="b">
        <f t="shared" si="1"/>
        <v>0</v>
      </c>
      <c r="X796" s="63"/>
      <c r="Y796" s="63"/>
      <c r="Z796" s="63"/>
    </row>
    <row r="797">
      <c r="A797" s="75"/>
      <c r="B797" s="74"/>
      <c r="C797" s="75"/>
      <c r="D797" s="76"/>
      <c r="E797" s="75" t="s">
        <v>97</v>
      </c>
      <c r="F797" s="75" t="s">
        <v>97</v>
      </c>
      <c r="G797" s="77"/>
      <c r="H797" s="77"/>
      <c r="I797" s="80"/>
      <c r="J797" s="77" t="s">
        <v>97</v>
      </c>
      <c r="K797" s="79" t="s">
        <v>97</v>
      </c>
      <c r="L797" s="79"/>
      <c r="M797" s="80"/>
      <c r="N797" s="79" t="s">
        <v>97</v>
      </c>
      <c r="O797" s="81" t="str">
        <f t="array" ref="O797">IF(A797="", "", (IFNA(IF(A797="", "", INDEX(UpdateSheet!$L:$L, MATCH(1, (UpdateSheet!$G:$G=MAXIFS(UpdateSheet!$G:$G, UpdateSheet!$H:$H, G797, UpdateSheet!$G:$G, "&lt;=" &amp; D797)) * (UpdateSheet!$H:$H=G797), 0))), "") * J797) +
(IFNA(IF(A797="", "", INDEX(UpdateSheet!$P:$P, MATCH(1, (UpdateSheet!$G:$G=MAXIFS(UpdateSheet!$G:$G, UpdateSheet!$M:$M, K797, UpdateSheet!$G:$G, "&lt;=" &amp; D797)) * (UpdateSheet!$M:$M=K797), 0))), "") * N797)
)
</f>
        <v/>
      </c>
      <c r="P797" s="86"/>
      <c r="Q797" s="82" t="str">
        <f t="array" ref="Q797">IF(A797="", "", (IFNA(IF(A797="", "", INDEX(UpdateSheet!$K:$K, MATCH(1, (UpdateSheet!$G:$G=MAXIFS(UpdateSheet!$G:$G, UpdateSheet!$H:$H, G797, UpdateSheet!$I:$I, J797, UpdateSheet!$G:$G, "&lt;=" &amp; D797)) * (UpdateSheet!$H:$H=G797) *(UpdateSheet!$I:$I=J797), 0))), "")) +
(IFNA(IF(A797="", "", INDEX(UpdateSheet!$O:$O, MATCH(1, (UpdateSheet!$G:$G=MAXIFS(UpdateSheet!$G:$G, UpdateSheet!$M:$M, K797,UpdateSheet!$N:$N, N797, UpdateSheet!$G:$G, "&lt;=" &amp; D797)) * (UpdateSheet!$M:$M=K797) *(UpdateSheet!$N:$N=N797), 0))), ""))
)
</f>
        <v/>
      </c>
      <c r="R797" s="81" t="s">
        <v>97</v>
      </c>
      <c r="S797" s="63" t="str">
        <f t="shared" si="20"/>
        <v/>
      </c>
      <c r="T797" s="87"/>
      <c r="U797" s="84" t="s">
        <v>97</v>
      </c>
      <c r="V797" s="84" t="s">
        <v>97</v>
      </c>
      <c r="W797" s="85" t="b">
        <f t="shared" si="1"/>
        <v>0</v>
      </c>
      <c r="X797" s="63"/>
      <c r="Y797" s="63"/>
      <c r="Z797" s="63"/>
    </row>
    <row r="798">
      <c r="A798" s="75"/>
      <c r="B798" s="74"/>
      <c r="C798" s="75"/>
      <c r="D798" s="76"/>
      <c r="E798" s="75" t="s">
        <v>97</v>
      </c>
      <c r="F798" s="75" t="s">
        <v>97</v>
      </c>
      <c r="G798" s="77"/>
      <c r="H798" s="77"/>
      <c r="I798" s="80"/>
      <c r="J798" s="77" t="s">
        <v>97</v>
      </c>
      <c r="K798" s="79" t="s">
        <v>97</v>
      </c>
      <c r="L798" s="79"/>
      <c r="M798" s="80"/>
      <c r="N798" s="79" t="s">
        <v>97</v>
      </c>
      <c r="O798" s="81" t="str">
        <f t="array" ref="O798">IF(A798="", "", (IFNA(IF(A798="", "", INDEX(UpdateSheet!$L:$L, MATCH(1, (UpdateSheet!$G:$G=MAXIFS(UpdateSheet!$G:$G, UpdateSheet!$H:$H, G798, UpdateSheet!$G:$G, "&lt;=" &amp; D798)) * (UpdateSheet!$H:$H=G798), 0))), "") * J798) +
(IFNA(IF(A798="", "", INDEX(UpdateSheet!$P:$P, MATCH(1, (UpdateSheet!$G:$G=MAXIFS(UpdateSheet!$G:$G, UpdateSheet!$M:$M, K798, UpdateSheet!$G:$G, "&lt;=" &amp; D798)) * (UpdateSheet!$M:$M=K798), 0))), "") * N798)
)
</f>
        <v/>
      </c>
      <c r="P798" s="86"/>
      <c r="Q798" s="82" t="str">
        <f t="array" ref="Q798">IF(A798="", "", (IFNA(IF(A798="", "", INDEX(UpdateSheet!$K:$K, MATCH(1, (UpdateSheet!$G:$G=MAXIFS(UpdateSheet!$G:$G, UpdateSheet!$H:$H, G798, UpdateSheet!$I:$I, J798, UpdateSheet!$G:$G, "&lt;=" &amp; D798)) * (UpdateSheet!$H:$H=G798) *(UpdateSheet!$I:$I=J798), 0))), "")) +
(IFNA(IF(A798="", "", INDEX(UpdateSheet!$O:$O, MATCH(1, (UpdateSheet!$G:$G=MAXIFS(UpdateSheet!$G:$G, UpdateSheet!$M:$M, K798,UpdateSheet!$N:$N, N798, UpdateSheet!$G:$G, "&lt;=" &amp; D798)) * (UpdateSheet!$M:$M=K798) *(UpdateSheet!$N:$N=N798), 0))), ""))
)
</f>
        <v/>
      </c>
      <c r="R798" s="81" t="s">
        <v>97</v>
      </c>
      <c r="S798" s="63" t="str">
        <f t="shared" si="20"/>
        <v/>
      </c>
      <c r="T798" s="87"/>
      <c r="U798" s="84" t="s">
        <v>97</v>
      </c>
      <c r="V798" s="84" t="s">
        <v>97</v>
      </c>
      <c r="W798" s="85" t="b">
        <f t="shared" si="1"/>
        <v>0</v>
      </c>
      <c r="X798" s="63"/>
      <c r="Y798" s="63"/>
      <c r="Z798" s="63"/>
    </row>
    <row r="799">
      <c r="A799" s="75"/>
      <c r="B799" s="74"/>
      <c r="C799" s="75"/>
      <c r="D799" s="76"/>
      <c r="E799" s="75" t="s">
        <v>97</v>
      </c>
      <c r="F799" s="75" t="s">
        <v>97</v>
      </c>
      <c r="G799" s="77"/>
      <c r="H799" s="77"/>
      <c r="I799" s="80"/>
      <c r="J799" s="77" t="s">
        <v>97</v>
      </c>
      <c r="K799" s="79" t="s">
        <v>97</v>
      </c>
      <c r="L799" s="79"/>
      <c r="M799" s="80"/>
      <c r="N799" s="79" t="s">
        <v>97</v>
      </c>
      <c r="O799" s="81" t="str">
        <f t="array" ref="O799">IF(A799="", "", (IFNA(IF(A799="", "", INDEX(UpdateSheet!$L:$L, MATCH(1, (UpdateSheet!$G:$G=MAXIFS(UpdateSheet!$G:$G, UpdateSheet!$H:$H, G799, UpdateSheet!$G:$G, "&lt;=" &amp; D799)) * (UpdateSheet!$H:$H=G799), 0))), "") * J799) +
(IFNA(IF(A799="", "", INDEX(UpdateSheet!$P:$P, MATCH(1, (UpdateSheet!$G:$G=MAXIFS(UpdateSheet!$G:$G, UpdateSheet!$M:$M, K799, UpdateSheet!$G:$G, "&lt;=" &amp; D799)) * (UpdateSheet!$M:$M=K799), 0))), "") * N799)
)
</f>
        <v/>
      </c>
      <c r="P799" s="86"/>
      <c r="Q799" s="82" t="str">
        <f t="array" ref="Q799">IF(A799="", "", (IFNA(IF(A799="", "", INDEX(UpdateSheet!$K:$K, MATCH(1, (UpdateSheet!$G:$G=MAXIFS(UpdateSheet!$G:$G, UpdateSheet!$H:$H, G799, UpdateSheet!$I:$I, J799, UpdateSheet!$G:$G, "&lt;=" &amp; D799)) * (UpdateSheet!$H:$H=G799) *(UpdateSheet!$I:$I=J799), 0))), "")) +
(IFNA(IF(A799="", "", INDEX(UpdateSheet!$O:$O, MATCH(1, (UpdateSheet!$G:$G=MAXIFS(UpdateSheet!$G:$G, UpdateSheet!$M:$M, K799,UpdateSheet!$N:$N, N799, UpdateSheet!$G:$G, "&lt;=" &amp; D799)) * (UpdateSheet!$M:$M=K799) *(UpdateSheet!$N:$N=N799), 0))), ""))
)
</f>
        <v/>
      </c>
      <c r="R799" s="81" t="s">
        <v>97</v>
      </c>
      <c r="S799" s="63" t="str">
        <f t="shared" si="20"/>
        <v/>
      </c>
      <c r="T799" s="87"/>
      <c r="U799" s="84" t="s">
        <v>97</v>
      </c>
      <c r="V799" s="84" t="s">
        <v>97</v>
      </c>
      <c r="W799" s="85" t="b">
        <f t="shared" si="1"/>
        <v>0</v>
      </c>
      <c r="X799" s="63"/>
      <c r="Y799" s="63"/>
      <c r="Z799" s="63"/>
    </row>
    <row r="800">
      <c r="A800" s="75"/>
      <c r="B800" s="74"/>
      <c r="C800" s="75"/>
      <c r="D800" s="76"/>
      <c r="E800" s="75" t="s">
        <v>97</v>
      </c>
      <c r="F800" s="75" t="s">
        <v>97</v>
      </c>
      <c r="G800" s="77"/>
      <c r="H800" s="77"/>
      <c r="I800" s="80"/>
      <c r="J800" s="77" t="s">
        <v>97</v>
      </c>
      <c r="K800" s="79" t="s">
        <v>97</v>
      </c>
      <c r="L800" s="79"/>
      <c r="M800" s="80"/>
      <c r="N800" s="79" t="s">
        <v>97</v>
      </c>
      <c r="O800" s="81" t="str">
        <f t="array" ref="O800">IF(A800="", "", (IFNA(IF(A800="", "", INDEX(UpdateSheet!$L:$L, MATCH(1, (UpdateSheet!$G:$G=MAXIFS(UpdateSheet!$G:$G, UpdateSheet!$H:$H, G800, UpdateSheet!$G:$G, "&lt;=" &amp; D800)) * (UpdateSheet!$H:$H=G800), 0))), "") * J800) +
(IFNA(IF(A800="", "", INDEX(UpdateSheet!$P:$P, MATCH(1, (UpdateSheet!$G:$G=MAXIFS(UpdateSheet!$G:$G, UpdateSheet!$M:$M, K800, UpdateSheet!$G:$G, "&lt;=" &amp; D800)) * (UpdateSheet!$M:$M=K800), 0))), "") * N800)
)
</f>
        <v/>
      </c>
      <c r="P800" s="86"/>
      <c r="Q800" s="82" t="str">
        <f t="array" ref="Q800">IF(A800="", "", (IFNA(IF(A800="", "", INDEX(UpdateSheet!$K:$K, MATCH(1, (UpdateSheet!$G:$G=MAXIFS(UpdateSheet!$G:$G, UpdateSheet!$H:$H, G800, UpdateSheet!$I:$I, J800, UpdateSheet!$G:$G, "&lt;=" &amp; D800)) * (UpdateSheet!$H:$H=G800) *(UpdateSheet!$I:$I=J800), 0))), "")) +
(IFNA(IF(A800="", "", INDEX(UpdateSheet!$O:$O, MATCH(1, (UpdateSheet!$G:$G=MAXIFS(UpdateSheet!$G:$G, UpdateSheet!$M:$M, K800,UpdateSheet!$N:$N, N800, UpdateSheet!$G:$G, "&lt;=" &amp; D800)) * (UpdateSheet!$M:$M=K800) *(UpdateSheet!$N:$N=N800), 0))), ""))
)
</f>
        <v/>
      </c>
      <c r="R800" s="81" t="s">
        <v>97</v>
      </c>
      <c r="S800" s="63" t="str">
        <f t="shared" si="20"/>
        <v/>
      </c>
      <c r="T800" s="87"/>
      <c r="U800" s="84" t="s">
        <v>97</v>
      </c>
      <c r="V800" s="84" t="s">
        <v>97</v>
      </c>
      <c r="W800" s="85" t="b">
        <f t="shared" si="1"/>
        <v>0</v>
      </c>
      <c r="X800" s="63"/>
      <c r="Y800" s="63"/>
      <c r="Z800" s="63"/>
    </row>
    <row r="801">
      <c r="A801" s="75"/>
      <c r="B801" s="74"/>
      <c r="C801" s="75"/>
      <c r="D801" s="76"/>
      <c r="E801" s="75" t="s">
        <v>97</v>
      </c>
      <c r="F801" s="75" t="s">
        <v>97</v>
      </c>
      <c r="G801" s="77"/>
      <c r="H801" s="77"/>
      <c r="I801" s="80"/>
      <c r="J801" s="77" t="s">
        <v>97</v>
      </c>
      <c r="K801" s="79" t="s">
        <v>97</v>
      </c>
      <c r="L801" s="79"/>
      <c r="M801" s="80"/>
      <c r="N801" s="79" t="s">
        <v>97</v>
      </c>
      <c r="O801" s="81" t="str">
        <f t="array" ref="O801">IF(A801="", "", (IFNA(IF(A801="", "", INDEX(UpdateSheet!$L:$L, MATCH(1, (UpdateSheet!$G:$G=MAXIFS(UpdateSheet!$G:$G, UpdateSheet!$H:$H, G801, UpdateSheet!$G:$G, "&lt;=" &amp; D801)) * (UpdateSheet!$H:$H=G801), 0))), "") * J801) +
(IFNA(IF(A801="", "", INDEX(UpdateSheet!$P:$P, MATCH(1, (UpdateSheet!$G:$G=MAXIFS(UpdateSheet!$G:$G, UpdateSheet!$M:$M, K801, UpdateSheet!$G:$G, "&lt;=" &amp; D801)) * (UpdateSheet!$M:$M=K801), 0))), "") * N801)
)
</f>
        <v/>
      </c>
      <c r="P801" s="86"/>
      <c r="Q801" s="82" t="str">
        <f t="array" ref="Q801">IF(A801="", "", (IFNA(IF(A801="", "", INDEX(UpdateSheet!$K:$K, MATCH(1, (UpdateSheet!$G:$G=MAXIFS(UpdateSheet!$G:$G, UpdateSheet!$H:$H, G801, UpdateSheet!$I:$I, J801, UpdateSheet!$G:$G, "&lt;=" &amp; D801)) * (UpdateSheet!$H:$H=G801) *(UpdateSheet!$I:$I=J801), 0))), "")) +
(IFNA(IF(A801="", "", INDEX(UpdateSheet!$O:$O, MATCH(1, (UpdateSheet!$G:$G=MAXIFS(UpdateSheet!$G:$G, UpdateSheet!$M:$M, K801,UpdateSheet!$N:$N, N801, UpdateSheet!$G:$G, "&lt;=" &amp; D801)) * (UpdateSheet!$M:$M=K801) *(UpdateSheet!$N:$N=N801), 0))), ""))
)
</f>
        <v/>
      </c>
      <c r="R801" s="81" t="s">
        <v>97</v>
      </c>
      <c r="S801" s="63" t="str">
        <f t="shared" si="20"/>
        <v/>
      </c>
      <c r="T801" s="87"/>
      <c r="U801" s="84" t="s">
        <v>97</v>
      </c>
      <c r="V801" s="84" t="s">
        <v>97</v>
      </c>
      <c r="W801" s="85" t="b">
        <f t="shared" si="1"/>
        <v>0</v>
      </c>
      <c r="X801" s="63"/>
      <c r="Y801" s="63"/>
      <c r="Z801" s="63"/>
    </row>
    <row r="802">
      <c r="A802" s="75"/>
      <c r="B802" s="74"/>
      <c r="C802" s="75"/>
      <c r="D802" s="76"/>
      <c r="E802" s="75" t="s">
        <v>97</v>
      </c>
      <c r="F802" s="75" t="s">
        <v>97</v>
      </c>
      <c r="G802" s="77"/>
      <c r="H802" s="77"/>
      <c r="I802" s="80"/>
      <c r="J802" s="77" t="s">
        <v>97</v>
      </c>
      <c r="K802" s="79" t="s">
        <v>97</v>
      </c>
      <c r="L802" s="79"/>
      <c r="M802" s="80"/>
      <c r="N802" s="79" t="s">
        <v>97</v>
      </c>
      <c r="O802" s="81" t="str">
        <f t="array" ref="O802">IF(A802="", "", (IFNA(IF(A802="", "", INDEX(UpdateSheet!$L:$L, MATCH(1, (UpdateSheet!$G:$G=MAXIFS(UpdateSheet!$G:$G, UpdateSheet!$H:$H, G802, UpdateSheet!$G:$G, "&lt;=" &amp; D802)) * (UpdateSheet!$H:$H=G802), 0))), "") * J802) +
(IFNA(IF(A802="", "", INDEX(UpdateSheet!$P:$P, MATCH(1, (UpdateSheet!$G:$G=MAXIFS(UpdateSheet!$G:$G, UpdateSheet!$M:$M, K802, UpdateSheet!$G:$G, "&lt;=" &amp; D802)) * (UpdateSheet!$M:$M=K802), 0))), "") * N802)
)
</f>
        <v/>
      </c>
      <c r="P802" s="86"/>
      <c r="Q802" s="82" t="str">
        <f t="array" ref="Q802">IF(A802="", "", (IFNA(IF(A802="", "", INDEX(UpdateSheet!$K:$K, MATCH(1, (UpdateSheet!$G:$G=MAXIFS(UpdateSheet!$G:$G, UpdateSheet!$H:$H, G802, UpdateSheet!$I:$I, J802, UpdateSheet!$G:$G, "&lt;=" &amp; D802)) * (UpdateSheet!$H:$H=G802) *(UpdateSheet!$I:$I=J802), 0))), "")) +
(IFNA(IF(A802="", "", INDEX(UpdateSheet!$O:$O, MATCH(1, (UpdateSheet!$G:$G=MAXIFS(UpdateSheet!$G:$G, UpdateSheet!$M:$M, K802,UpdateSheet!$N:$N, N802, UpdateSheet!$G:$G, "&lt;=" &amp; D802)) * (UpdateSheet!$M:$M=K802) *(UpdateSheet!$N:$N=N802), 0))), ""))
)
</f>
        <v/>
      </c>
      <c r="R802" s="81" t="s">
        <v>97</v>
      </c>
      <c r="S802" s="63" t="str">
        <f t="shared" si="20"/>
        <v/>
      </c>
      <c r="T802" s="87"/>
      <c r="U802" s="84" t="s">
        <v>97</v>
      </c>
      <c r="V802" s="84" t="s">
        <v>97</v>
      </c>
      <c r="W802" s="85" t="b">
        <f t="shared" si="1"/>
        <v>0</v>
      </c>
      <c r="X802" s="63"/>
      <c r="Y802" s="63"/>
      <c r="Z802" s="63"/>
    </row>
    <row r="803">
      <c r="A803" s="75"/>
      <c r="B803" s="74"/>
      <c r="C803" s="75"/>
      <c r="D803" s="76"/>
      <c r="E803" s="75" t="s">
        <v>97</v>
      </c>
      <c r="F803" s="75" t="s">
        <v>97</v>
      </c>
      <c r="G803" s="77"/>
      <c r="H803" s="77"/>
      <c r="I803" s="80"/>
      <c r="J803" s="77" t="s">
        <v>97</v>
      </c>
      <c r="K803" s="79" t="s">
        <v>97</v>
      </c>
      <c r="L803" s="79"/>
      <c r="M803" s="80"/>
      <c r="N803" s="79" t="s">
        <v>97</v>
      </c>
      <c r="O803" s="81" t="str">
        <f t="array" ref="O803">IF(A803="", "", (IFNA(IF(A803="", "", INDEX(UpdateSheet!$L:$L, MATCH(1, (UpdateSheet!$G:$G=MAXIFS(UpdateSheet!$G:$G, UpdateSheet!$H:$H, G803, UpdateSheet!$G:$G, "&lt;=" &amp; D803)) * (UpdateSheet!$H:$H=G803), 0))), "") * J803) +
(IFNA(IF(A803="", "", INDEX(UpdateSheet!$P:$P, MATCH(1, (UpdateSheet!$G:$G=MAXIFS(UpdateSheet!$G:$G, UpdateSheet!$M:$M, K803, UpdateSheet!$G:$G, "&lt;=" &amp; D803)) * (UpdateSheet!$M:$M=K803), 0))), "") * N803)
)
</f>
        <v/>
      </c>
      <c r="P803" s="86"/>
      <c r="Q803" s="82" t="str">
        <f t="array" ref="Q803">IF(A803="", "", (IFNA(IF(A803="", "", INDEX(UpdateSheet!$K:$K, MATCH(1, (UpdateSheet!$G:$G=MAXIFS(UpdateSheet!$G:$G, UpdateSheet!$H:$H, G803, UpdateSheet!$I:$I, J803, UpdateSheet!$G:$G, "&lt;=" &amp; D803)) * (UpdateSheet!$H:$H=G803) *(UpdateSheet!$I:$I=J803), 0))), "")) +
(IFNA(IF(A803="", "", INDEX(UpdateSheet!$O:$O, MATCH(1, (UpdateSheet!$G:$G=MAXIFS(UpdateSheet!$G:$G, UpdateSheet!$M:$M, K803,UpdateSheet!$N:$N, N803, UpdateSheet!$G:$G, "&lt;=" &amp; D803)) * (UpdateSheet!$M:$M=K803) *(UpdateSheet!$N:$N=N803), 0))), ""))
)
</f>
        <v/>
      </c>
      <c r="R803" s="81" t="s">
        <v>97</v>
      </c>
      <c r="S803" s="63" t="str">
        <f t="shared" si="20"/>
        <v/>
      </c>
      <c r="T803" s="87"/>
      <c r="U803" s="84" t="s">
        <v>97</v>
      </c>
      <c r="V803" s="84" t="s">
        <v>97</v>
      </c>
      <c r="W803" s="85" t="b">
        <f t="shared" si="1"/>
        <v>0</v>
      </c>
      <c r="X803" s="63"/>
      <c r="Y803" s="63"/>
      <c r="Z803" s="63"/>
    </row>
    <row r="804">
      <c r="A804" s="75"/>
      <c r="B804" s="74"/>
      <c r="C804" s="75"/>
      <c r="D804" s="76"/>
      <c r="E804" s="75" t="s">
        <v>97</v>
      </c>
      <c r="F804" s="75" t="s">
        <v>97</v>
      </c>
      <c r="G804" s="77"/>
      <c r="H804" s="77"/>
      <c r="I804" s="80"/>
      <c r="J804" s="77" t="s">
        <v>97</v>
      </c>
      <c r="K804" s="79" t="s">
        <v>97</v>
      </c>
      <c r="L804" s="79"/>
      <c r="M804" s="80"/>
      <c r="N804" s="79" t="s">
        <v>97</v>
      </c>
      <c r="O804" s="81" t="str">
        <f t="array" ref="O804">IF(A804="", "", (IFNA(IF(A804="", "", INDEX(UpdateSheet!$L:$L, MATCH(1, (UpdateSheet!$G:$G=MAXIFS(UpdateSheet!$G:$G, UpdateSheet!$H:$H, G804, UpdateSheet!$G:$G, "&lt;=" &amp; D804)) * (UpdateSheet!$H:$H=G804), 0))), "") * J804) +
(IFNA(IF(A804="", "", INDEX(UpdateSheet!$P:$P, MATCH(1, (UpdateSheet!$G:$G=MAXIFS(UpdateSheet!$G:$G, UpdateSheet!$M:$M, K804, UpdateSheet!$G:$G, "&lt;=" &amp; D804)) * (UpdateSheet!$M:$M=K804), 0))), "") * N804)
)
</f>
        <v/>
      </c>
      <c r="P804" s="86"/>
      <c r="Q804" s="82" t="str">
        <f t="array" ref="Q804">IF(A804="", "", (IFNA(IF(A804="", "", INDEX(UpdateSheet!$K:$K, MATCH(1, (UpdateSheet!$G:$G=MAXIFS(UpdateSheet!$G:$G, UpdateSheet!$H:$H, G804, UpdateSheet!$I:$I, J804, UpdateSheet!$G:$G, "&lt;=" &amp; D804)) * (UpdateSheet!$H:$H=G804) *(UpdateSheet!$I:$I=J804), 0))), "")) +
(IFNA(IF(A804="", "", INDEX(UpdateSheet!$O:$O, MATCH(1, (UpdateSheet!$G:$G=MAXIFS(UpdateSheet!$G:$G, UpdateSheet!$M:$M, K804,UpdateSheet!$N:$N, N804, UpdateSheet!$G:$G, "&lt;=" &amp; D804)) * (UpdateSheet!$M:$M=K804) *(UpdateSheet!$N:$N=N804), 0))), ""))
)
</f>
        <v/>
      </c>
      <c r="R804" s="81" t="s">
        <v>97</v>
      </c>
      <c r="S804" s="63" t="str">
        <f t="shared" si="20"/>
        <v/>
      </c>
      <c r="T804" s="87"/>
      <c r="U804" s="84" t="s">
        <v>97</v>
      </c>
      <c r="V804" s="84" t="s">
        <v>97</v>
      </c>
      <c r="W804" s="85" t="b">
        <f t="shared" si="1"/>
        <v>0</v>
      </c>
      <c r="X804" s="63"/>
      <c r="Y804" s="63"/>
      <c r="Z804" s="63"/>
    </row>
    <row r="805">
      <c r="A805" s="75"/>
      <c r="B805" s="74"/>
      <c r="C805" s="75"/>
      <c r="D805" s="76"/>
      <c r="E805" s="75" t="s">
        <v>97</v>
      </c>
      <c r="F805" s="75" t="s">
        <v>97</v>
      </c>
      <c r="G805" s="77"/>
      <c r="H805" s="77"/>
      <c r="I805" s="80"/>
      <c r="J805" s="77" t="s">
        <v>97</v>
      </c>
      <c r="K805" s="79" t="s">
        <v>97</v>
      </c>
      <c r="L805" s="79"/>
      <c r="M805" s="80"/>
      <c r="N805" s="79" t="s">
        <v>97</v>
      </c>
      <c r="O805" s="81" t="str">
        <f t="array" ref="O805">IF(A805="", "", (IFNA(IF(A805="", "", INDEX(UpdateSheet!$L:$L, MATCH(1, (UpdateSheet!$G:$G=MAXIFS(UpdateSheet!$G:$G, UpdateSheet!$H:$H, G805, UpdateSheet!$G:$G, "&lt;=" &amp; D805)) * (UpdateSheet!$H:$H=G805), 0))), "") * J805) +
(IFNA(IF(A805="", "", INDEX(UpdateSheet!$P:$P, MATCH(1, (UpdateSheet!$G:$G=MAXIFS(UpdateSheet!$G:$G, UpdateSheet!$M:$M, K805, UpdateSheet!$G:$G, "&lt;=" &amp; D805)) * (UpdateSheet!$M:$M=K805), 0))), "") * N805)
)
</f>
        <v/>
      </c>
      <c r="P805" s="86"/>
      <c r="Q805" s="82" t="str">
        <f t="array" ref="Q805">IF(A805="", "", (IFNA(IF(A805="", "", INDEX(UpdateSheet!$K:$K, MATCH(1, (UpdateSheet!$G:$G=MAXIFS(UpdateSheet!$G:$G, UpdateSheet!$H:$H, G805, UpdateSheet!$I:$I, J805, UpdateSheet!$G:$G, "&lt;=" &amp; D805)) * (UpdateSheet!$H:$H=G805) *(UpdateSheet!$I:$I=J805), 0))), "")) +
(IFNA(IF(A805="", "", INDEX(UpdateSheet!$O:$O, MATCH(1, (UpdateSheet!$G:$G=MAXIFS(UpdateSheet!$G:$G, UpdateSheet!$M:$M, K805,UpdateSheet!$N:$N, N805, UpdateSheet!$G:$G, "&lt;=" &amp; D805)) * (UpdateSheet!$M:$M=K805) *(UpdateSheet!$N:$N=N805), 0))), ""))
)
</f>
        <v/>
      </c>
      <c r="R805" s="81" t="s">
        <v>97</v>
      </c>
      <c r="S805" s="63" t="str">
        <f t="shared" si="20"/>
        <v/>
      </c>
      <c r="T805" s="87"/>
      <c r="U805" s="84" t="s">
        <v>97</v>
      </c>
      <c r="V805" s="84" t="s">
        <v>97</v>
      </c>
      <c r="W805" s="85" t="b">
        <f t="shared" si="1"/>
        <v>0</v>
      </c>
      <c r="X805" s="63"/>
      <c r="Y805" s="63"/>
      <c r="Z805" s="63"/>
    </row>
    <row r="806">
      <c r="A806" s="75"/>
      <c r="B806" s="74"/>
      <c r="C806" s="75"/>
      <c r="D806" s="76"/>
      <c r="E806" s="75" t="s">
        <v>97</v>
      </c>
      <c r="F806" s="75" t="s">
        <v>97</v>
      </c>
      <c r="G806" s="77"/>
      <c r="H806" s="77"/>
      <c r="I806" s="80"/>
      <c r="J806" s="77" t="s">
        <v>97</v>
      </c>
      <c r="K806" s="79" t="s">
        <v>97</v>
      </c>
      <c r="L806" s="79"/>
      <c r="M806" s="80"/>
      <c r="N806" s="79" t="s">
        <v>97</v>
      </c>
      <c r="O806" s="81" t="str">
        <f t="array" ref="O806">IF(A806="", "", (IFNA(IF(A806="", "", INDEX(UpdateSheet!$L:$L, MATCH(1, (UpdateSheet!$G:$G=MAXIFS(UpdateSheet!$G:$G, UpdateSheet!$H:$H, G806, UpdateSheet!$G:$G, "&lt;=" &amp; D806)) * (UpdateSheet!$H:$H=G806), 0))), "") * J806) +
(IFNA(IF(A806="", "", INDEX(UpdateSheet!$P:$P, MATCH(1, (UpdateSheet!$G:$G=MAXIFS(UpdateSheet!$G:$G, UpdateSheet!$M:$M, K806, UpdateSheet!$G:$G, "&lt;=" &amp; D806)) * (UpdateSheet!$M:$M=K806), 0))), "") * N806)
)
</f>
        <v/>
      </c>
      <c r="P806" s="86"/>
      <c r="Q806" s="82" t="str">
        <f t="array" ref="Q806">IF(A806="", "", (IFNA(IF(A806="", "", INDEX(UpdateSheet!$K:$K, MATCH(1, (UpdateSheet!$G:$G=MAXIFS(UpdateSheet!$G:$G, UpdateSheet!$H:$H, G806, UpdateSheet!$I:$I, J806, UpdateSheet!$G:$G, "&lt;=" &amp; D806)) * (UpdateSheet!$H:$H=G806) *(UpdateSheet!$I:$I=J806), 0))), "")) +
(IFNA(IF(A806="", "", INDEX(UpdateSheet!$O:$O, MATCH(1, (UpdateSheet!$G:$G=MAXIFS(UpdateSheet!$G:$G, UpdateSheet!$M:$M, K806,UpdateSheet!$N:$N, N806, UpdateSheet!$G:$G, "&lt;=" &amp; D806)) * (UpdateSheet!$M:$M=K806) *(UpdateSheet!$N:$N=N806), 0))), ""))
)
</f>
        <v/>
      </c>
      <c r="R806" s="81" t="s">
        <v>97</v>
      </c>
      <c r="S806" s="63" t="str">
        <f t="shared" si="20"/>
        <v/>
      </c>
      <c r="T806" s="87"/>
      <c r="U806" s="84" t="s">
        <v>97</v>
      </c>
      <c r="V806" s="84" t="s">
        <v>97</v>
      </c>
      <c r="W806" s="85" t="b">
        <f t="shared" si="1"/>
        <v>0</v>
      </c>
      <c r="X806" s="63"/>
      <c r="Y806" s="63"/>
      <c r="Z806" s="63"/>
    </row>
    <row r="807">
      <c r="A807" s="75"/>
      <c r="B807" s="74"/>
      <c r="C807" s="75"/>
      <c r="D807" s="76"/>
      <c r="E807" s="75" t="s">
        <v>97</v>
      </c>
      <c r="F807" s="75" t="s">
        <v>97</v>
      </c>
      <c r="G807" s="77"/>
      <c r="H807" s="77"/>
      <c r="I807" s="80"/>
      <c r="J807" s="77" t="s">
        <v>97</v>
      </c>
      <c r="K807" s="79" t="s">
        <v>97</v>
      </c>
      <c r="L807" s="79"/>
      <c r="M807" s="80"/>
      <c r="N807" s="79" t="s">
        <v>97</v>
      </c>
      <c r="O807" s="81" t="str">
        <f t="array" ref="O807">IF(A807="", "", (IFNA(IF(A807="", "", INDEX(UpdateSheet!$L:$L, MATCH(1, (UpdateSheet!$G:$G=MAXIFS(UpdateSheet!$G:$G, UpdateSheet!$H:$H, G807, UpdateSheet!$G:$G, "&lt;=" &amp; D807)) * (UpdateSheet!$H:$H=G807), 0))), "") * J807) +
(IFNA(IF(A807="", "", INDEX(UpdateSheet!$P:$P, MATCH(1, (UpdateSheet!$G:$G=MAXIFS(UpdateSheet!$G:$G, UpdateSheet!$M:$M, K807, UpdateSheet!$G:$G, "&lt;=" &amp; D807)) * (UpdateSheet!$M:$M=K807), 0))), "") * N807)
)
</f>
        <v/>
      </c>
      <c r="P807" s="86"/>
      <c r="Q807" s="82" t="str">
        <f t="array" ref="Q807">IF(A807="", "", (IFNA(IF(A807="", "", INDEX(UpdateSheet!$K:$K, MATCH(1, (UpdateSheet!$G:$G=MAXIFS(UpdateSheet!$G:$G, UpdateSheet!$H:$H, G807, UpdateSheet!$I:$I, J807, UpdateSheet!$G:$G, "&lt;=" &amp; D807)) * (UpdateSheet!$H:$H=G807) *(UpdateSheet!$I:$I=J807), 0))), "")) +
(IFNA(IF(A807="", "", INDEX(UpdateSheet!$O:$O, MATCH(1, (UpdateSheet!$G:$G=MAXIFS(UpdateSheet!$G:$G, UpdateSheet!$M:$M, K807,UpdateSheet!$N:$N, N807, UpdateSheet!$G:$G, "&lt;=" &amp; D807)) * (UpdateSheet!$M:$M=K807) *(UpdateSheet!$N:$N=N807), 0))), ""))
)
</f>
        <v/>
      </c>
      <c r="R807" s="81" t="s">
        <v>97</v>
      </c>
      <c r="S807" s="63" t="str">
        <f t="shared" si="20"/>
        <v/>
      </c>
      <c r="T807" s="87"/>
      <c r="U807" s="84" t="s">
        <v>97</v>
      </c>
      <c r="V807" s="84" t="s">
        <v>97</v>
      </c>
      <c r="W807" s="85" t="b">
        <f t="shared" si="1"/>
        <v>0</v>
      </c>
      <c r="X807" s="63"/>
      <c r="Y807" s="63"/>
      <c r="Z807" s="63"/>
    </row>
    <row r="808">
      <c r="A808" s="75"/>
      <c r="B808" s="74"/>
      <c r="C808" s="75"/>
      <c r="D808" s="76"/>
      <c r="E808" s="75" t="s">
        <v>97</v>
      </c>
      <c r="F808" s="75" t="s">
        <v>97</v>
      </c>
      <c r="G808" s="77"/>
      <c r="H808" s="77"/>
      <c r="I808" s="80"/>
      <c r="J808" s="77" t="s">
        <v>97</v>
      </c>
      <c r="K808" s="79" t="s">
        <v>97</v>
      </c>
      <c r="L808" s="79"/>
      <c r="M808" s="80"/>
      <c r="N808" s="79" t="s">
        <v>97</v>
      </c>
      <c r="O808" s="81" t="str">
        <f t="array" ref="O808">IF(A808="", "", (IFNA(IF(A808="", "", INDEX(UpdateSheet!$L:$L, MATCH(1, (UpdateSheet!$G:$G=MAXIFS(UpdateSheet!$G:$G, UpdateSheet!$H:$H, G808, UpdateSheet!$G:$G, "&lt;=" &amp; D808)) * (UpdateSheet!$H:$H=G808), 0))), "") * J808) +
(IFNA(IF(A808="", "", INDEX(UpdateSheet!$P:$P, MATCH(1, (UpdateSheet!$G:$G=MAXIFS(UpdateSheet!$G:$G, UpdateSheet!$M:$M, K808, UpdateSheet!$G:$G, "&lt;=" &amp; D808)) * (UpdateSheet!$M:$M=K808), 0))), "") * N808)
)
</f>
        <v/>
      </c>
      <c r="P808" s="86"/>
      <c r="Q808" s="82" t="str">
        <f t="array" ref="Q808">IF(A808="", "", (IFNA(IF(A808="", "", INDEX(UpdateSheet!$K:$K, MATCH(1, (UpdateSheet!$G:$G=MAXIFS(UpdateSheet!$G:$G, UpdateSheet!$H:$H, G808, UpdateSheet!$I:$I, J808, UpdateSheet!$G:$G, "&lt;=" &amp; D808)) * (UpdateSheet!$H:$H=G808) *(UpdateSheet!$I:$I=J808), 0))), "")) +
(IFNA(IF(A808="", "", INDEX(UpdateSheet!$O:$O, MATCH(1, (UpdateSheet!$G:$G=MAXIFS(UpdateSheet!$G:$G, UpdateSheet!$M:$M, K808,UpdateSheet!$N:$N, N808, UpdateSheet!$G:$G, "&lt;=" &amp; D808)) * (UpdateSheet!$M:$M=K808) *(UpdateSheet!$N:$N=N808), 0))), ""))
)
</f>
        <v/>
      </c>
      <c r="R808" s="81" t="s">
        <v>97</v>
      </c>
      <c r="S808" s="63" t="str">
        <f t="shared" si="20"/>
        <v/>
      </c>
      <c r="T808" s="87"/>
      <c r="U808" s="84" t="s">
        <v>97</v>
      </c>
      <c r="V808" s="84" t="s">
        <v>97</v>
      </c>
      <c r="W808" s="85" t="b">
        <f t="shared" si="1"/>
        <v>0</v>
      </c>
      <c r="X808" s="63"/>
      <c r="Y808" s="63"/>
      <c r="Z808" s="63"/>
    </row>
    <row r="809">
      <c r="A809" s="75"/>
      <c r="B809" s="74"/>
      <c r="C809" s="75"/>
      <c r="D809" s="76"/>
      <c r="E809" s="75" t="s">
        <v>97</v>
      </c>
      <c r="F809" s="75" t="s">
        <v>97</v>
      </c>
      <c r="G809" s="77"/>
      <c r="H809" s="77"/>
      <c r="I809" s="80"/>
      <c r="J809" s="77" t="s">
        <v>97</v>
      </c>
      <c r="K809" s="79" t="s">
        <v>97</v>
      </c>
      <c r="L809" s="79"/>
      <c r="M809" s="80"/>
      <c r="N809" s="79" t="s">
        <v>97</v>
      </c>
      <c r="O809" s="81" t="str">
        <f t="array" ref="O809">IF(A809="", "", (IFNA(IF(A809="", "", INDEX(UpdateSheet!$L:$L, MATCH(1, (UpdateSheet!$G:$G=MAXIFS(UpdateSheet!$G:$G, UpdateSheet!$H:$H, G809, UpdateSheet!$G:$G, "&lt;=" &amp; D809)) * (UpdateSheet!$H:$H=G809), 0))), "") * J809) +
(IFNA(IF(A809="", "", INDEX(UpdateSheet!$P:$P, MATCH(1, (UpdateSheet!$G:$G=MAXIFS(UpdateSheet!$G:$G, UpdateSheet!$M:$M, K809, UpdateSheet!$G:$G, "&lt;=" &amp; D809)) * (UpdateSheet!$M:$M=K809), 0))), "") * N809)
)
</f>
        <v/>
      </c>
      <c r="P809" s="86"/>
      <c r="Q809" s="82" t="str">
        <f t="array" ref="Q809">IF(A809="", "", (IFNA(IF(A809="", "", INDEX(UpdateSheet!$K:$K, MATCH(1, (UpdateSheet!$G:$G=MAXIFS(UpdateSheet!$G:$G, UpdateSheet!$H:$H, G809, UpdateSheet!$I:$I, J809, UpdateSheet!$G:$G, "&lt;=" &amp; D809)) * (UpdateSheet!$H:$H=G809) *(UpdateSheet!$I:$I=J809), 0))), "")) +
(IFNA(IF(A809="", "", INDEX(UpdateSheet!$O:$O, MATCH(1, (UpdateSheet!$G:$G=MAXIFS(UpdateSheet!$G:$G, UpdateSheet!$M:$M, K809,UpdateSheet!$N:$N, N809, UpdateSheet!$G:$G, "&lt;=" &amp; D809)) * (UpdateSheet!$M:$M=K809) *(UpdateSheet!$N:$N=N809), 0))), ""))
)
</f>
        <v/>
      </c>
      <c r="R809" s="81" t="s">
        <v>97</v>
      </c>
      <c r="S809" s="63" t="str">
        <f t="shared" si="20"/>
        <v/>
      </c>
      <c r="T809" s="87"/>
      <c r="U809" s="84" t="s">
        <v>97</v>
      </c>
      <c r="V809" s="84" t="s">
        <v>97</v>
      </c>
      <c r="W809" s="85" t="b">
        <f t="shared" si="1"/>
        <v>0</v>
      </c>
      <c r="X809" s="63"/>
      <c r="Y809" s="63"/>
      <c r="Z809" s="63"/>
    </row>
    <row r="810">
      <c r="A810" s="75"/>
      <c r="B810" s="74"/>
      <c r="C810" s="75"/>
      <c r="D810" s="76"/>
      <c r="E810" s="75" t="s">
        <v>97</v>
      </c>
      <c r="F810" s="75" t="s">
        <v>97</v>
      </c>
      <c r="G810" s="77"/>
      <c r="H810" s="77"/>
      <c r="I810" s="80"/>
      <c r="J810" s="77" t="s">
        <v>97</v>
      </c>
      <c r="K810" s="79" t="s">
        <v>97</v>
      </c>
      <c r="L810" s="79"/>
      <c r="M810" s="80"/>
      <c r="N810" s="79" t="s">
        <v>97</v>
      </c>
      <c r="O810" s="81" t="str">
        <f t="array" ref="O810">IF(A810="", "", (IFNA(IF(A810="", "", INDEX(UpdateSheet!$L:$L, MATCH(1, (UpdateSheet!$G:$G=MAXIFS(UpdateSheet!$G:$G, UpdateSheet!$H:$H, G810, UpdateSheet!$G:$G, "&lt;=" &amp; D810)) * (UpdateSheet!$H:$H=G810), 0))), "") * J810) +
(IFNA(IF(A810="", "", INDEX(UpdateSheet!$P:$P, MATCH(1, (UpdateSheet!$G:$G=MAXIFS(UpdateSheet!$G:$G, UpdateSheet!$M:$M, K810, UpdateSheet!$G:$G, "&lt;=" &amp; D810)) * (UpdateSheet!$M:$M=K810), 0))), "") * N810)
)
</f>
        <v/>
      </c>
      <c r="P810" s="86"/>
      <c r="Q810" s="82" t="str">
        <f t="array" ref="Q810">IF(A810="", "", (IFNA(IF(A810="", "", INDEX(UpdateSheet!$K:$K, MATCH(1, (UpdateSheet!$G:$G=MAXIFS(UpdateSheet!$G:$G, UpdateSheet!$H:$H, G810, UpdateSheet!$I:$I, J810, UpdateSheet!$G:$G, "&lt;=" &amp; D810)) * (UpdateSheet!$H:$H=G810) *(UpdateSheet!$I:$I=J810), 0))), "")) +
(IFNA(IF(A810="", "", INDEX(UpdateSheet!$O:$O, MATCH(1, (UpdateSheet!$G:$G=MAXIFS(UpdateSheet!$G:$G, UpdateSheet!$M:$M, K810,UpdateSheet!$N:$N, N810, UpdateSheet!$G:$G, "&lt;=" &amp; D810)) * (UpdateSheet!$M:$M=K810) *(UpdateSheet!$N:$N=N810), 0))), ""))
)
</f>
        <v/>
      </c>
      <c r="R810" s="81" t="s">
        <v>97</v>
      </c>
      <c r="S810" s="63" t="str">
        <f t="shared" si="20"/>
        <v/>
      </c>
      <c r="T810" s="87"/>
      <c r="U810" s="84" t="s">
        <v>97</v>
      </c>
      <c r="V810" s="84" t="s">
        <v>97</v>
      </c>
      <c r="W810" s="85" t="b">
        <f t="shared" si="1"/>
        <v>0</v>
      </c>
      <c r="X810" s="63"/>
      <c r="Y810" s="63"/>
      <c r="Z810" s="63"/>
    </row>
    <row r="811">
      <c r="A811" s="75"/>
      <c r="B811" s="74"/>
      <c r="C811" s="75"/>
      <c r="D811" s="76"/>
      <c r="E811" s="75" t="s">
        <v>97</v>
      </c>
      <c r="F811" s="75" t="s">
        <v>97</v>
      </c>
      <c r="G811" s="77"/>
      <c r="H811" s="77"/>
      <c r="I811" s="80"/>
      <c r="J811" s="77" t="s">
        <v>97</v>
      </c>
      <c r="K811" s="79" t="s">
        <v>97</v>
      </c>
      <c r="L811" s="79"/>
      <c r="M811" s="80"/>
      <c r="N811" s="79" t="s">
        <v>97</v>
      </c>
      <c r="O811" s="81" t="str">
        <f t="array" ref="O811">IF(A811="", "", (IFNA(IF(A811="", "", INDEX(UpdateSheet!$L:$L, MATCH(1, (UpdateSheet!$G:$G=MAXIFS(UpdateSheet!$G:$G, UpdateSheet!$H:$H, G811, UpdateSheet!$G:$G, "&lt;=" &amp; D811)) * (UpdateSheet!$H:$H=G811), 0))), "") * J811) +
(IFNA(IF(A811="", "", INDEX(UpdateSheet!$P:$P, MATCH(1, (UpdateSheet!$G:$G=MAXIFS(UpdateSheet!$G:$G, UpdateSheet!$M:$M, K811, UpdateSheet!$G:$G, "&lt;=" &amp; D811)) * (UpdateSheet!$M:$M=K811), 0))), "") * N811)
)
</f>
        <v/>
      </c>
      <c r="P811" s="86"/>
      <c r="Q811" s="82" t="str">
        <f t="array" ref="Q811">IF(A811="", "", (IFNA(IF(A811="", "", INDEX(UpdateSheet!$K:$K, MATCH(1, (UpdateSheet!$G:$G=MAXIFS(UpdateSheet!$G:$G, UpdateSheet!$H:$H, G811, UpdateSheet!$I:$I, J811, UpdateSheet!$G:$G, "&lt;=" &amp; D811)) * (UpdateSheet!$H:$H=G811) *(UpdateSheet!$I:$I=J811), 0))), "")) +
(IFNA(IF(A811="", "", INDEX(UpdateSheet!$O:$O, MATCH(1, (UpdateSheet!$G:$G=MAXIFS(UpdateSheet!$G:$G, UpdateSheet!$M:$M, K811,UpdateSheet!$N:$N, N811, UpdateSheet!$G:$G, "&lt;=" &amp; D811)) * (UpdateSheet!$M:$M=K811) *(UpdateSheet!$N:$N=N811), 0))), ""))
)
</f>
        <v/>
      </c>
      <c r="R811" s="81" t="s">
        <v>97</v>
      </c>
      <c r="S811" s="63" t="str">
        <f t="shared" si="20"/>
        <v/>
      </c>
      <c r="T811" s="87"/>
      <c r="U811" s="84" t="s">
        <v>97</v>
      </c>
      <c r="V811" s="84" t="s">
        <v>97</v>
      </c>
      <c r="W811" s="85" t="b">
        <f t="shared" si="1"/>
        <v>0</v>
      </c>
      <c r="X811" s="63"/>
      <c r="Y811" s="63"/>
      <c r="Z811" s="63"/>
    </row>
    <row r="812">
      <c r="A812" s="75"/>
      <c r="B812" s="74"/>
      <c r="C812" s="75"/>
      <c r="D812" s="76"/>
      <c r="E812" s="75" t="s">
        <v>97</v>
      </c>
      <c r="F812" s="75" t="s">
        <v>97</v>
      </c>
      <c r="G812" s="77"/>
      <c r="H812" s="77"/>
      <c r="I812" s="80"/>
      <c r="J812" s="77" t="s">
        <v>97</v>
      </c>
      <c r="K812" s="79" t="s">
        <v>97</v>
      </c>
      <c r="L812" s="79"/>
      <c r="M812" s="80"/>
      <c r="N812" s="79" t="s">
        <v>97</v>
      </c>
      <c r="O812" s="81" t="str">
        <f t="array" ref="O812">IF(A812="", "", (IFNA(IF(A812="", "", INDEX(UpdateSheet!$L:$L, MATCH(1, (UpdateSheet!$G:$G=MAXIFS(UpdateSheet!$G:$G, UpdateSheet!$H:$H, G812, UpdateSheet!$G:$G, "&lt;=" &amp; D812)) * (UpdateSheet!$H:$H=G812), 0))), "") * J812) +
(IFNA(IF(A812="", "", INDEX(UpdateSheet!$P:$P, MATCH(1, (UpdateSheet!$G:$G=MAXIFS(UpdateSheet!$G:$G, UpdateSheet!$M:$M, K812, UpdateSheet!$G:$G, "&lt;=" &amp; D812)) * (UpdateSheet!$M:$M=K812), 0))), "") * N812)
)
</f>
        <v/>
      </c>
      <c r="P812" s="86"/>
      <c r="Q812" s="82" t="str">
        <f t="array" ref="Q812">IF(A812="", "", (IFNA(IF(A812="", "", INDEX(UpdateSheet!$K:$K, MATCH(1, (UpdateSheet!$G:$G=MAXIFS(UpdateSheet!$G:$G, UpdateSheet!$H:$H, G812, UpdateSheet!$I:$I, J812, UpdateSheet!$G:$G, "&lt;=" &amp; D812)) * (UpdateSheet!$H:$H=G812) *(UpdateSheet!$I:$I=J812), 0))), "")) +
(IFNA(IF(A812="", "", INDEX(UpdateSheet!$O:$O, MATCH(1, (UpdateSheet!$G:$G=MAXIFS(UpdateSheet!$G:$G, UpdateSheet!$M:$M, K812,UpdateSheet!$N:$N, N812, UpdateSheet!$G:$G, "&lt;=" &amp; D812)) * (UpdateSheet!$M:$M=K812) *(UpdateSheet!$N:$N=N812), 0))), ""))
)
</f>
        <v/>
      </c>
      <c r="R812" s="81" t="s">
        <v>97</v>
      </c>
      <c r="S812" s="63" t="str">
        <f t="shared" si="20"/>
        <v/>
      </c>
      <c r="T812" s="87"/>
      <c r="U812" s="84" t="s">
        <v>97</v>
      </c>
      <c r="V812" s="84" t="s">
        <v>97</v>
      </c>
      <c r="W812" s="85" t="b">
        <f t="shared" si="1"/>
        <v>0</v>
      </c>
      <c r="X812" s="63"/>
      <c r="Y812" s="63"/>
      <c r="Z812" s="63"/>
    </row>
    <row r="813">
      <c r="A813" s="75"/>
      <c r="B813" s="74"/>
      <c r="C813" s="75"/>
      <c r="D813" s="76"/>
      <c r="E813" s="75" t="s">
        <v>97</v>
      </c>
      <c r="F813" s="75" t="s">
        <v>97</v>
      </c>
      <c r="G813" s="77"/>
      <c r="H813" s="77"/>
      <c r="I813" s="80"/>
      <c r="J813" s="77" t="s">
        <v>97</v>
      </c>
      <c r="K813" s="79" t="s">
        <v>97</v>
      </c>
      <c r="L813" s="79"/>
      <c r="M813" s="80"/>
      <c r="N813" s="79" t="s">
        <v>97</v>
      </c>
      <c r="O813" s="81" t="str">
        <f t="array" ref="O813">IF(A813="", "", (IFNA(IF(A813="", "", INDEX(UpdateSheet!$L:$L, MATCH(1, (UpdateSheet!$G:$G=MAXIFS(UpdateSheet!$G:$G, UpdateSheet!$H:$H, G813, UpdateSheet!$G:$G, "&lt;=" &amp; D813)) * (UpdateSheet!$H:$H=G813), 0))), "") * J813) +
(IFNA(IF(A813="", "", INDEX(UpdateSheet!$P:$P, MATCH(1, (UpdateSheet!$G:$G=MAXIFS(UpdateSheet!$G:$G, UpdateSheet!$M:$M, K813, UpdateSheet!$G:$G, "&lt;=" &amp; D813)) * (UpdateSheet!$M:$M=K813), 0))), "") * N813)
)
</f>
        <v/>
      </c>
      <c r="P813" s="86"/>
      <c r="Q813" s="82" t="str">
        <f t="array" ref="Q813">IF(A813="", "", (IFNA(IF(A813="", "", INDEX(UpdateSheet!$K:$K, MATCH(1, (UpdateSheet!$G:$G=MAXIFS(UpdateSheet!$G:$G, UpdateSheet!$H:$H, G813, UpdateSheet!$I:$I, J813, UpdateSheet!$G:$G, "&lt;=" &amp; D813)) * (UpdateSheet!$H:$H=G813) *(UpdateSheet!$I:$I=J813), 0))), "")) +
(IFNA(IF(A813="", "", INDEX(UpdateSheet!$O:$O, MATCH(1, (UpdateSheet!$G:$G=MAXIFS(UpdateSheet!$G:$G, UpdateSheet!$M:$M, K813,UpdateSheet!$N:$N, N813, UpdateSheet!$G:$G, "&lt;=" &amp; D813)) * (UpdateSheet!$M:$M=K813) *(UpdateSheet!$N:$N=N813), 0))), ""))
)
</f>
        <v/>
      </c>
      <c r="R813" s="81" t="s">
        <v>97</v>
      </c>
      <c r="S813" s="63" t="str">
        <f t="shared" si="20"/>
        <v/>
      </c>
      <c r="T813" s="87"/>
      <c r="U813" s="84" t="s">
        <v>97</v>
      </c>
      <c r="V813" s="84" t="s">
        <v>97</v>
      </c>
      <c r="W813" s="85" t="b">
        <f t="shared" si="1"/>
        <v>0</v>
      </c>
      <c r="X813" s="63"/>
      <c r="Y813" s="63"/>
      <c r="Z813" s="63"/>
    </row>
    <row r="814">
      <c r="A814" s="75"/>
      <c r="B814" s="74"/>
      <c r="C814" s="75"/>
      <c r="D814" s="76"/>
      <c r="E814" s="75" t="s">
        <v>97</v>
      </c>
      <c r="F814" s="75" t="s">
        <v>97</v>
      </c>
      <c r="G814" s="77"/>
      <c r="H814" s="77"/>
      <c r="I814" s="80"/>
      <c r="J814" s="77" t="s">
        <v>97</v>
      </c>
      <c r="K814" s="79" t="s">
        <v>97</v>
      </c>
      <c r="L814" s="79"/>
      <c r="M814" s="80"/>
      <c r="N814" s="79" t="s">
        <v>97</v>
      </c>
      <c r="O814" s="81" t="str">
        <f t="array" ref="O814">IF(A814="", "", (IFNA(IF(A814="", "", INDEX(UpdateSheet!$L:$L, MATCH(1, (UpdateSheet!$G:$G=MAXIFS(UpdateSheet!$G:$G, UpdateSheet!$H:$H, G814, UpdateSheet!$G:$G, "&lt;=" &amp; D814)) * (UpdateSheet!$H:$H=G814), 0))), "") * J814) +
(IFNA(IF(A814="", "", INDEX(UpdateSheet!$P:$P, MATCH(1, (UpdateSheet!$G:$G=MAXIFS(UpdateSheet!$G:$G, UpdateSheet!$M:$M, K814, UpdateSheet!$G:$G, "&lt;=" &amp; D814)) * (UpdateSheet!$M:$M=K814), 0))), "") * N814)
)
</f>
        <v/>
      </c>
      <c r="P814" s="86"/>
      <c r="Q814" s="82" t="str">
        <f t="array" ref="Q814">IF(A814="", "", (IFNA(IF(A814="", "", INDEX(UpdateSheet!$K:$K, MATCH(1, (UpdateSheet!$G:$G=MAXIFS(UpdateSheet!$G:$G, UpdateSheet!$H:$H, G814, UpdateSheet!$I:$I, J814, UpdateSheet!$G:$G, "&lt;=" &amp; D814)) * (UpdateSheet!$H:$H=G814) *(UpdateSheet!$I:$I=J814), 0))), "")) +
(IFNA(IF(A814="", "", INDEX(UpdateSheet!$O:$O, MATCH(1, (UpdateSheet!$G:$G=MAXIFS(UpdateSheet!$G:$G, UpdateSheet!$M:$M, K814,UpdateSheet!$N:$N, N814, UpdateSheet!$G:$G, "&lt;=" &amp; D814)) * (UpdateSheet!$M:$M=K814) *(UpdateSheet!$N:$N=N814), 0))), ""))
)
</f>
        <v/>
      </c>
      <c r="R814" s="81" t="s">
        <v>97</v>
      </c>
      <c r="S814" s="63" t="str">
        <f t="shared" si="20"/>
        <v/>
      </c>
      <c r="T814" s="87"/>
      <c r="U814" s="84" t="s">
        <v>97</v>
      </c>
      <c r="V814" s="84" t="s">
        <v>97</v>
      </c>
      <c r="W814" s="85" t="b">
        <f t="shared" si="1"/>
        <v>0</v>
      </c>
      <c r="X814" s="63"/>
      <c r="Y814" s="63"/>
      <c r="Z814" s="63"/>
    </row>
    <row r="815">
      <c r="A815" s="75"/>
      <c r="B815" s="74"/>
      <c r="C815" s="75"/>
      <c r="D815" s="76"/>
      <c r="E815" s="75" t="s">
        <v>97</v>
      </c>
      <c r="F815" s="75" t="s">
        <v>97</v>
      </c>
      <c r="G815" s="77"/>
      <c r="H815" s="77"/>
      <c r="I815" s="80"/>
      <c r="J815" s="77" t="s">
        <v>97</v>
      </c>
      <c r="K815" s="79" t="s">
        <v>97</v>
      </c>
      <c r="L815" s="79"/>
      <c r="M815" s="80"/>
      <c r="N815" s="79" t="s">
        <v>97</v>
      </c>
      <c r="O815" s="81" t="str">
        <f t="array" ref="O815">IF(A815="", "", (IFNA(IF(A815="", "", INDEX(UpdateSheet!$L:$L, MATCH(1, (UpdateSheet!$G:$G=MAXIFS(UpdateSheet!$G:$G, UpdateSheet!$H:$H, G815, UpdateSheet!$G:$G, "&lt;=" &amp; D815)) * (UpdateSheet!$H:$H=G815), 0))), "") * J815) +
(IFNA(IF(A815="", "", INDEX(UpdateSheet!$P:$P, MATCH(1, (UpdateSheet!$G:$G=MAXIFS(UpdateSheet!$G:$G, UpdateSheet!$M:$M, K815, UpdateSheet!$G:$G, "&lt;=" &amp; D815)) * (UpdateSheet!$M:$M=K815), 0))), "") * N815)
)
</f>
        <v/>
      </c>
      <c r="P815" s="86"/>
      <c r="Q815" s="82" t="str">
        <f t="array" ref="Q815">IF(A815="", "", (IFNA(IF(A815="", "", INDEX(UpdateSheet!$K:$K, MATCH(1, (UpdateSheet!$G:$G=MAXIFS(UpdateSheet!$G:$G, UpdateSheet!$H:$H, G815, UpdateSheet!$I:$I, J815, UpdateSheet!$G:$G, "&lt;=" &amp; D815)) * (UpdateSheet!$H:$H=G815) *(UpdateSheet!$I:$I=J815), 0))), "")) +
(IFNA(IF(A815="", "", INDEX(UpdateSheet!$O:$O, MATCH(1, (UpdateSheet!$G:$G=MAXIFS(UpdateSheet!$G:$G, UpdateSheet!$M:$M, K815,UpdateSheet!$N:$N, N815, UpdateSheet!$G:$G, "&lt;=" &amp; D815)) * (UpdateSheet!$M:$M=K815) *(UpdateSheet!$N:$N=N815), 0))), ""))
)
</f>
        <v/>
      </c>
      <c r="R815" s="81" t="s">
        <v>97</v>
      </c>
      <c r="S815" s="63" t="str">
        <f t="shared" si="20"/>
        <v/>
      </c>
      <c r="T815" s="87"/>
      <c r="U815" s="84" t="s">
        <v>97</v>
      </c>
      <c r="V815" s="84" t="s">
        <v>97</v>
      </c>
      <c r="W815" s="85" t="b">
        <f t="shared" si="1"/>
        <v>0</v>
      </c>
      <c r="X815" s="63"/>
      <c r="Y815" s="63"/>
      <c r="Z815" s="63"/>
    </row>
    <row r="816">
      <c r="A816" s="75"/>
      <c r="B816" s="74"/>
      <c r="C816" s="75"/>
      <c r="D816" s="76"/>
      <c r="E816" s="75" t="s">
        <v>97</v>
      </c>
      <c r="F816" s="75" t="s">
        <v>97</v>
      </c>
      <c r="G816" s="77"/>
      <c r="H816" s="77"/>
      <c r="I816" s="80"/>
      <c r="J816" s="77" t="s">
        <v>97</v>
      </c>
      <c r="K816" s="79" t="s">
        <v>97</v>
      </c>
      <c r="L816" s="79"/>
      <c r="M816" s="80"/>
      <c r="N816" s="79" t="s">
        <v>97</v>
      </c>
      <c r="O816" s="81" t="str">
        <f t="array" ref="O816">IF(A816="", "", (IFNA(IF(A816="", "", INDEX(UpdateSheet!$L:$L, MATCH(1, (UpdateSheet!$G:$G=MAXIFS(UpdateSheet!$G:$G, UpdateSheet!$H:$H, G816, UpdateSheet!$G:$G, "&lt;=" &amp; D816)) * (UpdateSheet!$H:$H=G816), 0))), "") * J816) +
(IFNA(IF(A816="", "", INDEX(UpdateSheet!$P:$P, MATCH(1, (UpdateSheet!$G:$G=MAXIFS(UpdateSheet!$G:$G, UpdateSheet!$M:$M, K816, UpdateSheet!$G:$G, "&lt;=" &amp; D816)) * (UpdateSheet!$M:$M=K816), 0))), "") * N816)
)
</f>
        <v/>
      </c>
      <c r="P816" s="86"/>
      <c r="Q816" s="82" t="str">
        <f t="array" ref="Q816">IF(A816="", "", (IFNA(IF(A816="", "", INDEX(UpdateSheet!$K:$K, MATCH(1, (UpdateSheet!$G:$G=MAXIFS(UpdateSheet!$G:$G, UpdateSheet!$H:$H, G816, UpdateSheet!$I:$I, J816, UpdateSheet!$G:$G, "&lt;=" &amp; D816)) * (UpdateSheet!$H:$H=G816) *(UpdateSheet!$I:$I=J816), 0))), "")) +
(IFNA(IF(A816="", "", INDEX(UpdateSheet!$O:$O, MATCH(1, (UpdateSheet!$G:$G=MAXIFS(UpdateSheet!$G:$G, UpdateSheet!$M:$M, K816,UpdateSheet!$N:$N, N816, UpdateSheet!$G:$G, "&lt;=" &amp; D816)) * (UpdateSheet!$M:$M=K816) *(UpdateSheet!$N:$N=N816), 0))), ""))
)
</f>
        <v/>
      </c>
      <c r="R816" s="81" t="s">
        <v>97</v>
      </c>
      <c r="S816" s="63" t="str">
        <f t="shared" si="20"/>
        <v/>
      </c>
      <c r="T816" s="87"/>
      <c r="U816" s="84" t="s">
        <v>97</v>
      </c>
      <c r="V816" s="84" t="s">
        <v>97</v>
      </c>
      <c r="W816" s="85" t="b">
        <f t="shared" si="1"/>
        <v>0</v>
      </c>
      <c r="X816" s="63"/>
      <c r="Y816" s="63"/>
      <c r="Z816" s="63"/>
    </row>
    <row r="817">
      <c r="A817" s="75"/>
      <c r="B817" s="74"/>
      <c r="C817" s="75"/>
      <c r="D817" s="76"/>
      <c r="E817" s="75" t="s">
        <v>97</v>
      </c>
      <c r="F817" s="75" t="s">
        <v>97</v>
      </c>
      <c r="G817" s="77"/>
      <c r="H817" s="77"/>
      <c r="I817" s="80"/>
      <c r="J817" s="77" t="s">
        <v>97</v>
      </c>
      <c r="K817" s="79" t="s">
        <v>97</v>
      </c>
      <c r="L817" s="79"/>
      <c r="M817" s="80"/>
      <c r="N817" s="79" t="s">
        <v>97</v>
      </c>
      <c r="O817" s="81" t="str">
        <f t="array" ref="O817">IF(A817="", "", (IFNA(IF(A817="", "", INDEX(UpdateSheet!$L:$L, MATCH(1, (UpdateSheet!$G:$G=MAXIFS(UpdateSheet!$G:$G, UpdateSheet!$H:$H, G817, UpdateSheet!$G:$G, "&lt;=" &amp; D817)) * (UpdateSheet!$H:$H=G817), 0))), "") * J817) +
(IFNA(IF(A817="", "", INDEX(UpdateSheet!$P:$P, MATCH(1, (UpdateSheet!$G:$G=MAXIFS(UpdateSheet!$G:$G, UpdateSheet!$M:$M, K817, UpdateSheet!$G:$G, "&lt;=" &amp; D817)) * (UpdateSheet!$M:$M=K817), 0))), "") * N817)
)
</f>
        <v/>
      </c>
      <c r="P817" s="86"/>
      <c r="Q817" s="82" t="str">
        <f t="array" ref="Q817">IF(A817="", "", (IFNA(IF(A817="", "", INDEX(UpdateSheet!$K:$K, MATCH(1, (UpdateSheet!$G:$G=MAXIFS(UpdateSheet!$G:$G, UpdateSheet!$H:$H, G817, UpdateSheet!$I:$I, J817, UpdateSheet!$G:$G, "&lt;=" &amp; D817)) * (UpdateSheet!$H:$H=G817) *(UpdateSheet!$I:$I=J817), 0))), "")) +
(IFNA(IF(A817="", "", INDEX(UpdateSheet!$O:$O, MATCH(1, (UpdateSheet!$G:$G=MAXIFS(UpdateSheet!$G:$G, UpdateSheet!$M:$M, K817,UpdateSheet!$N:$N, N817, UpdateSheet!$G:$G, "&lt;=" &amp; D817)) * (UpdateSheet!$M:$M=K817) *(UpdateSheet!$N:$N=N817), 0))), ""))
)
</f>
        <v/>
      </c>
      <c r="R817" s="81" t="s">
        <v>97</v>
      </c>
      <c r="S817" s="63" t="str">
        <f t="shared" si="20"/>
        <v/>
      </c>
      <c r="T817" s="87"/>
      <c r="U817" s="84" t="s">
        <v>97</v>
      </c>
      <c r="V817" s="84" t="s">
        <v>97</v>
      </c>
      <c r="W817" s="85" t="b">
        <f t="shared" si="1"/>
        <v>0</v>
      </c>
      <c r="X817" s="63"/>
      <c r="Y817" s="63"/>
      <c r="Z817" s="63"/>
    </row>
    <row r="818">
      <c r="A818" s="75"/>
      <c r="B818" s="74"/>
      <c r="C818" s="75"/>
      <c r="D818" s="76"/>
      <c r="E818" s="75" t="s">
        <v>97</v>
      </c>
      <c r="F818" s="75" t="s">
        <v>97</v>
      </c>
      <c r="G818" s="77"/>
      <c r="H818" s="77"/>
      <c r="I818" s="80"/>
      <c r="J818" s="77" t="s">
        <v>97</v>
      </c>
      <c r="K818" s="79" t="s">
        <v>97</v>
      </c>
      <c r="L818" s="79"/>
      <c r="M818" s="80"/>
      <c r="N818" s="79" t="s">
        <v>97</v>
      </c>
      <c r="O818" s="81" t="str">
        <f t="array" ref="O818">IF(A818="", "", (IFNA(IF(A818="", "", INDEX(UpdateSheet!$L:$L, MATCH(1, (UpdateSheet!$G:$G=MAXIFS(UpdateSheet!$G:$G, UpdateSheet!$H:$H, G818, UpdateSheet!$G:$G, "&lt;=" &amp; D818)) * (UpdateSheet!$H:$H=G818), 0))), "") * J818) +
(IFNA(IF(A818="", "", INDEX(UpdateSheet!$P:$P, MATCH(1, (UpdateSheet!$G:$G=MAXIFS(UpdateSheet!$G:$G, UpdateSheet!$M:$M, K818, UpdateSheet!$G:$G, "&lt;=" &amp; D818)) * (UpdateSheet!$M:$M=K818), 0))), "") * N818)
)
</f>
        <v/>
      </c>
      <c r="P818" s="86"/>
      <c r="Q818" s="82" t="str">
        <f t="array" ref="Q818">IF(A818="", "", (IFNA(IF(A818="", "", INDEX(UpdateSheet!$K:$K, MATCH(1, (UpdateSheet!$G:$G=MAXIFS(UpdateSheet!$G:$G, UpdateSheet!$H:$H, G818, UpdateSheet!$I:$I, J818, UpdateSheet!$G:$G, "&lt;=" &amp; D818)) * (UpdateSheet!$H:$H=G818) *(UpdateSheet!$I:$I=J818), 0))), "")) +
(IFNA(IF(A818="", "", INDEX(UpdateSheet!$O:$O, MATCH(1, (UpdateSheet!$G:$G=MAXIFS(UpdateSheet!$G:$G, UpdateSheet!$M:$M, K818,UpdateSheet!$N:$N, N818, UpdateSheet!$G:$G, "&lt;=" &amp; D818)) * (UpdateSheet!$M:$M=K818) *(UpdateSheet!$N:$N=N818), 0))), ""))
)
</f>
        <v/>
      </c>
      <c r="R818" s="81" t="s">
        <v>97</v>
      </c>
      <c r="S818" s="63" t="str">
        <f t="shared" si="20"/>
        <v/>
      </c>
      <c r="T818" s="87"/>
      <c r="U818" s="84" t="s">
        <v>97</v>
      </c>
      <c r="V818" s="84" t="s">
        <v>97</v>
      </c>
      <c r="W818" s="85" t="b">
        <f t="shared" si="1"/>
        <v>0</v>
      </c>
      <c r="X818" s="63"/>
      <c r="Y818" s="63"/>
      <c r="Z818" s="63"/>
    </row>
    <row r="819">
      <c r="A819" s="75"/>
      <c r="B819" s="74"/>
      <c r="C819" s="75"/>
      <c r="D819" s="76"/>
      <c r="E819" s="75" t="s">
        <v>97</v>
      </c>
      <c r="F819" s="75" t="s">
        <v>97</v>
      </c>
      <c r="G819" s="77"/>
      <c r="H819" s="77"/>
      <c r="I819" s="80"/>
      <c r="J819" s="77" t="s">
        <v>97</v>
      </c>
      <c r="K819" s="79" t="s">
        <v>97</v>
      </c>
      <c r="L819" s="79"/>
      <c r="M819" s="80"/>
      <c r="N819" s="79" t="s">
        <v>97</v>
      </c>
      <c r="O819" s="81" t="str">
        <f t="array" ref="O819">IF(A819="", "", (IFNA(IF(A819="", "", INDEX(UpdateSheet!$L:$L, MATCH(1, (UpdateSheet!$G:$G=MAXIFS(UpdateSheet!$G:$G, UpdateSheet!$H:$H, G819, UpdateSheet!$G:$G, "&lt;=" &amp; D819)) * (UpdateSheet!$H:$H=G819), 0))), "") * J819) +
(IFNA(IF(A819="", "", INDEX(UpdateSheet!$P:$P, MATCH(1, (UpdateSheet!$G:$G=MAXIFS(UpdateSheet!$G:$G, UpdateSheet!$M:$M, K819, UpdateSheet!$G:$G, "&lt;=" &amp; D819)) * (UpdateSheet!$M:$M=K819), 0))), "") * N819)
)
</f>
        <v/>
      </c>
      <c r="P819" s="86"/>
      <c r="Q819" s="82" t="str">
        <f t="array" ref="Q819">IF(A819="", "", (IFNA(IF(A819="", "", INDEX(UpdateSheet!$K:$K, MATCH(1, (UpdateSheet!$G:$G=MAXIFS(UpdateSheet!$G:$G, UpdateSheet!$H:$H, G819, UpdateSheet!$I:$I, J819, UpdateSheet!$G:$G, "&lt;=" &amp; D819)) * (UpdateSheet!$H:$H=G819) *(UpdateSheet!$I:$I=J819), 0))), "")) +
(IFNA(IF(A819="", "", INDEX(UpdateSheet!$O:$O, MATCH(1, (UpdateSheet!$G:$G=MAXIFS(UpdateSheet!$G:$G, UpdateSheet!$M:$M, K819,UpdateSheet!$N:$N, N819, UpdateSheet!$G:$G, "&lt;=" &amp; D819)) * (UpdateSheet!$M:$M=K819) *(UpdateSheet!$N:$N=N819), 0))), ""))
)
</f>
        <v/>
      </c>
      <c r="R819" s="81" t="s">
        <v>97</v>
      </c>
      <c r="S819" s="63" t="str">
        <f t="shared" si="20"/>
        <v/>
      </c>
      <c r="T819" s="87"/>
      <c r="U819" s="84" t="s">
        <v>97</v>
      </c>
      <c r="V819" s="84" t="s">
        <v>97</v>
      </c>
      <c r="W819" s="85" t="b">
        <f t="shared" si="1"/>
        <v>0</v>
      </c>
      <c r="X819" s="63"/>
      <c r="Y819" s="63"/>
      <c r="Z819" s="63"/>
    </row>
    <row r="820">
      <c r="A820" s="75"/>
      <c r="B820" s="74"/>
      <c r="C820" s="75"/>
      <c r="D820" s="76"/>
      <c r="E820" s="75" t="s">
        <v>97</v>
      </c>
      <c r="F820" s="75" t="s">
        <v>97</v>
      </c>
      <c r="G820" s="77"/>
      <c r="H820" s="77"/>
      <c r="I820" s="80"/>
      <c r="J820" s="77" t="s">
        <v>97</v>
      </c>
      <c r="K820" s="79" t="s">
        <v>97</v>
      </c>
      <c r="L820" s="79"/>
      <c r="M820" s="80"/>
      <c r="N820" s="79" t="s">
        <v>97</v>
      </c>
      <c r="O820" s="81" t="str">
        <f t="array" ref="O820">IF(A820="", "", (IFNA(IF(A820="", "", INDEX(UpdateSheet!$L:$L, MATCH(1, (UpdateSheet!$G:$G=MAXIFS(UpdateSheet!$G:$G, UpdateSheet!$H:$H, G820, UpdateSheet!$G:$G, "&lt;=" &amp; D820)) * (UpdateSheet!$H:$H=G820), 0))), "") * J820) +
(IFNA(IF(A820="", "", INDEX(UpdateSheet!$P:$P, MATCH(1, (UpdateSheet!$G:$G=MAXIFS(UpdateSheet!$G:$G, UpdateSheet!$M:$M, K820, UpdateSheet!$G:$G, "&lt;=" &amp; D820)) * (UpdateSheet!$M:$M=K820), 0))), "") * N820)
)
</f>
        <v/>
      </c>
      <c r="P820" s="86"/>
      <c r="Q820" s="82" t="str">
        <f t="array" ref="Q820">IF(A820="", "", (IFNA(IF(A820="", "", INDEX(UpdateSheet!$K:$K, MATCH(1, (UpdateSheet!$G:$G=MAXIFS(UpdateSheet!$G:$G, UpdateSheet!$H:$H, G820, UpdateSheet!$I:$I, J820, UpdateSheet!$G:$G, "&lt;=" &amp; D820)) * (UpdateSheet!$H:$H=G820) *(UpdateSheet!$I:$I=J820), 0))), "")) +
(IFNA(IF(A820="", "", INDEX(UpdateSheet!$O:$O, MATCH(1, (UpdateSheet!$G:$G=MAXIFS(UpdateSheet!$G:$G, UpdateSheet!$M:$M, K820,UpdateSheet!$N:$N, N820, UpdateSheet!$G:$G, "&lt;=" &amp; D820)) * (UpdateSheet!$M:$M=K820) *(UpdateSheet!$N:$N=N820), 0))), ""))
)
</f>
        <v/>
      </c>
      <c r="R820" s="81" t="s">
        <v>97</v>
      </c>
      <c r="S820" s="63" t="str">
        <f t="shared" si="20"/>
        <v/>
      </c>
      <c r="T820" s="87"/>
      <c r="U820" s="84" t="s">
        <v>97</v>
      </c>
      <c r="V820" s="84" t="s">
        <v>97</v>
      </c>
      <c r="W820" s="85" t="b">
        <f t="shared" si="1"/>
        <v>0</v>
      </c>
      <c r="X820" s="63"/>
      <c r="Y820" s="63"/>
      <c r="Z820" s="63"/>
    </row>
    <row r="821">
      <c r="A821" s="75"/>
      <c r="B821" s="74"/>
      <c r="C821" s="75"/>
      <c r="D821" s="76"/>
      <c r="E821" s="75" t="s">
        <v>97</v>
      </c>
      <c r="F821" s="75" t="s">
        <v>97</v>
      </c>
      <c r="G821" s="77"/>
      <c r="H821" s="77"/>
      <c r="I821" s="80"/>
      <c r="J821" s="77" t="s">
        <v>97</v>
      </c>
      <c r="K821" s="79" t="s">
        <v>97</v>
      </c>
      <c r="L821" s="79"/>
      <c r="M821" s="80"/>
      <c r="N821" s="79" t="s">
        <v>97</v>
      </c>
      <c r="O821" s="81" t="str">
        <f t="array" ref="O821">IF(A821="", "", (IFNA(IF(A821="", "", INDEX(UpdateSheet!$L:$L, MATCH(1, (UpdateSheet!$G:$G=MAXIFS(UpdateSheet!$G:$G, UpdateSheet!$H:$H, G821, UpdateSheet!$G:$G, "&lt;=" &amp; D821)) * (UpdateSheet!$H:$H=G821), 0))), "") * J821) +
(IFNA(IF(A821="", "", INDEX(UpdateSheet!$P:$P, MATCH(1, (UpdateSheet!$G:$G=MAXIFS(UpdateSheet!$G:$G, UpdateSheet!$M:$M, K821, UpdateSheet!$G:$G, "&lt;=" &amp; D821)) * (UpdateSheet!$M:$M=K821), 0))), "") * N821)
)
</f>
        <v/>
      </c>
      <c r="P821" s="86"/>
      <c r="Q821" s="82" t="str">
        <f t="array" ref="Q821">IF(A821="", "", (IFNA(IF(A821="", "", INDEX(UpdateSheet!$K:$K, MATCH(1, (UpdateSheet!$G:$G=MAXIFS(UpdateSheet!$G:$G, UpdateSheet!$H:$H, G821, UpdateSheet!$I:$I, J821, UpdateSheet!$G:$G, "&lt;=" &amp; D821)) * (UpdateSheet!$H:$H=G821) *(UpdateSheet!$I:$I=J821), 0))), "")) +
(IFNA(IF(A821="", "", INDEX(UpdateSheet!$O:$O, MATCH(1, (UpdateSheet!$G:$G=MAXIFS(UpdateSheet!$G:$G, UpdateSheet!$M:$M, K821,UpdateSheet!$N:$N, N821, UpdateSheet!$G:$G, "&lt;=" &amp; D821)) * (UpdateSheet!$M:$M=K821) *(UpdateSheet!$N:$N=N821), 0))), ""))
)
</f>
        <v/>
      </c>
      <c r="R821" s="81" t="s">
        <v>97</v>
      </c>
      <c r="S821" s="63" t="str">
        <f t="shared" si="20"/>
        <v/>
      </c>
      <c r="T821" s="87"/>
      <c r="U821" s="84" t="s">
        <v>97</v>
      </c>
      <c r="V821" s="84" t="s">
        <v>97</v>
      </c>
      <c r="W821" s="85" t="b">
        <f t="shared" si="1"/>
        <v>0</v>
      </c>
      <c r="X821" s="63"/>
      <c r="Y821" s="63"/>
      <c r="Z821" s="63"/>
    </row>
    <row r="822">
      <c r="A822" s="75"/>
      <c r="B822" s="74"/>
      <c r="C822" s="75"/>
      <c r="D822" s="76"/>
      <c r="E822" s="75" t="s">
        <v>97</v>
      </c>
      <c r="F822" s="75" t="s">
        <v>97</v>
      </c>
      <c r="G822" s="77"/>
      <c r="H822" s="77"/>
      <c r="I822" s="80"/>
      <c r="J822" s="77" t="s">
        <v>97</v>
      </c>
      <c r="K822" s="79" t="s">
        <v>97</v>
      </c>
      <c r="L822" s="79"/>
      <c r="M822" s="80"/>
      <c r="N822" s="79" t="s">
        <v>97</v>
      </c>
      <c r="O822" s="81" t="str">
        <f t="array" ref="O822">IF(A822="", "", (IFNA(IF(A822="", "", INDEX(UpdateSheet!$L:$L, MATCH(1, (UpdateSheet!$G:$G=MAXIFS(UpdateSheet!$G:$G, UpdateSheet!$H:$H, G822, UpdateSheet!$G:$G, "&lt;=" &amp; D822)) * (UpdateSheet!$H:$H=G822), 0))), "") * J822) +
(IFNA(IF(A822="", "", INDEX(UpdateSheet!$P:$P, MATCH(1, (UpdateSheet!$G:$G=MAXIFS(UpdateSheet!$G:$G, UpdateSheet!$M:$M, K822, UpdateSheet!$G:$G, "&lt;=" &amp; D822)) * (UpdateSheet!$M:$M=K822), 0))), "") * N822)
)
</f>
        <v/>
      </c>
      <c r="P822" s="86"/>
      <c r="Q822" s="82" t="str">
        <f t="array" ref="Q822">IF(A822="", "", (IFNA(IF(A822="", "", INDEX(UpdateSheet!$K:$K, MATCH(1, (UpdateSheet!$G:$G=MAXIFS(UpdateSheet!$G:$G, UpdateSheet!$H:$H, G822, UpdateSheet!$I:$I, J822, UpdateSheet!$G:$G, "&lt;=" &amp; D822)) * (UpdateSheet!$H:$H=G822) *(UpdateSheet!$I:$I=J822), 0))), "")) +
(IFNA(IF(A822="", "", INDEX(UpdateSheet!$O:$O, MATCH(1, (UpdateSheet!$G:$G=MAXIFS(UpdateSheet!$G:$G, UpdateSheet!$M:$M, K822,UpdateSheet!$N:$N, N822, UpdateSheet!$G:$G, "&lt;=" &amp; D822)) * (UpdateSheet!$M:$M=K822) *(UpdateSheet!$N:$N=N822), 0))), ""))
)
</f>
        <v/>
      </c>
      <c r="R822" s="81" t="s">
        <v>97</v>
      </c>
      <c r="S822" s="63" t="str">
        <f t="shared" si="20"/>
        <v/>
      </c>
      <c r="T822" s="87"/>
      <c r="U822" s="84" t="s">
        <v>97</v>
      </c>
      <c r="V822" s="84" t="s">
        <v>97</v>
      </c>
      <c r="W822" s="85" t="b">
        <f t="shared" si="1"/>
        <v>0</v>
      </c>
      <c r="X822" s="63"/>
      <c r="Y822" s="63"/>
      <c r="Z822" s="63"/>
    </row>
    <row r="823">
      <c r="A823" s="75"/>
      <c r="B823" s="74"/>
      <c r="C823" s="75"/>
      <c r="D823" s="76"/>
      <c r="E823" s="75" t="s">
        <v>97</v>
      </c>
      <c r="F823" s="75" t="s">
        <v>97</v>
      </c>
      <c r="G823" s="77"/>
      <c r="H823" s="77"/>
      <c r="I823" s="80"/>
      <c r="J823" s="77" t="s">
        <v>97</v>
      </c>
      <c r="K823" s="79" t="s">
        <v>97</v>
      </c>
      <c r="L823" s="79"/>
      <c r="M823" s="80"/>
      <c r="N823" s="79" t="s">
        <v>97</v>
      </c>
      <c r="O823" s="81" t="str">
        <f t="array" ref="O823">IF(A823="", "", (IFNA(IF(A823="", "", INDEX(UpdateSheet!$L:$L, MATCH(1, (UpdateSheet!$G:$G=MAXIFS(UpdateSheet!$G:$G, UpdateSheet!$H:$H, G823, UpdateSheet!$G:$G, "&lt;=" &amp; D823)) * (UpdateSheet!$H:$H=G823), 0))), "") * J823) +
(IFNA(IF(A823="", "", INDEX(UpdateSheet!$P:$P, MATCH(1, (UpdateSheet!$G:$G=MAXIFS(UpdateSheet!$G:$G, UpdateSheet!$M:$M, K823, UpdateSheet!$G:$G, "&lt;=" &amp; D823)) * (UpdateSheet!$M:$M=K823), 0))), "") * N823)
)
</f>
        <v/>
      </c>
      <c r="P823" s="86"/>
      <c r="Q823" s="82" t="str">
        <f t="array" ref="Q823">IF(A823="", "", (IFNA(IF(A823="", "", INDEX(UpdateSheet!$K:$K, MATCH(1, (UpdateSheet!$G:$G=MAXIFS(UpdateSheet!$G:$G, UpdateSheet!$H:$H, G823, UpdateSheet!$I:$I, J823, UpdateSheet!$G:$G, "&lt;=" &amp; D823)) * (UpdateSheet!$H:$H=G823) *(UpdateSheet!$I:$I=J823), 0))), "")) +
(IFNA(IF(A823="", "", INDEX(UpdateSheet!$O:$O, MATCH(1, (UpdateSheet!$G:$G=MAXIFS(UpdateSheet!$G:$G, UpdateSheet!$M:$M, K823,UpdateSheet!$N:$N, N823, UpdateSheet!$G:$G, "&lt;=" &amp; D823)) * (UpdateSheet!$M:$M=K823) *(UpdateSheet!$N:$N=N823), 0))), ""))
)
</f>
        <v/>
      </c>
      <c r="R823" s="81" t="s">
        <v>97</v>
      </c>
      <c r="S823" s="63" t="str">
        <f t="shared" si="20"/>
        <v/>
      </c>
      <c r="T823" s="87"/>
      <c r="U823" s="84" t="s">
        <v>97</v>
      </c>
      <c r="V823" s="84" t="s">
        <v>97</v>
      </c>
      <c r="W823" s="85" t="b">
        <f t="shared" si="1"/>
        <v>0</v>
      </c>
      <c r="X823" s="63"/>
      <c r="Y823" s="63"/>
      <c r="Z823" s="63"/>
    </row>
    <row r="824">
      <c r="A824" s="75"/>
      <c r="B824" s="74"/>
      <c r="C824" s="75"/>
      <c r="D824" s="76"/>
      <c r="E824" s="75" t="s">
        <v>97</v>
      </c>
      <c r="F824" s="75" t="s">
        <v>97</v>
      </c>
      <c r="G824" s="77"/>
      <c r="H824" s="77"/>
      <c r="I824" s="80"/>
      <c r="J824" s="77" t="s">
        <v>97</v>
      </c>
      <c r="K824" s="79" t="s">
        <v>97</v>
      </c>
      <c r="L824" s="79"/>
      <c r="M824" s="80"/>
      <c r="N824" s="79" t="s">
        <v>97</v>
      </c>
      <c r="O824" s="81" t="str">
        <f t="array" ref="O824">IF(A824="", "", (IFNA(IF(A824="", "", INDEX(UpdateSheet!$L:$L, MATCH(1, (UpdateSheet!$G:$G=MAXIFS(UpdateSheet!$G:$G, UpdateSheet!$H:$H, G824, UpdateSheet!$G:$G, "&lt;=" &amp; D824)) * (UpdateSheet!$H:$H=G824), 0))), "") * J824) +
(IFNA(IF(A824="", "", INDEX(UpdateSheet!$P:$P, MATCH(1, (UpdateSheet!$G:$G=MAXIFS(UpdateSheet!$G:$G, UpdateSheet!$M:$M, K824, UpdateSheet!$G:$G, "&lt;=" &amp; D824)) * (UpdateSheet!$M:$M=K824), 0))), "") * N824)
)
</f>
        <v/>
      </c>
      <c r="P824" s="86"/>
      <c r="Q824" s="82" t="str">
        <f t="array" ref="Q824">IF(A824="", "", (IFNA(IF(A824="", "", INDEX(UpdateSheet!$K:$K, MATCH(1, (UpdateSheet!$G:$G=MAXIFS(UpdateSheet!$G:$G, UpdateSheet!$H:$H, G824, UpdateSheet!$I:$I, J824, UpdateSheet!$G:$G, "&lt;=" &amp; D824)) * (UpdateSheet!$H:$H=G824) *(UpdateSheet!$I:$I=J824), 0))), "")) +
(IFNA(IF(A824="", "", INDEX(UpdateSheet!$O:$O, MATCH(1, (UpdateSheet!$G:$G=MAXIFS(UpdateSheet!$G:$G, UpdateSheet!$M:$M, K824,UpdateSheet!$N:$N, N824, UpdateSheet!$G:$G, "&lt;=" &amp; D824)) * (UpdateSheet!$M:$M=K824) *(UpdateSheet!$N:$N=N824), 0))), ""))
)
</f>
        <v/>
      </c>
      <c r="R824" s="81" t="s">
        <v>97</v>
      </c>
      <c r="S824" s="63" t="str">
        <f t="shared" si="20"/>
        <v/>
      </c>
      <c r="T824" s="87"/>
      <c r="U824" s="84" t="s">
        <v>97</v>
      </c>
      <c r="V824" s="84" t="s">
        <v>97</v>
      </c>
      <c r="W824" s="85" t="b">
        <f t="shared" si="1"/>
        <v>0</v>
      </c>
      <c r="X824" s="63"/>
      <c r="Y824" s="63"/>
      <c r="Z824" s="63"/>
    </row>
    <row r="825">
      <c r="A825" s="75"/>
      <c r="B825" s="74"/>
      <c r="C825" s="75"/>
      <c r="D825" s="76"/>
      <c r="E825" s="75" t="s">
        <v>97</v>
      </c>
      <c r="F825" s="75" t="s">
        <v>97</v>
      </c>
      <c r="G825" s="77"/>
      <c r="H825" s="77"/>
      <c r="I825" s="80"/>
      <c r="J825" s="77" t="s">
        <v>97</v>
      </c>
      <c r="K825" s="79" t="s">
        <v>97</v>
      </c>
      <c r="L825" s="79"/>
      <c r="M825" s="80"/>
      <c r="N825" s="79" t="s">
        <v>97</v>
      </c>
      <c r="O825" s="81" t="str">
        <f t="array" ref="O825">IF(A825="", "", (IFNA(IF(A825="", "", INDEX(UpdateSheet!$L:$L, MATCH(1, (UpdateSheet!$G:$G=MAXIFS(UpdateSheet!$G:$G, UpdateSheet!$H:$H, G825, UpdateSheet!$G:$G, "&lt;=" &amp; D825)) * (UpdateSheet!$H:$H=G825), 0))), "") * J825) +
(IFNA(IF(A825="", "", INDEX(UpdateSheet!$P:$P, MATCH(1, (UpdateSheet!$G:$G=MAXIFS(UpdateSheet!$G:$G, UpdateSheet!$M:$M, K825, UpdateSheet!$G:$G, "&lt;=" &amp; D825)) * (UpdateSheet!$M:$M=K825), 0))), "") * N825)
)
</f>
        <v/>
      </c>
      <c r="P825" s="86"/>
      <c r="Q825" s="82" t="str">
        <f t="array" ref="Q825">IF(A825="", "", (IFNA(IF(A825="", "", INDEX(UpdateSheet!$K:$K, MATCH(1, (UpdateSheet!$G:$G=MAXIFS(UpdateSheet!$G:$G, UpdateSheet!$H:$H, G825, UpdateSheet!$I:$I, J825, UpdateSheet!$G:$G, "&lt;=" &amp; D825)) * (UpdateSheet!$H:$H=G825) *(UpdateSheet!$I:$I=J825), 0))), "")) +
(IFNA(IF(A825="", "", INDEX(UpdateSheet!$O:$O, MATCH(1, (UpdateSheet!$G:$G=MAXIFS(UpdateSheet!$G:$G, UpdateSheet!$M:$M, K825,UpdateSheet!$N:$N, N825, UpdateSheet!$G:$G, "&lt;=" &amp; D825)) * (UpdateSheet!$M:$M=K825) *(UpdateSheet!$N:$N=N825), 0))), ""))
)
</f>
        <v/>
      </c>
      <c r="R825" s="81" t="s">
        <v>97</v>
      </c>
      <c r="S825" s="63" t="str">
        <f t="shared" si="20"/>
        <v/>
      </c>
      <c r="T825" s="87"/>
      <c r="U825" s="84" t="s">
        <v>97</v>
      </c>
      <c r="V825" s="84" t="s">
        <v>97</v>
      </c>
      <c r="W825" s="85" t="b">
        <f t="shared" si="1"/>
        <v>0</v>
      </c>
      <c r="X825" s="63"/>
      <c r="Y825" s="63"/>
      <c r="Z825" s="63"/>
    </row>
    <row r="826">
      <c r="A826" s="75"/>
      <c r="B826" s="74"/>
      <c r="C826" s="75"/>
      <c r="D826" s="76"/>
      <c r="E826" s="75" t="s">
        <v>97</v>
      </c>
      <c r="F826" s="75" t="s">
        <v>97</v>
      </c>
      <c r="G826" s="77"/>
      <c r="H826" s="77"/>
      <c r="I826" s="80"/>
      <c r="J826" s="77" t="s">
        <v>97</v>
      </c>
      <c r="K826" s="79" t="s">
        <v>97</v>
      </c>
      <c r="L826" s="79"/>
      <c r="M826" s="80"/>
      <c r="N826" s="79" t="s">
        <v>97</v>
      </c>
      <c r="O826" s="81" t="str">
        <f t="array" ref="O826">IF(A826="", "", (IFNA(IF(A826="", "", INDEX(UpdateSheet!$L:$L, MATCH(1, (UpdateSheet!$G:$G=MAXIFS(UpdateSheet!$G:$G, UpdateSheet!$H:$H, G826, UpdateSheet!$G:$G, "&lt;=" &amp; D826)) * (UpdateSheet!$H:$H=G826), 0))), "") * J826) +
(IFNA(IF(A826="", "", INDEX(UpdateSheet!$P:$P, MATCH(1, (UpdateSheet!$G:$G=MAXIFS(UpdateSheet!$G:$G, UpdateSheet!$M:$M, K826, UpdateSheet!$G:$G, "&lt;=" &amp; D826)) * (UpdateSheet!$M:$M=K826), 0))), "") * N826)
)
</f>
        <v/>
      </c>
      <c r="P826" s="86"/>
      <c r="Q826" s="82" t="str">
        <f t="array" ref="Q826">IF(A826="", "", (IFNA(IF(A826="", "", INDEX(UpdateSheet!$K:$K, MATCH(1, (UpdateSheet!$G:$G=MAXIFS(UpdateSheet!$G:$G, UpdateSheet!$H:$H, G826, UpdateSheet!$I:$I, J826, UpdateSheet!$G:$G, "&lt;=" &amp; D826)) * (UpdateSheet!$H:$H=G826) *(UpdateSheet!$I:$I=J826), 0))), "")) +
(IFNA(IF(A826="", "", INDEX(UpdateSheet!$O:$O, MATCH(1, (UpdateSheet!$G:$G=MAXIFS(UpdateSheet!$G:$G, UpdateSheet!$M:$M, K826,UpdateSheet!$N:$N, N826, UpdateSheet!$G:$G, "&lt;=" &amp; D826)) * (UpdateSheet!$M:$M=K826) *(UpdateSheet!$N:$N=N826), 0))), ""))
)
</f>
        <v/>
      </c>
      <c r="R826" s="81" t="s">
        <v>97</v>
      </c>
      <c r="S826" s="63" t="str">
        <f t="shared" si="20"/>
        <v/>
      </c>
      <c r="T826" s="87"/>
      <c r="U826" s="84" t="s">
        <v>97</v>
      </c>
      <c r="V826" s="84" t="s">
        <v>97</v>
      </c>
      <c r="W826" s="85" t="b">
        <f t="shared" si="1"/>
        <v>0</v>
      </c>
      <c r="X826" s="63"/>
      <c r="Y826" s="63"/>
      <c r="Z826" s="63"/>
    </row>
    <row r="827">
      <c r="A827" s="75"/>
      <c r="B827" s="74"/>
      <c r="C827" s="75"/>
      <c r="D827" s="76"/>
      <c r="E827" s="75" t="s">
        <v>97</v>
      </c>
      <c r="F827" s="75" t="s">
        <v>97</v>
      </c>
      <c r="G827" s="77"/>
      <c r="H827" s="77"/>
      <c r="I827" s="80"/>
      <c r="J827" s="77" t="s">
        <v>97</v>
      </c>
      <c r="K827" s="79" t="s">
        <v>97</v>
      </c>
      <c r="L827" s="79"/>
      <c r="M827" s="80"/>
      <c r="N827" s="79" t="s">
        <v>97</v>
      </c>
      <c r="O827" s="81" t="str">
        <f t="array" ref="O827">IF(A827="", "", (IFNA(IF(A827="", "", INDEX(UpdateSheet!$L:$L, MATCH(1, (UpdateSheet!$G:$G=MAXIFS(UpdateSheet!$G:$G, UpdateSheet!$H:$H, G827, UpdateSheet!$G:$G, "&lt;=" &amp; D827)) * (UpdateSheet!$H:$H=G827), 0))), "") * J827) +
(IFNA(IF(A827="", "", INDEX(UpdateSheet!$P:$P, MATCH(1, (UpdateSheet!$G:$G=MAXIFS(UpdateSheet!$G:$G, UpdateSheet!$M:$M, K827, UpdateSheet!$G:$G, "&lt;=" &amp; D827)) * (UpdateSheet!$M:$M=K827), 0))), "") * N827)
)
</f>
        <v/>
      </c>
      <c r="P827" s="86"/>
      <c r="Q827" s="82" t="str">
        <f t="array" ref="Q827">IF(A827="", "", (IFNA(IF(A827="", "", INDEX(UpdateSheet!$K:$K, MATCH(1, (UpdateSheet!$G:$G=MAXIFS(UpdateSheet!$G:$G, UpdateSheet!$H:$H, G827, UpdateSheet!$I:$I, J827, UpdateSheet!$G:$G, "&lt;=" &amp; D827)) * (UpdateSheet!$H:$H=G827) *(UpdateSheet!$I:$I=J827), 0))), "")) +
(IFNA(IF(A827="", "", INDEX(UpdateSheet!$O:$O, MATCH(1, (UpdateSheet!$G:$G=MAXIFS(UpdateSheet!$G:$G, UpdateSheet!$M:$M, K827,UpdateSheet!$N:$N, N827, UpdateSheet!$G:$G, "&lt;=" &amp; D827)) * (UpdateSheet!$M:$M=K827) *(UpdateSheet!$N:$N=N827), 0))), ""))
)
</f>
        <v/>
      </c>
      <c r="R827" s="81" t="s">
        <v>97</v>
      </c>
      <c r="S827" s="63" t="str">
        <f t="shared" si="20"/>
        <v/>
      </c>
      <c r="T827" s="87"/>
      <c r="U827" s="84" t="s">
        <v>97</v>
      </c>
      <c r="V827" s="84" t="s">
        <v>97</v>
      </c>
      <c r="W827" s="85" t="b">
        <f t="shared" si="1"/>
        <v>0</v>
      </c>
      <c r="X827" s="63"/>
      <c r="Y827" s="63"/>
      <c r="Z827" s="63"/>
    </row>
    <row r="828">
      <c r="A828" s="75"/>
      <c r="B828" s="74"/>
      <c r="C828" s="75"/>
      <c r="D828" s="76"/>
      <c r="E828" s="75" t="s">
        <v>97</v>
      </c>
      <c r="F828" s="75" t="s">
        <v>97</v>
      </c>
      <c r="G828" s="77"/>
      <c r="H828" s="77"/>
      <c r="I828" s="80"/>
      <c r="J828" s="77" t="s">
        <v>97</v>
      </c>
      <c r="K828" s="79" t="s">
        <v>97</v>
      </c>
      <c r="L828" s="79"/>
      <c r="M828" s="80"/>
      <c r="N828" s="79" t="s">
        <v>97</v>
      </c>
      <c r="O828" s="81" t="str">
        <f t="array" ref="O828">IF(A828="", "", (IFNA(IF(A828="", "", INDEX(UpdateSheet!$L:$L, MATCH(1, (UpdateSheet!$G:$G=MAXIFS(UpdateSheet!$G:$G, UpdateSheet!$H:$H, G828, UpdateSheet!$G:$G, "&lt;=" &amp; D828)) * (UpdateSheet!$H:$H=G828), 0))), "") * J828) +
(IFNA(IF(A828="", "", INDEX(UpdateSheet!$P:$P, MATCH(1, (UpdateSheet!$G:$G=MAXIFS(UpdateSheet!$G:$G, UpdateSheet!$M:$M, K828, UpdateSheet!$G:$G, "&lt;=" &amp; D828)) * (UpdateSheet!$M:$M=K828), 0))), "") * N828)
)
</f>
        <v/>
      </c>
      <c r="P828" s="86"/>
      <c r="Q828" s="82" t="str">
        <f t="array" ref="Q828">IF(A828="", "", (IFNA(IF(A828="", "", INDEX(UpdateSheet!$K:$K, MATCH(1, (UpdateSheet!$G:$G=MAXIFS(UpdateSheet!$G:$G, UpdateSheet!$H:$H, G828, UpdateSheet!$I:$I, J828, UpdateSheet!$G:$G, "&lt;=" &amp; D828)) * (UpdateSheet!$H:$H=G828) *(UpdateSheet!$I:$I=J828), 0))), "")) +
(IFNA(IF(A828="", "", INDEX(UpdateSheet!$O:$O, MATCH(1, (UpdateSheet!$G:$G=MAXIFS(UpdateSheet!$G:$G, UpdateSheet!$M:$M, K828,UpdateSheet!$N:$N, N828, UpdateSheet!$G:$G, "&lt;=" &amp; D828)) * (UpdateSheet!$M:$M=K828) *(UpdateSheet!$N:$N=N828), 0))), ""))
)
</f>
        <v/>
      </c>
      <c r="R828" s="81" t="s">
        <v>97</v>
      </c>
      <c r="S828" s="63" t="str">
        <f t="shared" si="20"/>
        <v/>
      </c>
      <c r="T828" s="87"/>
      <c r="U828" s="84" t="s">
        <v>97</v>
      </c>
      <c r="V828" s="84" t="s">
        <v>97</v>
      </c>
      <c r="W828" s="85" t="b">
        <f t="shared" si="1"/>
        <v>0</v>
      </c>
      <c r="X828" s="63"/>
      <c r="Y828" s="63"/>
      <c r="Z828" s="63"/>
    </row>
    <row r="829">
      <c r="A829" s="75"/>
      <c r="B829" s="74"/>
      <c r="C829" s="75"/>
      <c r="D829" s="76"/>
      <c r="E829" s="75" t="s">
        <v>97</v>
      </c>
      <c r="F829" s="75" t="s">
        <v>97</v>
      </c>
      <c r="G829" s="77"/>
      <c r="H829" s="77"/>
      <c r="I829" s="80"/>
      <c r="J829" s="77" t="s">
        <v>97</v>
      </c>
      <c r="K829" s="79" t="s">
        <v>97</v>
      </c>
      <c r="L829" s="79"/>
      <c r="M829" s="80"/>
      <c r="N829" s="79" t="s">
        <v>97</v>
      </c>
      <c r="O829" s="81" t="str">
        <f t="array" ref="O829">IF(A829="", "", (IFNA(IF(A829="", "", INDEX(UpdateSheet!$L:$L, MATCH(1, (UpdateSheet!$G:$G=MAXIFS(UpdateSheet!$G:$G, UpdateSheet!$H:$H, G829, UpdateSheet!$G:$G, "&lt;=" &amp; D829)) * (UpdateSheet!$H:$H=G829), 0))), "") * J829) +
(IFNA(IF(A829="", "", INDEX(UpdateSheet!$P:$P, MATCH(1, (UpdateSheet!$G:$G=MAXIFS(UpdateSheet!$G:$G, UpdateSheet!$M:$M, K829, UpdateSheet!$G:$G, "&lt;=" &amp; D829)) * (UpdateSheet!$M:$M=K829), 0))), "") * N829)
)
</f>
        <v/>
      </c>
      <c r="P829" s="86"/>
      <c r="Q829" s="82" t="str">
        <f t="array" ref="Q829">IF(A829="", "", (IFNA(IF(A829="", "", INDEX(UpdateSheet!$K:$K, MATCH(1, (UpdateSheet!$G:$G=MAXIFS(UpdateSheet!$G:$G, UpdateSheet!$H:$H, G829, UpdateSheet!$I:$I, J829, UpdateSheet!$G:$G, "&lt;=" &amp; D829)) * (UpdateSheet!$H:$H=G829) *(UpdateSheet!$I:$I=J829), 0))), "")) +
(IFNA(IF(A829="", "", INDEX(UpdateSheet!$O:$O, MATCH(1, (UpdateSheet!$G:$G=MAXIFS(UpdateSheet!$G:$G, UpdateSheet!$M:$M, K829,UpdateSheet!$N:$N, N829, UpdateSheet!$G:$G, "&lt;=" &amp; D829)) * (UpdateSheet!$M:$M=K829) *(UpdateSheet!$N:$N=N829), 0))), ""))
)
</f>
        <v/>
      </c>
      <c r="R829" s="81" t="s">
        <v>97</v>
      </c>
      <c r="S829" s="63" t="str">
        <f t="shared" si="20"/>
        <v/>
      </c>
      <c r="T829" s="87"/>
      <c r="U829" s="84" t="s">
        <v>97</v>
      </c>
      <c r="V829" s="84" t="s">
        <v>97</v>
      </c>
      <c r="W829" s="85" t="b">
        <f t="shared" si="1"/>
        <v>0</v>
      </c>
      <c r="X829" s="63"/>
      <c r="Y829" s="63"/>
      <c r="Z829" s="63"/>
    </row>
    <row r="830">
      <c r="A830" s="75"/>
      <c r="B830" s="74"/>
      <c r="C830" s="75"/>
      <c r="D830" s="76"/>
      <c r="E830" s="75" t="s">
        <v>97</v>
      </c>
      <c r="F830" s="75" t="s">
        <v>97</v>
      </c>
      <c r="G830" s="77"/>
      <c r="H830" s="77"/>
      <c r="I830" s="80"/>
      <c r="J830" s="77" t="s">
        <v>97</v>
      </c>
      <c r="K830" s="79" t="s">
        <v>97</v>
      </c>
      <c r="L830" s="79"/>
      <c r="M830" s="80"/>
      <c r="N830" s="79" t="s">
        <v>97</v>
      </c>
      <c r="O830" s="81" t="str">
        <f t="array" ref="O830">IF(A830="", "", (IFNA(IF(A830="", "", INDEX(UpdateSheet!$L:$L, MATCH(1, (UpdateSheet!$G:$G=MAXIFS(UpdateSheet!$G:$G, UpdateSheet!$H:$H, G830, UpdateSheet!$G:$G, "&lt;=" &amp; D830)) * (UpdateSheet!$H:$H=G830), 0))), "") * J830) +
(IFNA(IF(A830="", "", INDEX(UpdateSheet!$P:$P, MATCH(1, (UpdateSheet!$G:$G=MAXIFS(UpdateSheet!$G:$G, UpdateSheet!$M:$M, K830, UpdateSheet!$G:$G, "&lt;=" &amp; D830)) * (UpdateSheet!$M:$M=K830), 0))), "") * N830)
)
</f>
        <v/>
      </c>
      <c r="P830" s="86"/>
      <c r="Q830" s="82" t="str">
        <f t="array" ref="Q830">IF(A830="", "", (IFNA(IF(A830="", "", INDEX(UpdateSheet!$K:$K, MATCH(1, (UpdateSheet!$G:$G=MAXIFS(UpdateSheet!$G:$G, UpdateSheet!$H:$H, G830, UpdateSheet!$I:$I, J830, UpdateSheet!$G:$G, "&lt;=" &amp; D830)) * (UpdateSheet!$H:$H=G830) *(UpdateSheet!$I:$I=J830), 0))), "")) +
(IFNA(IF(A830="", "", INDEX(UpdateSheet!$O:$O, MATCH(1, (UpdateSheet!$G:$G=MAXIFS(UpdateSheet!$G:$G, UpdateSheet!$M:$M, K830,UpdateSheet!$N:$N, N830, UpdateSheet!$G:$G, "&lt;=" &amp; D830)) * (UpdateSheet!$M:$M=K830) *(UpdateSheet!$N:$N=N830), 0))), ""))
)
</f>
        <v/>
      </c>
      <c r="R830" s="81" t="s">
        <v>97</v>
      </c>
      <c r="S830" s="63" t="str">
        <f t="shared" si="20"/>
        <v/>
      </c>
      <c r="T830" s="87"/>
      <c r="U830" s="84" t="s">
        <v>97</v>
      </c>
      <c r="V830" s="84" t="s">
        <v>97</v>
      </c>
      <c r="W830" s="85" t="b">
        <f t="shared" si="1"/>
        <v>0</v>
      </c>
      <c r="X830" s="63"/>
      <c r="Y830" s="63"/>
      <c r="Z830" s="63"/>
    </row>
    <row r="831">
      <c r="A831" s="75"/>
      <c r="B831" s="74"/>
      <c r="C831" s="75"/>
      <c r="D831" s="76"/>
      <c r="E831" s="75" t="s">
        <v>97</v>
      </c>
      <c r="F831" s="75" t="s">
        <v>97</v>
      </c>
      <c r="G831" s="77"/>
      <c r="H831" s="77"/>
      <c r="I831" s="80"/>
      <c r="J831" s="77" t="s">
        <v>97</v>
      </c>
      <c r="K831" s="79" t="s">
        <v>97</v>
      </c>
      <c r="L831" s="79"/>
      <c r="M831" s="80"/>
      <c r="N831" s="79" t="s">
        <v>97</v>
      </c>
      <c r="O831" s="81" t="str">
        <f t="array" ref="O831">IF(A831="", "", (IFNA(IF(A831="", "", INDEX(UpdateSheet!$L:$L, MATCH(1, (UpdateSheet!$G:$G=MAXIFS(UpdateSheet!$G:$G, UpdateSheet!$H:$H, G831, UpdateSheet!$G:$G, "&lt;=" &amp; D831)) * (UpdateSheet!$H:$H=G831), 0))), "") * J831) +
(IFNA(IF(A831="", "", INDEX(UpdateSheet!$P:$P, MATCH(1, (UpdateSheet!$G:$G=MAXIFS(UpdateSheet!$G:$G, UpdateSheet!$M:$M, K831, UpdateSheet!$G:$G, "&lt;=" &amp; D831)) * (UpdateSheet!$M:$M=K831), 0))), "") * N831)
)
</f>
        <v/>
      </c>
      <c r="P831" s="86"/>
      <c r="Q831" s="82" t="str">
        <f t="array" ref="Q831">IF(A831="", "", (IFNA(IF(A831="", "", INDEX(UpdateSheet!$K:$K, MATCH(1, (UpdateSheet!$G:$G=MAXIFS(UpdateSheet!$G:$G, UpdateSheet!$H:$H, G831, UpdateSheet!$I:$I, J831, UpdateSheet!$G:$G, "&lt;=" &amp; D831)) * (UpdateSheet!$H:$H=G831) *(UpdateSheet!$I:$I=J831), 0))), "")) +
(IFNA(IF(A831="", "", INDEX(UpdateSheet!$O:$O, MATCH(1, (UpdateSheet!$G:$G=MAXIFS(UpdateSheet!$G:$G, UpdateSheet!$M:$M, K831,UpdateSheet!$N:$N, N831, UpdateSheet!$G:$G, "&lt;=" &amp; D831)) * (UpdateSheet!$M:$M=K831) *(UpdateSheet!$N:$N=N831), 0))), ""))
)
</f>
        <v/>
      </c>
      <c r="R831" s="81" t="s">
        <v>97</v>
      </c>
      <c r="S831" s="63" t="str">
        <f t="shared" si="20"/>
        <v/>
      </c>
      <c r="T831" s="87"/>
      <c r="U831" s="84" t="s">
        <v>97</v>
      </c>
      <c r="V831" s="84" t="s">
        <v>97</v>
      </c>
      <c r="W831" s="85" t="b">
        <f t="shared" si="1"/>
        <v>0</v>
      </c>
      <c r="X831" s="63"/>
      <c r="Y831" s="63"/>
      <c r="Z831" s="63"/>
    </row>
    <row r="832">
      <c r="A832" s="75"/>
      <c r="B832" s="74"/>
      <c r="C832" s="75"/>
      <c r="D832" s="76"/>
      <c r="E832" s="75" t="s">
        <v>97</v>
      </c>
      <c r="F832" s="75" t="s">
        <v>97</v>
      </c>
      <c r="G832" s="77"/>
      <c r="H832" s="77"/>
      <c r="I832" s="80"/>
      <c r="J832" s="77" t="s">
        <v>97</v>
      </c>
      <c r="K832" s="79" t="s">
        <v>97</v>
      </c>
      <c r="L832" s="79"/>
      <c r="M832" s="80"/>
      <c r="N832" s="79" t="s">
        <v>97</v>
      </c>
      <c r="O832" s="81" t="str">
        <f t="array" ref="O832">IF(A832="", "", (IFNA(IF(A832="", "", INDEX(UpdateSheet!$L:$L, MATCH(1, (UpdateSheet!$G:$G=MAXIFS(UpdateSheet!$G:$G, UpdateSheet!$H:$H, G832, UpdateSheet!$G:$G, "&lt;=" &amp; D832)) * (UpdateSheet!$H:$H=G832), 0))), "") * J832) +
(IFNA(IF(A832="", "", INDEX(UpdateSheet!$P:$P, MATCH(1, (UpdateSheet!$G:$G=MAXIFS(UpdateSheet!$G:$G, UpdateSheet!$M:$M, K832, UpdateSheet!$G:$G, "&lt;=" &amp; D832)) * (UpdateSheet!$M:$M=K832), 0))), "") * N832)
)
</f>
        <v/>
      </c>
      <c r="P832" s="86"/>
      <c r="Q832" s="82" t="str">
        <f t="array" ref="Q832">IF(A832="", "", (IFNA(IF(A832="", "", INDEX(UpdateSheet!$K:$K, MATCH(1, (UpdateSheet!$G:$G=MAXIFS(UpdateSheet!$G:$G, UpdateSheet!$H:$H, G832, UpdateSheet!$I:$I, J832, UpdateSheet!$G:$G, "&lt;=" &amp; D832)) * (UpdateSheet!$H:$H=G832) *(UpdateSheet!$I:$I=J832), 0))), "")) +
(IFNA(IF(A832="", "", INDEX(UpdateSheet!$O:$O, MATCH(1, (UpdateSheet!$G:$G=MAXIFS(UpdateSheet!$G:$G, UpdateSheet!$M:$M, K832,UpdateSheet!$N:$N, N832, UpdateSheet!$G:$G, "&lt;=" &amp; D832)) * (UpdateSheet!$M:$M=K832) *(UpdateSheet!$N:$N=N832), 0))), ""))
)
</f>
        <v/>
      </c>
      <c r="R832" s="81" t="s">
        <v>97</v>
      </c>
      <c r="S832" s="63" t="str">
        <f t="shared" si="20"/>
        <v/>
      </c>
      <c r="T832" s="87"/>
      <c r="U832" s="84" t="s">
        <v>97</v>
      </c>
      <c r="V832" s="84" t="s">
        <v>97</v>
      </c>
      <c r="W832" s="85" t="b">
        <f t="shared" si="1"/>
        <v>0</v>
      </c>
      <c r="X832" s="63"/>
      <c r="Y832" s="63"/>
      <c r="Z832" s="63"/>
    </row>
    <row r="833">
      <c r="A833" s="75"/>
      <c r="B833" s="74"/>
      <c r="C833" s="75"/>
      <c r="D833" s="76"/>
      <c r="E833" s="75" t="s">
        <v>97</v>
      </c>
      <c r="F833" s="75" t="s">
        <v>97</v>
      </c>
      <c r="G833" s="77"/>
      <c r="H833" s="77"/>
      <c r="I833" s="80"/>
      <c r="J833" s="77" t="s">
        <v>97</v>
      </c>
      <c r="K833" s="79" t="s">
        <v>97</v>
      </c>
      <c r="L833" s="79"/>
      <c r="M833" s="80"/>
      <c r="N833" s="79" t="s">
        <v>97</v>
      </c>
      <c r="O833" s="81" t="str">
        <f t="array" ref="O833">IF(A833="", "", (IFNA(IF(A833="", "", INDEX(UpdateSheet!$L:$L, MATCH(1, (UpdateSheet!$G:$G=MAXIFS(UpdateSheet!$G:$G, UpdateSheet!$H:$H, G833, UpdateSheet!$G:$G, "&lt;=" &amp; D833)) * (UpdateSheet!$H:$H=G833), 0))), "") * J833) +
(IFNA(IF(A833="", "", INDEX(UpdateSheet!$P:$P, MATCH(1, (UpdateSheet!$G:$G=MAXIFS(UpdateSheet!$G:$G, UpdateSheet!$M:$M, K833, UpdateSheet!$G:$G, "&lt;=" &amp; D833)) * (UpdateSheet!$M:$M=K833), 0))), "") * N833)
)
</f>
        <v/>
      </c>
      <c r="P833" s="86"/>
      <c r="Q833" s="82" t="str">
        <f t="array" ref="Q833">IF(A833="", "", (IFNA(IF(A833="", "", INDEX(UpdateSheet!$K:$K, MATCH(1, (UpdateSheet!$G:$G=MAXIFS(UpdateSheet!$G:$G, UpdateSheet!$H:$H, G833, UpdateSheet!$I:$I, J833, UpdateSheet!$G:$G, "&lt;=" &amp; D833)) * (UpdateSheet!$H:$H=G833) *(UpdateSheet!$I:$I=J833), 0))), "")) +
(IFNA(IF(A833="", "", INDEX(UpdateSheet!$O:$O, MATCH(1, (UpdateSheet!$G:$G=MAXIFS(UpdateSheet!$G:$G, UpdateSheet!$M:$M, K833,UpdateSheet!$N:$N, N833, UpdateSheet!$G:$G, "&lt;=" &amp; D833)) * (UpdateSheet!$M:$M=K833) *(UpdateSheet!$N:$N=N833), 0))), ""))
)
</f>
        <v/>
      </c>
      <c r="R833" s="81" t="s">
        <v>97</v>
      </c>
      <c r="S833" s="63" t="str">
        <f t="shared" si="20"/>
        <v/>
      </c>
      <c r="T833" s="87"/>
      <c r="U833" s="84" t="s">
        <v>97</v>
      </c>
      <c r="V833" s="84" t="s">
        <v>97</v>
      </c>
      <c r="W833" s="85" t="b">
        <f t="shared" si="1"/>
        <v>0</v>
      </c>
      <c r="X833" s="63"/>
      <c r="Y833" s="63"/>
      <c r="Z833" s="63"/>
    </row>
    <row r="834">
      <c r="A834" s="75"/>
      <c r="B834" s="74"/>
      <c r="C834" s="75"/>
      <c r="D834" s="76"/>
      <c r="E834" s="75" t="s">
        <v>97</v>
      </c>
      <c r="F834" s="75" t="s">
        <v>97</v>
      </c>
      <c r="G834" s="77"/>
      <c r="H834" s="77"/>
      <c r="I834" s="80"/>
      <c r="J834" s="77" t="s">
        <v>97</v>
      </c>
      <c r="K834" s="79" t="s">
        <v>97</v>
      </c>
      <c r="L834" s="79"/>
      <c r="M834" s="80"/>
      <c r="N834" s="79" t="s">
        <v>97</v>
      </c>
      <c r="O834" s="81" t="str">
        <f t="array" ref="O834">IF(A834="", "", (IFNA(IF(A834="", "", INDEX(UpdateSheet!$L:$L, MATCH(1, (UpdateSheet!$G:$G=MAXIFS(UpdateSheet!$G:$G, UpdateSheet!$H:$H, G834, UpdateSheet!$G:$G, "&lt;=" &amp; D834)) * (UpdateSheet!$H:$H=G834), 0))), "") * J834) +
(IFNA(IF(A834="", "", INDEX(UpdateSheet!$P:$P, MATCH(1, (UpdateSheet!$G:$G=MAXIFS(UpdateSheet!$G:$G, UpdateSheet!$M:$M, K834, UpdateSheet!$G:$G, "&lt;=" &amp; D834)) * (UpdateSheet!$M:$M=K834), 0))), "") * N834)
)
</f>
        <v/>
      </c>
      <c r="P834" s="86"/>
      <c r="Q834" s="82" t="str">
        <f t="array" ref="Q834">IF(A834="", "", (IFNA(IF(A834="", "", INDEX(UpdateSheet!$K:$K, MATCH(1, (UpdateSheet!$G:$G=MAXIFS(UpdateSheet!$G:$G, UpdateSheet!$H:$H, G834, UpdateSheet!$I:$I, J834, UpdateSheet!$G:$G, "&lt;=" &amp; D834)) * (UpdateSheet!$H:$H=G834) *(UpdateSheet!$I:$I=J834), 0))), "")) +
(IFNA(IF(A834="", "", INDEX(UpdateSheet!$O:$O, MATCH(1, (UpdateSheet!$G:$G=MAXIFS(UpdateSheet!$G:$G, UpdateSheet!$M:$M, K834,UpdateSheet!$N:$N, N834, UpdateSheet!$G:$G, "&lt;=" &amp; D834)) * (UpdateSheet!$M:$M=K834) *(UpdateSheet!$N:$N=N834), 0))), ""))
)
</f>
        <v/>
      </c>
      <c r="R834" s="81" t="s">
        <v>97</v>
      </c>
      <c r="S834" s="63" t="str">
        <f t="shared" si="20"/>
        <v/>
      </c>
      <c r="T834" s="87"/>
      <c r="U834" s="84" t="s">
        <v>97</v>
      </c>
      <c r="V834" s="84" t="s">
        <v>97</v>
      </c>
      <c r="W834" s="85" t="b">
        <f t="shared" si="1"/>
        <v>0</v>
      </c>
      <c r="X834" s="63"/>
      <c r="Y834" s="63"/>
      <c r="Z834" s="63"/>
    </row>
    <row r="835">
      <c r="A835" s="75"/>
      <c r="B835" s="74"/>
      <c r="C835" s="75"/>
      <c r="D835" s="76"/>
      <c r="E835" s="75" t="s">
        <v>97</v>
      </c>
      <c r="F835" s="75" t="s">
        <v>97</v>
      </c>
      <c r="G835" s="77"/>
      <c r="H835" s="77"/>
      <c r="I835" s="80"/>
      <c r="J835" s="77" t="s">
        <v>97</v>
      </c>
      <c r="K835" s="79" t="s">
        <v>97</v>
      </c>
      <c r="L835" s="79"/>
      <c r="M835" s="80"/>
      <c r="N835" s="79" t="s">
        <v>97</v>
      </c>
      <c r="O835" s="81" t="str">
        <f t="array" ref="O835">IF(A835="", "", (IFNA(IF(A835="", "", INDEX(UpdateSheet!$L:$L, MATCH(1, (UpdateSheet!$G:$G=MAXIFS(UpdateSheet!$G:$G, UpdateSheet!$H:$H, G835, UpdateSheet!$G:$G, "&lt;=" &amp; D835)) * (UpdateSheet!$H:$H=G835), 0))), "") * J835) +
(IFNA(IF(A835="", "", INDEX(UpdateSheet!$P:$P, MATCH(1, (UpdateSheet!$G:$G=MAXIFS(UpdateSheet!$G:$G, UpdateSheet!$M:$M, K835, UpdateSheet!$G:$G, "&lt;=" &amp; D835)) * (UpdateSheet!$M:$M=K835), 0))), "") * N835)
)
</f>
        <v/>
      </c>
      <c r="P835" s="86"/>
      <c r="Q835" s="82" t="str">
        <f t="array" ref="Q835">IF(A835="", "", (IFNA(IF(A835="", "", INDEX(UpdateSheet!$K:$K, MATCH(1, (UpdateSheet!$G:$G=MAXIFS(UpdateSheet!$G:$G, UpdateSheet!$H:$H, G835, UpdateSheet!$I:$I, J835, UpdateSheet!$G:$G, "&lt;=" &amp; D835)) * (UpdateSheet!$H:$H=G835) *(UpdateSheet!$I:$I=J835), 0))), "")) +
(IFNA(IF(A835="", "", INDEX(UpdateSheet!$O:$O, MATCH(1, (UpdateSheet!$G:$G=MAXIFS(UpdateSheet!$G:$G, UpdateSheet!$M:$M, K835,UpdateSheet!$N:$N, N835, UpdateSheet!$G:$G, "&lt;=" &amp; D835)) * (UpdateSheet!$M:$M=K835) *(UpdateSheet!$N:$N=N835), 0))), ""))
)
</f>
        <v/>
      </c>
      <c r="R835" s="81" t="s">
        <v>97</v>
      </c>
      <c r="S835" s="63" t="str">
        <f t="shared" si="20"/>
        <v/>
      </c>
      <c r="T835" s="87"/>
      <c r="U835" s="84" t="s">
        <v>97</v>
      </c>
      <c r="V835" s="84" t="s">
        <v>97</v>
      </c>
      <c r="W835" s="85" t="b">
        <f t="shared" si="1"/>
        <v>0</v>
      </c>
      <c r="X835" s="63"/>
      <c r="Y835" s="63"/>
      <c r="Z835" s="63"/>
    </row>
    <row r="836">
      <c r="A836" s="75"/>
      <c r="B836" s="74"/>
      <c r="C836" s="75"/>
      <c r="D836" s="76"/>
      <c r="E836" s="75" t="s">
        <v>97</v>
      </c>
      <c r="F836" s="75" t="s">
        <v>97</v>
      </c>
      <c r="G836" s="77"/>
      <c r="H836" s="77"/>
      <c r="I836" s="80"/>
      <c r="J836" s="77" t="s">
        <v>97</v>
      </c>
      <c r="K836" s="79" t="s">
        <v>97</v>
      </c>
      <c r="L836" s="79"/>
      <c r="M836" s="80"/>
      <c r="N836" s="79" t="s">
        <v>97</v>
      </c>
      <c r="O836" s="81" t="str">
        <f t="array" ref="O836">IF(A836="", "", (IFNA(IF(A836="", "", INDEX(UpdateSheet!$L:$L, MATCH(1, (UpdateSheet!$G:$G=MAXIFS(UpdateSheet!$G:$G, UpdateSheet!$H:$H, G836, UpdateSheet!$G:$G, "&lt;=" &amp; D836)) * (UpdateSheet!$H:$H=G836), 0))), "") * J836) +
(IFNA(IF(A836="", "", INDEX(UpdateSheet!$P:$P, MATCH(1, (UpdateSheet!$G:$G=MAXIFS(UpdateSheet!$G:$G, UpdateSheet!$M:$M, K836, UpdateSheet!$G:$G, "&lt;=" &amp; D836)) * (UpdateSheet!$M:$M=K836), 0))), "") * N836)
)
</f>
        <v/>
      </c>
      <c r="P836" s="86"/>
      <c r="Q836" s="82" t="str">
        <f t="array" ref="Q836">IF(A836="", "", (IFNA(IF(A836="", "", INDEX(UpdateSheet!$K:$K, MATCH(1, (UpdateSheet!$G:$G=MAXIFS(UpdateSheet!$G:$G, UpdateSheet!$H:$H, G836, UpdateSheet!$I:$I, J836, UpdateSheet!$G:$G, "&lt;=" &amp; D836)) * (UpdateSheet!$H:$H=G836) *(UpdateSheet!$I:$I=J836), 0))), "")) +
(IFNA(IF(A836="", "", INDEX(UpdateSheet!$O:$O, MATCH(1, (UpdateSheet!$G:$G=MAXIFS(UpdateSheet!$G:$G, UpdateSheet!$M:$M, K836,UpdateSheet!$N:$N, N836, UpdateSheet!$G:$G, "&lt;=" &amp; D836)) * (UpdateSheet!$M:$M=K836) *(UpdateSheet!$N:$N=N836), 0))), ""))
)
</f>
        <v/>
      </c>
      <c r="R836" s="81" t="s">
        <v>97</v>
      </c>
      <c r="S836" s="63" t="str">
        <f t="shared" si="20"/>
        <v/>
      </c>
      <c r="T836" s="87"/>
      <c r="U836" s="84" t="s">
        <v>97</v>
      </c>
      <c r="V836" s="84" t="s">
        <v>97</v>
      </c>
      <c r="W836" s="85" t="b">
        <f t="shared" si="1"/>
        <v>0</v>
      </c>
      <c r="X836" s="63"/>
      <c r="Y836" s="63"/>
      <c r="Z836" s="63"/>
    </row>
    <row r="837">
      <c r="A837" s="75"/>
      <c r="B837" s="74"/>
      <c r="C837" s="75"/>
      <c r="D837" s="76"/>
      <c r="E837" s="75" t="s">
        <v>97</v>
      </c>
      <c r="F837" s="75" t="s">
        <v>97</v>
      </c>
      <c r="G837" s="77"/>
      <c r="H837" s="77"/>
      <c r="I837" s="80"/>
      <c r="J837" s="77" t="s">
        <v>97</v>
      </c>
      <c r="K837" s="79" t="s">
        <v>97</v>
      </c>
      <c r="L837" s="79"/>
      <c r="M837" s="80"/>
      <c r="N837" s="79" t="s">
        <v>97</v>
      </c>
      <c r="O837" s="81" t="str">
        <f t="array" ref="O837">IF(A837="", "", (IFNA(IF(A837="", "", INDEX(UpdateSheet!$L:$L, MATCH(1, (UpdateSheet!$G:$G=MAXIFS(UpdateSheet!$G:$G, UpdateSheet!$H:$H, G837, UpdateSheet!$G:$G, "&lt;=" &amp; D837)) * (UpdateSheet!$H:$H=G837), 0))), "") * J837) +
(IFNA(IF(A837="", "", INDEX(UpdateSheet!$P:$P, MATCH(1, (UpdateSheet!$G:$G=MAXIFS(UpdateSheet!$G:$G, UpdateSheet!$M:$M, K837, UpdateSheet!$G:$G, "&lt;=" &amp; D837)) * (UpdateSheet!$M:$M=K837), 0))), "") * N837)
)
</f>
        <v/>
      </c>
      <c r="P837" s="86"/>
      <c r="Q837" s="82" t="str">
        <f t="array" ref="Q837">IF(A837="", "", (IFNA(IF(A837="", "", INDEX(UpdateSheet!$K:$K, MATCH(1, (UpdateSheet!$G:$G=MAXIFS(UpdateSheet!$G:$G, UpdateSheet!$H:$H, G837, UpdateSheet!$I:$I, J837, UpdateSheet!$G:$G, "&lt;=" &amp; D837)) * (UpdateSheet!$H:$H=G837) *(UpdateSheet!$I:$I=J837), 0))), "")) +
(IFNA(IF(A837="", "", INDEX(UpdateSheet!$O:$O, MATCH(1, (UpdateSheet!$G:$G=MAXIFS(UpdateSheet!$G:$G, UpdateSheet!$M:$M, K837,UpdateSheet!$N:$N, N837, UpdateSheet!$G:$G, "&lt;=" &amp; D837)) * (UpdateSheet!$M:$M=K837) *(UpdateSheet!$N:$N=N837), 0))), ""))
)
</f>
        <v/>
      </c>
      <c r="R837" s="81" t="s">
        <v>97</v>
      </c>
      <c r="S837" s="63" t="str">
        <f t="shared" si="20"/>
        <v/>
      </c>
      <c r="T837" s="87"/>
      <c r="U837" s="84" t="s">
        <v>97</v>
      </c>
      <c r="V837" s="84" t="s">
        <v>97</v>
      </c>
      <c r="W837" s="85" t="b">
        <f t="shared" si="1"/>
        <v>0</v>
      </c>
      <c r="X837" s="63"/>
      <c r="Y837" s="63"/>
      <c r="Z837" s="63"/>
    </row>
    <row r="838">
      <c r="A838" s="75"/>
      <c r="B838" s="74"/>
      <c r="C838" s="75"/>
      <c r="D838" s="76"/>
      <c r="E838" s="75" t="s">
        <v>97</v>
      </c>
      <c r="F838" s="75" t="s">
        <v>97</v>
      </c>
      <c r="G838" s="77"/>
      <c r="H838" s="77"/>
      <c r="I838" s="80"/>
      <c r="J838" s="77" t="s">
        <v>97</v>
      </c>
      <c r="K838" s="79" t="s">
        <v>97</v>
      </c>
      <c r="L838" s="79"/>
      <c r="M838" s="80"/>
      <c r="N838" s="79" t="s">
        <v>97</v>
      </c>
      <c r="O838" s="81" t="str">
        <f t="array" ref="O838">IF(A838="", "", (IFNA(IF(A838="", "", INDEX(UpdateSheet!$L:$L, MATCH(1, (UpdateSheet!$G:$G=MAXIFS(UpdateSheet!$G:$G, UpdateSheet!$H:$H, G838, UpdateSheet!$G:$G, "&lt;=" &amp; D838)) * (UpdateSheet!$H:$H=G838), 0))), "") * J838) +
(IFNA(IF(A838="", "", INDEX(UpdateSheet!$P:$P, MATCH(1, (UpdateSheet!$G:$G=MAXIFS(UpdateSheet!$G:$G, UpdateSheet!$M:$M, K838, UpdateSheet!$G:$G, "&lt;=" &amp; D838)) * (UpdateSheet!$M:$M=K838), 0))), "") * N838)
)
</f>
        <v/>
      </c>
      <c r="P838" s="86"/>
      <c r="Q838" s="82" t="str">
        <f t="array" ref="Q838">IF(A838="", "", (IFNA(IF(A838="", "", INDEX(UpdateSheet!$K:$K, MATCH(1, (UpdateSheet!$G:$G=MAXIFS(UpdateSheet!$G:$G, UpdateSheet!$H:$H, G838, UpdateSheet!$I:$I, J838, UpdateSheet!$G:$G, "&lt;=" &amp; D838)) * (UpdateSheet!$H:$H=G838) *(UpdateSheet!$I:$I=J838), 0))), "")) +
(IFNA(IF(A838="", "", INDEX(UpdateSheet!$O:$O, MATCH(1, (UpdateSheet!$G:$G=MAXIFS(UpdateSheet!$G:$G, UpdateSheet!$M:$M, K838,UpdateSheet!$N:$N, N838, UpdateSheet!$G:$G, "&lt;=" &amp; D838)) * (UpdateSheet!$M:$M=K838) *(UpdateSheet!$N:$N=N838), 0))), ""))
)
</f>
        <v/>
      </c>
      <c r="R838" s="81" t="s">
        <v>97</v>
      </c>
      <c r="S838" s="63" t="str">
        <f t="shared" si="20"/>
        <v/>
      </c>
      <c r="T838" s="87"/>
      <c r="U838" s="84" t="s">
        <v>97</v>
      </c>
      <c r="V838" s="84" t="s">
        <v>97</v>
      </c>
      <c r="W838" s="85" t="b">
        <f t="shared" si="1"/>
        <v>0</v>
      </c>
      <c r="X838" s="63"/>
      <c r="Y838" s="63"/>
      <c r="Z838" s="63"/>
    </row>
    <row r="839">
      <c r="A839" s="75"/>
      <c r="B839" s="74"/>
      <c r="C839" s="75"/>
      <c r="D839" s="76"/>
      <c r="E839" s="75" t="s">
        <v>97</v>
      </c>
      <c r="F839" s="75" t="s">
        <v>97</v>
      </c>
      <c r="G839" s="77"/>
      <c r="H839" s="77"/>
      <c r="I839" s="80"/>
      <c r="J839" s="77" t="s">
        <v>97</v>
      </c>
      <c r="K839" s="79" t="s">
        <v>97</v>
      </c>
      <c r="L839" s="79"/>
      <c r="M839" s="80"/>
      <c r="N839" s="79" t="s">
        <v>97</v>
      </c>
      <c r="O839" s="81" t="str">
        <f t="array" ref="O839">IF(A839="", "", (IFNA(IF(A839="", "", INDEX(UpdateSheet!$L:$L, MATCH(1, (UpdateSheet!$G:$G=MAXIFS(UpdateSheet!$G:$G, UpdateSheet!$H:$H, G839, UpdateSheet!$G:$G, "&lt;=" &amp; D839)) * (UpdateSheet!$H:$H=G839), 0))), "") * J839) +
(IFNA(IF(A839="", "", INDEX(UpdateSheet!$P:$P, MATCH(1, (UpdateSheet!$G:$G=MAXIFS(UpdateSheet!$G:$G, UpdateSheet!$M:$M, K839, UpdateSheet!$G:$G, "&lt;=" &amp; D839)) * (UpdateSheet!$M:$M=K839), 0))), "") * N839)
)
</f>
        <v/>
      </c>
      <c r="P839" s="86"/>
      <c r="Q839" s="82" t="str">
        <f t="array" ref="Q839">IF(A839="", "", (IFNA(IF(A839="", "", INDEX(UpdateSheet!$K:$K, MATCH(1, (UpdateSheet!$G:$G=MAXIFS(UpdateSheet!$G:$G, UpdateSheet!$H:$H, G839, UpdateSheet!$I:$I, J839, UpdateSheet!$G:$G, "&lt;=" &amp; D839)) * (UpdateSheet!$H:$H=G839) *(UpdateSheet!$I:$I=J839), 0))), "")) +
(IFNA(IF(A839="", "", INDEX(UpdateSheet!$O:$O, MATCH(1, (UpdateSheet!$G:$G=MAXIFS(UpdateSheet!$G:$G, UpdateSheet!$M:$M, K839,UpdateSheet!$N:$N, N839, UpdateSheet!$G:$G, "&lt;=" &amp; D839)) * (UpdateSheet!$M:$M=K839) *(UpdateSheet!$N:$N=N839), 0))), ""))
)
</f>
        <v/>
      </c>
      <c r="R839" s="81" t="s">
        <v>97</v>
      </c>
      <c r="S839" s="63" t="str">
        <f t="shared" si="20"/>
        <v/>
      </c>
      <c r="T839" s="87"/>
      <c r="U839" s="84" t="s">
        <v>97</v>
      </c>
      <c r="V839" s="84" t="s">
        <v>97</v>
      </c>
      <c r="W839" s="85" t="b">
        <f t="shared" si="1"/>
        <v>0</v>
      </c>
      <c r="X839" s="63"/>
      <c r="Y839" s="63"/>
      <c r="Z839" s="63"/>
    </row>
    <row r="840">
      <c r="A840" s="75"/>
      <c r="B840" s="74"/>
      <c r="C840" s="75"/>
      <c r="D840" s="76"/>
      <c r="E840" s="75" t="s">
        <v>97</v>
      </c>
      <c r="F840" s="75" t="s">
        <v>97</v>
      </c>
      <c r="G840" s="77"/>
      <c r="H840" s="77"/>
      <c r="I840" s="80"/>
      <c r="J840" s="77" t="s">
        <v>97</v>
      </c>
      <c r="K840" s="79" t="s">
        <v>97</v>
      </c>
      <c r="L840" s="79"/>
      <c r="M840" s="80"/>
      <c r="N840" s="79" t="s">
        <v>97</v>
      </c>
      <c r="O840" s="81" t="str">
        <f t="array" ref="O840">IF(A840="", "", (IFNA(IF(A840="", "", INDEX(UpdateSheet!$L:$L, MATCH(1, (UpdateSheet!$G:$G=MAXIFS(UpdateSheet!$G:$G, UpdateSheet!$H:$H, G840, UpdateSheet!$G:$G, "&lt;=" &amp; D840)) * (UpdateSheet!$H:$H=G840), 0))), "") * J840) +
(IFNA(IF(A840="", "", INDEX(UpdateSheet!$P:$P, MATCH(1, (UpdateSheet!$G:$G=MAXIFS(UpdateSheet!$G:$G, UpdateSheet!$M:$M, K840, UpdateSheet!$G:$G, "&lt;=" &amp; D840)) * (UpdateSheet!$M:$M=K840), 0))), "") * N840)
)
</f>
        <v/>
      </c>
      <c r="P840" s="86"/>
      <c r="Q840" s="82" t="str">
        <f t="array" ref="Q840">IF(A840="", "", (IFNA(IF(A840="", "", INDEX(UpdateSheet!$K:$K, MATCH(1, (UpdateSheet!$G:$G=MAXIFS(UpdateSheet!$G:$G, UpdateSheet!$H:$H, G840, UpdateSheet!$I:$I, J840, UpdateSheet!$G:$G, "&lt;=" &amp; D840)) * (UpdateSheet!$H:$H=G840) *(UpdateSheet!$I:$I=J840), 0))), "")) +
(IFNA(IF(A840="", "", INDEX(UpdateSheet!$O:$O, MATCH(1, (UpdateSheet!$G:$G=MAXIFS(UpdateSheet!$G:$G, UpdateSheet!$M:$M, K840,UpdateSheet!$N:$N, N840, UpdateSheet!$G:$G, "&lt;=" &amp; D840)) * (UpdateSheet!$M:$M=K840) *(UpdateSheet!$N:$N=N840), 0))), ""))
)
</f>
        <v/>
      </c>
      <c r="R840" s="81" t="s">
        <v>97</v>
      </c>
      <c r="S840" s="63" t="str">
        <f t="shared" si="20"/>
        <v/>
      </c>
      <c r="T840" s="87"/>
      <c r="U840" s="84" t="s">
        <v>97</v>
      </c>
      <c r="V840" s="84" t="s">
        <v>97</v>
      </c>
      <c r="W840" s="85" t="b">
        <f t="shared" si="1"/>
        <v>0</v>
      </c>
      <c r="X840" s="63"/>
      <c r="Y840" s="63"/>
      <c r="Z840" s="63"/>
    </row>
    <row r="841">
      <c r="A841" s="75"/>
      <c r="B841" s="74"/>
      <c r="C841" s="75"/>
      <c r="D841" s="76"/>
      <c r="E841" s="75" t="s">
        <v>97</v>
      </c>
      <c r="F841" s="75" t="s">
        <v>97</v>
      </c>
      <c r="G841" s="77"/>
      <c r="H841" s="77"/>
      <c r="I841" s="80"/>
      <c r="J841" s="77" t="s">
        <v>97</v>
      </c>
      <c r="K841" s="79" t="s">
        <v>97</v>
      </c>
      <c r="L841" s="79"/>
      <c r="M841" s="80"/>
      <c r="N841" s="79" t="s">
        <v>97</v>
      </c>
      <c r="O841" s="81" t="str">
        <f t="array" ref="O841">IF(A841="", "", (IFNA(IF(A841="", "", INDEX(UpdateSheet!$L:$L, MATCH(1, (UpdateSheet!$G:$G=MAXIFS(UpdateSheet!$G:$G, UpdateSheet!$H:$H, G841, UpdateSheet!$G:$G, "&lt;=" &amp; D841)) * (UpdateSheet!$H:$H=G841), 0))), "") * J841) +
(IFNA(IF(A841="", "", INDEX(UpdateSheet!$P:$P, MATCH(1, (UpdateSheet!$G:$G=MAXIFS(UpdateSheet!$G:$G, UpdateSheet!$M:$M, K841, UpdateSheet!$G:$G, "&lt;=" &amp; D841)) * (UpdateSheet!$M:$M=K841), 0))), "") * N841)
)
</f>
        <v/>
      </c>
      <c r="P841" s="86"/>
      <c r="Q841" s="82" t="str">
        <f t="array" ref="Q841">IF(A841="", "", (IFNA(IF(A841="", "", INDEX(UpdateSheet!$K:$K, MATCH(1, (UpdateSheet!$G:$G=MAXIFS(UpdateSheet!$G:$G, UpdateSheet!$H:$H, G841, UpdateSheet!$I:$I, J841, UpdateSheet!$G:$G, "&lt;=" &amp; D841)) * (UpdateSheet!$H:$H=G841) *(UpdateSheet!$I:$I=J841), 0))), "")) +
(IFNA(IF(A841="", "", INDEX(UpdateSheet!$O:$O, MATCH(1, (UpdateSheet!$G:$G=MAXIFS(UpdateSheet!$G:$G, UpdateSheet!$M:$M, K841,UpdateSheet!$N:$N, N841, UpdateSheet!$G:$G, "&lt;=" &amp; D841)) * (UpdateSheet!$M:$M=K841) *(UpdateSheet!$N:$N=N841), 0))), ""))
)
</f>
        <v/>
      </c>
      <c r="R841" s="81" t="s">
        <v>97</v>
      </c>
      <c r="S841" s="63" t="str">
        <f t="shared" si="20"/>
        <v/>
      </c>
      <c r="T841" s="87"/>
      <c r="U841" s="84" t="s">
        <v>97</v>
      </c>
      <c r="V841" s="84" t="s">
        <v>97</v>
      </c>
      <c r="W841" s="85" t="b">
        <f t="shared" si="1"/>
        <v>0</v>
      </c>
      <c r="X841" s="63"/>
      <c r="Y841" s="63"/>
      <c r="Z841" s="63"/>
    </row>
    <row r="842">
      <c r="A842" s="75"/>
      <c r="B842" s="74"/>
      <c r="C842" s="75"/>
      <c r="D842" s="76"/>
      <c r="E842" s="75" t="s">
        <v>97</v>
      </c>
      <c r="F842" s="75" t="s">
        <v>97</v>
      </c>
      <c r="G842" s="77"/>
      <c r="H842" s="77"/>
      <c r="I842" s="80"/>
      <c r="J842" s="77" t="s">
        <v>97</v>
      </c>
      <c r="K842" s="79" t="s">
        <v>97</v>
      </c>
      <c r="L842" s="79"/>
      <c r="M842" s="80"/>
      <c r="N842" s="79" t="s">
        <v>97</v>
      </c>
      <c r="O842" s="81" t="str">
        <f t="array" ref="O842">IF(A842="", "", (IFNA(IF(A842="", "", INDEX(UpdateSheet!$L:$L, MATCH(1, (UpdateSheet!$G:$G=MAXIFS(UpdateSheet!$G:$G, UpdateSheet!$H:$H, G842, UpdateSheet!$G:$G, "&lt;=" &amp; D842)) * (UpdateSheet!$H:$H=G842), 0))), "") * J842) +
(IFNA(IF(A842="", "", INDEX(UpdateSheet!$P:$P, MATCH(1, (UpdateSheet!$G:$G=MAXIFS(UpdateSheet!$G:$G, UpdateSheet!$M:$M, K842, UpdateSheet!$G:$G, "&lt;=" &amp; D842)) * (UpdateSheet!$M:$M=K842), 0))), "") * N842)
)
</f>
        <v/>
      </c>
      <c r="P842" s="86"/>
      <c r="Q842" s="82" t="str">
        <f t="array" ref="Q842">IF(A842="", "", (IFNA(IF(A842="", "", INDEX(UpdateSheet!$K:$K, MATCH(1, (UpdateSheet!$G:$G=MAXIFS(UpdateSheet!$G:$G, UpdateSheet!$H:$H, G842, UpdateSheet!$I:$I, J842, UpdateSheet!$G:$G, "&lt;=" &amp; D842)) * (UpdateSheet!$H:$H=G842) *(UpdateSheet!$I:$I=J842), 0))), "")) +
(IFNA(IF(A842="", "", INDEX(UpdateSheet!$O:$O, MATCH(1, (UpdateSheet!$G:$G=MAXIFS(UpdateSheet!$G:$G, UpdateSheet!$M:$M, K842,UpdateSheet!$N:$N, N842, UpdateSheet!$G:$G, "&lt;=" &amp; D842)) * (UpdateSheet!$M:$M=K842) *(UpdateSheet!$N:$N=N842), 0))), ""))
)
</f>
        <v/>
      </c>
      <c r="R842" s="81" t="s">
        <v>97</v>
      </c>
      <c r="S842" s="63" t="str">
        <f t="shared" si="20"/>
        <v/>
      </c>
      <c r="T842" s="87"/>
      <c r="U842" s="84" t="s">
        <v>97</v>
      </c>
      <c r="V842" s="84" t="s">
        <v>97</v>
      </c>
      <c r="W842" s="85" t="b">
        <f t="shared" si="1"/>
        <v>0</v>
      </c>
      <c r="X842" s="63"/>
      <c r="Y842" s="63"/>
      <c r="Z842" s="63"/>
    </row>
    <row r="843">
      <c r="A843" s="75"/>
      <c r="B843" s="74"/>
      <c r="C843" s="75"/>
      <c r="D843" s="76"/>
      <c r="E843" s="75" t="s">
        <v>97</v>
      </c>
      <c r="F843" s="75" t="s">
        <v>97</v>
      </c>
      <c r="G843" s="77"/>
      <c r="H843" s="77"/>
      <c r="I843" s="80"/>
      <c r="J843" s="77" t="s">
        <v>97</v>
      </c>
      <c r="K843" s="79" t="s">
        <v>97</v>
      </c>
      <c r="L843" s="79"/>
      <c r="M843" s="80"/>
      <c r="N843" s="79" t="s">
        <v>97</v>
      </c>
      <c r="O843" s="81" t="str">
        <f t="array" ref="O843">IF(A843="", "", (IFNA(IF(A843="", "", INDEX(UpdateSheet!$L:$L, MATCH(1, (UpdateSheet!$G:$G=MAXIFS(UpdateSheet!$G:$G, UpdateSheet!$H:$H, G843, UpdateSheet!$G:$G, "&lt;=" &amp; D843)) * (UpdateSheet!$H:$H=G843), 0))), "") * J843) +
(IFNA(IF(A843="", "", INDEX(UpdateSheet!$P:$P, MATCH(1, (UpdateSheet!$G:$G=MAXIFS(UpdateSheet!$G:$G, UpdateSheet!$M:$M, K843, UpdateSheet!$G:$G, "&lt;=" &amp; D843)) * (UpdateSheet!$M:$M=K843), 0))), "") * N843)
)
</f>
        <v/>
      </c>
      <c r="P843" s="86"/>
      <c r="Q843" s="82" t="str">
        <f t="array" ref="Q843">IF(A843="", "", (IFNA(IF(A843="", "", INDEX(UpdateSheet!$K:$K, MATCH(1, (UpdateSheet!$G:$G=MAXIFS(UpdateSheet!$G:$G, UpdateSheet!$H:$H, G843, UpdateSheet!$I:$I, J843, UpdateSheet!$G:$G, "&lt;=" &amp; D843)) * (UpdateSheet!$H:$H=G843) *(UpdateSheet!$I:$I=J843), 0))), "")) +
(IFNA(IF(A843="", "", INDEX(UpdateSheet!$O:$O, MATCH(1, (UpdateSheet!$G:$G=MAXIFS(UpdateSheet!$G:$G, UpdateSheet!$M:$M, K843,UpdateSheet!$N:$N, N843, UpdateSheet!$G:$G, "&lt;=" &amp; D843)) * (UpdateSheet!$M:$M=K843) *(UpdateSheet!$N:$N=N843), 0))), ""))
)
</f>
        <v/>
      </c>
      <c r="R843" s="81" t="s">
        <v>97</v>
      </c>
      <c r="S843" s="63" t="str">
        <f t="shared" si="20"/>
        <v/>
      </c>
      <c r="T843" s="87"/>
      <c r="U843" s="84" t="s">
        <v>97</v>
      </c>
      <c r="V843" s="84" t="s">
        <v>97</v>
      </c>
      <c r="W843" s="85" t="b">
        <f t="shared" si="1"/>
        <v>0</v>
      </c>
      <c r="X843" s="63"/>
      <c r="Y843" s="63"/>
      <c r="Z843" s="63"/>
    </row>
    <row r="844">
      <c r="A844" s="75"/>
      <c r="B844" s="74"/>
      <c r="C844" s="75"/>
      <c r="D844" s="76"/>
      <c r="E844" s="75" t="s">
        <v>97</v>
      </c>
      <c r="F844" s="75" t="s">
        <v>97</v>
      </c>
      <c r="G844" s="77"/>
      <c r="H844" s="77"/>
      <c r="I844" s="80"/>
      <c r="J844" s="77" t="s">
        <v>97</v>
      </c>
      <c r="K844" s="79" t="s">
        <v>97</v>
      </c>
      <c r="L844" s="79"/>
      <c r="M844" s="80"/>
      <c r="N844" s="79" t="s">
        <v>97</v>
      </c>
      <c r="O844" s="81" t="str">
        <f t="array" ref="O844">IF(A844="", "", (IFNA(IF(A844="", "", INDEX(UpdateSheet!$L:$L, MATCH(1, (UpdateSheet!$G:$G=MAXIFS(UpdateSheet!$G:$G, UpdateSheet!$H:$H, G844, UpdateSheet!$G:$G, "&lt;=" &amp; D844)) * (UpdateSheet!$H:$H=G844), 0))), "") * J844) +
(IFNA(IF(A844="", "", INDEX(UpdateSheet!$P:$P, MATCH(1, (UpdateSheet!$G:$G=MAXIFS(UpdateSheet!$G:$G, UpdateSheet!$M:$M, K844, UpdateSheet!$G:$G, "&lt;=" &amp; D844)) * (UpdateSheet!$M:$M=K844), 0))), "") * N844)
)
</f>
        <v/>
      </c>
      <c r="P844" s="86"/>
      <c r="Q844" s="82" t="str">
        <f t="array" ref="Q844">IF(A844="", "", (IFNA(IF(A844="", "", INDEX(UpdateSheet!$K:$K, MATCH(1, (UpdateSheet!$G:$G=MAXIFS(UpdateSheet!$G:$G, UpdateSheet!$H:$H, G844, UpdateSheet!$I:$I, J844, UpdateSheet!$G:$G, "&lt;=" &amp; D844)) * (UpdateSheet!$H:$H=G844) *(UpdateSheet!$I:$I=J844), 0))), "")) +
(IFNA(IF(A844="", "", INDEX(UpdateSheet!$O:$O, MATCH(1, (UpdateSheet!$G:$G=MAXIFS(UpdateSheet!$G:$G, UpdateSheet!$M:$M, K844,UpdateSheet!$N:$N, N844, UpdateSheet!$G:$G, "&lt;=" &amp; D844)) * (UpdateSheet!$M:$M=K844) *(UpdateSheet!$N:$N=N844), 0))), ""))
)
</f>
        <v/>
      </c>
      <c r="R844" s="81" t="s">
        <v>97</v>
      </c>
      <c r="S844" s="63" t="str">
        <f t="shared" si="20"/>
        <v/>
      </c>
      <c r="T844" s="87"/>
      <c r="U844" s="84" t="s">
        <v>97</v>
      </c>
      <c r="V844" s="84" t="s">
        <v>97</v>
      </c>
      <c r="W844" s="85" t="b">
        <f t="shared" si="1"/>
        <v>0</v>
      </c>
      <c r="X844" s="63"/>
      <c r="Y844" s="63"/>
      <c r="Z844" s="63"/>
    </row>
    <row r="845">
      <c r="A845" s="75"/>
      <c r="B845" s="74"/>
      <c r="C845" s="75"/>
      <c r="D845" s="76"/>
      <c r="E845" s="75" t="s">
        <v>97</v>
      </c>
      <c r="F845" s="75" t="s">
        <v>97</v>
      </c>
      <c r="G845" s="77"/>
      <c r="H845" s="77"/>
      <c r="I845" s="80"/>
      <c r="J845" s="77" t="s">
        <v>97</v>
      </c>
      <c r="K845" s="79" t="s">
        <v>97</v>
      </c>
      <c r="L845" s="79"/>
      <c r="M845" s="80"/>
      <c r="N845" s="79" t="s">
        <v>97</v>
      </c>
      <c r="O845" s="81" t="str">
        <f t="array" ref="O845">IF(A845="", "", (IFNA(IF(A845="", "", INDEX(UpdateSheet!$L:$L, MATCH(1, (UpdateSheet!$G:$G=MAXIFS(UpdateSheet!$G:$G, UpdateSheet!$H:$H, G845, UpdateSheet!$G:$G, "&lt;=" &amp; D845)) * (UpdateSheet!$H:$H=G845), 0))), "") * J845) +
(IFNA(IF(A845="", "", INDEX(UpdateSheet!$P:$P, MATCH(1, (UpdateSheet!$G:$G=MAXIFS(UpdateSheet!$G:$G, UpdateSheet!$M:$M, K845, UpdateSheet!$G:$G, "&lt;=" &amp; D845)) * (UpdateSheet!$M:$M=K845), 0))), "") * N845)
)
</f>
        <v/>
      </c>
      <c r="P845" s="86"/>
      <c r="Q845" s="82" t="str">
        <f t="array" ref="Q845">IF(A845="", "", (IFNA(IF(A845="", "", INDEX(UpdateSheet!$K:$K, MATCH(1, (UpdateSheet!$G:$G=MAXIFS(UpdateSheet!$G:$G, UpdateSheet!$H:$H, G845, UpdateSheet!$I:$I, J845, UpdateSheet!$G:$G, "&lt;=" &amp; D845)) * (UpdateSheet!$H:$H=G845) *(UpdateSheet!$I:$I=J845), 0))), "")) +
(IFNA(IF(A845="", "", INDEX(UpdateSheet!$O:$O, MATCH(1, (UpdateSheet!$G:$G=MAXIFS(UpdateSheet!$G:$G, UpdateSheet!$M:$M, K845,UpdateSheet!$N:$N, N845, UpdateSheet!$G:$G, "&lt;=" &amp; D845)) * (UpdateSheet!$M:$M=K845) *(UpdateSheet!$N:$N=N845), 0))), ""))
)
</f>
        <v/>
      </c>
      <c r="R845" s="81" t="s">
        <v>97</v>
      </c>
      <c r="S845" s="63" t="str">
        <f t="shared" si="20"/>
        <v/>
      </c>
      <c r="T845" s="87"/>
      <c r="U845" s="84" t="s">
        <v>97</v>
      </c>
      <c r="V845" s="84" t="s">
        <v>97</v>
      </c>
      <c r="W845" s="85" t="b">
        <f t="shared" si="1"/>
        <v>0</v>
      </c>
      <c r="X845" s="63"/>
      <c r="Y845" s="63"/>
      <c r="Z845" s="63"/>
    </row>
    <row r="846">
      <c r="A846" s="75"/>
      <c r="B846" s="74"/>
      <c r="C846" s="75"/>
      <c r="D846" s="76"/>
      <c r="E846" s="75" t="s">
        <v>97</v>
      </c>
      <c r="F846" s="75" t="s">
        <v>97</v>
      </c>
      <c r="G846" s="77"/>
      <c r="H846" s="77"/>
      <c r="I846" s="80"/>
      <c r="J846" s="77" t="s">
        <v>97</v>
      </c>
      <c r="K846" s="79" t="s">
        <v>97</v>
      </c>
      <c r="L846" s="79"/>
      <c r="M846" s="80"/>
      <c r="N846" s="79" t="s">
        <v>97</v>
      </c>
      <c r="O846" s="81" t="str">
        <f t="array" ref="O846">IF(A846="", "", (IFNA(IF(A846="", "", INDEX(UpdateSheet!$L:$L, MATCH(1, (UpdateSheet!$G:$G=MAXIFS(UpdateSheet!$G:$G, UpdateSheet!$H:$H, G846, UpdateSheet!$G:$G, "&lt;=" &amp; D846)) * (UpdateSheet!$H:$H=G846), 0))), "") * J846) +
(IFNA(IF(A846="", "", INDEX(UpdateSheet!$P:$P, MATCH(1, (UpdateSheet!$G:$G=MAXIFS(UpdateSheet!$G:$G, UpdateSheet!$M:$M, K846, UpdateSheet!$G:$G, "&lt;=" &amp; D846)) * (UpdateSheet!$M:$M=K846), 0))), "") * N846)
)
</f>
        <v/>
      </c>
      <c r="P846" s="86"/>
      <c r="Q846" s="82" t="str">
        <f t="array" ref="Q846">IF(A846="", "", (IFNA(IF(A846="", "", INDEX(UpdateSheet!$K:$K, MATCH(1, (UpdateSheet!$G:$G=MAXIFS(UpdateSheet!$G:$G, UpdateSheet!$H:$H, G846, UpdateSheet!$I:$I, J846, UpdateSheet!$G:$G, "&lt;=" &amp; D846)) * (UpdateSheet!$H:$H=G846) *(UpdateSheet!$I:$I=J846), 0))), "")) +
(IFNA(IF(A846="", "", INDEX(UpdateSheet!$O:$O, MATCH(1, (UpdateSheet!$G:$G=MAXIFS(UpdateSheet!$G:$G, UpdateSheet!$M:$M, K846,UpdateSheet!$N:$N, N846, UpdateSheet!$G:$G, "&lt;=" &amp; D846)) * (UpdateSheet!$M:$M=K846) *(UpdateSheet!$N:$N=N846), 0))), ""))
)
</f>
        <v/>
      </c>
      <c r="R846" s="81" t="s">
        <v>97</v>
      </c>
      <c r="S846" s="63" t="str">
        <f t="shared" si="20"/>
        <v/>
      </c>
      <c r="T846" s="87"/>
      <c r="U846" s="84" t="s">
        <v>97</v>
      </c>
      <c r="V846" s="84" t="s">
        <v>97</v>
      </c>
      <c r="W846" s="85" t="b">
        <f t="shared" si="1"/>
        <v>0</v>
      </c>
      <c r="X846" s="63"/>
      <c r="Y846" s="63"/>
      <c r="Z846" s="63"/>
    </row>
    <row r="847">
      <c r="A847" s="75"/>
      <c r="B847" s="74"/>
      <c r="C847" s="75"/>
      <c r="D847" s="76"/>
      <c r="E847" s="75" t="s">
        <v>97</v>
      </c>
      <c r="F847" s="75" t="s">
        <v>97</v>
      </c>
      <c r="G847" s="77"/>
      <c r="H847" s="77"/>
      <c r="I847" s="80"/>
      <c r="J847" s="77" t="s">
        <v>97</v>
      </c>
      <c r="K847" s="79" t="s">
        <v>97</v>
      </c>
      <c r="L847" s="79"/>
      <c r="M847" s="80"/>
      <c r="N847" s="79" t="s">
        <v>97</v>
      </c>
      <c r="O847" s="81" t="str">
        <f t="array" ref="O847">IF(A847="", "", (IFNA(IF(A847="", "", INDEX(UpdateSheet!$L:$L, MATCH(1, (UpdateSheet!$G:$G=MAXIFS(UpdateSheet!$G:$G, UpdateSheet!$H:$H, G847, UpdateSheet!$G:$G, "&lt;=" &amp; D847)) * (UpdateSheet!$H:$H=G847), 0))), "") * J847) +
(IFNA(IF(A847="", "", INDEX(UpdateSheet!$P:$P, MATCH(1, (UpdateSheet!$G:$G=MAXIFS(UpdateSheet!$G:$G, UpdateSheet!$M:$M, K847, UpdateSheet!$G:$G, "&lt;=" &amp; D847)) * (UpdateSheet!$M:$M=K847), 0))), "") * N847)
)
</f>
        <v/>
      </c>
      <c r="P847" s="86"/>
      <c r="Q847" s="82" t="str">
        <f t="array" ref="Q847">IF(A847="", "", (IFNA(IF(A847="", "", INDEX(UpdateSheet!$K:$K, MATCH(1, (UpdateSheet!$G:$G=MAXIFS(UpdateSheet!$G:$G, UpdateSheet!$H:$H, G847, UpdateSheet!$I:$I, J847, UpdateSheet!$G:$G, "&lt;=" &amp; D847)) * (UpdateSheet!$H:$H=G847) *(UpdateSheet!$I:$I=J847), 0))), "")) +
(IFNA(IF(A847="", "", INDEX(UpdateSheet!$O:$O, MATCH(1, (UpdateSheet!$G:$G=MAXIFS(UpdateSheet!$G:$G, UpdateSheet!$M:$M, K847,UpdateSheet!$N:$N, N847, UpdateSheet!$G:$G, "&lt;=" &amp; D847)) * (UpdateSheet!$M:$M=K847) *(UpdateSheet!$N:$N=N847), 0))), ""))
)
</f>
        <v/>
      </c>
      <c r="R847" s="81" t="s">
        <v>97</v>
      </c>
      <c r="S847" s="63" t="str">
        <f t="shared" si="20"/>
        <v/>
      </c>
      <c r="T847" s="87"/>
      <c r="U847" s="84" t="s">
        <v>97</v>
      </c>
      <c r="V847" s="84" t="s">
        <v>97</v>
      </c>
      <c r="W847" s="85" t="b">
        <f t="shared" si="1"/>
        <v>0</v>
      </c>
      <c r="X847" s="63"/>
      <c r="Y847" s="63"/>
      <c r="Z847" s="63"/>
    </row>
    <row r="848">
      <c r="A848" s="75"/>
      <c r="B848" s="74"/>
      <c r="C848" s="75"/>
      <c r="D848" s="76"/>
      <c r="E848" s="75" t="s">
        <v>97</v>
      </c>
      <c r="F848" s="75" t="s">
        <v>97</v>
      </c>
      <c r="G848" s="77"/>
      <c r="H848" s="77"/>
      <c r="I848" s="80"/>
      <c r="J848" s="77" t="s">
        <v>97</v>
      </c>
      <c r="K848" s="79" t="s">
        <v>97</v>
      </c>
      <c r="L848" s="79"/>
      <c r="M848" s="80"/>
      <c r="N848" s="79" t="s">
        <v>97</v>
      </c>
      <c r="O848" s="81" t="str">
        <f t="array" ref="O848">IF(A848="", "", (IFNA(IF(A848="", "", INDEX(UpdateSheet!$L:$L, MATCH(1, (UpdateSheet!$G:$G=MAXIFS(UpdateSheet!$G:$G, UpdateSheet!$H:$H, G848, UpdateSheet!$G:$G, "&lt;=" &amp; D848)) * (UpdateSheet!$H:$H=G848), 0))), "") * J848) +
(IFNA(IF(A848="", "", INDEX(UpdateSheet!$P:$P, MATCH(1, (UpdateSheet!$G:$G=MAXIFS(UpdateSheet!$G:$G, UpdateSheet!$M:$M, K848, UpdateSheet!$G:$G, "&lt;=" &amp; D848)) * (UpdateSheet!$M:$M=K848), 0))), "") * N848)
)
</f>
        <v/>
      </c>
      <c r="P848" s="86"/>
      <c r="Q848" s="82" t="str">
        <f t="array" ref="Q848">IF(A848="", "", (IFNA(IF(A848="", "", INDEX(UpdateSheet!$K:$K, MATCH(1, (UpdateSheet!$G:$G=MAXIFS(UpdateSheet!$G:$G, UpdateSheet!$H:$H, G848, UpdateSheet!$I:$I, J848, UpdateSheet!$G:$G, "&lt;=" &amp; D848)) * (UpdateSheet!$H:$H=G848) *(UpdateSheet!$I:$I=J848), 0))), "")) +
(IFNA(IF(A848="", "", INDEX(UpdateSheet!$O:$O, MATCH(1, (UpdateSheet!$G:$G=MAXIFS(UpdateSheet!$G:$G, UpdateSheet!$M:$M, K848,UpdateSheet!$N:$N, N848, UpdateSheet!$G:$G, "&lt;=" &amp; D848)) * (UpdateSheet!$M:$M=K848) *(UpdateSheet!$N:$N=N848), 0))), ""))
)
</f>
        <v/>
      </c>
      <c r="R848" s="81" t="s">
        <v>97</v>
      </c>
      <c r="S848" s="63" t="str">
        <f t="shared" si="20"/>
        <v/>
      </c>
      <c r="T848" s="87"/>
      <c r="U848" s="84" t="s">
        <v>97</v>
      </c>
      <c r="V848" s="84" t="s">
        <v>97</v>
      </c>
      <c r="W848" s="85" t="b">
        <f t="shared" si="1"/>
        <v>0</v>
      </c>
      <c r="X848" s="63"/>
      <c r="Y848" s="63"/>
      <c r="Z848" s="63"/>
    </row>
    <row r="849">
      <c r="A849" s="75"/>
      <c r="B849" s="74"/>
      <c r="C849" s="75"/>
      <c r="D849" s="76"/>
      <c r="E849" s="75" t="s">
        <v>97</v>
      </c>
      <c r="F849" s="75" t="s">
        <v>97</v>
      </c>
      <c r="G849" s="77"/>
      <c r="H849" s="77"/>
      <c r="I849" s="80"/>
      <c r="J849" s="77" t="s">
        <v>97</v>
      </c>
      <c r="K849" s="79" t="s">
        <v>97</v>
      </c>
      <c r="L849" s="79"/>
      <c r="M849" s="80"/>
      <c r="N849" s="79" t="s">
        <v>97</v>
      </c>
      <c r="O849" s="81" t="str">
        <f t="array" ref="O849">IF(A849="", "", (IFNA(IF(A849="", "", INDEX(UpdateSheet!$L:$L, MATCH(1, (UpdateSheet!$G:$G=MAXIFS(UpdateSheet!$G:$G, UpdateSheet!$H:$H, G849, UpdateSheet!$G:$G, "&lt;=" &amp; D849)) * (UpdateSheet!$H:$H=G849), 0))), "") * J849) +
(IFNA(IF(A849="", "", INDEX(UpdateSheet!$P:$P, MATCH(1, (UpdateSheet!$G:$G=MAXIFS(UpdateSheet!$G:$G, UpdateSheet!$M:$M, K849, UpdateSheet!$G:$G, "&lt;=" &amp; D849)) * (UpdateSheet!$M:$M=K849), 0))), "") * N849)
)
</f>
        <v/>
      </c>
      <c r="P849" s="86"/>
      <c r="Q849" s="82" t="str">
        <f t="array" ref="Q849">IF(A849="", "", (IFNA(IF(A849="", "", INDEX(UpdateSheet!$K:$K, MATCH(1, (UpdateSheet!$G:$G=MAXIFS(UpdateSheet!$G:$G, UpdateSheet!$H:$H, G849, UpdateSheet!$I:$I, J849, UpdateSheet!$G:$G, "&lt;=" &amp; D849)) * (UpdateSheet!$H:$H=G849) *(UpdateSheet!$I:$I=J849), 0))), "")) +
(IFNA(IF(A849="", "", INDEX(UpdateSheet!$O:$O, MATCH(1, (UpdateSheet!$G:$G=MAXIFS(UpdateSheet!$G:$G, UpdateSheet!$M:$M, K849,UpdateSheet!$N:$N, N849, UpdateSheet!$G:$G, "&lt;=" &amp; D849)) * (UpdateSheet!$M:$M=K849) *(UpdateSheet!$N:$N=N849), 0))), ""))
)
</f>
        <v/>
      </c>
      <c r="R849" s="81" t="s">
        <v>97</v>
      </c>
      <c r="S849" s="63" t="str">
        <f t="shared" si="20"/>
        <v/>
      </c>
      <c r="T849" s="87"/>
      <c r="U849" s="84" t="s">
        <v>97</v>
      </c>
      <c r="V849" s="84" t="s">
        <v>97</v>
      </c>
      <c r="W849" s="85" t="b">
        <f t="shared" si="1"/>
        <v>0</v>
      </c>
      <c r="X849" s="63"/>
      <c r="Y849" s="63"/>
      <c r="Z849" s="63"/>
    </row>
    <row r="850">
      <c r="A850" s="75"/>
      <c r="B850" s="74"/>
      <c r="C850" s="75"/>
      <c r="D850" s="76"/>
      <c r="E850" s="75" t="s">
        <v>97</v>
      </c>
      <c r="F850" s="75" t="s">
        <v>97</v>
      </c>
      <c r="G850" s="77"/>
      <c r="H850" s="77"/>
      <c r="I850" s="80"/>
      <c r="J850" s="77" t="s">
        <v>97</v>
      </c>
      <c r="K850" s="79" t="s">
        <v>97</v>
      </c>
      <c r="L850" s="79"/>
      <c r="M850" s="80"/>
      <c r="N850" s="79" t="s">
        <v>97</v>
      </c>
      <c r="O850" s="81" t="str">
        <f t="array" ref="O850">IF(A850="", "", (IFNA(IF(A850="", "", INDEX(UpdateSheet!$L:$L, MATCH(1, (UpdateSheet!$G:$G=MAXIFS(UpdateSheet!$G:$G, UpdateSheet!$H:$H, G850, UpdateSheet!$G:$G, "&lt;=" &amp; D850)) * (UpdateSheet!$H:$H=G850), 0))), "") * J850) +
(IFNA(IF(A850="", "", INDEX(UpdateSheet!$P:$P, MATCH(1, (UpdateSheet!$G:$G=MAXIFS(UpdateSheet!$G:$G, UpdateSheet!$M:$M, K850, UpdateSheet!$G:$G, "&lt;=" &amp; D850)) * (UpdateSheet!$M:$M=K850), 0))), "") * N850)
)
</f>
        <v/>
      </c>
      <c r="P850" s="86"/>
      <c r="Q850" s="82" t="str">
        <f t="array" ref="Q850">IF(A850="", "", (IFNA(IF(A850="", "", INDEX(UpdateSheet!$K:$K, MATCH(1, (UpdateSheet!$G:$G=MAXIFS(UpdateSheet!$G:$G, UpdateSheet!$H:$H, G850, UpdateSheet!$I:$I, J850, UpdateSheet!$G:$G, "&lt;=" &amp; D850)) * (UpdateSheet!$H:$H=G850) *(UpdateSheet!$I:$I=J850), 0))), "")) +
(IFNA(IF(A850="", "", INDEX(UpdateSheet!$O:$O, MATCH(1, (UpdateSheet!$G:$G=MAXIFS(UpdateSheet!$G:$G, UpdateSheet!$M:$M, K850,UpdateSheet!$N:$N, N850, UpdateSheet!$G:$G, "&lt;=" &amp; D850)) * (UpdateSheet!$M:$M=K850) *(UpdateSheet!$N:$N=N850), 0))), ""))
)
</f>
        <v/>
      </c>
      <c r="R850" s="81" t="s">
        <v>97</v>
      </c>
      <c r="S850" s="63" t="str">
        <f t="shared" si="20"/>
        <v/>
      </c>
      <c r="T850" s="87"/>
      <c r="U850" s="84" t="s">
        <v>97</v>
      </c>
      <c r="V850" s="84" t="s">
        <v>97</v>
      </c>
      <c r="W850" s="85" t="b">
        <f t="shared" si="1"/>
        <v>0</v>
      </c>
      <c r="X850" s="63"/>
      <c r="Y850" s="63"/>
      <c r="Z850" s="63"/>
    </row>
    <row r="851">
      <c r="A851" s="75"/>
      <c r="B851" s="74"/>
      <c r="C851" s="75"/>
      <c r="D851" s="76"/>
      <c r="E851" s="75" t="s">
        <v>97</v>
      </c>
      <c r="F851" s="75" t="s">
        <v>97</v>
      </c>
      <c r="G851" s="77"/>
      <c r="H851" s="77"/>
      <c r="I851" s="80"/>
      <c r="J851" s="77" t="s">
        <v>97</v>
      </c>
      <c r="K851" s="79" t="s">
        <v>97</v>
      </c>
      <c r="L851" s="79"/>
      <c r="M851" s="80"/>
      <c r="N851" s="79" t="s">
        <v>97</v>
      </c>
      <c r="O851" s="81" t="str">
        <f t="array" ref="O851">IF(A851="", "", (IFNA(IF(A851="", "", INDEX(UpdateSheet!$L:$L, MATCH(1, (UpdateSheet!$G:$G=MAXIFS(UpdateSheet!$G:$G, UpdateSheet!$H:$H, G851, UpdateSheet!$G:$G, "&lt;=" &amp; D851)) * (UpdateSheet!$H:$H=G851), 0))), "") * J851) +
(IFNA(IF(A851="", "", INDEX(UpdateSheet!$P:$P, MATCH(1, (UpdateSheet!$G:$G=MAXIFS(UpdateSheet!$G:$G, UpdateSheet!$M:$M, K851, UpdateSheet!$G:$G, "&lt;=" &amp; D851)) * (UpdateSheet!$M:$M=K851), 0))), "") * N851)
)
</f>
        <v/>
      </c>
      <c r="P851" s="86"/>
      <c r="Q851" s="82" t="str">
        <f t="array" ref="Q851">IF(A851="", "", (IFNA(IF(A851="", "", INDEX(UpdateSheet!$K:$K, MATCH(1, (UpdateSheet!$G:$G=MAXIFS(UpdateSheet!$G:$G, UpdateSheet!$H:$H, G851, UpdateSheet!$I:$I, J851, UpdateSheet!$G:$G, "&lt;=" &amp; D851)) * (UpdateSheet!$H:$H=G851) *(UpdateSheet!$I:$I=J851), 0))), "")) +
(IFNA(IF(A851="", "", INDEX(UpdateSheet!$O:$O, MATCH(1, (UpdateSheet!$G:$G=MAXIFS(UpdateSheet!$G:$G, UpdateSheet!$M:$M, K851,UpdateSheet!$N:$N, N851, UpdateSheet!$G:$G, "&lt;=" &amp; D851)) * (UpdateSheet!$M:$M=K851) *(UpdateSheet!$N:$N=N851), 0))), ""))
)
</f>
        <v/>
      </c>
      <c r="R851" s="81" t="s">
        <v>97</v>
      </c>
      <c r="S851" s="63" t="str">
        <f t="shared" si="20"/>
        <v/>
      </c>
      <c r="T851" s="87"/>
      <c r="U851" s="84" t="s">
        <v>97</v>
      </c>
      <c r="V851" s="84" t="s">
        <v>97</v>
      </c>
      <c r="W851" s="85" t="b">
        <f t="shared" si="1"/>
        <v>0</v>
      </c>
      <c r="X851" s="63"/>
      <c r="Y851" s="63"/>
      <c r="Z851" s="63"/>
    </row>
    <row r="852">
      <c r="A852" s="75"/>
      <c r="B852" s="74"/>
      <c r="C852" s="75"/>
      <c r="D852" s="76"/>
      <c r="E852" s="75" t="s">
        <v>97</v>
      </c>
      <c r="F852" s="75" t="s">
        <v>97</v>
      </c>
      <c r="G852" s="77"/>
      <c r="H852" s="77"/>
      <c r="I852" s="80"/>
      <c r="J852" s="77" t="s">
        <v>97</v>
      </c>
      <c r="K852" s="79" t="s">
        <v>97</v>
      </c>
      <c r="L852" s="79"/>
      <c r="M852" s="80"/>
      <c r="N852" s="79" t="s">
        <v>97</v>
      </c>
      <c r="O852" s="81" t="str">
        <f t="array" ref="O852">IF(A852="", "", (IFNA(IF(A852="", "", INDEX(UpdateSheet!$L:$L, MATCH(1, (UpdateSheet!$G:$G=MAXIFS(UpdateSheet!$G:$G, UpdateSheet!$H:$H, G852, UpdateSheet!$G:$G, "&lt;=" &amp; D852)) * (UpdateSheet!$H:$H=G852), 0))), "") * J852) +
(IFNA(IF(A852="", "", INDEX(UpdateSheet!$P:$P, MATCH(1, (UpdateSheet!$G:$G=MAXIFS(UpdateSheet!$G:$G, UpdateSheet!$M:$M, K852, UpdateSheet!$G:$G, "&lt;=" &amp; D852)) * (UpdateSheet!$M:$M=K852), 0))), "") * N852)
)
</f>
        <v/>
      </c>
      <c r="P852" s="86"/>
      <c r="Q852" s="82" t="str">
        <f t="array" ref="Q852">IF(A852="", "", (IFNA(IF(A852="", "", INDEX(UpdateSheet!$K:$K, MATCH(1, (UpdateSheet!$G:$G=MAXIFS(UpdateSheet!$G:$G, UpdateSheet!$H:$H, G852, UpdateSheet!$I:$I, J852, UpdateSheet!$G:$G, "&lt;=" &amp; D852)) * (UpdateSheet!$H:$H=G852) *(UpdateSheet!$I:$I=J852), 0))), "")) +
(IFNA(IF(A852="", "", INDEX(UpdateSheet!$O:$O, MATCH(1, (UpdateSheet!$G:$G=MAXIFS(UpdateSheet!$G:$G, UpdateSheet!$M:$M, K852,UpdateSheet!$N:$N, N852, UpdateSheet!$G:$G, "&lt;=" &amp; D852)) * (UpdateSheet!$M:$M=K852) *(UpdateSheet!$N:$N=N852), 0))), ""))
)
</f>
        <v/>
      </c>
      <c r="R852" s="81" t="s">
        <v>97</v>
      </c>
      <c r="S852" s="63" t="str">
        <f t="shared" si="20"/>
        <v/>
      </c>
      <c r="T852" s="87"/>
      <c r="U852" s="84" t="s">
        <v>97</v>
      </c>
      <c r="V852" s="84" t="s">
        <v>97</v>
      </c>
      <c r="W852" s="85" t="b">
        <f t="shared" si="1"/>
        <v>0</v>
      </c>
      <c r="X852" s="63"/>
      <c r="Y852" s="63"/>
      <c r="Z852" s="63"/>
    </row>
    <row r="853">
      <c r="A853" s="75"/>
      <c r="B853" s="74"/>
      <c r="C853" s="75"/>
      <c r="D853" s="76"/>
      <c r="E853" s="75" t="s">
        <v>97</v>
      </c>
      <c r="F853" s="75" t="s">
        <v>97</v>
      </c>
      <c r="G853" s="77"/>
      <c r="H853" s="77"/>
      <c r="I853" s="80"/>
      <c r="J853" s="77" t="s">
        <v>97</v>
      </c>
      <c r="K853" s="79" t="s">
        <v>97</v>
      </c>
      <c r="L853" s="79"/>
      <c r="M853" s="80"/>
      <c r="N853" s="79" t="s">
        <v>97</v>
      </c>
      <c r="O853" s="81" t="str">
        <f t="array" ref="O853">IF(A853="", "", (IFNA(IF(A853="", "", INDEX(UpdateSheet!$L:$L, MATCH(1, (UpdateSheet!$G:$G=MAXIFS(UpdateSheet!$G:$G, UpdateSheet!$H:$H, G853, UpdateSheet!$G:$G, "&lt;=" &amp; D853)) * (UpdateSheet!$H:$H=G853), 0))), "") * J853) +
(IFNA(IF(A853="", "", INDEX(UpdateSheet!$P:$P, MATCH(1, (UpdateSheet!$G:$G=MAXIFS(UpdateSheet!$G:$G, UpdateSheet!$M:$M, K853, UpdateSheet!$G:$G, "&lt;=" &amp; D853)) * (UpdateSheet!$M:$M=K853), 0))), "") * N853)
)
</f>
        <v/>
      </c>
      <c r="P853" s="86"/>
      <c r="Q853" s="82" t="str">
        <f t="array" ref="Q853">IF(A853="", "", (IFNA(IF(A853="", "", INDEX(UpdateSheet!$K:$K, MATCH(1, (UpdateSheet!$G:$G=MAXIFS(UpdateSheet!$G:$G, UpdateSheet!$H:$H, G853, UpdateSheet!$I:$I, J853, UpdateSheet!$G:$G, "&lt;=" &amp; D853)) * (UpdateSheet!$H:$H=G853) *(UpdateSheet!$I:$I=J853), 0))), "")) +
(IFNA(IF(A853="", "", INDEX(UpdateSheet!$O:$O, MATCH(1, (UpdateSheet!$G:$G=MAXIFS(UpdateSheet!$G:$G, UpdateSheet!$M:$M, K853,UpdateSheet!$N:$N, N853, UpdateSheet!$G:$G, "&lt;=" &amp; D853)) * (UpdateSheet!$M:$M=K853) *(UpdateSheet!$N:$N=N853), 0))), ""))
)
</f>
        <v/>
      </c>
      <c r="R853" s="81" t="s">
        <v>97</v>
      </c>
      <c r="S853" s="63" t="str">
        <f t="shared" si="20"/>
        <v/>
      </c>
      <c r="T853" s="87"/>
      <c r="U853" s="84" t="s">
        <v>97</v>
      </c>
      <c r="V853" s="84" t="s">
        <v>97</v>
      </c>
      <c r="W853" s="85" t="b">
        <f t="shared" si="1"/>
        <v>0</v>
      </c>
      <c r="X853" s="63"/>
      <c r="Y853" s="63"/>
      <c r="Z853" s="63"/>
    </row>
    <row r="854">
      <c r="A854" s="75"/>
      <c r="B854" s="74"/>
      <c r="C854" s="75"/>
      <c r="D854" s="76"/>
      <c r="E854" s="75" t="s">
        <v>97</v>
      </c>
      <c r="F854" s="75" t="s">
        <v>97</v>
      </c>
      <c r="G854" s="77"/>
      <c r="H854" s="77"/>
      <c r="I854" s="80"/>
      <c r="J854" s="77" t="s">
        <v>97</v>
      </c>
      <c r="K854" s="79" t="s">
        <v>97</v>
      </c>
      <c r="L854" s="79"/>
      <c r="M854" s="80"/>
      <c r="N854" s="79" t="s">
        <v>97</v>
      </c>
      <c r="O854" s="81" t="str">
        <f t="array" ref="O854">IF(A854="", "", (IFNA(IF(A854="", "", INDEX(UpdateSheet!$L:$L, MATCH(1, (UpdateSheet!$G:$G=MAXIFS(UpdateSheet!$G:$G, UpdateSheet!$H:$H, G854, UpdateSheet!$G:$G, "&lt;=" &amp; D854)) * (UpdateSheet!$H:$H=G854), 0))), "") * J854) +
(IFNA(IF(A854="", "", INDEX(UpdateSheet!$P:$P, MATCH(1, (UpdateSheet!$G:$G=MAXIFS(UpdateSheet!$G:$G, UpdateSheet!$M:$M, K854, UpdateSheet!$G:$G, "&lt;=" &amp; D854)) * (UpdateSheet!$M:$M=K854), 0))), "") * N854)
)
</f>
        <v/>
      </c>
      <c r="P854" s="86"/>
      <c r="Q854" s="82" t="str">
        <f t="array" ref="Q854">IF(A854="", "", (IFNA(IF(A854="", "", INDEX(UpdateSheet!$K:$K, MATCH(1, (UpdateSheet!$G:$G=MAXIFS(UpdateSheet!$G:$G, UpdateSheet!$H:$H, G854, UpdateSheet!$I:$I, J854, UpdateSheet!$G:$G, "&lt;=" &amp; D854)) * (UpdateSheet!$H:$H=G854) *(UpdateSheet!$I:$I=J854), 0))), "")) +
(IFNA(IF(A854="", "", INDEX(UpdateSheet!$O:$O, MATCH(1, (UpdateSheet!$G:$G=MAXIFS(UpdateSheet!$G:$G, UpdateSheet!$M:$M, K854,UpdateSheet!$N:$N, N854, UpdateSheet!$G:$G, "&lt;=" &amp; D854)) * (UpdateSheet!$M:$M=K854) *(UpdateSheet!$N:$N=N854), 0))), ""))
)
</f>
        <v/>
      </c>
      <c r="R854" s="81" t="s">
        <v>97</v>
      </c>
      <c r="S854" s="63" t="str">
        <f t="shared" si="20"/>
        <v/>
      </c>
      <c r="T854" s="87"/>
      <c r="U854" s="84" t="s">
        <v>97</v>
      </c>
      <c r="V854" s="84" t="s">
        <v>97</v>
      </c>
      <c r="W854" s="85" t="b">
        <f t="shared" si="1"/>
        <v>0</v>
      </c>
      <c r="X854" s="63"/>
      <c r="Y854" s="63"/>
      <c r="Z854" s="63"/>
    </row>
    <row r="855">
      <c r="A855" s="75"/>
      <c r="B855" s="74"/>
      <c r="C855" s="75"/>
      <c r="D855" s="76"/>
      <c r="E855" s="75" t="s">
        <v>97</v>
      </c>
      <c r="F855" s="75" t="s">
        <v>97</v>
      </c>
      <c r="G855" s="77"/>
      <c r="H855" s="77"/>
      <c r="I855" s="80"/>
      <c r="J855" s="77" t="s">
        <v>97</v>
      </c>
      <c r="K855" s="79" t="s">
        <v>97</v>
      </c>
      <c r="L855" s="79"/>
      <c r="M855" s="80"/>
      <c r="N855" s="79" t="s">
        <v>97</v>
      </c>
      <c r="O855" s="81" t="str">
        <f t="array" ref="O855">IF(A855="", "", (IFNA(IF(A855="", "", INDEX(UpdateSheet!$L:$L, MATCH(1, (UpdateSheet!$G:$G=MAXIFS(UpdateSheet!$G:$G, UpdateSheet!$H:$H, G855, UpdateSheet!$G:$G, "&lt;=" &amp; D855)) * (UpdateSheet!$H:$H=G855), 0))), "") * J855) +
(IFNA(IF(A855="", "", INDEX(UpdateSheet!$P:$P, MATCH(1, (UpdateSheet!$G:$G=MAXIFS(UpdateSheet!$G:$G, UpdateSheet!$M:$M, K855, UpdateSheet!$G:$G, "&lt;=" &amp; D855)) * (UpdateSheet!$M:$M=K855), 0))), "") * N855)
)
</f>
        <v/>
      </c>
      <c r="P855" s="86"/>
      <c r="Q855" s="82" t="str">
        <f t="array" ref="Q855">IF(A855="", "", (IFNA(IF(A855="", "", INDEX(UpdateSheet!$K:$K, MATCH(1, (UpdateSheet!$G:$G=MAXIFS(UpdateSheet!$G:$G, UpdateSheet!$H:$H, G855, UpdateSheet!$I:$I, J855, UpdateSheet!$G:$G, "&lt;=" &amp; D855)) * (UpdateSheet!$H:$H=G855) *(UpdateSheet!$I:$I=J855), 0))), "")) +
(IFNA(IF(A855="", "", INDEX(UpdateSheet!$O:$O, MATCH(1, (UpdateSheet!$G:$G=MAXIFS(UpdateSheet!$G:$G, UpdateSheet!$M:$M, K855,UpdateSheet!$N:$N, N855, UpdateSheet!$G:$G, "&lt;=" &amp; D855)) * (UpdateSheet!$M:$M=K855) *(UpdateSheet!$N:$N=N855), 0))), ""))
)
</f>
        <v/>
      </c>
      <c r="R855" s="81" t="s">
        <v>97</v>
      </c>
      <c r="S855" s="63" t="str">
        <f t="shared" si="20"/>
        <v/>
      </c>
      <c r="T855" s="87"/>
      <c r="U855" s="84" t="s">
        <v>97</v>
      </c>
      <c r="V855" s="84" t="s">
        <v>97</v>
      </c>
      <c r="W855" s="85" t="b">
        <f t="shared" si="1"/>
        <v>0</v>
      </c>
      <c r="X855" s="63"/>
      <c r="Y855" s="63"/>
      <c r="Z855" s="63"/>
    </row>
    <row r="856">
      <c r="A856" s="75"/>
      <c r="B856" s="74"/>
      <c r="C856" s="75"/>
      <c r="D856" s="76"/>
      <c r="E856" s="75" t="s">
        <v>97</v>
      </c>
      <c r="F856" s="75" t="s">
        <v>97</v>
      </c>
      <c r="G856" s="77"/>
      <c r="H856" s="77"/>
      <c r="I856" s="80"/>
      <c r="J856" s="77" t="s">
        <v>97</v>
      </c>
      <c r="K856" s="79" t="s">
        <v>97</v>
      </c>
      <c r="L856" s="79"/>
      <c r="M856" s="80"/>
      <c r="N856" s="79" t="s">
        <v>97</v>
      </c>
      <c r="O856" s="81" t="str">
        <f t="array" ref="O856">IF(A856="", "", (IFNA(IF(A856="", "", INDEX(UpdateSheet!$L:$L, MATCH(1, (UpdateSheet!$G:$G=MAXIFS(UpdateSheet!$G:$G, UpdateSheet!$H:$H, G856, UpdateSheet!$G:$G, "&lt;=" &amp; D856)) * (UpdateSheet!$H:$H=G856), 0))), "") * J856) +
(IFNA(IF(A856="", "", INDEX(UpdateSheet!$P:$P, MATCH(1, (UpdateSheet!$G:$G=MAXIFS(UpdateSheet!$G:$G, UpdateSheet!$M:$M, K856, UpdateSheet!$G:$G, "&lt;=" &amp; D856)) * (UpdateSheet!$M:$M=K856), 0))), "") * N856)
)
</f>
        <v/>
      </c>
      <c r="P856" s="86"/>
      <c r="Q856" s="82" t="str">
        <f t="array" ref="Q856">IF(A856="", "", (IFNA(IF(A856="", "", INDEX(UpdateSheet!$K:$K, MATCH(1, (UpdateSheet!$G:$G=MAXIFS(UpdateSheet!$G:$G, UpdateSheet!$H:$H, G856, UpdateSheet!$I:$I, J856, UpdateSheet!$G:$G, "&lt;=" &amp; D856)) * (UpdateSheet!$H:$H=G856) *(UpdateSheet!$I:$I=J856), 0))), "")) +
(IFNA(IF(A856="", "", INDEX(UpdateSheet!$O:$O, MATCH(1, (UpdateSheet!$G:$G=MAXIFS(UpdateSheet!$G:$G, UpdateSheet!$M:$M, K856,UpdateSheet!$N:$N, N856, UpdateSheet!$G:$G, "&lt;=" &amp; D856)) * (UpdateSheet!$M:$M=K856) *(UpdateSheet!$N:$N=N856), 0))), ""))
)
</f>
        <v/>
      </c>
      <c r="R856" s="81" t="s">
        <v>97</v>
      </c>
      <c r="S856" s="63" t="str">
        <f t="shared" si="20"/>
        <v/>
      </c>
      <c r="T856" s="87"/>
      <c r="U856" s="84" t="s">
        <v>97</v>
      </c>
      <c r="V856" s="84" t="s">
        <v>97</v>
      </c>
      <c r="W856" s="85" t="b">
        <f t="shared" si="1"/>
        <v>0</v>
      </c>
      <c r="X856" s="63"/>
      <c r="Y856" s="63"/>
      <c r="Z856" s="63"/>
    </row>
    <row r="857">
      <c r="A857" s="75"/>
      <c r="B857" s="74"/>
      <c r="C857" s="75"/>
      <c r="D857" s="76"/>
      <c r="E857" s="75" t="s">
        <v>97</v>
      </c>
      <c r="F857" s="75" t="s">
        <v>97</v>
      </c>
      <c r="G857" s="77"/>
      <c r="H857" s="77"/>
      <c r="I857" s="80"/>
      <c r="J857" s="77" t="s">
        <v>97</v>
      </c>
      <c r="K857" s="79" t="s">
        <v>97</v>
      </c>
      <c r="L857" s="79"/>
      <c r="M857" s="80"/>
      <c r="N857" s="79" t="s">
        <v>97</v>
      </c>
      <c r="O857" s="81" t="str">
        <f t="array" ref="O857">IF(A857="", "", (IFNA(IF(A857="", "", INDEX(UpdateSheet!$L:$L, MATCH(1, (UpdateSheet!$G:$G=MAXIFS(UpdateSheet!$G:$G, UpdateSheet!$H:$H, G857, UpdateSheet!$G:$G, "&lt;=" &amp; D857)) * (UpdateSheet!$H:$H=G857), 0))), "") * J857) +
(IFNA(IF(A857="", "", INDEX(UpdateSheet!$P:$P, MATCH(1, (UpdateSheet!$G:$G=MAXIFS(UpdateSheet!$G:$G, UpdateSheet!$M:$M, K857, UpdateSheet!$G:$G, "&lt;=" &amp; D857)) * (UpdateSheet!$M:$M=K857), 0))), "") * N857)
)
</f>
        <v/>
      </c>
      <c r="P857" s="86"/>
      <c r="Q857" s="82" t="str">
        <f t="array" ref="Q857">IF(A857="", "", (IFNA(IF(A857="", "", INDEX(UpdateSheet!$K:$K, MATCH(1, (UpdateSheet!$G:$G=MAXIFS(UpdateSheet!$G:$G, UpdateSheet!$H:$H, G857, UpdateSheet!$I:$I, J857, UpdateSheet!$G:$G, "&lt;=" &amp; D857)) * (UpdateSheet!$H:$H=G857) *(UpdateSheet!$I:$I=J857), 0))), "")) +
(IFNA(IF(A857="", "", INDEX(UpdateSheet!$O:$O, MATCH(1, (UpdateSheet!$G:$G=MAXIFS(UpdateSheet!$G:$G, UpdateSheet!$M:$M, K857,UpdateSheet!$N:$N, N857, UpdateSheet!$G:$G, "&lt;=" &amp; D857)) * (UpdateSheet!$M:$M=K857) *(UpdateSheet!$N:$N=N857), 0))), ""))
)
</f>
        <v/>
      </c>
      <c r="R857" s="81" t="s">
        <v>97</v>
      </c>
      <c r="S857" s="63" t="str">
        <f t="shared" si="20"/>
        <v/>
      </c>
      <c r="T857" s="87"/>
      <c r="U857" s="84" t="s">
        <v>97</v>
      </c>
      <c r="V857" s="84" t="s">
        <v>97</v>
      </c>
      <c r="W857" s="85" t="b">
        <f t="shared" si="1"/>
        <v>0</v>
      </c>
      <c r="X857" s="63"/>
      <c r="Y857" s="63"/>
      <c r="Z857" s="63"/>
    </row>
    <row r="858">
      <c r="A858" s="75"/>
      <c r="B858" s="74"/>
      <c r="C858" s="75"/>
      <c r="D858" s="76"/>
      <c r="E858" s="75" t="s">
        <v>97</v>
      </c>
      <c r="F858" s="75" t="s">
        <v>97</v>
      </c>
      <c r="G858" s="77"/>
      <c r="H858" s="77"/>
      <c r="I858" s="80"/>
      <c r="J858" s="77" t="s">
        <v>97</v>
      </c>
      <c r="K858" s="79" t="s">
        <v>97</v>
      </c>
      <c r="L858" s="79"/>
      <c r="M858" s="80"/>
      <c r="N858" s="79" t="s">
        <v>97</v>
      </c>
      <c r="O858" s="81" t="str">
        <f t="array" ref="O858">IF(A858="", "", (IFNA(IF(A858="", "", INDEX(UpdateSheet!$L:$L, MATCH(1, (UpdateSheet!$G:$G=MAXIFS(UpdateSheet!$G:$G, UpdateSheet!$H:$H, G858, UpdateSheet!$G:$G, "&lt;=" &amp; D858)) * (UpdateSheet!$H:$H=G858), 0))), "") * J858) +
(IFNA(IF(A858="", "", INDEX(UpdateSheet!$P:$P, MATCH(1, (UpdateSheet!$G:$G=MAXIFS(UpdateSheet!$G:$G, UpdateSheet!$M:$M, K858, UpdateSheet!$G:$G, "&lt;=" &amp; D858)) * (UpdateSheet!$M:$M=K858), 0))), "") * N858)
)
</f>
        <v/>
      </c>
      <c r="P858" s="86"/>
      <c r="Q858" s="82" t="str">
        <f t="array" ref="Q858">IF(A858="", "", (IFNA(IF(A858="", "", INDEX(UpdateSheet!$K:$K, MATCH(1, (UpdateSheet!$G:$G=MAXIFS(UpdateSheet!$G:$G, UpdateSheet!$H:$H, G858, UpdateSheet!$I:$I, J858, UpdateSheet!$G:$G, "&lt;=" &amp; D858)) * (UpdateSheet!$H:$H=G858) *(UpdateSheet!$I:$I=J858), 0))), "")) +
(IFNA(IF(A858="", "", INDEX(UpdateSheet!$O:$O, MATCH(1, (UpdateSheet!$G:$G=MAXIFS(UpdateSheet!$G:$G, UpdateSheet!$M:$M, K858,UpdateSheet!$N:$N, N858, UpdateSheet!$G:$G, "&lt;=" &amp; D858)) * (UpdateSheet!$M:$M=K858) *(UpdateSheet!$N:$N=N858), 0))), ""))
)
</f>
        <v/>
      </c>
      <c r="R858" s="81" t="s">
        <v>97</v>
      </c>
      <c r="S858" s="63" t="str">
        <f t="shared" si="20"/>
        <v/>
      </c>
      <c r="T858" s="87"/>
      <c r="U858" s="84" t="s">
        <v>97</v>
      </c>
      <c r="V858" s="84" t="s">
        <v>97</v>
      </c>
      <c r="W858" s="85" t="b">
        <f t="shared" si="1"/>
        <v>0</v>
      </c>
      <c r="X858" s="63"/>
      <c r="Y858" s="63"/>
      <c r="Z858" s="63"/>
    </row>
    <row r="859">
      <c r="A859" s="75"/>
      <c r="B859" s="74"/>
      <c r="C859" s="75"/>
      <c r="D859" s="76"/>
      <c r="E859" s="75" t="s">
        <v>97</v>
      </c>
      <c r="F859" s="75" t="s">
        <v>97</v>
      </c>
      <c r="G859" s="77"/>
      <c r="H859" s="77"/>
      <c r="I859" s="80"/>
      <c r="J859" s="77" t="s">
        <v>97</v>
      </c>
      <c r="K859" s="79" t="s">
        <v>97</v>
      </c>
      <c r="L859" s="79"/>
      <c r="M859" s="80"/>
      <c r="N859" s="79" t="s">
        <v>97</v>
      </c>
      <c r="O859" s="81" t="str">
        <f t="array" ref="O859">IF(A859="", "", (IFNA(IF(A859="", "", INDEX(UpdateSheet!$L:$L, MATCH(1, (UpdateSheet!$G:$G=MAXIFS(UpdateSheet!$G:$G, UpdateSheet!$H:$H, G859, UpdateSheet!$G:$G, "&lt;=" &amp; D859)) * (UpdateSheet!$H:$H=G859), 0))), "") * J859) +
(IFNA(IF(A859="", "", INDEX(UpdateSheet!$P:$P, MATCH(1, (UpdateSheet!$G:$G=MAXIFS(UpdateSheet!$G:$G, UpdateSheet!$M:$M, K859, UpdateSheet!$G:$G, "&lt;=" &amp; D859)) * (UpdateSheet!$M:$M=K859), 0))), "") * N859)
)
</f>
        <v/>
      </c>
      <c r="P859" s="86"/>
      <c r="Q859" s="82" t="str">
        <f t="array" ref="Q859">IF(A859="", "", (IFNA(IF(A859="", "", INDEX(UpdateSheet!$K:$K, MATCH(1, (UpdateSheet!$G:$G=MAXIFS(UpdateSheet!$G:$G, UpdateSheet!$H:$H, G859, UpdateSheet!$I:$I, J859, UpdateSheet!$G:$G, "&lt;=" &amp; D859)) * (UpdateSheet!$H:$H=G859) *(UpdateSheet!$I:$I=J859), 0))), "")) +
(IFNA(IF(A859="", "", INDEX(UpdateSheet!$O:$O, MATCH(1, (UpdateSheet!$G:$G=MAXIFS(UpdateSheet!$G:$G, UpdateSheet!$M:$M, K859,UpdateSheet!$N:$N, N859, UpdateSheet!$G:$G, "&lt;=" &amp; D859)) * (UpdateSheet!$M:$M=K859) *(UpdateSheet!$N:$N=N859), 0))), ""))
)
</f>
        <v/>
      </c>
      <c r="R859" s="81" t="s">
        <v>97</v>
      </c>
      <c r="S859" s="63" t="str">
        <f t="shared" si="20"/>
        <v/>
      </c>
      <c r="T859" s="87"/>
      <c r="U859" s="84" t="s">
        <v>97</v>
      </c>
      <c r="V859" s="84" t="s">
        <v>97</v>
      </c>
      <c r="W859" s="85" t="b">
        <f t="shared" si="1"/>
        <v>0</v>
      </c>
      <c r="X859" s="63"/>
      <c r="Y859" s="63"/>
      <c r="Z859" s="63"/>
    </row>
    <row r="860">
      <c r="A860" s="75"/>
      <c r="B860" s="74"/>
      <c r="C860" s="75"/>
      <c r="D860" s="76"/>
      <c r="E860" s="75" t="s">
        <v>97</v>
      </c>
      <c r="F860" s="75" t="s">
        <v>97</v>
      </c>
      <c r="G860" s="77"/>
      <c r="H860" s="77"/>
      <c r="I860" s="80"/>
      <c r="J860" s="77" t="s">
        <v>97</v>
      </c>
      <c r="K860" s="79" t="s">
        <v>97</v>
      </c>
      <c r="L860" s="79"/>
      <c r="M860" s="80"/>
      <c r="N860" s="79" t="s">
        <v>97</v>
      </c>
      <c r="O860" s="81" t="str">
        <f t="array" ref="O860">IF(A860="", "", (IFNA(IF(A860="", "", INDEX(UpdateSheet!$L:$L, MATCH(1, (UpdateSheet!$G:$G=MAXIFS(UpdateSheet!$G:$G, UpdateSheet!$H:$H, G860, UpdateSheet!$G:$G, "&lt;=" &amp; D860)) * (UpdateSheet!$H:$H=G860), 0))), "") * J860) +
(IFNA(IF(A860="", "", INDEX(UpdateSheet!$P:$P, MATCH(1, (UpdateSheet!$G:$G=MAXIFS(UpdateSheet!$G:$G, UpdateSheet!$M:$M, K860, UpdateSheet!$G:$G, "&lt;=" &amp; D860)) * (UpdateSheet!$M:$M=K860), 0))), "") * N860)
)
</f>
        <v/>
      </c>
      <c r="P860" s="86"/>
      <c r="Q860" s="82" t="str">
        <f t="array" ref="Q860">IF(A860="", "", (IFNA(IF(A860="", "", INDEX(UpdateSheet!$K:$K, MATCH(1, (UpdateSheet!$G:$G=MAXIFS(UpdateSheet!$G:$G, UpdateSheet!$H:$H, G860, UpdateSheet!$I:$I, J860, UpdateSheet!$G:$G, "&lt;=" &amp; D860)) * (UpdateSheet!$H:$H=G860) *(UpdateSheet!$I:$I=J860), 0))), "")) +
(IFNA(IF(A860="", "", INDEX(UpdateSheet!$O:$O, MATCH(1, (UpdateSheet!$G:$G=MAXIFS(UpdateSheet!$G:$G, UpdateSheet!$M:$M, K860,UpdateSheet!$N:$N, N860, UpdateSheet!$G:$G, "&lt;=" &amp; D860)) * (UpdateSheet!$M:$M=K860) *(UpdateSheet!$N:$N=N860), 0))), ""))
)
</f>
        <v/>
      </c>
      <c r="R860" s="81" t="s">
        <v>97</v>
      </c>
      <c r="S860" s="63" t="str">
        <f t="shared" si="20"/>
        <v/>
      </c>
      <c r="T860" s="87"/>
      <c r="U860" s="84" t="s">
        <v>97</v>
      </c>
      <c r="V860" s="84" t="s">
        <v>97</v>
      </c>
      <c r="W860" s="85" t="b">
        <f t="shared" si="1"/>
        <v>0</v>
      </c>
      <c r="X860" s="63"/>
      <c r="Y860" s="63"/>
      <c r="Z860" s="63"/>
    </row>
    <row r="861">
      <c r="A861" s="75"/>
      <c r="B861" s="74"/>
      <c r="C861" s="75"/>
      <c r="D861" s="76"/>
      <c r="E861" s="75" t="s">
        <v>97</v>
      </c>
      <c r="F861" s="75" t="s">
        <v>97</v>
      </c>
      <c r="G861" s="77"/>
      <c r="H861" s="77"/>
      <c r="I861" s="80"/>
      <c r="J861" s="77" t="s">
        <v>97</v>
      </c>
      <c r="K861" s="79" t="s">
        <v>97</v>
      </c>
      <c r="L861" s="79"/>
      <c r="M861" s="80"/>
      <c r="N861" s="79" t="s">
        <v>97</v>
      </c>
      <c r="O861" s="81" t="str">
        <f t="array" ref="O861">IF(A861="", "", (IFNA(IF(A861="", "", INDEX(UpdateSheet!$L:$L, MATCH(1, (UpdateSheet!$G:$G=MAXIFS(UpdateSheet!$G:$G, UpdateSheet!$H:$H, G861, UpdateSheet!$G:$G, "&lt;=" &amp; D861)) * (UpdateSheet!$H:$H=G861), 0))), "") * J861) +
(IFNA(IF(A861="", "", INDEX(UpdateSheet!$P:$P, MATCH(1, (UpdateSheet!$G:$G=MAXIFS(UpdateSheet!$G:$G, UpdateSheet!$M:$M, K861, UpdateSheet!$G:$G, "&lt;=" &amp; D861)) * (UpdateSheet!$M:$M=K861), 0))), "") * N861)
)
</f>
        <v/>
      </c>
      <c r="P861" s="86"/>
      <c r="Q861" s="82" t="str">
        <f t="array" ref="Q861">IF(A861="", "", (IFNA(IF(A861="", "", INDEX(UpdateSheet!$K:$K, MATCH(1, (UpdateSheet!$G:$G=MAXIFS(UpdateSheet!$G:$G, UpdateSheet!$H:$H, G861, UpdateSheet!$I:$I, J861, UpdateSheet!$G:$G, "&lt;=" &amp; D861)) * (UpdateSheet!$H:$H=G861) *(UpdateSheet!$I:$I=J861), 0))), "")) +
(IFNA(IF(A861="", "", INDEX(UpdateSheet!$O:$O, MATCH(1, (UpdateSheet!$G:$G=MAXIFS(UpdateSheet!$G:$G, UpdateSheet!$M:$M, K861,UpdateSheet!$N:$N, N861, UpdateSheet!$G:$G, "&lt;=" &amp; D861)) * (UpdateSheet!$M:$M=K861) *(UpdateSheet!$N:$N=N861), 0))), ""))
)
</f>
        <v/>
      </c>
      <c r="R861" s="81" t="s">
        <v>97</v>
      </c>
      <c r="S861" s="63" t="str">
        <f t="shared" si="20"/>
        <v/>
      </c>
      <c r="T861" s="87"/>
      <c r="U861" s="84" t="s">
        <v>97</v>
      </c>
      <c r="V861" s="84" t="s">
        <v>97</v>
      </c>
      <c r="W861" s="85" t="b">
        <f t="shared" si="1"/>
        <v>0</v>
      </c>
      <c r="X861" s="63"/>
      <c r="Y861" s="63"/>
      <c r="Z861" s="63"/>
    </row>
    <row r="862">
      <c r="A862" s="75"/>
      <c r="B862" s="74"/>
      <c r="C862" s="75"/>
      <c r="D862" s="76"/>
      <c r="E862" s="75" t="s">
        <v>97</v>
      </c>
      <c r="F862" s="75" t="s">
        <v>97</v>
      </c>
      <c r="G862" s="77"/>
      <c r="H862" s="77"/>
      <c r="I862" s="80"/>
      <c r="J862" s="77" t="s">
        <v>97</v>
      </c>
      <c r="K862" s="79" t="s">
        <v>97</v>
      </c>
      <c r="L862" s="79"/>
      <c r="M862" s="80"/>
      <c r="N862" s="79" t="s">
        <v>97</v>
      </c>
      <c r="O862" s="81" t="str">
        <f t="array" ref="O862">IF(A862="", "", (IFNA(IF(A862="", "", INDEX(UpdateSheet!$L:$L, MATCH(1, (UpdateSheet!$G:$G=MAXIFS(UpdateSheet!$G:$G, UpdateSheet!$H:$H, G862, UpdateSheet!$G:$G, "&lt;=" &amp; D862)) * (UpdateSheet!$H:$H=G862), 0))), "") * J862) +
(IFNA(IF(A862="", "", INDEX(UpdateSheet!$P:$P, MATCH(1, (UpdateSheet!$G:$G=MAXIFS(UpdateSheet!$G:$G, UpdateSheet!$M:$M, K862, UpdateSheet!$G:$G, "&lt;=" &amp; D862)) * (UpdateSheet!$M:$M=K862), 0))), "") * N862)
)
</f>
        <v/>
      </c>
      <c r="P862" s="86"/>
      <c r="Q862" s="82" t="str">
        <f t="array" ref="Q862">IF(A862="", "", (IFNA(IF(A862="", "", INDEX(UpdateSheet!$K:$K, MATCH(1, (UpdateSheet!$G:$G=MAXIFS(UpdateSheet!$G:$G, UpdateSheet!$H:$H, G862, UpdateSheet!$I:$I, J862, UpdateSheet!$G:$G, "&lt;=" &amp; D862)) * (UpdateSheet!$H:$H=G862) *(UpdateSheet!$I:$I=J862), 0))), "")) +
(IFNA(IF(A862="", "", INDEX(UpdateSheet!$O:$O, MATCH(1, (UpdateSheet!$G:$G=MAXIFS(UpdateSheet!$G:$G, UpdateSheet!$M:$M, K862,UpdateSheet!$N:$N, N862, UpdateSheet!$G:$G, "&lt;=" &amp; D862)) * (UpdateSheet!$M:$M=K862) *(UpdateSheet!$N:$N=N862), 0))), ""))
)
</f>
        <v/>
      </c>
      <c r="R862" s="81" t="s">
        <v>97</v>
      </c>
      <c r="S862" s="63" t="str">
        <f t="shared" si="20"/>
        <v/>
      </c>
      <c r="T862" s="87"/>
      <c r="U862" s="84" t="s">
        <v>97</v>
      </c>
      <c r="V862" s="84" t="s">
        <v>97</v>
      </c>
      <c r="W862" s="85" t="b">
        <f t="shared" si="1"/>
        <v>0</v>
      </c>
      <c r="X862" s="63"/>
      <c r="Y862" s="63"/>
      <c r="Z862" s="63"/>
    </row>
    <row r="863">
      <c r="A863" s="75"/>
      <c r="B863" s="74"/>
      <c r="C863" s="75"/>
      <c r="D863" s="76"/>
      <c r="E863" s="75" t="s">
        <v>97</v>
      </c>
      <c r="F863" s="75" t="s">
        <v>97</v>
      </c>
      <c r="G863" s="77"/>
      <c r="H863" s="77"/>
      <c r="I863" s="80"/>
      <c r="J863" s="77" t="s">
        <v>97</v>
      </c>
      <c r="K863" s="79" t="s">
        <v>97</v>
      </c>
      <c r="L863" s="79"/>
      <c r="M863" s="80"/>
      <c r="N863" s="79" t="s">
        <v>97</v>
      </c>
      <c r="O863" s="81" t="str">
        <f t="array" ref="O863">IF(A863="", "", (IFNA(IF(A863="", "", INDEX(UpdateSheet!$L:$L, MATCH(1, (UpdateSheet!$G:$G=MAXIFS(UpdateSheet!$G:$G, UpdateSheet!$H:$H, G863, UpdateSheet!$G:$G, "&lt;=" &amp; D863)) * (UpdateSheet!$H:$H=G863), 0))), "") * J863) +
(IFNA(IF(A863="", "", INDEX(UpdateSheet!$P:$P, MATCH(1, (UpdateSheet!$G:$G=MAXIFS(UpdateSheet!$G:$G, UpdateSheet!$M:$M, K863, UpdateSheet!$G:$G, "&lt;=" &amp; D863)) * (UpdateSheet!$M:$M=K863), 0))), "") * N863)
)
</f>
        <v/>
      </c>
      <c r="P863" s="86"/>
      <c r="Q863" s="82" t="str">
        <f t="array" ref="Q863">IF(A863="", "", (IFNA(IF(A863="", "", INDEX(UpdateSheet!$K:$K, MATCH(1, (UpdateSheet!$G:$G=MAXIFS(UpdateSheet!$G:$G, UpdateSheet!$H:$H, G863, UpdateSheet!$I:$I, J863, UpdateSheet!$G:$G, "&lt;=" &amp; D863)) * (UpdateSheet!$H:$H=G863) *(UpdateSheet!$I:$I=J863), 0))), "")) +
(IFNA(IF(A863="", "", INDEX(UpdateSheet!$O:$O, MATCH(1, (UpdateSheet!$G:$G=MAXIFS(UpdateSheet!$G:$G, UpdateSheet!$M:$M, K863,UpdateSheet!$N:$N, N863, UpdateSheet!$G:$G, "&lt;=" &amp; D863)) * (UpdateSheet!$M:$M=K863) *(UpdateSheet!$N:$N=N863), 0))), ""))
)
</f>
        <v/>
      </c>
      <c r="R863" s="81" t="s">
        <v>97</v>
      </c>
      <c r="S863" s="63" t="str">
        <f t="shared" si="20"/>
        <v/>
      </c>
      <c r="T863" s="87"/>
      <c r="U863" s="84" t="s">
        <v>97</v>
      </c>
      <c r="V863" s="84" t="s">
        <v>97</v>
      </c>
      <c r="W863" s="85" t="b">
        <f t="shared" si="1"/>
        <v>0</v>
      </c>
      <c r="X863" s="63"/>
      <c r="Y863" s="63"/>
      <c r="Z863" s="63"/>
    </row>
    <row r="864">
      <c r="A864" s="75"/>
      <c r="B864" s="74"/>
      <c r="C864" s="75"/>
      <c r="D864" s="76"/>
      <c r="E864" s="75" t="s">
        <v>97</v>
      </c>
      <c r="F864" s="75" t="s">
        <v>97</v>
      </c>
      <c r="G864" s="77"/>
      <c r="H864" s="77"/>
      <c r="I864" s="80"/>
      <c r="J864" s="77" t="s">
        <v>97</v>
      </c>
      <c r="K864" s="79" t="s">
        <v>97</v>
      </c>
      <c r="L864" s="79"/>
      <c r="M864" s="80"/>
      <c r="N864" s="79" t="s">
        <v>97</v>
      </c>
      <c r="O864" s="81" t="str">
        <f t="array" ref="O864">IF(A864="", "", (IFNA(IF(A864="", "", INDEX(UpdateSheet!$L:$L, MATCH(1, (UpdateSheet!$G:$G=MAXIFS(UpdateSheet!$G:$G, UpdateSheet!$H:$H, G864, UpdateSheet!$G:$G, "&lt;=" &amp; D864)) * (UpdateSheet!$H:$H=G864), 0))), "") * J864) +
(IFNA(IF(A864="", "", INDEX(UpdateSheet!$P:$P, MATCH(1, (UpdateSheet!$G:$G=MAXIFS(UpdateSheet!$G:$G, UpdateSheet!$M:$M, K864, UpdateSheet!$G:$G, "&lt;=" &amp; D864)) * (UpdateSheet!$M:$M=K864), 0))), "") * N864)
)
</f>
        <v/>
      </c>
      <c r="P864" s="86"/>
      <c r="Q864" s="82" t="str">
        <f t="array" ref="Q864">IF(A864="", "", (IFNA(IF(A864="", "", INDEX(UpdateSheet!$K:$K, MATCH(1, (UpdateSheet!$G:$G=MAXIFS(UpdateSheet!$G:$G, UpdateSheet!$H:$H, G864, UpdateSheet!$I:$I, J864, UpdateSheet!$G:$G, "&lt;=" &amp; D864)) * (UpdateSheet!$H:$H=G864) *(UpdateSheet!$I:$I=J864), 0))), "")) +
(IFNA(IF(A864="", "", INDEX(UpdateSheet!$O:$O, MATCH(1, (UpdateSheet!$G:$G=MAXIFS(UpdateSheet!$G:$G, UpdateSheet!$M:$M, K864,UpdateSheet!$N:$N, N864, UpdateSheet!$G:$G, "&lt;=" &amp; D864)) * (UpdateSheet!$M:$M=K864) *(UpdateSheet!$N:$N=N864), 0))), ""))
)
</f>
        <v/>
      </c>
      <c r="R864" s="81" t="s">
        <v>97</v>
      </c>
      <c r="S864" s="63" t="str">
        <f t="shared" si="20"/>
        <v/>
      </c>
      <c r="T864" s="87"/>
      <c r="U864" s="84" t="s">
        <v>97</v>
      </c>
      <c r="V864" s="84" t="s">
        <v>97</v>
      </c>
      <c r="W864" s="85" t="b">
        <f t="shared" si="1"/>
        <v>0</v>
      </c>
      <c r="X864" s="63"/>
      <c r="Y864" s="63"/>
      <c r="Z864" s="63"/>
    </row>
    <row r="865">
      <c r="A865" s="75"/>
      <c r="B865" s="74"/>
      <c r="C865" s="75"/>
      <c r="D865" s="76"/>
      <c r="E865" s="75" t="s">
        <v>97</v>
      </c>
      <c r="F865" s="75" t="s">
        <v>97</v>
      </c>
      <c r="G865" s="77"/>
      <c r="H865" s="77"/>
      <c r="I865" s="80"/>
      <c r="J865" s="77" t="s">
        <v>97</v>
      </c>
      <c r="K865" s="79" t="s">
        <v>97</v>
      </c>
      <c r="L865" s="79"/>
      <c r="M865" s="80"/>
      <c r="N865" s="79" t="s">
        <v>97</v>
      </c>
      <c r="O865" s="81" t="str">
        <f t="array" ref="O865">IF(A865="", "", (IFNA(IF(A865="", "", INDEX(UpdateSheet!$L:$L, MATCH(1, (UpdateSheet!$G:$G=MAXIFS(UpdateSheet!$G:$G, UpdateSheet!$H:$H, G865, UpdateSheet!$G:$G, "&lt;=" &amp; D865)) * (UpdateSheet!$H:$H=G865), 0))), "") * J865) +
(IFNA(IF(A865="", "", INDEX(UpdateSheet!$P:$P, MATCH(1, (UpdateSheet!$G:$G=MAXIFS(UpdateSheet!$G:$G, UpdateSheet!$M:$M, K865, UpdateSheet!$G:$G, "&lt;=" &amp; D865)) * (UpdateSheet!$M:$M=K865), 0))), "") * N865)
)
</f>
        <v/>
      </c>
      <c r="P865" s="86"/>
      <c r="Q865" s="82" t="str">
        <f t="array" ref="Q865">IF(A865="", "", (IFNA(IF(A865="", "", INDEX(UpdateSheet!$K:$K, MATCH(1, (UpdateSheet!$G:$G=MAXIFS(UpdateSheet!$G:$G, UpdateSheet!$H:$H, G865, UpdateSheet!$I:$I, J865, UpdateSheet!$G:$G, "&lt;=" &amp; D865)) * (UpdateSheet!$H:$H=G865) *(UpdateSheet!$I:$I=J865), 0))), "")) +
(IFNA(IF(A865="", "", INDEX(UpdateSheet!$O:$O, MATCH(1, (UpdateSheet!$G:$G=MAXIFS(UpdateSheet!$G:$G, UpdateSheet!$M:$M, K865,UpdateSheet!$N:$N, N865, UpdateSheet!$G:$G, "&lt;=" &amp; D865)) * (UpdateSheet!$M:$M=K865) *(UpdateSheet!$N:$N=N865), 0))), ""))
)
</f>
        <v/>
      </c>
      <c r="R865" s="81" t="s">
        <v>97</v>
      </c>
      <c r="S865" s="63" t="str">
        <f t="shared" si="20"/>
        <v/>
      </c>
      <c r="T865" s="87"/>
      <c r="U865" s="84" t="s">
        <v>97</v>
      </c>
      <c r="V865" s="84" t="s">
        <v>97</v>
      </c>
      <c r="W865" s="85" t="b">
        <f t="shared" si="1"/>
        <v>0</v>
      </c>
      <c r="X865" s="63"/>
      <c r="Y865" s="63"/>
      <c r="Z865" s="63"/>
    </row>
    <row r="866">
      <c r="A866" s="75"/>
      <c r="B866" s="74"/>
      <c r="C866" s="75"/>
      <c r="D866" s="76"/>
      <c r="E866" s="75" t="s">
        <v>97</v>
      </c>
      <c r="F866" s="75" t="s">
        <v>97</v>
      </c>
      <c r="G866" s="77"/>
      <c r="H866" s="77"/>
      <c r="I866" s="80"/>
      <c r="J866" s="77" t="s">
        <v>97</v>
      </c>
      <c r="K866" s="79" t="s">
        <v>97</v>
      </c>
      <c r="L866" s="79"/>
      <c r="M866" s="80"/>
      <c r="N866" s="79" t="s">
        <v>97</v>
      </c>
      <c r="O866" s="81" t="str">
        <f t="array" ref="O866">IF(A866="", "", (IFNA(IF(A866="", "", INDEX(UpdateSheet!$L:$L, MATCH(1, (UpdateSheet!$G:$G=MAXIFS(UpdateSheet!$G:$G, UpdateSheet!$H:$H, G866, UpdateSheet!$G:$G, "&lt;=" &amp; D866)) * (UpdateSheet!$H:$H=G866), 0))), "") * J866) +
(IFNA(IF(A866="", "", INDEX(UpdateSheet!$P:$P, MATCH(1, (UpdateSheet!$G:$G=MAXIFS(UpdateSheet!$G:$G, UpdateSheet!$M:$M, K866, UpdateSheet!$G:$G, "&lt;=" &amp; D866)) * (UpdateSheet!$M:$M=K866), 0))), "") * N866)
)
</f>
        <v/>
      </c>
      <c r="P866" s="86"/>
      <c r="Q866" s="82" t="str">
        <f t="array" ref="Q866">IF(A866="", "", (IFNA(IF(A866="", "", INDEX(UpdateSheet!$K:$K, MATCH(1, (UpdateSheet!$G:$G=MAXIFS(UpdateSheet!$G:$G, UpdateSheet!$H:$H, G866, UpdateSheet!$I:$I, J866, UpdateSheet!$G:$G, "&lt;=" &amp; D866)) * (UpdateSheet!$H:$H=G866) *(UpdateSheet!$I:$I=J866), 0))), "")) +
(IFNA(IF(A866="", "", INDEX(UpdateSheet!$O:$O, MATCH(1, (UpdateSheet!$G:$G=MAXIFS(UpdateSheet!$G:$G, UpdateSheet!$M:$M, K866,UpdateSheet!$N:$N, N866, UpdateSheet!$G:$G, "&lt;=" &amp; D866)) * (UpdateSheet!$M:$M=K866) *(UpdateSheet!$N:$N=N866), 0))), ""))
)
</f>
        <v/>
      </c>
      <c r="R866" s="81" t="s">
        <v>97</v>
      </c>
      <c r="S866" s="63" t="str">
        <f t="shared" si="20"/>
        <v/>
      </c>
      <c r="T866" s="87"/>
      <c r="U866" s="84" t="s">
        <v>97</v>
      </c>
      <c r="V866" s="84" t="s">
        <v>97</v>
      </c>
      <c r="W866" s="85" t="b">
        <f t="shared" si="1"/>
        <v>0</v>
      </c>
      <c r="X866" s="63"/>
      <c r="Y866" s="63"/>
      <c r="Z866" s="63"/>
    </row>
    <row r="867">
      <c r="A867" s="75"/>
      <c r="B867" s="74"/>
      <c r="C867" s="75"/>
      <c r="D867" s="76"/>
      <c r="E867" s="75" t="s">
        <v>97</v>
      </c>
      <c r="F867" s="75" t="s">
        <v>97</v>
      </c>
      <c r="G867" s="77"/>
      <c r="H867" s="77"/>
      <c r="I867" s="80"/>
      <c r="J867" s="77" t="s">
        <v>97</v>
      </c>
      <c r="K867" s="79" t="s">
        <v>97</v>
      </c>
      <c r="L867" s="79"/>
      <c r="M867" s="80"/>
      <c r="N867" s="79" t="s">
        <v>97</v>
      </c>
      <c r="O867" s="81" t="str">
        <f t="array" ref="O867">IF(A867="", "", (IFNA(IF(A867="", "", INDEX(UpdateSheet!$L:$L, MATCH(1, (UpdateSheet!$G:$G=MAXIFS(UpdateSheet!$G:$G, UpdateSheet!$H:$H, G867, UpdateSheet!$G:$G, "&lt;=" &amp; D867)) * (UpdateSheet!$H:$H=G867), 0))), "") * J867) +
(IFNA(IF(A867="", "", INDEX(UpdateSheet!$P:$P, MATCH(1, (UpdateSheet!$G:$G=MAXIFS(UpdateSheet!$G:$G, UpdateSheet!$M:$M, K867, UpdateSheet!$G:$G, "&lt;=" &amp; D867)) * (UpdateSheet!$M:$M=K867), 0))), "") * N867)
)
</f>
        <v/>
      </c>
      <c r="P867" s="86"/>
      <c r="Q867" s="82" t="str">
        <f t="array" ref="Q867">IF(A867="", "", (IFNA(IF(A867="", "", INDEX(UpdateSheet!$K:$K, MATCH(1, (UpdateSheet!$G:$G=MAXIFS(UpdateSheet!$G:$G, UpdateSheet!$H:$H, G867, UpdateSheet!$I:$I, J867, UpdateSheet!$G:$G, "&lt;=" &amp; D867)) * (UpdateSheet!$H:$H=G867) *(UpdateSheet!$I:$I=J867), 0))), "")) +
(IFNA(IF(A867="", "", INDEX(UpdateSheet!$O:$O, MATCH(1, (UpdateSheet!$G:$G=MAXIFS(UpdateSheet!$G:$G, UpdateSheet!$M:$M, K867,UpdateSheet!$N:$N, N867, UpdateSheet!$G:$G, "&lt;=" &amp; D867)) * (UpdateSheet!$M:$M=K867) *(UpdateSheet!$N:$N=N867), 0))), ""))
)
</f>
        <v/>
      </c>
      <c r="R867" s="81" t="s">
        <v>97</v>
      </c>
      <c r="S867" s="63" t="str">
        <f t="shared" si="20"/>
        <v/>
      </c>
      <c r="T867" s="87"/>
      <c r="U867" s="84" t="s">
        <v>97</v>
      </c>
      <c r="V867" s="84" t="s">
        <v>97</v>
      </c>
      <c r="W867" s="85" t="b">
        <f t="shared" si="1"/>
        <v>0</v>
      </c>
      <c r="X867" s="63"/>
      <c r="Y867" s="63"/>
      <c r="Z867" s="63"/>
    </row>
    <row r="868">
      <c r="A868" s="75"/>
      <c r="B868" s="74"/>
      <c r="C868" s="75"/>
      <c r="D868" s="76"/>
      <c r="E868" s="75" t="s">
        <v>97</v>
      </c>
      <c r="F868" s="75" t="s">
        <v>97</v>
      </c>
      <c r="G868" s="77"/>
      <c r="H868" s="77"/>
      <c r="I868" s="80"/>
      <c r="J868" s="77" t="s">
        <v>97</v>
      </c>
      <c r="K868" s="79" t="s">
        <v>97</v>
      </c>
      <c r="L868" s="79"/>
      <c r="M868" s="80"/>
      <c r="N868" s="79" t="s">
        <v>97</v>
      </c>
      <c r="O868" s="81" t="str">
        <f t="array" ref="O868">IF(A868="", "", (IFNA(IF(A868="", "", INDEX(UpdateSheet!$L:$L, MATCH(1, (UpdateSheet!$G:$G=MAXIFS(UpdateSheet!$G:$G, UpdateSheet!$H:$H, G868, UpdateSheet!$G:$G, "&lt;=" &amp; D868)) * (UpdateSheet!$H:$H=G868), 0))), "") * J868) +
(IFNA(IF(A868="", "", INDEX(UpdateSheet!$P:$P, MATCH(1, (UpdateSheet!$G:$G=MAXIFS(UpdateSheet!$G:$G, UpdateSheet!$M:$M, K868, UpdateSheet!$G:$G, "&lt;=" &amp; D868)) * (UpdateSheet!$M:$M=K868), 0))), "") * N868)
)
</f>
        <v/>
      </c>
      <c r="P868" s="86"/>
      <c r="Q868" s="82" t="str">
        <f t="array" ref="Q868">IF(A868="", "", (IFNA(IF(A868="", "", INDEX(UpdateSheet!$K:$K, MATCH(1, (UpdateSheet!$G:$G=MAXIFS(UpdateSheet!$G:$G, UpdateSheet!$H:$H, G868, UpdateSheet!$I:$I, J868, UpdateSheet!$G:$G, "&lt;=" &amp; D868)) * (UpdateSheet!$H:$H=G868) *(UpdateSheet!$I:$I=J868), 0))), "")) +
(IFNA(IF(A868="", "", INDEX(UpdateSheet!$O:$O, MATCH(1, (UpdateSheet!$G:$G=MAXIFS(UpdateSheet!$G:$G, UpdateSheet!$M:$M, K868,UpdateSheet!$N:$N, N868, UpdateSheet!$G:$G, "&lt;=" &amp; D868)) * (UpdateSheet!$M:$M=K868) *(UpdateSheet!$N:$N=N868), 0))), ""))
)
</f>
        <v/>
      </c>
      <c r="R868" s="81" t="s">
        <v>97</v>
      </c>
      <c r="S868" s="63" t="str">
        <f t="shared" si="20"/>
        <v/>
      </c>
      <c r="T868" s="87"/>
      <c r="U868" s="84" t="s">
        <v>97</v>
      </c>
      <c r="V868" s="84" t="s">
        <v>97</v>
      </c>
      <c r="W868" s="85" t="b">
        <f t="shared" si="1"/>
        <v>0</v>
      </c>
      <c r="X868" s="63"/>
      <c r="Y868" s="63"/>
      <c r="Z868" s="63"/>
    </row>
    <row r="869">
      <c r="A869" s="75"/>
      <c r="B869" s="74"/>
      <c r="C869" s="75"/>
      <c r="D869" s="76"/>
      <c r="E869" s="75" t="s">
        <v>97</v>
      </c>
      <c r="F869" s="75" t="s">
        <v>97</v>
      </c>
      <c r="G869" s="77"/>
      <c r="H869" s="77"/>
      <c r="I869" s="80"/>
      <c r="J869" s="77" t="s">
        <v>97</v>
      </c>
      <c r="K869" s="79" t="s">
        <v>97</v>
      </c>
      <c r="L869" s="79"/>
      <c r="M869" s="80"/>
      <c r="N869" s="79" t="s">
        <v>97</v>
      </c>
      <c r="O869" s="81" t="str">
        <f t="array" ref="O869">IF(A869="", "", (IFNA(IF(A869="", "", INDEX(UpdateSheet!$L:$L, MATCH(1, (UpdateSheet!$G:$G=MAXIFS(UpdateSheet!$G:$G, UpdateSheet!$H:$H, G869, UpdateSheet!$G:$G, "&lt;=" &amp; D869)) * (UpdateSheet!$H:$H=G869), 0))), "") * J869) +
(IFNA(IF(A869="", "", INDEX(UpdateSheet!$P:$P, MATCH(1, (UpdateSheet!$G:$G=MAXIFS(UpdateSheet!$G:$G, UpdateSheet!$M:$M, K869, UpdateSheet!$G:$G, "&lt;=" &amp; D869)) * (UpdateSheet!$M:$M=K869), 0))), "") * N869)
)
</f>
        <v/>
      </c>
      <c r="P869" s="86"/>
      <c r="Q869" s="82" t="str">
        <f t="array" ref="Q869">IF(A869="", "", (IFNA(IF(A869="", "", INDEX(UpdateSheet!$K:$K, MATCH(1, (UpdateSheet!$G:$G=MAXIFS(UpdateSheet!$G:$G, UpdateSheet!$H:$H, G869, UpdateSheet!$I:$I, J869, UpdateSheet!$G:$G, "&lt;=" &amp; D869)) * (UpdateSheet!$H:$H=G869) *(UpdateSheet!$I:$I=J869), 0))), "")) +
(IFNA(IF(A869="", "", INDEX(UpdateSheet!$O:$O, MATCH(1, (UpdateSheet!$G:$G=MAXIFS(UpdateSheet!$G:$G, UpdateSheet!$M:$M, K869,UpdateSheet!$N:$N, N869, UpdateSheet!$G:$G, "&lt;=" &amp; D869)) * (UpdateSheet!$M:$M=K869) *(UpdateSheet!$N:$N=N869), 0))), ""))
)
</f>
        <v/>
      </c>
      <c r="R869" s="81" t="s">
        <v>97</v>
      </c>
      <c r="S869" s="63" t="str">
        <f t="shared" si="20"/>
        <v/>
      </c>
      <c r="T869" s="87"/>
      <c r="U869" s="84" t="s">
        <v>97</v>
      </c>
      <c r="V869" s="84" t="s">
        <v>97</v>
      </c>
      <c r="W869" s="85" t="b">
        <f t="shared" si="1"/>
        <v>0</v>
      </c>
      <c r="X869" s="63"/>
      <c r="Y869" s="63"/>
      <c r="Z869" s="63"/>
    </row>
    <row r="870">
      <c r="A870" s="75"/>
      <c r="B870" s="74"/>
      <c r="C870" s="75"/>
      <c r="D870" s="76"/>
      <c r="E870" s="75" t="s">
        <v>97</v>
      </c>
      <c r="F870" s="75" t="s">
        <v>97</v>
      </c>
      <c r="G870" s="77"/>
      <c r="H870" s="77"/>
      <c r="I870" s="80"/>
      <c r="J870" s="77" t="s">
        <v>97</v>
      </c>
      <c r="K870" s="79" t="s">
        <v>97</v>
      </c>
      <c r="L870" s="79"/>
      <c r="M870" s="80"/>
      <c r="N870" s="79" t="s">
        <v>97</v>
      </c>
      <c r="O870" s="81" t="str">
        <f t="array" ref="O870">IF(A870="", "", (IFNA(IF(A870="", "", INDEX(UpdateSheet!$L:$L, MATCH(1, (UpdateSheet!$G:$G=MAXIFS(UpdateSheet!$G:$G, UpdateSheet!$H:$H, G870, UpdateSheet!$G:$G, "&lt;=" &amp; D870)) * (UpdateSheet!$H:$H=G870), 0))), "") * J870) +
(IFNA(IF(A870="", "", INDEX(UpdateSheet!$P:$P, MATCH(1, (UpdateSheet!$G:$G=MAXIFS(UpdateSheet!$G:$G, UpdateSheet!$M:$M, K870, UpdateSheet!$G:$G, "&lt;=" &amp; D870)) * (UpdateSheet!$M:$M=K870), 0))), "") * N870)
)
</f>
        <v/>
      </c>
      <c r="P870" s="86"/>
      <c r="Q870" s="82" t="str">
        <f t="array" ref="Q870">IF(A870="", "", (IFNA(IF(A870="", "", INDEX(UpdateSheet!$K:$K, MATCH(1, (UpdateSheet!$G:$G=MAXIFS(UpdateSheet!$G:$G, UpdateSheet!$H:$H, G870, UpdateSheet!$I:$I, J870, UpdateSheet!$G:$G, "&lt;=" &amp; D870)) * (UpdateSheet!$H:$H=G870) *(UpdateSheet!$I:$I=J870), 0))), "")) +
(IFNA(IF(A870="", "", INDEX(UpdateSheet!$O:$O, MATCH(1, (UpdateSheet!$G:$G=MAXIFS(UpdateSheet!$G:$G, UpdateSheet!$M:$M, K870,UpdateSheet!$N:$N, N870, UpdateSheet!$G:$G, "&lt;=" &amp; D870)) * (UpdateSheet!$M:$M=K870) *(UpdateSheet!$N:$N=N870), 0))), ""))
)
</f>
        <v/>
      </c>
      <c r="R870" s="81" t="s">
        <v>97</v>
      </c>
      <c r="S870" s="63" t="str">
        <f t="shared" si="20"/>
        <v/>
      </c>
      <c r="T870" s="87"/>
      <c r="U870" s="84" t="s">
        <v>97</v>
      </c>
      <c r="V870" s="84" t="s">
        <v>97</v>
      </c>
      <c r="W870" s="85" t="b">
        <f t="shared" si="1"/>
        <v>0</v>
      </c>
      <c r="X870" s="63"/>
      <c r="Y870" s="63"/>
      <c r="Z870" s="63"/>
    </row>
    <row r="871">
      <c r="A871" s="75"/>
      <c r="B871" s="74"/>
      <c r="C871" s="75"/>
      <c r="D871" s="76"/>
      <c r="E871" s="75" t="s">
        <v>97</v>
      </c>
      <c r="F871" s="75" t="s">
        <v>97</v>
      </c>
      <c r="G871" s="77"/>
      <c r="H871" s="77"/>
      <c r="I871" s="80"/>
      <c r="J871" s="77" t="s">
        <v>97</v>
      </c>
      <c r="K871" s="79" t="s">
        <v>97</v>
      </c>
      <c r="L871" s="79"/>
      <c r="M871" s="80"/>
      <c r="N871" s="79" t="s">
        <v>97</v>
      </c>
      <c r="O871" s="81" t="str">
        <f t="array" ref="O871">IF(A871="", "", (IFNA(IF(A871="", "", INDEX(UpdateSheet!$L:$L, MATCH(1, (UpdateSheet!$G:$G=MAXIFS(UpdateSheet!$G:$G, UpdateSheet!$H:$H, G871, UpdateSheet!$G:$G, "&lt;=" &amp; D871)) * (UpdateSheet!$H:$H=G871), 0))), "") * J871) +
(IFNA(IF(A871="", "", INDEX(UpdateSheet!$P:$P, MATCH(1, (UpdateSheet!$G:$G=MAXIFS(UpdateSheet!$G:$G, UpdateSheet!$M:$M, K871, UpdateSheet!$G:$G, "&lt;=" &amp; D871)) * (UpdateSheet!$M:$M=K871), 0))), "") * N871)
)
</f>
        <v/>
      </c>
      <c r="P871" s="86"/>
      <c r="Q871" s="82" t="str">
        <f t="array" ref="Q871">IF(A871="", "", (IFNA(IF(A871="", "", INDEX(UpdateSheet!$K:$K, MATCH(1, (UpdateSheet!$G:$G=MAXIFS(UpdateSheet!$G:$G, UpdateSheet!$H:$H, G871, UpdateSheet!$I:$I, J871, UpdateSheet!$G:$G, "&lt;=" &amp; D871)) * (UpdateSheet!$H:$H=G871) *(UpdateSheet!$I:$I=J871), 0))), "")) +
(IFNA(IF(A871="", "", INDEX(UpdateSheet!$O:$O, MATCH(1, (UpdateSheet!$G:$G=MAXIFS(UpdateSheet!$G:$G, UpdateSheet!$M:$M, K871,UpdateSheet!$N:$N, N871, UpdateSheet!$G:$G, "&lt;=" &amp; D871)) * (UpdateSheet!$M:$M=K871) *(UpdateSheet!$N:$N=N871), 0))), ""))
)
</f>
        <v/>
      </c>
      <c r="R871" s="81" t="s">
        <v>97</v>
      </c>
      <c r="S871" s="63" t="str">
        <f t="shared" si="20"/>
        <v/>
      </c>
      <c r="T871" s="87"/>
      <c r="U871" s="84" t="s">
        <v>97</v>
      </c>
      <c r="V871" s="84" t="s">
        <v>97</v>
      </c>
      <c r="W871" s="85" t="b">
        <f t="shared" si="1"/>
        <v>0</v>
      </c>
      <c r="X871" s="63"/>
      <c r="Y871" s="63"/>
      <c r="Z871" s="63"/>
    </row>
    <row r="872">
      <c r="A872" s="75"/>
      <c r="B872" s="74"/>
      <c r="C872" s="75"/>
      <c r="D872" s="76"/>
      <c r="E872" s="75" t="s">
        <v>97</v>
      </c>
      <c r="F872" s="75" t="s">
        <v>97</v>
      </c>
      <c r="G872" s="77"/>
      <c r="H872" s="77"/>
      <c r="I872" s="80"/>
      <c r="J872" s="77" t="s">
        <v>97</v>
      </c>
      <c r="K872" s="79" t="s">
        <v>97</v>
      </c>
      <c r="L872" s="79"/>
      <c r="M872" s="80"/>
      <c r="N872" s="79" t="s">
        <v>97</v>
      </c>
      <c r="O872" s="81" t="str">
        <f t="array" ref="O872">IF(A872="", "", (IFNA(IF(A872="", "", INDEX(UpdateSheet!$L:$L, MATCH(1, (UpdateSheet!$G:$G=MAXIFS(UpdateSheet!$G:$G, UpdateSheet!$H:$H, G872, UpdateSheet!$G:$G, "&lt;=" &amp; D872)) * (UpdateSheet!$H:$H=G872), 0))), "") * J872) +
(IFNA(IF(A872="", "", INDEX(UpdateSheet!$P:$P, MATCH(1, (UpdateSheet!$G:$G=MAXIFS(UpdateSheet!$G:$G, UpdateSheet!$M:$M, K872, UpdateSheet!$G:$G, "&lt;=" &amp; D872)) * (UpdateSheet!$M:$M=K872), 0))), "") * N872)
)
</f>
        <v/>
      </c>
      <c r="P872" s="86"/>
      <c r="Q872" s="82" t="str">
        <f t="array" ref="Q872">IF(A872="", "", (IFNA(IF(A872="", "", INDEX(UpdateSheet!$K:$K, MATCH(1, (UpdateSheet!$G:$G=MAXIFS(UpdateSheet!$G:$G, UpdateSheet!$H:$H, G872, UpdateSheet!$I:$I, J872, UpdateSheet!$G:$G, "&lt;=" &amp; D872)) * (UpdateSheet!$H:$H=G872) *(UpdateSheet!$I:$I=J872), 0))), "")) +
(IFNA(IF(A872="", "", INDEX(UpdateSheet!$O:$O, MATCH(1, (UpdateSheet!$G:$G=MAXIFS(UpdateSheet!$G:$G, UpdateSheet!$M:$M, K872,UpdateSheet!$N:$N, N872, UpdateSheet!$G:$G, "&lt;=" &amp; D872)) * (UpdateSheet!$M:$M=K872) *(UpdateSheet!$N:$N=N872), 0))), ""))
)
</f>
        <v/>
      </c>
      <c r="R872" s="81" t="s">
        <v>97</v>
      </c>
      <c r="S872" s="63" t="str">
        <f t="shared" si="20"/>
        <v/>
      </c>
      <c r="T872" s="87"/>
      <c r="U872" s="84" t="s">
        <v>97</v>
      </c>
      <c r="V872" s="84" t="s">
        <v>97</v>
      </c>
      <c r="W872" s="85" t="b">
        <f t="shared" si="1"/>
        <v>0</v>
      </c>
      <c r="X872" s="63"/>
      <c r="Y872" s="63"/>
      <c r="Z872" s="63"/>
    </row>
    <row r="873">
      <c r="A873" s="75"/>
      <c r="B873" s="74"/>
      <c r="C873" s="75"/>
      <c r="D873" s="76"/>
      <c r="E873" s="75" t="s">
        <v>97</v>
      </c>
      <c r="F873" s="75" t="s">
        <v>97</v>
      </c>
      <c r="G873" s="77"/>
      <c r="H873" s="77"/>
      <c r="I873" s="80"/>
      <c r="J873" s="77" t="s">
        <v>97</v>
      </c>
      <c r="K873" s="79" t="s">
        <v>97</v>
      </c>
      <c r="L873" s="79"/>
      <c r="M873" s="80"/>
      <c r="N873" s="79" t="s">
        <v>97</v>
      </c>
      <c r="O873" s="81" t="str">
        <f t="array" ref="O873">IF(A873="", "", (IFNA(IF(A873="", "", INDEX(UpdateSheet!$L:$L, MATCH(1, (UpdateSheet!$G:$G=MAXIFS(UpdateSheet!$G:$G, UpdateSheet!$H:$H, G873, UpdateSheet!$G:$G, "&lt;=" &amp; D873)) * (UpdateSheet!$H:$H=G873), 0))), "") * J873) +
(IFNA(IF(A873="", "", INDEX(UpdateSheet!$P:$P, MATCH(1, (UpdateSheet!$G:$G=MAXIFS(UpdateSheet!$G:$G, UpdateSheet!$M:$M, K873, UpdateSheet!$G:$G, "&lt;=" &amp; D873)) * (UpdateSheet!$M:$M=K873), 0))), "") * N873)
)
</f>
        <v/>
      </c>
      <c r="P873" s="86"/>
      <c r="Q873" s="82" t="str">
        <f t="array" ref="Q873">IF(A873="", "", (IFNA(IF(A873="", "", INDEX(UpdateSheet!$K:$K, MATCH(1, (UpdateSheet!$G:$G=MAXIFS(UpdateSheet!$G:$G, UpdateSheet!$H:$H, G873, UpdateSheet!$I:$I, J873, UpdateSheet!$G:$G, "&lt;=" &amp; D873)) * (UpdateSheet!$H:$H=G873) *(UpdateSheet!$I:$I=J873), 0))), "")) +
(IFNA(IF(A873="", "", INDEX(UpdateSheet!$O:$O, MATCH(1, (UpdateSheet!$G:$G=MAXIFS(UpdateSheet!$G:$G, UpdateSheet!$M:$M, K873,UpdateSheet!$N:$N, N873, UpdateSheet!$G:$G, "&lt;=" &amp; D873)) * (UpdateSheet!$M:$M=K873) *(UpdateSheet!$N:$N=N873), 0))), ""))
)
</f>
        <v/>
      </c>
      <c r="R873" s="81" t="s">
        <v>97</v>
      </c>
      <c r="S873" s="63" t="str">
        <f t="shared" si="20"/>
        <v/>
      </c>
      <c r="T873" s="87"/>
      <c r="U873" s="84" t="s">
        <v>97</v>
      </c>
      <c r="V873" s="84" t="s">
        <v>97</v>
      </c>
      <c r="W873" s="85" t="b">
        <f t="shared" si="1"/>
        <v>0</v>
      </c>
      <c r="X873" s="63"/>
      <c r="Y873" s="63"/>
      <c r="Z873" s="63"/>
    </row>
    <row r="874">
      <c r="A874" s="75"/>
      <c r="B874" s="74"/>
      <c r="C874" s="75"/>
      <c r="D874" s="76"/>
      <c r="E874" s="75" t="s">
        <v>97</v>
      </c>
      <c r="F874" s="75" t="s">
        <v>97</v>
      </c>
      <c r="G874" s="77"/>
      <c r="H874" s="77"/>
      <c r="I874" s="80"/>
      <c r="J874" s="77" t="s">
        <v>97</v>
      </c>
      <c r="K874" s="79" t="s">
        <v>97</v>
      </c>
      <c r="L874" s="79"/>
      <c r="M874" s="80"/>
      <c r="N874" s="79" t="s">
        <v>97</v>
      </c>
      <c r="O874" s="81" t="str">
        <f t="array" ref="O874">IF(A874="", "", (IFNA(IF(A874="", "", INDEX(UpdateSheet!$L:$L, MATCH(1, (UpdateSheet!$G:$G=MAXIFS(UpdateSheet!$G:$G, UpdateSheet!$H:$H, G874, UpdateSheet!$G:$G, "&lt;=" &amp; D874)) * (UpdateSheet!$H:$H=G874), 0))), "") * J874) +
(IFNA(IF(A874="", "", INDEX(UpdateSheet!$P:$P, MATCH(1, (UpdateSheet!$G:$G=MAXIFS(UpdateSheet!$G:$G, UpdateSheet!$M:$M, K874, UpdateSheet!$G:$G, "&lt;=" &amp; D874)) * (UpdateSheet!$M:$M=K874), 0))), "") * N874)
)
</f>
        <v/>
      </c>
      <c r="P874" s="86"/>
      <c r="Q874" s="82" t="str">
        <f t="array" ref="Q874">IF(A874="", "", (IFNA(IF(A874="", "", INDEX(UpdateSheet!$K:$K, MATCH(1, (UpdateSheet!$G:$G=MAXIFS(UpdateSheet!$G:$G, UpdateSheet!$H:$H, G874, UpdateSheet!$I:$I, J874, UpdateSheet!$G:$G, "&lt;=" &amp; D874)) * (UpdateSheet!$H:$H=G874) *(UpdateSheet!$I:$I=J874), 0))), "")) +
(IFNA(IF(A874="", "", INDEX(UpdateSheet!$O:$O, MATCH(1, (UpdateSheet!$G:$G=MAXIFS(UpdateSheet!$G:$G, UpdateSheet!$M:$M, K874,UpdateSheet!$N:$N, N874, UpdateSheet!$G:$G, "&lt;=" &amp; D874)) * (UpdateSheet!$M:$M=K874) *(UpdateSheet!$N:$N=N874), 0))), ""))
)
</f>
        <v/>
      </c>
      <c r="R874" s="81" t="s">
        <v>97</v>
      </c>
      <c r="S874" s="63" t="str">
        <f t="shared" si="20"/>
        <v/>
      </c>
      <c r="T874" s="87"/>
      <c r="U874" s="84" t="s">
        <v>97</v>
      </c>
      <c r="V874" s="84" t="s">
        <v>97</v>
      </c>
      <c r="W874" s="85" t="b">
        <f t="shared" si="1"/>
        <v>0</v>
      </c>
      <c r="X874" s="63"/>
      <c r="Y874" s="63"/>
      <c r="Z874" s="63"/>
    </row>
    <row r="875">
      <c r="A875" s="75"/>
      <c r="B875" s="74"/>
      <c r="C875" s="75"/>
      <c r="D875" s="76"/>
      <c r="E875" s="75" t="s">
        <v>97</v>
      </c>
      <c r="F875" s="75" t="s">
        <v>97</v>
      </c>
      <c r="G875" s="77"/>
      <c r="H875" s="77"/>
      <c r="I875" s="80"/>
      <c r="J875" s="77" t="s">
        <v>97</v>
      </c>
      <c r="K875" s="79" t="s">
        <v>97</v>
      </c>
      <c r="L875" s="79"/>
      <c r="M875" s="80"/>
      <c r="N875" s="79" t="s">
        <v>97</v>
      </c>
      <c r="O875" s="81" t="str">
        <f t="array" ref="O875">IF(A875="", "", (IFNA(IF(A875="", "", INDEX(UpdateSheet!$L:$L, MATCH(1, (UpdateSheet!$G:$G=MAXIFS(UpdateSheet!$G:$G, UpdateSheet!$H:$H, G875, UpdateSheet!$G:$G, "&lt;=" &amp; D875)) * (UpdateSheet!$H:$H=G875), 0))), "") * J875) +
(IFNA(IF(A875="", "", INDEX(UpdateSheet!$P:$P, MATCH(1, (UpdateSheet!$G:$G=MAXIFS(UpdateSheet!$G:$G, UpdateSheet!$M:$M, K875, UpdateSheet!$G:$G, "&lt;=" &amp; D875)) * (UpdateSheet!$M:$M=K875), 0))), "") * N875)
)
</f>
        <v/>
      </c>
      <c r="P875" s="86"/>
      <c r="Q875" s="82" t="str">
        <f t="array" ref="Q875">IF(A875="", "", (IFNA(IF(A875="", "", INDEX(UpdateSheet!$K:$K, MATCH(1, (UpdateSheet!$G:$G=MAXIFS(UpdateSheet!$G:$G, UpdateSheet!$H:$H, G875, UpdateSheet!$I:$I, J875, UpdateSheet!$G:$G, "&lt;=" &amp; D875)) * (UpdateSheet!$H:$H=G875) *(UpdateSheet!$I:$I=J875), 0))), "")) +
(IFNA(IF(A875="", "", INDEX(UpdateSheet!$O:$O, MATCH(1, (UpdateSheet!$G:$G=MAXIFS(UpdateSheet!$G:$G, UpdateSheet!$M:$M, K875,UpdateSheet!$N:$N, N875, UpdateSheet!$G:$G, "&lt;=" &amp; D875)) * (UpdateSheet!$M:$M=K875) *(UpdateSheet!$N:$N=N875), 0))), ""))
)
</f>
        <v/>
      </c>
      <c r="R875" s="81" t="s">
        <v>97</v>
      </c>
      <c r="S875" s="63" t="str">
        <f t="shared" si="20"/>
        <v/>
      </c>
      <c r="T875" s="87"/>
      <c r="U875" s="84" t="s">
        <v>97</v>
      </c>
      <c r="V875" s="84" t="s">
        <v>97</v>
      </c>
      <c r="W875" s="85" t="b">
        <f t="shared" si="1"/>
        <v>0</v>
      </c>
      <c r="X875" s="63"/>
      <c r="Y875" s="63"/>
      <c r="Z875" s="63"/>
    </row>
    <row r="876">
      <c r="A876" s="75"/>
      <c r="B876" s="74"/>
      <c r="C876" s="75"/>
      <c r="D876" s="76"/>
      <c r="E876" s="75" t="s">
        <v>97</v>
      </c>
      <c r="F876" s="75" t="s">
        <v>97</v>
      </c>
      <c r="G876" s="77"/>
      <c r="H876" s="77"/>
      <c r="I876" s="80"/>
      <c r="J876" s="77" t="s">
        <v>97</v>
      </c>
      <c r="K876" s="79" t="s">
        <v>97</v>
      </c>
      <c r="L876" s="79"/>
      <c r="M876" s="80"/>
      <c r="N876" s="79" t="s">
        <v>97</v>
      </c>
      <c r="O876" s="81" t="str">
        <f t="array" ref="O876">IF(A876="", "", (IFNA(IF(A876="", "", INDEX(UpdateSheet!$L:$L, MATCH(1, (UpdateSheet!$G:$G=MAXIFS(UpdateSheet!$G:$G, UpdateSheet!$H:$H, G876, UpdateSheet!$G:$G, "&lt;=" &amp; D876)) * (UpdateSheet!$H:$H=G876), 0))), "") * J876) +
(IFNA(IF(A876="", "", INDEX(UpdateSheet!$P:$P, MATCH(1, (UpdateSheet!$G:$G=MAXIFS(UpdateSheet!$G:$G, UpdateSheet!$M:$M, K876, UpdateSheet!$G:$G, "&lt;=" &amp; D876)) * (UpdateSheet!$M:$M=K876), 0))), "") * N876)
)
</f>
        <v/>
      </c>
      <c r="P876" s="86"/>
      <c r="Q876" s="82" t="str">
        <f t="array" ref="Q876">IF(A876="", "", (IFNA(IF(A876="", "", INDEX(UpdateSheet!$K:$K, MATCH(1, (UpdateSheet!$G:$G=MAXIFS(UpdateSheet!$G:$G, UpdateSheet!$H:$H, G876, UpdateSheet!$I:$I, J876, UpdateSheet!$G:$G, "&lt;=" &amp; D876)) * (UpdateSheet!$H:$H=G876) *(UpdateSheet!$I:$I=J876), 0))), "")) +
(IFNA(IF(A876="", "", INDEX(UpdateSheet!$O:$O, MATCH(1, (UpdateSheet!$G:$G=MAXIFS(UpdateSheet!$G:$G, UpdateSheet!$M:$M, K876,UpdateSheet!$N:$N, N876, UpdateSheet!$G:$G, "&lt;=" &amp; D876)) * (UpdateSheet!$M:$M=K876) *(UpdateSheet!$N:$N=N876), 0))), ""))
)
</f>
        <v/>
      </c>
      <c r="R876" s="81" t="s">
        <v>97</v>
      </c>
      <c r="S876" s="63" t="str">
        <f t="shared" si="20"/>
        <v/>
      </c>
      <c r="T876" s="87"/>
      <c r="U876" s="84" t="s">
        <v>97</v>
      </c>
      <c r="V876" s="84" t="s">
        <v>97</v>
      </c>
      <c r="W876" s="85" t="b">
        <f t="shared" si="1"/>
        <v>0</v>
      </c>
      <c r="X876" s="63"/>
      <c r="Y876" s="63"/>
      <c r="Z876" s="63"/>
    </row>
    <row r="877">
      <c r="A877" s="75"/>
      <c r="B877" s="74"/>
      <c r="C877" s="75"/>
      <c r="D877" s="76"/>
      <c r="E877" s="75" t="s">
        <v>97</v>
      </c>
      <c r="F877" s="75" t="s">
        <v>97</v>
      </c>
      <c r="G877" s="77"/>
      <c r="H877" s="77"/>
      <c r="I877" s="80"/>
      <c r="J877" s="77" t="s">
        <v>97</v>
      </c>
      <c r="K877" s="79" t="s">
        <v>97</v>
      </c>
      <c r="L877" s="79"/>
      <c r="M877" s="80"/>
      <c r="N877" s="79" t="s">
        <v>97</v>
      </c>
      <c r="O877" s="81" t="str">
        <f t="array" ref="O877">IF(A877="", "", (IFNA(IF(A877="", "", INDEX(UpdateSheet!$L:$L, MATCH(1, (UpdateSheet!$G:$G=MAXIFS(UpdateSheet!$G:$G, UpdateSheet!$H:$H, G877, UpdateSheet!$G:$G, "&lt;=" &amp; D877)) * (UpdateSheet!$H:$H=G877), 0))), "") * J877) +
(IFNA(IF(A877="", "", INDEX(UpdateSheet!$P:$P, MATCH(1, (UpdateSheet!$G:$G=MAXIFS(UpdateSheet!$G:$G, UpdateSheet!$M:$M, K877, UpdateSheet!$G:$G, "&lt;=" &amp; D877)) * (UpdateSheet!$M:$M=K877), 0))), "") * N877)
)
</f>
        <v/>
      </c>
      <c r="P877" s="86"/>
      <c r="Q877" s="82" t="str">
        <f t="array" ref="Q877">IF(A877="", "", (IFNA(IF(A877="", "", INDEX(UpdateSheet!$K:$K, MATCH(1, (UpdateSheet!$G:$G=MAXIFS(UpdateSheet!$G:$G, UpdateSheet!$H:$H, G877, UpdateSheet!$I:$I, J877, UpdateSheet!$G:$G, "&lt;=" &amp; D877)) * (UpdateSheet!$H:$H=G877) *(UpdateSheet!$I:$I=J877), 0))), "")) +
(IFNA(IF(A877="", "", INDEX(UpdateSheet!$O:$O, MATCH(1, (UpdateSheet!$G:$G=MAXIFS(UpdateSheet!$G:$G, UpdateSheet!$M:$M, K877,UpdateSheet!$N:$N, N877, UpdateSheet!$G:$G, "&lt;=" &amp; D877)) * (UpdateSheet!$M:$M=K877) *(UpdateSheet!$N:$N=N877), 0))), ""))
)
</f>
        <v/>
      </c>
      <c r="R877" s="81" t="s">
        <v>97</v>
      </c>
      <c r="S877" s="63" t="str">
        <f t="shared" si="20"/>
        <v/>
      </c>
      <c r="T877" s="87"/>
      <c r="U877" s="84" t="s">
        <v>97</v>
      </c>
      <c r="V877" s="84" t="s">
        <v>97</v>
      </c>
      <c r="W877" s="85" t="b">
        <f t="shared" si="1"/>
        <v>0</v>
      </c>
      <c r="X877" s="63"/>
      <c r="Y877" s="63"/>
      <c r="Z877" s="63"/>
    </row>
    <row r="878">
      <c r="A878" s="75"/>
      <c r="B878" s="74"/>
      <c r="C878" s="75"/>
      <c r="D878" s="76"/>
      <c r="E878" s="75" t="s">
        <v>97</v>
      </c>
      <c r="F878" s="75" t="s">
        <v>97</v>
      </c>
      <c r="G878" s="77"/>
      <c r="H878" s="77"/>
      <c r="I878" s="80"/>
      <c r="J878" s="77" t="s">
        <v>97</v>
      </c>
      <c r="K878" s="79" t="s">
        <v>97</v>
      </c>
      <c r="L878" s="79"/>
      <c r="M878" s="80"/>
      <c r="N878" s="79" t="s">
        <v>97</v>
      </c>
      <c r="O878" s="81" t="str">
        <f t="array" ref="O878">IF(A878="", "", (IFNA(IF(A878="", "", INDEX(UpdateSheet!$L:$L, MATCH(1, (UpdateSheet!$G:$G=MAXIFS(UpdateSheet!$G:$G, UpdateSheet!$H:$H, G878, UpdateSheet!$G:$G, "&lt;=" &amp; D878)) * (UpdateSheet!$H:$H=G878), 0))), "") * J878) +
(IFNA(IF(A878="", "", INDEX(UpdateSheet!$P:$P, MATCH(1, (UpdateSheet!$G:$G=MAXIFS(UpdateSheet!$G:$G, UpdateSheet!$M:$M, K878, UpdateSheet!$G:$G, "&lt;=" &amp; D878)) * (UpdateSheet!$M:$M=K878), 0))), "") * N878)
)
</f>
        <v/>
      </c>
      <c r="P878" s="86"/>
      <c r="Q878" s="82" t="str">
        <f t="array" ref="Q878">IF(A878="", "", (IFNA(IF(A878="", "", INDEX(UpdateSheet!$K:$K, MATCH(1, (UpdateSheet!$G:$G=MAXIFS(UpdateSheet!$G:$G, UpdateSheet!$H:$H, G878, UpdateSheet!$I:$I, J878, UpdateSheet!$G:$G, "&lt;=" &amp; D878)) * (UpdateSheet!$H:$H=G878) *(UpdateSheet!$I:$I=J878), 0))), "")) +
(IFNA(IF(A878="", "", INDEX(UpdateSheet!$O:$O, MATCH(1, (UpdateSheet!$G:$G=MAXIFS(UpdateSheet!$G:$G, UpdateSheet!$M:$M, K878,UpdateSheet!$N:$N, N878, UpdateSheet!$G:$G, "&lt;=" &amp; D878)) * (UpdateSheet!$M:$M=K878) *(UpdateSheet!$N:$N=N878), 0))), ""))
)
</f>
        <v/>
      </c>
      <c r="R878" s="81" t="s">
        <v>97</v>
      </c>
      <c r="S878" s="63" t="str">
        <f t="shared" si="20"/>
        <v/>
      </c>
      <c r="T878" s="87"/>
      <c r="U878" s="84" t="s">
        <v>97</v>
      </c>
      <c r="V878" s="84" t="s">
        <v>97</v>
      </c>
      <c r="W878" s="85" t="b">
        <f t="shared" si="1"/>
        <v>0</v>
      </c>
      <c r="X878" s="63"/>
      <c r="Y878" s="63"/>
      <c r="Z878" s="63"/>
    </row>
    <row r="879">
      <c r="A879" s="75"/>
      <c r="B879" s="74"/>
      <c r="C879" s="75"/>
      <c r="D879" s="76"/>
      <c r="E879" s="75" t="s">
        <v>97</v>
      </c>
      <c r="F879" s="75" t="s">
        <v>97</v>
      </c>
      <c r="G879" s="77"/>
      <c r="H879" s="77"/>
      <c r="I879" s="80"/>
      <c r="J879" s="77" t="s">
        <v>97</v>
      </c>
      <c r="K879" s="79" t="s">
        <v>97</v>
      </c>
      <c r="L879" s="79"/>
      <c r="M879" s="80"/>
      <c r="N879" s="79" t="s">
        <v>97</v>
      </c>
      <c r="O879" s="81" t="str">
        <f t="array" ref="O879">IF(A879="", "", (IFNA(IF(A879="", "", INDEX(UpdateSheet!$L:$L, MATCH(1, (UpdateSheet!$G:$G=MAXIFS(UpdateSheet!$G:$G, UpdateSheet!$H:$H, G879, UpdateSheet!$G:$G, "&lt;=" &amp; D879)) * (UpdateSheet!$H:$H=G879), 0))), "") * J879) +
(IFNA(IF(A879="", "", INDEX(UpdateSheet!$P:$P, MATCH(1, (UpdateSheet!$G:$G=MAXIFS(UpdateSheet!$G:$G, UpdateSheet!$M:$M, K879, UpdateSheet!$G:$G, "&lt;=" &amp; D879)) * (UpdateSheet!$M:$M=K879), 0))), "") * N879)
)
</f>
        <v/>
      </c>
      <c r="P879" s="86"/>
      <c r="Q879" s="82" t="str">
        <f t="array" ref="Q879">IF(A879="", "", (IFNA(IF(A879="", "", INDEX(UpdateSheet!$K:$K, MATCH(1, (UpdateSheet!$G:$G=MAXIFS(UpdateSheet!$G:$G, UpdateSheet!$H:$H, G879, UpdateSheet!$I:$I, J879, UpdateSheet!$G:$G, "&lt;=" &amp; D879)) * (UpdateSheet!$H:$H=G879) *(UpdateSheet!$I:$I=J879), 0))), "")) +
(IFNA(IF(A879="", "", INDEX(UpdateSheet!$O:$O, MATCH(1, (UpdateSheet!$G:$G=MAXIFS(UpdateSheet!$G:$G, UpdateSheet!$M:$M, K879,UpdateSheet!$N:$N, N879, UpdateSheet!$G:$G, "&lt;=" &amp; D879)) * (UpdateSheet!$M:$M=K879) *(UpdateSheet!$N:$N=N879), 0))), ""))
)
</f>
        <v/>
      </c>
      <c r="R879" s="81" t="s">
        <v>97</v>
      </c>
      <c r="S879" s="63" t="str">
        <f t="shared" si="20"/>
        <v/>
      </c>
      <c r="T879" s="87"/>
      <c r="U879" s="84" t="s">
        <v>97</v>
      </c>
      <c r="V879" s="84" t="s">
        <v>97</v>
      </c>
      <c r="W879" s="85" t="b">
        <f t="shared" si="1"/>
        <v>0</v>
      </c>
      <c r="X879" s="63"/>
      <c r="Y879" s="63"/>
      <c r="Z879" s="63"/>
    </row>
    <row r="880">
      <c r="A880" s="75"/>
      <c r="B880" s="74"/>
      <c r="C880" s="75"/>
      <c r="D880" s="76"/>
      <c r="E880" s="75" t="s">
        <v>97</v>
      </c>
      <c r="F880" s="75" t="s">
        <v>97</v>
      </c>
      <c r="G880" s="77"/>
      <c r="H880" s="77"/>
      <c r="I880" s="80"/>
      <c r="J880" s="77" t="s">
        <v>97</v>
      </c>
      <c r="K880" s="79" t="s">
        <v>97</v>
      </c>
      <c r="L880" s="79"/>
      <c r="M880" s="80"/>
      <c r="N880" s="79" t="s">
        <v>97</v>
      </c>
      <c r="O880" s="81" t="str">
        <f t="array" ref="O880">IF(A880="", "", (IFNA(IF(A880="", "", INDEX(UpdateSheet!$L:$L, MATCH(1, (UpdateSheet!$G:$G=MAXIFS(UpdateSheet!$G:$G, UpdateSheet!$H:$H, G880, UpdateSheet!$G:$G, "&lt;=" &amp; D880)) * (UpdateSheet!$H:$H=G880), 0))), "") * J880) +
(IFNA(IF(A880="", "", INDEX(UpdateSheet!$P:$P, MATCH(1, (UpdateSheet!$G:$G=MAXIFS(UpdateSheet!$G:$G, UpdateSheet!$M:$M, K880, UpdateSheet!$G:$G, "&lt;=" &amp; D880)) * (UpdateSheet!$M:$M=K880), 0))), "") * N880)
)
</f>
        <v/>
      </c>
      <c r="P880" s="86"/>
      <c r="Q880" s="82" t="str">
        <f t="array" ref="Q880">IF(A880="", "", (IFNA(IF(A880="", "", INDEX(UpdateSheet!$K:$K, MATCH(1, (UpdateSheet!$G:$G=MAXIFS(UpdateSheet!$G:$G, UpdateSheet!$H:$H, G880, UpdateSheet!$I:$I, J880, UpdateSheet!$G:$G, "&lt;=" &amp; D880)) * (UpdateSheet!$H:$H=G880) *(UpdateSheet!$I:$I=J880), 0))), "")) +
(IFNA(IF(A880="", "", INDEX(UpdateSheet!$O:$O, MATCH(1, (UpdateSheet!$G:$G=MAXIFS(UpdateSheet!$G:$G, UpdateSheet!$M:$M, K880,UpdateSheet!$N:$N, N880, UpdateSheet!$G:$G, "&lt;=" &amp; D880)) * (UpdateSheet!$M:$M=K880) *(UpdateSheet!$N:$N=N880), 0))), ""))
)
</f>
        <v/>
      </c>
      <c r="R880" s="81" t="s">
        <v>97</v>
      </c>
      <c r="S880" s="63" t="str">
        <f t="shared" si="20"/>
        <v/>
      </c>
      <c r="T880" s="87"/>
      <c r="U880" s="84" t="s">
        <v>97</v>
      </c>
      <c r="V880" s="84" t="s">
        <v>97</v>
      </c>
      <c r="W880" s="85" t="b">
        <f t="shared" si="1"/>
        <v>0</v>
      </c>
      <c r="X880" s="63"/>
      <c r="Y880" s="63"/>
      <c r="Z880" s="63"/>
    </row>
    <row r="881">
      <c r="A881" s="75"/>
      <c r="B881" s="74"/>
      <c r="C881" s="75"/>
      <c r="D881" s="76"/>
      <c r="E881" s="75" t="s">
        <v>97</v>
      </c>
      <c r="F881" s="75" t="s">
        <v>97</v>
      </c>
      <c r="G881" s="77"/>
      <c r="H881" s="77"/>
      <c r="I881" s="80"/>
      <c r="J881" s="77" t="s">
        <v>97</v>
      </c>
      <c r="K881" s="79" t="s">
        <v>97</v>
      </c>
      <c r="L881" s="79"/>
      <c r="M881" s="80"/>
      <c r="N881" s="79" t="s">
        <v>97</v>
      </c>
      <c r="O881" s="81" t="str">
        <f t="array" ref="O881">IF(A881="", "", (IFNA(IF(A881="", "", INDEX(UpdateSheet!$L:$L, MATCH(1, (UpdateSheet!$G:$G=MAXIFS(UpdateSheet!$G:$G, UpdateSheet!$H:$H, G881, UpdateSheet!$G:$G, "&lt;=" &amp; D881)) * (UpdateSheet!$H:$H=G881), 0))), "") * J881) +
(IFNA(IF(A881="", "", INDEX(UpdateSheet!$P:$P, MATCH(1, (UpdateSheet!$G:$G=MAXIFS(UpdateSheet!$G:$G, UpdateSheet!$M:$M, K881, UpdateSheet!$G:$G, "&lt;=" &amp; D881)) * (UpdateSheet!$M:$M=K881), 0))), "") * N881)
)
</f>
        <v/>
      </c>
      <c r="P881" s="86"/>
      <c r="Q881" s="82" t="str">
        <f t="array" ref="Q881">IF(A881="", "", (IFNA(IF(A881="", "", INDEX(UpdateSheet!$K:$K, MATCH(1, (UpdateSheet!$G:$G=MAXIFS(UpdateSheet!$G:$G, UpdateSheet!$H:$H, G881, UpdateSheet!$I:$I, J881, UpdateSheet!$G:$G, "&lt;=" &amp; D881)) * (UpdateSheet!$H:$H=G881) *(UpdateSheet!$I:$I=J881), 0))), "")) +
(IFNA(IF(A881="", "", INDEX(UpdateSheet!$O:$O, MATCH(1, (UpdateSheet!$G:$G=MAXIFS(UpdateSheet!$G:$G, UpdateSheet!$M:$M, K881,UpdateSheet!$N:$N, N881, UpdateSheet!$G:$G, "&lt;=" &amp; D881)) * (UpdateSheet!$M:$M=K881) *(UpdateSheet!$N:$N=N881), 0))), ""))
)
</f>
        <v/>
      </c>
      <c r="R881" s="81" t="s">
        <v>97</v>
      </c>
      <c r="S881" s="63" t="str">
        <f t="shared" si="20"/>
        <v/>
      </c>
      <c r="T881" s="87"/>
      <c r="U881" s="84" t="s">
        <v>97</v>
      </c>
      <c r="V881" s="84" t="s">
        <v>97</v>
      </c>
      <c r="W881" s="85" t="b">
        <f t="shared" si="1"/>
        <v>0</v>
      </c>
      <c r="X881" s="63"/>
      <c r="Y881" s="63"/>
      <c r="Z881" s="63"/>
    </row>
    <row r="882">
      <c r="A882" s="75"/>
      <c r="B882" s="74"/>
      <c r="C882" s="75"/>
      <c r="D882" s="76"/>
      <c r="E882" s="75" t="s">
        <v>97</v>
      </c>
      <c r="F882" s="75" t="s">
        <v>97</v>
      </c>
      <c r="G882" s="77"/>
      <c r="H882" s="77"/>
      <c r="I882" s="80"/>
      <c r="J882" s="77" t="s">
        <v>97</v>
      </c>
      <c r="K882" s="79" t="s">
        <v>97</v>
      </c>
      <c r="L882" s="79"/>
      <c r="M882" s="80"/>
      <c r="N882" s="79" t="s">
        <v>97</v>
      </c>
      <c r="O882" s="81" t="str">
        <f t="array" ref="O882">IF(A882="", "", (IFNA(IF(A882="", "", INDEX(UpdateSheet!$L:$L, MATCH(1, (UpdateSheet!$G:$G=MAXIFS(UpdateSheet!$G:$G, UpdateSheet!$H:$H, G882, UpdateSheet!$G:$G, "&lt;=" &amp; D882)) * (UpdateSheet!$H:$H=G882), 0))), "") * J882) +
(IFNA(IF(A882="", "", INDEX(UpdateSheet!$P:$P, MATCH(1, (UpdateSheet!$G:$G=MAXIFS(UpdateSheet!$G:$G, UpdateSheet!$M:$M, K882, UpdateSheet!$G:$G, "&lt;=" &amp; D882)) * (UpdateSheet!$M:$M=K882), 0))), "") * N882)
)
</f>
        <v/>
      </c>
      <c r="P882" s="86"/>
      <c r="Q882" s="82" t="str">
        <f t="array" ref="Q882">IF(A882="", "", (IFNA(IF(A882="", "", INDEX(UpdateSheet!$K:$K, MATCH(1, (UpdateSheet!$G:$G=MAXIFS(UpdateSheet!$G:$G, UpdateSheet!$H:$H, G882, UpdateSheet!$I:$I, J882, UpdateSheet!$G:$G, "&lt;=" &amp; D882)) * (UpdateSheet!$H:$H=G882) *(UpdateSheet!$I:$I=J882), 0))), "")) +
(IFNA(IF(A882="", "", INDEX(UpdateSheet!$O:$O, MATCH(1, (UpdateSheet!$G:$G=MAXIFS(UpdateSheet!$G:$G, UpdateSheet!$M:$M, K882,UpdateSheet!$N:$N, N882, UpdateSheet!$G:$G, "&lt;=" &amp; D882)) * (UpdateSheet!$M:$M=K882) *(UpdateSheet!$N:$N=N882), 0))), ""))
)
</f>
        <v/>
      </c>
      <c r="R882" s="81" t="s">
        <v>97</v>
      </c>
      <c r="S882" s="63" t="str">
        <f t="shared" si="20"/>
        <v/>
      </c>
      <c r="T882" s="87"/>
      <c r="U882" s="84" t="s">
        <v>97</v>
      </c>
      <c r="V882" s="84" t="s">
        <v>97</v>
      </c>
      <c r="W882" s="85" t="b">
        <f t="shared" si="1"/>
        <v>0</v>
      </c>
      <c r="X882" s="63"/>
      <c r="Y882" s="63"/>
      <c r="Z882" s="63"/>
    </row>
    <row r="883">
      <c r="A883" s="75"/>
      <c r="B883" s="74"/>
      <c r="C883" s="75"/>
      <c r="D883" s="76"/>
      <c r="E883" s="75" t="s">
        <v>97</v>
      </c>
      <c r="F883" s="75" t="s">
        <v>97</v>
      </c>
      <c r="G883" s="77"/>
      <c r="H883" s="77"/>
      <c r="I883" s="80"/>
      <c r="J883" s="77" t="s">
        <v>97</v>
      </c>
      <c r="K883" s="79" t="s">
        <v>97</v>
      </c>
      <c r="L883" s="79"/>
      <c r="M883" s="80"/>
      <c r="N883" s="79" t="s">
        <v>97</v>
      </c>
      <c r="O883" s="81" t="str">
        <f t="array" ref="O883">IF(A883="", "", (IFNA(IF(A883="", "", INDEX(UpdateSheet!$L:$L, MATCH(1, (UpdateSheet!$G:$G=MAXIFS(UpdateSheet!$G:$G, UpdateSheet!$H:$H, G883, UpdateSheet!$G:$G, "&lt;=" &amp; D883)) * (UpdateSheet!$H:$H=G883), 0))), "") * J883) +
(IFNA(IF(A883="", "", INDEX(UpdateSheet!$P:$P, MATCH(1, (UpdateSheet!$G:$G=MAXIFS(UpdateSheet!$G:$G, UpdateSheet!$M:$M, K883, UpdateSheet!$G:$G, "&lt;=" &amp; D883)) * (UpdateSheet!$M:$M=K883), 0))), "") * N883)
)
</f>
        <v/>
      </c>
      <c r="P883" s="86"/>
      <c r="Q883" s="82" t="str">
        <f t="array" ref="Q883">IF(A883="", "", (IFNA(IF(A883="", "", INDEX(UpdateSheet!$K:$K, MATCH(1, (UpdateSheet!$G:$G=MAXIFS(UpdateSheet!$G:$G, UpdateSheet!$H:$H, G883, UpdateSheet!$I:$I, J883, UpdateSheet!$G:$G, "&lt;=" &amp; D883)) * (UpdateSheet!$H:$H=G883) *(UpdateSheet!$I:$I=J883), 0))), "")) +
(IFNA(IF(A883="", "", INDEX(UpdateSheet!$O:$O, MATCH(1, (UpdateSheet!$G:$G=MAXIFS(UpdateSheet!$G:$G, UpdateSheet!$M:$M, K883,UpdateSheet!$N:$N, N883, UpdateSheet!$G:$G, "&lt;=" &amp; D883)) * (UpdateSheet!$M:$M=K883) *(UpdateSheet!$N:$N=N883), 0))), ""))
)
</f>
        <v/>
      </c>
      <c r="R883" s="81" t="s">
        <v>97</v>
      </c>
      <c r="S883" s="63" t="str">
        <f t="shared" si="20"/>
        <v/>
      </c>
      <c r="T883" s="87"/>
      <c r="U883" s="84" t="s">
        <v>97</v>
      </c>
      <c r="V883" s="84" t="s">
        <v>97</v>
      </c>
      <c r="W883" s="85" t="b">
        <f t="shared" si="1"/>
        <v>0</v>
      </c>
      <c r="X883" s="63"/>
      <c r="Y883" s="63"/>
      <c r="Z883" s="63"/>
    </row>
    <row r="884">
      <c r="A884" s="75"/>
      <c r="B884" s="74"/>
      <c r="C884" s="75"/>
      <c r="D884" s="76"/>
      <c r="E884" s="75" t="s">
        <v>97</v>
      </c>
      <c r="F884" s="75" t="s">
        <v>97</v>
      </c>
      <c r="G884" s="77"/>
      <c r="H884" s="77"/>
      <c r="I884" s="80"/>
      <c r="J884" s="77" t="s">
        <v>97</v>
      </c>
      <c r="K884" s="79" t="s">
        <v>97</v>
      </c>
      <c r="L884" s="79"/>
      <c r="M884" s="80"/>
      <c r="N884" s="79" t="s">
        <v>97</v>
      </c>
      <c r="O884" s="81" t="str">
        <f t="array" ref="O884">IF(A884="", "", (IFNA(IF(A884="", "", INDEX(UpdateSheet!$L:$L, MATCH(1, (UpdateSheet!$G:$G=MAXIFS(UpdateSheet!$G:$G, UpdateSheet!$H:$H, G884, UpdateSheet!$G:$G, "&lt;=" &amp; D884)) * (UpdateSheet!$H:$H=G884), 0))), "") * J884) +
(IFNA(IF(A884="", "", INDEX(UpdateSheet!$P:$P, MATCH(1, (UpdateSheet!$G:$G=MAXIFS(UpdateSheet!$G:$G, UpdateSheet!$M:$M, K884, UpdateSheet!$G:$G, "&lt;=" &amp; D884)) * (UpdateSheet!$M:$M=K884), 0))), "") * N884)
)
</f>
        <v/>
      </c>
      <c r="P884" s="86"/>
      <c r="Q884" s="82" t="str">
        <f t="array" ref="Q884">IF(A884="", "", (IFNA(IF(A884="", "", INDEX(UpdateSheet!$K:$K, MATCH(1, (UpdateSheet!$G:$G=MAXIFS(UpdateSheet!$G:$G, UpdateSheet!$H:$H, G884, UpdateSheet!$I:$I, J884, UpdateSheet!$G:$G, "&lt;=" &amp; D884)) * (UpdateSheet!$H:$H=G884) *(UpdateSheet!$I:$I=J884), 0))), "")) +
(IFNA(IF(A884="", "", INDEX(UpdateSheet!$O:$O, MATCH(1, (UpdateSheet!$G:$G=MAXIFS(UpdateSheet!$G:$G, UpdateSheet!$M:$M, K884,UpdateSheet!$N:$N, N884, UpdateSheet!$G:$G, "&lt;=" &amp; D884)) * (UpdateSheet!$M:$M=K884) *(UpdateSheet!$N:$N=N884), 0))), ""))
)
</f>
        <v/>
      </c>
      <c r="R884" s="81" t="s">
        <v>97</v>
      </c>
      <c r="S884" s="63" t="str">
        <f t="shared" si="20"/>
        <v/>
      </c>
      <c r="T884" s="87"/>
      <c r="U884" s="84" t="s">
        <v>97</v>
      </c>
      <c r="V884" s="84" t="s">
        <v>97</v>
      </c>
      <c r="W884" s="85" t="b">
        <f t="shared" si="1"/>
        <v>0</v>
      </c>
      <c r="X884" s="63"/>
      <c r="Y884" s="63"/>
      <c r="Z884" s="63"/>
    </row>
    <row r="885">
      <c r="A885" s="75"/>
      <c r="B885" s="74"/>
      <c r="C885" s="75"/>
      <c r="D885" s="76"/>
      <c r="E885" s="75" t="s">
        <v>97</v>
      </c>
      <c r="F885" s="75" t="s">
        <v>97</v>
      </c>
      <c r="G885" s="77"/>
      <c r="H885" s="77"/>
      <c r="I885" s="80"/>
      <c r="J885" s="77" t="s">
        <v>97</v>
      </c>
      <c r="K885" s="79" t="s">
        <v>97</v>
      </c>
      <c r="L885" s="79"/>
      <c r="M885" s="80"/>
      <c r="N885" s="79" t="s">
        <v>97</v>
      </c>
      <c r="O885" s="81" t="str">
        <f t="array" ref="O885">IF(A885="", "", (IFNA(IF(A885="", "", INDEX(UpdateSheet!$L:$L, MATCH(1, (UpdateSheet!$G:$G=MAXIFS(UpdateSheet!$G:$G, UpdateSheet!$H:$H, G885, UpdateSheet!$G:$G, "&lt;=" &amp; D885)) * (UpdateSheet!$H:$H=G885), 0))), "") * J885) +
(IFNA(IF(A885="", "", INDEX(UpdateSheet!$P:$P, MATCH(1, (UpdateSheet!$G:$G=MAXIFS(UpdateSheet!$G:$G, UpdateSheet!$M:$M, K885, UpdateSheet!$G:$G, "&lt;=" &amp; D885)) * (UpdateSheet!$M:$M=K885), 0))), "") * N885)
)
</f>
        <v/>
      </c>
      <c r="P885" s="86"/>
      <c r="Q885" s="82" t="str">
        <f t="array" ref="Q885">IF(A885="", "", (IFNA(IF(A885="", "", INDEX(UpdateSheet!$K:$K, MATCH(1, (UpdateSheet!$G:$G=MAXIFS(UpdateSheet!$G:$G, UpdateSheet!$H:$H, G885, UpdateSheet!$I:$I, J885, UpdateSheet!$G:$G, "&lt;=" &amp; D885)) * (UpdateSheet!$H:$H=G885) *(UpdateSheet!$I:$I=J885), 0))), "")) +
(IFNA(IF(A885="", "", INDEX(UpdateSheet!$O:$O, MATCH(1, (UpdateSheet!$G:$G=MAXIFS(UpdateSheet!$G:$G, UpdateSheet!$M:$M, K885,UpdateSheet!$N:$N, N885, UpdateSheet!$G:$G, "&lt;=" &amp; D885)) * (UpdateSheet!$M:$M=K885) *(UpdateSheet!$N:$N=N885), 0))), ""))
)
</f>
        <v/>
      </c>
      <c r="R885" s="81" t="s">
        <v>97</v>
      </c>
      <c r="S885" s="63" t="str">
        <f t="shared" si="20"/>
        <v/>
      </c>
      <c r="T885" s="87"/>
      <c r="U885" s="84" t="s">
        <v>97</v>
      </c>
      <c r="V885" s="84" t="s">
        <v>97</v>
      </c>
      <c r="W885" s="85" t="b">
        <f t="shared" si="1"/>
        <v>0</v>
      </c>
      <c r="X885" s="63"/>
      <c r="Y885" s="63"/>
      <c r="Z885" s="63"/>
    </row>
    <row r="886">
      <c r="A886" s="75"/>
      <c r="B886" s="74"/>
      <c r="C886" s="75"/>
      <c r="D886" s="76"/>
      <c r="E886" s="75" t="s">
        <v>97</v>
      </c>
      <c r="F886" s="75" t="s">
        <v>97</v>
      </c>
      <c r="G886" s="77"/>
      <c r="H886" s="77"/>
      <c r="I886" s="80"/>
      <c r="J886" s="77" t="s">
        <v>97</v>
      </c>
      <c r="K886" s="79" t="s">
        <v>97</v>
      </c>
      <c r="L886" s="79"/>
      <c r="M886" s="80"/>
      <c r="N886" s="79" t="s">
        <v>97</v>
      </c>
      <c r="O886" s="81" t="str">
        <f t="array" ref="O886">IF(A886="", "", (IFNA(IF(A886="", "", INDEX(UpdateSheet!$L:$L, MATCH(1, (UpdateSheet!$G:$G=MAXIFS(UpdateSheet!$G:$G, UpdateSheet!$H:$H, G886, UpdateSheet!$G:$G, "&lt;=" &amp; D886)) * (UpdateSheet!$H:$H=G886), 0))), "") * J886) +
(IFNA(IF(A886="", "", INDEX(UpdateSheet!$P:$P, MATCH(1, (UpdateSheet!$G:$G=MAXIFS(UpdateSheet!$G:$G, UpdateSheet!$M:$M, K886, UpdateSheet!$G:$G, "&lt;=" &amp; D886)) * (UpdateSheet!$M:$M=K886), 0))), "") * N886)
)
</f>
        <v/>
      </c>
      <c r="P886" s="86"/>
      <c r="Q886" s="82" t="str">
        <f t="array" ref="Q886">IF(A886="", "", (IFNA(IF(A886="", "", INDEX(UpdateSheet!$K:$K, MATCH(1, (UpdateSheet!$G:$G=MAXIFS(UpdateSheet!$G:$G, UpdateSheet!$H:$H, G886, UpdateSheet!$I:$I, J886, UpdateSheet!$G:$G, "&lt;=" &amp; D886)) * (UpdateSheet!$H:$H=G886) *(UpdateSheet!$I:$I=J886), 0))), "")) +
(IFNA(IF(A886="", "", INDEX(UpdateSheet!$O:$O, MATCH(1, (UpdateSheet!$G:$G=MAXIFS(UpdateSheet!$G:$G, UpdateSheet!$M:$M, K886,UpdateSheet!$N:$N, N886, UpdateSheet!$G:$G, "&lt;=" &amp; D886)) * (UpdateSheet!$M:$M=K886) *(UpdateSheet!$N:$N=N886), 0))), ""))
)
</f>
        <v/>
      </c>
      <c r="R886" s="81" t="s">
        <v>97</v>
      </c>
      <c r="S886" s="63" t="str">
        <f t="shared" si="20"/>
        <v/>
      </c>
      <c r="T886" s="87"/>
      <c r="U886" s="84" t="s">
        <v>97</v>
      </c>
      <c r="V886" s="84" t="s">
        <v>97</v>
      </c>
      <c r="W886" s="85" t="b">
        <f t="shared" si="1"/>
        <v>0</v>
      </c>
      <c r="X886" s="63"/>
      <c r="Y886" s="63"/>
      <c r="Z886" s="63"/>
    </row>
    <row r="887">
      <c r="A887" s="75"/>
      <c r="B887" s="74"/>
      <c r="C887" s="75"/>
      <c r="D887" s="76"/>
      <c r="E887" s="75" t="s">
        <v>97</v>
      </c>
      <c r="F887" s="75" t="s">
        <v>97</v>
      </c>
      <c r="G887" s="77"/>
      <c r="H887" s="77"/>
      <c r="I887" s="80"/>
      <c r="J887" s="77" t="s">
        <v>97</v>
      </c>
      <c r="K887" s="79" t="s">
        <v>97</v>
      </c>
      <c r="L887" s="79"/>
      <c r="M887" s="80"/>
      <c r="N887" s="79" t="s">
        <v>97</v>
      </c>
      <c r="O887" s="81" t="str">
        <f t="array" ref="O887">IF(A887="", "", (IFNA(IF(A887="", "", INDEX(UpdateSheet!$L:$L, MATCH(1, (UpdateSheet!$G:$G=MAXIFS(UpdateSheet!$G:$G, UpdateSheet!$H:$H, G887, UpdateSheet!$G:$G, "&lt;=" &amp; D887)) * (UpdateSheet!$H:$H=G887), 0))), "") * J887) +
(IFNA(IF(A887="", "", INDEX(UpdateSheet!$P:$P, MATCH(1, (UpdateSheet!$G:$G=MAXIFS(UpdateSheet!$G:$G, UpdateSheet!$M:$M, K887, UpdateSheet!$G:$G, "&lt;=" &amp; D887)) * (UpdateSheet!$M:$M=K887), 0))), "") * N887)
)
</f>
        <v/>
      </c>
      <c r="P887" s="86"/>
      <c r="Q887" s="82" t="str">
        <f t="array" ref="Q887">IF(A887="", "", (IFNA(IF(A887="", "", INDEX(UpdateSheet!$K:$K, MATCH(1, (UpdateSheet!$G:$G=MAXIFS(UpdateSheet!$G:$G, UpdateSheet!$H:$H, G887, UpdateSheet!$I:$I, J887, UpdateSheet!$G:$G, "&lt;=" &amp; D887)) * (UpdateSheet!$H:$H=G887) *(UpdateSheet!$I:$I=J887), 0))), "")) +
(IFNA(IF(A887="", "", INDEX(UpdateSheet!$O:$O, MATCH(1, (UpdateSheet!$G:$G=MAXIFS(UpdateSheet!$G:$G, UpdateSheet!$M:$M, K887,UpdateSheet!$N:$N, N887, UpdateSheet!$G:$G, "&lt;=" &amp; D887)) * (UpdateSheet!$M:$M=K887) *(UpdateSheet!$N:$N=N887), 0))), ""))
)
</f>
        <v/>
      </c>
      <c r="R887" s="81" t="s">
        <v>97</v>
      </c>
      <c r="S887" s="63" t="str">
        <f t="shared" si="20"/>
        <v/>
      </c>
      <c r="T887" s="87"/>
      <c r="U887" s="84" t="s">
        <v>97</v>
      </c>
      <c r="V887" s="84" t="s">
        <v>97</v>
      </c>
      <c r="W887" s="85" t="b">
        <f t="shared" si="1"/>
        <v>0</v>
      </c>
      <c r="X887" s="63"/>
      <c r="Y887" s="63"/>
      <c r="Z887" s="63"/>
    </row>
    <row r="888">
      <c r="A888" s="75"/>
      <c r="B888" s="74"/>
      <c r="C888" s="75"/>
      <c r="D888" s="76"/>
      <c r="E888" s="75" t="s">
        <v>97</v>
      </c>
      <c r="F888" s="75" t="s">
        <v>97</v>
      </c>
      <c r="G888" s="77"/>
      <c r="H888" s="77"/>
      <c r="I888" s="80"/>
      <c r="J888" s="77" t="s">
        <v>97</v>
      </c>
      <c r="K888" s="79" t="s">
        <v>97</v>
      </c>
      <c r="L888" s="79"/>
      <c r="M888" s="80"/>
      <c r="N888" s="79" t="s">
        <v>97</v>
      </c>
      <c r="O888" s="81" t="str">
        <f t="array" ref="O888">IF(A888="", "", (IFNA(IF(A888="", "", INDEX(UpdateSheet!$L:$L, MATCH(1, (UpdateSheet!$G:$G=MAXIFS(UpdateSheet!$G:$G, UpdateSheet!$H:$H, G888, UpdateSheet!$G:$G, "&lt;=" &amp; D888)) * (UpdateSheet!$H:$H=G888), 0))), "") * J888) +
(IFNA(IF(A888="", "", INDEX(UpdateSheet!$P:$P, MATCH(1, (UpdateSheet!$G:$G=MAXIFS(UpdateSheet!$G:$G, UpdateSheet!$M:$M, K888, UpdateSheet!$G:$G, "&lt;=" &amp; D888)) * (UpdateSheet!$M:$M=K888), 0))), "") * N888)
)
</f>
        <v/>
      </c>
      <c r="P888" s="86"/>
      <c r="Q888" s="82" t="str">
        <f t="array" ref="Q888">IF(A888="", "", (IFNA(IF(A888="", "", INDEX(UpdateSheet!$K:$K, MATCH(1, (UpdateSheet!$G:$G=MAXIFS(UpdateSheet!$G:$G, UpdateSheet!$H:$H, G888, UpdateSheet!$I:$I, J888, UpdateSheet!$G:$G, "&lt;=" &amp; D888)) * (UpdateSheet!$H:$H=G888) *(UpdateSheet!$I:$I=J888), 0))), "")) +
(IFNA(IF(A888="", "", INDEX(UpdateSheet!$O:$O, MATCH(1, (UpdateSheet!$G:$G=MAXIFS(UpdateSheet!$G:$G, UpdateSheet!$M:$M, K888,UpdateSheet!$N:$N, N888, UpdateSheet!$G:$G, "&lt;=" &amp; D888)) * (UpdateSheet!$M:$M=K888) *(UpdateSheet!$N:$N=N888), 0))), ""))
)
</f>
        <v/>
      </c>
      <c r="R888" s="81" t="s">
        <v>97</v>
      </c>
      <c r="S888" s="63" t="str">
        <f t="shared" si="20"/>
        <v/>
      </c>
      <c r="T888" s="87"/>
      <c r="U888" s="84" t="s">
        <v>97</v>
      </c>
      <c r="V888" s="84" t="s">
        <v>97</v>
      </c>
      <c r="W888" s="85" t="b">
        <f t="shared" si="1"/>
        <v>0</v>
      </c>
      <c r="X888" s="63"/>
      <c r="Y888" s="63"/>
      <c r="Z888" s="63"/>
    </row>
    <row r="889">
      <c r="A889" s="75"/>
      <c r="B889" s="74"/>
      <c r="C889" s="75"/>
      <c r="D889" s="76"/>
      <c r="E889" s="75" t="s">
        <v>97</v>
      </c>
      <c r="F889" s="75" t="s">
        <v>97</v>
      </c>
      <c r="G889" s="77"/>
      <c r="H889" s="77"/>
      <c r="I889" s="80"/>
      <c r="J889" s="77" t="s">
        <v>97</v>
      </c>
      <c r="K889" s="79" t="s">
        <v>97</v>
      </c>
      <c r="L889" s="79"/>
      <c r="M889" s="80"/>
      <c r="N889" s="79" t="s">
        <v>97</v>
      </c>
      <c r="O889" s="81" t="str">
        <f t="array" ref="O889">IF(A889="", "", (IFNA(IF(A889="", "", INDEX(UpdateSheet!$L:$L, MATCH(1, (UpdateSheet!$G:$G=MAXIFS(UpdateSheet!$G:$G, UpdateSheet!$H:$H, G889, UpdateSheet!$G:$G, "&lt;=" &amp; D889)) * (UpdateSheet!$H:$H=G889), 0))), "") * J889) +
(IFNA(IF(A889="", "", INDEX(UpdateSheet!$P:$P, MATCH(1, (UpdateSheet!$G:$G=MAXIFS(UpdateSheet!$G:$G, UpdateSheet!$M:$M, K889, UpdateSheet!$G:$G, "&lt;=" &amp; D889)) * (UpdateSheet!$M:$M=K889), 0))), "") * N889)
)
</f>
        <v/>
      </c>
      <c r="P889" s="86"/>
      <c r="Q889" s="82" t="str">
        <f t="array" ref="Q889">IF(A889="", "", (IFNA(IF(A889="", "", INDEX(UpdateSheet!$K:$K, MATCH(1, (UpdateSheet!$G:$G=MAXIFS(UpdateSheet!$G:$G, UpdateSheet!$H:$H, G889, UpdateSheet!$I:$I, J889, UpdateSheet!$G:$G, "&lt;=" &amp; D889)) * (UpdateSheet!$H:$H=G889) *(UpdateSheet!$I:$I=J889), 0))), "")) +
(IFNA(IF(A889="", "", INDEX(UpdateSheet!$O:$O, MATCH(1, (UpdateSheet!$G:$G=MAXIFS(UpdateSheet!$G:$G, UpdateSheet!$M:$M, K889,UpdateSheet!$N:$N, N889, UpdateSheet!$G:$G, "&lt;=" &amp; D889)) * (UpdateSheet!$M:$M=K889) *(UpdateSheet!$N:$N=N889), 0))), ""))
)
</f>
        <v/>
      </c>
      <c r="R889" s="81" t="s">
        <v>97</v>
      </c>
      <c r="S889" s="63" t="str">
        <f t="shared" si="20"/>
        <v/>
      </c>
      <c r="T889" s="87"/>
      <c r="U889" s="84" t="s">
        <v>97</v>
      </c>
      <c r="V889" s="84" t="s">
        <v>97</v>
      </c>
      <c r="W889" s="85" t="b">
        <f t="shared" si="1"/>
        <v>0</v>
      </c>
      <c r="X889" s="63"/>
      <c r="Y889" s="63"/>
      <c r="Z889" s="63"/>
    </row>
    <row r="890">
      <c r="A890" s="75"/>
      <c r="B890" s="74"/>
      <c r="C890" s="75"/>
      <c r="D890" s="76"/>
      <c r="E890" s="75" t="s">
        <v>97</v>
      </c>
      <c r="F890" s="75" t="s">
        <v>97</v>
      </c>
      <c r="G890" s="77"/>
      <c r="H890" s="77"/>
      <c r="I890" s="80"/>
      <c r="J890" s="77" t="s">
        <v>97</v>
      </c>
      <c r="K890" s="79" t="s">
        <v>97</v>
      </c>
      <c r="L890" s="79"/>
      <c r="M890" s="80"/>
      <c r="N890" s="79" t="s">
        <v>97</v>
      </c>
      <c r="O890" s="81" t="str">
        <f t="array" ref="O890">IF(A890="", "", (IFNA(IF(A890="", "", INDEX(UpdateSheet!$L:$L, MATCH(1, (UpdateSheet!$G:$G=MAXIFS(UpdateSheet!$G:$G, UpdateSheet!$H:$H, G890, UpdateSheet!$G:$G, "&lt;=" &amp; D890)) * (UpdateSheet!$H:$H=G890), 0))), "") * J890) +
(IFNA(IF(A890="", "", INDEX(UpdateSheet!$P:$P, MATCH(1, (UpdateSheet!$G:$G=MAXIFS(UpdateSheet!$G:$G, UpdateSheet!$M:$M, K890, UpdateSheet!$G:$G, "&lt;=" &amp; D890)) * (UpdateSheet!$M:$M=K890), 0))), "") * N890)
)
</f>
        <v/>
      </c>
      <c r="P890" s="86"/>
      <c r="Q890" s="82" t="str">
        <f t="array" ref="Q890">IF(A890="", "", (IFNA(IF(A890="", "", INDEX(UpdateSheet!$K:$K, MATCH(1, (UpdateSheet!$G:$G=MAXIFS(UpdateSheet!$G:$G, UpdateSheet!$H:$H, G890, UpdateSheet!$I:$I, J890, UpdateSheet!$G:$G, "&lt;=" &amp; D890)) * (UpdateSheet!$H:$H=G890) *(UpdateSheet!$I:$I=J890), 0))), "")) +
(IFNA(IF(A890="", "", INDEX(UpdateSheet!$O:$O, MATCH(1, (UpdateSheet!$G:$G=MAXIFS(UpdateSheet!$G:$G, UpdateSheet!$M:$M, K890,UpdateSheet!$N:$N, N890, UpdateSheet!$G:$G, "&lt;=" &amp; D890)) * (UpdateSheet!$M:$M=K890) *(UpdateSheet!$N:$N=N890), 0))), ""))
)
</f>
        <v/>
      </c>
      <c r="R890" s="81" t="s">
        <v>97</v>
      </c>
      <c r="S890" s="63" t="str">
        <f t="shared" si="20"/>
        <v/>
      </c>
      <c r="T890" s="87"/>
      <c r="U890" s="84" t="s">
        <v>97</v>
      </c>
      <c r="V890" s="84" t="s">
        <v>97</v>
      </c>
      <c r="W890" s="85" t="b">
        <f t="shared" si="1"/>
        <v>0</v>
      </c>
      <c r="X890" s="63"/>
      <c r="Y890" s="63"/>
      <c r="Z890" s="63"/>
    </row>
    <row r="891">
      <c r="A891" s="75"/>
      <c r="B891" s="74"/>
      <c r="C891" s="75"/>
      <c r="D891" s="76"/>
      <c r="E891" s="75" t="s">
        <v>97</v>
      </c>
      <c r="F891" s="75" t="s">
        <v>97</v>
      </c>
      <c r="G891" s="77"/>
      <c r="H891" s="77"/>
      <c r="I891" s="80"/>
      <c r="J891" s="77" t="s">
        <v>97</v>
      </c>
      <c r="K891" s="79" t="s">
        <v>97</v>
      </c>
      <c r="L891" s="79"/>
      <c r="M891" s="80"/>
      <c r="N891" s="79" t="s">
        <v>97</v>
      </c>
      <c r="O891" s="81" t="str">
        <f t="array" ref="O891">IF(A891="", "", (IFNA(IF(A891="", "", INDEX(UpdateSheet!$L:$L, MATCH(1, (UpdateSheet!$G:$G=MAXIFS(UpdateSheet!$G:$G, UpdateSheet!$H:$H, G891, UpdateSheet!$G:$G, "&lt;=" &amp; D891)) * (UpdateSheet!$H:$H=G891), 0))), "") * J891) +
(IFNA(IF(A891="", "", INDEX(UpdateSheet!$P:$P, MATCH(1, (UpdateSheet!$G:$G=MAXIFS(UpdateSheet!$G:$G, UpdateSheet!$M:$M, K891, UpdateSheet!$G:$G, "&lt;=" &amp; D891)) * (UpdateSheet!$M:$M=K891), 0))), "") * N891)
)
</f>
        <v/>
      </c>
      <c r="P891" s="86"/>
      <c r="Q891" s="82" t="str">
        <f t="array" ref="Q891">IF(A891="", "", (IFNA(IF(A891="", "", INDEX(UpdateSheet!$K:$K, MATCH(1, (UpdateSheet!$G:$G=MAXIFS(UpdateSheet!$G:$G, UpdateSheet!$H:$H, G891, UpdateSheet!$I:$I, J891, UpdateSheet!$G:$G, "&lt;=" &amp; D891)) * (UpdateSheet!$H:$H=G891) *(UpdateSheet!$I:$I=J891), 0))), "")) +
(IFNA(IF(A891="", "", INDEX(UpdateSheet!$O:$O, MATCH(1, (UpdateSheet!$G:$G=MAXIFS(UpdateSheet!$G:$G, UpdateSheet!$M:$M, K891,UpdateSheet!$N:$N, N891, UpdateSheet!$G:$G, "&lt;=" &amp; D891)) * (UpdateSheet!$M:$M=K891) *(UpdateSheet!$N:$N=N891), 0))), ""))
)
</f>
        <v/>
      </c>
      <c r="R891" s="81" t="s">
        <v>97</v>
      </c>
      <c r="S891" s="63" t="str">
        <f t="shared" si="20"/>
        <v/>
      </c>
      <c r="T891" s="87"/>
      <c r="U891" s="84" t="s">
        <v>97</v>
      </c>
      <c r="V891" s="84" t="s">
        <v>97</v>
      </c>
      <c r="W891" s="85" t="b">
        <f t="shared" si="1"/>
        <v>0</v>
      </c>
      <c r="X891" s="63"/>
      <c r="Y891" s="63"/>
      <c r="Z891" s="63"/>
    </row>
    <row r="892">
      <c r="A892" s="75"/>
      <c r="B892" s="74"/>
      <c r="C892" s="75"/>
      <c r="D892" s="76"/>
      <c r="E892" s="75" t="s">
        <v>97</v>
      </c>
      <c r="F892" s="75" t="s">
        <v>97</v>
      </c>
      <c r="G892" s="77"/>
      <c r="H892" s="77"/>
      <c r="I892" s="80"/>
      <c r="J892" s="77" t="s">
        <v>97</v>
      </c>
      <c r="K892" s="79" t="s">
        <v>97</v>
      </c>
      <c r="L892" s="79"/>
      <c r="M892" s="80"/>
      <c r="N892" s="79" t="s">
        <v>97</v>
      </c>
      <c r="O892" s="81" t="str">
        <f t="array" ref="O892">IF(A892="", "", (IFNA(IF(A892="", "", INDEX(UpdateSheet!$L:$L, MATCH(1, (UpdateSheet!$G:$G=MAXIFS(UpdateSheet!$G:$G, UpdateSheet!$H:$H, G892, UpdateSheet!$G:$G, "&lt;=" &amp; D892)) * (UpdateSheet!$H:$H=G892), 0))), "") * J892) +
(IFNA(IF(A892="", "", INDEX(UpdateSheet!$P:$P, MATCH(1, (UpdateSheet!$G:$G=MAXIFS(UpdateSheet!$G:$G, UpdateSheet!$M:$M, K892, UpdateSheet!$G:$G, "&lt;=" &amp; D892)) * (UpdateSheet!$M:$M=K892), 0))), "") * N892)
)
</f>
        <v/>
      </c>
      <c r="P892" s="86"/>
      <c r="Q892" s="82" t="str">
        <f t="array" ref="Q892">IF(A892="", "", (IFNA(IF(A892="", "", INDEX(UpdateSheet!$K:$K, MATCH(1, (UpdateSheet!$G:$G=MAXIFS(UpdateSheet!$G:$G, UpdateSheet!$H:$H, G892, UpdateSheet!$I:$I, J892, UpdateSheet!$G:$G, "&lt;=" &amp; D892)) * (UpdateSheet!$H:$H=G892) *(UpdateSheet!$I:$I=J892), 0))), "")) +
(IFNA(IF(A892="", "", INDEX(UpdateSheet!$O:$O, MATCH(1, (UpdateSheet!$G:$G=MAXIFS(UpdateSheet!$G:$G, UpdateSheet!$M:$M, K892,UpdateSheet!$N:$N, N892, UpdateSheet!$G:$G, "&lt;=" &amp; D892)) * (UpdateSheet!$M:$M=K892) *(UpdateSheet!$N:$N=N892), 0))), ""))
)
</f>
        <v/>
      </c>
      <c r="R892" s="81" t="s">
        <v>97</v>
      </c>
      <c r="S892" s="63" t="str">
        <f t="shared" si="20"/>
        <v/>
      </c>
      <c r="T892" s="87"/>
      <c r="U892" s="84" t="s">
        <v>97</v>
      </c>
      <c r="V892" s="84" t="s">
        <v>97</v>
      </c>
      <c r="W892" s="85" t="b">
        <f t="shared" si="1"/>
        <v>0</v>
      </c>
      <c r="X892" s="63"/>
      <c r="Y892" s="63"/>
      <c r="Z892" s="63"/>
    </row>
    <row r="893">
      <c r="A893" s="75"/>
      <c r="B893" s="74"/>
      <c r="C893" s="75"/>
      <c r="D893" s="76"/>
      <c r="E893" s="75" t="s">
        <v>97</v>
      </c>
      <c r="F893" s="75" t="s">
        <v>97</v>
      </c>
      <c r="G893" s="77"/>
      <c r="H893" s="77"/>
      <c r="I893" s="80"/>
      <c r="J893" s="77" t="s">
        <v>97</v>
      </c>
      <c r="K893" s="79" t="s">
        <v>97</v>
      </c>
      <c r="L893" s="79"/>
      <c r="M893" s="80"/>
      <c r="N893" s="79" t="s">
        <v>97</v>
      </c>
      <c r="O893" s="81" t="str">
        <f t="array" ref="O893">IF(A893="", "", (IFNA(IF(A893="", "", INDEX(UpdateSheet!$L:$L, MATCH(1, (UpdateSheet!$G:$G=MAXIFS(UpdateSheet!$G:$G, UpdateSheet!$H:$H, G893, UpdateSheet!$G:$G, "&lt;=" &amp; D893)) * (UpdateSheet!$H:$H=G893), 0))), "") * J893) +
(IFNA(IF(A893="", "", INDEX(UpdateSheet!$P:$P, MATCH(1, (UpdateSheet!$G:$G=MAXIFS(UpdateSheet!$G:$G, UpdateSheet!$M:$M, K893, UpdateSheet!$G:$G, "&lt;=" &amp; D893)) * (UpdateSheet!$M:$M=K893), 0))), "") * N893)
)
</f>
        <v/>
      </c>
      <c r="P893" s="86"/>
      <c r="Q893" s="82" t="str">
        <f t="array" ref="Q893">IF(A893="", "", (IFNA(IF(A893="", "", INDEX(UpdateSheet!$K:$K, MATCH(1, (UpdateSheet!$G:$G=MAXIFS(UpdateSheet!$G:$G, UpdateSheet!$H:$H, G893, UpdateSheet!$I:$I, J893, UpdateSheet!$G:$G, "&lt;=" &amp; D893)) * (UpdateSheet!$H:$H=G893) *(UpdateSheet!$I:$I=J893), 0))), "")) +
(IFNA(IF(A893="", "", INDEX(UpdateSheet!$O:$O, MATCH(1, (UpdateSheet!$G:$G=MAXIFS(UpdateSheet!$G:$G, UpdateSheet!$M:$M, K893,UpdateSheet!$N:$N, N893, UpdateSheet!$G:$G, "&lt;=" &amp; D893)) * (UpdateSheet!$M:$M=K893) *(UpdateSheet!$N:$N=N893), 0))), ""))
)
</f>
        <v/>
      </c>
      <c r="R893" s="81" t="s">
        <v>97</v>
      </c>
      <c r="S893" s="63" t="str">
        <f t="shared" si="20"/>
        <v/>
      </c>
      <c r="T893" s="87"/>
      <c r="U893" s="84" t="s">
        <v>97</v>
      </c>
      <c r="V893" s="84" t="s">
        <v>97</v>
      </c>
      <c r="W893" s="85" t="b">
        <f t="shared" si="1"/>
        <v>0</v>
      </c>
      <c r="X893" s="63"/>
      <c r="Y893" s="63"/>
      <c r="Z893" s="63"/>
    </row>
    <row r="894">
      <c r="A894" s="75"/>
      <c r="B894" s="74"/>
      <c r="C894" s="75"/>
      <c r="D894" s="76"/>
      <c r="E894" s="75" t="s">
        <v>97</v>
      </c>
      <c r="F894" s="75" t="s">
        <v>97</v>
      </c>
      <c r="G894" s="77"/>
      <c r="H894" s="77"/>
      <c r="I894" s="80"/>
      <c r="J894" s="77" t="s">
        <v>97</v>
      </c>
      <c r="K894" s="79" t="s">
        <v>97</v>
      </c>
      <c r="L894" s="79"/>
      <c r="M894" s="80"/>
      <c r="N894" s="79" t="s">
        <v>97</v>
      </c>
      <c r="O894" s="81" t="str">
        <f t="array" ref="O894">IF(A894="", "", (IFNA(IF(A894="", "", INDEX(UpdateSheet!$L:$L, MATCH(1, (UpdateSheet!$G:$G=MAXIFS(UpdateSheet!$G:$G, UpdateSheet!$H:$H, G894, UpdateSheet!$G:$G, "&lt;=" &amp; D894)) * (UpdateSheet!$H:$H=G894), 0))), "") * J894) +
(IFNA(IF(A894="", "", INDEX(UpdateSheet!$P:$P, MATCH(1, (UpdateSheet!$G:$G=MAXIFS(UpdateSheet!$G:$G, UpdateSheet!$M:$M, K894, UpdateSheet!$G:$G, "&lt;=" &amp; D894)) * (UpdateSheet!$M:$M=K894), 0))), "") * N894)
)
</f>
        <v/>
      </c>
      <c r="P894" s="86"/>
      <c r="Q894" s="82" t="str">
        <f t="array" ref="Q894">IF(A894="", "", (IFNA(IF(A894="", "", INDEX(UpdateSheet!$K:$K, MATCH(1, (UpdateSheet!$G:$G=MAXIFS(UpdateSheet!$G:$G, UpdateSheet!$H:$H, G894, UpdateSheet!$I:$I, J894, UpdateSheet!$G:$G, "&lt;=" &amp; D894)) * (UpdateSheet!$H:$H=G894) *(UpdateSheet!$I:$I=J894), 0))), "")) +
(IFNA(IF(A894="", "", INDEX(UpdateSheet!$O:$O, MATCH(1, (UpdateSheet!$G:$G=MAXIFS(UpdateSheet!$G:$G, UpdateSheet!$M:$M, K894,UpdateSheet!$N:$N, N894, UpdateSheet!$G:$G, "&lt;=" &amp; D894)) * (UpdateSheet!$M:$M=K894) *(UpdateSheet!$N:$N=N894), 0))), ""))
)
</f>
        <v/>
      </c>
      <c r="R894" s="81" t="s">
        <v>97</v>
      </c>
      <c r="S894" s="63" t="str">
        <f t="shared" si="20"/>
        <v/>
      </c>
      <c r="T894" s="87"/>
      <c r="U894" s="84" t="s">
        <v>97</v>
      </c>
      <c r="V894" s="84" t="s">
        <v>97</v>
      </c>
      <c r="W894" s="85" t="b">
        <f t="shared" si="1"/>
        <v>0</v>
      </c>
      <c r="X894" s="63"/>
      <c r="Y894" s="63"/>
      <c r="Z894" s="63"/>
    </row>
    <row r="895">
      <c r="A895" s="75"/>
      <c r="B895" s="74"/>
      <c r="C895" s="75"/>
      <c r="D895" s="76"/>
      <c r="E895" s="75" t="s">
        <v>97</v>
      </c>
      <c r="F895" s="75" t="s">
        <v>97</v>
      </c>
      <c r="G895" s="77"/>
      <c r="H895" s="77"/>
      <c r="I895" s="80"/>
      <c r="J895" s="77" t="s">
        <v>97</v>
      </c>
      <c r="K895" s="79" t="s">
        <v>97</v>
      </c>
      <c r="L895" s="79"/>
      <c r="M895" s="80"/>
      <c r="N895" s="79" t="s">
        <v>97</v>
      </c>
      <c r="O895" s="81" t="str">
        <f t="array" ref="O895">IF(A895="", "", (IFNA(IF(A895="", "", INDEX(UpdateSheet!$L:$L, MATCH(1, (UpdateSheet!$G:$G=MAXIFS(UpdateSheet!$G:$G, UpdateSheet!$H:$H, G895, UpdateSheet!$G:$G, "&lt;=" &amp; D895)) * (UpdateSheet!$H:$H=G895), 0))), "") * J895) +
(IFNA(IF(A895="", "", INDEX(UpdateSheet!$P:$P, MATCH(1, (UpdateSheet!$G:$G=MAXIFS(UpdateSheet!$G:$G, UpdateSheet!$M:$M, K895, UpdateSheet!$G:$G, "&lt;=" &amp; D895)) * (UpdateSheet!$M:$M=K895), 0))), "") * N895)
)
</f>
        <v/>
      </c>
      <c r="P895" s="86"/>
      <c r="Q895" s="82" t="str">
        <f t="array" ref="Q895">IF(A895="", "", (IFNA(IF(A895="", "", INDEX(UpdateSheet!$K:$K, MATCH(1, (UpdateSheet!$G:$G=MAXIFS(UpdateSheet!$G:$G, UpdateSheet!$H:$H, G895, UpdateSheet!$I:$I, J895, UpdateSheet!$G:$G, "&lt;=" &amp; D895)) * (UpdateSheet!$H:$H=G895) *(UpdateSheet!$I:$I=J895), 0))), "")) +
(IFNA(IF(A895="", "", INDEX(UpdateSheet!$O:$O, MATCH(1, (UpdateSheet!$G:$G=MAXIFS(UpdateSheet!$G:$G, UpdateSheet!$M:$M, K895,UpdateSheet!$N:$N, N895, UpdateSheet!$G:$G, "&lt;=" &amp; D895)) * (UpdateSheet!$M:$M=K895) *(UpdateSheet!$N:$N=N895), 0))), ""))
)
</f>
        <v/>
      </c>
      <c r="R895" s="81" t="s">
        <v>97</v>
      </c>
      <c r="S895" s="63" t="str">
        <f t="shared" si="20"/>
        <v/>
      </c>
      <c r="T895" s="87"/>
      <c r="U895" s="84" t="s">
        <v>97</v>
      </c>
      <c r="V895" s="84" t="s">
        <v>97</v>
      </c>
      <c r="W895" s="85" t="b">
        <f t="shared" si="1"/>
        <v>0</v>
      </c>
      <c r="X895" s="63"/>
      <c r="Y895" s="63"/>
      <c r="Z895" s="63"/>
    </row>
    <row r="896">
      <c r="A896" s="75"/>
      <c r="B896" s="74"/>
      <c r="C896" s="75"/>
      <c r="D896" s="76"/>
      <c r="E896" s="75" t="s">
        <v>97</v>
      </c>
      <c r="F896" s="75" t="s">
        <v>97</v>
      </c>
      <c r="G896" s="77"/>
      <c r="H896" s="77"/>
      <c r="I896" s="80"/>
      <c r="J896" s="77" t="s">
        <v>97</v>
      </c>
      <c r="K896" s="79" t="s">
        <v>97</v>
      </c>
      <c r="L896" s="79"/>
      <c r="M896" s="80"/>
      <c r="N896" s="79" t="s">
        <v>97</v>
      </c>
      <c r="O896" s="81" t="str">
        <f t="array" ref="O896">IF(A896="", "", (IFNA(IF(A896="", "", INDEX(UpdateSheet!$L:$L, MATCH(1, (UpdateSheet!$G:$G=MAXIFS(UpdateSheet!$G:$G, UpdateSheet!$H:$H, G896, UpdateSheet!$G:$G, "&lt;=" &amp; D896)) * (UpdateSheet!$H:$H=G896), 0))), "") * J896) +
(IFNA(IF(A896="", "", INDEX(UpdateSheet!$P:$P, MATCH(1, (UpdateSheet!$G:$G=MAXIFS(UpdateSheet!$G:$G, UpdateSheet!$M:$M, K896, UpdateSheet!$G:$G, "&lt;=" &amp; D896)) * (UpdateSheet!$M:$M=K896), 0))), "") * N896)
)
</f>
        <v/>
      </c>
      <c r="P896" s="86"/>
      <c r="Q896" s="82" t="str">
        <f t="array" ref="Q896">IF(A896="", "", (IFNA(IF(A896="", "", INDEX(UpdateSheet!$K:$K, MATCH(1, (UpdateSheet!$G:$G=MAXIFS(UpdateSheet!$G:$G, UpdateSheet!$H:$H, G896, UpdateSheet!$I:$I, J896, UpdateSheet!$G:$G, "&lt;=" &amp; D896)) * (UpdateSheet!$H:$H=G896) *(UpdateSheet!$I:$I=J896), 0))), "")) +
(IFNA(IF(A896="", "", INDEX(UpdateSheet!$O:$O, MATCH(1, (UpdateSheet!$G:$G=MAXIFS(UpdateSheet!$G:$G, UpdateSheet!$M:$M, K896,UpdateSheet!$N:$N, N896, UpdateSheet!$G:$G, "&lt;=" &amp; D896)) * (UpdateSheet!$M:$M=K896) *(UpdateSheet!$N:$N=N896), 0))), ""))
)
</f>
        <v/>
      </c>
      <c r="R896" s="81" t="s">
        <v>97</v>
      </c>
      <c r="S896" s="63" t="str">
        <f t="shared" si="20"/>
        <v/>
      </c>
      <c r="T896" s="87"/>
      <c r="U896" s="84" t="s">
        <v>97</v>
      </c>
      <c r="V896" s="84" t="s">
        <v>97</v>
      </c>
      <c r="W896" s="85" t="b">
        <f t="shared" si="1"/>
        <v>0</v>
      </c>
      <c r="X896" s="63"/>
      <c r="Y896" s="63"/>
      <c r="Z896" s="63"/>
    </row>
    <row r="897">
      <c r="A897" s="75"/>
      <c r="B897" s="74"/>
      <c r="C897" s="75"/>
      <c r="D897" s="76"/>
      <c r="E897" s="75" t="s">
        <v>97</v>
      </c>
      <c r="F897" s="75" t="s">
        <v>97</v>
      </c>
      <c r="G897" s="77"/>
      <c r="H897" s="77"/>
      <c r="I897" s="80"/>
      <c r="J897" s="77" t="s">
        <v>97</v>
      </c>
      <c r="K897" s="79" t="s">
        <v>97</v>
      </c>
      <c r="L897" s="79"/>
      <c r="M897" s="80"/>
      <c r="N897" s="79" t="s">
        <v>97</v>
      </c>
      <c r="O897" s="81" t="str">
        <f t="array" ref="O897">IF(A897="", "", (IFNA(IF(A897="", "", INDEX(UpdateSheet!$L:$L, MATCH(1, (UpdateSheet!$G:$G=MAXIFS(UpdateSheet!$G:$G, UpdateSheet!$H:$H, G897, UpdateSheet!$G:$G, "&lt;=" &amp; D897)) * (UpdateSheet!$H:$H=G897), 0))), "") * J897) +
(IFNA(IF(A897="", "", INDEX(UpdateSheet!$P:$P, MATCH(1, (UpdateSheet!$G:$G=MAXIFS(UpdateSheet!$G:$G, UpdateSheet!$M:$M, K897, UpdateSheet!$G:$G, "&lt;=" &amp; D897)) * (UpdateSheet!$M:$M=K897), 0))), "") * N897)
)
</f>
        <v/>
      </c>
      <c r="P897" s="86"/>
      <c r="Q897" s="82" t="str">
        <f t="array" ref="Q897">IF(A897="", "", (IFNA(IF(A897="", "", INDEX(UpdateSheet!$K:$K, MATCH(1, (UpdateSheet!$G:$G=MAXIFS(UpdateSheet!$G:$G, UpdateSheet!$H:$H, G897, UpdateSheet!$I:$I, J897, UpdateSheet!$G:$G, "&lt;=" &amp; D897)) * (UpdateSheet!$H:$H=G897) *(UpdateSheet!$I:$I=J897), 0))), "")) +
(IFNA(IF(A897="", "", INDEX(UpdateSheet!$O:$O, MATCH(1, (UpdateSheet!$G:$G=MAXIFS(UpdateSheet!$G:$G, UpdateSheet!$M:$M, K897,UpdateSheet!$N:$N, N897, UpdateSheet!$G:$G, "&lt;=" &amp; D897)) * (UpdateSheet!$M:$M=K897) *(UpdateSheet!$N:$N=N897), 0))), ""))
)
</f>
        <v/>
      </c>
      <c r="R897" s="81" t="s">
        <v>97</v>
      </c>
      <c r="S897" s="63" t="str">
        <f t="shared" si="20"/>
        <v/>
      </c>
      <c r="T897" s="87"/>
      <c r="U897" s="84" t="s">
        <v>97</v>
      </c>
      <c r="V897" s="84" t="s">
        <v>97</v>
      </c>
      <c r="W897" s="85" t="b">
        <f t="shared" si="1"/>
        <v>0</v>
      </c>
      <c r="X897" s="63"/>
      <c r="Y897" s="63"/>
      <c r="Z897" s="63"/>
    </row>
    <row r="898">
      <c r="A898" s="75"/>
      <c r="B898" s="74"/>
      <c r="C898" s="75"/>
      <c r="D898" s="76"/>
      <c r="E898" s="75" t="s">
        <v>97</v>
      </c>
      <c r="F898" s="75" t="s">
        <v>97</v>
      </c>
      <c r="G898" s="77"/>
      <c r="H898" s="77"/>
      <c r="I898" s="80"/>
      <c r="J898" s="77" t="s">
        <v>97</v>
      </c>
      <c r="K898" s="79" t="s">
        <v>97</v>
      </c>
      <c r="L898" s="79"/>
      <c r="M898" s="80"/>
      <c r="N898" s="79" t="s">
        <v>97</v>
      </c>
      <c r="O898" s="81" t="str">
        <f t="array" ref="O898">IF(A898="", "", (IFNA(IF(A898="", "", INDEX(UpdateSheet!$L:$L, MATCH(1, (UpdateSheet!$G:$G=MAXIFS(UpdateSheet!$G:$G, UpdateSheet!$H:$H, G898, UpdateSheet!$G:$G, "&lt;=" &amp; D898)) * (UpdateSheet!$H:$H=G898), 0))), "") * J898) +
(IFNA(IF(A898="", "", INDEX(UpdateSheet!$P:$P, MATCH(1, (UpdateSheet!$G:$G=MAXIFS(UpdateSheet!$G:$G, UpdateSheet!$M:$M, K898, UpdateSheet!$G:$G, "&lt;=" &amp; D898)) * (UpdateSheet!$M:$M=K898), 0))), "") * N898)
)
</f>
        <v/>
      </c>
      <c r="P898" s="86"/>
      <c r="Q898" s="82" t="str">
        <f t="array" ref="Q898">IF(A898="", "", (IFNA(IF(A898="", "", INDEX(UpdateSheet!$K:$K, MATCH(1, (UpdateSheet!$G:$G=MAXIFS(UpdateSheet!$G:$G, UpdateSheet!$H:$H, G898, UpdateSheet!$I:$I, J898, UpdateSheet!$G:$G, "&lt;=" &amp; D898)) * (UpdateSheet!$H:$H=G898) *(UpdateSheet!$I:$I=J898), 0))), "")) +
(IFNA(IF(A898="", "", INDEX(UpdateSheet!$O:$O, MATCH(1, (UpdateSheet!$G:$G=MAXIFS(UpdateSheet!$G:$G, UpdateSheet!$M:$M, K898,UpdateSheet!$N:$N, N898, UpdateSheet!$G:$G, "&lt;=" &amp; D898)) * (UpdateSheet!$M:$M=K898) *(UpdateSheet!$N:$N=N898), 0))), ""))
)
</f>
        <v/>
      </c>
      <c r="R898" s="81" t="s">
        <v>97</v>
      </c>
      <c r="S898" s="63" t="str">
        <f t="shared" si="20"/>
        <v/>
      </c>
      <c r="T898" s="87"/>
      <c r="U898" s="84" t="s">
        <v>97</v>
      </c>
      <c r="V898" s="84" t="s">
        <v>97</v>
      </c>
      <c r="W898" s="85" t="b">
        <f t="shared" si="1"/>
        <v>0</v>
      </c>
      <c r="X898" s="63"/>
      <c r="Y898" s="63"/>
      <c r="Z898" s="63"/>
    </row>
    <row r="899">
      <c r="A899" s="75"/>
      <c r="B899" s="74"/>
      <c r="C899" s="75"/>
      <c r="D899" s="76"/>
      <c r="E899" s="75" t="s">
        <v>97</v>
      </c>
      <c r="F899" s="75" t="s">
        <v>97</v>
      </c>
      <c r="G899" s="77"/>
      <c r="H899" s="77"/>
      <c r="I899" s="80"/>
      <c r="J899" s="77" t="s">
        <v>97</v>
      </c>
      <c r="K899" s="79" t="s">
        <v>97</v>
      </c>
      <c r="L899" s="79"/>
      <c r="M899" s="80"/>
      <c r="N899" s="79" t="s">
        <v>97</v>
      </c>
      <c r="O899" s="81" t="str">
        <f t="array" ref="O899">IF(A899="", "", (IFNA(IF(A899="", "", INDEX(UpdateSheet!$L:$L, MATCH(1, (UpdateSheet!$G:$G=MAXIFS(UpdateSheet!$G:$G, UpdateSheet!$H:$H, G899, UpdateSheet!$G:$G, "&lt;=" &amp; D899)) * (UpdateSheet!$H:$H=G899), 0))), "") * J899) +
(IFNA(IF(A899="", "", INDEX(UpdateSheet!$P:$P, MATCH(1, (UpdateSheet!$G:$G=MAXIFS(UpdateSheet!$G:$G, UpdateSheet!$M:$M, K899, UpdateSheet!$G:$G, "&lt;=" &amp; D899)) * (UpdateSheet!$M:$M=K899), 0))), "") * N899)
)
</f>
        <v/>
      </c>
      <c r="P899" s="86"/>
      <c r="Q899" s="82" t="str">
        <f t="array" ref="Q899">IF(A899="", "", (IFNA(IF(A899="", "", INDEX(UpdateSheet!$K:$K, MATCH(1, (UpdateSheet!$G:$G=MAXIFS(UpdateSheet!$G:$G, UpdateSheet!$H:$H, G899, UpdateSheet!$I:$I, J899, UpdateSheet!$G:$G, "&lt;=" &amp; D899)) * (UpdateSheet!$H:$H=G899) *(UpdateSheet!$I:$I=J899), 0))), "")) +
(IFNA(IF(A899="", "", INDEX(UpdateSheet!$O:$O, MATCH(1, (UpdateSheet!$G:$G=MAXIFS(UpdateSheet!$G:$G, UpdateSheet!$M:$M, K899,UpdateSheet!$N:$N, N899, UpdateSheet!$G:$G, "&lt;=" &amp; D899)) * (UpdateSheet!$M:$M=K899) *(UpdateSheet!$N:$N=N899), 0))), ""))
)
</f>
        <v/>
      </c>
      <c r="R899" s="81" t="s">
        <v>97</v>
      </c>
      <c r="S899" s="63" t="str">
        <f t="shared" si="20"/>
        <v/>
      </c>
      <c r="T899" s="87"/>
      <c r="U899" s="84" t="s">
        <v>97</v>
      </c>
      <c r="V899" s="84" t="s">
        <v>97</v>
      </c>
      <c r="W899" s="85" t="b">
        <f t="shared" si="1"/>
        <v>0</v>
      </c>
      <c r="X899" s="63"/>
      <c r="Y899" s="63"/>
      <c r="Z899" s="63"/>
    </row>
    <row r="900">
      <c r="A900" s="75"/>
      <c r="B900" s="74"/>
      <c r="C900" s="75"/>
      <c r="D900" s="76"/>
      <c r="E900" s="75" t="s">
        <v>97</v>
      </c>
      <c r="F900" s="75" t="s">
        <v>97</v>
      </c>
      <c r="G900" s="77"/>
      <c r="H900" s="77"/>
      <c r="I900" s="80"/>
      <c r="J900" s="77" t="s">
        <v>97</v>
      </c>
      <c r="K900" s="79" t="s">
        <v>97</v>
      </c>
      <c r="L900" s="79"/>
      <c r="M900" s="80"/>
      <c r="N900" s="79" t="s">
        <v>97</v>
      </c>
      <c r="O900" s="81" t="str">
        <f t="array" ref="O900">IF(A900="", "", (IFNA(IF(A900="", "", INDEX(UpdateSheet!$L:$L, MATCH(1, (UpdateSheet!$G:$G=MAXIFS(UpdateSheet!$G:$G, UpdateSheet!$H:$H, G900, UpdateSheet!$G:$G, "&lt;=" &amp; D900)) * (UpdateSheet!$H:$H=G900), 0))), "") * J900) +
(IFNA(IF(A900="", "", INDEX(UpdateSheet!$P:$P, MATCH(1, (UpdateSheet!$G:$G=MAXIFS(UpdateSheet!$G:$G, UpdateSheet!$M:$M, K900, UpdateSheet!$G:$G, "&lt;=" &amp; D900)) * (UpdateSheet!$M:$M=K900), 0))), "") * N900)
)
</f>
        <v/>
      </c>
      <c r="P900" s="86"/>
      <c r="Q900" s="82" t="str">
        <f t="array" ref="Q900">IF(A900="", "", (IFNA(IF(A900="", "", INDEX(UpdateSheet!$K:$K, MATCH(1, (UpdateSheet!$G:$G=MAXIFS(UpdateSheet!$G:$G, UpdateSheet!$H:$H, G900, UpdateSheet!$I:$I, J900, UpdateSheet!$G:$G, "&lt;=" &amp; D900)) * (UpdateSheet!$H:$H=G900) *(UpdateSheet!$I:$I=J900), 0))), "")) +
(IFNA(IF(A900="", "", INDEX(UpdateSheet!$O:$O, MATCH(1, (UpdateSheet!$G:$G=MAXIFS(UpdateSheet!$G:$G, UpdateSheet!$M:$M, K900,UpdateSheet!$N:$N, N900, UpdateSheet!$G:$G, "&lt;=" &amp; D900)) * (UpdateSheet!$M:$M=K900) *(UpdateSheet!$N:$N=N900), 0))), ""))
)
</f>
        <v/>
      </c>
      <c r="R900" s="81" t="s">
        <v>97</v>
      </c>
      <c r="S900" s="63" t="str">
        <f t="shared" si="20"/>
        <v/>
      </c>
      <c r="T900" s="87"/>
      <c r="U900" s="84" t="s">
        <v>97</v>
      </c>
      <c r="V900" s="84" t="s">
        <v>97</v>
      </c>
      <c r="W900" s="85" t="b">
        <f t="shared" si="1"/>
        <v>0</v>
      </c>
      <c r="X900" s="63"/>
      <c r="Y900" s="63"/>
      <c r="Z900" s="63"/>
    </row>
    <row r="901">
      <c r="A901" s="75"/>
      <c r="B901" s="74"/>
      <c r="C901" s="75"/>
      <c r="D901" s="76"/>
      <c r="E901" s="75" t="s">
        <v>97</v>
      </c>
      <c r="F901" s="75" t="s">
        <v>97</v>
      </c>
      <c r="G901" s="77"/>
      <c r="H901" s="77"/>
      <c r="I901" s="80"/>
      <c r="J901" s="77" t="s">
        <v>97</v>
      </c>
      <c r="K901" s="79" t="s">
        <v>97</v>
      </c>
      <c r="L901" s="79"/>
      <c r="M901" s="80"/>
      <c r="N901" s="79" t="s">
        <v>97</v>
      </c>
      <c r="O901" s="81" t="str">
        <f t="array" ref="O901">IF(A901="", "", (IFNA(IF(A901="", "", INDEX(UpdateSheet!$L:$L, MATCH(1, (UpdateSheet!$G:$G=MAXIFS(UpdateSheet!$G:$G, UpdateSheet!$H:$H, G901, UpdateSheet!$G:$G, "&lt;=" &amp; D901)) * (UpdateSheet!$H:$H=G901), 0))), "") * J901) +
(IFNA(IF(A901="", "", INDEX(UpdateSheet!$P:$P, MATCH(1, (UpdateSheet!$G:$G=MAXIFS(UpdateSheet!$G:$G, UpdateSheet!$M:$M, K901, UpdateSheet!$G:$G, "&lt;=" &amp; D901)) * (UpdateSheet!$M:$M=K901), 0))), "") * N901)
)
</f>
        <v/>
      </c>
      <c r="P901" s="86"/>
      <c r="Q901" s="82" t="str">
        <f t="array" ref="Q901">IF(A901="", "", (IFNA(IF(A901="", "", INDEX(UpdateSheet!$K:$K, MATCH(1, (UpdateSheet!$G:$G=MAXIFS(UpdateSheet!$G:$G, UpdateSheet!$H:$H, G901, UpdateSheet!$I:$I, J901, UpdateSheet!$G:$G, "&lt;=" &amp; D901)) * (UpdateSheet!$H:$H=G901) *(UpdateSheet!$I:$I=J901), 0))), "")) +
(IFNA(IF(A901="", "", INDEX(UpdateSheet!$O:$O, MATCH(1, (UpdateSheet!$G:$G=MAXIFS(UpdateSheet!$G:$G, UpdateSheet!$M:$M, K901,UpdateSheet!$N:$N, N901, UpdateSheet!$G:$G, "&lt;=" &amp; D901)) * (UpdateSheet!$M:$M=K901) *(UpdateSheet!$N:$N=N901), 0))), ""))
)
</f>
        <v/>
      </c>
      <c r="R901" s="81" t="s">
        <v>97</v>
      </c>
      <c r="S901" s="63" t="str">
        <f t="shared" si="20"/>
        <v/>
      </c>
      <c r="T901" s="87"/>
      <c r="U901" s="84" t="s">
        <v>97</v>
      </c>
      <c r="V901" s="84" t="s">
        <v>97</v>
      </c>
      <c r="W901" s="85" t="b">
        <f t="shared" si="1"/>
        <v>0</v>
      </c>
      <c r="X901" s="63"/>
      <c r="Y901" s="63"/>
      <c r="Z901" s="63"/>
    </row>
    <row r="902">
      <c r="A902" s="75"/>
      <c r="B902" s="74"/>
      <c r="C902" s="75"/>
      <c r="D902" s="76"/>
      <c r="E902" s="75" t="s">
        <v>97</v>
      </c>
      <c r="F902" s="75" t="s">
        <v>97</v>
      </c>
      <c r="G902" s="77"/>
      <c r="H902" s="77"/>
      <c r="I902" s="80"/>
      <c r="J902" s="77" t="s">
        <v>97</v>
      </c>
      <c r="K902" s="79" t="s">
        <v>97</v>
      </c>
      <c r="L902" s="79"/>
      <c r="M902" s="80"/>
      <c r="N902" s="79" t="s">
        <v>97</v>
      </c>
      <c r="O902" s="81" t="str">
        <f t="array" ref="O902">IF(A902="", "", (IFNA(IF(A902="", "", INDEX(UpdateSheet!$L:$L, MATCH(1, (UpdateSheet!$G:$G=MAXIFS(UpdateSheet!$G:$G, UpdateSheet!$H:$H, G902, UpdateSheet!$G:$G, "&lt;=" &amp; D902)) * (UpdateSheet!$H:$H=G902), 0))), "") * J902) +
(IFNA(IF(A902="", "", INDEX(UpdateSheet!$P:$P, MATCH(1, (UpdateSheet!$G:$G=MAXIFS(UpdateSheet!$G:$G, UpdateSheet!$M:$M, K902, UpdateSheet!$G:$G, "&lt;=" &amp; D902)) * (UpdateSheet!$M:$M=K902), 0))), "") * N902)
)
</f>
        <v/>
      </c>
      <c r="P902" s="86"/>
      <c r="Q902" s="82" t="str">
        <f t="array" ref="Q902">IF(A902="", "", (IFNA(IF(A902="", "", INDEX(UpdateSheet!$K:$K, MATCH(1, (UpdateSheet!$G:$G=MAXIFS(UpdateSheet!$G:$G, UpdateSheet!$H:$H, G902, UpdateSheet!$I:$I, J902, UpdateSheet!$G:$G, "&lt;=" &amp; D902)) * (UpdateSheet!$H:$H=G902) *(UpdateSheet!$I:$I=J902), 0))), "")) +
(IFNA(IF(A902="", "", INDEX(UpdateSheet!$O:$O, MATCH(1, (UpdateSheet!$G:$G=MAXIFS(UpdateSheet!$G:$G, UpdateSheet!$M:$M, K902,UpdateSheet!$N:$N, N902, UpdateSheet!$G:$G, "&lt;=" &amp; D902)) * (UpdateSheet!$M:$M=K902) *(UpdateSheet!$N:$N=N902), 0))), ""))
)
</f>
        <v/>
      </c>
      <c r="R902" s="81" t="s">
        <v>97</v>
      </c>
      <c r="S902" s="63" t="str">
        <f t="shared" si="20"/>
        <v/>
      </c>
      <c r="T902" s="87"/>
      <c r="U902" s="84" t="s">
        <v>97</v>
      </c>
      <c r="V902" s="84" t="s">
        <v>97</v>
      </c>
      <c r="W902" s="85" t="b">
        <f t="shared" si="1"/>
        <v>0</v>
      </c>
      <c r="X902" s="63"/>
      <c r="Y902" s="63"/>
      <c r="Z902" s="63"/>
    </row>
    <row r="903">
      <c r="A903" s="75"/>
      <c r="B903" s="74"/>
      <c r="C903" s="75"/>
      <c r="D903" s="76"/>
      <c r="E903" s="75" t="s">
        <v>97</v>
      </c>
      <c r="F903" s="75" t="s">
        <v>97</v>
      </c>
      <c r="G903" s="77"/>
      <c r="H903" s="77"/>
      <c r="I903" s="80"/>
      <c r="J903" s="77" t="s">
        <v>97</v>
      </c>
      <c r="K903" s="79" t="s">
        <v>97</v>
      </c>
      <c r="L903" s="79"/>
      <c r="M903" s="80"/>
      <c r="N903" s="79" t="s">
        <v>97</v>
      </c>
      <c r="O903" s="81" t="str">
        <f t="array" ref="O903">IF(A903="", "", (IFNA(IF(A903="", "", INDEX(UpdateSheet!$L:$L, MATCH(1, (UpdateSheet!$G:$G=MAXIFS(UpdateSheet!$G:$G, UpdateSheet!$H:$H, G903, UpdateSheet!$G:$G, "&lt;=" &amp; D903)) * (UpdateSheet!$H:$H=G903), 0))), "") * J903) +
(IFNA(IF(A903="", "", INDEX(UpdateSheet!$P:$P, MATCH(1, (UpdateSheet!$G:$G=MAXIFS(UpdateSheet!$G:$G, UpdateSheet!$M:$M, K903, UpdateSheet!$G:$G, "&lt;=" &amp; D903)) * (UpdateSheet!$M:$M=K903), 0))), "") * N903)
)
</f>
        <v/>
      </c>
      <c r="P903" s="86"/>
      <c r="Q903" s="82" t="str">
        <f t="array" ref="Q903">IF(A903="", "", (IFNA(IF(A903="", "", INDEX(UpdateSheet!$K:$K, MATCH(1, (UpdateSheet!$G:$G=MAXIFS(UpdateSheet!$G:$G, UpdateSheet!$H:$H, G903, UpdateSheet!$I:$I, J903, UpdateSheet!$G:$G, "&lt;=" &amp; D903)) * (UpdateSheet!$H:$H=G903) *(UpdateSheet!$I:$I=J903), 0))), "")) +
(IFNA(IF(A903="", "", INDEX(UpdateSheet!$O:$O, MATCH(1, (UpdateSheet!$G:$G=MAXIFS(UpdateSheet!$G:$G, UpdateSheet!$M:$M, K903,UpdateSheet!$N:$N, N903, UpdateSheet!$G:$G, "&lt;=" &amp; D903)) * (UpdateSheet!$M:$M=K903) *(UpdateSheet!$N:$N=N903), 0))), ""))
)
</f>
        <v/>
      </c>
      <c r="R903" s="81" t="s">
        <v>97</v>
      </c>
      <c r="S903" s="63" t="str">
        <f t="shared" si="20"/>
        <v/>
      </c>
      <c r="T903" s="87"/>
      <c r="U903" s="84" t="s">
        <v>97</v>
      </c>
      <c r="V903" s="84" t="s">
        <v>97</v>
      </c>
      <c r="W903" s="85" t="b">
        <f t="shared" si="1"/>
        <v>0</v>
      </c>
      <c r="X903" s="63"/>
      <c r="Y903" s="63"/>
      <c r="Z903" s="63"/>
    </row>
    <row r="904">
      <c r="A904" s="75"/>
      <c r="B904" s="74"/>
      <c r="C904" s="75"/>
      <c r="D904" s="76"/>
      <c r="E904" s="75" t="s">
        <v>97</v>
      </c>
      <c r="F904" s="75" t="s">
        <v>97</v>
      </c>
      <c r="G904" s="77"/>
      <c r="H904" s="77"/>
      <c r="I904" s="80"/>
      <c r="J904" s="77" t="s">
        <v>97</v>
      </c>
      <c r="K904" s="79" t="s">
        <v>97</v>
      </c>
      <c r="L904" s="79"/>
      <c r="M904" s="80"/>
      <c r="N904" s="79" t="s">
        <v>97</v>
      </c>
      <c r="O904" s="81" t="str">
        <f t="array" ref="O904">IF(A904="", "", (IFNA(IF(A904="", "", INDEX(UpdateSheet!$L:$L, MATCH(1, (UpdateSheet!$G:$G=MAXIFS(UpdateSheet!$G:$G, UpdateSheet!$H:$H, G904, UpdateSheet!$G:$G, "&lt;=" &amp; D904)) * (UpdateSheet!$H:$H=G904), 0))), "") * J904) +
(IFNA(IF(A904="", "", INDEX(UpdateSheet!$P:$P, MATCH(1, (UpdateSheet!$G:$G=MAXIFS(UpdateSheet!$G:$G, UpdateSheet!$M:$M, K904, UpdateSheet!$G:$G, "&lt;=" &amp; D904)) * (UpdateSheet!$M:$M=K904), 0))), "") * N904)
)
</f>
        <v/>
      </c>
      <c r="P904" s="86"/>
      <c r="Q904" s="82" t="str">
        <f t="array" ref="Q904">IF(A904="", "", (IFNA(IF(A904="", "", INDEX(UpdateSheet!$K:$K, MATCH(1, (UpdateSheet!$G:$G=MAXIFS(UpdateSheet!$G:$G, UpdateSheet!$H:$H, G904, UpdateSheet!$I:$I, J904, UpdateSheet!$G:$G, "&lt;=" &amp; D904)) * (UpdateSheet!$H:$H=G904) *(UpdateSheet!$I:$I=J904), 0))), "")) +
(IFNA(IF(A904="", "", INDEX(UpdateSheet!$O:$O, MATCH(1, (UpdateSheet!$G:$G=MAXIFS(UpdateSheet!$G:$G, UpdateSheet!$M:$M, K904,UpdateSheet!$N:$N, N904, UpdateSheet!$G:$G, "&lt;=" &amp; D904)) * (UpdateSheet!$M:$M=K904) *(UpdateSheet!$N:$N=N904), 0))), ""))
)
</f>
        <v/>
      </c>
      <c r="R904" s="81" t="s">
        <v>97</v>
      </c>
      <c r="S904" s="63" t="str">
        <f t="shared" si="20"/>
        <v/>
      </c>
      <c r="T904" s="87"/>
      <c r="U904" s="84" t="s">
        <v>97</v>
      </c>
      <c r="V904" s="84" t="s">
        <v>97</v>
      </c>
      <c r="W904" s="85" t="b">
        <f t="shared" si="1"/>
        <v>0</v>
      </c>
      <c r="X904" s="63"/>
      <c r="Y904" s="63"/>
      <c r="Z904" s="63"/>
    </row>
    <row r="905">
      <c r="A905" s="75"/>
      <c r="B905" s="74"/>
      <c r="C905" s="75"/>
      <c r="D905" s="76"/>
      <c r="E905" s="75" t="s">
        <v>97</v>
      </c>
      <c r="F905" s="75" t="s">
        <v>97</v>
      </c>
      <c r="G905" s="77"/>
      <c r="H905" s="77"/>
      <c r="I905" s="80"/>
      <c r="J905" s="77" t="s">
        <v>97</v>
      </c>
      <c r="K905" s="79" t="s">
        <v>97</v>
      </c>
      <c r="L905" s="79"/>
      <c r="M905" s="80"/>
      <c r="N905" s="79" t="s">
        <v>97</v>
      </c>
      <c r="O905" s="81" t="str">
        <f t="array" ref="O905">IF(A905="", "", (IFNA(IF(A905="", "", INDEX(UpdateSheet!$L:$L, MATCH(1, (UpdateSheet!$G:$G=MAXIFS(UpdateSheet!$G:$G, UpdateSheet!$H:$H, G905, UpdateSheet!$G:$G, "&lt;=" &amp; D905)) * (UpdateSheet!$H:$H=G905), 0))), "") * J905) +
(IFNA(IF(A905="", "", INDEX(UpdateSheet!$P:$P, MATCH(1, (UpdateSheet!$G:$G=MAXIFS(UpdateSheet!$G:$G, UpdateSheet!$M:$M, K905, UpdateSheet!$G:$G, "&lt;=" &amp; D905)) * (UpdateSheet!$M:$M=K905), 0))), "") * N905)
)
</f>
        <v/>
      </c>
      <c r="P905" s="86"/>
      <c r="Q905" s="82" t="str">
        <f t="array" ref="Q905">IF(A905="", "", (IFNA(IF(A905="", "", INDEX(UpdateSheet!$K:$K, MATCH(1, (UpdateSheet!$G:$G=MAXIFS(UpdateSheet!$G:$G, UpdateSheet!$H:$H, G905, UpdateSheet!$I:$I, J905, UpdateSheet!$G:$G, "&lt;=" &amp; D905)) * (UpdateSheet!$H:$H=G905) *(UpdateSheet!$I:$I=J905), 0))), "")) +
(IFNA(IF(A905="", "", INDEX(UpdateSheet!$O:$O, MATCH(1, (UpdateSheet!$G:$G=MAXIFS(UpdateSheet!$G:$G, UpdateSheet!$M:$M, K905,UpdateSheet!$N:$N, N905, UpdateSheet!$G:$G, "&lt;=" &amp; D905)) * (UpdateSheet!$M:$M=K905) *(UpdateSheet!$N:$N=N905), 0))), ""))
)
</f>
        <v/>
      </c>
      <c r="R905" s="81" t="s">
        <v>97</v>
      </c>
      <c r="S905" s="63" t="str">
        <f t="shared" si="20"/>
        <v/>
      </c>
      <c r="T905" s="87"/>
      <c r="U905" s="84" t="s">
        <v>97</v>
      </c>
      <c r="V905" s="84" t="s">
        <v>97</v>
      </c>
      <c r="W905" s="85" t="b">
        <f t="shared" si="1"/>
        <v>0</v>
      </c>
      <c r="X905" s="63"/>
      <c r="Y905" s="63"/>
      <c r="Z905" s="63"/>
    </row>
    <row r="906">
      <c r="A906" s="75"/>
      <c r="B906" s="74"/>
      <c r="C906" s="75"/>
      <c r="D906" s="76"/>
      <c r="E906" s="75" t="s">
        <v>97</v>
      </c>
      <c r="F906" s="75" t="s">
        <v>97</v>
      </c>
      <c r="G906" s="77"/>
      <c r="H906" s="77"/>
      <c r="I906" s="80"/>
      <c r="J906" s="77" t="s">
        <v>97</v>
      </c>
      <c r="K906" s="79" t="s">
        <v>97</v>
      </c>
      <c r="L906" s="79"/>
      <c r="M906" s="80"/>
      <c r="N906" s="79" t="s">
        <v>97</v>
      </c>
      <c r="O906" s="81" t="str">
        <f t="array" ref="O906">IF(A906="", "", (IFNA(IF(A906="", "", INDEX(UpdateSheet!$L:$L, MATCH(1, (UpdateSheet!$G:$G=MAXIFS(UpdateSheet!$G:$G, UpdateSheet!$H:$H, G906, UpdateSheet!$G:$G, "&lt;=" &amp; D906)) * (UpdateSheet!$H:$H=G906), 0))), "") * J906) +
(IFNA(IF(A906="", "", INDEX(UpdateSheet!$P:$P, MATCH(1, (UpdateSheet!$G:$G=MAXIFS(UpdateSheet!$G:$G, UpdateSheet!$M:$M, K906, UpdateSheet!$G:$G, "&lt;=" &amp; D906)) * (UpdateSheet!$M:$M=K906), 0))), "") * N906)
)
</f>
        <v/>
      </c>
      <c r="P906" s="86"/>
      <c r="Q906" s="82" t="str">
        <f t="array" ref="Q906">IF(A906="", "", (IFNA(IF(A906="", "", INDEX(UpdateSheet!$K:$K, MATCH(1, (UpdateSheet!$G:$G=MAXIFS(UpdateSheet!$G:$G, UpdateSheet!$H:$H, G906, UpdateSheet!$I:$I, J906, UpdateSheet!$G:$G, "&lt;=" &amp; D906)) * (UpdateSheet!$H:$H=G906) *(UpdateSheet!$I:$I=J906), 0))), "")) +
(IFNA(IF(A906="", "", INDEX(UpdateSheet!$O:$O, MATCH(1, (UpdateSheet!$G:$G=MAXIFS(UpdateSheet!$G:$G, UpdateSheet!$M:$M, K906,UpdateSheet!$N:$N, N906, UpdateSheet!$G:$G, "&lt;=" &amp; D906)) * (UpdateSheet!$M:$M=K906) *(UpdateSheet!$N:$N=N906), 0))), ""))
)
</f>
        <v/>
      </c>
      <c r="R906" s="81" t="s">
        <v>97</v>
      </c>
      <c r="S906" s="63" t="str">
        <f t="shared" si="20"/>
        <v/>
      </c>
      <c r="T906" s="87"/>
      <c r="U906" s="84" t="s">
        <v>97</v>
      </c>
      <c r="V906" s="84" t="s">
        <v>97</v>
      </c>
      <c r="W906" s="85" t="b">
        <f t="shared" si="1"/>
        <v>0</v>
      </c>
      <c r="X906" s="63"/>
      <c r="Y906" s="63"/>
      <c r="Z906" s="63"/>
    </row>
    <row r="907">
      <c r="A907" s="75"/>
      <c r="B907" s="74"/>
      <c r="C907" s="75"/>
      <c r="D907" s="76"/>
      <c r="E907" s="75" t="s">
        <v>97</v>
      </c>
      <c r="F907" s="75" t="s">
        <v>97</v>
      </c>
      <c r="G907" s="77"/>
      <c r="H907" s="77"/>
      <c r="I907" s="80"/>
      <c r="J907" s="77" t="s">
        <v>97</v>
      </c>
      <c r="K907" s="79" t="s">
        <v>97</v>
      </c>
      <c r="L907" s="79"/>
      <c r="M907" s="80"/>
      <c r="N907" s="79" t="s">
        <v>97</v>
      </c>
      <c r="O907" s="81" t="str">
        <f t="array" ref="O907">IF(A907="", "", (IFNA(IF(A907="", "", INDEX(UpdateSheet!$L:$L, MATCH(1, (UpdateSheet!$G:$G=MAXIFS(UpdateSheet!$G:$G, UpdateSheet!$H:$H, G907, UpdateSheet!$G:$G, "&lt;=" &amp; D907)) * (UpdateSheet!$H:$H=G907), 0))), "") * J907) +
(IFNA(IF(A907="", "", INDEX(UpdateSheet!$P:$P, MATCH(1, (UpdateSheet!$G:$G=MAXIFS(UpdateSheet!$G:$G, UpdateSheet!$M:$M, K907, UpdateSheet!$G:$G, "&lt;=" &amp; D907)) * (UpdateSheet!$M:$M=K907), 0))), "") * N907)
)
</f>
        <v/>
      </c>
      <c r="P907" s="86"/>
      <c r="Q907" s="82" t="str">
        <f t="array" ref="Q907">IF(A907="", "", (IFNA(IF(A907="", "", INDEX(UpdateSheet!$K:$K, MATCH(1, (UpdateSheet!$G:$G=MAXIFS(UpdateSheet!$G:$G, UpdateSheet!$H:$H, G907, UpdateSheet!$I:$I, J907, UpdateSheet!$G:$G, "&lt;=" &amp; D907)) * (UpdateSheet!$H:$H=G907) *(UpdateSheet!$I:$I=J907), 0))), "")) +
(IFNA(IF(A907="", "", INDEX(UpdateSheet!$O:$O, MATCH(1, (UpdateSheet!$G:$G=MAXIFS(UpdateSheet!$G:$G, UpdateSheet!$M:$M, K907,UpdateSheet!$N:$N, N907, UpdateSheet!$G:$G, "&lt;=" &amp; D907)) * (UpdateSheet!$M:$M=K907) *(UpdateSheet!$N:$N=N907), 0))), ""))
)
</f>
        <v/>
      </c>
      <c r="R907" s="81" t="s">
        <v>97</v>
      </c>
      <c r="S907" s="63" t="str">
        <f t="shared" si="20"/>
        <v/>
      </c>
      <c r="T907" s="87"/>
      <c r="U907" s="84" t="s">
        <v>97</v>
      </c>
      <c r="V907" s="84" t="s">
        <v>97</v>
      </c>
      <c r="W907" s="85" t="b">
        <f t="shared" si="1"/>
        <v>0</v>
      </c>
      <c r="X907" s="63"/>
      <c r="Y907" s="63"/>
      <c r="Z907" s="63"/>
    </row>
    <row r="908">
      <c r="A908" s="75"/>
      <c r="B908" s="74"/>
      <c r="C908" s="75"/>
      <c r="D908" s="76"/>
      <c r="E908" s="75" t="s">
        <v>97</v>
      </c>
      <c r="F908" s="75" t="s">
        <v>97</v>
      </c>
      <c r="G908" s="77"/>
      <c r="H908" s="77"/>
      <c r="I908" s="80"/>
      <c r="J908" s="77" t="s">
        <v>97</v>
      </c>
      <c r="K908" s="79" t="s">
        <v>97</v>
      </c>
      <c r="L908" s="79"/>
      <c r="M908" s="80"/>
      <c r="N908" s="79" t="s">
        <v>97</v>
      </c>
      <c r="O908" s="81" t="str">
        <f t="array" ref="O908">IF(A908="", "", (IFNA(IF(A908="", "", INDEX(UpdateSheet!$L:$L, MATCH(1, (UpdateSheet!$G:$G=MAXIFS(UpdateSheet!$G:$G, UpdateSheet!$H:$H, G908, UpdateSheet!$G:$G, "&lt;=" &amp; D908)) * (UpdateSheet!$H:$H=G908), 0))), "") * J908) +
(IFNA(IF(A908="", "", INDEX(UpdateSheet!$P:$P, MATCH(1, (UpdateSheet!$G:$G=MAXIFS(UpdateSheet!$G:$G, UpdateSheet!$M:$M, K908, UpdateSheet!$G:$G, "&lt;=" &amp; D908)) * (UpdateSheet!$M:$M=K908), 0))), "") * N908)
)
</f>
        <v/>
      </c>
      <c r="P908" s="86"/>
      <c r="Q908" s="82" t="str">
        <f t="array" ref="Q908">IF(A908="", "", (IFNA(IF(A908="", "", INDEX(UpdateSheet!$K:$K, MATCH(1, (UpdateSheet!$G:$G=MAXIFS(UpdateSheet!$G:$G, UpdateSheet!$H:$H, G908, UpdateSheet!$I:$I, J908, UpdateSheet!$G:$G, "&lt;=" &amp; D908)) * (UpdateSheet!$H:$H=G908) *(UpdateSheet!$I:$I=J908), 0))), "")) +
(IFNA(IF(A908="", "", INDEX(UpdateSheet!$O:$O, MATCH(1, (UpdateSheet!$G:$G=MAXIFS(UpdateSheet!$G:$G, UpdateSheet!$M:$M, K908,UpdateSheet!$N:$N, N908, UpdateSheet!$G:$G, "&lt;=" &amp; D908)) * (UpdateSheet!$M:$M=K908) *(UpdateSheet!$N:$N=N908), 0))), ""))
)
</f>
        <v/>
      </c>
      <c r="R908" s="81" t="s">
        <v>97</v>
      </c>
      <c r="S908" s="63" t="str">
        <f t="shared" si="20"/>
        <v/>
      </c>
      <c r="T908" s="87"/>
      <c r="U908" s="84" t="s">
        <v>97</v>
      </c>
      <c r="V908" s="84" t="s">
        <v>97</v>
      </c>
      <c r="W908" s="85" t="b">
        <f t="shared" si="1"/>
        <v>0</v>
      </c>
      <c r="X908" s="63"/>
      <c r="Y908" s="63"/>
      <c r="Z908" s="63"/>
    </row>
    <row r="909">
      <c r="A909" s="75"/>
      <c r="B909" s="74"/>
      <c r="C909" s="75"/>
      <c r="D909" s="76"/>
      <c r="E909" s="75" t="s">
        <v>97</v>
      </c>
      <c r="F909" s="75" t="s">
        <v>97</v>
      </c>
      <c r="G909" s="77"/>
      <c r="H909" s="77"/>
      <c r="I909" s="80"/>
      <c r="J909" s="77" t="s">
        <v>97</v>
      </c>
      <c r="K909" s="79" t="s">
        <v>97</v>
      </c>
      <c r="L909" s="79"/>
      <c r="M909" s="80"/>
      <c r="N909" s="79" t="s">
        <v>97</v>
      </c>
      <c r="O909" s="81" t="str">
        <f t="array" ref="O909">IF(A909="", "", (IFNA(IF(A909="", "", INDEX(UpdateSheet!$L:$L, MATCH(1, (UpdateSheet!$G:$G=MAXIFS(UpdateSheet!$G:$G, UpdateSheet!$H:$H, G909, UpdateSheet!$G:$G, "&lt;=" &amp; D909)) * (UpdateSheet!$H:$H=G909), 0))), "") * J909) +
(IFNA(IF(A909="", "", INDEX(UpdateSheet!$P:$P, MATCH(1, (UpdateSheet!$G:$G=MAXIFS(UpdateSheet!$G:$G, UpdateSheet!$M:$M, K909, UpdateSheet!$G:$G, "&lt;=" &amp; D909)) * (UpdateSheet!$M:$M=K909), 0))), "") * N909)
)
</f>
        <v/>
      </c>
      <c r="P909" s="86"/>
      <c r="Q909" s="82" t="str">
        <f t="array" ref="Q909">IF(A909="", "", (IFNA(IF(A909="", "", INDEX(UpdateSheet!$K:$K, MATCH(1, (UpdateSheet!$G:$G=MAXIFS(UpdateSheet!$G:$G, UpdateSheet!$H:$H, G909, UpdateSheet!$I:$I, J909, UpdateSheet!$G:$G, "&lt;=" &amp; D909)) * (UpdateSheet!$H:$H=G909) *(UpdateSheet!$I:$I=J909), 0))), "")) +
(IFNA(IF(A909="", "", INDEX(UpdateSheet!$O:$O, MATCH(1, (UpdateSheet!$G:$G=MAXIFS(UpdateSheet!$G:$G, UpdateSheet!$M:$M, K909,UpdateSheet!$N:$N, N909, UpdateSheet!$G:$G, "&lt;=" &amp; D909)) * (UpdateSheet!$M:$M=K909) *(UpdateSheet!$N:$N=N909), 0))), ""))
)
</f>
        <v/>
      </c>
      <c r="R909" s="81" t="s">
        <v>97</v>
      </c>
      <c r="S909" s="63" t="str">
        <f t="shared" si="20"/>
        <v/>
      </c>
      <c r="T909" s="87"/>
      <c r="U909" s="84" t="s">
        <v>97</v>
      </c>
      <c r="V909" s="84" t="s">
        <v>97</v>
      </c>
      <c r="W909" s="85" t="b">
        <f t="shared" si="1"/>
        <v>0</v>
      </c>
      <c r="X909" s="63"/>
      <c r="Y909" s="63"/>
      <c r="Z909" s="63"/>
    </row>
    <row r="910">
      <c r="A910" s="75"/>
      <c r="B910" s="74"/>
      <c r="C910" s="75"/>
      <c r="D910" s="76"/>
      <c r="E910" s="75" t="s">
        <v>97</v>
      </c>
      <c r="F910" s="75" t="s">
        <v>97</v>
      </c>
      <c r="G910" s="77"/>
      <c r="H910" s="77"/>
      <c r="I910" s="80"/>
      <c r="J910" s="77" t="s">
        <v>97</v>
      </c>
      <c r="K910" s="79" t="s">
        <v>97</v>
      </c>
      <c r="L910" s="79"/>
      <c r="M910" s="80"/>
      <c r="N910" s="79" t="s">
        <v>97</v>
      </c>
      <c r="O910" s="81" t="str">
        <f t="array" ref="O910">IF(A910="", "", (IFNA(IF(A910="", "", INDEX(UpdateSheet!$L:$L, MATCH(1, (UpdateSheet!$G:$G=MAXIFS(UpdateSheet!$G:$G, UpdateSheet!$H:$H, G910, UpdateSheet!$G:$G, "&lt;=" &amp; D910)) * (UpdateSheet!$H:$H=G910), 0))), "") * J910) +
(IFNA(IF(A910="", "", INDEX(UpdateSheet!$P:$P, MATCH(1, (UpdateSheet!$G:$G=MAXIFS(UpdateSheet!$G:$G, UpdateSheet!$M:$M, K910, UpdateSheet!$G:$G, "&lt;=" &amp; D910)) * (UpdateSheet!$M:$M=K910), 0))), "") * N910)
)
</f>
        <v/>
      </c>
      <c r="P910" s="86"/>
      <c r="Q910" s="82" t="str">
        <f t="array" ref="Q910">IF(A910="", "", (IFNA(IF(A910="", "", INDEX(UpdateSheet!$K:$K, MATCH(1, (UpdateSheet!$G:$G=MAXIFS(UpdateSheet!$G:$G, UpdateSheet!$H:$H, G910, UpdateSheet!$I:$I, J910, UpdateSheet!$G:$G, "&lt;=" &amp; D910)) * (UpdateSheet!$H:$H=G910) *(UpdateSheet!$I:$I=J910), 0))), "")) +
(IFNA(IF(A910="", "", INDEX(UpdateSheet!$O:$O, MATCH(1, (UpdateSheet!$G:$G=MAXIFS(UpdateSheet!$G:$G, UpdateSheet!$M:$M, K910,UpdateSheet!$N:$N, N910, UpdateSheet!$G:$G, "&lt;=" &amp; D910)) * (UpdateSheet!$M:$M=K910) *(UpdateSheet!$N:$N=N910), 0))), ""))
)
</f>
        <v/>
      </c>
      <c r="R910" s="81" t="s">
        <v>97</v>
      </c>
      <c r="S910" s="63" t="str">
        <f t="shared" si="20"/>
        <v/>
      </c>
      <c r="T910" s="87"/>
      <c r="U910" s="84" t="s">
        <v>97</v>
      </c>
      <c r="V910" s="84" t="s">
        <v>97</v>
      </c>
      <c r="W910" s="85" t="b">
        <f t="shared" si="1"/>
        <v>0</v>
      </c>
      <c r="X910" s="63"/>
      <c r="Y910" s="63"/>
      <c r="Z910" s="63"/>
    </row>
    <row r="911">
      <c r="A911" s="75"/>
      <c r="B911" s="74"/>
      <c r="C911" s="75"/>
      <c r="D911" s="76"/>
      <c r="E911" s="75" t="s">
        <v>97</v>
      </c>
      <c r="F911" s="75" t="s">
        <v>97</v>
      </c>
      <c r="G911" s="77"/>
      <c r="H911" s="77"/>
      <c r="I911" s="80"/>
      <c r="J911" s="77" t="s">
        <v>97</v>
      </c>
      <c r="K911" s="79" t="s">
        <v>97</v>
      </c>
      <c r="L911" s="79"/>
      <c r="M911" s="80"/>
      <c r="N911" s="79" t="s">
        <v>97</v>
      </c>
      <c r="O911" s="81" t="str">
        <f t="array" ref="O911">IF(A911="", "", (IFNA(IF(A911="", "", INDEX(UpdateSheet!$L:$L, MATCH(1, (UpdateSheet!$G:$G=MAXIFS(UpdateSheet!$G:$G, UpdateSheet!$H:$H, G911, UpdateSheet!$G:$G, "&lt;=" &amp; D911)) * (UpdateSheet!$H:$H=G911), 0))), "") * J911) +
(IFNA(IF(A911="", "", INDEX(UpdateSheet!$P:$P, MATCH(1, (UpdateSheet!$G:$G=MAXIFS(UpdateSheet!$G:$G, UpdateSheet!$M:$M, K911, UpdateSheet!$G:$G, "&lt;=" &amp; D911)) * (UpdateSheet!$M:$M=K911), 0))), "") * N911)
)
</f>
        <v/>
      </c>
      <c r="P911" s="86"/>
      <c r="Q911" s="82" t="str">
        <f t="array" ref="Q911">IF(A911="", "", (IFNA(IF(A911="", "", INDEX(UpdateSheet!$K:$K, MATCH(1, (UpdateSheet!$G:$G=MAXIFS(UpdateSheet!$G:$G, UpdateSheet!$H:$H, G911, UpdateSheet!$I:$I, J911, UpdateSheet!$G:$G, "&lt;=" &amp; D911)) * (UpdateSheet!$H:$H=G911) *(UpdateSheet!$I:$I=J911), 0))), "")) +
(IFNA(IF(A911="", "", INDEX(UpdateSheet!$O:$O, MATCH(1, (UpdateSheet!$G:$G=MAXIFS(UpdateSheet!$G:$G, UpdateSheet!$M:$M, K911,UpdateSheet!$N:$N, N911, UpdateSheet!$G:$G, "&lt;=" &amp; D911)) * (UpdateSheet!$M:$M=K911) *(UpdateSheet!$N:$N=N911), 0))), ""))
)
</f>
        <v/>
      </c>
      <c r="R911" s="81" t="s">
        <v>97</v>
      </c>
      <c r="S911" s="63" t="str">
        <f t="shared" si="20"/>
        <v/>
      </c>
      <c r="T911" s="87"/>
      <c r="U911" s="84" t="s">
        <v>97</v>
      </c>
      <c r="V911" s="84" t="s">
        <v>97</v>
      </c>
      <c r="W911" s="85" t="b">
        <f t="shared" si="1"/>
        <v>0</v>
      </c>
      <c r="X911" s="63"/>
      <c r="Y911" s="63"/>
      <c r="Z911" s="63"/>
    </row>
    <row r="912">
      <c r="A912" s="75"/>
      <c r="B912" s="74"/>
      <c r="C912" s="75"/>
      <c r="D912" s="76"/>
      <c r="E912" s="75" t="s">
        <v>97</v>
      </c>
      <c r="F912" s="75" t="s">
        <v>97</v>
      </c>
      <c r="G912" s="77"/>
      <c r="H912" s="77"/>
      <c r="I912" s="80"/>
      <c r="J912" s="77" t="s">
        <v>97</v>
      </c>
      <c r="K912" s="79" t="s">
        <v>97</v>
      </c>
      <c r="L912" s="79"/>
      <c r="M912" s="80"/>
      <c r="N912" s="79" t="s">
        <v>97</v>
      </c>
      <c r="O912" s="81" t="str">
        <f t="array" ref="O912">IF(A912="", "", (IFNA(IF(A912="", "", INDEX(UpdateSheet!$L:$L, MATCH(1, (UpdateSheet!$G:$G=MAXIFS(UpdateSheet!$G:$G, UpdateSheet!$H:$H, G912, UpdateSheet!$G:$G, "&lt;=" &amp; D912)) * (UpdateSheet!$H:$H=G912), 0))), "") * J912) +
(IFNA(IF(A912="", "", INDEX(UpdateSheet!$P:$P, MATCH(1, (UpdateSheet!$G:$G=MAXIFS(UpdateSheet!$G:$G, UpdateSheet!$M:$M, K912, UpdateSheet!$G:$G, "&lt;=" &amp; D912)) * (UpdateSheet!$M:$M=K912), 0))), "") * N912)
)
</f>
        <v/>
      </c>
      <c r="P912" s="86"/>
      <c r="Q912" s="82" t="str">
        <f t="array" ref="Q912">IF(A912="", "", (IFNA(IF(A912="", "", INDEX(UpdateSheet!$K:$K, MATCH(1, (UpdateSheet!$G:$G=MAXIFS(UpdateSheet!$G:$G, UpdateSheet!$H:$H, G912, UpdateSheet!$I:$I, J912, UpdateSheet!$G:$G, "&lt;=" &amp; D912)) * (UpdateSheet!$H:$H=G912) *(UpdateSheet!$I:$I=J912), 0))), "")) +
(IFNA(IF(A912="", "", INDEX(UpdateSheet!$O:$O, MATCH(1, (UpdateSheet!$G:$G=MAXIFS(UpdateSheet!$G:$G, UpdateSheet!$M:$M, K912,UpdateSheet!$N:$N, N912, UpdateSheet!$G:$G, "&lt;=" &amp; D912)) * (UpdateSheet!$M:$M=K912) *(UpdateSheet!$N:$N=N912), 0))), ""))
)
</f>
        <v/>
      </c>
      <c r="R912" s="81" t="s">
        <v>97</v>
      </c>
      <c r="S912" s="63" t="str">
        <f t="shared" si="20"/>
        <v/>
      </c>
      <c r="T912" s="87"/>
      <c r="U912" s="84" t="s">
        <v>97</v>
      </c>
      <c r="V912" s="84" t="s">
        <v>97</v>
      </c>
      <c r="W912" s="85" t="b">
        <f t="shared" si="1"/>
        <v>0</v>
      </c>
      <c r="X912" s="63"/>
      <c r="Y912" s="63"/>
      <c r="Z912" s="63"/>
    </row>
    <row r="913">
      <c r="A913" s="75"/>
      <c r="B913" s="74"/>
      <c r="C913" s="75"/>
      <c r="D913" s="76"/>
      <c r="E913" s="75" t="s">
        <v>97</v>
      </c>
      <c r="F913" s="75" t="s">
        <v>97</v>
      </c>
      <c r="G913" s="77"/>
      <c r="H913" s="77"/>
      <c r="I913" s="80"/>
      <c r="J913" s="77" t="s">
        <v>97</v>
      </c>
      <c r="K913" s="79" t="s">
        <v>97</v>
      </c>
      <c r="L913" s="79"/>
      <c r="M913" s="80"/>
      <c r="N913" s="79" t="s">
        <v>97</v>
      </c>
      <c r="O913" s="81" t="str">
        <f t="array" ref="O913">IF(A913="", "", (IFNA(IF(A913="", "", INDEX(UpdateSheet!$L:$L, MATCH(1, (UpdateSheet!$G:$G=MAXIFS(UpdateSheet!$G:$G, UpdateSheet!$H:$H, G913, UpdateSheet!$G:$G, "&lt;=" &amp; D913)) * (UpdateSheet!$H:$H=G913), 0))), "") * J913) +
(IFNA(IF(A913="", "", INDEX(UpdateSheet!$P:$P, MATCH(1, (UpdateSheet!$G:$G=MAXIFS(UpdateSheet!$G:$G, UpdateSheet!$M:$M, K913, UpdateSheet!$G:$G, "&lt;=" &amp; D913)) * (UpdateSheet!$M:$M=K913), 0))), "") * N913)
)
</f>
        <v/>
      </c>
      <c r="P913" s="86"/>
      <c r="Q913" s="82" t="str">
        <f t="array" ref="Q913">IF(A913="", "", (IFNA(IF(A913="", "", INDEX(UpdateSheet!$K:$K, MATCH(1, (UpdateSheet!$G:$G=MAXIFS(UpdateSheet!$G:$G, UpdateSheet!$H:$H, G913, UpdateSheet!$I:$I, J913, UpdateSheet!$G:$G, "&lt;=" &amp; D913)) * (UpdateSheet!$H:$H=G913) *(UpdateSheet!$I:$I=J913), 0))), "")) +
(IFNA(IF(A913="", "", INDEX(UpdateSheet!$O:$O, MATCH(1, (UpdateSheet!$G:$G=MAXIFS(UpdateSheet!$G:$G, UpdateSheet!$M:$M, K913,UpdateSheet!$N:$N, N913, UpdateSheet!$G:$G, "&lt;=" &amp; D913)) * (UpdateSheet!$M:$M=K913) *(UpdateSheet!$N:$N=N913), 0))), ""))
)
</f>
        <v/>
      </c>
      <c r="R913" s="81" t="s">
        <v>97</v>
      </c>
      <c r="S913" s="63" t="str">
        <f t="shared" si="20"/>
        <v/>
      </c>
      <c r="T913" s="87"/>
      <c r="U913" s="84" t="s">
        <v>97</v>
      </c>
      <c r="V913" s="84" t="s">
        <v>97</v>
      </c>
      <c r="W913" s="85" t="b">
        <f t="shared" si="1"/>
        <v>0</v>
      </c>
      <c r="X913" s="63"/>
      <c r="Y913" s="63"/>
      <c r="Z913" s="63"/>
    </row>
    <row r="914">
      <c r="A914" s="75"/>
      <c r="B914" s="74"/>
      <c r="C914" s="75"/>
      <c r="D914" s="76"/>
      <c r="E914" s="75" t="s">
        <v>97</v>
      </c>
      <c r="F914" s="75" t="s">
        <v>97</v>
      </c>
      <c r="G914" s="77"/>
      <c r="H914" s="77"/>
      <c r="I914" s="80"/>
      <c r="J914" s="77" t="s">
        <v>97</v>
      </c>
      <c r="K914" s="79" t="s">
        <v>97</v>
      </c>
      <c r="L914" s="79"/>
      <c r="M914" s="80"/>
      <c r="N914" s="79" t="s">
        <v>97</v>
      </c>
      <c r="O914" s="81" t="str">
        <f t="array" ref="O914">IF(A914="", "", (IFNA(IF(A914="", "", INDEX(UpdateSheet!$L:$L, MATCH(1, (UpdateSheet!$G:$G=MAXIFS(UpdateSheet!$G:$G, UpdateSheet!$H:$H, G914, UpdateSheet!$G:$G, "&lt;=" &amp; D914)) * (UpdateSheet!$H:$H=G914), 0))), "") * J914) +
(IFNA(IF(A914="", "", INDEX(UpdateSheet!$P:$P, MATCH(1, (UpdateSheet!$G:$G=MAXIFS(UpdateSheet!$G:$G, UpdateSheet!$M:$M, K914, UpdateSheet!$G:$G, "&lt;=" &amp; D914)) * (UpdateSheet!$M:$M=K914), 0))), "") * N914)
)
</f>
        <v/>
      </c>
      <c r="P914" s="86"/>
      <c r="Q914" s="82" t="str">
        <f t="array" ref="Q914">IF(A914="", "", (IFNA(IF(A914="", "", INDEX(UpdateSheet!$K:$K, MATCH(1, (UpdateSheet!$G:$G=MAXIFS(UpdateSheet!$G:$G, UpdateSheet!$H:$H, G914, UpdateSheet!$I:$I, J914, UpdateSheet!$G:$G, "&lt;=" &amp; D914)) * (UpdateSheet!$H:$H=G914) *(UpdateSheet!$I:$I=J914), 0))), "")) +
(IFNA(IF(A914="", "", INDEX(UpdateSheet!$O:$O, MATCH(1, (UpdateSheet!$G:$G=MAXIFS(UpdateSheet!$G:$G, UpdateSheet!$M:$M, K914,UpdateSheet!$N:$N, N914, UpdateSheet!$G:$G, "&lt;=" &amp; D914)) * (UpdateSheet!$M:$M=K914) *(UpdateSheet!$N:$N=N914), 0))), ""))
)
</f>
        <v/>
      </c>
      <c r="R914" s="81" t="s">
        <v>97</v>
      </c>
      <c r="S914" s="63" t="str">
        <f t="shared" si="20"/>
        <v/>
      </c>
      <c r="T914" s="87"/>
      <c r="U914" s="84" t="s">
        <v>97</v>
      </c>
      <c r="V914" s="84" t="s">
        <v>97</v>
      </c>
      <c r="W914" s="85" t="b">
        <f t="shared" si="1"/>
        <v>0</v>
      </c>
      <c r="X914" s="63"/>
      <c r="Y914" s="63"/>
      <c r="Z914" s="63"/>
    </row>
    <row r="915">
      <c r="A915" s="75"/>
      <c r="B915" s="74"/>
      <c r="C915" s="75"/>
      <c r="D915" s="76"/>
      <c r="E915" s="75" t="s">
        <v>97</v>
      </c>
      <c r="F915" s="75" t="s">
        <v>97</v>
      </c>
      <c r="G915" s="77"/>
      <c r="H915" s="77"/>
      <c r="I915" s="80"/>
      <c r="J915" s="77" t="s">
        <v>97</v>
      </c>
      <c r="K915" s="79" t="s">
        <v>97</v>
      </c>
      <c r="L915" s="79"/>
      <c r="M915" s="80"/>
      <c r="N915" s="79" t="s">
        <v>97</v>
      </c>
      <c r="O915" s="81" t="str">
        <f t="array" ref="O915">IF(A915="", "", (IFNA(IF(A915="", "", INDEX(UpdateSheet!$L:$L, MATCH(1, (UpdateSheet!$G:$G=MAXIFS(UpdateSheet!$G:$G, UpdateSheet!$H:$H, G915, UpdateSheet!$G:$G, "&lt;=" &amp; D915)) * (UpdateSheet!$H:$H=G915), 0))), "") * J915) +
(IFNA(IF(A915="", "", INDEX(UpdateSheet!$P:$P, MATCH(1, (UpdateSheet!$G:$G=MAXIFS(UpdateSheet!$G:$G, UpdateSheet!$M:$M, K915, UpdateSheet!$G:$G, "&lt;=" &amp; D915)) * (UpdateSheet!$M:$M=K915), 0))), "") * N915)
)
</f>
        <v/>
      </c>
      <c r="P915" s="86"/>
      <c r="Q915" s="82" t="str">
        <f t="array" ref="Q915">IF(A915="", "", (IFNA(IF(A915="", "", INDEX(UpdateSheet!$K:$K, MATCH(1, (UpdateSheet!$G:$G=MAXIFS(UpdateSheet!$G:$G, UpdateSheet!$H:$H, G915, UpdateSheet!$I:$I, J915, UpdateSheet!$G:$G, "&lt;=" &amp; D915)) * (UpdateSheet!$H:$H=G915) *(UpdateSheet!$I:$I=J915), 0))), "")) +
(IFNA(IF(A915="", "", INDEX(UpdateSheet!$O:$O, MATCH(1, (UpdateSheet!$G:$G=MAXIFS(UpdateSheet!$G:$G, UpdateSheet!$M:$M, K915,UpdateSheet!$N:$N, N915, UpdateSheet!$G:$G, "&lt;=" &amp; D915)) * (UpdateSheet!$M:$M=K915) *(UpdateSheet!$N:$N=N915), 0))), ""))
)
</f>
        <v/>
      </c>
      <c r="R915" s="81" t="s">
        <v>97</v>
      </c>
      <c r="S915" s="63" t="str">
        <f t="shared" si="20"/>
        <v/>
      </c>
      <c r="T915" s="87"/>
      <c r="U915" s="84" t="s">
        <v>97</v>
      </c>
      <c r="V915" s="84" t="s">
        <v>97</v>
      </c>
      <c r="W915" s="85" t="b">
        <f t="shared" si="1"/>
        <v>0</v>
      </c>
      <c r="X915" s="63"/>
      <c r="Y915" s="63"/>
      <c r="Z915" s="63"/>
    </row>
    <row r="916">
      <c r="A916" s="75"/>
      <c r="B916" s="74"/>
      <c r="C916" s="75"/>
      <c r="D916" s="76"/>
      <c r="E916" s="75" t="s">
        <v>97</v>
      </c>
      <c r="F916" s="75" t="s">
        <v>97</v>
      </c>
      <c r="G916" s="77"/>
      <c r="H916" s="77"/>
      <c r="I916" s="80"/>
      <c r="J916" s="77" t="s">
        <v>97</v>
      </c>
      <c r="K916" s="79" t="s">
        <v>97</v>
      </c>
      <c r="L916" s="79"/>
      <c r="M916" s="80"/>
      <c r="N916" s="79" t="s">
        <v>97</v>
      </c>
      <c r="O916" s="81" t="str">
        <f t="array" ref="O916">IF(A916="", "", (IFNA(IF(A916="", "", INDEX(UpdateSheet!$L:$L, MATCH(1, (UpdateSheet!$G:$G=MAXIFS(UpdateSheet!$G:$G, UpdateSheet!$H:$H, G916, UpdateSheet!$G:$G, "&lt;=" &amp; D916)) * (UpdateSheet!$H:$H=G916), 0))), "") * J916) +
(IFNA(IF(A916="", "", INDEX(UpdateSheet!$P:$P, MATCH(1, (UpdateSheet!$G:$G=MAXIFS(UpdateSheet!$G:$G, UpdateSheet!$M:$M, K916, UpdateSheet!$G:$G, "&lt;=" &amp; D916)) * (UpdateSheet!$M:$M=K916), 0))), "") * N916)
)
</f>
        <v/>
      </c>
      <c r="P916" s="86"/>
      <c r="Q916" s="82" t="str">
        <f t="array" ref="Q916">IF(A916="", "", (IFNA(IF(A916="", "", INDEX(UpdateSheet!$K:$K, MATCH(1, (UpdateSheet!$G:$G=MAXIFS(UpdateSheet!$G:$G, UpdateSheet!$H:$H, G916, UpdateSheet!$I:$I, J916, UpdateSheet!$G:$G, "&lt;=" &amp; D916)) * (UpdateSheet!$H:$H=G916) *(UpdateSheet!$I:$I=J916), 0))), "")) +
(IFNA(IF(A916="", "", INDEX(UpdateSheet!$O:$O, MATCH(1, (UpdateSheet!$G:$G=MAXIFS(UpdateSheet!$G:$G, UpdateSheet!$M:$M, K916,UpdateSheet!$N:$N, N916, UpdateSheet!$G:$G, "&lt;=" &amp; D916)) * (UpdateSheet!$M:$M=K916) *(UpdateSheet!$N:$N=N916), 0))), ""))
)
</f>
        <v/>
      </c>
      <c r="R916" s="81" t="s">
        <v>97</v>
      </c>
      <c r="S916" s="63" t="str">
        <f t="shared" si="20"/>
        <v/>
      </c>
      <c r="T916" s="87"/>
      <c r="U916" s="84" t="s">
        <v>97</v>
      </c>
      <c r="V916" s="84" t="s">
        <v>97</v>
      </c>
      <c r="W916" s="85" t="b">
        <f t="shared" si="1"/>
        <v>0</v>
      </c>
      <c r="X916" s="63"/>
      <c r="Y916" s="63"/>
      <c r="Z916" s="63"/>
    </row>
    <row r="917">
      <c r="A917" s="75"/>
      <c r="B917" s="74"/>
      <c r="C917" s="75"/>
      <c r="D917" s="76"/>
      <c r="E917" s="75" t="s">
        <v>97</v>
      </c>
      <c r="F917" s="75" t="s">
        <v>97</v>
      </c>
      <c r="G917" s="77"/>
      <c r="H917" s="77"/>
      <c r="I917" s="80"/>
      <c r="J917" s="77" t="s">
        <v>97</v>
      </c>
      <c r="K917" s="79" t="s">
        <v>97</v>
      </c>
      <c r="L917" s="79"/>
      <c r="M917" s="80"/>
      <c r="N917" s="79" t="s">
        <v>97</v>
      </c>
      <c r="O917" s="81" t="str">
        <f t="array" ref="O917">IF(A917="", "", (IFNA(IF(A917="", "", INDEX(UpdateSheet!$L:$L, MATCH(1, (UpdateSheet!$G:$G=MAXIFS(UpdateSheet!$G:$G, UpdateSheet!$H:$H, G917, UpdateSheet!$G:$G, "&lt;=" &amp; D917)) * (UpdateSheet!$H:$H=G917), 0))), "") * J917) +
(IFNA(IF(A917="", "", INDEX(UpdateSheet!$P:$P, MATCH(1, (UpdateSheet!$G:$G=MAXIFS(UpdateSheet!$G:$G, UpdateSheet!$M:$M, K917, UpdateSheet!$G:$G, "&lt;=" &amp; D917)) * (UpdateSheet!$M:$M=K917), 0))), "") * N917)
)
</f>
        <v/>
      </c>
      <c r="P917" s="86"/>
      <c r="Q917" s="82" t="str">
        <f t="array" ref="Q917">IF(A917="", "", (IFNA(IF(A917="", "", INDEX(UpdateSheet!$K:$K, MATCH(1, (UpdateSheet!$G:$G=MAXIFS(UpdateSheet!$G:$G, UpdateSheet!$H:$H, G917, UpdateSheet!$I:$I, J917, UpdateSheet!$G:$G, "&lt;=" &amp; D917)) * (UpdateSheet!$H:$H=G917) *(UpdateSheet!$I:$I=J917), 0))), "")) +
(IFNA(IF(A917="", "", INDEX(UpdateSheet!$O:$O, MATCH(1, (UpdateSheet!$G:$G=MAXIFS(UpdateSheet!$G:$G, UpdateSheet!$M:$M, K917,UpdateSheet!$N:$N, N917, UpdateSheet!$G:$G, "&lt;=" &amp; D917)) * (UpdateSheet!$M:$M=K917) *(UpdateSheet!$N:$N=N917), 0))), ""))
)
</f>
        <v/>
      </c>
      <c r="R917" s="81" t="s">
        <v>97</v>
      </c>
      <c r="S917" s="63" t="str">
        <f t="shared" si="20"/>
        <v/>
      </c>
      <c r="T917" s="87"/>
      <c r="U917" s="84" t="s">
        <v>97</v>
      </c>
      <c r="V917" s="84" t="s">
        <v>97</v>
      </c>
      <c r="W917" s="85" t="b">
        <f t="shared" si="1"/>
        <v>0</v>
      </c>
      <c r="X917" s="63"/>
      <c r="Y917" s="63"/>
      <c r="Z917" s="63"/>
    </row>
    <row r="918">
      <c r="A918" s="75"/>
      <c r="B918" s="74"/>
      <c r="C918" s="75"/>
      <c r="D918" s="76"/>
      <c r="E918" s="75" t="s">
        <v>97</v>
      </c>
      <c r="F918" s="75" t="s">
        <v>97</v>
      </c>
      <c r="G918" s="77"/>
      <c r="H918" s="77"/>
      <c r="I918" s="80"/>
      <c r="J918" s="77" t="s">
        <v>97</v>
      </c>
      <c r="K918" s="79" t="s">
        <v>97</v>
      </c>
      <c r="L918" s="79"/>
      <c r="M918" s="80"/>
      <c r="N918" s="79" t="s">
        <v>97</v>
      </c>
      <c r="O918" s="81" t="str">
        <f t="array" ref="O918">IF(A918="", "", (IFNA(IF(A918="", "", INDEX(UpdateSheet!$L:$L, MATCH(1, (UpdateSheet!$G:$G=MAXIFS(UpdateSheet!$G:$G, UpdateSheet!$H:$H, G918, UpdateSheet!$G:$G, "&lt;=" &amp; D918)) * (UpdateSheet!$H:$H=G918), 0))), "") * J918) +
(IFNA(IF(A918="", "", INDEX(UpdateSheet!$P:$P, MATCH(1, (UpdateSheet!$G:$G=MAXIFS(UpdateSheet!$G:$G, UpdateSheet!$M:$M, K918, UpdateSheet!$G:$G, "&lt;=" &amp; D918)) * (UpdateSheet!$M:$M=K918), 0))), "") * N918)
)
</f>
        <v/>
      </c>
      <c r="P918" s="86"/>
      <c r="Q918" s="82" t="str">
        <f t="array" ref="Q918">IF(A918="", "", (IFNA(IF(A918="", "", INDEX(UpdateSheet!$K:$K, MATCH(1, (UpdateSheet!$G:$G=MAXIFS(UpdateSheet!$G:$G, UpdateSheet!$H:$H, G918, UpdateSheet!$I:$I, J918, UpdateSheet!$G:$G, "&lt;=" &amp; D918)) * (UpdateSheet!$H:$H=G918) *(UpdateSheet!$I:$I=J918), 0))), "")) +
(IFNA(IF(A918="", "", INDEX(UpdateSheet!$O:$O, MATCH(1, (UpdateSheet!$G:$G=MAXIFS(UpdateSheet!$G:$G, UpdateSheet!$M:$M, K918,UpdateSheet!$N:$N, N918, UpdateSheet!$G:$G, "&lt;=" &amp; D918)) * (UpdateSheet!$M:$M=K918) *(UpdateSheet!$N:$N=N918), 0))), ""))
)
</f>
        <v/>
      </c>
      <c r="R918" s="81" t="s">
        <v>97</v>
      </c>
      <c r="S918" s="63" t="str">
        <f t="shared" si="20"/>
        <v/>
      </c>
      <c r="T918" s="87"/>
      <c r="U918" s="84" t="s">
        <v>97</v>
      </c>
      <c r="V918" s="84" t="s">
        <v>97</v>
      </c>
      <c r="W918" s="85" t="b">
        <f t="shared" si="1"/>
        <v>0</v>
      </c>
      <c r="X918" s="63"/>
      <c r="Y918" s="63"/>
      <c r="Z918" s="63"/>
    </row>
    <row r="919">
      <c r="A919" s="75"/>
      <c r="B919" s="74"/>
      <c r="C919" s="75"/>
      <c r="D919" s="76"/>
      <c r="E919" s="75" t="s">
        <v>97</v>
      </c>
      <c r="F919" s="75" t="s">
        <v>97</v>
      </c>
      <c r="G919" s="77"/>
      <c r="H919" s="77"/>
      <c r="I919" s="80"/>
      <c r="J919" s="77" t="s">
        <v>97</v>
      </c>
      <c r="K919" s="79" t="s">
        <v>97</v>
      </c>
      <c r="L919" s="79"/>
      <c r="M919" s="80"/>
      <c r="N919" s="79" t="s">
        <v>97</v>
      </c>
      <c r="O919" s="81" t="str">
        <f t="array" ref="O919">IF(A919="", "", (IFNA(IF(A919="", "", INDEX(UpdateSheet!$L:$L, MATCH(1, (UpdateSheet!$G:$G=MAXIFS(UpdateSheet!$G:$G, UpdateSheet!$H:$H, G919, UpdateSheet!$G:$G, "&lt;=" &amp; D919)) * (UpdateSheet!$H:$H=G919), 0))), "") * J919) +
(IFNA(IF(A919="", "", INDEX(UpdateSheet!$P:$P, MATCH(1, (UpdateSheet!$G:$G=MAXIFS(UpdateSheet!$G:$G, UpdateSheet!$M:$M, K919, UpdateSheet!$G:$G, "&lt;=" &amp; D919)) * (UpdateSheet!$M:$M=K919), 0))), "") * N919)
)
</f>
        <v/>
      </c>
      <c r="P919" s="86"/>
      <c r="Q919" s="82" t="str">
        <f t="array" ref="Q919">IF(A919="", "", (IFNA(IF(A919="", "", INDEX(UpdateSheet!$K:$K, MATCH(1, (UpdateSheet!$G:$G=MAXIFS(UpdateSheet!$G:$G, UpdateSheet!$H:$H, G919, UpdateSheet!$I:$I, J919, UpdateSheet!$G:$G, "&lt;=" &amp; D919)) * (UpdateSheet!$H:$H=G919) *(UpdateSheet!$I:$I=J919), 0))), "")) +
(IFNA(IF(A919="", "", INDEX(UpdateSheet!$O:$O, MATCH(1, (UpdateSheet!$G:$G=MAXIFS(UpdateSheet!$G:$G, UpdateSheet!$M:$M, K919,UpdateSheet!$N:$N, N919, UpdateSheet!$G:$G, "&lt;=" &amp; D919)) * (UpdateSheet!$M:$M=K919) *(UpdateSheet!$N:$N=N919), 0))), ""))
)
</f>
        <v/>
      </c>
      <c r="R919" s="81" t="s">
        <v>97</v>
      </c>
      <c r="S919" s="63" t="str">
        <f t="shared" si="20"/>
        <v/>
      </c>
      <c r="T919" s="87"/>
      <c r="U919" s="84" t="s">
        <v>97</v>
      </c>
      <c r="V919" s="84" t="s">
        <v>97</v>
      </c>
      <c r="W919" s="85" t="b">
        <f t="shared" si="1"/>
        <v>0</v>
      </c>
      <c r="X919" s="63"/>
      <c r="Y919" s="63"/>
      <c r="Z919" s="63"/>
    </row>
    <row r="920">
      <c r="A920" s="75"/>
      <c r="B920" s="74"/>
      <c r="C920" s="75"/>
      <c r="D920" s="76"/>
      <c r="E920" s="75" t="s">
        <v>97</v>
      </c>
      <c r="F920" s="75" t="s">
        <v>97</v>
      </c>
      <c r="G920" s="77"/>
      <c r="H920" s="77"/>
      <c r="I920" s="80"/>
      <c r="J920" s="77" t="s">
        <v>97</v>
      </c>
      <c r="K920" s="79" t="s">
        <v>97</v>
      </c>
      <c r="L920" s="79"/>
      <c r="M920" s="80"/>
      <c r="N920" s="79" t="s">
        <v>97</v>
      </c>
      <c r="O920" s="81" t="str">
        <f t="array" ref="O920">IF(A920="", "", (IFNA(IF(A920="", "", INDEX(UpdateSheet!$L:$L, MATCH(1, (UpdateSheet!$G:$G=MAXIFS(UpdateSheet!$G:$G, UpdateSheet!$H:$H, G920, UpdateSheet!$G:$G, "&lt;=" &amp; D920)) * (UpdateSheet!$H:$H=G920), 0))), "") * J920) +
(IFNA(IF(A920="", "", INDEX(UpdateSheet!$P:$P, MATCH(1, (UpdateSheet!$G:$G=MAXIFS(UpdateSheet!$G:$G, UpdateSheet!$M:$M, K920, UpdateSheet!$G:$G, "&lt;=" &amp; D920)) * (UpdateSheet!$M:$M=K920), 0))), "") * N920)
)
</f>
        <v/>
      </c>
      <c r="P920" s="86"/>
      <c r="Q920" s="82" t="str">
        <f t="array" ref="Q920">IF(A920="", "", (IFNA(IF(A920="", "", INDEX(UpdateSheet!$K:$K, MATCH(1, (UpdateSheet!$G:$G=MAXIFS(UpdateSheet!$G:$G, UpdateSheet!$H:$H, G920, UpdateSheet!$I:$I, J920, UpdateSheet!$G:$G, "&lt;=" &amp; D920)) * (UpdateSheet!$H:$H=G920) *(UpdateSheet!$I:$I=J920), 0))), "")) +
(IFNA(IF(A920="", "", INDEX(UpdateSheet!$O:$O, MATCH(1, (UpdateSheet!$G:$G=MAXIFS(UpdateSheet!$G:$G, UpdateSheet!$M:$M, K920,UpdateSheet!$N:$N, N920, UpdateSheet!$G:$G, "&lt;=" &amp; D920)) * (UpdateSheet!$M:$M=K920) *(UpdateSheet!$N:$N=N920), 0))), ""))
)
</f>
        <v/>
      </c>
      <c r="R920" s="81" t="s">
        <v>97</v>
      </c>
      <c r="S920" s="63" t="str">
        <f t="shared" si="20"/>
        <v/>
      </c>
      <c r="T920" s="87"/>
      <c r="U920" s="84" t="s">
        <v>97</v>
      </c>
      <c r="V920" s="84" t="s">
        <v>97</v>
      </c>
      <c r="W920" s="85" t="b">
        <f t="shared" si="1"/>
        <v>0</v>
      </c>
      <c r="X920" s="63"/>
      <c r="Y920" s="63"/>
      <c r="Z920" s="63"/>
    </row>
    <row r="921">
      <c r="A921" s="75"/>
      <c r="B921" s="74"/>
      <c r="C921" s="75"/>
      <c r="D921" s="76"/>
      <c r="E921" s="75" t="s">
        <v>97</v>
      </c>
      <c r="F921" s="75" t="s">
        <v>97</v>
      </c>
      <c r="G921" s="77"/>
      <c r="H921" s="77"/>
      <c r="I921" s="80"/>
      <c r="J921" s="77" t="s">
        <v>97</v>
      </c>
      <c r="K921" s="79" t="s">
        <v>97</v>
      </c>
      <c r="L921" s="79"/>
      <c r="M921" s="80"/>
      <c r="N921" s="79" t="s">
        <v>97</v>
      </c>
      <c r="O921" s="81" t="str">
        <f t="array" ref="O921">IF(A921="", "", (IFNA(IF(A921="", "", INDEX(UpdateSheet!$L:$L, MATCH(1, (UpdateSheet!$G:$G=MAXIFS(UpdateSheet!$G:$G, UpdateSheet!$H:$H, G921, UpdateSheet!$G:$G, "&lt;=" &amp; D921)) * (UpdateSheet!$H:$H=G921), 0))), "") * J921) +
(IFNA(IF(A921="", "", INDEX(UpdateSheet!$P:$P, MATCH(1, (UpdateSheet!$G:$G=MAXIFS(UpdateSheet!$G:$G, UpdateSheet!$M:$M, K921, UpdateSheet!$G:$G, "&lt;=" &amp; D921)) * (UpdateSheet!$M:$M=K921), 0))), "") * N921)
)
</f>
        <v/>
      </c>
      <c r="P921" s="86"/>
      <c r="Q921" s="82" t="str">
        <f t="array" ref="Q921">IF(A921="", "", (IFNA(IF(A921="", "", INDEX(UpdateSheet!$K:$K, MATCH(1, (UpdateSheet!$G:$G=MAXIFS(UpdateSheet!$G:$G, UpdateSheet!$H:$H, G921, UpdateSheet!$I:$I, J921, UpdateSheet!$G:$G, "&lt;=" &amp; D921)) * (UpdateSheet!$H:$H=G921) *(UpdateSheet!$I:$I=J921), 0))), "")) +
(IFNA(IF(A921="", "", INDEX(UpdateSheet!$O:$O, MATCH(1, (UpdateSheet!$G:$G=MAXIFS(UpdateSheet!$G:$G, UpdateSheet!$M:$M, K921,UpdateSheet!$N:$N, N921, UpdateSheet!$G:$G, "&lt;=" &amp; D921)) * (UpdateSheet!$M:$M=K921) *(UpdateSheet!$N:$N=N921), 0))), ""))
)
</f>
        <v/>
      </c>
      <c r="R921" s="81" t="s">
        <v>97</v>
      </c>
      <c r="S921" s="63" t="str">
        <f t="shared" si="20"/>
        <v/>
      </c>
      <c r="T921" s="87"/>
      <c r="U921" s="84" t="s">
        <v>97</v>
      </c>
      <c r="V921" s="84" t="s">
        <v>97</v>
      </c>
      <c r="W921" s="85" t="b">
        <f t="shared" si="1"/>
        <v>0</v>
      </c>
      <c r="X921" s="63"/>
      <c r="Y921" s="63"/>
      <c r="Z921" s="63"/>
    </row>
    <row r="922">
      <c r="A922" s="75"/>
      <c r="B922" s="74"/>
      <c r="C922" s="75"/>
      <c r="D922" s="76"/>
      <c r="E922" s="75" t="s">
        <v>97</v>
      </c>
      <c r="F922" s="75" t="s">
        <v>97</v>
      </c>
      <c r="G922" s="77"/>
      <c r="H922" s="77"/>
      <c r="I922" s="80"/>
      <c r="J922" s="77" t="s">
        <v>97</v>
      </c>
      <c r="K922" s="79" t="s">
        <v>97</v>
      </c>
      <c r="L922" s="79"/>
      <c r="M922" s="80"/>
      <c r="N922" s="79" t="s">
        <v>97</v>
      </c>
      <c r="O922" s="81" t="str">
        <f t="array" ref="O922">IF(A922="", "", (IFNA(IF(A922="", "", INDEX(UpdateSheet!$L:$L, MATCH(1, (UpdateSheet!$G:$G=MAXIFS(UpdateSheet!$G:$G, UpdateSheet!$H:$H, G922, UpdateSheet!$G:$G, "&lt;=" &amp; D922)) * (UpdateSheet!$H:$H=G922), 0))), "") * J922) +
(IFNA(IF(A922="", "", INDEX(UpdateSheet!$P:$P, MATCH(1, (UpdateSheet!$G:$G=MAXIFS(UpdateSheet!$G:$G, UpdateSheet!$M:$M, K922, UpdateSheet!$G:$G, "&lt;=" &amp; D922)) * (UpdateSheet!$M:$M=K922), 0))), "") * N922)
)
</f>
        <v/>
      </c>
      <c r="P922" s="86"/>
      <c r="Q922" s="82" t="str">
        <f t="array" ref="Q922">IF(A922="", "", (IFNA(IF(A922="", "", INDEX(UpdateSheet!$K:$K, MATCH(1, (UpdateSheet!$G:$G=MAXIFS(UpdateSheet!$G:$G, UpdateSheet!$H:$H, G922, UpdateSheet!$I:$I, J922, UpdateSheet!$G:$G, "&lt;=" &amp; D922)) * (UpdateSheet!$H:$H=G922) *(UpdateSheet!$I:$I=J922), 0))), "")) +
(IFNA(IF(A922="", "", INDEX(UpdateSheet!$O:$O, MATCH(1, (UpdateSheet!$G:$G=MAXIFS(UpdateSheet!$G:$G, UpdateSheet!$M:$M, K922,UpdateSheet!$N:$N, N922, UpdateSheet!$G:$G, "&lt;=" &amp; D922)) * (UpdateSheet!$M:$M=K922) *(UpdateSheet!$N:$N=N922), 0))), ""))
)
</f>
        <v/>
      </c>
      <c r="R922" s="81" t="s">
        <v>97</v>
      </c>
      <c r="S922" s="63" t="str">
        <f t="shared" si="20"/>
        <v/>
      </c>
      <c r="T922" s="87"/>
      <c r="U922" s="84" t="s">
        <v>97</v>
      </c>
      <c r="V922" s="84" t="s">
        <v>97</v>
      </c>
      <c r="W922" s="85" t="b">
        <f t="shared" si="1"/>
        <v>0</v>
      </c>
      <c r="X922" s="63"/>
      <c r="Y922" s="63"/>
      <c r="Z922" s="63"/>
    </row>
    <row r="923">
      <c r="A923" s="75"/>
      <c r="B923" s="74"/>
      <c r="C923" s="75"/>
      <c r="D923" s="76"/>
      <c r="E923" s="75" t="s">
        <v>97</v>
      </c>
      <c r="F923" s="75" t="s">
        <v>97</v>
      </c>
      <c r="G923" s="77"/>
      <c r="H923" s="77"/>
      <c r="I923" s="80"/>
      <c r="J923" s="77" t="s">
        <v>97</v>
      </c>
      <c r="K923" s="79" t="s">
        <v>97</v>
      </c>
      <c r="L923" s="79"/>
      <c r="M923" s="80"/>
      <c r="N923" s="79" t="s">
        <v>97</v>
      </c>
      <c r="O923" s="81" t="str">
        <f t="array" ref="O923">IF(A923="", "", (IFNA(IF(A923="", "", INDEX(UpdateSheet!$L:$L, MATCH(1, (UpdateSheet!$G:$G=MAXIFS(UpdateSheet!$G:$G, UpdateSheet!$H:$H, G923, UpdateSheet!$G:$G, "&lt;=" &amp; D923)) * (UpdateSheet!$H:$H=G923), 0))), "") * J923) +
(IFNA(IF(A923="", "", INDEX(UpdateSheet!$P:$P, MATCH(1, (UpdateSheet!$G:$G=MAXIFS(UpdateSheet!$G:$G, UpdateSheet!$M:$M, K923, UpdateSheet!$G:$G, "&lt;=" &amp; D923)) * (UpdateSheet!$M:$M=K923), 0))), "") * N923)
)
</f>
        <v/>
      </c>
      <c r="P923" s="86"/>
      <c r="Q923" s="82" t="str">
        <f t="array" ref="Q923">IF(A923="", "", (IFNA(IF(A923="", "", INDEX(UpdateSheet!$K:$K, MATCH(1, (UpdateSheet!$G:$G=MAXIFS(UpdateSheet!$G:$G, UpdateSheet!$H:$H, G923, UpdateSheet!$I:$I, J923, UpdateSheet!$G:$G, "&lt;=" &amp; D923)) * (UpdateSheet!$H:$H=G923) *(UpdateSheet!$I:$I=J923), 0))), "")) +
(IFNA(IF(A923="", "", INDEX(UpdateSheet!$O:$O, MATCH(1, (UpdateSheet!$G:$G=MAXIFS(UpdateSheet!$G:$G, UpdateSheet!$M:$M, K923,UpdateSheet!$N:$N, N923, UpdateSheet!$G:$G, "&lt;=" &amp; D923)) * (UpdateSheet!$M:$M=K923) *(UpdateSheet!$N:$N=N923), 0))), ""))
)
</f>
        <v/>
      </c>
      <c r="R923" s="81" t="s">
        <v>97</v>
      </c>
      <c r="S923" s="63" t="str">
        <f t="shared" si="20"/>
        <v/>
      </c>
      <c r="T923" s="87"/>
      <c r="U923" s="84" t="s">
        <v>97</v>
      </c>
      <c r="V923" s="84" t="s">
        <v>97</v>
      </c>
      <c r="W923" s="85" t="b">
        <f t="shared" si="1"/>
        <v>0</v>
      </c>
      <c r="X923" s="63"/>
      <c r="Y923" s="63"/>
      <c r="Z923" s="63"/>
    </row>
    <row r="924">
      <c r="A924" s="75"/>
      <c r="B924" s="74"/>
      <c r="C924" s="75"/>
      <c r="D924" s="76"/>
      <c r="E924" s="75" t="s">
        <v>97</v>
      </c>
      <c r="F924" s="75" t="s">
        <v>97</v>
      </c>
      <c r="G924" s="77"/>
      <c r="H924" s="77"/>
      <c r="I924" s="80"/>
      <c r="J924" s="77" t="s">
        <v>97</v>
      </c>
      <c r="K924" s="79" t="s">
        <v>97</v>
      </c>
      <c r="L924" s="79"/>
      <c r="M924" s="80"/>
      <c r="N924" s="79" t="s">
        <v>97</v>
      </c>
      <c r="O924" s="81" t="str">
        <f t="array" ref="O924">IF(A924="", "", (IFNA(IF(A924="", "", INDEX(UpdateSheet!$L:$L, MATCH(1, (UpdateSheet!$G:$G=MAXIFS(UpdateSheet!$G:$G, UpdateSheet!$H:$H, G924, UpdateSheet!$G:$G, "&lt;=" &amp; D924)) * (UpdateSheet!$H:$H=G924), 0))), "") * J924) +
(IFNA(IF(A924="", "", INDEX(UpdateSheet!$P:$P, MATCH(1, (UpdateSheet!$G:$G=MAXIFS(UpdateSheet!$G:$G, UpdateSheet!$M:$M, K924, UpdateSheet!$G:$G, "&lt;=" &amp; D924)) * (UpdateSheet!$M:$M=K924), 0))), "") * N924)
)
</f>
        <v/>
      </c>
      <c r="P924" s="86"/>
      <c r="Q924" s="82" t="str">
        <f t="array" ref="Q924">IF(A924="", "", (IFNA(IF(A924="", "", INDEX(UpdateSheet!$K:$K, MATCH(1, (UpdateSheet!$G:$G=MAXIFS(UpdateSheet!$G:$G, UpdateSheet!$H:$H, G924, UpdateSheet!$I:$I, J924, UpdateSheet!$G:$G, "&lt;=" &amp; D924)) * (UpdateSheet!$H:$H=G924) *(UpdateSheet!$I:$I=J924), 0))), "")) +
(IFNA(IF(A924="", "", INDEX(UpdateSheet!$O:$O, MATCH(1, (UpdateSheet!$G:$G=MAXIFS(UpdateSheet!$G:$G, UpdateSheet!$M:$M, K924,UpdateSheet!$N:$N, N924, UpdateSheet!$G:$G, "&lt;=" &amp; D924)) * (UpdateSheet!$M:$M=K924) *(UpdateSheet!$N:$N=N924), 0))), ""))
)
</f>
        <v/>
      </c>
      <c r="R924" s="81" t="s">
        <v>97</v>
      </c>
      <c r="S924" s="63" t="str">
        <f t="shared" si="20"/>
        <v/>
      </c>
      <c r="T924" s="87"/>
      <c r="U924" s="84" t="s">
        <v>97</v>
      </c>
      <c r="V924" s="84" t="s">
        <v>97</v>
      </c>
      <c r="W924" s="85" t="b">
        <f t="shared" si="1"/>
        <v>0</v>
      </c>
      <c r="X924" s="63"/>
      <c r="Y924" s="63"/>
      <c r="Z924" s="63"/>
    </row>
    <row r="925">
      <c r="A925" s="75"/>
      <c r="B925" s="74"/>
      <c r="C925" s="75"/>
      <c r="D925" s="76"/>
      <c r="E925" s="75" t="s">
        <v>97</v>
      </c>
      <c r="F925" s="75" t="s">
        <v>97</v>
      </c>
      <c r="G925" s="77"/>
      <c r="H925" s="77"/>
      <c r="I925" s="80"/>
      <c r="J925" s="77" t="s">
        <v>97</v>
      </c>
      <c r="K925" s="79" t="s">
        <v>97</v>
      </c>
      <c r="L925" s="79"/>
      <c r="M925" s="80"/>
      <c r="N925" s="79" t="s">
        <v>97</v>
      </c>
      <c r="O925" s="81" t="str">
        <f t="array" ref="O925">IF(A925="", "", (IFNA(IF(A925="", "", INDEX(UpdateSheet!$L:$L, MATCH(1, (UpdateSheet!$G:$G=MAXIFS(UpdateSheet!$G:$G, UpdateSheet!$H:$H, G925, UpdateSheet!$G:$G, "&lt;=" &amp; D925)) * (UpdateSheet!$H:$H=G925), 0))), "") * J925) +
(IFNA(IF(A925="", "", INDEX(UpdateSheet!$P:$P, MATCH(1, (UpdateSheet!$G:$G=MAXIFS(UpdateSheet!$G:$G, UpdateSheet!$M:$M, K925, UpdateSheet!$G:$G, "&lt;=" &amp; D925)) * (UpdateSheet!$M:$M=K925), 0))), "") * N925)
)
</f>
        <v/>
      </c>
      <c r="P925" s="86"/>
      <c r="Q925" s="82" t="str">
        <f t="array" ref="Q925">IF(A925="", "", (IFNA(IF(A925="", "", INDEX(UpdateSheet!$K:$K, MATCH(1, (UpdateSheet!$G:$G=MAXIFS(UpdateSheet!$G:$G, UpdateSheet!$H:$H, G925, UpdateSheet!$I:$I, J925, UpdateSheet!$G:$G, "&lt;=" &amp; D925)) * (UpdateSheet!$H:$H=G925) *(UpdateSheet!$I:$I=J925), 0))), "")) +
(IFNA(IF(A925="", "", INDEX(UpdateSheet!$O:$O, MATCH(1, (UpdateSheet!$G:$G=MAXIFS(UpdateSheet!$G:$G, UpdateSheet!$M:$M, K925,UpdateSheet!$N:$N, N925, UpdateSheet!$G:$G, "&lt;=" &amp; D925)) * (UpdateSheet!$M:$M=K925) *(UpdateSheet!$N:$N=N925), 0))), ""))
)
</f>
        <v/>
      </c>
      <c r="R925" s="81" t="s">
        <v>97</v>
      </c>
      <c r="S925" s="63" t="str">
        <f t="shared" si="20"/>
        <v/>
      </c>
      <c r="T925" s="87"/>
      <c r="U925" s="84" t="s">
        <v>97</v>
      </c>
      <c r="V925" s="84" t="s">
        <v>97</v>
      </c>
      <c r="W925" s="85" t="b">
        <f t="shared" si="1"/>
        <v>0</v>
      </c>
      <c r="X925" s="63"/>
      <c r="Y925" s="63"/>
      <c r="Z925" s="63"/>
    </row>
    <row r="926">
      <c r="A926" s="75"/>
      <c r="B926" s="74"/>
      <c r="C926" s="75"/>
      <c r="D926" s="76"/>
      <c r="E926" s="75" t="s">
        <v>97</v>
      </c>
      <c r="F926" s="75" t="s">
        <v>97</v>
      </c>
      <c r="G926" s="77"/>
      <c r="H926" s="77"/>
      <c r="I926" s="80"/>
      <c r="J926" s="77" t="s">
        <v>97</v>
      </c>
      <c r="K926" s="79" t="s">
        <v>97</v>
      </c>
      <c r="L926" s="79"/>
      <c r="M926" s="80"/>
      <c r="N926" s="79" t="s">
        <v>97</v>
      </c>
      <c r="O926" s="81" t="str">
        <f t="array" ref="O926">IF(A926="", "", (IFNA(IF(A926="", "", INDEX(UpdateSheet!$L:$L, MATCH(1, (UpdateSheet!$G:$G=MAXIFS(UpdateSheet!$G:$G, UpdateSheet!$H:$H, G926, UpdateSheet!$G:$G, "&lt;=" &amp; D926)) * (UpdateSheet!$H:$H=G926), 0))), "") * J926) +
(IFNA(IF(A926="", "", INDEX(UpdateSheet!$P:$P, MATCH(1, (UpdateSheet!$G:$G=MAXIFS(UpdateSheet!$G:$G, UpdateSheet!$M:$M, K926, UpdateSheet!$G:$G, "&lt;=" &amp; D926)) * (UpdateSheet!$M:$M=K926), 0))), "") * N926)
)
</f>
        <v/>
      </c>
      <c r="P926" s="86"/>
      <c r="Q926" s="82" t="str">
        <f t="array" ref="Q926">IF(A926="", "", (IFNA(IF(A926="", "", INDEX(UpdateSheet!$K:$K, MATCH(1, (UpdateSheet!$G:$G=MAXIFS(UpdateSheet!$G:$G, UpdateSheet!$H:$H, G926, UpdateSheet!$I:$I, J926, UpdateSheet!$G:$G, "&lt;=" &amp; D926)) * (UpdateSheet!$H:$H=G926) *(UpdateSheet!$I:$I=J926), 0))), "")) +
(IFNA(IF(A926="", "", INDEX(UpdateSheet!$O:$O, MATCH(1, (UpdateSheet!$G:$G=MAXIFS(UpdateSheet!$G:$G, UpdateSheet!$M:$M, K926,UpdateSheet!$N:$N, N926, UpdateSheet!$G:$G, "&lt;=" &amp; D926)) * (UpdateSheet!$M:$M=K926) *(UpdateSheet!$N:$N=N926), 0))), ""))
)
</f>
        <v/>
      </c>
      <c r="R926" s="81" t="s">
        <v>97</v>
      </c>
      <c r="S926" s="63" t="str">
        <f t="shared" si="20"/>
        <v/>
      </c>
      <c r="T926" s="87"/>
      <c r="U926" s="84" t="s">
        <v>97</v>
      </c>
      <c r="V926" s="84" t="s">
        <v>97</v>
      </c>
      <c r="W926" s="85" t="b">
        <f t="shared" si="1"/>
        <v>0</v>
      </c>
      <c r="X926" s="63"/>
      <c r="Y926" s="63"/>
      <c r="Z926" s="63"/>
    </row>
    <row r="927">
      <c r="A927" s="75"/>
      <c r="B927" s="74"/>
      <c r="C927" s="75"/>
      <c r="D927" s="76"/>
      <c r="E927" s="75" t="s">
        <v>97</v>
      </c>
      <c r="F927" s="75" t="s">
        <v>97</v>
      </c>
      <c r="G927" s="77"/>
      <c r="H927" s="77"/>
      <c r="I927" s="80"/>
      <c r="J927" s="77" t="s">
        <v>97</v>
      </c>
      <c r="K927" s="79" t="s">
        <v>97</v>
      </c>
      <c r="L927" s="79"/>
      <c r="M927" s="80"/>
      <c r="N927" s="79" t="s">
        <v>97</v>
      </c>
      <c r="O927" s="81" t="str">
        <f t="array" ref="O927">IF(A927="", "", (IFNA(IF(A927="", "", INDEX(UpdateSheet!$L:$L, MATCH(1, (UpdateSheet!$G:$G=MAXIFS(UpdateSheet!$G:$G, UpdateSheet!$H:$H, G927, UpdateSheet!$G:$G, "&lt;=" &amp; D927)) * (UpdateSheet!$H:$H=G927), 0))), "") * J927) +
(IFNA(IF(A927="", "", INDEX(UpdateSheet!$P:$P, MATCH(1, (UpdateSheet!$G:$G=MAXIFS(UpdateSheet!$G:$G, UpdateSheet!$M:$M, K927, UpdateSheet!$G:$G, "&lt;=" &amp; D927)) * (UpdateSheet!$M:$M=K927), 0))), "") * N927)
)
</f>
        <v/>
      </c>
      <c r="P927" s="86"/>
      <c r="Q927" s="82" t="str">
        <f t="array" ref="Q927">IF(A927="", "", (IFNA(IF(A927="", "", INDEX(UpdateSheet!$K:$K, MATCH(1, (UpdateSheet!$G:$G=MAXIFS(UpdateSheet!$G:$G, UpdateSheet!$H:$H, G927, UpdateSheet!$I:$I, J927, UpdateSheet!$G:$G, "&lt;=" &amp; D927)) * (UpdateSheet!$H:$H=G927) *(UpdateSheet!$I:$I=J927), 0))), "")) +
(IFNA(IF(A927="", "", INDEX(UpdateSheet!$O:$O, MATCH(1, (UpdateSheet!$G:$G=MAXIFS(UpdateSheet!$G:$G, UpdateSheet!$M:$M, K927,UpdateSheet!$N:$N, N927, UpdateSheet!$G:$G, "&lt;=" &amp; D927)) * (UpdateSheet!$M:$M=K927) *(UpdateSheet!$N:$N=N927), 0))), ""))
)
</f>
        <v/>
      </c>
      <c r="R927" s="81" t="s">
        <v>97</v>
      </c>
      <c r="S927" s="63" t="str">
        <f t="shared" si="20"/>
        <v/>
      </c>
      <c r="T927" s="87"/>
      <c r="U927" s="84" t="s">
        <v>97</v>
      </c>
      <c r="V927" s="84" t="s">
        <v>97</v>
      </c>
      <c r="W927" s="85" t="b">
        <f t="shared" si="1"/>
        <v>0</v>
      </c>
      <c r="X927" s="63"/>
      <c r="Y927" s="63"/>
      <c r="Z927" s="63"/>
    </row>
    <row r="928">
      <c r="A928" s="75"/>
      <c r="B928" s="74"/>
      <c r="C928" s="75"/>
      <c r="D928" s="76"/>
      <c r="E928" s="75" t="s">
        <v>97</v>
      </c>
      <c r="F928" s="75" t="s">
        <v>97</v>
      </c>
      <c r="G928" s="77"/>
      <c r="H928" s="77"/>
      <c r="I928" s="80"/>
      <c r="J928" s="77" t="s">
        <v>97</v>
      </c>
      <c r="K928" s="79" t="s">
        <v>97</v>
      </c>
      <c r="L928" s="79"/>
      <c r="M928" s="80"/>
      <c r="N928" s="79" t="s">
        <v>97</v>
      </c>
      <c r="O928" s="81" t="str">
        <f t="array" ref="O928">IF(A928="", "", (IFNA(IF(A928="", "", INDEX(UpdateSheet!$L:$L, MATCH(1, (UpdateSheet!$G:$G=MAXIFS(UpdateSheet!$G:$G, UpdateSheet!$H:$H, G928, UpdateSheet!$G:$G, "&lt;=" &amp; D928)) * (UpdateSheet!$H:$H=G928), 0))), "") * J928) +
(IFNA(IF(A928="", "", INDEX(UpdateSheet!$P:$P, MATCH(1, (UpdateSheet!$G:$G=MAXIFS(UpdateSheet!$G:$G, UpdateSheet!$M:$M, K928, UpdateSheet!$G:$G, "&lt;=" &amp; D928)) * (UpdateSheet!$M:$M=K928), 0))), "") * N928)
)
</f>
        <v/>
      </c>
      <c r="P928" s="86"/>
      <c r="Q928" s="82" t="str">
        <f t="array" ref="Q928">IF(A928="", "", (IFNA(IF(A928="", "", INDEX(UpdateSheet!$K:$K, MATCH(1, (UpdateSheet!$G:$G=MAXIFS(UpdateSheet!$G:$G, UpdateSheet!$H:$H, G928, UpdateSheet!$I:$I, J928, UpdateSheet!$G:$G, "&lt;=" &amp; D928)) * (UpdateSheet!$H:$H=G928) *(UpdateSheet!$I:$I=J928), 0))), "")) +
(IFNA(IF(A928="", "", INDEX(UpdateSheet!$O:$O, MATCH(1, (UpdateSheet!$G:$G=MAXIFS(UpdateSheet!$G:$G, UpdateSheet!$M:$M, K928,UpdateSheet!$N:$N, N928, UpdateSheet!$G:$G, "&lt;=" &amp; D928)) * (UpdateSheet!$M:$M=K928) *(UpdateSheet!$N:$N=N928), 0))), ""))
)
</f>
        <v/>
      </c>
      <c r="R928" s="81" t="s">
        <v>97</v>
      </c>
      <c r="S928" s="63" t="str">
        <f t="shared" si="20"/>
        <v/>
      </c>
      <c r="T928" s="87"/>
      <c r="U928" s="84" t="s">
        <v>97</v>
      </c>
      <c r="V928" s="84" t="s">
        <v>97</v>
      </c>
      <c r="W928" s="85" t="b">
        <f t="shared" si="1"/>
        <v>0</v>
      </c>
      <c r="X928" s="63"/>
      <c r="Y928" s="63"/>
      <c r="Z928" s="63"/>
    </row>
    <row r="929">
      <c r="A929" s="75"/>
      <c r="B929" s="74"/>
      <c r="C929" s="75"/>
      <c r="D929" s="76"/>
      <c r="E929" s="75" t="s">
        <v>97</v>
      </c>
      <c r="F929" s="75" t="s">
        <v>97</v>
      </c>
      <c r="G929" s="77"/>
      <c r="H929" s="77"/>
      <c r="I929" s="80"/>
      <c r="J929" s="77" t="s">
        <v>97</v>
      </c>
      <c r="K929" s="79" t="s">
        <v>97</v>
      </c>
      <c r="L929" s="79"/>
      <c r="M929" s="80"/>
      <c r="N929" s="79" t="s">
        <v>97</v>
      </c>
      <c r="O929" s="81" t="str">
        <f t="array" ref="O929">IF(A929="", "", (IFNA(IF(A929="", "", INDEX(UpdateSheet!$L:$L, MATCH(1, (UpdateSheet!$G:$G=MAXIFS(UpdateSheet!$G:$G, UpdateSheet!$H:$H, G929, UpdateSheet!$G:$G, "&lt;=" &amp; D929)) * (UpdateSheet!$H:$H=G929), 0))), "") * J929) +
(IFNA(IF(A929="", "", INDEX(UpdateSheet!$P:$P, MATCH(1, (UpdateSheet!$G:$G=MAXIFS(UpdateSheet!$G:$G, UpdateSheet!$M:$M, K929, UpdateSheet!$G:$G, "&lt;=" &amp; D929)) * (UpdateSheet!$M:$M=K929), 0))), "") * N929)
)
</f>
        <v/>
      </c>
      <c r="P929" s="86"/>
      <c r="Q929" s="82" t="str">
        <f t="array" ref="Q929">IF(A929="", "", (IFNA(IF(A929="", "", INDEX(UpdateSheet!$K:$K, MATCH(1, (UpdateSheet!$G:$G=MAXIFS(UpdateSheet!$G:$G, UpdateSheet!$H:$H, G929, UpdateSheet!$I:$I, J929, UpdateSheet!$G:$G, "&lt;=" &amp; D929)) * (UpdateSheet!$H:$H=G929) *(UpdateSheet!$I:$I=J929), 0))), "")) +
(IFNA(IF(A929="", "", INDEX(UpdateSheet!$O:$O, MATCH(1, (UpdateSheet!$G:$G=MAXIFS(UpdateSheet!$G:$G, UpdateSheet!$M:$M, K929,UpdateSheet!$N:$N, N929, UpdateSheet!$G:$G, "&lt;=" &amp; D929)) * (UpdateSheet!$M:$M=K929) *(UpdateSheet!$N:$N=N929), 0))), ""))
)
</f>
        <v/>
      </c>
      <c r="R929" s="81" t="s">
        <v>97</v>
      </c>
      <c r="S929" s="63" t="str">
        <f t="shared" si="20"/>
        <v/>
      </c>
      <c r="T929" s="87"/>
      <c r="U929" s="84" t="s">
        <v>97</v>
      </c>
      <c r="V929" s="84" t="s">
        <v>97</v>
      </c>
      <c r="W929" s="85" t="b">
        <f t="shared" si="1"/>
        <v>0</v>
      </c>
      <c r="X929" s="63"/>
      <c r="Y929" s="63"/>
      <c r="Z929" s="63"/>
    </row>
    <row r="930">
      <c r="A930" s="75"/>
      <c r="B930" s="74"/>
      <c r="C930" s="75"/>
      <c r="D930" s="76"/>
      <c r="E930" s="75" t="s">
        <v>97</v>
      </c>
      <c r="F930" s="75" t="s">
        <v>97</v>
      </c>
      <c r="G930" s="77"/>
      <c r="H930" s="77"/>
      <c r="I930" s="80"/>
      <c r="J930" s="77" t="s">
        <v>97</v>
      </c>
      <c r="K930" s="79" t="s">
        <v>97</v>
      </c>
      <c r="L930" s="79"/>
      <c r="M930" s="80"/>
      <c r="N930" s="79" t="s">
        <v>97</v>
      </c>
      <c r="O930" s="81" t="str">
        <f t="array" ref="O930">IF(A930="", "", (IFNA(IF(A930="", "", INDEX(UpdateSheet!$L:$L, MATCH(1, (UpdateSheet!$G:$G=MAXIFS(UpdateSheet!$G:$G, UpdateSheet!$H:$H, G930, UpdateSheet!$G:$G, "&lt;=" &amp; D930)) * (UpdateSheet!$H:$H=G930), 0))), "") * J930) +
(IFNA(IF(A930="", "", INDEX(UpdateSheet!$P:$P, MATCH(1, (UpdateSheet!$G:$G=MAXIFS(UpdateSheet!$G:$G, UpdateSheet!$M:$M, K930, UpdateSheet!$G:$G, "&lt;=" &amp; D930)) * (UpdateSheet!$M:$M=K930), 0))), "") * N930)
)
</f>
        <v/>
      </c>
      <c r="P930" s="86"/>
      <c r="Q930" s="82" t="str">
        <f t="array" ref="Q930">IF(A930="", "", (IFNA(IF(A930="", "", INDEX(UpdateSheet!$K:$K, MATCH(1, (UpdateSheet!$G:$G=MAXIFS(UpdateSheet!$G:$G, UpdateSheet!$H:$H, G930, UpdateSheet!$I:$I, J930, UpdateSheet!$G:$G, "&lt;=" &amp; D930)) * (UpdateSheet!$H:$H=G930) *(UpdateSheet!$I:$I=J930), 0))), "")) +
(IFNA(IF(A930="", "", INDEX(UpdateSheet!$O:$O, MATCH(1, (UpdateSheet!$G:$G=MAXIFS(UpdateSheet!$G:$G, UpdateSheet!$M:$M, K930,UpdateSheet!$N:$N, N930, UpdateSheet!$G:$G, "&lt;=" &amp; D930)) * (UpdateSheet!$M:$M=K930) *(UpdateSheet!$N:$N=N930), 0))), ""))
)
</f>
        <v/>
      </c>
      <c r="R930" s="81" t="s">
        <v>97</v>
      </c>
      <c r="S930" s="63" t="str">
        <f t="shared" si="20"/>
        <v/>
      </c>
      <c r="T930" s="87"/>
      <c r="U930" s="84" t="s">
        <v>97</v>
      </c>
      <c r="V930" s="84" t="s">
        <v>97</v>
      </c>
      <c r="W930" s="85" t="b">
        <f t="shared" si="1"/>
        <v>0</v>
      </c>
      <c r="X930" s="63"/>
      <c r="Y930" s="63"/>
      <c r="Z930" s="63"/>
    </row>
    <row r="931">
      <c r="A931" s="75"/>
      <c r="B931" s="74"/>
      <c r="C931" s="75"/>
      <c r="D931" s="76"/>
      <c r="E931" s="75" t="s">
        <v>97</v>
      </c>
      <c r="F931" s="75" t="s">
        <v>97</v>
      </c>
      <c r="G931" s="77"/>
      <c r="H931" s="77"/>
      <c r="I931" s="80"/>
      <c r="J931" s="77" t="s">
        <v>97</v>
      </c>
      <c r="K931" s="79" t="s">
        <v>97</v>
      </c>
      <c r="L931" s="79"/>
      <c r="M931" s="80"/>
      <c r="N931" s="79" t="s">
        <v>97</v>
      </c>
      <c r="O931" s="81" t="str">
        <f t="array" ref="O931">IF(A931="", "", (IFNA(IF(A931="", "", INDEX(UpdateSheet!$L:$L, MATCH(1, (UpdateSheet!$G:$G=MAXIFS(UpdateSheet!$G:$G, UpdateSheet!$H:$H, G931, UpdateSheet!$G:$G, "&lt;=" &amp; D931)) * (UpdateSheet!$H:$H=G931), 0))), "") * J931) +
(IFNA(IF(A931="", "", INDEX(UpdateSheet!$P:$P, MATCH(1, (UpdateSheet!$G:$G=MAXIFS(UpdateSheet!$G:$G, UpdateSheet!$M:$M, K931, UpdateSheet!$G:$G, "&lt;=" &amp; D931)) * (UpdateSheet!$M:$M=K931), 0))), "") * N931)
)
</f>
        <v/>
      </c>
      <c r="P931" s="86"/>
      <c r="Q931" s="82" t="str">
        <f t="array" ref="Q931">IF(A931="", "", (IFNA(IF(A931="", "", INDEX(UpdateSheet!$K:$K, MATCH(1, (UpdateSheet!$G:$G=MAXIFS(UpdateSheet!$G:$G, UpdateSheet!$H:$H, G931, UpdateSheet!$I:$I, J931, UpdateSheet!$G:$G, "&lt;=" &amp; D931)) * (UpdateSheet!$H:$H=G931) *(UpdateSheet!$I:$I=J931), 0))), "")) +
(IFNA(IF(A931="", "", INDEX(UpdateSheet!$O:$O, MATCH(1, (UpdateSheet!$G:$G=MAXIFS(UpdateSheet!$G:$G, UpdateSheet!$M:$M, K931,UpdateSheet!$N:$N, N931, UpdateSheet!$G:$G, "&lt;=" &amp; D931)) * (UpdateSheet!$M:$M=K931) *(UpdateSheet!$N:$N=N931), 0))), ""))
)
</f>
        <v/>
      </c>
      <c r="R931" s="81" t="s">
        <v>97</v>
      </c>
      <c r="S931" s="63" t="str">
        <f t="shared" si="20"/>
        <v/>
      </c>
      <c r="T931" s="87"/>
      <c r="U931" s="84" t="s">
        <v>97</v>
      </c>
      <c r="V931" s="84" t="s">
        <v>97</v>
      </c>
      <c r="W931" s="85" t="b">
        <f t="shared" si="1"/>
        <v>0</v>
      </c>
      <c r="X931" s="63"/>
      <c r="Y931" s="63"/>
      <c r="Z931" s="63"/>
    </row>
    <row r="932">
      <c r="A932" s="75"/>
      <c r="B932" s="74"/>
      <c r="C932" s="75"/>
      <c r="D932" s="76"/>
      <c r="E932" s="75" t="s">
        <v>97</v>
      </c>
      <c r="F932" s="75" t="s">
        <v>97</v>
      </c>
      <c r="G932" s="77"/>
      <c r="H932" s="77"/>
      <c r="I932" s="80"/>
      <c r="J932" s="77" t="s">
        <v>97</v>
      </c>
      <c r="K932" s="79" t="s">
        <v>97</v>
      </c>
      <c r="L932" s="79"/>
      <c r="M932" s="80"/>
      <c r="N932" s="79" t="s">
        <v>97</v>
      </c>
      <c r="O932" s="81" t="str">
        <f t="array" ref="O932">IF(A932="", "", (IFNA(IF(A932="", "", INDEX(UpdateSheet!$L:$L, MATCH(1, (UpdateSheet!$G:$G=MAXIFS(UpdateSheet!$G:$G, UpdateSheet!$H:$H, G932, UpdateSheet!$G:$G, "&lt;=" &amp; D932)) * (UpdateSheet!$H:$H=G932), 0))), "") * J932) +
(IFNA(IF(A932="", "", INDEX(UpdateSheet!$P:$P, MATCH(1, (UpdateSheet!$G:$G=MAXIFS(UpdateSheet!$G:$G, UpdateSheet!$M:$M, K932, UpdateSheet!$G:$G, "&lt;=" &amp; D932)) * (UpdateSheet!$M:$M=K932), 0))), "") * N932)
)
</f>
        <v/>
      </c>
      <c r="P932" s="86"/>
      <c r="Q932" s="82" t="str">
        <f t="array" ref="Q932">IF(A932="", "", (IFNA(IF(A932="", "", INDEX(UpdateSheet!$K:$K, MATCH(1, (UpdateSheet!$G:$G=MAXIFS(UpdateSheet!$G:$G, UpdateSheet!$H:$H, G932, UpdateSheet!$I:$I, J932, UpdateSheet!$G:$G, "&lt;=" &amp; D932)) * (UpdateSheet!$H:$H=G932) *(UpdateSheet!$I:$I=J932), 0))), "")) +
(IFNA(IF(A932="", "", INDEX(UpdateSheet!$O:$O, MATCH(1, (UpdateSheet!$G:$G=MAXIFS(UpdateSheet!$G:$G, UpdateSheet!$M:$M, K932,UpdateSheet!$N:$N, N932, UpdateSheet!$G:$G, "&lt;=" &amp; D932)) * (UpdateSheet!$M:$M=K932) *(UpdateSheet!$N:$N=N932), 0))), ""))
)
</f>
        <v/>
      </c>
      <c r="R932" s="81" t="s">
        <v>97</v>
      </c>
      <c r="S932" s="63" t="str">
        <f t="shared" si="20"/>
        <v/>
      </c>
      <c r="T932" s="87"/>
      <c r="U932" s="84" t="s">
        <v>97</v>
      </c>
      <c r="V932" s="84" t="s">
        <v>97</v>
      </c>
      <c r="W932" s="85" t="b">
        <f t="shared" si="1"/>
        <v>0</v>
      </c>
      <c r="X932" s="63"/>
      <c r="Y932" s="63"/>
      <c r="Z932" s="63"/>
    </row>
    <row r="933">
      <c r="A933" s="75"/>
      <c r="B933" s="74"/>
      <c r="C933" s="75"/>
      <c r="D933" s="76"/>
      <c r="E933" s="75" t="s">
        <v>97</v>
      </c>
      <c r="F933" s="75" t="s">
        <v>97</v>
      </c>
      <c r="G933" s="77"/>
      <c r="H933" s="77"/>
      <c r="I933" s="80"/>
      <c r="J933" s="77" t="s">
        <v>97</v>
      </c>
      <c r="K933" s="79" t="s">
        <v>97</v>
      </c>
      <c r="L933" s="79"/>
      <c r="M933" s="80"/>
      <c r="N933" s="79" t="s">
        <v>97</v>
      </c>
      <c r="O933" s="81" t="str">
        <f t="array" ref="O933">IF(A933="", "", (IFNA(IF(A933="", "", INDEX(UpdateSheet!$L:$L, MATCH(1, (UpdateSheet!$G:$G=MAXIFS(UpdateSheet!$G:$G, UpdateSheet!$H:$H, G933, UpdateSheet!$G:$G, "&lt;=" &amp; D933)) * (UpdateSheet!$H:$H=G933), 0))), "") * J933) +
(IFNA(IF(A933="", "", INDEX(UpdateSheet!$P:$P, MATCH(1, (UpdateSheet!$G:$G=MAXIFS(UpdateSheet!$G:$G, UpdateSheet!$M:$M, K933, UpdateSheet!$G:$G, "&lt;=" &amp; D933)) * (UpdateSheet!$M:$M=K933), 0))), "") * N933)
)
</f>
        <v/>
      </c>
      <c r="P933" s="86"/>
      <c r="Q933" s="82" t="str">
        <f t="array" ref="Q933">IF(A933="", "", (IFNA(IF(A933="", "", INDEX(UpdateSheet!$K:$K, MATCH(1, (UpdateSheet!$G:$G=MAXIFS(UpdateSheet!$G:$G, UpdateSheet!$H:$H, G933, UpdateSheet!$I:$I, J933, UpdateSheet!$G:$G, "&lt;=" &amp; D933)) * (UpdateSheet!$H:$H=G933) *(UpdateSheet!$I:$I=J933), 0))), "")) +
(IFNA(IF(A933="", "", INDEX(UpdateSheet!$O:$O, MATCH(1, (UpdateSheet!$G:$G=MAXIFS(UpdateSheet!$G:$G, UpdateSheet!$M:$M, K933,UpdateSheet!$N:$N, N933, UpdateSheet!$G:$G, "&lt;=" &amp; D933)) * (UpdateSheet!$M:$M=K933) *(UpdateSheet!$N:$N=N933), 0))), ""))
)
</f>
        <v/>
      </c>
      <c r="R933" s="81" t="s">
        <v>97</v>
      </c>
      <c r="S933" s="63" t="str">
        <f t="shared" si="20"/>
        <v/>
      </c>
      <c r="T933" s="87"/>
      <c r="U933" s="84" t="s">
        <v>97</v>
      </c>
      <c r="V933" s="84" t="s">
        <v>97</v>
      </c>
      <c r="W933" s="85" t="b">
        <f t="shared" si="1"/>
        <v>0</v>
      </c>
      <c r="X933" s="63"/>
      <c r="Y933" s="63"/>
      <c r="Z933" s="63"/>
    </row>
    <row r="934">
      <c r="A934" s="75"/>
      <c r="B934" s="74"/>
      <c r="C934" s="75"/>
      <c r="D934" s="76"/>
      <c r="E934" s="75" t="s">
        <v>97</v>
      </c>
      <c r="F934" s="75" t="s">
        <v>97</v>
      </c>
      <c r="G934" s="77"/>
      <c r="H934" s="77"/>
      <c r="I934" s="80"/>
      <c r="J934" s="77" t="s">
        <v>97</v>
      </c>
      <c r="K934" s="79" t="s">
        <v>97</v>
      </c>
      <c r="L934" s="79"/>
      <c r="M934" s="80"/>
      <c r="N934" s="79" t="s">
        <v>97</v>
      </c>
      <c r="O934" s="81" t="str">
        <f t="array" ref="O934">IF(A934="", "", (IFNA(IF(A934="", "", INDEX(UpdateSheet!$L:$L, MATCH(1, (UpdateSheet!$G:$G=MAXIFS(UpdateSheet!$G:$G, UpdateSheet!$H:$H, G934, UpdateSheet!$G:$G, "&lt;=" &amp; D934)) * (UpdateSheet!$H:$H=G934), 0))), "") * J934) +
(IFNA(IF(A934="", "", INDEX(UpdateSheet!$P:$P, MATCH(1, (UpdateSheet!$G:$G=MAXIFS(UpdateSheet!$G:$G, UpdateSheet!$M:$M, K934, UpdateSheet!$G:$G, "&lt;=" &amp; D934)) * (UpdateSheet!$M:$M=K934), 0))), "") * N934)
)
</f>
        <v/>
      </c>
      <c r="P934" s="86"/>
      <c r="Q934" s="82" t="str">
        <f t="array" ref="Q934">IF(A934="", "", (IFNA(IF(A934="", "", INDEX(UpdateSheet!$K:$K, MATCH(1, (UpdateSheet!$G:$G=MAXIFS(UpdateSheet!$G:$G, UpdateSheet!$H:$H, G934, UpdateSheet!$I:$I, J934, UpdateSheet!$G:$G, "&lt;=" &amp; D934)) * (UpdateSheet!$H:$H=G934) *(UpdateSheet!$I:$I=J934), 0))), "")) +
(IFNA(IF(A934="", "", INDEX(UpdateSheet!$O:$O, MATCH(1, (UpdateSheet!$G:$G=MAXIFS(UpdateSheet!$G:$G, UpdateSheet!$M:$M, K934,UpdateSheet!$N:$N, N934, UpdateSheet!$G:$G, "&lt;=" &amp; D934)) * (UpdateSheet!$M:$M=K934) *(UpdateSheet!$N:$N=N934), 0))), ""))
)
</f>
        <v/>
      </c>
      <c r="R934" s="81" t="s">
        <v>97</v>
      </c>
      <c r="S934" s="63" t="str">
        <f t="shared" si="20"/>
        <v/>
      </c>
      <c r="T934" s="87"/>
      <c r="U934" s="84" t="s">
        <v>97</v>
      </c>
      <c r="V934" s="84" t="s">
        <v>97</v>
      </c>
      <c r="W934" s="85" t="b">
        <f t="shared" si="1"/>
        <v>0</v>
      </c>
      <c r="X934" s="63"/>
      <c r="Y934" s="63"/>
      <c r="Z934" s="63"/>
    </row>
    <row r="935">
      <c r="A935" s="75"/>
      <c r="B935" s="74"/>
      <c r="C935" s="75"/>
      <c r="D935" s="76"/>
      <c r="E935" s="75" t="s">
        <v>97</v>
      </c>
      <c r="F935" s="75" t="s">
        <v>97</v>
      </c>
      <c r="G935" s="77"/>
      <c r="H935" s="77"/>
      <c r="I935" s="80"/>
      <c r="J935" s="77" t="s">
        <v>97</v>
      </c>
      <c r="K935" s="79" t="s">
        <v>97</v>
      </c>
      <c r="L935" s="79"/>
      <c r="M935" s="80"/>
      <c r="N935" s="79" t="s">
        <v>97</v>
      </c>
      <c r="O935" s="81" t="str">
        <f t="array" ref="O935">IF(A935="", "", (IFNA(IF(A935="", "", INDEX(UpdateSheet!$L:$L, MATCH(1, (UpdateSheet!$G:$G=MAXIFS(UpdateSheet!$G:$G, UpdateSheet!$H:$H, G935, UpdateSheet!$G:$G, "&lt;=" &amp; D935)) * (UpdateSheet!$H:$H=G935), 0))), "") * J935) +
(IFNA(IF(A935="", "", INDEX(UpdateSheet!$P:$P, MATCH(1, (UpdateSheet!$G:$G=MAXIFS(UpdateSheet!$G:$G, UpdateSheet!$M:$M, K935, UpdateSheet!$G:$G, "&lt;=" &amp; D935)) * (UpdateSheet!$M:$M=K935), 0))), "") * N935)
)
</f>
        <v/>
      </c>
      <c r="P935" s="86"/>
      <c r="Q935" s="82" t="str">
        <f t="array" ref="Q935">IF(A935="", "", (IFNA(IF(A935="", "", INDEX(UpdateSheet!$K:$K, MATCH(1, (UpdateSheet!$G:$G=MAXIFS(UpdateSheet!$G:$G, UpdateSheet!$H:$H, G935, UpdateSheet!$I:$I, J935, UpdateSheet!$G:$G, "&lt;=" &amp; D935)) * (UpdateSheet!$H:$H=G935) *(UpdateSheet!$I:$I=J935), 0))), "")) +
(IFNA(IF(A935="", "", INDEX(UpdateSheet!$O:$O, MATCH(1, (UpdateSheet!$G:$G=MAXIFS(UpdateSheet!$G:$G, UpdateSheet!$M:$M, K935,UpdateSheet!$N:$N, N935, UpdateSheet!$G:$G, "&lt;=" &amp; D935)) * (UpdateSheet!$M:$M=K935) *(UpdateSheet!$N:$N=N935), 0))), ""))
)
</f>
        <v/>
      </c>
      <c r="R935" s="81" t="s">
        <v>97</v>
      </c>
      <c r="S935" s="63" t="str">
        <f t="shared" si="20"/>
        <v/>
      </c>
      <c r="T935" s="87"/>
      <c r="U935" s="84" t="s">
        <v>97</v>
      </c>
      <c r="V935" s="84" t="s">
        <v>97</v>
      </c>
      <c r="W935" s="85" t="b">
        <f t="shared" si="1"/>
        <v>0</v>
      </c>
      <c r="X935" s="63"/>
      <c r="Y935" s="63"/>
      <c r="Z935" s="63"/>
    </row>
    <row r="936">
      <c r="A936" s="75"/>
      <c r="B936" s="74"/>
      <c r="C936" s="75"/>
      <c r="D936" s="76"/>
      <c r="E936" s="75" t="s">
        <v>97</v>
      </c>
      <c r="F936" s="75" t="s">
        <v>97</v>
      </c>
      <c r="G936" s="77"/>
      <c r="H936" s="77"/>
      <c r="I936" s="80"/>
      <c r="J936" s="77" t="s">
        <v>97</v>
      </c>
      <c r="K936" s="79" t="s">
        <v>97</v>
      </c>
      <c r="L936" s="79"/>
      <c r="M936" s="80"/>
      <c r="N936" s="79" t="s">
        <v>97</v>
      </c>
      <c r="O936" s="81" t="str">
        <f t="array" ref="O936">IF(A936="", "", (IFNA(IF(A936="", "", INDEX(UpdateSheet!$L:$L, MATCH(1, (UpdateSheet!$G:$G=MAXIFS(UpdateSheet!$G:$G, UpdateSheet!$H:$H, G936, UpdateSheet!$G:$G, "&lt;=" &amp; D936)) * (UpdateSheet!$H:$H=G936), 0))), "") * J936) +
(IFNA(IF(A936="", "", INDEX(UpdateSheet!$P:$P, MATCH(1, (UpdateSheet!$G:$G=MAXIFS(UpdateSheet!$G:$G, UpdateSheet!$M:$M, K936, UpdateSheet!$G:$G, "&lt;=" &amp; D936)) * (UpdateSheet!$M:$M=K936), 0))), "") * N936)
)
</f>
        <v/>
      </c>
      <c r="P936" s="86"/>
      <c r="Q936" s="82" t="str">
        <f t="array" ref="Q936">IF(A936="", "", (IFNA(IF(A936="", "", INDEX(UpdateSheet!$K:$K, MATCH(1, (UpdateSheet!$G:$G=MAXIFS(UpdateSheet!$G:$G, UpdateSheet!$H:$H, G936, UpdateSheet!$I:$I, J936, UpdateSheet!$G:$G, "&lt;=" &amp; D936)) * (UpdateSheet!$H:$H=G936) *(UpdateSheet!$I:$I=J936), 0))), "")) +
(IFNA(IF(A936="", "", INDEX(UpdateSheet!$O:$O, MATCH(1, (UpdateSheet!$G:$G=MAXIFS(UpdateSheet!$G:$G, UpdateSheet!$M:$M, K936,UpdateSheet!$N:$N, N936, UpdateSheet!$G:$G, "&lt;=" &amp; D936)) * (UpdateSheet!$M:$M=K936) *(UpdateSheet!$N:$N=N936), 0))), ""))
)
</f>
        <v/>
      </c>
      <c r="R936" s="81" t="s">
        <v>97</v>
      </c>
      <c r="S936" s="63" t="str">
        <f t="shared" si="20"/>
        <v/>
      </c>
      <c r="T936" s="87"/>
      <c r="U936" s="84" t="s">
        <v>97</v>
      </c>
      <c r="V936" s="84" t="s">
        <v>97</v>
      </c>
      <c r="W936" s="85" t="b">
        <f t="shared" si="1"/>
        <v>0</v>
      </c>
      <c r="X936" s="63"/>
      <c r="Y936" s="63"/>
      <c r="Z936" s="63"/>
    </row>
    <row r="937">
      <c r="A937" s="75"/>
      <c r="B937" s="74"/>
      <c r="C937" s="75"/>
      <c r="D937" s="76"/>
      <c r="E937" s="75" t="s">
        <v>97</v>
      </c>
      <c r="F937" s="75" t="s">
        <v>97</v>
      </c>
      <c r="G937" s="77"/>
      <c r="H937" s="77"/>
      <c r="I937" s="80"/>
      <c r="J937" s="77" t="s">
        <v>97</v>
      </c>
      <c r="K937" s="79" t="s">
        <v>97</v>
      </c>
      <c r="L937" s="79"/>
      <c r="M937" s="80"/>
      <c r="N937" s="79" t="s">
        <v>97</v>
      </c>
      <c r="O937" s="81" t="str">
        <f t="array" ref="O937">IF(A937="", "", (IFNA(IF(A937="", "", INDEX(UpdateSheet!$L:$L, MATCH(1, (UpdateSheet!$G:$G=MAXIFS(UpdateSheet!$G:$G, UpdateSheet!$H:$H, G937, UpdateSheet!$G:$G, "&lt;=" &amp; D937)) * (UpdateSheet!$H:$H=G937), 0))), "") * J937) +
(IFNA(IF(A937="", "", INDEX(UpdateSheet!$P:$P, MATCH(1, (UpdateSheet!$G:$G=MAXIFS(UpdateSheet!$G:$G, UpdateSheet!$M:$M, K937, UpdateSheet!$G:$G, "&lt;=" &amp; D937)) * (UpdateSheet!$M:$M=K937), 0))), "") * N937)
)
</f>
        <v/>
      </c>
      <c r="P937" s="86"/>
      <c r="Q937" s="82" t="str">
        <f t="array" ref="Q937">IF(A937="", "", (IFNA(IF(A937="", "", INDEX(UpdateSheet!$K:$K, MATCH(1, (UpdateSheet!$G:$G=MAXIFS(UpdateSheet!$G:$G, UpdateSheet!$H:$H, G937, UpdateSheet!$I:$I, J937, UpdateSheet!$G:$G, "&lt;=" &amp; D937)) * (UpdateSheet!$H:$H=G937) *(UpdateSheet!$I:$I=J937), 0))), "")) +
(IFNA(IF(A937="", "", INDEX(UpdateSheet!$O:$O, MATCH(1, (UpdateSheet!$G:$G=MAXIFS(UpdateSheet!$G:$G, UpdateSheet!$M:$M, K937,UpdateSheet!$N:$N, N937, UpdateSheet!$G:$G, "&lt;=" &amp; D937)) * (UpdateSheet!$M:$M=K937) *(UpdateSheet!$N:$N=N937), 0))), ""))
)
</f>
        <v/>
      </c>
      <c r="R937" s="81" t="s">
        <v>97</v>
      </c>
      <c r="S937" s="63" t="str">
        <f t="shared" si="20"/>
        <v/>
      </c>
      <c r="T937" s="87"/>
      <c r="U937" s="84" t="s">
        <v>97</v>
      </c>
      <c r="V937" s="84" t="s">
        <v>97</v>
      </c>
      <c r="W937" s="85" t="b">
        <f t="shared" si="1"/>
        <v>0</v>
      </c>
      <c r="X937" s="63"/>
      <c r="Y937" s="63"/>
      <c r="Z937" s="63"/>
    </row>
    <row r="938">
      <c r="A938" s="75"/>
      <c r="B938" s="74"/>
      <c r="C938" s="75"/>
      <c r="D938" s="76"/>
      <c r="E938" s="75" t="s">
        <v>97</v>
      </c>
      <c r="F938" s="75" t="s">
        <v>97</v>
      </c>
      <c r="G938" s="77"/>
      <c r="H938" s="77"/>
      <c r="I938" s="80"/>
      <c r="J938" s="77" t="s">
        <v>97</v>
      </c>
      <c r="K938" s="79" t="s">
        <v>97</v>
      </c>
      <c r="L938" s="79"/>
      <c r="M938" s="80"/>
      <c r="N938" s="79" t="s">
        <v>97</v>
      </c>
      <c r="O938" s="81" t="str">
        <f t="array" ref="O938">IF(A938="", "", (IFNA(IF(A938="", "", INDEX(UpdateSheet!$L:$L, MATCH(1, (UpdateSheet!$G:$G=MAXIFS(UpdateSheet!$G:$G, UpdateSheet!$H:$H, G938, UpdateSheet!$G:$G, "&lt;=" &amp; D938)) * (UpdateSheet!$H:$H=G938), 0))), "") * J938) +
(IFNA(IF(A938="", "", INDEX(UpdateSheet!$P:$P, MATCH(1, (UpdateSheet!$G:$G=MAXIFS(UpdateSheet!$G:$G, UpdateSheet!$M:$M, K938, UpdateSheet!$G:$G, "&lt;=" &amp; D938)) * (UpdateSheet!$M:$M=K938), 0))), "") * N938)
)
</f>
        <v/>
      </c>
      <c r="P938" s="86"/>
      <c r="Q938" s="82" t="str">
        <f t="array" ref="Q938">IF(A938="", "", (IFNA(IF(A938="", "", INDEX(UpdateSheet!$K:$K, MATCH(1, (UpdateSheet!$G:$G=MAXIFS(UpdateSheet!$G:$G, UpdateSheet!$H:$H, G938, UpdateSheet!$I:$I, J938, UpdateSheet!$G:$G, "&lt;=" &amp; D938)) * (UpdateSheet!$H:$H=G938) *(UpdateSheet!$I:$I=J938), 0))), "")) +
(IFNA(IF(A938="", "", INDEX(UpdateSheet!$O:$O, MATCH(1, (UpdateSheet!$G:$G=MAXIFS(UpdateSheet!$G:$G, UpdateSheet!$M:$M, K938,UpdateSheet!$N:$N, N938, UpdateSheet!$G:$G, "&lt;=" &amp; D938)) * (UpdateSheet!$M:$M=K938) *(UpdateSheet!$N:$N=N938), 0))), ""))
)
</f>
        <v/>
      </c>
      <c r="R938" s="81" t="s">
        <v>97</v>
      </c>
      <c r="S938" s="63" t="str">
        <f t="shared" si="20"/>
        <v/>
      </c>
      <c r="T938" s="87"/>
      <c r="U938" s="84" t="s">
        <v>97</v>
      </c>
      <c r="V938" s="84" t="s">
        <v>97</v>
      </c>
      <c r="W938" s="85" t="b">
        <f t="shared" si="1"/>
        <v>0</v>
      </c>
      <c r="X938" s="63"/>
      <c r="Y938" s="63"/>
      <c r="Z938" s="63"/>
    </row>
    <row r="939">
      <c r="A939" s="75"/>
      <c r="B939" s="74"/>
      <c r="C939" s="75"/>
      <c r="D939" s="76"/>
      <c r="E939" s="75" t="s">
        <v>97</v>
      </c>
      <c r="F939" s="75" t="s">
        <v>97</v>
      </c>
      <c r="G939" s="77"/>
      <c r="H939" s="77"/>
      <c r="I939" s="80"/>
      <c r="J939" s="77" t="s">
        <v>97</v>
      </c>
      <c r="K939" s="79" t="s">
        <v>97</v>
      </c>
      <c r="L939" s="79"/>
      <c r="M939" s="80"/>
      <c r="N939" s="79" t="s">
        <v>97</v>
      </c>
      <c r="O939" s="81" t="str">
        <f t="array" ref="O939">IF(A939="", "", (IFNA(IF(A939="", "", INDEX(UpdateSheet!$L:$L, MATCH(1, (UpdateSheet!$G:$G=MAXIFS(UpdateSheet!$G:$G, UpdateSheet!$H:$H, G939, UpdateSheet!$G:$G, "&lt;=" &amp; D939)) * (UpdateSheet!$H:$H=G939), 0))), "") * J939) +
(IFNA(IF(A939="", "", INDEX(UpdateSheet!$P:$P, MATCH(1, (UpdateSheet!$G:$G=MAXIFS(UpdateSheet!$G:$G, UpdateSheet!$M:$M, K939, UpdateSheet!$G:$G, "&lt;=" &amp; D939)) * (UpdateSheet!$M:$M=K939), 0))), "") * N939)
)
</f>
        <v/>
      </c>
      <c r="P939" s="86"/>
      <c r="Q939" s="82" t="str">
        <f t="array" ref="Q939">IF(A939="", "", (IFNA(IF(A939="", "", INDEX(UpdateSheet!$K:$K, MATCH(1, (UpdateSheet!$G:$G=MAXIFS(UpdateSheet!$G:$G, UpdateSheet!$H:$H, G939, UpdateSheet!$I:$I, J939, UpdateSheet!$G:$G, "&lt;=" &amp; D939)) * (UpdateSheet!$H:$H=G939) *(UpdateSheet!$I:$I=J939), 0))), "")) +
(IFNA(IF(A939="", "", INDEX(UpdateSheet!$O:$O, MATCH(1, (UpdateSheet!$G:$G=MAXIFS(UpdateSheet!$G:$G, UpdateSheet!$M:$M, K939,UpdateSheet!$N:$N, N939, UpdateSheet!$G:$G, "&lt;=" &amp; D939)) * (UpdateSheet!$M:$M=K939) *(UpdateSheet!$N:$N=N939), 0))), ""))
)
</f>
        <v/>
      </c>
      <c r="R939" s="81" t="s">
        <v>97</v>
      </c>
      <c r="S939" s="63" t="str">
        <f t="shared" si="20"/>
        <v/>
      </c>
      <c r="T939" s="87"/>
      <c r="U939" s="84" t="s">
        <v>97</v>
      </c>
      <c r="V939" s="84" t="s">
        <v>97</v>
      </c>
      <c r="W939" s="85" t="b">
        <f t="shared" si="1"/>
        <v>0</v>
      </c>
      <c r="X939" s="63"/>
      <c r="Y939" s="63"/>
      <c r="Z939" s="63"/>
    </row>
    <row r="940">
      <c r="A940" s="75"/>
      <c r="B940" s="74"/>
      <c r="C940" s="75"/>
      <c r="D940" s="76"/>
      <c r="E940" s="75" t="s">
        <v>97</v>
      </c>
      <c r="F940" s="75" t="s">
        <v>97</v>
      </c>
      <c r="G940" s="77"/>
      <c r="H940" s="77"/>
      <c r="I940" s="80"/>
      <c r="J940" s="77" t="s">
        <v>97</v>
      </c>
      <c r="K940" s="79" t="s">
        <v>97</v>
      </c>
      <c r="L940" s="79"/>
      <c r="M940" s="80"/>
      <c r="N940" s="79" t="s">
        <v>97</v>
      </c>
      <c r="O940" s="81" t="str">
        <f t="array" ref="O940">IF(A940="", "", (IFNA(IF(A940="", "", INDEX(UpdateSheet!$L:$L, MATCH(1, (UpdateSheet!$G:$G=MAXIFS(UpdateSheet!$G:$G, UpdateSheet!$H:$H, G940, UpdateSheet!$G:$G, "&lt;=" &amp; D940)) * (UpdateSheet!$H:$H=G940), 0))), "") * J940) +
(IFNA(IF(A940="", "", INDEX(UpdateSheet!$P:$P, MATCH(1, (UpdateSheet!$G:$G=MAXIFS(UpdateSheet!$G:$G, UpdateSheet!$M:$M, K940, UpdateSheet!$G:$G, "&lt;=" &amp; D940)) * (UpdateSheet!$M:$M=K940), 0))), "") * N940)
)
</f>
        <v/>
      </c>
      <c r="P940" s="86"/>
      <c r="Q940" s="82" t="str">
        <f t="array" ref="Q940">IF(A940="", "", (IFNA(IF(A940="", "", INDEX(UpdateSheet!$K:$K, MATCH(1, (UpdateSheet!$G:$G=MAXIFS(UpdateSheet!$G:$G, UpdateSheet!$H:$H, G940, UpdateSheet!$I:$I, J940, UpdateSheet!$G:$G, "&lt;=" &amp; D940)) * (UpdateSheet!$H:$H=G940) *(UpdateSheet!$I:$I=J940), 0))), "")) +
(IFNA(IF(A940="", "", INDEX(UpdateSheet!$O:$O, MATCH(1, (UpdateSheet!$G:$G=MAXIFS(UpdateSheet!$G:$G, UpdateSheet!$M:$M, K940,UpdateSheet!$N:$N, N940, UpdateSheet!$G:$G, "&lt;=" &amp; D940)) * (UpdateSheet!$M:$M=K940) *(UpdateSheet!$N:$N=N940), 0))), ""))
)
</f>
        <v/>
      </c>
      <c r="R940" s="81" t="s">
        <v>97</v>
      </c>
      <c r="S940" s="63" t="str">
        <f t="shared" si="20"/>
        <v/>
      </c>
      <c r="T940" s="87"/>
      <c r="U940" s="84" t="s">
        <v>97</v>
      </c>
      <c r="V940" s="84" t="s">
        <v>97</v>
      </c>
      <c r="W940" s="85" t="b">
        <f t="shared" si="1"/>
        <v>0</v>
      </c>
      <c r="X940" s="63"/>
      <c r="Y940" s="63"/>
      <c r="Z940" s="63"/>
    </row>
    <row r="941">
      <c r="A941" s="75"/>
      <c r="B941" s="74"/>
      <c r="C941" s="75"/>
      <c r="D941" s="76"/>
      <c r="E941" s="75" t="s">
        <v>97</v>
      </c>
      <c r="F941" s="75" t="s">
        <v>97</v>
      </c>
      <c r="G941" s="77"/>
      <c r="H941" s="77"/>
      <c r="I941" s="80"/>
      <c r="J941" s="77" t="s">
        <v>97</v>
      </c>
      <c r="K941" s="79" t="s">
        <v>97</v>
      </c>
      <c r="L941" s="79"/>
      <c r="M941" s="80"/>
      <c r="N941" s="79" t="s">
        <v>97</v>
      </c>
      <c r="O941" s="81" t="str">
        <f t="array" ref="O941">IF(A941="", "", (IFNA(IF(A941="", "", INDEX(UpdateSheet!$L:$L, MATCH(1, (UpdateSheet!$G:$G=MAXIFS(UpdateSheet!$G:$G, UpdateSheet!$H:$H, G941, UpdateSheet!$G:$G, "&lt;=" &amp; D941)) * (UpdateSheet!$H:$H=G941), 0))), "") * J941) +
(IFNA(IF(A941="", "", INDEX(UpdateSheet!$P:$P, MATCH(1, (UpdateSheet!$G:$G=MAXIFS(UpdateSheet!$G:$G, UpdateSheet!$M:$M, K941, UpdateSheet!$G:$G, "&lt;=" &amp; D941)) * (UpdateSheet!$M:$M=K941), 0))), "") * N941)
)
</f>
        <v/>
      </c>
      <c r="P941" s="86"/>
      <c r="Q941" s="82" t="str">
        <f t="array" ref="Q941">IF(A941="", "", (IFNA(IF(A941="", "", INDEX(UpdateSheet!$K:$K, MATCH(1, (UpdateSheet!$G:$G=MAXIFS(UpdateSheet!$G:$G, UpdateSheet!$H:$H, G941, UpdateSheet!$I:$I, J941, UpdateSheet!$G:$G, "&lt;=" &amp; D941)) * (UpdateSheet!$H:$H=G941) *(UpdateSheet!$I:$I=J941), 0))), "")) +
(IFNA(IF(A941="", "", INDEX(UpdateSheet!$O:$O, MATCH(1, (UpdateSheet!$G:$G=MAXIFS(UpdateSheet!$G:$G, UpdateSheet!$M:$M, K941,UpdateSheet!$N:$N, N941, UpdateSheet!$G:$G, "&lt;=" &amp; D941)) * (UpdateSheet!$M:$M=K941) *(UpdateSheet!$N:$N=N941), 0))), ""))
)
</f>
        <v/>
      </c>
      <c r="R941" s="81" t="s">
        <v>97</v>
      </c>
      <c r="S941" s="63" t="str">
        <f t="shared" si="20"/>
        <v/>
      </c>
      <c r="T941" s="87"/>
      <c r="U941" s="84" t="s">
        <v>97</v>
      </c>
      <c r="V941" s="84" t="s">
        <v>97</v>
      </c>
      <c r="W941" s="85" t="b">
        <f t="shared" si="1"/>
        <v>0</v>
      </c>
      <c r="X941" s="63"/>
      <c r="Y941" s="63"/>
      <c r="Z941" s="63"/>
    </row>
    <row r="942">
      <c r="A942" s="75"/>
      <c r="B942" s="74"/>
      <c r="C942" s="75"/>
      <c r="D942" s="76"/>
      <c r="E942" s="75" t="s">
        <v>97</v>
      </c>
      <c r="F942" s="75" t="s">
        <v>97</v>
      </c>
      <c r="G942" s="77"/>
      <c r="H942" s="77"/>
      <c r="I942" s="80"/>
      <c r="J942" s="77" t="s">
        <v>97</v>
      </c>
      <c r="K942" s="79" t="s">
        <v>97</v>
      </c>
      <c r="L942" s="79"/>
      <c r="M942" s="80"/>
      <c r="N942" s="79" t="s">
        <v>97</v>
      </c>
      <c r="O942" s="81" t="str">
        <f t="array" ref="O942">IF(A942="", "", (IFNA(IF(A942="", "", INDEX(UpdateSheet!$L:$L, MATCH(1, (UpdateSheet!$G:$G=MAXIFS(UpdateSheet!$G:$G, UpdateSheet!$H:$H, G942, UpdateSheet!$G:$G, "&lt;=" &amp; D942)) * (UpdateSheet!$H:$H=G942), 0))), "") * J942) +
(IFNA(IF(A942="", "", INDEX(UpdateSheet!$P:$P, MATCH(1, (UpdateSheet!$G:$G=MAXIFS(UpdateSheet!$G:$G, UpdateSheet!$M:$M, K942, UpdateSheet!$G:$G, "&lt;=" &amp; D942)) * (UpdateSheet!$M:$M=K942), 0))), "") * N942)
)
</f>
        <v/>
      </c>
      <c r="P942" s="86"/>
      <c r="Q942" s="82" t="str">
        <f t="array" ref="Q942">IF(A942="", "", (IFNA(IF(A942="", "", INDEX(UpdateSheet!$K:$K, MATCH(1, (UpdateSheet!$G:$G=MAXIFS(UpdateSheet!$G:$G, UpdateSheet!$H:$H, G942, UpdateSheet!$I:$I, J942, UpdateSheet!$G:$G, "&lt;=" &amp; D942)) * (UpdateSheet!$H:$H=G942) *(UpdateSheet!$I:$I=J942), 0))), "")) +
(IFNA(IF(A942="", "", INDEX(UpdateSheet!$O:$O, MATCH(1, (UpdateSheet!$G:$G=MAXIFS(UpdateSheet!$G:$G, UpdateSheet!$M:$M, K942,UpdateSheet!$N:$N, N942, UpdateSheet!$G:$G, "&lt;=" &amp; D942)) * (UpdateSheet!$M:$M=K942) *(UpdateSheet!$N:$N=N942), 0))), ""))
)
</f>
        <v/>
      </c>
      <c r="R942" s="81" t="s">
        <v>97</v>
      </c>
      <c r="S942" s="63" t="str">
        <f t="shared" si="20"/>
        <v/>
      </c>
      <c r="T942" s="87"/>
      <c r="U942" s="84" t="s">
        <v>97</v>
      </c>
      <c r="V942" s="84" t="s">
        <v>97</v>
      </c>
      <c r="W942" s="85" t="b">
        <f t="shared" si="1"/>
        <v>0</v>
      </c>
      <c r="X942" s="63"/>
      <c r="Y942" s="63"/>
      <c r="Z942" s="63"/>
    </row>
    <row r="943">
      <c r="A943" s="75"/>
      <c r="B943" s="74"/>
      <c r="C943" s="75"/>
      <c r="D943" s="76"/>
      <c r="E943" s="75" t="s">
        <v>97</v>
      </c>
      <c r="F943" s="75" t="s">
        <v>97</v>
      </c>
      <c r="G943" s="77"/>
      <c r="H943" s="77"/>
      <c r="I943" s="80"/>
      <c r="J943" s="77" t="s">
        <v>97</v>
      </c>
      <c r="K943" s="79" t="s">
        <v>97</v>
      </c>
      <c r="L943" s="79"/>
      <c r="M943" s="80"/>
      <c r="N943" s="79" t="s">
        <v>97</v>
      </c>
      <c r="O943" s="81" t="str">
        <f t="array" ref="O943">IF(A943="", "", (IFNA(IF(A943="", "", INDEX(UpdateSheet!$L:$L, MATCH(1, (UpdateSheet!$G:$G=MAXIFS(UpdateSheet!$G:$G, UpdateSheet!$H:$H, G943, UpdateSheet!$G:$G, "&lt;=" &amp; D943)) * (UpdateSheet!$H:$H=G943), 0))), "") * J943) +
(IFNA(IF(A943="", "", INDEX(UpdateSheet!$P:$P, MATCH(1, (UpdateSheet!$G:$G=MAXIFS(UpdateSheet!$G:$G, UpdateSheet!$M:$M, K943, UpdateSheet!$G:$G, "&lt;=" &amp; D943)) * (UpdateSheet!$M:$M=K943), 0))), "") * N943)
)
</f>
        <v/>
      </c>
      <c r="P943" s="86"/>
      <c r="Q943" s="82" t="str">
        <f t="array" ref="Q943">IF(A943="", "", (IFNA(IF(A943="", "", INDEX(UpdateSheet!$K:$K, MATCH(1, (UpdateSheet!$G:$G=MAXIFS(UpdateSheet!$G:$G, UpdateSheet!$H:$H, G943, UpdateSheet!$I:$I, J943, UpdateSheet!$G:$G, "&lt;=" &amp; D943)) * (UpdateSheet!$H:$H=G943) *(UpdateSheet!$I:$I=J943), 0))), "")) +
(IFNA(IF(A943="", "", INDEX(UpdateSheet!$O:$O, MATCH(1, (UpdateSheet!$G:$G=MAXIFS(UpdateSheet!$G:$G, UpdateSheet!$M:$M, K943,UpdateSheet!$N:$N, N943, UpdateSheet!$G:$G, "&lt;=" &amp; D943)) * (UpdateSheet!$M:$M=K943) *(UpdateSheet!$N:$N=N943), 0))), ""))
)
</f>
        <v/>
      </c>
      <c r="R943" s="81" t="s">
        <v>97</v>
      </c>
      <c r="S943" s="63" t="str">
        <f t="shared" si="20"/>
        <v/>
      </c>
      <c r="T943" s="87"/>
      <c r="U943" s="84" t="s">
        <v>97</v>
      </c>
      <c r="V943" s="84" t="s">
        <v>97</v>
      </c>
      <c r="W943" s="85" t="b">
        <f t="shared" si="1"/>
        <v>0</v>
      </c>
      <c r="X943" s="63"/>
      <c r="Y943" s="63"/>
      <c r="Z943" s="63"/>
    </row>
    <row r="944">
      <c r="A944" s="75"/>
      <c r="B944" s="74"/>
      <c r="C944" s="75"/>
      <c r="D944" s="76"/>
      <c r="E944" s="75" t="s">
        <v>97</v>
      </c>
      <c r="F944" s="75" t="s">
        <v>97</v>
      </c>
      <c r="G944" s="77"/>
      <c r="H944" s="77"/>
      <c r="I944" s="80"/>
      <c r="J944" s="77" t="s">
        <v>97</v>
      </c>
      <c r="K944" s="79" t="s">
        <v>97</v>
      </c>
      <c r="L944" s="79"/>
      <c r="M944" s="80"/>
      <c r="N944" s="79" t="s">
        <v>97</v>
      </c>
      <c r="O944" s="81" t="str">
        <f t="array" ref="O944">IF(A944="", "", (IFNA(IF(A944="", "", INDEX(UpdateSheet!$L:$L, MATCH(1, (UpdateSheet!$G:$G=MAXIFS(UpdateSheet!$G:$G, UpdateSheet!$H:$H, G944, UpdateSheet!$G:$G, "&lt;=" &amp; D944)) * (UpdateSheet!$H:$H=G944), 0))), "") * J944) +
(IFNA(IF(A944="", "", INDEX(UpdateSheet!$P:$P, MATCH(1, (UpdateSheet!$G:$G=MAXIFS(UpdateSheet!$G:$G, UpdateSheet!$M:$M, K944, UpdateSheet!$G:$G, "&lt;=" &amp; D944)) * (UpdateSheet!$M:$M=K944), 0))), "") * N944)
)
</f>
        <v/>
      </c>
      <c r="P944" s="86"/>
      <c r="Q944" s="82" t="str">
        <f t="array" ref="Q944">IF(A944="", "", (IFNA(IF(A944="", "", INDEX(UpdateSheet!$K:$K, MATCH(1, (UpdateSheet!$G:$G=MAXIFS(UpdateSheet!$G:$G, UpdateSheet!$H:$H, G944, UpdateSheet!$I:$I, J944, UpdateSheet!$G:$G, "&lt;=" &amp; D944)) * (UpdateSheet!$H:$H=G944) *(UpdateSheet!$I:$I=J944), 0))), "")) +
(IFNA(IF(A944="", "", INDEX(UpdateSheet!$O:$O, MATCH(1, (UpdateSheet!$G:$G=MAXIFS(UpdateSheet!$G:$G, UpdateSheet!$M:$M, K944,UpdateSheet!$N:$N, N944, UpdateSheet!$G:$G, "&lt;=" &amp; D944)) * (UpdateSheet!$M:$M=K944) *(UpdateSheet!$N:$N=N944), 0))), ""))
)
</f>
        <v/>
      </c>
      <c r="R944" s="81" t="s">
        <v>97</v>
      </c>
      <c r="S944" s="63" t="str">
        <f t="shared" si="20"/>
        <v/>
      </c>
      <c r="T944" s="87"/>
      <c r="U944" s="84" t="s">
        <v>97</v>
      </c>
      <c r="V944" s="84" t="s">
        <v>97</v>
      </c>
      <c r="W944" s="85" t="b">
        <f t="shared" si="1"/>
        <v>0</v>
      </c>
      <c r="X944" s="63"/>
      <c r="Y944" s="63"/>
      <c r="Z944" s="63"/>
    </row>
    <row r="945">
      <c r="A945" s="75"/>
      <c r="B945" s="74"/>
      <c r="C945" s="75"/>
      <c r="D945" s="76"/>
      <c r="E945" s="75" t="s">
        <v>97</v>
      </c>
      <c r="F945" s="75" t="s">
        <v>97</v>
      </c>
      <c r="G945" s="77"/>
      <c r="H945" s="77"/>
      <c r="I945" s="80"/>
      <c r="J945" s="77" t="s">
        <v>97</v>
      </c>
      <c r="K945" s="79" t="s">
        <v>97</v>
      </c>
      <c r="L945" s="79"/>
      <c r="M945" s="80"/>
      <c r="N945" s="79" t="s">
        <v>97</v>
      </c>
      <c r="O945" s="81" t="str">
        <f t="array" ref="O945">IF(A945="", "", (IFNA(IF(A945="", "", INDEX(UpdateSheet!$L:$L, MATCH(1, (UpdateSheet!$G:$G=MAXIFS(UpdateSheet!$G:$G, UpdateSheet!$H:$H, G945, UpdateSheet!$G:$G, "&lt;=" &amp; D945)) * (UpdateSheet!$H:$H=G945), 0))), "") * J945) +
(IFNA(IF(A945="", "", INDEX(UpdateSheet!$P:$P, MATCH(1, (UpdateSheet!$G:$G=MAXIFS(UpdateSheet!$G:$G, UpdateSheet!$M:$M, K945, UpdateSheet!$G:$G, "&lt;=" &amp; D945)) * (UpdateSheet!$M:$M=K945), 0))), "") * N945)
)
</f>
        <v/>
      </c>
      <c r="P945" s="86"/>
      <c r="Q945" s="82" t="str">
        <f t="array" ref="Q945">IF(A945="", "", (IFNA(IF(A945="", "", INDEX(UpdateSheet!$K:$K, MATCH(1, (UpdateSheet!$G:$G=MAXIFS(UpdateSheet!$G:$G, UpdateSheet!$H:$H, G945, UpdateSheet!$I:$I, J945, UpdateSheet!$G:$G, "&lt;=" &amp; D945)) * (UpdateSheet!$H:$H=G945) *(UpdateSheet!$I:$I=J945), 0))), "")) +
(IFNA(IF(A945="", "", INDEX(UpdateSheet!$O:$O, MATCH(1, (UpdateSheet!$G:$G=MAXIFS(UpdateSheet!$G:$G, UpdateSheet!$M:$M, K945,UpdateSheet!$N:$N, N945, UpdateSheet!$G:$G, "&lt;=" &amp; D945)) * (UpdateSheet!$M:$M=K945) *(UpdateSheet!$N:$N=N945), 0))), ""))
)
</f>
        <v/>
      </c>
      <c r="R945" s="81" t="s">
        <v>97</v>
      </c>
      <c r="S945" s="63" t="str">
        <f t="shared" si="20"/>
        <v/>
      </c>
      <c r="T945" s="87"/>
      <c r="U945" s="84" t="s">
        <v>97</v>
      </c>
      <c r="V945" s="84" t="s">
        <v>97</v>
      </c>
      <c r="W945" s="85" t="b">
        <f t="shared" si="1"/>
        <v>0</v>
      </c>
      <c r="X945" s="63"/>
      <c r="Y945" s="63"/>
      <c r="Z945" s="63"/>
    </row>
    <row r="946">
      <c r="A946" s="75"/>
      <c r="B946" s="74"/>
      <c r="C946" s="75"/>
      <c r="D946" s="76"/>
      <c r="E946" s="75" t="s">
        <v>97</v>
      </c>
      <c r="F946" s="75" t="s">
        <v>97</v>
      </c>
      <c r="G946" s="77"/>
      <c r="H946" s="77"/>
      <c r="I946" s="80"/>
      <c r="J946" s="77" t="s">
        <v>97</v>
      </c>
      <c r="K946" s="79" t="s">
        <v>97</v>
      </c>
      <c r="L946" s="79"/>
      <c r="M946" s="80"/>
      <c r="N946" s="79" t="s">
        <v>97</v>
      </c>
      <c r="O946" s="81" t="str">
        <f t="array" ref="O946">IF(A946="", "", (IFNA(IF(A946="", "", INDEX(UpdateSheet!$L:$L, MATCH(1, (UpdateSheet!$G:$G=MAXIFS(UpdateSheet!$G:$G, UpdateSheet!$H:$H, G946, UpdateSheet!$G:$G, "&lt;=" &amp; D946)) * (UpdateSheet!$H:$H=G946), 0))), "") * J946) +
(IFNA(IF(A946="", "", INDEX(UpdateSheet!$P:$P, MATCH(1, (UpdateSheet!$G:$G=MAXIFS(UpdateSheet!$G:$G, UpdateSheet!$M:$M, K946, UpdateSheet!$G:$G, "&lt;=" &amp; D946)) * (UpdateSheet!$M:$M=K946), 0))), "") * N946)
)
</f>
        <v/>
      </c>
      <c r="P946" s="86"/>
      <c r="Q946" s="82" t="str">
        <f t="array" ref="Q946">IF(A946="", "", (IFNA(IF(A946="", "", INDEX(UpdateSheet!$K:$K, MATCH(1, (UpdateSheet!$G:$G=MAXIFS(UpdateSheet!$G:$G, UpdateSheet!$H:$H, G946, UpdateSheet!$I:$I, J946, UpdateSheet!$G:$G, "&lt;=" &amp; D946)) * (UpdateSheet!$H:$H=G946) *(UpdateSheet!$I:$I=J946), 0))), "")) +
(IFNA(IF(A946="", "", INDEX(UpdateSheet!$O:$O, MATCH(1, (UpdateSheet!$G:$G=MAXIFS(UpdateSheet!$G:$G, UpdateSheet!$M:$M, K946,UpdateSheet!$N:$N, N946, UpdateSheet!$G:$G, "&lt;=" &amp; D946)) * (UpdateSheet!$M:$M=K946) *(UpdateSheet!$N:$N=N946), 0))), ""))
)
</f>
        <v/>
      </c>
      <c r="R946" s="81" t="s">
        <v>97</v>
      </c>
      <c r="S946" s="63" t="str">
        <f t="shared" si="20"/>
        <v/>
      </c>
      <c r="T946" s="87"/>
      <c r="U946" s="84" t="s">
        <v>97</v>
      </c>
      <c r="V946" s="84" t="s">
        <v>97</v>
      </c>
      <c r="W946" s="85" t="b">
        <f t="shared" si="1"/>
        <v>0</v>
      </c>
      <c r="X946" s="63"/>
      <c r="Y946" s="63"/>
      <c r="Z946" s="63"/>
    </row>
    <row r="947">
      <c r="A947" s="75"/>
      <c r="B947" s="74"/>
      <c r="C947" s="75"/>
      <c r="D947" s="76"/>
      <c r="E947" s="75" t="s">
        <v>97</v>
      </c>
      <c r="F947" s="75" t="s">
        <v>97</v>
      </c>
      <c r="G947" s="77"/>
      <c r="H947" s="77"/>
      <c r="I947" s="80"/>
      <c r="J947" s="77" t="s">
        <v>97</v>
      </c>
      <c r="K947" s="79" t="s">
        <v>97</v>
      </c>
      <c r="L947" s="79"/>
      <c r="M947" s="80"/>
      <c r="N947" s="79" t="s">
        <v>97</v>
      </c>
      <c r="O947" s="81" t="str">
        <f t="array" ref="O947">IF(A947="", "", (IFNA(IF(A947="", "", INDEX(UpdateSheet!$L:$L, MATCH(1, (UpdateSheet!$G:$G=MAXIFS(UpdateSheet!$G:$G, UpdateSheet!$H:$H, G947, UpdateSheet!$G:$G, "&lt;=" &amp; D947)) * (UpdateSheet!$H:$H=G947), 0))), "") * J947) +
(IFNA(IF(A947="", "", INDEX(UpdateSheet!$P:$P, MATCH(1, (UpdateSheet!$G:$G=MAXIFS(UpdateSheet!$G:$G, UpdateSheet!$M:$M, K947, UpdateSheet!$G:$G, "&lt;=" &amp; D947)) * (UpdateSheet!$M:$M=K947), 0))), "") * N947)
)
</f>
        <v/>
      </c>
      <c r="P947" s="86"/>
      <c r="Q947" s="82" t="str">
        <f t="array" ref="Q947">IF(A947="", "", (IFNA(IF(A947="", "", INDEX(UpdateSheet!$K:$K, MATCH(1, (UpdateSheet!$G:$G=MAXIFS(UpdateSheet!$G:$G, UpdateSheet!$H:$H, G947, UpdateSheet!$I:$I, J947, UpdateSheet!$G:$G, "&lt;=" &amp; D947)) * (UpdateSheet!$H:$H=G947) *(UpdateSheet!$I:$I=J947), 0))), "")) +
(IFNA(IF(A947="", "", INDEX(UpdateSheet!$O:$O, MATCH(1, (UpdateSheet!$G:$G=MAXIFS(UpdateSheet!$G:$G, UpdateSheet!$M:$M, K947,UpdateSheet!$N:$N, N947, UpdateSheet!$G:$G, "&lt;=" &amp; D947)) * (UpdateSheet!$M:$M=K947) *(UpdateSheet!$N:$N=N947), 0))), ""))
)
</f>
        <v/>
      </c>
      <c r="R947" s="81" t="s">
        <v>97</v>
      </c>
      <c r="S947" s="63" t="str">
        <f t="shared" si="20"/>
        <v/>
      </c>
      <c r="T947" s="87"/>
      <c r="U947" s="84" t="s">
        <v>97</v>
      </c>
      <c r="V947" s="84" t="s">
        <v>97</v>
      </c>
      <c r="W947" s="85" t="b">
        <f t="shared" si="1"/>
        <v>0</v>
      </c>
      <c r="X947" s="63"/>
      <c r="Y947" s="63"/>
      <c r="Z947" s="63"/>
    </row>
    <row r="948">
      <c r="A948" s="75"/>
      <c r="B948" s="74"/>
      <c r="C948" s="75"/>
      <c r="D948" s="76"/>
      <c r="E948" s="75" t="s">
        <v>97</v>
      </c>
      <c r="F948" s="75" t="s">
        <v>97</v>
      </c>
      <c r="G948" s="77"/>
      <c r="H948" s="77"/>
      <c r="I948" s="80"/>
      <c r="J948" s="77" t="s">
        <v>97</v>
      </c>
      <c r="K948" s="79" t="s">
        <v>97</v>
      </c>
      <c r="L948" s="79"/>
      <c r="M948" s="80"/>
      <c r="N948" s="79" t="s">
        <v>97</v>
      </c>
      <c r="O948" s="81" t="str">
        <f t="array" ref="O948">IF(A948="", "", (IFNA(IF(A948="", "", INDEX(UpdateSheet!$L:$L, MATCH(1, (UpdateSheet!$G:$G=MAXIFS(UpdateSheet!$G:$G, UpdateSheet!$H:$H, G948, UpdateSheet!$G:$G, "&lt;=" &amp; D948)) * (UpdateSheet!$H:$H=G948), 0))), "") * J948) +
(IFNA(IF(A948="", "", INDEX(UpdateSheet!$P:$P, MATCH(1, (UpdateSheet!$G:$G=MAXIFS(UpdateSheet!$G:$G, UpdateSheet!$M:$M, K948, UpdateSheet!$G:$G, "&lt;=" &amp; D948)) * (UpdateSheet!$M:$M=K948), 0))), "") * N948)
)
</f>
        <v/>
      </c>
      <c r="P948" s="86"/>
      <c r="Q948" s="82" t="str">
        <f t="array" ref="Q948">IF(A948="", "", (IFNA(IF(A948="", "", INDEX(UpdateSheet!$K:$K, MATCH(1, (UpdateSheet!$G:$G=MAXIFS(UpdateSheet!$G:$G, UpdateSheet!$H:$H, G948, UpdateSheet!$I:$I, J948, UpdateSheet!$G:$G, "&lt;=" &amp; D948)) * (UpdateSheet!$H:$H=G948) *(UpdateSheet!$I:$I=J948), 0))), "")) +
(IFNA(IF(A948="", "", INDEX(UpdateSheet!$O:$O, MATCH(1, (UpdateSheet!$G:$G=MAXIFS(UpdateSheet!$G:$G, UpdateSheet!$M:$M, K948,UpdateSheet!$N:$N, N948, UpdateSheet!$G:$G, "&lt;=" &amp; D948)) * (UpdateSheet!$M:$M=K948) *(UpdateSheet!$N:$N=N948), 0))), ""))
)
</f>
        <v/>
      </c>
      <c r="R948" s="81" t="s">
        <v>97</v>
      </c>
      <c r="S948" s="63" t="str">
        <f t="shared" si="20"/>
        <v/>
      </c>
      <c r="T948" s="87"/>
      <c r="U948" s="84" t="s">
        <v>97</v>
      </c>
      <c r="V948" s="84" t="s">
        <v>97</v>
      </c>
      <c r="W948" s="85" t="b">
        <f t="shared" si="1"/>
        <v>0</v>
      </c>
      <c r="X948" s="63"/>
      <c r="Y948" s="63"/>
      <c r="Z948" s="63"/>
    </row>
    <row r="949">
      <c r="A949" s="75"/>
      <c r="B949" s="74"/>
      <c r="C949" s="75"/>
      <c r="D949" s="76"/>
      <c r="E949" s="75" t="s">
        <v>97</v>
      </c>
      <c r="F949" s="75" t="s">
        <v>97</v>
      </c>
      <c r="G949" s="77"/>
      <c r="H949" s="77"/>
      <c r="I949" s="80"/>
      <c r="J949" s="77" t="s">
        <v>97</v>
      </c>
      <c r="K949" s="79" t="s">
        <v>97</v>
      </c>
      <c r="L949" s="79"/>
      <c r="M949" s="80"/>
      <c r="N949" s="79" t="s">
        <v>97</v>
      </c>
      <c r="O949" s="81" t="str">
        <f t="array" ref="O949">IF(A949="", "", (IFNA(IF(A949="", "", INDEX(UpdateSheet!$L:$L, MATCH(1, (UpdateSheet!$G:$G=MAXIFS(UpdateSheet!$G:$G, UpdateSheet!$H:$H, G949, UpdateSheet!$G:$G, "&lt;=" &amp; D949)) * (UpdateSheet!$H:$H=G949), 0))), "") * J949) +
(IFNA(IF(A949="", "", INDEX(UpdateSheet!$P:$P, MATCH(1, (UpdateSheet!$G:$G=MAXIFS(UpdateSheet!$G:$G, UpdateSheet!$M:$M, K949, UpdateSheet!$G:$G, "&lt;=" &amp; D949)) * (UpdateSheet!$M:$M=K949), 0))), "") * N949)
)
</f>
        <v/>
      </c>
      <c r="P949" s="86"/>
      <c r="Q949" s="82" t="str">
        <f t="array" ref="Q949">IF(A949="", "", (IFNA(IF(A949="", "", INDEX(UpdateSheet!$K:$K, MATCH(1, (UpdateSheet!$G:$G=MAXIFS(UpdateSheet!$G:$G, UpdateSheet!$H:$H, G949, UpdateSheet!$I:$I, J949, UpdateSheet!$G:$G, "&lt;=" &amp; D949)) * (UpdateSheet!$H:$H=G949) *(UpdateSheet!$I:$I=J949), 0))), "")) +
(IFNA(IF(A949="", "", INDEX(UpdateSheet!$O:$O, MATCH(1, (UpdateSheet!$G:$G=MAXIFS(UpdateSheet!$G:$G, UpdateSheet!$M:$M, K949,UpdateSheet!$N:$N, N949, UpdateSheet!$G:$G, "&lt;=" &amp; D949)) * (UpdateSheet!$M:$M=K949) *(UpdateSheet!$N:$N=N949), 0))), ""))
)
</f>
        <v/>
      </c>
      <c r="R949" s="81" t="s">
        <v>97</v>
      </c>
      <c r="S949" s="63" t="str">
        <f t="shared" si="20"/>
        <v/>
      </c>
      <c r="T949" s="87"/>
      <c r="U949" s="84" t="s">
        <v>97</v>
      </c>
      <c r="V949" s="84" t="s">
        <v>97</v>
      </c>
      <c r="W949" s="85" t="b">
        <f t="shared" si="1"/>
        <v>0</v>
      </c>
      <c r="X949" s="63"/>
      <c r="Y949" s="63"/>
      <c r="Z949" s="63"/>
    </row>
    <row r="950">
      <c r="A950" s="75"/>
      <c r="B950" s="74"/>
      <c r="C950" s="75"/>
      <c r="D950" s="76"/>
      <c r="E950" s="75" t="s">
        <v>97</v>
      </c>
      <c r="F950" s="75" t="s">
        <v>97</v>
      </c>
      <c r="G950" s="77"/>
      <c r="H950" s="77"/>
      <c r="I950" s="80"/>
      <c r="J950" s="77" t="s">
        <v>97</v>
      </c>
      <c r="K950" s="79" t="s">
        <v>97</v>
      </c>
      <c r="L950" s="79"/>
      <c r="M950" s="80"/>
      <c r="N950" s="79" t="s">
        <v>97</v>
      </c>
      <c r="O950" s="81" t="str">
        <f t="array" ref="O950">IF(A950="", "", (IFNA(IF(A950="", "", INDEX(UpdateSheet!$L:$L, MATCH(1, (UpdateSheet!$G:$G=MAXIFS(UpdateSheet!$G:$G, UpdateSheet!$H:$H, G950, UpdateSheet!$G:$G, "&lt;=" &amp; D950)) * (UpdateSheet!$H:$H=G950), 0))), "") * J950) +
(IFNA(IF(A950="", "", INDEX(UpdateSheet!$P:$P, MATCH(1, (UpdateSheet!$G:$G=MAXIFS(UpdateSheet!$G:$G, UpdateSheet!$M:$M, K950, UpdateSheet!$G:$G, "&lt;=" &amp; D950)) * (UpdateSheet!$M:$M=K950), 0))), "") * N950)
)
</f>
        <v/>
      </c>
      <c r="P950" s="86"/>
      <c r="Q950" s="82" t="str">
        <f t="array" ref="Q950">IF(A950="", "", (IFNA(IF(A950="", "", INDEX(UpdateSheet!$K:$K, MATCH(1, (UpdateSheet!$G:$G=MAXIFS(UpdateSheet!$G:$G, UpdateSheet!$H:$H, G950, UpdateSheet!$I:$I, J950, UpdateSheet!$G:$G, "&lt;=" &amp; D950)) * (UpdateSheet!$H:$H=G950) *(UpdateSheet!$I:$I=J950), 0))), "")) +
(IFNA(IF(A950="", "", INDEX(UpdateSheet!$O:$O, MATCH(1, (UpdateSheet!$G:$G=MAXIFS(UpdateSheet!$G:$G, UpdateSheet!$M:$M, K950,UpdateSheet!$N:$N, N950, UpdateSheet!$G:$G, "&lt;=" &amp; D950)) * (UpdateSheet!$M:$M=K950) *(UpdateSheet!$N:$N=N950), 0))), ""))
)
</f>
        <v/>
      </c>
      <c r="R950" s="81" t="s">
        <v>97</v>
      </c>
      <c r="S950" s="63" t="str">
        <f t="shared" si="20"/>
        <v/>
      </c>
      <c r="T950" s="87"/>
      <c r="U950" s="84" t="s">
        <v>97</v>
      </c>
      <c r="V950" s="84" t="s">
        <v>97</v>
      </c>
      <c r="W950" s="85" t="b">
        <f t="shared" si="1"/>
        <v>0</v>
      </c>
      <c r="X950" s="63"/>
      <c r="Y950" s="63"/>
      <c r="Z950" s="63"/>
    </row>
    <row r="951">
      <c r="A951" s="75"/>
      <c r="B951" s="74"/>
      <c r="C951" s="75"/>
      <c r="D951" s="76"/>
      <c r="E951" s="75" t="s">
        <v>97</v>
      </c>
      <c r="F951" s="75" t="s">
        <v>97</v>
      </c>
      <c r="G951" s="77"/>
      <c r="H951" s="77"/>
      <c r="I951" s="80"/>
      <c r="J951" s="77" t="s">
        <v>97</v>
      </c>
      <c r="K951" s="79" t="s">
        <v>97</v>
      </c>
      <c r="L951" s="79"/>
      <c r="M951" s="80"/>
      <c r="N951" s="79" t="s">
        <v>97</v>
      </c>
      <c r="O951" s="81" t="str">
        <f t="array" ref="O951">IF(A951="", "", (IFNA(IF(A951="", "", INDEX(UpdateSheet!$L:$L, MATCH(1, (UpdateSheet!$G:$G=MAXIFS(UpdateSheet!$G:$G, UpdateSheet!$H:$H, G951, UpdateSheet!$G:$G, "&lt;=" &amp; D951)) * (UpdateSheet!$H:$H=G951), 0))), "") * J951) +
(IFNA(IF(A951="", "", INDEX(UpdateSheet!$P:$P, MATCH(1, (UpdateSheet!$G:$G=MAXIFS(UpdateSheet!$G:$G, UpdateSheet!$M:$M, K951, UpdateSheet!$G:$G, "&lt;=" &amp; D951)) * (UpdateSheet!$M:$M=K951), 0))), "") * N951)
)
</f>
        <v/>
      </c>
      <c r="P951" s="86"/>
      <c r="Q951" s="82" t="str">
        <f t="array" ref="Q951">IF(A951="", "", (IFNA(IF(A951="", "", INDEX(UpdateSheet!$K:$K, MATCH(1, (UpdateSheet!$G:$G=MAXIFS(UpdateSheet!$G:$G, UpdateSheet!$H:$H, G951, UpdateSheet!$I:$I, J951, UpdateSheet!$G:$G, "&lt;=" &amp; D951)) * (UpdateSheet!$H:$H=G951) *(UpdateSheet!$I:$I=J951), 0))), "")) +
(IFNA(IF(A951="", "", INDEX(UpdateSheet!$O:$O, MATCH(1, (UpdateSheet!$G:$G=MAXIFS(UpdateSheet!$G:$G, UpdateSheet!$M:$M, K951,UpdateSheet!$N:$N, N951, UpdateSheet!$G:$G, "&lt;=" &amp; D951)) * (UpdateSheet!$M:$M=K951) *(UpdateSheet!$N:$N=N951), 0))), ""))
)
</f>
        <v/>
      </c>
      <c r="R951" s="81" t="s">
        <v>97</v>
      </c>
      <c r="S951" s="63" t="str">
        <f t="shared" si="20"/>
        <v/>
      </c>
      <c r="T951" s="87"/>
      <c r="U951" s="84" t="s">
        <v>97</v>
      </c>
      <c r="V951" s="84" t="s">
        <v>97</v>
      </c>
      <c r="W951" s="85" t="b">
        <f t="shared" si="1"/>
        <v>0</v>
      </c>
      <c r="X951" s="63"/>
      <c r="Y951" s="63"/>
      <c r="Z951" s="63"/>
    </row>
    <row r="952">
      <c r="A952" s="75"/>
      <c r="B952" s="74"/>
      <c r="C952" s="75"/>
      <c r="D952" s="76"/>
      <c r="E952" s="75" t="s">
        <v>97</v>
      </c>
      <c r="F952" s="75" t="s">
        <v>97</v>
      </c>
      <c r="G952" s="77"/>
      <c r="H952" s="77"/>
      <c r="I952" s="80"/>
      <c r="J952" s="77" t="s">
        <v>97</v>
      </c>
      <c r="K952" s="79" t="s">
        <v>97</v>
      </c>
      <c r="L952" s="79"/>
      <c r="M952" s="80"/>
      <c r="N952" s="79" t="s">
        <v>97</v>
      </c>
      <c r="O952" s="81" t="str">
        <f t="array" ref="O952">IF(A952="", "", (IFNA(IF(A952="", "", INDEX(UpdateSheet!$L:$L, MATCH(1, (UpdateSheet!$G:$G=MAXIFS(UpdateSheet!$G:$G, UpdateSheet!$H:$H, G952, UpdateSheet!$G:$G, "&lt;=" &amp; D952)) * (UpdateSheet!$H:$H=G952), 0))), "") * J952) +
(IFNA(IF(A952="", "", INDEX(UpdateSheet!$P:$P, MATCH(1, (UpdateSheet!$G:$G=MAXIFS(UpdateSheet!$G:$G, UpdateSheet!$M:$M, K952, UpdateSheet!$G:$G, "&lt;=" &amp; D952)) * (UpdateSheet!$M:$M=K952), 0))), "") * N952)
)
</f>
        <v/>
      </c>
      <c r="P952" s="86"/>
      <c r="Q952" s="82" t="str">
        <f t="array" ref="Q952">IF(A952="", "", (IFNA(IF(A952="", "", INDEX(UpdateSheet!$K:$K, MATCH(1, (UpdateSheet!$G:$G=MAXIFS(UpdateSheet!$G:$G, UpdateSheet!$H:$H, G952, UpdateSheet!$I:$I, J952, UpdateSheet!$G:$G, "&lt;=" &amp; D952)) * (UpdateSheet!$H:$H=G952) *(UpdateSheet!$I:$I=J952), 0))), "")) +
(IFNA(IF(A952="", "", INDEX(UpdateSheet!$O:$O, MATCH(1, (UpdateSheet!$G:$G=MAXIFS(UpdateSheet!$G:$G, UpdateSheet!$M:$M, K952,UpdateSheet!$N:$N, N952, UpdateSheet!$G:$G, "&lt;=" &amp; D952)) * (UpdateSheet!$M:$M=K952) *(UpdateSheet!$N:$N=N952), 0))), ""))
)
</f>
        <v/>
      </c>
      <c r="R952" s="81" t="s">
        <v>97</v>
      </c>
      <c r="S952" s="63" t="str">
        <f t="shared" si="20"/>
        <v/>
      </c>
      <c r="T952" s="87"/>
      <c r="U952" s="84" t="s">
        <v>97</v>
      </c>
      <c r="V952" s="84" t="s">
        <v>97</v>
      </c>
      <c r="W952" s="85" t="b">
        <f t="shared" si="1"/>
        <v>0</v>
      </c>
      <c r="X952" s="63"/>
      <c r="Y952" s="63"/>
      <c r="Z952" s="63"/>
    </row>
    <row r="953">
      <c r="A953" s="75"/>
      <c r="B953" s="74"/>
      <c r="C953" s="75"/>
      <c r="D953" s="76"/>
      <c r="E953" s="75" t="s">
        <v>97</v>
      </c>
      <c r="F953" s="75" t="s">
        <v>97</v>
      </c>
      <c r="G953" s="77"/>
      <c r="H953" s="77"/>
      <c r="I953" s="80"/>
      <c r="J953" s="77" t="s">
        <v>97</v>
      </c>
      <c r="K953" s="79" t="s">
        <v>97</v>
      </c>
      <c r="L953" s="79"/>
      <c r="M953" s="80"/>
      <c r="N953" s="79" t="s">
        <v>97</v>
      </c>
      <c r="O953" s="81" t="str">
        <f t="array" ref="O953">IF(A953="", "", (IFNA(IF(A953="", "", INDEX(UpdateSheet!$L:$L, MATCH(1, (UpdateSheet!$G:$G=MAXIFS(UpdateSheet!$G:$G, UpdateSheet!$H:$H, G953, UpdateSheet!$G:$G, "&lt;=" &amp; D953)) * (UpdateSheet!$H:$H=G953), 0))), "") * J953) +
(IFNA(IF(A953="", "", INDEX(UpdateSheet!$P:$P, MATCH(1, (UpdateSheet!$G:$G=MAXIFS(UpdateSheet!$G:$G, UpdateSheet!$M:$M, K953, UpdateSheet!$G:$G, "&lt;=" &amp; D953)) * (UpdateSheet!$M:$M=K953), 0))), "") * N953)
)
</f>
        <v/>
      </c>
      <c r="P953" s="86"/>
      <c r="Q953" s="82" t="str">
        <f t="array" ref="Q953">IF(A953="", "", (IFNA(IF(A953="", "", INDEX(UpdateSheet!$K:$K, MATCH(1, (UpdateSheet!$G:$G=MAXIFS(UpdateSheet!$G:$G, UpdateSheet!$H:$H, G953, UpdateSheet!$I:$I, J953, UpdateSheet!$G:$G, "&lt;=" &amp; D953)) * (UpdateSheet!$H:$H=G953) *(UpdateSheet!$I:$I=J953), 0))), "")) +
(IFNA(IF(A953="", "", INDEX(UpdateSheet!$O:$O, MATCH(1, (UpdateSheet!$G:$G=MAXIFS(UpdateSheet!$G:$G, UpdateSheet!$M:$M, K953,UpdateSheet!$N:$N, N953, UpdateSheet!$G:$G, "&lt;=" &amp; D953)) * (UpdateSheet!$M:$M=K953) *(UpdateSheet!$N:$N=N953), 0))), ""))
)
</f>
        <v/>
      </c>
      <c r="R953" s="81" t="s">
        <v>97</v>
      </c>
      <c r="S953" s="63" t="str">
        <f t="shared" si="20"/>
        <v/>
      </c>
      <c r="T953" s="87"/>
      <c r="U953" s="84" t="s">
        <v>97</v>
      </c>
      <c r="V953" s="84" t="s">
        <v>97</v>
      </c>
      <c r="W953" s="85" t="b">
        <f t="shared" si="1"/>
        <v>0</v>
      </c>
      <c r="X953" s="63"/>
      <c r="Y953" s="63"/>
      <c r="Z953" s="63"/>
    </row>
    <row r="954">
      <c r="A954" s="75"/>
      <c r="B954" s="74"/>
      <c r="C954" s="75"/>
      <c r="D954" s="76"/>
      <c r="E954" s="75" t="s">
        <v>97</v>
      </c>
      <c r="F954" s="75" t="s">
        <v>97</v>
      </c>
      <c r="G954" s="77"/>
      <c r="H954" s="77"/>
      <c r="I954" s="80"/>
      <c r="J954" s="77" t="s">
        <v>97</v>
      </c>
      <c r="K954" s="79" t="s">
        <v>97</v>
      </c>
      <c r="L954" s="79"/>
      <c r="M954" s="80"/>
      <c r="N954" s="79" t="s">
        <v>97</v>
      </c>
      <c r="O954" s="81" t="str">
        <f t="array" ref="O954">IF(A954="", "", (IFNA(IF(A954="", "", INDEX(UpdateSheet!$L:$L, MATCH(1, (UpdateSheet!$G:$G=MAXIFS(UpdateSheet!$G:$G, UpdateSheet!$H:$H, G954, UpdateSheet!$G:$G, "&lt;=" &amp; D954)) * (UpdateSheet!$H:$H=G954), 0))), "") * J954) +
(IFNA(IF(A954="", "", INDEX(UpdateSheet!$P:$P, MATCH(1, (UpdateSheet!$G:$G=MAXIFS(UpdateSheet!$G:$G, UpdateSheet!$M:$M, K954, UpdateSheet!$G:$G, "&lt;=" &amp; D954)) * (UpdateSheet!$M:$M=K954), 0))), "") * N954)
)
</f>
        <v/>
      </c>
      <c r="P954" s="86"/>
      <c r="Q954" s="82" t="str">
        <f t="array" ref="Q954">IF(A954="", "", (IFNA(IF(A954="", "", INDEX(UpdateSheet!$K:$K, MATCH(1, (UpdateSheet!$G:$G=MAXIFS(UpdateSheet!$G:$G, UpdateSheet!$H:$H, G954, UpdateSheet!$I:$I, J954, UpdateSheet!$G:$G, "&lt;=" &amp; D954)) * (UpdateSheet!$H:$H=G954) *(UpdateSheet!$I:$I=J954), 0))), "")) +
(IFNA(IF(A954="", "", INDEX(UpdateSheet!$O:$O, MATCH(1, (UpdateSheet!$G:$G=MAXIFS(UpdateSheet!$G:$G, UpdateSheet!$M:$M, K954,UpdateSheet!$N:$N, N954, UpdateSheet!$G:$G, "&lt;=" &amp; D954)) * (UpdateSheet!$M:$M=K954) *(UpdateSheet!$N:$N=N954), 0))), ""))
)
</f>
        <v/>
      </c>
      <c r="R954" s="81" t="s">
        <v>97</v>
      </c>
      <c r="S954" s="63" t="str">
        <f t="shared" si="20"/>
        <v/>
      </c>
      <c r="T954" s="87"/>
      <c r="U954" s="84" t="s">
        <v>97</v>
      </c>
      <c r="V954" s="84" t="s">
        <v>97</v>
      </c>
      <c r="W954" s="85" t="b">
        <f t="shared" si="1"/>
        <v>0</v>
      </c>
      <c r="X954" s="63"/>
      <c r="Y954" s="63"/>
      <c r="Z954" s="63"/>
    </row>
    <row r="955">
      <c r="A955" s="75"/>
      <c r="B955" s="74"/>
      <c r="C955" s="75"/>
      <c r="D955" s="76"/>
      <c r="E955" s="75" t="s">
        <v>97</v>
      </c>
      <c r="F955" s="75" t="s">
        <v>97</v>
      </c>
      <c r="G955" s="77"/>
      <c r="H955" s="77"/>
      <c r="I955" s="80"/>
      <c r="J955" s="77" t="s">
        <v>97</v>
      </c>
      <c r="K955" s="79" t="s">
        <v>97</v>
      </c>
      <c r="L955" s="79"/>
      <c r="M955" s="80"/>
      <c r="N955" s="79" t="s">
        <v>97</v>
      </c>
      <c r="O955" s="81" t="str">
        <f t="array" ref="O955">IF(A955="", "", (IFNA(IF(A955="", "", INDEX(UpdateSheet!$L:$L, MATCH(1, (UpdateSheet!$G:$G=MAXIFS(UpdateSheet!$G:$G, UpdateSheet!$H:$H, G955, UpdateSheet!$G:$G, "&lt;=" &amp; D955)) * (UpdateSheet!$H:$H=G955), 0))), "") * J955) +
(IFNA(IF(A955="", "", INDEX(UpdateSheet!$P:$P, MATCH(1, (UpdateSheet!$G:$G=MAXIFS(UpdateSheet!$G:$G, UpdateSheet!$M:$M, K955, UpdateSheet!$G:$G, "&lt;=" &amp; D955)) * (UpdateSheet!$M:$M=K955), 0))), "") * N955)
)
</f>
        <v/>
      </c>
      <c r="P955" s="86"/>
      <c r="Q955" s="82" t="str">
        <f t="array" ref="Q955">IF(A955="", "", (IFNA(IF(A955="", "", INDEX(UpdateSheet!$K:$K, MATCH(1, (UpdateSheet!$G:$G=MAXIFS(UpdateSheet!$G:$G, UpdateSheet!$H:$H, G955, UpdateSheet!$I:$I, J955, UpdateSheet!$G:$G, "&lt;=" &amp; D955)) * (UpdateSheet!$H:$H=G955) *(UpdateSheet!$I:$I=J955), 0))), "")) +
(IFNA(IF(A955="", "", INDEX(UpdateSheet!$O:$O, MATCH(1, (UpdateSheet!$G:$G=MAXIFS(UpdateSheet!$G:$G, UpdateSheet!$M:$M, K955,UpdateSheet!$N:$N, N955, UpdateSheet!$G:$G, "&lt;=" &amp; D955)) * (UpdateSheet!$M:$M=K955) *(UpdateSheet!$N:$N=N955), 0))), ""))
)
</f>
        <v/>
      </c>
      <c r="R955" s="81" t="s">
        <v>97</v>
      </c>
      <c r="S955" s="63" t="str">
        <f t="shared" si="20"/>
        <v/>
      </c>
      <c r="T955" s="87"/>
      <c r="U955" s="84" t="s">
        <v>97</v>
      </c>
      <c r="V955" s="84" t="s">
        <v>97</v>
      </c>
      <c r="W955" s="85" t="b">
        <f t="shared" si="1"/>
        <v>0</v>
      </c>
      <c r="X955" s="63"/>
      <c r="Y955" s="63"/>
      <c r="Z955" s="63"/>
    </row>
    <row r="956">
      <c r="A956" s="75"/>
      <c r="B956" s="74"/>
      <c r="C956" s="75"/>
      <c r="D956" s="76"/>
      <c r="E956" s="75" t="s">
        <v>97</v>
      </c>
      <c r="F956" s="75" t="s">
        <v>97</v>
      </c>
      <c r="G956" s="77"/>
      <c r="H956" s="77"/>
      <c r="I956" s="80"/>
      <c r="J956" s="77" t="s">
        <v>97</v>
      </c>
      <c r="K956" s="79" t="s">
        <v>97</v>
      </c>
      <c r="L956" s="79"/>
      <c r="M956" s="80"/>
      <c r="N956" s="79" t="s">
        <v>97</v>
      </c>
      <c r="O956" s="81" t="str">
        <f t="array" ref="O956">IF(A956="", "", (IFNA(IF(A956="", "", INDEX(UpdateSheet!$L:$L, MATCH(1, (UpdateSheet!$G:$G=MAXIFS(UpdateSheet!$G:$G, UpdateSheet!$H:$H, G956, UpdateSheet!$G:$G, "&lt;=" &amp; D956)) * (UpdateSheet!$H:$H=G956), 0))), "") * J956) +
(IFNA(IF(A956="", "", INDEX(UpdateSheet!$P:$P, MATCH(1, (UpdateSheet!$G:$G=MAXIFS(UpdateSheet!$G:$G, UpdateSheet!$M:$M, K956, UpdateSheet!$G:$G, "&lt;=" &amp; D956)) * (UpdateSheet!$M:$M=K956), 0))), "") * N956)
)
</f>
        <v/>
      </c>
      <c r="P956" s="86"/>
      <c r="Q956" s="82" t="str">
        <f t="array" ref="Q956">IF(A956="", "", (IFNA(IF(A956="", "", INDEX(UpdateSheet!$K:$K, MATCH(1, (UpdateSheet!$G:$G=MAXIFS(UpdateSheet!$G:$G, UpdateSheet!$H:$H, G956, UpdateSheet!$I:$I, J956, UpdateSheet!$G:$G, "&lt;=" &amp; D956)) * (UpdateSheet!$H:$H=G956) *(UpdateSheet!$I:$I=J956), 0))), "")) +
(IFNA(IF(A956="", "", INDEX(UpdateSheet!$O:$O, MATCH(1, (UpdateSheet!$G:$G=MAXIFS(UpdateSheet!$G:$G, UpdateSheet!$M:$M, K956,UpdateSheet!$N:$N, N956, UpdateSheet!$G:$G, "&lt;=" &amp; D956)) * (UpdateSheet!$M:$M=K956) *(UpdateSheet!$N:$N=N956), 0))), ""))
)
</f>
        <v/>
      </c>
      <c r="R956" s="81" t="s">
        <v>97</v>
      </c>
      <c r="S956" s="63" t="str">
        <f t="shared" si="20"/>
        <v/>
      </c>
      <c r="T956" s="87"/>
      <c r="U956" s="84" t="s">
        <v>97</v>
      </c>
      <c r="V956" s="84" t="s">
        <v>97</v>
      </c>
      <c r="W956" s="85" t="b">
        <f t="shared" si="1"/>
        <v>0</v>
      </c>
      <c r="X956" s="63"/>
      <c r="Y956" s="63"/>
      <c r="Z956" s="63"/>
    </row>
    <row r="957">
      <c r="A957" s="75"/>
      <c r="B957" s="74"/>
      <c r="C957" s="75"/>
      <c r="D957" s="76"/>
      <c r="E957" s="75" t="s">
        <v>97</v>
      </c>
      <c r="F957" s="75" t="s">
        <v>97</v>
      </c>
      <c r="G957" s="77"/>
      <c r="H957" s="77"/>
      <c r="I957" s="80"/>
      <c r="J957" s="77" t="s">
        <v>97</v>
      </c>
      <c r="K957" s="79" t="s">
        <v>97</v>
      </c>
      <c r="L957" s="79"/>
      <c r="M957" s="80"/>
      <c r="N957" s="79" t="s">
        <v>97</v>
      </c>
      <c r="O957" s="81" t="str">
        <f t="array" ref="O957">IF(A957="", "", (IFNA(IF(A957="", "", INDEX(UpdateSheet!$L:$L, MATCH(1, (UpdateSheet!$G:$G=MAXIFS(UpdateSheet!$G:$G, UpdateSheet!$H:$H, G957, UpdateSheet!$G:$G, "&lt;=" &amp; D957)) * (UpdateSheet!$H:$H=G957), 0))), "") * J957) +
(IFNA(IF(A957="", "", INDEX(UpdateSheet!$P:$P, MATCH(1, (UpdateSheet!$G:$G=MAXIFS(UpdateSheet!$G:$G, UpdateSheet!$M:$M, K957, UpdateSheet!$G:$G, "&lt;=" &amp; D957)) * (UpdateSheet!$M:$M=K957), 0))), "") * N957)
)
</f>
        <v/>
      </c>
      <c r="P957" s="86"/>
      <c r="Q957" s="82" t="str">
        <f t="array" ref="Q957">IF(A957="", "", (IFNA(IF(A957="", "", INDEX(UpdateSheet!$K:$K, MATCH(1, (UpdateSheet!$G:$G=MAXIFS(UpdateSheet!$G:$G, UpdateSheet!$H:$H, G957, UpdateSheet!$I:$I, J957, UpdateSheet!$G:$G, "&lt;=" &amp; D957)) * (UpdateSheet!$H:$H=G957) *(UpdateSheet!$I:$I=J957), 0))), "")) +
(IFNA(IF(A957="", "", INDEX(UpdateSheet!$O:$O, MATCH(1, (UpdateSheet!$G:$G=MAXIFS(UpdateSheet!$G:$G, UpdateSheet!$M:$M, K957,UpdateSheet!$N:$N, N957, UpdateSheet!$G:$G, "&lt;=" &amp; D957)) * (UpdateSheet!$M:$M=K957) *(UpdateSheet!$N:$N=N957), 0))), ""))
)
</f>
        <v/>
      </c>
      <c r="R957" s="81" t="s">
        <v>97</v>
      </c>
      <c r="S957" s="63" t="str">
        <f t="shared" si="20"/>
        <v/>
      </c>
      <c r="T957" s="87"/>
      <c r="U957" s="84" t="s">
        <v>97</v>
      </c>
      <c r="V957" s="84" t="s">
        <v>97</v>
      </c>
      <c r="W957" s="85" t="b">
        <f t="shared" si="1"/>
        <v>0</v>
      </c>
      <c r="X957" s="63"/>
      <c r="Y957" s="63"/>
      <c r="Z957" s="63"/>
    </row>
    <row r="958">
      <c r="A958" s="75"/>
      <c r="B958" s="74"/>
      <c r="C958" s="75"/>
      <c r="D958" s="76"/>
      <c r="E958" s="75" t="s">
        <v>97</v>
      </c>
      <c r="F958" s="75" t="s">
        <v>97</v>
      </c>
      <c r="G958" s="77"/>
      <c r="H958" s="77"/>
      <c r="I958" s="80"/>
      <c r="J958" s="77" t="s">
        <v>97</v>
      </c>
      <c r="K958" s="79" t="s">
        <v>97</v>
      </c>
      <c r="L958" s="79"/>
      <c r="M958" s="80"/>
      <c r="N958" s="79" t="s">
        <v>97</v>
      </c>
      <c r="O958" s="81" t="str">
        <f t="array" ref="O958">IF(A958="", "", (IFNA(IF(A958="", "", INDEX(UpdateSheet!$L:$L, MATCH(1, (UpdateSheet!$G:$G=MAXIFS(UpdateSheet!$G:$G, UpdateSheet!$H:$H, G958, UpdateSheet!$G:$G, "&lt;=" &amp; D958)) * (UpdateSheet!$H:$H=G958), 0))), "") * J958) +
(IFNA(IF(A958="", "", INDEX(UpdateSheet!$P:$P, MATCH(1, (UpdateSheet!$G:$G=MAXIFS(UpdateSheet!$G:$G, UpdateSheet!$M:$M, K958, UpdateSheet!$G:$G, "&lt;=" &amp; D958)) * (UpdateSheet!$M:$M=K958), 0))), "") * N958)
)
</f>
        <v/>
      </c>
      <c r="P958" s="86"/>
      <c r="Q958" s="82" t="str">
        <f t="array" ref="Q958">IF(A958="", "", (IFNA(IF(A958="", "", INDEX(UpdateSheet!$K:$K, MATCH(1, (UpdateSheet!$G:$G=MAXIFS(UpdateSheet!$G:$G, UpdateSheet!$H:$H, G958, UpdateSheet!$I:$I, J958, UpdateSheet!$G:$G, "&lt;=" &amp; D958)) * (UpdateSheet!$H:$H=G958) *(UpdateSheet!$I:$I=J958), 0))), "")) +
(IFNA(IF(A958="", "", INDEX(UpdateSheet!$O:$O, MATCH(1, (UpdateSheet!$G:$G=MAXIFS(UpdateSheet!$G:$G, UpdateSheet!$M:$M, K958,UpdateSheet!$N:$N, N958, UpdateSheet!$G:$G, "&lt;=" &amp; D958)) * (UpdateSheet!$M:$M=K958) *(UpdateSheet!$N:$N=N958), 0))), ""))
)
</f>
        <v/>
      </c>
      <c r="R958" s="81" t="s">
        <v>97</v>
      </c>
      <c r="S958" s="63" t="str">
        <f t="shared" si="20"/>
        <v/>
      </c>
      <c r="T958" s="87"/>
      <c r="U958" s="84" t="s">
        <v>97</v>
      </c>
      <c r="V958" s="84" t="s">
        <v>97</v>
      </c>
      <c r="W958" s="85" t="b">
        <f t="shared" si="1"/>
        <v>0</v>
      </c>
      <c r="X958" s="63"/>
      <c r="Y958" s="63"/>
      <c r="Z958" s="63"/>
    </row>
    <row r="959">
      <c r="A959" s="75"/>
      <c r="B959" s="74"/>
      <c r="C959" s="75"/>
      <c r="D959" s="76"/>
      <c r="E959" s="75" t="s">
        <v>97</v>
      </c>
      <c r="F959" s="75" t="s">
        <v>97</v>
      </c>
      <c r="G959" s="77"/>
      <c r="H959" s="77"/>
      <c r="I959" s="80"/>
      <c r="J959" s="77" t="s">
        <v>97</v>
      </c>
      <c r="K959" s="79" t="s">
        <v>97</v>
      </c>
      <c r="L959" s="79"/>
      <c r="M959" s="80"/>
      <c r="N959" s="79" t="s">
        <v>97</v>
      </c>
      <c r="O959" s="81" t="str">
        <f t="array" ref="O959">IF(A959="", "", (IFNA(IF(A959="", "", INDEX(UpdateSheet!$L:$L, MATCH(1, (UpdateSheet!$G:$G=MAXIFS(UpdateSheet!$G:$G, UpdateSheet!$H:$H, G959, UpdateSheet!$G:$G, "&lt;=" &amp; D959)) * (UpdateSheet!$H:$H=G959), 0))), "") * J959) +
(IFNA(IF(A959="", "", INDEX(UpdateSheet!$P:$P, MATCH(1, (UpdateSheet!$G:$G=MAXIFS(UpdateSheet!$G:$G, UpdateSheet!$M:$M, K959, UpdateSheet!$G:$G, "&lt;=" &amp; D959)) * (UpdateSheet!$M:$M=K959), 0))), "") * N959)
)
</f>
        <v/>
      </c>
      <c r="P959" s="86"/>
      <c r="Q959" s="82" t="str">
        <f t="array" ref="Q959">IF(A959="", "", (IFNA(IF(A959="", "", INDEX(UpdateSheet!$K:$K, MATCH(1, (UpdateSheet!$G:$G=MAXIFS(UpdateSheet!$G:$G, UpdateSheet!$H:$H, G959, UpdateSheet!$I:$I, J959, UpdateSheet!$G:$G, "&lt;=" &amp; D959)) * (UpdateSheet!$H:$H=G959) *(UpdateSheet!$I:$I=J959), 0))), "")) +
(IFNA(IF(A959="", "", INDEX(UpdateSheet!$O:$O, MATCH(1, (UpdateSheet!$G:$G=MAXIFS(UpdateSheet!$G:$G, UpdateSheet!$M:$M, K959,UpdateSheet!$N:$N, N959, UpdateSheet!$G:$G, "&lt;=" &amp; D959)) * (UpdateSheet!$M:$M=K959) *(UpdateSheet!$N:$N=N959), 0))), ""))
)
</f>
        <v/>
      </c>
      <c r="R959" s="81" t="s">
        <v>97</v>
      </c>
      <c r="S959" s="63" t="str">
        <f t="shared" si="20"/>
        <v/>
      </c>
      <c r="T959" s="87"/>
      <c r="U959" s="84" t="s">
        <v>97</v>
      </c>
      <c r="V959" s="84" t="s">
        <v>97</v>
      </c>
      <c r="W959" s="85" t="b">
        <f t="shared" si="1"/>
        <v>0</v>
      </c>
      <c r="X959" s="63"/>
      <c r="Y959" s="63"/>
      <c r="Z959" s="63"/>
    </row>
    <row r="960">
      <c r="A960" s="75"/>
      <c r="B960" s="74"/>
      <c r="C960" s="75"/>
      <c r="D960" s="76"/>
      <c r="E960" s="75" t="s">
        <v>97</v>
      </c>
      <c r="F960" s="75" t="s">
        <v>97</v>
      </c>
      <c r="G960" s="77"/>
      <c r="H960" s="77"/>
      <c r="I960" s="80"/>
      <c r="J960" s="77" t="s">
        <v>97</v>
      </c>
      <c r="K960" s="79" t="s">
        <v>97</v>
      </c>
      <c r="L960" s="79"/>
      <c r="M960" s="80"/>
      <c r="N960" s="79" t="s">
        <v>97</v>
      </c>
      <c r="O960" s="81" t="str">
        <f t="array" ref="O960">IF(A960="", "", (IFNA(IF(A960="", "", INDEX(UpdateSheet!$L:$L, MATCH(1, (UpdateSheet!$G:$G=MAXIFS(UpdateSheet!$G:$G, UpdateSheet!$H:$H, G960, UpdateSheet!$G:$G, "&lt;=" &amp; D960)) * (UpdateSheet!$H:$H=G960), 0))), "") * J960) +
(IFNA(IF(A960="", "", INDEX(UpdateSheet!$P:$P, MATCH(1, (UpdateSheet!$G:$G=MAXIFS(UpdateSheet!$G:$G, UpdateSheet!$M:$M, K960, UpdateSheet!$G:$G, "&lt;=" &amp; D960)) * (UpdateSheet!$M:$M=K960), 0))), "") * N960)
)
</f>
        <v/>
      </c>
      <c r="P960" s="86"/>
      <c r="Q960" s="82" t="str">
        <f t="array" ref="Q960">IF(A960="", "", (IFNA(IF(A960="", "", INDEX(UpdateSheet!$K:$K, MATCH(1, (UpdateSheet!$G:$G=MAXIFS(UpdateSheet!$G:$G, UpdateSheet!$H:$H, G960, UpdateSheet!$I:$I, J960, UpdateSheet!$G:$G, "&lt;=" &amp; D960)) * (UpdateSheet!$H:$H=G960) *(UpdateSheet!$I:$I=J960), 0))), "")) +
(IFNA(IF(A960="", "", INDEX(UpdateSheet!$O:$O, MATCH(1, (UpdateSheet!$G:$G=MAXIFS(UpdateSheet!$G:$G, UpdateSheet!$M:$M, K960,UpdateSheet!$N:$N, N960, UpdateSheet!$G:$G, "&lt;=" &amp; D960)) * (UpdateSheet!$M:$M=K960) *(UpdateSheet!$N:$N=N960), 0))), ""))
)
</f>
        <v/>
      </c>
      <c r="R960" s="81" t="s">
        <v>97</v>
      </c>
      <c r="S960" s="63" t="str">
        <f t="shared" si="20"/>
        <v/>
      </c>
      <c r="T960" s="87"/>
      <c r="U960" s="84" t="s">
        <v>97</v>
      </c>
      <c r="V960" s="84" t="s">
        <v>97</v>
      </c>
      <c r="W960" s="85" t="b">
        <f t="shared" si="1"/>
        <v>0</v>
      </c>
      <c r="X960" s="63"/>
      <c r="Y960" s="63"/>
      <c r="Z960" s="63"/>
    </row>
    <row r="961">
      <c r="A961" s="75"/>
      <c r="B961" s="74"/>
      <c r="C961" s="75"/>
      <c r="D961" s="76"/>
      <c r="E961" s="75" t="s">
        <v>97</v>
      </c>
      <c r="F961" s="75" t="s">
        <v>97</v>
      </c>
      <c r="G961" s="77"/>
      <c r="H961" s="77"/>
      <c r="I961" s="80"/>
      <c r="J961" s="77" t="s">
        <v>97</v>
      </c>
      <c r="K961" s="79" t="s">
        <v>97</v>
      </c>
      <c r="L961" s="79"/>
      <c r="M961" s="80"/>
      <c r="N961" s="79" t="s">
        <v>97</v>
      </c>
      <c r="O961" s="81" t="str">
        <f t="array" ref="O961">IF(A961="", "", (IFNA(IF(A961="", "", INDEX(UpdateSheet!$L:$L, MATCH(1, (UpdateSheet!$G:$G=MAXIFS(UpdateSheet!$G:$G, UpdateSheet!$H:$H, G961, UpdateSheet!$G:$G, "&lt;=" &amp; D961)) * (UpdateSheet!$H:$H=G961), 0))), "") * J961) +
(IFNA(IF(A961="", "", INDEX(UpdateSheet!$P:$P, MATCH(1, (UpdateSheet!$G:$G=MAXIFS(UpdateSheet!$G:$G, UpdateSheet!$M:$M, K961, UpdateSheet!$G:$G, "&lt;=" &amp; D961)) * (UpdateSheet!$M:$M=K961), 0))), "") * N961)
)
</f>
        <v/>
      </c>
      <c r="P961" s="86"/>
      <c r="Q961" s="82" t="str">
        <f t="array" ref="Q961">IF(A961="", "", (IFNA(IF(A961="", "", INDEX(UpdateSheet!$K:$K, MATCH(1, (UpdateSheet!$G:$G=MAXIFS(UpdateSheet!$G:$G, UpdateSheet!$H:$H, G961, UpdateSheet!$I:$I, J961, UpdateSheet!$G:$G, "&lt;=" &amp; D961)) * (UpdateSheet!$H:$H=G961) *(UpdateSheet!$I:$I=J961), 0))), "")) +
(IFNA(IF(A961="", "", INDEX(UpdateSheet!$O:$O, MATCH(1, (UpdateSheet!$G:$G=MAXIFS(UpdateSheet!$G:$G, UpdateSheet!$M:$M, K961,UpdateSheet!$N:$N, N961, UpdateSheet!$G:$G, "&lt;=" &amp; D961)) * (UpdateSheet!$M:$M=K961) *(UpdateSheet!$N:$N=N961), 0))), ""))
)
</f>
        <v/>
      </c>
      <c r="R961" s="81" t="s">
        <v>97</v>
      </c>
      <c r="S961" s="63" t="str">
        <f t="shared" si="20"/>
        <v/>
      </c>
      <c r="T961" s="87"/>
      <c r="U961" s="84" t="s">
        <v>97</v>
      </c>
      <c r="V961" s="84" t="s">
        <v>97</v>
      </c>
      <c r="W961" s="85" t="b">
        <f t="shared" si="1"/>
        <v>0</v>
      </c>
      <c r="X961" s="63"/>
      <c r="Y961" s="63"/>
      <c r="Z961" s="63"/>
    </row>
    <row r="962">
      <c r="A962" s="75"/>
      <c r="B962" s="74"/>
      <c r="C962" s="75"/>
      <c r="D962" s="76"/>
      <c r="E962" s="75" t="s">
        <v>97</v>
      </c>
      <c r="F962" s="75" t="s">
        <v>97</v>
      </c>
      <c r="G962" s="77"/>
      <c r="H962" s="77"/>
      <c r="I962" s="80"/>
      <c r="J962" s="77" t="s">
        <v>97</v>
      </c>
      <c r="K962" s="79" t="s">
        <v>97</v>
      </c>
      <c r="L962" s="79"/>
      <c r="M962" s="80"/>
      <c r="N962" s="79" t="s">
        <v>97</v>
      </c>
      <c r="O962" s="81" t="str">
        <f t="array" ref="O962">IF(A962="", "", (IFNA(IF(A962="", "", INDEX(UpdateSheet!$L:$L, MATCH(1, (UpdateSheet!$G:$G=MAXIFS(UpdateSheet!$G:$G, UpdateSheet!$H:$H, G962, UpdateSheet!$G:$G, "&lt;=" &amp; D962)) * (UpdateSheet!$H:$H=G962), 0))), "") * J962) +
(IFNA(IF(A962="", "", INDEX(UpdateSheet!$P:$P, MATCH(1, (UpdateSheet!$G:$G=MAXIFS(UpdateSheet!$G:$G, UpdateSheet!$M:$M, K962, UpdateSheet!$G:$G, "&lt;=" &amp; D962)) * (UpdateSheet!$M:$M=K962), 0))), "") * N962)
)
</f>
        <v/>
      </c>
      <c r="P962" s="86"/>
      <c r="Q962" s="82" t="str">
        <f t="array" ref="Q962">IF(A962="", "", (IFNA(IF(A962="", "", INDEX(UpdateSheet!$K:$K, MATCH(1, (UpdateSheet!$G:$G=MAXIFS(UpdateSheet!$G:$G, UpdateSheet!$H:$H, G962, UpdateSheet!$I:$I, J962, UpdateSheet!$G:$G, "&lt;=" &amp; D962)) * (UpdateSheet!$H:$H=G962) *(UpdateSheet!$I:$I=J962), 0))), "")) +
(IFNA(IF(A962="", "", INDEX(UpdateSheet!$O:$O, MATCH(1, (UpdateSheet!$G:$G=MAXIFS(UpdateSheet!$G:$G, UpdateSheet!$M:$M, K962,UpdateSheet!$N:$N, N962, UpdateSheet!$G:$G, "&lt;=" &amp; D962)) * (UpdateSheet!$M:$M=K962) *(UpdateSheet!$N:$N=N962), 0))), ""))
)
</f>
        <v/>
      </c>
      <c r="R962" s="81" t="s">
        <v>97</v>
      </c>
      <c r="S962" s="63" t="str">
        <f t="shared" si="20"/>
        <v/>
      </c>
      <c r="T962" s="87"/>
      <c r="U962" s="84" t="s">
        <v>97</v>
      </c>
      <c r="V962" s="84" t="s">
        <v>97</v>
      </c>
      <c r="W962" s="85" t="b">
        <f t="shared" si="1"/>
        <v>0</v>
      </c>
      <c r="X962" s="63"/>
      <c r="Y962" s="63"/>
      <c r="Z962" s="63"/>
    </row>
    <row r="963">
      <c r="A963" s="75"/>
      <c r="B963" s="74"/>
      <c r="C963" s="75"/>
      <c r="D963" s="76"/>
      <c r="E963" s="75" t="s">
        <v>97</v>
      </c>
      <c r="F963" s="75" t="s">
        <v>97</v>
      </c>
      <c r="G963" s="77"/>
      <c r="H963" s="77"/>
      <c r="I963" s="80"/>
      <c r="J963" s="77" t="s">
        <v>97</v>
      </c>
      <c r="K963" s="79" t="s">
        <v>97</v>
      </c>
      <c r="L963" s="79"/>
      <c r="M963" s="80"/>
      <c r="N963" s="79" t="s">
        <v>97</v>
      </c>
      <c r="O963" s="81" t="str">
        <f t="array" ref="O963">IF(A963="", "", (IFNA(IF(A963="", "", INDEX(UpdateSheet!$L:$L, MATCH(1, (UpdateSheet!$G:$G=MAXIFS(UpdateSheet!$G:$G, UpdateSheet!$H:$H, G963, UpdateSheet!$G:$G, "&lt;=" &amp; D963)) * (UpdateSheet!$H:$H=G963), 0))), "") * J963) +
(IFNA(IF(A963="", "", INDEX(UpdateSheet!$P:$P, MATCH(1, (UpdateSheet!$G:$G=MAXIFS(UpdateSheet!$G:$G, UpdateSheet!$M:$M, K963, UpdateSheet!$G:$G, "&lt;=" &amp; D963)) * (UpdateSheet!$M:$M=K963), 0))), "") * N963)
)
</f>
        <v/>
      </c>
      <c r="P963" s="86"/>
      <c r="Q963" s="82" t="str">
        <f t="array" ref="Q963">IF(A963="", "", (IFNA(IF(A963="", "", INDEX(UpdateSheet!$K:$K, MATCH(1, (UpdateSheet!$G:$G=MAXIFS(UpdateSheet!$G:$G, UpdateSheet!$H:$H, G963, UpdateSheet!$I:$I, J963, UpdateSheet!$G:$G, "&lt;=" &amp; D963)) * (UpdateSheet!$H:$H=G963) *(UpdateSheet!$I:$I=J963), 0))), "")) +
(IFNA(IF(A963="", "", INDEX(UpdateSheet!$O:$O, MATCH(1, (UpdateSheet!$G:$G=MAXIFS(UpdateSheet!$G:$G, UpdateSheet!$M:$M, K963,UpdateSheet!$N:$N, N963, UpdateSheet!$G:$G, "&lt;=" &amp; D963)) * (UpdateSheet!$M:$M=K963) *(UpdateSheet!$N:$N=N963), 0))), ""))
)
</f>
        <v/>
      </c>
      <c r="R963" s="81" t="s">
        <v>97</v>
      </c>
      <c r="S963" s="63" t="str">
        <f t="shared" si="20"/>
        <v/>
      </c>
      <c r="T963" s="87"/>
      <c r="U963" s="84" t="s">
        <v>97</v>
      </c>
      <c r="V963" s="84" t="s">
        <v>97</v>
      </c>
      <c r="W963" s="85" t="b">
        <f t="shared" si="1"/>
        <v>0</v>
      </c>
      <c r="X963" s="63"/>
      <c r="Y963" s="63"/>
      <c r="Z963" s="63"/>
    </row>
    <row r="964">
      <c r="A964" s="75"/>
      <c r="B964" s="74"/>
      <c r="C964" s="75"/>
      <c r="D964" s="76"/>
      <c r="E964" s="75" t="s">
        <v>97</v>
      </c>
      <c r="F964" s="75" t="s">
        <v>97</v>
      </c>
      <c r="G964" s="77"/>
      <c r="H964" s="77"/>
      <c r="I964" s="80"/>
      <c r="J964" s="77" t="s">
        <v>97</v>
      </c>
      <c r="K964" s="79" t="s">
        <v>97</v>
      </c>
      <c r="L964" s="79"/>
      <c r="M964" s="80"/>
      <c r="N964" s="79" t="s">
        <v>97</v>
      </c>
      <c r="O964" s="81" t="str">
        <f t="array" ref="O964">IF(A964="", "", (IFNA(IF(A964="", "", INDEX(UpdateSheet!$L:$L, MATCH(1, (UpdateSheet!$G:$G=MAXIFS(UpdateSheet!$G:$G, UpdateSheet!$H:$H, G964, UpdateSheet!$G:$G, "&lt;=" &amp; D964)) * (UpdateSheet!$H:$H=G964), 0))), "") * J964) +
(IFNA(IF(A964="", "", INDEX(UpdateSheet!$P:$P, MATCH(1, (UpdateSheet!$G:$G=MAXIFS(UpdateSheet!$G:$G, UpdateSheet!$M:$M, K964, UpdateSheet!$G:$G, "&lt;=" &amp; D964)) * (UpdateSheet!$M:$M=K964), 0))), "") * N964)
)
</f>
        <v/>
      </c>
      <c r="P964" s="86"/>
      <c r="Q964" s="82" t="str">
        <f t="array" ref="Q964">IF(A964="", "", (IFNA(IF(A964="", "", INDEX(UpdateSheet!$K:$K, MATCH(1, (UpdateSheet!$G:$G=MAXIFS(UpdateSheet!$G:$G, UpdateSheet!$H:$H, G964, UpdateSheet!$I:$I, J964, UpdateSheet!$G:$G, "&lt;=" &amp; D964)) * (UpdateSheet!$H:$H=G964) *(UpdateSheet!$I:$I=J964), 0))), "")) +
(IFNA(IF(A964="", "", INDEX(UpdateSheet!$O:$O, MATCH(1, (UpdateSheet!$G:$G=MAXIFS(UpdateSheet!$G:$G, UpdateSheet!$M:$M, K964,UpdateSheet!$N:$N, N964, UpdateSheet!$G:$G, "&lt;=" &amp; D964)) * (UpdateSheet!$M:$M=K964) *(UpdateSheet!$N:$N=N964), 0))), ""))
)
</f>
        <v/>
      </c>
      <c r="R964" s="81" t="s">
        <v>97</v>
      </c>
      <c r="S964" s="63" t="str">
        <f t="shared" si="20"/>
        <v/>
      </c>
      <c r="T964" s="87"/>
      <c r="U964" s="84" t="s">
        <v>97</v>
      </c>
      <c r="V964" s="84" t="s">
        <v>97</v>
      </c>
      <c r="W964" s="85" t="b">
        <f t="shared" si="1"/>
        <v>0</v>
      </c>
      <c r="X964" s="63"/>
      <c r="Y964" s="63"/>
      <c r="Z964" s="63"/>
    </row>
    <row r="965">
      <c r="A965" s="75"/>
      <c r="B965" s="74"/>
      <c r="C965" s="75"/>
      <c r="D965" s="76"/>
      <c r="E965" s="75" t="s">
        <v>97</v>
      </c>
      <c r="F965" s="75" t="s">
        <v>97</v>
      </c>
      <c r="G965" s="77"/>
      <c r="H965" s="77"/>
      <c r="I965" s="80"/>
      <c r="J965" s="77" t="s">
        <v>97</v>
      </c>
      <c r="K965" s="79" t="s">
        <v>97</v>
      </c>
      <c r="L965" s="79"/>
      <c r="M965" s="80"/>
      <c r="N965" s="79" t="s">
        <v>97</v>
      </c>
      <c r="O965" s="81" t="str">
        <f t="array" ref="O965">IF(A965="", "", (IFNA(IF(A965="", "", INDEX(UpdateSheet!$L:$L, MATCH(1, (UpdateSheet!$G:$G=MAXIFS(UpdateSheet!$G:$G, UpdateSheet!$H:$H, G965, UpdateSheet!$G:$G, "&lt;=" &amp; D965)) * (UpdateSheet!$H:$H=G965), 0))), "") * J965) +
(IFNA(IF(A965="", "", INDEX(UpdateSheet!$P:$P, MATCH(1, (UpdateSheet!$G:$G=MAXIFS(UpdateSheet!$G:$G, UpdateSheet!$M:$M, K965, UpdateSheet!$G:$G, "&lt;=" &amp; D965)) * (UpdateSheet!$M:$M=K965), 0))), "") * N965)
)
</f>
        <v/>
      </c>
      <c r="P965" s="86"/>
      <c r="Q965" s="82" t="str">
        <f t="array" ref="Q965">IF(A965="", "", (IFNA(IF(A965="", "", INDEX(UpdateSheet!$K:$K, MATCH(1, (UpdateSheet!$G:$G=MAXIFS(UpdateSheet!$G:$G, UpdateSheet!$H:$H, G965, UpdateSheet!$I:$I, J965, UpdateSheet!$G:$G, "&lt;=" &amp; D965)) * (UpdateSheet!$H:$H=G965) *(UpdateSheet!$I:$I=J965), 0))), "")) +
(IFNA(IF(A965="", "", INDEX(UpdateSheet!$O:$O, MATCH(1, (UpdateSheet!$G:$G=MAXIFS(UpdateSheet!$G:$G, UpdateSheet!$M:$M, K965,UpdateSheet!$N:$N, N965, UpdateSheet!$G:$G, "&lt;=" &amp; D965)) * (UpdateSheet!$M:$M=K965) *(UpdateSheet!$N:$N=N965), 0))), ""))
)
</f>
        <v/>
      </c>
      <c r="R965" s="81" t="s">
        <v>97</v>
      </c>
      <c r="S965" s="63" t="str">
        <f t="shared" si="20"/>
        <v/>
      </c>
      <c r="T965" s="87"/>
      <c r="U965" s="84" t="s">
        <v>97</v>
      </c>
      <c r="V965" s="84" t="s">
        <v>97</v>
      </c>
      <c r="W965" s="85" t="b">
        <f t="shared" si="1"/>
        <v>0</v>
      </c>
      <c r="X965" s="63"/>
      <c r="Y965" s="63"/>
      <c r="Z965" s="63"/>
    </row>
    <row r="966">
      <c r="A966" s="75"/>
      <c r="B966" s="74"/>
      <c r="C966" s="75"/>
      <c r="D966" s="76"/>
      <c r="E966" s="75" t="s">
        <v>97</v>
      </c>
      <c r="F966" s="75" t="s">
        <v>97</v>
      </c>
      <c r="G966" s="77"/>
      <c r="H966" s="77"/>
      <c r="I966" s="80"/>
      <c r="J966" s="77" t="s">
        <v>97</v>
      </c>
      <c r="K966" s="79" t="s">
        <v>97</v>
      </c>
      <c r="L966" s="79"/>
      <c r="M966" s="80"/>
      <c r="N966" s="79" t="s">
        <v>97</v>
      </c>
      <c r="O966" s="81" t="str">
        <f t="array" ref="O966">IF(A966="", "", (IFNA(IF(A966="", "", INDEX(UpdateSheet!$L:$L, MATCH(1, (UpdateSheet!$G:$G=MAXIFS(UpdateSheet!$G:$G, UpdateSheet!$H:$H, G966, UpdateSheet!$G:$G, "&lt;=" &amp; D966)) * (UpdateSheet!$H:$H=G966), 0))), "") * J966) +
(IFNA(IF(A966="", "", INDEX(UpdateSheet!$P:$P, MATCH(1, (UpdateSheet!$G:$G=MAXIFS(UpdateSheet!$G:$G, UpdateSheet!$M:$M, K966, UpdateSheet!$G:$G, "&lt;=" &amp; D966)) * (UpdateSheet!$M:$M=K966), 0))), "") * N966)
)
</f>
        <v/>
      </c>
      <c r="P966" s="86"/>
      <c r="Q966" s="82" t="str">
        <f t="array" ref="Q966">IF(A966="", "", (IFNA(IF(A966="", "", INDEX(UpdateSheet!$K:$K, MATCH(1, (UpdateSheet!$G:$G=MAXIFS(UpdateSheet!$G:$G, UpdateSheet!$H:$H, G966, UpdateSheet!$I:$I, J966, UpdateSheet!$G:$G, "&lt;=" &amp; D966)) * (UpdateSheet!$H:$H=G966) *(UpdateSheet!$I:$I=J966), 0))), "")) +
(IFNA(IF(A966="", "", INDEX(UpdateSheet!$O:$O, MATCH(1, (UpdateSheet!$G:$G=MAXIFS(UpdateSheet!$G:$G, UpdateSheet!$M:$M, K966,UpdateSheet!$N:$N, N966, UpdateSheet!$G:$G, "&lt;=" &amp; D966)) * (UpdateSheet!$M:$M=K966) *(UpdateSheet!$N:$N=N966), 0))), ""))
)
</f>
        <v/>
      </c>
      <c r="R966" s="81" t="s">
        <v>97</v>
      </c>
      <c r="S966" s="63" t="str">
        <f t="shared" si="20"/>
        <v/>
      </c>
      <c r="T966" s="87"/>
      <c r="U966" s="84" t="s">
        <v>97</v>
      </c>
      <c r="V966" s="84" t="s">
        <v>97</v>
      </c>
      <c r="W966" s="85" t="b">
        <f t="shared" si="1"/>
        <v>0</v>
      </c>
      <c r="X966" s="63"/>
      <c r="Y966" s="63"/>
      <c r="Z966" s="63"/>
    </row>
    <row r="967">
      <c r="A967" s="75"/>
      <c r="B967" s="74"/>
      <c r="C967" s="75"/>
      <c r="D967" s="76"/>
      <c r="E967" s="75" t="s">
        <v>97</v>
      </c>
      <c r="F967" s="75" t="s">
        <v>97</v>
      </c>
      <c r="G967" s="77"/>
      <c r="H967" s="77"/>
      <c r="I967" s="80"/>
      <c r="J967" s="77" t="s">
        <v>97</v>
      </c>
      <c r="K967" s="79" t="s">
        <v>97</v>
      </c>
      <c r="L967" s="79"/>
      <c r="M967" s="80"/>
      <c r="N967" s="79" t="s">
        <v>97</v>
      </c>
      <c r="O967" s="81" t="str">
        <f t="array" ref="O967">IF(A967="", "", (IFNA(IF(A967="", "", INDEX(UpdateSheet!$L:$L, MATCH(1, (UpdateSheet!$G:$G=MAXIFS(UpdateSheet!$G:$G, UpdateSheet!$H:$H, G967, UpdateSheet!$G:$G, "&lt;=" &amp; D967)) * (UpdateSheet!$H:$H=G967), 0))), "") * J967) +
(IFNA(IF(A967="", "", INDEX(UpdateSheet!$P:$P, MATCH(1, (UpdateSheet!$G:$G=MAXIFS(UpdateSheet!$G:$G, UpdateSheet!$M:$M, K967, UpdateSheet!$G:$G, "&lt;=" &amp; D967)) * (UpdateSheet!$M:$M=K967), 0))), "") * N967)
)
</f>
        <v/>
      </c>
      <c r="P967" s="86"/>
      <c r="Q967" s="82" t="str">
        <f t="array" ref="Q967">IF(A967="", "", (IFNA(IF(A967="", "", INDEX(UpdateSheet!$K:$K, MATCH(1, (UpdateSheet!$G:$G=MAXIFS(UpdateSheet!$G:$G, UpdateSheet!$H:$H, G967, UpdateSheet!$I:$I, J967, UpdateSheet!$G:$G, "&lt;=" &amp; D967)) * (UpdateSheet!$H:$H=G967) *(UpdateSheet!$I:$I=J967), 0))), "")) +
(IFNA(IF(A967="", "", INDEX(UpdateSheet!$O:$O, MATCH(1, (UpdateSheet!$G:$G=MAXIFS(UpdateSheet!$G:$G, UpdateSheet!$M:$M, K967,UpdateSheet!$N:$N, N967, UpdateSheet!$G:$G, "&lt;=" &amp; D967)) * (UpdateSheet!$M:$M=K967) *(UpdateSheet!$N:$N=N967), 0))), ""))
)
</f>
        <v/>
      </c>
      <c r="R967" s="81" t="s">
        <v>97</v>
      </c>
      <c r="S967" s="63" t="str">
        <f t="shared" si="20"/>
        <v/>
      </c>
      <c r="T967" s="87"/>
      <c r="U967" s="84" t="s">
        <v>97</v>
      </c>
      <c r="V967" s="84" t="s">
        <v>97</v>
      </c>
      <c r="W967" s="85" t="b">
        <f t="shared" si="1"/>
        <v>0</v>
      </c>
      <c r="X967" s="63"/>
      <c r="Y967" s="63"/>
      <c r="Z967" s="63"/>
    </row>
    <row r="968">
      <c r="A968" s="75"/>
      <c r="B968" s="74"/>
      <c r="C968" s="75"/>
      <c r="D968" s="76"/>
      <c r="E968" s="75" t="s">
        <v>97</v>
      </c>
      <c r="F968" s="75" t="s">
        <v>97</v>
      </c>
      <c r="G968" s="77"/>
      <c r="H968" s="77"/>
      <c r="I968" s="80"/>
      <c r="J968" s="77" t="s">
        <v>97</v>
      </c>
      <c r="K968" s="79" t="s">
        <v>97</v>
      </c>
      <c r="L968" s="79"/>
      <c r="M968" s="80"/>
      <c r="N968" s="79" t="s">
        <v>97</v>
      </c>
      <c r="O968" s="81" t="str">
        <f t="array" ref="O968">IF(A968="", "", (IFNA(IF(A968="", "", INDEX(UpdateSheet!$L:$L, MATCH(1, (UpdateSheet!$G:$G=MAXIFS(UpdateSheet!$G:$G, UpdateSheet!$H:$H, G968, UpdateSheet!$G:$G, "&lt;=" &amp; D968)) * (UpdateSheet!$H:$H=G968), 0))), "") * J968) +
(IFNA(IF(A968="", "", INDEX(UpdateSheet!$P:$P, MATCH(1, (UpdateSheet!$G:$G=MAXIFS(UpdateSheet!$G:$G, UpdateSheet!$M:$M, K968, UpdateSheet!$G:$G, "&lt;=" &amp; D968)) * (UpdateSheet!$M:$M=K968), 0))), "") * N968)
)
</f>
        <v/>
      </c>
      <c r="P968" s="86"/>
      <c r="Q968" s="82" t="str">
        <f t="array" ref="Q968">IF(A968="", "", (IFNA(IF(A968="", "", INDEX(UpdateSheet!$K:$K, MATCH(1, (UpdateSheet!$G:$G=MAXIFS(UpdateSheet!$G:$G, UpdateSheet!$H:$H, G968, UpdateSheet!$I:$I, J968, UpdateSheet!$G:$G, "&lt;=" &amp; D968)) * (UpdateSheet!$H:$H=G968) *(UpdateSheet!$I:$I=J968), 0))), "")) +
(IFNA(IF(A968="", "", INDEX(UpdateSheet!$O:$O, MATCH(1, (UpdateSheet!$G:$G=MAXIFS(UpdateSheet!$G:$G, UpdateSheet!$M:$M, K968,UpdateSheet!$N:$N, N968, UpdateSheet!$G:$G, "&lt;=" &amp; D968)) * (UpdateSheet!$M:$M=K968) *(UpdateSheet!$N:$N=N968), 0))), ""))
)
</f>
        <v/>
      </c>
      <c r="R968" s="81" t="s">
        <v>97</v>
      </c>
      <c r="S968" s="63" t="str">
        <f t="shared" si="20"/>
        <v/>
      </c>
      <c r="T968" s="87"/>
      <c r="U968" s="84" t="s">
        <v>97</v>
      </c>
      <c r="V968" s="84" t="s">
        <v>97</v>
      </c>
      <c r="W968" s="85" t="b">
        <f t="shared" si="1"/>
        <v>0</v>
      </c>
      <c r="X968" s="63"/>
      <c r="Y968" s="63"/>
      <c r="Z968" s="63"/>
    </row>
    <row r="969">
      <c r="A969" s="75"/>
      <c r="B969" s="74"/>
      <c r="C969" s="75"/>
      <c r="D969" s="76"/>
      <c r="E969" s="75" t="s">
        <v>97</v>
      </c>
      <c r="F969" s="75" t="s">
        <v>97</v>
      </c>
      <c r="G969" s="77"/>
      <c r="H969" s="77"/>
      <c r="I969" s="80"/>
      <c r="J969" s="77" t="s">
        <v>97</v>
      </c>
      <c r="K969" s="79" t="s">
        <v>97</v>
      </c>
      <c r="L969" s="79"/>
      <c r="M969" s="80"/>
      <c r="N969" s="79" t="s">
        <v>97</v>
      </c>
      <c r="O969" s="81" t="str">
        <f t="array" ref="O969">IF(A969="", "", (IFNA(IF(A969="", "", INDEX(UpdateSheet!$L:$L, MATCH(1, (UpdateSheet!$G:$G=MAXIFS(UpdateSheet!$G:$G, UpdateSheet!$H:$H, G969, UpdateSheet!$G:$G, "&lt;=" &amp; D969)) * (UpdateSheet!$H:$H=G969), 0))), "") * J969) +
(IFNA(IF(A969="", "", INDEX(UpdateSheet!$P:$P, MATCH(1, (UpdateSheet!$G:$G=MAXIFS(UpdateSheet!$G:$G, UpdateSheet!$M:$M, K969, UpdateSheet!$G:$G, "&lt;=" &amp; D969)) * (UpdateSheet!$M:$M=K969), 0))), "") * N969)
)
</f>
        <v/>
      </c>
      <c r="P969" s="86"/>
      <c r="Q969" s="82" t="str">
        <f t="array" ref="Q969">IF(A969="", "", (IFNA(IF(A969="", "", INDEX(UpdateSheet!$K:$K, MATCH(1, (UpdateSheet!$G:$G=MAXIFS(UpdateSheet!$G:$G, UpdateSheet!$H:$H, G969, UpdateSheet!$I:$I, J969, UpdateSheet!$G:$G, "&lt;=" &amp; D969)) * (UpdateSheet!$H:$H=G969) *(UpdateSheet!$I:$I=J969), 0))), "")) +
(IFNA(IF(A969="", "", INDEX(UpdateSheet!$O:$O, MATCH(1, (UpdateSheet!$G:$G=MAXIFS(UpdateSheet!$G:$G, UpdateSheet!$M:$M, K969,UpdateSheet!$N:$N, N969, UpdateSheet!$G:$G, "&lt;=" &amp; D969)) * (UpdateSheet!$M:$M=K969) *(UpdateSheet!$N:$N=N969), 0))), ""))
)
</f>
        <v/>
      </c>
      <c r="R969" s="81" t="s">
        <v>97</v>
      </c>
      <c r="S969" s="63" t="str">
        <f t="shared" si="20"/>
        <v/>
      </c>
      <c r="T969" s="87"/>
      <c r="U969" s="84" t="s">
        <v>97</v>
      </c>
      <c r="V969" s="84" t="s">
        <v>97</v>
      </c>
      <c r="W969" s="85" t="b">
        <f t="shared" si="1"/>
        <v>0</v>
      </c>
      <c r="X969" s="63"/>
      <c r="Y969" s="63"/>
      <c r="Z969" s="63"/>
    </row>
    <row r="970">
      <c r="A970" s="75"/>
      <c r="B970" s="74"/>
      <c r="C970" s="75"/>
      <c r="D970" s="76"/>
      <c r="E970" s="75" t="s">
        <v>97</v>
      </c>
      <c r="F970" s="75" t="s">
        <v>97</v>
      </c>
      <c r="G970" s="77"/>
      <c r="H970" s="77"/>
      <c r="I970" s="80"/>
      <c r="J970" s="77" t="s">
        <v>97</v>
      </c>
      <c r="K970" s="79" t="s">
        <v>97</v>
      </c>
      <c r="L970" s="79"/>
      <c r="M970" s="80"/>
      <c r="N970" s="79" t="s">
        <v>97</v>
      </c>
      <c r="O970" s="81" t="str">
        <f t="array" ref="O970">IF(A970="", "", (IFNA(IF(A970="", "", INDEX(UpdateSheet!$L:$L, MATCH(1, (UpdateSheet!$G:$G=MAXIFS(UpdateSheet!$G:$G, UpdateSheet!$H:$H, G970, UpdateSheet!$G:$G, "&lt;=" &amp; D970)) * (UpdateSheet!$H:$H=G970), 0))), "") * J970) +
(IFNA(IF(A970="", "", INDEX(UpdateSheet!$P:$P, MATCH(1, (UpdateSheet!$G:$G=MAXIFS(UpdateSheet!$G:$G, UpdateSheet!$M:$M, K970, UpdateSheet!$G:$G, "&lt;=" &amp; D970)) * (UpdateSheet!$M:$M=K970), 0))), "") * N970)
)
</f>
        <v/>
      </c>
      <c r="P970" s="86"/>
      <c r="Q970" s="82" t="str">
        <f t="array" ref="Q970">IF(A970="", "", (IFNA(IF(A970="", "", INDEX(UpdateSheet!$K:$K, MATCH(1, (UpdateSheet!$G:$G=MAXIFS(UpdateSheet!$G:$G, UpdateSheet!$H:$H, G970, UpdateSheet!$I:$I, J970, UpdateSheet!$G:$G, "&lt;=" &amp; D970)) * (UpdateSheet!$H:$H=G970) *(UpdateSheet!$I:$I=J970), 0))), "")) +
(IFNA(IF(A970="", "", INDEX(UpdateSheet!$O:$O, MATCH(1, (UpdateSheet!$G:$G=MAXIFS(UpdateSheet!$G:$G, UpdateSheet!$M:$M, K970,UpdateSheet!$N:$N, N970, UpdateSheet!$G:$G, "&lt;=" &amp; D970)) * (UpdateSheet!$M:$M=K970) *(UpdateSheet!$N:$N=N970), 0))), ""))
)
</f>
        <v/>
      </c>
      <c r="R970" s="81" t="s">
        <v>97</v>
      </c>
      <c r="S970" s="63" t="str">
        <f t="shared" si="20"/>
        <v/>
      </c>
      <c r="T970" s="87"/>
      <c r="U970" s="84" t="s">
        <v>97</v>
      </c>
      <c r="V970" s="84" t="s">
        <v>97</v>
      </c>
      <c r="W970" s="85" t="b">
        <f t="shared" si="1"/>
        <v>0</v>
      </c>
      <c r="X970" s="63"/>
      <c r="Y970" s="63"/>
      <c r="Z970" s="63"/>
    </row>
    <row r="971">
      <c r="A971" s="75"/>
      <c r="B971" s="74"/>
      <c r="C971" s="75"/>
      <c r="D971" s="76"/>
      <c r="E971" s="75" t="s">
        <v>97</v>
      </c>
      <c r="F971" s="75" t="s">
        <v>97</v>
      </c>
      <c r="G971" s="77"/>
      <c r="H971" s="77"/>
      <c r="I971" s="80"/>
      <c r="J971" s="77" t="s">
        <v>97</v>
      </c>
      <c r="K971" s="79" t="s">
        <v>97</v>
      </c>
      <c r="L971" s="79"/>
      <c r="M971" s="80"/>
      <c r="N971" s="79" t="s">
        <v>97</v>
      </c>
      <c r="O971" s="81" t="str">
        <f t="array" ref="O971">IF(A971="", "", (IFNA(IF(A971="", "", INDEX(UpdateSheet!$L:$L, MATCH(1, (UpdateSheet!$G:$G=MAXIFS(UpdateSheet!$G:$G, UpdateSheet!$H:$H, G971, UpdateSheet!$G:$G, "&lt;=" &amp; D971)) * (UpdateSheet!$H:$H=G971), 0))), "") * J971) +
(IFNA(IF(A971="", "", INDEX(UpdateSheet!$P:$P, MATCH(1, (UpdateSheet!$G:$G=MAXIFS(UpdateSheet!$G:$G, UpdateSheet!$M:$M, K971, UpdateSheet!$G:$G, "&lt;=" &amp; D971)) * (UpdateSheet!$M:$M=K971), 0))), "") * N971)
)
</f>
        <v/>
      </c>
      <c r="P971" s="86"/>
      <c r="Q971" s="82" t="str">
        <f t="array" ref="Q971">IF(A971="", "", (IFNA(IF(A971="", "", INDEX(UpdateSheet!$K:$K, MATCH(1, (UpdateSheet!$G:$G=MAXIFS(UpdateSheet!$G:$G, UpdateSheet!$H:$H, G971, UpdateSheet!$I:$I, J971, UpdateSheet!$G:$G, "&lt;=" &amp; D971)) * (UpdateSheet!$H:$H=G971) *(UpdateSheet!$I:$I=J971), 0))), "")) +
(IFNA(IF(A971="", "", INDEX(UpdateSheet!$O:$O, MATCH(1, (UpdateSheet!$G:$G=MAXIFS(UpdateSheet!$G:$G, UpdateSheet!$M:$M, K971,UpdateSheet!$N:$N, N971, UpdateSheet!$G:$G, "&lt;=" &amp; D971)) * (UpdateSheet!$M:$M=K971) *(UpdateSheet!$N:$N=N971), 0))), ""))
)
</f>
        <v/>
      </c>
      <c r="R971" s="81" t="s">
        <v>97</v>
      </c>
      <c r="S971" s="63" t="str">
        <f t="shared" si="20"/>
        <v/>
      </c>
      <c r="T971" s="87"/>
      <c r="U971" s="84" t="s">
        <v>97</v>
      </c>
      <c r="V971" s="84" t="s">
        <v>97</v>
      </c>
      <c r="W971" s="85" t="b">
        <f t="shared" si="1"/>
        <v>0</v>
      </c>
      <c r="X971" s="63"/>
      <c r="Y971" s="63"/>
      <c r="Z971" s="63"/>
    </row>
    <row r="972">
      <c r="A972" s="75"/>
      <c r="B972" s="74"/>
      <c r="C972" s="75"/>
      <c r="D972" s="76"/>
      <c r="E972" s="75" t="s">
        <v>97</v>
      </c>
      <c r="F972" s="75" t="s">
        <v>97</v>
      </c>
      <c r="G972" s="77"/>
      <c r="H972" s="77"/>
      <c r="I972" s="80"/>
      <c r="J972" s="77" t="s">
        <v>97</v>
      </c>
      <c r="K972" s="79" t="s">
        <v>97</v>
      </c>
      <c r="L972" s="79"/>
      <c r="M972" s="80"/>
      <c r="N972" s="79" t="s">
        <v>97</v>
      </c>
      <c r="O972" s="81" t="str">
        <f t="array" ref="O972">IF(A972="", "", (IFNA(IF(A972="", "", INDEX(UpdateSheet!$L:$L, MATCH(1, (UpdateSheet!$G:$G=MAXIFS(UpdateSheet!$G:$G, UpdateSheet!$H:$H, G972, UpdateSheet!$G:$G, "&lt;=" &amp; D972)) * (UpdateSheet!$H:$H=G972), 0))), "") * J972) +
(IFNA(IF(A972="", "", INDEX(UpdateSheet!$P:$P, MATCH(1, (UpdateSheet!$G:$G=MAXIFS(UpdateSheet!$G:$G, UpdateSheet!$M:$M, K972, UpdateSheet!$G:$G, "&lt;=" &amp; D972)) * (UpdateSheet!$M:$M=K972), 0))), "") * N972)
)
</f>
        <v/>
      </c>
      <c r="P972" s="86"/>
      <c r="Q972" s="82" t="str">
        <f t="array" ref="Q972">IF(A972="", "", (IFNA(IF(A972="", "", INDEX(UpdateSheet!$K:$K, MATCH(1, (UpdateSheet!$G:$G=MAXIFS(UpdateSheet!$G:$G, UpdateSheet!$H:$H, G972, UpdateSheet!$I:$I, J972, UpdateSheet!$G:$G, "&lt;=" &amp; D972)) * (UpdateSheet!$H:$H=G972) *(UpdateSheet!$I:$I=J972), 0))), "")) +
(IFNA(IF(A972="", "", INDEX(UpdateSheet!$O:$O, MATCH(1, (UpdateSheet!$G:$G=MAXIFS(UpdateSheet!$G:$G, UpdateSheet!$M:$M, K972,UpdateSheet!$N:$N, N972, UpdateSheet!$G:$G, "&lt;=" &amp; D972)) * (UpdateSheet!$M:$M=K972) *(UpdateSheet!$N:$N=N972), 0))), ""))
)
</f>
        <v/>
      </c>
      <c r="R972" s="81" t="s">
        <v>97</v>
      </c>
      <c r="S972" s="63" t="str">
        <f t="shared" si="20"/>
        <v/>
      </c>
      <c r="T972" s="87"/>
      <c r="U972" s="84" t="s">
        <v>97</v>
      </c>
      <c r="V972" s="84" t="s">
        <v>97</v>
      </c>
      <c r="W972" s="85" t="b">
        <f t="shared" si="1"/>
        <v>0</v>
      </c>
      <c r="X972" s="63"/>
      <c r="Y972" s="63"/>
      <c r="Z972" s="63"/>
    </row>
    <row r="973">
      <c r="A973" s="75"/>
      <c r="B973" s="74"/>
      <c r="C973" s="75"/>
      <c r="D973" s="76"/>
      <c r="E973" s="75" t="s">
        <v>97</v>
      </c>
      <c r="F973" s="75" t="s">
        <v>97</v>
      </c>
      <c r="G973" s="77"/>
      <c r="H973" s="77"/>
      <c r="I973" s="80"/>
      <c r="J973" s="77" t="s">
        <v>97</v>
      </c>
      <c r="K973" s="79" t="s">
        <v>97</v>
      </c>
      <c r="L973" s="79"/>
      <c r="M973" s="80"/>
      <c r="N973" s="79" t="s">
        <v>97</v>
      </c>
      <c r="O973" s="81" t="str">
        <f t="array" ref="O973">IF(A973="", "", (IFNA(IF(A973="", "", INDEX(UpdateSheet!$L:$L, MATCH(1, (UpdateSheet!$G:$G=MAXIFS(UpdateSheet!$G:$G, UpdateSheet!$H:$H, G973, UpdateSheet!$G:$G, "&lt;=" &amp; D973)) * (UpdateSheet!$H:$H=G973), 0))), "") * J973) +
(IFNA(IF(A973="", "", INDEX(UpdateSheet!$P:$P, MATCH(1, (UpdateSheet!$G:$G=MAXIFS(UpdateSheet!$G:$G, UpdateSheet!$M:$M, K973, UpdateSheet!$G:$G, "&lt;=" &amp; D973)) * (UpdateSheet!$M:$M=K973), 0))), "") * N973)
)
</f>
        <v/>
      </c>
      <c r="P973" s="86"/>
      <c r="Q973" s="82" t="str">
        <f t="array" ref="Q973">IF(A973="", "", (IFNA(IF(A973="", "", INDEX(UpdateSheet!$K:$K, MATCH(1, (UpdateSheet!$G:$G=MAXIFS(UpdateSheet!$G:$G, UpdateSheet!$H:$H, G973, UpdateSheet!$I:$I, J973, UpdateSheet!$G:$G, "&lt;=" &amp; D973)) * (UpdateSheet!$H:$H=G973) *(UpdateSheet!$I:$I=J973), 0))), "")) +
(IFNA(IF(A973="", "", INDEX(UpdateSheet!$O:$O, MATCH(1, (UpdateSheet!$G:$G=MAXIFS(UpdateSheet!$G:$G, UpdateSheet!$M:$M, K973,UpdateSheet!$N:$N, N973, UpdateSheet!$G:$G, "&lt;=" &amp; D973)) * (UpdateSheet!$M:$M=K973) *(UpdateSheet!$N:$N=N973), 0))), ""))
)
</f>
        <v/>
      </c>
      <c r="R973" s="81" t="s">
        <v>97</v>
      </c>
      <c r="S973" s="63" t="str">
        <f t="shared" si="20"/>
        <v/>
      </c>
      <c r="T973" s="87"/>
      <c r="U973" s="84" t="s">
        <v>97</v>
      </c>
      <c r="V973" s="84" t="s">
        <v>97</v>
      </c>
      <c r="W973" s="85" t="b">
        <f t="shared" si="1"/>
        <v>0</v>
      </c>
      <c r="X973" s="63"/>
      <c r="Y973" s="63"/>
      <c r="Z973" s="63"/>
    </row>
    <row r="974">
      <c r="A974" s="75"/>
      <c r="B974" s="74"/>
      <c r="C974" s="75"/>
      <c r="D974" s="76"/>
      <c r="E974" s="75" t="s">
        <v>97</v>
      </c>
      <c r="F974" s="75" t="s">
        <v>97</v>
      </c>
      <c r="G974" s="77"/>
      <c r="H974" s="77"/>
      <c r="I974" s="80"/>
      <c r="J974" s="77" t="s">
        <v>97</v>
      </c>
      <c r="K974" s="79" t="s">
        <v>97</v>
      </c>
      <c r="L974" s="79"/>
      <c r="M974" s="80"/>
      <c r="N974" s="79" t="s">
        <v>97</v>
      </c>
      <c r="O974" s="81" t="str">
        <f t="array" ref="O974">IF(A974="", "", (IFNA(IF(A974="", "", INDEX(UpdateSheet!$L:$L, MATCH(1, (UpdateSheet!$G:$G=MAXIFS(UpdateSheet!$G:$G, UpdateSheet!$H:$H, G974, UpdateSheet!$G:$G, "&lt;=" &amp; D974)) * (UpdateSheet!$H:$H=G974), 0))), "") * J974) +
(IFNA(IF(A974="", "", INDEX(UpdateSheet!$P:$P, MATCH(1, (UpdateSheet!$G:$G=MAXIFS(UpdateSheet!$G:$G, UpdateSheet!$M:$M, K974, UpdateSheet!$G:$G, "&lt;=" &amp; D974)) * (UpdateSheet!$M:$M=K974), 0))), "") * N974)
)
</f>
        <v/>
      </c>
      <c r="P974" s="86"/>
      <c r="Q974" s="82" t="str">
        <f t="array" ref="Q974">IF(A974="", "", (IFNA(IF(A974="", "", INDEX(UpdateSheet!$K:$K, MATCH(1, (UpdateSheet!$G:$G=MAXIFS(UpdateSheet!$G:$G, UpdateSheet!$H:$H, G974, UpdateSheet!$I:$I, J974, UpdateSheet!$G:$G, "&lt;=" &amp; D974)) * (UpdateSheet!$H:$H=G974) *(UpdateSheet!$I:$I=J974), 0))), "")) +
(IFNA(IF(A974="", "", INDEX(UpdateSheet!$O:$O, MATCH(1, (UpdateSheet!$G:$G=MAXIFS(UpdateSheet!$G:$G, UpdateSheet!$M:$M, K974,UpdateSheet!$N:$N, N974, UpdateSheet!$G:$G, "&lt;=" &amp; D974)) * (UpdateSheet!$M:$M=K974) *(UpdateSheet!$N:$N=N974), 0))), ""))
)
</f>
        <v/>
      </c>
      <c r="R974" s="81" t="s">
        <v>97</v>
      </c>
      <c r="S974" s="63" t="str">
        <f t="shared" si="20"/>
        <v/>
      </c>
      <c r="T974" s="87"/>
      <c r="U974" s="84" t="s">
        <v>97</v>
      </c>
      <c r="V974" s="84" t="s">
        <v>97</v>
      </c>
      <c r="W974" s="85" t="b">
        <f t="shared" si="1"/>
        <v>0</v>
      </c>
      <c r="X974" s="63"/>
      <c r="Y974" s="63"/>
      <c r="Z974" s="63"/>
    </row>
    <row r="975">
      <c r="A975" s="75"/>
      <c r="B975" s="74"/>
      <c r="C975" s="75"/>
      <c r="D975" s="76"/>
      <c r="E975" s="75" t="s">
        <v>97</v>
      </c>
      <c r="F975" s="75" t="s">
        <v>97</v>
      </c>
      <c r="G975" s="77"/>
      <c r="H975" s="77"/>
      <c r="I975" s="80"/>
      <c r="J975" s="77" t="s">
        <v>97</v>
      </c>
      <c r="K975" s="79" t="s">
        <v>97</v>
      </c>
      <c r="L975" s="79"/>
      <c r="M975" s="80"/>
      <c r="N975" s="79" t="s">
        <v>97</v>
      </c>
      <c r="O975" s="81" t="str">
        <f t="array" ref="O975">IF(A975="", "", (IFNA(IF(A975="", "", INDEX(UpdateSheet!$L:$L, MATCH(1, (UpdateSheet!$G:$G=MAXIFS(UpdateSheet!$G:$G, UpdateSheet!$H:$H, G975, UpdateSheet!$G:$G, "&lt;=" &amp; D975)) * (UpdateSheet!$H:$H=G975), 0))), "") * J975) +
(IFNA(IF(A975="", "", INDEX(UpdateSheet!$P:$P, MATCH(1, (UpdateSheet!$G:$G=MAXIFS(UpdateSheet!$G:$G, UpdateSheet!$M:$M, K975, UpdateSheet!$G:$G, "&lt;=" &amp; D975)) * (UpdateSheet!$M:$M=K975), 0))), "") * N975)
)
</f>
        <v/>
      </c>
      <c r="P975" s="86"/>
      <c r="Q975" s="82" t="str">
        <f t="array" ref="Q975">IF(A975="", "", (IFNA(IF(A975="", "", INDEX(UpdateSheet!$K:$K, MATCH(1, (UpdateSheet!$G:$G=MAXIFS(UpdateSheet!$G:$G, UpdateSheet!$H:$H, G975, UpdateSheet!$I:$I, J975, UpdateSheet!$G:$G, "&lt;=" &amp; D975)) * (UpdateSheet!$H:$H=G975) *(UpdateSheet!$I:$I=J975), 0))), "")) +
(IFNA(IF(A975="", "", INDEX(UpdateSheet!$O:$O, MATCH(1, (UpdateSheet!$G:$G=MAXIFS(UpdateSheet!$G:$G, UpdateSheet!$M:$M, K975,UpdateSheet!$N:$N, N975, UpdateSheet!$G:$G, "&lt;=" &amp; D975)) * (UpdateSheet!$M:$M=K975) *(UpdateSheet!$N:$N=N975), 0))), ""))
)
</f>
        <v/>
      </c>
      <c r="R975" s="81" t="s">
        <v>97</v>
      </c>
      <c r="S975" s="63" t="str">
        <f t="shared" si="20"/>
        <v/>
      </c>
      <c r="T975" s="87"/>
      <c r="U975" s="84" t="s">
        <v>97</v>
      </c>
      <c r="V975" s="84" t="s">
        <v>97</v>
      </c>
      <c r="W975" s="85" t="b">
        <f t="shared" si="1"/>
        <v>0</v>
      </c>
      <c r="X975" s="63"/>
      <c r="Y975" s="63"/>
      <c r="Z975" s="63"/>
    </row>
    <row r="976">
      <c r="A976" s="75"/>
      <c r="B976" s="74"/>
      <c r="C976" s="75"/>
      <c r="D976" s="76"/>
      <c r="E976" s="75" t="s">
        <v>97</v>
      </c>
      <c r="F976" s="75" t="s">
        <v>97</v>
      </c>
      <c r="G976" s="77"/>
      <c r="H976" s="77"/>
      <c r="I976" s="80"/>
      <c r="J976" s="77" t="s">
        <v>97</v>
      </c>
      <c r="K976" s="79" t="s">
        <v>97</v>
      </c>
      <c r="L976" s="79"/>
      <c r="M976" s="80"/>
      <c r="N976" s="79" t="s">
        <v>97</v>
      </c>
      <c r="O976" s="81" t="str">
        <f t="array" ref="O976">IF(A976="", "", (IFNA(IF(A976="", "", INDEX(UpdateSheet!$L:$L, MATCH(1, (UpdateSheet!$G:$G=MAXIFS(UpdateSheet!$G:$G, UpdateSheet!$H:$H, G976, UpdateSheet!$G:$G, "&lt;=" &amp; D976)) * (UpdateSheet!$H:$H=G976), 0))), "") * J976) +
(IFNA(IF(A976="", "", INDEX(UpdateSheet!$P:$P, MATCH(1, (UpdateSheet!$G:$G=MAXIFS(UpdateSheet!$G:$G, UpdateSheet!$M:$M, K976, UpdateSheet!$G:$G, "&lt;=" &amp; D976)) * (UpdateSheet!$M:$M=K976), 0))), "") * N976)
)
</f>
        <v/>
      </c>
      <c r="P976" s="86"/>
      <c r="Q976" s="82" t="str">
        <f t="array" ref="Q976">IF(A976="", "", (IFNA(IF(A976="", "", INDEX(UpdateSheet!$K:$K, MATCH(1, (UpdateSheet!$G:$G=MAXIFS(UpdateSheet!$G:$G, UpdateSheet!$H:$H, G976, UpdateSheet!$I:$I, J976, UpdateSheet!$G:$G, "&lt;=" &amp; D976)) * (UpdateSheet!$H:$H=G976) *(UpdateSheet!$I:$I=J976), 0))), "")) +
(IFNA(IF(A976="", "", INDEX(UpdateSheet!$O:$O, MATCH(1, (UpdateSheet!$G:$G=MAXIFS(UpdateSheet!$G:$G, UpdateSheet!$M:$M, K976,UpdateSheet!$N:$N, N976, UpdateSheet!$G:$G, "&lt;=" &amp; D976)) * (UpdateSheet!$M:$M=K976) *(UpdateSheet!$N:$N=N976), 0))), ""))
)
</f>
        <v/>
      </c>
      <c r="R976" s="81" t="s">
        <v>97</v>
      </c>
      <c r="S976" s="63" t="str">
        <f t="shared" si="20"/>
        <v/>
      </c>
      <c r="T976" s="87"/>
      <c r="U976" s="84" t="s">
        <v>97</v>
      </c>
      <c r="V976" s="84" t="s">
        <v>97</v>
      </c>
      <c r="W976" s="85" t="b">
        <f t="shared" si="1"/>
        <v>0</v>
      </c>
      <c r="X976" s="63"/>
      <c r="Y976" s="63"/>
      <c r="Z976" s="63"/>
    </row>
    <row r="977">
      <c r="A977" s="75"/>
      <c r="B977" s="74"/>
      <c r="C977" s="75"/>
      <c r="D977" s="76"/>
      <c r="E977" s="75" t="s">
        <v>97</v>
      </c>
      <c r="F977" s="75" t="s">
        <v>97</v>
      </c>
      <c r="G977" s="77"/>
      <c r="H977" s="77"/>
      <c r="I977" s="80"/>
      <c r="J977" s="77" t="s">
        <v>97</v>
      </c>
      <c r="K977" s="79" t="s">
        <v>97</v>
      </c>
      <c r="L977" s="79"/>
      <c r="M977" s="80"/>
      <c r="N977" s="79" t="s">
        <v>97</v>
      </c>
      <c r="O977" s="81" t="str">
        <f t="array" ref="O977">IF(A977="", "", (IFNA(IF(A977="", "", INDEX(UpdateSheet!$L:$L, MATCH(1, (UpdateSheet!$G:$G=MAXIFS(UpdateSheet!$G:$G, UpdateSheet!$H:$H, G977, UpdateSheet!$G:$G, "&lt;=" &amp; D977)) * (UpdateSheet!$H:$H=G977), 0))), "") * J977) +
(IFNA(IF(A977="", "", INDEX(UpdateSheet!$P:$P, MATCH(1, (UpdateSheet!$G:$G=MAXIFS(UpdateSheet!$G:$G, UpdateSheet!$M:$M, K977, UpdateSheet!$G:$G, "&lt;=" &amp; D977)) * (UpdateSheet!$M:$M=K977), 0))), "") * N977)
)
</f>
        <v/>
      </c>
      <c r="P977" s="86"/>
      <c r="Q977" s="82" t="str">
        <f t="array" ref="Q977">IF(A977="", "", (IFNA(IF(A977="", "", INDEX(UpdateSheet!$K:$K, MATCH(1, (UpdateSheet!$G:$G=MAXIFS(UpdateSheet!$G:$G, UpdateSheet!$H:$H, G977, UpdateSheet!$I:$I, J977, UpdateSheet!$G:$G, "&lt;=" &amp; D977)) * (UpdateSheet!$H:$H=G977) *(UpdateSheet!$I:$I=J977), 0))), "")) +
(IFNA(IF(A977="", "", INDEX(UpdateSheet!$O:$O, MATCH(1, (UpdateSheet!$G:$G=MAXIFS(UpdateSheet!$G:$G, UpdateSheet!$M:$M, K977,UpdateSheet!$N:$N, N977, UpdateSheet!$G:$G, "&lt;=" &amp; D977)) * (UpdateSheet!$M:$M=K977) *(UpdateSheet!$N:$N=N977), 0))), ""))
)
</f>
        <v/>
      </c>
      <c r="R977" s="81" t="s">
        <v>97</v>
      </c>
      <c r="S977" s="63" t="str">
        <f t="shared" si="20"/>
        <v/>
      </c>
      <c r="T977" s="87"/>
      <c r="U977" s="84" t="s">
        <v>97</v>
      </c>
      <c r="V977" s="84" t="s">
        <v>97</v>
      </c>
      <c r="W977" s="85" t="b">
        <f t="shared" si="1"/>
        <v>0</v>
      </c>
      <c r="X977" s="63"/>
      <c r="Y977" s="63"/>
      <c r="Z977" s="63"/>
    </row>
    <row r="978">
      <c r="A978" s="75"/>
      <c r="B978" s="74"/>
      <c r="C978" s="75"/>
      <c r="D978" s="76"/>
      <c r="E978" s="75" t="s">
        <v>97</v>
      </c>
      <c r="F978" s="75" t="s">
        <v>97</v>
      </c>
      <c r="G978" s="77"/>
      <c r="H978" s="77"/>
      <c r="I978" s="80"/>
      <c r="J978" s="77" t="s">
        <v>97</v>
      </c>
      <c r="K978" s="79" t="s">
        <v>97</v>
      </c>
      <c r="L978" s="79"/>
      <c r="M978" s="80"/>
      <c r="N978" s="79" t="s">
        <v>97</v>
      </c>
      <c r="O978" s="81" t="str">
        <f t="array" ref="O978">IF(A978="", "", (IFNA(IF(A978="", "", INDEX(UpdateSheet!$L:$L, MATCH(1, (UpdateSheet!$G:$G=MAXIFS(UpdateSheet!$G:$G, UpdateSheet!$H:$H, G978, UpdateSheet!$G:$G, "&lt;=" &amp; D978)) * (UpdateSheet!$H:$H=G978), 0))), "") * J978) +
(IFNA(IF(A978="", "", INDEX(UpdateSheet!$P:$P, MATCH(1, (UpdateSheet!$G:$G=MAXIFS(UpdateSheet!$G:$G, UpdateSheet!$M:$M, K978, UpdateSheet!$G:$G, "&lt;=" &amp; D978)) * (UpdateSheet!$M:$M=K978), 0))), "") * N978)
)
</f>
        <v/>
      </c>
      <c r="P978" s="86"/>
      <c r="Q978" s="82" t="str">
        <f t="array" ref="Q978">IF(A978="", "", (IFNA(IF(A978="", "", INDEX(UpdateSheet!$K:$K, MATCH(1, (UpdateSheet!$G:$G=MAXIFS(UpdateSheet!$G:$G, UpdateSheet!$H:$H, G978, UpdateSheet!$I:$I, J978, UpdateSheet!$G:$G, "&lt;=" &amp; D978)) * (UpdateSheet!$H:$H=G978) *(UpdateSheet!$I:$I=J978), 0))), "")) +
(IFNA(IF(A978="", "", INDEX(UpdateSheet!$O:$O, MATCH(1, (UpdateSheet!$G:$G=MAXIFS(UpdateSheet!$G:$G, UpdateSheet!$M:$M, K978,UpdateSheet!$N:$N, N978, UpdateSheet!$G:$G, "&lt;=" &amp; D978)) * (UpdateSheet!$M:$M=K978) *(UpdateSheet!$N:$N=N978), 0))), ""))
)
</f>
        <v/>
      </c>
      <c r="R978" s="81" t="s">
        <v>97</v>
      </c>
      <c r="S978" s="63" t="str">
        <f t="shared" si="20"/>
        <v/>
      </c>
      <c r="T978" s="87"/>
      <c r="U978" s="84" t="s">
        <v>97</v>
      </c>
      <c r="V978" s="84" t="s">
        <v>97</v>
      </c>
      <c r="W978" s="85" t="b">
        <f t="shared" si="1"/>
        <v>0</v>
      </c>
      <c r="X978" s="63"/>
      <c r="Y978" s="63"/>
      <c r="Z978" s="63"/>
    </row>
    <row r="979">
      <c r="A979" s="75"/>
      <c r="B979" s="74"/>
      <c r="C979" s="75"/>
      <c r="D979" s="76"/>
      <c r="E979" s="75" t="s">
        <v>97</v>
      </c>
      <c r="F979" s="75" t="s">
        <v>97</v>
      </c>
      <c r="G979" s="77"/>
      <c r="H979" s="77"/>
      <c r="I979" s="80"/>
      <c r="J979" s="77" t="s">
        <v>97</v>
      </c>
      <c r="K979" s="79" t="s">
        <v>97</v>
      </c>
      <c r="L979" s="79"/>
      <c r="M979" s="80"/>
      <c r="N979" s="79" t="s">
        <v>97</v>
      </c>
      <c r="O979" s="81" t="str">
        <f t="array" ref="O979">IF(A979="", "", (IFNA(IF(A979="", "", INDEX(UpdateSheet!$L:$L, MATCH(1, (UpdateSheet!$G:$G=MAXIFS(UpdateSheet!$G:$G, UpdateSheet!$H:$H, G979, UpdateSheet!$G:$G, "&lt;=" &amp; D979)) * (UpdateSheet!$H:$H=G979), 0))), "") * J979) +
(IFNA(IF(A979="", "", INDEX(UpdateSheet!$P:$P, MATCH(1, (UpdateSheet!$G:$G=MAXIFS(UpdateSheet!$G:$G, UpdateSheet!$M:$M, K979, UpdateSheet!$G:$G, "&lt;=" &amp; D979)) * (UpdateSheet!$M:$M=K979), 0))), "") * N979)
)
</f>
        <v/>
      </c>
      <c r="P979" s="86"/>
      <c r="Q979" s="82" t="str">
        <f t="array" ref="Q979">IF(A979="", "", (IFNA(IF(A979="", "", INDEX(UpdateSheet!$K:$K, MATCH(1, (UpdateSheet!$G:$G=MAXIFS(UpdateSheet!$G:$G, UpdateSheet!$H:$H, G979, UpdateSheet!$I:$I, J979, UpdateSheet!$G:$G, "&lt;=" &amp; D979)) * (UpdateSheet!$H:$H=G979) *(UpdateSheet!$I:$I=J979), 0))), "")) +
(IFNA(IF(A979="", "", INDEX(UpdateSheet!$O:$O, MATCH(1, (UpdateSheet!$G:$G=MAXIFS(UpdateSheet!$G:$G, UpdateSheet!$M:$M, K979,UpdateSheet!$N:$N, N979, UpdateSheet!$G:$G, "&lt;=" &amp; D979)) * (UpdateSheet!$M:$M=K979) *(UpdateSheet!$N:$N=N979), 0))), ""))
)
</f>
        <v/>
      </c>
      <c r="R979" s="81" t="s">
        <v>97</v>
      </c>
      <c r="S979" s="63" t="str">
        <f t="shared" si="20"/>
        <v/>
      </c>
      <c r="T979" s="87"/>
      <c r="U979" s="84" t="s">
        <v>97</v>
      </c>
      <c r="V979" s="84" t="s">
        <v>97</v>
      </c>
      <c r="W979" s="85" t="b">
        <f t="shared" si="1"/>
        <v>0</v>
      </c>
      <c r="X979" s="63"/>
      <c r="Y979" s="63"/>
      <c r="Z979" s="63"/>
    </row>
    <row r="980">
      <c r="A980" s="75"/>
      <c r="B980" s="74"/>
      <c r="C980" s="75"/>
      <c r="D980" s="76"/>
      <c r="E980" s="75" t="s">
        <v>97</v>
      </c>
      <c r="F980" s="75" t="s">
        <v>97</v>
      </c>
      <c r="G980" s="77"/>
      <c r="H980" s="77"/>
      <c r="I980" s="80"/>
      <c r="J980" s="77" t="s">
        <v>97</v>
      </c>
      <c r="K980" s="79" t="s">
        <v>97</v>
      </c>
      <c r="L980" s="79"/>
      <c r="M980" s="80"/>
      <c r="N980" s="79" t="s">
        <v>97</v>
      </c>
      <c r="O980" s="81" t="str">
        <f t="array" ref="O980">IF(A980="", "", (IFNA(IF(A980="", "", INDEX(UpdateSheet!$L:$L, MATCH(1, (UpdateSheet!$G:$G=MAXIFS(UpdateSheet!$G:$G, UpdateSheet!$H:$H, G980, UpdateSheet!$G:$G, "&lt;=" &amp; D980)) * (UpdateSheet!$H:$H=G980), 0))), "") * J980) +
(IFNA(IF(A980="", "", INDEX(UpdateSheet!$P:$P, MATCH(1, (UpdateSheet!$G:$G=MAXIFS(UpdateSheet!$G:$G, UpdateSheet!$M:$M, K980, UpdateSheet!$G:$G, "&lt;=" &amp; D980)) * (UpdateSheet!$M:$M=K980), 0))), "") * N980)
)
</f>
        <v/>
      </c>
      <c r="P980" s="86"/>
      <c r="Q980" s="82" t="str">
        <f t="array" ref="Q980">IF(A980="", "", (IFNA(IF(A980="", "", INDEX(UpdateSheet!$K:$K, MATCH(1, (UpdateSheet!$G:$G=MAXIFS(UpdateSheet!$G:$G, UpdateSheet!$H:$H, G980, UpdateSheet!$I:$I, J980, UpdateSheet!$G:$G, "&lt;=" &amp; D980)) * (UpdateSheet!$H:$H=G980) *(UpdateSheet!$I:$I=J980), 0))), "")) +
(IFNA(IF(A980="", "", INDEX(UpdateSheet!$O:$O, MATCH(1, (UpdateSheet!$G:$G=MAXIFS(UpdateSheet!$G:$G, UpdateSheet!$M:$M, K980,UpdateSheet!$N:$N, N980, UpdateSheet!$G:$G, "&lt;=" &amp; D980)) * (UpdateSheet!$M:$M=K980) *(UpdateSheet!$N:$N=N980), 0))), ""))
)
</f>
        <v/>
      </c>
      <c r="R980" s="81" t="s">
        <v>97</v>
      </c>
      <c r="S980" s="63" t="str">
        <f t="shared" si="20"/>
        <v/>
      </c>
      <c r="T980" s="87"/>
      <c r="U980" s="84" t="s">
        <v>97</v>
      </c>
      <c r="V980" s="84" t="s">
        <v>97</v>
      </c>
      <c r="W980" s="85" t="b">
        <f t="shared" si="1"/>
        <v>0</v>
      </c>
      <c r="X980" s="63"/>
      <c r="Y980" s="63"/>
      <c r="Z980" s="63"/>
    </row>
    <row r="981">
      <c r="A981" s="75"/>
      <c r="B981" s="74"/>
      <c r="C981" s="75"/>
      <c r="D981" s="76"/>
      <c r="E981" s="75" t="s">
        <v>97</v>
      </c>
      <c r="F981" s="75" t="s">
        <v>97</v>
      </c>
      <c r="G981" s="77"/>
      <c r="H981" s="77"/>
      <c r="I981" s="80"/>
      <c r="J981" s="77" t="s">
        <v>97</v>
      </c>
      <c r="K981" s="79" t="s">
        <v>97</v>
      </c>
      <c r="L981" s="79"/>
      <c r="M981" s="80"/>
      <c r="N981" s="79" t="s">
        <v>97</v>
      </c>
      <c r="O981" s="81" t="str">
        <f t="array" ref="O981">IF(A981="", "", (IFNA(IF(A981="", "", INDEX(UpdateSheet!$L:$L, MATCH(1, (UpdateSheet!$G:$G=MAXIFS(UpdateSheet!$G:$G, UpdateSheet!$H:$H, G981, UpdateSheet!$G:$G, "&lt;=" &amp; D981)) * (UpdateSheet!$H:$H=G981), 0))), "") * J981) +
(IFNA(IF(A981="", "", INDEX(UpdateSheet!$P:$P, MATCH(1, (UpdateSheet!$G:$G=MAXIFS(UpdateSheet!$G:$G, UpdateSheet!$M:$M, K981, UpdateSheet!$G:$G, "&lt;=" &amp; D981)) * (UpdateSheet!$M:$M=K981), 0))), "") * N981)
)
</f>
        <v/>
      </c>
      <c r="P981" s="86"/>
      <c r="Q981" s="82" t="str">
        <f t="array" ref="Q981">IF(A981="", "", (IFNA(IF(A981="", "", INDEX(UpdateSheet!$K:$K, MATCH(1, (UpdateSheet!$G:$G=MAXIFS(UpdateSheet!$G:$G, UpdateSheet!$H:$H, G981, UpdateSheet!$I:$I, J981, UpdateSheet!$G:$G, "&lt;=" &amp; D981)) * (UpdateSheet!$H:$H=G981) *(UpdateSheet!$I:$I=J981), 0))), "")) +
(IFNA(IF(A981="", "", INDEX(UpdateSheet!$O:$O, MATCH(1, (UpdateSheet!$G:$G=MAXIFS(UpdateSheet!$G:$G, UpdateSheet!$M:$M, K981,UpdateSheet!$N:$N, N981, UpdateSheet!$G:$G, "&lt;=" &amp; D981)) * (UpdateSheet!$M:$M=K981) *(UpdateSheet!$N:$N=N981), 0))), ""))
)
</f>
        <v/>
      </c>
      <c r="R981" s="81" t="s">
        <v>97</v>
      </c>
      <c r="S981" s="63" t="str">
        <f t="shared" si="20"/>
        <v/>
      </c>
      <c r="T981" s="87"/>
      <c r="U981" s="84" t="s">
        <v>97</v>
      </c>
      <c r="V981" s="84" t="s">
        <v>97</v>
      </c>
      <c r="W981" s="85" t="b">
        <f t="shared" si="1"/>
        <v>0</v>
      </c>
      <c r="X981" s="63"/>
      <c r="Y981" s="63"/>
      <c r="Z981" s="63"/>
    </row>
    <row r="982">
      <c r="A982" s="75"/>
      <c r="B982" s="74"/>
      <c r="C982" s="75"/>
      <c r="D982" s="76"/>
      <c r="E982" s="75" t="s">
        <v>97</v>
      </c>
      <c r="F982" s="75" t="s">
        <v>97</v>
      </c>
      <c r="G982" s="77"/>
      <c r="H982" s="77"/>
      <c r="I982" s="80"/>
      <c r="J982" s="77" t="s">
        <v>97</v>
      </c>
      <c r="K982" s="79" t="s">
        <v>97</v>
      </c>
      <c r="L982" s="79"/>
      <c r="M982" s="80"/>
      <c r="N982" s="79" t="s">
        <v>97</v>
      </c>
      <c r="O982" s="81" t="str">
        <f t="array" ref="O982">IF(A982="", "", (IFNA(IF(A982="", "", INDEX(UpdateSheet!$L:$L, MATCH(1, (UpdateSheet!$G:$G=MAXIFS(UpdateSheet!$G:$G, UpdateSheet!$H:$H, G982, UpdateSheet!$G:$G, "&lt;=" &amp; D982)) * (UpdateSheet!$H:$H=G982), 0))), "") * J982) +
(IFNA(IF(A982="", "", INDEX(UpdateSheet!$P:$P, MATCH(1, (UpdateSheet!$G:$G=MAXIFS(UpdateSheet!$G:$G, UpdateSheet!$M:$M, K982, UpdateSheet!$G:$G, "&lt;=" &amp; D982)) * (UpdateSheet!$M:$M=K982), 0))), "") * N982)
)
</f>
        <v/>
      </c>
      <c r="P982" s="86"/>
      <c r="Q982" s="82" t="str">
        <f t="array" ref="Q982">IF(A982="", "", (IFNA(IF(A982="", "", INDEX(UpdateSheet!$K:$K, MATCH(1, (UpdateSheet!$G:$G=MAXIFS(UpdateSheet!$G:$G, UpdateSheet!$H:$H, G982, UpdateSheet!$I:$I, J982, UpdateSheet!$G:$G, "&lt;=" &amp; D982)) * (UpdateSheet!$H:$H=G982) *(UpdateSheet!$I:$I=J982), 0))), "")) +
(IFNA(IF(A982="", "", INDEX(UpdateSheet!$O:$O, MATCH(1, (UpdateSheet!$G:$G=MAXIFS(UpdateSheet!$G:$G, UpdateSheet!$M:$M, K982,UpdateSheet!$N:$N, N982, UpdateSheet!$G:$G, "&lt;=" &amp; D982)) * (UpdateSheet!$M:$M=K982) *(UpdateSheet!$N:$N=N982), 0))), ""))
)
</f>
        <v/>
      </c>
      <c r="R982" s="81" t="s">
        <v>97</v>
      </c>
      <c r="S982" s="63" t="str">
        <f t="shared" si="20"/>
        <v/>
      </c>
      <c r="T982" s="87"/>
      <c r="U982" s="84" t="s">
        <v>97</v>
      </c>
      <c r="V982" s="84" t="s">
        <v>97</v>
      </c>
      <c r="W982" s="85" t="b">
        <f t="shared" si="1"/>
        <v>0</v>
      </c>
      <c r="X982" s="63"/>
      <c r="Y982" s="63"/>
      <c r="Z982" s="63"/>
    </row>
    <row r="983">
      <c r="A983" s="75"/>
      <c r="B983" s="94"/>
      <c r="C983" s="75"/>
      <c r="D983" s="76"/>
      <c r="E983" s="75" t="s">
        <v>97</v>
      </c>
      <c r="F983" s="75" t="s">
        <v>97</v>
      </c>
      <c r="G983" s="77"/>
      <c r="H983" s="77"/>
      <c r="I983" s="80"/>
      <c r="J983" s="77" t="s">
        <v>97</v>
      </c>
      <c r="K983" s="79" t="s">
        <v>97</v>
      </c>
      <c r="L983" s="79"/>
      <c r="M983" s="80"/>
      <c r="N983" s="79" t="s">
        <v>97</v>
      </c>
      <c r="O983" s="81" t="str">
        <f t="array" ref="O983">IF(A983="", "", (IFNA(IF(A983="", "", INDEX(UpdateSheet!$L:$L, MATCH(1, (UpdateSheet!$G:$G=MAXIFS(UpdateSheet!$G:$G, UpdateSheet!$H:$H, G983, UpdateSheet!$G:$G, "&lt;=" &amp; D983)) * (UpdateSheet!$H:$H=G983), 0))), "") * J983) +
(IFNA(IF(A983="", "", INDEX(UpdateSheet!$P:$P, MATCH(1, (UpdateSheet!$G:$G=MAXIFS(UpdateSheet!$G:$G, UpdateSheet!$M:$M, K983, UpdateSheet!$G:$G, "&lt;=" &amp; D983)) * (UpdateSheet!$M:$M=K983), 0))), "") * N983)
)
</f>
        <v/>
      </c>
      <c r="P983" s="86"/>
      <c r="Q983" s="82" t="str">
        <f t="array" ref="Q983">IF(A983="", "", (IFNA(IF(A983="", "", INDEX(UpdateSheet!$K:$K, MATCH(1, (UpdateSheet!$G:$G=MAXIFS(UpdateSheet!$G:$G, UpdateSheet!$H:$H, G983, UpdateSheet!$I:$I, J983, UpdateSheet!$G:$G, "&lt;=" &amp; D983)) * (UpdateSheet!$H:$H=G983) *(UpdateSheet!$I:$I=J983), 0))), "")) +
(IFNA(IF(A983="", "", INDEX(UpdateSheet!$O:$O, MATCH(1, (UpdateSheet!$G:$G=MAXIFS(UpdateSheet!$G:$G, UpdateSheet!$M:$M, K983,UpdateSheet!$N:$N, N983, UpdateSheet!$G:$G, "&lt;=" &amp; D983)) * (UpdateSheet!$M:$M=K983) *(UpdateSheet!$N:$N=N983), 0))), ""))
)
</f>
        <v/>
      </c>
      <c r="R983" s="81" t="s">
        <v>97</v>
      </c>
      <c r="S983" s="63"/>
      <c r="T983" s="87"/>
      <c r="U983" s="84" t="s">
        <v>97</v>
      </c>
      <c r="V983" s="84" t="s">
        <v>97</v>
      </c>
      <c r="W983" s="85" t="b">
        <v>0</v>
      </c>
      <c r="X983" s="63"/>
      <c r="Y983" s="63"/>
      <c r="Z983" s="63"/>
    </row>
    <row r="984">
      <c r="A984" s="75"/>
      <c r="B984" s="94"/>
      <c r="C984" s="75"/>
      <c r="D984" s="76"/>
      <c r="E984" s="75" t="s">
        <v>97</v>
      </c>
      <c r="F984" s="75" t="s">
        <v>97</v>
      </c>
      <c r="G984" s="77"/>
      <c r="H984" s="77"/>
      <c r="I984" s="80"/>
      <c r="J984" s="77" t="s">
        <v>97</v>
      </c>
      <c r="K984" s="79" t="s">
        <v>97</v>
      </c>
      <c r="L984" s="79"/>
      <c r="M984" s="80"/>
      <c r="N984" s="79" t="s">
        <v>97</v>
      </c>
      <c r="O984" s="81" t="str">
        <f t="array" ref="O984">IF(A984="", "", (IFNA(IF(A984="", "", INDEX(UpdateSheet!$L:$L, MATCH(1, (UpdateSheet!$G:$G=MAXIFS(UpdateSheet!$G:$G, UpdateSheet!$H:$H, G984, UpdateSheet!$G:$G, "&lt;=" &amp; D984)) * (UpdateSheet!$H:$H=G984), 0))), "") * J984) +
(IFNA(IF(A984="", "", INDEX(UpdateSheet!$P:$P, MATCH(1, (UpdateSheet!$G:$G=MAXIFS(UpdateSheet!$G:$G, UpdateSheet!$M:$M, K984, UpdateSheet!$G:$G, "&lt;=" &amp; D984)) * (UpdateSheet!$M:$M=K984), 0))), "") * N984)
)
</f>
        <v/>
      </c>
      <c r="P984" s="86"/>
      <c r="Q984" s="82" t="str">
        <f t="array" ref="Q984">IF(A984="", "", (IFNA(IF(A984="", "", INDEX(UpdateSheet!$K:$K, MATCH(1, (UpdateSheet!$G:$G=MAXIFS(UpdateSheet!$G:$G, UpdateSheet!$H:$H, G984, UpdateSheet!$I:$I, J984, UpdateSheet!$G:$G, "&lt;=" &amp; D984)) * (UpdateSheet!$H:$H=G984) *(UpdateSheet!$I:$I=J984), 0))), "")) +
(IFNA(IF(A984="", "", INDEX(UpdateSheet!$O:$O, MATCH(1, (UpdateSheet!$G:$G=MAXIFS(UpdateSheet!$G:$G, UpdateSheet!$M:$M, K984,UpdateSheet!$N:$N, N984, UpdateSheet!$G:$G, "&lt;=" &amp; D984)) * (UpdateSheet!$M:$M=K984) *(UpdateSheet!$N:$N=N984), 0))), ""))
)
</f>
        <v/>
      </c>
      <c r="R984" s="81" t="s">
        <v>97</v>
      </c>
      <c r="S984" s="63"/>
      <c r="T984" s="87"/>
      <c r="U984" s="84" t="s">
        <v>97</v>
      </c>
      <c r="V984" s="84" t="s">
        <v>97</v>
      </c>
      <c r="W984" s="85" t="b">
        <v>0</v>
      </c>
      <c r="X984" s="63"/>
      <c r="Y984" s="63"/>
      <c r="Z984" s="63"/>
    </row>
    <row r="985">
      <c r="A985" s="75"/>
      <c r="B985" s="94"/>
      <c r="C985" s="75"/>
      <c r="D985" s="76"/>
      <c r="E985" s="75" t="s">
        <v>97</v>
      </c>
      <c r="F985" s="75" t="s">
        <v>97</v>
      </c>
      <c r="G985" s="77"/>
      <c r="H985" s="77"/>
      <c r="I985" s="80"/>
      <c r="J985" s="77" t="s">
        <v>97</v>
      </c>
      <c r="K985" s="79" t="s">
        <v>97</v>
      </c>
      <c r="L985" s="79"/>
      <c r="M985" s="80"/>
      <c r="N985" s="79" t="s">
        <v>97</v>
      </c>
      <c r="O985" s="81" t="str">
        <f t="array" ref="O985">IF(A985="", "", (IFNA(IF(A985="", "", INDEX(UpdateSheet!$L:$L, MATCH(1, (UpdateSheet!$G:$G=MAXIFS(UpdateSheet!$G:$G, UpdateSheet!$H:$H, G985, UpdateSheet!$G:$G, "&lt;=" &amp; D985)) * (UpdateSheet!$H:$H=G985), 0))), "") * J985) +
(IFNA(IF(A985="", "", INDEX(UpdateSheet!$P:$P, MATCH(1, (UpdateSheet!$G:$G=MAXIFS(UpdateSheet!$G:$G, UpdateSheet!$M:$M, K985, UpdateSheet!$G:$G, "&lt;=" &amp; D985)) * (UpdateSheet!$M:$M=K985), 0))), "") * N985)
)
</f>
        <v/>
      </c>
      <c r="P985" s="86"/>
      <c r="Q985" s="82" t="str">
        <f t="array" ref="Q985">IF(A985="", "", (IFNA(IF(A985="", "", INDEX(UpdateSheet!$K:$K, MATCH(1, (UpdateSheet!$G:$G=MAXIFS(UpdateSheet!$G:$G, UpdateSheet!$H:$H, G985, UpdateSheet!$I:$I, J985, UpdateSheet!$G:$G, "&lt;=" &amp; D985)) * (UpdateSheet!$H:$H=G985) *(UpdateSheet!$I:$I=J985), 0))), "")) +
(IFNA(IF(A985="", "", INDEX(UpdateSheet!$O:$O, MATCH(1, (UpdateSheet!$G:$G=MAXIFS(UpdateSheet!$G:$G, UpdateSheet!$M:$M, K985,UpdateSheet!$N:$N, N985, UpdateSheet!$G:$G, "&lt;=" &amp; D985)) * (UpdateSheet!$M:$M=K985) *(UpdateSheet!$N:$N=N985), 0))), ""))
)
</f>
        <v/>
      </c>
      <c r="R985" s="81" t="s">
        <v>97</v>
      </c>
      <c r="S985" s="63"/>
      <c r="T985" s="87"/>
      <c r="U985" s="84" t="s">
        <v>97</v>
      </c>
      <c r="V985" s="84" t="s">
        <v>97</v>
      </c>
      <c r="W985" s="85" t="b">
        <v>0</v>
      </c>
      <c r="X985" s="63"/>
      <c r="Y985" s="63"/>
      <c r="Z985" s="63"/>
    </row>
    <row r="986">
      <c r="A986" s="75"/>
      <c r="B986" s="94"/>
      <c r="C986" s="75"/>
      <c r="D986" s="76"/>
      <c r="E986" s="75" t="s">
        <v>97</v>
      </c>
      <c r="F986" s="75" t="s">
        <v>97</v>
      </c>
      <c r="G986" s="77"/>
      <c r="H986" s="77"/>
      <c r="I986" s="80"/>
      <c r="J986" s="77" t="s">
        <v>97</v>
      </c>
      <c r="K986" s="79" t="s">
        <v>97</v>
      </c>
      <c r="L986" s="79"/>
      <c r="M986" s="80"/>
      <c r="N986" s="79" t="s">
        <v>97</v>
      </c>
      <c r="O986" s="81" t="str">
        <f t="array" ref="O986">IF(A986="", "", (IFNA(IF(A986="", "", INDEX(UpdateSheet!$L:$L, MATCH(1, (UpdateSheet!$G:$G=MAXIFS(UpdateSheet!$G:$G, UpdateSheet!$H:$H, G986, UpdateSheet!$G:$G, "&lt;=" &amp; D986)) * (UpdateSheet!$H:$H=G986), 0))), "") * J986) +
(IFNA(IF(A986="", "", INDEX(UpdateSheet!$P:$P, MATCH(1, (UpdateSheet!$G:$G=MAXIFS(UpdateSheet!$G:$G, UpdateSheet!$M:$M, K986, UpdateSheet!$G:$G, "&lt;=" &amp; D986)) * (UpdateSheet!$M:$M=K986), 0))), "") * N986)
)
</f>
        <v/>
      </c>
      <c r="P986" s="86"/>
      <c r="Q986" s="82" t="str">
        <f t="array" ref="Q986">IF(A986="", "", (IFNA(IF(A986="", "", INDEX(UpdateSheet!$K:$K, MATCH(1, (UpdateSheet!$G:$G=MAXIFS(UpdateSheet!$G:$G, UpdateSheet!$H:$H, G986, UpdateSheet!$I:$I, J986, UpdateSheet!$G:$G, "&lt;=" &amp; D986)) * (UpdateSheet!$H:$H=G986) *(UpdateSheet!$I:$I=J986), 0))), "")) +
(IFNA(IF(A986="", "", INDEX(UpdateSheet!$O:$O, MATCH(1, (UpdateSheet!$G:$G=MAXIFS(UpdateSheet!$G:$G, UpdateSheet!$M:$M, K986,UpdateSheet!$N:$N, N986, UpdateSheet!$G:$G, "&lt;=" &amp; D986)) * (UpdateSheet!$M:$M=K986) *(UpdateSheet!$N:$N=N986), 0))), ""))
)
</f>
        <v/>
      </c>
      <c r="R986" s="81" t="s">
        <v>97</v>
      </c>
      <c r="S986" s="63"/>
      <c r="T986" s="87"/>
      <c r="U986" s="84" t="s">
        <v>97</v>
      </c>
      <c r="V986" s="84" t="s">
        <v>97</v>
      </c>
      <c r="W986" s="85" t="b">
        <v>0</v>
      </c>
      <c r="X986" s="63"/>
      <c r="Y986" s="63"/>
      <c r="Z986" s="63"/>
    </row>
    <row r="987">
      <c r="A987" s="75"/>
      <c r="B987" s="94"/>
      <c r="C987" s="75"/>
      <c r="D987" s="76"/>
      <c r="E987" s="75" t="s">
        <v>97</v>
      </c>
      <c r="F987" s="75" t="s">
        <v>97</v>
      </c>
      <c r="G987" s="77"/>
      <c r="H987" s="77"/>
      <c r="I987" s="80"/>
      <c r="J987" s="77" t="s">
        <v>97</v>
      </c>
      <c r="K987" s="79" t="s">
        <v>97</v>
      </c>
      <c r="L987" s="79"/>
      <c r="M987" s="80"/>
      <c r="N987" s="79" t="s">
        <v>97</v>
      </c>
      <c r="O987" s="81" t="str">
        <f t="array" ref="O987">IF(A987="", "", (IFNA(IF(A987="", "", INDEX(UpdateSheet!$L:$L, MATCH(1, (UpdateSheet!$G:$G=MAXIFS(UpdateSheet!$G:$G, UpdateSheet!$H:$H, G987, UpdateSheet!$G:$G, "&lt;=" &amp; D987)) * (UpdateSheet!$H:$H=G987), 0))), "") * J987) +
(IFNA(IF(A987="", "", INDEX(UpdateSheet!$P:$P, MATCH(1, (UpdateSheet!$G:$G=MAXIFS(UpdateSheet!$G:$G, UpdateSheet!$M:$M, K987, UpdateSheet!$G:$G, "&lt;=" &amp; D987)) * (UpdateSheet!$M:$M=K987), 0))), "") * N987)
)
</f>
        <v/>
      </c>
      <c r="P987" s="86"/>
      <c r="Q987" s="82" t="str">
        <f t="array" ref="Q987">IF(A987="", "", (IFNA(IF(A987="", "", INDEX(UpdateSheet!$K:$K, MATCH(1, (UpdateSheet!$G:$G=MAXIFS(UpdateSheet!$G:$G, UpdateSheet!$H:$H, G987, UpdateSheet!$I:$I, J987, UpdateSheet!$G:$G, "&lt;=" &amp; D987)) * (UpdateSheet!$H:$H=G987) *(UpdateSheet!$I:$I=J987), 0))), "")) +
(IFNA(IF(A987="", "", INDEX(UpdateSheet!$O:$O, MATCH(1, (UpdateSheet!$G:$G=MAXIFS(UpdateSheet!$G:$G, UpdateSheet!$M:$M, K987,UpdateSheet!$N:$N, N987, UpdateSheet!$G:$G, "&lt;=" &amp; D987)) * (UpdateSheet!$M:$M=K987) *(UpdateSheet!$N:$N=N987), 0))), ""))
)
</f>
        <v/>
      </c>
      <c r="R987" s="81" t="s">
        <v>97</v>
      </c>
      <c r="S987" s="63"/>
      <c r="T987" s="87"/>
      <c r="U987" s="84" t="s">
        <v>97</v>
      </c>
      <c r="V987" s="84" t="s">
        <v>97</v>
      </c>
      <c r="W987" s="85" t="b">
        <v>0</v>
      </c>
      <c r="X987" s="63"/>
      <c r="Y987" s="63"/>
      <c r="Z987" s="63"/>
    </row>
    <row r="988">
      <c r="A988" s="75"/>
      <c r="B988" s="94"/>
      <c r="C988" s="75"/>
      <c r="D988" s="76"/>
      <c r="E988" s="75" t="s">
        <v>97</v>
      </c>
      <c r="F988" s="75" t="s">
        <v>97</v>
      </c>
      <c r="G988" s="77"/>
      <c r="H988" s="77"/>
      <c r="I988" s="80"/>
      <c r="J988" s="77" t="s">
        <v>97</v>
      </c>
      <c r="K988" s="79" t="s">
        <v>97</v>
      </c>
      <c r="L988" s="79"/>
      <c r="M988" s="80"/>
      <c r="N988" s="79" t="s">
        <v>97</v>
      </c>
      <c r="O988" s="81" t="str">
        <f t="array" ref="O988">IF(A988="", "", (IFNA(IF(A988="", "", INDEX(UpdateSheet!$L:$L, MATCH(1, (UpdateSheet!$G:$G=MAXIFS(UpdateSheet!$G:$G, UpdateSheet!$H:$H, G988, UpdateSheet!$G:$G, "&lt;=" &amp; D988)) * (UpdateSheet!$H:$H=G988), 0))), "") * J988) +
(IFNA(IF(A988="", "", INDEX(UpdateSheet!$P:$P, MATCH(1, (UpdateSheet!$G:$G=MAXIFS(UpdateSheet!$G:$G, UpdateSheet!$M:$M, K988, UpdateSheet!$G:$G, "&lt;=" &amp; D988)) * (UpdateSheet!$M:$M=K988), 0))), "") * N988)
)
</f>
        <v/>
      </c>
      <c r="P988" s="86"/>
      <c r="Q988" s="82" t="str">
        <f t="array" ref="Q988">IF(A988="", "", (IFNA(IF(A988="", "", INDEX(UpdateSheet!$K:$K, MATCH(1, (UpdateSheet!$G:$G=MAXIFS(UpdateSheet!$G:$G, UpdateSheet!$H:$H, G988, UpdateSheet!$I:$I, J988, UpdateSheet!$G:$G, "&lt;=" &amp; D988)) * (UpdateSheet!$H:$H=G988) *(UpdateSheet!$I:$I=J988), 0))), "")) +
(IFNA(IF(A988="", "", INDEX(UpdateSheet!$O:$O, MATCH(1, (UpdateSheet!$G:$G=MAXIFS(UpdateSheet!$G:$G, UpdateSheet!$M:$M, K988,UpdateSheet!$N:$N, N988, UpdateSheet!$G:$G, "&lt;=" &amp; D988)) * (UpdateSheet!$M:$M=K988) *(UpdateSheet!$N:$N=N988), 0))), ""))
)
</f>
        <v/>
      </c>
      <c r="R988" s="81" t="s">
        <v>97</v>
      </c>
      <c r="S988" s="63"/>
      <c r="T988" s="87"/>
      <c r="U988" s="84" t="s">
        <v>97</v>
      </c>
      <c r="V988" s="84" t="s">
        <v>97</v>
      </c>
      <c r="W988" s="85" t="b">
        <v>0</v>
      </c>
      <c r="X988" s="63"/>
      <c r="Y988" s="63"/>
      <c r="Z988" s="63"/>
    </row>
    <row r="989">
      <c r="A989" s="75"/>
      <c r="B989" s="94"/>
      <c r="C989" s="75"/>
      <c r="D989" s="76"/>
      <c r="E989" s="75" t="s">
        <v>97</v>
      </c>
      <c r="F989" s="75" t="s">
        <v>97</v>
      </c>
      <c r="G989" s="77"/>
      <c r="H989" s="77"/>
      <c r="I989" s="80"/>
      <c r="J989" s="77" t="s">
        <v>97</v>
      </c>
      <c r="K989" s="79" t="s">
        <v>97</v>
      </c>
      <c r="L989" s="79"/>
      <c r="M989" s="80"/>
      <c r="N989" s="79" t="s">
        <v>97</v>
      </c>
      <c r="O989" s="81" t="str">
        <f t="array" ref="O989">IF(A989="", "", (IFNA(IF(A989="", "", INDEX(UpdateSheet!$L:$L, MATCH(1, (UpdateSheet!$G:$G=MAXIFS(UpdateSheet!$G:$G, UpdateSheet!$H:$H, G989, UpdateSheet!$G:$G, "&lt;=" &amp; D989)) * (UpdateSheet!$H:$H=G989), 0))), "") * J989) +
(IFNA(IF(A989="", "", INDEX(UpdateSheet!$P:$P, MATCH(1, (UpdateSheet!$G:$G=MAXIFS(UpdateSheet!$G:$G, UpdateSheet!$M:$M, K989, UpdateSheet!$G:$G, "&lt;=" &amp; D989)) * (UpdateSheet!$M:$M=K989), 0))), "") * N989)
)
</f>
        <v/>
      </c>
      <c r="P989" s="86"/>
      <c r="Q989" s="82" t="str">
        <f t="array" ref="Q989">IF(A989="", "", (IFNA(IF(A989="", "", INDEX(UpdateSheet!$K:$K, MATCH(1, (UpdateSheet!$G:$G=MAXIFS(UpdateSheet!$G:$G, UpdateSheet!$H:$H, G989, UpdateSheet!$I:$I, J989, UpdateSheet!$G:$G, "&lt;=" &amp; D989)) * (UpdateSheet!$H:$H=G989) *(UpdateSheet!$I:$I=J989), 0))), "")) +
(IFNA(IF(A989="", "", INDEX(UpdateSheet!$O:$O, MATCH(1, (UpdateSheet!$G:$G=MAXIFS(UpdateSheet!$G:$G, UpdateSheet!$M:$M, K989,UpdateSheet!$N:$N, N989, UpdateSheet!$G:$G, "&lt;=" &amp; D989)) * (UpdateSheet!$M:$M=K989) *(UpdateSheet!$N:$N=N989), 0))), ""))
)
</f>
        <v/>
      </c>
      <c r="R989" s="81" t="s">
        <v>97</v>
      </c>
      <c r="S989" s="63"/>
      <c r="T989" s="87"/>
      <c r="U989" s="84" t="s">
        <v>97</v>
      </c>
      <c r="V989" s="84" t="s">
        <v>97</v>
      </c>
      <c r="W989" s="85" t="b">
        <v>0</v>
      </c>
      <c r="X989" s="63"/>
      <c r="Y989" s="63"/>
      <c r="Z989" s="63"/>
    </row>
    <row r="990">
      <c r="A990" s="75"/>
      <c r="B990" s="94"/>
      <c r="C990" s="75"/>
      <c r="D990" s="76"/>
      <c r="E990" s="75" t="s">
        <v>97</v>
      </c>
      <c r="F990" s="75" t="s">
        <v>97</v>
      </c>
      <c r="G990" s="77"/>
      <c r="H990" s="77"/>
      <c r="I990" s="80"/>
      <c r="J990" s="77" t="s">
        <v>97</v>
      </c>
      <c r="K990" s="79" t="s">
        <v>97</v>
      </c>
      <c r="L990" s="79"/>
      <c r="M990" s="80"/>
      <c r="N990" s="79" t="s">
        <v>97</v>
      </c>
      <c r="O990" s="81" t="str">
        <f t="array" ref="O990">IF(A990="", "", (IFNA(IF(A990="", "", INDEX(UpdateSheet!$L:$L, MATCH(1, (UpdateSheet!$G:$G=MAXIFS(UpdateSheet!$G:$G, UpdateSheet!$H:$H, G990, UpdateSheet!$G:$G, "&lt;=" &amp; D990)) * (UpdateSheet!$H:$H=G990), 0))), "") * J990) +
(IFNA(IF(A990="", "", INDEX(UpdateSheet!$P:$P, MATCH(1, (UpdateSheet!$G:$G=MAXIFS(UpdateSheet!$G:$G, UpdateSheet!$M:$M, K990, UpdateSheet!$G:$G, "&lt;=" &amp; D990)) * (UpdateSheet!$M:$M=K990), 0))), "") * N990)
)
</f>
        <v/>
      </c>
      <c r="P990" s="86"/>
      <c r="Q990" s="82" t="str">
        <f t="array" ref="Q990">IF(A990="", "", (IFNA(IF(A990="", "", INDEX(UpdateSheet!$K:$K, MATCH(1, (UpdateSheet!$G:$G=MAXIFS(UpdateSheet!$G:$G, UpdateSheet!$H:$H, G990, UpdateSheet!$I:$I, J990, UpdateSheet!$G:$G, "&lt;=" &amp; D990)) * (UpdateSheet!$H:$H=G990) *(UpdateSheet!$I:$I=J990), 0))), "")) +
(IFNA(IF(A990="", "", INDEX(UpdateSheet!$O:$O, MATCH(1, (UpdateSheet!$G:$G=MAXIFS(UpdateSheet!$G:$G, UpdateSheet!$M:$M, K990,UpdateSheet!$N:$N, N990, UpdateSheet!$G:$G, "&lt;=" &amp; D990)) * (UpdateSheet!$M:$M=K990) *(UpdateSheet!$N:$N=N990), 0))), ""))
)
</f>
        <v/>
      </c>
      <c r="R990" s="81" t="s">
        <v>97</v>
      </c>
      <c r="S990" s="63"/>
      <c r="T990" s="87"/>
      <c r="U990" s="84" t="s">
        <v>97</v>
      </c>
      <c r="V990" s="84" t="s">
        <v>97</v>
      </c>
      <c r="W990" s="85" t="b">
        <v>0</v>
      </c>
      <c r="X990" s="63"/>
      <c r="Y990" s="63"/>
      <c r="Z990" s="63"/>
    </row>
    <row r="991">
      <c r="A991" s="75"/>
      <c r="B991" s="94"/>
      <c r="C991" s="75"/>
      <c r="D991" s="76"/>
      <c r="E991" s="75" t="s">
        <v>97</v>
      </c>
      <c r="F991" s="75" t="s">
        <v>97</v>
      </c>
      <c r="G991" s="77"/>
      <c r="H991" s="77"/>
      <c r="I991" s="80"/>
      <c r="J991" s="77" t="s">
        <v>97</v>
      </c>
      <c r="K991" s="79" t="s">
        <v>97</v>
      </c>
      <c r="L991" s="79"/>
      <c r="M991" s="80"/>
      <c r="N991" s="79" t="s">
        <v>97</v>
      </c>
      <c r="O991" s="81" t="str">
        <f t="array" ref="O991">IF(A991="", "", (IFNA(IF(A991="", "", INDEX(UpdateSheet!$L:$L, MATCH(1, (UpdateSheet!$G:$G=MAXIFS(UpdateSheet!$G:$G, UpdateSheet!$H:$H, G991, UpdateSheet!$G:$G, "&lt;=" &amp; D991)) * (UpdateSheet!$H:$H=G991), 0))), "") * J991) +
(IFNA(IF(A991="", "", INDEX(UpdateSheet!$P:$P, MATCH(1, (UpdateSheet!$G:$G=MAXIFS(UpdateSheet!$G:$G, UpdateSheet!$M:$M, K991, UpdateSheet!$G:$G, "&lt;=" &amp; D991)) * (UpdateSheet!$M:$M=K991), 0))), "") * N991)
)
</f>
        <v/>
      </c>
      <c r="P991" s="86"/>
      <c r="Q991" s="82" t="str">
        <f t="array" ref="Q991">IF(A991="", "", (IFNA(IF(A991="", "", INDEX(UpdateSheet!$K:$K, MATCH(1, (UpdateSheet!$G:$G=MAXIFS(UpdateSheet!$G:$G, UpdateSheet!$H:$H, G991, UpdateSheet!$I:$I, J991, UpdateSheet!$G:$G, "&lt;=" &amp; D991)) * (UpdateSheet!$H:$H=G991) *(UpdateSheet!$I:$I=J991), 0))), "")) +
(IFNA(IF(A991="", "", INDEX(UpdateSheet!$O:$O, MATCH(1, (UpdateSheet!$G:$G=MAXIFS(UpdateSheet!$G:$G, UpdateSheet!$M:$M, K991,UpdateSheet!$N:$N, N991, UpdateSheet!$G:$G, "&lt;=" &amp; D991)) * (UpdateSheet!$M:$M=K991) *(UpdateSheet!$N:$N=N991), 0))), ""))
)
</f>
        <v/>
      </c>
      <c r="R991" s="81" t="s">
        <v>97</v>
      </c>
      <c r="S991" s="63"/>
      <c r="T991" s="87"/>
      <c r="U991" s="84" t="s">
        <v>97</v>
      </c>
      <c r="V991" s="84" t="s">
        <v>97</v>
      </c>
      <c r="W991" s="85" t="b">
        <v>0</v>
      </c>
      <c r="X991" s="63"/>
      <c r="Y991" s="63"/>
      <c r="Z991" s="63"/>
    </row>
    <row r="992">
      <c r="A992" s="75"/>
      <c r="B992" s="94"/>
      <c r="C992" s="75"/>
      <c r="D992" s="76"/>
      <c r="E992" s="75" t="s">
        <v>97</v>
      </c>
      <c r="F992" s="75" t="s">
        <v>97</v>
      </c>
      <c r="G992" s="77"/>
      <c r="H992" s="77"/>
      <c r="I992" s="80"/>
      <c r="J992" s="77" t="s">
        <v>97</v>
      </c>
      <c r="K992" s="79" t="s">
        <v>97</v>
      </c>
      <c r="L992" s="79"/>
      <c r="M992" s="80"/>
      <c r="N992" s="79" t="s">
        <v>97</v>
      </c>
      <c r="O992" s="81" t="str">
        <f t="array" ref="O992">IF(A992="", "", (IFNA(IF(A992="", "", INDEX(UpdateSheet!$L:$L, MATCH(1, (UpdateSheet!$G:$G=MAXIFS(UpdateSheet!$G:$G, UpdateSheet!$H:$H, G992, UpdateSheet!$G:$G, "&lt;=" &amp; D992)) * (UpdateSheet!$H:$H=G992), 0))), "") * J992) +
(IFNA(IF(A992="", "", INDEX(UpdateSheet!$P:$P, MATCH(1, (UpdateSheet!$G:$G=MAXIFS(UpdateSheet!$G:$G, UpdateSheet!$M:$M, K992, UpdateSheet!$G:$G, "&lt;=" &amp; D992)) * (UpdateSheet!$M:$M=K992), 0))), "") * N992)
)
</f>
        <v/>
      </c>
      <c r="P992" s="86"/>
      <c r="Q992" s="82" t="str">
        <f t="array" ref="Q992">IF(A992="", "", (IFNA(IF(A992="", "", INDEX(UpdateSheet!$K:$K, MATCH(1, (UpdateSheet!$G:$G=MAXIFS(UpdateSheet!$G:$G, UpdateSheet!$H:$H, G992, UpdateSheet!$I:$I, J992, UpdateSheet!$G:$G, "&lt;=" &amp; D992)) * (UpdateSheet!$H:$H=G992) *(UpdateSheet!$I:$I=J992), 0))), "")) +
(IFNA(IF(A992="", "", INDEX(UpdateSheet!$O:$O, MATCH(1, (UpdateSheet!$G:$G=MAXIFS(UpdateSheet!$G:$G, UpdateSheet!$M:$M, K992,UpdateSheet!$N:$N, N992, UpdateSheet!$G:$G, "&lt;=" &amp; D992)) * (UpdateSheet!$M:$M=K992) *(UpdateSheet!$N:$N=N992), 0))), ""))
)
</f>
        <v/>
      </c>
      <c r="R992" s="81" t="s">
        <v>97</v>
      </c>
      <c r="S992" s="63"/>
      <c r="T992" s="87"/>
      <c r="U992" s="84" t="s">
        <v>97</v>
      </c>
      <c r="V992" s="84" t="s">
        <v>97</v>
      </c>
      <c r="W992" s="85" t="b">
        <v>0</v>
      </c>
      <c r="X992" s="63"/>
      <c r="Y992" s="63"/>
      <c r="Z992" s="63"/>
    </row>
    <row r="993">
      <c r="A993" s="75"/>
      <c r="B993" s="94"/>
      <c r="C993" s="75"/>
      <c r="D993" s="76"/>
      <c r="E993" s="75" t="s">
        <v>97</v>
      </c>
      <c r="F993" s="75" t="s">
        <v>97</v>
      </c>
      <c r="G993" s="77"/>
      <c r="H993" s="77"/>
      <c r="I993" s="80"/>
      <c r="J993" s="77" t="s">
        <v>97</v>
      </c>
      <c r="K993" s="79" t="s">
        <v>97</v>
      </c>
      <c r="L993" s="79"/>
      <c r="M993" s="80"/>
      <c r="N993" s="79" t="s">
        <v>97</v>
      </c>
      <c r="O993" s="81" t="str">
        <f t="array" ref="O993">IF(A993="", "", (IFNA(IF(A993="", "", INDEX(UpdateSheet!$L:$L, MATCH(1, (UpdateSheet!$G:$G=MAXIFS(UpdateSheet!$G:$G, UpdateSheet!$H:$H, G993, UpdateSheet!$G:$G, "&lt;=" &amp; D993)) * (UpdateSheet!$H:$H=G993), 0))), "") * J993) +
(IFNA(IF(A993="", "", INDEX(UpdateSheet!$P:$P, MATCH(1, (UpdateSheet!$G:$G=MAXIFS(UpdateSheet!$G:$G, UpdateSheet!$M:$M, K993, UpdateSheet!$G:$G, "&lt;=" &amp; D993)) * (UpdateSheet!$M:$M=K993), 0))), "") * N993)
)
</f>
        <v/>
      </c>
      <c r="P993" s="86"/>
      <c r="Q993" s="82" t="str">
        <f t="array" ref="Q993">IF(A993="", "", (IFNA(IF(A993="", "", INDEX(UpdateSheet!$K:$K, MATCH(1, (UpdateSheet!$G:$G=MAXIFS(UpdateSheet!$G:$G, UpdateSheet!$H:$H, G993, UpdateSheet!$I:$I, J993, UpdateSheet!$G:$G, "&lt;=" &amp; D993)) * (UpdateSheet!$H:$H=G993) *(UpdateSheet!$I:$I=J993), 0))), "")) +
(IFNA(IF(A993="", "", INDEX(UpdateSheet!$O:$O, MATCH(1, (UpdateSheet!$G:$G=MAXIFS(UpdateSheet!$G:$G, UpdateSheet!$M:$M, K993,UpdateSheet!$N:$N, N993, UpdateSheet!$G:$G, "&lt;=" &amp; D993)) * (UpdateSheet!$M:$M=K993) *(UpdateSheet!$N:$N=N993), 0))), ""))
)
</f>
        <v/>
      </c>
      <c r="R993" s="81" t="s">
        <v>97</v>
      </c>
      <c r="S993" s="63"/>
      <c r="T993" s="87"/>
      <c r="U993" s="84" t="s">
        <v>97</v>
      </c>
      <c r="V993" s="84" t="s">
        <v>97</v>
      </c>
      <c r="W993" s="85" t="b">
        <v>0</v>
      </c>
      <c r="X993" s="63"/>
      <c r="Y993" s="63"/>
      <c r="Z993" s="63"/>
    </row>
    <row r="994">
      <c r="A994" s="75"/>
      <c r="B994" s="94"/>
      <c r="C994" s="75"/>
      <c r="D994" s="76"/>
      <c r="E994" s="75" t="s">
        <v>97</v>
      </c>
      <c r="F994" s="75" t="s">
        <v>97</v>
      </c>
      <c r="G994" s="77"/>
      <c r="H994" s="77"/>
      <c r="I994" s="80"/>
      <c r="J994" s="77" t="s">
        <v>97</v>
      </c>
      <c r="K994" s="79" t="s">
        <v>97</v>
      </c>
      <c r="L994" s="79"/>
      <c r="M994" s="80"/>
      <c r="N994" s="79" t="s">
        <v>97</v>
      </c>
      <c r="O994" s="81" t="str">
        <f t="array" ref="O994">IF(A994="", "", (IFNA(IF(A994="", "", INDEX(UpdateSheet!$L:$L, MATCH(1, (UpdateSheet!$G:$G=MAXIFS(UpdateSheet!$G:$G, UpdateSheet!$H:$H, G994, UpdateSheet!$G:$G, "&lt;=" &amp; D994)) * (UpdateSheet!$H:$H=G994), 0))), "") * J994) +
(IFNA(IF(A994="", "", INDEX(UpdateSheet!$P:$P, MATCH(1, (UpdateSheet!$G:$G=MAXIFS(UpdateSheet!$G:$G, UpdateSheet!$M:$M, K994, UpdateSheet!$G:$G, "&lt;=" &amp; D994)) * (UpdateSheet!$M:$M=K994), 0))), "") * N994)
)
</f>
        <v/>
      </c>
      <c r="P994" s="86"/>
      <c r="Q994" s="82" t="str">
        <f t="array" ref="Q994">IF(A994="", "", (IFNA(IF(A994="", "", INDEX(UpdateSheet!$K:$K, MATCH(1, (UpdateSheet!$G:$G=MAXIFS(UpdateSheet!$G:$G, UpdateSheet!$H:$H, G994, UpdateSheet!$I:$I, J994, UpdateSheet!$G:$G, "&lt;=" &amp; D994)) * (UpdateSheet!$H:$H=G994) *(UpdateSheet!$I:$I=J994), 0))), "")) +
(IFNA(IF(A994="", "", INDEX(UpdateSheet!$O:$O, MATCH(1, (UpdateSheet!$G:$G=MAXIFS(UpdateSheet!$G:$G, UpdateSheet!$M:$M, K994,UpdateSheet!$N:$N, N994, UpdateSheet!$G:$G, "&lt;=" &amp; D994)) * (UpdateSheet!$M:$M=K994) *(UpdateSheet!$N:$N=N994), 0))), ""))
)
</f>
        <v/>
      </c>
      <c r="R994" s="81" t="s">
        <v>97</v>
      </c>
      <c r="S994" s="63"/>
      <c r="T994" s="87"/>
      <c r="U994" s="84" t="s">
        <v>97</v>
      </c>
      <c r="V994" s="84" t="s">
        <v>97</v>
      </c>
      <c r="W994" s="85" t="b">
        <v>0</v>
      </c>
      <c r="X994" s="63"/>
      <c r="Y994" s="63"/>
      <c r="Z994" s="63"/>
    </row>
    <row r="995">
      <c r="A995" s="75"/>
      <c r="B995" s="94"/>
      <c r="C995" s="75"/>
      <c r="D995" s="76"/>
      <c r="E995" s="75" t="s">
        <v>97</v>
      </c>
      <c r="F995" s="75" t="s">
        <v>97</v>
      </c>
      <c r="G995" s="77"/>
      <c r="H995" s="77"/>
      <c r="I995" s="80"/>
      <c r="J995" s="77" t="s">
        <v>97</v>
      </c>
      <c r="K995" s="79" t="s">
        <v>97</v>
      </c>
      <c r="L995" s="79"/>
      <c r="M995" s="80"/>
      <c r="N995" s="79" t="s">
        <v>97</v>
      </c>
      <c r="O995" s="81" t="str">
        <f t="array" ref="O995">IF(A995="", "", (IFNA(IF(A995="", "", INDEX(UpdateSheet!$L:$L, MATCH(1, (UpdateSheet!$G:$G=MAXIFS(UpdateSheet!$G:$G, UpdateSheet!$H:$H, G995, UpdateSheet!$G:$G, "&lt;=" &amp; D995)) * (UpdateSheet!$H:$H=G995), 0))), "") * J995) +
(IFNA(IF(A995="", "", INDEX(UpdateSheet!$P:$P, MATCH(1, (UpdateSheet!$G:$G=MAXIFS(UpdateSheet!$G:$G, UpdateSheet!$M:$M, K995, UpdateSheet!$G:$G, "&lt;=" &amp; D995)) * (UpdateSheet!$M:$M=K995), 0))), "") * N995)
)
</f>
        <v/>
      </c>
      <c r="P995" s="86"/>
      <c r="Q995" s="82" t="str">
        <f t="array" ref="Q995">IF(A995="", "", (IFNA(IF(A995="", "", INDEX(UpdateSheet!$K:$K, MATCH(1, (UpdateSheet!$G:$G=MAXIFS(UpdateSheet!$G:$G, UpdateSheet!$H:$H, G995, UpdateSheet!$I:$I, J995, UpdateSheet!$G:$G, "&lt;=" &amp; D995)) * (UpdateSheet!$H:$H=G995) *(UpdateSheet!$I:$I=J995), 0))), "")) +
(IFNA(IF(A995="", "", INDEX(UpdateSheet!$O:$O, MATCH(1, (UpdateSheet!$G:$G=MAXIFS(UpdateSheet!$G:$G, UpdateSheet!$M:$M, K995,UpdateSheet!$N:$N, N995, UpdateSheet!$G:$G, "&lt;=" &amp; D995)) * (UpdateSheet!$M:$M=K995) *(UpdateSheet!$N:$N=N995), 0))), ""))
)
</f>
        <v/>
      </c>
      <c r="R995" s="81" t="s">
        <v>97</v>
      </c>
      <c r="S995" s="63"/>
      <c r="T995" s="87"/>
      <c r="U995" s="84" t="s">
        <v>97</v>
      </c>
      <c r="V995" s="84" t="s">
        <v>97</v>
      </c>
      <c r="W995" s="85" t="b">
        <v>0</v>
      </c>
      <c r="X995" s="63"/>
      <c r="Y995" s="63"/>
      <c r="Z995" s="63"/>
    </row>
    <row r="996">
      <c r="A996" s="75"/>
      <c r="B996" s="94"/>
      <c r="C996" s="75"/>
      <c r="D996" s="76"/>
      <c r="E996" s="75" t="s">
        <v>97</v>
      </c>
      <c r="F996" s="75" t="s">
        <v>97</v>
      </c>
      <c r="G996" s="77"/>
      <c r="H996" s="77"/>
      <c r="I996" s="80"/>
      <c r="J996" s="77" t="s">
        <v>97</v>
      </c>
      <c r="K996" s="79" t="s">
        <v>97</v>
      </c>
      <c r="L996" s="79"/>
      <c r="M996" s="80"/>
      <c r="N996" s="79" t="s">
        <v>97</v>
      </c>
      <c r="O996" s="81" t="str">
        <f t="array" ref="O996">IF(A996="", "", (IFNA(IF(A996="", "", INDEX(UpdateSheet!$L:$L, MATCH(1, (UpdateSheet!$G:$G=MAXIFS(UpdateSheet!$G:$G, UpdateSheet!$H:$H, G996, UpdateSheet!$G:$G, "&lt;=" &amp; D996)) * (UpdateSheet!$H:$H=G996), 0))), "") * J996) +
(IFNA(IF(A996="", "", INDEX(UpdateSheet!$P:$P, MATCH(1, (UpdateSheet!$G:$G=MAXIFS(UpdateSheet!$G:$G, UpdateSheet!$M:$M, K996, UpdateSheet!$G:$G, "&lt;=" &amp; D996)) * (UpdateSheet!$M:$M=K996), 0))), "") * N996)
)
</f>
        <v/>
      </c>
      <c r="P996" s="86"/>
      <c r="Q996" s="82" t="str">
        <f t="array" ref="Q996">IF(A996="", "", (IFNA(IF(A996="", "", INDEX(UpdateSheet!$K:$K, MATCH(1, (UpdateSheet!$G:$G=MAXIFS(UpdateSheet!$G:$G, UpdateSheet!$H:$H, G996, UpdateSheet!$I:$I, J996, UpdateSheet!$G:$G, "&lt;=" &amp; D996)) * (UpdateSheet!$H:$H=G996) *(UpdateSheet!$I:$I=J996), 0))), "")) +
(IFNA(IF(A996="", "", INDEX(UpdateSheet!$O:$O, MATCH(1, (UpdateSheet!$G:$G=MAXIFS(UpdateSheet!$G:$G, UpdateSheet!$M:$M, K996,UpdateSheet!$N:$N, N996, UpdateSheet!$G:$G, "&lt;=" &amp; D996)) * (UpdateSheet!$M:$M=K996) *(UpdateSheet!$N:$N=N996), 0))), ""))
)
</f>
        <v/>
      </c>
      <c r="R996" s="81" t="s">
        <v>97</v>
      </c>
      <c r="S996" s="63"/>
      <c r="T996" s="87"/>
      <c r="U996" s="84" t="s">
        <v>97</v>
      </c>
      <c r="V996" s="84" t="s">
        <v>97</v>
      </c>
      <c r="W996" s="85" t="b">
        <v>0</v>
      </c>
      <c r="X996" s="63"/>
      <c r="Y996" s="63"/>
      <c r="Z996" s="63"/>
    </row>
    <row r="997">
      <c r="A997" s="75"/>
      <c r="B997" s="94"/>
      <c r="C997" s="75"/>
      <c r="D997" s="76"/>
      <c r="E997" s="75" t="s">
        <v>97</v>
      </c>
      <c r="F997" s="75" t="s">
        <v>97</v>
      </c>
      <c r="G997" s="77"/>
      <c r="H997" s="77"/>
      <c r="I997" s="80"/>
      <c r="J997" s="77" t="s">
        <v>97</v>
      </c>
      <c r="K997" s="79" t="s">
        <v>97</v>
      </c>
      <c r="L997" s="79"/>
      <c r="M997" s="80"/>
      <c r="N997" s="79" t="s">
        <v>97</v>
      </c>
      <c r="O997" s="81" t="str">
        <f t="array" ref="O997">IF(A997="", "", (IFNA(IF(A997="", "", INDEX(UpdateSheet!$L:$L, MATCH(1, (UpdateSheet!$G:$G=MAXIFS(UpdateSheet!$G:$G, UpdateSheet!$H:$H, G997, UpdateSheet!$G:$G, "&lt;=" &amp; D997)) * (UpdateSheet!$H:$H=G997), 0))), "") * J997) +
(IFNA(IF(A997="", "", INDEX(UpdateSheet!$P:$P, MATCH(1, (UpdateSheet!$G:$G=MAXIFS(UpdateSheet!$G:$G, UpdateSheet!$M:$M, K997, UpdateSheet!$G:$G, "&lt;=" &amp; D997)) * (UpdateSheet!$M:$M=K997), 0))), "") * N997)
)
</f>
        <v/>
      </c>
      <c r="P997" s="86"/>
      <c r="Q997" s="82" t="str">
        <f t="array" ref="Q997">IF(A997="", "", (IFNA(IF(A997="", "", INDEX(UpdateSheet!$K:$K, MATCH(1, (UpdateSheet!$G:$G=MAXIFS(UpdateSheet!$G:$G, UpdateSheet!$H:$H, G997, UpdateSheet!$I:$I, J997, UpdateSheet!$G:$G, "&lt;=" &amp; D997)) * (UpdateSheet!$H:$H=G997) *(UpdateSheet!$I:$I=J997), 0))), "")) +
(IFNA(IF(A997="", "", INDEX(UpdateSheet!$O:$O, MATCH(1, (UpdateSheet!$G:$G=MAXIFS(UpdateSheet!$G:$G, UpdateSheet!$M:$M, K997,UpdateSheet!$N:$N, N997, UpdateSheet!$G:$G, "&lt;=" &amp; D997)) * (UpdateSheet!$M:$M=K997) *(UpdateSheet!$N:$N=N997), 0))), ""))
)
</f>
        <v/>
      </c>
      <c r="R997" s="81" t="s">
        <v>97</v>
      </c>
      <c r="S997" s="63"/>
      <c r="T997" s="87"/>
      <c r="U997" s="84" t="s">
        <v>97</v>
      </c>
      <c r="V997" s="84" t="s">
        <v>97</v>
      </c>
      <c r="W997" s="85" t="b">
        <v>0</v>
      </c>
      <c r="X997" s="63"/>
      <c r="Y997" s="63"/>
      <c r="Z997" s="63"/>
    </row>
    <row r="998">
      <c r="A998" s="75"/>
      <c r="B998" s="94"/>
      <c r="C998" s="75"/>
      <c r="D998" s="76"/>
      <c r="E998" s="75" t="s">
        <v>97</v>
      </c>
      <c r="F998" s="75" t="s">
        <v>97</v>
      </c>
      <c r="G998" s="77"/>
      <c r="H998" s="77"/>
      <c r="I998" s="80"/>
      <c r="J998" s="77" t="s">
        <v>97</v>
      </c>
      <c r="K998" s="79" t="s">
        <v>97</v>
      </c>
      <c r="L998" s="79"/>
      <c r="M998" s="80"/>
      <c r="N998" s="79" t="s">
        <v>97</v>
      </c>
      <c r="O998" s="81" t="str">
        <f t="array" ref="O998">IF(A998="", "", (IFNA(IF(A998="", "", INDEX(UpdateSheet!$L:$L, MATCH(1, (UpdateSheet!$G:$G=MAXIFS(UpdateSheet!$G:$G, UpdateSheet!$H:$H, G998, UpdateSheet!$G:$G, "&lt;=" &amp; D998)) * (UpdateSheet!$H:$H=G998), 0))), "") * J998) +
(IFNA(IF(A998="", "", INDEX(UpdateSheet!$P:$P, MATCH(1, (UpdateSheet!$G:$G=MAXIFS(UpdateSheet!$G:$G, UpdateSheet!$M:$M, K998, UpdateSheet!$G:$G, "&lt;=" &amp; D998)) * (UpdateSheet!$M:$M=K998), 0))), "") * N998)
)
</f>
        <v/>
      </c>
      <c r="P998" s="86"/>
      <c r="Q998" s="82" t="str">
        <f t="array" ref="Q998">IF(A998="", "", (IFNA(IF(A998="", "", INDEX(UpdateSheet!$K:$K, MATCH(1, (UpdateSheet!$G:$G=MAXIFS(UpdateSheet!$G:$G, UpdateSheet!$H:$H, G998, UpdateSheet!$I:$I, J998, UpdateSheet!$G:$G, "&lt;=" &amp; D998)) * (UpdateSheet!$H:$H=G998) *(UpdateSheet!$I:$I=J998), 0))), "")) +
(IFNA(IF(A998="", "", INDEX(UpdateSheet!$O:$O, MATCH(1, (UpdateSheet!$G:$G=MAXIFS(UpdateSheet!$G:$G, UpdateSheet!$M:$M, K998,UpdateSheet!$N:$N, N998, UpdateSheet!$G:$G, "&lt;=" &amp; D998)) * (UpdateSheet!$M:$M=K998) *(UpdateSheet!$N:$N=N998), 0))), ""))
)
</f>
        <v/>
      </c>
      <c r="R998" s="81" t="s">
        <v>97</v>
      </c>
      <c r="S998" s="63"/>
      <c r="T998" s="87"/>
      <c r="U998" s="84" t="s">
        <v>97</v>
      </c>
      <c r="V998" s="84" t="s">
        <v>97</v>
      </c>
      <c r="W998" s="85" t="b">
        <v>0</v>
      </c>
      <c r="X998" s="63"/>
      <c r="Y998" s="63"/>
      <c r="Z998" s="63"/>
    </row>
    <row r="999">
      <c r="A999" s="75"/>
      <c r="B999" s="94"/>
      <c r="C999" s="75"/>
      <c r="D999" s="76"/>
      <c r="E999" s="75" t="s">
        <v>97</v>
      </c>
      <c r="F999" s="75" t="s">
        <v>97</v>
      </c>
      <c r="G999" s="77"/>
      <c r="H999" s="77"/>
      <c r="I999" s="80"/>
      <c r="J999" s="77" t="s">
        <v>97</v>
      </c>
      <c r="K999" s="79" t="s">
        <v>97</v>
      </c>
      <c r="L999" s="79"/>
      <c r="M999" s="80"/>
      <c r="N999" s="79" t="s">
        <v>97</v>
      </c>
      <c r="O999" s="81" t="str">
        <f t="array" ref="O999">IF(A999="", "", (IFNA(IF(A999="", "", INDEX(UpdateSheet!$L:$L, MATCH(1, (UpdateSheet!$G:$G=MAXIFS(UpdateSheet!$G:$G, UpdateSheet!$H:$H, G999, UpdateSheet!$G:$G, "&lt;=" &amp; D999)) * (UpdateSheet!$H:$H=G999), 0))), "") * J999) +
(IFNA(IF(A999="", "", INDEX(UpdateSheet!$P:$P, MATCH(1, (UpdateSheet!$G:$G=MAXIFS(UpdateSheet!$G:$G, UpdateSheet!$M:$M, K999, UpdateSheet!$G:$G, "&lt;=" &amp; D999)) * (UpdateSheet!$M:$M=K999), 0))), "") * N999)
)
</f>
        <v/>
      </c>
      <c r="P999" s="86"/>
      <c r="Q999" s="82" t="str">
        <f t="array" ref="Q999">IF(A999="", "", (IFNA(IF(A999="", "", INDEX(UpdateSheet!$K:$K, MATCH(1, (UpdateSheet!$G:$G=MAXIFS(UpdateSheet!$G:$G, UpdateSheet!$H:$H, G999, UpdateSheet!$I:$I, J999, UpdateSheet!$G:$G, "&lt;=" &amp; D999)) * (UpdateSheet!$H:$H=G999) *(UpdateSheet!$I:$I=J999), 0))), "")) +
(IFNA(IF(A999="", "", INDEX(UpdateSheet!$O:$O, MATCH(1, (UpdateSheet!$G:$G=MAXIFS(UpdateSheet!$G:$G, UpdateSheet!$M:$M, K999,UpdateSheet!$N:$N, N999, UpdateSheet!$G:$G, "&lt;=" &amp; D999)) * (UpdateSheet!$M:$M=K999) *(UpdateSheet!$N:$N=N999), 0))), ""))
)
</f>
        <v/>
      </c>
      <c r="R999" s="81" t="s">
        <v>97</v>
      </c>
      <c r="S999" s="63"/>
      <c r="T999" s="87"/>
      <c r="U999" s="84" t="s">
        <v>97</v>
      </c>
      <c r="V999" s="84" t="s">
        <v>97</v>
      </c>
      <c r="W999" s="85" t="b">
        <v>0</v>
      </c>
      <c r="X999" s="63"/>
      <c r="Y999" s="63"/>
      <c r="Z999" s="63"/>
    </row>
    <row r="1000">
      <c r="A1000" s="75"/>
      <c r="B1000" s="94"/>
      <c r="C1000" s="75"/>
      <c r="D1000" s="76"/>
      <c r="E1000" s="75" t="s">
        <v>97</v>
      </c>
      <c r="F1000" s="75" t="s">
        <v>97</v>
      </c>
      <c r="G1000" s="77"/>
      <c r="H1000" s="77"/>
      <c r="I1000" s="80"/>
      <c r="J1000" s="77" t="s">
        <v>97</v>
      </c>
      <c r="K1000" s="79" t="s">
        <v>97</v>
      </c>
      <c r="L1000" s="79"/>
      <c r="M1000" s="80"/>
      <c r="N1000" s="79" t="s">
        <v>97</v>
      </c>
      <c r="O1000" s="81" t="str">
        <f t="array" ref="O1000">IF(A1000="", "", (IFNA(IF(A1000="", "", INDEX(UpdateSheet!$L:$L, MATCH(1, (UpdateSheet!$G:$G=MAXIFS(UpdateSheet!$G:$G, UpdateSheet!$H:$H, G1000, UpdateSheet!$G:$G, "&lt;=" &amp; D1000)) * (UpdateSheet!$H:$H=G1000), 0))), "") * J1000) +
(IFNA(IF(A1000="", "", INDEX(UpdateSheet!$P:$P, MATCH(1, (UpdateSheet!$G:$G=MAXIFS(UpdateSheet!$G:$G, UpdateSheet!$M:$M, K1000, UpdateSheet!$G:$G, "&lt;=" &amp; D1000)) * (UpdateSheet!$M:$M=K1000), 0))), "") * N1000)
)
</f>
        <v/>
      </c>
      <c r="P1000" s="86"/>
      <c r="Q1000" s="82" t="str">
        <f t="array" ref="Q1000">IF(A1000="", "", (IFNA(IF(A1000="", "", INDEX(UpdateSheet!$K:$K, MATCH(1, (UpdateSheet!$G:$G=MAXIFS(UpdateSheet!$G:$G, UpdateSheet!$H:$H, G1000, UpdateSheet!$I:$I, J1000, UpdateSheet!$G:$G, "&lt;=" &amp; D1000)) * (UpdateSheet!$H:$H=G1000) *(UpdateSheet!$I:$I=J1000), 0))), "")) +
(IFNA(IF(A1000="", "", INDEX(UpdateSheet!$O:$O, MATCH(1, (UpdateSheet!$G:$G=MAXIFS(UpdateSheet!$G:$G, UpdateSheet!$M:$M, K1000,UpdateSheet!$N:$N, N1000, UpdateSheet!$G:$G, "&lt;=" &amp; D1000)) * (UpdateSheet!$M:$M=K1000) *(UpdateSheet!$N:$N=N1000), 0))), ""))
)
</f>
        <v/>
      </c>
      <c r="R1000" s="81" t="s">
        <v>97</v>
      </c>
      <c r="S1000" s="63"/>
      <c r="T1000" s="87"/>
      <c r="U1000" s="84" t="s">
        <v>97</v>
      </c>
      <c r="V1000" s="84" t="s">
        <v>97</v>
      </c>
      <c r="W1000" s="85" t="b">
        <v>0</v>
      </c>
      <c r="X1000" s="63"/>
      <c r="Y1000" s="63"/>
      <c r="Z1000" s="63"/>
    </row>
    <row r="1001">
      <c r="A1001" s="75"/>
      <c r="B1001" s="94"/>
      <c r="C1001" s="75"/>
      <c r="D1001" s="76"/>
      <c r="E1001" s="75" t="s">
        <v>97</v>
      </c>
      <c r="F1001" s="75" t="s">
        <v>97</v>
      </c>
      <c r="G1001" s="77"/>
      <c r="H1001" s="77"/>
      <c r="I1001" s="80"/>
      <c r="J1001" s="77" t="s">
        <v>97</v>
      </c>
      <c r="K1001" s="79" t="s">
        <v>97</v>
      </c>
      <c r="L1001" s="79"/>
      <c r="M1001" s="80"/>
      <c r="N1001" s="79" t="s">
        <v>97</v>
      </c>
      <c r="O1001" s="81" t="str">
        <f t="array" ref="O1001">IF(A1001="", "", (IFNA(IF(A1001="", "", INDEX(UpdateSheet!$L:$L, MATCH(1, (UpdateSheet!$G:$G=MAXIFS(UpdateSheet!$G:$G, UpdateSheet!$H:$H, G1001, UpdateSheet!$G:$G, "&lt;=" &amp; D1001)) * (UpdateSheet!$H:$H=G1001), 0))), "") * J1001) +
(IFNA(IF(A1001="", "", INDEX(UpdateSheet!$P:$P, MATCH(1, (UpdateSheet!$G:$G=MAXIFS(UpdateSheet!$G:$G, UpdateSheet!$M:$M, K1001, UpdateSheet!$G:$G, "&lt;=" &amp; D1001)) * (UpdateSheet!$M:$M=K1001), 0))), "") * N1001)
)
</f>
        <v/>
      </c>
      <c r="P1001" s="86"/>
      <c r="Q1001" s="82" t="str">
        <f t="array" ref="Q1001">IF(A1001="", "", (IFNA(IF(A1001="", "", INDEX(UpdateSheet!$K:$K, MATCH(1, (UpdateSheet!$G:$G=MAXIFS(UpdateSheet!$G:$G, UpdateSheet!$H:$H, G1001, UpdateSheet!$I:$I, J1001, UpdateSheet!$G:$G, "&lt;=" &amp; D1001)) * (UpdateSheet!$H:$H=G1001) *(UpdateSheet!$I:$I=J1001), 0))), "")) +
(IFNA(IF(A1001="", "", INDEX(UpdateSheet!$O:$O, MATCH(1, (UpdateSheet!$G:$G=MAXIFS(UpdateSheet!$G:$G, UpdateSheet!$M:$M, K1001,UpdateSheet!$N:$N, N1001, UpdateSheet!$G:$G, "&lt;=" &amp; D1001)) * (UpdateSheet!$M:$M=K1001) *(UpdateSheet!$N:$N=N1001), 0))), ""))
)
</f>
        <v/>
      </c>
      <c r="R1001" s="81" t="s">
        <v>97</v>
      </c>
      <c r="S1001" s="63"/>
      <c r="T1001" s="87"/>
      <c r="U1001" s="84" t="s">
        <v>97</v>
      </c>
      <c r="V1001" s="84" t="s">
        <v>97</v>
      </c>
      <c r="W1001" s="85" t="b">
        <v>0</v>
      </c>
      <c r="X1001" s="63"/>
      <c r="Y1001" s="63"/>
      <c r="Z1001" s="63"/>
    </row>
    <row r="1002">
      <c r="A1002" s="75"/>
      <c r="B1002" s="94"/>
      <c r="C1002" s="75"/>
      <c r="D1002" s="76"/>
      <c r="E1002" s="75" t="s">
        <v>97</v>
      </c>
      <c r="F1002" s="75" t="s">
        <v>97</v>
      </c>
      <c r="G1002" s="77"/>
      <c r="H1002" s="77"/>
      <c r="I1002" s="80"/>
      <c r="J1002" s="77" t="s">
        <v>97</v>
      </c>
      <c r="K1002" s="79" t="s">
        <v>97</v>
      </c>
      <c r="L1002" s="79"/>
      <c r="M1002" s="80"/>
      <c r="N1002" s="79" t="s">
        <v>97</v>
      </c>
      <c r="O1002" s="81" t="str">
        <f t="array" ref="O1002">IF(A1002="", "", (IFNA(IF(A1002="", "", INDEX(UpdateSheet!$L:$L, MATCH(1, (UpdateSheet!$G:$G=MAXIFS(UpdateSheet!$G:$G, UpdateSheet!$H:$H, G1002, UpdateSheet!$G:$G, "&lt;=" &amp; D1002)) * (UpdateSheet!$H:$H=G1002), 0))), "") * J1002) +
(IFNA(IF(A1002="", "", INDEX(UpdateSheet!$P:$P, MATCH(1, (UpdateSheet!$G:$G=MAXIFS(UpdateSheet!$G:$G, UpdateSheet!$M:$M, K1002, UpdateSheet!$G:$G, "&lt;=" &amp; D1002)) * (UpdateSheet!$M:$M=K1002), 0))), "") * N1002)
)
</f>
        <v/>
      </c>
      <c r="P1002" s="86"/>
      <c r="Q1002" s="82" t="str">
        <f t="array" ref="Q1002">IF(A1002="", "", (IFNA(IF(A1002="", "", INDEX(UpdateSheet!$K:$K, MATCH(1, (UpdateSheet!$G:$G=MAXIFS(UpdateSheet!$G:$G, UpdateSheet!$H:$H, G1002, UpdateSheet!$I:$I, J1002, UpdateSheet!$G:$G, "&lt;=" &amp; D1002)) * (UpdateSheet!$H:$H=G1002) *(UpdateSheet!$I:$I=J1002), 0))), "")) +
(IFNA(IF(A1002="", "", INDEX(UpdateSheet!$O:$O, MATCH(1, (UpdateSheet!$G:$G=MAXIFS(UpdateSheet!$G:$G, UpdateSheet!$M:$M, K1002,UpdateSheet!$N:$N, N1002, UpdateSheet!$G:$G, "&lt;=" &amp; D1002)) * (UpdateSheet!$M:$M=K1002) *(UpdateSheet!$N:$N=N1002), 0))), ""))
)
</f>
        <v/>
      </c>
      <c r="R1002" s="81" t="s">
        <v>97</v>
      </c>
      <c r="S1002" s="63"/>
      <c r="T1002" s="87"/>
      <c r="U1002" s="84" t="s">
        <v>97</v>
      </c>
      <c r="V1002" s="84" t="s">
        <v>97</v>
      </c>
      <c r="W1002" s="85" t="b">
        <v>0</v>
      </c>
      <c r="X1002" s="63"/>
      <c r="Y1002" s="63"/>
      <c r="Z1002" s="63"/>
    </row>
    <row r="1003">
      <c r="A1003" s="75"/>
      <c r="B1003" s="94"/>
      <c r="C1003" s="75"/>
      <c r="D1003" s="76"/>
      <c r="E1003" s="75" t="s">
        <v>97</v>
      </c>
      <c r="F1003" s="75" t="s">
        <v>97</v>
      </c>
      <c r="G1003" s="77"/>
      <c r="H1003" s="77"/>
      <c r="I1003" s="80"/>
      <c r="J1003" s="77" t="s">
        <v>97</v>
      </c>
      <c r="K1003" s="79" t="s">
        <v>97</v>
      </c>
      <c r="L1003" s="79"/>
      <c r="M1003" s="80"/>
      <c r="N1003" s="79" t="s">
        <v>97</v>
      </c>
      <c r="O1003" s="81" t="str">
        <f t="array" ref="O1003">IF(A1003="", "", (IFNA(IF(A1003="", "", INDEX(UpdateSheet!$L:$L, MATCH(1, (UpdateSheet!$G:$G=MAXIFS(UpdateSheet!$G:$G, UpdateSheet!$H:$H, G1003, UpdateSheet!$G:$G, "&lt;=" &amp; D1003)) * (UpdateSheet!$H:$H=G1003), 0))), "") * J1003) +
(IFNA(IF(A1003="", "", INDEX(UpdateSheet!$P:$P, MATCH(1, (UpdateSheet!$G:$G=MAXIFS(UpdateSheet!$G:$G, UpdateSheet!$M:$M, K1003, UpdateSheet!$G:$G, "&lt;=" &amp; D1003)) * (UpdateSheet!$M:$M=K1003), 0))), "") * N1003)
)
</f>
        <v/>
      </c>
      <c r="P1003" s="86"/>
      <c r="Q1003" s="82" t="str">
        <f t="array" ref="Q1003">IF(A1003="", "", (IFNA(IF(A1003="", "", INDEX(UpdateSheet!$K:$K, MATCH(1, (UpdateSheet!$G:$G=MAXIFS(UpdateSheet!$G:$G, UpdateSheet!$H:$H, G1003, UpdateSheet!$I:$I, J1003, UpdateSheet!$G:$G, "&lt;=" &amp; D1003)) * (UpdateSheet!$H:$H=G1003) *(UpdateSheet!$I:$I=J1003), 0))), "")) +
(IFNA(IF(A1003="", "", INDEX(UpdateSheet!$O:$O, MATCH(1, (UpdateSheet!$G:$G=MAXIFS(UpdateSheet!$G:$G, UpdateSheet!$M:$M, K1003,UpdateSheet!$N:$N, N1003, UpdateSheet!$G:$G, "&lt;=" &amp; D1003)) * (UpdateSheet!$M:$M=K1003) *(UpdateSheet!$N:$N=N1003), 0))), ""))
)
</f>
        <v/>
      </c>
      <c r="R1003" s="81" t="s">
        <v>97</v>
      </c>
      <c r="S1003" s="63"/>
      <c r="T1003" s="87"/>
      <c r="U1003" s="84" t="s">
        <v>97</v>
      </c>
      <c r="V1003" s="84" t="s">
        <v>97</v>
      </c>
      <c r="W1003" s="85" t="b">
        <v>0</v>
      </c>
      <c r="X1003" s="63"/>
      <c r="Y1003" s="63"/>
      <c r="Z1003" s="63"/>
    </row>
    <row r="1004">
      <c r="A1004" s="75"/>
      <c r="B1004" s="94"/>
      <c r="C1004" s="75"/>
      <c r="D1004" s="76"/>
      <c r="E1004" s="75" t="s">
        <v>97</v>
      </c>
      <c r="F1004" s="75" t="s">
        <v>97</v>
      </c>
      <c r="G1004" s="77"/>
      <c r="H1004" s="77"/>
      <c r="I1004" s="80"/>
      <c r="J1004" s="77" t="s">
        <v>97</v>
      </c>
      <c r="K1004" s="79" t="s">
        <v>97</v>
      </c>
      <c r="L1004" s="79"/>
      <c r="M1004" s="80"/>
      <c r="N1004" s="79" t="s">
        <v>97</v>
      </c>
      <c r="O1004" s="81" t="str">
        <f t="array" ref="O1004">IF(A1004="", "", (IFNA(IF(A1004="", "", INDEX(UpdateSheet!$L:$L, MATCH(1, (UpdateSheet!$G:$G=MAXIFS(UpdateSheet!$G:$G, UpdateSheet!$H:$H, G1004, UpdateSheet!$G:$G, "&lt;=" &amp; D1004)) * (UpdateSheet!$H:$H=G1004), 0))), "") * J1004) +
(IFNA(IF(A1004="", "", INDEX(UpdateSheet!$P:$P, MATCH(1, (UpdateSheet!$G:$G=MAXIFS(UpdateSheet!$G:$G, UpdateSheet!$M:$M, K1004, UpdateSheet!$G:$G, "&lt;=" &amp; D1004)) * (UpdateSheet!$M:$M=K1004), 0))), "") * N1004)
)
</f>
        <v/>
      </c>
      <c r="P1004" s="86"/>
      <c r="Q1004" s="82" t="str">
        <f t="array" ref="Q1004">IF(A1004="", "", (IFNA(IF(A1004="", "", INDEX(UpdateSheet!$K:$K, MATCH(1, (UpdateSheet!$G:$G=MAXIFS(UpdateSheet!$G:$G, UpdateSheet!$H:$H, G1004, UpdateSheet!$I:$I, J1004, UpdateSheet!$G:$G, "&lt;=" &amp; D1004)) * (UpdateSheet!$H:$H=G1004) *(UpdateSheet!$I:$I=J1004), 0))), "")) +
(IFNA(IF(A1004="", "", INDEX(UpdateSheet!$O:$O, MATCH(1, (UpdateSheet!$G:$G=MAXIFS(UpdateSheet!$G:$G, UpdateSheet!$M:$M, K1004,UpdateSheet!$N:$N, N1004, UpdateSheet!$G:$G, "&lt;=" &amp; D1004)) * (UpdateSheet!$M:$M=K1004) *(UpdateSheet!$N:$N=N1004), 0))), ""))
)
</f>
        <v/>
      </c>
      <c r="R1004" s="81" t="s">
        <v>97</v>
      </c>
      <c r="S1004" s="63"/>
      <c r="T1004" s="87"/>
      <c r="U1004" s="84" t="s">
        <v>97</v>
      </c>
      <c r="V1004" s="84" t="s">
        <v>97</v>
      </c>
      <c r="W1004" s="85" t="b">
        <v>0</v>
      </c>
      <c r="X1004" s="63"/>
      <c r="Y1004" s="63"/>
      <c r="Z1004" s="63"/>
    </row>
    <row r="1005">
      <c r="A1005" s="75"/>
      <c r="B1005" s="94"/>
      <c r="C1005" s="75"/>
      <c r="D1005" s="76"/>
      <c r="E1005" s="75" t="s">
        <v>97</v>
      </c>
      <c r="F1005" s="75" t="s">
        <v>97</v>
      </c>
      <c r="G1005" s="77"/>
      <c r="H1005" s="77"/>
      <c r="I1005" s="80"/>
      <c r="J1005" s="77" t="s">
        <v>97</v>
      </c>
      <c r="K1005" s="79" t="s">
        <v>97</v>
      </c>
      <c r="L1005" s="79"/>
      <c r="M1005" s="80"/>
      <c r="N1005" s="79" t="s">
        <v>97</v>
      </c>
      <c r="O1005" s="81" t="str">
        <f t="array" ref="O1005">IF(A1005="", "", (IFNA(IF(A1005="", "", INDEX(UpdateSheet!$L:$L, MATCH(1, (UpdateSheet!$G:$G=MAXIFS(UpdateSheet!$G:$G, UpdateSheet!$H:$H, G1005, UpdateSheet!$G:$G, "&lt;=" &amp; D1005)) * (UpdateSheet!$H:$H=G1005), 0))), "") * J1005) +
(IFNA(IF(A1005="", "", INDEX(UpdateSheet!$P:$P, MATCH(1, (UpdateSheet!$G:$G=MAXIFS(UpdateSheet!$G:$G, UpdateSheet!$M:$M, K1005, UpdateSheet!$G:$G, "&lt;=" &amp; D1005)) * (UpdateSheet!$M:$M=K1005), 0))), "") * N1005)
)
</f>
        <v/>
      </c>
      <c r="P1005" s="86"/>
      <c r="Q1005" s="82" t="str">
        <f t="array" ref="Q1005">IF(A1005="", "", (IFNA(IF(A1005="", "", INDEX(UpdateSheet!$K:$K, MATCH(1, (UpdateSheet!$G:$G=MAXIFS(UpdateSheet!$G:$G, UpdateSheet!$H:$H, G1005, UpdateSheet!$I:$I, J1005, UpdateSheet!$G:$G, "&lt;=" &amp; D1005)) * (UpdateSheet!$H:$H=G1005) *(UpdateSheet!$I:$I=J1005), 0))), "")) +
(IFNA(IF(A1005="", "", INDEX(UpdateSheet!$O:$O, MATCH(1, (UpdateSheet!$G:$G=MAXIFS(UpdateSheet!$G:$G, UpdateSheet!$M:$M, K1005,UpdateSheet!$N:$N, N1005, UpdateSheet!$G:$G, "&lt;=" &amp; D1005)) * (UpdateSheet!$M:$M=K1005) *(UpdateSheet!$N:$N=N1005), 0))), ""))
)
</f>
        <v/>
      </c>
      <c r="R1005" s="81" t="s">
        <v>97</v>
      </c>
      <c r="S1005" s="63"/>
      <c r="T1005" s="87"/>
      <c r="U1005" s="84" t="s">
        <v>97</v>
      </c>
      <c r="V1005" s="84" t="s">
        <v>97</v>
      </c>
      <c r="W1005" s="85" t="b">
        <v>0</v>
      </c>
      <c r="X1005" s="63"/>
      <c r="Y1005" s="63"/>
      <c r="Z1005" s="63"/>
    </row>
    <row r="1006">
      <c r="A1006" s="75"/>
      <c r="B1006" s="94"/>
      <c r="C1006" s="75"/>
      <c r="D1006" s="76"/>
      <c r="E1006" s="75" t="s">
        <v>97</v>
      </c>
      <c r="F1006" s="75" t="s">
        <v>97</v>
      </c>
      <c r="G1006" s="77"/>
      <c r="H1006" s="77"/>
      <c r="I1006" s="80"/>
      <c r="J1006" s="77" t="s">
        <v>97</v>
      </c>
      <c r="K1006" s="79" t="s">
        <v>97</v>
      </c>
      <c r="L1006" s="79"/>
      <c r="M1006" s="80"/>
      <c r="N1006" s="79" t="s">
        <v>97</v>
      </c>
      <c r="O1006" s="81" t="str">
        <f t="array" ref="O1006">IF(A1006="", "", (IFNA(IF(A1006="", "", INDEX(UpdateSheet!$L:$L, MATCH(1, (UpdateSheet!$G:$G=MAXIFS(UpdateSheet!$G:$G, UpdateSheet!$H:$H, G1006, UpdateSheet!$G:$G, "&lt;=" &amp; D1006)) * (UpdateSheet!$H:$H=G1006), 0))), "") * J1006) +
(IFNA(IF(A1006="", "", INDEX(UpdateSheet!$P:$P, MATCH(1, (UpdateSheet!$G:$G=MAXIFS(UpdateSheet!$G:$G, UpdateSheet!$M:$M, K1006, UpdateSheet!$G:$G, "&lt;=" &amp; D1006)) * (UpdateSheet!$M:$M=K1006), 0))), "") * N1006)
)
</f>
        <v/>
      </c>
      <c r="P1006" s="86"/>
      <c r="Q1006" s="82" t="str">
        <f t="array" ref="Q1006">IF(A1006="", "", (IFNA(IF(A1006="", "", INDEX(UpdateSheet!$K:$K, MATCH(1, (UpdateSheet!$G:$G=MAXIFS(UpdateSheet!$G:$G, UpdateSheet!$H:$H, G1006, UpdateSheet!$I:$I, J1006, UpdateSheet!$G:$G, "&lt;=" &amp; D1006)) * (UpdateSheet!$H:$H=G1006) *(UpdateSheet!$I:$I=J1006), 0))), "")) +
(IFNA(IF(A1006="", "", INDEX(UpdateSheet!$O:$O, MATCH(1, (UpdateSheet!$G:$G=MAXIFS(UpdateSheet!$G:$G, UpdateSheet!$M:$M, K1006,UpdateSheet!$N:$N, N1006, UpdateSheet!$G:$G, "&lt;=" &amp; D1006)) * (UpdateSheet!$M:$M=K1006) *(UpdateSheet!$N:$N=N1006), 0))), ""))
)
</f>
        <v/>
      </c>
      <c r="R1006" s="81" t="s">
        <v>97</v>
      </c>
      <c r="S1006" s="63"/>
      <c r="T1006" s="87"/>
      <c r="U1006" s="84" t="s">
        <v>97</v>
      </c>
      <c r="V1006" s="84" t="s">
        <v>97</v>
      </c>
      <c r="W1006" s="85" t="b">
        <v>0</v>
      </c>
      <c r="X1006" s="63"/>
      <c r="Y1006" s="63"/>
      <c r="Z1006" s="63"/>
    </row>
    <row r="1007">
      <c r="A1007" s="75"/>
      <c r="B1007" s="94"/>
      <c r="C1007" s="75"/>
      <c r="D1007" s="76"/>
      <c r="E1007" s="75" t="s">
        <v>97</v>
      </c>
      <c r="F1007" s="75" t="s">
        <v>97</v>
      </c>
      <c r="G1007" s="77"/>
      <c r="H1007" s="77"/>
      <c r="I1007" s="80"/>
      <c r="J1007" s="77" t="s">
        <v>97</v>
      </c>
      <c r="K1007" s="79" t="s">
        <v>97</v>
      </c>
      <c r="L1007" s="79"/>
      <c r="M1007" s="80"/>
      <c r="N1007" s="79" t="s">
        <v>97</v>
      </c>
      <c r="O1007" s="81" t="str">
        <f t="array" ref="O1007">IF(A1007="", "", (IFNA(IF(A1007="", "", INDEX(UpdateSheet!$L:$L, MATCH(1, (UpdateSheet!$G:$G=MAXIFS(UpdateSheet!$G:$G, UpdateSheet!$H:$H, G1007, UpdateSheet!$G:$G, "&lt;=" &amp; D1007)) * (UpdateSheet!$H:$H=G1007), 0))), "") * J1007) +
(IFNA(IF(A1007="", "", INDEX(UpdateSheet!$P:$P, MATCH(1, (UpdateSheet!$G:$G=MAXIFS(UpdateSheet!$G:$G, UpdateSheet!$M:$M, K1007, UpdateSheet!$G:$G, "&lt;=" &amp; D1007)) * (UpdateSheet!$M:$M=K1007), 0))), "") * N1007)
)
</f>
        <v/>
      </c>
      <c r="P1007" s="86"/>
      <c r="Q1007" s="82" t="str">
        <f t="array" ref="Q1007">IF(A1007="", "", (IFNA(IF(A1007="", "", INDEX(UpdateSheet!$K:$K, MATCH(1, (UpdateSheet!$G:$G=MAXIFS(UpdateSheet!$G:$G, UpdateSheet!$H:$H, G1007, UpdateSheet!$I:$I, J1007, UpdateSheet!$G:$G, "&lt;=" &amp; D1007)) * (UpdateSheet!$H:$H=G1007) *(UpdateSheet!$I:$I=J1007), 0))), "")) +
(IFNA(IF(A1007="", "", INDEX(UpdateSheet!$O:$O, MATCH(1, (UpdateSheet!$G:$G=MAXIFS(UpdateSheet!$G:$G, UpdateSheet!$M:$M, K1007,UpdateSheet!$N:$N, N1007, UpdateSheet!$G:$G, "&lt;=" &amp; D1007)) * (UpdateSheet!$M:$M=K1007) *(UpdateSheet!$N:$N=N1007), 0))), ""))
)
</f>
        <v/>
      </c>
      <c r="R1007" s="81" t="s">
        <v>97</v>
      </c>
      <c r="S1007" s="63"/>
      <c r="T1007" s="87"/>
      <c r="U1007" s="84" t="s">
        <v>97</v>
      </c>
      <c r="V1007" s="84" t="s">
        <v>97</v>
      </c>
      <c r="W1007" s="85" t="b">
        <v>0</v>
      </c>
      <c r="X1007" s="63"/>
      <c r="Y1007" s="63"/>
      <c r="Z1007" s="63"/>
    </row>
    <row r="1008">
      <c r="A1008" s="75"/>
      <c r="B1008" s="94"/>
      <c r="C1008" s="75"/>
      <c r="D1008" s="76"/>
      <c r="E1008" s="75" t="s">
        <v>97</v>
      </c>
      <c r="F1008" s="75" t="s">
        <v>97</v>
      </c>
      <c r="G1008" s="77"/>
      <c r="H1008" s="77"/>
      <c r="I1008" s="80"/>
      <c r="J1008" s="77" t="s">
        <v>97</v>
      </c>
      <c r="K1008" s="79" t="s">
        <v>97</v>
      </c>
      <c r="L1008" s="79"/>
      <c r="M1008" s="80"/>
      <c r="N1008" s="79" t="s">
        <v>97</v>
      </c>
      <c r="O1008" s="81" t="str">
        <f t="array" ref="O1008">IF(A1008="", "", (IFNA(IF(A1008="", "", INDEX(UpdateSheet!$L:$L, MATCH(1, (UpdateSheet!$G:$G=MAXIFS(UpdateSheet!$G:$G, UpdateSheet!$H:$H, G1008, UpdateSheet!$G:$G, "&lt;=" &amp; D1008)) * (UpdateSheet!$H:$H=G1008), 0))), "") * J1008) +
(IFNA(IF(A1008="", "", INDEX(UpdateSheet!$P:$P, MATCH(1, (UpdateSheet!$G:$G=MAXIFS(UpdateSheet!$G:$G, UpdateSheet!$M:$M, K1008, UpdateSheet!$G:$G, "&lt;=" &amp; D1008)) * (UpdateSheet!$M:$M=K1008), 0))), "") * N1008)
)
</f>
        <v/>
      </c>
      <c r="P1008" s="86"/>
      <c r="Q1008" s="82" t="str">
        <f t="array" ref="Q1008">IF(A1008="", "", (IFNA(IF(A1008="", "", INDEX(UpdateSheet!$K:$K, MATCH(1, (UpdateSheet!$G:$G=MAXIFS(UpdateSheet!$G:$G, UpdateSheet!$H:$H, G1008, UpdateSheet!$I:$I, J1008, UpdateSheet!$G:$G, "&lt;=" &amp; D1008)) * (UpdateSheet!$H:$H=G1008) *(UpdateSheet!$I:$I=J1008), 0))), "")) +
(IFNA(IF(A1008="", "", INDEX(UpdateSheet!$O:$O, MATCH(1, (UpdateSheet!$G:$G=MAXIFS(UpdateSheet!$G:$G, UpdateSheet!$M:$M, K1008,UpdateSheet!$N:$N, N1008, UpdateSheet!$G:$G, "&lt;=" &amp; D1008)) * (UpdateSheet!$M:$M=K1008) *(UpdateSheet!$N:$N=N1008), 0))), ""))
)
</f>
        <v/>
      </c>
      <c r="R1008" s="81" t="s">
        <v>97</v>
      </c>
      <c r="S1008" s="63"/>
      <c r="T1008" s="87"/>
      <c r="U1008" s="84" t="s">
        <v>97</v>
      </c>
      <c r="V1008" s="84" t="s">
        <v>97</v>
      </c>
      <c r="W1008" s="85" t="b">
        <v>0</v>
      </c>
      <c r="X1008" s="63"/>
      <c r="Y1008" s="63"/>
      <c r="Z1008" s="63"/>
    </row>
    <row r="1009">
      <c r="A1009" s="75"/>
      <c r="B1009" s="94"/>
      <c r="C1009" s="75"/>
      <c r="D1009" s="76"/>
      <c r="E1009" s="75" t="s">
        <v>97</v>
      </c>
      <c r="F1009" s="75" t="s">
        <v>97</v>
      </c>
      <c r="G1009" s="77"/>
      <c r="H1009" s="77"/>
      <c r="I1009" s="80"/>
      <c r="J1009" s="77" t="s">
        <v>97</v>
      </c>
      <c r="K1009" s="79" t="s">
        <v>97</v>
      </c>
      <c r="L1009" s="79"/>
      <c r="M1009" s="80"/>
      <c r="N1009" s="79" t="s">
        <v>97</v>
      </c>
      <c r="O1009" s="81" t="str">
        <f t="array" ref="O1009">IF(A1009="", "", (IFNA(IF(A1009="", "", INDEX(UpdateSheet!$L:$L, MATCH(1, (UpdateSheet!$G:$G=MAXIFS(UpdateSheet!$G:$G, UpdateSheet!$H:$H, G1009, UpdateSheet!$G:$G, "&lt;=" &amp; D1009)) * (UpdateSheet!$H:$H=G1009), 0))), "") * J1009) +
(IFNA(IF(A1009="", "", INDEX(UpdateSheet!$P:$P, MATCH(1, (UpdateSheet!$G:$G=MAXIFS(UpdateSheet!$G:$G, UpdateSheet!$M:$M, K1009, UpdateSheet!$G:$G, "&lt;=" &amp; D1009)) * (UpdateSheet!$M:$M=K1009), 0))), "") * N1009)
)
</f>
        <v/>
      </c>
      <c r="P1009" s="86"/>
      <c r="Q1009" s="82" t="str">
        <f t="array" ref="Q1009">IF(A1009="", "", (IFNA(IF(A1009="", "", INDEX(UpdateSheet!$K:$K, MATCH(1, (UpdateSheet!$G:$G=MAXIFS(UpdateSheet!$G:$G, UpdateSheet!$H:$H, G1009, UpdateSheet!$I:$I, J1009, UpdateSheet!$G:$G, "&lt;=" &amp; D1009)) * (UpdateSheet!$H:$H=G1009) *(UpdateSheet!$I:$I=J1009), 0))), "")) +
(IFNA(IF(A1009="", "", INDEX(UpdateSheet!$O:$O, MATCH(1, (UpdateSheet!$G:$G=MAXIFS(UpdateSheet!$G:$G, UpdateSheet!$M:$M, K1009,UpdateSheet!$N:$N, N1009, UpdateSheet!$G:$G, "&lt;=" &amp; D1009)) * (UpdateSheet!$M:$M=K1009) *(UpdateSheet!$N:$N=N1009), 0))), ""))
)
</f>
        <v/>
      </c>
      <c r="R1009" s="81" t="s">
        <v>97</v>
      </c>
      <c r="S1009" s="63"/>
      <c r="T1009" s="87"/>
      <c r="U1009" s="84" t="s">
        <v>97</v>
      </c>
      <c r="V1009" s="84" t="s">
        <v>97</v>
      </c>
      <c r="W1009" s="85" t="b">
        <v>0</v>
      </c>
      <c r="X1009" s="63"/>
      <c r="Y1009" s="63"/>
      <c r="Z1009" s="63"/>
    </row>
    <row r="1010">
      <c r="A1010" s="75"/>
      <c r="B1010" s="94"/>
      <c r="C1010" s="75"/>
      <c r="D1010" s="76"/>
      <c r="E1010" s="75" t="s">
        <v>97</v>
      </c>
      <c r="F1010" s="75" t="s">
        <v>97</v>
      </c>
      <c r="G1010" s="77"/>
      <c r="H1010" s="77"/>
      <c r="I1010" s="80"/>
      <c r="J1010" s="77" t="s">
        <v>97</v>
      </c>
      <c r="K1010" s="79" t="s">
        <v>97</v>
      </c>
      <c r="L1010" s="79"/>
      <c r="M1010" s="80"/>
      <c r="N1010" s="79" t="s">
        <v>97</v>
      </c>
      <c r="O1010" s="81" t="str">
        <f t="array" ref="O1010">IF(A1010="", "", (IFNA(IF(A1010="", "", INDEX(UpdateSheet!$L:$L, MATCH(1, (UpdateSheet!$G:$G=MAXIFS(UpdateSheet!$G:$G, UpdateSheet!$H:$H, G1010, UpdateSheet!$G:$G, "&lt;=" &amp; D1010)) * (UpdateSheet!$H:$H=G1010), 0))), "") * J1010) +
(IFNA(IF(A1010="", "", INDEX(UpdateSheet!$P:$P, MATCH(1, (UpdateSheet!$G:$G=MAXIFS(UpdateSheet!$G:$G, UpdateSheet!$M:$M, K1010, UpdateSheet!$G:$G, "&lt;=" &amp; D1010)) * (UpdateSheet!$M:$M=K1010), 0))), "") * N1010)
)
</f>
        <v/>
      </c>
      <c r="P1010" s="86"/>
      <c r="Q1010" s="82" t="str">
        <f t="array" ref="Q1010">IF(A1010="", "", (IFNA(IF(A1010="", "", INDEX(UpdateSheet!$K:$K, MATCH(1, (UpdateSheet!$G:$G=MAXIFS(UpdateSheet!$G:$G, UpdateSheet!$H:$H, G1010, UpdateSheet!$I:$I, J1010, UpdateSheet!$G:$G, "&lt;=" &amp; D1010)) * (UpdateSheet!$H:$H=G1010) *(UpdateSheet!$I:$I=J1010), 0))), "")) +
(IFNA(IF(A1010="", "", INDEX(UpdateSheet!$O:$O, MATCH(1, (UpdateSheet!$G:$G=MAXIFS(UpdateSheet!$G:$G, UpdateSheet!$M:$M, K1010,UpdateSheet!$N:$N, N1010, UpdateSheet!$G:$G, "&lt;=" &amp; D1010)) * (UpdateSheet!$M:$M=K1010) *(UpdateSheet!$N:$N=N1010), 0))), ""))
)
</f>
        <v/>
      </c>
      <c r="R1010" s="81" t="s">
        <v>97</v>
      </c>
      <c r="S1010" s="63"/>
      <c r="T1010" s="87"/>
      <c r="U1010" s="84" t="s">
        <v>97</v>
      </c>
      <c r="V1010" s="84" t="s">
        <v>97</v>
      </c>
      <c r="W1010" s="85" t="b">
        <v>0</v>
      </c>
      <c r="X1010" s="63"/>
      <c r="Y1010" s="63"/>
      <c r="Z1010" s="63"/>
    </row>
    <row r="1011">
      <c r="A1011" s="75"/>
      <c r="B1011" s="94"/>
      <c r="C1011" s="75"/>
      <c r="D1011" s="76"/>
      <c r="E1011" s="75" t="s">
        <v>97</v>
      </c>
      <c r="F1011" s="75" t="s">
        <v>97</v>
      </c>
      <c r="G1011" s="77"/>
      <c r="H1011" s="77"/>
      <c r="I1011" s="80"/>
      <c r="J1011" s="77" t="s">
        <v>97</v>
      </c>
      <c r="K1011" s="79" t="s">
        <v>97</v>
      </c>
      <c r="L1011" s="79"/>
      <c r="M1011" s="80"/>
      <c r="N1011" s="79" t="s">
        <v>97</v>
      </c>
      <c r="O1011" s="81" t="str">
        <f t="array" ref="O1011">IF(A1011="", "", (IFNA(IF(A1011="", "", INDEX(UpdateSheet!$L:$L, MATCH(1, (UpdateSheet!$G:$G=MAXIFS(UpdateSheet!$G:$G, UpdateSheet!$H:$H, G1011, UpdateSheet!$G:$G, "&lt;=" &amp; D1011)) * (UpdateSheet!$H:$H=G1011), 0))), "") * J1011) +
(IFNA(IF(A1011="", "", INDEX(UpdateSheet!$P:$P, MATCH(1, (UpdateSheet!$G:$G=MAXIFS(UpdateSheet!$G:$G, UpdateSheet!$M:$M, K1011, UpdateSheet!$G:$G, "&lt;=" &amp; D1011)) * (UpdateSheet!$M:$M=K1011), 0))), "") * N1011)
)
</f>
        <v/>
      </c>
      <c r="P1011" s="86"/>
      <c r="Q1011" s="82" t="str">
        <f t="array" ref="Q1011">IF(A1011="", "", (IFNA(IF(A1011="", "", INDEX(UpdateSheet!$K:$K, MATCH(1, (UpdateSheet!$G:$G=MAXIFS(UpdateSheet!$G:$G, UpdateSheet!$H:$H, G1011, UpdateSheet!$I:$I, J1011, UpdateSheet!$G:$G, "&lt;=" &amp; D1011)) * (UpdateSheet!$H:$H=G1011) *(UpdateSheet!$I:$I=J1011), 0))), "")) +
(IFNA(IF(A1011="", "", INDEX(UpdateSheet!$O:$O, MATCH(1, (UpdateSheet!$G:$G=MAXIFS(UpdateSheet!$G:$G, UpdateSheet!$M:$M, K1011,UpdateSheet!$N:$N, N1011, UpdateSheet!$G:$G, "&lt;=" &amp; D1011)) * (UpdateSheet!$M:$M=K1011) *(UpdateSheet!$N:$N=N1011), 0))), ""))
)
</f>
        <v/>
      </c>
      <c r="R1011" s="81" t="s">
        <v>97</v>
      </c>
      <c r="S1011" s="63"/>
      <c r="T1011" s="87"/>
      <c r="U1011" s="84" t="s">
        <v>97</v>
      </c>
      <c r="V1011" s="84" t="s">
        <v>97</v>
      </c>
      <c r="W1011" s="85" t="b">
        <v>0</v>
      </c>
      <c r="X1011" s="63"/>
      <c r="Y1011" s="63"/>
      <c r="Z1011" s="63"/>
    </row>
    <row r="1012">
      <c r="A1012" s="75"/>
      <c r="B1012" s="94"/>
      <c r="C1012" s="75"/>
      <c r="D1012" s="76"/>
      <c r="E1012" s="75" t="s">
        <v>97</v>
      </c>
      <c r="F1012" s="75" t="s">
        <v>97</v>
      </c>
      <c r="G1012" s="77"/>
      <c r="H1012" s="77"/>
      <c r="I1012" s="80"/>
      <c r="J1012" s="77" t="s">
        <v>97</v>
      </c>
      <c r="K1012" s="79" t="s">
        <v>97</v>
      </c>
      <c r="L1012" s="79"/>
      <c r="M1012" s="80"/>
      <c r="N1012" s="79" t="s">
        <v>97</v>
      </c>
      <c r="O1012" s="81" t="str">
        <f t="array" ref="O1012">IF(A1012="", "", (IFNA(IF(A1012="", "", INDEX(UpdateSheet!$L:$L, MATCH(1, (UpdateSheet!$G:$G=MAXIFS(UpdateSheet!$G:$G, UpdateSheet!$H:$H, G1012, UpdateSheet!$G:$G, "&lt;=" &amp; D1012)) * (UpdateSheet!$H:$H=G1012), 0))), "") * J1012) +
(IFNA(IF(A1012="", "", INDEX(UpdateSheet!$P:$P, MATCH(1, (UpdateSheet!$G:$G=MAXIFS(UpdateSheet!$G:$G, UpdateSheet!$M:$M, K1012, UpdateSheet!$G:$G, "&lt;=" &amp; D1012)) * (UpdateSheet!$M:$M=K1012), 0))), "") * N1012)
)
</f>
        <v/>
      </c>
      <c r="P1012" s="86"/>
      <c r="Q1012" s="82" t="str">
        <f t="array" ref="Q1012">IF(A1012="", "", (IFNA(IF(A1012="", "", INDEX(UpdateSheet!$K:$K, MATCH(1, (UpdateSheet!$G:$G=MAXIFS(UpdateSheet!$G:$G, UpdateSheet!$H:$H, G1012, UpdateSheet!$I:$I, J1012, UpdateSheet!$G:$G, "&lt;=" &amp; D1012)) * (UpdateSheet!$H:$H=G1012) *(UpdateSheet!$I:$I=J1012), 0))), "")) +
(IFNA(IF(A1012="", "", INDEX(UpdateSheet!$O:$O, MATCH(1, (UpdateSheet!$G:$G=MAXIFS(UpdateSheet!$G:$G, UpdateSheet!$M:$M, K1012,UpdateSheet!$N:$N, N1012, UpdateSheet!$G:$G, "&lt;=" &amp; D1012)) * (UpdateSheet!$M:$M=K1012) *(UpdateSheet!$N:$N=N1012), 0))), ""))
)
</f>
        <v/>
      </c>
      <c r="R1012" s="81" t="s">
        <v>97</v>
      </c>
      <c r="S1012" s="63"/>
      <c r="T1012" s="87"/>
      <c r="U1012" s="84" t="s">
        <v>97</v>
      </c>
      <c r="V1012" s="84" t="s">
        <v>97</v>
      </c>
      <c r="W1012" s="85" t="b">
        <v>0</v>
      </c>
      <c r="X1012" s="63"/>
      <c r="Y1012" s="63"/>
      <c r="Z1012" s="63"/>
    </row>
    <row r="1013">
      <c r="A1013" s="75"/>
      <c r="B1013" s="94"/>
      <c r="C1013" s="75"/>
      <c r="D1013" s="76"/>
      <c r="E1013" s="75" t="s">
        <v>97</v>
      </c>
      <c r="F1013" s="75" t="s">
        <v>97</v>
      </c>
      <c r="G1013" s="77"/>
      <c r="H1013" s="77"/>
      <c r="I1013" s="80"/>
      <c r="J1013" s="77" t="s">
        <v>97</v>
      </c>
      <c r="K1013" s="79" t="s">
        <v>97</v>
      </c>
      <c r="L1013" s="79"/>
      <c r="M1013" s="80"/>
      <c r="N1013" s="79" t="s">
        <v>97</v>
      </c>
      <c r="O1013" s="81" t="str">
        <f t="array" ref="O1013">IF(A1013="", "", (IFNA(IF(A1013="", "", INDEX(UpdateSheet!$L:$L, MATCH(1, (UpdateSheet!$G:$G=MAXIFS(UpdateSheet!$G:$G, UpdateSheet!$H:$H, G1013, UpdateSheet!$G:$G, "&lt;=" &amp; D1013)) * (UpdateSheet!$H:$H=G1013), 0))), "") * J1013) +
(IFNA(IF(A1013="", "", INDEX(UpdateSheet!$P:$P, MATCH(1, (UpdateSheet!$G:$G=MAXIFS(UpdateSheet!$G:$G, UpdateSheet!$M:$M, K1013, UpdateSheet!$G:$G, "&lt;=" &amp; D1013)) * (UpdateSheet!$M:$M=K1013), 0))), "") * N1013)
)
</f>
        <v/>
      </c>
      <c r="P1013" s="86"/>
      <c r="Q1013" s="82" t="str">
        <f t="array" ref="Q1013">IF(A1013="", "", (IFNA(IF(A1013="", "", INDEX(UpdateSheet!$K:$K, MATCH(1, (UpdateSheet!$G:$G=MAXIFS(UpdateSheet!$G:$G, UpdateSheet!$H:$H, G1013, UpdateSheet!$I:$I, J1013, UpdateSheet!$G:$G, "&lt;=" &amp; D1013)) * (UpdateSheet!$H:$H=G1013) *(UpdateSheet!$I:$I=J1013), 0))), "")) +
(IFNA(IF(A1013="", "", INDEX(UpdateSheet!$O:$O, MATCH(1, (UpdateSheet!$G:$G=MAXIFS(UpdateSheet!$G:$G, UpdateSheet!$M:$M, K1013,UpdateSheet!$N:$N, N1013, UpdateSheet!$G:$G, "&lt;=" &amp; D1013)) * (UpdateSheet!$M:$M=K1013) *(UpdateSheet!$N:$N=N1013), 0))), ""))
)
</f>
        <v/>
      </c>
      <c r="R1013" s="81" t="s">
        <v>97</v>
      </c>
      <c r="S1013" s="63"/>
      <c r="T1013" s="87"/>
      <c r="U1013" s="84" t="s">
        <v>97</v>
      </c>
      <c r="V1013" s="84" t="s">
        <v>97</v>
      </c>
      <c r="W1013" s="85" t="b">
        <v>0</v>
      </c>
      <c r="X1013" s="63"/>
      <c r="Y1013" s="63"/>
      <c r="Z1013" s="63"/>
    </row>
    <row r="1014">
      <c r="A1014" s="75"/>
      <c r="B1014" s="94"/>
      <c r="C1014" s="75"/>
      <c r="D1014" s="76"/>
      <c r="E1014" s="75" t="s">
        <v>97</v>
      </c>
      <c r="F1014" s="75" t="s">
        <v>97</v>
      </c>
      <c r="G1014" s="77"/>
      <c r="H1014" s="77"/>
      <c r="I1014" s="80"/>
      <c r="J1014" s="77" t="s">
        <v>97</v>
      </c>
      <c r="K1014" s="79" t="s">
        <v>97</v>
      </c>
      <c r="L1014" s="79"/>
      <c r="M1014" s="80"/>
      <c r="N1014" s="79" t="s">
        <v>97</v>
      </c>
      <c r="O1014" s="81" t="str">
        <f t="array" ref="O1014">IF(A1014="", "", (IFNA(IF(A1014="", "", INDEX(UpdateSheet!$L:$L, MATCH(1, (UpdateSheet!$G:$G=MAXIFS(UpdateSheet!$G:$G, UpdateSheet!$H:$H, G1014, UpdateSheet!$G:$G, "&lt;=" &amp; D1014)) * (UpdateSheet!$H:$H=G1014), 0))), "") * J1014) +
(IFNA(IF(A1014="", "", INDEX(UpdateSheet!$P:$P, MATCH(1, (UpdateSheet!$G:$G=MAXIFS(UpdateSheet!$G:$G, UpdateSheet!$M:$M, K1014, UpdateSheet!$G:$G, "&lt;=" &amp; D1014)) * (UpdateSheet!$M:$M=K1014), 0))), "") * N1014)
)
</f>
        <v/>
      </c>
      <c r="P1014" s="86"/>
      <c r="Q1014" s="82" t="str">
        <f t="array" ref="Q1014">IF(A1014="", "", (IFNA(IF(A1014="", "", INDEX(UpdateSheet!$K:$K, MATCH(1, (UpdateSheet!$G:$G=MAXIFS(UpdateSheet!$G:$G, UpdateSheet!$H:$H, G1014, UpdateSheet!$I:$I, J1014, UpdateSheet!$G:$G, "&lt;=" &amp; D1014)) * (UpdateSheet!$H:$H=G1014) *(UpdateSheet!$I:$I=J1014), 0))), "")) +
(IFNA(IF(A1014="", "", INDEX(UpdateSheet!$O:$O, MATCH(1, (UpdateSheet!$G:$G=MAXIFS(UpdateSheet!$G:$G, UpdateSheet!$M:$M, K1014,UpdateSheet!$N:$N, N1014, UpdateSheet!$G:$G, "&lt;=" &amp; D1014)) * (UpdateSheet!$M:$M=K1014) *(UpdateSheet!$N:$N=N1014), 0))), ""))
)
</f>
        <v/>
      </c>
      <c r="R1014" s="81" t="s">
        <v>97</v>
      </c>
      <c r="S1014" s="63"/>
      <c r="T1014" s="87"/>
      <c r="U1014" s="84" t="s">
        <v>97</v>
      </c>
      <c r="V1014" s="84" t="s">
        <v>97</v>
      </c>
      <c r="W1014" s="85" t="b">
        <v>0</v>
      </c>
      <c r="X1014" s="63"/>
      <c r="Y1014" s="63"/>
      <c r="Z1014" s="63"/>
    </row>
    <row r="1015">
      <c r="A1015" s="75"/>
      <c r="B1015" s="94"/>
      <c r="C1015" s="75"/>
      <c r="D1015" s="76"/>
      <c r="E1015" s="75" t="s">
        <v>97</v>
      </c>
      <c r="F1015" s="75" t="s">
        <v>97</v>
      </c>
      <c r="G1015" s="77"/>
      <c r="H1015" s="77"/>
      <c r="I1015" s="80"/>
      <c r="J1015" s="77" t="s">
        <v>97</v>
      </c>
      <c r="K1015" s="79" t="s">
        <v>97</v>
      </c>
      <c r="L1015" s="79"/>
      <c r="M1015" s="80"/>
      <c r="N1015" s="79" t="s">
        <v>97</v>
      </c>
      <c r="O1015" s="81" t="str">
        <f t="array" ref="O1015">IF(A1015="", "", (IFNA(IF(A1015="", "", INDEX(UpdateSheet!$L:$L, MATCH(1, (UpdateSheet!$G:$G=MAXIFS(UpdateSheet!$G:$G, UpdateSheet!$H:$H, G1015, UpdateSheet!$G:$G, "&lt;=" &amp; D1015)) * (UpdateSheet!$H:$H=G1015), 0))), "") * J1015) +
(IFNA(IF(A1015="", "", INDEX(UpdateSheet!$P:$P, MATCH(1, (UpdateSheet!$G:$G=MAXIFS(UpdateSheet!$G:$G, UpdateSheet!$M:$M, K1015, UpdateSheet!$G:$G, "&lt;=" &amp; D1015)) * (UpdateSheet!$M:$M=K1015), 0))), "") * N1015)
)
</f>
        <v/>
      </c>
      <c r="P1015" s="86"/>
      <c r="Q1015" s="82" t="str">
        <f t="array" ref="Q1015">IF(A1015="", "", (IFNA(IF(A1015="", "", INDEX(UpdateSheet!$K:$K, MATCH(1, (UpdateSheet!$G:$G=MAXIFS(UpdateSheet!$G:$G, UpdateSheet!$H:$H, G1015, UpdateSheet!$I:$I, J1015, UpdateSheet!$G:$G, "&lt;=" &amp; D1015)) * (UpdateSheet!$H:$H=G1015) *(UpdateSheet!$I:$I=J1015), 0))), "")) +
(IFNA(IF(A1015="", "", INDEX(UpdateSheet!$O:$O, MATCH(1, (UpdateSheet!$G:$G=MAXIFS(UpdateSheet!$G:$G, UpdateSheet!$M:$M, K1015,UpdateSheet!$N:$N, N1015, UpdateSheet!$G:$G, "&lt;=" &amp; D1015)) * (UpdateSheet!$M:$M=K1015) *(UpdateSheet!$N:$N=N1015), 0))), ""))
)
</f>
        <v/>
      </c>
      <c r="R1015" s="81" t="s">
        <v>97</v>
      </c>
      <c r="S1015" s="63"/>
      <c r="T1015" s="87"/>
      <c r="U1015" s="84" t="s">
        <v>97</v>
      </c>
      <c r="V1015" s="84" t="s">
        <v>97</v>
      </c>
      <c r="W1015" s="85" t="b">
        <v>0</v>
      </c>
      <c r="X1015" s="63"/>
      <c r="Y1015" s="63"/>
      <c r="Z1015" s="63"/>
    </row>
    <row r="1016">
      <c r="A1016" s="75"/>
      <c r="B1016" s="94"/>
      <c r="C1016" s="75"/>
      <c r="D1016" s="76"/>
      <c r="E1016" s="75" t="s">
        <v>97</v>
      </c>
      <c r="F1016" s="75" t="s">
        <v>97</v>
      </c>
      <c r="G1016" s="77"/>
      <c r="H1016" s="77"/>
      <c r="I1016" s="80"/>
      <c r="J1016" s="77" t="s">
        <v>97</v>
      </c>
      <c r="K1016" s="79" t="s">
        <v>97</v>
      </c>
      <c r="L1016" s="79"/>
      <c r="M1016" s="80"/>
      <c r="N1016" s="79" t="s">
        <v>97</v>
      </c>
      <c r="O1016" s="81" t="str">
        <f t="array" ref="O1016">IF(A1016="", "", (IFNA(IF(A1016="", "", INDEX(UpdateSheet!$L:$L, MATCH(1, (UpdateSheet!$G:$G=MAXIFS(UpdateSheet!$G:$G, UpdateSheet!$H:$H, G1016, UpdateSheet!$G:$G, "&lt;=" &amp; D1016)) * (UpdateSheet!$H:$H=G1016), 0))), "") * J1016) +
(IFNA(IF(A1016="", "", INDEX(UpdateSheet!$P:$P, MATCH(1, (UpdateSheet!$G:$G=MAXIFS(UpdateSheet!$G:$G, UpdateSheet!$M:$M, K1016, UpdateSheet!$G:$G, "&lt;=" &amp; D1016)) * (UpdateSheet!$M:$M=K1016), 0))), "") * N1016)
)
</f>
        <v/>
      </c>
      <c r="P1016" s="86"/>
      <c r="Q1016" s="82" t="str">
        <f t="array" ref="Q1016">IF(A1016="", "", (IFNA(IF(A1016="", "", INDEX(UpdateSheet!$K:$K, MATCH(1, (UpdateSheet!$G:$G=MAXIFS(UpdateSheet!$G:$G, UpdateSheet!$H:$H, G1016, UpdateSheet!$I:$I, J1016, UpdateSheet!$G:$G, "&lt;=" &amp; D1016)) * (UpdateSheet!$H:$H=G1016) *(UpdateSheet!$I:$I=J1016), 0))), "")) +
(IFNA(IF(A1016="", "", INDEX(UpdateSheet!$O:$O, MATCH(1, (UpdateSheet!$G:$G=MAXIFS(UpdateSheet!$G:$G, UpdateSheet!$M:$M, K1016,UpdateSheet!$N:$N, N1016, UpdateSheet!$G:$G, "&lt;=" &amp; D1016)) * (UpdateSheet!$M:$M=K1016) *(UpdateSheet!$N:$N=N1016), 0))), ""))
)
</f>
        <v/>
      </c>
      <c r="R1016" s="81" t="s">
        <v>97</v>
      </c>
      <c r="S1016" s="63"/>
      <c r="T1016" s="87"/>
      <c r="U1016" s="84" t="s">
        <v>97</v>
      </c>
      <c r="V1016" s="84" t="s">
        <v>97</v>
      </c>
      <c r="W1016" s="85" t="b">
        <v>0</v>
      </c>
      <c r="X1016" s="63"/>
      <c r="Y1016" s="63"/>
      <c r="Z1016" s="63"/>
    </row>
    <row r="1017">
      <c r="A1017" s="75"/>
      <c r="B1017" s="94"/>
      <c r="C1017" s="75"/>
      <c r="D1017" s="76"/>
      <c r="E1017" s="75" t="s">
        <v>97</v>
      </c>
      <c r="F1017" s="75" t="s">
        <v>97</v>
      </c>
      <c r="G1017" s="77"/>
      <c r="H1017" s="77"/>
      <c r="I1017" s="80"/>
      <c r="J1017" s="77" t="s">
        <v>97</v>
      </c>
      <c r="K1017" s="79" t="s">
        <v>97</v>
      </c>
      <c r="L1017" s="79"/>
      <c r="M1017" s="80"/>
      <c r="N1017" s="79" t="s">
        <v>97</v>
      </c>
      <c r="O1017" s="81" t="str">
        <f t="array" ref="O1017">IF(A1017="", "", (IFNA(IF(A1017="", "", INDEX(UpdateSheet!$L:$L, MATCH(1, (UpdateSheet!$G:$G=MAXIFS(UpdateSheet!$G:$G, UpdateSheet!$H:$H, G1017, UpdateSheet!$G:$G, "&lt;=" &amp; D1017)) * (UpdateSheet!$H:$H=G1017), 0))), "") * J1017) +
(IFNA(IF(A1017="", "", INDEX(UpdateSheet!$P:$P, MATCH(1, (UpdateSheet!$G:$G=MAXIFS(UpdateSheet!$G:$G, UpdateSheet!$M:$M, K1017, UpdateSheet!$G:$G, "&lt;=" &amp; D1017)) * (UpdateSheet!$M:$M=K1017), 0))), "") * N1017)
)
</f>
        <v/>
      </c>
      <c r="P1017" s="86"/>
      <c r="Q1017" s="82" t="str">
        <f t="array" ref="Q1017">IF(A1017="", "", (IFNA(IF(A1017="", "", INDEX(UpdateSheet!$K:$K, MATCH(1, (UpdateSheet!$G:$G=MAXIFS(UpdateSheet!$G:$G, UpdateSheet!$H:$H, G1017, UpdateSheet!$I:$I, J1017, UpdateSheet!$G:$G, "&lt;=" &amp; D1017)) * (UpdateSheet!$H:$H=G1017) *(UpdateSheet!$I:$I=J1017), 0))), "")) +
(IFNA(IF(A1017="", "", INDEX(UpdateSheet!$O:$O, MATCH(1, (UpdateSheet!$G:$G=MAXIFS(UpdateSheet!$G:$G, UpdateSheet!$M:$M, K1017,UpdateSheet!$N:$N, N1017, UpdateSheet!$G:$G, "&lt;=" &amp; D1017)) * (UpdateSheet!$M:$M=K1017) *(UpdateSheet!$N:$N=N1017), 0))), ""))
)
</f>
        <v/>
      </c>
      <c r="R1017" s="81" t="s">
        <v>97</v>
      </c>
      <c r="S1017" s="63"/>
      <c r="T1017" s="87"/>
      <c r="U1017" s="84" t="s">
        <v>97</v>
      </c>
      <c r="V1017" s="84" t="s">
        <v>97</v>
      </c>
      <c r="W1017" s="85" t="b">
        <v>0</v>
      </c>
      <c r="X1017" s="63"/>
      <c r="Y1017" s="63"/>
      <c r="Z1017" s="63"/>
    </row>
    <row r="1018">
      <c r="A1018" s="75"/>
      <c r="B1018" s="94"/>
      <c r="C1018" s="75"/>
      <c r="D1018" s="76"/>
      <c r="E1018" s="75" t="s">
        <v>97</v>
      </c>
      <c r="F1018" s="75" t="s">
        <v>97</v>
      </c>
      <c r="G1018" s="77"/>
      <c r="H1018" s="77"/>
      <c r="I1018" s="80"/>
      <c r="J1018" s="77" t="s">
        <v>97</v>
      </c>
      <c r="K1018" s="79" t="s">
        <v>97</v>
      </c>
      <c r="L1018" s="79"/>
      <c r="M1018" s="80"/>
      <c r="N1018" s="79" t="s">
        <v>97</v>
      </c>
      <c r="O1018" s="81" t="str">
        <f t="array" ref="O1018">IF(A1018="", "", (IFNA(IF(A1018="", "", INDEX(UpdateSheet!$L:$L, MATCH(1, (UpdateSheet!$G:$G=MAXIFS(UpdateSheet!$G:$G, UpdateSheet!$H:$H, G1018, UpdateSheet!$G:$G, "&lt;=" &amp; D1018)) * (UpdateSheet!$H:$H=G1018), 0))), "") * J1018) +
(IFNA(IF(A1018="", "", INDEX(UpdateSheet!$P:$P, MATCH(1, (UpdateSheet!$G:$G=MAXIFS(UpdateSheet!$G:$G, UpdateSheet!$M:$M, K1018, UpdateSheet!$G:$G, "&lt;=" &amp; D1018)) * (UpdateSheet!$M:$M=K1018), 0))), "") * N1018)
)
</f>
        <v/>
      </c>
      <c r="P1018" s="86"/>
      <c r="Q1018" s="82" t="str">
        <f t="array" ref="Q1018">IF(A1018="", "", (IFNA(IF(A1018="", "", INDEX(UpdateSheet!$K:$K, MATCH(1, (UpdateSheet!$G:$G=MAXIFS(UpdateSheet!$G:$G, UpdateSheet!$H:$H, G1018, UpdateSheet!$I:$I, J1018, UpdateSheet!$G:$G, "&lt;=" &amp; D1018)) * (UpdateSheet!$H:$H=G1018) *(UpdateSheet!$I:$I=J1018), 0))), "")) +
(IFNA(IF(A1018="", "", INDEX(UpdateSheet!$O:$O, MATCH(1, (UpdateSheet!$G:$G=MAXIFS(UpdateSheet!$G:$G, UpdateSheet!$M:$M, K1018,UpdateSheet!$N:$N, N1018, UpdateSheet!$G:$G, "&lt;=" &amp; D1018)) * (UpdateSheet!$M:$M=K1018) *(UpdateSheet!$N:$N=N1018), 0))), ""))
)
</f>
        <v/>
      </c>
      <c r="R1018" s="81" t="s">
        <v>97</v>
      </c>
      <c r="S1018" s="63"/>
      <c r="T1018" s="87"/>
      <c r="U1018" s="84" t="s">
        <v>97</v>
      </c>
      <c r="V1018" s="84" t="s">
        <v>97</v>
      </c>
      <c r="W1018" s="85" t="b">
        <v>0</v>
      </c>
      <c r="X1018" s="63"/>
      <c r="Y1018" s="63"/>
      <c r="Z1018" s="63"/>
    </row>
    <row r="1019">
      <c r="A1019" s="75"/>
      <c r="B1019" s="94"/>
      <c r="C1019" s="75"/>
      <c r="D1019" s="76"/>
      <c r="E1019" s="75" t="s">
        <v>97</v>
      </c>
      <c r="F1019" s="75" t="s">
        <v>97</v>
      </c>
      <c r="G1019" s="77"/>
      <c r="H1019" s="77"/>
      <c r="I1019" s="80"/>
      <c r="J1019" s="77" t="s">
        <v>97</v>
      </c>
      <c r="K1019" s="79" t="s">
        <v>97</v>
      </c>
      <c r="L1019" s="79"/>
      <c r="M1019" s="80"/>
      <c r="N1019" s="79" t="s">
        <v>97</v>
      </c>
      <c r="O1019" s="81" t="str">
        <f t="array" ref="O1019">IF(A1019="", "", (IFNA(IF(A1019="", "", INDEX(UpdateSheet!$L:$L, MATCH(1, (UpdateSheet!$G:$G=MAXIFS(UpdateSheet!$G:$G, UpdateSheet!$H:$H, G1019, UpdateSheet!$G:$G, "&lt;=" &amp; D1019)) * (UpdateSheet!$H:$H=G1019), 0))), "") * J1019) +
(IFNA(IF(A1019="", "", INDEX(UpdateSheet!$P:$P, MATCH(1, (UpdateSheet!$G:$G=MAXIFS(UpdateSheet!$G:$G, UpdateSheet!$M:$M, K1019, UpdateSheet!$G:$G, "&lt;=" &amp; D1019)) * (UpdateSheet!$M:$M=K1019), 0))), "") * N1019)
)
</f>
        <v/>
      </c>
      <c r="P1019" s="86"/>
      <c r="Q1019" s="82" t="str">
        <f t="array" ref="Q1019">IF(A1019="", "", (IFNA(IF(A1019="", "", INDEX(UpdateSheet!$K:$K, MATCH(1, (UpdateSheet!$G:$G=MAXIFS(UpdateSheet!$G:$G, UpdateSheet!$H:$H, G1019, UpdateSheet!$I:$I, J1019, UpdateSheet!$G:$G, "&lt;=" &amp; D1019)) * (UpdateSheet!$H:$H=G1019) *(UpdateSheet!$I:$I=J1019), 0))), "")) +
(IFNA(IF(A1019="", "", INDEX(UpdateSheet!$O:$O, MATCH(1, (UpdateSheet!$G:$G=MAXIFS(UpdateSheet!$G:$G, UpdateSheet!$M:$M, K1019,UpdateSheet!$N:$N, N1019, UpdateSheet!$G:$G, "&lt;=" &amp; D1019)) * (UpdateSheet!$M:$M=K1019) *(UpdateSheet!$N:$N=N1019), 0))), ""))
)
</f>
        <v/>
      </c>
      <c r="R1019" s="81" t="s">
        <v>97</v>
      </c>
      <c r="S1019" s="63"/>
      <c r="T1019" s="87"/>
      <c r="U1019" s="84" t="s">
        <v>97</v>
      </c>
      <c r="V1019" s="84" t="s">
        <v>97</v>
      </c>
      <c r="W1019" s="85" t="b">
        <v>0</v>
      </c>
      <c r="X1019" s="63"/>
      <c r="Y1019" s="63"/>
      <c r="Z1019" s="63"/>
    </row>
    <row r="1020">
      <c r="A1020" s="75"/>
      <c r="B1020" s="94"/>
      <c r="C1020" s="75"/>
      <c r="D1020" s="76"/>
      <c r="E1020" s="75" t="s">
        <v>97</v>
      </c>
      <c r="F1020" s="75" t="s">
        <v>97</v>
      </c>
      <c r="G1020" s="77"/>
      <c r="H1020" s="77"/>
      <c r="I1020" s="80"/>
      <c r="J1020" s="77" t="s">
        <v>97</v>
      </c>
      <c r="K1020" s="79" t="s">
        <v>97</v>
      </c>
      <c r="L1020" s="79"/>
      <c r="M1020" s="80"/>
      <c r="N1020" s="79" t="s">
        <v>97</v>
      </c>
      <c r="O1020" s="81" t="str">
        <f t="array" ref="O1020">IF(A1020="", "", (IFNA(IF(A1020="", "", INDEX(UpdateSheet!$L:$L, MATCH(1, (UpdateSheet!$G:$G=MAXIFS(UpdateSheet!$G:$G, UpdateSheet!$H:$H, G1020, UpdateSheet!$G:$G, "&lt;=" &amp; D1020)) * (UpdateSheet!$H:$H=G1020), 0))), "") * J1020) +
(IFNA(IF(A1020="", "", INDEX(UpdateSheet!$P:$P, MATCH(1, (UpdateSheet!$G:$G=MAXIFS(UpdateSheet!$G:$G, UpdateSheet!$M:$M, K1020, UpdateSheet!$G:$G, "&lt;=" &amp; D1020)) * (UpdateSheet!$M:$M=K1020), 0))), "") * N1020)
)
</f>
        <v/>
      </c>
      <c r="P1020" s="86"/>
      <c r="Q1020" s="82" t="str">
        <f t="array" ref="Q1020">IF(A1020="", "", (IFNA(IF(A1020="", "", INDEX(UpdateSheet!$K:$K, MATCH(1, (UpdateSheet!$G:$G=MAXIFS(UpdateSheet!$G:$G, UpdateSheet!$H:$H, G1020, UpdateSheet!$I:$I, J1020, UpdateSheet!$G:$G, "&lt;=" &amp; D1020)) * (UpdateSheet!$H:$H=G1020) *(UpdateSheet!$I:$I=J1020), 0))), "")) +
(IFNA(IF(A1020="", "", INDEX(UpdateSheet!$O:$O, MATCH(1, (UpdateSheet!$G:$G=MAXIFS(UpdateSheet!$G:$G, UpdateSheet!$M:$M, K1020,UpdateSheet!$N:$N, N1020, UpdateSheet!$G:$G, "&lt;=" &amp; D1020)) * (UpdateSheet!$M:$M=K1020) *(UpdateSheet!$N:$N=N1020), 0))), ""))
)
</f>
        <v/>
      </c>
      <c r="R1020" s="81" t="s">
        <v>97</v>
      </c>
      <c r="S1020" s="63"/>
      <c r="T1020" s="87"/>
      <c r="U1020" s="84" t="s">
        <v>97</v>
      </c>
      <c r="V1020" s="84" t="s">
        <v>97</v>
      </c>
      <c r="W1020" s="85" t="b">
        <v>0</v>
      </c>
      <c r="X1020" s="63"/>
      <c r="Y1020" s="63"/>
      <c r="Z1020" s="63"/>
    </row>
    <row r="1021">
      <c r="A1021" s="75"/>
      <c r="B1021" s="94"/>
      <c r="C1021" s="75"/>
      <c r="D1021" s="76"/>
      <c r="E1021" s="75" t="s">
        <v>97</v>
      </c>
      <c r="F1021" s="75" t="s">
        <v>97</v>
      </c>
      <c r="G1021" s="77"/>
      <c r="H1021" s="77"/>
      <c r="I1021" s="80"/>
      <c r="J1021" s="77" t="s">
        <v>97</v>
      </c>
      <c r="K1021" s="79" t="s">
        <v>97</v>
      </c>
      <c r="L1021" s="79"/>
      <c r="M1021" s="80"/>
      <c r="N1021" s="79" t="s">
        <v>97</v>
      </c>
      <c r="O1021" s="81" t="str">
        <f t="array" ref="O1021">IF(A1021="", "", (IFNA(IF(A1021="", "", INDEX(UpdateSheet!$L:$L, MATCH(1, (UpdateSheet!$G:$G=MAXIFS(UpdateSheet!$G:$G, UpdateSheet!$H:$H, G1021, UpdateSheet!$G:$G, "&lt;=" &amp; D1021)) * (UpdateSheet!$H:$H=G1021), 0))), "") * J1021) +
(IFNA(IF(A1021="", "", INDEX(UpdateSheet!$P:$P, MATCH(1, (UpdateSheet!$G:$G=MAXIFS(UpdateSheet!$G:$G, UpdateSheet!$M:$M, K1021, UpdateSheet!$G:$G, "&lt;=" &amp; D1021)) * (UpdateSheet!$M:$M=K1021), 0))), "") * N1021)
)
</f>
        <v/>
      </c>
      <c r="P1021" s="86"/>
      <c r="Q1021" s="82" t="str">
        <f t="array" ref="Q1021">IF(A1021="", "", (IFNA(IF(A1021="", "", INDEX(UpdateSheet!$K:$K, MATCH(1, (UpdateSheet!$G:$G=MAXIFS(UpdateSheet!$G:$G, UpdateSheet!$H:$H, G1021, UpdateSheet!$I:$I, J1021, UpdateSheet!$G:$G, "&lt;=" &amp; D1021)) * (UpdateSheet!$H:$H=G1021) *(UpdateSheet!$I:$I=J1021), 0))), "")) +
(IFNA(IF(A1021="", "", INDEX(UpdateSheet!$O:$O, MATCH(1, (UpdateSheet!$G:$G=MAXIFS(UpdateSheet!$G:$G, UpdateSheet!$M:$M, K1021,UpdateSheet!$N:$N, N1021, UpdateSheet!$G:$G, "&lt;=" &amp; D1021)) * (UpdateSheet!$M:$M=K1021) *(UpdateSheet!$N:$N=N1021), 0))), ""))
)
</f>
        <v/>
      </c>
      <c r="R1021" s="81" t="s">
        <v>97</v>
      </c>
      <c r="S1021" s="63"/>
      <c r="T1021" s="87"/>
      <c r="U1021" s="84" t="s">
        <v>97</v>
      </c>
      <c r="V1021" s="84" t="s">
        <v>97</v>
      </c>
      <c r="W1021" s="85" t="b">
        <v>0</v>
      </c>
      <c r="X1021" s="63"/>
      <c r="Y1021" s="63"/>
      <c r="Z1021" s="63"/>
    </row>
    <row r="1022">
      <c r="A1022" s="75"/>
      <c r="B1022" s="94"/>
      <c r="C1022" s="75"/>
      <c r="D1022" s="76"/>
      <c r="E1022" s="75" t="s">
        <v>97</v>
      </c>
      <c r="F1022" s="75" t="s">
        <v>97</v>
      </c>
      <c r="G1022" s="77"/>
      <c r="H1022" s="77"/>
      <c r="I1022" s="80"/>
      <c r="J1022" s="77" t="s">
        <v>97</v>
      </c>
      <c r="K1022" s="79" t="s">
        <v>97</v>
      </c>
      <c r="L1022" s="79"/>
      <c r="M1022" s="80"/>
      <c r="N1022" s="79" t="s">
        <v>97</v>
      </c>
      <c r="O1022" s="81" t="str">
        <f t="array" ref="O1022">IF(A1022="", "", (IFNA(IF(A1022="", "", INDEX(UpdateSheet!$L:$L, MATCH(1, (UpdateSheet!$G:$G=MAXIFS(UpdateSheet!$G:$G, UpdateSheet!$H:$H, G1022, UpdateSheet!$G:$G, "&lt;=" &amp; D1022)) * (UpdateSheet!$H:$H=G1022), 0))), "") * J1022) +
(IFNA(IF(A1022="", "", INDEX(UpdateSheet!$P:$P, MATCH(1, (UpdateSheet!$G:$G=MAXIFS(UpdateSheet!$G:$G, UpdateSheet!$M:$M, K1022, UpdateSheet!$G:$G, "&lt;=" &amp; D1022)) * (UpdateSheet!$M:$M=K1022), 0))), "") * N1022)
)
</f>
        <v/>
      </c>
      <c r="P1022" s="86"/>
      <c r="Q1022" s="82" t="str">
        <f t="array" ref="Q1022">IF(A1022="", "", (IFNA(IF(A1022="", "", INDEX(UpdateSheet!$K:$K, MATCH(1, (UpdateSheet!$G:$G=MAXIFS(UpdateSheet!$G:$G, UpdateSheet!$H:$H, G1022, UpdateSheet!$I:$I, J1022, UpdateSheet!$G:$G, "&lt;=" &amp; D1022)) * (UpdateSheet!$H:$H=G1022) *(UpdateSheet!$I:$I=J1022), 0))), "")) +
(IFNA(IF(A1022="", "", INDEX(UpdateSheet!$O:$O, MATCH(1, (UpdateSheet!$G:$G=MAXIFS(UpdateSheet!$G:$G, UpdateSheet!$M:$M, K1022,UpdateSheet!$N:$N, N1022, UpdateSheet!$G:$G, "&lt;=" &amp; D1022)) * (UpdateSheet!$M:$M=K1022) *(UpdateSheet!$N:$N=N1022), 0))), ""))
)
</f>
        <v/>
      </c>
      <c r="R1022" s="81" t="s">
        <v>97</v>
      </c>
      <c r="S1022" s="63"/>
      <c r="T1022" s="87"/>
      <c r="U1022" s="84" t="s">
        <v>97</v>
      </c>
      <c r="V1022" s="84" t="s">
        <v>97</v>
      </c>
      <c r="W1022" s="85" t="b">
        <v>0</v>
      </c>
      <c r="X1022" s="63"/>
      <c r="Y1022" s="63"/>
      <c r="Z1022" s="63"/>
    </row>
    <row r="1023">
      <c r="A1023" s="75"/>
      <c r="B1023" s="94"/>
      <c r="C1023" s="75"/>
      <c r="D1023" s="76"/>
      <c r="E1023" s="75" t="s">
        <v>97</v>
      </c>
      <c r="F1023" s="75" t="s">
        <v>97</v>
      </c>
      <c r="G1023" s="77"/>
      <c r="H1023" s="77"/>
      <c r="I1023" s="80"/>
      <c r="J1023" s="77" t="s">
        <v>97</v>
      </c>
      <c r="K1023" s="79" t="s">
        <v>97</v>
      </c>
      <c r="L1023" s="79"/>
      <c r="M1023" s="80"/>
      <c r="N1023" s="79" t="s">
        <v>97</v>
      </c>
      <c r="O1023" s="81" t="str">
        <f t="array" ref="O1023">IF(A1023="", "", (IFNA(IF(A1023="", "", INDEX(UpdateSheet!$L:$L, MATCH(1, (UpdateSheet!$G:$G=MAXIFS(UpdateSheet!$G:$G, UpdateSheet!$H:$H, G1023, UpdateSheet!$G:$G, "&lt;=" &amp; D1023)) * (UpdateSheet!$H:$H=G1023), 0))), "") * J1023) +
(IFNA(IF(A1023="", "", INDEX(UpdateSheet!$P:$P, MATCH(1, (UpdateSheet!$G:$G=MAXIFS(UpdateSheet!$G:$G, UpdateSheet!$M:$M, K1023, UpdateSheet!$G:$G, "&lt;=" &amp; D1023)) * (UpdateSheet!$M:$M=K1023), 0))), "") * N1023)
)
</f>
        <v/>
      </c>
      <c r="P1023" s="86"/>
      <c r="Q1023" s="82" t="str">
        <f t="array" ref="Q1023">IF(A1023="", "", (IFNA(IF(A1023="", "", INDEX(UpdateSheet!$K:$K, MATCH(1, (UpdateSheet!$G:$G=MAXIFS(UpdateSheet!$G:$G, UpdateSheet!$H:$H, G1023, UpdateSheet!$I:$I, J1023, UpdateSheet!$G:$G, "&lt;=" &amp; D1023)) * (UpdateSheet!$H:$H=G1023) *(UpdateSheet!$I:$I=J1023), 0))), "")) +
(IFNA(IF(A1023="", "", INDEX(UpdateSheet!$O:$O, MATCH(1, (UpdateSheet!$G:$G=MAXIFS(UpdateSheet!$G:$G, UpdateSheet!$M:$M, K1023,UpdateSheet!$N:$N, N1023, UpdateSheet!$G:$G, "&lt;=" &amp; D1023)) * (UpdateSheet!$M:$M=K1023) *(UpdateSheet!$N:$N=N1023), 0))), ""))
)
</f>
        <v/>
      </c>
      <c r="R1023" s="81" t="s">
        <v>97</v>
      </c>
      <c r="S1023" s="63"/>
      <c r="T1023" s="87"/>
      <c r="U1023" s="84" t="s">
        <v>97</v>
      </c>
      <c r="V1023" s="84" t="s">
        <v>97</v>
      </c>
      <c r="W1023" s="85" t="b">
        <v>0</v>
      </c>
      <c r="X1023" s="63"/>
      <c r="Y1023" s="63"/>
      <c r="Z1023" s="63"/>
    </row>
    <row r="1024">
      <c r="A1024" s="75"/>
      <c r="B1024" s="94"/>
      <c r="C1024" s="75"/>
      <c r="D1024" s="76"/>
      <c r="E1024" s="75" t="s">
        <v>97</v>
      </c>
      <c r="F1024" s="75" t="s">
        <v>97</v>
      </c>
      <c r="G1024" s="77"/>
      <c r="H1024" s="77"/>
      <c r="I1024" s="80"/>
      <c r="J1024" s="77" t="s">
        <v>97</v>
      </c>
      <c r="K1024" s="79" t="s">
        <v>97</v>
      </c>
      <c r="L1024" s="79"/>
      <c r="M1024" s="80"/>
      <c r="N1024" s="79" t="s">
        <v>97</v>
      </c>
      <c r="O1024" s="81" t="str">
        <f t="array" ref="O1024">IF(A1024="", "", (IFNA(IF(A1024="", "", INDEX(UpdateSheet!$L:$L, MATCH(1, (UpdateSheet!$G:$G=MAXIFS(UpdateSheet!$G:$G, UpdateSheet!$H:$H, G1024, UpdateSheet!$G:$G, "&lt;=" &amp; D1024)) * (UpdateSheet!$H:$H=G1024), 0))), "") * J1024) +
(IFNA(IF(A1024="", "", INDEX(UpdateSheet!$P:$P, MATCH(1, (UpdateSheet!$G:$G=MAXIFS(UpdateSheet!$G:$G, UpdateSheet!$M:$M, K1024, UpdateSheet!$G:$G, "&lt;=" &amp; D1024)) * (UpdateSheet!$M:$M=K1024), 0))), "") * N1024)
)
</f>
        <v/>
      </c>
      <c r="P1024" s="86"/>
      <c r="Q1024" s="82" t="str">
        <f t="array" ref="Q1024">IF(A1024="", "", (IFNA(IF(A1024="", "", INDEX(UpdateSheet!$K:$K, MATCH(1, (UpdateSheet!$G:$G=MAXIFS(UpdateSheet!$G:$G, UpdateSheet!$H:$H, G1024, UpdateSheet!$I:$I, J1024, UpdateSheet!$G:$G, "&lt;=" &amp; D1024)) * (UpdateSheet!$H:$H=G1024) *(UpdateSheet!$I:$I=J1024), 0))), "")) +
(IFNA(IF(A1024="", "", INDEX(UpdateSheet!$O:$O, MATCH(1, (UpdateSheet!$G:$G=MAXIFS(UpdateSheet!$G:$G, UpdateSheet!$M:$M, K1024,UpdateSheet!$N:$N, N1024, UpdateSheet!$G:$G, "&lt;=" &amp; D1024)) * (UpdateSheet!$M:$M=K1024) *(UpdateSheet!$N:$N=N1024), 0))), ""))
)
</f>
        <v/>
      </c>
      <c r="R1024" s="81" t="s">
        <v>97</v>
      </c>
      <c r="S1024" s="63"/>
      <c r="T1024" s="87"/>
      <c r="U1024" s="84" t="s">
        <v>97</v>
      </c>
      <c r="V1024" s="84" t="s">
        <v>97</v>
      </c>
      <c r="W1024" s="85" t="b">
        <v>0</v>
      </c>
      <c r="X1024" s="63"/>
      <c r="Y1024" s="63"/>
      <c r="Z1024" s="63"/>
    </row>
    <row r="1025">
      <c r="A1025" s="75"/>
      <c r="B1025" s="94"/>
      <c r="C1025" s="75"/>
      <c r="D1025" s="76"/>
      <c r="E1025" s="75" t="s">
        <v>97</v>
      </c>
      <c r="F1025" s="75" t="s">
        <v>97</v>
      </c>
      <c r="G1025" s="77"/>
      <c r="H1025" s="77"/>
      <c r="I1025" s="80"/>
      <c r="J1025" s="77" t="s">
        <v>97</v>
      </c>
      <c r="K1025" s="79" t="s">
        <v>97</v>
      </c>
      <c r="L1025" s="79"/>
      <c r="M1025" s="80"/>
      <c r="N1025" s="79" t="s">
        <v>97</v>
      </c>
      <c r="O1025" s="81" t="str">
        <f t="array" ref="O1025">IF(A1025="", "", (IFNA(IF(A1025="", "", INDEX(UpdateSheet!$L:$L, MATCH(1, (UpdateSheet!$G:$G=MAXIFS(UpdateSheet!$G:$G, UpdateSheet!$H:$H, G1025, UpdateSheet!$G:$G, "&lt;=" &amp; D1025)) * (UpdateSheet!$H:$H=G1025), 0))), "") * J1025) +
(IFNA(IF(A1025="", "", INDEX(UpdateSheet!$P:$P, MATCH(1, (UpdateSheet!$G:$G=MAXIFS(UpdateSheet!$G:$G, UpdateSheet!$M:$M, K1025, UpdateSheet!$G:$G, "&lt;=" &amp; D1025)) * (UpdateSheet!$M:$M=K1025), 0))), "") * N1025)
)
</f>
        <v/>
      </c>
      <c r="P1025" s="86"/>
      <c r="Q1025" s="82" t="str">
        <f t="array" ref="Q1025">IF(A1025="", "", (IFNA(IF(A1025="", "", INDEX(UpdateSheet!$K:$K, MATCH(1, (UpdateSheet!$G:$G=MAXIFS(UpdateSheet!$G:$G, UpdateSheet!$H:$H, G1025, UpdateSheet!$I:$I, J1025, UpdateSheet!$G:$G, "&lt;=" &amp; D1025)) * (UpdateSheet!$H:$H=G1025) *(UpdateSheet!$I:$I=J1025), 0))), "")) +
(IFNA(IF(A1025="", "", INDEX(UpdateSheet!$O:$O, MATCH(1, (UpdateSheet!$G:$G=MAXIFS(UpdateSheet!$G:$G, UpdateSheet!$M:$M, K1025,UpdateSheet!$N:$N, N1025, UpdateSheet!$G:$G, "&lt;=" &amp; D1025)) * (UpdateSheet!$M:$M=K1025) *(UpdateSheet!$N:$N=N1025), 0))), ""))
)
</f>
        <v/>
      </c>
      <c r="R1025" s="81" t="s">
        <v>97</v>
      </c>
      <c r="S1025" s="63"/>
      <c r="T1025" s="87"/>
      <c r="U1025" s="84" t="s">
        <v>97</v>
      </c>
      <c r="V1025" s="84" t="s">
        <v>97</v>
      </c>
      <c r="W1025" s="85" t="b">
        <v>0</v>
      </c>
      <c r="X1025" s="63"/>
      <c r="Y1025" s="63"/>
      <c r="Z1025" s="63"/>
    </row>
    <row r="1026">
      <c r="A1026" s="75"/>
      <c r="B1026" s="94"/>
      <c r="C1026" s="75"/>
      <c r="D1026" s="76"/>
      <c r="E1026" s="75" t="s">
        <v>97</v>
      </c>
      <c r="F1026" s="75" t="s">
        <v>97</v>
      </c>
      <c r="G1026" s="77"/>
      <c r="H1026" s="77"/>
      <c r="I1026" s="80"/>
      <c r="J1026" s="77" t="s">
        <v>97</v>
      </c>
      <c r="K1026" s="79" t="s">
        <v>97</v>
      </c>
      <c r="L1026" s="79"/>
      <c r="M1026" s="80"/>
      <c r="N1026" s="79" t="s">
        <v>97</v>
      </c>
      <c r="O1026" s="81" t="str">
        <f t="array" ref="O1026">IF(A1026="", "", (IFNA(IF(A1026="", "", INDEX(UpdateSheet!$L:$L, MATCH(1, (UpdateSheet!$G:$G=MAXIFS(UpdateSheet!$G:$G, UpdateSheet!$H:$H, G1026, UpdateSheet!$G:$G, "&lt;=" &amp; D1026)) * (UpdateSheet!$H:$H=G1026), 0))), "") * J1026) +
(IFNA(IF(A1026="", "", INDEX(UpdateSheet!$P:$P, MATCH(1, (UpdateSheet!$G:$G=MAXIFS(UpdateSheet!$G:$G, UpdateSheet!$M:$M, K1026, UpdateSheet!$G:$G, "&lt;=" &amp; D1026)) * (UpdateSheet!$M:$M=K1026), 0))), "") * N1026)
)
</f>
        <v/>
      </c>
      <c r="P1026" s="86"/>
      <c r="Q1026" s="82" t="str">
        <f t="array" ref="Q1026">IF(A1026="", "", (IFNA(IF(A1026="", "", INDEX(UpdateSheet!$K:$K, MATCH(1, (UpdateSheet!$G:$G=MAXIFS(UpdateSheet!$G:$G, UpdateSheet!$H:$H, G1026, UpdateSheet!$I:$I, J1026, UpdateSheet!$G:$G, "&lt;=" &amp; D1026)) * (UpdateSheet!$H:$H=G1026) *(UpdateSheet!$I:$I=J1026), 0))), "")) +
(IFNA(IF(A1026="", "", INDEX(UpdateSheet!$O:$O, MATCH(1, (UpdateSheet!$G:$G=MAXIFS(UpdateSheet!$G:$G, UpdateSheet!$M:$M, K1026,UpdateSheet!$N:$N, N1026, UpdateSheet!$G:$G, "&lt;=" &amp; D1026)) * (UpdateSheet!$M:$M=K1026) *(UpdateSheet!$N:$N=N1026), 0))), ""))
)
</f>
        <v/>
      </c>
      <c r="R1026" s="81" t="s">
        <v>97</v>
      </c>
      <c r="S1026" s="63"/>
      <c r="T1026" s="87"/>
      <c r="U1026" s="84" t="s">
        <v>97</v>
      </c>
      <c r="V1026" s="84" t="s">
        <v>97</v>
      </c>
      <c r="W1026" s="85" t="b">
        <v>0</v>
      </c>
      <c r="X1026" s="63"/>
      <c r="Y1026" s="63"/>
      <c r="Z1026" s="63"/>
    </row>
    <row r="1027">
      <c r="A1027" s="75"/>
      <c r="B1027" s="94"/>
      <c r="C1027" s="75"/>
      <c r="D1027" s="76"/>
      <c r="E1027" s="75" t="s">
        <v>97</v>
      </c>
      <c r="F1027" s="75" t="s">
        <v>97</v>
      </c>
      <c r="G1027" s="77"/>
      <c r="H1027" s="77"/>
      <c r="I1027" s="80"/>
      <c r="J1027" s="77" t="s">
        <v>97</v>
      </c>
      <c r="K1027" s="79" t="s">
        <v>97</v>
      </c>
      <c r="L1027" s="79"/>
      <c r="M1027" s="80"/>
      <c r="N1027" s="79" t="s">
        <v>97</v>
      </c>
      <c r="O1027" s="81" t="str">
        <f t="array" ref="O1027">IF(A1027="", "", (IFNA(IF(A1027="", "", INDEX(UpdateSheet!$L:$L, MATCH(1, (UpdateSheet!$G:$G=MAXIFS(UpdateSheet!$G:$G, UpdateSheet!$H:$H, G1027, UpdateSheet!$G:$G, "&lt;=" &amp; D1027)) * (UpdateSheet!$H:$H=G1027), 0))), "") * J1027) +
(IFNA(IF(A1027="", "", INDEX(UpdateSheet!$P:$P, MATCH(1, (UpdateSheet!$G:$G=MAXIFS(UpdateSheet!$G:$G, UpdateSheet!$M:$M, K1027, UpdateSheet!$G:$G, "&lt;=" &amp; D1027)) * (UpdateSheet!$M:$M=K1027), 0))), "") * N1027)
)
</f>
        <v/>
      </c>
      <c r="P1027" s="86"/>
      <c r="Q1027" s="82" t="str">
        <f t="array" ref="Q1027">IF(A1027="", "", (IFNA(IF(A1027="", "", INDEX(UpdateSheet!$K:$K, MATCH(1, (UpdateSheet!$G:$G=MAXIFS(UpdateSheet!$G:$G, UpdateSheet!$H:$H, G1027, UpdateSheet!$I:$I, J1027, UpdateSheet!$G:$G, "&lt;=" &amp; D1027)) * (UpdateSheet!$H:$H=G1027) *(UpdateSheet!$I:$I=J1027), 0))), "")) +
(IFNA(IF(A1027="", "", INDEX(UpdateSheet!$O:$O, MATCH(1, (UpdateSheet!$G:$G=MAXIFS(UpdateSheet!$G:$G, UpdateSheet!$M:$M, K1027,UpdateSheet!$N:$N, N1027, UpdateSheet!$G:$G, "&lt;=" &amp; D1027)) * (UpdateSheet!$M:$M=K1027) *(UpdateSheet!$N:$N=N1027), 0))), ""))
)
</f>
        <v/>
      </c>
      <c r="R1027" s="81" t="s">
        <v>97</v>
      </c>
      <c r="S1027" s="63"/>
      <c r="T1027" s="87"/>
      <c r="U1027" s="84" t="s">
        <v>97</v>
      </c>
      <c r="V1027" s="84" t="s">
        <v>97</v>
      </c>
      <c r="W1027" s="85" t="b">
        <v>0</v>
      </c>
      <c r="X1027" s="63"/>
      <c r="Y1027" s="63"/>
      <c r="Z1027" s="63"/>
    </row>
    <row r="1028">
      <c r="A1028" s="75"/>
      <c r="B1028" s="94"/>
      <c r="C1028" s="75"/>
      <c r="D1028" s="76"/>
      <c r="E1028" s="75" t="s">
        <v>97</v>
      </c>
      <c r="F1028" s="75" t="s">
        <v>97</v>
      </c>
      <c r="G1028" s="77"/>
      <c r="H1028" s="77"/>
      <c r="I1028" s="80"/>
      <c r="J1028" s="77" t="s">
        <v>97</v>
      </c>
      <c r="K1028" s="79" t="s">
        <v>97</v>
      </c>
      <c r="L1028" s="79"/>
      <c r="M1028" s="80"/>
      <c r="N1028" s="79" t="s">
        <v>97</v>
      </c>
      <c r="O1028" s="81" t="str">
        <f t="array" ref="O1028">IF(A1028="", "", (IFNA(IF(A1028="", "", INDEX(UpdateSheet!$L:$L, MATCH(1, (UpdateSheet!$G:$G=MAXIFS(UpdateSheet!$G:$G, UpdateSheet!$H:$H, G1028, UpdateSheet!$G:$G, "&lt;=" &amp; D1028)) * (UpdateSheet!$H:$H=G1028), 0))), "") * J1028) +
(IFNA(IF(A1028="", "", INDEX(UpdateSheet!$P:$P, MATCH(1, (UpdateSheet!$G:$G=MAXIFS(UpdateSheet!$G:$G, UpdateSheet!$M:$M, K1028, UpdateSheet!$G:$G, "&lt;=" &amp; D1028)) * (UpdateSheet!$M:$M=K1028), 0))), "") * N1028)
)
</f>
        <v/>
      </c>
      <c r="P1028" s="86"/>
      <c r="Q1028" s="82" t="str">
        <f t="array" ref="Q1028">IF(A1028="", "", (IFNA(IF(A1028="", "", INDEX(UpdateSheet!$K:$K, MATCH(1, (UpdateSheet!$G:$G=MAXIFS(UpdateSheet!$G:$G, UpdateSheet!$H:$H, G1028, UpdateSheet!$I:$I, J1028, UpdateSheet!$G:$G, "&lt;=" &amp; D1028)) * (UpdateSheet!$H:$H=G1028) *(UpdateSheet!$I:$I=J1028), 0))), "")) +
(IFNA(IF(A1028="", "", INDEX(UpdateSheet!$O:$O, MATCH(1, (UpdateSheet!$G:$G=MAXIFS(UpdateSheet!$G:$G, UpdateSheet!$M:$M, K1028,UpdateSheet!$N:$N, N1028, UpdateSheet!$G:$G, "&lt;=" &amp; D1028)) * (UpdateSheet!$M:$M=K1028) *(UpdateSheet!$N:$N=N1028), 0))), ""))
)
</f>
        <v/>
      </c>
      <c r="R1028" s="81" t="s">
        <v>97</v>
      </c>
      <c r="S1028" s="63"/>
      <c r="T1028" s="87"/>
      <c r="U1028" s="84" t="s">
        <v>97</v>
      </c>
      <c r="V1028" s="84" t="s">
        <v>97</v>
      </c>
      <c r="W1028" s="85" t="b">
        <v>0</v>
      </c>
      <c r="X1028" s="63"/>
      <c r="Y1028" s="63"/>
      <c r="Z1028" s="63"/>
    </row>
    <row r="1029">
      <c r="A1029" s="75"/>
      <c r="B1029" s="94"/>
      <c r="C1029" s="75"/>
      <c r="D1029" s="76"/>
      <c r="E1029" s="75" t="s">
        <v>97</v>
      </c>
      <c r="F1029" s="75" t="s">
        <v>97</v>
      </c>
      <c r="G1029" s="77"/>
      <c r="H1029" s="77"/>
      <c r="I1029" s="80"/>
      <c r="J1029" s="77" t="s">
        <v>97</v>
      </c>
      <c r="K1029" s="79" t="s">
        <v>97</v>
      </c>
      <c r="L1029" s="79"/>
      <c r="M1029" s="80"/>
      <c r="N1029" s="79" t="s">
        <v>97</v>
      </c>
      <c r="O1029" s="81" t="str">
        <f t="array" ref="O1029">IF(A1029="", "", (IFNA(IF(A1029="", "", INDEX(UpdateSheet!$L:$L, MATCH(1, (UpdateSheet!$G:$G=MAXIFS(UpdateSheet!$G:$G, UpdateSheet!$H:$H, G1029, UpdateSheet!$G:$G, "&lt;=" &amp; D1029)) * (UpdateSheet!$H:$H=G1029), 0))), "") * J1029) +
(IFNA(IF(A1029="", "", INDEX(UpdateSheet!$P:$P, MATCH(1, (UpdateSheet!$G:$G=MAXIFS(UpdateSheet!$G:$G, UpdateSheet!$M:$M, K1029, UpdateSheet!$G:$G, "&lt;=" &amp; D1029)) * (UpdateSheet!$M:$M=K1029), 0))), "") * N1029)
)
</f>
        <v/>
      </c>
      <c r="P1029" s="86"/>
      <c r="Q1029" s="82" t="str">
        <f t="array" ref="Q1029">IF(A1029="", "", (IFNA(IF(A1029="", "", INDEX(UpdateSheet!$K:$K, MATCH(1, (UpdateSheet!$G:$G=MAXIFS(UpdateSheet!$G:$G, UpdateSheet!$H:$H, G1029, UpdateSheet!$I:$I, J1029, UpdateSheet!$G:$G, "&lt;=" &amp; D1029)) * (UpdateSheet!$H:$H=G1029) *(UpdateSheet!$I:$I=J1029), 0))), "")) +
(IFNA(IF(A1029="", "", INDEX(UpdateSheet!$O:$O, MATCH(1, (UpdateSheet!$G:$G=MAXIFS(UpdateSheet!$G:$G, UpdateSheet!$M:$M, K1029,UpdateSheet!$N:$N, N1029, UpdateSheet!$G:$G, "&lt;=" &amp; D1029)) * (UpdateSheet!$M:$M=K1029) *(UpdateSheet!$N:$N=N1029), 0))), ""))
)
</f>
        <v/>
      </c>
      <c r="R1029" s="81" t="s">
        <v>97</v>
      </c>
      <c r="S1029" s="63"/>
      <c r="T1029" s="87"/>
      <c r="U1029" s="84" t="s">
        <v>97</v>
      </c>
      <c r="V1029" s="84" t="s">
        <v>97</v>
      </c>
      <c r="W1029" s="85" t="b">
        <v>0</v>
      </c>
      <c r="X1029" s="63"/>
      <c r="Y1029" s="63"/>
      <c r="Z1029" s="63"/>
    </row>
    <row r="1030">
      <c r="A1030" s="75"/>
      <c r="B1030" s="94"/>
      <c r="C1030" s="75"/>
      <c r="D1030" s="76"/>
      <c r="E1030" s="75" t="s">
        <v>97</v>
      </c>
      <c r="F1030" s="75" t="s">
        <v>97</v>
      </c>
      <c r="G1030" s="77"/>
      <c r="H1030" s="77"/>
      <c r="I1030" s="80"/>
      <c r="J1030" s="77" t="s">
        <v>97</v>
      </c>
      <c r="K1030" s="79" t="s">
        <v>97</v>
      </c>
      <c r="L1030" s="79"/>
      <c r="M1030" s="80"/>
      <c r="N1030" s="79" t="s">
        <v>97</v>
      </c>
      <c r="O1030" s="81" t="str">
        <f t="array" ref="O1030">IF(A1030="", "", (IFNA(IF(A1030="", "", INDEX(UpdateSheet!$L:$L, MATCH(1, (UpdateSheet!$G:$G=MAXIFS(UpdateSheet!$G:$G, UpdateSheet!$H:$H, G1030, UpdateSheet!$G:$G, "&lt;=" &amp; D1030)) * (UpdateSheet!$H:$H=G1030), 0))), "") * J1030) +
(IFNA(IF(A1030="", "", INDEX(UpdateSheet!$P:$P, MATCH(1, (UpdateSheet!$G:$G=MAXIFS(UpdateSheet!$G:$G, UpdateSheet!$M:$M, K1030, UpdateSheet!$G:$G, "&lt;=" &amp; D1030)) * (UpdateSheet!$M:$M=K1030), 0))), "") * N1030)
)
</f>
        <v/>
      </c>
      <c r="P1030" s="86"/>
      <c r="Q1030" s="82" t="str">
        <f t="array" ref="Q1030">IF(A1030="", "", (IFNA(IF(A1030="", "", INDEX(UpdateSheet!$K:$K, MATCH(1, (UpdateSheet!$G:$G=MAXIFS(UpdateSheet!$G:$G, UpdateSheet!$H:$H, G1030, UpdateSheet!$I:$I, J1030, UpdateSheet!$G:$G, "&lt;=" &amp; D1030)) * (UpdateSheet!$H:$H=G1030) *(UpdateSheet!$I:$I=J1030), 0))), "")) +
(IFNA(IF(A1030="", "", INDEX(UpdateSheet!$O:$O, MATCH(1, (UpdateSheet!$G:$G=MAXIFS(UpdateSheet!$G:$G, UpdateSheet!$M:$M, K1030,UpdateSheet!$N:$N, N1030, UpdateSheet!$G:$G, "&lt;=" &amp; D1030)) * (UpdateSheet!$M:$M=K1030) *(UpdateSheet!$N:$N=N1030), 0))), ""))
)
</f>
        <v/>
      </c>
      <c r="R1030" s="81" t="s">
        <v>97</v>
      </c>
      <c r="S1030" s="63"/>
      <c r="T1030" s="87"/>
      <c r="U1030" s="84" t="s">
        <v>97</v>
      </c>
      <c r="V1030" s="84" t="s">
        <v>97</v>
      </c>
      <c r="W1030" s="85" t="b">
        <v>0</v>
      </c>
      <c r="X1030" s="63"/>
      <c r="Y1030" s="63"/>
      <c r="Z1030" s="63"/>
    </row>
    <row r="1031">
      <c r="A1031" s="75"/>
      <c r="B1031" s="94"/>
      <c r="C1031" s="75"/>
      <c r="D1031" s="76"/>
      <c r="E1031" s="75" t="s">
        <v>97</v>
      </c>
      <c r="F1031" s="75" t="s">
        <v>97</v>
      </c>
      <c r="G1031" s="77"/>
      <c r="H1031" s="77"/>
      <c r="I1031" s="80"/>
      <c r="J1031" s="77" t="s">
        <v>97</v>
      </c>
      <c r="K1031" s="79" t="s">
        <v>97</v>
      </c>
      <c r="L1031" s="79"/>
      <c r="M1031" s="80"/>
      <c r="N1031" s="79" t="s">
        <v>97</v>
      </c>
      <c r="O1031" s="81" t="str">
        <f t="array" ref="O1031">IF(A1031="", "", (IFNA(IF(A1031="", "", INDEX(UpdateSheet!$L:$L, MATCH(1, (UpdateSheet!$G:$G=MAXIFS(UpdateSheet!$G:$G, UpdateSheet!$H:$H, G1031, UpdateSheet!$G:$G, "&lt;=" &amp; D1031)) * (UpdateSheet!$H:$H=G1031), 0))), "") * J1031) +
(IFNA(IF(A1031="", "", INDEX(UpdateSheet!$P:$P, MATCH(1, (UpdateSheet!$G:$G=MAXIFS(UpdateSheet!$G:$G, UpdateSheet!$M:$M, K1031, UpdateSheet!$G:$G, "&lt;=" &amp; D1031)) * (UpdateSheet!$M:$M=K1031), 0))), "") * N1031)
)
</f>
        <v/>
      </c>
      <c r="P1031" s="86"/>
      <c r="Q1031" s="82" t="str">
        <f t="array" ref="Q1031">IF(A1031="", "", (IFNA(IF(A1031="", "", INDEX(UpdateSheet!$K:$K, MATCH(1, (UpdateSheet!$G:$G=MAXIFS(UpdateSheet!$G:$G, UpdateSheet!$H:$H, G1031, UpdateSheet!$I:$I, J1031, UpdateSheet!$G:$G, "&lt;=" &amp; D1031)) * (UpdateSheet!$H:$H=G1031) *(UpdateSheet!$I:$I=J1031), 0))), "")) +
(IFNA(IF(A1031="", "", INDEX(UpdateSheet!$O:$O, MATCH(1, (UpdateSheet!$G:$G=MAXIFS(UpdateSheet!$G:$G, UpdateSheet!$M:$M, K1031,UpdateSheet!$N:$N, N1031, UpdateSheet!$G:$G, "&lt;=" &amp; D1031)) * (UpdateSheet!$M:$M=K1031) *(UpdateSheet!$N:$N=N1031), 0))), ""))
)
</f>
        <v/>
      </c>
      <c r="R1031" s="81" t="s">
        <v>97</v>
      </c>
      <c r="S1031" s="63"/>
      <c r="T1031" s="87"/>
      <c r="U1031" s="84" t="s">
        <v>97</v>
      </c>
      <c r="V1031" s="84" t="s">
        <v>97</v>
      </c>
      <c r="W1031" s="85" t="b">
        <v>0</v>
      </c>
      <c r="X1031" s="63"/>
      <c r="Y1031" s="63"/>
      <c r="Z1031" s="63"/>
    </row>
    <row r="1032">
      <c r="A1032" s="75"/>
      <c r="B1032" s="94"/>
      <c r="C1032" s="75"/>
      <c r="D1032" s="76"/>
      <c r="E1032" s="75" t="s">
        <v>97</v>
      </c>
      <c r="F1032" s="75" t="s">
        <v>97</v>
      </c>
      <c r="G1032" s="77"/>
      <c r="H1032" s="77"/>
      <c r="I1032" s="80"/>
      <c r="J1032" s="77" t="s">
        <v>97</v>
      </c>
      <c r="K1032" s="79" t="s">
        <v>97</v>
      </c>
      <c r="L1032" s="79"/>
      <c r="M1032" s="80"/>
      <c r="N1032" s="79" t="s">
        <v>97</v>
      </c>
      <c r="O1032" s="81" t="str">
        <f t="array" ref="O1032">IF(A1032="", "", (IFNA(IF(A1032="", "", INDEX(UpdateSheet!$L:$L, MATCH(1, (UpdateSheet!$G:$G=MAXIFS(UpdateSheet!$G:$G, UpdateSheet!$H:$H, G1032, UpdateSheet!$G:$G, "&lt;=" &amp; D1032)) * (UpdateSheet!$H:$H=G1032), 0))), "") * J1032) +
(IFNA(IF(A1032="", "", INDEX(UpdateSheet!$P:$P, MATCH(1, (UpdateSheet!$G:$G=MAXIFS(UpdateSheet!$G:$G, UpdateSheet!$M:$M, K1032, UpdateSheet!$G:$G, "&lt;=" &amp; D1032)) * (UpdateSheet!$M:$M=K1032), 0))), "") * N1032)
)
</f>
        <v/>
      </c>
      <c r="P1032" s="86"/>
      <c r="Q1032" s="82" t="str">
        <f t="array" ref="Q1032">IF(A1032="", "", (IFNA(IF(A1032="", "", INDEX(UpdateSheet!$K:$K, MATCH(1, (UpdateSheet!$G:$G=MAXIFS(UpdateSheet!$G:$G, UpdateSheet!$H:$H, G1032, UpdateSheet!$I:$I, J1032, UpdateSheet!$G:$G, "&lt;=" &amp; D1032)) * (UpdateSheet!$H:$H=G1032) *(UpdateSheet!$I:$I=J1032), 0))), "")) +
(IFNA(IF(A1032="", "", INDEX(UpdateSheet!$O:$O, MATCH(1, (UpdateSheet!$G:$G=MAXIFS(UpdateSheet!$G:$G, UpdateSheet!$M:$M, K1032,UpdateSheet!$N:$N, N1032, UpdateSheet!$G:$G, "&lt;=" &amp; D1032)) * (UpdateSheet!$M:$M=K1032) *(UpdateSheet!$N:$N=N1032), 0))), ""))
)
</f>
        <v/>
      </c>
      <c r="R1032" s="81" t="s">
        <v>97</v>
      </c>
      <c r="S1032" s="63"/>
      <c r="T1032" s="87"/>
      <c r="U1032" s="84" t="s">
        <v>97</v>
      </c>
      <c r="V1032" s="84" t="s">
        <v>97</v>
      </c>
      <c r="W1032" s="85" t="b">
        <v>0</v>
      </c>
      <c r="X1032" s="63"/>
      <c r="Y1032" s="63"/>
      <c r="Z1032" s="63"/>
    </row>
    <row r="1033">
      <c r="A1033" s="75"/>
      <c r="B1033" s="94"/>
      <c r="C1033" s="75"/>
      <c r="D1033" s="76"/>
      <c r="E1033" s="75" t="s">
        <v>97</v>
      </c>
      <c r="F1033" s="75" t="s">
        <v>97</v>
      </c>
      <c r="G1033" s="77"/>
      <c r="H1033" s="77"/>
      <c r="I1033" s="80"/>
      <c r="J1033" s="77" t="s">
        <v>97</v>
      </c>
      <c r="K1033" s="79" t="s">
        <v>97</v>
      </c>
      <c r="L1033" s="79"/>
      <c r="M1033" s="80"/>
      <c r="N1033" s="79" t="s">
        <v>97</v>
      </c>
      <c r="O1033" s="81" t="str">
        <f t="array" ref="O1033">IF(A1033="", "", (IFNA(IF(A1033="", "", INDEX(UpdateSheet!$L:$L, MATCH(1, (UpdateSheet!$G:$G=MAXIFS(UpdateSheet!$G:$G, UpdateSheet!$H:$H, G1033, UpdateSheet!$G:$G, "&lt;=" &amp; D1033)) * (UpdateSheet!$H:$H=G1033), 0))), "") * J1033) +
(IFNA(IF(A1033="", "", INDEX(UpdateSheet!$P:$P, MATCH(1, (UpdateSheet!$G:$G=MAXIFS(UpdateSheet!$G:$G, UpdateSheet!$M:$M, K1033, UpdateSheet!$G:$G, "&lt;=" &amp; D1033)) * (UpdateSheet!$M:$M=K1033), 0))), "") * N1033)
)
</f>
        <v/>
      </c>
      <c r="P1033" s="86"/>
      <c r="Q1033" s="82" t="str">
        <f t="array" ref="Q1033">IF(A1033="", "", (IFNA(IF(A1033="", "", INDEX(UpdateSheet!$K:$K, MATCH(1, (UpdateSheet!$G:$G=MAXIFS(UpdateSheet!$G:$G, UpdateSheet!$H:$H, G1033, UpdateSheet!$I:$I, J1033, UpdateSheet!$G:$G, "&lt;=" &amp; D1033)) * (UpdateSheet!$H:$H=G1033) *(UpdateSheet!$I:$I=J1033), 0))), "")) +
(IFNA(IF(A1033="", "", INDEX(UpdateSheet!$O:$O, MATCH(1, (UpdateSheet!$G:$G=MAXIFS(UpdateSheet!$G:$G, UpdateSheet!$M:$M, K1033,UpdateSheet!$N:$N, N1033, UpdateSheet!$G:$G, "&lt;=" &amp; D1033)) * (UpdateSheet!$M:$M=K1033) *(UpdateSheet!$N:$N=N1033), 0))), ""))
)
</f>
        <v/>
      </c>
      <c r="R1033" s="81" t="s">
        <v>97</v>
      </c>
      <c r="S1033" s="63"/>
      <c r="T1033" s="87"/>
      <c r="U1033" s="84" t="s">
        <v>97</v>
      </c>
      <c r="V1033" s="84" t="s">
        <v>97</v>
      </c>
      <c r="W1033" s="85" t="b">
        <v>0</v>
      </c>
      <c r="X1033" s="63"/>
      <c r="Y1033" s="63"/>
      <c r="Z1033" s="63"/>
    </row>
    <row r="1034">
      <c r="A1034" s="75"/>
      <c r="B1034" s="94"/>
      <c r="C1034" s="75"/>
      <c r="D1034" s="76"/>
      <c r="E1034" s="75" t="s">
        <v>97</v>
      </c>
      <c r="F1034" s="75" t="s">
        <v>97</v>
      </c>
      <c r="G1034" s="77"/>
      <c r="H1034" s="77"/>
      <c r="I1034" s="80"/>
      <c r="J1034" s="77" t="s">
        <v>97</v>
      </c>
      <c r="K1034" s="79" t="s">
        <v>97</v>
      </c>
      <c r="L1034" s="79"/>
      <c r="M1034" s="80"/>
      <c r="N1034" s="79" t="s">
        <v>97</v>
      </c>
      <c r="O1034" s="81" t="str">
        <f t="array" ref="O1034">IF(A1034="", "", (IFNA(IF(A1034="", "", INDEX(UpdateSheet!$L:$L, MATCH(1, (UpdateSheet!$G:$G=MAXIFS(UpdateSheet!$G:$G, UpdateSheet!$H:$H, G1034, UpdateSheet!$G:$G, "&lt;=" &amp; D1034)) * (UpdateSheet!$H:$H=G1034), 0))), "") * J1034) +
(IFNA(IF(A1034="", "", INDEX(UpdateSheet!$P:$P, MATCH(1, (UpdateSheet!$G:$G=MAXIFS(UpdateSheet!$G:$G, UpdateSheet!$M:$M, K1034, UpdateSheet!$G:$G, "&lt;=" &amp; D1034)) * (UpdateSheet!$M:$M=K1034), 0))), "") * N1034)
)
</f>
        <v/>
      </c>
      <c r="P1034" s="86"/>
      <c r="Q1034" s="82" t="str">
        <f t="array" ref="Q1034">IF(A1034="", "", (IFNA(IF(A1034="", "", INDEX(UpdateSheet!$K:$K, MATCH(1, (UpdateSheet!$G:$G=MAXIFS(UpdateSheet!$G:$G, UpdateSheet!$H:$H, G1034, UpdateSheet!$I:$I, J1034, UpdateSheet!$G:$G, "&lt;=" &amp; D1034)) * (UpdateSheet!$H:$H=G1034) *(UpdateSheet!$I:$I=J1034), 0))), "")) +
(IFNA(IF(A1034="", "", INDEX(UpdateSheet!$O:$O, MATCH(1, (UpdateSheet!$G:$G=MAXIFS(UpdateSheet!$G:$G, UpdateSheet!$M:$M, K1034,UpdateSheet!$N:$N, N1034, UpdateSheet!$G:$G, "&lt;=" &amp; D1034)) * (UpdateSheet!$M:$M=K1034) *(UpdateSheet!$N:$N=N1034), 0))), ""))
)
</f>
        <v/>
      </c>
      <c r="R1034" s="81" t="s">
        <v>97</v>
      </c>
      <c r="S1034" s="63"/>
      <c r="T1034" s="87"/>
      <c r="U1034" s="84" t="s">
        <v>97</v>
      </c>
      <c r="V1034" s="84" t="s">
        <v>97</v>
      </c>
      <c r="W1034" s="85" t="b">
        <v>0</v>
      </c>
      <c r="X1034" s="63"/>
      <c r="Y1034" s="63"/>
      <c r="Z1034" s="63"/>
    </row>
    <row r="1035">
      <c r="A1035" s="75"/>
      <c r="B1035" s="94"/>
      <c r="C1035" s="75"/>
      <c r="D1035" s="76"/>
      <c r="E1035" s="75" t="s">
        <v>97</v>
      </c>
      <c r="F1035" s="75" t="s">
        <v>97</v>
      </c>
      <c r="G1035" s="77"/>
      <c r="H1035" s="77"/>
      <c r="I1035" s="80"/>
      <c r="J1035" s="77" t="s">
        <v>97</v>
      </c>
      <c r="K1035" s="79" t="s">
        <v>97</v>
      </c>
      <c r="L1035" s="79"/>
      <c r="M1035" s="80"/>
      <c r="N1035" s="79" t="s">
        <v>97</v>
      </c>
      <c r="O1035" s="81" t="str">
        <f t="array" ref="O1035">IF(A1035="", "", (IFNA(IF(A1035="", "", INDEX(UpdateSheet!$L:$L, MATCH(1, (UpdateSheet!$G:$G=MAXIFS(UpdateSheet!$G:$G, UpdateSheet!$H:$H, G1035, UpdateSheet!$G:$G, "&lt;=" &amp; D1035)) * (UpdateSheet!$H:$H=G1035), 0))), "") * J1035) +
(IFNA(IF(A1035="", "", INDEX(UpdateSheet!$P:$P, MATCH(1, (UpdateSheet!$G:$G=MAXIFS(UpdateSheet!$G:$G, UpdateSheet!$M:$M, K1035, UpdateSheet!$G:$G, "&lt;=" &amp; D1035)) * (UpdateSheet!$M:$M=K1035), 0))), "") * N1035)
)
</f>
        <v/>
      </c>
      <c r="P1035" s="86"/>
      <c r="Q1035" s="82" t="str">
        <f t="array" ref="Q1035">IF(A1035="", "", (IFNA(IF(A1035="", "", INDEX(UpdateSheet!$K:$K, MATCH(1, (UpdateSheet!$G:$G=MAXIFS(UpdateSheet!$G:$G, UpdateSheet!$H:$H, G1035, UpdateSheet!$I:$I, J1035, UpdateSheet!$G:$G, "&lt;=" &amp; D1035)) * (UpdateSheet!$H:$H=G1035) *(UpdateSheet!$I:$I=J1035), 0))), "")) +
(IFNA(IF(A1035="", "", INDEX(UpdateSheet!$O:$O, MATCH(1, (UpdateSheet!$G:$G=MAXIFS(UpdateSheet!$G:$G, UpdateSheet!$M:$M, K1035,UpdateSheet!$N:$N, N1035, UpdateSheet!$G:$G, "&lt;=" &amp; D1035)) * (UpdateSheet!$M:$M=K1035) *(UpdateSheet!$N:$N=N1035), 0))), ""))
)
</f>
        <v/>
      </c>
      <c r="R1035" s="81" t="s">
        <v>97</v>
      </c>
      <c r="S1035" s="63"/>
      <c r="T1035" s="87"/>
      <c r="U1035" s="84" t="s">
        <v>97</v>
      </c>
      <c r="V1035" s="84" t="s">
        <v>97</v>
      </c>
      <c r="W1035" s="85" t="b">
        <v>0</v>
      </c>
      <c r="X1035" s="63"/>
      <c r="Y1035" s="63"/>
      <c r="Z1035" s="63"/>
    </row>
    <row r="1036">
      <c r="A1036" s="75"/>
      <c r="B1036" s="94"/>
      <c r="C1036" s="75"/>
      <c r="D1036" s="76"/>
      <c r="E1036" s="75" t="s">
        <v>97</v>
      </c>
      <c r="F1036" s="75" t="s">
        <v>97</v>
      </c>
      <c r="G1036" s="77"/>
      <c r="H1036" s="77"/>
      <c r="I1036" s="80"/>
      <c r="J1036" s="77" t="s">
        <v>97</v>
      </c>
      <c r="K1036" s="79" t="s">
        <v>97</v>
      </c>
      <c r="L1036" s="79"/>
      <c r="M1036" s="80"/>
      <c r="N1036" s="79" t="s">
        <v>97</v>
      </c>
      <c r="O1036" s="81" t="str">
        <f t="array" ref="O1036">IF(A1036="", "", (IFNA(IF(A1036="", "", INDEX(UpdateSheet!$L:$L, MATCH(1, (UpdateSheet!$G:$G=MAXIFS(UpdateSheet!$G:$G, UpdateSheet!$H:$H, G1036, UpdateSheet!$G:$G, "&lt;=" &amp; D1036)) * (UpdateSheet!$H:$H=G1036), 0))), "") * J1036) +
(IFNA(IF(A1036="", "", INDEX(UpdateSheet!$P:$P, MATCH(1, (UpdateSheet!$G:$G=MAXIFS(UpdateSheet!$G:$G, UpdateSheet!$M:$M, K1036, UpdateSheet!$G:$G, "&lt;=" &amp; D1036)) * (UpdateSheet!$M:$M=K1036), 0))), "") * N1036)
)
</f>
        <v/>
      </c>
      <c r="P1036" s="86"/>
      <c r="Q1036" s="82" t="str">
        <f t="array" ref="Q1036">IF(A1036="", "", (IFNA(IF(A1036="", "", INDEX(UpdateSheet!$K:$K, MATCH(1, (UpdateSheet!$G:$G=MAXIFS(UpdateSheet!$G:$G, UpdateSheet!$H:$H, G1036, UpdateSheet!$I:$I, J1036, UpdateSheet!$G:$G, "&lt;=" &amp; D1036)) * (UpdateSheet!$H:$H=G1036) *(UpdateSheet!$I:$I=J1036), 0))), "")) +
(IFNA(IF(A1036="", "", INDEX(UpdateSheet!$O:$O, MATCH(1, (UpdateSheet!$G:$G=MAXIFS(UpdateSheet!$G:$G, UpdateSheet!$M:$M, K1036,UpdateSheet!$N:$N, N1036, UpdateSheet!$G:$G, "&lt;=" &amp; D1036)) * (UpdateSheet!$M:$M=K1036) *(UpdateSheet!$N:$N=N1036), 0))), ""))
)
</f>
        <v/>
      </c>
      <c r="R1036" s="81" t="s">
        <v>97</v>
      </c>
      <c r="S1036" s="63"/>
      <c r="T1036" s="87"/>
      <c r="U1036" s="84" t="s">
        <v>97</v>
      </c>
      <c r="V1036" s="84" t="s">
        <v>97</v>
      </c>
      <c r="W1036" s="85" t="b">
        <v>0</v>
      </c>
      <c r="X1036" s="63"/>
      <c r="Y1036" s="63"/>
      <c r="Z1036" s="63"/>
    </row>
    <row r="1037">
      <c r="A1037" s="75"/>
      <c r="B1037" s="94"/>
      <c r="C1037" s="75"/>
      <c r="D1037" s="76"/>
      <c r="E1037" s="75" t="s">
        <v>97</v>
      </c>
      <c r="F1037" s="75" t="s">
        <v>97</v>
      </c>
      <c r="G1037" s="77"/>
      <c r="H1037" s="77"/>
      <c r="I1037" s="80"/>
      <c r="J1037" s="77" t="s">
        <v>97</v>
      </c>
      <c r="K1037" s="79" t="s">
        <v>97</v>
      </c>
      <c r="L1037" s="79"/>
      <c r="M1037" s="80"/>
      <c r="N1037" s="79" t="s">
        <v>97</v>
      </c>
      <c r="O1037" s="81" t="str">
        <f t="array" ref="O1037">IF(A1037="", "", (IFNA(IF(A1037="", "", INDEX(UpdateSheet!$L:$L, MATCH(1, (UpdateSheet!$G:$G=MAXIFS(UpdateSheet!$G:$G, UpdateSheet!$H:$H, G1037, UpdateSheet!$G:$G, "&lt;=" &amp; D1037)) * (UpdateSheet!$H:$H=G1037), 0))), "") * J1037) +
(IFNA(IF(A1037="", "", INDEX(UpdateSheet!$P:$P, MATCH(1, (UpdateSheet!$G:$G=MAXIFS(UpdateSheet!$G:$G, UpdateSheet!$M:$M, K1037, UpdateSheet!$G:$G, "&lt;=" &amp; D1037)) * (UpdateSheet!$M:$M=K1037), 0))), "") * N1037)
)
</f>
        <v/>
      </c>
      <c r="P1037" s="86"/>
      <c r="Q1037" s="82" t="str">
        <f t="array" ref="Q1037">IF(A1037="", "", (IFNA(IF(A1037="", "", INDEX(UpdateSheet!$K:$K, MATCH(1, (UpdateSheet!$G:$G=MAXIFS(UpdateSheet!$G:$G, UpdateSheet!$H:$H, G1037, UpdateSheet!$I:$I, J1037, UpdateSheet!$G:$G, "&lt;=" &amp; D1037)) * (UpdateSheet!$H:$H=G1037) *(UpdateSheet!$I:$I=J1037), 0))), "")) +
(IFNA(IF(A1037="", "", INDEX(UpdateSheet!$O:$O, MATCH(1, (UpdateSheet!$G:$G=MAXIFS(UpdateSheet!$G:$G, UpdateSheet!$M:$M, K1037,UpdateSheet!$N:$N, N1037, UpdateSheet!$G:$G, "&lt;=" &amp; D1037)) * (UpdateSheet!$M:$M=K1037) *(UpdateSheet!$N:$N=N1037), 0))), ""))
)
</f>
        <v/>
      </c>
      <c r="R1037" s="81" t="s">
        <v>97</v>
      </c>
      <c r="S1037" s="63"/>
      <c r="T1037" s="87"/>
      <c r="U1037" s="84" t="s">
        <v>97</v>
      </c>
      <c r="V1037" s="84" t="s">
        <v>97</v>
      </c>
      <c r="W1037" s="85" t="b">
        <v>0</v>
      </c>
      <c r="X1037" s="63"/>
      <c r="Y1037" s="63"/>
      <c r="Z1037" s="63"/>
    </row>
    <row r="1038">
      <c r="A1038" s="75"/>
      <c r="B1038" s="94"/>
      <c r="C1038" s="75"/>
      <c r="D1038" s="76"/>
      <c r="E1038" s="75" t="s">
        <v>97</v>
      </c>
      <c r="F1038" s="75" t="s">
        <v>97</v>
      </c>
      <c r="G1038" s="77"/>
      <c r="H1038" s="77"/>
      <c r="I1038" s="80"/>
      <c r="J1038" s="77" t="s">
        <v>97</v>
      </c>
      <c r="K1038" s="79" t="s">
        <v>97</v>
      </c>
      <c r="L1038" s="79"/>
      <c r="M1038" s="80"/>
      <c r="N1038" s="79" t="s">
        <v>97</v>
      </c>
      <c r="O1038" s="81" t="str">
        <f t="array" ref="O1038">IF(A1038="", "", (IFNA(IF(A1038="", "", INDEX(UpdateSheet!$L:$L, MATCH(1, (UpdateSheet!$G:$G=MAXIFS(UpdateSheet!$G:$G, UpdateSheet!$H:$H, G1038, UpdateSheet!$G:$G, "&lt;=" &amp; D1038)) * (UpdateSheet!$H:$H=G1038), 0))), "") * J1038) +
(IFNA(IF(A1038="", "", INDEX(UpdateSheet!$P:$P, MATCH(1, (UpdateSheet!$G:$G=MAXIFS(UpdateSheet!$G:$G, UpdateSheet!$M:$M, K1038, UpdateSheet!$G:$G, "&lt;=" &amp; D1038)) * (UpdateSheet!$M:$M=K1038), 0))), "") * N1038)
)
</f>
        <v/>
      </c>
      <c r="P1038" s="86"/>
      <c r="Q1038" s="82" t="str">
        <f t="array" ref="Q1038">IF(A1038="", "", (IFNA(IF(A1038="", "", INDEX(UpdateSheet!$K:$K, MATCH(1, (UpdateSheet!$G:$G=MAXIFS(UpdateSheet!$G:$G, UpdateSheet!$H:$H, G1038, UpdateSheet!$I:$I, J1038, UpdateSheet!$G:$G, "&lt;=" &amp; D1038)) * (UpdateSheet!$H:$H=G1038) *(UpdateSheet!$I:$I=J1038), 0))), "")) +
(IFNA(IF(A1038="", "", INDEX(UpdateSheet!$O:$O, MATCH(1, (UpdateSheet!$G:$G=MAXIFS(UpdateSheet!$G:$G, UpdateSheet!$M:$M, K1038,UpdateSheet!$N:$N, N1038, UpdateSheet!$G:$G, "&lt;=" &amp; D1038)) * (UpdateSheet!$M:$M=K1038) *(UpdateSheet!$N:$N=N1038), 0))), ""))
)
</f>
        <v/>
      </c>
      <c r="R1038" s="81" t="s">
        <v>97</v>
      </c>
      <c r="S1038" s="63"/>
      <c r="T1038" s="87"/>
      <c r="U1038" s="84" t="s">
        <v>97</v>
      </c>
      <c r="V1038" s="84" t="s">
        <v>97</v>
      </c>
      <c r="W1038" s="85" t="b">
        <v>0</v>
      </c>
      <c r="X1038" s="63"/>
      <c r="Y1038" s="63"/>
      <c r="Z1038" s="63"/>
    </row>
    <row r="1039">
      <c r="A1039" s="75"/>
      <c r="B1039" s="94"/>
      <c r="C1039" s="75"/>
      <c r="D1039" s="76"/>
      <c r="E1039" s="75" t="s">
        <v>97</v>
      </c>
      <c r="F1039" s="75" t="s">
        <v>97</v>
      </c>
      <c r="G1039" s="77"/>
      <c r="H1039" s="77"/>
      <c r="I1039" s="80"/>
      <c r="J1039" s="77" t="s">
        <v>97</v>
      </c>
      <c r="K1039" s="79" t="s">
        <v>97</v>
      </c>
      <c r="L1039" s="79"/>
      <c r="M1039" s="80"/>
      <c r="N1039" s="79" t="s">
        <v>97</v>
      </c>
      <c r="O1039" s="81" t="str">
        <f t="array" ref="O1039">IF(A1039="", "", (IFNA(IF(A1039="", "", INDEX(UpdateSheet!$L:$L, MATCH(1, (UpdateSheet!$G:$G=MAXIFS(UpdateSheet!$G:$G, UpdateSheet!$H:$H, G1039, UpdateSheet!$G:$G, "&lt;=" &amp; D1039)) * (UpdateSheet!$H:$H=G1039), 0))), "") * J1039) +
(IFNA(IF(A1039="", "", INDEX(UpdateSheet!$P:$P, MATCH(1, (UpdateSheet!$G:$G=MAXIFS(UpdateSheet!$G:$G, UpdateSheet!$M:$M, K1039, UpdateSheet!$G:$G, "&lt;=" &amp; D1039)) * (UpdateSheet!$M:$M=K1039), 0))), "") * N1039)
)
</f>
        <v/>
      </c>
      <c r="P1039" s="86"/>
      <c r="Q1039" s="82" t="str">
        <f t="array" ref="Q1039">IF(A1039="", "", (IFNA(IF(A1039="", "", INDEX(UpdateSheet!$K:$K, MATCH(1, (UpdateSheet!$G:$G=MAXIFS(UpdateSheet!$G:$G, UpdateSheet!$H:$H, G1039, UpdateSheet!$I:$I, J1039, UpdateSheet!$G:$G, "&lt;=" &amp; D1039)) * (UpdateSheet!$H:$H=G1039) *(UpdateSheet!$I:$I=J1039), 0))), "")) +
(IFNA(IF(A1039="", "", INDEX(UpdateSheet!$O:$O, MATCH(1, (UpdateSheet!$G:$G=MAXIFS(UpdateSheet!$G:$G, UpdateSheet!$M:$M, K1039,UpdateSheet!$N:$N, N1039, UpdateSheet!$G:$G, "&lt;=" &amp; D1039)) * (UpdateSheet!$M:$M=K1039) *(UpdateSheet!$N:$N=N1039), 0))), ""))
)
</f>
        <v/>
      </c>
      <c r="R1039" s="81" t="s">
        <v>97</v>
      </c>
      <c r="S1039" s="63"/>
      <c r="T1039" s="87"/>
      <c r="U1039" s="84" t="s">
        <v>97</v>
      </c>
      <c r="V1039" s="84" t="s">
        <v>97</v>
      </c>
      <c r="W1039" s="85" t="b">
        <v>0</v>
      </c>
      <c r="X1039" s="63"/>
      <c r="Y1039" s="63"/>
      <c r="Z1039" s="63"/>
    </row>
    <row r="1040">
      <c r="A1040" s="75"/>
      <c r="B1040" s="94"/>
      <c r="C1040" s="75"/>
      <c r="D1040" s="76"/>
      <c r="E1040" s="75" t="s">
        <v>97</v>
      </c>
      <c r="F1040" s="75" t="s">
        <v>97</v>
      </c>
      <c r="G1040" s="77"/>
      <c r="H1040" s="77"/>
      <c r="I1040" s="80"/>
      <c r="J1040" s="77" t="s">
        <v>97</v>
      </c>
      <c r="K1040" s="79" t="s">
        <v>97</v>
      </c>
      <c r="L1040" s="79"/>
      <c r="M1040" s="80"/>
      <c r="N1040" s="79" t="s">
        <v>97</v>
      </c>
      <c r="O1040" s="81" t="str">
        <f t="array" ref="O1040">IF(A1040="", "", (IFNA(IF(A1040="", "", INDEX(UpdateSheet!$L:$L, MATCH(1, (UpdateSheet!$G:$G=MAXIFS(UpdateSheet!$G:$G, UpdateSheet!$H:$H, G1040, UpdateSheet!$G:$G, "&lt;=" &amp; D1040)) * (UpdateSheet!$H:$H=G1040), 0))), "") * J1040) +
(IFNA(IF(A1040="", "", INDEX(UpdateSheet!$P:$P, MATCH(1, (UpdateSheet!$G:$G=MAXIFS(UpdateSheet!$G:$G, UpdateSheet!$M:$M, K1040, UpdateSheet!$G:$G, "&lt;=" &amp; D1040)) * (UpdateSheet!$M:$M=K1040), 0))), "") * N1040)
)
</f>
        <v/>
      </c>
      <c r="P1040" s="86"/>
      <c r="Q1040" s="82" t="str">
        <f t="array" ref="Q1040">IF(A1040="", "", (IFNA(IF(A1040="", "", INDEX(UpdateSheet!$K:$K, MATCH(1, (UpdateSheet!$G:$G=MAXIFS(UpdateSheet!$G:$G, UpdateSheet!$H:$H, G1040, UpdateSheet!$I:$I, J1040, UpdateSheet!$G:$G, "&lt;=" &amp; D1040)) * (UpdateSheet!$H:$H=G1040) *(UpdateSheet!$I:$I=J1040), 0))), "")) +
(IFNA(IF(A1040="", "", INDEX(UpdateSheet!$O:$O, MATCH(1, (UpdateSheet!$G:$G=MAXIFS(UpdateSheet!$G:$G, UpdateSheet!$M:$M, K1040,UpdateSheet!$N:$N, N1040, UpdateSheet!$G:$G, "&lt;=" &amp; D1040)) * (UpdateSheet!$M:$M=K1040) *(UpdateSheet!$N:$N=N1040), 0))), ""))
)
</f>
        <v/>
      </c>
      <c r="R1040" s="81" t="s">
        <v>97</v>
      </c>
      <c r="S1040" s="63"/>
      <c r="T1040" s="87"/>
      <c r="U1040" s="84" t="s">
        <v>97</v>
      </c>
      <c r="V1040" s="84" t="s">
        <v>97</v>
      </c>
      <c r="W1040" s="85" t="b">
        <v>0</v>
      </c>
      <c r="X1040" s="63"/>
      <c r="Y1040" s="63"/>
      <c r="Z1040" s="63"/>
    </row>
    <row r="1041">
      <c r="A1041" s="75"/>
      <c r="B1041" s="94"/>
      <c r="C1041" s="75"/>
      <c r="D1041" s="76"/>
      <c r="E1041" s="75" t="s">
        <v>97</v>
      </c>
      <c r="F1041" s="75" t="s">
        <v>97</v>
      </c>
      <c r="G1041" s="77"/>
      <c r="H1041" s="77"/>
      <c r="I1041" s="80"/>
      <c r="J1041" s="77" t="s">
        <v>97</v>
      </c>
      <c r="K1041" s="79" t="s">
        <v>97</v>
      </c>
      <c r="L1041" s="79"/>
      <c r="M1041" s="80"/>
      <c r="N1041" s="79" t="s">
        <v>97</v>
      </c>
      <c r="O1041" s="81" t="str">
        <f t="array" ref="O1041">IF(A1041="", "", (IFNA(IF(A1041="", "", INDEX(UpdateSheet!$L:$L, MATCH(1, (UpdateSheet!$G:$G=MAXIFS(UpdateSheet!$G:$G, UpdateSheet!$H:$H, G1041, UpdateSheet!$G:$G, "&lt;=" &amp; D1041)) * (UpdateSheet!$H:$H=G1041), 0))), "") * J1041) +
(IFNA(IF(A1041="", "", INDEX(UpdateSheet!$P:$P, MATCH(1, (UpdateSheet!$G:$G=MAXIFS(UpdateSheet!$G:$G, UpdateSheet!$M:$M, K1041, UpdateSheet!$G:$G, "&lt;=" &amp; D1041)) * (UpdateSheet!$M:$M=K1041), 0))), "") * N1041)
)
</f>
        <v/>
      </c>
      <c r="P1041" s="86"/>
      <c r="Q1041" s="82" t="str">
        <f t="array" ref="Q1041">IF(A1041="", "", (IFNA(IF(A1041="", "", INDEX(UpdateSheet!$K:$K, MATCH(1, (UpdateSheet!$G:$G=MAXIFS(UpdateSheet!$G:$G, UpdateSheet!$H:$H, G1041, UpdateSheet!$I:$I, J1041, UpdateSheet!$G:$G, "&lt;=" &amp; D1041)) * (UpdateSheet!$H:$H=G1041) *(UpdateSheet!$I:$I=J1041), 0))), "")) +
(IFNA(IF(A1041="", "", INDEX(UpdateSheet!$O:$O, MATCH(1, (UpdateSheet!$G:$G=MAXIFS(UpdateSheet!$G:$G, UpdateSheet!$M:$M, K1041,UpdateSheet!$N:$N, N1041, UpdateSheet!$G:$G, "&lt;=" &amp; D1041)) * (UpdateSheet!$M:$M=K1041) *(UpdateSheet!$N:$N=N1041), 0))), ""))
)
</f>
        <v/>
      </c>
      <c r="R1041" s="81" t="s">
        <v>97</v>
      </c>
      <c r="S1041" s="63"/>
      <c r="T1041" s="87"/>
      <c r="U1041" s="84" t="s">
        <v>97</v>
      </c>
      <c r="V1041" s="84" t="s">
        <v>97</v>
      </c>
      <c r="W1041" s="85" t="b">
        <v>0</v>
      </c>
      <c r="X1041" s="63"/>
      <c r="Y1041" s="63"/>
      <c r="Z1041" s="63"/>
    </row>
    <row r="1042">
      <c r="A1042" s="75"/>
      <c r="B1042" s="94"/>
      <c r="C1042" s="75"/>
      <c r="D1042" s="76"/>
      <c r="E1042" s="75" t="s">
        <v>97</v>
      </c>
      <c r="F1042" s="75" t="s">
        <v>97</v>
      </c>
      <c r="G1042" s="77"/>
      <c r="H1042" s="77"/>
      <c r="I1042" s="80"/>
      <c r="J1042" s="77" t="s">
        <v>97</v>
      </c>
      <c r="K1042" s="79" t="s">
        <v>97</v>
      </c>
      <c r="L1042" s="79"/>
      <c r="M1042" s="80"/>
      <c r="N1042" s="79" t="s">
        <v>97</v>
      </c>
      <c r="O1042" s="81" t="str">
        <f t="array" ref="O1042">IF(A1042="", "", (IFNA(IF(A1042="", "", INDEX(UpdateSheet!$L:$L, MATCH(1, (UpdateSheet!$G:$G=MAXIFS(UpdateSheet!$G:$G, UpdateSheet!$H:$H, G1042, UpdateSheet!$G:$G, "&lt;=" &amp; D1042)) * (UpdateSheet!$H:$H=G1042), 0))), "") * J1042) +
(IFNA(IF(A1042="", "", INDEX(UpdateSheet!$P:$P, MATCH(1, (UpdateSheet!$G:$G=MAXIFS(UpdateSheet!$G:$G, UpdateSheet!$M:$M, K1042, UpdateSheet!$G:$G, "&lt;=" &amp; D1042)) * (UpdateSheet!$M:$M=K1042), 0))), "") * N1042)
)
</f>
        <v/>
      </c>
      <c r="P1042" s="86"/>
      <c r="Q1042" s="82" t="str">
        <f t="array" ref="Q1042">IF(A1042="", "", (IFNA(IF(A1042="", "", INDEX(UpdateSheet!$K:$K, MATCH(1, (UpdateSheet!$G:$G=MAXIFS(UpdateSheet!$G:$G, UpdateSheet!$H:$H, G1042, UpdateSheet!$I:$I, J1042, UpdateSheet!$G:$G, "&lt;=" &amp; D1042)) * (UpdateSheet!$H:$H=G1042) *(UpdateSheet!$I:$I=J1042), 0))), "")) +
(IFNA(IF(A1042="", "", INDEX(UpdateSheet!$O:$O, MATCH(1, (UpdateSheet!$G:$G=MAXIFS(UpdateSheet!$G:$G, UpdateSheet!$M:$M, K1042,UpdateSheet!$N:$N, N1042, UpdateSheet!$G:$G, "&lt;=" &amp; D1042)) * (UpdateSheet!$M:$M=K1042) *(UpdateSheet!$N:$N=N1042), 0))), ""))
)
</f>
        <v/>
      </c>
      <c r="R1042" s="81" t="s">
        <v>97</v>
      </c>
      <c r="S1042" s="63"/>
      <c r="T1042" s="87"/>
      <c r="U1042" s="84" t="s">
        <v>97</v>
      </c>
      <c r="V1042" s="84" t="s">
        <v>97</v>
      </c>
      <c r="W1042" s="85" t="b">
        <v>0</v>
      </c>
      <c r="X1042" s="63"/>
      <c r="Y1042" s="63"/>
      <c r="Z1042" s="63"/>
    </row>
    <row r="1043">
      <c r="A1043" s="75"/>
      <c r="B1043" s="94"/>
      <c r="C1043" s="75"/>
      <c r="D1043" s="76"/>
      <c r="E1043" s="75" t="s">
        <v>97</v>
      </c>
      <c r="F1043" s="75" t="s">
        <v>97</v>
      </c>
      <c r="G1043" s="77"/>
      <c r="H1043" s="77"/>
      <c r="I1043" s="80"/>
      <c r="J1043" s="77" t="s">
        <v>97</v>
      </c>
      <c r="K1043" s="79" t="s">
        <v>97</v>
      </c>
      <c r="L1043" s="79"/>
      <c r="M1043" s="80"/>
      <c r="N1043" s="79" t="s">
        <v>97</v>
      </c>
      <c r="O1043" s="81" t="str">
        <f t="array" ref="O1043">IF(A1043="", "", (IFNA(IF(A1043="", "", INDEX(UpdateSheet!$L:$L, MATCH(1, (UpdateSheet!$G:$G=MAXIFS(UpdateSheet!$G:$G, UpdateSheet!$H:$H, G1043, UpdateSheet!$G:$G, "&lt;=" &amp; D1043)) * (UpdateSheet!$H:$H=G1043), 0))), "") * J1043) +
(IFNA(IF(A1043="", "", INDEX(UpdateSheet!$P:$P, MATCH(1, (UpdateSheet!$G:$G=MAXIFS(UpdateSheet!$G:$G, UpdateSheet!$M:$M, K1043, UpdateSheet!$G:$G, "&lt;=" &amp; D1043)) * (UpdateSheet!$M:$M=K1043), 0))), "") * N1043)
)
</f>
        <v/>
      </c>
      <c r="P1043" s="86"/>
      <c r="Q1043" s="82" t="str">
        <f t="array" ref="Q1043">IF(A1043="", "", (IFNA(IF(A1043="", "", INDEX(UpdateSheet!$K:$K, MATCH(1, (UpdateSheet!$G:$G=MAXIFS(UpdateSheet!$G:$G, UpdateSheet!$H:$H, G1043, UpdateSheet!$I:$I, J1043, UpdateSheet!$G:$G, "&lt;=" &amp; D1043)) * (UpdateSheet!$H:$H=G1043) *(UpdateSheet!$I:$I=J1043), 0))), "")) +
(IFNA(IF(A1043="", "", INDEX(UpdateSheet!$O:$O, MATCH(1, (UpdateSheet!$G:$G=MAXIFS(UpdateSheet!$G:$G, UpdateSheet!$M:$M, K1043,UpdateSheet!$N:$N, N1043, UpdateSheet!$G:$G, "&lt;=" &amp; D1043)) * (UpdateSheet!$M:$M=K1043) *(UpdateSheet!$N:$N=N1043), 0))), ""))
)
</f>
        <v/>
      </c>
      <c r="R1043" s="81" t="s">
        <v>97</v>
      </c>
      <c r="S1043" s="63"/>
      <c r="T1043" s="87"/>
      <c r="U1043" s="84" t="s">
        <v>97</v>
      </c>
      <c r="V1043" s="84" t="s">
        <v>97</v>
      </c>
      <c r="W1043" s="85" t="b">
        <v>0</v>
      </c>
      <c r="X1043" s="63"/>
      <c r="Y1043" s="63"/>
      <c r="Z1043" s="63"/>
    </row>
    <row r="1044">
      <c r="A1044" s="75"/>
      <c r="B1044" s="94"/>
      <c r="C1044" s="75"/>
      <c r="D1044" s="76"/>
      <c r="E1044" s="75" t="s">
        <v>97</v>
      </c>
      <c r="F1044" s="75" t="s">
        <v>97</v>
      </c>
      <c r="G1044" s="77"/>
      <c r="H1044" s="77"/>
      <c r="I1044" s="80"/>
      <c r="J1044" s="77" t="s">
        <v>97</v>
      </c>
      <c r="K1044" s="79" t="s">
        <v>97</v>
      </c>
      <c r="L1044" s="79"/>
      <c r="M1044" s="80"/>
      <c r="N1044" s="79" t="s">
        <v>97</v>
      </c>
      <c r="O1044" s="81" t="str">
        <f t="array" ref="O1044">IF(A1044="", "", (IFNA(IF(A1044="", "", INDEX(UpdateSheet!$L:$L, MATCH(1, (UpdateSheet!$G:$G=MAXIFS(UpdateSheet!$G:$G, UpdateSheet!$H:$H, G1044, UpdateSheet!$G:$G, "&lt;=" &amp; D1044)) * (UpdateSheet!$H:$H=G1044), 0))), "") * J1044) +
(IFNA(IF(A1044="", "", INDEX(UpdateSheet!$P:$P, MATCH(1, (UpdateSheet!$G:$G=MAXIFS(UpdateSheet!$G:$G, UpdateSheet!$M:$M, K1044, UpdateSheet!$G:$G, "&lt;=" &amp; D1044)) * (UpdateSheet!$M:$M=K1044), 0))), "") * N1044)
)
</f>
        <v/>
      </c>
      <c r="P1044" s="86"/>
      <c r="Q1044" s="82" t="str">
        <f t="array" ref="Q1044">IF(A1044="", "", (IFNA(IF(A1044="", "", INDEX(UpdateSheet!$K:$K, MATCH(1, (UpdateSheet!$G:$G=MAXIFS(UpdateSheet!$G:$G, UpdateSheet!$H:$H, G1044, UpdateSheet!$I:$I, J1044, UpdateSheet!$G:$G, "&lt;=" &amp; D1044)) * (UpdateSheet!$H:$H=G1044) *(UpdateSheet!$I:$I=J1044), 0))), "")) +
(IFNA(IF(A1044="", "", INDEX(UpdateSheet!$O:$O, MATCH(1, (UpdateSheet!$G:$G=MAXIFS(UpdateSheet!$G:$G, UpdateSheet!$M:$M, K1044,UpdateSheet!$N:$N, N1044, UpdateSheet!$G:$G, "&lt;=" &amp; D1044)) * (UpdateSheet!$M:$M=K1044) *(UpdateSheet!$N:$N=N1044), 0))), ""))
)
</f>
        <v/>
      </c>
      <c r="R1044" s="81" t="s">
        <v>97</v>
      </c>
      <c r="S1044" s="63"/>
      <c r="T1044" s="87"/>
      <c r="U1044" s="84" t="s">
        <v>97</v>
      </c>
      <c r="V1044" s="84" t="s">
        <v>97</v>
      </c>
      <c r="W1044" s="85" t="b">
        <v>0</v>
      </c>
      <c r="X1044" s="63"/>
      <c r="Y1044" s="63"/>
      <c r="Z1044" s="63"/>
    </row>
    <row r="1045">
      <c r="A1045" s="75"/>
      <c r="B1045" s="94"/>
      <c r="C1045" s="75"/>
      <c r="D1045" s="76"/>
      <c r="E1045" s="75" t="s">
        <v>97</v>
      </c>
      <c r="F1045" s="75" t="s">
        <v>97</v>
      </c>
      <c r="G1045" s="77"/>
      <c r="H1045" s="77"/>
      <c r="I1045" s="80"/>
      <c r="J1045" s="77" t="s">
        <v>97</v>
      </c>
      <c r="K1045" s="79" t="s">
        <v>97</v>
      </c>
      <c r="L1045" s="79"/>
      <c r="M1045" s="80"/>
      <c r="N1045" s="79" t="s">
        <v>97</v>
      </c>
      <c r="O1045" s="81" t="str">
        <f t="array" ref="O1045">IF(A1045="", "", (IFNA(IF(A1045="", "", INDEX(UpdateSheet!$L:$L, MATCH(1, (UpdateSheet!$G:$G=MAXIFS(UpdateSheet!$G:$G, UpdateSheet!$H:$H, G1045, UpdateSheet!$G:$G, "&lt;=" &amp; D1045)) * (UpdateSheet!$H:$H=G1045), 0))), "") * J1045) +
(IFNA(IF(A1045="", "", INDEX(UpdateSheet!$P:$P, MATCH(1, (UpdateSheet!$G:$G=MAXIFS(UpdateSheet!$G:$G, UpdateSheet!$M:$M, K1045, UpdateSheet!$G:$G, "&lt;=" &amp; D1045)) * (UpdateSheet!$M:$M=K1045), 0))), "") * N1045)
)
</f>
        <v/>
      </c>
      <c r="P1045" s="86"/>
      <c r="Q1045" s="82" t="str">
        <f t="array" ref="Q1045">IF(A1045="", "", (IFNA(IF(A1045="", "", INDEX(UpdateSheet!$K:$K, MATCH(1, (UpdateSheet!$G:$G=MAXIFS(UpdateSheet!$G:$G, UpdateSheet!$H:$H, G1045, UpdateSheet!$I:$I, J1045, UpdateSheet!$G:$G, "&lt;=" &amp; D1045)) * (UpdateSheet!$H:$H=G1045) *(UpdateSheet!$I:$I=J1045), 0))), "")) +
(IFNA(IF(A1045="", "", INDEX(UpdateSheet!$O:$O, MATCH(1, (UpdateSheet!$G:$G=MAXIFS(UpdateSheet!$G:$G, UpdateSheet!$M:$M, K1045,UpdateSheet!$N:$N, N1045, UpdateSheet!$G:$G, "&lt;=" &amp; D1045)) * (UpdateSheet!$M:$M=K1045) *(UpdateSheet!$N:$N=N1045), 0))), ""))
)
</f>
        <v/>
      </c>
      <c r="R1045" s="81" t="s">
        <v>97</v>
      </c>
      <c r="S1045" s="63"/>
      <c r="T1045" s="87"/>
      <c r="U1045" s="84" t="s">
        <v>97</v>
      </c>
      <c r="V1045" s="84" t="s">
        <v>97</v>
      </c>
      <c r="W1045" s="85" t="b">
        <v>0</v>
      </c>
      <c r="X1045" s="63"/>
      <c r="Y1045" s="63"/>
      <c r="Z1045" s="63"/>
    </row>
    <row r="1046">
      <c r="A1046" s="75"/>
      <c r="B1046" s="94"/>
      <c r="C1046" s="75"/>
      <c r="D1046" s="76"/>
      <c r="E1046" s="75" t="s">
        <v>97</v>
      </c>
      <c r="F1046" s="75" t="s">
        <v>97</v>
      </c>
      <c r="G1046" s="77"/>
      <c r="H1046" s="77"/>
      <c r="I1046" s="80"/>
      <c r="J1046" s="77" t="s">
        <v>97</v>
      </c>
      <c r="K1046" s="79" t="s">
        <v>97</v>
      </c>
      <c r="L1046" s="79"/>
      <c r="M1046" s="80"/>
      <c r="N1046" s="79" t="s">
        <v>97</v>
      </c>
      <c r="O1046" s="81" t="str">
        <f t="array" ref="O1046">IF(A1046="", "", (IFNA(IF(A1046="", "", INDEX(UpdateSheet!$L:$L, MATCH(1, (UpdateSheet!$G:$G=MAXIFS(UpdateSheet!$G:$G, UpdateSheet!$H:$H, G1046, UpdateSheet!$G:$G, "&lt;=" &amp; D1046)) * (UpdateSheet!$H:$H=G1046), 0))), "") * J1046) +
(IFNA(IF(A1046="", "", INDEX(UpdateSheet!$P:$P, MATCH(1, (UpdateSheet!$G:$G=MAXIFS(UpdateSheet!$G:$G, UpdateSheet!$M:$M, K1046, UpdateSheet!$G:$G, "&lt;=" &amp; D1046)) * (UpdateSheet!$M:$M=K1046), 0))), "") * N1046)
)
</f>
        <v/>
      </c>
      <c r="P1046" s="86"/>
      <c r="Q1046" s="82" t="str">
        <f t="array" ref="Q1046">IF(A1046="", "", (IFNA(IF(A1046="", "", INDEX(UpdateSheet!$K:$K, MATCH(1, (UpdateSheet!$G:$G=MAXIFS(UpdateSheet!$G:$G, UpdateSheet!$H:$H, G1046, UpdateSheet!$I:$I, J1046, UpdateSheet!$G:$G, "&lt;=" &amp; D1046)) * (UpdateSheet!$H:$H=G1046) *(UpdateSheet!$I:$I=J1046), 0))), "")) +
(IFNA(IF(A1046="", "", INDEX(UpdateSheet!$O:$O, MATCH(1, (UpdateSheet!$G:$G=MAXIFS(UpdateSheet!$G:$G, UpdateSheet!$M:$M, K1046,UpdateSheet!$N:$N, N1046, UpdateSheet!$G:$G, "&lt;=" &amp; D1046)) * (UpdateSheet!$M:$M=K1046) *(UpdateSheet!$N:$N=N1046), 0))), ""))
)
</f>
        <v/>
      </c>
      <c r="R1046" s="81" t="s">
        <v>97</v>
      </c>
      <c r="S1046" s="63"/>
      <c r="T1046" s="87"/>
      <c r="U1046" s="84" t="s">
        <v>97</v>
      </c>
      <c r="V1046" s="84" t="s">
        <v>97</v>
      </c>
      <c r="W1046" s="85" t="b">
        <v>0</v>
      </c>
      <c r="X1046" s="63"/>
      <c r="Y1046" s="63"/>
      <c r="Z1046" s="63"/>
    </row>
    <row r="1047">
      <c r="A1047" s="75"/>
      <c r="B1047" s="94"/>
      <c r="C1047" s="75"/>
      <c r="D1047" s="76"/>
      <c r="E1047" s="75" t="s">
        <v>97</v>
      </c>
      <c r="F1047" s="75" t="s">
        <v>97</v>
      </c>
      <c r="G1047" s="77"/>
      <c r="H1047" s="77"/>
      <c r="I1047" s="80"/>
      <c r="J1047" s="77" t="s">
        <v>97</v>
      </c>
      <c r="K1047" s="79" t="s">
        <v>97</v>
      </c>
      <c r="L1047" s="79"/>
      <c r="M1047" s="80"/>
      <c r="N1047" s="79" t="s">
        <v>97</v>
      </c>
      <c r="O1047" s="81" t="str">
        <f t="array" ref="O1047">IF(A1047="", "", (IFNA(IF(A1047="", "", INDEX(UpdateSheet!$L:$L, MATCH(1, (UpdateSheet!$G:$G=MAXIFS(UpdateSheet!$G:$G, UpdateSheet!$H:$H, G1047, UpdateSheet!$G:$G, "&lt;=" &amp; D1047)) * (UpdateSheet!$H:$H=G1047), 0))), "") * J1047) +
(IFNA(IF(A1047="", "", INDEX(UpdateSheet!$P:$P, MATCH(1, (UpdateSheet!$G:$G=MAXIFS(UpdateSheet!$G:$G, UpdateSheet!$M:$M, K1047, UpdateSheet!$G:$G, "&lt;=" &amp; D1047)) * (UpdateSheet!$M:$M=K1047), 0))), "") * N1047)
)
</f>
        <v/>
      </c>
      <c r="P1047" s="86"/>
      <c r="Q1047" s="82" t="str">
        <f t="array" ref="Q1047">IF(A1047="", "", (IFNA(IF(A1047="", "", INDEX(UpdateSheet!$K:$K, MATCH(1, (UpdateSheet!$G:$G=MAXIFS(UpdateSheet!$G:$G, UpdateSheet!$H:$H, G1047, UpdateSheet!$I:$I, J1047, UpdateSheet!$G:$G, "&lt;=" &amp; D1047)) * (UpdateSheet!$H:$H=G1047) *(UpdateSheet!$I:$I=J1047), 0))), "")) +
(IFNA(IF(A1047="", "", INDEX(UpdateSheet!$O:$O, MATCH(1, (UpdateSheet!$G:$G=MAXIFS(UpdateSheet!$G:$G, UpdateSheet!$M:$M, K1047,UpdateSheet!$N:$N, N1047, UpdateSheet!$G:$G, "&lt;=" &amp; D1047)) * (UpdateSheet!$M:$M=K1047) *(UpdateSheet!$N:$N=N1047), 0))), ""))
)
</f>
        <v/>
      </c>
      <c r="R1047" s="81" t="s">
        <v>97</v>
      </c>
      <c r="S1047" s="63"/>
      <c r="T1047" s="87"/>
      <c r="U1047" s="84" t="s">
        <v>97</v>
      </c>
      <c r="V1047" s="84" t="s">
        <v>97</v>
      </c>
      <c r="W1047" s="85" t="b">
        <v>0</v>
      </c>
      <c r="X1047" s="63"/>
      <c r="Y1047" s="63"/>
      <c r="Z1047" s="63"/>
    </row>
    <row r="1048">
      <c r="A1048" s="75"/>
      <c r="B1048" s="94"/>
      <c r="C1048" s="75"/>
      <c r="D1048" s="76"/>
      <c r="E1048" s="75" t="s">
        <v>97</v>
      </c>
      <c r="F1048" s="75" t="s">
        <v>97</v>
      </c>
      <c r="G1048" s="77"/>
      <c r="H1048" s="77"/>
      <c r="I1048" s="80"/>
      <c r="J1048" s="77" t="s">
        <v>97</v>
      </c>
      <c r="K1048" s="79" t="s">
        <v>97</v>
      </c>
      <c r="L1048" s="79"/>
      <c r="M1048" s="80"/>
      <c r="N1048" s="79" t="s">
        <v>97</v>
      </c>
      <c r="O1048" s="81" t="str">
        <f t="array" ref="O1048">IF(A1048="", "", (IFNA(IF(A1048="", "", INDEX(UpdateSheet!$L:$L, MATCH(1, (UpdateSheet!$G:$G=MAXIFS(UpdateSheet!$G:$G, UpdateSheet!$H:$H, G1048, UpdateSheet!$G:$G, "&lt;=" &amp; D1048)) * (UpdateSheet!$H:$H=G1048), 0))), "") * J1048) +
(IFNA(IF(A1048="", "", INDEX(UpdateSheet!$P:$P, MATCH(1, (UpdateSheet!$G:$G=MAXIFS(UpdateSheet!$G:$G, UpdateSheet!$M:$M, K1048, UpdateSheet!$G:$G, "&lt;=" &amp; D1048)) * (UpdateSheet!$M:$M=K1048), 0))), "") * N1048)
)
</f>
        <v/>
      </c>
      <c r="P1048" s="86"/>
      <c r="Q1048" s="82" t="str">
        <f t="array" ref="Q1048">IF(A1048="", "", (IFNA(IF(A1048="", "", INDEX(UpdateSheet!$K:$K, MATCH(1, (UpdateSheet!$G:$G=MAXIFS(UpdateSheet!$G:$G, UpdateSheet!$H:$H, G1048, UpdateSheet!$I:$I, J1048, UpdateSheet!$G:$G, "&lt;=" &amp; D1048)) * (UpdateSheet!$H:$H=G1048) *(UpdateSheet!$I:$I=J1048), 0))), "")) +
(IFNA(IF(A1048="", "", INDEX(UpdateSheet!$O:$O, MATCH(1, (UpdateSheet!$G:$G=MAXIFS(UpdateSheet!$G:$G, UpdateSheet!$M:$M, K1048,UpdateSheet!$N:$N, N1048, UpdateSheet!$G:$G, "&lt;=" &amp; D1048)) * (UpdateSheet!$M:$M=K1048) *(UpdateSheet!$N:$N=N1048), 0))), ""))
)
</f>
        <v/>
      </c>
      <c r="R1048" s="81" t="s">
        <v>97</v>
      </c>
      <c r="S1048" s="63"/>
      <c r="T1048" s="87"/>
      <c r="U1048" s="84" t="s">
        <v>97</v>
      </c>
      <c r="V1048" s="84" t="s">
        <v>97</v>
      </c>
      <c r="W1048" s="85" t="b">
        <v>0</v>
      </c>
      <c r="X1048" s="63"/>
      <c r="Y1048" s="63"/>
      <c r="Z1048" s="63"/>
    </row>
    <row r="1049">
      <c r="A1049" s="75"/>
      <c r="B1049" s="94"/>
      <c r="C1049" s="75"/>
      <c r="D1049" s="76"/>
      <c r="E1049" s="75" t="s">
        <v>97</v>
      </c>
      <c r="F1049" s="75" t="s">
        <v>97</v>
      </c>
      <c r="G1049" s="77"/>
      <c r="H1049" s="77"/>
      <c r="I1049" s="80"/>
      <c r="J1049" s="77" t="s">
        <v>97</v>
      </c>
      <c r="K1049" s="79" t="s">
        <v>97</v>
      </c>
      <c r="L1049" s="79"/>
      <c r="M1049" s="80"/>
      <c r="N1049" s="79" t="s">
        <v>97</v>
      </c>
      <c r="O1049" s="81" t="str">
        <f t="array" ref="O1049">IF(A1049="", "", (IFNA(IF(A1049="", "", INDEX(UpdateSheet!$L:$L, MATCH(1, (UpdateSheet!$G:$G=MAXIFS(UpdateSheet!$G:$G, UpdateSheet!$H:$H, G1049, UpdateSheet!$G:$G, "&lt;=" &amp; D1049)) * (UpdateSheet!$H:$H=G1049), 0))), "") * J1049) +
(IFNA(IF(A1049="", "", INDEX(UpdateSheet!$P:$P, MATCH(1, (UpdateSheet!$G:$G=MAXIFS(UpdateSheet!$G:$G, UpdateSheet!$M:$M, K1049, UpdateSheet!$G:$G, "&lt;=" &amp; D1049)) * (UpdateSheet!$M:$M=K1049), 0))), "") * N1049)
)
</f>
        <v/>
      </c>
      <c r="P1049" s="86"/>
      <c r="Q1049" s="82" t="str">
        <f t="array" ref="Q1049">IF(A1049="", "", (IFNA(IF(A1049="", "", INDEX(UpdateSheet!$K:$K, MATCH(1, (UpdateSheet!$G:$G=MAXIFS(UpdateSheet!$G:$G, UpdateSheet!$H:$H, G1049, UpdateSheet!$I:$I, J1049, UpdateSheet!$G:$G, "&lt;=" &amp; D1049)) * (UpdateSheet!$H:$H=G1049) *(UpdateSheet!$I:$I=J1049), 0))), "")) +
(IFNA(IF(A1049="", "", INDEX(UpdateSheet!$O:$O, MATCH(1, (UpdateSheet!$G:$G=MAXIFS(UpdateSheet!$G:$G, UpdateSheet!$M:$M, K1049,UpdateSheet!$N:$N, N1049, UpdateSheet!$G:$G, "&lt;=" &amp; D1049)) * (UpdateSheet!$M:$M=K1049) *(UpdateSheet!$N:$N=N1049), 0))), ""))
)
</f>
        <v/>
      </c>
      <c r="R1049" s="81" t="s">
        <v>97</v>
      </c>
      <c r="S1049" s="63"/>
      <c r="T1049" s="87"/>
      <c r="U1049" s="84" t="s">
        <v>97</v>
      </c>
      <c r="V1049" s="84" t="s">
        <v>97</v>
      </c>
      <c r="W1049" s="85" t="b">
        <v>0</v>
      </c>
      <c r="X1049" s="63"/>
      <c r="Y1049" s="63"/>
      <c r="Z1049" s="63"/>
    </row>
    <row r="1050">
      <c r="A1050" s="75"/>
      <c r="B1050" s="94"/>
      <c r="C1050" s="75"/>
      <c r="D1050" s="76"/>
      <c r="E1050" s="75" t="s">
        <v>97</v>
      </c>
      <c r="F1050" s="75" t="s">
        <v>97</v>
      </c>
      <c r="G1050" s="77"/>
      <c r="H1050" s="77"/>
      <c r="I1050" s="80"/>
      <c r="J1050" s="77" t="s">
        <v>97</v>
      </c>
      <c r="K1050" s="79" t="s">
        <v>97</v>
      </c>
      <c r="L1050" s="79"/>
      <c r="M1050" s="80"/>
      <c r="N1050" s="79" t="s">
        <v>97</v>
      </c>
      <c r="O1050" s="81" t="str">
        <f t="array" ref="O1050">IF(A1050="", "", (IFNA(IF(A1050="", "", INDEX(UpdateSheet!$L:$L, MATCH(1, (UpdateSheet!$G:$G=MAXIFS(UpdateSheet!$G:$G, UpdateSheet!$H:$H, G1050, UpdateSheet!$G:$G, "&lt;=" &amp; D1050)) * (UpdateSheet!$H:$H=G1050), 0))), "") * J1050) +
(IFNA(IF(A1050="", "", INDEX(UpdateSheet!$P:$P, MATCH(1, (UpdateSheet!$G:$G=MAXIFS(UpdateSheet!$G:$G, UpdateSheet!$M:$M, K1050, UpdateSheet!$G:$G, "&lt;=" &amp; D1050)) * (UpdateSheet!$M:$M=K1050), 0))), "") * N1050)
)
</f>
        <v/>
      </c>
      <c r="P1050" s="86"/>
      <c r="Q1050" s="82" t="str">
        <f t="array" ref="Q1050">IF(A1050="", "", (IFNA(IF(A1050="", "", INDEX(UpdateSheet!$K:$K, MATCH(1, (UpdateSheet!$G:$G=MAXIFS(UpdateSheet!$G:$G, UpdateSheet!$H:$H, G1050, UpdateSheet!$I:$I, J1050, UpdateSheet!$G:$G, "&lt;=" &amp; D1050)) * (UpdateSheet!$H:$H=G1050) *(UpdateSheet!$I:$I=J1050), 0))), "")) +
(IFNA(IF(A1050="", "", INDEX(UpdateSheet!$O:$O, MATCH(1, (UpdateSheet!$G:$G=MAXIFS(UpdateSheet!$G:$G, UpdateSheet!$M:$M, K1050,UpdateSheet!$N:$N, N1050, UpdateSheet!$G:$G, "&lt;=" &amp; D1050)) * (UpdateSheet!$M:$M=K1050) *(UpdateSheet!$N:$N=N1050), 0))), ""))
)
</f>
        <v/>
      </c>
      <c r="R1050" s="81" t="s">
        <v>97</v>
      </c>
      <c r="S1050" s="63"/>
      <c r="T1050" s="87"/>
      <c r="U1050" s="84" t="s">
        <v>97</v>
      </c>
      <c r="V1050" s="84" t="s">
        <v>97</v>
      </c>
      <c r="W1050" s="85" t="b">
        <v>0</v>
      </c>
      <c r="X1050" s="63"/>
      <c r="Y1050" s="63"/>
      <c r="Z1050" s="63"/>
    </row>
    <row r="1051">
      <c r="A1051" s="75"/>
      <c r="B1051" s="94"/>
      <c r="C1051" s="75"/>
      <c r="D1051" s="76"/>
      <c r="E1051" s="75" t="s">
        <v>97</v>
      </c>
      <c r="F1051" s="75" t="s">
        <v>97</v>
      </c>
      <c r="G1051" s="77"/>
      <c r="H1051" s="77"/>
      <c r="I1051" s="80"/>
      <c r="J1051" s="77" t="s">
        <v>97</v>
      </c>
      <c r="K1051" s="79" t="s">
        <v>97</v>
      </c>
      <c r="L1051" s="79"/>
      <c r="M1051" s="80"/>
      <c r="N1051" s="79" t="s">
        <v>97</v>
      </c>
      <c r="O1051" s="81" t="str">
        <f t="array" ref="O1051">IF(A1051="", "", (IFNA(IF(A1051="", "", INDEX(UpdateSheet!$L:$L, MATCH(1, (UpdateSheet!$G:$G=MAXIFS(UpdateSheet!$G:$G, UpdateSheet!$H:$H, G1051, UpdateSheet!$G:$G, "&lt;=" &amp; D1051)) * (UpdateSheet!$H:$H=G1051), 0))), "") * J1051) +
(IFNA(IF(A1051="", "", INDEX(UpdateSheet!$P:$P, MATCH(1, (UpdateSheet!$G:$G=MAXIFS(UpdateSheet!$G:$G, UpdateSheet!$M:$M, K1051, UpdateSheet!$G:$G, "&lt;=" &amp; D1051)) * (UpdateSheet!$M:$M=K1051), 0))), "") * N1051)
)
</f>
        <v/>
      </c>
      <c r="P1051" s="86"/>
      <c r="Q1051" s="82" t="str">
        <f t="array" ref="Q1051">IF(A1051="", "", (IFNA(IF(A1051="", "", INDEX(UpdateSheet!$K:$K, MATCH(1, (UpdateSheet!$G:$G=MAXIFS(UpdateSheet!$G:$G, UpdateSheet!$H:$H, G1051, UpdateSheet!$I:$I, J1051, UpdateSheet!$G:$G, "&lt;=" &amp; D1051)) * (UpdateSheet!$H:$H=G1051) *(UpdateSheet!$I:$I=J1051), 0))), "")) +
(IFNA(IF(A1051="", "", INDEX(UpdateSheet!$O:$O, MATCH(1, (UpdateSheet!$G:$G=MAXIFS(UpdateSheet!$G:$G, UpdateSheet!$M:$M, K1051,UpdateSheet!$N:$N, N1051, UpdateSheet!$G:$G, "&lt;=" &amp; D1051)) * (UpdateSheet!$M:$M=K1051) *(UpdateSheet!$N:$N=N1051), 0))), ""))
)
</f>
        <v/>
      </c>
      <c r="R1051" s="81" t="s">
        <v>97</v>
      </c>
      <c r="S1051" s="63"/>
      <c r="T1051" s="87"/>
      <c r="U1051" s="84" t="s">
        <v>97</v>
      </c>
      <c r="V1051" s="84" t="s">
        <v>97</v>
      </c>
      <c r="W1051" s="85" t="b">
        <v>0</v>
      </c>
      <c r="X1051" s="63"/>
      <c r="Y1051" s="63"/>
      <c r="Z1051" s="63"/>
    </row>
    <row r="1052">
      <c r="A1052" s="75"/>
      <c r="B1052" s="94"/>
      <c r="C1052" s="75"/>
      <c r="D1052" s="76"/>
      <c r="E1052" s="75" t="s">
        <v>97</v>
      </c>
      <c r="F1052" s="75" t="s">
        <v>97</v>
      </c>
      <c r="G1052" s="77"/>
      <c r="H1052" s="77"/>
      <c r="I1052" s="80"/>
      <c r="J1052" s="77" t="s">
        <v>97</v>
      </c>
      <c r="K1052" s="79" t="s">
        <v>97</v>
      </c>
      <c r="L1052" s="79"/>
      <c r="M1052" s="80"/>
      <c r="N1052" s="79" t="s">
        <v>97</v>
      </c>
      <c r="O1052" s="81" t="str">
        <f t="array" ref="O1052">IF(A1052="", "", (IFNA(IF(A1052="", "", INDEX(UpdateSheet!$L:$L, MATCH(1, (UpdateSheet!$G:$G=MAXIFS(UpdateSheet!$G:$G, UpdateSheet!$H:$H, G1052, UpdateSheet!$G:$G, "&lt;=" &amp; D1052)) * (UpdateSheet!$H:$H=G1052), 0))), "") * J1052) +
(IFNA(IF(A1052="", "", INDEX(UpdateSheet!$P:$P, MATCH(1, (UpdateSheet!$G:$G=MAXIFS(UpdateSheet!$G:$G, UpdateSheet!$M:$M, K1052, UpdateSheet!$G:$G, "&lt;=" &amp; D1052)) * (UpdateSheet!$M:$M=K1052), 0))), "") * N1052)
)
</f>
        <v/>
      </c>
      <c r="P1052" s="86"/>
      <c r="Q1052" s="82" t="str">
        <f t="array" ref="Q1052">IF(A1052="", "", (IFNA(IF(A1052="", "", INDEX(UpdateSheet!$K:$K, MATCH(1, (UpdateSheet!$G:$G=MAXIFS(UpdateSheet!$G:$G, UpdateSheet!$H:$H, G1052, UpdateSheet!$I:$I, J1052, UpdateSheet!$G:$G, "&lt;=" &amp; D1052)) * (UpdateSheet!$H:$H=G1052) *(UpdateSheet!$I:$I=J1052), 0))), "")) +
(IFNA(IF(A1052="", "", INDEX(UpdateSheet!$O:$O, MATCH(1, (UpdateSheet!$G:$G=MAXIFS(UpdateSheet!$G:$G, UpdateSheet!$M:$M, K1052,UpdateSheet!$N:$N, N1052, UpdateSheet!$G:$G, "&lt;=" &amp; D1052)) * (UpdateSheet!$M:$M=K1052) *(UpdateSheet!$N:$N=N1052), 0))), ""))
)
</f>
        <v/>
      </c>
      <c r="R1052" s="81" t="s">
        <v>97</v>
      </c>
      <c r="S1052" s="63"/>
      <c r="T1052" s="87"/>
      <c r="U1052" s="84" t="s">
        <v>97</v>
      </c>
      <c r="V1052" s="84" t="s">
        <v>97</v>
      </c>
      <c r="W1052" s="85" t="b">
        <v>0</v>
      </c>
      <c r="X1052" s="63"/>
      <c r="Y1052" s="63"/>
      <c r="Z1052" s="63"/>
    </row>
    <row r="1053">
      <c r="A1053" s="75"/>
      <c r="B1053" s="94"/>
      <c r="C1053" s="75"/>
      <c r="D1053" s="76"/>
      <c r="E1053" s="75" t="s">
        <v>97</v>
      </c>
      <c r="F1053" s="75" t="s">
        <v>97</v>
      </c>
      <c r="G1053" s="77"/>
      <c r="H1053" s="77"/>
      <c r="I1053" s="80"/>
      <c r="J1053" s="77" t="s">
        <v>97</v>
      </c>
      <c r="K1053" s="79" t="s">
        <v>97</v>
      </c>
      <c r="L1053" s="79"/>
      <c r="M1053" s="80"/>
      <c r="N1053" s="79" t="s">
        <v>97</v>
      </c>
      <c r="O1053" s="81" t="str">
        <f t="array" ref="O1053">IF(A1053="", "", (IFNA(IF(A1053="", "", INDEX(UpdateSheet!$L:$L, MATCH(1, (UpdateSheet!$G:$G=MAXIFS(UpdateSheet!$G:$G, UpdateSheet!$H:$H, G1053, UpdateSheet!$G:$G, "&lt;=" &amp; D1053)) * (UpdateSheet!$H:$H=G1053), 0))), "") * J1053) +
(IFNA(IF(A1053="", "", INDEX(UpdateSheet!$P:$P, MATCH(1, (UpdateSheet!$G:$G=MAXIFS(UpdateSheet!$G:$G, UpdateSheet!$M:$M, K1053, UpdateSheet!$G:$G, "&lt;=" &amp; D1053)) * (UpdateSheet!$M:$M=K1053), 0))), "") * N1053)
)
</f>
        <v/>
      </c>
      <c r="P1053" s="86"/>
      <c r="Q1053" s="82" t="str">
        <f t="array" ref="Q1053">IF(A1053="", "", (IFNA(IF(A1053="", "", INDEX(UpdateSheet!$K:$K, MATCH(1, (UpdateSheet!$G:$G=MAXIFS(UpdateSheet!$G:$G, UpdateSheet!$H:$H, G1053, UpdateSheet!$I:$I, J1053, UpdateSheet!$G:$G, "&lt;=" &amp; D1053)) * (UpdateSheet!$H:$H=G1053) *(UpdateSheet!$I:$I=J1053), 0))), "")) +
(IFNA(IF(A1053="", "", INDEX(UpdateSheet!$O:$O, MATCH(1, (UpdateSheet!$G:$G=MAXIFS(UpdateSheet!$G:$G, UpdateSheet!$M:$M, K1053,UpdateSheet!$N:$N, N1053, UpdateSheet!$G:$G, "&lt;=" &amp; D1053)) * (UpdateSheet!$M:$M=K1053) *(UpdateSheet!$N:$N=N1053), 0))), ""))
)
</f>
        <v/>
      </c>
      <c r="R1053" s="81" t="s">
        <v>97</v>
      </c>
      <c r="S1053" s="63"/>
      <c r="T1053" s="87"/>
      <c r="U1053" s="84" t="s">
        <v>97</v>
      </c>
      <c r="V1053" s="84" t="s">
        <v>97</v>
      </c>
      <c r="W1053" s="85" t="b">
        <v>0</v>
      </c>
      <c r="X1053" s="63"/>
      <c r="Y1053" s="63"/>
      <c r="Z1053" s="63"/>
    </row>
    <row r="1054">
      <c r="A1054" s="75"/>
      <c r="B1054" s="94"/>
      <c r="C1054" s="75"/>
      <c r="D1054" s="76"/>
      <c r="E1054" s="75" t="s">
        <v>97</v>
      </c>
      <c r="F1054" s="75" t="s">
        <v>97</v>
      </c>
      <c r="G1054" s="77"/>
      <c r="H1054" s="77"/>
      <c r="I1054" s="80"/>
      <c r="J1054" s="77" t="s">
        <v>97</v>
      </c>
      <c r="K1054" s="79" t="s">
        <v>97</v>
      </c>
      <c r="L1054" s="79"/>
      <c r="M1054" s="80"/>
      <c r="N1054" s="79" t="s">
        <v>97</v>
      </c>
      <c r="O1054" s="81" t="str">
        <f t="array" ref="O1054">IF(A1054="", "", (IFNA(IF(A1054="", "", INDEX(UpdateSheet!$L:$L, MATCH(1, (UpdateSheet!$G:$G=MAXIFS(UpdateSheet!$G:$G, UpdateSheet!$H:$H, G1054, UpdateSheet!$G:$G, "&lt;=" &amp; D1054)) * (UpdateSheet!$H:$H=G1054), 0))), "") * J1054) +
(IFNA(IF(A1054="", "", INDEX(UpdateSheet!$P:$P, MATCH(1, (UpdateSheet!$G:$G=MAXIFS(UpdateSheet!$G:$G, UpdateSheet!$M:$M, K1054, UpdateSheet!$G:$G, "&lt;=" &amp; D1054)) * (UpdateSheet!$M:$M=K1054), 0))), "") * N1054)
)
</f>
        <v/>
      </c>
      <c r="P1054" s="86"/>
      <c r="Q1054" s="82" t="str">
        <f t="array" ref="Q1054">IF(A1054="", "", (IFNA(IF(A1054="", "", INDEX(UpdateSheet!$K:$K, MATCH(1, (UpdateSheet!$G:$G=MAXIFS(UpdateSheet!$G:$G, UpdateSheet!$H:$H, G1054, UpdateSheet!$I:$I, J1054, UpdateSheet!$G:$G, "&lt;=" &amp; D1054)) * (UpdateSheet!$H:$H=G1054) *(UpdateSheet!$I:$I=J1054), 0))), "")) +
(IFNA(IF(A1054="", "", INDEX(UpdateSheet!$O:$O, MATCH(1, (UpdateSheet!$G:$G=MAXIFS(UpdateSheet!$G:$G, UpdateSheet!$M:$M, K1054,UpdateSheet!$N:$N, N1054, UpdateSheet!$G:$G, "&lt;=" &amp; D1054)) * (UpdateSheet!$M:$M=K1054) *(UpdateSheet!$N:$N=N1054), 0))), ""))
)
</f>
        <v/>
      </c>
      <c r="R1054" s="81" t="s">
        <v>97</v>
      </c>
      <c r="S1054" s="63"/>
      <c r="T1054" s="87"/>
      <c r="U1054" s="84" t="s">
        <v>97</v>
      </c>
      <c r="V1054" s="84" t="s">
        <v>97</v>
      </c>
      <c r="W1054" s="85" t="b">
        <v>0</v>
      </c>
      <c r="X1054" s="63"/>
      <c r="Y1054" s="63"/>
      <c r="Z1054" s="63"/>
    </row>
    <row r="1055">
      <c r="A1055" s="75"/>
      <c r="B1055" s="94"/>
      <c r="C1055" s="75"/>
      <c r="D1055" s="76"/>
      <c r="E1055" s="75" t="s">
        <v>97</v>
      </c>
      <c r="F1055" s="75" t="s">
        <v>97</v>
      </c>
      <c r="G1055" s="77"/>
      <c r="H1055" s="77"/>
      <c r="I1055" s="80"/>
      <c r="J1055" s="77" t="s">
        <v>97</v>
      </c>
      <c r="K1055" s="79" t="s">
        <v>97</v>
      </c>
      <c r="L1055" s="79"/>
      <c r="M1055" s="80"/>
      <c r="N1055" s="79" t="s">
        <v>97</v>
      </c>
      <c r="O1055" s="81" t="str">
        <f t="array" ref="O1055">IF(A1055="", "", (IFNA(IF(A1055="", "", INDEX(UpdateSheet!$L:$L, MATCH(1, (UpdateSheet!$G:$G=MAXIFS(UpdateSheet!$G:$G, UpdateSheet!$H:$H, G1055, UpdateSheet!$G:$G, "&lt;=" &amp; D1055)) * (UpdateSheet!$H:$H=G1055), 0))), "") * J1055) +
(IFNA(IF(A1055="", "", INDEX(UpdateSheet!$P:$P, MATCH(1, (UpdateSheet!$G:$G=MAXIFS(UpdateSheet!$G:$G, UpdateSheet!$M:$M, K1055, UpdateSheet!$G:$G, "&lt;=" &amp; D1055)) * (UpdateSheet!$M:$M=K1055), 0))), "") * N1055)
)
</f>
        <v/>
      </c>
      <c r="P1055" s="86"/>
      <c r="Q1055" s="82" t="str">
        <f t="array" ref="Q1055">IF(A1055="", "", (IFNA(IF(A1055="", "", INDEX(UpdateSheet!$K:$K, MATCH(1, (UpdateSheet!$G:$G=MAXIFS(UpdateSheet!$G:$G, UpdateSheet!$H:$H, G1055, UpdateSheet!$I:$I, J1055, UpdateSheet!$G:$G, "&lt;=" &amp; D1055)) * (UpdateSheet!$H:$H=G1055) *(UpdateSheet!$I:$I=J1055), 0))), "")) +
(IFNA(IF(A1055="", "", INDEX(UpdateSheet!$O:$O, MATCH(1, (UpdateSheet!$G:$G=MAXIFS(UpdateSheet!$G:$G, UpdateSheet!$M:$M, K1055,UpdateSheet!$N:$N, N1055, UpdateSheet!$G:$G, "&lt;=" &amp; D1055)) * (UpdateSheet!$M:$M=K1055) *(UpdateSheet!$N:$N=N1055), 0))), ""))
)
</f>
        <v/>
      </c>
      <c r="R1055" s="81" t="s">
        <v>97</v>
      </c>
      <c r="S1055" s="63"/>
      <c r="T1055" s="87"/>
      <c r="U1055" s="84" t="s">
        <v>97</v>
      </c>
      <c r="V1055" s="84" t="s">
        <v>97</v>
      </c>
      <c r="W1055" s="85" t="b">
        <v>0</v>
      </c>
      <c r="X1055" s="63"/>
      <c r="Y1055" s="63"/>
      <c r="Z1055" s="63"/>
    </row>
    <row r="1056">
      <c r="A1056" s="75"/>
      <c r="B1056" s="94"/>
      <c r="C1056" s="75"/>
      <c r="D1056" s="76"/>
      <c r="E1056" s="75" t="s">
        <v>97</v>
      </c>
      <c r="F1056" s="75" t="s">
        <v>97</v>
      </c>
      <c r="G1056" s="77"/>
      <c r="H1056" s="77"/>
      <c r="I1056" s="80"/>
      <c r="J1056" s="77" t="s">
        <v>97</v>
      </c>
      <c r="K1056" s="79" t="s">
        <v>97</v>
      </c>
      <c r="L1056" s="79"/>
      <c r="M1056" s="80"/>
      <c r="N1056" s="79" t="s">
        <v>97</v>
      </c>
      <c r="O1056" s="81" t="str">
        <f t="array" ref="O1056">IF(A1056="", "", (IFNA(IF(A1056="", "", INDEX(UpdateSheet!$L:$L, MATCH(1, (UpdateSheet!$G:$G=MAXIFS(UpdateSheet!$G:$G, UpdateSheet!$H:$H, G1056, UpdateSheet!$G:$G, "&lt;=" &amp; D1056)) * (UpdateSheet!$H:$H=G1056), 0))), "") * J1056) +
(IFNA(IF(A1056="", "", INDEX(UpdateSheet!$P:$P, MATCH(1, (UpdateSheet!$G:$G=MAXIFS(UpdateSheet!$G:$G, UpdateSheet!$M:$M, K1056, UpdateSheet!$G:$G, "&lt;=" &amp; D1056)) * (UpdateSheet!$M:$M=K1056), 0))), "") * N1056)
)
</f>
        <v/>
      </c>
      <c r="P1056" s="86"/>
      <c r="Q1056" s="82" t="str">
        <f t="array" ref="Q1056">IF(A1056="", "", (IFNA(IF(A1056="", "", INDEX(UpdateSheet!$K:$K, MATCH(1, (UpdateSheet!$G:$G=MAXIFS(UpdateSheet!$G:$G, UpdateSheet!$H:$H, G1056, UpdateSheet!$I:$I, J1056, UpdateSheet!$G:$G, "&lt;=" &amp; D1056)) * (UpdateSheet!$H:$H=G1056) *(UpdateSheet!$I:$I=J1056), 0))), "")) +
(IFNA(IF(A1056="", "", INDEX(UpdateSheet!$O:$O, MATCH(1, (UpdateSheet!$G:$G=MAXIFS(UpdateSheet!$G:$G, UpdateSheet!$M:$M, K1056,UpdateSheet!$N:$N, N1056, UpdateSheet!$G:$G, "&lt;=" &amp; D1056)) * (UpdateSheet!$M:$M=K1056) *(UpdateSheet!$N:$N=N1056), 0))), ""))
)
</f>
        <v/>
      </c>
      <c r="R1056" s="81" t="s">
        <v>97</v>
      </c>
      <c r="S1056" s="63"/>
      <c r="T1056" s="87"/>
      <c r="U1056" s="84" t="s">
        <v>97</v>
      </c>
      <c r="V1056" s="84" t="s">
        <v>97</v>
      </c>
      <c r="W1056" s="85" t="b">
        <v>0</v>
      </c>
      <c r="X1056" s="63"/>
      <c r="Y1056" s="63"/>
      <c r="Z1056" s="63"/>
    </row>
    <row r="1057">
      <c r="A1057" s="75"/>
      <c r="B1057" s="94"/>
      <c r="C1057" s="75"/>
      <c r="D1057" s="76"/>
      <c r="E1057" s="75" t="s">
        <v>97</v>
      </c>
      <c r="F1057" s="75" t="s">
        <v>97</v>
      </c>
      <c r="G1057" s="77"/>
      <c r="H1057" s="77"/>
      <c r="I1057" s="80"/>
      <c r="J1057" s="77" t="s">
        <v>97</v>
      </c>
      <c r="K1057" s="79" t="s">
        <v>97</v>
      </c>
      <c r="L1057" s="79"/>
      <c r="M1057" s="80"/>
      <c r="N1057" s="79" t="s">
        <v>97</v>
      </c>
      <c r="O1057" s="81" t="str">
        <f t="array" ref="O1057">IF(A1057="", "", (IFNA(IF(A1057="", "", INDEX(UpdateSheet!$L:$L, MATCH(1, (UpdateSheet!$G:$G=MAXIFS(UpdateSheet!$G:$G, UpdateSheet!$H:$H, G1057, UpdateSheet!$G:$G, "&lt;=" &amp; D1057)) * (UpdateSheet!$H:$H=G1057), 0))), "") * J1057) +
(IFNA(IF(A1057="", "", INDEX(UpdateSheet!$P:$P, MATCH(1, (UpdateSheet!$G:$G=MAXIFS(UpdateSheet!$G:$G, UpdateSheet!$M:$M, K1057, UpdateSheet!$G:$G, "&lt;=" &amp; D1057)) * (UpdateSheet!$M:$M=K1057), 0))), "") * N1057)
)
</f>
        <v/>
      </c>
      <c r="P1057" s="86"/>
      <c r="Q1057" s="82" t="str">
        <f t="array" ref="Q1057">IF(A1057="", "", (IFNA(IF(A1057="", "", INDEX(UpdateSheet!$K:$K, MATCH(1, (UpdateSheet!$G:$G=MAXIFS(UpdateSheet!$G:$G, UpdateSheet!$H:$H, G1057, UpdateSheet!$I:$I, J1057, UpdateSheet!$G:$G, "&lt;=" &amp; D1057)) * (UpdateSheet!$H:$H=G1057) *(UpdateSheet!$I:$I=J1057), 0))), "")) +
(IFNA(IF(A1057="", "", INDEX(UpdateSheet!$O:$O, MATCH(1, (UpdateSheet!$G:$G=MAXIFS(UpdateSheet!$G:$G, UpdateSheet!$M:$M, K1057,UpdateSheet!$N:$N, N1057, UpdateSheet!$G:$G, "&lt;=" &amp; D1057)) * (UpdateSheet!$M:$M=K1057) *(UpdateSheet!$N:$N=N1057), 0))), ""))
)
</f>
        <v/>
      </c>
      <c r="R1057" s="81" t="s">
        <v>97</v>
      </c>
      <c r="S1057" s="63"/>
      <c r="T1057" s="87"/>
      <c r="U1057" s="84" t="s">
        <v>97</v>
      </c>
      <c r="V1057" s="84" t="s">
        <v>97</v>
      </c>
      <c r="W1057" s="85" t="b">
        <v>0</v>
      </c>
      <c r="X1057" s="63"/>
      <c r="Y1057" s="63"/>
      <c r="Z1057" s="63"/>
    </row>
    <row r="1058">
      <c r="A1058" s="75"/>
      <c r="B1058" s="94"/>
      <c r="C1058" s="75"/>
      <c r="D1058" s="76"/>
      <c r="E1058" s="75" t="s">
        <v>97</v>
      </c>
      <c r="F1058" s="75" t="s">
        <v>97</v>
      </c>
      <c r="G1058" s="77"/>
      <c r="H1058" s="77"/>
      <c r="I1058" s="80"/>
      <c r="J1058" s="77" t="s">
        <v>97</v>
      </c>
      <c r="K1058" s="79" t="s">
        <v>97</v>
      </c>
      <c r="L1058" s="79"/>
      <c r="M1058" s="80"/>
      <c r="N1058" s="79" t="s">
        <v>97</v>
      </c>
      <c r="O1058" s="81" t="str">
        <f t="array" ref="O1058">IF(A1058="", "", (IFNA(IF(A1058="", "", INDEX(UpdateSheet!$L:$L, MATCH(1, (UpdateSheet!$G:$G=MAXIFS(UpdateSheet!$G:$G, UpdateSheet!$H:$H, G1058, UpdateSheet!$G:$G, "&lt;=" &amp; D1058)) * (UpdateSheet!$H:$H=G1058), 0))), "") * J1058) +
(IFNA(IF(A1058="", "", INDEX(UpdateSheet!$P:$P, MATCH(1, (UpdateSheet!$G:$G=MAXIFS(UpdateSheet!$G:$G, UpdateSheet!$M:$M, K1058, UpdateSheet!$G:$G, "&lt;=" &amp; D1058)) * (UpdateSheet!$M:$M=K1058), 0))), "") * N1058)
)
</f>
        <v/>
      </c>
      <c r="P1058" s="86"/>
      <c r="Q1058" s="82" t="str">
        <f t="array" ref="Q1058">IF(A1058="", "", (IFNA(IF(A1058="", "", INDEX(UpdateSheet!$K:$K, MATCH(1, (UpdateSheet!$G:$G=MAXIFS(UpdateSheet!$G:$G, UpdateSheet!$H:$H, G1058, UpdateSheet!$I:$I, J1058, UpdateSheet!$G:$G, "&lt;=" &amp; D1058)) * (UpdateSheet!$H:$H=G1058) *(UpdateSheet!$I:$I=J1058), 0))), "")) +
(IFNA(IF(A1058="", "", INDEX(UpdateSheet!$O:$O, MATCH(1, (UpdateSheet!$G:$G=MAXIFS(UpdateSheet!$G:$G, UpdateSheet!$M:$M, K1058,UpdateSheet!$N:$N, N1058, UpdateSheet!$G:$G, "&lt;=" &amp; D1058)) * (UpdateSheet!$M:$M=K1058) *(UpdateSheet!$N:$N=N1058), 0))), ""))
)
</f>
        <v/>
      </c>
      <c r="R1058" s="81" t="s">
        <v>97</v>
      </c>
      <c r="S1058" s="63"/>
      <c r="T1058" s="87"/>
      <c r="U1058" s="84" t="s">
        <v>97</v>
      </c>
      <c r="V1058" s="84" t="s">
        <v>97</v>
      </c>
      <c r="W1058" s="85" t="b">
        <v>0</v>
      </c>
      <c r="X1058" s="63"/>
      <c r="Y1058" s="63"/>
      <c r="Z1058" s="63"/>
    </row>
    <row r="1059">
      <c r="A1059" s="75"/>
      <c r="B1059" s="94"/>
      <c r="C1059" s="75"/>
      <c r="D1059" s="76"/>
      <c r="E1059" s="75" t="s">
        <v>97</v>
      </c>
      <c r="F1059" s="75" t="s">
        <v>97</v>
      </c>
      <c r="G1059" s="77"/>
      <c r="H1059" s="77"/>
      <c r="I1059" s="80"/>
      <c r="J1059" s="77" t="s">
        <v>97</v>
      </c>
      <c r="K1059" s="79" t="s">
        <v>97</v>
      </c>
      <c r="L1059" s="79"/>
      <c r="M1059" s="80"/>
      <c r="N1059" s="79" t="s">
        <v>97</v>
      </c>
      <c r="O1059" s="81" t="str">
        <f t="array" ref="O1059">IF(A1059="", "", (IFNA(IF(A1059="", "", INDEX(UpdateSheet!$L:$L, MATCH(1, (UpdateSheet!$G:$G=MAXIFS(UpdateSheet!$G:$G, UpdateSheet!$H:$H, G1059, UpdateSheet!$G:$G, "&lt;=" &amp; D1059)) * (UpdateSheet!$H:$H=G1059), 0))), "") * J1059) +
(IFNA(IF(A1059="", "", INDEX(UpdateSheet!$P:$P, MATCH(1, (UpdateSheet!$G:$G=MAXIFS(UpdateSheet!$G:$G, UpdateSheet!$M:$M, K1059, UpdateSheet!$G:$G, "&lt;=" &amp; D1059)) * (UpdateSheet!$M:$M=K1059), 0))), "") * N1059)
)
</f>
        <v/>
      </c>
      <c r="P1059" s="86"/>
      <c r="Q1059" s="82" t="str">
        <f t="array" ref="Q1059">IF(A1059="", "", (IFNA(IF(A1059="", "", INDEX(UpdateSheet!$K:$K, MATCH(1, (UpdateSheet!$G:$G=MAXIFS(UpdateSheet!$G:$G, UpdateSheet!$H:$H, G1059, UpdateSheet!$I:$I, J1059, UpdateSheet!$G:$G, "&lt;=" &amp; D1059)) * (UpdateSheet!$H:$H=G1059) *(UpdateSheet!$I:$I=J1059), 0))), "")) +
(IFNA(IF(A1059="", "", INDEX(UpdateSheet!$O:$O, MATCH(1, (UpdateSheet!$G:$G=MAXIFS(UpdateSheet!$G:$G, UpdateSheet!$M:$M, K1059,UpdateSheet!$N:$N, N1059, UpdateSheet!$G:$G, "&lt;=" &amp; D1059)) * (UpdateSheet!$M:$M=K1059) *(UpdateSheet!$N:$N=N1059), 0))), ""))
)
</f>
        <v/>
      </c>
      <c r="R1059" s="81" t="s">
        <v>97</v>
      </c>
      <c r="S1059" s="63"/>
      <c r="T1059" s="87"/>
      <c r="U1059" s="84" t="s">
        <v>97</v>
      </c>
      <c r="V1059" s="84" t="s">
        <v>97</v>
      </c>
      <c r="W1059" s="85" t="b">
        <v>0</v>
      </c>
      <c r="X1059" s="63"/>
      <c r="Y1059" s="63"/>
      <c r="Z1059" s="63"/>
    </row>
    <row r="1060">
      <c r="A1060" s="75"/>
      <c r="B1060" s="94"/>
      <c r="C1060" s="75"/>
      <c r="D1060" s="76"/>
      <c r="E1060" s="75" t="s">
        <v>97</v>
      </c>
      <c r="F1060" s="75" t="s">
        <v>97</v>
      </c>
      <c r="G1060" s="77"/>
      <c r="H1060" s="77"/>
      <c r="I1060" s="80"/>
      <c r="J1060" s="77" t="s">
        <v>97</v>
      </c>
      <c r="K1060" s="79" t="s">
        <v>97</v>
      </c>
      <c r="L1060" s="79"/>
      <c r="M1060" s="80"/>
      <c r="N1060" s="79" t="s">
        <v>97</v>
      </c>
      <c r="O1060" s="81" t="str">
        <f t="array" ref="O1060">IF(A1060="", "", (IFNA(IF(A1060="", "", INDEX(UpdateSheet!$L:$L, MATCH(1, (UpdateSheet!$G:$G=MAXIFS(UpdateSheet!$G:$G, UpdateSheet!$H:$H, G1060, UpdateSheet!$G:$G, "&lt;=" &amp; D1060)) * (UpdateSheet!$H:$H=G1060), 0))), "") * J1060) +
(IFNA(IF(A1060="", "", INDEX(UpdateSheet!$P:$P, MATCH(1, (UpdateSheet!$G:$G=MAXIFS(UpdateSheet!$G:$G, UpdateSheet!$M:$M, K1060, UpdateSheet!$G:$G, "&lt;=" &amp; D1060)) * (UpdateSheet!$M:$M=K1060), 0))), "") * N1060)
)
</f>
        <v/>
      </c>
      <c r="P1060" s="86"/>
      <c r="Q1060" s="82" t="str">
        <f t="array" ref="Q1060">IF(A1060="", "", (IFNA(IF(A1060="", "", INDEX(UpdateSheet!$K:$K, MATCH(1, (UpdateSheet!$G:$G=MAXIFS(UpdateSheet!$G:$G, UpdateSheet!$H:$H, G1060, UpdateSheet!$I:$I, J1060, UpdateSheet!$G:$G, "&lt;=" &amp; D1060)) * (UpdateSheet!$H:$H=G1060) *(UpdateSheet!$I:$I=J1060), 0))), "")) +
(IFNA(IF(A1060="", "", INDEX(UpdateSheet!$O:$O, MATCH(1, (UpdateSheet!$G:$G=MAXIFS(UpdateSheet!$G:$G, UpdateSheet!$M:$M, K1060,UpdateSheet!$N:$N, N1060, UpdateSheet!$G:$G, "&lt;=" &amp; D1060)) * (UpdateSheet!$M:$M=K1060) *(UpdateSheet!$N:$N=N1060), 0))), ""))
)
</f>
        <v/>
      </c>
      <c r="R1060" s="81" t="s">
        <v>97</v>
      </c>
      <c r="S1060" s="63"/>
      <c r="T1060" s="87"/>
      <c r="U1060" s="84" t="s">
        <v>97</v>
      </c>
      <c r="V1060" s="84" t="s">
        <v>97</v>
      </c>
      <c r="W1060" s="85" t="b">
        <v>0</v>
      </c>
      <c r="X1060" s="63"/>
      <c r="Y1060" s="63"/>
      <c r="Z1060" s="63"/>
    </row>
    <row r="1061">
      <c r="A1061" s="75"/>
      <c r="B1061" s="94"/>
      <c r="C1061" s="75"/>
      <c r="D1061" s="76"/>
      <c r="E1061" s="75" t="s">
        <v>97</v>
      </c>
      <c r="F1061" s="75" t="s">
        <v>97</v>
      </c>
      <c r="G1061" s="77"/>
      <c r="H1061" s="77"/>
      <c r="I1061" s="80"/>
      <c r="J1061" s="77" t="s">
        <v>97</v>
      </c>
      <c r="K1061" s="79" t="s">
        <v>97</v>
      </c>
      <c r="L1061" s="79"/>
      <c r="M1061" s="80"/>
      <c r="N1061" s="79" t="s">
        <v>97</v>
      </c>
      <c r="O1061" s="81" t="str">
        <f t="array" ref="O1061">IF(A1061="", "", (IFNA(IF(A1061="", "", INDEX(UpdateSheet!$L:$L, MATCH(1, (UpdateSheet!$G:$G=MAXIFS(UpdateSheet!$G:$G, UpdateSheet!$H:$H, G1061, UpdateSheet!$G:$G, "&lt;=" &amp; D1061)) * (UpdateSheet!$H:$H=G1061), 0))), "") * J1061) +
(IFNA(IF(A1061="", "", INDEX(UpdateSheet!$P:$P, MATCH(1, (UpdateSheet!$G:$G=MAXIFS(UpdateSheet!$G:$G, UpdateSheet!$M:$M, K1061, UpdateSheet!$G:$G, "&lt;=" &amp; D1061)) * (UpdateSheet!$M:$M=K1061), 0))), "") * N1061)
)
</f>
        <v/>
      </c>
      <c r="P1061" s="86"/>
      <c r="Q1061" s="82" t="str">
        <f t="array" ref="Q1061">IF(A1061="", "", (IFNA(IF(A1061="", "", INDEX(UpdateSheet!$K:$K, MATCH(1, (UpdateSheet!$G:$G=MAXIFS(UpdateSheet!$G:$G, UpdateSheet!$H:$H, G1061, UpdateSheet!$I:$I, J1061, UpdateSheet!$G:$G, "&lt;=" &amp; D1061)) * (UpdateSheet!$H:$H=G1061) *(UpdateSheet!$I:$I=J1061), 0))), "")) +
(IFNA(IF(A1061="", "", INDEX(UpdateSheet!$O:$O, MATCH(1, (UpdateSheet!$G:$G=MAXIFS(UpdateSheet!$G:$G, UpdateSheet!$M:$M, K1061,UpdateSheet!$N:$N, N1061, UpdateSheet!$G:$G, "&lt;=" &amp; D1061)) * (UpdateSheet!$M:$M=K1061) *(UpdateSheet!$N:$N=N1061), 0))), ""))
)
</f>
        <v/>
      </c>
      <c r="R1061" s="81" t="s">
        <v>97</v>
      </c>
      <c r="S1061" s="63"/>
      <c r="T1061" s="87"/>
      <c r="U1061" s="84" t="s">
        <v>97</v>
      </c>
      <c r="V1061" s="84" t="s">
        <v>97</v>
      </c>
      <c r="W1061" s="85" t="b">
        <v>0</v>
      </c>
      <c r="X1061" s="63"/>
      <c r="Y1061" s="63"/>
      <c r="Z1061" s="63"/>
    </row>
    <row r="1062">
      <c r="A1062" s="75"/>
      <c r="B1062" s="94"/>
      <c r="C1062" s="75"/>
      <c r="D1062" s="76"/>
      <c r="E1062" s="75" t="s">
        <v>97</v>
      </c>
      <c r="F1062" s="75" t="s">
        <v>97</v>
      </c>
      <c r="G1062" s="77"/>
      <c r="H1062" s="77"/>
      <c r="I1062" s="80"/>
      <c r="J1062" s="77" t="s">
        <v>97</v>
      </c>
      <c r="K1062" s="79" t="s">
        <v>97</v>
      </c>
      <c r="L1062" s="79"/>
      <c r="M1062" s="80"/>
      <c r="N1062" s="79" t="s">
        <v>97</v>
      </c>
      <c r="O1062" s="81" t="str">
        <f t="array" ref="O1062">IF(A1062="", "", (IFNA(IF(A1062="", "", INDEX(UpdateSheet!$L:$L, MATCH(1, (UpdateSheet!$G:$G=MAXIFS(UpdateSheet!$G:$G, UpdateSheet!$H:$H, G1062, UpdateSheet!$G:$G, "&lt;=" &amp; D1062)) * (UpdateSheet!$H:$H=G1062), 0))), "") * J1062) +
(IFNA(IF(A1062="", "", INDEX(UpdateSheet!$P:$P, MATCH(1, (UpdateSheet!$G:$G=MAXIFS(UpdateSheet!$G:$G, UpdateSheet!$M:$M, K1062, UpdateSheet!$G:$G, "&lt;=" &amp; D1062)) * (UpdateSheet!$M:$M=K1062), 0))), "") * N1062)
)
</f>
        <v/>
      </c>
      <c r="P1062" s="86"/>
      <c r="Q1062" s="82" t="str">
        <f t="array" ref="Q1062">IF(A1062="", "", (IFNA(IF(A1062="", "", INDEX(UpdateSheet!$K:$K, MATCH(1, (UpdateSheet!$G:$G=MAXIFS(UpdateSheet!$G:$G, UpdateSheet!$H:$H, G1062, UpdateSheet!$I:$I, J1062, UpdateSheet!$G:$G, "&lt;=" &amp; D1062)) * (UpdateSheet!$H:$H=G1062) *(UpdateSheet!$I:$I=J1062), 0))), "")) +
(IFNA(IF(A1062="", "", INDEX(UpdateSheet!$O:$O, MATCH(1, (UpdateSheet!$G:$G=MAXIFS(UpdateSheet!$G:$G, UpdateSheet!$M:$M, K1062,UpdateSheet!$N:$N, N1062, UpdateSheet!$G:$G, "&lt;=" &amp; D1062)) * (UpdateSheet!$M:$M=K1062) *(UpdateSheet!$N:$N=N1062), 0))), ""))
)
</f>
        <v/>
      </c>
      <c r="R1062" s="81" t="s">
        <v>97</v>
      </c>
      <c r="S1062" s="63"/>
      <c r="T1062" s="87"/>
      <c r="U1062" s="84" t="s">
        <v>97</v>
      </c>
      <c r="V1062" s="84" t="s">
        <v>97</v>
      </c>
      <c r="W1062" s="85" t="b">
        <v>0</v>
      </c>
      <c r="X1062" s="63"/>
      <c r="Y1062" s="63"/>
      <c r="Z1062" s="63"/>
    </row>
    <row r="1063">
      <c r="A1063" s="75"/>
      <c r="B1063" s="94"/>
      <c r="C1063" s="75"/>
      <c r="D1063" s="76"/>
      <c r="E1063" s="75" t="s">
        <v>97</v>
      </c>
      <c r="F1063" s="75" t="s">
        <v>97</v>
      </c>
      <c r="G1063" s="77"/>
      <c r="H1063" s="77"/>
      <c r="I1063" s="80"/>
      <c r="J1063" s="77" t="s">
        <v>97</v>
      </c>
      <c r="K1063" s="79" t="s">
        <v>97</v>
      </c>
      <c r="L1063" s="79"/>
      <c r="M1063" s="80"/>
      <c r="N1063" s="79" t="s">
        <v>97</v>
      </c>
      <c r="O1063" s="81" t="str">
        <f t="array" ref="O1063">IF(A1063="", "", (IFNA(IF(A1063="", "", INDEX(UpdateSheet!$L:$L, MATCH(1, (UpdateSheet!$G:$G=MAXIFS(UpdateSheet!$G:$G, UpdateSheet!$H:$H, G1063, UpdateSheet!$G:$G, "&lt;=" &amp; D1063)) * (UpdateSheet!$H:$H=G1063), 0))), "") * J1063) +
(IFNA(IF(A1063="", "", INDEX(UpdateSheet!$P:$P, MATCH(1, (UpdateSheet!$G:$G=MAXIFS(UpdateSheet!$G:$G, UpdateSheet!$M:$M, K1063, UpdateSheet!$G:$G, "&lt;=" &amp; D1063)) * (UpdateSheet!$M:$M=K1063), 0))), "") * N1063)
)
</f>
        <v/>
      </c>
      <c r="P1063" s="86"/>
      <c r="Q1063" s="82" t="str">
        <f t="array" ref="Q1063">IF(A1063="", "", (IFNA(IF(A1063="", "", INDEX(UpdateSheet!$K:$K, MATCH(1, (UpdateSheet!$G:$G=MAXIFS(UpdateSheet!$G:$G, UpdateSheet!$H:$H, G1063, UpdateSheet!$I:$I, J1063, UpdateSheet!$G:$G, "&lt;=" &amp; D1063)) * (UpdateSheet!$H:$H=G1063) *(UpdateSheet!$I:$I=J1063), 0))), "")) +
(IFNA(IF(A1063="", "", INDEX(UpdateSheet!$O:$O, MATCH(1, (UpdateSheet!$G:$G=MAXIFS(UpdateSheet!$G:$G, UpdateSheet!$M:$M, K1063,UpdateSheet!$N:$N, N1063, UpdateSheet!$G:$G, "&lt;=" &amp; D1063)) * (UpdateSheet!$M:$M=K1063) *(UpdateSheet!$N:$N=N1063), 0))), ""))
)
</f>
        <v/>
      </c>
      <c r="R1063" s="81" t="s">
        <v>97</v>
      </c>
      <c r="S1063" s="63"/>
      <c r="T1063" s="87"/>
      <c r="U1063" s="84" t="s">
        <v>97</v>
      </c>
      <c r="V1063" s="84" t="s">
        <v>97</v>
      </c>
      <c r="W1063" s="85" t="b">
        <v>0</v>
      </c>
      <c r="X1063" s="63"/>
      <c r="Y1063" s="63"/>
      <c r="Z1063" s="63"/>
    </row>
    <row r="1064">
      <c r="A1064" s="75"/>
      <c r="B1064" s="94"/>
      <c r="C1064" s="75"/>
      <c r="D1064" s="76"/>
      <c r="E1064" s="75" t="s">
        <v>97</v>
      </c>
      <c r="F1064" s="75" t="s">
        <v>97</v>
      </c>
      <c r="G1064" s="77"/>
      <c r="H1064" s="77"/>
      <c r="I1064" s="80"/>
      <c r="J1064" s="77" t="s">
        <v>97</v>
      </c>
      <c r="K1064" s="79" t="s">
        <v>97</v>
      </c>
      <c r="L1064" s="79"/>
      <c r="M1064" s="80"/>
      <c r="N1064" s="79" t="s">
        <v>97</v>
      </c>
      <c r="O1064" s="81" t="str">
        <f t="array" ref="O1064">IF(A1064="", "", (IFNA(IF(A1064="", "", INDEX(UpdateSheet!$L:$L, MATCH(1, (UpdateSheet!$G:$G=MAXIFS(UpdateSheet!$G:$G, UpdateSheet!$H:$H, G1064, UpdateSheet!$G:$G, "&lt;=" &amp; D1064)) * (UpdateSheet!$H:$H=G1064), 0))), "") * J1064) +
(IFNA(IF(A1064="", "", INDEX(UpdateSheet!$P:$P, MATCH(1, (UpdateSheet!$G:$G=MAXIFS(UpdateSheet!$G:$G, UpdateSheet!$M:$M, K1064, UpdateSheet!$G:$G, "&lt;=" &amp; D1064)) * (UpdateSheet!$M:$M=K1064), 0))), "") * N1064)
)
</f>
        <v/>
      </c>
      <c r="P1064" s="86"/>
      <c r="Q1064" s="82" t="str">
        <f t="array" ref="Q1064">IF(A1064="", "", (IFNA(IF(A1064="", "", INDEX(UpdateSheet!$K:$K, MATCH(1, (UpdateSheet!$G:$G=MAXIFS(UpdateSheet!$G:$G, UpdateSheet!$H:$H, G1064, UpdateSheet!$I:$I, J1064, UpdateSheet!$G:$G, "&lt;=" &amp; D1064)) * (UpdateSheet!$H:$H=G1064) *(UpdateSheet!$I:$I=J1064), 0))), "")) +
(IFNA(IF(A1064="", "", INDEX(UpdateSheet!$O:$O, MATCH(1, (UpdateSheet!$G:$G=MAXIFS(UpdateSheet!$G:$G, UpdateSheet!$M:$M, K1064,UpdateSheet!$N:$N, N1064, UpdateSheet!$G:$G, "&lt;=" &amp; D1064)) * (UpdateSheet!$M:$M=K1064) *(UpdateSheet!$N:$N=N1064), 0))), ""))
)
</f>
        <v/>
      </c>
      <c r="R1064" s="81" t="s">
        <v>97</v>
      </c>
      <c r="S1064" s="63"/>
      <c r="T1064" s="87"/>
      <c r="U1064" s="84" t="s">
        <v>97</v>
      </c>
      <c r="V1064" s="84" t="s">
        <v>97</v>
      </c>
      <c r="W1064" s="85" t="b">
        <v>0</v>
      </c>
      <c r="X1064" s="63"/>
      <c r="Y1064" s="63"/>
      <c r="Z1064" s="63"/>
    </row>
    <row r="1065">
      <c r="A1065" s="75"/>
      <c r="B1065" s="94"/>
      <c r="C1065" s="75"/>
      <c r="D1065" s="76"/>
      <c r="E1065" s="75" t="s">
        <v>97</v>
      </c>
      <c r="F1065" s="75" t="s">
        <v>97</v>
      </c>
      <c r="G1065" s="77"/>
      <c r="H1065" s="77"/>
      <c r="I1065" s="80"/>
      <c r="J1065" s="77" t="s">
        <v>97</v>
      </c>
      <c r="K1065" s="79" t="s">
        <v>97</v>
      </c>
      <c r="L1065" s="79"/>
      <c r="M1065" s="80"/>
      <c r="N1065" s="79" t="s">
        <v>97</v>
      </c>
      <c r="O1065" s="81" t="str">
        <f t="array" ref="O1065">IF(A1065="", "", (IFNA(IF(A1065="", "", INDEX(UpdateSheet!$L:$L, MATCH(1, (UpdateSheet!$G:$G=MAXIFS(UpdateSheet!$G:$G, UpdateSheet!$H:$H, G1065, UpdateSheet!$G:$G, "&lt;=" &amp; D1065)) * (UpdateSheet!$H:$H=G1065), 0))), "") * J1065) +
(IFNA(IF(A1065="", "", INDEX(UpdateSheet!$P:$P, MATCH(1, (UpdateSheet!$G:$G=MAXIFS(UpdateSheet!$G:$G, UpdateSheet!$M:$M, K1065, UpdateSheet!$G:$G, "&lt;=" &amp; D1065)) * (UpdateSheet!$M:$M=K1065), 0))), "") * N1065)
)
</f>
        <v/>
      </c>
      <c r="P1065" s="86"/>
      <c r="Q1065" s="82" t="str">
        <f t="array" ref="Q1065">IF(A1065="", "", (IFNA(IF(A1065="", "", INDEX(UpdateSheet!$K:$K, MATCH(1, (UpdateSheet!$G:$G=MAXIFS(UpdateSheet!$G:$G, UpdateSheet!$H:$H, G1065, UpdateSheet!$I:$I, J1065, UpdateSheet!$G:$G, "&lt;=" &amp; D1065)) * (UpdateSheet!$H:$H=G1065) *(UpdateSheet!$I:$I=J1065), 0))), "")) +
(IFNA(IF(A1065="", "", INDEX(UpdateSheet!$O:$O, MATCH(1, (UpdateSheet!$G:$G=MAXIFS(UpdateSheet!$G:$G, UpdateSheet!$M:$M, K1065,UpdateSheet!$N:$N, N1065, UpdateSheet!$G:$G, "&lt;=" &amp; D1065)) * (UpdateSheet!$M:$M=K1065) *(UpdateSheet!$N:$N=N1065), 0))), ""))
)
</f>
        <v/>
      </c>
      <c r="R1065" s="81" t="s">
        <v>97</v>
      </c>
      <c r="S1065" s="63"/>
      <c r="T1065" s="87"/>
      <c r="U1065" s="84" t="s">
        <v>97</v>
      </c>
      <c r="V1065" s="84" t="s">
        <v>97</v>
      </c>
      <c r="W1065" s="85" t="b">
        <v>0</v>
      </c>
      <c r="X1065" s="63"/>
      <c r="Y1065" s="63"/>
      <c r="Z1065" s="63"/>
    </row>
    <row r="1066">
      <c r="A1066" s="75"/>
      <c r="B1066" s="94"/>
      <c r="C1066" s="75"/>
      <c r="D1066" s="76"/>
      <c r="E1066" s="75" t="s">
        <v>97</v>
      </c>
      <c r="F1066" s="75" t="s">
        <v>97</v>
      </c>
      <c r="G1066" s="77"/>
      <c r="H1066" s="77"/>
      <c r="I1066" s="80"/>
      <c r="J1066" s="77" t="s">
        <v>97</v>
      </c>
      <c r="K1066" s="79" t="s">
        <v>97</v>
      </c>
      <c r="L1066" s="79"/>
      <c r="M1066" s="80"/>
      <c r="N1066" s="79" t="s">
        <v>97</v>
      </c>
      <c r="O1066" s="81" t="str">
        <f t="array" ref="O1066">IF(A1066="", "", (IFNA(IF(A1066="", "", INDEX(UpdateSheet!$L:$L, MATCH(1, (UpdateSheet!$G:$G=MAXIFS(UpdateSheet!$G:$G, UpdateSheet!$H:$H, G1066, UpdateSheet!$G:$G, "&lt;=" &amp; D1066)) * (UpdateSheet!$H:$H=G1066), 0))), "") * J1066) +
(IFNA(IF(A1066="", "", INDEX(UpdateSheet!$P:$P, MATCH(1, (UpdateSheet!$G:$G=MAXIFS(UpdateSheet!$G:$G, UpdateSheet!$M:$M, K1066, UpdateSheet!$G:$G, "&lt;=" &amp; D1066)) * (UpdateSheet!$M:$M=K1066), 0))), "") * N1066)
)
</f>
        <v/>
      </c>
      <c r="P1066" s="86"/>
      <c r="Q1066" s="82" t="str">
        <f t="array" ref="Q1066">IF(A1066="", "", (IFNA(IF(A1066="", "", INDEX(UpdateSheet!$K:$K, MATCH(1, (UpdateSheet!$G:$G=MAXIFS(UpdateSheet!$G:$G, UpdateSheet!$H:$H, G1066, UpdateSheet!$I:$I, J1066, UpdateSheet!$G:$G, "&lt;=" &amp; D1066)) * (UpdateSheet!$H:$H=G1066) *(UpdateSheet!$I:$I=J1066), 0))), "")) +
(IFNA(IF(A1066="", "", INDEX(UpdateSheet!$O:$O, MATCH(1, (UpdateSheet!$G:$G=MAXIFS(UpdateSheet!$G:$G, UpdateSheet!$M:$M, K1066,UpdateSheet!$N:$N, N1066, UpdateSheet!$G:$G, "&lt;=" &amp; D1066)) * (UpdateSheet!$M:$M=K1066) *(UpdateSheet!$N:$N=N1066), 0))), ""))
)
</f>
        <v/>
      </c>
      <c r="R1066" s="81" t="s">
        <v>97</v>
      </c>
      <c r="S1066" s="63"/>
      <c r="T1066" s="87"/>
      <c r="U1066" s="84" t="s">
        <v>97</v>
      </c>
      <c r="V1066" s="84" t="s">
        <v>97</v>
      </c>
      <c r="W1066" s="85" t="b">
        <v>0</v>
      </c>
      <c r="X1066" s="63"/>
      <c r="Y1066" s="63"/>
      <c r="Z1066" s="63"/>
    </row>
    <row r="1067">
      <c r="A1067" s="75"/>
      <c r="B1067" s="94"/>
      <c r="C1067" s="75"/>
      <c r="D1067" s="76"/>
      <c r="E1067" s="75" t="s">
        <v>97</v>
      </c>
      <c r="F1067" s="75" t="s">
        <v>97</v>
      </c>
      <c r="G1067" s="77"/>
      <c r="H1067" s="77"/>
      <c r="I1067" s="80"/>
      <c r="J1067" s="77" t="s">
        <v>97</v>
      </c>
      <c r="K1067" s="79" t="s">
        <v>97</v>
      </c>
      <c r="L1067" s="79"/>
      <c r="M1067" s="80"/>
      <c r="N1067" s="79" t="s">
        <v>97</v>
      </c>
      <c r="O1067" s="81" t="str">
        <f t="array" ref="O1067">IF(A1067="", "", (IFNA(IF(A1067="", "", INDEX(UpdateSheet!$L:$L, MATCH(1, (UpdateSheet!$G:$G=MAXIFS(UpdateSheet!$G:$G, UpdateSheet!$H:$H, G1067, UpdateSheet!$G:$G, "&lt;=" &amp; D1067)) * (UpdateSheet!$H:$H=G1067), 0))), "") * J1067) +
(IFNA(IF(A1067="", "", INDEX(UpdateSheet!$P:$P, MATCH(1, (UpdateSheet!$G:$G=MAXIFS(UpdateSheet!$G:$G, UpdateSheet!$M:$M, K1067, UpdateSheet!$G:$G, "&lt;=" &amp; D1067)) * (UpdateSheet!$M:$M=K1067), 0))), "") * N1067)
)
</f>
        <v/>
      </c>
      <c r="P1067" s="86"/>
      <c r="Q1067" s="82" t="str">
        <f t="array" ref="Q1067">IF(A1067="", "", (IFNA(IF(A1067="", "", INDEX(UpdateSheet!$K:$K, MATCH(1, (UpdateSheet!$G:$G=MAXIFS(UpdateSheet!$G:$G, UpdateSheet!$H:$H, G1067, UpdateSheet!$I:$I, J1067, UpdateSheet!$G:$G, "&lt;=" &amp; D1067)) * (UpdateSheet!$H:$H=G1067) *(UpdateSheet!$I:$I=J1067), 0))), "")) +
(IFNA(IF(A1067="", "", INDEX(UpdateSheet!$O:$O, MATCH(1, (UpdateSheet!$G:$G=MAXIFS(UpdateSheet!$G:$G, UpdateSheet!$M:$M, K1067,UpdateSheet!$N:$N, N1067, UpdateSheet!$G:$G, "&lt;=" &amp; D1067)) * (UpdateSheet!$M:$M=K1067) *(UpdateSheet!$N:$N=N1067), 0))), ""))
)
</f>
        <v/>
      </c>
      <c r="R1067" s="81" t="s">
        <v>97</v>
      </c>
      <c r="S1067" s="63"/>
      <c r="T1067" s="87"/>
      <c r="U1067" s="84" t="s">
        <v>97</v>
      </c>
      <c r="V1067" s="84" t="s">
        <v>97</v>
      </c>
      <c r="W1067" s="85" t="b">
        <v>0</v>
      </c>
      <c r="X1067" s="63"/>
      <c r="Y1067" s="63"/>
      <c r="Z1067" s="63"/>
    </row>
    <row r="1068">
      <c r="A1068" s="75"/>
      <c r="B1068" s="94"/>
      <c r="C1068" s="75"/>
      <c r="D1068" s="76"/>
      <c r="E1068" s="75" t="s">
        <v>97</v>
      </c>
      <c r="F1068" s="75" t="s">
        <v>97</v>
      </c>
      <c r="G1068" s="77"/>
      <c r="H1068" s="77"/>
      <c r="I1068" s="80"/>
      <c r="J1068" s="77" t="s">
        <v>97</v>
      </c>
      <c r="K1068" s="79" t="s">
        <v>97</v>
      </c>
      <c r="L1068" s="79"/>
      <c r="M1068" s="80"/>
      <c r="N1068" s="79" t="s">
        <v>97</v>
      </c>
      <c r="O1068" s="81" t="str">
        <f t="array" ref="O1068">IF(A1068="", "", (IFNA(IF(A1068="", "", INDEX(UpdateSheet!$L:$L, MATCH(1, (UpdateSheet!$G:$G=MAXIFS(UpdateSheet!$G:$G, UpdateSheet!$H:$H, G1068, UpdateSheet!$G:$G, "&lt;=" &amp; D1068)) * (UpdateSheet!$H:$H=G1068), 0))), "") * J1068) +
(IFNA(IF(A1068="", "", INDEX(UpdateSheet!$P:$P, MATCH(1, (UpdateSheet!$G:$G=MAXIFS(UpdateSheet!$G:$G, UpdateSheet!$M:$M, K1068, UpdateSheet!$G:$G, "&lt;=" &amp; D1068)) * (UpdateSheet!$M:$M=K1068), 0))), "") * N1068)
)
</f>
        <v/>
      </c>
      <c r="P1068" s="86"/>
      <c r="Q1068" s="82" t="str">
        <f t="array" ref="Q1068">IF(A1068="", "", (IFNA(IF(A1068="", "", INDEX(UpdateSheet!$K:$K, MATCH(1, (UpdateSheet!$G:$G=MAXIFS(UpdateSheet!$G:$G, UpdateSheet!$H:$H, G1068, UpdateSheet!$I:$I, J1068, UpdateSheet!$G:$G, "&lt;=" &amp; D1068)) * (UpdateSheet!$H:$H=G1068) *(UpdateSheet!$I:$I=J1068), 0))), "")) +
(IFNA(IF(A1068="", "", INDEX(UpdateSheet!$O:$O, MATCH(1, (UpdateSheet!$G:$G=MAXIFS(UpdateSheet!$G:$G, UpdateSheet!$M:$M, K1068,UpdateSheet!$N:$N, N1068, UpdateSheet!$G:$G, "&lt;=" &amp; D1068)) * (UpdateSheet!$M:$M=K1068) *(UpdateSheet!$N:$N=N1068), 0))), ""))
)
</f>
        <v/>
      </c>
      <c r="R1068" s="81" t="s">
        <v>97</v>
      </c>
      <c r="S1068" s="63"/>
      <c r="T1068" s="87"/>
      <c r="U1068" s="84" t="s">
        <v>97</v>
      </c>
      <c r="V1068" s="84" t="s">
        <v>97</v>
      </c>
      <c r="W1068" s="85" t="b">
        <v>0</v>
      </c>
      <c r="X1068" s="63"/>
      <c r="Y1068" s="63"/>
      <c r="Z1068" s="63"/>
    </row>
    <row r="1069">
      <c r="A1069" s="75"/>
      <c r="B1069" s="94"/>
      <c r="C1069" s="75"/>
      <c r="D1069" s="76"/>
      <c r="E1069" s="75" t="s">
        <v>97</v>
      </c>
      <c r="F1069" s="75" t="s">
        <v>97</v>
      </c>
      <c r="G1069" s="77"/>
      <c r="H1069" s="77"/>
      <c r="I1069" s="80"/>
      <c r="J1069" s="77" t="s">
        <v>97</v>
      </c>
      <c r="K1069" s="79" t="s">
        <v>97</v>
      </c>
      <c r="L1069" s="79"/>
      <c r="M1069" s="80"/>
      <c r="N1069" s="79" t="s">
        <v>97</v>
      </c>
      <c r="O1069" s="81" t="str">
        <f t="array" ref="O1069">IF(A1069="", "", (IFNA(IF(A1069="", "", INDEX(UpdateSheet!$L:$L, MATCH(1, (UpdateSheet!$G:$G=MAXIFS(UpdateSheet!$G:$G, UpdateSheet!$H:$H, G1069, UpdateSheet!$G:$G, "&lt;=" &amp; D1069)) * (UpdateSheet!$H:$H=G1069), 0))), "") * J1069) +
(IFNA(IF(A1069="", "", INDEX(UpdateSheet!$P:$P, MATCH(1, (UpdateSheet!$G:$G=MAXIFS(UpdateSheet!$G:$G, UpdateSheet!$M:$M, K1069, UpdateSheet!$G:$G, "&lt;=" &amp; D1069)) * (UpdateSheet!$M:$M=K1069), 0))), "") * N1069)
)
</f>
        <v/>
      </c>
      <c r="P1069" s="86"/>
      <c r="Q1069" s="82" t="str">
        <f t="array" ref="Q1069">IF(A1069="", "", (IFNA(IF(A1069="", "", INDEX(UpdateSheet!$K:$K, MATCH(1, (UpdateSheet!$G:$G=MAXIFS(UpdateSheet!$G:$G, UpdateSheet!$H:$H, G1069, UpdateSheet!$I:$I, J1069, UpdateSheet!$G:$G, "&lt;=" &amp; D1069)) * (UpdateSheet!$H:$H=G1069) *(UpdateSheet!$I:$I=J1069), 0))), "")) +
(IFNA(IF(A1069="", "", INDEX(UpdateSheet!$O:$O, MATCH(1, (UpdateSheet!$G:$G=MAXIFS(UpdateSheet!$G:$G, UpdateSheet!$M:$M, K1069,UpdateSheet!$N:$N, N1069, UpdateSheet!$G:$G, "&lt;=" &amp; D1069)) * (UpdateSheet!$M:$M=K1069) *(UpdateSheet!$N:$N=N1069), 0))), ""))
)
</f>
        <v/>
      </c>
      <c r="R1069" s="81" t="s">
        <v>97</v>
      </c>
      <c r="S1069" s="63"/>
      <c r="T1069" s="87"/>
      <c r="U1069" s="84" t="s">
        <v>97</v>
      </c>
      <c r="V1069" s="84" t="s">
        <v>97</v>
      </c>
      <c r="W1069" s="85" t="b">
        <v>0</v>
      </c>
      <c r="X1069" s="63"/>
      <c r="Y1069" s="63"/>
      <c r="Z1069" s="63"/>
    </row>
    <row r="1070">
      <c r="A1070" s="75"/>
      <c r="B1070" s="94"/>
      <c r="C1070" s="75"/>
      <c r="D1070" s="76"/>
      <c r="E1070" s="75" t="s">
        <v>97</v>
      </c>
      <c r="F1070" s="75" t="s">
        <v>97</v>
      </c>
      <c r="G1070" s="77"/>
      <c r="H1070" s="77"/>
      <c r="I1070" s="80"/>
      <c r="J1070" s="77" t="s">
        <v>97</v>
      </c>
      <c r="K1070" s="79" t="s">
        <v>97</v>
      </c>
      <c r="L1070" s="79"/>
      <c r="M1070" s="80"/>
      <c r="N1070" s="79" t="s">
        <v>97</v>
      </c>
      <c r="O1070" s="81" t="str">
        <f t="array" ref="O1070">IF(A1070="", "", (IFNA(IF(A1070="", "", INDEX(UpdateSheet!$L:$L, MATCH(1, (UpdateSheet!$G:$G=MAXIFS(UpdateSheet!$G:$G, UpdateSheet!$H:$H, G1070, UpdateSheet!$G:$G, "&lt;=" &amp; D1070)) * (UpdateSheet!$H:$H=G1070), 0))), "") * J1070) +
(IFNA(IF(A1070="", "", INDEX(UpdateSheet!$P:$P, MATCH(1, (UpdateSheet!$G:$G=MAXIFS(UpdateSheet!$G:$G, UpdateSheet!$M:$M, K1070, UpdateSheet!$G:$G, "&lt;=" &amp; D1070)) * (UpdateSheet!$M:$M=K1070), 0))), "") * N1070)
)
</f>
        <v/>
      </c>
      <c r="P1070" s="86"/>
      <c r="Q1070" s="82" t="str">
        <f t="array" ref="Q1070">IF(A1070="", "", (IFNA(IF(A1070="", "", INDEX(UpdateSheet!$K:$K, MATCH(1, (UpdateSheet!$G:$G=MAXIFS(UpdateSheet!$G:$G, UpdateSheet!$H:$H, G1070, UpdateSheet!$I:$I, J1070, UpdateSheet!$G:$G, "&lt;=" &amp; D1070)) * (UpdateSheet!$H:$H=G1070) *(UpdateSheet!$I:$I=J1070), 0))), "")) +
(IFNA(IF(A1070="", "", INDEX(UpdateSheet!$O:$O, MATCH(1, (UpdateSheet!$G:$G=MAXIFS(UpdateSheet!$G:$G, UpdateSheet!$M:$M, K1070,UpdateSheet!$N:$N, N1070, UpdateSheet!$G:$G, "&lt;=" &amp; D1070)) * (UpdateSheet!$M:$M=K1070) *(UpdateSheet!$N:$N=N1070), 0))), ""))
)
</f>
        <v/>
      </c>
      <c r="R1070" s="81" t="s">
        <v>97</v>
      </c>
      <c r="S1070" s="63"/>
      <c r="T1070" s="87"/>
      <c r="U1070" s="84" t="s">
        <v>97</v>
      </c>
      <c r="V1070" s="84" t="s">
        <v>97</v>
      </c>
      <c r="W1070" s="85" t="b">
        <v>0</v>
      </c>
      <c r="X1070" s="63"/>
      <c r="Y1070" s="63"/>
      <c r="Z1070" s="63"/>
    </row>
    <row r="1071">
      <c r="A1071" s="75"/>
      <c r="B1071" s="94"/>
      <c r="C1071" s="75"/>
      <c r="D1071" s="76"/>
      <c r="E1071" s="75" t="s">
        <v>97</v>
      </c>
      <c r="F1071" s="75" t="s">
        <v>97</v>
      </c>
      <c r="G1071" s="77"/>
      <c r="H1071" s="77"/>
      <c r="I1071" s="80"/>
      <c r="J1071" s="77" t="s">
        <v>97</v>
      </c>
      <c r="K1071" s="79" t="s">
        <v>97</v>
      </c>
      <c r="L1071" s="79"/>
      <c r="M1071" s="80"/>
      <c r="N1071" s="79" t="s">
        <v>97</v>
      </c>
      <c r="O1071" s="81" t="str">
        <f t="array" ref="O1071">IF(A1071="", "", (IFNA(IF(A1071="", "", INDEX(UpdateSheet!$L:$L, MATCH(1, (UpdateSheet!$G:$G=MAXIFS(UpdateSheet!$G:$G, UpdateSheet!$H:$H, G1071, UpdateSheet!$G:$G, "&lt;=" &amp; D1071)) * (UpdateSheet!$H:$H=G1071), 0))), "") * J1071) +
(IFNA(IF(A1071="", "", INDEX(UpdateSheet!$P:$P, MATCH(1, (UpdateSheet!$G:$G=MAXIFS(UpdateSheet!$G:$G, UpdateSheet!$M:$M, K1071, UpdateSheet!$G:$G, "&lt;=" &amp; D1071)) * (UpdateSheet!$M:$M=K1071), 0))), "") * N1071)
)
</f>
        <v/>
      </c>
      <c r="P1071" s="86"/>
      <c r="Q1071" s="82" t="str">
        <f t="array" ref="Q1071">IF(A1071="", "", (IFNA(IF(A1071="", "", INDEX(UpdateSheet!$K:$K, MATCH(1, (UpdateSheet!$G:$G=MAXIFS(UpdateSheet!$G:$G, UpdateSheet!$H:$H, G1071, UpdateSheet!$I:$I, J1071, UpdateSheet!$G:$G, "&lt;=" &amp; D1071)) * (UpdateSheet!$H:$H=G1071) *(UpdateSheet!$I:$I=J1071), 0))), "")) +
(IFNA(IF(A1071="", "", INDEX(UpdateSheet!$O:$O, MATCH(1, (UpdateSheet!$G:$G=MAXIFS(UpdateSheet!$G:$G, UpdateSheet!$M:$M, K1071,UpdateSheet!$N:$N, N1071, UpdateSheet!$G:$G, "&lt;=" &amp; D1071)) * (UpdateSheet!$M:$M=K1071) *(UpdateSheet!$N:$N=N1071), 0))), ""))
)
</f>
        <v/>
      </c>
      <c r="R1071" s="81" t="s">
        <v>97</v>
      </c>
      <c r="S1071" s="63"/>
      <c r="T1071" s="87"/>
      <c r="U1071" s="84" t="s">
        <v>97</v>
      </c>
      <c r="V1071" s="84" t="s">
        <v>97</v>
      </c>
      <c r="W1071" s="85" t="b">
        <v>0</v>
      </c>
      <c r="X1071" s="63"/>
      <c r="Y1071" s="63"/>
      <c r="Z1071" s="63"/>
    </row>
    <row r="1072">
      <c r="A1072" s="75"/>
      <c r="B1072" s="94"/>
      <c r="C1072" s="75"/>
      <c r="D1072" s="76"/>
      <c r="E1072" s="75" t="s">
        <v>97</v>
      </c>
      <c r="F1072" s="75" t="s">
        <v>97</v>
      </c>
      <c r="G1072" s="77"/>
      <c r="H1072" s="77"/>
      <c r="I1072" s="80"/>
      <c r="J1072" s="77" t="s">
        <v>97</v>
      </c>
      <c r="K1072" s="79" t="s">
        <v>97</v>
      </c>
      <c r="L1072" s="79"/>
      <c r="M1072" s="80"/>
      <c r="N1072" s="79" t="s">
        <v>97</v>
      </c>
      <c r="O1072" s="81" t="str">
        <f t="array" ref="O1072">IF(A1072="", "", (IFNA(IF(A1072="", "", INDEX(UpdateSheet!$L:$L, MATCH(1, (UpdateSheet!$G:$G=MAXIFS(UpdateSheet!$G:$G, UpdateSheet!$H:$H, G1072, UpdateSheet!$G:$G, "&lt;=" &amp; D1072)) * (UpdateSheet!$H:$H=G1072), 0))), "") * J1072) +
(IFNA(IF(A1072="", "", INDEX(UpdateSheet!$P:$P, MATCH(1, (UpdateSheet!$G:$G=MAXIFS(UpdateSheet!$G:$G, UpdateSheet!$M:$M, K1072, UpdateSheet!$G:$G, "&lt;=" &amp; D1072)) * (UpdateSheet!$M:$M=K1072), 0))), "") * N1072)
)
</f>
        <v/>
      </c>
      <c r="P1072" s="86"/>
      <c r="Q1072" s="82" t="str">
        <f t="array" ref="Q1072">IF(A1072="", "", (IFNA(IF(A1072="", "", INDEX(UpdateSheet!$K:$K, MATCH(1, (UpdateSheet!$G:$G=MAXIFS(UpdateSheet!$G:$G, UpdateSheet!$H:$H, G1072, UpdateSheet!$I:$I, J1072, UpdateSheet!$G:$G, "&lt;=" &amp; D1072)) * (UpdateSheet!$H:$H=G1072) *(UpdateSheet!$I:$I=J1072), 0))), "")) +
(IFNA(IF(A1072="", "", INDEX(UpdateSheet!$O:$O, MATCH(1, (UpdateSheet!$G:$G=MAXIFS(UpdateSheet!$G:$G, UpdateSheet!$M:$M, K1072,UpdateSheet!$N:$N, N1072, UpdateSheet!$G:$G, "&lt;=" &amp; D1072)) * (UpdateSheet!$M:$M=K1072) *(UpdateSheet!$N:$N=N1072), 0))), ""))
)
</f>
        <v/>
      </c>
      <c r="R1072" s="81" t="s">
        <v>97</v>
      </c>
      <c r="S1072" s="63"/>
      <c r="T1072" s="87"/>
      <c r="U1072" s="84" t="s">
        <v>97</v>
      </c>
      <c r="V1072" s="84" t="s">
        <v>97</v>
      </c>
      <c r="W1072" s="85" t="b">
        <v>0</v>
      </c>
      <c r="X1072" s="63"/>
      <c r="Y1072" s="63"/>
      <c r="Z1072" s="63"/>
    </row>
    <row r="1073">
      <c r="A1073" s="75"/>
      <c r="B1073" s="94"/>
      <c r="C1073" s="75"/>
      <c r="D1073" s="76"/>
      <c r="E1073" s="75" t="s">
        <v>97</v>
      </c>
      <c r="F1073" s="75" t="s">
        <v>97</v>
      </c>
      <c r="G1073" s="77"/>
      <c r="H1073" s="77"/>
      <c r="I1073" s="80"/>
      <c r="J1073" s="77" t="s">
        <v>97</v>
      </c>
      <c r="K1073" s="79" t="s">
        <v>97</v>
      </c>
      <c r="L1073" s="79"/>
      <c r="M1073" s="80"/>
      <c r="N1073" s="79" t="s">
        <v>97</v>
      </c>
      <c r="O1073" s="81" t="str">
        <f t="array" ref="O1073">IF(A1073="", "", (IFNA(IF(A1073="", "", INDEX(UpdateSheet!$L:$L, MATCH(1, (UpdateSheet!$G:$G=MAXIFS(UpdateSheet!$G:$G, UpdateSheet!$H:$H, G1073, UpdateSheet!$G:$G, "&lt;=" &amp; D1073)) * (UpdateSheet!$H:$H=G1073), 0))), "") * J1073) +
(IFNA(IF(A1073="", "", INDEX(UpdateSheet!$P:$P, MATCH(1, (UpdateSheet!$G:$G=MAXIFS(UpdateSheet!$G:$G, UpdateSheet!$M:$M, K1073, UpdateSheet!$G:$G, "&lt;=" &amp; D1073)) * (UpdateSheet!$M:$M=K1073), 0))), "") * N1073)
)
</f>
        <v/>
      </c>
      <c r="P1073" s="86"/>
      <c r="Q1073" s="82" t="str">
        <f t="array" ref="Q1073">IF(A1073="", "", (IFNA(IF(A1073="", "", INDEX(UpdateSheet!$K:$K, MATCH(1, (UpdateSheet!$G:$G=MAXIFS(UpdateSheet!$G:$G, UpdateSheet!$H:$H, G1073, UpdateSheet!$I:$I, J1073, UpdateSheet!$G:$G, "&lt;=" &amp; D1073)) * (UpdateSheet!$H:$H=G1073) *(UpdateSheet!$I:$I=J1073), 0))), "")) +
(IFNA(IF(A1073="", "", INDEX(UpdateSheet!$O:$O, MATCH(1, (UpdateSheet!$G:$G=MAXIFS(UpdateSheet!$G:$G, UpdateSheet!$M:$M, K1073,UpdateSheet!$N:$N, N1073, UpdateSheet!$G:$G, "&lt;=" &amp; D1073)) * (UpdateSheet!$M:$M=K1073) *(UpdateSheet!$N:$N=N1073), 0))), ""))
)
</f>
        <v/>
      </c>
      <c r="R1073" s="81" t="s">
        <v>97</v>
      </c>
      <c r="S1073" s="63"/>
      <c r="T1073" s="87"/>
      <c r="U1073" s="84" t="s">
        <v>97</v>
      </c>
      <c r="V1073" s="84" t="s">
        <v>97</v>
      </c>
      <c r="W1073" s="85" t="b">
        <v>0</v>
      </c>
      <c r="X1073" s="63"/>
      <c r="Y1073" s="63"/>
      <c r="Z1073" s="63"/>
    </row>
    <row r="1074">
      <c r="A1074" s="75"/>
      <c r="B1074" s="94"/>
      <c r="C1074" s="75"/>
      <c r="D1074" s="76"/>
      <c r="E1074" s="75" t="s">
        <v>97</v>
      </c>
      <c r="F1074" s="75" t="s">
        <v>97</v>
      </c>
      <c r="G1074" s="77"/>
      <c r="H1074" s="77"/>
      <c r="I1074" s="80"/>
      <c r="J1074" s="77" t="s">
        <v>97</v>
      </c>
      <c r="K1074" s="79" t="s">
        <v>97</v>
      </c>
      <c r="L1074" s="79"/>
      <c r="M1074" s="80"/>
      <c r="N1074" s="79" t="s">
        <v>97</v>
      </c>
      <c r="O1074" s="81" t="str">
        <f t="array" ref="O1074">IF(A1074="", "", (IFNA(IF(A1074="", "", INDEX(UpdateSheet!$L:$L, MATCH(1, (UpdateSheet!$G:$G=MAXIFS(UpdateSheet!$G:$G, UpdateSheet!$H:$H, G1074, UpdateSheet!$G:$G, "&lt;=" &amp; D1074)) * (UpdateSheet!$H:$H=G1074), 0))), "") * J1074) +
(IFNA(IF(A1074="", "", INDEX(UpdateSheet!$P:$P, MATCH(1, (UpdateSheet!$G:$G=MAXIFS(UpdateSheet!$G:$G, UpdateSheet!$M:$M, K1074, UpdateSheet!$G:$G, "&lt;=" &amp; D1074)) * (UpdateSheet!$M:$M=K1074), 0))), "") * N1074)
)
</f>
        <v/>
      </c>
      <c r="P1074" s="86"/>
      <c r="Q1074" s="82" t="str">
        <f t="array" ref="Q1074">IF(A1074="", "", (IFNA(IF(A1074="", "", INDEX(UpdateSheet!$K:$K, MATCH(1, (UpdateSheet!$G:$G=MAXIFS(UpdateSheet!$G:$G, UpdateSheet!$H:$H, G1074, UpdateSheet!$I:$I, J1074, UpdateSheet!$G:$G, "&lt;=" &amp; D1074)) * (UpdateSheet!$H:$H=G1074) *(UpdateSheet!$I:$I=J1074), 0))), "")) +
(IFNA(IF(A1074="", "", INDEX(UpdateSheet!$O:$O, MATCH(1, (UpdateSheet!$G:$G=MAXIFS(UpdateSheet!$G:$G, UpdateSheet!$M:$M, K1074,UpdateSheet!$N:$N, N1074, UpdateSheet!$G:$G, "&lt;=" &amp; D1074)) * (UpdateSheet!$M:$M=K1074) *(UpdateSheet!$N:$N=N1074), 0))), ""))
)
</f>
        <v/>
      </c>
      <c r="R1074" s="81" t="s">
        <v>97</v>
      </c>
      <c r="S1074" s="63"/>
      <c r="T1074" s="87"/>
      <c r="U1074" s="84" t="s">
        <v>97</v>
      </c>
      <c r="V1074" s="84" t="s">
        <v>97</v>
      </c>
      <c r="W1074" s="85" t="b">
        <v>0</v>
      </c>
      <c r="X1074" s="63"/>
      <c r="Y1074" s="63"/>
      <c r="Z1074" s="63"/>
    </row>
    <row r="1075">
      <c r="A1075" s="75"/>
      <c r="B1075" s="94"/>
      <c r="C1075" s="75"/>
      <c r="D1075" s="76"/>
      <c r="E1075" s="75" t="s">
        <v>97</v>
      </c>
      <c r="F1075" s="75" t="s">
        <v>97</v>
      </c>
      <c r="G1075" s="77"/>
      <c r="H1075" s="77"/>
      <c r="I1075" s="80"/>
      <c r="J1075" s="77" t="s">
        <v>97</v>
      </c>
      <c r="K1075" s="79" t="s">
        <v>97</v>
      </c>
      <c r="L1075" s="79"/>
      <c r="M1075" s="80"/>
      <c r="N1075" s="79" t="s">
        <v>97</v>
      </c>
      <c r="O1075" s="81" t="str">
        <f t="array" ref="O1075">IF(A1075="", "", (IFNA(IF(A1075="", "", INDEX(UpdateSheet!$L:$L, MATCH(1, (UpdateSheet!$G:$G=MAXIFS(UpdateSheet!$G:$G, UpdateSheet!$H:$H, G1075, UpdateSheet!$G:$G, "&lt;=" &amp; D1075)) * (UpdateSheet!$H:$H=G1075), 0))), "") * J1075) +
(IFNA(IF(A1075="", "", INDEX(UpdateSheet!$P:$P, MATCH(1, (UpdateSheet!$G:$G=MAXIFS(UpdateSheet!$G:$G, UpdateSheet!$M:$M, K1075, UpdateSheet!$G:$G, "&lt;=" &amp; D1075)) * (UpdateSheet!$M:$M=K1075), 0))), "") * N1075)
)
</f>
        <v/>
      </c>
      <c r="P1075" s="86"/>
      <c r="Q1075" s="82" t="str">
        <f t="array" ref="Q1075">IF(A1075="", "", (IFNA(IF(A1075="", "", INDEX(UpdateSheet!$K:$K, MATCH(1, (UpdateSheet!$G:$G=MAXIFS(UpdateSheet!$G:$G, UpdateSheet!$H:$H, G1075, UpdateSheet!$I:$I, J1075, UpdateSheet!$G:$G, "&lt;=" &amp; D1075)) * (UpdateSheet!$H:$H=G1075) *(UpdateSheet!$I:$I=J1075), 0))), "")) +
(IFNA(IF(A1075="", "", INDEX(UpdateSheet!$O:$O, MATCH(1, (UpdateSheet!$G:$G=MAXIFS(UpdateSheet!$G:$G, UpdateSheet!$M:$M, K1075,UpdateSheet!$N:$N, N1075, UpdateSheet!$G:$G, "&lt;=" &amp; D1075)) * (UpdateSheet!$M:$M=K1075) *(UpdateSheet!$N:$N=N1075), 0))), ""))
)
</f>
        <v/>
      </c>
      <c r="R1075" s="81" t="s">
        <v>97</v>
      </c>
      <c r="S1075" s="63"/>
      <c r="T1075" s="87"/>
      <c r="U1075" s="84" t="s">
        <v>97</v>
      </c>
      <c r="V1075" s="84" t="s">
        <v>97</v>
      </c>
      <c r="W1075" s="85" t="b">
        <v>0</v>
      </c>
      <c r="X1075" s="63"/>
      <c r="Y1075" s="63"/>
      <c r="Z1075" s="63"/>
    </row>
    <row r="1076">
      <c r="A1076" s="75"/>
      <c r="B1076" s="94"/>
      <c r="C1076" s="75"/>
      <c r="D1076" s="76"/>
      <c r="E1076" s="75" t="s">
        <v>97</v>
      </c>
      <c r="F1076" s="75" t="s">
        <v>97</v>
      </c>
      <c r="G1076" s="77"/>
      <c r="H1076" s="77"/>
      <c r="I1076" s="80"/>
      <c r="J1076" s="77" t="s">
        <v>97</v>
      </c>
      <c r="K1076" s="79" t="s">
        <v>97</v>
      </c>
      <c r="L1076" s="79"/>
      <c r="M1076" s="80"/>
      <c r="N1076" s="79" t="s">
        <v>97</v>
      </c>
      <c r="O1076" s="81" t="str">
        <f t="array" ref="O1076">IF(A1076="", "", (IFNA(IF(A1076="", "", INDEX(UpdateSheet!$L:$L, MATCH(1, (UpdateSheet!$G:$G=MAXIFS(UpdateSheet!$G:$G, UpdateSheet!$H:$H, G1076, UpdateSheet!$G:$G, "&lt;=" &amp; D1076)) * (UpdateSheet!$H:$H=G1076), 0))), "") * J1076) +
(IFNA(IF(A1076="", "", INDEX(UpdateSheet!$P:$P, MATCH(1, (UpdateSheet!$G:$G=MAXIFS(UpdateSheet!$G:$G, UpdateSheet!$M:$M, K1076, UpdateSheet!$G:$G, "&lt;=" &amp; D1076)) * (UpdateSheet!$M:$M=K1076), 0))), "") * N1076)
)
</f>
        <v/>
      </c>
      <c r="P1076" s="86"/>
      <c r="Q1076" s="82" t="str">
        <f t="array" ref="Q1076">IF(A1076="", "", (IFNA(IF(A1076="", "", INDEX(UpdateSheet!$K:$K, MATCH(1, (UpdateSheet!$G:$G=MAXIFS(UpdateSheet!$G:$G, UpdateSheet!$H:$H, G1076, UpdateSheet!$I:$I, J1076, UpdateSheet!$G:$G, "&lt;=" &amp; D1076)) * (UpdateSheet!$H:$H=G1076) *(UpdateSheet!$I:$I=J1076), 0))), "")) +
(IFNA(IF(A1076="", "", INDEX(UpdateSheet!$O:$O, MATCH(1, (UpdateSheet!$G:$G=MAXIFS(UpdateSheet!$G:$G, UpdateSheet!$M:$M, K1076,UpdateSheet!$N:$N, N1076, UpdateSheet!$G:$G, "&lt;=" &amp; D1076)) * (UpdateSheet!$M:$M=K1076) *(UpdateSheet!$N:$N=N1076), 0))), ""))
)
</f>
        <v/>
      </c>
      <c r="R1076" s="81" t="s">
        <v>97</v>
      </c>
      <c r="S1076" s="63"/>
      <c r="T1076" s="87"/>
      <c r="U1076" s="84" t="s">
        <v>97</v>
      </c>
      <c r="V1076" s="84" t="s">
        <v>97</v>
      </c>
      <c r="W1076" s="85" t="b">
        <v>0</v>
      </c>
      <c r="X1076" s="63"/>
      <c r="Y1076" s="63"/>
      <c r="Z1076" s="63"/>
    </row>
    <row r="1077">
      <c r="A1077" s="75"/>
      <c r="B1077" s="94"/>
      <c r="C1077" s="75"/>
      <c r="D1077" s="76"/>
      <c r="E1077" s="75" t="s">
        <v>97</v>
      </c>
      <c r="F1077" s="75" t="s">
        <v>97</v>
      </c>
      <c r="G1077" s="77"/>
      <c r="H1077" s="77"/>
      <c r="I1077" s="80"/>
      <c r="J1077" s="77" t="s">
        <v>97</v>
      </c>
      <c r="K1077" s="79" t="s">
        <v>97</v>
      </c>
      <c r="L1077" s="79"/>
      <c r="M1077" s="80"/>
      <c r="N1077" s="79" t="s">
        <v>97</v>
      </c>
      <c r="O1077" s="81" t="str">
        <f t="array" ref="O1077">IF(A1077="", "", (IFNA(IF(A1077="", "", INDEX(UpdateSheet!$L:$L, MATCH(1, (UpdateSheet!$G:$G=MAXIFS(UpdateSheet!$G:$G, UpdateSheet!$H:$H, G1077, UpdateSheet!$G:$G, "&lt;=" &amp; D1077)) * (UpdateSheet!$H:$H=G1077), 0))), "") * J1077) +
(IFNA(IF(A1077="", "", INDEX(UpdateSheet!$P:$P, MATCH(1, (UpdateSheet!$G:$G=MAXIFS(UpdateSheet!$G:$G, UpdateSheet!$M:$M, K1077, UpdateSheet!$G:$G, "&lt;=" &amp; D1077)) * (UpdateSheet!$M:$M=K1077), 0))), "") * N1077)
)
</f>
        <v/>
      </c>
      <c r="P1077" s="86"/>
      <c r="Q1077" s="82" t="str">
        <f t="array" ref="Q1077">IF(A1077="", "", (IFNA(IF(A1077="", "", INDEX(UpdateSheet!$K:$K, MATCH(1, (UpdateSheet!$G:$G=MAXIFS(UpdateSheet!$G:$G, UpdateSheet!$H:$H, G1077, UpdateSheet!$I:$I, J1077, UpdateSheet!$G:$G, "&lt;=" &amp; D1077)) * (UpdateSheet!$H:$H=G1077) *(UpdateSheet!$I:$I=J1077), 0))), "")) +
(IFNA(IF(A1077="", "", INDEX(UpdateSheet!$O:$O, MATCH(1, (UpdateSheet!$G:$G=MAXIFS(UpdateSheet!$G:$G, UpdateSheet!$M:$M, K1077,UpdateSheet!$N:$N, N1077, UpdateSheet!$G:$G, "&lt;=" &amp; D1077)) * (UpdateSheet!$M:$M=K1077) *(UpdateSheet!$N:$N=N1077), 0))), ""))
)
</f>
        <v/>
      </c>
      <c r="R1077" s="81" t="s">
        <v>97</v>
      </c>
      <c r="S1077" s="63"/>
      <c r="T1077" s="87"/>
      <c r="U1077" s="84" t="s">
        <v>97</v>
      </c>
      <c r="V1077" s="84" t="s">
        <v>97</v>
      </c>
      <c r="W1077" s="85" t="b">
        <v>0</v>
      </c>
      <c r="X1077" s="63"/>
      <c r="Y1077" s="63"/>
      <c r="Z1077" s="63"/>
    </row>
    <row r="1078">
      <c r="A1078" s="75"/>
      <c r="B1078" s="94"/>
      <c r="C1078" s="75"/>
      <c r="D1078" s="76"/>
      <c r="E1078" s="75" t="s">
        <v>97</v>
      </c>
      <c r="F1078" s="75" t="s">
        <v>97</v>
      </c>
      <c r="G1078" s="77"/>
      <c r="H1078" s="77"/>
      <c r="I1078" s="80"/>
      <c r="J1078" s="77" t="s">
        <v>97</v>
      </c>
      <c r="K1078" s="79" t="s">
        <v>97</v>
      </c>
      <c r="L1078" s="79"/>
      <c r="M1078" s="80"/>
      <c r="N1078" s="79" t="s">
        <v>97</v>
      </c>
      <c r="O1078" s="81" t="str">
        <f t="array" ref="O1078">IF(A1078="", "", (IFNA(IF(A1078="", "", INDEX(UpdateSheet!$L:$L, MATCH(1, (UpdateSheet!$G:$G=MAXIFS(UpdateSheet!$G:$G, UpdateSheet!$H:$H, G1078, UpdateSheet!$G:$G, "&lt;=" &amp; D1078)) * (UpdateSheet!$H:$H=G1078), 0))), "") * J1078) +
(IFNA(IF(A1078="", "", INDEX(UpdateSheet!$P:$P, MATCH(1, (UpdateSheet!$G:$G=MAXIFS(UpdateSheet!$G:$G, UpdateSheet!$M:$M, K1078, UpdateSheet!$G:$G, "&lt;=" &amp; D1078)) * (UpdateSheet!$M:$M=K1078), 0))), "") * N1078)
)
</f>
        <v/>
      </c>
      <c r="P1078" s="86"/>
      <c r="Q1078" s="82" t="str">
        <f t="array" ref="Q1078">IF(A1078="", "", (IFNA(IF(A1078="", "", INDEX(UpdateSheet!$K:$K, MATCH(1, (UpdateSheet!$G:$G=MAXIFS(UpdateSheet!$G:$G, UpdateSheet!$H:$H, G1078, UpdateSheet!$I:$I, J1078, UpdateSheet!$G:$G, "&lt;=" &amp; D1078)) * (UpdateSheet!$H:$H=G1078) *(UpdateSheet!$I:$I=J1078), 0))), "")) +
(IFNA(IF(A1078="", "", INDEX(UpdateSheet!$O:$O, MATCH(1, (UpdateSheet!$G:$G=MAXIFS(UpdateSheet!$G:$G, UpdateSheet!$M:$M, K1078,UpdateSheet!$N:$N, N1078, UpdateSheet!$G:$G, "&lt;=" &amp; D1078)) * (UpdateSheet!$M:$M=K1078) *(UpdateSheet!$N:$N=N1078), 0))), ""))
)
</f>
        <v/>
      </c>
      <c r="R1078" s="81" t="s">
        <v>97</v>
      </c>
      <c r="S1078" s="63"/>
      <c r="T1078" s="87"/>
      <c r="U1078" s="84" t="s">
        <v>97</v>
      </c>
      <c r="V1078" s="84" t="s">
        <v>97</v>
      </c>
      <c r="W1078" s="85" t="b">
        <v>0</v>
      </c>
      <c r="X1078" s="63"/>
      <c r="Y1078" s="63"/>
      <c r="Z1078" s="63"/>
    </row>
    <row r="1079">
      <c r="A1079" s="75"/>
      <c r="B1079" s="94"/>
      <c r="C1079" s="75"/>
      <c r="D1079" s="76"/>
      <c r="E1079" s="75" t="s">
        <v>97</v>
      </c>
      <c r="F1079" s="75" t="s">
        <v>97</v>
      </c>
      <c r="G1079" s="77"/>
      <c r="H1079" s="77"/>
      <c r="I1079" s="80"/>
      <c r="J1079" s="77" t="s">
        <v>97</v>
      </c>
      <c r="K1079" s="79" t="s">
        <v>97</v>
      </c>
      <c r="L1079" s="79"/>
      <c r="M1079" s="80"/>
      <c r="N1079" s="79" t="s">
        <v>97</v>
      </c>
      <c r="O1079" s="81" t="str">
        <f t="array" ref="O1079">IF(A1079="", "", (IFNA(IF(A1079="", "", INDEX(UpdateSheet!$L:$L, MATCH(1, (UpdateSheet!$G:$G=MAXIFS(UpdateSheet!$G:$G, UpdateSheet!$H:$H, G1079, UpdateSheet!$G:$G, "&lt;=" &amp; D1079)) * (UpdateSheet!$H:$H=G1079), 0))), "") * J1079) +
(IFNA(IF(A1079="", "", INDEX(UpdateSheet!$P:$P, MATCH(1, (UpdateSheet!$G:$G=MAXIFS(UpdateSheet!$G:$G, UpdateSheet!$M:$M, K1079, UpdateSheet!$G:$G, "&lt;=" &amp; D1079)) * (UpdateSheet!$M:$M=K1079), 0))), "") * N1079)
)
</f>
        <v/>
      </c>
      <c r="P1079" s="86"/>
      <c r="Q1079" s="82" t="str">
        <f t="array" ref="Q1079">IF(A1079="", "", (IFNA(IF(A1079="", "", INDEX(UpdateSheet!$K:$K, MATCH(1, (UpdateSheet!$G:$G=MAXIFS(UpdateSheet!$G:$G, UpdateSheet!$H:$H, G1079, UpdateSheet!$I:$I, J1079, UpdateSheet!$G:$G, "&lt;=" &amp; D1079)) * (UpdateSheet!$H:$H=G1079) *(UpdateSheet!$I:$I=J1079), 0))), "")) +
(IFNA(IF(A1079="", "", INDEX(UpdateSheet!$O:$O, MATCH(1, (UpdateSheet!$G:$G=MAXIFS(UpdateSheet!$G:$G, UpdateSheet!$M:$M, K1079,UpdateSheet!$N:$N, N1079, UpdateSheet!$G:$G, "&lt;=" &amp; D1079)) * (UpdateSheet!$M:$M=K1079) *(UpdateSheet!$N:$N=N1079), 0))), ""))
)
</f>
        <v/>
      </c>
      <c r="R1079" s="81" t="s">
        <v>97</v>
      </c>
      <c r="S1079" s="63"/>
      <c r="T1079" s="87"/>
      <c r="U1079" s="84" t="s">
        <v>97</v>
      </c>
      <c r="V1079" s="84" t="s">
        <v>97</v>
      </c>
      <c r="W1079" s="85" t="b">
        <v>0</v>
      </c>
      <c r="X1079" s="63"/>
      <c r="Y1079" s="63"/>
      <c r="Z1079" s="63"/>
    </row>
    <row r="1080">
      <c r="A1080" s="75"/>
      <c r="B1080" s="94"/>
      <c r="C1080" s="75"/>
      <c r="D1080" s="76"/>
      <c r="E1080" s="75" t="s">
        <v>97</v>
      </c>
      <c r="F1080" s="75" t="s">
        <v>97</v>
      </c>
      <c r="G1080" s="77"/>
      <c r="H1080" s="77"/>
      <c r="I1080" s="80"/>
      <c r="J1080" s="77" t="s">
        <v>97</v>
      </c>
      <c r="K1080" s="79" t="s">
        <v>97</v>
      </c>
      <c r="L1080" s="79"/>
      <c r="M1080" s="80"/>
      <c r="N1080" s="79" t="s">
        <v>97</v>
      </c>
      <c r="O1080" s="81" t="str">
        <f t="array" ref="O1080">IF(A1080="", "", (IFNA(IF(A1080="", "", INDEX(UpdateSheet!$L:$L, MATCH(1, (UpdateSheet!$G:$G=MAXIFS(UpdateSheet!$G:$G, UpdateSheet!$H:$H, G1080, UpdateSheet!$G:$G, "&lt;=" &amp; D1080)) * (UpdateSheet!$H:$H=G1080), 0))), "") * J1080) +
(IFNA(IF(A1080="", "", INDEX(UpdateSheet!$P:$P, MATCH(1, (UpdateSheet!$G:$G=MAXIFS(UpdateSheet!$G:$G, UpdateSheet!$M:$M, K1080, UpdateSheet!$G:$G, "&lt;=" &amp; D1080)) * (UpdateSheet!$M:$M=K1080), 0))), "") * N1080)
)
</f>
        <v/>
      </c>
      <c r="P1080" s="86"/>
      <c r="Q1080" s="82" t="str">
        <f t="array" ref="Q1080">IF(A1080="", "", (IFNA(IF(A1080="", "", INDEX(UpdateSheet!$K:$K, MATCH(1, (UpdateSheet!$G:$G=MAXIFS(UpdateSheet!$G:$G, UpdateSheet!$H:$H, G1080, UpdateSheet!$I:$I, J1080, UpdateSheet!$G:$G, "&lt;=" &amp; D1080)) * (UpdateSheet!$H:$H=G1080) *(UpdateSheet!$I:$I=J1080), 0))), "")) +
(IFNA(IF(A1080="", "", INDEX(UpdateSheet!$O:$O, MATCH(1, (UpdateSheet!$G:$G=MAXIFS(UpdateSheet!$G:$G, UpdateSheet!$M:$M, K1080,UpdateSheet!$N:$N, N1080, UpdateSheet!$G:$G, "&lt;=" &amp; D1080)) * (UpdateSheet!$M:$M=K1080) *(UpdateSheet!$N:$N=N1080), 0))), ""))
)
</f>
        <v/>
      </c>
      <c r="R1080" s="81" t="s">
        <v>97</v>
      </c>
      <c r="S1080" s="63"/>
      <c r="T1080" s="87"/>
      <c r="U1080" s="84" t="s">
        <v>97</v>
      </c>
      <c r="V1080" s="84" t="s">
        <v>97</v>
      </c>
      <c r="W1080" s="85" t="b">
        <v>0</v>
      </c>
      <c r="X1080" s="63"/>
      <c r="Y1080" s="63"/>
      <c r="Z1080" s="63"/>
    </row>
    <row r="1081">
      <c r="A1081" s="75"/>
      <c r="B1081" s="94"/>
      <c r="C1081" s="75"/>
      <c r="D1081" s="76"/>
      <c r="E1081" s="75" t="s">
        <v>97</v>
      </c>
      <c r="F1081" s="75" t="s">
        <v>97</v>
      </c>
      <c r="G1081" s="77"/>
      <c r="H1081" s="77"/>
      <c r="I1081" s="80"/>
      <c r="J1081" s="77" t="s">
        <v>97</v>
      </c>
      <c r="K1081" s="79" t="s">
        <v>97</v>
      </c>
      <c r="L1081" s="79"/>
      <c r="M1081" s="80"/>
      <c r="N1081" s="79" t="s">
        <v>97</v>
      </c>
      <c r="O1081" s="81" t="str">
        <f t="array" ref="O1081">IF(A1081="", "", (IFNA(IF(A1081="", "", INDEX(UpdateSheet!$L:$L, MATCH(1, (UpdateSheet!$G:$G=MAXIFS(UpdateSheet!$G:$G, UpdateSheet!$H:$H, G1081, UpdateSheet!$G:$G, "&lt;=" &amp; D1081)) * (UpdateSheet!$H:$H=G1081), 0))), "") * J1081) +
(IFNA(IF(A1081="", "", INDEX(UpdateSheet!$P:$P, MATCH(1, (UpdateSheet!$G:$G=MAXIFS(UpdateSheet!$G:$G, UpdateSheet!$M:$M, K1081, UpdateSheet!$G:$G, "&lt;=" &amp; D1081)) * (UpdateSheet!$M:$M=K1081), 0))), "") * N1081)
)
</f>
        <v/>
      </c>
      <c r="P1081" s="86"/>
      <c r="Q1081" s="82" t="str">
        <f t="array" ref="Q1081">IF(A1081="", "", (IFNA(IF(A1081="", "", INDEX(UpdateSheet!$K:$K, MATCH(1, (UpdateSheet!$G:$G=MAXIFS(UpdateSheet!$G:$G, UpdateSheet!$H:$H, G1081, UpdateSheet!$I:$I, J1081, UpdateSheet!$G:$G, "&lt;=" &amp; D1081)) * (UpdateSheet!$H:$H=G1081) *(UpdateSheet!$I:$I=J1081), 0))), "")) +
(IFNA(IF(A1081="", "", INDEX(UpdateSheet!$O:$O, MATCH(1, (UpdateSheet!$G:$G=MAXIFS(UpdateSheet!$G:$G, UpdateSheet!$M:$M, K1081,UpdateSheet!$N:$N, N1081, UpdateSheet!$G:$G, "&lt;=" &amp; D1081)) * (UpdateSheet!$M:$M=K1081) *(UpdateSheet!$N:$N=N1081), 0))), ""))
)
</f>
        <v/>
      </c>
      <c r="R1081" s="81" t="s">
        <v>97</v>
      </c>
      <c r="S1081" s="63"/>
      <c r="T1081" s="87"/>
      <c r="U1081" s="84" t="s">
        <v>97</v>
      </c>
      <c r="V1081" s="84" t="s">
        <v>97</v>
      </c>
      <c r="W1081" s="85" t="b">
        <v>0</v>
      </c>
      <c r="X1081" s="63"/>
      <c r="Y1081" s="63"/>
      <c r="Z1081" s="63"/>
    </row>
    <row r="1082">
      <c r="A1082" s="75"/>
      <c r="B1082" s="94"/>
      <c r="C1082" s="75"/>
      <c r="D1082" s="76"/>
      <c r="E1082" s="75" t="s">
        <v>97</v>
      </c>
      <c r="F1082" s="75" t="s">
        <v>97</v>
      </c>
      <c r="G1082" s="77"/>
      <c r="H1082" s="77"/>
      <c r="I1082" s="80"/>
      <c r="J1082" s="77" t="s">
        <v>97</v>
      </c>
      <c r="K1082" s="79" t="s">
        <v>97</v>
      </c>
      <c r="L1082" s="79"/>
      <c r="M1082" s="80"/>
      <c r="N1082" s="79" t="s">
        <v>97</v>
      </c>
      <c r="O1082" s="81" t="str">
        <f t="array" ref="O1082">IF(A1082="", "", (IFNA(IF(A1082="", "", INDEX(UpdateSheet!$L:$L, MATCH(1, (UpdateSheet!$G:$G=MAXIFS(UpdateSheet!$G:$G, UpdateSheet!$H:$H, G1082, UpdateSheet!$G:$G, "&lt;=" &amp; D1082)) * (UpdateSheet!$H:$H=G1082), 0))), "") * J1082) +
(IFNA(IF(A1082="", "", INDEX(UpdateSheet!$P:$P, MATCH(1, (UpdateSheet!$G:$G=MAXIFS(UpdateSheet!$G:$G, UpdateSheet!$M:$M, K1082, UpdateSheet!$G:$G, "&lt;=" &amp; D1082)) * (UpdateSheet!$M:$M=K1082), 0))), "") * N1082)
)
</f>
        <v/>
      </c>
      <c r="P1082" s="86"/>
      <c r="Q1082" s="82" t="str">
        <f t="array" ref="Q1082">IF(A1082="", "", (IFNA(IF(A1082="", "", INDEX(UpdateSheet!$K:$K, MATCH(1, (UpdateSheet!$G:$G=MAXIFS(UpdateSheet!$G:$G, UpdateSheet!$H:$H, G1082, UpdateSheet!$I:$I, J1082, UpdateSheet!$G:$G, "&lt;=" &amp; D1082)) * (UpdateSheet!$H:$H=G1082) *(UpdateSheet!$I:$I=J1082), 0))), "")) +
(IFNA(IF(A1082="", "", INDEX(UpdateSheet!$O:$O, MATCH(1, (UpdateSheet!$G:$G=MAXIFS(UpdateSheet!$G:$G, UpdateSheet!$M:$M, K1082,UpdateSheet!$N:$N, N1082, UpdateSheet!$G:$G, "&lt;=" &amp; D1082)) * (UpdateSheet!$M:$M=K1082) *(UpdateSheet!$N:$N=N1082), 0))), ""))
)
</f>
        <v/>
      </c>
      <c r="R1082" s="81" t="s">
        <v>97</v>
      </c>
      <c r="S1082" s="63"/>
      <c r="T1082" s="87"/>
      <c r="U1082" s="84" t="s">
        <v>97</v>
      </c>
      <c r="V1082" s="84" t="s">
        <v>97</v>
      </c>
      <c r="W1082" s="85" t="b">
        <v>0</v>
      </c>
      <c r="X1082" s="63"/>
      <c r="Y1082" s="63"/>
      <c r="Z1082" s="63"/>
    </row>
    <row r="1083">
      <c r="A1083" s="75"/>
      <c r="B1083" s="94"/>
      <c r="C1083" s="75"/>
      <c r="D1083" s="76"/>
      <c r="E1083" s="75" t="s">
        <v>97</v>
      </c>
      <c r="F1083" s="75" t="s">
        <v>97</v>
      </c>
      <c r="G1083" s="77"/>
      <c r="H1083" s="77"/>
      <c r="I1083" s="80"/>
      <c r="J1083" s="77" t="s">
        <v>97</v>
      </c>
      <c r="K1083" s="79" t="s">
        <v>97</v>
      </c>
      <c r="L1083" s="79"/>
      <c r="M1083" s="80"/>
      <c r="N1083" s="79" t="s">
        <v>97</v>
      </c>
      <c r="O1083" s="81" t="str">
        <f t="array" ref="O1083">IF(A1083="", "", (IFNA(IF(A1083="", "", INDEX(UpdateSheet!$L:$L, MATCH(1, (UpdateSheet!$G:$G=MAXIFS(UpdateSheet!$G:$G, UpdateSheet!$H:$H, G1083, UpdateSheet!$G:$G, "&lt;=" &amp; D1083)) * (UpdateSheet!$H:$H=G1083), 0))), "") * J1083) +
(IFNA(IF(A1083="", "", INDEX(UpdateSheet!$P:$P, MATCH(1, (UpdateSheet!$G:$G=MAXIFS(UpdateSheet!$G:$G, UpdateSheet!$M:$M, K1083, UpdateSheet!$G:$G, "&lt;=" &amp; D1083)) * (UpdateSheet!$M:$M=K1083), 0))), "") * N1083)
)
</f>
        <v/>
      </c>
      <c r="P1083" s="86"/>
      <c r="Q1083" s="82" t="str">
        <f t="array" ref="Q1083">IF(A1083="", "", (IFNA(IF(A1083="", "", INDEX(UpdateSheet!$K:$K, MATCH(1, (UpdateSheet!$G:$G=MAXIFS(UpdateSheet!$G:$G, UpdateSheet!$H:$H, G1083, UpdateSheet!$I:$I, J1083, UpdateSheet!$G:$G, "&lt;=" &amp; D1083)) * (UpdateSheet!$H:$H=G1083) *(UpdateSheet!$I:$I=J1083), 0))), "")) +
(IFNA(IF(A1083="", "", INDEX(UpdateSheet!$O:$O, MATCH(1, (UpdateSheet!$G:$G=MAXIFS(UpdateSheet!$G:$G, UpdateSheet!$M:$M, K1083,UpdateSheet!$N:$N, N1083, UpdateSheet!$G:$G, "&lt;=" &amp; D1083)) * (UpdateSheet!$M:$M=K1083) *(UpdateSheet!$N:$N=N1083), 0))), ""))
)
</f>
        <v/>
      </c>
      <c r="R1083" s="81" t="s">
        <v>97</v>
      </c>
      <c r="S1083" s="63"/>
      <c r="T1083" s="87"/>
      <c r="U1083" s="84" t="s">
        <v>97</v>
      </c>
      <c r="V1083" s="84" t="s">
        <v>97</v>
      </c>
      <c r="W1083" s="85" t="b">
        <v>0</v>
      </c>
      <c r="X1083" s="63"/>
      <c r="Y1083" s="63"/>
      <c r="Z1083" s="63"/>
    </row>
    <row r="1084">
      <c r="A1084" s="75"/>
      <c r="B1084" s="94"/>
      <c r="C1084" s="75"/>
      <c r="D1084" s="76"/>
      <c r="E1084" s="75" t="s">
        <v>97</v>
      </c>
      <c r="F1084" s="75" t="s">
        <v>97</v>
      </c>
      <c r="G1084" s="77"/>
      <c r="H1084" s="77"/>
      <c r="I1084" s="80"/>
      <c r="J1084" s="77" t="s">
        <v>97</v>
      </c>
      <c r="K1084" s="79" t="s">
        <v>97</v>
      </c>
      <c r="L1084" s="79"/>
      <c r="M1084" s="80"/>
      <c r="N1084" s="79" t="s">
        <v>97</v>
      </c>
      <c r="O1084" s="81" t="str">
        <f t="array" ref="O1084">IF(A1084="", "", (IFNA(IF(A1084="", "", INDEX(UpdateSheet!$L:$L, MATCH(1, (UpdateSheet!$G:$G=MAXIFS(UpdateSheet!$G:$G, UpdateSheet!$H:$H, G1084, UpdateSheet!$G:$G, "&lt;=" &amp; D1084)) * (UpdateSheet!$H:$H=G1084), 0))), "") * J1084) +
(IFNA(IF(A1084="", "", INDEX(UpdateSheet!$P:$P, MATCH(1, (UpdateSheet!$G:$G=MAXIFS(UpdateSheet!$G:$G, UpdateSheet!$M:$M, K1084, UpdateSheet!$G:$G, "&lt;=" &amp; D1084)) * (UpdateSheet!$M:$M=K1084), 0))), "") * N1084)
)
</f>
        <v/>
      </c>
      <c r="P1084" s="86"/>
      <c r="Q1084" s="82" t="str">
        <f t="array" ref="Q1084">IF(A1084="", "", (IFNA(IF(A1084="", "", INDEX(UpdateSheet!$K:$K, MATCH(1, (UpdateSheet!$G:$G=MAXIFS(UpdateSheet!$G:$G, UpdateSheet!$H:$H, G1084, UpdateSheet!$I:$I, J1084, UpdateSheet!$G:$G, "&lt;=" &amp; D1084)) * (UpdateSheet!$H:$H=G1084) *(UpdateSheet!$I:$I=J1084), 0))), "")) +
(IFNA(IF(A1084="", "", INDEX(UpdateSheet!$O:$O, MATCH(1, (UpdateSheet!$G:$G=MAXIFS(UpdateSheet!$G:$G, UpdateSheet!$M:$M, K1084,UpdateSheet!$N:$N, N1084, UpdateSheet!$G:$G, "&lt;=" &amp; D1084)) * (UpdateSheet!$M:$M=K1084) *(UpdateSheet!$N:$N=N1084), 0))), ""))
)
</f>
        <v/>
      </c>
      <c r="R1084" s="81" t="s">
        <v>97</v>
      </c>
      <c r="S1084" s="63"/>
      <c r="T1084" s="87"/>
      <c r="U1084" s="84" t="s">
        <v>97</v>
      </c>
      <c r="V1084" s="84" t="s">
        <v>97</v>
      </c>
      <c r="W1084" s="85" t="b">
        <v>0</v>
      </c>
      <c r="X1084" s="63"/>
      <c r="Y1084" s="63"/>
      <c r="Z1084" s="63"/>
    </row>
    <row r="1085">
      <c r="A1085" s="75"/>
      <c r="B1085" s="94"/>
      <c r="C1085" s="75"/>
      <c r="D1085" s="76"/>
      <c r="E1085" s="75" t="s">
        <v>97</v>
      </c>
      <c r="F1085" s="75" t="s">
        <v>97</v>
      </c>
      <c r="G1085" s="77"/>
      <c r="H1085" s="77"/>
      <c r="I1085" s="80"/>
      <c r="J1085" s="77" t="s">
        <v>97</v>
      </c>
      <c r="K1085" s="79" t="s">
        <v>97</v>
      </c>
      <c r="L1085" s="79"/>
      <c r="M1085" s="80"/>
      <c r="N1085" s="79" t="s">
        <v>97</v>
      </c>
      <c r="O1085" s="81" t="str">
        <f t="array" ref="O1085">IF(A1085="", "", (IFNA(IF(A1085="", "", INDEX(UpdateSheet!$L:$L, MATCH(1, (UpdateSheet!$G:$G=MAXIFS(UpdateSheet!$G:$G, UpdateSheet!$H:$H, G1085, UpdateSheet!$G:$G, "&lt;=" &amp; D1085)) * (UpdateSheet!$H:$H=G1085), 0))), "") * J1085) +
(IFNA(IF(A1085="", "", INDEX(UpdateSheet!$P:$P, MATCH(1, (UpdateSheet!$G:$G=MAXIFS(UpdateSheet!$G:$G, UpdateSheet!$M:$M, K1085, UpdateSheet!$G:$G, "&lt;=" &amp; D1085)) * (UpdateSheet!$M:$M=K1085), 0))), "") * N1085)
)
</f>
        <v/>
      </c>
      <c r="P1085" s="86"/>
      <c r="Q1085" s="82" t="str">
        <f t="array" ref="Q1085">IF(A1085="", "", (IFNA(IF(A1085="", "", INDEX(UpdateSheet!$K:$K, MATCH(1, (UpdateSheet!$G:$G=MAXIFS(UpdateSheet!$G:$G, UpdateSheet!$H:$H, G1085, UpdateSheet!$I:$I, J1085, UpdateSheet!$G:$G, "&lt;=" &amp; D1085)) * (UpdateSheet!$H:$H=G1085) *(UpdateSheet!$I:$I=J1085), 0))), "")) +
(IFNA(IF(A1085="", "", INDEX(UpdateSheet!$O:$O, MATCH(1, (UpdateSheet!$G:$G=MAXIFS(UpdateSheet!$G:$G, UpdateSheet!$M:$M, K1085,UpdateSheet!$N:$N, N1085, UpdateSheet!$G:$G, "&lt;=" &amp; D1085)) * (UpdateSheet!$M:$M=K1085) *(UpdateSheet!$N:$N=N1085), 0))), ""))
)
</f>
        <v/>
      </c>
      <c r="R1085" s="81" t="s">
        <v>97</v>
      </c>
      <c r="S1085" s="63"/>
      <c r="T1085" s="87"/>
      <c r="U1085" s="84" t="s">
        <v>97</v>
      </c>
      <c r="V1085" s="84" t="s">
        <v>97</v>
      </c>
      <c r="W1085" s="85" t="b">
        <v>0</v>
      </c>
      <c r="X1085" s="63"/>
      <c r="Y1085" s="63"/>
      <c r="Z1085" s="63"/>
    </row>
    <row r="1086">
      <c r="A1086" s="75"/>
      <c r="B1086" s="94"/>
      <c r="C1086" s="75"/>
      <c r="D1086" s="76"/>
      <c r="E1086" s="75" t="s">
        <v>97</v>
      </c>
      <c r="F1086" s="75" t="s">
        <v>97</v>
      </c>
      <c r="G1086" s="77"/>
      <c r="H1086" s="77"/>
      <c r="I1086" s="80"/>
      <c r="J1086" s="77" t="s">
        <v>97</v>
      </c>
      <c r="K1086" s="79" t="s">
        <v>97</v>
      </c>
      <c r="L1086" s="79"/>
      <c r="M1086" s="80"/>
      <c r="N1086" s="79" t="s">
        <v>97</v>
      </c>
      <c r="O1086" s="81" t="str">
        <f t="array" ref="O1086">IF(A1086="", "", (IFNA(IF(A1086="", "", INDEX(UpdateSheet!$L:$L, MATCH(1, (UpdateSheet!$G:$G=MAXIFS(UpdateSheet!$G:$G, UpdateSheet!$H:$H, G1086, UpdateSheet!$G:$G, "&lt;=" &amp; D1086)) * (UpdateSheet!$H:$H=G1086), 0))), "") * J1086) +
(IFNA(IF(A1086="", "", INDEX(UpdateSheet!$P:$P, MATCH(1, (UpdateSheet!$G:$G=MAXIFS(UpdateSheet!$G:$G, UpdateSheet!$M:$M, K1086, UpdateSheet!$G:$G, "&lt;=" &amp; D1086)) * (UpdateSheet!$M:$M=K1086), 0))), "") * N1086)
)
</f>
        <v/>
      </c>
      <c r="P1086" s="86"/>
      <c r="Q1086" s="82" t="str">
        <f t="array" ref="Q1086">IF(A1086="", "", (IFNA(IF(A1086="", "", INDEX(UpdateSheet!$K:$K, MATCH(1, (UpdateSheet!$G:$G=MAXIFS(UpdateSheet!$G:$G, UpdateSheet!$H:$H, G1086, UpdateSheet!$I:$I, J1086, UpdateSheet!$G:$G, "&lt;=" &amp; D1086)) * (UpdateSheet!$H:$H=G1086) *(UpdateSheet!$I:$I=J1086), 0))), "")) +
(IFNA(IF(A1086="", "", INDEX(UpdateSheet!$O:$O, MATCH(1, (UpdateSheet!$G:$G=MAXIFS(UpdateSheet!$G:$G, UpdateSheet!$M:$M, K1086,UpdateSheet!$N:$N, N1086, UpdateSheet!$G:$G, "&lt;=" &amp; D1086)) * (UpdateSheet!$M:$M=K1086) *(UpdateSheet!$N:$N=N1086), 0))), ""))
)
</f>
        <v/>
      </c>
      <c r="R1086" s="81" t="s">
        <v>97</v>
      </c>
      <c r="S1086" s="63"/>
      <c r="T1086" s="87"/>
      <c r="U1086" s="84" t="s">
        <v>97</v>
      </c>
      <c r="V1086" s="84" t="s">
        <v>97</v>
      </c>
      <c r="W1086" s="85" t="b">
        <v>0</v>
      </c>
      <c r="X1086" s="63"/>
      <c r="Y1086" s="63"/>
      <c r="Z1086" s="63"/>
    </row>
    <row r="1087">
      <c r="A1087" s="75"/>
      <c r="B1087" s="94"/>
      <c r="C1087" s="75"/>
      <c r="D1087" s="76"/>
      <c r="E1087" s="75" t="s">
        <v>97</v>
      </c>
      <c r="F1087" s="75" t="s">
        <v>97</v>
      </c>
      <c r="G1087" s="77"/>
      <c r="H1087" s="77"/>
      <c r="I1087" s="80"/>
      <c r="J1087" s="77" t="s">
        <v>97</v>
      </c>
      <c r="K1087" s="79" t="s">
        <v>97</v>
      </c>
      <c r="L1087" s="79"/>
      <c r="M1087" s="80"/>
      <c r="N1087" s="79" t="s">
        <v>97</v>
      </c>
      <c r="O1087" s="81" t="str">
        <f t="array" ref="O1087">IF(A1087="", "", (IFNA(IF(A1087="", "", INDEX(UpdateSheet!$L:$L, MATCH(1, (UpdateSheet!$G:$G=MAXIFS(UpdateSheet!$G:$G, UpdateSheet!$H:$H, G1087, UpdateSheet!$G:$G, "&lt;=" &amp; D1087)) * (UpdateSheet!$H:$H=G1087), 0))), "") * J1087) +
(IFNA(IF(A1087="", "", INDEX(UpdateSheet!$P:$P, MATCH(1, (UpdateSheet!$G:$G=MAXIFS(UpdateSheet!$G:$G, UpdateSheet!$M:$M, K1087, UpdateSheet!$G:$G, "&lt;=" &amp; D1087)) * (UpdateSheet!$M:$M=K1087), 0))), "") * N1087)
)
</f>
        <v/>
      </c>
      <c r="P1087" s="86"/>
      <c r="Q1087" s="82" t="str">
        <f t="array" ref="Q1087">IF(A1087="", "", (IFNA(IF(A1087="", "", INDEX(UpdateSheet!$K:$K, MATCH(1, (UpdateSheet!$G:$G=MAXIFS(UpdateSheet!$G:$G, UpdateSheet!$H:$H, G1087, UpdateSheet!$I:$I, J1087, UpdateSheet!$G:$G, "&lt;=" &amp; D1087)) * (UpdateSheet!$H:$H=G1087) *(UpdateSheet!$I:$I=J1087), 0))), "")) +
(IFNA(IF(A1087="", "", INDEX(UpdateSheet!$O:$O, MATCH(1, (UpdateSheet!$G:$G=MAXIFS(UpdateSheet!$G:$G, UpdateSheet!$M:$M, K1087,UpdateSheet!$N:$N, N1087, UpdateSheet!$G:$G, "&lt;=" &amp; D1087)) * (UpdateSheet!$M:$M=K1087) *(UpdateSheet!$N:$N=N1087), 0))), ""))
)
</f>
        <v/>
      </c>
      <c r="R1087" s="81" t="s">
        <v>97</v>
      </c>
      <c r="S1087" s="63"/>
      <c r="T1087" s="87"/>
      <c r="U1087" s="84" t="s">
        <v>97</v>
      </c>
      <c r="V1087" s="84" t="s">
        <v>97</v>
      </c>
      <c r="W1087" s="85" t="b">
        <v>0</v>
      </c>
      <c r="X1087" s="63"/>
      <c r="Y1087" s="63"/>
      <c r="Z1087" s="63"/>
    </row>
    <row r="1088">
      <c r="A1088" s="75"/>
      <c r="B1088" s="94"/>
      <c r="C1088" s="75"/>
      <c r="D1088" s="76"/>
      <c r="E1088" s="75" t="s">
        <v>97</v>
      </c>
      <c r="F1088" s="75" t="s">
        <v>97</v>
      </c>
      <c r="G1088" s="77"/>
      <c r="H1088" s="77"/>
      <c r="I1088" s="80"/>
      <c r="J1088" s="77" t="s">
        <v>97</v>
      </c>
      <c r="K1088" s="79" t="s">
        <v>97</v>
      </c>
      <c r="L1088" s="79"/>
      <c r="M1088" s="80"/>
      <c r="N1088" s="79" t="s">
        <v>97</v>
      </c>
      <c r="O1088" s="81" t="str">
        <f t="array" ref="O1088">IF(A1088="", "", (IFNA(IF(A1088="", "", INDEX(UpdateSheet!$L:$L, MATCH(1, (UpdateSheet!$G:$G=MAXIFS(UpdateSheet!$G:$G, UpdateSheet!$H:$H, G1088, UpdateSheet!$G:$G, "&lt;=" &amp; D1088)) * (UpdateSheet!$H:$H=G1088), 0))), "") * J1088) +
(IFNA(IF(A1088="", "", INDEX(UpdateSheet!$P:$P, MATCH(1, (UpdateSheet!$G:$G=MAXIFS(UpdateSheet!$G:$G, UpdateSheet!$M:$M, K1088, UpdateSheet!$G:$G, "&lt;=" &amp; D1088)) * (UpdateSheet!$M:$M=K1088), 0))), "") * N1088)
)
</f>
        <v/>
      </c>
      <c r="P1088" s="86"/>
      <c r="Q1088" s="82" t="str">
        <f t="array" ref="Q1088">IF(A1088="", "", (IFNA(IF(A1088="", "", INDEX(UpdateSheet!$K:$K, MATCH(1, (UpdateSheet!$G:$G=MAXIFS(UpdateSheet!$G:$G, UpdateSheet!$H:$H, G1088, UpdateSheet!$I:$I, J1088, UpdateSheet!$G:$G, "&lt;=" &amp; D1088)) * (UpdateSheet!$H:$H=G1088) *(UpdateSheet!$I:$I=J1088), 0))), "")) +
(IFNA(IF(A1088="", "", INDEX(UpdateSheet!$O:$O, MATCH(1, (UpdateSheet!$G:$G=MAXIFS(UpdateSheet!$G:$G, UpdateSheet!$M:$M, K1088,UpdateSheet!$N:$N, N1088, UpdateSheet!$G:$G, "&lt;=" &amp; D1088)) * (UpdateSheet!$M:$M=K1088) *(UpdateSheet!$N:$N=N1088), 0))), ""))
)
</f>
        <v/>
      </c>
      <c r="R1088" s="81" t="s">
        <v>97</v>
      </c>
      <c r="S1088" s="63"/>
      <c r="T1088" s="87"/>
      <c r="U1088" s="84" t="s">
        <v>97</v>
      </c>
      <c r="V1088" s="84" t="s">
        <v>97</v>
      </c>
      <c r="W1088" s="85" t="b">
        <v>0</v>
      </c>
      <c r="X1088" s="63"/>
      <c r="Y1088" s="63"/>
      <c r="Z1088" s="63"/>
    </row>
    <row r="1089">
      <c r="A1089" s="75"/>
      <c r="B1089" s="94"/>
      <c r="C1089" s="75"/>
      <c r="D1089" s="76"/>
      <c r="E1089" s="75" t="s">
        <v>97</v>
      </c>
      <c r="F1089" s="75" t="s">
        <v>97</v>
      </c>
      <c r="G1089" s="77"/>
      <c r="H1089" s="77"/>
      <c r="I1089" s="80"/>
      <c r="J1089" s="77" t="s">
        <v>97</v>
      </c>
      <c r="K1089" s="79" t="s">
        <v>97</v>
      </c>
      <c r="L1089" s="79"/>
      <c r="M1089" s="80"/>
      <c r="N1089" s="79" t="s">
        <v>97</v>
      </c>
      <c r="O1089" s="81" t="str">
        <f t="array" ref="O1089">IF(A1089="", "", (IFNA(IF(A1089="", "", INDEX(UpdateSheet!$L:$L, MATCH(1, (UpdateSheet!$G:$G=MAXIFS(UpdateSheet!$G:$G, UpdateSheet!$H:$H, G1089, UpdateSheet!$G:$G, "&lt;=" &amp; D1089)) * (UpdateSheet!$H:$H=G1089), 0))), "") * J1089) +
(IFNA(IF(A1089="", "", INDEX(UpdateSheet!$P:$P, MATCH(1, (UpdateSheet!$G:$G=MAXIFS(UpdateSheet!$G:$G, UpdateSheet!$M:$M, K1089, UpdateSheet!$G:$G, "&lt;=" &amp; D1089)) * (UpdateSheet!$M:$M=K1089), 0))), "") * N1089)
)
</f>
        <v/>
      </c>
      <c r="P1089" s="86"/>
      <c r="Q1089" s="82" t="str">
        <f t="array" ref="Q1089">IF(A1089="", "", (IFNA(IF(A1089="", "", INDEX(UpdateSheet!$K:$K, MATCH(1, (UpdateSheet!$G:$G=MAXIFS(UpdateSheet!$G:$G, UpdateSheet!$H:$H, G1089, UpdateSheet!$I:$I, J1089, UpdateSheet!$G:$G, "&lt;=" &amp; D1089)) * (UpdateSheet!$H:$H=G1089) *(UpdateSheet!$I:$I=J1089), 0))), "")) +
(IFNA(IF(A1089="", "", INDEX(UpdateSheet!$O:$O, MATCH(1, (UpdateSheet!$G:$G=MAXIFS(UpdateSheet!$G:$G, UpdateSheet!$M:$M, K1089,UpdateSheet!$N:$N, N1089, UpdateSheet!$G:$G, "&lt;=" &amp; D1089)) * (UpdateSheet!$M:$M=K1089) *(UpdateSheet!$N:$N=N1089), 0))), ""))
)
</f>
        <v/>
      </c>
      <c r="R1089" s="81" t="s">
        <v>97</v>
      </c>
      <c r="S1089" s="63"/>
      <c r="T1089" s="87"/>
      <c r="U1089" s="84" t="s">
        <v>97</v>
      </c>
      <c r="V1089" s="84" t="s">
        <v>97</v>
      </c>
      <c r="W1089" s="85" t="b">
        <v>0</v>
      </c>
      <c r="X1089" s="63"/>
      <c r="Y1089" s="63"/>
      <c r="Z1089" s="63"/>
    </row>
    <row r="1090">
      <c r="A1090" s="75"/>
      <c r="B1090" s="94"/>
      <c r="C1090" s="75"/>
      <c r="D1090" s="76"/>
      <c r="E1090" s="75" t="s">
        <v>97</v>
      </c>
      <c r="F1090" s="75" t="s">
        <v>97</v>
      </c>
      <c r="G1090" s="77"/>
      <c r="H1090" s="77"/>
      <c r="I1090" s="80"/>
      <c r="J1090" s="77" t="s">
        <v>97</v>
      </c>
      <c r="K1090" s="79" t="s">
        <v>97</v>
      </c>
      <c r="L1090" s="79"/>
      <c r="M1090" s="80"/>
      <c r="N1090" s="79" t="s">
        <v>97</v>
      </c>
      <c r="O1090" s="81" t="str">
        <f t="array" ref="O1090">IF(A1090="", "", (IFNA(IF(A1090="", "", INDEX(UpdateSheet!$L:$L, MATCH(1, (UpdateSheet!$G:$G=MAXIFS(UpdateSheet!$G:$G, UpdateSheet!$H:$H, G1090, UpdateSheet!$G:$G, "&lt;=" &amp; D1090)) * (UpdateSheet!$H:$H=G1090), 0))), "") * J1090) +
(IFNA(IF(A1090="", "", INDEX(UpdateSheet!$P:$P, MATCH(1, (UpdateSheet!$G:$G=MAXIFS(UpdateSheet!$G:$G, UpdateSheet!$M:$M, K1090, UpdateSheet!$G:$G, "&lt;=" &amp; D1090)) * (UpdateSheet!$M:$M=K1090), 0))), "") * N1090)
)
</f>
        <v/>
      </c>
      <c r="P1090" s="86"/>
      <c r="Q1090" s="82" t="str">
        <f t="array" ref="Q1090">IF(A1090="", "", (IFNA(IF(A1090="", "", INDEX(UpdateSheet!$K:$K, MATCH(1, (UpdateSheet!$G:$G=MAXIFS(UpdateSheet!$G:$G, UpdateSheet!$H:$H, G1090, UpdateSheet!$I:$I, J1090, UpdateSheet!$G:$G, "&lt;=" &amp; D1090)) * (UpdateSheet!$H:$H=G1090) *(UpdateSheet!$I:$I=J1090), 0))), "")) +
(IFNA(IF(A1090="", "", INDEX(UpdateSheet!$O:$O, MATCH(1, (UpdateSheet!$G:$G=MAXIFS(UpdateSheet!$G:$G, UpdateSheet!$M:$M, K1090,UpdateSheet!$N:$N, N1090, UpdateSheet!$G:$G, "&lt;=" &amp; D1090)) * (UpdateSheet!$M:$M=K1090) *(UpdateSheet!$N:$N=N1090), 0))), ""))
)
</f>
        <v/>
      </c>
      <c r="R1090" s="81" t="s">
        <v>97</v>
      </c>
      <c r="S1090" s="63"/>
      <c r="T1090" s="87"/>
      <c r="U1090" s="84" t="s">
        <v>97</v>
      </c>
      <c r="V1090" s="84" t="s">
        <v>97</v>
      </c>
      <c r="W1090" s="85" t="b">
        <v>0</v>
      </c>
      <c r="X1090" s="63"/>
      <c r="Y1090" s="63"/>
      <c r="Z1090" s="63"/>
    </row>
    <row r="1091">
      <c r="A1091" s="75"/>
      <c r="B1091" s="94"/>
      <c r="C1091" s="75"/>
      <c r="D1091" s="76"/>
      <c r="E1091" s="75" t="s">
        <v>97</v>
      </c>
      <c r="F1091" s="75" t="s">
        <v>97</v>
      </c>
      <c r="G1091" s="77"/>
      <c r="H1091" s="77"/>
      <c r="I1091" s="80"/>
      <c r="J1091" s="77" t="s">
        <v>97</v>
      </c>
      <c r="K1091" s="79" t="s">
        <v>97</v>
      </c>
      <c r="L1091" s="79"/>
      <c r="M1091" s="80"/>
      <c r="N1091" s="79" t="s">
        <v>97</v>
      </c>
      <c r="O1091" s="81" t="str">
        <f t="array" ref="O1091">IF(A1091="", "", (IFNA(IF(A1091="", "", INDEX(UpdateSheet!$L:$L, MATCH(1, (UpdateSheet!$G:$G=MAXIFS(UpdateSheet!$G:$G, UpdateSheet!$H:$H, G1091, UpdateSheet!$G:$G, "&lt;=" &amp; D1091)) * (UpdateSheet!$H:$H=G1091), 0))), "") * J1091) +
(IFNA(IF(A1091="", "", INDEX(UpdateSheet!$P:$P, MATCH(1, (UpdateSheet!$G:$G=MAXIFS(UpdateSheet!$G:$G, UpdateSheet!$M:$M, K1091, UpdateSheet!$G:$G, "&lt;=" &amp; D1091)) * (UpdateSheet!$M:$M=K1091), 0))), "") * N1091)
)
</f>
        <v/>
      </c>
      <c r="P1091" s="86"/>
      <c r="Q1091" s="82" t="str">
        <f t="array" ref="Q1091">IF(A1091="", "", (IFNA(IF(A1091="", "", INDEX(UpdateSheet!$K:$K, MATCH(1, (UpdateSheet!$G:$G=MAXIFS(UpdateSheet!$G:$G, UpdateSheet!$H:$H, G1091, UpdateSheet!$I:$I, J1091, UpdateSheet!$G:$G, "&lt;=" &amp; D1091)) * (UpdateSheet!$H:$H=G1091) *(UpdateSheet!$I:$I=J1091), 0))), "")) +
(IFNA(IF(A1091="", "", INDEX(UpdateSheet!$O:$O, MATCH(1, (UpdateSheet!$G:$G=MAXIFS(UpdateSheet!$G:$G, UpdateSheet!$M:$M, K1091,UpdateSheet!$N:$N, N1091, UpdateSheet!$G:$G, "&lt;=" &amp; D1091)) * (UpdateSheet!$M:$M=K1091) *(UpdateSheet!$N:$N=N1091), 0))), ""))
)
</f>
        <v/>
      </c>
      <c r="R1091" s="81" t="s">
        <v>97</v>
      </c>
      <c r="S1091" s="63"/>
      <c r="T1091" s="87"/>
      <c r="U1091" s="84" t="s">
        <v>97</v>
      </c>
      <c r="V1091" s="84" t="s">
        <v>97</v>
      </c>
      <c r="W1091" s="85" t="b">
        <v>0</v>
      </c>
      <c r="X1091" s="63"/>
      <c r="Y1091" s="63"/>
      <c r="Z1091" s="63"/>
    </row>
    <row r="1092">
      <c r="A1092" s="75"/>
      <c r="B1092" s="94"/>
      <c r="C1092" s="75"/>
      <c r="D1092" s="76"/>
      <c r="E1092" s="75" t="s">
        <v>97</v>
      </c>
      <c r="F1092" s="75" t="s">
        <v>97</v>
      </c>
      <c r="G1092" s="77"/>
      <c r="H1092" s="77"/>
      <c r="I1092" s="80"/>
      <c r="J1092" s="77" t="s">
        <v>97</v>
      </c>
      <c r="K1092" s="79" t="s">
        <v>97</v>
      </c>
      <c r="L1092" s="79"/>
      <c r="M1092" s="80"/>
      <c r="N1092" s="79" t="s">
        <v>97</v>
      </c>
      <c r="O1092" s="81" t="str">
        <f t="array" ref="O1092">IF(A1092="", "", (IFNA(IF(A1092="", "", INDEX(UpdateSheet!$L:$L, MATCH(1, (UpdateSheet!$G:$G=MAXIFS(UpdateSheet!$G:$G, UpdateSheet!$H:$H, G1092, UpdateSheet!$G:$G, "&lt;=" &amp; D1092)) * (UpdateSheet!$H:$H=G1092), 0))), "") * J1092) +
(IFNA(IF(A1092="", "", INDEX(UpdateSheet!$P:$P, MATCH(1, (UpdateSheet!$G:$G=MAXIFS(UpdateSheet!$G:$G, UpdateSheet!$M:$M, K1092, UpdateSheet!$G:$G, "&lt;=" &amp; D1092)) * (UpdateSheet!$M:$M=K1092), 0))), "") * N1092)
)
</f>
        <v/>
      </c>
      <c r="P1092" s="86"/>
      <c r="Q1092" s="82" t="str">
        <f t="array" ref="Q1092">IF(A1092="", "", (IFNA(IF(A1092="", "", INDEX(UpdateSheet!$K:$K, MATCH(1, (UpdateSheet!$G:$G=MAXIFS(UpdateSheet!$G:$G, UpdateSheet!$H:$H, G1092, UpdateSheet!$I:$I, J1092, UpdateSheet!$G:$G, "&lt;=" &amp; D1092)) * (UpdateSheet!$H:$H=G1092) *(UpdateSheet!$I:$I=J1092), 0))), "")) +
(IFNA(IF(A1092="", "", INDEX(UpdateSheet!$O:$O, MATCH(1, (UpdateSheet!$G:$G=MAXIFS(UpdateSheet!$G:$G, UpdateSheet!$M:$M, K1092,UpdateSheet!$N:$N, N1092, UpdateSheet!$G:$G, "&lt;=" &amp; D1092)) * (UpdateSheet!$M:$M=K1092) *(UpdateSheet!$N:$N=N1092), 0))), ""))
)
</f>
        <v/>
      </c>
      <c r="R1092" s="81" t="s">
        <v>97</v>
      </c>
      <c r="S1092" s="63"/>
      <c r="T1092" s="87"/>
      <c r="U1092" s="84" t="s">
        <v>97</v>
      </c>
      <c r="V1092" s="84" t="s">
        <v>97</v>
      </c>
      <c r="W1092" s="85" t="b">
        <v>0</v>
      </c>
      <c r="X1092" s="63"/>
      <c r="Y1092" s="63"/>
      <c r="Z1092" s="63"/>
    </row>
    <row r="1093">
      <c r="A1093" s="75"/>
      <c r="B1093" s="94"/>
      <c r="C1093" s="75"/>
      <c r="D1093" s="76"/>
      <c r="E1093" s="75" t="s">
        <v>97</v>
      </c>
      <c r="F1093" s="75" t="s">
        <v>97</v>
      </c>
      <c r="G1093" s="77"/>
      <c r="H1093" s="77"/>
      <c r="I1093" s="80"/>
      <c r="J1093" s="77" t="s">
        <v>97</v>
      </c>
      <c r="K1093" s="79" t="s">
        <v>97</v>
      </c>
      <c r="L1093" s="79"/>
      <c r="M1093" s="80"/>
      <c r="N1093" s="79" t="s">
        <v>97</v>
      </c>
      <c r="O1093" s="81" t="str">
        <f t="array" ref="O1093">IF(A1093="", "", (IFNA(IF(A1093="", "", INDEX(UpdateSheet!$L:$L, MATCH(1, (UpdateSheet!$G:$G=MAXIFS(UpdateSheet!$G:$G, UpdateSheet!$H:$H, G1093, UpdateSheet!$G:$G, "&lt;=" &amp; D1093)) * (UpdateSheet!$H:$H=G1093), 0))), "") * J1093) +
(IFNA(IF(A1093="", "", INDEX(UpdateSheet!$P:$P, MATCH(1, (UpdateSheet!$G:$G=MAXIFS(UpdateSheet!$G:$G, UpdateSheet!$M:$M, K1093, UpdateSheet!$G:$G, "&lt;=" &amp; D1093)) * (UpdateSheet!$M:$M=K1093), 0))), "") * N1093)
)
</f>
        <v/>
      </c>
      <c r="P1093" s="86"/>
      <c r="Q1093" s="82" t="str">
        <f t="array" ref="Q1093">IF(A1093="", "", (IFNA(IF(A1093="", "", INDEX(UpdateSheet!$K:$K, MATCH(1, (UpdateSheet!$G:$G=MAXIFS(UpdateSheet!$G:$G, UpdateSheet!$H:$H, G1093, UpdateSheet!$I:$I, J1093, UpdateSheet!$G:$G, "&lt;=" &amp; D1093)) * (UpdateSheet!$H:$H=G1093) *(UpdateSheet!$I:$I=J1093), 0))), "")) +
(IFNA(IF(A1093="", "", INDEX(UpdateSheet!$O:$O, MATCH(1, (UpdateSheet!$G:$G=MAXIFS(UpdateSheet!$G:$G, UpdateSheet!$M:$M, K1093,UpdateSheet!$N:$N, N1093, UpdateSheet!$G:$G, "&lt;=" &amp; D1093)) * (UpdateSheet!$M:$M=K1093) *(UpdateSheet!$N:$N=N1093), 0))), ""))
)
</f>
        <v/>
      </c>
      <c r="R1093" s="81" t="s">
        <v>97</v>
      </c>
      <c r="S1093" s="63"/>
      <c r="T1093" s="87"/>
      <c r="U1093" s="84" t="s">
        <v>97</v>
      </c>
      <c r="V1093" s="84" t="s">
        <v>97</v>
      </c>
      <c r="W1093" s="85" t="b">
        <v>0</v>
      </c>
      <c r="X1093" s="63"/>
      <c r="Y1093" s="63"/>
      <c r="Z1093" s="63"/>
    </row>
    <row r="1094">
      <c r="A1094" s="75"/>
      <c r="B1094" s="94"/>
      <c r="C1094" s="75"/>
      <c r="D1094" s="76"/>
      <c r="E1094" s="75" t="s">
        <v>97</v>
      </c>
      <c r="F1094" s="75" t="s">
        <v>97</v>
      </c>
      <c r="G1094" s="77"/>
      <c r="H1094" s="77"/>
      <c r="I1094" s="80"/>
      <c r="J1094" s="77" t="s">
        <v>97</v>
      </c>
      <c r="K1094" s="79" t="s">
        <v>97</v>
      </c>
      <c r="L1094" s="79"/>
      <c r="M1094" s="80"/>
      <c r="N1094" s="79" t="s">
        <v>97</v>
      </c>
      <c r="O1094" s="81" t="str">
        <f t="array" ref="O1094">IF(A1094="", "", (IFNA(IF(A1094="", "", INDEX(UpdateSheet!$L:$L, MATCH(1, (UpdateSheet!$G:$G=MAXIFS(UpdateSheet!$G:$G, UpdateSheet!$H:$H, G1094, UpdateSheet!$G:$G, "&lt;=" &amp; D1094)) * (UpdateSheet!$H:$H=G1094), 0))), "") * J1094) +
(IFNA(IF(A1094="", "", INDEX(UpdateSheet!$P:$P, MATCH(1, (UpdateSheet!$G:$G=MAXIFS(UpdateSheet!$G:$G, UpdateSheet!$M:$M, K1094, UpdateSheet!$G:$G, "&lt;=" &amp; D1094)) * (UpdateSheet!$M:$M=K1094), 0))), "") * N1094)
)
</f>
        <v/>
      </c>
      <c r="P1094" s="86"/>
      <c r="Q1094" s="82" t="str">
        <f t="array" ref="Q1094">IF(A1094="", "", (IFNA(IF(A1094="", "", INDEX(UpdateSheet!$K:$K, MATCH(1, (UpdateSheet!$G:$G=MAXIFS(UpdateSheet!$G:$G, UpdateSheet!$H:$H, G1094, UpdateSheet!$I:$I, J1094, UpdateSheet!$G:$G, "&lt;=" &amp; D1094)) * (UpdateSheet!$H:$H=G1094) *(UpdateSheet!$I:$I=J1094), 0))), "")) +
(IFNA(IF(A1094="", "", INDEX(UpdateSheet!$O:$O, MATCH(1, (UpdateSheet!$G:$G=MAXIFS(UpdateSheet!$G:$G, UpdateSheet!$M:$M, K1094,UpdateSheet!$N:$N, N1094, UpdateSheet!$G:$G, "&lt;=" &amp; D1094)) * (UpdateSheet!$M:$M=K1094) *(UpdateSheet!$N:$N=N1094), 0))), ""))
)
</f>
        <v/>
      </c>
      <c r="R1094" s="81" t="s">
        <v>97</v>
      </c>
      <c r="S1094" s="63"/>
      <c r="T1094" s="87"/>
      <c r="U1094" s="84" t="s">
        <v>97</v>
      </c>
      <c r="V1094" s="84" t="s">
        <v>97</v>
      </c>
      <c r="W1094" s="85" t="b">
        <v>0</v>
      </c>
      <c r="X1094" s="63"/>
      <c r="Y1094" s="63"/>
      <c r="Z1094" s="63"/>
    </row>
    <row r="1095">
      <c r="A1095" s="75"/>
      <c r="B1095" s="94"/>
      <c r="C1095" s="75"/>
      <c r="D1095" s="76"/>
      <c r="E1095" s="75" t="s">
        <v>97</v>
      </c>
      <c r="F1095" s="75" t="s">
        <v>97</v>
      </c>
      <c r="G1095" s="77"/>
      <c r="H1095" s="77"/>
      <c r="I1095" s="80"/>
      <c r="J1095" s="77" t="s">
        <v>97</v>
      </c>
      <c r="K1095" s="79" t="s">
        <v>97</v>
      </c>
      <c r="L1095" s="79"/>
      <c r="M1095" s="80"/>
      <c r="N1095" s="79" t="s">
        <v>97</v>
      </c>
      <c r="O1095" s="81" t="str">
        <f t="array" ref="O1095">IF(A1095="", "", (IFNA(IF(A1095="", "", INDEX(UpdateSheet!$L:$L, MATCH(1, (UpdateSheet!$G:$G=MAXIFS(UpdateSheet!$G:$G, UpdateSheet!$H:$H, G1095, UpdateSheet!$G:$G, "&lt;=" &amp; D1095)) * (UpdateSheet!$H:$H=G1095), 0))), "") * J1095) +
(IFNA(IF(A1095="", "", INDEX(UpdateSheet!$P:$P, MATCH(1, (UpdateSheet!$G:$G=MAXIFS(UpdateSheet!$G:$G, UpdateSheet!$M:$M, K1095, UpdateSheet!$G:$G, "&lt;=" &amp; D1095)) * (UpdateSheet!$M:$M=K1095), 0))), "") * N1095)
)
</f>
        <v/>
      </c>
      <c r="P1095" s="86"/>
      <c r="Q1095" s="82" t="str">
        <f t="array" ref="Q1095">IF(A1095="", "", (IFNA(IF(A1095="", "", INDEX(UpdateSheet!$K:$K, MATCH(1, (UpdateSheet!$G:$G=MAXIFS(UpdateSheet!$G:$G, UpdateSheet!$H:$H, G1095, UpdateSheet!$I:$I, J1095, UpdateSheet!$G:$G, "&lt;=" &amp; D1095)) * (UpdateSheet!$H:$H=G1095) *(UpdateSheet!$I:$I=J1095), 0))), "")) +
(IFNA(IF(A1095="", "", INDEX(UpdateSheet!$O:$O, MATCH(1, (UpdateSheet!$G:$G=MAXIFS(UpdateSheet!$G:$G, UpdateSheet!$M:$M, K1095,UpdateSheet!$N:$N, N1095, UpdateSheet!$G:$G, "&lt;=" &amp; D1095)) * (UpdateSheet!$M:$M=K1095) *(UpdateSheet!$N:$N=N1095), 0))), ""))
)
</f>
        <v/>
      </c>
      <c r="R1095" s="81" t="s">
        <v>97</v>
      </c>
      <c r="S1095" s="63"/>
      <c r="T1095" s="87"/>
      <c r="U1095" s="84" t="s">
        <v>97</v>
      </c>
      <c r="V1095" s="84" t="s">
        <v>97</v>
      </c>
      <c r="W1095" s="85" t="b">
        <v>0</v>
      </c>
      <c r="X1095" s="63"/>
      <c r="Y1095" s="63"/>
      <c r="Z1095" s="63"/>
    </row>
    <row r="1096">
      <c r="A1096" s="75"/>
      <c r="B1096" s="94"/>
      <c r="C1096" s="75"/>
      <c r="D1096" s="76"/>
      <c r="E1096" s="75" t="s">
        <v>97</v>
      </c>
      <c r="F1096" s="75" t="s">
        <v>97</v>
      </c>
      <c r="G1096" s="77"/>
      <c r="H1096" s="77"/>
      <c r="I1096" s="80"/>
      <c r="J1096" s="77" t="s">
        <v>97</v>
      </c>
      <c r="K1096" s="79" t="s">
        <v>97</v>
      </c>
      <c r="L1096" s="79"/>
      <c r="M1096" s="80"/>
      <c r="N1096" s="79" t="s">
        <v>97</v>
      </c>
      <c r="O1096" s="81" t="str">
        <f t="array" ref="O1096">IF(A1096="", "", (IFNA(IF(A1096="", "", INDEX(UpdateSheet!$L:$L, MATCH(1, (UpdateSheet!$G:$G=MAXIFS(UpdateSheet!$G:$G, UpdateSheet!$H:$H, G1096, UpdateSheet!$G:$G, "&lt;=" &amp; D1096)) * (UpdateSheet!$H:$H=G1096), 0))), "") * J1096) +
(IFNA(IF(A1096="", "", INDEX(UpdateSheet!$P:$P, MATCH(1, (UpdateSheet!$G:$G=MAXIFS(UpdateSheet!$G:$G, UpdateSheet!$M:$M, K1096, UpdateSheet!$G:$G, "&lt;=" &amp; D1096)) * (UpdateSheet!$M:$M=K1096), 0))), "") * N1096)
)
</f>
        <v/>
      </c>
      <c r="P1096" s="86"/>
      <c r="Q1096" s="82" t="str">
        <f t="array" ref="Q1096">IF(A1096="", "", (IFNA(IF(A1096="", "", INDEX(UpdateSheet!$K:$K, MATCH(1, (UpdateSheet!$G:$G=MAXIFS(UpdateSheet!$G:$G, UpdateSheet!$H:$H, G1096, UpdateSheet!$I:$I, J1096, UpdateSheet!$G:$G, "&lt;=" &amp; D1096)) * (UpdateSheet!$H:$H=G1096) *(UpdateSheet!$I:$I=J1096), 0))), "")) +
(IFNA(IF(A1096="", "", INDEX(UpdateSheet!$O:$O, MATCH(1, (UpdateSheet!$G:$G=MAXIFS(UpdateSheet!$G:$G, UpdateSheet!$M:$M, K1096,UpdateSheet!$N:$N, N1096, UpdateSheet!$G:$G, "&lt;=" &amp; D1096)) * (UpdateSheet!$M:$M=K1096) *(UpdateSheet!$N:$N=N1096), 0))), ""))
)
</f>
        <v/>
      </c>
      <c r="R1096" s="81" t="s">
        <v>97</v>
      </c>
      <c r="S1096" s="63"/>
      <c r="T1096" s="87"/>
      <c r="U1096" s="84" t="s">
        <v>97</v>
      </c>
      <c r="V1096" s="84" t="s">
        <v>97</v>
      </c>
      <c r="W1096" s="85" t="b">
        <v>0</v>
      </c>
      <c r="X1096" s="63"/>
      <c r="Y1096" s="63"/>
      <c r="Z1096" s="63"/>
    </row>
    <row r="1097">
      <c r="A1097" s="75"/>
      <c r="B1097" s="94"/>
      <c r="C1097" s="75"/>
      <c r="D1097" s="76"/>
      <c r="E1097" s="75" t="s">
        <v>97</v>
      </c>
      <c r="F1097" s="75" t="s">
        <v>97</v>
      </c>
      <c r="G1097" s="77"/>
      <c r="H1097" s="77"/>
      <c r="I1097" s="80"/>
      <c r="J1097" s="77" t="s">
        <v>97</v>
      </c>
      <c r="K1097" s="79" t="s">
        <v>97</v>
      </c>
      <c r="L1097" s="79"/>
      <c r="M1097" s="80"/>
      <c r="N1097" s="79" t="s">
        <v>97</v>
      </c>
      <c r="O1097" s="81" t="str">
        <f t="array" ref="O1097">IF(A1097="", "", (IFNA(IF(A1097="", "", INDEX(UpdateSheet!$L:$L, MATCH(1, (UpdateSheet!$G:$G=MAXIFS(UpdateSheet!$G:$G, UpdateSheet!$H:$H, G1097, UpdateSheet!$G:$G, "&lt;=" &amp; D1097)) * (UpdateSheet!$H:$H=G1097), 0))), "") * J1097) +
(IFNA(IF(A1097="", "", INDEX(UpdateSheet!$P:$P, MATCH(1, (UpdateSheet!$G:$G=MAXIFS(UpdateSheet!$G:$G, UpdateSheet!$M:$M, K1097, UpdateSheet!$G:$G, "&lt;=" &amp; D1097)) * (UpdateSheet!$M:$M=K1097), 0))), "") * N1097)
)
</f>
        <v/>
      </c>
      <c r="P1097" s="86"/>
      <c r="Q1097" s="82" t="str">
        <f t="array" ref="Q1097">IF(A1097="", "", (IFNA(IF(A1097="", "", INDEX(UpdateSheet!$K:$K, MATCH(1, (UpdateSheet!$G:$G=MAXIFS(UpdateSheet!$G:$G, UpdateSheet!$H:$H, G1097, UpdateSheet!$I:$I, J1097, UpdateSheet!$G:$G, "&lt;=" &amp; D1097)) * (UpdateSheet!$H:$H=G1097) *(UpdateSheet!$I:$I=J1097), 0))), "")) +
(IFNA(IF(A1097="", "", INDEX(UpdateSheet!$O:$O, MATCH(1, (UpdateSheet!$G:$G=MAXIFS(UpdateSheet!$G:$G, UpdateSheet!$M:$M, K1097,UpdateSheet!$N:$N, N1097, UpdateSheet!$G:$G, "&lt;=" &amp; D1097)) * (UpdateSheet!$M:$M=K1097) *(UpdateSheet!$N:$N=N1097), 0))), ""))
)
</f>
        <v/>
      </c>
      <c r="R1097" s="81" t="s">
        <v>97</v>
      </c>
      <c r="S1097" s="63"/>
      <c r="T1097" s="87"/>
      <c r="U1097" s="84" t="s">
        <v>97</v>
      </c>
      <c r="V1097" s="84" t="s">
        <v>97</v>
      </c>
      <c r="W1097" s="85" t="b">
        <v>0</v>
      </c>
      <c r="X1097" s="63"/>
      <c r="Y1097" s="63"/>
      <c r="Z1097" s="63"/>
    </row>
    <row r="1098">
      <c r="A1098" s="75"/>
      <c r="B1098" s="94"/>
      <c r="C1098" s="75"/>
      <c r="D1098" s="76"/>
      <c r="E1098" s="75" t="s">
        <v>97</v>
      </c>
      <c r="F1098" s="75" t="s">
        <v>97</v>
      </c>
      <c r="G1098" s="77"/>
      <c r="H1098" s="77"/>
      <c r="I1098" s="80"/>
      <c r="J1098" s="77" t="s">
        <v>97</v>
      </c>
      <c r="K1098" s="79" t="s">
        <v>97</v>
      </c>
      <c r="L1098" s="79"/>
      <c r="M1098" s="80"/>
      <c r="N1098" s="79" t="s">
        <v>97</v>
      </c>
      <c r="O1098" s="81" t="str">
        <f t="array" ref="O1098">IF(A1098="", "", (IFNA(IF(A1098="", "", INDEX(UpdateSheet!$L:$L, MATCH(1, (UpdateSheet!$G:$G=MAXIFS(UpdateSheet!$G:$G, UpdateSheet!$H:$H, G1098, UpdateSheet!$G:$G, "&lt;=" &amp; D1098)) * (UpdateSheet!$H:$H=G1098), 0))), "") * J1098) +
(IFNA(IF(A1098="", "", INDEX(UpdateSheet!$P:$P, MATCH(1, (UpdateSheet!$G:$G=MAXIFS(UpdateSheet!$G:$G, UpdateSheet!$M:$M, K1098, UpdateSheet!$G:$G, "&lt;=" &amp; D1098)) * (UpdateSheet!$M:$M=K1098), 0))), "") * N1098)
)
</f>
        <v/>
      </c>
      <c r="P1098" s="86"/>
      <c r="Q1098" s="82" t="str">
        <f t="array" ref="Q1098">IF(A1098="", "", (IFNA(IF(A1098="", "", INDEX(UpdateSheet!$K:$K, MATCH(1, (UpdateSheet!$G:$G=MAXIFS(UpdateSheet!$G:$G, UpdateSheet!$H:$H, G1098, UpdateSheet!$I:$I, J1098, UpdateSheet!$G:$G, "&lt;=" &amp; D1098)) * (UpdateSheet!$H:$H=G1098) *(UpdateSheet!$I:$I=J1098), 0))), "")) +
(IFNA(IF(A1098="", "", INDEX(UpdateSheet!$O:$O, MATCH(1, (UpdateSheet!$G:$G=MAXIFS(UpdateSheet!$G:$G, UpdateSheet!$M:$M, K1098,UpdateSheet!$N:$N, N1098, UpdateSheet!$G:$G, "&lt;=" &amp; D1098)) * (UpdateSheet!$M:$M=K1098) *(UpdateSheet!$N:$N=N1098), 0))), ""))
)
</f>
        <v/>
      </c>
      <c r="R1098" s="81" t="s">
        <v>97</v>
      </c>
      <c r="S1098" s="63"/>
      <c r="T1098" s="87"/>
      <c r="U1098" s="84" t="s">
        <v>97</v>
      </c>
      <c r="V1098" s="84" t="s">
        <v>97</v>
      </c>
      <c r="W1098" s="85" t="b">
        <v>0</v>
      </c>
      <c r="X1098" s="63"/>
      <c r="Y1098" s="63"/>
      <c r="Z1098" s="63"/>
    </row>
    <row r="1099">
      <c r="A1099" s="75"/>
      <c r="B1099" s="94"/>
      <c r="C1099" s="75"/>
      <c r="D1099" s="76"/>
      <c r="E1099" s="75" t="s">
        <v>97</v>
      </c>
      <c r="F1099" s="75" t="s">
        <v>97</v>
      </c>
      <c r="G1099" s="77"/>
      <c r="H1099" s="77"/>
      <c r="I1099" s="80"/>
      <c r="J1099" s="77" t="s">
        <v>97</v>
      </c>
      <c r="K1099" s="79" t="s">
        <v>97</v>
      </c>
      <c r="L1099" s="79"/>
      <c r="M1099" s="80"/>
      <c r="N1099" s="79" t="s">
        <v>97</v>
      </c>
      <c r="O1099" s="81" t="str">
        <f t="array" ref="O1099">IF(A1099="", "", (IFNA(IF(A1099="", "", INDEX(UpdateSheet!$L:$L, MATCH(1, (UpdateSheet!$G:$G=MAXIFS(UpdateSheet!$G:$G, UpdateSheet!$H:$H, G1099, UpdateSheet!$G:$G, "&lt;=" &amp; D1099)) * (UpdateSheet!$H:$H=G1099), 0))), "") * J1099) +
(IFNA(IF(A1099="", "", INDEX(UpdateSheet!$P:$P, MATCH(1, (UpdateSheet!$G:$G=MAXIFS(UpdateSheet!$G:$G, UpdateSheet!$M:$M, K1099, UpdateSheet!$G:$G, "&lt;=" &amp; D1099)) * (UpdateSheet!$M:$M=K1099), 0))), "") * N1099)
)
</f>
        <v/>
      </c>
      <c r="P1099" s="86"/>
      <c r="Q1099" s="82" t="str">
        <f t="array" ref="Q1099">IF(A1099="", "", (IFNA(IF(A1099="", "", INDEX(UpdateSheet!$K:$K, MATCH(1, (UpdateSheet!$G:$G=MAXIFS(UpdateSheet!$G:$G, UpdateSheet!$H:$H, G1099, UpdateSheet!$I:$I, J1099, UpdateSheet!$G:$G, "&lt;=" &amp; D1099)) * (UpdateSheet!$H:$H=G1099) *(UpdateSheet!$I:$I=J1099), 0))), "")) +
(IFNA(IF(A1099="", "", INDEX(UpdateSheet!$O:$O, MATCH(1, (UpdateSheet!$G:$G=MAXIFS(UpdateSheet!$G:$G, UpdateSheet!$M:$M, K1099,UpdateSheet!$N:$N, N1099, UpdateSheet!$G:$G, "&lt;=" &amp; D1099)) * (UpdateSheet!$M:$M=K1099) *(UpdateSheet!$N:$N=N1099), 0))), ""))
)
</f>
        <v/>
      </c>
      <c r="R1099" s="81" t="s">
        <v>97</v>
      </c>
      <c r="S1099" s="63"/>
      <c r="T1099" s="87"/>
      <c r="U1099" s="84" t="s">
        <v>97</v>
      </c>
      <c r="V1099" s="84" t="s">
        <v>97</v>
      </c>
      <c r="W1099" s="85" t="b">
        <v>0</v>
      </c>
      <c r="X1099" s="63"/>
      <c r="Y1099" s="63"/>
      <c r="Z1099" s="63"/>
    </row>
    <row r="1100">
      <c r="A1100" s="75"/>
      <c r="B1100" s="94"/>
      <c r="C1100" s="75"/>
      <c r="D1100" s="76"/>
      <c r="E1100" s="75" t="s">
        <v>97</v>
      </c>
      <c r="F1100" s="75" t="s">
        <v>97</v>
      </c>
      <c r="G1100" s="77"/>
      <c r="H1100" s="77"/>
      <c r="I1100" s="80"/>
      <c r="J1100" s="77" t="s">
        <v>97</v>
      </c>
      <c r="K1100" s="79" t="s">
        <v>97</v>
      </c>
      <c r="L1100" s="79"/>
      <c r="M1100" s="80"/>
      <c r="N1100" s="79" t="s">
        <v>97</v>
      </c>
      <c r="O1100" s="81" t="str">
        <f t="array" ref="O1100">IF(A1100="", "", (IFNA(IF(A1100="", "", INDEX(UpdateSheet!$L:$L, MATCH(1, (UpdateSheet!$G:$G=MAXIFS(UpdateSheet!$G:$G, UpdateSheet!$H:$H, G1100, UpdateSheet!$G:$G, "&lt;=" &amp; D1100)) * (UpdateSheet!$H:$H=G1100), 0))), "") * J1100) +
(IFNA(IF(A1100="", "", INDEX(UpdateSheet!$P:$P, MATCH(1, (UpdateSheet!$G:$G=MAXIFS(UpdateSheet!$G:$G, UpdateSheet!$M:$M, K1100, UpdateSheet!$G:$G, "&lt;=" &amp; D1100)) * (UpdateSheet!$M:$M=K1100), 0))), "") * N1100)
)
</f>
        <v/>
      </c>
      <c r="P1100" s="86"/>
      <c r="Q1100" s="82" t="str">
        <f t="array" ref="Q1100">IF(A1100="", "", (IFNA(IF(A1100="", "", INDEX(UpdateSheet!$K:$K, MATCH(1, (UpdateSheet!$G:$G=MAXIFS(UpdateSheet!$G:$G, UpdateSheet!$H:$H, G1100, UpdateSheet!$I:$I, J1100, UpdateSheet!$G:$G, "&lt;=" &amp; D1100)) * (UpdateSheet!$H:$H=G1100) *(UpdateSheet!$I:$I=J1100), 0))), "")) +
(IFNA(IF(A1100="", "", INDEX(UpdateSheet!$O:$O, MATCH(1, (UpdateSheet!$G:$G=MAXIFS(UpdateSheet!$G:$G, UpdateSheet!$M:$M, K1100,UpdateSheet!$N:$N, N1100, UpdateSheet!$G:$G, "&lt;=" &amp; D1100)) * (UpdateSheet!$M:$M=K1100) *(UpdateSheet!$N:$N=N1100), 0))), ""))
)
</f>
        <v/>
      </c>
      <c r="R1100" s="81" t="s">
        <v>97</v>
      </c>
      <c r="S1100" s="63"/>
      <c r="T1100" s="87"/>
      <c r="U1100" s="84" t="s">
        <v>97</v>
      </c>
      <c r="V1100" s="84" t="s">
        <v>97</v>
      </c>
      <c r="W1100" s="85" t="b">
        <v>0</v>
      </c>
      <c r="X1100" s="63"/>
      <c r="Y1100" s="63"/>
      <c r="Z1100" s="63"/>
    </row>
    <row r="1101">
      <c r="A1101" s="75"/>
      <c r="B1101" s="94"/>
      <c r="C1101" s="75"/>
      <c r="D1101" s="76"/>
      <c r="E1101" s="75" t="s">
        <v>97</v>
      </c>
      <c r="F1101" s="75" t="s">
        <v>97</v>
      </c>
      <c r="G1101" s="77"/>
      <c r="H1101" s="77"/>
      <c r="I1101" s="80"/>
      <c r="J1101" s="77" t="s">
        <v>97</v>
      </c>
      <c r="K1101" s="79" t="s">
        <v>97</v>
      </c>
      <c r="L1101" s="79"/>
      <c r="M1101" s="80"/>
      <c r="N1101" s="79" t="s">
        <v>97</v>
      </c>
      <c r="O1101" s="81" t="str">
        <f t="array" ref="O1101">IF(A1101="", "", (IFNA(IF(A1101="", "", INDEX(UpdateSheet!$L:$L, MATCH(1, (UpdateSheet!$G:$G=MAXIFS(UpdateSheet!$G:$G, UpdateSheet!$H:$H, G1101, UpdateSheet!$G:$G, "&lt;=" &amp; D1101)) * (UpdateSheet!$H:$H=G1101), 0))), "") * J1101) +
(IFNA(IF(A1101="", "", INDEX(UpdateSheet!$P:$P, MATCH(1, (UpdateSheet!$G:$G=MAXIFS(UpdateSheet!$G:$G, UpdateSheet!$M:$M, K1101, UpdateSheet!$G:$G, "&lt;=" &amp; D1101)) * (UpdateSheet!$M:$M=K1101), 0))), "") * N1101)
)
</f>
        <v/>
      </c>
      <c r="P1101" s="86"/>
      <c r="Q1101" s="82" t="str">
        <f t="array" ref="Q1101">IF(A1101="", "", (IFNA(IF(A1101="", "", INDEX(UpdateSheet!$K:$K, MATCH(1, (UpdateSheet!$G:$G=MAXIFS(UpdateSheet!$G:$G, UpdateSheet!$H:$H, G1101, UpdateSheet!$I:$I, J1101, UpdateSheet!$G:$G, "&lt;=" &amp; D1101)) * (UpdateSheet!$H:$H=G1101) *(UpdateSheet!$I:$I=J1101), 0))), "")) +
(IFNA(IF(A1101="", "", INDEX(UpdateSheet!$O:$O, MATCH(1, (UpdateSheet!$G:$G=MAXIFS(UpdateSheet!$G:$G, UpdateSheet!$M:$M, K1101,UpdateSheet!$N:$N, N1101, UpdateSheet!$G:$G, "&lt;=" &amp; D1101)) * (UpdateSheet!$M:$M=K1101) *(UpdateSheet!$N:$N=N1101), 0))), ""))
)
</f>
        <v/>
      </c>
      <c r="R1101" s="81" t="s">
        <v>97</v>
      </c>
      <c r="S1101" s="63"/>
      <c r="T1101" s="87"/>
      <c r="U1101" s="84" t="s">
        <v>97</v>
      </c>
      <c r="V1101" s="84" t="s">
        <v>97</v>
      </c>
      <c r="W1101" s="85" t="b">
        <v>0</v>
      </c>
      <c r="X1101" s="63"/>
      <c r="Y1101" s="63"/>
      <c r="Z1101" s="63"/>
    </row>
    <row r="1102">
      <c r="A1102" s="75"/>
      <c r="B1102" s="94"/>
      <c r="C1102" s="75"/>
      <c r="D1102" s="76"/>
      <c r="E1102" s="75" t="s">
        <v>97</v>
      </c>
      <c r="F1102" s="75" t="s">
        <v>97</v>
      </c>
      <c r="G1102" s="77"/>
      <c r="H1102" s="77"/>
      <c r="I1102" s="80"/>
      <c r="J1102" s="77" t="s">
        <v>97</v>
      </c>
      <c r="K1102" s="79" t="s">
        <v>97</v>
      </c>
      <c r="L1102" s="79"/>
      <c r="M1102" s="80"/>
      <c r="N1102" s="79" t="s">
        <v>97</v>
      </c>
      <c r="O1102" s="81" t="str">
        <f t="array" ref="O1102">IF(A1102="", "", (IFNA(IF(A1102="", "", INDEX(UpdateSheet!$L:$L, MATCH(1, (UpdateSheet!$G:$G=MAXIFS(UpdateSheet!$G:$G, UpdateSheet!$H:$H, G1102, UpdateSheet!$G:$G, "&lt;=" &amp; D1102)) * (UpdateSheet!$H:$H=G1102), 0))), "") * J1102) +
(IFNA(IF(A1102="", "", INDEX(UpdateSheet!$P:$P, MATCH(1, (UpdateSheet!$G:$G=MAXIFS(UpdateSheet!$G:$G, UpdateSheet!$M:$M, K1102, UpdateSheet!$G:$G, "&lt;=" &amp; D1102)) * (UpdateSheet!$M:$M=K1102), 0))), "") * N1102)
)
</f>
        <v/>
      </c>
      <c r="P1102" s="86"/>
      <c r="Q1102" s="82" t="str">
        <f t="array" ref="Q1102">IF(A1102="", "", (IFNA(IF(A1102="", "", INDEX(UpdateSheet!$K:$K, MATCH(1, (UpdateSheet!$G:$G=MAXIFS(UpdateSheet!$G:$G, UpdateSheet!$H:$H, G1102, UpdateSheet!$I:$I, J1102, UpdateSheet!$G:$G, "&lt;=" &amp; D1102)) * (UpdateSheet!$H:$H=G1102) *(UpdateSheet!$I:$I=J1102), 0))), "")) +
(IFNA(IF(A1102="", "", INDEX(UpdateSheet!$O:$O, MATCH(1, (UpdateSheet!$G:$G=MAXIFS(UpdateSheet!$G:$G, UpdateSheet!$M:$M, K1102,UpdateSheet!$N:$N, N1102, UpdateSheet!$G:$G, "&lt;=" &amp; D1102)) * (UpdateSheet!$M:$M=K1102) *(UpdateSheet!$N:$N=N1102), 0))), ""))
)
</f>
        <v/>
      </c>
      <c r="R1102" s="81" t="s">
        <v>97</v>
      </c>
      <c r="S1102" s="63"/>
      <c r="T1102" s="87"/>
      <c r="U1102" s="84" t="s">
        <v>97</v>
      </c>
      <c r="V1102" s="84" t="s">
        <v>97</v>
      </c>
      <c r="W1102" s="85" t="b">
        <v>0</v>
      </c>
      <c r="X1102" s="63"/>
      <c r="Y1102" s="63"/>
      <c r="Z1102" s="63"/>
    </row>
    <row r="1103">
      <c r="A1103" s="75"/>
      <c r="B1103" s="94"/>
      <c r="C1103" s="75"/>
      <c r="D1103" s="76"/>
      <c r="E1103" s="75" t="s">
        <v>97</v>
      </c>
      <c r="F1103" s="75" t="s">
        <v>97</v>
      </c>
      <c r="G1103" s="77"/>
      <c r="H1103" s="77"/>
      <c r="I1103" s="80"/>
      <c r="J1103" s="77" t="s">
        <v>97</v>
      </c>
      <c r="K1103" s="79" t="s">
        <v>97</v>
      </c>
      <c r="L1103" s="79"/>
      <c r="M1103" s="80"/>
      <c r="N1103" s="79" t="s">
        <v>97</v>
      </c>
      <c r="O1103" s="81" t="str">
        <f t="array" ref="O1103">IF(A1103="", "", (IFNA(IF(A1103="", "", INDEX(UpdateSheet!$L:$L, MATCH(1, (UpdateSheet!$G:$G=MAXIFS(UpdateSheet!$G:$G, UpdateSheet!$H:$H, G1103, UpdateSheet!$G:$G, "&lt;=" &amp; D1103)) * (UpdateSheet!$H:$H=G1103), 0))), "") * J1103) +
(IFNA(IF(A1103="", "", INDEX(UpdateSheet!$P:$P, MATCH(1, (UpdateSheet!$G:$G=MAXIFS(UpdateSheet!$G:$G, UpdateSheet!$M:$M, K1103, UpdateSheet!$G:$G, "&lt;=" &amp; D1103)) * (UpdateSheet!$M:$M=K1103), 0))), "") * N1103)
)
</f>
        <v/>
      </c>
      <c r="P1103" s="86"/>
      <c r="Q1103" s="82" t="str">
        <f t="array" ref="Q1103">IF(A1103="", "", (IFNA(IF(A1103="", "", INDEX(UpdateSheet!$K:$K, MATCH(1, (UpdateSheet!$G:$G=MAXIFS(UpdateSheet!$G:$G, UpdateSheet!$H:$H, G1103, UpdateSheet!$I:$I, J1103, UpdateSheet!$G:$G, "&lt;=" &amp; D1103)) * (UpdateSheet!$H:$H=G1103) *(UpdateSheet!$I:$I=J1103), 0))), "")) +
(IFNA(IF(A1103="", "", INDEX(UpdateSheet!$O:$O, MATCH(1, (UpdateSheet!$G:$G=MAXIFS(UpdateSheet!$G:$G, UpdateSheet!$M:$M, K1103,UpdateSheet!$N:$N, N1103, UpdateSheet!$G:$G, "&lt;=" &amp; D1103)) * (UpdateSheet!$M:$M=K1103) *(UpdateSheet!$N:$N=N1103), 0))), ""))
)
</f>
        <v/>
      </c>
      <c r="R1103" s="81" t="s">
        <v>97</v>
      </c>
      <c r="S1103" s="63"/>
      <c r="T1103" s="87"/>
      <c r="U1103" s="84" t="s">
        <v>97</v>
      </c>
      <c r="V1103" s="84" t="s">
        <v>97</v>
      </c>
      <c r="W1103" s="85" t="b">
        <v>0</v>
      </c>
      <c r="X1103" s="63"/>
      <c r="Y1103" s="63"/>
      <c r="Z1103" s="63"/>
    </row>
    <row r="1104">
      <c r="A1104" s="75"/>
      <c r="B1104" s="94"/>
      <c r="C1104" s="75"/>
      <c r="D1104" s="76"/>
      <c r="E1104" s="75" t="s">
        <v>97</v>
      </c>
      <c r="F1104" s="75" t="s">
        <v>97</v>
      </c>
      <c r="G1104" s="77"/>
      <c r="H1104" s="77"/>
      <c r="I1104" s="80"/>
      <c r="J1104" s="77" t="s">
        <v>97</v>
      </c>
      <c r="K1104" s="79" t="s">
        <v>97</v>
      </c>
      <c r="L1104" s="79"/>
      <c r="M1104" s="80"/>
      <c r="N1104" s="79" t="s">
        <v>97</v>
      </c>
      <c r="O1104" s="81" t="str">
        <f t="array" ref="O1104">IF(A1104="", "", (IFNA(IF(A1104="", "", INDEX(UpdateSheet!$L:$L, MATCH(1, (UpdateSheet!$G:$G=MAXIFS(UpdateSheet!$G:$G, UpdateSheet!$H:$H, G1104, UpdateSheet!$G:$G, "&lt;=" &amp; D1104)) * (UpdateSheet!$H:$H=G1104), 0))), "") * J1104) +
(IFNA(IF(A1104="", "", INDEX(UpdateSheet!$P:$P, MATCH(1, (UpdateSheet!$G:$G=MAXIFS(UpdateSheet!$G:$G, UpdateSheet!$M:$M, K1104, UpdateSheet!$G:$G, "&lt;=" &amp; D1104)) * (UpdateSheet!$M:$M=K1104), 0))), "") * N1104)
)
</f>
        <v/>
      </c>
      <c r="P1104" s="86"/>
      <c r="Q1104" s="82" t="str">
        <f t="array" ref="Q1104">IF(A1104="", "", (IFNA(IF(A1104="", "", INDEX(UpdateSheet!$K:$K, MATCH(1, (UpdateSheet!$G:$G=MAXIFS(UpdateSheet!$G:$G, UpdateSheet!$H:$H, G1104, UpdateSheet!$I:$I, J1104, UpdateSheet!$G:$G, "&lt;=" &amp; D1104)) * (UpdateSheet!$H:$H=G1104) *(UpdateSheet!$I:$I=J1104), 0))), "")) +
(IFNA(IF(A1104="", "", INDEX(UpdateSheet!$O:$O, MATCH(1, (UpdateSheet!$G:$G=MAXIFS(UpdateSheet!$G:$G, UpdateSheet!$M:$M, K1104,UpdateSheet!$N:$N, N1104, UpdateSheet!$G:$G, "&lt;=" &amp; D1104)) * (UpdateSheet!$M:$M=K1104) *(UpdateSheet!$N:$N=N1104), 0))), ""))
)
</f>
        <v/>
      </c>
      <c r="R1104" s="81" t="s">
        <v>97</v>
      </c>
      <c r="S1104" s="63"/>
      <c r="T1104" s="87"/>
      <c r="U1104" s="84" t="s">
        <v>97</v>
      </c>
      <c r="V1104" s="84" t="s">
        <v>97</v>
      </c>
      <c r="W1104" s="85" t="b">
        <v>0</v>
      </c>
      <c r="X1104" s="63"/>
      <c r="Y1104" s="63"/>
      <c r="Z1104" s="63"/>
    </row>
    <row r="1105">
      <c r="A1105" s="75"/>
      <c r="B1105" s="94"/>
      <c r="C1105" s="75"/>
      <c r="D1105" s="76"/>
      <c r="E1105" s="75" t="s">
        <v>97</v>
      </c>
      <c r="F1105" s="75" t="s">
        <v>97</v>
      </c>
      <c r="G1105" s="77"/>
      <c r="H1105" s="77"/>
      <c r="I1105" s="80"/>
      <c r="J1105" s="77" t="s">
        <v>97</v>
      </c>
      <c r="K1105" s="79" t="s">
        <v>97</v>
      </c>
      <c r="L1105" s="79"/>
      <c r="M1105" s="80"/>
      <c r="N1105" s="79" t="s">
        <v>97</v>
      </c>
      <c r="O1105" s="81" t="str">
        <f t="array" ref="O1105">IF(A1105="", "", (IFNA(IF(A1105="", "", INDEX(UpdateSheet!$L:$L, MATCH(1, (UpdateSheet!$G:$G=MAXIFS(UpdateSheet!$G:$G, UpdateSheet!$H:$H, G1105, UpdateSheet!$G:$G, "&lt;=" &amp; D1105)) * (UpdateSheet!$H:$H=G1105), 0))), "") * J1105) +
(IFNA(IF(A1105="", "", INDEX(UpdateSheet!$P:$P, MATCH(1, (UpdateSheet!$G:$G=MAXIFS(UpdateSheet!$G:$G, UpdateSheet!$M:$M, K1105, UpdateSheet!$G:$G, "&lt;=" &amp; D1105)) * (UpdateSheet!$M:$M=K1105), 0))), "") * N1105)
)
</f>
        <v/>
      </c>
      <c r="P1105" s="86"/>
      <c r="Q1105" s="82" t="str">
        <f t="array" ref="Q1105">IF(A1105="", "", (IFNA(IF(A1105="", "", INDEX(UpdateSheet!$K:$K, MATCH(1, (UpdateSheet!$G:$G=MAXIFS(UpdateSheet!$G:$G, UpdateSheet!$H:$H, G1105, UpdateSheet!$I:$I, J1105, UpdateSheet!$G:$G, "&lt;=" &amp; D1105)) * (UpdateSheet!$H:$H=G1105) *(UpdateSheet!$I:$I=J1105), 0))), "")) +
(IFNA(IF(A1105="", "", INDEX(UpdateSheet!$O:$O, MATCH(1, (UpdateSheet!$G:$G=MAXIFS(UpdateSheet!$G:$G, UpdateSheet!$M:$M, K1105,UpdateSheet!$N:$N, N1105, UpdateSheet!$G:$G, "&lt;=" &amp; D1105)) * (UpdateSheet!$M:$M=K1105) *(UpdateSheet!$N:$N=N1105), 0))), ""))
)
</f>
        <v/>
      </c>
      <c r="R1105" s="81" t="s">
        <v>97</v>
      </c>
      <c r="S1105" s="63"/>
      <c r="T1105" s="87"/>
      <c r="U1105" s="84" t="s">
        <v>97</v>
      </c>
      <c r="V1105" s="84" t="s">
        <v>97</v>
      </c>
      <c r="W1105" s="85" t="b">
        <v>0</v>
      </c>
      <c r="X1105" s="63"/>
      <c r="Y1105" s="63"/>
      <c r="Z1105" s="63"/>
    </row>
    <row r="1106">
      <c r="A1106" s="75"/>
      <c r="B1106" s="94"/>
      <c r="C1106" s="75"/>
      <c r="D1106" s="76"/>
      <c r="E1106" s="75" t="s">
        <v>97</v>
      </c>
      <c r="F1106" s="75" t="s">
        <v>97</v>
      </c>
      <c r="G1106" s="77"/>
      <c r="H1106" s="77"/>
      <c r="I1106" s="80"/>
      <c r="J1106" s="77" t="s">
        <v>97</v>
      </c>
      <c r="K1106" s="79" t="s">
        <v>97</v>
      </c>
      <c r="L1106" s="79"/>
      <c r="M1106" s="80"/>
      <c r="N1106" s="79" t="s">
        <v>97</v>
      </c>
      <c r="O1106" s="81" t="str">
        <f t="array" ref="O1106">IF(A1106="", "", (IFNA(IF(A1106="", "", INDEX(UpdateSheet!$L:$L, MATCH(1, (UpdateSheet!$G:$G=MAXIFS(UpdateSheet!$G:$G, UpdateSheet!$H:$H, G1106, UpdateSheet!$G:$G, "&lt;=" &amp; D1106)) * (UpdateSheet!$H:$H=G1106), 0))), "") * J1106) +
(IFNA(IF(A1106="", "", INDEX(UpdateSheet!$P:$P, MATCH(1, (UpdateSheet!$G:$G=MAXIFS(UpdateSheet!$G:$G, UpdateSheet!$M:$M, K1106, UpdateSheet!$G:$G, "&lt;=" &amp; D1106)) * (UpdateSheet!$M:$M=K1106), 0))), "") * N1106)
)
</f>
        <v/>
      </c>
      <c r="P1106" s="86"/>
      <c r="Q1106" s="82" t="str">
        <f t="array" ref="Q1106">IF(A1106="", "", (IFNA(IF(A1106="", "", INDEX(UpdateSheet!$K:$K, MATCH(1, (UpdateSheet!$G:$G=MAXIFS(UpdateSheet!$G:$G, UpdateSheet!$H:$H, G1106, UpdateSheet!$I:$I, J1106, UpdateSheet!$G:$G, "&lt;=" &amp; D1106)) * (UpdateSheet!$H:$H=G1106) *(UpdateSheet!$I:$I=J1106), 0))), "")) +
(IFNA(IF(A1106="", "", INDEX(UpdateSheet!$O:$O, MATCH(1, (UpdateSheet!$G:$G=MAXIFS(UpdateSheet!$G:$G, UpdateSheet!$M:$M, K1106,UpdateSheet!$N:$N, N1106, UpdateSheet!$G:$G, "&lt;=" &amp; D1106)) * (UpdateSheet!$M:$M=K1106) *(UpdateSheet!$N:$N=N1106), 0))), ""))
)
</f>
        <v/>
      </c>
      <c r="R1106" s="81" t="s">
        <v>97</v>
      </c>
      <c r="S1106" s="63"/>
      <c r="T1106" s="87"/>
      <c r="U1106" s="84" t="s">
        <v>97</v>
      </c>
      <c r="V1106" s="84" t="s">
        <v>97</v>
      </c>
      <c r="W1106" s="85" t="b">
        <v>0</v>
      </c>
      <c r="X1106" s="63"/>
      <c r="Y1106" s="63"/>
      <c r="Z1106" s="63"/>
    </row>
    <row r="1107">
      <c r="A1107" s="75"/>
      <c r="B1107" s="94"/>
      <c r="C1107" s="75"/>
      <c r="D1107" s="76"/>
      <c r="E1107" s="75" t="s">
        <v>97</v>
      </c>
      <c r="F1107" s="75" t="s">
        <v>97</v>
      </c>
      <c r="G1107" s="77"/>
      <c r="H1107" s="77"/>
      <c r="I1107" s="80"/>
      <c r="J1107" s="77" t="s">
        <v>97</v>
      </c>
      <c r="K1107" s="79" t="s">
        <v>97</v>
      </c>
      <c r="L1107" s="79"/>
      <c r="M1107" s="80"/>
      <c r="N1107" s="79" t="s">
        <v>97</v>
      </c>
      <c r="O1107" s="81" t="str">
        <f t="array" ref="O1107">IF(A1107="", "", (IFNA(IF(A1107="", "", INDEX(UpdateSheet!$L:$L, MATCH(1, (UpdateSheet!$G:$G=MAXIFS(UpdateSheet!$G:$G, UpdateSheet!$H:$H, G1107, UpdateSheet!$G:$G, "&lt;=" &amp; D1107)) * (UpdateSheet!$H:$H=G1107), 0))), "") * J1107) +
(IFNA(IF(A1107="", "", INDEX(UpdateSheet!$P:$P, MATCH(1, (UpdateSheet!$G:$G=MAXIFS(UpdateSheet!$G:$G, UpdateSheet!$M:$M, K1107, UpdateSheet!$G:$G, "&lt;=" &amp; D1107)) * (UpdateSheet!$M:$M=K1107), 0))), "") * N1107)
)
</f>
        <v/>
      </c>
      <c r="P1107" s="86"/>
      <c r="Q1107" s="82" t="str">
        <f t="array" ref="Q1107">IF(A1107="", "", (IFNA(IF(A1107="", "", INDEX(UpdateSheet!$K:$K, MATCH(1, (UpdateSheet!$G:$G=MAXIFS(UpdateSheet!$G:$G, UpdateSheet!$H:$H, G1107, UpdateSheet!$I:$I, J1107, UpdateSheet!$G:$G, "&lt;=" &amp; D1107)) * (UpdateSheet!$H:$H=G1107) *(UpdateSheet!$I:$I=J1107), 0))), "")) +
(IFNA(IF(A1107="", "", INDEX(UpdateSheet!$O:$O, MATCH(1, (UpdateSheet!$G:$G=MAXIFS(UpdateSheet!$G:$G, UpdateSheet!$M:$M, K1107,UpdateSheet!$N:$N, N1107, UpdateSheet!$G:$G, "&lt;=" &amp; D1107)) * (UpdateSheet!$M:$M=K1107) *(UpdateSheet!$N:$N=N1107), 0))), ""))
)
</f>
        <v/>
      </c>
      <c r="R1107" s="81" t="s">
        <v>97</v>
      </c>
      <c r="S1107" s="63"/>
      <c r="T1107" s="87"/>
      <c r="U1107" s="84" t="s">
        <v>97</v>
      </c>
      <c r="V1107" s="84" t="s">
        <v>97</v>
      </c>
      <c r="W1107" s="85" t="b">
        <v>0</v>
      </c>
      <c r="X1107" s="63"/>
      <c r="Y1107" s="63"/>
      <c r="Z1107" s="63"/>
    </row>
    <row r="1108">
      <c r="A1108" s="75"/>
      <c r="B1108" s="94"/>
      <c r="C1108" s="75"/>
      <c r="D1108" s="76"/>
      <c r="E1108" s="75" t="s">
        <v>97</v>
      </c>
      <c r="F1108" s="75" t="s">
        <v>97</v>
      </c>
      <c r="G1108" s="77"/>
      <c r="H1108" s="77"/>
      <c r="I1108" s="80"/>
      <c r="J1108" s="77" t="s">
        <v>97</v>
      </c>
      <c r="K1108" s="79" t="s">
        <v>97</v>
      </c>
      <c r="L1108" s="79"/>
      <c r="M1108" s="80"/>
      <c r="N1108" s="79" t="s">
        <v>97</v>
      </c>
      <c r="O1108" s="81" t="str">
        <f t="array" ref="O1108">IF(A1108="", "", (IFNA(IF(A1108="", "", INDEX(UpdateSheet!$L:$L, MATCH(1, (UpdateSheet!$G:$G=MAXIFS(UpdateSheet!$G:$G, UpdateSheet!$H:$H, G1108, UpdateSheet!$G:$G, "&lt;=" &amp; D1108)) * (UpdateSheet!$H:$H=G1108), 0))), "") * J1108) +
(IFNA(IF(A1108="", "", INDEX(UpdateSheet!$P:$P, MATCH(1, (UpdateSheet!$G:$G=MAXIFS(UpdateSheet!$G:$G, UpdateSheet!$M:$M, K1108, UpdateSheet!$G:$G, "&lt;=" &amp; D1108)) * (UpdateSheet!$M:$M=K1108), 0))), "") * N1108)
)
</f>
        <v/>
      </c>
      <c r="P1108" s="86"/>
      <c r="Q1108" s="82" t="str">
        <f t="array" ref="Q1108">IF(A1108="", "", (IFNA(IF(A1108="", "", INDEX(UpdateSheet!$K:$K, MATCH(1, (UpdateSheet!$G:$G=MAXIFS(UpdateSheet!$G:$G, UpdateSheet!$H:$H, G1108, UpdateSheet!$I:$I, J1108, UpdateSheet!$G:$G, "&lt;=" &amp; D1108)) * (UpdateSheet!$H:$H=G1108) *(UpdateSheet!$I:$I=J1108), 0))), "")) +
(IFNA(IF(A1108="", "", INDEX(UpdateSheet!$O:$O, MATCH(1, (UpdateSheet!$G:$G=MAXIFS(UpdateSheet!$G:$G, UpdateSheet!$M:$M, K1108,UpdateSheet!$N:$N, N1108, UpdateSheet!$G:$G, "&lt;=" &amp; D1108)) * (UpdateSheet!$M:$M=K1108) *(UpdateSheet!$N:$N=N1108), 0))), ""))
)
</f>
        <v/>
      </c>
      <c r="R1108" s="81" t="s">
        <v>97</v>
      </c>
      <c r="S1108" s="63"/>
      <c r="T1108" s="87"/>
      <c r="U1108" s="84" t="s">
        <v>97</v>
      </c>
      <c r="V1108" s="84" t="s">
        <v>97</v>
      </c>
      <c r="W1108" s="85" t="b">
        <v>0</v>
      </c>
      <c r="X1108" s="63"/>
      <c r="Y1108" s="63"/>
      <c r="Z1108" s="63"/>
    </row>
    <row r="1109">
      <c r="A1109" s="75"/>
      <c r="B1109" s="94"/>
      <c r="C1109" s="75"/>
      <c r="D1109" s="76"/>
      <c r="E1109" s="75" t="s">
        <v>97</v>
      </c>
      <c r="F1109" s="75" t="s">
        <v>97</v>
      </c>
      <c r="G1109" s="77"/>
      <c r="H1109" s="77"/>
      <c r="I1109" s="80"/>
      <c r="J1109" s="77" t="s">
        <v>97</v>
      </c>
      <c r="K1109" s="79" t="s">
        <v>97</v>
      </c>
      <c r="L1109" s="79"/>
      <c r="M1109" s="80"/>
      <c r="N1109" s="79" t="s">
        <v>97</v>
      </c>
      <c r="O1109" s="81" t="str">
        <f t="array" ref="O1109">IF(A1109="", "", (IFNA(IF(A1109="", "", INDEX(UpdateSheet!$L:$L, MATCH(1, (UpdateSheet!$G:$G=MAXIFS(UpdateSheet!$G:$G, UpdateSheet!$H:$H, G1109, UpdateSheet!$G:$G, "&lt;=" &amp; D1109)) * (UpdateSheet!$H:$H=G1109), 0))), "") * J1109) +
(IFNA(IF(A1109="", "", INDEX(UpdateSheet!$P:$P, MATCH(1, (UpdateSheet!$G:$G=MAXIFS(UpdateSheet!$G:$G, UpdateSheet!$M:$M, K1109, UpdateSheet!$G:$G, "&lt;=" &amp; D1109)) * (UpdateSheet!$M:$M=K1109), 0))), "") * N1109)
)
</f>
        <v/>
      </c>
      <c r="P1109" s="86"/>
      <c r="Q1109" s="82" t="str">
        <f t="array" ref="Q1109">IF(A1109="", "", (IFNA(IF(A1109="", "", INDEX(UpdateSheet!$K:$K, MATCH(1, (UpdateSheet!$G:$G=MAXIFS(UpdateSheet!$G:$G, UpdateSheet!$H:$H, G1109, UpdateSheet!$I:$I, J1109, UpdateSheet!$G:$G, "&lt;=" &amp; D1109)) * (UpdateSheet!$H:$H=G1109) *(UpdateSheet!$I:$I=J1109), 0))), "")) +
(IFNA(IF(A1109="", "", INDEX(UpdateSheet!$O:$O, MATCH(1, (UpdateSheet!$G:$G=MAXIFS(UpdateSheet!$G:$G, UpdateSheet!$M:$M, K1109,UpdateSheet!$N:$N, N1109, UpdateSheet!$G:$G, "&lt;=" &amp; D1109)) * (UpdateSheet!$M:$M=K1109) *(UpdateSheet!$N:$N=N1109), 0))), ""))
)
</f>
        <v/>
      </c>
      <c r="R1109" s="81" t="s">
        <v>97</v>
      </c>
      <c r="S1109" s="63"/>
      <c r="T1109" s="87"/>
      <c r="U1109" s="84" t="s">
        <v>97</v>
      </c>
      <c r="V1109" s="84" t="s">
        <v>97</v>
      </c>
      <c r="W1109" s="85" t="b">
        <v>0</v>
      </c>
      <c r="X1109" s="63"/>
      <c r="Y1109" s="63"/>
      <c r="Z1109" s="63"/>
    </row>
    <row r="1110">
      <c r="A1110" s="75"/>
      <c r="B1110" s="94"/>
      <c r="C1110" s="75"/>
      <c r="D1110" s="76"/>
      <c r="E1110" s="75" t="s">
        <v>97</v>
      </c>
      <c r="F1110" s="75" t="s">
        <v>97</v>
      </c>
      <c r="G1110" s="77"/>
      <c r="H1110" s="77"/>
      <c r="I1110" s="80"/>
      <c r="J1110" s="77" t="s">
        <v>97</v>
      </c>
      <c r="K1110" s="79" t="s">
        <v>97</v>
      </c>
      <c r="L1110" s="79"/>
      <c r="M1110" s="80"/>
      <c r="N1110" s="79" t="s">
        <v>97</v>
      </c>
      <c r="O1110" s="81" t="str">
        <f t="array" ref="O1110">IF(A1110="", "", (IFNA(IF(A1110="", "", INDEX(UpdateSheet!$L:$L, MATCH(1, (UpdateSheet!$G:$G=MAXIFS(UpdateSheet!$G:$G, UpdateSheet!$H:$H, G1110, UpdateSheet!$G:$G, "&lt;=" &amp; D1110)) * (UpdateSheet!$H:$H=G1110), 0))), "") * J1110) +
(IFNA(IF(A1110="", "", INDEX(UpdateSheet!$P:$P, MATCH(1, (UpdateSheet!$G:$G=MAXIFS(UpdateSheet!$G:$G, UpdateSheet!$M:$M, K1110, UpdateSheet!$G:$G, "&lt;=" &amp; D1110)) * (UpdateSheet!$M:$M=K1110), 0))), "") * N1110)
)
</f>
        <v/>
      </c>
      <c r="P1110" s="86"/>
      <c r="Q1110" s="82" t="str">
        <f t="array" ref="Q1110">IF(A1110="", "", (IFNA(IF(A1110="", "", INDEX(UpdateSheet!$K:$K, MATCH(1, (UpdateSheet!$G:$G=MAXIFS(UpdateSheet!$G:$G, UpdateSheet!$H:$H, G1110, UpdateSheet!$I:$I, J1110, UpdateSheet!$G:$G, "&lt;=" &amp; D1110)) * (UpdateSheet!$H:$H=G1110) *(UpdateSheet!$I:$I=J1110), 0))), "")) +
(IFNA(IF(A1110="", "", INDEX(UpdateSheet!$O:$O, MATCH(1, (UpdateSheet!$G:$G=MAXIFS(UpdateSheet!$G:$G, UpdateSheet!$M:$M, K1110,UpdateSheet!$N:$N, N1110, UpdateSheet!$G:$G, "&lt;=" &amp; D1110)) * (UpdateSheet!$M:$M=K1110) *(UpdateSheet!$N:$N=N1110), 0))), ""))
)
</f>
        <v/>
      </c>
      <c r="R1110" s="81" t="s">
        <v>97</v>
      </c>
      <c r="S1110" s="63"/>
      <c r="T1110" s="87"/>
      <c r="U1110" s="84" t="s">
        <v>97</v>
      </c>
      <c r="V1110" s="84" t="s">
        <v>97</v>
      </c>
      <c r="W1110" s="85" t="b">
        <v>0</v>
      </c>
      <c r="X1110" s="63"/>
      <c r="Y1110" s="63"/>
      <c r="Z1110" s="63"/>
    </row>
    <row r="1111">
      <c r="A1111" s="75"/>
      <c r="B1111" s="94"/>
      <c r="C1111" s="75"/>
      <c r="D1111" s="76"/>
      <c r="E1111" s="75" t="s">
        <v>97</v>
      </c>
      <c r="F1111" s="75" t="s">
        <v>97</v>
      </c>
      <c r="G1111" s="77"/>
      <c r="H1111" s="77"/>
      <c r="I1111" s="80"/>
      <c r="J1111" s="77" t="s">
        <v>97</v>
      </c>
      <c r="K1111" s="79" t="s">
        <v>97</v>
      </c>
      <c r="L1111" s="79"/>
      <c r="M1111" s="80"/>
      <c r="N1111" s="79" t="s">
        <v>97</v>
      </c>
      <c r="O1111" s="81" t="str">
        <f t="array" ref="O1111">IF(A1111="", "", (IFNA(IF(A1111="", "", INDEX(UpdateSheet!$L:$L, MATCH(1, (UpdateSheet!$G:$G=MAXIFS(UpdateSheet!$G:$G, UpdateSheet!$H:$H, G1111, UpdateSheet!$G:$G, "&lt;=" &amp; D1111)) * (UpdateSheet!$H:$H=G1111), 0))), "") * J1111) +
(IFNA(IF(A1111="", "", INDEX(UpdateSheet!$P:$P, MATCH(1, (UpdateSheet!$G:$G=MAXIFS(UpdateSheet!$G:$G, UpdateSheet!$M:$M, K1111, UpdateSheet!$G:$G, "&lt;=" &amp; D1111)) * (UpdateSheet!$M:$M=K1111), 0))), "") * N1111)
)
</f>
        <v/>
      </c>
      <c r="P1111" s="86"/>
      <c r="Q1111" s="82" t="str">
        <f t="array" ref="Q1111">IF(A1111="", "", (IFNA(IF(A1111="", "", INDEX(UpdateSheet!$K:$K, MATCH(1, (UpdateSheet!$G:$G=MAXIFS(UpdateSheet!$G:$G, UpdateSheet!$H:$H, G1111, UpdateSheet!$I:$I, J1111, UpdateSheet!$G:$G, "&lt;=" &amp; D1111)) * (UpdateSheet!$H:$H=G1111) *(UpdateSheet!$I:$I=J1111), 0))), "")) +
(IFNA(IF(A1111="", "", INDEX(UpdateSheet!$O:$O, MATCH(1, (UpdateSheet!$G:$G=MAXIFS(UpdateSheet!$G:$G, UpdateSheet!$M:$M, K1111,UpdateSheet!$N:$N, N1111, UpdateSheet!$G:$G, "&lt;=" &amp; D1111)) * (UpdateSheet!$M:$M=K1111) *(UpdateSheet!$N:$N=N1111), 0))), ""))
)
</f>
        <v/>
      </c>
      <c r="R1111" s="81" t="s">
        <v>97</v>
      </c>
      <c r="S1111" s="63"/>
      <c r="T1111" s="87"/>
      <c r="U1111" s="84" t="s">
        <v>97</v>
      </c>
      <c r="V1111" s="84" t="s">
        <v>97</v>
      </c>
      <c r="W1111" s="85" t="b">
        <v>0</v>
      </c>
      <c r="X1111" s="63"/>
      <c r="Y1111" s="63"/>
      <c r="Z1111" s="63"/>
    </row>
    <row r="1112">
      <c r="A1112" s="75"/>
      <c r="B1112" s="94"/>
      <c r="C1112" s="75"/>
      <c r="D1112" s="76"/>
      <c r="E1112" s="75" t="s">
        <v>97</v>
      </c>
      <c r="F1112" s="75" t="s">
        <v>97</v>
      </c>
      <c r="G1112" s="77"/>
      <c r="H1112" s="77"/>
      <c r="I1112" s="80"/>
      <c r="J1112" s="77" t="s">
        <v>97</v>
      </c>
      <c r="K1112" s="79" t="s">
        <v>97</v>
      </c>
      <c r="L1112" s="79"/>
      <c r="M1112" s="80"/>
      <c r="N1112" s="79" t="s">
        <v>97</v>
      </c>
      <c r="O1112" s="81" t="str">
        <f t="array" ref="O1112">IF(A1112="", "", (IFNA(IF(A1112="", "", INDEX(UpdateSheet!$L:$L, MATCH(1, (UpdateSheet!$G:$G=MAXIFS(UpdateSheet!$G:$G, UpdateSheet!$H:$H, G1112, UpdateSheet!$G:$G, "&lt;=" &amp; D1112)) * (UpdateSheet!$H:$H=G1112), 0))), "") * J1112) +
(IFNA(IF(A1112="", "", INDEX(UpdateSheet!$P:$P, MATCH(1, (UpdateSheet!$G:$G=MAXIFS(UpdateSheet!$G:$G, UpdateSheet!$M:$M, K1112, UpdateSheet!$G:$G, "&lt;=" &amp; D1112)) * (UpdateSheet!$M:$M=K1112), 0))), "") * N1112)
)
</f>
        <v/>
      </c>
      <c r="P1112" s="86"/>
      <c r="Q1112" s="82" t="str">
        <f t="array" ref="Q1112">IF(A1112="", "", (IFNA(IF(A1112="", "", INDEX(UpdateSheet!$K:$K, MATCH(1, (UpdateSheet!$G:$G=MAXIFS(UpdateSheet!$G:$G, UpdateSheet!$H:$H, G1112, UpdateSheet!$I:$I, J1112, UpdateSheet!$G:$G, "&lt;=" &amp; D1112)) * (UpdateSheet!$H:$H=G1112) *(UpdateSheet!$I:$I=J1112), 0))), "")) +
(IFNA(IF(A1112="", "", INDEX(UpdateSheet!$O:$O, MATCH(1, (UpdateSheet!$G:$G=MAXIFS(UpdateSheet!$G:$G, UpdateSheet!$M:$M, K1112,UpdateSheet!$N:$N, N1112, UpdateSheet!$G:$G, "&lt;=" &amp; D1112)) * (UpdateSheet!$M:$M=K1112) *(UpdateSheet!$N:$N=N1112), 0))), ""))
)
</f>
        <v/>
      </c>
      <c r="R1112" s="81" t="s">
        <v>97</v>
      </c>
      <c r="S1112" s="63"/>
      <c r="T1112" s="87"/>
      <c r="U1112" s="84" t="s">
        <v>97</v>
      </c>
      <c r="V1112" s="84" t="s">
        <v>97</v>
      </c>
      <c r="W1112" s="85" t="b">
        <v>0</v>
      </c>
      <c r="X1112" s="63"/>
      <c r="Y1112" s="63"/>
      <c r="Z1112" s="63"/>
    </row>
    <row r="1113">
      <c r="A1113" s="75"/>
      <c r="B1113" s="94"/>
      <c r="C1113" s="75"/>
      <c r="D1113" s="76"/>
      <c r="E1113" s="75" t="s">
        <v>97</v>
      </c>
      <c r="F1113" s="75" t="s">
        <v>97</v>
      </c>
      <c r="G1113" s="77"/>
      <c r="H1113" s="77"/>
      <c r="I1113" s="80"/>
      <c r="J1113" s="77" t="s">
        <v>97</v>
      </c>
      <c r="K1113" s="79" t="s">
        <v>97</v>
      </c>
      <c r="L1113" s="79"/>
      <c r="M1113" s="80"/>
      <c r="N1113" s="79" t="s">
        <v>97</v>
      </c>
      <c r="O1113" s="81" t="str">
        <f t="array" ref="O1113">IF(A1113="", "", (IFNA(IF(A1113="", "", INDEX(UpdateSheet!$L:$L, MATCH(1, (UpdateSheet!$G:$G=MAXIFS(UpdateSheet!$G:$G, UpdateSheet!$H:$H, G1113, UpdateSheet!$G:$G, "&lt;=" &amp; D1113)) * (UpdateSheet!$H:$H=G1113), 0))), "") * J1113) +
(IFNA(IF(A1113="", "", INDEX(UpdateSheet!$P:$P, MATCH(1, (UpdateSheet!$G:$G=MAXIFS(UpdateSheet!$G:$G, UpdateSheet!$M:$M, K1113, UpdateSheet!$G:$G, "&lt;=" &amp; D1113)) * (UpdateSheet!$M:$M=K1113), 0))), "") * N1113)
)
</f>
        <v/>
      </c>
      <c r="P1113" s="86"/>
      <c r="Q1113" s="82" t="str">
        <f t="array" ref="Q1113">IF(A1113="", "", (IFNA(IF(A1113="", "", INDEX(UpdateSheet!$K:$K, MATCH(1, (UpdateSheet!$G:$G=MAXIFS(UpdateSheet!$G:$G, UpdateSheet!$H:$H, G1113, UpdateSheet!$I:$I, J1113, UpdateSheet!$G:$G, "&lt;=" &amp; D1113)) * (UpdateSheet!$H:$H=G1113) *(UpdateSheet!$I:$I=J1113), 0))), "")) +
(IFNA(IF(A1113="", "", INDEX(UpdateSheet!$O:$O, MATCH(1, (UpdateSheet!$G:$G=MAXIFS(UpdateSheet!$G:$G, UpdateSheet!$M:$M, K1113,UpdateSheet!$N:$N, N1113, UpdateSheet!$G:$G, "&lt;=" &amp; D1113)) * (UpdateSheet!$M:$M=K1113) *(UpdateSheet!$N:$N=N1113), 0))), ""))
)
</f>
        <v/>
      </c>
      <c r="R1113" s="81" t="s">
        <v>97</v>
      </c>
      <c r="S1113" s="63"/>
      <c r="T1113" s="87"/>
      <c r="U1113" s="84" t="s">
        <v>97</v>
      </c>
      <c r="V1113" s="84" t="s">
        <v>97</v>
      </c>
      <c r="W1113" s="85" t="b">
        <v>0</v>
      </c>
      <c r="X1113" s="63"/>
      <c r="Y1113" s="63"/>
      <c r="Z1113" s="63"/>
    </row>
    <row r="1114">
      <c r="A1114" s="75"/>
      <c r="B1114" s="94"/>
      <c r="C1114" s="75"/>
      <c r="D1114" s="76"/>
      <c r="E1114" s="75" t="s">
        <v>97</v>
      </c>
      <c r="F1114" s="75" t="s">
        <v>97</v>
      </c>
      <c r="G1114" s="77"/>
      <c r="H1114" s="77"/>
      <c r="I1114" s="80"/>
      <c r="J1114" s="77" t="s">
        <v>97</v>
      </c>
      <c r="K1114" s="79" t="s">
        <v>97</v>
      </c>
      <c r="L1114" s="79"/>
      <c r="M1114" s="80"/>
      <c r="N1114" s="79" t="s">
        <v>97</v>
      </c>
      <c r="O1114" s="81" t="str">
        <f t="array" ref="O1114">IF(A1114="", "", (IFNA(IF(A1114="", "", INDEX(UpdateSheet!$L:$L, MATCH(1, (UpdateSheet!$G:$G=MAXIFS(UpdateSheet!$G:$G, UpdateSheet!$H:$H, G1114, UpdateSheet!$G:$G, "&lt;=" &amp; D1114)) * (UpdateSheet!$H:$H=G1114), 0))), "") * J1114) +
(IFNA(IF(A1114="", "", INDEX(UpdateSheet!$P:$P, MATCH(1, (UpdateSheet!$G:$G=MAXIFS(UpdateSheet!$G:$G, UpdateSheet!$M:$M, K1114, UpdateSheet!$G:$G, "&lt;=" &amp; D1114)) * (UpdateSheet!$M:$M=K1114), 0))), "") * N1114)
)
</f>
        <v/>
      </c>
      <c r="P1114" s="86"/>
      <c r="Q1114" s="82" t="str">
        <f t="array" ref="Q1114">IF(A1114="", "", (IFNA(IF(A1114="", "", INDEX(UpdateSheet!$K:$K, MATCH(1, (UpdateSheet!$G:$G=MAXIFS(UpdateSheet!$G:$G, UpdateSheet!$H:$H, G1114, UpdateSheet!$I:$I, J1114, UpdateSheet!$G:$G, "&lt;=" &amp; D1114)) * (UpdateSheet!$H:$H=G1114) *(UpdateSheet!$I:$I=J1114), 0))), "")) +
(IFNA(IF(A1114="", "", INDEX(UpdateSheet!$O:$O, MATCH(1, (UpdateSheet!$G:$G=MAXIFS(UpdateSheet!$G:$G, UpdateSheet!$M:$M, K1114,UpdateSheet!$N:$N, N1114, UpdateSheet!$G:$G, "&lt;=" &amp; D1114)) * (UpdateSheet!$M:$M=K1114) *(UpdateSheet!$N:$N=N1114), 0))), ""))
)
</f>
        <v/>
      </c>
      <c r="R1114" s="81" t="s">
        <v>97</v>
      </c>
      <c r="S1114" s="63"/>
      <c r="T1114" s="87"/>
      <c r="U1114" s="84" t="s">
        <v>97</v>
      </c>
      <c r="V1114" s="84" t="s">
        <v>97</v>
      </c>
      <c r="W1114" s="85" t="b">
        <v>0</v>
      </c>
      <c r="X1114" s="63"/>
      <c r="Y1114" s="63"/>
      <c r="Z1114" s="63"/>
    </row>
    <row r="1115">
      <c r="A1115" s="75"/>
      <c r="B1115" s="94"/>
      <c r="C1115" s="75"/>
      <c r="D1115" s="76"/>
      <c r="E1115" s="75" t="s">
        <v>97</v>
      </c>
      <c r="F1115" s="75" t="s">
        <v>97</v>
      </c>
      <c r="G1115" s="77"/>
      <c r="H1115" s="77"/>
      <c r="I1115" s="80"/>
      <c r="J1115" s="77" t="s">
        <v>97</v>
      </c>
      <c r="K1115" s="79" t="s">
        <v>97</v>
      </c>
      <c r="L1115" s="79"/>
      <c r="M1115" s="80"/>
      <c r="N1115" s="79" t="s">
        <v>97</v>
      </c>
      <c r="O1115" s="81" t="str">
        <f t="array" ref="O1115">IF(A1115="", "", (IFNA(IF(A1115="", "", INDEX(UpdateSheet!$L:$L, MATCH(1, (UpdateSheet!$G:$G=MAXIFS(UpdateSheet!$G:$G, UpdateSheet!$H:$H, G1115, UpdateSheet!$G:$G, "&lt;=" &amp; D1115)) * (UpdateSheet!$H:$H=G1115), 0))), "") * J1115) +
(IFNA(IF(A1115="", "", INDEX(UpdateSheet!$P:$P, MATCH(1, (UpdateSheet!$G:$G=MAXIFS(UpdateSheet!$G:$G, UpdateSheet!$M:$M, K1115, UpdateSheet!$G:$G, "&lt;=" &amp; D1115)) * (UpdateSheet!$M:$M=K1115), 0))), "") * N1115)
)
</f>
        <v/>
      </c>
      <c r="P1115" s="86"/>
      <c r="Q1115" s="82" t="str">
        <f t="array" ref="Q1115">IF(A1115="", "", (IFNA(IF(A1115="", "", INDEX(UpdateSheet!$K:$K, MATCH(1, (UpdateSheet!$G:$G=MAXIFS(UpdateSheet!$G:$G, UpdateSheet!$H:$H, G1115, UpdateSheet!$I:$I, J1115, UpdateSheet!$G:$G, "&lt;=" &amp; D1115)) * (UpdateSheet!$H:$H=G1115) *(UpdateSheet!$I:$I=J1115), 0))), "")) +
(IFNA(IF(A1115="", "", INDEX(UpdateSheet!$O:$O, MATCH(1, (UpdateSheet!$G:$G=MAXIFS(UpdateSheet!$G:$G, UpdateSheet!$M:$M, K1115,UpdateSheet!$N:$N, N1115, UpdateSheet!$G:$G, "&lt;=" &amp; D1115)) * (UpdateSheet!$M:$M=K1115) *(UpdateSheet!$N:$N=N1115), 0))), ""))
)
</f>
        <v/>
      </c>
      <c r="R1115" s="81" t="s">
        <v>97</v>
      </c>
      <c r="S1115" s="63"/>
      <c r="T1115" s="87"/>
      <c r="U1115" s="84" t="s">
        <v>97</v>
      </c>
      <c r="V1115" s="84" t="s">
        <v>97</v>
      </c>
      <c r="W1115" s="85" t="b">
        <v>0</v>
      </c>
      <c r="X1115" s="63"/>
      <c r="Y1115" s="63"/>
      <c r="Z1115" s="63"/>
    </row>
    <row r="1116">
      <c r="A1116" s="75"/>
      <c r="B1116" s="94"/>
      <c r="C1116" s="75"/>
      <c r="D1116" s="76"/>
      <c r="E1116" s="75" t="s">
        <v>97</v>
      </c>
      <c r="F1116" s="75" t="s">
        <v>97</v>
      </c>
      <c r="G1116" s="77"/>
      <c r="H1116" s="77"/>
      <c r="I1116" s="80"/>
      <c r="J1116" s="77" t="s">
        <v>97</v>
      </c>
      <c r="K1116" s="79" t="s">
        <v>97</v>
      </c>
      <c r="L1116" s="79"/>
      <c r="M1116" s="80"/>
      <c r="N1116" s="79" t="s">
        <v>97</v>
      </c>
      <c r="O1116" s="81" t="str">
        <f t="array" ref="O1116">IF(A1116="", "", (IFNA(IF(A1116="", "", INDEX(UpdateSheet!$L:$L, MATCH(1, (UpdateSheet!$G:$G=MAXIFS(UpdateSheet!$G:$G, UpdateSheet!$H:$H, G1116, UpdateSheet!$G:$G, "&lt;=" &amp; D1116)) * (UpdateSheet!$H:$H=G1116), 0))), "") * J1116) +
(IFNA(IF(A1116="", "", INDEX(UpdateSheet!$P:$P, MATCH(1, (UpdateSheet!$G:$G=MAXIFS(UpdateSheet!$G:$G, UpdateSheet!$M:$M, K1116, UpdateSheet!$G:$G, "&lt;=" &amp; D1116)) * (UpdateSheet!$M:$M=K1116), 0))), "") * N1116)
)
</f>
        <v/>
      </c>
      <c r="P1116" s="86"/>
      <c r="Q1116" s="82" t="str">
        <f t="array" ref="Q1116">IF(A1116="", "", (IFNA(IF(A1116="", "", INDEX(UpdateSheet!$K:$K, MATCH(1, (UpdateSheet!$G:$G=MAXIFS(UpdateSheet!$G:$G, UpdateSheet!$H:$H, G1116, UpdateSheet!$I:$I, J1116, UpdateSheet!$G:$G, "&lt;=" &amp; D1116)) * (UpdateSheet!$H:$H=G1116) *(UpdateSheet!$I:$I=J1116), 0))), "")) +
(IFNA(IF(A1116="", "", INDEX(UpdateSheet!$O:$O, MATCH(1, (UpdateSheet!$G:$G=MAXIFS(UpdateSheet!$G:$G, UpdateSheet!$M:$M, K1116,UpdateSheet!$N:$N, N1116, UpdateSheet!$G:$G, "&lt;=" &amp; D1116)) * (UpdateSheet!$M:$M=K1116) *(UpdateSheet!$N:$N=N1116), 0))), ""))
)
</f>
        <v/>
      </c>
      <c r="R1116" s="81" t="s">
        <v>97</v>
      </c>
      <c r="S1116" s="63"/>
      <c r="T1116" s="87"/>
      <c r="U1116" s="84" t="s">
        <v>97</v>
      </c>
      <c r="V1116" s="84" t="s">
        <v>97</v>
      </c>
      <c r="W1116" s="85" t="b">
        <v>0</v>
      </c>
      <c r="X1116" s="63"/>
      <c r="Y1116" s="63"/>
      <c r="Z1116" s="63"/>
    </row>
    <row r="1117">
      <c r="A1117" s="75"/>
      <c r="B1117" s="94"/>
      <c r="C1117" s="75"/>
      <c r="D1117" s="76"/>
      <c r="E1117" s="75" t="s">
        <v>97</v>
      </c>
      <c r="F1117" s="75" t="s">
        <v>97</v>
      </c>
      <c r="G1117" s="77"/>
      <c r="H1117" s="77"/>
      <c r="I1117" s="80"/>
      <c r="J1117" s="77" t="s">
        <v>97</v>
      </c>
      <c r="K1117" s="79" t="s">
        <v>97</v>
      </c>
      <c r="L1117" s="79"/>
      <c r="M1117" s="80"/>
      <c r="N1117" s="79" t="s">
        <v>97</v>
      </c>
      <c r="O1117" s="81" t="str">
        <f t="array" ref="O1117">IF(A1117="", "", (IFNA(IF(A1117="", "", INDEX(UpdateSheet!$L:$L, MATCH(1, (UpdateSheet!$G:$G=MAXIFS(UpdateSheet!$G:$G, UpdateSheet!$H:$H, G1117, UpdateSheet!$G:$G, "&lt;=" &amp; D1117)) * (UpdateSheet!$H:$H=G1117), 0))), "") * J1117) +
(IFNA(IF(A1117="", "", INDEX(UpdateSheet!$P:$P, MATCH(1, (UpdateSheet!$G:$G=MAXIFS(UpdateSheet!$G:$G, UpdateSheet!$M:$M, K1117, UpdateSheet!$G:$G, "&lt;=" &amp; D1117)) * (UpdateSheet!$M:$M=K1117), 0))), "") * N1117)
)
</f>
        <v/>
      </c>
      <c r="P1117" s="86"/>
      <c r="Q1117" s="82" t="str">
        <f t="array" ref="Q1117">IF(A1117="", "", (IFNA(IF(A1117="", "", INDEX(UpdateSheet!$K:$K, MATCH(1, (UpdateSheet!$G:$G=MAXIFS(UpdateSheet!$G:$G, UpdateSheet!$H:$H, G1117, UpdateSheet!$I:$I, J1117, UpdateSheet!$G:$G, "&lt;=" &amp; D1117)) * (UpdateSheet!$H:$H=G1117) *(UpdateSheet!$I:$I=J1117), 0))), "")) +
(IFNA(IF(A1117="", "", INDEX(UpdateSheet!$O:$O, MATCH(1, (UpdateSheet!$G:$G=MAXIFS(UpdateSheet!$G:$G, UpdateSheet!$M:$M, K1117,UpdateSheet!$N:$N, N1117, UpdateSheet!$G:$G, "&lt;=" &amp; D1117)) * (UpdateSheet!$M:$M=K1117) *(UpdateSheet!$N:$N=N1117), 0))), ""))
)
</f>
        <v/>
      </c>
      <c r="R1117" s="81" t="s">
        <v>97</v>
      </c>
      <c r="S1117" s="63"/>
      <c r="T1117" s="87"/>
      <c r="U1117" s="84" t="s">
        <v>97</v>
      </c>
      <c r="V1117" s="84" t="s">
        <v>97</v>
      </c>
      <c r="W1117" s="85" t="b">
        <v>0</v>
      </c>
      <c r="X1117" s="63"/>
      <c r="Y1117" s="63"/>
      <c r="Z1117" s="63"/>
    </row>
    <row r="1118">
      <c r="A1118" s="75"/>
      <c r="B1118" s="94"/>
      <c r="C1118" s="75"/>
      <c r="D1118" s="76"/>
      <c r="E1118" s="75" t="s">
        <v>97</v>
      </c>
      <c r="F1118" s="75" t="s">
        <v>97</v>
      </c>
      <c r="G1118" s="77"/>
      <c r="H1118" s="77"/>
      <c r="I1118" s="80"/>
      <c r="J1118" s="77" t="s">
        <v>97</v>
      </c>
      <c r="K1118" s="79" t="s">
        <v>97</v>
      </c>
      <c r="L1118" s="79"/>
      <c r="M1118" s="80"/>
      <c r="N1118" s="79" t="s">
        <v>97</v>
      </c>
      <c r="O1118" s="81" t="str">
        <f t="array" ref="O1118">IF(A1118="", "", (IFNA(IF(A1118="", "", INDEX(UpdateSheet!$L:$L, MATCH(1, (UpdateSheet!$G:$G=MAXIFS(UpdateSheet!$G:$G, UpdateSheet!$H:$H, G1118, UpdateSheet!$G:$G, "&lt;=" &amp; D1118)) * (UpdateSheet!$H:$H=G1118), 0))), "") * J1118) +
(IFNA(IF(A1118="", "", INDEX(UpdateSheet!$P:$P, MATCH(1, (UpdateSheet!$G:$G=MAXIFS(UpdateSheet!$G:$G, UpdateSheet!$M:$M, K1118, UpdateSheet!$G:$G, "&lt;=" &amp; D1118)) * (UpdateSheet!$M:$M=K1118), 0))), "") * N1118)
)
</f>
        <v/>
      </c>
      <c r="P1118" s="86"/>
      <c r="Q1118" s="82" t="str">
        <f t="array" ref="Q1118">IF(A1118="", "", (IFNA(IF(A1118="", "", INDEX(UpdateSheet!$K:$K, MATCH(1, (UpdateSheet!$G:$G=MAXIFS(UpdateSheet!$G:$G, UpdateSheet!$H:$H, G1118, UpdateSheet!$I:$I, J1118, UpdateSheet!$G:$G, "&lt;=" &amp; D1118)) * (UpdateSheet!$H:$H=G1118) *(UpdateSheet!$I:$I=J1118), 0))), "")) +
(IFNA(IF(A1118="", "", INDEX(UpdateSheet!$O:$O, MATCH(1, (UpdateSheet!$G:$G=MAXIFS(UpdateSheet!$G:$G, UpdateSheet!$M:$M, K1118,UpdateSheet!$N:$N, N1118, UpdateSheet!$G:$G, "&lt;=" &amp; D1118)) * (UpdateSheet!$M:$M=K1118) *(UpdateSheet!$N:$N=N1118), 0))), ""))
)
</f>
        <v/>
      </c>
      <c r="R1118" s="81" t="s">
        <v>97</v>
      </c>
      <c r="S1118" s="63"/>
      <c r="T1118" s="87"/>
      <c r="U1118" s="84" t="s">
        <v>97</v>
      </c>
      <c r="V1118" s="84" t="s">
        <v>97</v>
      </c>
      <c r="W1118" s="85" t="b">
        <v>0</v>
      </c>
      <c r="X1118" s="63"/>
      <c r="Y1118" s="63"/>
      <c r="Z1118" s="63"/>
    </row>
    <row r="1119">
      <c r="A1119" s="75"/>
      <c r="B1119" s="94"/>
      <c r="C1119" s="75"/>
      <c r="D1119" s="76"/>
      <c r="E1119" s="75" t="s">
        <v>97</v>
      </c>
      <c r="F1119" s="75" t="s">
        <v>97</v>
      </c>
      <c r="G1119" s="77"/>
      <c r="H1119" s="77"/>
      <c r="I1119" s="80"/>
      <c r="J1119" s="77" t="s">
        <v>97</v>
      </c>
      <c r="K1119" s="79" t="s">
        <v>97</v>
      </c>
      <c r="L1119" s="79"/>
      <c r="M1119" s="80"/>
      <c r="N1119" s="79" t="s">
        <v>97</v>
      </c>
      <c r="O1119" s="81" t="str">
        <f t="array" ref="O1119">IF(A1119="", "", (IFNA(IF(A1119="", "", INDEX(UpdateSheet!$L:$L, MATCH(1, (UpdateSheet!$G:$G=MAXIFS(UpdateSheet!$G:$G, UpdateSheet!$H:$H, G1119, UpdateSheet!$G:$G, "&lt;=" &amp; D1119)) * (UpdateSheet!$H:$H=G1119), 0))), "") * J1119) +
(IFNA(IF(A1119="", "", INDEX(UpdateSheet!$P:$P, MATCH(1, (UpdateSheet!$G:$G=MAXIFS(UpdateSheet!$G:$G, UpdateSheet!$M:$M, K1119, UpdateSheet!$G:$G, "&lt;=" &amp; D1119)) * (UpdateSheet!$M:$M=K1119), 0))), "") * N1119)
)
</f>
        <v/>
      </c>
      <c r="P1119" s="86"/>
      <c r="Q1119" s="82" t="str">
        <f t="array" ref="Q1119">IF(A1119="", "", (IFNA(IF(A1119="", "", INDEX(UpdateSheet!$K:$K, MATCH(1, (UpdateSheet!$G:$G=MAXIFS(UpdateSheet!$G:$G, UpdateSheet!$H:$H, G1119, UpdateSheet!$I:$I, J1119, UpdateSheet!$G:$G, "&lt;=" &amp; D1119)) * (UpdateSheet!$H:$H=G1119) *(UpdateSheet!$I:$I=J1119), 0))), "")) +
(IFNA(IF(A1119="", "", INDEX(UpdateSheet!$O:$O, MATCH(1, (UpdateSheet!$G:$G=MAXIFS(UpdateSheet!$G:$G, UpdateSheet!$M:$M, K1119,UpdateSheet!$N:$N, N1119, UpdateSheet!$G:$G, "&lt;=" &amp; D1119)) * (UpdateSheet!$M:$M=K1119) *(UpdateSheet!$N:$N=N1119), 0))), ""))
)
</f>
        <v/>
      </c>
      <c r="R1119" s="81" t="s">
        <v>97</v>
      </c>
      <c r="S1119" s="63"/>
      <c r="T1119" s="87"/>
      <c r="U1119" s="84" t="s">
        <v>97</v>
      </c>
      <c r="V1119" s="84" t="s">
        <v>97</v>
      </c>
      <c r="W1119" s="85" t="b">
        <v>0</v>
      </c>
      <c r="X1119" s="63"/>
      <c r="Y1119" s="63"/>
      <c r="Z1119" s="63"/>
    </row>
    <row r="1120">
      <c r="A1120" s="75"/>
      <c r="B1120" s="94"/>
      <c r="C1120" s="75"/>
      <c r="D1120" s="76"/>
      <c r="E1120" s="75" t="s">
        <v>97</v>
      </c>
      <c r="F1120" s="75" t="s">
        <v>97</v>
      </c>
      <c r="G1120" s="77"/>
      <c r="H1120" s="77"/>
      <c r="I1120" s="80"/>
      <c r="J1120" s="77" t="s">
        <v>97</v>
      </c>
      <c r="K1120" s="79" t="s">
        <v>97</v>
      </c>
      <c r="L1120" s="79"/>
      <c r="M1120" s="80"/>
      <c r="N1120" s="79" t="s">
        <v>97</v>
      </c>
      <c r="O1120" s="81" t="str">
        <f t="array" ref="O1120">IF(A1120="", "", (IFNA(IF(A1120="", "", INDEX(UpdateSheet!$L:$L, MATCH(1, (UpdateSheet!$G:$G=MAXIFS(UpdateSheet!$G:$G, UpdateSheet!$H:$H, G1120, UpdateSheet!$G:$G, "&lt;=" &amp; D1120)) * (UpdateSheet!$H:$H=G1120), 0))), "") * J1120) +
(IFNA(IF(A1120="", "", INDEX(UpdateSheet!$P:$P, MATCH(1, (UpdateSheet!$G:$G=MAXIFS(UpdateSheet!$G:$G, UpdateSheet!$M:$M, K1120, UpdateSheet!$G:$G, "&lt;=" &amp; D1120)) * (UpdateSheet!$M:$M=K1120), 0))), "") * N1120)
)
</f>
        <v/>
      </c>
      <c r="P1120" s="86"/>
      <c r="Q1120" s="82" t="str">
        <f t="array" ref="Q1120">IF(A1120="", "", (IFNA(IF(A1120="", "", INDEX(UpdateSheet!$K:$K, MATCH(1, (UpdateSheet!$G:$G=MAXIFS(UpdateSheet!$G:$G, UpdateSheet!$H:$H, G1120, UpdateSheet!$I:$I, J1120, UpdateSheet!$G:$G, "&lt;=" &amp; D1120)) * (UpdateSheet!$H:$H=G1120) *(UpdateSheet!$I:$I=J1120), 0))), "")) +
(IFNA(IF(A1120="", "", INDEX(UpdateSheet!$O:$O, MATCH(1, (UpdateSheet!$G:$G=MAXIFS(UpdateSheet!$G:$G, UpdateSheet!$M:$M, K1120,UpdateSheet!$N:$N, N1120, UpdateSheet!$G:$G, "&lt;=" &amp; D1120)) * (UpdateSheet!$M:$M=K1120) *(UpdateSheet!$N:$N=N1120), 0))), ""))
)
</f>
        <v/>
      </c>
      <c r="R1120" s="81" t="s">
        <v>97</v>
      </c>
      <c r="S1120" s="63"/>
      <c r="T1120" s="87"/>
      <c r="U1120" s="84" t="s">
        <v>97</v>
      </c>
      <c r="V1120" s="84" t="s">
        <v>97</v>
      </c>
      <c r="W1120" s="85" t="b">
        <v>0</v>
      </c>
      <c r="X1120" s="63"/>
      <c r="Y1120" s="63"/>
      <c r="Z1120" s="63"/>
    </row>
    <row r="1121">
      <c r="A1121" s="75"/>
      <c r="B1121" s="94"/>
      <c r="C1121" s="75"/>
      <c r="D1121" s="76"/>
      <c r="E1121" s="75" t="s">
        <v>97</v>
      </c>
      <c r="F1121" s="75" t="s">
        <v>97</v>
      </c>
      <c r="G1121" s="77"/>
      <c r="H1121" s="77"/>
      <c r="I1121" s="80"/>
      <c r="J1121" s="77" t="s">
        <v>97</v>
      </c>
      <c r="K1121" s="79" t="s">
        <v>97</v>
      </c>
      <c r="L1121" s="79"/>
      <c r="M1121" s="80"/>
      <c r="N1121" s="79" t="s">
        <v>97</v>
      </c>
      <c r="O1121" s="81" t="str">
        <f t="array" ref="O1121">IF(A1121="", "", (IFNA(IF(A1121="", "", INDEX(UpdateSheet!$L:$L, MATCH(1, (UpdateSheet!$G:$G=MAXIFS(UpdateSheet!$G:$G, UpdateSheet!$H:$H, G1121, UpdateSheet!$G:$G, "&lt;=" &amp; D1121)) * (UpdateSheet!$H:$H=G1121), 0))), "") * J1121) +
(IFNA(IF(A1121="", "", INDEX(UpdateSheet!$P:$P, MATCH(1, (UpdateSheet!$G:$G=MAXIFS(UpdateSheet!$G:$G, UpdateSheet!$M:$M, K1121, UpdateSheet!$G:$G, "&lt;=" &amp; D1121)) * (UpdateSheet!$M:$M=K1121), 0))), "") * N1121)
)
</f>
        <v/>
      </c>
      <c r="P1121" s="86"/>
      <c r="Q1121" s="82" t="str">
        <f t="array" ref="Q1121">IF(A1121="", "", (IFNA(IF(A1121="", "", INDEX(UpdateSheet!$K:$K, MATCH(1, (UpdateSheet!$G:$G=MAXIFS(UpdateSheet!$G:$G, UpdateSheet!$H:$H, G1121, UpdateSheet!$I:$I, J1121, UpdateSheet!$G:$G, "&lt;=" &amp; D1121)) * (UpdateSheet!$H:$H=G1121) *(UpdateSheet!$I:$I=J1121), 0))), "")) +
(IFNA(IF(A1121="", "", INDEX(UpdateSheet!$O:$O, MATCH(1, (UpdateSheet!$G:$G=MAXIFS(UpdateSheet!$G:$G, UpdateSheet!$M:$M, K1121,UpdateSheet!$N:$N, N1121, UpdateSheet!$G:$G, "&lt;=" &amp; D1121)) * (UpdateSheet!$M:$M=K1121) *(UpdateSheet!$N:$N=N1121), 0))), ""))
)
</f>
        <v/>
      </c>
      <c r="R1121" s="81" t="s">
        <v>97</v>
      </c>
      <c r="S1121" s="63"/>
      <c r="T1121" s="87"/>
      <c r="U1121" s="84" t="s">
        <v>97</v>
      </c>
      <c r="V1121" s="84" t="s">
        <v>97</v>
      </c>
      <c r="W1121" s="85" t="b">
        <v>0</v>
      </c>
      <c r="X1121" s="63"/>
      <c r="Y1121" s="63"/>
      <c r="Z1121" s="63"/>
    </row>
    <row r="1122">
      <c r="A1122" s="75"/>
      <c r="B1122" s="94"/>
      <c r="C1122" s="75"/>
      <c r="D1122" s="76"/>
      <c r="E1122" s="75" t="s">
        <v>97</v>
      </c>
      <c r="F1122" s="75" t="s">
        <v>97</v>
      </c>
      <c r="G1122" s="77"/>
      <c r="H1122" s="77"/>
      <c r="I1122" s="80"/>
      <c r="J1122" s="77" t="s">
        <v>97</v>
      </c>
      <c r="K1122" s="79" t="s">
        <v>97</v>
      </c>
      <c r="L1122" s="79"/>
      <c r="M1122" s="80"/>
      <c r="N1122" s="79" t="s">
        <v>97</v>
      </c>
      <c r="O1122" s="81" t="str">
        <f t="array" ref="O1122">IF(A1122="", "", (IFNA(IF(A1122="", "", INDEX(UpdateSheet!$L:$L, MATCH(1, (UpdateSheet!$G:$G=MAXIFS(UpdateSheet!$G:$G, UpdateSheet!$H:$H, G1122, UpdateSheet!$G:$G, "&lt;=" &amp; D1122)) * (UpdateSheet!$H:$H=G1122), 0))), "") * J1122) +
(IFNA(IF(A1122="", "", INDEX(UpdateSheet!$P:$P, MATCH(1, (UpdateSheet!$G:$G=MAXIFS(UpdateSheet!$G:$G, UpdateSheet!$M:$M, K1122, UpdateSheet!$G:$G, "&lt;=" &amp; D1122)) * (UpdateSheet!$M:$M=K1122), 0))), "") * N1122)
)
</f>
        <v/>
      </c>
      <c r="P1122" s="86"/>
      <c r="Q1122" s="82" t="str">
        <f t="array" ref="Q1122">IF(A1122="", "", (IFNA(IF(A1122="", "", INDEX(UpdateSheet!$K:$K, MATCH(1, (UpdateSheet!$G:$G=MAXIFS(UpdateSheet!$G:$G, UpdateSheet!$H:$H, G1122, UpdateSheet!$I:$I, J1122, UpdateSheet!$G:$G, "&lt;=" &amp; D1122)) * (UpdateSheet!$H:$H=G1122) *(UpdateSheet!$I:$I=J1122), 0))), "")) +
(IFNA(IF(A1122="", "", INDEX(UpdateSheet!$O:$O, MATCH(1, (UpdateSheet!$G:$G=MAXIFS(UpdateSheet!$G:$G, UpdateSheet!$M:$M, K1122,UpdateSheet!$N:$N, N1122, UpdateSheet!$G:$G, "&lt;=" &amp; D1122)) * (UpdateSheet!$M:$M=K1122) *(UpdateSheet!$N:$N=N1122), 0))), ""))
)
</f>
        <v/>
      </c>
      <c r="R1122" s="81" t="s">
        <v>97</v>
      </c>
      <c r="S1122" s="63"/>
      <c r="T1122" s="87"/>
      <c r="U1122" s="84" t="s">
        <v>97</v>
      </c>
      <c r="V1122" s="84" t="s">
        <v>97</v>
      </c>
      <c r="W1122" s="85" t="b">
        <v>0</v>
      </c>
      <c r="X1122" s="63"/>
      <c r="Y1122" s="63"/>
      <c r="Z1122" s="63"/>
    </row>
    <row r="1123">
      <c r="A1123" s="75"/>
      <c r="B1123" s="94"/>
      <c r="C1123" s="75"/>
      <c r="D1123" s="76"/>
      <c r="E1123" s="75" t="s">
        <v>97</v>
      </c>
      <c r="F1123" s="75" t="s">
        <v>97</v>
      </c>
      <c r="G1123" s="77"/>
      <c r="H1123" s="77"/>
      <c r="I1123" s="80"/>
      <c r="J1123" s="77" t="s">
        <v>97</v>
      </c>
      <c r="K1123" s="79" t="s">
        <v>97</v>
      </c>
      <c r="L1123" s="79"/>
      <c r="M1123" s="80"/>
      <c r="N1123" s="79" t="s">
        <v>97</v>
      </c>
      <c r="O1123" s="81" t="str">
        <f t="array" ref="O1123">IF(A1123="", "", (IFNA(IF(A1123="", "", INDEX(UpdateSheet!$L:$L, MATCH(1, (UpdateSheet!$G:$G=MAXIFS(UpdateSheet!$G:$G, UpdateSheet!$H:$H, G1123, UpdateSheet!$G:$G, "&lt;=" &amp; D1123)) * (UpdateSheet!$H:$H=G1123), 0))), "") * J1123) +
(IFNA(IF(A1123="", "", INDEX(UpdateSheet!$P:$P, MATCH(1, (UpdateSheet!$G:$G=MAXIFS(UpdateSheet!$G:$G, UpdateSheet!$M:$M, K1123, UpdateSheet!$G:$G, "&lt;=" &amp; D1123)) * (UpdateSheet!$M:$M=K1123), 0))), "") * N1123)
)
</f>
        <v/>
      </c>
      <c r="P1123" s="86"/>
      <c r="Q1123" s="82" t="str">
        <f t="array" ref="Q1123">IF(A1123="", "", (IFNA(IF(A1123="", "", INDEX(UpdateSheet!$K:$K, MATCH(1, (UpdateSheet!$G:$G=MAXIFS(UpdateSheet!$G:$G, UpdateSheet!$H:$H, G1123, UpdateSheet!$I:$I, J1123, UpdateSheet!$G:$G, "&lt;=" &amp; D1123)) * (UpdateSheet!$H:$H=G1123) *(UpdateSheet!$I:$I=J1123), 0))), "")) +
(IFNA(IF(A1123="", "", INDEX(UpdateSheet!$O:$O, MATCH(1, (UpdateSheet!$G:$G=MAXIFS(UpdateSheet!$G:$G, UpdateSheet!$M:$M, K1123,UpdateSheet!$N:$N, N1123, UpdateSheet!$G:$G, "&lt;=" &amp; D1123)) * (UpdateSheet!$M:$M=K1123) *(UpdateSheet!$N:$N=N1123), 0))), ""))
)
</f>
        <v/>
      </c>
      <c r="R1123" s="81" t="s">
        <v>97</v>
      </c>
      <c r="S1123" s="63"/>
      <c r="T1123" s="87"/>
      <c r="U1123" s="84" t="s">
        <v>97</v>
      </c>
      <c r="V1123" s="84" t="s">
        <v>97</v>
      </c>
      <c r="W1123" s="85" t="b">
        <v>0</v>
      </c>
      <c r="X1123" s="63"/>
      <c r="Y1123" s="63"/>
      <c r="Z1123" s="63"/>
    </row>
    <row r="1124">
      <c r="A1124" s="75"/>
      <c r="B1124" s="94"/>
      <c r="C1124" s="75"/>
      <c r="D1124" s="76"/>
      <c r="E1124" s="75" t="s">
        <v>97</v>
      </c>
      <c r="F1124" s="75" t="s">
        <v>97</v>
      </c>
      <c r="G1124" s="77"/>
      <c r="H1124" s="77"/>
      <c r="I1124" s="80"/>
      <c r="J1124" s="77" t="s">
        <v>97</v>
      </c>
      <c r="K1124" s="79" t="s">
        <v>97</v>
      </c>
      <c r="L1124" s="79"/>
      <c r="M1124" s="80"/>
      <c r="N1124" s="79" t="s">
        <v>97</v>
      </c>
      <c r="O1124" s="81" t="str">
        <f t="array" ref="O1124">IF(A1124="", "", (IFNA(IF(A1124="", "", INDEX(UpdateSheet!$L:$L, MATCH(1, (UpdateSheet!$G:$G=MAXIFS(UpdateSheet!$G:$G, UpdateSheet!$H:$H, G1124, UpdateSheet!$G:$G, "&lt;=" &amp; D1124)) * (UpdateSheet!$H:$H=G1124), 0))), "") * J1124) +
(IFNA(IF(A1124="", "", INDEX(UpdateSheet!$P:$P, MATCH(1, (UpdateSheet!$G:$G=MAXIFS(UpdateSheet!$G:$G, UpdateSheet!$M:$M, K1124, UpdateSheet!$G:$G, "&lt;=" &amp; D1124)) * (UpdateSheet!$M:$M=K1124), 0))), "") * N1124)
)
</f>
        <v/>
      </c>
      <c r="P1124" s="86"/>
      <c r="Q1124" s="82" t="str">
        <f t="array" ref="Q1124">IF(A1124="", "", (IFNA(IF(A1124="", "", INDEX(UpdateSheet!$K:$K, MATCH(1, (UpdateSheet!$G:$G=MAXIFS(UpdateSheet!$G:$G, UpdateSheet!$H:$H, G1124, UpdateSheet!$I:$I, J1124, UpdateSheet!$G:$G, "&lt;=" &amp; D1124)) * (UpdateSheet!$H:$H=G1124) *(UpdateSheet!$I:$I=J1124), 0))), "")) +
(IFNA(IF(A1124="", "", INDEX(UpdateSheet!$O:$O, MATCH(1, (UpdateSheet!$G:$G=MAXIFS(UpdateSheet!$G:$G, UpdateSheet!$M:$M, K1124,UpdateSheet!$N:$N, N1124, UpdateSheet!$G:$G, "&lt;=" &amp; D1124)) * (UpdateSheet!$M:$M=K1124) *(UpdateSheet!$N:$N=N1124), 0))), ""))
)
</f>
        <v/>
      </c>
      <c r="R1124" s="81" t="s">
        <v>97</v>
      </c>
      <c r="S1124" s="63"/>
      <c r="T1124" s="87"/>
      <c r="U1124" s="84" t="s">
        <v>97</v>
      </c>
      <c r="V1124" s="84" t="s">
        <v>97</v>
      </c>
      <c r="W1124" s="85" t="b">
        <v>0</v>
      </c>
      <c r="X1124" s="63"/>
      <c r="Y1124" s="63"/>
      <c r="Z1124" s="63"/>
    </row>
    <row r="1125">
      <c r="A1125" s="75"/>
      <c r="B1125" s="94"/>
      <c r="C1125" s="75"/>
      <c r="D1125" s="76"/>
      <c r="E1125" s="75" t="s">
        <v>97</v>
      </c>
      <c r="F1125" s="75" t="s">
        <v>97</v>
      </c>
      <c r="G1125" s="77"/>
      <c r="H1125" s="77"/>
      <c r="I1125" s="80"/>
      <c r="J1125" s="77" t="s">
        <v>97</v>
      </c>
      <c r="K1125" s="79" t="s">
        <v>97</v>
      </c>
      <c r="L1125" s="79"/>
      <c r="M1125" s="80"/>
      <c r="N1125" s="79" t="s">
        <v>97</v>
      </c>
      <c r="O1125" s="81" t="str">
        <f t="array" ref="O1125">IF(A1125="", "", (IFNA(IF(A1125="", "", INDEX(UpdateSheet!$L:$L, MATCH(1, (UpdateSheet!$G:$G=MAXIFS(UpdateSheet!$G:$G, UpdateSheet!$H:$H, G1125, UpdateSheet!$G:$G, "&lt;=" &amp; D1125)) * (UpdateSheet!$H:$H=G1125), 0))), "") * J1125) +
(IFNA(IF(A1125="", "", INDEX(UpdateSheet!$P:$P, MATCH(1, (UpdateSheet!$G:$G=MAXIFS(UpdateSheet!$G:$G, UpdateSheet!$M:$M, K1125, UpdateSheet!$G:$G, "&lt;=" &amp; D1125)) * (UpdateSheet!$M:$M=K1125), 0))), "") * N1125)
)
</f>
        <v/>
      </c>
      <c r="P1125" s="86"/>
      <c r="Q1125" s="82" t="str">
        <f t="array" ref="Q1125">IF(A1125="", "", (IFNA(IF(A1125="", "", INDEX(UpdateSheet!$K:$K, MATCH(1, (UpdateSheet!$G:$G=MAXIFS(UpdateSheet!$G:$G, UpdateSheet!$H:$H, G1125, UpdateSheet!$I:$I, J1125, UpdateSheet!$G:$G, "&lt;=" &amp; D1125)) * (UpdateSheet!$H:$H=G1125) *(UpdateSheet!$I:$I=J1125), 0))), "")) +
(IFNA(IF(A1125="", "", INDEX(UpdateSheet!$O:$O, MATCH(1, (UpdateSheet!$G:$G=MAXIFS(UpdateSheet!$G:$G, UpdateSheet!$M:$M, K1125,UpdateSheet!$N:$N, N1125, UpdateSheet!$G:$G, "&lt;=" &amp; D1125)) * (UpdateSheet!$M:$M=K1125) *(UpdateSheet!$N:$N=N1125), 0))), ""))
)
</f>
        <v/>
      </c>
      <c r="R1125" s="81" t="s">
        <v>97</v>
      </c>
      <c r="S1125" s="63"/>
      <c r="T1125" s="87"/>
      <c r="U1125" s="84" t="s">
        <v>97</v>
      </c>
      <c r="V1125" s="84" t="s">
        <v>97</v>
      </c>
      <c r="W1125" s="85" t="b">
        <v>0</v>
      </c>
      <c r="X1125" s="63"/>
      <c r="Y1125" s="63"/>
      <c r="Z1125" s="63"/>
    </row>
    <row r="1126">
      <c r="A1126" s="75"/>
      <c r="B1126" s="94"/>
      <c r="C1126" s="75"/>
      <c r="D1126" s="76"/>
      <c r="E1126" s="75" t="s">
        <v>97</v>
      </c>
      <c r="F1126" s="75" t="s">
        <v>97</v>
      </c>
      <c r="G1126" s="77"/>
      <c r="H1126" s="77"/>
      <c r="I1126" s="80"/>
      <c r="J1126" s="77" t="s">
        <v>97</v>
      </c>
      <c r="K1126" s="79" t="s">
        <v>97</v>
      </c>
      <c r="L1126" s="79"/>
      <c r="M1126" s="80"/>
      <c r="N1126" s="79" t="s">
        <v>97</v>
      </c>
      <c r="O1126" s="81" t="str">
        <f t="array" ref="O1126">IF(A1126="", "", (IFNA(IF(A1126="", "", INDEX(UpdateSheet!$L:$L, MATCH(1, (UpdateSheet!$G:$G=MAXIFS(UpdateSheet!$G:$G, UpdateSheet!$H:$H, G1126, UpdateSheet!$G:$G, "&lt;=" &amp; D1126)) * (UpdateSheet!$H:$H=G1126), 0))), "") * J1126) +
(IFNA(IF(A1126="", "", INDEX(UpdateSheet!$P:$P, MATCH(1, (UpdateSheet!$G:$G=MAXIFS(UpdateSheet!$G:$G, UpdateSheet!$M:$M, K1126, UpdateSheet!$G:$G, "&lt;=" &amp; D1126)) * (UpdateSheet!$M:$M=K1126), 0))), "") * N1126)
)
</f>
        <v/>
      </c>
      <c r="P1126" s="86"/>
      <c r="Q1126" s="82" t="str">
        <f t="array" ref="Q1126">IF(A1126="", "", (IFNA(IF(A1126="", "", INDEX(UpdateSheet!$K:$K, MATCH(1, (UpdateSheet!$G:$G=MAXIFS(UpdateSheet!$G:$G, UpdateSheet!$H:$H, G1126, UpdateSheet!$I:$I, J1126, UpdateSheet!$G:$G, "&lt;=" &amp; D1126)) * (UpdateSheet!$H:$H=G1126) *(UpdateSheet!$I:$I=J1126), 0))), "")) +
(IFNA(IF(A1126="", "", INDEX(UpdateSheet!$O:$O, MATCH(1, (UpdateSheet!$G:$G=MAXIFS(UpdateSheet!$G:$G, UpdateSheet!$M:$M, K1126,UpdateSheet!$N:$N, N1126, UpdateSheet!$G:$G, "&lt;=" &amp; D1126)) * (UpdateSheet!$M:$M=K1126) *(UpdateSheet!$N:$N=N1126), 0))), ""))
)
</f>
        <v/>
      </c>
      <c r="R1126" s="81" t="s">
        <v>97</v>
      </c>
      <c r="S1126" s="63"/>
      <c r="T1126" s="87"/>
      <c r="U1126" s="84" t="s">
        <v>97</v>
      </c>
      <c r="V1126" s="84" t="s">
        <v>97</v>
      </c>
      <c r="W1126" s="85" t="b">
        <v>0</v>
      </c>
      <c r="X1126" s="63"/>
      <c r="Y1126" s="63"/>
      <c r="Z1126" s="63"/>
    </row>
    <row r="1127">
      <c r="A1127" s="75"/>
      <c r="B1127" s="94"/>
      <c r="C1127" s="75"/>
      <c r="D1127" s="76"/>
      <c r="E1127" s="75" t="s">
        <v>97</v>
      </c>
      <c r="F1127" s="75" t="s">
        <v>97</v>
      </c>
      <c r="G1127" s="77"/>
      <c r="H1127" s="77"/>
      <c r="I1127" s="80"/>
      <c r="J1127" s="77" t="s">
        <v>97</v>
      </c>
      <c r="K1127" s="79" t="s">
        <v>97</v>
      </c>
      <c r="L1127" s="79"/>
      <c r="M1127" s="80"/>
      <c r="N1127" s="79" t="s">
        <v>97</v>
      </c>
      <c r="O1127" s="81" t="str">
        <f t="array" ref="O1127">IF(A1127="", "", (IFNA(IF(A1127="", "", INDEX(UpdateSheet!$L:$L, MATCH(1, (UpdateSheet!$G:$G=MAXIFS(UpdateSheet!$G:$G, UpdateSheet!$H:$H, G1127, UpdateSheet!$G:$G, "&lt;=" &amp; D1127)) * (UpdateSheet!$H:$H=G1127), 0))), "") * J1127) +
(IFNA(IF(A1127="", "", INDEX(UpdateSheet!$P:$P, MATCH(1, (UpdateSheet!$G:$G=MAXIFS(UpdateSheet!$G:$G, UpdateSheet!$M:$M, K1127, UpdateSheet!$G:$G, "&lt;=" &amp; D1127)) * (UpdateSheet!$M:$M=K1127), 0))), "") * N1127)
)
</f>
        <v/>
      </c>
      <c r="P1127" s="86"/>
      <c r="Q1127" s="82" t="str">
        <f t="array" ref="Q1127">IF(A1127="", "", (IFNA(IF(A1127="", "", INDEX(UpdateSheet!$K:$K, MATCH(1, (UpdateSheet!$G:$G=MAXIFS(UpdateSheet!$G:$G, UpdateSheet!$H:$H, G1127, UpdateSheet!$I:$I, J1127, UpdateSheet!$G:$G, "&lt;=" &amp; D1127)) * (UpdateSheet!$H:$H=G1127) *(UpdateSheet!$I:$I=J1127), 0))), "")) +
(IFNA(IF(A1127="", "", INDEX(UpdateSheet!$O:$O, MATCH(1, (UpdateSheet!$G:$G=MAXIFS(UpdateSheet!$G:$G, UpdateSheet!$M:$M, K1127,UpdateSheet!$N:$N, N1127, UpdateSheet!$G:$G, "&lt;=" &amp; D1127)) * (UpdateSheet!$M:$M=K1127) *(UpdateSheet!$N:$N=N1127), 0))), ""))
)
</f>
        <v/>
      </c>
      <c r="R1127" s="81" t="s">
        <v>97</v>
      </c>
      <c r="S1127" s="63"/>
      <c r="T1127" s="87"/>
      <c r="U1127" s="84" t="s">
        <v>97</v>
      </c>
      <c r="V1127" s="84" t="s">
        <v>97</v>
      </c>
      <c r="W1127" s="85" t="b">
        <v>0</v>
      </c>
      <c r="X1127" s="63"/>
      <c r="Y1127" s="63"/>
      <c r="Z1127" s="63"/>
    </row>
    <row r="1128">
      <c r="A1128" s="75"/>
      <c r="B1128" s="94"/>
      <c r="C1128" s="75"/>
      <c r="D1128" s="76"/>
      <c r="E1128" s="75" t="s">
        <v>97</v>
      </c>
      <c r="F1128" s="75" t="s">
        <v>97</v>
      </c>
      <c r="G1128" s="77"/>
      <c r="H1128" s="77"/>
      <c r="I1128" s="80"/>
      <c r="J1128" s="77" t="s">
        <v>97</v>
      </c>
      <c r="K1128" s="79" t="s">
        <v>97</v>
      </c>
      <c r="L1128" s="79"/>
      <c r="M1128" s="80"/>
      <c r="N1128" s="79" t="s">
        <v>97</v>
      </c>
      <c r="O1128" s="81" t="str">
        <f t="array" ref="O1128">IF(A1128="", "", (IFNA(IF(A1128="", "", INDEX(UpdateSheet!$L:$L, MATCH(1, (UpdateSheet!$G:$G=MAXIFS(UpdateSheet!$G:$G, UpdateSheet!$H:$H, G1128, UpdateSheet!$G:$G, "&lt;=" &amp; D1128)) * (UpdateSheet!$H:$H=G1128), 0))), "") * J1128) +
(IFNA(IF(A1128="", "", INDEX(UpdateSheet!$P:$P, MATCH(1, (UpdateSheet!$G:$G=MAXIFS(UpdateSheet!$G:$G, UpdateSheet!$M:$M, K1128, UpdateSheet!$G:$G, "&lt;=" &amp; D1128)) * (UpdateSheet!$M:$M=K1128), 0))), "") * N1128)
)
</f>
        <v/>
      </c>
      <c r="P1128" s="86"/>
      <c r="Q1128" s="82" t="str">
        <f t="array" ref="Q1128">IF(A1128="", "", (IFNA(IF(A1128="", "", INDEX(UpdateSheet!$K:$K, MATCH(1, (UpdateSheet!$G:$G=MAXIFS(UpdateSheet!$G:$G, UpdateSheet!$H:$H, G1128, UpdateSheet!$I:$I, J1128, UpdateSheet!$G:$G, "&lt;=" &amp; D1128)) * (UpdateSheet!$H:$H=G1128) *(UpdateSheet!$I:$I=J1128), 0))), "")) +
(IFNA(IF(A1128="", "", INDEX(UpdateSheet!$O:$O, MATCH(1, (UpdateSheet!$G:$G=MAXIFS(UpdateSheet!$G:$G, UpdateSheet!$M:$M, K1128,UpdateSheet!$N:$N, N1128, UpdateSheet!$G:$G, "&lt;=" &amp; D1128)) * (UpdateSheet!$M:$M=K1128) *(UpdateSheet!$N:$N=N1128), 0))), ""))
)
</f>
        <v/>
      </c>
      <c r="R1128" s="81" t="s">
        <v>97</v>
      </c>
      <c r="S1128" s="63"/>
      <c r="T1128" s="87"/>
      <c r="U1128" s="84" t="s">
        <v>97</v>
      </c>
      <c r="V1128" s="84" t="s">
        <v>97</v>
      </c>
      <c r="W1128" s="85" t="b">
        <v>0</v>
      </c>
      <c r="X1128" s="63"/>
      <c r="Y1128" s="63"/>
      <c r="Z1128" s="63"/>
    </row>
    <row r="1129">
      <c r="A1129" s="75"/>
      <c r="B1129" s="94"/>
      <c r="C1129" s="75"/>
      <c r="D1129" s="76"/>
      <c r="E1129" s="75" t="s">
        <v>97</v>
      </c>
      <c r="F1129" s="75" t="s">
        <v>97</v>
      </c>
      <c r="G1129" s="77"/>
      <c r="H1129" s="77"/>
      <c r="I1129" s="80"/>
      <c r="J1129" s="77" t="s">
        <v>97</v>
      </c>
      <c r="K1129" s="79" t="s">
        <v>97</v>
      </c>
      <c r="L1129" s="79"/>
      <c r="M1129" s="80"/>
      <c r="N1129" s="79" t="s">
        <v>97</v>
      </c>
      <c r="O1129" s="81" t="str">
        <f t="array" ref="O1129">IF(A1129="", "", (IFNA(IF(A1129="", "", INDEX(UpdateSheet!$L:$L, MATCH(1, (UpdateSheet!$G:$G=MAXIFS(UpdateSheet!$G:$G, UpdateSheet!$H:$H, G1129, UpdateSheet!$G:$G, "&lt;=" &amp; D1129)) * (UpdateSheet!$H:$H=G1129), 0))), "") * J1129) +
(IFNA(IF(A1129="", "", INDEX(UpdateSheet!$P:$P, MATCH(1, (UpdateSheet!$G:$G=MAXIFS(UpdateSheet!$G:$G, UpdateSheet!$M:$M, K1129, UpdateSheet!$G:$G, "&lt;=" &amp; D1129)) * (UpdateSheet!$M:$M=K1129), 0))), "") * N1129)
)
</f>
        <v/>
      </c>
      <c r="P1129" s="86"/>
      <c r="Q1129" s="82" t="str">
        <f t="array" ref="Q1129">IF(A1129="", "", (IFNA(IF(A1129="", "", INDEX(UpdateSheet!$K:$K, MATCH(1, (UpdateSheet!$G:$G=MAXIFS(UpdateSheet!$G:$G, UpdateSheet!$H:$H, G1129, UpdateSheet!$I:$I, J1129, UpdateSheet!$G:$G, "&lt;=" &amp; D1129)) * (UpdateSheet!$H:$H=G1129) *(UpdateSheet!$I:$I=J1129), 0))), "")) +
(IFNA(IF(A1129="", "", INDEX(UpdateSheet!$O:$O, MATCH(1, (UpdateSheet!$G:$G=MAXIFS(UpdateSheet!$G:$G, UpdateSheet!$M:$M, K1129,UpdateSheet!$N:$N, N1129, UpdateSheet!$G:$G, "&lt;=" &amp; D1129)) * (UpdateSheet!$M:$M=K1129) *(UpdateSheet!$N:$N=N1129), 0))), ""))
)
</f>
        <v/>
      </c>
      <c r="R1129" s="81" t="s">
        <v>97</v>
      </c>
      <c r="S1129" s="63"/>
      <c r="T1129" s="87"/>
      <c r="U1129" s="84" t="s">
        <v>97</v>
      </c>
      <c r="V1129" s="84" t="s">
        <v>97</v>
      </c>
      <c r="W1129" s="85" t="b">
        <v>0</v>
      </c>
      <c r="X1129" s="63"/>
      <c r="Y1129" s="63"/>
      <c r="Z1129" s="63"/>
    </row>
    <row r="1130">
      <c r="A1130" s="75"/>
      <c r="B1130" s="94"/>
      <c r="C1130" s="75"/>
      <c r="D1130" s="76"/>
      <c r="E1130" s="75" t="s">
        <v>97</v>
      </c>
      <c r="F1130" s="75" t="s">
        <v>97</v>
      </c>
      <c r="G1130" s="77"/>
      <c r="H1130" s="77"/>
      <c r="I1130" s="80"/>
      <c r="J1130" s="77" t="s">
        <v>97</v>
      </c>
      <c r="K1130" s="79" t="s">
        <v>97</v>
      </c>
      <c r="L1130" s="79"/>
      <c r="M1130" s="80"/>
      <c r="N1130" s="79" t="s">
        <v>97</v>
      </c>
      <c r="O1130" s="81" t="str">
        <f t="array" ref="O1130">IF(A1130="", "", (IFNA(IF(A1130="", "", INDEX(UpdateSheet!$L:$L, MATCH(1, (UpdateSheet!$G:$G=MAXIFS(UpdateSheet!$G:$G, UpdateSheet!$H:$H, G1130, UpdateSheet!$G:$G, "&lt;=" &amp; D1130)) * (UpdateSheet!$H:$H=G1130), 0))), "") * J1130) +
(IFNA(IF(A1130="", "", INDEX(UpdateSheet!$P:$P, MATCH(1, (UpdateSheet!$G:$G=MAXIFS(UpdateSheet!$G:$G, UpdateSheet!$M:$M, K1130, UpdateSheet!$G:$G, "&lt;=" &amp; D1130)) * (UpdateSheet!$M:$M=K1130), 0))), "") * N1130)
)
</f>
        <v/>
      </c>
      <c r="P1130" s="86"/>
      <c r="Q1130" s="82" t="str">
        <f t="array" ref="Q1130">IF(A1130="", "", (IFNA(IF(A1130="", "", INDEX(UpdateSheet!$K:$K, MATCH(1, (UpdateSheet!$G:$G=MAXIFS(UpdateSheet!$G:$G, UpdateSheet!$H:$H, G1130, UpdateSheet!$I:$I, J1130, UpdateSheet!$G:$G, "&lt;=" &amp; D1130)) * (UpdateSheet!$H:$H=G1130) *(UpdateSheet!$I:$I=J1130), 0))), "")) +
(IFNA(IF(A1130="", "", INDEX(UpdateSheet!$O:$O, MATCH(1, (UpdateSheet!$G:$G=MAXIFS(UpdateSheet!$G:$G, UpdateSheet!$M:$M, K1130,UpdateSheet!$N:$N, N1130, UpdateSheet!$G:$G, "&lt;=" &amp; D1130)) * (UpdateSheet!$M:$M=K1130) *(UpdateSheet!$N:$N=N1130), 0))), ""))
)
</f>
        <v/>
      </c>
      <c r="R1130" s="81" t="s">
        <v>97</v>
      </c>
      <c r="S1130" s="63"/>
      <c r="T1130" s="87"/>
      <c r="U1130" s="84" t="s">
        <v>97</v>
      </c>
      <c r="V1130" s="84" t="s">
        <v>97</v>
      </c>
      <c r="W1130" s="85" t="b">
        <v>0</v>
      </c>
      <c r="X1130" s="63"/>
      <c r="Y1130" s="63"/>
      <c r="Z1130" s="63"/>
    </row>
    <row r="1131">
      <c r="A1131" s="75"/>
      <c r="B1131" s="94"/>
      <c r="C1131" s="75"/>
      <c r="D1131" s="76"/>
      <c r="E1131" s="75" t="s">
        <v>97</v>
      </c>
      <c r="F1131" s="75" t="s">
        <v>97</v>
      </c>
      <c r="G1131" s="77"/>
      <c r="H1131" s="77"/>
      <c r="I1131" s="80"/>
      <c r="J1131" s="77" t="s">
        <v>97</v>
      </c>
      <c r="K1131" s="79" t="s">
        <v>97</v>
      </c>
      <c r="L1131" s="79"/>
      <c r="M1131" s="80"/>
      <c r="N1131" s="79" t="s">
        <v>97</v>
      </c>
      <c r="O1131" s="81" t="str">
        <f t="array" ref="O1131">IF(A1131="", "", (IFNA(IF(A1131="", "", INDEX(UpdateSheet!$L:$L, MATCH(1, (UpdateSheet!$G:$G=MAXIFS(UpdateSheet!$G:$G, UpdateSheet!$H:$H, G1131, UpdateSheet!$G:$G, "&lt;=" &amp; D1131)) * (UpdateSheet!$H:$H=G1131), 0))), "") * J1131) +
(IFNA(IF(A1131="", "", INDEX(UpdateSheet!$P:$P, MATCH(1, (UpdateSheet!$G:$G=MAXIFS(UpdateSheet!$G:$G, UpdateSheet!$M:$M, K1131, UpdateSheet!$G:$G, "&lt;=" &amp; D1131)) * (UpdateSheet!$M:$M=K1131), 0))), "") * N1131)
)
</f>
        <v/>
      </c>
      <c r="P1131" s="86"/>
      <c r="Q1131" s="82" t="str">
        <f t="array" ref="Q1131">IF(A1131="", "", (IFNA(IF(A1131="", "", INDEX(UpdateSheet!$K:$K, MATCH(1, (UpdateSheet!$G:$G=MAXIFS(UpdateSheet!$G:$G, UpdateSheet!$H:$H, G1131, UpdateSheet!$I:$I, J1131, UpdateSheet!$G:$G, "&lt;=" &amp; D1131)) * (UpdateSheet!$H:$H=G1131) *(UpdateSheet!$I:$I=J1131), 0))), "")) +
(IFNA(IF(A1131="", "", INDEX(UpdateSheet!$O:$O, MATCH(1, (UpdateSheet!$G:$G=MAXIFS(UpdateSheet!$G:$G, UpdateSheet!$M:$M, K1131,UpdateSheet!$N:$N, N1131, UpdateSheet!$G:$G, "&lt;=" &amp; D1131)) * (UpdateSheet!$M:$M=K1131) *(UpdateSheet!$N:$N=N1131), 0))), ""))
)
</f>
        <v/>
      </c>
      <c r="R1131" s="81" t="s">
        <v>97</v>
      </c>
      <c r="S1131" s="63"/>
      <c r="T1131" s="87"/>
      <c r="U1131" s="84" t="s">
        <v>97</v>
      </c>
      <c r="V1131" s="84" t="s">
        <v>97</v>
      </c>
      <c r="W1131" s="85" t="b">
        <v>0</v>
      </c>
      <c r="X1131" s="63"/>
      <c r="Y1131" s="63"/>
      <c r="Z1131" s="63"/>
    </row>
    <row r="1132">
      <c r="A1132" s="75"/>
      <c r="B1132" s="94"/>
      <c r="C1132" s="75"/>
      <c r="D1132" s="76"/>
      <c r="E1132" s="75" t="s">
        <v>97</v>
      </c>
      <c r="F1132" s="75" t="s">
        <v>97</v>
      </c>
      <c r="G1132" s="77"/>
      <c r="H1132" s="77"/>
      <c r="I1132" s="80"/>
      <c r="J1132" s="77" t="s">
        <v>97</v>
      </c>
      <c r="K1132" s="79" t="s">
        <v>97</v>
      </c>
      <c r="L1132" s="79"/>
      <c r="M1132" s="80"/>
      <c r="N1132" s="79" t="s">
        <v>97</v>
      </c>
      <c r="O1132" s="81" t="str">
        <f t="array" ref="O1132">IF(A1132="", "", (IFNA(IF(A1132="", "", INDEX(UpdateSheet!$L:$L, MATCH(1, (UpdateSheet!$G:$G=MAXIFS(UpdateSheet!$G:$G, UpdateSheet!$H:$H, G1132, UpdateSheet!$G:$G, "&lt;=" &amp; D1132)) * (UpdateSheet!$H:$H=G1132), 0))), "") * J1132) +
(IFNA(IF(A1132="", "", INDEX(UpdateSheet!$P:$P, MATCH(1, (UpdateSheet!$G:$G=MAXIFS(UpdateSheet!$G:$G, UpdateSheet!$M:$M, K1132, UpdateSheet!$G:$G, "&lt;=" &amp; D1132)) * (UpdateSheet!$M:$M=K1132), 0))), "") * N1132)
)
</f>
        <v/>
      </c>
      <c r="P1132" s="86"/>
      <c r="Q1132" s="82" t="str">
        <f t="array" ref="Q1132">IF(A1132="", "", (IFNA(IF(A1132="", "", INDEX(UpdateSheet!$K:$K, MATCH(1, (UpdateSheet!$G:$G=MAXIFS(UpdateSheet!$G:$G, UpdateSheet!$H:$H, G1132, UpdateSheet!$I:$I, J1132, UpdateSheet!$G:$G, "&lt;=" &amp; D1132)) * (UpdateSheet!$H:$H=G1132) *(UpdateSheet!$I:$I=J1132), 0))), "")) +
(IFNA(IF(A1132="", "", INDEX(UpdateSheet!$O:$O, MATCH(1, (UpdateSheet!$G:$G=MAXIFS(UpdateSheet!$G:$G, UpdateSheet!$M:$M, K1132,UpdateSheet!$N:$N, N1132, UpdateSheet!$G:$G, "&lt;=" &amp; D1132)) * (UpdateSheet!$M:$M=K1132) *(UpdateSheet!$N:$N=N1132), 0))), ""))
)
</f>
        <v/>
      </c>
      <c r="R1132" s="81" t="s">
        <v>97</v>
      </c>
      <c r="S1132" s="63"/>
      <c r="T1132" s="87"/>
      <c r="U1132" s="84" t="s">
        <v>97</v>
      </c>
      <c r="V1132" s="84" t="s">
        <v>97</v>
      </c>
      <c r="W1132" s="85" t="b">
        <v>0</v>
      </c>
      <c r="X1132" s="63"/>
      <c r="Y1132" s="63"/>
      <c r="Z1132" s="63"/>
    </row>
    <row r="1133">
      <c r="A1133" s="75"/>
      <c r="B1133" s="94"/>
      <c r="C1133" s="75"/>
      <c r="D1133" s="76"/>
      <c r="E1133" s="75" t="s">
        <v>97</v>
      </c>
      <c r="F1133" s="75" t="s">
        <v>97</v>
      </c>
      <c r="G1133" s="77"/>
      <c r="H1133" s="77"/>
      <c r="I1133" s="80"/>
      <c r="J1133" s="77" t="s">
        <v>97</v>
      </c>
      <c r="K1133" s="79" t="s">
        <v>97</v>
      </c>
      <c r="L1133" s="79"/>
      <c r="M1133" s="80"/>
      <c r="N1133" s="79" t="s">
        <v>97</v>
      </c>
      <c r="O1133" s="81" t="str">
        <f t="array" ref="O1133">IF(A1133="", "", (IFNA(IF(A1133="", "", INDEX(UpdateSheet!$L:$L, MATCH(1, (UpdateSheet!$G:$G=MAXIFS(UpdateSheet!$G:$G, UpdateSheet!$H:$H, G1133, UpdateSheet!$G:$G, "&lt;=" &amp; D1133)) * (UpdateSheet!$H:$H=G1133), 0))), "") * J1133) +
(IFNA(IF(A1133="", "", INDEX(UpdateSheet!$P:$P, MATCH(1, (UpdateSheet!$G:$G=MAXIFS(UpdateSheet!$G:$G, UpdateSheet!$M:$M, K1133, UpdateSheet!$G:$G, "&lt;=" &amp; D1133)) * (UpdateSheet!$M:$M=K1133), 0))), "") * N1133)
)
</f>
        <v/>
      </c>
      <c r="P1133" s="86"/>
      <c r="Q1133" s="82" t="str">
        <f t="array" ref="Q1133">IF(A1133="", "", (IFNA(IF(A1133="", "", INDEX(UpdateSheet!$K:$K, MATCH(1, (UpdateSheet!$G:$G=MAXIFS(UpdateSheet!$G:$G, UpdateSheet!$H:$H, G1133, UpdateSheet!$I:$I, J1133, UpdateSheet!$G:$G, "&lt;=" &amp; D1133)) * (UpdateSheet!$H:$H=G1133) *(UpdateSheet!$I:$I=J1133), 0))), "")) +
(IFNA(IF(A1133="", "", INDEX(UpdateSheet!$O:$O, MATCH(1, (UpdateSheet!$G:$G=MAXIFS(UpdateSheet!$G:$G, UpdateSheet!$M:$M, K1133,UpdateSheet!$N:$N, N1133, UpdateSheet!$G:$G, "&lt;=" &amp; D1133)) * (UpdateSheet!$M:$M=K1133) *(UpdateSheet!$N:$N=N1133), 0))), ""))
)
</f>
        <v/>
      </c>
      <c r="R1133" s="81" t="s">
        <v>97</v>
      </c>
      <c r="S1133" s="63"/>
      <c r="T1133" s="87"/>
      <c r="U1133" s="84" t="s">
        <v>97</v>
      </c>
      <c r="V1133" s="84" t="s">
        <v>97</v>
      </c>
      <c r="W1133" s="85" t="b">
        <v>0</v>
      </c>
      <c r="X1133" s="63"/>
      <c r="Y1133" s="63"/>
      <c r="Z1133" s="63"/>
    </row>
    <row r="1134">
      <c r="A1134" s="75"/>
      <c r="B1134" s="94"/>
      <c r="C1134" s="75"/>
      <c r="D1134" s="76"/>
      <c r="E1134" s="75" t="s">
        <v>97</v>
      </c>
      <c r="F1134" s="75" t="s">
        <v>97</v>
      </c>
      <c r="G1134" s="77"/>
      <c r="H1134" s="77"/>
      <c r="I1134" s="80"/>
      <c r="J1134" s="77" t="s">
        <v>97</v>
      </c>
      <c r="K1134" s="79" t="s">
        <v>97</v>
      </c>
      <c r="L1134" s="79"/>
      <c r="M1134" s="80"/>
      <c r="N1134" s="79" t="s">
        <v>97</v>
      </c>
      <c r="O1134" s="81" t="str">
        <f t="array" ref="O1134">IF(A1134="", "", (IFNA(IF(A1134="", "", INDEX(UpdateSheet!$L:$L, MATCH(1, (UpdateSheet!$G:$G=MAXIFS(UpdateSheet!$G:$G, UpdateSheet!$H:$H, G1134, UpdateSheet!$G:$G, "&lt;=" &amp; D1134)) * (UpdateSheet!$H:$H=G1134), 0))), "") * J1134) +
(IFNA(IF(A1134="", "", INDEX(UpdateSheet!$P:$P, MATCH(1, (UpdateSheet!$G:$G=MAXIFS(UpdateSheet!$G:$G, UpdateSheet!$M:$M, K1134, UpdateSheet!$G:$G, "&lt;=" &amp; D1134)) * (UpdateSheet!$M:$M=K1134), 0))), "") * N1134)
)
</f>
        <v/>
      </c>
      <c r="P1134" s="86"/>
      <c r="Q1134" s="82" t="str">
        <f t="array" ref="Q1134">IF(A1134="", "", (IFNA(IF(A1134="", "", INDEX(UpdateSheet!$K:$K, MATCH(1, (UpdateSheet!$G:$G=MAXIFS(UpdateSheet!$G:$G, UpdateSheet!$H:$H, G1134, UpdateSheet!$I:$I, J1134, UpdateSheet!$G:$G, "&lt;=" &amp; D1134)) * (UpdateSheet!$H:$H=G1134) *(UpdateSheet!$I:$I=J1134), 0))), "")) +
(IFNA(IF(A1134="", "", INDEX(UpdateSheet!$O:$O, MATCH(1, (UpdateSheet!$G:$G=MAXIFS(UpdateSheet!$G:$G, UpdateSheet!$M:$M, K1134,UpdateSheet!$N:$N, N1134, UpdateSheet!$G:$G, "&lt;=" &amp; D1134)) * (UpdateSheet!$M:$M=K1134) *(UpdateSheet!$N:$N=N1134), 0))), ""))
)
</f>
        <v/>
      </c>
      <c r="R1134" s="81" t="s">
        <v>97</v>
      </c>
      <c r="S1134" s="63"/>
      <c r="T1134" s="87"/>
      <c r="U1134" s="84" t="s">
        <v>97</v>
      </c>
      <c r="V1134" s="84" t="s">
        <v>97</v>
      </c>
      <c r="W1134" s="85" t="b">
        <v>0</v>
      </c>
      <c r="X1134" s="63"/>
      <c r="Y1134" s="63"/>
      <c r="Z1134" s="63"/>
    </row>
    <row r="1135">
      <c r="A1135" s="75"/>
      <c r="B1135" s="94"/>
      <c r="C1135" s="75"/>
      <c r="D1135" s="76"/>
      <c r="E1135" s="75" t="s">
        <v>97</v>
      </c>
      <c r="F1135" s="75" t="s">
        <v>97</v>
      </c>
      <c r="G1135" s="77"/>
      <c r="H1135" s="77"/>
      <c r="I1135" s="80"/>
      <c r="J1135" s="77" t="s">
        <v>97</v>
      </c>
      <c r="K1135" s="79" t="s">
        <v>97</v>
      </c>
      <c r="L1135" s="79"/>
      <c r="M1135" s="80"/>
      <c r="N1135" s="79" t="s">
        <v>97</v>
      </c>
      <c r="O1135" s="81" t="str">
        <f t="array" ref="O1135">IF(A1135="", "", (IFNA(IF(A1135="", "", INDEX(UpdateSheet!$L:$L, MATCH(1, (UpdateSheet!$G:$G=MAXIFS(UpdateSheet!$G:$G, UpdateSheet!$H:$H, G1135, UpdateSheet!$G:$G, "&lt;=" &amp; D1135)) * (UpdateSheet!$H:$H=G1135), 0))), "") * J1135) +
(IFNA(IF(A1135="", "", INDEX(UpdateSheet!$P:$P, MATCH(1, (UpdateSheet!$G:$G=MAXIFS(UpdateSheet!$G:$G, UpdateSheet!$M:$M, K1135, UpdateSheet!$G:$G, "&lt;=" &amp; D1135)) * (UpdateSheet!$M:$M=K1135), 0))), "") * N1135)
)
</f>
        <v/>
      </c>
      <c r="P1135" s="86"/>
      <c r="Q1135" s="82" t="str">
        <f t="array" ref="Q1135">IF(A1135="", "", (IFNA(IF(A1135="", "", INDEX(UpdateSheet!$K:$K, MATCH(1, (UpdateSheet!$G:$G=MAXIFS(UpdateSheet!$G:$G, UpdateSheet!$H:$H, G1135, UpdateSheet!$I:$I, J1135, UpdateSheet!$G:$G, "&lt;=" &amp; D1135)) * (UpdateSheet!$H:$H=G1135) *(UpdateSheet!$I:$I=J1135), 0))), "")) +
(IFNA(IF(A1135="", "", INDEX(UpdateSheet!$O:$O, MATCH(1, (UpdateSheet!$G:$G=MAXIFS(UpdateSheet!$G:$G, UpdateSheet!$M:$M, K1135,UpdateSheet!$N:$N, N1135, UpdateSheet!$G:$G, "&lt;=" &amp; D1135)) * (UpdateSheet!$M:$M=K1135) *(UpdateSheet!$N:$N=N1135), 0))), ""))
)
</f>
        <v/>
      </c>
      <c r="R1135" s="81" t="s">
        <v>97</v>
      </c>
      <c r="S1135" s="63"/>
      <c r="T1135" s="87"/>
      <c r="U1135" s="84" t="s">
        <v>97</v>
      </c>
      <c r="V1135" s="84" t="s">
        <v>97</v>
      </c>
      <c r="W1135" s="85" t="b">
        <v>0</v>
      </c>
      <c r="X1135" s="63"/>
      <c r="Y1135" s="63"/>
      <c r="Z1135" s="63"/>
    </row>
    <row r="1136">
      <c r="A1136" s="75"/>
      <c r="B1136" s="94"/>
      <c r="C1136" s="75"/>
      <c r="D1136" s="76"/>
      <c r="E1136" s="75" t="s">
        <v>97</v>
      </c>
      <c r="F1136" s="75" t="s">
        <v>97</v>
      </c>
      <c r="G1136" s="77"/>
      <c r="H1136" s="77"/>
      <c r="I1136" s="80"/>
      <c r="J1136" s="77" t="s">
        <v>97</v>
      </c>
      <c r="K1136" s="79" t="s">
        <v>97</v>
      </c>
      <c r="L1136" s="79"/>
      <c r="M1136" s="80"/>
      <c r="N1136" s="79" t="s">
        <v>97</v>
      </c>
      <c r="O1136" s="81" t="str">
        <f t="array" ref="O1136">IF(A1136="", "", (IFNA(IF(A1136="", "", INDEX(UpdateSheet!$L:$L, MATCH(1, (UpdateSheet!$G:$G=MAXIFS(UpdateSheet!$G:$G, UpdateSheet!$H:$H, G1136, UpdateSheet!$G:$G, "&lt;=" &amp; D1136)) * (UpdateSheet!$H:$H=G1136), 0))), "") * J1136) +
(IFNA(IF(A1136="", "", INDEX(UpdateSheet!$P:$P, MATCH(1, (UpdateSheet!$G:$G=MAXIFS(UpdateSheet!$G:$G, UpdateSheet!$M:$M, K1136, UpdateSheet!$G:$G, "&lt;=" &amp; D1136)) * (UpdateSheet!$M:$M=K1136), 0))), "") * N1136)
)
</f>
        <v/>
      </c>
      <c r="P1136" s="86"/>
      <c r="Q1136" s="82" t="str">
        <f t="array" ref="Q1136">IF(A1136="", "", (IFNA(IF(A1136="", "", INDEX(UpdateSheet!$K:$K, MATCH(1, (UpdateSheet!$G:$G=MAXIFS(UpdateSheet!$G:$G, UpdateSheet!$H:$H, G1136, UpdateSheet!$I:$I, J1136, UpdateSheet!$G:$G, "&lt;=" &amp; D1136)) * (UpdateSheet!$H:$H=G1136) *(UpdateSheet!$I:$I=J1136), 0))), "")) +
(IFNA(IF(A1136="", "", INDEX(UpdateSheet!$O:$O, MATCH(1, (UpdateSheet!$G:$G=MAXIFS(UpdateSheet!$G:$G, UpdateSheet!$M:$M, K1136,UpdateSheet!$N:$N, N1136, UpdateSheet!$G:$G, "&lt;=" &amp; D1136)) * (UpdateSheet!$M:$M=K1136) *(UpdateSheet!$N:$N=N1136), 0))), ""))
)
</f>
        <v/>
      </c>
      <c r="R1136" s="81" t="s">
        <v>97</v>
      </c>
      <c r="S1136" s="63"/>
      <c r="T1136" s="87"/>
      <c r="U1136" s="84" t="s">
        <v>97</v>
      </c>
      <c r="V1136" s="84" t="s">
        <v>97</v>
      </c>
      <c r="W1136" s="85" t="b">
        <v>0</v>
      </c>
      <c r="X1136" s="63"/>
      <c r="Y1136" s="63"/>
      <c r="Z1136" s="63"/>
    </row>
    <row r="1137">
      <c r="A1137" s="75"/>
      <c r="B1137" s="94"/>
      <c r="C1137" s="75"/>
      <c r="D1137" s="76"/>
      <c r="E1137" s="75" t="s">
        <v>97</v>
      </c>
      <c r="F1137" s="75" t="s">
        <v>97</v>
      </c>
      <c r="G1137" s="77"/>
      <c r="H1137" s="77"/>
      <c r="I1137" s="80"/>
      <c r="J1137" s="77" t="s">
        <v>97</v>
      </c>
      <c r="K1137" s="79" t="s">
        <v>97</v>
      </c>
      <c r="L1137" s="79"/>
      <c r="M1137" s="80"/>
      <c r="N1137" s="79" t="s">
        <v>97</v>
      </c>
      <c r="O1137" s="81" t="str">
        <f t="array" ref="O1137">IF(A1137="", "", (IFNA(IF(A1137="", "", INDEX(UpdateSheet!$L:$L, MATCH(1, (UpdateSheet!$G:$G=MAXIFS(UpdateSheet!$G:$G, UpdateSheet!$H:$H, G1137, UpdateSheet!$G:$G, "&lt;=" &amp; D1137)) * (UpdateSheet!$H:$H=G1137), 0))), "") * J1137) +
(IFNA(IF(A1137="", "", INDEX(UpdateSheet!$P:$P, MATCH(1, (UpdateSheet!$G:$G=MAXIFS(UpdateSheet!$G:$G, UpdateSheet!$M:$M, K1137, UpdateSheet!$G:$G, "&lt;=" &amp; D1137)) * (UpdateSheet!$M:$M=K1137), 0))), "") * N1137)
)
</f>
        <v/>
      </c>
      <c r="P1137" s="86"/>
      <c r="Q1137" s="82" t="str">
        <f t="array" ref="Q1137">IF(A1137="", "", (IFNA(IF(A1137="", "", INDEX(UpdateSheet!$K:$K, MATCH(1, (UpdateSheet!$G:$G=MAXIFS(UpdateSheet!$G:$G, UpdateSheet!$H:$H, G1137, UpdateSheet!$I:$I, J1137, UpdateSheet!$G:$G, "&lt;=" &amp; D1137)) * (UpdateSheet!$H:$H=G1137) *(UpdateSheet!$I:$I=J1137), 0))), "")) +
(IFNA(IF(A1137="", "", INDEX(UpdateSheet!$O:$O, MATCH(1, (UpdateSheet!$G:$G=MAXIFS(UpdateSheet!$G:$G, UpdateSheet!$M:$M, K1137,UpdateSheet!$N:$N, N1137, UpdateSheet!$G:$G, "&lt;=" &amp; D1137)) * (UpdateSheet!$M:$M=K1137) *(UpdateSheet!$N:$N=N1137), 0))), ""))
)
</f>
        <v/>
      </c>
      <c r="R1137" s="81" t="s">
        <v>97</v>
      </c>
      <c r="S1137" s="63"/>
      <c r="T1137" s="87"/>
      <c r="U1137" s="84" t="s">
        <v>97</v>
      </c>
      <c r="V1137" s="84" t="s">
        <v>97</v>
      </c>
      <c r="W1137" s="85" t="b">
        <v>0</v>
      </c>
      <c r="X1137" s="63"/>
      <c r="Y1137" s="63"/>
      <c r="Z1137" s="63"/>
    </row>
    <row r="1138">
      <c r="A1138" s="75"/>
      <c r="B1138" s="94"/>
      <c r="C1138" s="75"/>
      <c r="D1138" s="76"/>
      <c r="E1138" s="75" t="s">
        <v>97</v>
      </c>
      <c r="F1138" s="75" t="s">
        <v>97</v>
      </c>
      <c r="G1138" s="77"/>
      <c r="H1138" s="77"/>
      <c r="I1138" s="80"/>
      <c r="J1138" s="77" t="s">
        <v>97</v>
      </c>
      <c r="K1138" s="79" t="s">
        <v>97</v>
      </c>
      <c r="L1138" s="79"/>
      <c r="M1138" s="80"/>
      <c r="N1138" s="79" t="s">
        <v>97</v>
      </c>
      <c r="O1138" s="81" t="str">
        <f t="array" ref="O1138">IF(A1138="", "", (IFNA(IF(A1138="", "", INDEX(UpdateSheet!$L:$L, MATCH(1, (UpdateSheet!$G:$G=MAXIFS(UpdateSheet!$G:$G, UpdateSheet!$H:$H, G1138, UpdateSheet!$G:$G, "&lt;=" &amp; D1138)) * (UpdateSheet!$H:$H=G1138), 0))), "") * J1138) +
(IFNA(IF(A1138="", "", INDEX(UpdateSheet!$P:$P, MATCH(1, (UpdateSheet!$G:$G=MAXIFS(UpdateSheet!$G:$G, UpdateSheet!$M:$M, K1138, UpdateSheet!$G:$G, "&lt;=" &amp; D1138)) * (UpdateSheet!$M:$M=K1138), 0))), "") * N1138)
)
</f>
        <v/>
      </c>
      <c r="P1138" s="86"/>
      <c r="Q1138" s="82" t="str">
        <f t="array" ref="Q1138">IF(A1138="", "", (IFNA(IF(A1138="", "", INDEX(UpdateSheet!$K:$K, MATCH(1, (UpdateSheet!$G:$G=MAXIFS(UpdateSheet!$G:$G, UpdateSheet!$H:$H, G1138, UpdateSheet!$I:$I, J1138, UpdateSheet!$G:$G, "&lt;=" &amp; D1138)) * (UpdateSheet!$H:$H=G1138) *(UpdateSheet!$I:$I=J1138), 0))), "")) +
(IFNA(IF(A1138="", "", INDEX(UpdateSheet!$O:$O, MATCH(1, (UpdateSheet!$G:$G=MAXIFS(UpdateSheet!$G:$G, UpdateSheet!$M:$M, K1138,UpdateSheet!$N:$N, N1138, UpdateSheet!$G:$G, "&lt;=" &amp; D1138)) * (UpdateSheet!$M:$M=K1138) *(UpdateSheet!$N:$N=N1138), 0))), ""))
)
</f>
        <v/>
      </c>
      <c r="R1138" s="81" t="s">
        <v>97</v>
      </c>
      <c r="S1138" s="63"/>
      <c r="T1138" s="87"/>
      <c r="U1138" s="84" t="s">
        <v>97</v>
      </c>
      <c r="V1138" s="84" t="s">
        <v>97</v>
      </c>
      <c r="W1138" s="85" t="b">
        <v>0</v>
      </c>
      <c r="X1138" s="63"/>
      <c r="Y1138" s="63"/>
      <c r="Z1138" s="63"/>
    </row>
    <row r="1139">
      <c r="A1139" s="75"/>
      <c r="B1139" s="94"/>
      <c r="C1139" s="75"/>
      <c r="D1139" s="76"/>
      <c r="E1139" s="75" t="s">
        <v>97</v>
      </c>
      <c r="F1139" s="75" t="s">
        <v>97</v>
      </c>
      <c r="G1139" s="77"/>
      <c r="H1139" s="77"/>
      <c r="I1139" s="80"/>
      <c r="J1139" s="77" t="s">
        <v>97</v>
      </c>
      <c r="K1139" s="79" t="s">
        <v>97</v>
      </c>
      <c r="L1139" s="79"/>
      <c r="M1139" s="80"/>
      <c r="N1139" s="79" t="s">
        <v>97</v>
      </c>
      <c r="O1139" s="81" t="str">
        <f t="array" ref="O1139">IF(A1139="", "", (IFNA(IF(A1139="", "", INDEX(UpdateSheet!$L:$L, MATCH(1, (UpdateSheet!$G:$G=MAXIFS(UpdateSheet!$G:$G, UpdateSheet!$H:$H, G1139, UpdateSheet!$G:$G, "&lt;=" &amp; D1139)) * (UpdateSheet!$H:$H=G1139), 0))), "") * J1139) +
(IFNA(IF(A1139="", "", INDEX(UpdateSheet!$P:$P, MATCH(1, (UpdateSheet!$G:$G=MAXIFS(UpdateSheet!$G:$G, UpdateSheet!$M:$M, K1139, UpdateSheet!$G:$G, "&lt;=" &amp; D1139)) * (UpdateSheet!$M:$M=K1139), 0))), "") * N1139)
)
</f>
        <v/>
      </c>
      <c r="P1139" s="86"/>
      <c r="Q1139" s="82" t="str">
        <f t="array" ref="Q1139">IF(A1139="", "", (IFNA(IF(A1139="", "", INDEX(UpdateSheet!$K:$K, MATCH(1, (UpdateSheet!$G:$G=MAXIFS(UpdateSheet!$G:$G, UpdateSheet!$H:$H, G1139, UpdateSheet!$I:$I, J1139, UpdateSheet!$G:$G, "&lt;=" &amp; D1139)) * (UpdateSheet!$H:$H=G1139) *(UpdateSheet!$I:$I=J1139), 0))), "")) +
(IFNA(IF(A1139="", "", INDEX(UpdateSheet!$O:$O, MATCH(1, (UpdateSheet!$G:$G=MAXIFS(UpdateSheet!$G:$G, UpdateSheet!$M:$M, K1139,UpdateSheet!$N:$N, N1139, UpdateSheet!$G:$G, "&lt;=" &amp; D1139)) * (UpdateSheet!$M:$M=K1139) *(UpdateSheet!$N:$N=N1139), 0))), ""))
)
</f>
        <v/>
      </c>
      <c r="R1139" s="81" t="s">
        <v>97</v>
      </c>
      <c r="S1139" s="63"/>
      <c r="T1139" s="87"/>
      <c r="U1139" s="84" t="s">
        <v>97</v>
      </c>
      <c r="V1139" s="84" t="s">
        <v>97</v>
      </c>
      <c r="W1139" s="85" t="b">
        <v>0</v>
      </c>
      <c r="X1139" s="63"/>
      <c r="Y1139" s="63"/>
      <c r="Z1139" s="63"/>
    </row>
    <row r="1140">
      <c r="A1140" s="75"/>
      <c r="B1140" s="94"/>
      <c r="C1140" s="75"/>
      <c r="D1140" s="76"/>
      <c r="E1140" s="75" t="s">
        <v>97</v>
      </c>
      <c r="F1140" s="75" t="s">
        <v>97</v>
      </c>
      <c r="G1140" s="77"/>
      <c r="H1140" s="77"/>
      <c r="I1140" s="80"/>
      <c r="J1140" s="77" t="s">
        <v>97</v>
      </c>
      <c r="K1140" s="79" t="s">
        <v>97</v>
      </c>
      <c r="L1140" s="79"/>
      <c r="M1140" s="80"/>
      <c r="N1140" s="79" t="s">
        <v>97</v>
      </c>
      <c r="O1140" s="81" t="str">
        <f t="array" ref="O1140">IF(A1140="", "", (IFNA(IF(A1140="", "", INDEX(UpdateSheet!$L:$L, MATCH(1, (UpdateSheet!$G:$G=MAXIFS(UpdateSheet!$G:$G, UpdateSheet!$H:$H, G1140, UpdateSheet!$G:$G, "&lt;=" &amp; D1140)) * (UpdateSheet!$H:$H=G1140), 0))), "") * J1140) +
(IFNA(IF(A1140="", "", INDEX(UpdateSheet!$P:$P, MATCH(1, (UpdateSheet!$G:$G=MAXIFS(UpdateSheet!$G:$G, UpdateSheet!$M:$M, K1140, UpdateSheet!$G:$G, "&lt;=" &amp; D1140)) * (UpdateSheet!$M:$M=K1140), 0))), "") * N1140)
)
</f>
        <v/>
      </c>
      <c r="P1140" s="86"/>
      <c r="Q1140" s="82" t="str">
        <f t="array" ref="Q1140">IF(A1140="", "", (IFNA(IF(A1140="", "", INDEX(UpdateSheet!$K:$K, MATCH(1, (UpdateSheet!$G:$G=MAXIFS(UpdateSheet!$G:$G, UpdateSheet!$H:$H, G1140, UpdateSheet!$I:$I, J1140, UpdateSheet!$G:$G, "&lt;=" &amp; D1140)) * (UpdateSheet!$H:$H=G1140) *(UpdateSheet!$I:$I=J1140), 0))), "")) +
(IFNA(IF(A1140="", "", INDEX(UpdateSheet!$O:$O, MATCH(1, (UpdateSheet!$G:$G=MAXIFS(UpdateSheet!$G:$G, UpdateSheet!$M:$M, K1140,UpdateSheet!$N:$N, N1140, UpdateSheet!$G:$G, "&lt;=" &amp; D1140)) * (UpdateSheet!$M:$M=K1140) *(UpdateSheet!$N:$N=N1140), 0))), ""))
)
</f>
        <v/>
      </c>
      <c r="R1140" s="81" t="s">
        <v>97</v>
      </c>
      <c r="S1140" s="63"/>
      <c r="T1140" s="87"/>
      <c r="U1140" s="84" t="s">
        <v>97</v>
      </c>
      <c r="V1140" s="84" t="s">
        <v>97</v>
      </c>
      <c r="W1140" s="85" t="b">
        <v>0</v>
      </c>
      <c r="X1140" s="63"/>
      <c r="Y1140" s="63"/>
      <c r="Z1140" s="63"/>
    </row>
    <row r="1141">
      <c r="A1141" s="75"/>
      <c r="B1141" s="94"/>
      <c r="C1141" s="75"/>
      <c r="D1141" s="76"/>
      <c r="E1141" s="75" t="s">
        <v>97</v>
      </c>
      <c r="F1141" s="75" t="s">
        <v>97</v>
      </c>
      <c r="G1141" s="77"/>
      <c r="H1141" s="77"/>
      <c r="I1141" s="80"/>
      <c r="J1141" s="77" t="s">
        <v>97</v>
      </c>
      <c r="K1141" s="79" t="s">
        <v>97</v>
      </c>
      <c r="L1141" s="79"/>
      <c r="M1141" s="80"/>
      <c r="N1141" s="79" t="s">
        <v>97</v>
      </c>
      <c r="O1141" s="81" t="str">
        <f t="array" ref="O1141">IF(A1141="", "", (IFNA(IF(A1141="", "", INDEX(UpdateSheet!$L:$L, MATCH(1, (UpdateSheet!$G:$G=MAXIFS(UpdateSheet!$G:$G, UpdateSheet!$H:$H, G1141, UpdateSheet!$G:$G, "&lt;=" &amp; D1141)) * (UpdateSheet!$H:$H=G1141), 0))), "") * J1141) +
(IFNA(IF(A1141="", "", INDEX(UpdateSheet!$P:$P, MATCH(1, (UpdateSheet!$G:$G=MAXIFS(UpdateSheet!$G:$G, UpdateSheet!$M:$M, K1141, UpdateSheet!$G:$G, "&lt;=" &amp; D1141)) * (UpdateSheet!$M:$M=K1141), 0))), "") * N1141)
)
</f>
        <v/>
      </c>
      <c r="P1141" s="86"/>
      <c r="Q1141" s="82" t="str">
        <f t="array" ref="Q1141">IF(A1141="", "", (IFNA(IF(A1141="", "", INDEX(UpdateSheet!$K:$K, MATCH(1, (UpdateSheet!$G:$G=MAXIFS(UpdateSheet!$G:$G, UpdateSheet!$H:$H, G1141, UpdateSheet!$I:$I, J1141, UpdateSheet!$G:$G, "&lt;=" &amp; D1141)) * (UpdateSheet!$H:$H=G1141) *(UpdateSheet!$I:$I=J1141), 0))), "")) +
(IFNA(IF(A1141="", "", INDEX(UpdateSheet!$O:$O, MATCH(1, (UpdateSheet!$G:$G=MAXIFS(UpdateSheet!$G:$G, UpdateSheet!$M:$M, K1141,UpdateSheet!$N:$N, N1141, UpdateSheet!$G:$G, "&lt;=" &amp; D1141)) * (UpdateSheet!$M:$M=K1141) *(UpdateSheet!$N:$N=N1141), 0))), ""))
)
</f>
        <v/>
      </c>
      <c r="R1141" s="81" t="s">
        <v>97</v>
      </c>
      <c r="S1141" s="63"/>
      <c r="T1141" s="87"/>
      <c r="U1141" s="84" t="s">
        <v>97</v>
      </c>
      <c r="V1141" s="84" t="s">
        <v>97</v>
      </c>
      <c r="W1141" s="85" t="b">
        <v>0</v>
      </c>
      <c r="X1141" s="63"/>
      <c r="Y1141" s="63"/>
      <c r="Z1141" s="63"/>
    </row>
    <row r="1142">
      <c r="A1142" s="75"/>
      <c r="B1142" s="94"/>
      <c r="C1142" s="75"/>
      <c r="D1142" s="76"/>
      <c r="E1142" s="75" t="s">
        <v>97</v>
      </c>
      <c r="F1142" s="75" t="s">
        <v>97</v>
      </c>
      <c r="G1142" s="77"/>
      <c r="H1142" s="77"/>
      <c r="I1142" s="80"/>
      <c r="J1142" s="77" t="s">
        <v>97</v>
      </c>
      <c r="K1142" s="79" t="s">
        <v>97</v>
      </c>
      <c r="L1142" s="79"/>
      <c r="M1142" s="80"/>
      <c r="N1142" s="79" t="s">
        <v>97</v>
      </c>
      <c r="O1142" s="81" t="str">
        <f t="array" ref="O1142">IF(A1142="", "", (IFNA(IF(A1142="", "", INDEX(UpdateSheet!$L:$L, MATCH(1, (UpdateSheet!$G:$G=MAXIFS(UpdateSheet!$G:$G, UpdateSheet!$H:$H, G1142, UpdateSheet!$G:$G, "&lt;=" &amp; D1142)) * (UpdateSheet!$H:$H=G1142), 0))), "") * J1142) +
(IFNA(IF(A1142="", "", INDEX(UpdateSheet!$P:$P, MATCH(1, (UpdateSheet!$G:$G=MAXIFS(UpdateSheet!$G:$G, UpdateSheet!$M:$M, K1142, UpdateSheet!$G:$G, "&lt;=" &amp; D1142)) * (UpdateSheet!$M:$M=K1142), 0))), "") * N1142)
)
</f>
        <v/>
      </c>
      <c r="P1142" s="86"/>
      <c r="Q1142" s="82" t="str">
        <f t="array" ref="Q1142">IF(A1142="", "", (IFNA(IF(A1142="", "", INDEX(UpdateSheet!$K:$K, MATCH(1, (UpdateSheet!$G:$G=MAXIFS(UpdateSheet!$G:$G, UpdateSheet!$H:$H, G1142, UpdateSheet!$I:$I, J1142, UpdateSheet!$G:$G, "&lt;=" &amp; D1142)) * (UpdateSheet!$H:$H=G1142) *(UpdateSheet!$I:$I=J1142), 0))), "")) +
(IFNA(IF(A1142="", "", INDEX(UpdateSheet!$O:$O, MATCH(1, (UpdateSheet!$G:$G=MAXIFS(UpdateSheet!$G:$G, UpdateSheet!$M:$M, K1142,UpdateSheet!$N:$N, N1142, UpdateSheet!$G:$G, "&lt;=" &amp; D1142)) * (UpdateSheet!$M:$M=K1142) *(UpdateSheet!$N:$N=N1142), 0))), ""))
)
</f>
        <v/>
      </c>
      <c r="R1142" s="81" t="s">
        <v>97</v>
      </c>
      <c r="S1142" s="63"/>
      <c r="T1142" s="87"/>
      <c r="U1142" s="84" t="s">
        <v>97</v>
      </c>
      <c r="V1142" s="84" t="s">
        <v>97</v>
      </c>
      <c r="W1142" s="85" t="b">
        <v>0</v>
      </c>
      <c r="X1142" s="63"/>
      <c r="Y1142" s="63"/>
      <c r="Z1142" s="63"/>
    </row>
    <row r="1143">
      <c r="A1143" s="75"/>
      <c r="B1143" s="94"/>
      <c r="C1143" s="75"/>
      <c r="D1143" s="76"/>
      <c r="E1143" s="75" t="s">
        <v>97</v>
      </c>
      <c r="F1143" s="75" t="s">
        <v>97</v>
      </c>
      <c r="G1143" s="77"/>
      <c r="H1143" s="77"/>
      <c r="I1143" s="80"/>
      <c r="J1143" s="77" t="s">
        <v>97</v>
      </c>
      <c r="K1143" s="79" t="s">
        <v>97</v>
      </c>
      <c r="L1143" s="79"/>
      <c r="M1143" s="80"/>
      <c r="N1143" s="79" t="s">
        <v>97</v>
      </c>
      <c r="O1143" s="81" t="str">
        <f t="array" ref="O1143">IF(A1143="", "", (IFNA(IF(A1143="", "", INDEX(UpdateSheet!$L:$L, MATCH(1, (UpdateSheet!$G:$G=MAXIFS(UpdateSheet!$G:$G, UpdateSheet!$H:$H, G1143, UpdateSheet!$G:$G, "&lt;=" &amp; D1143)) * (UpdateSheet!$H:$H=G1143), 0))), "") * J1143) +
(IFNA(IF(A1143="", "", INDEX(UpdateSheet!$P:$P, MATCH(1, (UpdateSheet!$G:$G=MAXIFS(UpdateSheet!$G:$G, UpdateSheet!$M:$M, K1143, UpdateSheet!$G:$G, "&lt;=" &amp; D1143)) * (UpdateSheet!$M:$M=K1143), 0))), "") * N1143)
)
</f>
        <v/>
      </c>
      <c r="P1143" s="86"/>
      <c r="Q1143" s="82" t="str">
        <f t="array" ref="Q1143">IF(A1143="", "", (IFNA(IF(A1143="", "", INDEX(UpdateSheet!$K:$K, MATCH(1, (UpdateSheet!$G:$G=MAXIFS(UpdateSheet!$G:$G, UpdateSheet!$H:$H, G1143, UpdateSheet!$I:$I, J1143, UpdateSheet!$G:$G, "&lt;=" &amp; D1143)) * (UpdateSheet!$H:$H=G1143) *(UpdateSheet!$I:$I=J1143), 0))), "")) +
(IFNA(IF(A1143="", "", INDEX(UpdateSheet!$O:$O, MATCH(1, (UpdateSheet!$G:$G=MAXIFS(UpdateSheet!$G:$G, UpdateSheet!$M:$M, K1143,UpdateSheet!$N:$N, N1143, UpdateSheet!$G:$G, "&lt;=" &amp; D1143)) * (UpdateSheet!$M:$M=K1143) *(UpdateSheet!$N:$N=N1143), 0))), ""))
)
</f>
        <v/>
      </c>
      <c r="R1143" s="81" t="s">
        <v>97</v>
      </c>
      <c r="S1143" s="63"/>
      <c r="T1143" s="87"/>
      <c r="U1143" s="84" t="s">
        <v>97</v>
      </c>
      <c r="V1143" s="84" t="s">
        <v>97</v>
      </c>
      <c r="W1143" s="85" t="b">
        <v>0</v>
      </c>
      <c r="X1143" s="63"/>
      <c r="Y1143" s="63"/>
      <c r="Z1143" s="63"/>
    </row>
    <row r="1144">
      <c r="A1144" s="75"/>
      <c r="B1144" s="94"/>
      <c r="C1144" s="75"/>
      <c r="D1144" s="76"/>
      <c r="E1144" s="75" t="s">
        <v>97</v>
      </c>
      <c r="F1144" s="75" t="s">
        <v>97</v>
      </c>
      <c r="G1144" s="77"/>
      <c r="H1144" s="77"/>
      <c r="I1144" s="80"/>
      <c r="J1144" s="77" t="s">
        <v>97</v>
      </c>
      <c r="K1144" s="79" t="s">
        <v>97</v>
      </c>
      <c r="L1144" s="79"/>
      <c r="M1144" s="80"/>
      <c r="N1144" s="79" t="s">
        <v>97</v>
      </c>
      <c r="O1144" s="81" t="str">
        <f t="array" ref="O1144">IF(A1144="", "", (IFNA(IF(A1144="", "", INDEX(UpdateSheet!$L:$L, MATCH(1, (UpdateSheet!$G:$G=MAXIFS(UpdateSheet!$G:$G, UpdateSheet!$H:$H, G1144, UpdateSheet!$G:$G, "&lt;=" &amp; D1144)) * (UpdateSheet!$H:$H=G1144), 0))), "") * J1144) +
(IFNA(IF(A1144="", "", INDEX(UpdateSheet!$P:$P, MATCH(1, (UpdateSheet!$G:$G=MAXIFS(UpdateSheet!$G:$G, UpdateSheet!$M:$M, K1144, UpdateSheet!$G:$G, "&lt;=" &amp; D1144)) * (UpdateSheet!$M:$M=K1144), 0))), "") * N1144)
)
</f>
        <v/>
      </c>
      <c r="P1144" s="86"/>
      <c r="Q1144" s="82" t="str">
        <f t="array" ref="Q1144">IF(A1144="", "", (IFNA(IF(A1144="", "", INDEX(UpdateSheet!$K:$K, MATCH(1, (UpdateSheet!$G:$G=MAXIFS(UpdateSheet!$G:$G, UpdateSheet!$H:$H, G1144, UpdateSheet!$I:$I, J1144, UpdateSheet!$G:$G, "&lt;=" &amp; D1144)) * (UpdateSheet!$H:$H=G1144) *(UpdateSheet!$I:$I=J1144), 0))), "")) +
(IFNA(IF(A1144="", "", INDEX(UpdateSheet!$O:$O, MATCH(1, (UpdateSheet!$G:$G=MAXIFS(UpdateSheet!$G:$G, UpdateSheet!$M:$M, K1144,UpdateSheet!$N:$N, N1144, UpdateSheet!$G:$G, "&lt;=" &amp; D1144)) * (UpdateSheet!$M:$M=K1144) *(UpdateSheet!$N:$N=N1144), 0))), ""))
)
</f>
        <v/>
      </c>
      <c r="R1144" s="81" t="s">
        <v>97</v>
      </c>
      <c r="S1144" s="63"/>
      <c r="T1144" s="87"/>
      <c r="U1144" s="84" t="s">
        <v>97</v>
      </c>
      <c r="V1144" s="84" t="s">
        <v>97</v>
      </c>
      <c r="W1144" s="85" t="b">
        <v>0</v>
      </c>
      <c r="X1144" s="63"/>
      <c r="Y1144" s="63"/>
      <c r="Z1144" s="63"/>
    </row>
    <row r="1145">
      <c r="A1145" s="75"/>
      <c r="B1145" s="94"/>
      <c r="C1145" s="75"/>
      <c r="D1145" s="76"/>
      <c r="E1145" s="75" t="s">
        <v>97</v>
      </c>
      <c r="F1145" s="75" t="s">
        <v>97</v>
      </c>
      <c r="G1145" s="77"/>
      <c r="H1145" s="77"/>
      <c r="I1145" s="80"/>
      <c r="J1145" s="77" t="s">
        <v>97</v>
      </c>
      <c r="K1145" s="79" t="s">
        <v>97</v>
      </c>
      <c r="L1145" s="79"/>
      <c r="M1145" s="80"/>
      <c r="N1145" s="79" t="s">
        <v>97</v>
      </c>
      <c r="O1145" s="81" t="str">
        <f t="array" ref="O1145">IF(A1145="", "", (IFNA(IF(A1145="", "", INDEX(UpdateSheet!$L:$L, MATCH(1, (UpdateSheet!$G:$G=MAXIFS(UpdateSheet!$G:$G, UpdateSheet!$H:$H, G1145, UpdateSheet!$G:$G, "&lt;=" &amp; D1145)) * (UpdateSheet!$H:$H=G1145), 0))), "") * J1145) +
(IFNA(IF(A1145="", "", INDEX(UpdateSheet!$P:$P, MATCH(1, (UpdateSheet!$G:$G=MAXIFS(UpdateSheet!$G:$G, UpdateSheet!$M:$M, K1145, UpdateSheet!$G:$G, "&lt;=" &amp; D1145)) * (UpdateSheet!$M:$M=K1145), 0))), "") * N1145)
)
</f>
        <v/>
      </c>
      <c r="P1145" s="86"/>
      <c r="Q1145" s="82" t="str">
        <f t="array" ref="Q1145">IF(A1145="", "", (IFNA(IF(A1145="", "", INDEX(UpdateSheet!$K:$K, MATCH(1, (UpdateSheet!$G:$G=MAXIFS(UpdateSheet!$G:$G, UpdateSheet!$H:$H, G1145, UpdateSheet!$I:$I, J1145, UpdateSheet!$G:$G, "&lt;=" &amp; D1145)) * (UpdateSheet!$H:$H=G1145) *(UpdateSheet!$I:$I=J1145), 0))), "")) +
(IFNA(IF(A1145="", "", INDEX(UpdateSheet!$O:$O, MATCH(1, (UpdateSheet!$G:$G=MAXIFS(UpdateSheet!$G:$G, UpdateSheet!$M:$M, K1145,UpdateSheet!$N:$N, N1145, UpdateSheet!$G:$G, "&lt;=" &amp; D1145)) * (UpdateSheet!$M:$M=K1145) *(UpdateSheet!$N:$N=N1145), 0))), ""))
)
</f>
        <v/>
      </c>
      <c r="R1145" s="81" t="s">
        <v>97</v>
      </c>
      <c r="S1145" s="63"/>
      <c r="T1145" s="87"/>
      <c r="U1145" s="84" t="s">
        <v>97</v>
      </c>
      <c r="V1145" s="84" t="s">
        <v>97</v>
      </c>
      <c r="W1145" s="85" t="b">
        <v>0</v>
      </c>
      <c r="X1145" s="63"/>
      <c r="Y1145" s="63"/>
      <c r="Z1145" s="63"/>
    </row>
    <row r="1146">
      <c r="A1146" s="75"/>
      <c r="B1146" s="94"/>
      <c r="C1146" s="75"/>
      <c r="D1146" s="76"/>
      <c r="E1146" s="75" t="s">
        <v>97</v>
      </c>
      <c r="F1146" s="75" t="s">
        <v>97</v>
      </c>
      <c r="G1146" s="77"/>
      <c r="H1146" s="77"/>
      <c r="I1146" s="80"/>
      <c r="J1146" s="77" t="s">
        <v>97</v>
      </c>
      <c r="K1146" s="79" t="s">
        <v>97</v>
      </c>
      <c r="L1146" s="79"/>
      <c r="M1146" s="80"/>
      <c r="N1146" s="79" t="s">
        <v>97</v>
      </c>
      <c r="O1146" s="81" t="str">
        <f t="array" ref="O1146">IF(A1146="", "", (IFNA(IF(A1146="", "", INDEX(UpdateSheet!$L:$L, MATCH(1, (UpdateSheet!$G:$G=MAXIFS(UpdateSheet!$G:$G, UpdateSheet!$H:$H, G1146, UpdateSheet!$G:$G, "&lt;=" &amp; D1146)) * (UpdateSheet!$H:$H=G1146), 0))), "") * J1146) +
(IFNA(IF(A1146="", "", INDEX(UpdateSheet!$P:$P, MATCH(1, (UpdateSheet!$G:$G=MAXIFS(UpdateSheet!$G:$G, UpdateSheet!$M:$M, K1146, UpdateSheet!$G:$G, "&lt;=" &amp; D1146)) * (UpdateSheet!$M:$M=K1146), 0))), "") * N1146)
)
</f>
        <v/>
      </c>
      <c r="P1146" s="86"/>
      <c r="Q1146" s="82" t="str">
        <f t="array" ref="Q1146">IF(A1146="", "", (IFNA(IF(A1146="", "", INDEX(UpdateSheet!$K:$K, MATCH(1, (UpdateSheet!$G:$G=MAXIFS(UpdateSheet!$G:$G, UpdateSheet!$H:$H, G1146, UpdateSheet!$I:$I, J1146, UpdateSheet!$G:$G, "&lt;=" &amp; D1146)) * (UpdateSheet!$H:$H=G1146) *(UpdateSheet!$I:$I=J1146), 0))), "")) +
(IFNA(IF(A1146="", "", INDEX(UpdateSheet!$O:$O, MATCH(1, (UpdateSheet!$G:$G=MAXIFS(UpdateSheet!$G:$G, UpdateSheet!$M:$M, K1146,UpdateSheet!$N:$N, N1146, UpdateSheet!$G:$G, "&lt;=" &amp; D1146)) * (UpdateSheet!$M:$M=K1146) *(UpdateSheet!$N:$N=N1146), 0))), ""))
)
</f>
        <v/>
      </c>
      <c r="R1146" s="81" t="s">
        <v>97</v>
      </c>
      <c r="S1146" s="63"/>
      <c r="T1146" s="87"/>
      <c r="U1146" s="84" t="s">
        <v>97</v>
      </c>
      <c r="V1146" s="84" t="s">
        <v>97</v>
      </c>
      <c r="W1146" s="85" t="b">
        <v>0</v>
      </c>
      <c r="X1146" s="63"/>
      <c r="Y1146" s="63"/>
      <c r="Z1146" s="63"/>
    </row>
    <row r="1147">
      <c r="A1147" s="75"/>
      <c r="B1147" s="94"/>
      <c r="C1147" s="75"/>
      <c r="D1147" s="76"/>
      <c r="E1147" s="75" t="s">
        <v>97</v>
      </c>
      <c r="F1147" s="75" t="s">
        <v>97</v>
      </c>
      <c r="G1147" s="77"/>
      <c r="H1147" s="77"/>
      <c r="I1147" s="80"/>
      <c r="J1147" s="77" t="s">
        <v>97</v>
      </c>
      <c r="K1147" s="79" t="s">
        <v>97</v>
      </c>
      <c r="L1147" s="79"/>
      <c r="M1147" s="80"/>
      <c r="N1147" s="79" t="s">
        <v>97</v>
      </c>
      <c r="O1147" s="81" t="str">
        <f t="array" ref="O1147">IF(A1147="", "", (IFNA(IF(A1147="", "", INDEX(UpdateSheet!$L:$L, MATCH(1, (UpdateSheet!$G:$G=MAXIFS(UpdateSheet!$G:$G, UpdateSheet!$H:$H, G1147, UpdateSheet!$G:$G, "&lt;=" &amp; D1147)) * (UpdateSheet!$H:$H=G1147), 0))), "") * J1147) +
(IFNA(IF(A1147="", "", INDEX(UpdateSheet!$P:$P, MATCH(1, (UpdateSheet!$G:$G=MAXIFS(UpdateSheet!$G:$G, UpdateSheet!$M:$M, K1147, UpdateSheet!$G:$G, "&lt;=" &amp; D1147)) * (UpdateSheet!$M:$M=K1147), 0))), "") * N1147)
)
</f>
        <v/>
      </c>
      <c r="P1147" s="86"/>
      <c r="Q1147" s="82" t="str">
        <f t="array" ref="Q1147">IF(A1147="", "", (IFNA(IF(A1147="", "", INDEX(UpdateSheet!$K:$K, MATCH(1, (UpdateSheet!$G:$G=MAXIFS(UpdateSheet!$G:$G, UpdateSheet!$H:$H, G1147, UpdateSheet!$I:$I, J1147, UpdateSheet!$G:$G, "&lt;=" &amp; D1147)) * (UpdateSheet!$H:$H=G1147) *(UpdateSheet!$I:$I=J1147), 0))), "")) +
(IFNA(IF(A1147="", "", INDEX(UpdateSheet!$O:$O, MATCH(1, (UpdateSheet!$G:$G=MAXIFS(UpdateSheet!$G:$G, UpdateSheet!$M:$M, K1147,UpdateSheet!$N:$N, N1147, UpdateSheet!$G:$G, "&lt;=" &amp; D1147)) * (UpdateSheet!$M:$M=K1147) *(UpdateSheet!$N:$N=N1147), 0))), ""))
)
</f>
        <v/>
      </c>
      <c r="R1147" s="81" t="s">
        <v>97</v>
      </c>
      <c r="S1147" s="63"/>
      <c r="T1147" s="87"/>
      <c r="U1147" s="84" t="s">
        <v>97</v>
      </c>
      <c r="V1147" s="84" t="s">
        <v>97</v>
      </c>
      <c r="W1147" s="85" t="b">
        <v>0</v>
      </c>
      <c r="X1147" s="63"/>
      <c r="Y1147" s="63"/>
      <c r="Z1147" s="63"/>
    </row>
    <row r="1148">
      <c r="A1148" s="75"/>
      <c r="B1148" s="94"/>
      <c r="C1148" s="75"/>
      <c r="D1148" s="76"/>
      <c r="E1148" s="75" t="s">
        <v>97</v>
      </c>
      <c r="F1148" s="75" t="s">
        <v>97</v>
      </c>
      <c r="G1148" s="77"/>
      <c r="H1148" s="77"/>
      <c r="I1148" s="80"/>
      <c r="J1148" s="77" t="s">
        <v>97</v>
      </c>
      <c r="K1148" s="79" t="s">
        <v>97</v>
      </c>
      <c r="L1148" s="79"/>
      <c r="M1148" s="80"/>
      <c r="N1148" s="79" t="s">
        <v>97</v>
      </c>
      <c r="O1148" s="81" t="str">
        <f t="array" ref="O1148">IF(A1148="", "", (IFNA(IF(A1148="", "", INDEX(UpdateSheet!$L:$L, MATCH(1, (UpdateSheet!$G:$G=MAXIFS(UpdateSheet!$G:$G, UpdateSheet!$H:$H, G1148, UpdateSheet!$G:$G, "&lt;=" &amp; D1148)) * (UpdateSheet!$H:$H=G1148), 0))), "") * J1148) +
(IFNA(IF(A1148="", "", INDEX(UpdateSheet!$P:$P, MATCH(1, (UpdateSheet!$G:$G=MAXIFS(UpdateSheet!$G:$G, UpdateSheet!$M:$M, K1148, UpdateSheet!$G:$G, "&lt;=" &amp; D1148)) * (UpdateSheet!$M:$M=K1148), 0))), "") * N1148)
)
</f>
        <v/>
      </c>
      <c r="P1148" s="86"/>
      <c r="Q1148" s="82" t="str">
        <f t="array" ref="Q1148">IF(A1148="", "", (IFNA(IF(A1148="", "", INDEX(UpdateSheet!$K:$K, MATCH(1, (UpdateSheet!$G:$G=MAXIFS(UpdateSheet!$G:$G, UpdateSheet!$H:$H, G1148, UpdateSheet!$I:$I, J1148, UpdateSheet!$G:$G, "&lt;=" &amp; D1148)) * (UpdateSheet!$H:$H=G1148) *(UpdateSheet!$I:$I=J1148), 0))), "")) +
(IFNA(IF(A1148="", "", INDEX(UpdateSheet!$O:$O, MATCH(1, (UpdateSheet!$G:$G=MAXIFS(UpdateSheet!$G:$G, UpdateSheet!$M:$M, K1148,UpdateSheet!$N:$N, N1148, UpdateSheet!$G:$G, "&lt;=" &amp; D1148)) * (UpdateSheet!$M:$M=K1148) *(UpdateSheet!$N:$N=N1148), 0))), ""))
)
</f>
        <v/>
      </c>
      <c r="R1148" s="81" t="s">
        <v>97</v>
      </c>
      <c r="S1148" s="63"/>
      <c r="T1148" s="87"/>
      <c r="U1148" s="84" t="s">
        <v>97</v>
      </c>
      <c r="V1148" s="84" t="s">
        <v>97</v>
      </c>
      <c r="W1148" s="85" t="b">
        <v>0</v>
      </c>
      <c r="X1148" s="63"/>
      <c r="Y1148" s="63"/>
      <c r="Z1148" s="63"/>
    </row>
    <row r="1149">
      <c r="A1149" s="75"/>
      <c r="B1149" s="94"/>
      <c r="C1149" s="75"/>
      <c r="D1149" s="76"/>
      <c r="E1149" s="75" t="s">
        <v>97</v>
      </c>
      <c r="F1149" s="75" t="s">
        <v>97</v>
      </c>
      <c r="G1149" s="77"/>
      <c r="H1149" s="77"/>
      <c r="I1149" s="80"/>
      <c r="J1149" s="77" t="s">
        <v>97</v>
      </c>
      <c r="K1149" s="79" t="s">
        <v>97</v>
      </c>
      <c r="L1149" s="79"/>
      <c r="M1149" s="80"/>
      <c r="N1149" s="79" t="s">
        <v>97</v>
      </c>
      <c r="O1149" s="81" t="str">
        <f t="array" ref="O1149">IF(A1149="", "", (IFNA(IF(A1149="", "", INDEX(UpdateSheet!$L:$L, MATCH(1, (UpdateSheet!$G:$G=MAXIFS(UpdateSheet!$G:$G, UpdateSheet!$H:$H, G1149, UpdateSheet!$G:$G, "&lt;=" &amp; D1149)) * (UpdateSheet!$H:$H=G1149), 0))), "") * J1149) +
(IFNA(IF(A1149="", "", INDEX(UpdateSheet!$P:$P, MATCH(1, (UpdateSheet!$G:$G=MAXIFS(UpdateSheet!$G:$G, UpdateSheet!$M:$M, K1149, UpdateSheet!$G:$G, "&lt;=" &amp; D1149)) * (UpdateSheet!$M:$M=K1149), 0))), "") * N1149)
)
</f>
        <v/>
      </c>
      <c r="P1149" s="86"/>
      <c r="Q1149" s="82" t="str">
        <f t="array" ref="Q1149">IF(A1149="", "", (IFNA(IF(A1149="", "", INDEX(UpdateSheet!$K:$K, MATCH(1, (UpdateSheet!$G:$G=MAXIFS(UpdateSheet!$G:$G, UpdateSheet!$H:$H, G1149, UpdateSheet!$I:$I, J1149, UpdateSheet!$G:$G, "&lt;=" &amp; D1149)) * (UpdateSheet!$H:$H=G1149) *(UpdateSheet!$I:$I=J1149), 0))), "")) +
(IFNA(IF(A1149="", "", INDEX(UpdateSheet!$O:$O, MATCH(1, (UpdateSheet!$G:$G=MAXIFS(UpdateSheet!$G:$G, UpdateSheet!$M:$M, K1149,UpdateSheet!$N:$N, N1149, UpdateSheet!$G:$G, "&lt;=" &amp; D1149)) * (UpdateSheet!$M:$M=K1149) *(UpdateSheet!$N:$N=N1149), 0))), ""))
)
</f>
        <v/>
      </c>
      <c r="R1149" s="81" t="s">
        <v>97</v>
      </c>
      <c r="S1149" s="63"/>
      <c r="T1149" s="87"/>
      <c r="U1149" s="84" t="s">
        <v>97</v>
      </c>
      <c r="V1149" s="84" t="s">
        <v>97</v>
      </c>
      <c r="W1149" s="85" t="b">
        <v>0</v>
      </c>
      <c r="X1149" s="63"/>
      <c r="Y1149" s="63"/>
      <c r="Z1149" s="63"/>
    </row>
    <row r="1150">
      <c r="A1150" s="75"/>
      <c r="B1150" s="94"/>
      <c r="C1150" s="75"/>
      <c r="D1150" s="76"/>
      <c r="E1150" s="75" t="s">
        <v>97</v>
      </c>
      <c r="F1150" s="75" t="s">
        <v>97</v>
      </c>
      <c r="G1150" s="77"/>
      <c r="H1150" s="77"/>
      <c r="I1150" s="80"/>
      <c r="J1150" s="77" t="s">
        <v>97</v>
      </c>
      <c r="K1150" s="79" t="s">
        <v>97</v>
      </c>
      <c r="L1150" s="79"/>
      <c r="M1150" s="80"/>
      <c r="N1150" s="79" t="s">
        <v>97</v>
      </c>
      <c r="O1150" s="81" t="str">
        <f t="array" ref="O1150">IF(A1150="", "", (IFNA(IF(A1150="", "", INDEX(UpdateSheet!$L:$L, MATCH(1, (UpdateSheet!$G:$G=MAXIFS(UpdateSheet!$G:$G, UpdateSheet!$H:$H, G1150, UpdateSheet!$G:$G, "&lt;=" &amp; D1150)) * (UpdateSheet!$H:$H=G1150), 0))), "") * J1150) +
(IFNA(IF(A1150="", "", INDEX(UpdateSheet!$P:$P, MATCH(1, (UpdateSheet!$G:$G=MAXIFS(UpdateSheet!$G:$G, UpdateSheet!$M:$M, K1150, UpdateSheet!$G:$G, "&lt;=" &amp; D1150)) * (UpdateSheet!$M:$M=K1150), 0))), "") * N1150)
)
</f>
        <v/>
      </c>
      <c r="P1150" s="86"/>
      <c r="Q1150" s="82" t="str">
        <f t="array" ref="Q1150">IF(A1150="", "", (IFNA(IF(A1150="", "", INDEX(UpdateSheet!$K:$K, MATCH(1, (UpdateSheet!$G:$G=MAXIFS(UpdateSheet!$G:$G, UpdateSheet!$H:$H, G1150, UpdateSheet!$I:$I, J1150, UpdateSheet!$G:$G, "&lt;=" &amp; D1150)) * (UpdateSheet!$H:$H=G1150) *(UpdateSheet!$I:$I=J1150), 0))), "")) +
(IFNA(IF(A1150="", "", INDEX(UpdateSheet!$O:$O, MATCH(1, (UpdateSheet!$G:$G=MAXIFS(UpdateSheet!$G:$G, UpdateSheet!$M:$M, K1150,UpdateSheet!$N:$N, N1150, UpdateSheet!$G:$G, "&lt;=" &amp; D1150)) * (UpdateSheet!$M:$M=K1150) *(UpdateSheet!$N:$N=N1150), 0))), ""))
)
</f>
        <v/>
      </c>
      <c r="R1150" s="81" t="s">
        <v>97</v>
      </c>
      <c r="S1150" s="63"/>
      <c r="T1150" s="87"/>
      <c r="U1150" s="84" t="s">
        <v>97</v>
      </c>
      <c r="V1150" s="84" t="s">
        <v>97</v>
      </c>
      <c r="W1150" s="85" t="b">
        <v>0</v>
      </c>
      <c r="X1150" s="63"/>
      <c r="Y1150" s="63"/>
      <c r="Z1150" s="63"/>
    </row>
    <row r="1151">
      <c r="A1151" s="75"/>
      <c r="B1151" s="94"/>
      <c r="C1151" s="75"/>
      <c r="D1151" s="76"/>
      <c r="E1151" s="75" t="s">
        <v>97</v>
      </c>
      <c r="F1151" s="75" t="s">
        <v>97</v>
      </c>
      <c r="G1151" s="77"/>
      <c r="H1151" s="77"/>
      <c r="I1151" s="80"/>
      <c r="J1151" s="77" t="s">
        <v>97</v>
      </c>
      <c r="K1151" s="79" t="s">
        <v>97</v>
      </c>
      <c r="L1151" s="79"/>
      <c r="M1151" s="80"/>
      <c r="N1151" s="79" t="s">
        <v>97</v>
      </c>
      <c r="O1151" s="81" t="str">
        <f t="array" ref="O1151">IF(A1151="", "", (IFNA(IF(A1151="", "", INDEX(UpdateSheet!$L:$L, MATCH(1, (UpdateSheet!$G:$G=MAXIFS(UpdateSheet!$G:$G, UpdateSheet!$H:$H, G1151, UpdateSheet!$G:$G, "&lt;=" &amp; D1151)) * (UpdateSheet!$H:$H=G1151), 0))), "") * J1151) +
(IFNA(IF(A1151="", "", INDEX(UpdateSheet!$P:$P, MATCH(1, (UpdateSheet!$G:$G=MAXIFS(UpdateSheet!$G:$G, UpdateSheet!$M:$M, K1151, UpdateSheet!$G:$G, "&lt;=" &amp; D1151)) * (UpdateSheet!$M:$M=K1151), 0))), "") * N1151)
)
</f>
        <v/>
      </c>
      <c r="P1151" s="86"/>
      <c r="Q1151" s="82" t="str">
        <f t="array" ref="Q1151">IF(A1151="", "", (IFNA(IF(A1151="", "", INDEX(UpdateSheet!$K:$K, MATCH(1, (UpdateSheet!$G:$G=MAXIFS(UpdateSheet!$G:$G, UpdateSheet!$H:$H, G1151, UpdateSheet!$I:$I, J1151, UpdateSheet!$G:$G, "&lt;=" &amp; D1151)) * (UpdateSheet!$H:$H=G1151) *(UpdateSheet!$I:$I=J1151), 0))), "")) +
(IFNA(IF(A1151="", "", INDEX(UpdateSheet!$O:$O, MATCH(1, (UpdateSheet!$G:$G=MAXIFS(UpdateSheet!$G:$G, UpdateSheet!$M:$M, K1151,UpdateSheet!$N:$N, N1151, UpdateSheet!$G:$G, "&lt;=" &amp; D1151)) * (UpdateSheet!$M:$M=K1151) *(UpdateSheet!$N:$N=N1151), 0))), ""))
)
</f>
        <v/>
      </c>
      <c r="R1151" s="81" t="s">
        <v>97</v>
      </c>
      <c r="S1151" s="63"/>
      <c r="T1151" s="87"/>
      <c r="U1151" s="84" t="s">
        <v>97</v>
      </c>
      <c r="V1151" s="84" t="s">
        <v>97</v>
      </c>
      <c r="W1151" s="85" t="b">
        <v>0</v>
      </c>
      <c r="X1151" s="63"/>
      <c r="Y1151" s="63"/>
      <c r="Z1151" s="63"/>
    </row>
    <row r="1152">
      <c r="A1152" s="75"/>
      <c r="B1152" s="94"/>
      <c r="C1152" s="75"/>
      <c r="D1152" s="76"/>
      <c r="E1152" s="75" t="s">
        <v>97</v>
      </c>
      <c r="F1152" s="75" t="s">
        <v>97</v>
      </c>
      <c r="G1152" s="77"/>
      <c r="H1152" s="77"/>
      <c r="I1152" s="80"/>
      <c r="J1152" s="77" t="s">
        <v>97</v>
      </c>
      <c r="K1152" s="79" t="s">
        <v>97</v>
      </c>
      <c r="L1152" s="79"/>
      <c r="M1152" s="80"/>
      <c r="N1152" s="79" t="s">
        <v>97</v>
      </c>
      <c r="O1152" s="81" t="str">
        <f t="array" ref="O1152">IF(A1152="", "", (IFNA(IF(A1152="", "", INDEX(UpdateSheet!$L:$L, MATCH(1, (UpdateSheet!$G:$G=MAXIFS(UpdateSheet!$G:$G, UpdateSheet!$H:$H, G1152, UpdateSheet!$G:$G, "&lt;=" &amp; D1152)) * (UpdateSheet!$H:$H=G1152), 0))), "") * J1152) +
(IFNA(IF(A1152="", "", INDEX(UpdateSheet!$P:$P, MATCH(1, (UpdateSheet!$G:$G=MAXIFS(UpdateSheet!$G:$G, UpdateSheet!$M:$M, K1152, UpdateSheet!$G:$G, "&lt;=" &amp; D1152)) * (UpdateSheet!$M:$M=K1152), 0))), "") * N1152)
)
</f>
        <v/>
      </c>
      <c r="P1152" s="86"/>
      <c r="Q1152" s="82" t="str">
        <f t="array" ref="Q1152">IF(A1152="", "", (IFNA(IF(A1152="", "", INDEX(UpdateSheet!$K:$K, MATCH(1, (UpdateSheet!$G:$G=MAXIFS(UpdateSheet!$G:$G, UpdateSheet!$H:$H, G1152, UpdateSheet!$I:$I, J1152, UpdateSheet!$G:$G, "&lt;=" &amp; D1152)) * (UpdateSheet!$H:$H=G1152) *(UpdateSheet!$I:$I=J1152), 0))), "")) +
(IFNA(IF(A1152="", "", INDEX(UpdateSheet!$O:$O, MATCH(1, (UpdateSheet!$G:$G=MAXIFS(UpdateSheet!$G:$G, UpdateSheet!$M:$M, K1152,UpdateSheet!$N:$N, N1152, UpdateSheet!$G:$G, "&lt;=" &amp; D1152)) * (UpdateSheet!$M:$M=K1152) *(UpdateSheet!$N:$N=N1152), 0))), ""))
)
</f>
        <v/>
      </c>
      <c r="R1152" s="81" t="s">
        <v>97</v>
      </c>
      <c r="S1152" s="63"/>
      <c r="T1152" s="87"/>
      <c r="U1152" s="84" t="s">
        <v>97</v>
      </c>
      <c r="V1152" s="84" t="s">
        <v>97</v>
      </c>
      <c r="W1152" s="85" t="b">
        <v>0</v>
      </c>
      <c r="X1152" s="63"/>
      <c r="Y1152" s="63"/>
      <c r="Z1152" s="63"/>
    </row>
    <row r="1153">
      <c r="A1153" s="75"/>
      <c r="B1153" s="94"/>
      <c r="C1153" s="75"/>
      <c r="D1153" s="76"/>
      <c r="E1153" s="75" t="s">
        <v>97</v>
      </c>
      <c r="F1153" s="75" t="s">
        <v>97</v>
      </c>
      <c r="G1153" s="77"/>
      <c r="H1153" s="77"/>
      <c r="I1153" s="80"/>
      <c r="J1153" s="77" t="s">
        <v>97</v>
      </c>
      <c r="K1153" s="79" t="s">
        <v>97</v>
      </c>
      <c r="L1153" s="79"/>
      <c r="M1153" s="80"/>
      <c r="N1153" s="79" t="s">
        <v>97</v>
      </c>
      <c r="O1153" s="81" t="str">
        <f t="array" ref="O1153">IF(A1153="", "", (IFNA(IF(A1153="", "", INDEX(UpdateSheet!$L:$L, MATCH(1, (UpdateSheet!$G:$G=MAXIFS(UpdateSheet!$G:$G, UpdateSheet!$H:$H, G1153, UpdateSheet!$G:$G, "&lt;=" &amp; D1153)) * (UpdateSheet!$H:$H=G1153), 0))), "") * J1153) +
(IFNA(IF(A1153="", "", INDEX(UpdateSheet!$P:$P, MATCH(1, (UpdateSheet!$G:$G=MAXIFS(UpdateSheet!$G:$G, UpdateSheet!$M:$M, K1153, UpdateSheet!$G:$G, "&lt;=" &amp; D1153)) * (UpdateSheet!$M:$M=K1153), 0))), "") * N1153)
)
</f>
        <v/>
      </c>
      <c r="P1153" s="86"/>
      <c r="Q1153" s="82" t="str">
        <f t="array" ref="Q1153">IF(A1153="", "", (IFNA(IF(A1153="", "", INDEX(UpdateSheet!$K:$K, MATCH(1, (UpdateSheet!$G:$G=MAXIFS(UpdateSheet!$G:$G, UpdateSheet!$H:$H, G1153, UpdateSheet!$I:$I, J1153, UpdateSheet!$G:$G, "&lt;=" &amp; D1153)) * (UpdateSheet!$H:$H=G1153) *(UpdateSheet!$I:$I=J1153), 0))), "")) +
(IFNA(IF(A1153="", "", INDEX(UpdateSheet!$O:$O, MATCH(1, (UpdateSheet!$G:$G=MAXIFS(UpdateSheet!$G:$G, UpdateSheet!$M:$M, K1153,UpdateSheet!$N:$N, N1153, UpdateSheet!$G:$G, "&lt;=" &amp; D1153)) * (UpdateSheet!$M:$M=K1153) *(UpdateSheet!$N:$N=N1153), 0))), ""))
)
</f>
        <v/>
      </c>
      <c r="R1153" s="81" t="s">
        <v>97</v>
      </c>
      <c r="S1153" s="63"/>
      <c r="T1153" s="87"/>
      <c r="U1153" s="84" t="s">
        <v>97</v>
      </c>
      <c r="V1153" s="84" t="s">
        <v>97</v>
      </c>
      <c r="W1153" s="85" t="b">
        <v>0</v>
      </c>
      <c r="X1153" s="63"/>
      <c r="Y1153" s="63"/>
      <c r="Z1153" s="63"/>
    </row>
    <row r="1154">
      <c r="A1154" s="75"/>
      <c r="B1154" s="94"/>
      <c r="C1154" s="75"/>
      <c r="D1154" s="76"/>
      <c r="E1154" s="75" t="s">
        <v>97</v>
      </c>
      <c r="F1154" s="75" t="s">
        <v>97</v>
      </c>
      <c r="G1154" s="77"/>
      <c r="H1154" s="77"/>
      <c r="I1154" s="80"/>
      <c r="J1154" s="77" t="s">
        <v>97</v>
      </c>
      <c r="K1154" s="79" t="s">
        <v>97</v>
      </c>
      <c r="L1154" s="79"/>
      <c r="M1154" s="80"/>
      <c r="N1154" s="79" t="s">
        <v>97</v>
      </c>
      <c r="O1154" s="81" t="str">
        <f t="array" ref="O1154">IF(A1154="", "", (IFNA(IF(A1154="", "", INDEX(UpdateSheet!$L:$L, MATCH(1, (UpdateSheet!$G:$G=MAXIFS(UpdateSheet!$G:$G, UpdateSheet!$H:$H, G1154, UpdateSheet!$G:$G, "&lt;=" &amp; D1154)) * (UpdateSheet!$H:$H=G1154), 0))), "") * J1154) +
(IFNA(IF(A1154="", "", INDEX(UpdateSheet!$P:$P, MATCH(1, (UpdateSheet!$G:$G=MAXIFS(UpdateSheet!$G:$G, UpdateSheet!$M:$M, K1154, UpdateSheet!$G:$G, "&lt;=" &amp; D1154)) * (UpdateSheet!$M:$M=K1154), 0))), "") * N1154)
)
</f>
        <v/>
      </c>
      <c r="P1154" s="86"/>
      <c r="Q1154" s="82" t="str">
        <f t="array" ref="Q1154">IF(A1154="", "", (IFNA(IF(A1154="", "", INDEX(UpdateSheet!$K:$K, MATCH(1, (UpdateSheet!$G:$G=MAXIFS(UpdateSheet!$G:$G, UpdateSheet!$H:$H, G1154, UpdateSheet!$I:$I, J1154, UpdateSheet!$G:$G, "&lt;=" &amp; D1154)) * (UpdateSheet!$H:$H=G1154) *(UpdateSheet!$I:$I=J1154), 0))), "")) +
(IFNA(IF(A1154="", "", INDEX(UpdateSheet!$O:$O, MATCH(1, (UpdateSheet!$G:$G=MAXIFS(UpdateSheet!$G:$G, UpdateSheet!$M:$M, K1154,UpdateSheet!$N:$N, N1154, UpdateSheet!$G:$G, "&lt;=" &amp; D1154)) * (UpdateSheet!$M:$M=K1154) *(UpdateSheet!$N:$N=N1154), 0))), ""))
)
</f>
        <v/>
      </c>
      <c r="R1154" s="81" t="s">
        <v>97</v>
      </c>
      <c r="S1154" s="63"/>
      <c r="T1154" s="87"/>
      <c r="U1154" s="84" t="s">
        <v>97</v>
      </c>
      <c r="V1154" s="84" t="s">
        <v>97</v>
      </c>
      <c r="W1154" s="85" t="b">
        <v>0</v>
      </c>
      <c r="X1154" s="63"/>
      <c r="Y1154" s="63"/>
      <c r="Z1154" s="63"/>
    </row>
    <row r="1155">
      <c r="A1155" s="75"/>
      <c r="B1155" s="94"/>
      <c r="C1155" s="75"/>
      <c r="D1155" s="76"/>
      <c r="E1155" s="75" t="s">
        <v>97</v>
      </c>
      <c r="F1155" s="75" t="s">
        <v>97</v>
      </c>
      <c r="G1155" s="77"/>
      <c r="H1155" s="77"/>
      <c r="I1155" s="80"/>
      <c r="J1155" s="77" t="s">
        <v>97</v>
      </c>
      <c r="K1155" s="79" t="s">
        <v>97</v>
      </c>
      <c r="L1155" s="79"/>
      <c r="M1155" s="80"/>
      <c r="N1155" s="79" t="s">
        <v>97</v>
      </c>
      <c r="O1155" s="81" t="str">
        <f t="array" ref="O1155">IF(A1155="", "", (IFNA(IF(A1155="", "", INDEX(UpdateSheet!$L:$L, MATCH(1, (UpdateSheet!$G:$G=MAXIFS(UpdateSheet!$G:$G, UpdateSheet!$H:$H, G1155, UpdateSheet!$G:$G, "&lt;=" &amp; D1155)) * (UpdateSheet!$H:$H=G1155), 0))), "") * J1155) +
(IFNA(IF(A1155="", "", INDEX(UpdateSheet!$P:$P, MATCH(1, (UpdateSheet!$G:$G=MAXIFS(UpdateSheet!$G:$G, UpdateSheet!$M:$M, K1155, UpdateSheet!$G:$G, "&lt;=" &amp; D1155)) * (UpdateSheet!$M:$M=K1155), 0))), "") * N1155)
)
</f>
        <v/>
      </c>
      <c r="P1155" s="86"/>
      <c r="Q1155" s="82" t="str">
        <f t="array" ref="Q1155">IF(A1155="", "", (IFNA(IF(A1155="", "", INDEX(UpdateSheet!$K:$K, MATCH(1, (UpdateSheet!$G:$G=MAXIFS(UpdateSheet!$G:$G, UpdateSheet!$H:$H, G1155, UpdateSheet!$I:$I, J1155, UpdateSheet!$G:$G, "&lt;=" &amp; D1155)) * (UpdateSheet!$H:$H=G1155) *(UpdateSheet!$I:$I=J1155), 0))), "")) +
(IFNA(IF(A1155="", "", INDEX(UpdateSheet!$O:$O, MATCH(1, (UpdateSheet!$G:$G=MAXIFS(UpdateSheet!$G:$G, UpdateSheet!$M:$M, K1155,UpdateSheet!$N:$N, N1155, UpdateSheet!$G:$G, "&lt;=" &amp; D1155)) * (UpdateSheet!$M:$M=K1155) *(UpdateSheet!$N:$N=N1155), 0))), ""))
)
</f>
        <v/>
      </c>
      <c r="R1155" s="81" t="s">
        <v>97</v>
      </c>
      <c r="S1155" s="63"/>
      <c r="T1155" s="87"/>
      <c r="U1155" s="84" t="s">
        <v>97</v>
      </c>
      <c r="V1155" s="84" t="s">
        <v>97</v>
      </c>
      <c r="W1155" s="85" t="b">
        <v>0</v>
      </c>
      <c r="X1155" s="63"/>
      <c r="Y1155" s="63"/>
      <c r="Z1155" s="63"/>
    </row>
    <row r="1156">
      <c r="A1156" s="75"/>
      <c r="B1156" s="94"/>
      <c r="C1156" s="75"/>
      <c r="D1156" s="76"/>
      <c r="E1156" s="75" t="s">
        <v>97</v>
      </c>
      <c r="F1156" s="75" t="s">
        <v>97</v>
      </c>
      <c r="G1156" s="77"/>
      <c r="H1156" s="77"/>
      <c r="I1156" s="80"/>
      <c r="J1156" s="77" t="s">
        <v>97</v>
      </c>
      <c r="K1156" s="79" t="s">
        <v>97</v>
      </c>
      <c r="L1156" s="79"/>
      <c r="M1156" s="80"/>
      <c r="N1156" s="79" t="s">
        <v>97</v>
      </c>
      <c r="O1156" s="81" t="str">
        <f t="array" ref="O1156">IF(A1156="", "", (IFNA(IF(A1156="", "", INDEX(UpdateSheet!$L:$L, MATCH(1, (UpdateSheet!$G:$G=MAXIFS(UpdateSheet!$G:$G, UpdateSheet!$H:$H, G1156, UpdateSheet!$G:$G, "&lt;=" &amp; D1156)) * (UpdateSheet!$H:$H=G1156), 0))), "") * J1156) +
(IFNA(IF(A1156="", "", INDEX(UpdateSheet!$P:$P, MATCH(1, (UpdateSheet!$G:$G=MAXIFS(UpdateSheet!$G:$G, UpdateSheet!$M:$M, K1156, UpdateSheet!$G:$G, "&lt;=" &amp; D1156)) * (UpdateSheet!$M:$M=K1156), 0))), "") * N1156)
)
</f>
        <v/>
      </c>
      <c r="P1156" s="86"/>
      <c r="Q1156" s="82" t="str">
        <f t="array" ref="Q1156">IF(A1156="", "", (IFNA(IF(A1156="", "", INDEX(UpdateSheet!$K:$K, MATCH(1, (UpdateSheet!$G:$G=MAXIFS(UpdateSheet!$G:$G, UpdateSheet!$H:$H, G1156, UpdateSheet!$I:$I, J1156, UpdateSheet!$G:$G, "&lt;=" &amp; D1156)) * (UpdateSheet!$H:$H=G1156) *(UpdateSheet!$I:$I=J1156), 0))), "")) +
(IFNA(IF(A1156="", "", INDEX(UpdateSheet!$O:$O, MATCH(1, (UpdateSheet!$G:$G=MAXIFS(UpdateSheet!$G:$G, UpdateSheet!$M:$M, K1156,UpdateSheet!$N:$N, N1156, UpdateSheet!$G:$G, "&lt;=" &amp; D1156)) * (UpdateSheet!$M:$M=K1156) *(UpdateSheet!$N:$N=N1156), 0))), ""))
)
</f>
        <v/>
      </c>
      <c r="R1156" s="81" t="s">
        <v>97</v>
      </c>
      <c r="S1156" s="63"/>
      <c r="T1156" s="87"/>
      <c r="U1156" s="84" t="s">
        <v>97</v>
      </c>
      <c r="V1156" s="84" t="s">
        <v>97</v>
      </c>
      <c r="W1156" s="85" t="b">
        <v>0</v>
      </c>
      <c r="X1156" s="63"/>
      <c r="Y1156" s="63"/>
      <c r="Z1156" s="63"/>
    </row>
    <row r="1157">
      <c r="A1157" s="75"/>
      <c r="B1157" s="94"/>
      <c r="C1157" s="75"/>
      <c r="D1157" s="76"/>
      <c r="E1157" s="75" t="s">
        <v>97</v>
      </c>
      <c r="F1157" s="75" t="s">
        <v>97</v>
      </c>
      <c r="G1157" s="77"/>
      <c r="H1157" s="77"/>
      <c r="I1157" s="80"/>
      <c r="J1157" s="77" t="s">
        <v>97</v>
      </c>
      <c r="K1157" s="79" t="s">
        <v>97</v>
      </c>
      <c r="L1157" s="79"/>
      <c r="M1157" s="80"/>
      <c r="N1157" s="79" t="s">
        <v>97</v>
      </c>
      <c r="O1157" s="81" t="str">
        <f t="array" ref="O1157">IF(A1157="", "", (IFNA(IF(A1157="", "", INDEX(UpdateSheet!$L:$L, MATCH(1, (UpdateSheet!$G:$G=MAXIFS(UpdateSheet!$G:$G, UpdateSheet!$H:$H, G1157, UpdateSheet!$G:$G, "&lt;=" &amp; D1157)) * (UpdateSheet!$H:$H=G1157), 0))), "") * J1157) +
(IFNA(IF(A1157="", "", INDEX(UpdateSheet!$P:$P, MATCH(1, (UpdateSheet!$G:$G=MAXIFS(UpdateSheet!$G:$G, UpdateSheet!$M:$M, K1157, UpdateSheet!$G:$G, "&lt;=" &amp; D1157)) * (UpdateSheet!$M:$M=K1157), 0))), "") * N1157)
)
</f>
        <v/>
      </c>
      <c r="P1157" s="86"/>
      <c r="Q1157" s="82" t="str">
        <f t="array" ref="Q1157">IF(A1157="", "", (IFNA(IF(A1157="", "", INDEX(UpdateSheet!$K:$K, MATCH(1, (UpdateSheet!$G:$G=MAXIFS(UpdateSheet!$G:$G, UpdateSheet!$H:$H, G1157, UpdateSheet!$I:$I, J1157, UpdateSheet!$G:$G, "&lt;=" &amp; D1157)) * (UpdateSheet!$H:$H=G1157) *(UpdateSheet!$I:$I=J1157), 0))), "")) +
(IFNA(IF(A1157="", "", INDEX(UpdateSheet!$O:$O, MATCH(1, (UpdateSheet!$G:$G=MAXIFS(UpdateSheet!$G:$G, UpdateSheet!$M:$M, K1157,UpdateSheet!$N:$N, N1157, UpdateSheet!$G:$G, "&lt;=" &amp; D1157)) * (UpdateSheet!$M:$M=K1157) *(UpdateSheet!$N:$N=N1157), 0))), ""))
)
</f>
        <v/>
      </c>
      <c r="R1157" s="81" t="s">
        <v>97</v>
      </c>
      <c r="S1157" s="63"/>
      <c r="T1157" s="87"/>
      <c r="U1157" s="84" t="s">
        <v>97</v>
      </c>
      <c r="V1157" s="84" t="s">
        <v>97</v>
      </c>
      <c r="W1157" s="85" t="b">
        <v>0</v>
      </c>
      <c r="X1157" s="63"/>
      <c r="Y1157" s="63"/>
      <c r="Z1157" s="63"/>
    </row>
    <row r="1158">
      <c r="A1158" s="75"/>
      <c r="B1158" s="94"/>
      <c r="C1158" s="75"/>
      <c r="D1158" s="76"/>
      <c r="E1158" s="75" t="s">
        <v>97</v>
      </c>
      <c r="F1158" s="75" t="s">
        <v>97</v>
      </c>
      <c r="G1158" s="77"/>
      <c r="H1158" s="77"/>
      <c r="I1158" s="80"/>
      <c r="J1158" s="77" t="s">
        <v>97</v>
      </c>
      <c r="K1158" s="79" t="s">
        <v>97</v>
      </c>
      <c r="L1158" s="79"/>
      <c r="M1158" s="80"/>
      <c r="N1158" s="79" t="s">
        <v>97</v>
      </c>
      <c r="O1158" s="81" t="str">
        <f t="array" ref="O1158">IF(A1158="", "", (IFNA(IF(A1158="", "", INDEX(UpdateSheet!$L:$L, MATCH(1, (UpdateSheet!$G:$G=MAXIFS(UpdateSheet!$G:$G, UpdateSheet!$H:$H, G1158, UpdateSheet!$G:$G, "&lt;=" &amp; D1158)) * (UpdateSheet!$H:$H=G1158), 0))), "") * J1158) +
(IFNA(IF(A1158="", "", INDEX(UpdateSheet!$P:$P, MATCH(1, (UpdateSheet!$G:$G=MAXIFS(UpdateSheet!$G:$G, UpdateSheet!$M:$M, K1158, UpdateSheet!$G:$G, "&lt;=" &amp; D1158)) * (UpdateSheet!$M:$M=K1158), 0))), "") * N1158)
)
</f>
        <v/>
      </c>
      <c r="P1158" s="86"/>
      <c r="Q1158" s="82" t="str">
        <f t="array" ref="Q1158">IF(A1158="", "", (IFNA(IF(A1158="", "", INDEX(UpdateSheet!$K:$K, MATCH(1, (UpdateSheet!$G:$G=MAXIFS(UpdateSheet!$G:$G, UpdateSheet!$H:$H, G1158, UpdateSheet!$I:$I, J1158, UpdateSheet!$G:$G, "&lt;=" &amp; D1158)) * (UpdateSheet!$H:$H=G1158) *(UpdateSheet!$I:$I=J1158), 0))), "")) +
(IFNA(IF(A1158="", "", INDEX(UpdateSheet!$O:$O, MATCH(1, (UpdateSheet!$G:$G=MAXIFS(UpdateSheet!$G:$G, UpdateSheet!$M:$M, K1158,UpdateSheet!$N:$N, N1158, UpdateSheet!$G:$G, "&lt;=" &amp; D1158)) * (UpdateSheet!$M:$M=K1158) *(UpdateSheet!$N:$N=N1158), 0))), ""))
)
</f>
        <v/>
      </c>
      <c r="R1158" s="81" t="s">
        <v>97</v>
      </c>
      <c r="S1158" s="63"/>
      <c r="T1158" s="87"/>
      <c r="U1158" s="84" t="s">
        <v>97</v>
      </c>
      <c r="V1158" s="84" t="s">
        <v>97</v>
      </c>
      <c r="W1158" s="85" t="b">
        <v>0</v>
      </c>
      <c r="X1158" s="63"/>
      <c r="Y1158" s="63"/>
      <c r="Z1158" s="63"/>
    </row>
    <row r="1159">
      <c r="A1159" s="75"/>
      <c r="B1159" s="94"/>
      <c r="C1159" s="75"/>
      <c r="D1159" s="76"/>
      <c r="E1159" s="75" t="s">
        <v>97</v>
      </c>
      <c r="F1159" s="75" t="s">
        <v>97</v>
      </c>
      <c r="G1159" s="77"/>
      <c r="H1159" s="77"/>
      <c r="I1159" s="80"/>
      <c r="J1159" s="77" t="s">
        <v>97</v>
      </c>
      <c r="K1159" s="79" t="s">
        <v>97</v>
      </c>
      <c r="L1159" s="79"/>
      <c r="M1159" s="80"/>
      <c r="N1159" s="79" t="s">
        <v>97</v>
      </c>
      <c r="O1159" s="81" t="str">
        <f t="array" ref="O1159">IF(A1159="", "", (IFNA(IF(A1159="", "", INDEX(UpdateSheet!$L:$L, MATCH(1, (UpdateSheet!$G:$G=MAXIFS(UpdateSheet!$G:$G, UpdateSheet!$H:$H, G1159, UpdateSheet!$G:$G, "&lt;=" &amp; D1159)) * (UpdateSheet!$H:$H=G1159), 0))), "") * J1159) +
(IFNA(IF(A1159="", "", INDEX(UpdateSheet!$P:$P, MATCH(1, (UpdateSheet!$G:$G=MAXIFS(UpdateSheet!$G:$G, UpdateSheet!$M:$M, K1159, UpdateSheet!$G:$G, "&lt;=" &amp; D1159)) * (UpdateSheet!$M:$M=K1159), 0))), "") * N1159)
)
</f>
        <v/>
      </c>
      <c r="P1159" s="86"/>
      <c r="Q1159" s="82" t="str">
        <f t="array" ref="Q1159">IF(A1159="", "", (IFNA(IF(A1159="", "", INDEX(UpdateSheet!$K:$K, MATCH(1, (UpdateSheet!$G:$G=MAXIFS(UpdateSheet!$G:$G, UpdateSheet!$H:$H, G1159, UpdateSheet!$I:$I, J1159, UpdateSheet!$G:$G, "&lt;=" &amp; D1159)) * (UpdateSheet!$H:$H=G1159) *(UpdateSheet!$I:$I=J1159), 0))), "")) +
(IFNA(IF(A1159="", "", INDEX(UpdateSheet!$O:$O, MATCH(1, (UpdateSheet!$G:$G=MAXIFS(UpdateSheet!$G:$G, UpdateSheet!$M:$M, K1159,UpdateSheet!$N:$N, N1159, UpdateSheet!$G:$G, "&lt;=" &amp; D1159)) * (UpdateSheet!$M:$M=K1159) *(UpdateSheet!$N:$N=N1159), 0))), ""))
)
</f>
        <v/>
      </c>
      <c r="R1159" s="81" t="s">
        <v>97</v>
      </c>
      <c r="S1159" s="63"/>
      <c r="T1159" s="87"/>
      <c r="U1159" s="84" t="s">
        <v>97</v>
      </c>
      <c r="V1159" s="84" t="s">
        <v>97</v>
      </c>
      <c r="W1159" s="85" t="b">
        <v>0</v>
      </c>
      <c r="X1159" s="63"/>
      <c r="Y1159" s="63"/>
      <c r="Z1159" s="63"/>
    </row>
    <row r="1160">
      <c r="A1160" s="75"/>
      <c r="B1160" s="94"/>
      <c r="C1160" s="75"/>
      <c r="D1160" s="76"/>
      <c r="E1160" s="75" t="s">
        <v>97</v>
      </c>
      <c r="F1160" s="75" t="s">
        <v>97</v>
      </c>
      <c r="G1160" s="77"/>
      <c r="H1160" s="77"/>
      <c r="I1160" s="80"/>
      <c r="J1160" s="77" t="s">
        <v>97</v>
      </c>
      <c r="K1160" s="79" t="s">
        <v>97</v>
      </c>
      <c r="L1160" s="79"/>
      <c r="M1160" s="80"/>
      <c r="N1160" s="79" t="s">
        <v>97</v>
      </c>
      <c r="O1160" s="81" t="str">
        <f t="array" ref="O1160">IF(A1160="", "", (IFNA(IF(A1160="", "", INDEX(UpdateSheet!$L:$L, MATCH(1, (UpdateSheet!$G:$G=MAXIFS(UpdateSheet!$G:$G, UpdateSheet!$H:$H, G1160, UpdateSheet!$G:$G, "&lt;=" &amp; D1160)) * (UpdateSheet!$H:$H=G1160), 0))), "") * J1160) +
(IFNA(IF(A1160="", "", INDEX(UpdateSheet!$P:$P, MATCH(1, (UpdateSheet!$G:$G=MAXIFS(UpdateSheet!$G:$G, UpdateSheet!$M:$M, K1160, UpdateSheet!$G:$G, "&lt;=" &amp; D1160)) * (UpdateSheet!$M:$M=K1160), 0))), "") * N1160)
)
</f>
        <v/>
      </c>
      <c r="P1160" s="86"/>
      <c r="Q1160" s="82" t="str">
        <f t="array" ref="Q1160">IF(A1160="", "", (IFNA(IF(A1160="", "", INDEX(UpdateSheet!$K:$K, MATCH(1, (UpdateSheet!$G:$G=MAXIFS(UpdateSheet!$G:$G, UpdateSheet!$H:$H, G1160, UpdateSheet!$I:$I, J1160, UpdateSheet!$G:$G, "&lt;=" &amp; D1160)) * (UpdateSheet!$H:$H=G1160) *(UpdateSheet!$I:$I=J1160), 0))), "")) +
(IFNA(IF(A1160="", "", INDEX(UpdateSheet!$O:$O, MATCH(1, (UpdateSheet!$G:$G=MAXIFS(UpdateSheet!$G:$G, UpdateSheet!$M:$M, K1160,UpdateSheet!$N:$N, N1160, UpdateSheet!$G:$G, "&lt;=" &amp; D1160)) * (UpdateSheet!$M:$M=K1160) *(UpdateSheet!$N:$N=N1160), 0))), ""))
)
</f>
        <v/>
      </c>
      <c r="R1160" s="81" t="s">
        <v>97</v>
      </c>
      <c r="S1160" s="63"/>
      <c r="T1160" s="87"/>
      <c r="U1160" s="84" t="s">
        <v>97</v>
      </c>
      <c r="V1160" s="84" t="s">
        <v>97</v>
      </c>
      <c r="W1160" s="85" t="b">
        <v>0</v>
      </c>
      <c r="X1160" s="63"/>
      <c r="Y1160" s="63"/>
      <c r="Z1160" s="63"/>
    </row>
    <row r="1161">
      <c r="A1161" s="75"/>
      <c r="B1161" s="94"/>
      <c r="C1161" s="75"/>
      <c r="D1161" s="76"/>
      <c r="E1161" s="75" t="s">
        <v>97</v>
      </c>
      <c r="F1161" s="75" t="s">
        <v>97</v>
      </c>
      <c r="G1161" s="77"/>
      <c r="H1161" s="77"/>
      <c r="I1161" s="80"/>
      <c r="J1161" s="77" t="s">
        <v>97</v>
      </c>
      <c r="K1161" s="79" t="s">
        <v>97</v>
      </c>
      <c r="L1161" s="79"/>
      <c r="M1161" s="80"/>
      <c r="N1161" s="79" t="s">
        <v>97</v>
      </c>
      <c r="O1161" s="81" t="str">
        <f t="array" ref="O1161">IF(A1161="", "", (IFNA(IF(A1161="", "", INDEX(UpdateSheet!$L:$L, MATCH(1, (UpdateSheet!$G:$G=MAXIFS(UpdateSheet!$G:$G, UpdateSheet!$H:$H, G1161, UpdateSheet!$G:$G, "&lt;=" &amp; D1161)) * (UpdateSheet!$H:$H=G1161), 0))), "") * J1161) +
(IFNA(IF(A1161="", "", INDEX(UpdateSheet!$P:$P, MATCH(1, (UpdateSheet!$G:$G=MAXIFS(UpdateSheet!$G:$G, UpdateSheet!$M:$M, K1161, UpdateSheet!$G:$G, "&lt;=" &amp; D1161)) * (UpdateSheet!$M:$M=K1161), 0))), "") * N1161)
)
</f>
        <v/>
      </c>
      <c r="P1161" s="86"/>
      <c r="Q1161" s="82" t="str">
        <f t="array" ref="Q1161">IF(A1161="", "", (IFNA(IF(A1161="", "", INDEX(UpdateSheet!$K:$K, MATCH(1, (UpdateSheet!$G:$G=MAXIFS(UpdateSheet!$G:$G, UpdateSheet!$H:$H, G1161, UpdateSheet!$I:$I, J1161, UpdateSheet!$G:$G, "&lt;=" &amp; D1161)) * (UpdateSheet!$H:$H=G1161) *(UpdateSheet!$I:$I=J1161), 0))), "")) +
(IFNA(IF(A1161="", "", INDEX(UpdateSheet!$O:$O, MATCH(1, (UpdateSheet!$G:$G=MAXIFS(UpdateSheet!$G:$G, UpdateSheet!$M:$M, K1161,UpdateSheet!$N:$N, N1161, UpdateSheet!$G:$G, "&lt;=" &amp; D1161)) * (UpdateSheet!$M:$M=K1161) *(UpdateSheet!$N:$N=N1161), 0))), ""))
)
</f>
        <v/>
      </c>
      <c r="R1161" s="81" t="s">
        <v>97</v>
      </c>
      <c r="S1161" s="63"/>
      <c r="T1161" s="87"/>
      <c r="U1161" s="84" t="s">
        <v>97</v>
      </c>
      <c r="V1161" s="84" t="s">
        <v>97</v>
      </c>
      <c r="W1161" s="85" t="b">
        <v>0</v>
      </c>
      <c r="X1161" s="63"/>
      <c r="Y1161" s="63"/>
      <c r="Z1161" s="63"/>
    </row>
    <row r="1162">
      <c r="A1162" s="75"/>
      <c r="B1162" s="94"/>
      <c r="C1162" s="75"/>
      <c r="D1162" s="76"/>
      <c r="E1162" s="75" t="s">
        <v>97</v>
      </c>
      <c r="F1162" s="75" t="s">
        <v>97</v>
      </c>
      <c r="G1162" s="77"/>
      <c r="H1162" s="77"/>
      <c r="I1162" s="80"/>
      <c r="J1162" s="77" t="s">
        <v>97</v>
      </c>
      <c r="K1162" s="79" t="s">
        <v>97</v>
      </c>
      <c r="L1162" s="79"/>
      <c r="M1162" s="80"/>
      <c r="N1162" s="79" t="s">
        <v>97</v>
      </c>
      <c r="O1162" s="81" t="str">
        <f t="array" ref="O1162">IF(A1162="", "", (IFNA(IF(A1162="", "", INDEX(UpdateSheet!$L:$L, MATCH(1, (UpdateSheet!$G:$G=MAXIFS(UpdateSheet!$G:$G, UpdateSheet!$H:$H, G1162, UpdateSheet!$G:$G, "&lt;=" &amp; D1162)) * (UpdateSheet!$H:$H=G1162), 0))), "") * J1162) +
(IFNA(IF(A1162="", "", INDEX(UpdateSheet!$P:$P, MATCH(1, (UpdateSheet!$G:$G=MAXIFS(UpdateSheet!$G:$G, UpdateSheet!$M:$M, K1162, UpdateSheet!$G:$G, "&lt;=" &amp; D1162)) * (UpdateSheet!$M:$M=K1162), 0))), "") * N1162)
)
</f>
        <v/>
      </c>
      <c r="P1162" s="86"/>
      <c r="Q1162" s="82" t="str">
        <f t="array" ref="Q1162">IF(A1162="", "", (IFNA(IF(A1162="", "", INDEX(UpdateSheet!$K:$K, MATCH(1, (UpdateSheet!$G:$G=MAXIFS(UpdateSheet!$G:$G, UpdateSheet!$H:$H, G1162, UpdateSheet!$I:$I, J1162, UpdateSheet!$G:$G, "&lt;=" &amp; D1162)) * (UpdateSheet!$H:$H=G1162) *(UpdateSheet!$I:$I=J1162), 0))), "")) +
(IFNA(IF(A1162="", "", INDEX(UpdateSheet!$O:$O, MATCH(1, (UpdateSheet!$G:$G=MAXIFS(UpdateSheet!$G:$G, UpdateSheet!$M:$M, K1162,UpdateSheet!$N:$N, N1162, UpdateSheet!$G:$G, "&lt;=" &amp; D1162)) * (UpdateSheet!$M:$M=K1162) *(UpdateSheet!$N:$N=N1162), 0))), ""))
)
</f>
        <v/>
      </c>
      <c r="R1162" s="81" t="s">
        <v>97</v>
      </c>
      <c r="S1162" s="63"/>
      <c r="T1162" s="87"/>
      <c r="U1162" s="84" t="s">
        <v>97</v>
      </c>
      <c r="V1162" s="84" t="s">
        <v>97</v>
      </c>
      <c r="W1162" s="85" t="b">
        <v>0</v>
      </c>
      <c r="X1162" s="63"/>
      <c r="Y1162" s="63"/>
      <c r="Z1162" s="63"/>
    </row>
    <row r="1163">
      <c r="A1163" s="75"/>
      <c r="B1163" s="94"/>
      <c r="C1163" s="75"/>
      <c r="D1163" s="76"/>
      <c r="E1163" s="75" t="s">
        <v>97</v>
      </c>
      <c r="F1163" s="75" t="s">
        <v>97</v>
      </c>
      <c r="G1163" s="77"/>
      <c r="H1163" s="77"/>
      <c r="I1163" s="80"/>
      <c r="J1163" s="77" t="s">
        <v>97</v>
      </c>
      <c r="K1163" s="79" t="s">
        <v>97</v>
      </c>
      <c r="L1163" s="79"/>
      <c r="M1163" s="80"/>
      <c r="N1163" s="79" t="s">
        <v>97</v>
      </c>
      <c r="O1163" s="81" t="str">
        <f t="array" ref="O1163">IF(A1163="", "", (IFNA(IF(A1163="", "", INDEX(UpdateSheet!$L:$L, MATCH(1, (UpdateSheet!$G:$G=MAXIFS(UpdateSheet!$G:$G, UpdateSheet!$H:$H, G1163, UpdateSheet!$G:$G, "&lt;=" &amp; D1163)) * (UpdateSheet!$H:$H=G1163), 0))), "") * J1163) +
(IFNA(IF(A1163="", "", INDEX(UpdateSheet!$P:$P, MATCH(1, (UpdateSheet!$G:$G=MAXIFS(UpdateSheet!$G:$G, UpdateSheet!$M:$M, K1163, UpdateSheet!$G:$G, "&lt;=" &amp; D1163)) * (UpdateSheet!$M:$M=K1163), 0))), "") * N1163)
)
</f>
        <v/>
      </c>
      <c r="P1163" s="86"/>
      <c r="Q1163" s="82" t="str">
        <f t="array" ref="Q1163">IF(A1163="", "", (IFNA(IF(A1163="", "", INDEX(UpdateSheet!$K:$K, MATCH(1, (UpdateSheet!$G:$G=MAXIFS(UpdateSheet!$G:$G, UpdateSheet!$H:$H, G1163, UpdateSheet!$I:$I, J1163, UpdateSheet!$G:$G, "&lt;=" &amp; D1163)) * (UpdateSheet!$H:$H=G1163) *(UpdateSheet!$I:$I=J1163), 0))), "")) +
(IFNA(IF(A1163="", "", INDEX(UpdateSheet!$O:$O, MATCH(1, (UpdateSheet!$G:$G=MAXIFS(UpdateSheet!$G:$G, UpdateSheet!$M:$M, K1163,UpdateSheet!$N:$N, N1163, UpdateSheet!$G:$G, "&lt;=" &amp; D1163)) * (UpdateSheet!$M:$M=K1163) *(UpdateSheet!$N:$N=N1163), 0))), ""))
)
</f>
        <v/>
      </c>
      <c r="R1163" s="81" t="s">
        <v>97</v>
      </c>
      <c r="S1163" s="63"/>
      <c r="T1163" s="87"/>
      <c r="U1163" s="84" t="s">
        <v>97</v>
      </c>
      <c r="V1163" s="84" t="s">
        <v>97</v>
      </c>
      <c r="W1163" s="85" t="b">
        <v>0</v>
      </c>
      <c r="X1163" s="63"/>
      <c r="Y1163" s="63"/>
      <c r="Z1163" s="63"/>
    </row>
    <row r="1164">
      <c r="A1164" s="75"/>
      <c r="B1164" s="94"/>
      <c r="C1164" s="75"/>
      <c r="D1164" s="76"/>
      <c r="E1164" s="75" t="s">
        <v>97</v>
      </c>
      <c r="F1164" s="75" t="s">
        <v>97</v>
      </c>
      <c r="G1164" s="77"/>
      <c r="H1164" s="77"/>
      <c r="I1164" s="80"/>
      <c r="J1164" s="77" t="s">
        <v>97</v>
      </c>
      <c r="K1164" s="79" t="s">
        <v>97</v>
      </c>
      <c r="L1164" s="79"/>
      <c r="M1164" s="80"/>
      <c r="N1164" s="79" t="s">
        <v>97</v>
      </c>
      <c r="O1164" s="81" t="str">
        <f t="array" ref="O1164">IF(A1164="", "", (IFNA(IF(A1164="", "", INDEX(UpdateSheet!$L:$L, MATCH(1, (UpdateSheet!$G:$G=MAXIFS(UpdateSheet!$G:$G, UpdateSheet!$H:$H, G1164, UpdateSheet!$G:$G, "&lt;=" &amp; D1164)) * (UpdateSheet!$H:$H=G1164), 0))), "") * J1164) +
(IFNA(IF(A1164="", "", INDEX(UpdateSheet!$P:$P, MATCH(1, (UpdateSheet!$G:$G=MAXIFS(UpdateSheet!$G:$G, UpdateSheet!$M:$M, K1164, UpdateSheet!$G:$G, "&lt;=" &amp; D1164)) * (UpdateSheet!$M:$M=K1164), 0))), "") * N1164)
)
</f>
        <v/>
      </c>
      <c r="P1164" s="86"/>
      <c r="Q1164" s="82" t="str">
        <f t="array" ref="Q1164">IF(A1164="", "", (IFNA(IF(A1164="", "", INDEX(UpdateSheet!$K:$K, MATCH(1, (UpdateSheet!$G:$G=MAXIFS(UpdateSheet!$G:$G, UpdateSheet!$H:$H, G1164, UpdateSheet!$I:$I, J1164, UpdateSheet!$G:$G, "&lt;=" &amp; D1164)) * (UpdateSheet!$H:$H=G1164) *(UpdateSheet!$I:$I=J1164), 0))), "")) +
(IFNA(IF(A1164="", "", INDEX(UpdateSheet!$O:$O, MATCH(1, (UpdateSheet!$G:$G=MAXIFS(UpdateSheet!$G:$G, UpdateSheet!$M:$M, K1164,UpdateSheet!$N:$N, N1164, UpdateSheet!$G:$G, "&lt;=" &amp; D1164)) * (UpdateSheet!$M:$M=K1164) *(UpdateSheet!$N:$N=N1164), 0))), ""))
)
</f>
        <v/>
      </c>
      <c r="R1164" s="81" t="s">
        <v>97</v>
      </c>
      <c r="S1164" s="63"/>
      <c r="T1164" s="87"/>
      <c r="U1164" s="84" t="s">
        <v>97</v>
      </c>
      <c r="V1164" s="84" t="s">
        <v>97</v>
      </c>
      <c r="W1164" s="85" t="b">
        <v>0</v>
      </c>
      <c r="X1164" s="63"/>
      <c r="Y1164" s="63"/>
      <c r="Z1164" s="63"/>
    </row>
    <row r="1165">
      <c r="A1165" s="75"/>
      <c r="B1165" s="94"/>
      <c r="C1165" s="75"/>
      <c r="D1165" s="76"/>
      <c r="E1165" s="75" t="s">
        <v>97</v>
      </c>
      <c r="F1165" s="75" t="s">
        <v>97</v>
      </c>
      <c r="G1165" s="77"/>
      <c r="H1165" s="77"/>
      <c r="I1165" s="80"/>
      <c r="J1165" s="77" t="s">
        <v>97</v>
      </c>
      <c r="K1165" s="79" t="s">
        <v>97</v>
      </c>
      <c r="L1165" s="79"/>
      <c r="M1165" s="80"/>
      <c r="N1165" s="79" t="s">
        <v>97</v>
      </c>
      <c r="O1165" s="81" t="str">
        <f t="array" ref="O1165">IF(A1165="", "", (IFNA(IF(A1165="", "", INDEX(UpdateSheet!$L:$L, MATCH(1, (UpdateSheet!$G:$G=MAXIFS(UpdateSheet!$G:$G, UpdateSheet!$H:$H, G1165, UpdateSheet!$G:$G, "&lt;=" &amp; D1165)) * (UpdateSheet!$H:$H=G1165), 0))), "") * J1165) +
(IFNA(IF(A1165="", "", INDEX(UpdateSheet!$P:$P, MATCH(1, (UpdateSheet!$G:$G=MAXIFS(UpdateSheet!$G:$G, UpdateSheet!$M:$M, K1165, UpdateSheet!$G:$G, "&lt;=" &amp; D1165)) * (UpdateSheet!$M:$M=K1165), 0))), "") * N1165)
)
</f>
        <v/>
      </c>
      <c r="P1165" s="86"/>
      <c r="Q1165" s="82" t="str">
        <f t="array" ref="Q1165">IF(A1165="", "", (IFNA(IF(A1165="", "", INDEX(UpdateSheet!$K:$K, MATCH(1, (UpdateSheet!$G:$G=MAXIFS(UpdateSheet!$G:$G, UpdateSheet!$H:$H, G1165, UpdateSheet!$I:$I, J1165, UpdateSheet!$G:$G, "&lt;=" &amp; D1165)) * (UpdateSheet!$H:$H=G1165) *(UpdateSheet!$I:$I=J1165), 0))), "")) +
(IFNA(IF(A1165="", "", INDEX(UpdateSheet!$O:$O, MATCH(1, (UpdateSheet!$G:$G=MAXIFS(UpdateSheet!$G:$G, UpdateSheet!$M:$M, K1165,UpdateSheet!$N:$N, N1165, UpdateSheet!$G:$G, "&lt;=" &amp; D1165)) * (UpdateSheet!$M:$M=K1165) *(UpdateSheet!$N:$N=N1165), 0))), ""))
)
</f>
        <v/>
      </c>
      <c r="R1165" s="81" t="s">
        <v>97</v>
      </c>
      <c r="S1165" s="63"/>
      <c r="T1165" s="87"/>
      <c r="U1165" s="84" t="s">
        <v>97</v>
      </c>
      <c r="V1165" s="84" t="s">
        <v>97</v>
      </c>
      <c r="W1165" s="85" t="b">
        <v>0</v>
      </c>
      <c r="X1165" s="63"/>
      <c r="Y1165" s="63"/>
      <c r="Z1165" s="63"/>
    </row>
    <row r="1166">
      <c r="A1166" s="75"/>
      <c r="B1166" s="94"/>
      <c r="C1166" s="75"/>
      <c r="D1166" s="76"/>
      <c r="E1166" s="75" t="s">
        <v>97</v>
      </c>
      <c r="F1166" s="75" t="s">
        <v>97</v>
      </c>
      <c r="G1166" s="77"/>
      <c r="H1166" s="77"/>
      <c r="I1166" s="80"/>
      <c r="J1166" s="77" t="s">
        <v>97</v>
      </c>
      <c r="K1166" s="79" t="s">
        <v>97</v>
      </c>
      <c r="L1166" s="79"/>
      <c r="M1166" s="80"/>
      <c r="N1166" s="79" t="s">
        <v>97</v>
      </c>
      <c r="O1166" s="81" t="str">
        <f t="array" ref="O1166">IF(A1166="", "", (IFNA(IF(A1166="", "", INDEX(UpdateSheet!$L:$L, MATCH(1, (UpdateSheet!$G:$G=MAXIFS(UpdateSheet!$G:$G, UpdateSheet!$H:$H, G1166, UpdateSheet!$G:$G, "&lt;=" &amp; D1166)) * (UpdateSheet!$H:$H=G1166), 0))), "") * J1166) +
(IFNA(IF(A1166="", "", INDEX(UpdateSheet!$P:$P, MATCH(1, (UpdateSheet!$G:$G=MAXIFS(UpdateSheet!$G:$G, UpdateSheet!$M:$M, K1166, UpdateSheet!$G:$G, "&lt;=" &amp; D1166)) * (UpdateSheet!$M:$M=K1166), 0))), "") * N1166)
)
</f>
        <v/>
      </c>
      <c r="P1166" s="86"/>
      <c r="Q1166" s="82" t="str">
        <f t="array" ref="Q1166">IF(A1166="", "", (IFNA(IF(A1166="", "", INDEX(UpdateSheet!$K:$K, MATCH(1, (UpdateSheet!$G:$G=MAXIFS(UpdateSheet!$G:$G, UpdateSheet!$H:$H, G1166, UpdateSheet!$I:$I, J1166, UpdateSheet!$G:$G, "&lt;=" &amp; D1166)) * (UpdateSheet!$H:$H=G1166) *(UpdateSheet!$I:$I=J1166), 0))), "")) +
(IFNA(IF(A1166="", "", INDEX(UpdateSheet!$O:$O, MATCH(1, (UpdateSheet!$G:$G=MAXIFS(UpdateSheet!$G:$G, UpdateSheet!$M:$M, K1166,UpdateSheet!$N:$N, N1166, UpdateSheet!$G:$G, "&lt;=" &amp; D1166)) * (UpdateSheet!$M:$M=K1166) *(UpdateSheet!$N:$N=N1166), 0))), ""))
)
</f>
        <v/>
      </c>
      <c r="R1166" s="81" t="s">
        <v>97</v>
      </c>
      <c r="S1166" s="63"/>
      <c r="T1166" s="87"/>
      <c r="U1166" s="84" t="s">
        <v>97</v>
      </c>
      <c r="V1166" s="84" t="s">
        <v>97</v>
      </c>
      <c r="W1166" s="85" t="b">
        <v>0</v>
      </c>
      <c r="X1166" s="63"/>
      <c r="Y1166" s="63"/>
      <c r="Z1166" s="63"/>
    </row>
    <row r="1167">
      <c r="A1167" s="75"/>
      <c r="B1167" s="94"/>
      <c r="C1167" s="75"/>
      <c r="D1167" s="76"/>
      <c r="E1167" s="75" t="s">
        <v>97</v>
      </c>
      <c r="F1167" s="75" t="s">
        <v>97</v>
      </c>
      <c r="G1167" s="77"/>
      <c r="H1167" s="77"/>
      <c r="I1167" s="80"/>
      <c r="J1167" s="77" t="s">
        <v>97</v>
      </c>
      <c r="K1167" s="79" t="s">
        <v>97</v>
      </c>
      <c r="L1167" s="79"/>
      <c r="M1167" s="80"/>
      <c r="N1167" s="79" t="s">
        <v>97</v>
      </c>
      <c r="O1167" s="81" t="str">
        <f t="array" ref="O1167">IF(A1167="", "", (IFNA(IF(A1167="", "", INDEX(UpdateSheet!$L:$L, MATCH(1, (UpdateSheet!$G:$G=MAXIFS(UpdateSheet!$G:$G, UpdateSheet!$H:$H, G1167, UpdateSheet!$G:$G, "&lt;=" &amp; D1167)) * (UpdateSheet!$H:$H=G1167), 0))), "") * J1167) +
(IFNA(IF(A1167="", "", INDEX(UpdateSheet!$P:$P, MATCH(1, (UpdateSheet!$G:$G=MAXIFS(UpdateSheet!$G:$G, UpdateSheet!$M:$M, K1167, UpdateSheet!$G:$G, "&lt;=" &amp; D1167)) * (UpdateSheet!$M:$M=K1167), 0))), "") * N1167)
)
</f>
        <v/>
      </c>
      <c r="P1167" s="86"/>
      <c r="Q1167" s="82" t="str">
        <f t="array" ref="Q1167">IF(A1167="", "", (IFNA(IF(A1167="", "", INDEX(UpdateSheet!$K:$K, MATCH(1, (UpdateSheet!$G:$G=MAXIFS(UpdateSheet!$G:$G, UpdateSheet!$H:$H, G1167, UpdateSheet!$I:$I, J1167, UpdateSheet!$G:$G, "&lt;=" &amp; D1167)) * (UpdateSheet!$H:$H=G1167) *(UpdateSheet!$I:$I=J1167), 0))), "")) +
(IFNA(IF(A1167="", "", INDEX(UpdateSheet!$O:$O, MATCH(1, (UpdateSheet!$G:$G=MAXIFS(UpdateSheet!$G:$G, UpdateSheet!$M:$M, K1167,UpdateSheet!$N:$N, N1167, UpdateSheet!$G:$G, "&lt;=" &amp; D1167)) * (UpdateSheet!$M:$M=K1167) *(UpdateSheet!$N:$N=N1167), 0))), ""))
)
</f>
        <v/>
      </c>
      <c r="R1167" s="81" t="s">
        <v>97</v>
      </c>
      <c r="S1167" s="63"/>
      <c r="T1167" s="87"/>
      <c r="U1167" s="84" t="s">
        <v>97</v>
      </c>
      <c r="V1167" s="84" t="s">
        <v>97</v>
      </c>
      <c r="W1167" s="85" t="b">
        <v>0</v>
      </c>
      <c r="X1167" s="63"/>
      <c r="Y1167" s="63"/>
      <c r="Z1167" s="63"/>
    </row>
    <row r="1168">
      <c r="A1168" s="75"/>
      <c r="B1168" s="94"/>
      <c r="C1168" s="75"/>
      <c r="D1168" s="76"/>
      <c r="E1168" s="75" t="s">
        <v>97</v>
      </c>
      <c r="F1168" s="75" t="s">
        <v>97</v>
      </c>
      <c r="G1168" s="77"/>
      <c r="H1168" s="77"/>
      <c r="I1168" s="80"/>
      <c r="J1168" s="77" t="s">
        <v>97</v>
      </c>
      <c r="K1168" s="79" t="s">
        <v>97</v>
      </c>
      <c r="L1168" s="79"/>
      <c r="M1168" s="80"/>
      <c r="N1168" s="79" t="s">
        <v>97</v>
      </c>
      <c r="O1168" s="81" t="str">
        <f t="array" ref="O1168">IF(A1168="", "", (IFNA(IF(A1168="", "", INDEX(UpdateSheet!$L:$L, MATCH(1, (UpdateSheet!$G:$G=MAXIFS(UpdateSheet!$G:$G, UpdateSheet!$H:$H, G1168, UpdateSheet!$G:$G, "&lt;=" &amp; D1168)) * (UpdateSheet!$H:$H=G1168), 0))), "") * J1168) +
(IFNA(IF(A1168="", "", INDEX(UpdateSheet!$P:$P, MATCH(1, (UpdateSheet!$G:$G=MAXIFS(UpdateSheet!$G:$G, UpdateSheet!$M:$M, K1168, UpdateSheet!$G:$G, "&lt;=" &amp; D1168)) * (UpdateSheet!$M:$M=K1168), 0))), "") * N1168)
)
</f>
        <v/>
      </c>
      <c r="P1168" s="86"/>
      <c r="Q1168" s="82" t="str">
        <f t="array" ref="Q1168">IF(A1168="", "", (IFNA(IF(A1168="", "", INDEX(UpdateSheet!$K:$K, MATCH(1, (UpdateSheet!$G:$G=MAXIFS(UpdateSheet!$G:$G, UpdateSheet!$H:$H, G1168, UpdateSheet!$I:$I, J1168, UpdateSheet!$G:$G, "&lt;=" &amp; D1168)) * (UpdateSheet!$H:$H=G1168) *(UpdateSheet!$I:$I=J1168), 0))), "")) +
(IFNA(IF(A1168="", "", INDEX(UpdateSheet!$O:$O, MATCH(1, (UpdateSheet!$G:$G=MAXIFS(UpdateSheet!$G:$G, UpdateSheet!$M:$M, K1168,UpdateSheet!$N:$N, N1168, UpdateSheet!$G:$G, "&lt;=" &amp; D1168)) * (UpdateSheet!$M:$M=K1168) *(UpdateSheet!$N:$N=N1168), 0))), ""))
)
</f>
        <v/>
      </c>
      <c r="R1168" s="81" t="s">
        <v>97</v>
      </c>
      <c r="S1168" s="63"/>
      <c r="T1168" s="87"/>
      <c r="U1168" s="84" t="s">
        <v>97</v>
      </c>
      <c r="V1168" s="84" t="s">
        <v>97</v>
      </c>
      <c r="W1168" s="85" t="b">
        <v>0</v>
      </c>
      <c r="X1168" s="63"/>
      <c r="Y1168" s="63"/>
      <c r="Z1168" s="63"/>
    </row>
    <row r="1169">
      <c r="A1169" s="75"/>
      <c r="B1169" s="94"/>
      <c r="C1169" s="75"/>
      <c r="D1169" s="76"/>
      <c r="E1169" s="75" t="s">
        <v>97</v>
      </c>
      <c r="F1169" s="75" t="s">
        <v>97</v>
      </c>
      <c r="G1169" s="77"/>
      <c r="H1169" s="77"/>
      <c r="I1169" s="80"/>
      <c r="J1169" s="77" t="s">
        <v>97</v>
      </c>
      <c r="K1169" s="79" t="s">
        <v>97</v>
      </c>
      <c r="L1169" s="79"/>
      <c r="M1169" s="80"/>
      <c r="N1169" s="79" t="s">
        <v>97</v>
      </c>
      <c r="O1169" s="81" t="str">
        <f t="array" ref="O1169">IF(A1169="", "", (IFNA(IF(A1169="", "", INDEX(UpdateSheet!$L:$L, MATCH(1, (UpdateSheet!$G:$G=MAXIFS(UpdateSheet!$G:$G, UpdateSheet!$H:$H, G1169, UpdateSheet!$G:$G, "&lt;=" &amp; D1169)) * (UpdateSheet!$H:$H=G1169), 0))), "") * J1169) +
(IFNA(IF(A1169="", "", INDEX(UpdateSheet!$P:$P, MATCH(1, (UpdateSheet!$G:$G=MAXIFS(UpdateSheet!$G:$G, UpdateSheet!$M:$M, K1169, UpdateSheet!$G:$G, "&lt;=" &amp; D1169)) * (UpdateSheet!$M:$M=K1169), 0))), "") * N1169)
)
</f>
        <v/>
      </c>
      <c r="P1169" s="86"/>
      <c r="Q1169" s="82" t="str">
        <f t="array" ref="Q1169">IF(A1169="", "", (IFNA(IF(A1169="", "", INDEX(UpdateSheet!$K:$K, MATCH(1, (UpdateSheet!$G:$G=MAXIFS(UpdateSheet!$G:$G, UpdateSheet!$H:$H, G1169, UpdateSheet!$I:$I, J1169, UpdateSheet!$G:$G, "&lt;=" &amp; D1169)) * (UpdateSheet!$H:$H=G1169) *(UpdateSheet!$I:$I=J1169), 0))), "")) +
(IFNA(IF(A1169="", "", INDEX(UpdateSheet!$O:$O, MATCH(1, (UpdateSheet!$G:$G=MAXIFS(UpdateSheet!$G:$G, UpdateSheet!$M:$M, K1169,UpdateSheet!$N:$N, N1169, UpdateSheet!$G:$G, "&lt;=" &amp; D1169)) * (UpdateSheet!$M:$M=K1169) *(UpdateSheet!$N:$N=N1169), 0))), ""))
)
</f>
        <v/>
      </c>
      <c r="R1169" s="81" t="s">
        <v>97</v>
      </c>
      <c r="S1169" s="63"/>
      <c r="T1169" s="87"/>
      <c r="U1169" s="84" t="s">
        <v>97</v>
      </c>
      <c r="V1169" s="84" t="s">
        <v>97</v>
      </c>
      <c r="W1169" s="85" t="b">
        <v>0</v>
      </c>
      <c r="X1169" s="63"/>
      <c r="Y1169" s="63"/>
      <c r="Z1169" s="63"/>
    </row>
    <row r="1170">
      <c r="A1170" s="75"/>
      <c r="B1170" s="94"/>
      <c r="C1170" s="75"/>
      <c r="D1170" s="76"/>
      <c r="E1170" s="75" t="s">
        <v>97</v>
      </c>
      <c r="F1170" s="75" t="s">
        <v>97</v>
      </c>
      <c r="G1170" s="77"/>
      <c r="H1170" s="77"/>
      <c r="I1170" s="80"/>
      <c r="J1170" s="77" t="s">
        <v>97</v>
      </c>
      <c r="K1170" s="79" t="s">
        <v>97</v>
      </c>
      <c r="L1170" s="79"/>
      <c r="M1170" s="80"/>
      <c r="N1170" s="79" t="s">
        <v>97</v>
      </c>
      <c r="O1170" s="81" t="str">
        <f t="array" ref="O1170">IF(A1170="", "", (IFNA(IF(A1170="", "", INDEX(UpdateSheet!$L:$L, MATCH(1, (UpdateSheet!$G:$G=MAXIFS(UpdateSheet!$G:$G, UpdateSheet!$H:$H, G1170, UpdateSheet!$G:$G, "&lt;=" &amp; D1170)) * (UpdateSheet!$H:$H=G1170), 0))), "") * J1170) +
(IFNA(IF(A1170="", "", INDEX(UpdateSheet!$P:$P, MATCH(1, (UpdateSheet!$G:$G=MAXIFS(UpdateSheet!$G:$G, UpdateSheet!$M:$M, K1170, UpdateSheet!$G:$G, "&lt;=" &amp; D1170)) * (UpdateSheet!$M:$M=K1170), 0))), "") * N1170)
)
</f>
        <v/>
      </c>
      <c r="P1170" s="86"/>
      <c r="Q1170" s="82" t="str">
        <f t="array" ref="Q1170">IF(A1170="", "", (IFNA(IF(A1170="", "", INDEX(UpdateSheet!$K:$K, MATCH(1, (UpdateSheet!$G:$G=MAXIFS(UpdateSheet!$G:$G, UpdateSheet!$H:$H, G1170, UpdateSheet!$I:$I, J1170, UpdateSheet!$G:$G, "&lt;=" &amp; D1170)) * (UpdateSheet!$H:$H=G1170) *(UpdateSheet!$I:$I=J1170), 0))), "")) +
(IFNA(IF(A1170="", "", INDEX(UpdateSheet!$O:$O, MATCH(1, (UpdateSheet!$G:$G=MAXIFS(UpdateSheet!$G:$G, UpdateSheet!$M:$M, K1170,UpdateSheet!$N:$N, N1170, UpdateSheet!$G:$G, "&lt;=" &amp; D1170)) * (UpdateSheet!$M:$M=K1170) *(UpdateSheet!$N:$N=N1170), 0))), ""))
)
</f>
        <v/>
      </c>
      <c r="R1170" s="81" t="s">
        <v>97</v>
      </c>
      <c r="S1170" s="63"/>
      <c r="T1170" s="87"/>
      <c r="U1170" s="84" t="s">
        <v>97</v>
      </c>
      <c r="V1170" s="84" t="s">
        <v>97</v>
      </c>
      <c r="W1170" s="85" t="b">
        <v>0</v>
      </c>
      <c r="X1170" s="63"/>
      <c r="Y1170" s="63"/>
      <c r="Z1170" s="63"/>
    </row>
    <row r="1171">
      <c r="A1171" s="75"/>
      <c r="B1171" s="94"/>
      <c r="C1171" s="75"/>
      <c r="D1171" s="76"/>
      <c r="E1171" s="75" t="s">
        <v>97</v>
      </c>
      <c r="F1171" s="75" t="s">
        <v>97</v>
      </c>
      <c r="G1171" s="77"/>
      <c r="H1171" s="77"/>
      <c r="I1171" s="80"/>
      <c r="J1171" s="77" t="s">
        <v>97</v>
      </c>
      <c r="K1171" s="79" t="s">
        <v>97</v>
      </c>
      <c r="L1171" s="79"/>
      <c r="M1171" s="80"/>
      <c r="N1171" s="79" t="s">
        <v>97</v>
      </c>
      <c r="O1171" s="81" t="str">
        <f t="array" ref="O1171">IF(A1171="", "", (IFNA(IF(A1171="", "", INDEX(UpdateSheet!$L:$L, MATCH(1, (UpdateSheet!$G:$G=MAXIFS(UpdateSheet!$G:$G, UpdateSheet!$H:$H, G1171, UpdateSheet!$G:$G, "&lt;=" &amp; D1171)) * (UpdateSheet!$H:$H=G1171), 0))), "") * J1171) +
(IFNA(IF(A1171="", "", INDEX(UpdateSheet!$P:$P, MATCH(1, (UpdateSheet!$G:$G=MAXIFS(UpdateSheet!$G:$G, UpdateSheet!$M:$M, K1171, UpdateSheet!$G:$G, "&lt;=" &amp; D1171)) * (UpdateSheet!$M:$M=K1171), 0))), "") * N1171)
)
</f>
        <v/>
      </c>
      <c r="P1171" s="86"/>
      <c r="Q1171" s="82" t="str">
        <f t="array" ref="Q1171">IF(A1171="", "", (IFNA(IF(A1171="", "", INDEX(UpdateSheet!$K:$K, MATCH(1, (UpdateSheet!$G:$G=MAXIFS(UpdateSheet!$G:$G, UpdateSheet!$H:$H, G1171, UpdateSheet!$I:$I, J1171, UpdateSheet!$G:$G, "&lt;=" &amp; D1171)) * (UpdateSheet!$H:$H=G1171) *(UpdateSheet!$I:$I=J1171), 0))), "")) +
(IFNA(IF(A1171="", "", INDEX(UpdateSheet!$O:$O, MATCH(1, (UpdateSheet!$G:$G=MAXIFS(UpdateSheet!$G:$G, UpdateSheet!$M:$M, K1171,UpdateSheet!$N:$N, N1171, UpdateSheet!$G:$G, "&lt;=" &amp; D1171)) * (UpdateSheet!$M:$M=K1171) *(UpdateSheet!$N:$N=N1171), 0))), ""))
)
</f>
        <v/>
      </c>
      <c r="R1171" s="81" t="s">
        <v>97</v>
      </c>
      <c r="S1171" s="63"/>
      <c r="T1171" s="87"/>
      <c r="U1171" s="84" t="s">
        <v>97</v>
      </c>
      <c r="V1171" s="84" t="s">
        <v>97</v>
      </c>
      <c r="W1171" s="85" t="b">
        <v>0</v>
      </c>
      <c r="X1171" s="63"/>
      <c r="Y1171" s="63"/>
      <c r="Z1171" s="63"/>
    </row>
    <row r="1172">
      <c r="A1172" s="75"/>
      <c r="B1172" s="94"/>
      <c r="C1172" s="75"/>
      <c r="D1172" s="76"/>
      <c r="E1172" s="75" t="s">
        <v>97</v>
      </c>
      <c r="F1172" s="75" t="s">
        <v>97</v>
      </c>
      <c r="G1172" s="77"/>
      <c r="H1172" s="77"/>
      <c r="I1172" s="80"/>
      <c r="J1172" s="77" t="s">
        <v>97</v>
      </c>
      <c r="K1172" s="79" t="s">
        <v>97</v>
      </c>
      <c r="L1172" s="79"/>
      <c r="M1172" s="80"/>
      <c r="N1172" s="79" t="s">
        <v>97</v>
      </c>
      <c r="O1172" s="81" t="str">
        <f t="array" ref="O1172">IF(A1172="", "", (IFNA(IF(A1172="", "", INDEX(UpdateSheet!$L:$L, MATCH(1, (UpdateSheet!$G:$G=MAXIFS(UpdateSheet!$G:$G, UpdateSheet!$H:$H, G1172, UpdateSheet!$G:$G, "&lt;=" &amp; D1172)) * (UpdateSheet!$H:$H=G1172), 0))), "") * J1172) +
(IFNA(IF(A1172="", "", INDEX(UpdateSheet!$P:$P, MATCH(1, (UpdateSheet!$G:$G=MAXIFS(UpdateSheet!$G:$G, UpdateSheet!$M:$M, K1172, UpdateSheet!$G:$G, "&lt;=" &amp; D1172)) * (UpdateSheet!$M:$M=K1172), 0))), "") * N1172)
)
</f>
        <v/>
      </c>
      <c r="P1172" s="86"/>
      <c r="Q1172" s="82" t="str">
        <f t="array" ref="Q1172">IF(A1172="", "", (IFNA(IF(A1172="", "", INDEX(UpdateSheet!$K:$K, MATCH(1, (UpdateSheet!$G:$G=MAXIFS(UpdateSheet!$G:$G, UpdateSheet!$H:$H, G1172, UpdateSheet!$I:$I, J1172, UpdateSheet!$G:$G, "&lt;=" &amp; D1172)) * (UpdateSheet!$H:$H=G1172) *(UpdateSheet!$I:$I=J1172), 0))), "")) +
(IFNA(IF(A1172="", "", INDEX(UpdateSheet!$O:$O, MATCH(1, (UpdateSheet!$G:$G=MAXIFS(UpdateSheet!$G:$G, UpdateSheet!$M:$M, K1172,UpdateSheet!$N:$N, N1172, UpdateSheet!$G:$G, "&lt;=" &amp; D1172)) * (UpdateSheet!$M:$M=K1172) *(UpdateSheet!$N:$N=N1172), 0))), ""))
)
</f>
        <v/>
      </c>
      <c r="R1172" s="81" t="s">
        <v>97</v>
      </c>
      <c r="S1172" s="63"/>
      <c r="T1172" s="87"/>
      <c r="U1172" s="84" t="s">
        <v>97</v>
      </c>
      <c r="V1172" s="84" t="s">
        <v>97</v>
      </c>
      <c r="W1172" s="85" t="b">
        <v>0</v>
      </c>
      <c r="X1172" s="63"/>
      <c r="Y1172" s="63"/>
      <c r="Z1172" s="63"/>
    </row>
    <row r="1173">
      <c r="A1173" s="75"/>
      <c r="B1173" s="94"/>
      <c r="C1173" s="75"/>
      <c r="D1173" s="76"/>
      <c r="E1173" s="75" t="s">
        <v>97</v>
      </c>
      <c r="F1173" s="75" t="s">
        <v>97</v>
      </c>
      <c r="G1173" s="77"/>
      <c r="H1173" s="77"/>
      <c r="I1173" s="80"/>
      <c r="J1173" s="77" t="s">
        <v>97</v>
      </c>
      <c r="K1173" s="79" t="s">
        <v>97</v>
      </c>
      <c r="L1173" s="79"/>
      <c r="M1173" s="80"/>
      <c r="N1173" s="79" t="s">
        <v>97</v>
      </c>
      <c r="O1173" s="81" t="str">
        <f t="array" ref="O1173">IF(A1173="", "", (IFNA(IF(A1173="", "", INDEX(UpdateSheet!$L:$L, MATCH(1, (UpdateSheet!$G:$G=MAXIFS(UpdateSheet!$G:$G, UpdateSheet!$H:$H, G1173, UpdateSheet!$G:$G, "&lt;=" &amp; D1173)) * (UpdateSheet!$H:$H=G1173), 0))), "") * J1173) +
(IFNA(IF(A1173="", "", INDEX(UpdateSheet!$P:$P, MATCH(1, (UpdateSheet!$G:$G=MAXIFS(UpdateSheet!$G:$G, UpdateSheet!$M:$M, K1173, UpdateSheet!$G:$G, "&lt;=" &amp; D1173)) * (UpdateSheet!$M:$M=K1173), 0))), "") * N1173)
)
</f>
        <v/>
      </c>
      <c r="P1173" s="86"/>
      <c r="Q1173" s="82" t="str">
        <f t="array" ref="Q1173">IF(A1173="", "", (IFNA(IF(A1173="", "", INDEX(UpdateSheet!$K:$K, MATCH(1, (UpdateSheet!$G:$G=MAXIFS(UpdateSheet!$G:$G, UpdateSheet!$H:$H, G1173, UpdateSheet!$I:$I, J1173, UpdateSheet!$G:$G, "&lt;=" &amp; D1173)) * (UpdateSheet!$H:$H=G1173) *(UpdateSheet!$I:$I=J1173), 0))), "")) +
(IFNA(IF(A1173="", "", INDEX(UpdateSheet!$O:$O, MATCH(1, (UpdateSheet!$G:$G=MAXIFS(UpdateSheet!$G:$G, UpdateSheet!$M:$M, K1173,UpdateSheet!$N:$N, N1173, UpdateSheet!$G:$G, "&lt;=" &amp; D1173)) * (UpdateSheet!$M:$M=K1173) *(UpdateSheet!$N:$N=N1173), 0))), ""))
)
</f>
        <v/>
      </c>
      <c r="R1173" s="81" t="s">
        <v>97</v>
      </c>
      <c r="S1173" s="63"/>
      <c r="T1173" s="87"/>
      <c r="U1173" s="84" t="s">
        <v>97</v>
      </c>
      <c r="V1173" s="84" t="s">
        <v>97</v>
      </c>
      <c r="W1173" s="85" t="b">
        <v>0</v>
      </c>
      <c r="X1173" s="63"/>
      <c r="Y1173" s="63"/>
      <c r="Z1173" s="63"/>
    </row>
    <row r="1174">
      <c r="A1174" s="75"/>
      <c r="B1174" s="94"/>
      <c r="C1174" s="75"/>
      <c r="D1174" s="76"/>
      <c r="E1174" s="75" t="s">
        <v>97</v>
      </c>
      <c r="F1174" s="75" t="s">
        <v>97</v>
      </c>
      <c r="G1174" s="77"/>
      <c r="H1174" s="77"/>
      <c r="I1174" s="80"/>
      <c r="J1174" s="77" t="s">
        <v>97</v>
      </c>
      <c r="K1174" s="79" t="s">
        <v>97</v>
      </c>
      <c r="L1174" s="79"/>
      <c r="M1174" s="80"/>
      <c r="N1174" s="79" t="s">
        <v>97</v>
      </c>
      <c r="O1174" s="81" t="str">
        <f t="array" ref="O1174">IF(A1174="", "", (IFNA(IF(A1174="", "", INDEX(UpdateSheet!$L:$L, MATCH(1, (UpdateSheet!$G:$G=MAXIFS(UpdateSheet!$G:$G, UpdateSheet!$H:$H, G1174, UpdateSheet!$G:$G, "&lt;=" &amp; D1174)) * (UpdateSheet!$H:$H=G1174), 0))), "") * J1174) +
(IFNA(IF(A1174="", "", INDEX(UpdateSheet!$P:$P, MATCH(1, (UpdateSheet!$G:$G=MAXIFS(UpdateSheet!$G:$G, UpdateSheet!$M:$M, K1174, UpdateSheet!$G:$G, "&lt;=" &amp; D1174)) * (UpdateSheet!$M:$M=K1174), 0))), "") * N1174)
)
</f>
        <v/>
      </c>
      <c r="P1174" s="86"/>
      <c r="Q1174" s="82" t="str">
        <f t="array" ref="Q1174">IF(A1174="", "", (IFNA(IF(A1174="", "", INDEX(UpdateSheet!$K:$K, MATCH(1, (UpdateSheet!$G:$G=MAXIFS(UpdateSheet!$G:$G, UpdateSheet!$H:$H, G1174, UpdateSheet!$I:$I, J1174, UpdateSheet!$G:$G, "&lt;=" &amp; D1174)) * (UpdateSheet!$H:$H=G1174) *(UpdateSheet!$I:$I=J1174), 0))), "")) +
(IFNA(IF(A1174="", "", INDEX(UpdateSheet!$O:$O, MATCH(1, (UpdateSheet!$G:$G=MAXIFS(UpdateSheet!$G:$G, UpdateSheet!$M:$M, K1174,UpdateSheet!$N:$N, N1174, UpdateSheet!$G:$G, "&lt;=" &amp; D1174)) * (UpdateSheet!$M:$M=K1174) *(UpdateSheet!$N:$N=N1174), 0))), ""))
)
</f>
        <v/>
      </c>
      <c r="R1174" s="81" t="s">
        <v>97</v>
      </c>
      <c r="S1174" s="63"/>
      <c r="T1174" s="87"/>
      <c r="U1174" s="84" t="s">
        <v>97</v>
      </c>
      <c r="V1174" s="84" t="s">
        <v>97</v>
      </c>
      <c r="W1174" s="85" t="b">
        <v>0</v>
      </c>
      <c r="X1174" s="63"/>
      <c r="Y1174" s="63"/>
      <c r="Z1174" s="63"/>
    </row>
    <row r="1175">
      <c r="A1175" s="75"/>
      <c r="B1175" s="94"/>
      <c r="C1175" s="75"/>
      <c r="D1175" s="76"/>
      <c r="E1175" s="75" t="s">
        <v>97</v>
      </c>
      <c r="F1175" s="75" t="s">
        <v>97</v>
      </c>
      <c r="G1175" s="77"/>
      <c r="H1175" s="77"/>
      <c r="I1175" s="80"/>
      <c r="J1175" s="77" t="s">
        <v>97</v>
      </c>
      <c r="K1175" s="79" t="s">
        <v>97</v>
      </c>
      <c r="L1175" s="79"/>
      <c r="M1175" s="80"/>
      <c r="N1175" s="79" t="s">
        <v>97</v>
      </c>
      <c r="O1175" s="81" t="str">
        <f t="array" ref="O1175">IF(A1175="", "", (IFNA(IF(A1175="", "", INDEX(UpdateSheet!$L:$L, MATCH(1, (UpdateSheet!$G:$G=MAXIFS(UpdateSheet!$G:$G, UpdateSheet!$H:$H, G1175, UpdateSheet!$G:$G, "&lt;=" &amp; D1175)) * (UpdateSheet!$H:$H=G1175), 0))), "") * J1175) +
(IFNA(IF(A1175="", "", INDEX(UpdateSheet!$P:$P, MATCH(1, (UpdateSheet!$G:$G=MAXIFS(UpdateSheet!$G:$G, UpdateSheet!$M:$M, K1175, UpdateSheet!$G:$G, "&lt;=" &amp; D1175)) * (UpdateSheet!$M:$M=K1175), 0))), "") * N1175)
)
</f>
        <v/>
      </c>
      <c r="P1175" s="86"/>
      <c r="Q1175" s="82" t="str">
        <f t="array" ref="Q1175">IF(A1175="", "", (IFNA(IF(A1175="", "", INDEX(UpdateSheet!$K:$K, MATCH(1, (UpdateSheet!$G:$G=MAXIFS(UpdateSheet!$G:$G, UpdateSheet!$H:$H, G1175, UpdateSheet!$I:$I, J1175, UpdateSheet!$G:$G, "&lt;=" &amp; D1175)) * (UpdateSheet!$H:$H=G1175) *(UpdateSheet!$I:$I=J1175), 0))), "")) +
(IFNA(IF(A1175="", "", INDEX(UpdateSheet!$O:$O, MATCH(1, (UpdateSheet!$G:$G=MAXIFS(UpdateSheet!$G:$G, UpdateSheet!$M:$M, K1175,UpdateSheet!$N:$N, N1175, UpdateSheet!$G:$G, "&lt;=" &amp; D1175)) * (UpdateSheet!$M:$M=K1175) *(UpdateSheet!$N:$N=N1175), 0))), ""))
)
</f>
        <v/>
      </c>
      <c r="R1175" s="81" t="s">
        <v>97</v>
      </c>
      <c r="S1175" s="63"/>
      <c r="T1175" s="87"/>
      <c r="U1175" s="84" t="s">
        <v>97</v>
      </c>
      <c r="V1175" s="84" t="s">
        <v>97</v>
      </c>
      <c r="W1175" s="85" t="b">
        <v>0</v>
      </c>
      <c r="X1175" s="63"/>
      <c r="Y1175" s="63"/>
      <c r="Z1175" s="63"/>
    </row>
    <row r="1176">
      <c r="A1176" s="75"/>
      <c r="B1176" s="94"/>
      <c r="C1176" s="75"/>
      <c r="D1176" s="76"/>
      <c r="E1176" s="75" t="s">
        <v>97</v>
      </c>
      <c r="F1176" s="75" t="s">
        <v>97</v>
      </c>
      <c r="G1176" s="77"/>
      <c r="H1176" s="77"/>
      <c r="I1176" s="80"/>
      <c r="J1176" s="77" t="s">
        <v>97</v>
      </c>
      <c r="K1176" s="79" t="s">
        <v>97</v>
      </c>
      <c r="L1176" s="79"/>
      <c r="M1176" s="80"/>
      <c r="N1176" s="79" t="s">
        <v>97</v>
      </c>
      <c r="O1176" s="81" t="str">
        <f t="array" ref="O1176">IF(A1176="", "", (IFNA(IF(A1176="", "", INDEX(UpdateSheet!$L:$L, MATCH(1, (UpdateSheet!$G:$G=MAXIFS(UpdateSheet!$G:$G, UpdateSheet!$H:$H, G1176, UpdateSheet!$G:$G, "&lt;=" &amp; D1176)) * (UpdateSheet!$H:$H=G1176), 0))), "") * J1176) +
(IFNA(IF(A1176="", "", INDEX(UpdateSheet!$P:$P, MATCH(1, (UpdateSheet!$G:$G=MAXIFS(UpdateSheet!$G:$G, UpdateSheet!$M:$M, K1176, UpdateSheet!$G:$G, "&lt;=" &amp; D1176)) * (UpdateSheet!$M:$M=K1176), 0))), "") * N1176)
)
</f>
        <v/>
      </c>
      <c r="P1176" s="86"/>
      <c r="Q1176" s="82" t="str">
        <f t="array" ref="Q1176">IF(A1176="", "", (IFNA(IF(A1176="", "", INDEX(UpdateSheet!$K:$K, MATCH(1, (UpdateSheet!$G:$G=MAXIFS(UpdateSheet!$G:$G, UpdateSheet!$H:$H, G1176, UpdateSheet!$I:$I, J1176, UpdateSheet!$G:$G, "&lt;=" &amp; D1176)) * (UpdateSheet!$H:$H=G1176) *(UpdateSheet!$I:$I=J1176), 0))), "")) +
(IFNA(IF(A1176="", "", INDEX(UpdateSheet!$O:$O, MATCH(1, (UpdateSheet!$G:$G=MAXIFS(UpdateSheet!$G:$G, UpdateSheet!$M:$M, K1176,UpdateSheet!$N:$N, N1176, UpdateSheet!$G:$G, "&lt;=" &amp; D1176)) * (UpdateSheet!$M:$M=K1176) *(UpdateSheet!$N:$N=N1176), 0))), ""))
)
</f>
        <v/>
      </c>
      <c r="R1176" s="81" t="s">
        <v>97</v>
      </c>
      <c r="S1176" s="63"/>
      <c r="T1176" s="87"/>
      <c r="U1176" s="84" t="s">
        <v>97</v>
      </c>
      <c r="V1176" s="84" t="s">
        <v>97</v>
      </c>
      <c r="W1176" s="85" t="b">
        <v>0</v>
      </c>
      <c r="X1176" s="63"/>
      <c r="Y1176" s="63"/>
      <c r="Z1176" s="63"/>
    </row>
    <row r="1177">
      <c r="A1177" s="75"/>
      <c r="B1177" s="94"/>
      <c r="C1177" s="75"/>
      <c r="D1177" s="76"/>
      <c r="E1177" s="75" t="s">
        <v>97</v>
      </c>
      <c r="F1177" s="75" t="s">
        <v>97</v>
      </c>
      <c r="G1177" s="77"/>
      <c r="H1177" s="77"/>
      <c r="I1177" s="80"/>
      <c r="J1177" s="77" t="s">
        <v>97</v>
      </c>
      <c r="K1177" s="79" t="s">
        <v>97</v>
      </c>
      <c r="L1177" s="79"/>
      <c r="M1177" s="80"/>
      <c r="N1177" s="79" t="s">
        <v>97</v>
      </c>
      <c r="O1177" s="81" t="str">
        <f t="array" ref="O1177">IF(A1177="", "", (IFNA(IF(A1177="", "", INDEX(UpdateSheet!$L:$L, MATCH(1, (UpdateSheet!$G:$G=MAXIFS(UpdateSheet!$G:$G, UpdateSheet!$H:$H, G1177, UpdateSheet!$G:$G, "&lt;=" &amp; D1177)) * (UpdateSheet!$H:$H=G1177), 0))), "") * J1177) +
(IFNA(IF(A1177="", "", INDEX(UpdateSheet!$P:$P, MATCH(1, (UpdateSheet!$G:$G=MAXIFS(UpdateSheet!$G:$G, UpdateSheet!$M:$M, K1177, UpdateSheet!$G:$G, "&lt;=" &amp; D1177)) * (UpdateSheet!$M:$M=K1177), 0))), "") * N1177)
)
</f>
        <v/>
      </c>
      <c r="P1177" s="86"/>
      <c r="Q1177" s="82" t="str">
        <f t="array" ref="Q1177">IF(A1177="", "", (IFNA(IF(A1177="", "", INDEX(UpdateSheet!$K:$K, MATCH(1, (UpdateSheet!$G:$G=MAXIFS(UpdateSheet!$G:$G, UpdateSheet!$H:$H, G1177, UpdateSheet!$I:$I, J1177, UpdateSheet!$G:$G, "&lt;=" &amp; D1177)) * (UpdateSheet!$H:$H=G1177) *(UpdateSheet!$I:$I=J1177), 0))), "")) +
(IFNA(IF(A1177="", "", INDEX(UpdateSheet!$O:$O, MATCH(1, (UpdateSheet!$G:$G=MAXIFS(UpdateSheet!$G:$G, UpdateSheet!$M:$M, K1177,UpdateSheet!$N:$N, N1177, UpdateSheet!$G:$G, "&lt;=" &amp; D1177)) * (UpdateSheet!$M:$M=K1177) *(UpdateSheet!$N:$N=N1177), 0))), ""))
)
</f>
        <v/>
      </c>
      <c r="R1177" s="81" t="s">
        <v>97</v>
      </c>
      <c r="S1177" s="63"/>
      <c r="T1177" s="87"/>
      <c r="U1177" s="84" t="s">
        <v>97</v>
      </c>
      <c r="V1177" s="84" t="s">
        <v>97</v>
      </c>
      <c r="W1177" s="85" t="b">
        <v>0</v>
      </c>
      <c r="X1177" s="63"/>
      <c r="Y1177" s="63"/>
      <c r="Z1177" s="63"/>
    </row>
    <row r="1178">
      <c r="A1178" s="75"/>
      <c r="B1178" s="94"/>
      <c r="C1178" s="75"/>
      <c r="D1178" s="76"/>
      <c r="E1178" s="75" t="s">
        <v>97</v>
      </c>
      <c r="F1178" s="75" t="s">
        <v>97</v>
      </c>
      <c r="G1178" s="77"/>
      <c r="H1178" s="77"/>
      <c r="I1178" s="80"/>
      <c r="J1178" s="77" t="s">
        <v>97</v>
      </c>
      <c r="K1178" s="79" t="s">
        <v>97</v>
      </c>
      <c r="L1178" s="79"/>
      <c r="M1178" s="80"/>
      <c r="N1178" s="79" t="s">
        <v>97</v>
      </c>
      <c r="O1178" s="81" t="str">
        <f t="array" ref="O1178">IF(A1178="", "", (IFNA(IF(A1178="", "", INDEX(UpdateSheet!$L:$L, MATCH(1, (UpdateSheet!$G:$G=MAXIFS(UpdateSheet!$G:$G, UpdateSheet!$H:$H, G1178, UpdateSheet!$G:$G, "&lt;=" &amp; D1178)) * (UpdateSheet!$H:$H=G1178), 0))), "") * J1178) +
(IFNA(IF(A1178="", "", INDEX(UpdateSheet!$P:$P, MATCH(1, (UpdateSheet!$G:$G=MAXIFS(UpdateSheet!$G:$G, UpdateSheet!$M:$M, K1178, UpdateSheet!$G:$G, "&lt;=" &amp; D1178)) * (UpdateSheet!$M:$M=K1178), 0))), "") * N1178)
)
</f>
        <v/>
      </c>
      <c r="P1178" s="86"/>
      <c r="Q1178" s="82" t="str">
        <f t="array" ref="Q1178">IF(A1178="", "", (IFNA(IF(A1178="", "", INDEX(UpdateSheet!$K:$K, MATCH(1, (UpdateSheet!$G:$G=MAXIFS(UpdateSheet!$G:$G, UpdateSheet!$H:$H, G1178, UpdateSheet!$I:$I, J1178, UpdateSheet!$G:$G, "&lt;=" &amp; D1178)) * (UpdateSheet!$H:$H=G1178) *(UpdateSheet!$I:$I=J1178), 0))), "")) +
(IFNA(IF(A1178="", "", INDEX(UpdateSheet!$O:$O, MATCH(1, (UpdateSheet!$G:$G=MAXIFS(UpdateSheet!$G:$G, UpdateSheet!$M:$M, K1178,UpdateSheet!$N:$N, N1178, UpdateSheet!$G:$G, "&lt;=" &amp; D1178)) * (UpdateSheet!$M:$M=K1178) *(UpdateSheet!$N:$N=N1178), 0))), ""))
)
</f>
        <v/>
      </c>
      <c r="R1178" s="81" t="s">
        <v>97</v>
      </c>
      <c r="S1178" s="63"/>
      <c r="T1178" s="87"/>
      <c r="U1178" s="84" t="s">
        <v>97</v>
      </c>
      <c r="V1178" s="84" t="s">
        <v>97</v>
      </c>
      <c r="W1178" s="85" t="b">
        <v>0</v>
      </c>
      <c r="X1178" s="63"/>
      <c r="Y1178" s="63"/>
      <c r="Z1178" s="63"/>
    </row>
    <row r="1179">
      <c r="A1179" s="75"/>
      <c r="B1179" s="94"/>
      <c r="C1179" s="75"/>
      <c r="D1179" s="76"/>
      <c r="E1179" s="75" t="s">
        <v>97</v>
      </c>
      <c r="F1179" s="75" t="s">
        <v>97</v>
      </c>
      <c r="G1179" s="77"/>
      <c r="H1179" s="77"/>
      <c r="I1179" s="80"/>
      <c r="J1179" s="77" t="s">
        <v>97</v>
      </c>
      <c r="K1179" s="79" t="s">
        <v>97</v>
      </c>
      <c r="L1179" s="79"/>
      <c r="M1179" s="80"/>
      <c r="N1179" s="79" t="s">
        <v>97</v>
      </c>
      <c r="O1179" s="81" t="str">
        <f t="array" ref="O1179">IF(A1179="", "", (IFNA(IF(A1179="", "", INDEX(UpdateSheet!$L:$L, MATCH(1, (UpdateSheet!$G:$G=MAXIFS(UpdateSheet!$G:$G, UpdateSheet!$H:$H, G1179, UpdateSheet!$G:$G, "&lt;=" &amp; D1179)) * (UpdateSheet!$H:$H=G1179), 0))), "") * J1179) +
(IFNA(IF(A1179="", "", INDEX(UpdateSheet!$P:$P, MATCH(1, (UpdateSheet!$G:$G=MAXIFS(UpdateSheet!$G:$G, UpdateSheet!$M:$M, K1179, UpdateSheet!$G:$G, "&lt;=" &amp; D1179)) * (UpdateSheet!$M:$M=K1179), 0))), "") * N1179)
)
</f>
        <v/>
      </c>
      <c r="P1179" s="86"/>
      <c r="Q1179" s="82" t="str">
        <f t="array" ref="Q1179">IF(A1179="", "", (IFNA(IF(A1179="", "", INDEX(UpdateSheet!$K:$K, MATCH(1, (UpdateSheet!$G:$G=MAXIFS(UpdateSheet!$G:$G, UpdateSheet!$H:$H, G1179, UpdateSheet!$I:$I, J1179, UpdateSheet!$G:$G, "&lt;=" &amp; D1179)) * (UpdateSheet!$H:$H=G1179) *(UpdateSheet!$I:$I=J1179), 0))), "")) +
(IFNA(IF(A1179="", "", INDEX(UpdateSheet!$O:$O, MATCH(1, (UpdateSheet!$G:$G=MAXIFS(UpdateSheet!$G:$G, UpdateSheet!$M:$M, K1179,UpdateSheet!$N:$N, N1179, UpdateSheet!$G:$G, "&lt;=" &amp; D1179)) * (UpdateSheet!$M:$M=K1179) *(UpdateSheet!$N:$N=N1179), 0))), ""))
)
</f>
        <v/>
      </c>
      <c r="R1179" s="81" t="s">
        <v>97</v>
      </c>
      <c r="S1179" s="63"/>
      <c r="T1179" s="87"/>
      <c r="U1179" s="84" t="s">
        <v>97</v>
      </c>
      <c r="V1179" s="84" t="s">
        <v>97</v>
      </c>
      <c r="W1179" s="85" t="b">
        <v>0</v>
      </c>
      <c r="X1179" s="63"/>
      <c r="Y1179" s="63"/>
      <c r="Z1179" s="63"/>
    </row>
    <row r="1180">
      <c r="A1180" s="75"/>
      <c r="B1180" s="94"/>
      <c r="C1180" s="75"/>
      <c r="D1180" s="76"/>
      <c r="E1180" s="75" t="s">
        <v>97</v>
      </c>
      <c r="F1180" s="75" t="s">
        <v>97</v>
      </c>
      <c r="G1180" s="77"/>
      <c r="H1180" s="77"/>
      <c r="I1180" s="80"/>
      <c r="J1180" s="77" t="s">
        <v>97</v>
      </c>
      <c r="K1180" s="79" t="s">
        <v>97</v>
      </c>
      <c r="L1180" s="79"/>
      <c r="M1180" s="80"/>
      <c r="N1180" s="79" t="s">
        <v>97</v>
      </c>
      <c r="O1180" s="81" t="str">
        <f t="array" ref="O1180">IF(A1180="", "", (IFNA(IF(A1180="", "", INDEX(UpdateSheet!$L:$L, MATCH(1, (UpdateSheet!$G:$G=MAXIFS(UpdateSheet!$G:$G, UpdateSheet!$H:$H, G1180, UpdateSheet!$G:$G, "&lt;=" &amp; D1180)) * (UpdateSheet!$H:$H=G1180), 0))), "") * J1180) +
(IFNA(IF(A1180="", "", INDEX(UpdateSheet!$P:$P, MATCH(1, (UpdateSheet!$G:$G=MAXIFS(UpdateSheet!$G:$G, UpdateSheet!$M:$M, K1180, UpdateSheet!$G:$G, "&lt;=" &amp; D1180)) * (UpdateSheet!$M:$M=K1180), 0))), "") * N1180)
)
</f>
        <v/>
      </c>
      <c r="P1180" s="86"/>
      <c r="Q1180" s="82" t="str">
        <f t="array" ref="Q1180">IF(A1180="", "", (IFNA(IF(A1180="", "", INDEX(UpdateSheet!$K:$K, MATCH(1, (UpdateSheet!$G:$G=MAXIFS(UpdateSheet!$G:$G, UpdateSheet!$H:$H, G1180, UpdateSheet!$I:$I, J1180, UpdateSheet!$G:$G, "&lt;=" &amp; D1180)) * (UpdateSheet!$H:$H=G1180) *(UpdateSheet!$I:$I=J1180), 0))), "")) +
(IFNA(IF(A1180="", "", INDEX(UpdateSheet!$O:$O, MATCH(1, (UpdateSheet!$G:$G=MAXIFS(UpdateSheet!$G:$G, UpdateSheet!$M:$M, K1180,UpdateSheet!$N:$N, N1180, UpdateSheet!$G:$G, "&lt;=" &amp; D1180)) * (UpdateSheet!$M:$M=K1180) *(UpdateSheet!$N:$N=N1180), 0))), ""))
)
</f>
        <v/>
      </c>
      <c r="R1180" s="81" t="s">
        <v>97</v>
      </c>
      <c r="S1180" s="63"/>
      <c r="T1180" s="87"/>
      <c r="U1180" s="84" t="s">
        <v>97</v>
      </c>
      <c r="V1180" s="84" t="s">
        <v>97</v>
      </c>
      <c r="W1180" s="85" t="b">
        <v>0</v>
      </c>
      <c r="X1180" s="63"/>
      <c r="Y1180" s="63"/>
      <c r="Z1180" s="63"/>
    </row>
    <row r="1181">
      <c r="A1181" s="75"/>
      <c r="B1181" s="94"/>
      <c r="C1181" s="75"/>
      <c r="D1181" s="76"/>
      <c r="E1181" s="75" t="s">
        <v>97</v>
      </c>
      <c r="F1181" s="75" t="s">
        <v>97</v>
      </c>
      <c r="G1181" s="77"/>
      <c r="H1181" s="77"/>
      <c r="I1181" s="80"/>
      <c r="J1181" s="77" t="s">
        <v>97</v>
      </c>
      <c r="K1181" s="79" t="s">
        <v>97</v>
      </c>
      <c r="L1181" s="79"/>
      <c r="M1181" s="80"/>
      <c r="N1181" s="79" t="s">
        <v>97</v>
      </c>
      <c r="O1181" s="81" t="str">
        <f t="array" ref="O1181">IF(A1181="", "", (IFNA(IF(A1181="", "", INDEX(UpdateSheet!$L:$L, MATCH(1, (UpdateSheet!$G:$G=MAXIFS(UpdateSheet!$G:$G, UpdateSheet!$H:$H, G1181, UpdateSheet!$G:$G, "&lt;=" &amp; D1181)) * (UpdateSheet!$H:$H=G1181), 0))), "") * J1181) +
(IFNA(IF(A1181="", "", INDEX(UpdateSheet!$P:$P, MATCH(1, (UpdateSheet!$G:$G=MAXIFS(UpdateSheet!$G:$G, UpdateSheet!$M:$M, K1181, UpdateSheet!$G:$G, "&lt;=" &amp; D1181)) * (UpdateSheet!$M:$M=K1181), 0))), "") * N1181)
)
</f>
        <v/>
      </c>
      <c r="P1181" s="86"/>
      <c r="Q1181" s="82" t="str">
        <f t="array" ref="Q1181">IF(A1181="", "", (IFNA(IF(A1181="", "", INDEX(UpdateSheet!$K:$K, MATCH(1, (UpdateSheet!$G:$G=MAXIFS(UpdateSheet!$G:$G, UpdateSheet!$H:$H, G1181, UpdateSheet!$I:$I, J1181, UpdateSheet!$G:$G, "&lt;=" &amp; D1181)) * (UpdateSheet!$H:$H=G1181) *(UpdateSheet!$I:$I=J1181), 0))), "")) +
(IFNA(IF(A1181="", "", INDEX(UpdateSheet!$O:$O, MATCH(1, (UpdateSheet!$G:$G=MAXIFS(UpdateSheet!$G:$G, UpdateSheet!$M:$M, K1181,UpdateSheet!$N:$N, N1181, UpdateSheet!$G:$G, "&lt;=" &amp; D1181)) * (UpdateSheet!$M:$M=K1181) *(UpdateSheet!$N:$N=N1181), 0))), ""))
)
</f>
        <v/>
      </c>
      <c r="R1181" s="81" t="s">
        <v>97</v>
      </c>
      <c r="S1181" s="63"/>
      <c r="T1181" s="87"/>
      <c r="U1181" s="84" t="s">
        <v>97</v>
      </c>
      <c r="V1181" s="84" t="s">
        <v>97</v>
      </c>
      <c r="W1181" s="85" t="b">
        <v>0</v>
      </c>
      <c r="X1181" s="63"/>
      <c r="Y1181" s="63"/>
      <c r="Z1181" s="63"/>
    </row>
    <row r="1182">
      <c r="A1182" s="75"/>
      <c r="B1182" s="94"/>
      <c r="C1182" s="75"/>
      <c r="D1182" s="76"/>
      <c r="E1182" s="75" t="s">
        <v>97</v>
      </c>
      <c r="F1182" s="75" t="s">
        <v>97</v>
      </c>
      <c r="G1182" s="77"/>
      <c r="H1182" s="77"/>
      <c r="I1182" s="80"/>
      <c r="J1182" s="77" t="s">
        <v>97</v>
      </c>
      <c r="K1182" s="79" t="s">
        <v>97</v>
      </c>
      <c r="L1182" s="79"/>
      <c r="M1182" s="80"/>
      <c r="N1182" s="79" t="s">
        <v>97</v>
      </c>
      <c r="O1182" s="81" t="str">
        <f t="array" ref="O1182">IF(A1182="", "", (IFNA(IF(A1182="", "", INDEX(UpdateSheet!$L:$L, MATCH(1, (UpdateSheet!$G:$G=MAXIFS(UpdateSheet!$G:$G, UpdateSheet!$H:$H, G1182, UpdateSheet!$G:$G, "&lt;=" &amp; D1182)) * (UpdateSheet!$H:$H=G1182), 0))), "") * J1182) +
(IFNA(IF(A1182="", "", INDEX(UpdateSheet!$P:$P, MATCH(1, (UpdateSheet!$G:$G=MAXIFS(UpdateSheet!$G:$G, UpdateSheet!$M:$M, K1182, UpdateSheet!$G:$G, "&lt;=" &amp; D1182)) * (UpdateSheet!$M:$M=K1182), 0))), "") * N1182)
)
</f>
        <v/>
      </c>
      <c r="P1182" s="86"/>
      <c r="Q1182" s="82" t="str">
        <f t="array" ref="Q1182">IF(A1182="", "", (IFNA(IF(A1182="", "", INDEX(UpdateSheet!$K:$K, MATCH(1, (UpdateSheet!$G:$G=MAXIFS(UpdateSheet!$G:$G, UpdateSheet!$H:$H, G1182, UpdateSheet!$I:$I, J1182, UpdateSheet!$G:$G, "&lt;=" &amp; D1182)) * (UpdateSheet!$H:$H=G1182) *(UpdateSheet!$I:$I=J1182), 0))), "")) +
(IFNA(IF(A1182="", "", INDEX(UpdateSheet!$O:$O, MATCH(1, (UpdateSheet!$G:$G=MAXIFS(UpdateSheet!$G:$G, UpdateSheet!$M:$M, K1182,UpdateSheet!$N:$N, N1182, UpdateSheet!$G:$G, "&lt;=" &amp; D1182)) * (UpdateSheet!$M:$M=K1182) *(UpdateSheet!$N:$N=N1182), 0))), ""))
)
</f>
        <v/>
      </c>
      <c r="R1182" s="81" t="s">
        <v>97</v>
      </c>
      <c r="S1182" s="63"/>
      <c r="T1182" s="87"/>
      <c r="U1182" s="84" t="s">
        <v>97</v>
      </c>
      <c r="V1182" s="84" t="s">
        <v>97</v>
      </c>
      <c r="W1182" s="85" t="b">
        <v>0</v>
      </c>
      <c r="X1182" s="63"/>
      <c r="Y1182" s="63"/>
      <c r="Z1182" s="63"/>
    </row>
    <row r="1183">
      <c r="A1183" s="75"/>
      <c r="B1183" s="94"/>
      <c r="C1183" s="75"/>
      <c r="D1183" s="76"/>
      <c r="E1183" s="75" t="s">
        <v>97</v>
      </c>
      <c r="F1183" s="75" t="s">
        <v>97</v>
      </c>
      <c r="G1183" s="77"/>
      <c r="H1183" s="77"/>
      <c r="I1183" s="80"/>
      <c r="J1183" s="77" t="s">
        <v>97</v>
      </c>
      <c r="K1183" s="79" t="s">
        <v>97</v>
      </c>
      <c r="L1183" s="79"/>
      <c r="M1183" s="80"/>
      <c r="N1183" s="79" t="s">
        <v>97</v>
      </c>
      <c r="O1183" s="81" t="str">
        <f t="array" ref="O1183">IF(A1183="", "", (IFNA(IF(A1183="", "", INDEX(UpdateSheet!$L:$L, MATCH(1, (UpdateSheet!$G:$G=MAXIFS(UpdateSheet!$G:$G, UpdateSheet!$H:$H, G1183, UpdateSheet!$G:$G, "&lt;=" &amp; D1183)) * (UpdateSheet!$H:$H=G1183), 0))), "") * J1183) +
(IFNA(IF(A1183="", "", INDEX(UpdateSheet!$P:$P, MATCH(1, (UpdateSheet!$G:$G=MAXIFS(UpdateSheet!$G:$G, UpdateSheet!$M:$M, K1183, UpdateSheet!$G:$G, "&lt;=" &amp; D1183)) * (UpdateSheet!$M:$M=K1183), 0))), "") * N1183)
)
</f>
        <v/>
      </c>
      <c r="P1183" s="86"/>
      <c r="Q1183" s="82" t="str">
        <f t="array" ref="Q1183">IF(A1183="", "", (IFNA(IF(A1183="", "", INDEX(UpdateSheet!$K:$K, MATCH(1, (UpdateSheet!$G:$G=MAXIFS(UpdateSheet!$G:$G, UpdateSheet!$H:$H, G1183, UpdateSheet!$I:$I, J1183, UpdateSheet!$G:$G, "&lt;=" &amp; D1183)) * (UpdateSheet!$H:$H=G1183) *(UpdateSheet!$I:$I=J1183), 0))), "")) +
(IFNA(IF(A1183="", "", INDEX(UpdateSheet!$O:$O, MATCH(1, (UpdateSheet!$G:$G=MAXIFS(UpdateSheet!$G:$G, UpdateSheet!$M:$M, K1183,UpdateSheet!$N:$N, N1183, UpdateSheet!$G:$G, "&lt;=" &amp; D1183)) * (UpdateSheet!$M:$M=K1183) *(UpdateSheet!$N:$N=N1183), 0))), ""))
)
</f>
        <v/>
      </c>
      <c r="R1183" s="81" t="s">
        <v>97</v>
      </c>
      <c r="S1183" s="63"/>
      <c r="T1183" s="87"/>
      <c r="U1183" s="84" t="s">
        <v>97</v>
      </c>
      <c r="V1183" s="84" t="s">
        <v>97</v>
      </c>
      <c r="W1183" s="85" t="b">
        <v>0</v>
      </c>
      <c r="X1183" s="63"/>
      <c r="Y1183" s="63"/>
      <c r="Z1183" s="63"/>
    </row>
    <row r="1184">
      <c r="A1184" s="75"/>
      <c r="B1184" s="94"/>
      <c r="C1184" s="75"/>
      <c r="D1184" s="76"/>
      <c r="E1184" s="75" t="s">
        <v>97</v>
      </c>
      <c r="F1184" s="75" t="s">
        <v>97</v>
      </c>
      <c r="G1184" s="77"/>
      <c r="H1184" s="77"/>
      <c r="I1184" s="80"/>
      <c r="J1184" s="77" t="s">
        <v>97</v>
      </c>
      <c r="K1184" s="79" t="s">
        <v>97</v>
      </c>
      <c r="L1184" s="79"/>
      <c r="M1184" s="80"/>
      <c r="N1184" s="79" t="s">
        <v>97</v>
      </c>
      <c r="O1184" s="81" t="str">
        <f t="array" ref="O1184">IF(A1184="", "", (IFNA(IF(A1184="", "", INDEX(UpdateSheet!$L:$L, MATCH(1, (UpdateSheet!$G:$G=MAXIFS(UpdateSheet!$G:$G, UpdateSheet!$H:$H, G1184, UpdateSheet!$G:$G, "&lt;=" &amp; D1184)) * (UpdateSheet!$H:$H=G1184), 0))), "") * J1184) +
(IFNA(IF(A1184="", "", INDEX(UpdateSheet!$P:$P, MATCH(1, (UpdateSheet!$G:$G=MAXIFS(UpdateSheet!$G:$G, UpdateSheet!$M:$M, K1184, UpdateSheet!$G:$G, "&lt;=" &amp; D1184)) * (UpdateSheet!$M:$M=K1184), 0))), "") * N1184)
)
</f>
        <v/>
      </c>
      <c r="P1184" s="86"/>
      <c r="Q1184" s="82" t="str">
        <f t="array" ref="Q1184">IF(A1184="", "", (IFNA(IF(A1184="", "", INDEX(UpdateSheet!$K:$K, MATCH(1, (UpdateSheet!$G:$G=MAXIFS(UpdateSheet!$G:$G, UpdateSheet!$H:$H, G1184, UpdateSheet!$I:$I, J1184, UpdateSheet!$G:$G, "&lt;=" &amp; D1184)) * (UpdateSheet!$H:$H=G1184) *(UpdateSheet!$I:$I=J1184), 0))), "")) +
(IFNA(IF(A1184="", "", INDEX(UpdateSheet!$O:$O, MATCH(1, (UpdateSheet!$G:$G=MAXIFS(UpdateSheet!$G:$G, UpdateSheet!$M:$M, K1184,UpdateSheet!$N:$N, N1184, UpdateSheet!$G:$G, "&lt;=" &amp; D1184)) * (UpdateSheet!$M:$M=K1184) *(UpdateSheet!$N:$N=N1184), 0))), ""))
)
</f>
        <v/>
      </c>
      <c r="R1184" s="81" t="s">
        <v>97</v>
      </c>
      <c r="S1184" s="63"/>
      <c r="T1184" s="87"/>
      <c r="U1184" s="84" t="s">
        <v>97</v>
      </c>
      <c r="V1184" s="84" t="s">
        <v>97</v>
      </c>
      <c r="W1184" s="85" t="b">
        <v>0</v>
      </c>
      <c r="X1184" s="63"/>
      <c r="Y1184" s="63"/>
      <c r="Z1184" s="63"/>
    </row>
    <row r="1185">
      <c r="A1185" s="75"/>
      <c r="B1185" s="94"/>
      <c r="C1185" s="75"/>
      <c r="D1185" s="76"/>
      <c r="E1185" s="75" t="s">
        <v>97</v>
      </c>
      <c r="F1185" s="75" t="s">
        <v>97</v>
      </c>
      <c r="G1185" s="77"/>
      <c r="H1185" s="77"/>
      <c r="I1185" s="80"/>
      <c r="J1185" s="77" t="s">
        <v>97</v>
      </c>
      <c r="K1185" s="79" t="s">
        <v>97</v>
      </c>
      <c r="L1185" s="79"/>
      <c r="M1185" s="80"/>
      <c r="N1185" s="79" t="s">
        <v>97</v>
      </c>
      <c r="O1185" s="81" t="str">
        <f t="array" ref="O1185">IF(A1185="", "", (IFNA(IF(A1185="", "", INDEX(UpdateSheet!$L:$L, MATCH(1, (UpdateSheet!$G:$G=MAXIFS(UpdateSheet!$G:$G, UpdateSheet!$H:$H, G1185, UpdateSheet!$G:$G, "&lt;=" &amp; D1185)) * (UpdateSheet!$H:$H=G1185), 0))), "") * J1185) +
(IFNA(IF(A1185="", "", INDEX(UpdateSheet!$P:$P, MATCH(1, (UpdateSheet!$G:$G=MAXIFS(UpdateSheet!$G:$G, UpdateSheet!$M:$M, K1185, UpdateSheet!$G:$G, "&lt;=" &amp; D1185)) * (UpdateSheet!$M:$M=K1185), 0))), "") * N1185)
)
</f>
        <v/>
      </c>
      <c r="P1185" s="86"/>
      <c r="Q1185" s="82" t="str">
        <f t="array" ref="Q1185">IF(A1185="", "", (IFNA(IF(A1185="", "", INDEX(UpdateSheet!$K:$K, MATCH(1, (UpdateSheet!$G:$G=MAXIFS(UpdateSheet!$G:$G, UpdateSheet!$H:$H, G1185, UpdateSheet!$I:$I, J1185, UpdateSheet!$G:$G, "&lt;=" &amp; D1185)) * (UpdateSheet!$H:$H=G1185) *(UpdateSheet!$I:$I=J1185), 0))), "")) +
(IFNA(IF(A1185="", "", INDEX(UpdateSheet!$O:$O, MATCH(1, (UpdateSheet!$G:$G=MAXIFS(UpdateSheet!$G:$G, UpdateSheet!$M:$M, K1185,UpdateSheet!$N:$N, N1185, UpdateSheet!$G:$G, "&lt;=" &amp; D1185)) * (UpdateSheet!$M:$M=K1185) *(UpdateSheet!$N:$N=N1185), 0))), ""))
)
</f>
        <v/>
      </c>
      <c r="R1185" s="81" t="s">
        <v>97</v>
      </c>
      <c r="S1185" s="63"/>
      <c r="T1185" s="87"/>
      <c r="U1185" s="84" t="s">
        <v>97</v>
      </c>
      <c r="V1185" s="84" t="s">
        <v>97</v>
      </c>
      <c r="W1185" s="85" t="b">
        <v>0</v>
      </c>
      <c r="X1185" s="63"/>
      <c r="Y1185" s="63"/>
      <c r="Z1185" s="63"/>
    </row>
    <row r="1186">
      <c r="A1186" s="75"/>
      <c r="B1186" s="94"/>
      <c r="C1186" s="75"/>
      <c r="D1186" s="76"/>
      <c r="E1186" s="75" t="s">
        <v>97</v>
      </c>
      <c r="F1186" s="75" t="s">
        <v>97</v>
      </c>
      <c r="G1186" s="77"/>
      <c r="H1186" s="77"/>
      <c r="I1186" s="80"/>
      <c r="J1186" s="77" t="s">
        <v>97</v>
      </c>
      <c r="K1186" s="79" t="s">
        <v>97</v>
      </c>
      <c r="L1186" s="79"/>
      <c r="M1186" s="80"/>
      <c r="N1186" s="79" t="s">
        <v>97</v>
      </c>
      <c r="O1186" s="81" t="str">
        <f t="array" ref="O1186">IF(A1186="", "", (IFNA(IF(A1186="", "", INDEX(UpdateSheet!$L:$L, MATCH(1, (UpdateSheet!$G:$G=MAXIFS(UpdateSheet!$G:$G, UpdateSheet!$H:$H, G1186, UpdateSheet!$G:$G, "&lt;=" &amp; D1186)) * (UpdateSheet!$H:$H=G1186), 0))), "") * J1186) +
(IFNA(IF(A1186="", "", INDEX(UpdateSheet!$P:$P, MATCH(1, (UpdateSheet!$G:$G=MAXIFS(UpdateSheet!$G:$G, UpdateSheet!$M:$M, K1186, UpdateSheet!$G:$G, "&lt;=" &amp; D1186)) * (UpdateSheet!$M:$M=K1186), 0))), "") * N1186)
)
</f>
        <v/>
      </c>
      <c r="P1186" s="86"/>
      <c r="Q1186" s="82" t="str">
        <f t="array" ref="Q1186">IF(A1186="", "", (IFNA(IF(A1186="", "", INDEX(UpdateSheet!$K:$K, MATCH(1, (UpdateSheet!$G:$G=MAXIFS(UpdateSheet!$G:$G, UpdateSheet!$H:$H, G1186, UpdateSheet!$I:$I, J1186, UpdateSheet!$G:$G, "&lt;=" &amp; D1186)) * (UpdateSheet!$H:$H=G1186) *(UpdateSheet!$I:$I=J1186), 0))), "")) +
(IFNA(IF(A1186="", "", INDEX(UpdateSheet!$O:$O, MATCH(1, (UpdateSheet!$G:$G=MAXIFS(UpdateSheet!$G:$G, UpdateSheet!$M:$M, K1186,UpdateSheet!$N:$N, N1186, UpdateSheet!$G:$G, "&lt;=" &amp; D1186)) * (UpdateSheet!$M:$M=K1186) *(UpdateSheet!$N:$N=N1186), 0))), ""))
)
</f>
        <v/>
      </c>
      <c r="R1186" s="81" t="s">
        <v>97</v>
      </c>
      <c r="S1186" s="63"/>
      <c r="T1186" s="87"/>
      <c r="U1186" s="84" t="s">
        <v>97</v>
      </c>
      <c r="V1186" s="84" t="s">
        <v>97</v>
      </c>
      <c r="W1186" s="85" t="b">
        <v>0</v>
      </c>
      <c r="X1186" s="63"/>
      <c r="Y1186" s="63"/>
      <c r="Z1186" s="63"/>
    </row>
    <row r="1187">
      <c r="A1187" s="75"/>
      <c r="B1187" s="94"/>
      <c r="C1187" s="75"/>
      <c r="D1187" s="76"/>
      <c r="E1187" s="75" t="s">
        <v>97</v>
      </c>
      <c r="F1187" s="75" t="s">
        <v>97</v>
      </c>
      <c r="G1187" s="77"/>
      <c r="H1187" s="77"/>
      <c r="I1187" s="80"/>
      <c r="J1187" s="77" t="s">
        <v>97</v>
      </c>
      <c r="K1187" s="79" t="s">
        <v>97</v>
      </c>
      <c r="L1187" s="79"/>
      <c r="M1187" s="80"/>
      <c r="N1187" s="79" t="s">
        <v>97</v>
      </c>
      <c r="O1187" s="81" t="str">
        <f t="array" ref="O1187">IF(A1187="", "", (IFNA(IF(A1187="", "", INDEX(UpdateSheet!$L:$L, MATCH(1, (UpdateSheet!$G:$G=MAXIFS(UpdateSheet!$G:$G, UpdateSheet!$H:$H, G1187, UpdateSheet!$G:$G, "&lt;=" &amp; D1187)) * (UpdateSheet!$H:$H=G1187), 0))), "") * J1187) +
(IFNA(IF(A1187="", "", INDEX(UpdateSheet!$P:$P, MATCH(1, (UpdateSheet!$G:$G=MAXIFS(UpdateSheet!$G:$G, UpdateSheet!$M:$M, K1187, UpdateSheet!$G:$G, "&lt;=" &amp; D1187)) * (UpdateSheet!$M:$M=K1187), 0))), "") * N1187)
)
</f>
        <v/>
      </c>
      <c r="P1187" s="86"/>
      <c r="Q1187" s="82" t="str">
        <f t="array" ref="Q1187">IF(A1187="", "", (IFNA(IF(A1187="", "", INDEX(UpdateSheet!$K:$K, MATCH(1, (UpdateSheet!$G:$G=MAXIFS(UpdateSheet!$G:$G, UpdateSheet!$H:$H, G1187, UpdateSheet!$I:$I, J1187, UpdateSheet!$G:$G, "&lt;=" &amp; D1187)) * (UpdateSheet!$H:$H=G1187) *(UpdateSheet!$I:$I=J1187), 0))), "")) +
(IFNA(IF(A1187="", "", INDEX(UpdateSheet!$O:$O, MATCH(1, (UpdateSheet!$G:$G=MAXIFS(UpdateSheet!$G:$G, UpdateSheet!$M:$M, K1187,UpdateSheet!$N:$N, N1187, UpdateSheet!$G:$G, "&lt;=" &amp; D1187)) * (UpdateSheet!$M:$M=K1187) *(UpdateSheet!$N:$N=N1187), 0))), ""))
)
</f>
        <v/>
      </c>
      <c r="R1187" s="81" t="s">
        <v>97</v>
      </c>
      <c r="S1187" s="63"/>
      <c r="T1187" s="87"/>
      <c r="U1187" s="84" t="s">
        <v>97</v>
      </c>
      <c r="V1187" s="84" t="s">
        <v>97</v>
      </c>
      <c r="W1187" s="85" t="b">
        <v>0</v>
      </c>
      <c r="X1187" s="63"/>
      <c r="Y1187" s="63"/>
      <c r="Z1187" s="63"/>
    </row>
    <row r="1188">
      <c r="A1188" s="75"/>
      <c r="B1188" s="94"/>
      <c r="C1188" s="75"/>
      <c r="D1188" s="76"/>
      <c r="E1188" s="75" t="s">
        <v>97</v>
      </c>
      <c r="F1188" s="75" t="s">
        <v>97</v>
      </c>
      <c r="G1188" s="77"/>
      <c r="H1188" s="77"/>
      <c r="I1188" s="80"/>
      <c r="J1188" s="77" t="s">
        <v>97</v>
      </c>
      <c r="K1188" s="79" t="s">
        <v>97</v>
      </c>
      <c r="L1188" s="79"/>
      <c r="M1188" s="80"/>
      <c r="N1188" s="79" t="s">
        <v>97</v>
      </c>
      <c r="O1188" s="81" t="str">
        <f t="array" ref="O1188">IF(A1188="", "", (IFNA(IF(A1188="", "", INDEX(UpdateSheet!$L:$L, MATCH(1, (UpdateSheet!$G:$G=MAXIFS(UpdateSheet!$G:$G, UpdateSheet!$H:$H, G1188, UpdateSheet!$G:$G, "&lt;=" &amp; D1188)) * (UpdateSheet!$H:$H=G1188), 0))), "") * J1188) +
(IFNA(IF(A1188="", "", INDEX(UpdateSheet!$P:$P, MATCH(1, (UpdateSheet!$G:$G=MAXIFS(UpdateSheet!$G:$G, UpdateSheet!$M:$M, K1188, UpdateSheet!$G:$G, "&lt;=" &amp; D1188)) * (UpdateSheet!$M:$M=K1188), 0))), "") * N1188)
)
</f>
        <v/>
      </c>
      <c r="P1188" s="86"/>
      <c r="Q1188" s="82" t="str">
        <f t="array" ref="Q1188">IF(A1188="", "", (IFNA(IF(A1188="", "", INDEX(UpdateSheet!$K:$K, MATCH(1, (UpdateSheet!$G:$G=MAXIFS(UpdateSheet!$G:$G, UpdateSheet!$H:$H, G1188, UpdateSheet!$I:$I, J1188, UpdateSheet!$G:$G, "&lt;=" &amp; D1188)) * (UpdateSheet!$H:$H=G1188) *(UpdateSheet!$I:$I=J1188), 0))), "")) +
(IFNA(IF(A1188="", "", INDEX(UpdateSheet!$O:$O, MATCH(1, (UpdateSheet!$G:$G=MAXIFS(UpdateSheet!$G:$G, UpdateSheet!$M:$M, K1188,UpdateSheet!$N:$N, N1188, UpdateSheet!$G:$G, "&lt;=" &amp; D1188)) * (UpdateSheet!$M:$M=K1188) *(UpdateSheet!$N:$N=N1188), 0))), ""))
)
</f>
        <v/>
      </c>
      <c r="R1188" s="81" t="s">
        <v>97</v>
      </c>
      <c r="S1188" s="63"/>
      <c r="T1188" s="87"/>
      <c r="U1188" s="84" t="s">
        <v>97</v>
      </c>
      <c r="V1188" s="84" t="s">
        <v>97</v>
      </c>
      <c r="W1188" s="85" t="b">
        <v>0</v>
      </c>
      <c r="X1188" s="63"/>
      <c r="Y1188" s="63"/>
      <c r="Z1188" s="63"/>
    </row>
    <row r="1189">
      <c r="A1189" s="75"/>
      <c r="B1189" s="94"/>
      <c r="C1189" s="75"/>
      <c r="D1189" s="76"/>
      <c r="E1189" s="75" t="s">
        <v>97</v>
      </c>
      <c r="F1189" s="75" t="s">
        <v>97</v>
      </c>
      <c r="G1189" s="77"/>
      <c r="H1189" s="77"/>
      <c r="I1189" s="80"/>
      <c r="J1189" s="77" t="s">
        <v>97</v>
      </c>
      <c r="K1189" s="79" t="s">
        <v>97</v>
      </c>
      <c r="L1189" s="79"/>
      <c r="M1189" s="80"/>
      <c r="N1189" s="79" t="s">
        <v>97</v>
      </c>
      <c r="O1189" s="81" t="str">
        <f t="array" ref="O1189">IF(A1189="", "", (IFNA(IF(A1189="", "", INDEX(UpdateSheet!$L:$L, MATCH(1, (UpdateSheet!$G:$G=MAXIFS(UpdateSheet!$G:$G, UpdateSheet!$H:$H, G1189, UpdateSheet!$G:$G, "&lt;=" &amp; D1189)) * (UpdateSheet!$H:$H=G1189), 0))), "") * J1189) +
(IFNA(IF(A1189="", "", INDEX(UpdateSheet!$P:$P, MATCH(1, (UpdateSheet!$G:$G=MAXIFS(UpdateSheet!$G:$G, UpdateSheet!$M:$M, K1189, UpdateSheet!$G:$G, "&lt;=" &amp; D1189)) * (UpdateSheet!$M:$M=K1189), 0))), "") * N1189)
)
</f>
        <v/>
      </c>
      <c r="P1189" s="86"/>
      <c r="Q1189" s="82" t="str">
        <f t="array" ref="Q1189">IF(A1189="", "", (IFNA(IF(A1189="", "", INDEX(UpdateSheet!$K:$K, MATCH(1, (UpdateSheet!$G:$G=MAXIFS(UpdateSheet!$G:$G, UpdateSheet!$H:$H, G1189, UpdateSheet!$I:$I, J1189, UpdateSheet!$G:$G, "&lt;=" &amp; D1189)) * (UpdateSheet!$H:$H=G1189) *(UpdateSheet!$I:$I=J1189), 0))), "")) +
(IFNA(IF(A1189="", "", INDEX(UpdateSheet!$O:$O, MATCH(1, (UpdateSheet!$G:$G=MAXIFS(UpdateSheet!$G:$G, UpdateSheet!$M:$M, K1189,UpdateSheet!$N:$N, N1189, UpdateSheet!$G:$G, "&lt;=" &amp; D1189)) * (UpdateSheet!$M:$M=K1189) *(UpdateSheet!$N:$N=N1189), 0))), ""))
)
</f>
        <v/>
      </c>
      <c r="R1189" s="81" t="s">
        <v>97</v>
      </c>
      <c r="S1189" s="63"/>
      <c r="T1189" s="87"/>
      <c r="U1189" s="84" t="s">
        <v>97</v>
      </c>
      <c r="V1189" s="84" t="s">
        <v>97</v>
      </c>
      <c r="W1189" s="85" t="b">
        <v>0</v>
      </c>
      <c r="X1189" s="63"/>
      <c r="Y1189" s="63"/>
      <c r="Z1189" s="63"/>
    </row>
    <row r="1190">
      <c r="A1190" s="75"/>
      <c r="B1190" s="94"/>
      <c r="C1190" s="75"/>
      <c r="D1190" s="76"/>
      <c r="E1190" s="75" t="s">
        <v>97</v>
      </c>
      <c r="F1190" s="75" t="s">
        <v>97</v>
      </c>
      <c r="G1190" s="77"/>
      <c r="H1190" s="77"/>
      <c r="I1190" s="80"/>
      <c r="J1190" s="77" t="s">
        <v>97</v>
      </c>
      <c r="K1190" s="79" t="s">
        <v>97</v>
      </c>
      <c r="L1190" s="79"/>
      <c r="M1190" s="80"/>
      <c r="N1190" s="79" t="s">
        <v>97</v>
      </c>
      <c r="O1190" s="81" t="str">
        <f t="array" ref="O1190">IF(A1190="", "", (IFNA(IF(A1190="", "", INDEX(UpdateSheet!$L:$L, MATCH(1, (UpdateSheet!$G:$G=MAXIFS(UpdateSheet!$G:$G, UpdateSheet!$H:$H, G1190, UpdateSheet!$G:$G, "&lt;=" &amp; D1190)) * (UpdateSheet!$H:$H=G1190), 0))), "") * J1190) +
(IFNA(IF(A1190="", "", INDEX(UpdateSheet!$P:$P, MATCH(1, (UpdateSheet!$G:$G=MAXIFS(UpdateSheet!$G:$G, UpdateSheet!$M:$M, K1190, UpdateSheet!$G:$G, "&lt;=" &amp; D1190)) * (UpdateSheet!$M:$M=K1190), 0))), "") * N1190)
)
</f>
        <v/>
      </c>
      <c r="P1190" s="86"/>
      <c r="Q1190" s="82" t="str">
        <f t="array" ref="Q1190">IF(A1190="", "", (IFNA(IF(A1190="", "", INDEX(UpdateSheet!$K:$K, MATCH(1, (UpdateSheet!$G:$G=MAXIFS(UpdateSheet!$G:$G, UpdateSheet!$H:$H, G1190, UpdateSheet!$I:$I, J1190, UpdateSheet!$G:$G, "&lt;=" &amp; D1190)) * (UpdateSheet!$H:$H=G1190) *(UpdateSheet!$I:$I=J1190), 0))), "")) +
(IFNA(IF(A1190="", "", INDEX(UpdateSheet!$O:$O, MATCH(1, (UpdateSheet!$G:$G=MAXIFS(UpdateSheet!$G:$G, UpdateSheet!$M:$M, K1190,UpdateSheet!$N:$N, N1190, UpdateSheet!$G:$G, "&lt;=" &amp; D1190)) * (UpdateSheet!$M:$M=K1190) *(UpdateSheet!$N:$N=N1190), 0))), ""))
)
</f>
        <v/>
      </c>
      <c r="R1190" s="81" t="s">
        <v>97</v>
      </c>
      <c r="S1190" s="63"/>
      <c r="T1190" s="87"/>
      <c r="U1190" s="84" t="s">
        <v>97</v>
      </c>
      <c r="V1190" s="84" t="s">
        <v>97</v>
      </c>
      <c r="W1190" s="85" t="b">
        <v>0</v>
      </c>
      <c r="X1190" s="63"/>
      <c r="Y1190" s="63"/>
      <c r="Z1190" s="63"/>
    </row>
    <row r="1191">
      <c r="A1191" s="75"/>
      <c r="B1191" s="94"/>
      <c r="C1191" s="75"/>
      <c r="D1191" s="76"/>
      <c r="E1191" s="75" t="s">
        <v>97</v>
      </c>
      <c r="F1191" s="75" t="s">
        <v>97</v>
      </c>
      <c r="G1191" s="77"/>
      <c r="H1191" s="77"/>
      <c r="I1191" s="80"/>
      <c r="J1191" s="77" t="s">
        <v>97</v>
      </c>
      <c r="K1191" s="79" t="s">
        <v>97</v>
      </c>
      <c r="L1191" s="79"/>
      <c r="M1191" s="80"/>
      <c r="N1191" s="79" t="s">
        <v>97</v>
      </c>
      <c r="O1191" s="81" t="str">
        <f t="array" ref="O1191">IF(A1191="", "", (IFNA(IF(A1191="", "", INDEX(UpdateSheet!$L:$L, MATCH(1, (UpdateSheet!$G:$G=MAXIFS(UpdateSheet!$G:$G, UpdateSheet!$H:$H, G1191, UpdateSheet!$G:$G, "&lt;=" &amp; D1191)) * (UpdateSheet!$H:$H=G1191), 0))), "") * J1191) +
(IFNA(IF(A1191="", "", INDEX(UpdateSheet!$P:$P, MATCH(1, (UpdateSheet!$G:$G=MAXIFS(UpdateSheet!$G:$G, UpdateSheet!$M:$M, K1191, UpdateSheet!$G:$G, "&lt;=" &amp; D1191)) * (UpdateSheet!$M:$M=K1191), 0))), "") * N1191)
)
</f>
        <v/>
      </c>
      <c r="P1191" s="86"/>
      <c r="Q1191" s="82" t="str">
        <f t="array" ref="Q1191">IF(A1191="", "", (IFNA(IF(A1191="", "", INDEX(UpdateSheet!$K:$K, MATCH(1, (UpdateSheet!$G:$G=MAXIFS(UpdateSheet!$G:$G, UpdateSheet!$H:$H, G1191, UpdateSheet!$I:$I, J1191, UpdateSheet!$G:$G, "&lt;=" &amp; D1191)) * (UpdateSheet!$H:$H=G1191) *(UpdateSheet!$I:$I=J1191), 0))), "")) +
(IFNA(IF(A1191="", "", INDEX(UpdateSheet!$O:$O, MATCH(1, (UpdateSheet!$G:$G=MAXIFS(UpdateSheet!$G:$G, UpdateSheet!$M:$M, K1191,UpdateSheet!$N:$N, N1191, UpdateSheet!$G:$G, "&lt;=" &amp; D1191)) * (UpdateSheet!$M:$M=K1191) *(UpdateSheet!$N:$N=N1191), 0))), ""))
)
</f>
        <v/>
      </c>
      <c r="R1191" s="81" t="s">
        <v>97</v>
      </c>
      <c r="S1191" s="63"/>
      <c r="T1191" s="87"/>
      <c r="U1191" s="84" t="s">
        <v>97</v>
      </c>
      <c r="V1191" s="84" t="s">
        <v>97</v>
      </c>
      <c r="W1191" s="85" t="b">
        <v>0</v>
      </c>
      <c r="X1191" s="63"/>
      <c r="Y1191" s="63"/>
      <c r="Z1191" s="63"/>
    </row>
    <row r="1192">
      <c r="A1192" s="75"/>
      <c r="B1192" s="94"/>
      <c r="C1192" s="75"/>
      <c r="D1192" s="76"/>
      <c r="E1192" s="75" t="s">
        <v>97</v>
      </c>
      <c r="F1192" s="75" t="s">
        <v>97</v>
      </c>
      <c r="G1192" s="77"/>
      <c r="H1192" s="77"/>
      <c r="I1192" s="80"/>
      <c r="J1192" s="77" t="s">
        <v>97</v>
      </c>
      <c r="K1192" s="79" t="s">
        <v>97</v>
      </c>
      <c r="L1192" s="79"/>
      <c r="M1192" s="80"/>
      <c r="N1192" s="79" t="s">
        <v>97</v>
      </c>
      <c r="O1192" s="81" t="str">
        <f t="array" ref="O1192">IF(A1192="", "", (IFNA(IF(A1192="", "", INDEX(UpdateSheet!$L:$L, MATCH(1, (UpdateSheet!$G:$G=MAXIFS(UpdateSheet!$G:$G, UpdateSheet!$H:$H, G1192, UpdateSheet!$G:$G, "&lt;=" &amp; D1192)) * (UpdateSheet!$H:$H=G1192), 0))), "") * J1192) +
(IFNA(IF(A1192="", "", INDEX(UpdateSheet!$P:$P, MATCH(1, (UpdateSheet!$G:$G=MAXIFS(UpdateSheet!$G:$G, UpdateSheet!$M:$M, K1192, UpdateSheet!$G:$G, "&lt;=" &amp; D1192)) * (UpdateSheet!$M:$M=K1192), 0))), "") * N1192)
)
</f>
        <v/>
      </c>
      <c r="P1192" s="86"/>
      <c r="Q1192" s="82" t="str">
        <f t="array" ref="Q1192">IF(A1192="", "", (IFNA(IF(A1192="", "", INDEX(UpdateSheet!$K:$K, MATCH(1, (UpdateSheet!$G:$G=MAXIFS(UpdateSheet!$G:$G, UpdateSheet!$H:$H, G1192, UpdateSheet!$I:$I, J1192, UpdateSheet!$G:$G, "&lt;=" &amp; D1192)) * (UpdateSheet!$H:$H=G1192) *(UpdateSheet!$I:$I=J1192), 0))), "")) +
(IFNA(IF(A1192="", "", INDEX(UpdateSheet!$O:$O, MATCH(1, (UpdateSheet!$G:$G=MAXIFS(UpdateSheet!$G:$G, UpdateSheet!$M:$M, K1192,UpdateSheet!$N:$N, N1192, UpdateSheet!$G:$G, "&lt;=" &amp; D1192)) * (UpdateSheet!$M:$M=K1192) *(UpdateSheet!$N:$N=N1192), 0))), ""))
)
</f>
        <v/>
      </c>
      <c r="R1192" s="81" t="s">
        <v>97</v>
      </c>
      <c r="S1192" s="63"/>
      <c r="T1192" s="87"/>
      <c r="U1192" s="84" t="s">
        <v>97</v>
      </c>
      <c r="V1192" s="84" t="s">
        <v>97</v>
      </c>
      <c r="W1192" s="85" t="b">
        <v>0</v>
      </c>
      <c r="X1192" s="63"/>
      <c r="Y1192" s="63"/>
      <c r="Z1192" s="63"/>
    </row>
    <row r="1193">
      <c r="A1193" s="75"/>
      <c r="B1193" s="94"/>
      <c r="C1193" s="75"/>
      <c r="D1193" s="76"/>
      <c r="E1193" s="75" t="s">
        <v>97</v>
      </c>
      <c r="F1193" s="75" t="s">
        <v>97</v>
      </c>
      <c r="G1193" s="77"/>
      <c r="H1193" s="77"/>
      <c r="I1193" s="80"/>
      <c r="J1193" s="77" t="s">
        <v>97</v>
      </c>
      <c r="K1193" s="79" t="s">
        <v>97</v>
      </c>
      <c r="L1193" s="79"/>
      <c r="M1193" s="80"/>
      <c r="N1193" s="79" t="s">
        <v>97</v>
      </c>
      <c r="O1193" s="81" t="str">
        <f t="array" ref="O1193">IF(A1193="", "", (IFNA(IF(A1193="", "", INDEX(UpdateSheet!$L:$L, MATCH(1, (UpdateSheet!$G:$G=MAXIFS(UpdateSheet!$G:$G, UpdateSheet!$H:$H, G1193, UpdateSheet!$G:$G, "&lt;=" &amp; D1193)) * (UpdateSheet!$H:$H=G1193), 0))), "") * J1193) +
(IFNA(IF(A1193="", "", INDEX(UpdateSheet!$P:$P, MATCH(1, (UpdateSheet!$G:$G=MAXIFS(UpdateSheet!$G:$G, UpdateSheet!$M:$M, K1193, UpdateSheet!$G:$G, "&lt;=" &amp; D1193)) * (UpdateSheet!$M:$M=K1193), 0))), "") * N1193)
)
</f>
        <v/>
      </c>
      <c r="P1193" s="86"/>
      <c r="Q1193" s="82" t="str">
        <f t="array" ref="Q1193">IF(A1193="", "", (IFNA(IF(A1193="", "", INDEX(UpdateSheet!$K:$K, MATCH(1, (UpdateSheet!$G:$G=MAXIFS(UpdateSheet!$G:$G, UpdateSheet!$H:$H, G1193, UpdateSheet!$I:$I, J1193, UpdateSheet!$G:$G, "&lt;=" &amp; D1193)) * (UpdateSheet!$H:$H=G1193) *(UpdateSheet!$I:$I=J1193), 0))), "")) +
(IFNA(IF(A1193="", "", INDEX(UpdateSheet!$O:$O, MATCH(1, (UpdateSheet!$G:$G=MAXIFS(UpdateSheet!$G:$G, UpdateSheet!$M:$M, K1193,UpdateSheet!$N:$N, N1193, UpdateSheet!$G:$G, "&lt;=" &amp; D1193)) * (UpdateSheet!$M:$M=K1193) *(UpdateSheet!$N:$N=N1193), 0))), ""))
)
</f>
        <v/>
      </c>
      <c r="R1193" s="81" t="s">
        <v>97</v>
      </c>
      <c r="S1193" s="63"/>
      <c r="T1193" s="87"/>
      <c r="U1193" s="84" t="s">
        <v>97</v>
      </c>
      <c r="V1193" s="84" t="s">
        <v>97</v>
      </c>
      <c r="W1193" s="85" t="b">
        <v>0</v>
      </c>
      <c r="X1193" s="63"/>
      <c r="Y1193" s="63"/>
      <c r="Z1193" s="63"/>
    </row>
    <row r="1194">
      <c r="A1194" s="75"/>
      <c r="B1194" s="94"/>
      <c r="C1194" s="75"/>
      <c r="D1194" s="76"/>
      <c r="E1194" s="75" t="s">
        <v>97</v>
      </c>
      <c r="F1194" s="75" t="s">
        <v>97</v>
      </c>
      <c r="G1194" s="77"/>
      <c r="H1194" s="77"/>
      <c r="I1194" s="80"/>
      <c r="J1194" s="77" t="s">
        <v>97</v>
      </c>
      <c r="K1194" s="79" t="s">
        <v>97</v>
      </c>
      <c r="L1194" s="79"/>
      <c r="M1194" s="80"/>
      <c r="N1194" s="79" t="s">
        <v>97</v>
      </c>
      <c r="O1194" s="81" t="str">
        <f t="array" ref="O1194">IF(A1194="", "", (IFNA(IF(A1194="", "", INDEX(UpdateSheet!$L:$L, MATCH(1, (UpdateSheet!$G:$G=MAXIFS(UpdateSheet!$G:$G, UpdateSheet!$H:$H, G1194, UpdateSheet!$G:$G, "&lt;=" &amp; D1194)) * (UpdateSheet!$H:$H=G1194), 0))), "") * J1194) +
(IFNA(IF(A1194="", "", INDEX(UpdateSheet!$P:$P, MATCH(1, (UpdateSheet!$G:$G=MAXIFS(UpdateSheet!$G:$G, UpdateSheet!$M:$M, K1194, UpdateSheet!$G:$G, "&lt;=" &amp; D1194)) * (UpdateSheet!$M:$M=K1194), 0))), "") * N1194)
)
</f>
        <v/>
      </c>
      <c r="P1194" s="86"/>
      <c r="Q1194" s="82" t="str">
        <f t="array" ref="Q1194">IF(A1194="", "", (IFNA(IF(A1194="", "", INDEX(UpdateSheet!$K:$K, MATCH(1, (UpdateSheet!$G:$G=MAXIFS(UpdateSheet!$G:$G, UpdateSheet!$H:$H, G1194, UpdateSheet!$I:$I, J1194, UpdateSheet!$G:$G, "&lt;=" &amp; D1194)) * (UpdateSheet!$H:$H=G1194) *(UpdateSheet!$I:$I=J1194), 0))), "")) +
(IFNA(IF(A1194="", "", INDEX(UpdateSheet!$O:$O, MATCH(1, (UpdateSheet!$G:$G=MAXIFS(UpdateSheet!$G:$G, UpdateSheet!$M:$M, K1194,UpdateSheet!$N:$N, N1194, UpdateSheet!$G:$G, "&lt;=" &amp; D1194)) * (UpdateSheet!$M:$M=K1194) *(UpdateSheet!$N:$N=N1194), 0))), ""))
)
</f>
        <v/>
      </c>
      <c r="R1194" s="81" t="s">
        <v>97</v>
      </c>
      <c r="S1194" s="63"/>
      <c r="T1194" s="87"/>
      <c r="U1194" s="84" t="s">
        <v>97</v>
      </c>
      <c r="V1194" s="84" t="s">
        <v>97</v>
      </c>
      <c r="W1194" s="85" t="b">
        <v>0</v>
      </c>
      <c r="X1194" s="63"/>
      <c r="Y1194" s="63"/>
      <c r="Z1194" s="63"/>
    </row>
    <row r="1195">
      <c r="A1195" s="75"/>
      <c r="B1195" s="94"/>
      <c r="C1195" s="75"/>
      <c r="D1195" s="76"/>
      <c r="E1195" s="75" t="s">
        <v>97</v>
      </c>
      <c r="F1195" s="75" t="s">
        <v>97</v>
      </c>
      <c r="G1195" s="77"/>
      <c r="H1195" s="77"/>
      <c r="I1195" s="80"/>
      <c r="J1195" s="77" t="s">
        <v>97</v>
      </c>
      <c r="K1195" s="79" t="s">
        <v>97</v>
      </c>
      <c r="L1195" s="79"/>
      <c r="M1195" s="80"/>
      <c r="N1195" s="79" t="s">
        <v>97</v>
      </c>
      <c r="O1195" s="81" t="str">
        <f t="array" ref="O1195">IF(A1195="", "", (IFNA(IF(A1195="", "", INDEX(UpdateSheet!$L:$L, MATCH(1, (UpdateSheet!$G:$G=MAXIFS(UpdateSheet!$G:$G, UpdateSheet!$H:$H, G1195, UpdateSheet!$G:$G, "&lt;=" &amp; D1195)) * (UpdateSheet!$H:$H=G1195), 0))), "") * J1195) +
(IFNA(IF(A1195="", "", INDEX(UpdateSheet!$P:$P, MATCH(1, (UpdateSheet!$G:$G=MAXIFS(UpdateSheet!$G:$G, UpdateSheet!$M:$M, K1195, UpdateSheet!$G:$G, "&lt;=" &amp; D1195)) * (UpdateSheet!$M:$M=K1195), 0))), "") * N1195)
)
</f>
        <v/>
      </c>
      <c r="P1195" s="86"/>
      <c r="Q1195" s="82" t="str">
        <f t="array" ref="Q1195">IF(A1195="", "", (IFNA(IF(A1195="", "", INDEX(UpdateSheet!$K:$K, MATCH(1, (UpdateSheet!$G:$G=MAXIFS(UpdateSheet!$G:$G, UpdateSheet!$H:$H, G1195, UpdateSheet!$I:$I, J1195, UpdateSheet!$G:$G, "&lt;=" &amp; D1195)) * (UpdateSheet!$H:$H=G1195) *(UpdateSheet!$I:$I=J1195), 0))), "")) +
(IFNA(IF(A1195="", "", INDEX(UpdateSheet!$O:$O, MATCH(1, (UpdateSheet!$G:$G=MAXIFS(UpdateSheet!$G:$G, UpdateSheet!$M:$M, K1195,UpdateSheet!$N:$N, N1195, UpdateSheet!$G:$G, "&lt;=" &amp; D1195)) * (UpdateSheet!$M:$M=K1195) *(UpdateSheet!$N:$N=N1195), 0))), ""))
)
</f>
        <v/>
      </c>
      <c r="R1195" s="81" t="s">
        <v>97</v>
      </c>
      <c r="S1195" s="63"/>
      <c r="T1195" s="87"/>
      <c r="U1195" s="84" t="s">
        <v>97</v>
      </c>
      <c r="V1195" s="84" t="s">
        <v>97</v>
      </c>
      <c r="W1195" s="85" t="b">
        <v>0</v>
      </c>
      <c r="X1195" s="63"/>
      <c r="Y1195" s="63"/>
      <c r="Z1195" s="63"/>
    </row>
    <row r="1196">
      <c r="A1196" s="75"/>
      <c r="B1196" s="94"/>
      <c r="C1196" s="75"/>
      <c r="D1196" s="76"/>
      <c r="E1196" s="75" t="s">
        <v>97</v>
      </c>
      <c r="F1196" s="75" t="s">
        <v>97</v>
      </c>
      <c r="G1196" s="77"/>
      <c r="H1196" s="77"/>
      <c r="I1196" s="80"/>
      <c r="J1196" s="77" t="s">
        <v>97</v>
      </c>
      <c r="K1196" s="79" t="s">
        <v>97</v>
      </c>
      <c r="L1196" s="79"/>
      <c r="M1196" s="80"/>
      <c r="N1196" s="79" t="s">
        <v>97</v>
      </c>
      <c r="O1196" s="81" t="str">
        <f t="array" ref="O1196">IF(A1196="", "", (IFNA(IF(A1196="", "", INDEX(UpdateSheet!$L:$L, MATCH(1, (UpdateSheet!$G:$G=MAXIFS(UpdateSheet!$G:$G, UpdateSheet!$H:$H, G1196, UpdateSheet!$G:$G, "&lt;=" &amp; D1196)) * (UpdateSheet!$H:$H=G1196), 0))), "") * J1196) +
(IFNA(IF(A1196="", "", INDEX(UpdateSheet!$P:$P, MATCH(1, (UpdateSheet!$G:$G=MAXIFS(UpdateSheet!$G:$G, UpdateSheet!$M:$M, K1196, UpdateSheet!$G:$G, "&lt;=" &amp; D1196)) * (UpdateSheet!$M:$M=K1196), 0))), "") * N1196)
)
</f>
        <v/>
      </c>
      <c r="P1196" s="86"/>
      <c r="Q1196" s="82" t="str">
        <f t="array" ref="Q1196">IF(A1196="", "", (IFNA(IF(A1196="", "", INDEX(UpdateSheet!$K:$K, MATCH(1, (UpdateSheet!$G:$G=MAXIFS(UpdateSheet!$G:$G, UpdateSheet!$H:$H, G1196, UpdateSheet!$I:$I, J1196, UpdateSheet!$G:$G, "&lt;=" &amp; D1196)) * (UpdateSheet!$H:$H=G1196) *(UpdateSheet!$I:$I=J1196), 0))), "")) +
(IFNA(IF(A1196="", "", INDEX(UpdateSheet!$O:$O, MATCH(1, (UpdateSheet!$G:$G=MAXIFS(UpdateSheet!$G:$G, UpdateSheet!$M:$M, K1196,UpdateSheet!$N:$N, N1196, UpdateSheet!$G:$G, "&lt;=" &amp; D1196)) * (UpdateSheet!$M:$M=K1196) *(UpdateSheet!$N:$N=N1196), 0))), ""))
)
</f>
        <v/>
      </c>
      <c r="R1196" s="81" t="s">
        <v>97</v>
      </c>
      <c r="S1196" s="63"/>
      <c r="T1196" s="87"/>
      <c r="U1196" s="84" t="s">
        <v>97</v>
      </c>
      <c r="V1196" s="84" t="s">
        <v>97</v>
      </c>
      <c r="W1196" s="85" t="b">
        <v>0</v>
      </c>
      <c r="X1196" s="63"/>
      <c r="Y1196" s="63"/>
      <c r="Z1196" s="63"/>
    </row>
    <row r="1197">
      <c r="A1197" s="75"/>
      <c r="B1197" s="94"/>
      <c r="C1197" s="75"/>
      <c r="D1197" s="76"/>
      <c r="E1197" s="75" t="s">
        <v>97</v>
      </c>
      <c r="F1197" s="75" t="s">
        <v>97</v>
      </c>
      <c r="G1197" s="77"/>
      <c r="H1197" s="77"/>
      <c r="I1197" s="80"/>
      <c r="J1197" s="77" t="s">
        <v>97</v>
      </c>
      <c r="K1197" s="79" t="s">
        <v>97</v>
      </c>
      <c r="L1197" s="79"/>
      <c r="M1197" s="80"/>
      <c r="N1197" s="79" t="s">
        <v>97</v>
      </c>
      <c r="O1197" s="81" t="str">
        <f t="array" ref="O1197">IF(A1197="", "", (IFNA(IF(A1197="", "", INDEX(UpdateSheet!$L:$L, MATCH(1, (UpdateSheet!$G:$G=MAXIFS(UpdateSheet!$G:$G, UpdateSheet!$H:$H, G1197, UpdateSheet!$G:$G, "&lt;=" &amp; D1197)) * (UpdateSheet!$H:$H=G1197), 0))), "") * J1197) +
(IFNA(IF(A1197="", "", INDEX(UpdateSheet!$P:$P, MATCH(1, (UpdateSheet!$G:$G=MAXIFS(UpdateSheet!$G:$G, UpdateSheet!$M:$M, K1197, UpdateSheet!$G:$G, "&lt;=" &amp; D1197)) * (UpdateSheet!$M:$M=K1197), 0))), "") * N1197)
)
</f>
        <v/>
      </c>
      <c r="P1197" s="86"/>
      <c r="Q1197" s="82" t="str">
        <f t="array" ref="Q1197">IF(A1197="", "", (IFNA(IF(A1197="", "", INDEX(UpdateSheet!$K:$K, MATCH(1, (UpdateSheet!$G:$G=MAXIFS(UpdateSheet!$G:$G, UpdateSheet!$H:$H, G1197, UpdateSheet!$I:$I, J1197, UpdateSheet!$G:$G, "&lt;=" &amp; D1197)) * (UpdateSheet!$H:$H=G1197) *(UpdateSheet!$I:$I=J1197), 0))), "")) +
(IFNA(IF(A1197="", "", INDEX(UpdateSheet!$O:$O, MATCH(1, (UpdateSheet!$G:$G=MAXIFS(UpdateSheet!$G:$G, UpdateSheet!$M:$M, K1197,UpdateSheet!$N:$N, N1197, UpdateSheet!$G:$G, "&lt;=" &amp; D1197)) * (UpdateSheet!$M:$M=K1197) *(UpdateSheet!$N:$N=N1197), 0))), ""))
)
</f>
        <v/>
      </c>
      <c r="R1197" s="81" t="s">
        <v>97</v>
      </c>
      <c r="S1197" s="63"/>
      <c r="T1197" s="87"/>
      <c r="U1197" s="84" t="s">
        <v>97</v>
      </c>
      <c r="V1197" s="84" t="s">
        <v>97</v>
      </c>
      <c r="W1197" s="85" t="b">
        <v>0</v>
      </c>
      <c r="X1197" s="63"/>
      <c r="Y1197" s="63"/>
      <c r="Z1197" s="63"/>
    </row>
    <row r="1198">
      <c r="A1198" s="75"/>
      <c r="B1198" s="94"/>
      <c r="C1198" s="75"/>
      <c r="D1198" s="76"/>
      <c r="E1198" s="75" t="s">
        <v>97</v>
      </c>
      <c r="F1198" s="75" t="s">
        <v>97</v>
      </c>
      <c r="G1198" s="77"/>
      <c r="H1198" s="77"/>
      <c r="I1198" s="80"/>
      <c r="J1198" s="77" t="s">
        <v>97</v>
      </c>
      <c r="K1198" s="79" t="s">
        <v>97</v>
      </c>
      <c r="L1198" s="79"/>
      <c r="M1198" s="80"/>
      <c r="N1198" s="79" t="s">
        <v>97</v>
      </c>
      <c r="O1198" s="81" t="str">
        <f t="array" ref="O1198">IF(A1198="", "", (IFNA(IF(A1198="", "", INDEX(UpdateSheet!$L:$L, MATCH(1, (UpdateSheet!$G:$G=MAXIFS(UpdateSheet!$G:$G, UpdateSheet!$H:$H, G1198, UpdateSheet!$G:$G, "&lt;=" &amp; D1198)) * (UpdateSheet!$H:$H=G1198), 0))), "") * J1198) +
(IFNA(IF(A1198="", "", INDEX(UpdateSheet!$P:$P, MATCH(1, (UpdateSheet!$G:$G=MAXIFS(UpdateSheet!$G:$G, UpdateSheet!$M:$M, K1198, UpdateSheet!$G:$G, "&lt;=" &amp; D1198)) * (UpdateSheet!$M:$M=K1198), 0))), "") * N1198)
)
</f>
        <v/>
      </c>
      <c r="P1198" s="86"/>
      <c r="Q1198" s="82" t="str">
        <f t="array" ref="Q1198">IF(A1198="", "", (IFNA(IF(A1198="", "", INDEX(UpdateSheet!$K:$K, MATCH(1, (UpdateSheet!$G:$G=MAXIFS(UpdateSheet!$G:$G, UpdateSheet!$H:$H, G1198, UpdateSheet!$I:$I, J1198, UpdateSheet!$G:$G, "&lt;=" &amp; D1198)) * (UpdateSheet!$H:$H=G1198) *(UpdateSheet!$I:$I=J1198), 0))), "")) +
(IFNA(IF(A1198="", "", INDEX(UpdateSheet!$O:$O, MATCH(1, (UpdateSheet!$G:$G=MAXIFS(UpdateSheet!$G:$G, UpdateSheet!$M:$M, K1198,UpdateSheet!$N:$N, N1198, UpdateSheet!$G:$G, "&lt;=" &amp; D1198)) * (UpdateSheet!$M:$M=K1198) *(UpdateSheet!$N:$N=N1198), 0))), ""))
)
</f>
        <v/>
      </c>
      <c r="R1198" s="81" t="s">
        <v>97</v>
      </c>
      <c r="S1198" s="63"/>
      <c r="T1198" s="87"/>
      <c r="U1198" s="84" t="s">
        <v>97</v>
      </c>
      <c r="V1198" s="84" t="s">
        <v>97</v>
      </c>
      <c r="W1198" s="85" t="b">
        <v>0</v>
      </c>
      <c r="X1198" s="63"/>
      <c r="Y1198" s="63"/>
      <c r="Z1198" s="63"/>
    </row>
    <row r="1199">
      <c r="A1199" s="75"/>
      <c r="B1199" s="94"/>
      <c r="C1199" s="75"/>
      <c r="D1199" s="76"/>
      <c r="E1199" s="75" t="s">
        <v>97</v>
      </c>
      <c r="F1199" s="75" t="s">
        <v>97</v>
      </c>
      <c r="G1199" s="77"/>
      <c r="H1199" s="77"/>
      <c r="I1199" s="80"/>
      <c r="J1199" s="77" t="s">
        <v>97</v>
      </c>
      <c r="K1199" s="79" t="s">
        <v>97</v>
      </c>
      <c r="L1199" s="79"/>
      <c r="M1199" s="80"/>
      <c r="N1199" s="79" t="s">
        <v>97</v>
      </c>
      <c r="O1199" s="81" t="str">
        <f t="array" ref="O1199">IF(A1199="", "", (IFNA(IF(A1199="", "", INDEX(UpdateSheet!$L:$L, MATCH(1, (UpdateSheet!$G:$G=MAXIFS(UpdateSheet!$G:$G, UpdateSheet!$H:$H, G1199, UpdateSheet!$G:$G, "&lt;=" &amp; D1199)) * (UpdateSheet!$H:$H=G1199), 0))), "") * J1199) +
(IFNA(IF(A1199="", "", INDEX(UpdateSheet!$P:$P, MATCH(1, (UpdateSheet!$G:$G=MAXIFS(UpdateSheet!$G:$G, UpdateSheet!$M:$M, K1199, UpdateSheet!$G:$G, "&lt;=" &amp; D1199)) * (UpdateSheet!$M:$M=K1199), 0))), "") * N1199)
)
</f>
        <v/>
      </c>
      <c r="P1199" s="86"/>
      <c r="Q1199" s="82" t="str">
        <f t="array" ref="Q1199">IF(A1199="", "", (IFNA(IF(A1199="", "", INDEX(UpdateSheet!$K:$K, MATCH(1, (UpdateSheet!$G:$G=MAXIFS(UpdateSheet!$G:$G, UpdateSheet!$H:$H, G1199, UpdateSheet!$I:$I, J1199, UpdateSheet!$G:$G, "&lt;=" &amp; D1199)) * (UpdateSheet!$H:$H=G1199) *(UpdateSheet!$I:$I=J1199), 0))), "")) +
(IFNA(IF(A1199="", "", INDEX(UpdateSheet!$O:$O, MATCH(1, (UpdateSheet!$G:$G=MAXIFS(UpdateSheet!$G:$G, UpdateSheet!$M:$M, K1199,UpdateSheet!$N:$N, N1199, UpdateSheet!$G:$G, "&lt;=" &amp; D1199)) * (UpdateSheet!$M:$M=K1199) *(UpdateSheet!$N:$N=N1199), 0))), ""))
)
</f>
        <v/>
      </c>
      <c r="R1199" s="81" t="s">
        <v>97</v>
      </c>
      <c r="S1199" s="63"/>
      <c r="T1199" s="87"/>
      <c r="U1199" s="84" t="s">
        <v>97</v>
      </c>
      <c r="V1199" s="84" t="s">
        <v>97</v>
      </c>
      <c r="W1199" s="85" t="b">
        <v>0</v>
      </c>
      <c r="X1199" s="63"/>
      <c r="Y1199" s="63"/>
      <c r="Z1199" s="63"/>
    </row>
    <row r="1200">
      <c r="A1200" s="75"/>
      <c r="B1200" s="94"/>
      <c r="C1200" s="75"/>
      <c r="D1200" s="76"/>
      <c r="E1200" s="75" t="s">
        <v>97</v>
      </c>
      <c r="F1200" s="75" t="s">
        <v>97</v>
      </c>
      <c r="G1200" s="77"/>
      <c r="H1200" s="77"/>
      <c r="I1200" s="80"/>
      <c r="J1200" s="77" t="s">
        <v>97</v>
      </c>
      <c r="K1200" s="79" t="s">
        <v>97</v>
      </c>
      <c r="L1200" s="79"/>
      <c r="M1200" s="80"/>
      <c r="N1200" s="79" t="s">
        <v>97</v>
      </c>
      <c r="O1200" s="81" t="str">
        <f t="array" ref="O1200">IF(A1200="", "", (IFNA(IF(A1200="", "", INDEX(UpdateSheet!$L:$L, MATCH(1, (UpdateSheet!$G:$G=MAXIFS(UpdateSheet!$G:$G, UpdateSheet!$H:$H, G1200, UpdateSheet!$G:$G, "&lt;=" &amp; D1200)) * (UpdateSheet!$H:$H=G1200), 0))), "") * J1200) +
(IFNA(IF(A1200="", "", INDEX(UpdateSheet!$P:$P, MATCH(1, (UpdateSheet!$G:$G=MAXIFS(UpdateSheet!$G:$G, UpdateSheet!$M:$M, K1200, UpdateSheet!$G:$G, "&lt;=" &amp; D1200)) * (UpdateSheet!$M:$M=K1200), 0))), "") * N1200)
)
</f>
        <v/>
      </c>
      <c r="P1200" s="86"/>
      <c r="Q1200" s="82" t="str">
        <f t="array" ref="Q1200">IF(A1200="", "", (IFNA(IF(A1200="", "", INDEX(UpdateSheet!$K:$K, MATCH(1, (UpdateSheet!$G:$G=MAXIFS(UpdateSheet!$G:$G, UpdateSheet!$H:$H, G1200, UpdateSheet!$I:$I, J1200, UpdateSheet!$G:$G, "&lt;=" &amp; D1200)) * (UpdateSheet!$H:$H=G1200) *(UpdateSheet!$I:$I=J1200), 0))), "")) +
(IFNA(IF(A1200="", "", INDEX(UpdateSheet!$O:$O, MATCH(1, (UpdateSheet!$G:$G=MAXIFS(UpdateSheet!$G:$G, UpdateSheet!$M:$M, K1200,UpdateSheet!$N:$N, N1200, UpdateSheet!$G:$G, "&lt;=" &amp; D1200)) * (UpdateSheet!$M:$M=K1200) *(UpdateSheet!$N:$N=N1200), 0))), ""))
)
</f>
        <v/>
      </c>
      <c r="R1200" s="81" t="s">
        <v>97</v>
      </c>
      <c r="S1200" s="63"/>
      <c r="T1200" s="87"/>
      <c r="U1200" s="84" t="s">
        <v>97</v>
      </c>
      <c r="V1200" s="84" t="s">
        <v>97</v>
      </c>
      <c r="W1200" s="85" t="b">
        <v>0</v>
      </c>
      <c r="X1200" s="63"/>
      <c r="Y1200" s="63"/>
      <c r="Z1200" s="63"/>
    </row>
    <row r="1201">
      <c r="A1201" s="75"/>
      <c r="B1201" s="94"/>
      <c r="C1201" s="75"/>
      <c r="D1201" s="76"/>
      <c r="E1201" s="75" t="s">
        <v>97</v>
      </c>
      <c r="F1201" s="75" t="s">
        <v>97</v>
      </c>
      <c r="G1201" s="77"/>
      <c r="H1201" s="77"/>
      <c r="I1201" s="80"/>
      <c r="J1201" s="77" t="s">
        <v>97</v>
      </c>
      <c r="K1201" s="79" t="s">
        <v>97</v>
      </c>
      <c r="L1201" s="79"/>
      <c r="M1201" s="80"/>
      <c r="N1201" s="79" t="s">
        <v>97</v>
      </c>
      <c r="O1201" s="81" t="str">
        <f t="array" ref="O1201">IF(A1201="", "", (IFNA(IF(A1201="", "", INDEX(UpdateSheet!$L:$L, MATCH(1, (UpdateSheet!$G:$G=MAXIFS(UpdateSheet!$G:$G, UpdateSheet!$H:$H, G1201, UpdateSheet!$G:$G, "&lt;=" &amp; D1201)) * (UpdateSheet!$H:$H=G1201), 0))), "") * J1201) +
(IFNA(IF(A1201="", "", INDEX(UpdateSheet!$P:$P, MATCH(1, (UpdateSheet!$G:$G=MAXIFS(UpdateSheet!$G:$G, UpdateSheet!$M:$M, K1201, UpdateSheet!$G:$G, "&lt;=" &amp; D1201)) * (UpdateSheet!$M:$M=K1201), 0))), "") * N1201)
)
</f>
        <v/>
      </c>
      <c r="P1201" s="86"/>
      <c r="Q1201" s="82" t="str">
        <f t="array" ref="Q1201">IF(A1201="", "", (IFNA(IF(A1201="", "", INDEX(UpdateSheet!$K:$K, MATCH(1, (UpdateSheet!$G:$G=MAXIFS(UpdateSheet!$G:$G, UpdateSheet!$H:$H, G1201, UpdateSheet!$I:$I, J1201, UpdateSheet!$G:$G, "&lt;=" &amp; D1201)) * (UpdateSheet!$H:$H=G1201) *(UpdateSheet!$I:$I=J1201), 0))), "")) +
(IFNA(IF(A1201="", "", INDEX(UpdateSheet!$O:$O, MATCH(1, (UpdateSheet!$G:$G=MAXIFS(UpdateSheet!$G:$G, UpdateSheet!$M:$M, K1201,UpdateSheet!$N:$N, N1201, UpdateSheet!$G:$G, "&lt;=" &amp; D1201)) * (UpdateSheet!$M:$M=K1201) *(UpdateSheet!$N:$N=N1201), 0))), ""))
)
</f>
        <v/>
      </c>
      <c r="R1201" s="81" t="s">
        <v>97</v>
      </c>
      <c r="S1201" s="63"/>
      <c r="T1201" s="87"/>
      <c r="U1201" s="84" t="s">
        <v>97</v>
      </c>
      <c r="V1201" s="84" t="s">
        <v>97</v>
      </c>
      <c r="W1201" s="85" t="b">
        <v>0</v>
      </c>
      <c r="X1201" s="63"/>
      <c r="Y1201" s="63"/>
      <c r="Z1201" s="63"/>
    </row>
    <row r="1202">
      <c r="A1202" s="75"/>
      <c r="B1202" s="94"/>
      <c r="C1202" s="75"/>
      <c r="D1202" s="76"/>
      <c r="E1202" s="75" t="s">
        <v>97</v>
      </c>
      <c r="F1202" s="75" t="s">
        <v>97</v>
      </c>
      <c r="G1202" s="77"/>
      <c r="H1202" s="77"/>
      <c r="I1202" s="80"/>
      <c r="J1202" s="77" t="s">
        <v>97</v>
      </c>
      <c r="K1202" s="79" t="s">
        <v>97</v>
      </c>
      <c r="L1202" s="79"/>
      <c r="M1202" s="80"/>
      <c r="N1202" s="79" t="s">
        <v>97</v>
      </c>
      <c r="O1202" s="81" t="str">
        <f t="array" ref="O1202">IF(A1202="", "", (IFNA(IF(A1202="", "", INDEX(UpdateSheet!$L:$L, MATCH(1, (UpdateSheet!$G:$G=MAXIFS(UpdateSheet!$G:$G, UpdateSheet!$H:$H, G1202, UpdateSheet!$G:$G, "&lt;=" &amp; D1202)) * (UpdateSheet!$H:$H=G1202), 0))), "") * J1202) +
(IFNA(IF(A1202="", "", INDEX(UpdateSheet!$P:$P, MATCH(1, (UpdateSheet!$G:$G=MAXIFS(UpdateSheet!$G:$G, UpdateSheet!$M:$M, K1202, UpdateSheet!$G:$G, "&lt;=" &amp; D1202)) * (UpdateSheet!$M:$M=K1202), 0))), "") * N1202)
)
</f>
        <v/>
      </c>
      <c r="P1202" s="86"/>
      <c r="Q1202" s="82" t="str">
        <f t="array" ref="Q1202">IF(A1202="", "", (IFNA(IF(A1202="", "", INDEX(UpdateSheet!$K:$K, MATCH(1, (UpdateSheet!$G:$G=MAXIFS(UpdateSheet!$G:$G, UpdateSheet!$H:$H, G1202, UpdateSheet!$I:$I, J1202, UpdateSheet!$G:$G, "&lt;=" &amp; D1202)) * (UpdateSheet!$H:$H=G1202) *(UpdateSheet!$I:$I=J1202), 0))), "")) +
(IFNA(IF(A1202="", "", INDEX(UpdateSheet!$O:$O, MATCH(1, (UpdateSheet!$G:$G=MAXIFS(UpdateSheet!$G:$G, UpdateSheet!$M:$M, K1202,UpdateSheet!$N:$N, N1202, UpdateSheet!$G:$G, "&lt;=" &amp; D1202)) * (UpdateSheet!$M:$M=K1202) *(UpdateSheet!$N:$N=N1202), 0))), ""))
)
</f>
        <v/>
      </c>
      <c r="R1202" s="81" t="s">
        <v>97</v>
      </c>
      <c r="S1202" s="63"/>
      <c r="T1202" s="87"/>
      <c r="U1202" s="84" t="s">
        <v>97</v>
      </c>
      <c r="V1202" s="84" t="s">
        <v>97</v>
      </c>
      <c r="W1202" s="85" t="b">
        <v>0</v>
      </c>
      <c r="X1202" s="63"/>
      <c r="Y1202" s="63"/>
      <c r="Z1202" s="63"/>
    </row>
    <row r="1203">
      <c r="A1203" s="75"/>
      <c r="B1203" s="94"/>
      <c r="C1203" s="75"/>
      <c r="D1203" s="76"/>
      <c r="E1203" s="75" t="s">
        <v>97</v>
      </c>
      <c r="F1203" s="75" t="s">
        <v>97</v>
      </c>
      <c r="G1203" s="77"/>
      <c r="H1203" s="77"/>
      <c r="I1203" s="80"/>
      <c r="J1203" s="77" t="s">
        <v>97</v>
      </c>
      <c r="K1203" s="79" t="s">
        <v>97</v>
      </c>
      <c r="L1203" s="79"/>
      <c r="M1203" s="80"/>
      <c r="N1203" s="79" t="s">
        <v>97</v>
      </c>
      <c r="O1203" s="81" t="str">
        <f t="array" ref="O1203">IF(A1203="", "", (IFNA(IF(A1203="", "", INDEX(UpdateSheet!$L:$L, MATCH(1, (UpdateSheet!$G:$G=MAXIFS(UpdateSheet!$G:$G, UpdateSheet!$H:$H, G1203, UpdateSheet!$G:$G, "&lt;=" &amp; D1203)) * (UpdateSheet!$H:$H=G1203), 0))), "") * J1203) +
(IFNA(IF(A1203="", "", INDEX(UpdateSheet!$P:$P, MATCH(1, (UpdateSheet!$G:$G=MAXIFS(UpdateSheet!$G:$G, UpdateSheet!$M:$M, K1203, UpdateSheet!$G:$G, "&lt;=" &amp; D1203)) * (UpdateSheet!$M:$M=K1203), 0))), "") * N1203)
)
</f>
        <v/>
      </c>
      <c r="P1203" s="86"/>
      <c r="Q1203" s="82" t="str">
        <f t="array" ref="Q1203">IF(A1203="", "", (IFNA(IF(A1203="", "", INDEX(UpdateSheet!$K:$K, MATCH(1, (UpdateSheet!$G:$G=MAXIFS(UpdateSheet!$G:$G, UpdateSheet!$H:$H, G1203, UpdateSheet!$I:$I, J1203, UpdateSheet!$G:$G, "&lt;=" &amp; D1203)) * (UpdateSheet!$H:$H=G1203) *(UpdateSheet!$I:$I=J1203), 0))), "")) +
(IFNA(IF(A1203="", "", INDEX(UpdateSheet!$O:$O, MATCH(1, (UpdateSheet!$G:$G=MAXIFS(UpdateSheet!$G:$G, UpdateSheet!$M:$M, K1203,UpdateSheet!$N:$N, N1203, UpdateSheet!$G:$G, "&lt;=" &amp; D1203)) * (UpdateSheet!$M:$M=K1203) *(UpdateSheet!$N:$N=N1203), 0))), ""))
)
</f>
        <v/>
      </c>
      <c r="R1203" s="81" t="s">
        <v>97</v>
      </c>
      <c r="S1203" s="63"/>
      <c r="T1203" s="87"/>
      <c r="U1203" s="84" t="s">
        <v>97</v>
      </c>
      <c r="V1203" s="84" t="s">
        <v>97</v>
      </c>
      <c r="W1203" s="85" t="b">
        <v>0</v>
      </c>
      <c r="X1203" s="63"/>
      <c r="Y1203" s="63"/>
      <c r="Z1203" s="63"/>
    </row>
    <row r="1204">
      <c r="A1204" s="75"/>
      <c r="B1204" s="94"/>
      <c r="C1204" s="75"/>
      <c r="D1204" s="76"/>
      <c r="E1204" s="75" t="s">
        <v>97</v>
      </c>
      <c r="F1204" s="75" t="s">
        <v>97</v>
      </c>
      <c r="G1204" s="77"/>
      <c r="H1204" s="77"/>
      <c r="I1204" s="80"/>
      <c r="J1204" s="77" t="s">
        <v>97</v>
      </c>
      <c r="K1204" s="79" t="s">
        <v>97</v>
      </c>
      <c r="L1204" s="79"/>
      <c r="M1204" s="80"/>
      <c r="N1204" s="79" t="s">
        <v>97</v>
      </c>
      <c r="O1204" s="81" t="str">
        <f t="array" ref="O1204">IF(A1204="", "", (IFNA(IF(A1204="", "", INDEX(UpdateSheet!$L:$L, MATCH(1, (UpdateSheet!$G:$G=MAXIFS(UpdateSheet!$G:$G, UpdateSheet!$H:$H, G1204, UpdateSheet!$G:$G, "&lt;=" &amp; D1204)) * (UpdateSheet!$H:$H=G1204), 0))), "") * J1204) +
(IFNA(IF(A1204="", "", INDEX(UpdateSheet!$P:$P, MATCH(1, (UpdateSheet!$G:$G=MAXIFS(UpdateSheet!$G:$G, UpdateSheet!$M:$M, K1204, UpdateSheet!$G:$G, "&lt;=" &amp; D1204)) * (UpdateSheet!$M:$M=K1204), 0))), "") * N1204)
)
</f>
        <v/>
      </c>
      <c r="P1204" s="86"/>
      <c r="Q1204" s="82" t="str">
        <f t="array" ref="Q1204">IF(A1204="", "", (IFNA(IF(A1204="", "", INDEX(UpdateSheet!$K:$K, MATCH(1, (UpdateSheet!$G:$G=MAXIFS(UpdateSheet!$G:$G, UpdateSheet!$H:$H, G1204, UpdateSheet!$I:$I, J1204, UpdateSheet!$G:$G, "&lt;=" &amp; D1204)) * (UpdateSheet!$H:$H=G1204) *(UpdateSheet!$I:$I=J1204), 0))), "")) +
(IFNA(IF(A1204="", "", INDEX(UpdateSheet!$O:$O, MATCH(1, (UpdateSheet!$G:$G=MAXIFS(UpdateSheet!$G:$G, UpdateSheet!$M:$M, K1204,UpdateSheet!$N:$N, N1204, UpdateSheet!$G:$G, "&lt;=" &amp; D1204)) * (UpdateSheet!$M:$M=K1204) *(UpdateSheet!$N:$N=N1204), 0))), ""))
)
</f>
        <v/>
      </c>
      <c r="R1204" s="81" t="s">
        <v>97</v>
      </c>
      <c r="S1204" s="63"/>
      <c r="T1204" s="87"/>
      <c r="U1204" s="84" t="s">
        <v>97</v>
      </c>
      <c r="V1204" s="84" t="s">
        <v>97</v>
      </c>
      <c r="W1204" s="85" t="b">
        <v>0</v>
      </c>
      <c r="X1204" s="63"/>
      <c r="Y1204" s="63"/>
      <c r="Z1204" s="63"/>
    </row>
    <row r="1205">
      <c r="A1205" s="75"/>
      <c r="B1205" s="94"/>
      <c r="C1205" s="75"/>
      <c r="D1205" s="76"/>
      <c r="E1205" s="75" t="s">
        <v>97</v>
      </c>
      <c r="F1205" s="75" t="s">
        <v>97</v>
      </c>
      <c r="G1205" s="77"/>
      <c r="H1205" s="77"/>
      <c r="I1205" s="80"/>
      <c r="J1205" s="77" t="s">
        <v>97</v>
      </c>
      <c r="K1205" s="79" t="s">
        <v>97</v>
      </c>
      <c r="L1205" s="79"/>
      <c r="M1205" s="80"/>
      <c r="N1205" s="79" t="s">
        <v>97</v>
      </c>
      <c r="O1205" s="81" t="str">
        <f t="array" ref="O1205">IF(A1205="", "", (IFNA(IF(A1205="", "", INDEX(UpdateSheet!$L:$L, MATCH(1, (UpdateSheet!$G:$G=MAXIFS(UpdateSheet!$G:$G, UpdateSheet!$H:$H, G1205, UpdateSheet!$G:$G, "&lt;=" &amp; D1205)) * (UpdateSheet!$H:$H=G1205), 0))), "") * J1205) +
(IFNA(IF(A1205="", "", INDEX(UpdateSheet!$P:$P, MATCH(1, (UpdateSheet!$G:$G=MAXIFS(UpdateSheet!$G:$G, UpdateSheet!$M:$M, K1205, UpdateSheet!$G:$G, "&lt;=" &amp; D1205)) * (UpdateSheet!$M:$M=K1205), 0))), "") * N1205)
)
</f>
        <v/>
      </c>
      <c r="P1205" s="86"/>
      <c r="Q1205" s="82" t="str">
        <f t="array" ref="Q1205">IF(A1205="", "", (IFNA(IF(A1205="", "", INDEX(UpdateSheet!$K:$K, MATCH(1, (UpdateSheet!$G:$G=MAXIFS(UpdateSheet!$G:$G, UpdateSheet!$H:$H, G1205, UpdateSheet!$I:$I, J1205, UpdateSheet!$G:$G, "&lt;=" &amp; D1205)) * (UpdateSheet!$H:$H=G1205) *(UpdateSheet!$I:$I=J1205), 0))), "")) +
(IFNA(IF(A1205="", "", INDEX(UpdateSheet!$O:$O, MATCH(1, (UpdateSheet!$G:$G=MAXIFS(UpdateSheet!$G:$G, UpdateSheet!$M:$M, K1205,UpdateSheet!$N:$N, N1205, UpdateSheet!$G:$G, "&lt;=" &amp; D1205)) * (UpdateSheet!$M:$M=K1205) *(UpdateSheet!$N:$N=N1205), 0))), ""))
)
</f>
        <v/>
      </c>
      <c r="R1205" s="81" t="s">
        <v>97</v>
      </c>
      <c r="S1205" s="63"/>
      <c r="T1205" s="87"/>
      <c r="U1205" s="84" t="s">
        <v>97</v>
      </c>
      <c r="V1205" s="84" t="s">
        <v>97</v>
      </c>
      <c r="W1205" s="85" t="b">
        <v>0</v>
      </c>
      <c r="X1205" s="63"/>
      <c r="Y1205" s="63"/>
      <c r="Z1205" s="63"/>
    </row>
    <row r="1206">
      <c r="A1206" s="75"/>
      <c r="B1206" s="94"/>
      <c r="C1206" s="75"/>
      <c r="D1206" s="76"/>
      <c r="E1206" s="75" t="s">
        <v>97</v>
      </c>
      <c r="F1206" s="75" t="s">
        <v>97</v>
      </c>
      <c r="G1206" s="77"/>
      <c r="H1206" s="77"/>
      <c r="I1206" s="80"/>
      <c r="J1206" s="77" t="s">
        <v>97</v>
      </c>
      <c r="K1206" s="79" t="s">
        <v>97</v>
      </c>
      <c r="L1206" s="79"/>
      <c r="M1206" s="80"/>
      <c r="N1206" s="79" t="s">
        <v>97</v>
      </c>
      <c r="O1206" s="81" t="str">
        <f t="array" ref="O1206">IF(A1206="", "", (IFNA(IF(A1206="", "", INDEX(UpdateSheet!$L:$L, MATCH(1, (UpdateSheet!$G:$G=MAXIFS(UpdateSheet!$G:$G, UpdateSheet!$H:$H, G1206, UpdateSheet!$G:$G, "&lt;=" &amp; D1206)) * (UpdateSheet!$H:$H=G1206), 0))), "") * J1206) +
(IFNA(IF(A1206="", "", INDEX(UpdateSheet!$P:$P, MATCH(1, (UpdateSheet!$G:$G=MAXIFS(UpdateSheet!$G:$G, UpdateSheet!$M:$M, K1206, UpdateSheet!$G:$G, "&lt;=" &amp; D1206)) * (UpdateSheet!$M:$M=K1206), 0))), "") * N1206)
)
</f>
        <v/>
      </c>
      <c r="P1206" s="86"/>
      <c r="Q1206" s="82" t="str">
        <f t="array" ref="Q1206">IF(A1206="", "", (IFNA(IF(A1206="", "", INDEX(UpdateSheet!$K:$K, MATCH(1, (UpdateSheet!$G:$G=MAXIFS(UpdateSheet!$G:$G, UpdateSheet!$H:$H, G1206, UpdateSheet!$I:$I, J1206, UpdateSheet!$G:$G, "&lt;=" &amp; D1206)) * (UpdateSheet!$H:$H=G1206) *(UpdateSheet!$I:$I=J1206), 0))), "")) +
(IFNA(IF(A1206="", "", INDEX(UpdateSheet!$O:$O, MATCH(1, (UpdateSheet!$G:$G=MAXIFS(UpdateSheet!$G:$G, UpdateSheet!$M:$M, K1206,UpdateSheet!$N:$N, N1206, UpdateSheet!$G:$G, "&lt;=" &amp; D1206)) * (UpdateSheet!$M:$M=K1206) *(UpdateSheet!$N:$N=N1206), 0))), ""))
)
</f>
        <v/>
      </c>
      <c r="R1206" s="81" t="s">
        <v>97</v>
      </c>
      <c r="S1206" s="63"/>
      <c r="T1206" s="87"/>
      <c r="U1206" s="84" t="s">
        <v>97</v>
      </c>
      <c r="V1206" s="84" t="s">
        <v>97</v>
      </c>
      <c r="W1206" s="85" t="b">
        <v>0</v>
      </c>
      <c r="X1206" s="63"/>
      <c r="Y1206" s="63"/>
      <c r="Z1206" s="63"/>
    </row>
    <row r="1207">
      <c r="A1207" s="75"/>
      <c r="B1207" s="94"/>
      <c r="C1207" s="75"/>
      <c r="D1207" s="76"/>
      <c r="E1207" s="75" t="s">
        <v>97</v>
      </c>
      <c r="F1207" s="75" t="s">
        <v>97</v>
      </c>
      <c r="G1207" s="77"/>
      <c r="H1207" s="77"/>
      <c r="I1207" s="80"/>
      <c r="J1207" s="77" t="s">
        <v>97</v>
      </c>
      <c r="K1207" s="79" t="s">
        <v>97</v>
      </c>
      <c r="L1207" s="79"/>
      <c r="M1207" s="80"/>
      <c r="N1207" s="79" t="s">
        <v>97</v>
      </c>
      <c r="O1207" s="81" t="str">
        <f t="array" ref="O1207">IF(A1207="", "", (IFNA(IF(A1207="", "", INDEX(UpdateSheet!$L:$L, MATCH(1, (UpdateSheet!$G:$G=MAXIFS(UpdateSheet!$G:$G, UpdateSheet!$H:$H, G1207, UpdateSheet!$G:$G, "&lt;=" &amp; D1207)) * (UpdateSheet!$H:$H=G1207), 0))), "") * J1207) +
(IFNA(IF(A1207="", "", INDEX(UpdateSheet!$P:$P, MATCH(1, (UpdateSheet!$G:$G=MAXIFS(UpdateSheet!$G:$G, UpdateSheet!$M:$M, K1207, UpdateSheet!$G:$G, "&lt;=" &amp; D1207)) * (UpdateSheet!$M:$M=K1207), 0))), "") * N1207)
)
</f>
        <v/>
      </c>
      <c r="P1207" s="86"/>
      <c r="Q1207" s="82" t="str">
        <f t="array" ref="Q1207">IF(A1207="", "", (IFNA(IF(A1207="", "", INDEX(UpdateSheet!$K:$K, MATCH(1, (UpdateSheet!$G:$G=MAXIFS(UpdateSheet!$G:$G, UpdateSheet!$H:$H, G1207, UpdateSheet!$I:$I, J1207, UpdateSheet!$G:$G, "&lt;=" &amp; D1207)) * (UpdateSheet!$H:$H=G1207) *(UpdateSheet!$I:$I=J1207), 0))), "")) +
(IFNA(IF(A1207="", "", INDEX(UpdateSheet!$O:$O, MATCH(1, (UpdateSheet!$G:$G=MAXIFS(UpdateSheet!$G:$G, UpdateSheet!$M:$M, K1207,UpdateSheet!$N:$N, N1207, UpdateSheet!$G:$G, "&lt;=" &amp; D1207)) * (UpdateSheet!$M:$M=K1207) *(UpdateSheet!$N:$N=N1207), 0))), ""))
)
</f>
        <v/>
      </c>
      <c r="R1207" s="81" t="s">
        <v>97</v>
      </c>
      <c r="S1207" s="63"/>
      <c r="T1207" s="87"/>
      <c r="U1207" s="84" t="s">
        <v>97</v>
      </c>
      <c r="V1207" s="84" t="s">
        <v>97</v>
      </c>
      <c r="W1207" s="85" t="b">
        <v>0</v>
      </c>
      <c r="X1207" s="63"/>
      <c r="Y1207" s="63"/>
      <c r="Z1207" s="63"/>
    </row>
    <row r="1208">
      <c r="A1208" s="75"/>
      <c r="B1208" s="94"/>
      <c r="C1208" s="75"/>
      <c r="D1208" s="76"/>
      <c r="E1208" s="75" t="s">
        <v>97</v>
      </c>
      <c r="F1208" s="75" t="s">
        <v>97</v>
      </c>
      <c r="G1208" s="77"/>
      <c r="H1208" s="77"/>
      <c r="I1208" s="80"/>
      <c r="J1208" s="77" t="s">
        <v>97</v>
      </c>
      <c r="K1208" s="79" t="s">
        <v>97</v>
      </c>
      <c r="L1208" s="79"/>
      <c r="M1208" s="80"/>
      <c r="N1208" s="79" t="s">
        <v>97</v>
      </c>
      <c r="O1208" s="81" t="str">
        <f t="array" ref="O1208">IF(A1208="", "", (IFNA(IF(A1208="", "", INDEX(UpdateSheet!$L:$L, MATCH(1, (UpdateSheet!$G:$G=MAXIFS(UpdateSheet!$G:$G, UpdateSheet!$H:$H, G1208, UpdateSheet!$G:$G, "&lt;=" &amp; D1208)) * (UpdateSheet!$H:$H=G1208), 0))), "") * J1208) +
(IFNA(IF(A1208="", "", INDEX(UpdateSheet!$P:$P, MATCH(1, (UpdateSheet!$G:$G=MAXIFS(UpdateSheet!$G:$G, UpdateSheet!$M:$M, K1208, UpdateSheet!$G:$G, "&lt;=" &amp; D1208)) * (UpdateSheet!$M:$M=K1208), 0))), "") * N1208)
)
</f>
        <v/>
      </c>
      <c r="P1208" s="86"/>
      <c r="Q1208" s="82" t="str">
        <f t="array" ref="Q1208">IF(A1208="", "", (IFNA(IF(A1208="", "", INDEX(UpdateSheet!$K:$K, MATCH(1, (UpdateSheet!$G:$G=MAXIFS(UpdateSheet!$G:$G, UpdateSheet!$H:$H, G1208, UpdateSheet!$I:$I, J1208, UpdateSheet!$G:$G, "&lt;=" &amp; D1208)) * (UpdateSheet!$H:$H=G1208) *(UpdateSheet!$I:$I=J1208), 0))), "")) +
(IFNA(IF(A1208="", "", INDEX(UpdateSheet!$O:$O, MATCH(1, (UpdateSheet!$G:$G=MAXIFS(UpdateSheet!$G:$G, UpdateSheet!$M:$M, K1208,UpdateSheet!$N:$N, N1208, UpdateSheet!$G:$G, "&lt;=" &amp; D1208)) * (UpdateSheet!$M:$M=K1208) *(UpdateSheet!$N:$N=N1208), 0))), ""))
)
</f>
        <v/>
      </c>
      <c r="R1208" s="81" t="s">
        <v>97</v>
      </c>
      <c r="S1208" s="63"/>
      <c r="T1208" s="87"/>
      <c r="U1208" s="84" t="s">
        <v>97</v>
      </c>
      <c r="V1208" s="84" t="s">
        <v>97</v>
      </c>
      <c r="W1208" s="85" t="b">
        <v>0</v>
      </c>
      <c r="X1208" s="63"/>
      <c r="Y1208" s="63"/>
      <c r="Z1208" s="63"/>
    </row>
    <row r="1209">
      <c r="A1209" s="75"/>
      <c r="B1209" s="94"/>
      <c r="C1209" s="75"/>
      <c r="D1209" s="76"/>
      <c r="E1209" s="75" t="s">
        <v>97</v>
      </c>
      <c r="F1209" s="75" t="s">
        <v>97</v>
      </c>
      <c r="G1209" s="77"/>
      <c r="H1209" s="77"/>
      <c r="I1209" s="80"/>
      <c r="J1209" s="77" t="s">
        <v>97</v>
      </c>
      <c r="K1209" s="79" t="s">
        <v>97</v>
      </c>
      <c r="L1209" s="79"/>
      <c r="M1209" s="80"/>
      <c r="N1209" s="79" t="s">
        <v>97</v>
      </c>
      <c r="O1209" s="81" t="str">
        <f t="array" ref="O1209">IF(A1209="", "", (IFNA(IF(A1209="", "", INDEX(UpdateSheet!$L:$L, MATCH(1, (UpdateSheet!$G:$G=MAXIFS(UpdateSheet!$G:$G, UpdateSheet!$H:$H, G1209, UpdateSheet!$G:$G, "&lt;=" &amp; D1209)) * (UpdateSheet!$H:$H=G1209), 0))), "") * J1209) +
(IFNA(IF(A1209="", "", INDEX(UpdateSheet!$P:$P, MATCH(1, (UpdateSheet!$G:$G=MAXIFS(UpdateSheet!$G:$G, UpdateSheet!$M:$M, K1209, UpdateSheet!$G:$G, "&lt;=" &amp; D1209)) * (UpdateSheet!$M:$M=K1209), 0))), "") * N1209)
)
</f>
        <v/>
      </c>
      <c r="P1209" s="86"/>
      <c r="Q1209" s="82" t="str">
        <f t="array" ref="Q1209">IF(A1209="", "", (IFNA(IF(A1209="", "", INDEX(UpdateSheet!$K:$K, MATCH(1, (UpdateSheet!$G:$G=MAXIFS(UpdateSheet!$G:$G, UpdateSheet!$H:$H, G1209, UpdateSheet!$I:$I, J1209, UpdateSheet!$G:$G, "&lt;=" &amp; D1209)) * (UpdateSheet!$H:$H=G1209) *(UpdateSheet!$I:$I=J1209), 0))), "")) +
(IFNA(IF(A1209="", "", INDEX(UpdateSheet!$O:$O, MATCH(1, (UpdateSheet!$G:$G=MAXIFS(UpdateSheet!$G:$G, UpdateSheet!$M:$M, K1209,UpdateSheet!$N:$N, N1209, UpdateSheet!$G:$G, "&lt;=" &amp; D1209)) * (UpdateSheet!$M:$M=K1209) *(UpdateSheet!$N:$N=N1209), 0))), ""))
)
</f>
        <v/>
      </c>
      <c r="R1209" s="81" t="s">
        <v>97</v>
      </c>
      <c r="S1209" s="63"/>
      <c r="T1209" s="87"/>
      <c r="U1209" s="84" t="s">
        <v>97</v>
      </c>
      <c r="V1209" s="84" t="s">
        <v>97</v>
      </c>
      <c r="W1209" s="85" t="b">
        <v>0</v>
      </c>
      <c r="X1209" s="63"/>
      <c r="Y1209" s="63"/>
      <c r="Z1209" s="63"/>
    </row>
    <row r="1210">
      <c r="A1210" s="75"/>
      <c r="B1210" s="94"/>
      <c r="C1210" s="75"/>
      <c r="D1210" s="76"/>
      <c r="E1210" s="75" t="s">
        <v>97</v>
      </c>
      <c r="F1210" s="75" t="s">
        <v>97</v>
      </c>
      <c r="G1210" s="77"/>
      <c r="H1210" s="77"/>
      <c r="I1210" s="80"/>
      <c r="J1210" s="77" t="s">
        <v>97</v>
      </c>
      <c r="K1210" s="79" t="s">
        <v>97</v>
      </c>
      <c r="L1210" s="79"/>
      <c r="M1210" s="80"/>
      <c r="N1210" s="79" t="s">
        <v>97</v>
      </c>
      <c r="O1210" s="81" t="str">
        <f t="array" ref="O1210">IF(A1210="", "", (IFNA(IF(A1210="", "", INDEX(UpdateSheet!$L:$L, MATCH(1, (UpdateSheet!$G:$G=MAXIFS(UpdateSheet!$G:$G, UpdateSheet!$H:$H, G1210, UpdateSheet!$G:$G, "&lt;=" &amp; D1210)) * (UpdateSheet!$H:$H=G1210), 0))), "") * J1210) +
(IFNA(IF(A1210="", "", INDEX(UpdateSheet!$P:$P, MATCH(1, (UpdateSheet!$G:$G=MAXIFS(UpdateSheet!$G:$G, UpdateSheet!$M:$M, K1210, UpdateSheet!$G:$G, "&lt;=" &amp; D1210)) * (UpdateSheet!$M:$M=K1210), 0))), "") * N1210)
)
</f>
        <v/>
      </c>
      <c r="P1210" s="86"/>
      <c r="Q1210" s="82" t="str">
        <f t="array" ref="Q1210">IF(A1210="", "", (IFNA(IF(A1210="", "", INDEX(UpdateSheet!$K:$K, MATCH(1, (UpdateSheet!$G:$G=MAXIFS(UpdateSheet!$G:$G, UpdateSheet!$H:$H, G1210, UpdateSheet!$I:$I, J1210, UpdateSheet!$G:$G, "&lt;=" &amp; D1210)) * (UpdateSheet!$H:$H=G1210) *(UpdateSheet!$I:$I=J1210), 0))), "")) +
(IFNA(IF(A1210="", "", INDEX(UpdateSheet!$O:$O, MATCH(1, (UpdateSheet!$G:$G=MAXIFS(UpdateSheet!$G:$G, UpdateSheet!$M:$M, K1210,UpdateSheet!$N:$N, N1210, UpdateSheet!$G:$G, "&lt;=" &amp; D1210)) * (UpdateSheet!$M:$M=K1210) *(UpdateSheet!$N:$N=N1210), 0))), ""))
)
</f>
        <v/>
      </c>
      <c r="R1210" s="81" t="s">
        <v>97</v>
      </c>
      <c r="S1210" s="63"/>
      <c r="T1210" s="87"/>
      <c r="U1210" s="84" t="s">
        <v>97</v>
      </c>
      <c r="V1210" s="84" t="s">
        <v>97</v>
      </c>
      <c r="W1210" s="85" t="b">
        <v>0</v>
      </c>
      <c r="X1210" s="63"/>
      <c r="Y1210" s="63"/>
      <c r="Z1210" s="63"/>
    </row>
    <row r="1211">
      <c r="A1211" s="75"/>
      <c r="B1211" s="94"/>
      <c r="C1211" s="75"/>
      <c r="D1211" s="76"/>
      <c r="E1211" s="75" t="s">
        <v>97</v>
      </c>
      <c r="F1211" s="75" t="s">
        <v>97</v>
      </c>
      <c r="G1211" s="77"/>
      <c r="H1211" s="77"/>
      <c r="I1211" s="80"/>
      <c r="J1211" s="77" t="s">
        <v>97</v>
      </c>
      <c r="K1211" s="79" t="s">
        <v>97</v>
      </c>
      <c r="L1211" s="79"/>
      <c r="M1211" s="80"/>
      <c r="N1211" s="79" t="s">
        <v>97</v>
      </c>
      <c r="O1211" s="81" t="str">
        <f t="array" ref="O1211">IF(A1211="", "", (IFNA(IF(A1211="", "", INDEX(UpdateSheet!$L:$L, MATCH(1, (UpdateSheet!$G:$G=MAXIFS(UpdateSheet!$G:$G, UpdateSheet!$H:$H, G1211, UpdateSheet!$G:$G, "&lt;=" &amp; D1211)) * (UpdateSheet!$H:$H=G1211), 0))), "") * J1211) +
(IFNA(IF(A1211="", "", INDEX(UpdateSheet!$P:$P, MATCH(1, (UpdateSheet!$G:$G=MAXIFS(UpdateSheet!$G:$G, UpdateSheet!$M:$M, K1211, UpdateSheet!$G:$G, "&lt;=" &amp; D1211)) * (UpdateSheet!$M:$M=K1211), 0))), "") * N1211)
)
</f>
        <v/>
      </c>
      <c r="P1211" s="86"/>
      <c r="Q1211" s="82" t="str">
        <f t="array" ref="Q1211">IF(A1211="", "", (IFNA(IF(A1211="", "", INDEX(UpdateSheet!$K:$K, MATCH(1, (UpdateSheet!$G:$G=MAXIFS(UpdateSheet!$G:$G, UpdateSheet!$H:$H, G1211, UpdateSheet!$I:$I, J1211, UpdateSheet!$G:$G, "&lt;=" &amp; D1211)) * (UpdateSheet!$H:$H=G1211) *(UpdateSheet!$I:$I=J1211), 0))), "")) +
(IFNA(IF(A1211="", "", INDEX(UpdateSheet!$O:$O, MATCH(1, (UpdateSheet!$G:$G=MAXIFS(UpdateSheet!$G:$G, UpdateSheet!$M:$M, K1211,UpdateSheet!$N:$N, N1211, UpdateSheet!$G:$G, "&lt;=" &amp; D1211)) * (UpdateSheet!$M:$M=K1211) *(UpdateSheet!$N:$N=N1211), 0))), ""))
)
</f>
        <v/>
      </c>
      <c r="R1211" s="81" t="s">
        <v>97</v>
      </c>
      <c r="S1211" s="63"/>
      <c r="T1211" s="87"/>
      <c r="U1211" s="84" t="s">
        <v>97</v>
      </c>
      <c r="V1211" s="84" t="s">
        <v>97</v>
      </c>
      <c r="W1211" s="85" t="b">
        <v>0</v>
      </c>
      <c r="X1211" s="63"/>
      <c r="Y1211" s="63"/>
      <c r="Z1211" s="63"/>
    </row>
    <row r="1212">
      <c r="A1212" s="75"/>
      <c r="B1212" s="94"/>
      <c r="C1212" s="75"/>
      <c r="D1212" s="76"/>
      <c r="E1212" s="75" t="s">
        <v>97</v>
      </c>
      <c r="F1212" s="75" t="s">
        <v>97</v>
      </c>
      <c r="G1212" s="77"/>
      <c r="H1212" s="77"/>
      <c r="I1212" s="80"/>
      <c r="J1212" s="77" t="s">
        <v>97</v>
      </c>
      <c r="K1212" s="79" t="s">
        <v>97</v>
      </c>
      <c r="L1212" s="79"/>
      <c r="M1212" s="80"/>
      <c r="N1212" s="79" t="s">
        <v>97</v>
      </c>
      <c r="O1212" s="81" t="str">
        <f t="array" ref="O1212">IF(A1212="", "", (IFNA(IF(A1212="", "", INDEX(UpdateSheet!$L:$L, MATCH(1, (UpdateSheet!$G:$G=MAXIFS(UpdateSheet!$G:$G, UpdateSheet!$H:$H, G1212, UpdateSheet!$G:$G, "&lt;=" &amp; D1212)) * (UpdateSheet!$H:$H=G1212), 0))), "") * J1212) +
(IFNA(IF(A1212="", "", INDEX(UpdateSheet!$P:$P, MATCH(1, (UpdateSheet!$G:$G=MAXIFS(UpdateSheet!$G:$G, UpdateSheet!$M:$M, K1212, UpdateSheet!$G:$G, "&lt;=" &amp; D1212)) * (UpdateSheet!$M:$M=K1212), 0))), "") * N1212)
)
</f>
        <v/>
      </c>
      <c r="P1212" s="86"/>
      <c r="Q1212" s="82" t="str">
        <f t="array" ref="Q1212">IF(A1212="", "", (IFNA(IF(A1212="", "", INDEX(UpdateSheet!$K:$K, MATCH(1, (UpdateSheet!$G:$G=MAXIFS(UpdateSheet!$G:$G, UpdateSheet!$H:$H, G1212, UpdateSheet!$I:$I, J1212, UpdateSheet!$G:$G, "&lt;=" &amp; D1212)) * (UpdateSheet!$H:$H=G1212) *(UpdateSheet!$I:$I=J1212), 0))), "")) +
(IFNA(IF(A1212="", "", INDEX(UpdateSheet!$O:$O, MATCH(1, (UpdateSheet!$G:$G=MAXIFS(UpdateSheet!$G:$G, UpdateSheet!$M:$M, K1212,UpdateSheet!$N:$N, N1212, UpdateSheet!$G:$G, "&lt;=" &amp; D1212)) * (UpdateSheet!$M:$M=K1212) *(UpdateSheet!$N:$N=N1212), 0))), ""))
)
</f>
        <v/>
      </c>
      <c r="R1212" s="81" t="s">
        <v>97</v>
      </c>
      <c r="S1212" s="63"/>
      <c r="T1212" s="87"/>
      <c r="U1212" s="84" t="s">
        <v>97</v>
      </c>
      <c r="V1212" s="84" t="s">
        <v>97</v>
      </c>
      <c r="W1212" s="85" t="b">
        <v>0</v>
      </c>
      <c r="X1212" s="63"/>
      <c r="Y1212" s="63"/>
      <c r="Z1212" s="63"/>
    </row>
    <row r="1213">
      <c r="A1213" s="75"/>
      <c r="B1213" s="94"/>
      <c r="C1213" s="75"/>
      <c r="D1213" s="76"/>
      <c r="E1213" s="75" t="s">
        <v>97</v>
      </c>
      <c r="F1213" s="75" t="s">
        <v>97</v>
      </c>
      <c r="G1213" s="77"/>
      <c r="H1213" s="77"/>
      <c r="I1213" s="80"/>
      <c r="J1213" s="77" t="s">
        <v>97</v>
      </c>
      <c r="K1213" s="79" t="s">
        <v>97</v>
      </c>
      <c r="L1213" s="79"/>
      <c r="M1213" s="80"/>
      <c r="N1213" s="79" t="s">
        <v>97</v>
      </c>
      <c r="O1213" s="81" t="str">
        <f t="array" ref="O1213">IF(A1213="", "", (IFNA(IF(A1213="", "", INDEX(UpdateSheet!$L:$L, MATCH(1, (UpdateSheet!$G:$G=MAXIFS(UpdateSheet!$G:$G, UpdateSheet!$H:$H, G1213, UpdateSheet!$G:$G, "&lt;=" &amp; D1213)) * (UpdateSheet!$H:$H=G1213), 0))), "") * J1213) +
(IFNA(IF(A1213="", "", INDEX(UpdateSheet!$P:$P, MATCH(1, (UpdateSheet!$G:$G=MAXIFS(UpdateSheet!$G:$G, UpdateSheet!$M:$M, K1213, UpdateSheet!$G:$G, "&lt;=" &amp; D1213)) * (UpdateSheet!$M:$M=K1213), 0))), "") * N1213)
)
</f>
        <v/>
      </c>
      <c r="P1213" s="86"/>
      <c r="Q1213" s="82" t="str">
        <f t="array" ref="Q1213">IF(A1213="", "", (IFNA(IF(A1213="", "", INDEX(UpdateSheet!$K:$K, MATCH(1, (UpdateSheet!$G:$G=MAXIFS(UpdateSheet!$G:$G, UpdateSheet!$H:$H, G1213, UpdateSheet!$I:$I, J1213, UpdateSheet!$G:$G, "&lt;=" &amp; D1213)) * (UpdateSheet!$H:$H=G1213) *(UpdateSheet!$I:$I=J1213), 0))), "")) +
(IFNA(IF(A1213="", "", INDEX(UpdateSheet!$O:$O, MATCH(1, (UpdateSheet!$G:$G=MAXIFS(UpdateSheet!$G:$G, UpdateSheet!$M:$M, K1213,UpdateSheet!$N:$N, N1213, UpdateSheet!$G:$G, "&lt;=" &amp; D1213)) * (UpdateSheet!$M:$M=K1213) *(UpdateSheet!$N:$N=N1213), 0))), ""))
)
</f>
        <v/>
      </c>
      <c r="R1213" s="81" t="s">
        <v>97</v>
      </c>
      <c r="S1213" s="63"/>
      <c r="T1213" s="87"/>
      <c r="U1213" s="84" t="s">
        <v>97</v>
      </c>
      <c r="V1213" s="84" t="s">
        <v>97</v>
      </c>
      <c r="W1213" s="85" t="b">
        <v>0</v>
      </c>
      <c r="X1213" s="63"/>
      <c r="Y1213" s="63"/>
      <c r="Z1213" s="63"/>
    </row>
    <row r="1214">
      <c r="A1214" s="75"/>
      <c r="B1214" s="94"/>
      <c r="C1214" s="75"/>
      <c r="D1214" s="76"/>
      <c r="E1214" s="75" t="s">
        <v>97</v>
      </c>
      <c r="F1214" s="75" t="s">
        <v>97</v>
      </c>
      <c r="G1214" s="77"/>
      <c r="H1214" s="77"/>
      <c r="I1214" s="80"/>
      <c r="J1214" s="77" t="s">
        <v>97</v>
      </c>
      <c r="K1214" s="79" t="s">
        <v>97</v>
      </c>
      <c r="L1214" s="79"/>
      <c r="M1214" s="80"/>
      <c r="N1214" s="79" t="s">
        <v>97</v>
      </c>
      <c r="O1214" s="81" t="str">
        <f t="array" ref="O1214">IF(A1214="", "", (IFNA(IF(A1214="", "", INDEX(UpdateSheet!$L:$L, MATCH(1, (UpdateSheet!$G:$G=MAXIFS(UpdateSheet!$G:$G, UpdateSheet!$H:$H, G1214, UpdateSheet!$G:$G, "&lt;=" &amp; D1214)) * (UpdateSheet!$H:$H=G1214), 0))), "") * J1214) +
(IFNA(IF(A1214="", "", INDEX(UpdateSheet!$P:$P, MATCH(1, (UpdateSheet!$G:$G=MAXIFS(UpdateSheet!$G:$G, UpdateSheet!$M:$M, K1214, UpdateSheet!$G:$G, "&lt;=" &amp; D1214)) * (UpdateSheet!$M:$M=K1214), 0))), "") * N1214)
)
</f>
        <v/>
      </c>
      <c r="P1214" s="86"/>
      <c r="Q1214" s="82" t="str">
        <f t="array" ref="Q1214">IF(A1214="", "", (IFNA(IF(A1214="", "", INDEX(UpdateSheet!$K:$K, MATCH(1, (UpdateSheet!$G:$G=MAXIFS(UpdateSheet!$G:$G, UpdateSheet!$H:$H, G1214, UpdateSheet!$I:$I, J1214, UpdateSheet!$G:$G, "&lt;=" &amp; D1214)) * (UpdateSheet!$H:$H=G1214) *(UpdateSheet!$I:$I=J1214), 0))), "")) +
(IFNA(IF(A1214="", "", INDEX(UpdateSheet!$O:$O, MATCH(1, (UpdateSheet!$G:$G=MAXIFS(UpdateSheet!$G:$G, UpdateSheet!$M:$M, K1214,UpdateSheet!$N:$N, N1214, UpdateSheet!$G:$G, "&lt;=" &amp; D1214)) * (UpdateSheet!$M:$M=K1214) *(UpdateSheet!$N:$N=N1214), 0))), ""))
)
</f>
        <v/>
      </c>
      <c r="R1214" s="81" t="s">
        <v>97</v>
      </c>
      <c r="S1214" s="63"/>
      <c r="T1214" s="87"/>
      <c r="U1214" s="84" t="s">
        <v>97</v>
      </c>
      <c r="V1214" s="84" t="s">
        <v>97</v>
      </c>
      <c r="W1214" s="85" t="b">
        <v>0</v>
      </c>
      <c r="X1214" s="63"/>
      <c r="Y1214" s="63"/>
      <c r="Z1214" s="63"/>
    </row>
    <row r="1215">
      <c r="A1215" s="75"/>
      <c r="B1215" s="94"/>
      <c r="C1215" s="75"/>
      <c r="D1215" s="76"/>
      <c r="E1215" s="75" t="s">
        <v>97</v>
      </c>
      <c r="F1215" s="75" t="s">
        <v>97</v>
      </c>
      <c r="G1215" s="77"/>
      <c r="H1215" s="77"/>
      <c r="I1215" s="80"/>
      <c r="J1215" s="77" t="s">
        <v>97</v>
      </c>
      <c r="K1215" s="79" t="s">
        <v>97</v>
      </c>
      <c r="L1215" s="79"/>
      <c r="M1215" s="80"/>
      <c r="N1215" s="79" t="s">
        <v>97</v>
      </c>
      <c r="O1215" s="81" t="str">
        <f t="array" ref="O1215">IF(A1215="", "", (IFNA(IF(A1215="", "", INDEX(UpdateSheet!$L:$L, MATCH(1, (UpdateSheet!$G:$G=MAXIFS(UpdateSheet!$G:$G, UpdateSheet!$H:$H, G1215, UpdateSheet!$G:$G, "&lt;=" &amp; D1215)) * (UpdateSheet!$H:$H=G1215), 0))), "") * J1215) +
(IFNA(IF(A1215="", "", INDEX(UpdateSheet!$P:$P, MATCH(1, (UpdateSheet!$G:$G=MAXIFS(UpdateSheet!$G:$G, UpdateSheet!$M:$M, K1215, UpdateSheet!$G:$G, "&lt;=" &amp; D1215)) * (UpdateSheet!$M:$M=K1215), 0))), "") * N1215)
)
</f>
        <v/>
      </c>
      <c r="P1215" s="86"/>
      <c r="Q1215" s="82" t="str">
        <f t="array" ref="Q1215">IF(A1215="", "", (IFNA(IF(A1215="", "", INDEX(UpdateSheet!$K:$K, MATCH(1, (UpdateSheet!$G:$G=MAXIFS(UpdateSheet!$G:$G, UpdateSheet!$H:$H, G1215, UpdateSheet!$I:$I, J1215, UpdateSheet!$G:$G, "&lt;=" &amp; D1215)) * (UpdateSheet!$H:$H=G1215) *(UpdateSheet!$I:$I=J1215), 0))), "")) +
(IFNA(IF(A1215="", "", INDEX(UpdateSheet!$O:$O, MATCH(1, (UpdateSheet!$G:$G=MAXIFS(UpdateSheet!$G:$G, UpdateSheet!$M:$M, K1215,UpdateSheet!$N:$N, N1215, UpdateSheet!$G:$G, "&lt;=" &amp; D1215)) * (UpdateSheet!$M:$M=K1215) *(UpdateSheet!$N:$N=N1215), 0))), ""))
)
</f>
        <v/>
      </c>
      <c r="R1215" s="81" t="s">
        <v>97</v>
      </c>
      <c r="S1215" s="63"/>
      <c r="T1215" s="87"/>
      <c r="U1215" s="84" t="s">
        <v>97</v>
      </c>
      <c r="V1215" s="84" t="s">
        <v>97</v>
      </c>
      <c r="W1215" s="85" t="b">
        <v>0</v>
      </c>
      <c r="X1215" s="63"/>
      <c r="Y1215" s="63"/>
      <c r="Z1215" s="63"/>
    </row>
    <row r="1216">
      <c r="A1216" s="75"/>
      <c r="B1216" s="94"/>
      <c r="C1216" s="75"/>
      <c r="D1216" s="76"/>
      <c r="E1216" s="75" t="s">
        <v>97</v>
      </c>
      <c r="F1216" s="75" t="s">
        <v>97</v>
      </c>
      <c r="G1216" s="77"/>
      <c r="H1216" s="77"/>
      <c r="I1216" s="80"/>
      <c r="J1216" s="77" t="s">
        <v>97</v>
      </c>
      <c r="K1216" s="79" t="s">
        <v>97</v>
      </c>
      <c r="L1216" s="79"/>
      <c r="M1216" s="80"/>
      <c r="N1216" s="79" t="s">
        <v>97</v>
      </c>
      <c r="O1216" s="81" t="str">
        <f t="array" ref="O1216">IF(A1216="", "", (IFNA(IF(A1216="", "", INDEX(UpdateSheet!$L:$L, MATCH(1, (UpdateSheet!$G:$G=MAXIFS(UpdateSheet!$G:$G, UpdateSheet!$H:$H, G1216, UpdateSheet!$G:$G, "&lt;=" &amp; D1216)) * (UpdateSheet!$H:$H=G1216), 0))), "") * J1216) +
(IFNA(IF(A1216="", "", INDEX(UpdateSheet!$P:$P, MATCH(1, (UpdateSheet!$G:$G=MAXIFS(UpdateSheet!$G:$G, UpdateSheet!$M:$M, K1216, UpdateSheet!$G:$G, "&lt;=" &amp; D1216)) * (UpdateSheet!$M:$M=K1216), 0))), "") * N1216)
)
</f>
        <v/>
      </c>
      <c r="P1216" s="86"/>
      <c r="Q1216" s="82" t="str">
        <f t="array" ref="Q1216">IF(A1216="", "", (IFNA(IF(A1216="", "", INDEX(UpdateSheet!$K:$K, MATCH(1, (UpdateSheet!$G:$G=MAXIFS(UpdateSheet!$G:$G, UpdateSheet!$H:$H, G1216, UpdateSheet!$I:$I, J1216, UpdateSheet!$G:$G, "&lt;=" &amp; D1216)) * (UpdateSheet!$H:$H=G1216) *(UpdateSheet!$I:$I=J1216), 0))), "")) +
(IFNA(IF(A1216="", "", INDEX(UpdateSheet!$O:$O, MATCH(1, (UpdateSheet!$G:$G=MAXIFS(UpdateSheet!$G:$G, UpdateSheet!$M:$M, K1216,UpdateSheet!$N:$N, N1216, UpdateSheet!$G:$G, "&lt;=" &amp; D1216)) * (UpdateSheet!$M:$M=K1216) *(UpdateSheet!$N:$N=N1216), 0))), ""))
)
</f>
        <v/>
      </c>
      <c r="R1216" s="81" t="s">
        <v>97</v>
      </c>
      <c r="S1216" s="63"/>
      <c r="T1216" s="87"/>
      <c r="U1216" s="84" t="s">
        <v>97</v>
      </c>
      <c r="V1216" s="84" t="s">
        <v>97</v>
      </c>
      <c r="W1216" s="85" t="b">
        <v>0</v>
      </c>
      <c r="X1216" s="63"/>
      <c r="Y1216" s="63"/>
      <c r="Z1216" s="63"/>
    </row>
    <row r="1217">
      <c r="A1217" s="75"/>
      <c r="B1217" s="94"/>
      <c r="C1217" s="75"/>
      <c r="D1217" s="76"/>
      <c r="E1217" s="75" t="s">
        <v>97</v>
      </c>
      <c r="F1217" s="75" t="s">
        <v>97</v>
      </c>
      <c r="G1217" s="77"/>
      <c r="H1217" s="77"/>
      <c r="I1217" s="80"/>
      <c r="J1217" s="77" t="s">
        <v>97</v>
      </c>
      <c r="K1217" s="79" t="s">
        <v>97</v>
      </c>
      <c r="L1217" s="79"/>
      <c r="M1217" s="80"/>
      <c r="N1217" s="79" t="s">
        <v>97</v>
      </c>
      <c r="O1217" s="81" t="str">
        <f t="array" ref="O1217">IF(A1217="", "", (IFNA(IF(A1217="", "", INDEX(UpdateSheet!$L:$L, MATCH(1, (UpdateSheet!$G:$G=MAXIFS(UpdateSheet!$G:$G, UpdateSheet!$H:$H, G1217, UpdateSheet!$G:$G, "&lt;=" &amp; D1217)) * (UpdateSheet!$H:$H=G1217), 0))), "") * J1217) +
(IFNA(IF(A1217="", "", INDEX(UpdateSheet!$P:$P, MATCH(1, (UpdateSheet!$G:$G=MAXIFS(UpdateSheet!$G:$G, UpdateSheet!$M:$M, K1217, UpdateSheet!$G:$G, "&lt;=" &amp; D1217)) * (UpdateSheet!$M:$M=K1217), 0))), "") * N1217)
)
</f>
        <v/>
      </c>
      <c r="P1217" s="86"/>
      <c r="Q1217" s="82" t="str">
        <f t="array" ref="Q1217">IF(A1217="", "", (IFNA(IF(A1217="", "", INDEX(UpdateSheet!$K:$K, MATCH(1, (UpdateSheet!$G:$G=MAXIFS(UpdateSheet!$G:$G, UpdateSheet!$H:$H, G1217, UpdateSheet!$I:$I, J1217, UpdateSheet!$G:$G, "&lt;=" &amp; D1217)) * (UpdateSheet!$H:$H=G1217) *(UpdateSheet!$I:$I=J1217), 0))), "")) +
(IFNA(IF(A1217="", "", INDEX(UpdateSheet!$O:$O, MATCH(1, (UpdateSheet!$G:$G=MAXIFS(UpdateSheet!$G:$G, UpdateSheet!$M:$M, K1217,UpdateSheet!$N:$N, N1217, UpdateSheet!$G:$G, "&lt;=" &amp; D1217)) * (UpdateSheet!$M:$M=K1217) *(UpdateSheet!$N:$N=N1217), 0))), ""))
)
</f>
        <v/>
      </c>
      <c r="R1217" s="81" t="s">
        <v>97</v>
      </c>
      <c r="S1217" s="63"/>
      <c r="T1217" s="87"/>
      <c r="U1217" s="84" t="s">
        <v>97</v>
      </c>
      <c r="V1217" s="84" t="s">
        <v>97</v>
      </c>
      <c r="W1217" s="85" t="b">
        <v>0</v>
      </c>
      <c r="X1217" s="63"/>
      <c r="Y1217" s="63"/>
      <c r="Z1217" s="63"/>
    </row>
    <row r="1218">
      <c r="A1218" s="75"/>
      <c r="B1218" s="94"/>
      <c r="C1218" s="75"/>
      <c r="D1218" s="76"/>
      <c r="E1218" s="75" t="s">
        <v>97</v>
      </c>
      <c r="F1218" s="75" t="s">
        <v>97</v>
      </c>
      <c r="G1218" s="77"/>
      <c r="H1218" s="77"/>
      <c r="I1218" s="80"/>
      <c r="J1218" s="77" t="s">
        <v>97</v>
      </c>
      <c r="K1218" s="79" t="s">
        <v>97</v>
      </c>
      <c r="L1218" s="79"/>
      <c r="M1218" s="80"/>
      <c r="N1218" s="79" t="s">
        <v>97</v>
      </c>
      <c r="O1218" s="81" t="str">
        <f t="array" ref="O1218">IF(A1218="", "", (IFNA(IF(A1218="", "", INDEX(UpdateSheet!$L:$L, MATCH(1, (UpdateSheet!$G:$G=MAXIFS(UpdateSheet!$G:$G, UpdateSheet!$H:$H, G1218, UpdateSheet!$G:$G, "&lt;=" &amp; D1218)) * (UpdateSheet!$H:$H=G1218), 0))), "") * J1218) +
(IFNA(IF(A1218="", "", INDEX(UpdateSheet!$P:$P, MATCH(1, (UpdateSheet!$G:$G=MAXIFS(UpdateSheet!$G:$G, UpdateSheet!$M:$M, K1218, UpdateSheet!$G:$G, "&lt;=" &amp; D1218)) * (UpdateSheet!$M:$M=K1218), 0))), "") * N1218)
)
</f>
        <v/>
      </c>
      <c r="P1218" s="86"/>
      <c r="Q1218" s="82" t="str">
        <f t="array" ref="Q1218">IF(A1218="", "", (IFNA(IF(A1218="", "", INDEX(UpdateSheet!$K:$K, MATCH(1, (UpdateSheet!$G:$G=MAXIFS(UpdateSheet!$G:$G, UpdateSheet!$H:$H, G1218, UpdateSheet!$I:$I, J1218, UpdateSheet!$G:$G, "&lt;=" &amp; D1218)) * (UpdateSheet!$H:$H=G1218) *(UpdateSheet!$I:$I=J1218), 0))), "")) +
(IFNA(IF(A1218="", "", INDEX(UpdateSheet!$O:$O, MATCH(1, (UpdateSheet!$G:$G=MAXIFS(UpdateSheet!$G:$G, UpdateSheet!$M:$M, K1218,UpdateSheet!$N:$N, N1218, UpdateSheet!$G:$G, "&lt;=" &amp; D1218)) * (UpdateSheet!$M:$M=K1218) *(UpdateSheet!$N:$N=N1218), 0))), ""))
)
</f>
        <v/>
      </c>
      <c r="R1218" s="81" t="s">
        <v>97</v>
      </c>
      <c r="S1218" s="63"/>
      <c r="T1218" s="87"/>
      <c r="U1218" s="84" t="s">
        <v>97</v>
      </c>
      <c r="V1218" s="84" t="s">
        <v>97</v>
      </c>
      <c r="W1218" s="85" t="b">
        <v>0</v>
      </c>
      <c r="X1218" s="63"/>
      <c r="Y1218" s="63"/>
      <c r="Z1218" s="63"/>
    </row>
    <row r="1219">
      <c r="A1219" s="75"/>
      <c r="B1219" s="94"/>
      <c r="C1219" s="75"/>
      <c r="D1219" s="76"/>
      <c r="E1219" s="75" t="s">
        <v>97</v>
      </c>
      <c r="F1219" s="75" t="s">
        <v>97</v>
      </c>
      <c r="G1219" s="77"/>
      <c r="H1219" s="77"/>
      <c r="I1219" s="80"/>
      <c r="J1219" s="77" t="s">
        <v>97</v>
      </c>
      <c r="K1219" s="79" t="s">
        <v>97</v>
      </c>
      <c r="L1219" s="79"/>
      <c r="M1219" s="80"/>
      <c r="N1219" s="79" t="s">
        <v>97</v>
      </c>
      <c r="O1219" s="81" t="str">
        <f t="array" ref="O1219">IF(A1219="", "", (IFNA(IF(A1219="", "", INDEX(UpdateSheet!$L:$L, MATCH(1, (UpdateSheet!$G:$G=MAXIFS(UpdateSheet!$G:$G, UpdateSheet!$H:$H, G1219, UpdateSheet!$G:$G, "&lt;=" &amp; D1219)) * (UpdateSheet!$H:$H=G1219), 0))), "") * J1219) +
(IFNA(IF(A1219="", "", INDEX(UpdateSheet!$P:$P, MATCH(1, (UpdateSheet!$G:$G=MAXIFS(UpdateSheet!$G:$G, UpdateSheet!$M:$M, K1219, UpdateSheet!$G:$G, "&lt;=" &amp; D1219)) * (UpdateSheet!$M:$M=K1219), 0))), "") * N1219)
)
</f>
        <v/>
      </c>
      <c r="P1219" s="86"/>
      <c r="Q1219" s="82" t="str">
        <f t="array" ref="Q1219">IF(A1219="", "", (IFNA(IF(A1219="", "", INDEX(UpdateSheet!$K:$K, MATCH(1, (UpdateSheet!$G:$G=MAXIFS(UpdateSheet!$G:$G, UpdateSheet!$H:$H, G1219, UpdateSheet!$I:$I, J1219, UpdateSheet!$G:$G, "&lt;=" &amp; D1219)) * (UpdateSheet!$H:$H=G1219) *(UpdateSheet!$I:$I=J1219), 0))), "")) +
(IFNA(IF(A1219="", "", INDEX(UpdateSheet!$O:$O, MATCH(1, (UpdateSheet!$G:$G=MAXIFS(UpdateSheet!$G:$G, UpdateSheet!$M:$M, K1219,UpdateSheet!$N:$N, N1219, UpdateSheet!$G:$G, "&lt;=" &amp; D1219)) * (UpdateSheet!$M:$M=K1219) *(UpdateSheet!$N:$N=N1219), 0))), ""))
)
</f>
        <v/>
      </c>
      <c r="R1219" s="81" t="s">
        <v>97</v>
      </c>
      <c r="S1219" s="63"/>
      <c r="T1219" s="87"/>
      <c r="U1219" s="84" t="s">
        <v>97</v>
      </c>
      <c r="V1219" s="84" t="s">
        <v>97</v>
      </c>
      <c r="W1219" s="85" t="b">
        <v>0</v>
      </c>
      <c r="X1219" s="63"/>
      <c r="Y1219" s="63"/>
      <c r="Z1219" s="63"/>
    </row>
    <row r="1220">
      <c r="A1220" s="75"/>
      <c r="B1220" s="94"/>
      <c r="C1220" s="75"/>
      <c r="D1220" s="76"/>
      <c r="E1220" s="75" t="s">
        <v>97</v>
      </c>
      <c r="F1220" s="75" t="s">
        <v>97</v>
      </c>
      <c r="G1220" s="77"/>
      <c r="H1220" s="77"/>
      <c r="I1220" s="80"/>
      <c r="J1220" s="77" t="s">
        <v>97</v>
      </c>
      <c r="K1220" s="79" t="s">
        <v>97</v>
      </c>
      <c r="L1220" s="79"/>
      <c r="M1220" s="80"/>
      <c r="N1220" s="79" t="s">
        <v>97</v>
      </c>
      <c r="O1220" s="81" t="str">
        <f t="array" ref="O1220">IF(A1220="", "", (IFNA(IF(A1220="", "", INDEX(UpdateSheet!$L:$L, MATCH(1, (UpdateSheet!$G:$G=MAXIFS(UpdateSheet!$G:$G, UpdateSheet!$H:$H, G1220, UpdateSheet!$G:$G, "&lt;=" &amp; D1220)) * (UpdateSheet!$H:$H=G1220), 0))), "") * J1220) +
(IFNA(IF(A1220="", "", INDEX(UpdateSheet!$P:$P, MATCH(1, (UpdateSheet!$G:$G=MAXIFS(UpdateSheet!$G:$G, UpdateSheet!$M:$M, K1220, UpdateSheet!$G:$G, "&lt;=" &amp; D1220)) * (UpdateSheet!$M:$M=K1220), 0))), "") * N1220)
)
</f>
        <v/>
      </c>
      <c r="P1220" s="86"/>
      <c r="Q1220" s="82" t="str">
        <f t="array" ref="Q1220">IF(A1220="", "", (IFNA(IF(A1220="", "", INDEX(UpdateSheet!$K:$K, MATCH(1, (UpdateSheet!$G:$G=MAXIFS(UpdateSheet!$G:$G, UpdateSheet!$H:$H, G1220, UpdateSheet!$I:$I, J1220, UpdateSheet!$G:$G, "&lt;=" &amp; D1220)) * (UpdateSheet!$H:$H=G1220) *(UpdateSheet!$I:$I=J1220), 0))), "")) +
(IFNA(IF(A1220="", "", INDEX(UpdateSheet!$O:$O, MATCH(1, (UpdateSheet!$G:$G=MAXIFS(UpdateSheet!$G:$G, UpdateSheet!$M:$M, K1220,UpdateSheet!$N:$N, N1220, UpdateSheet!$G:$G, "&lt;=" &amp; D1220)) * (UpdateSheet!$M:$M=K1220) *(UpdateSheet!$N:$N=N1220), 0))), ""))
)
</f>
        <v/>
      </c>
      <c r="R1220" s="81" t="s">
        <v>97</v>
      </c>
      <c r="S1220" s="63"/>
      <c r="T1220" s="87"/>
      <c r="U1220" s="84" t="s">
        <v>97</v>
      </c>
      <c r="V1220" s="84" t="s">
        <v>97</v>
      </c>
      <c r="W1220" s="85" t="b">
        <v>0</v>
      </c>
      <c r="X1220" s="63"/>
      <c r="Y1220" s="63"/>
      <c r="Z1220" s="63"/>
    </row>
    <row r="1221">
      <c r="A1221" s="75"/>
      <c r="B1221" s="94"/>
      <c r="C1221" s="75"/>
      <c r="D1221" s="76"/>
      <c r="E1221" s="75" t="s">
        <v>97</v>
      </c>
      <c r="F1221" s="75" t="s">
        <v>97</v>
      </c>
      <c r="G1221" s="77"/>
      <c r="H1221" s="77"/>
      <c r="I1221" s="80"/>
      <c r="J1221" s="77" t="s">
        <v>97</v>
      </c>
      <c r="K1221" s="79" t="s">
        <v>97</v>
      </c>
      <c r="L1221" s="79"/>
      <c r="M1221" s="80"/>
      <c r="N1221" s="79" t="s">
        <v>97</v>
      </c>
      <c r="O1221" s="81" t="str">
        <f t="array" ref="O1221">IF(A1221="", "", (IFNA(IF(A1221="", "", INDEX(UpdateSheet!$L:$L, MATCH(1, (UpdateSheet!$G:$G=MAXIFS(UpdateSheet!$G:$G, UpdateSheet!$H:$H, G1221, UpdateSheet!$G:$G, "&lt;=" &amp; D1221)) * (UpdateSheet!$H:$H=G1221), 0))), "") * J1221) +
(IFNA(IF(A1221="", "", INDEX(UpdateSheet!$P:$P, MATCH(1, (UpdateSheet!$G:$G=MAXIFS(UpdateSheet!$G:$G, UpdateSheet!$M:$M, K1221, UpdateSheet!$G:$G, "&lt;=" &amp; D1221)) * (UpdateSheet!$M:$M=K1221), 0))), "") * N1221)
)
</f>
        <v/>
      </c>
      <c r="P1221" s="86"/>
      <c r="Q1221" s="82" t="str">
        <f t="array" ref="Q1221">IF(A1221="", "", (IFNA(IF(A1221="", "", INDEX(UpdateSheet!$K:$K, MATCH(1, (UpdateSheet!$G:$G=MAXIFS(UpdateSheet!$G:$G, UpdateSheet!$H:$H, G1221, UpdateSheet!$I:$I, J1221, UpdateSheet!$G:$G, "&lt;=" &amp; D1221)) * (UpdateSheet!$H:$H=G1221) *(UpdateSheet!$I:$I=J1221), 0))), "")) +
(IFNA(IF(A1221="", "", INDEX(UpdateSheet!$O:$O, MATCH(1, (UpdateSheet!$G:$G=MAXIFS(UpdateSheet!$G:$G, UpdateSheet!$M:$M, K1221,UpdateSheet!$N:$N, N1221, UpdateSheet!$G:$G, "&lt;=" &amp; D1221)) * (UpdateSheet!$M:$M=K1221) *(UpdateSheet!$N:$N=N1221), 0))), ""))
)
</f>
        <v/>
      </c>
      <c r="R1221" s="81" t="s">
        <v>97</v>
      </c>
      <c r="S1221" s="63"/>
      <c r="T1221" s="87"/>
      <c r="U1221" s="84" t="s">
        <v>97</v>
      </c>
      <c r="V1221" s="84" t="s">
        <v>97</v>
      </c>
      <c r="W1221" s="85" t="b">
        <v>0</v>
      </c>
      <c r="X1221" s="63"/>
      <c r="Y1221" s="63"/>
      <c r="Z1221" s="63"/>
    </row>
    <row r="1222">
      <c r="A1222" s="75"/>
      <c r="B1222" s="94"/>
      <c r="C1222" s="75"/>
      <c r="D1222" s="76"/>
      <c r="E1222" s="75" t="s">
        <v>97</v>
      </c>
      <c r="F1222" s="75" t="s">
        <v>97</v>
      </c>
      <c r="G1222" s="77"/>
      <c r="H1222" s="77"/>
      <c r="I1222" s="80"/>
      <c r="J1222" s="77" t="s">
        <v>97</v>
      </c>
      <c r="K1222" s="79" t="s">
        <v>97</v>
      </c>
      <c r="L1222" s="79"/>
      <c r="M1222" s="80"/>
      <c r="N1222" s="79" t="s">
        <v>97</v>
      </c>
      <c r="O1222" s="81" t="str">
        <f t="array" ref="O1222">IF(A1222="", "", (IFNA(IF(A1222="", "", INDEX(UpdateSheet!$L:$L, MATCH(1, (UpdateSheet!$G:$G=MAXIFS(UpdateSheet!$G:$G, UpdateSheet!$H:$H, G1222, UpdateSheet!$G:$G, "&lt;=" &amp; D1222)) * (UpdateSheet!$H:$H=G1222), 0))), "") * J1222) +
(IFNA(IF(A1222="", "", INDEX(UpdateSheet!$P:$P, MATCH(1, (UpdateSheet!$G:$G=MAXIFS(UpdateSheet!$G:$G, UpdateSheet!$M:$M, K1222, UpdateSheet!$G:$G, "&lt;=" &amp; D1222)) * (UpdateSheet!$M:$M=K1222), 0))), "") * N1222)
)
</f>
        <v/>
      </c>
      <c r="P1222" s="86"/>
      <c r="Q1222" s="82" t="str">
        <f t="array" ref="Q1222">IF(A1222="", "", (IFNA(IF(A1222="", "", INDEX(UpdateSheet!$K:$K, MATCH(1, (UpdateSheet!$G:$G=MAXIFS(UpdateSheet!$G:$G, UpdateSheet!$H:$H, G1222, UpdateSheet!$I:$I, J1222, UpdateSheet!$G:$G, "&lt;=" &amp; D1222)) * (UpdateSheet!$H:$H=G1222) *(UpdateSheet!$I:$I=J1222), 0))), "")) +
(IFNA(IF(A1222="", "", INDEX(UpdateSheet!$O:$O, MATCH(1, (UpdateSheet!$G:$G=MAXIFS(UpdateSheet!$G:$G, UpdateSheet!$M:$M, K1222,UpdateSheet!$N:$N, N1222, UpdateSheet!$G:$G, "&lt;=" &amp; D1222)) * (UpdateSheet!$M:$M=K1222) *(UpdateSheet!$N:$N=N1222), 0))), ""))
)
</f>
        <v/>
      </c>
      <c r="R1222" s="81" t="s">
        <v>97</v>
      </c>
      <c r="S1222" s="63"/>
      <c r="T1222" s="87"/>
      <c r="U1222" s="84" t="s">
        <v>97</v>
      </c>
      <c r="V1222" s="84" t="s">
        <v>97</v>
      </c>
      <c r="W1222" s="85" t="b">
        <v>0</v>
      </c>
      <c r="X1222" s="63"/>
      <c r="Y1222" s="63"/>
      <c r="Z1222" s="63"/>
    </row>
    <row r="1223">
      <c r="A1223" s="75"/>
      <c r="B1223" s="94"/>
      <c r="C1223" s="75"/>
      <c r="D1223" s="76"/>
      <c r="E1223" s="75" t="s">
        <v>97</v>
      </c>
      <c r="F1223" s="75" t="s">
        <v>97</v>
      </c>
      <c r="G1223" s="77"/>
      <c r="H1223" s="77"/>
      <c r="I1223" s="80"/>
      <c r="J1223" s="77" t="s">
        <v>97</v>
      </c>
      <c r="K1223" s="79" t="s">
        <v>97</v>
      </c>
      <c r="L1223" s="79"/>
      <c r="M1223" s="80"/>
      <c r="N1223" s="79" t="s">
        <v>97</v>
      </c>
      <c r="O1223" s="81" t="str">
        <f t="array" ref="O1223">IF(A1223="", "", (IFNA(IF(A1223="", "", INDEX(UpdateSheet!$L:$L, MATCH(1, (UpdateSheet!$G:$G=MAXIFS(UpdateSheet!$G:$G, UpdateSheet!$H:$H, G1223, UpdateSheet!$G:$G, "&lt;=" &amp; D1223)) * (UpdateSheet!$H:$H=G1223), 0))), "") * J1223) +
(IFNA(IF(A1223="", "", INDEX(UpdateSheet!$P:$P, MATCH(1, (UpdateSheet!$G:$G=MAXIFS(UpdateSheet!$G:$G, UpdateSheet!$M:$M, K1223, UpdateSheet!$G:$G, "&lt;=" &amp; D1223)) * (UpdateSheet!$M:$M=K1223), 0))), "") * N1223)
)
</f>
        <v/>
      </c>
      <c r="P1223" s="86"/>
      <c r="Q1223" s="82" t="str">
        <f t="array" ref="Q1223">IF(A1223="", "", (IFNA(IF(A1223="", "", INDEX(UpdateSheet!$K:$K, MATCH(1, (UpdateSheet!$G:$G=MAXIFS(UpdateSheet!$G:$G, UpdateSheet!$H:$H, G1223, UpdateSheet!$I:$I, J1223, UpdateSheet!$G:$G, "&lt;=" &amp; D1223)) * (UpdateSheet!$H:$H=G1223) *(UpdateSheet!$I:$I=J1223), 0))), "")) +
(IFNA(IF(A1223="", "", INDEX(UpdateSheet!$O:$O, MATCH(1, (UpdateSheet!$G:$G=MAXIFS(UpdateSheet!$G:$G, UpdateSheet!$M:$M, K1223,UpdateSheet!$N:$N, N1223, UpdateSheet!$G:$G, "&lt;=" &amp; D1223)) * (UpdateSheet!$M:$M=K1223) *(UpdateSheet!$N:$N=N1223), 0))), ""))
)
</f>
        <v/>
      </c>
      <c r="R1223" s="81" t="s">
        <v>97</v>
      </c>
      <c r="S1223" s="63"/>
      <c r="T1223" s="87"/>
      <c r="U1223" s="84" t="s">
        <v>97</v>
      </c>
      <c r="V1223" s="84" t="s">
        <v>97</v>
      </c>
      <c r="W1223" s="85" t="b">
        <v>0</v>
      </c>
      <c r="X1223" s="63"/>
      <c r="Y1223" s="63"/>
      <c r="Z1223" s="63"/>
    </row>
    <row r="1224">
      <c r="A1224" s="75"/>
      <c r="B1224" s="94"/>
      <c r="C1224" s="75"/>
      <c r="D1224" s="76"/>
      <c r="E1224" s="75" t="s">
        <v>97</v>
      </c>
      <c r="F1224" s="75" t="s">
        <v>97</v>
      </c>
      <c r="G1224" s="77"/>
      <c r="H1224" s="77"/>
      <c r="I1224" s="80"/>
      <c r="J1224" s="77" t="s">
        <v>97</v>
      </c>
      <c r="K1224" s="79" t="s">
        <v>97</v>
      </c>
      <c r="L1224" s="79"/>
      <c r="M1224" s="80"/>
      <c r="N1224" s="79" t="s">
        <v>97</v>
      </c>
      <c r="O1224" s="81" t="str">
        <f t="array" ref="O1224">IF(A1224="", "", (IFNA(IF(A1224="", "", INDEX(UpdateSheet!$L:$L, MATCH(1, (UpdateSheet!$G:$G=MAXIFS(UpdateSheet!$G:$G, UpdateSheet!$H:$H, G1224, UpdateSheet!$G:$G, "&lt;=" &amp; D1224)) * (UpdateSheet!$H:$H=G1224), 0))), "") * J1224) +
(IFNA(IF(A1224="", "", INDEX(UpdateSheet!$P:$P, MATCH(1, (UpdateSheet!$G:$G=MAXIFS(UpdateSheet!$G:$G, UpdateSheet!$M:$M, K1224, UpdateSheet!$G:$G, "&lt;=" &amp; D1224)) * (UpdateSheet!$M:$M=K1224), 0))), "") * N1224)
)
</f>
        <v/>
      </c>
      <c r="P1224" s="86"/>
      <c r="Q1224" s="82" t="str">
        <f t="array" ref="Q1224">IF(A1224="", "", (IFNA(IF(A1224="", "", INDEX(UpdateSheet!$K:$K, MATCH(1, (UpdateSheet!$G:$G=MAXIFS(UpdateSheet!$G:$G, UpdateSheet!$H:$H, G1224, UpdateSheet!$I:$I, J1224, UpdateSheet!$G:$G, "&lt;=" &amp; D1224)) * (UpdateSheet!$H:$H=G1224) *(UpdateSheet!$I:$I=J1224), 0))), "")) +
(IFNA(IF(A1224="", "", INDEX(UpdateSheet!$O:$O, MATCH(1, (UpdateSheet!$G:$G=MAXIFS(UpdateSheet!$G:$G, UpdateSheet!$M:$M, K1224,UpdateSheet!$N:$N, N1224, UpdateSheet!$G:$G, "&lt;=" &amp; D1224)) * (UpdateSheet!$M:$M=K1224) *(UpdateSheet!$N:$N=N1224), 0))), ""))
)
</f>
        <v/>
      </c>
      <c r="R1224" s="81" t="s">
        <v>97</v>
      </c>
      <c r="S1224" s="63"/>
      <c r="T1224" s="87"/>
      <c r="U1224" s="84" t="s">
        <v>97</v>
      </c>
      <c r="V1224" s="84" t="s">
        <v>97</v>
      </c>
      <c r="W1224" s="85" t="b">
        <v>0</v>
      </c>
      <c r="X1224" s="63"/>
      <c r="Y1224" s="63"/>
      <c r="Z1224" s="63"/>
    </row>
    <row r="1225">
      <c r="A1225" s="75"/>
      <c r="B1225" s="94"/>
      <c r="C1225" s="75"/>
      <c r="D1225" s="76"/>
      <c r="E1225" s="75" t="s">
        <v>97</v>
      </c>
      <c r="F1225" s="75" t="s">
        <v>97</v>
      </c>
      <c r="G1225" s="77"/>
      <c r="H1225" s="77"/>
      <c r="I1225" s="80"/>
      <c r="J1225" s="77" t="s">
        <v>97</v>
      </c>
      <c r="K1225" s="79" t="s">
        <v>97</v>
      </c>
      <c r="L1225" s="79"/>
      <c r="M1225" s="80"/>
      <c r="N1225" s="79" t="s">
        <v>97</v>
      </c>
      <c r="O1225" s="81" t="str">
        <f t="array" ref="O1225">IF(A1225="", "", (IFNA(IF(A1225="", "", INDEX(UpdateSheet!$L:$L, MATCH(1, (UpdateSheet!$G:$G=MAXIFS(UpdateSheet!$G:$G, UpdateSheet!$H:$H, G1225, UpdateSheet!$G:$G, "&lt;=" &amp; D1225)) * (UpdateSheet!$H:$H=G1225), 0))), "") * J1225) +
(IFNA(IF(A1225="", "", INDEX(UpdateSheet!$P:$P, MATCH(1, (UpdateSheet!$G:$G=MAXIFS(UpdateSheet!$G:$G, UpdateSheet!$M:$M, K1225, UpdateSheet!$G:$G, "&lt;=" &amp; D1225)) * (UpdateSheet!$M:$M=K1225), 0))), "") * N1225)
)
</f>
        <v/>
      </c>
      <c r="P1225" s="86"/>
      <c r="Q1225" s="82" t="str">
        <f t="array" ref="Q1225">IF(A1225="", "", (IFNA(IF(A1225="", "", INDEX(UpdateSheet!$K:$K, MATCH(1, (UpdateSheet!$G:$G=MAXIFS(UpdateSheet!$G:$G, UpdateSheet!$H:$H, G1225, UpdateSheet!$I:$I, J1225, UpdateSheet!$G:$G, "&lt;=" &amp; D1225)) * (UpdateSheet!$H:$H=G1225) *(UpdateSheet!$I:$I=J1225), 0))), "")) +
(IFNA(IF(A1225="", "", INDEX(UpdateSheet!$O:$O, MATCH(1, (UpdateSheet!$G:$G=MAXIFS(UpdateSheet!$G:$G, UpdateSheet!$M:$M, K1225,UpdateSheet!$N:$N, N1225, UpdateSheet!$G:$G, "&lt;=" &amp; D1225)) * (UpdateSheet!$M:$M=K1225) *(UpdateSheet!$N:$N=N1225), 0))), ""))
)
</f>
        <v/>
      </c>
      <c r="R1225" s="81" t="s">
        <v>97</v>
      </c>
      <c r="S1225" s="63"/>
      <c r="T1225" s="87"/>
      <c r="U1225" s="84" t="s">
        <v>97</v>
      </c>
      <c r="V1225" s="84" t="s">
        <v>97</v>
      </c>
      <c r="W1225" s="85" t="b">
        <v>0</v>
      </c>
      <c r="X1225" s="63"/>
      <c r="Y1225" s="63"/>
      <c r="Z1225" s="63"/>
    </row>
    <row r="1226">
      <c r="A1226" s="75"/>
      <c r="B1226" s="94"/>
      <c r="C1226" s="75"/>
      <c r="D1226" s="76"/>
      <c r="E1226" s="75" t="s">
        <v>97</v>
      </c>
      <c r="F1226" s="75" t="s">
        <v>97</v>
      </c>
      <c r="G1226" s="77"/>
      <c r="H1226" s="77"/>
      <c r="I1226" s="80"/>
      <c r="J1226" s="77" t="s">
        <v>97</v>
      </c>
      <c r="K1226" s="79" t="s">
        <v>97</v>
      </c>
      <c r="L1226" s="79"/>
      <c r="M1226" s="80"/>
      <c r="N1226" s="79" t="s">
        <v>97</v>
      </c>
      <c r="O1226" s="81" t="str">
        <f t="array" ref="O1226">IF(A1226="", "", (IFNA(IF(A1226="", "", INDEX(UpdateSheet!$L:$L, MATCH(1, (UpdateSheet!$G:$G=MAXIFS(UpdateSheet!$G:$G, UpdateSheet!$H:$H, G1226, UpdateSheet!$G:$G, "&lt;=" &amp; D1226)) * (UpdateSheet!$H:$H=G1226), 0))), "") * J1226) +
(IFNA(IF(A1226="", "", INDEX(UpdateSheet!$P:$P, MATCH(1, (UpdateSheet!$G:$G=MAXIFS(UpdateSheet!$G:$G, UpdateSheet!$M:$M, K1226, UpdateSheet!$G:$G, "&lt;=" &amp; D1226)) * (UpdateSheet!$M:$M=K1226), 0))), "") * N1226)
)
</f>
        <v/>
      </c>
      <c r="P1226" s="86"/>
      <c r="Q1226" s="82" t="str">
        <f t="array" ref="Q1226">IF(A1226="", "", (IFNA(IF(A1226="", "", INDEX(UpdateSheet!$K:$K, MATCH(1, (UpdateSheet!$G:$G=MAXIFS(UpdateSheet!$G:$G, UpdateSheet!$H:$H, G1226, UpdateSheet!$I:$I, J1226, UpdateSheet!$G:$G, "&lt;=" &amp; D1226)) * (UpdateSheet!$H:$H=G1226) *(UpdateSheet!$I:$I=J1226), 0))), "")) +
(IFNA(IF(A1226="", "", INDEX(UpdateSheet!$O:$O, MATCH(1, (UpdateSheet!$G:$G=MAXIFS(UpdateSheet!$G:$G, UpdateSheet!$M:$M, K1226,UpdateSheet!$N:$N, N1226, UpdateSheet!$G:$G, "&lt;=" &amp; D1226)) * (UpdateSheet!$M:$M=K1226) *(UpdateSheet!$N:$N=N1226), 0))), ""))
)
</f>
        <v/>
      </c>
      <c r="R1226" s="81" t="s">
        <v>97</v>
      </c>
      <c r="S1226" s="63"/>
      <c r="T1226" s="87"/>
      <c r="U1226" s="84" t="s">
        <v>97</v>
      </c>
      <c r="V1226" s="84" t="s">
        <v>97</v>
      </c>
      <c r="W1226" s="85" t="b">
        <v>0</v>
      </c>
      <c r="X1226" s="63"/>
      <c r="Y1226" s="63"/>
      <c r="Z1226" s="63"/>
    </row>
    <row r="1227">
      <c r="A1227" s="75"/>
      <c r="B1227" s="94"/>
      <c r="C1227" s="75"/>
      <c r="D1227" s="76"/>
      <c r="E1227" s="75" t="s">
        <v>97</v>
      </c>
      <c r="F1227" s="75" t="s">
        <v>97</v>
      </c>
      <c r="G1227" s="77"/>
      <c r="H1227" s="77"/>
      <c r="I1227" s="80"/>
      <c r="J1227" s="77" t="s">
        <v>97</v>
      </c>
      <c r="K1227" s="79" t="s">
        <v>97</v>
      </c>
      <c r="L1227" s="79"/>
      <c r="M1227" s="80"/>
      <c r="N1227" s="79" t="s">
        <v>97</v>
      </c>
      <c r="O1227" s="81" t="str">
        <f t="array" ref="O1227">IF(A1227="", "", (IFNA(IF(A1227="", "", INDEX(UpdateSheet!$L:$L, MATCH(1, (UpdateSheet!$G:$G=MAXIFS(UpdateSheet!$G:$G, UpdateSheet!$H:$H, G1227, UpdateSheet!$G:$G, "&lt;=" &amp; D1227)) * (UpdateSheet!$H:$H=G1227), 0))), "") * J1227) +
(IFNA(IF(A1227="", "", INDEX(UpdateSheet!$P:$P, MATCH(1, (UpdateSheet!$G:$G=MAXIFS(UpdateSheet!$G:$G, UpdateSheet!$M:$M, K1227, UpdateSheet!$G:$G, "&lt;=" &amp; D1227)) * (UpdateSheet!$M:$M=K1227), 0))), "") * N1227)
)
</f>
        <v/>
      </c>
      <c r="P1227" s="86"/>
      <c r="Q1227" s="82" t="str">
        <f t="array" ref="Q1227">IF(A1227="", "", (IFNA(IF(A1227="", "", INDEX(UpdateSheet!$K:$K, MATCH(1, (UpdateSheet!$G:$G=MAXIFS(UpdateSheet!$G:$G, UpdateSheet!$H:$H, G1227, UpdateSheet!$I:$I, J1227, UpdateSheet!$G:$G, "&lt;=" &amp; D1227)) * (UpdateSheet!$H:$H=G1227) *(UpdateSheet!$I:$I=J1227), 0))), "")) +
(IFNA(IF(A1227="", "", INDEX(UpdateSheet!$O:$O, MATCH(1, (UpdateSheet!$G:$G=MAXIFS(UpdateSheet!$G:$G, UpdateSheet!$M:$M, K1227,UpdateSheet!$N:$N, N1227, UpdateSheet!$G:$G, "&lt;=" &amp; D1227)) * (UpdateSheet!$M:$M=K1227) *(UpdateSheet!$N:$N=N1227), 0))), ""))
)
</f>
        <v/>
      </c>
      <c r="R1227" s="81" t="s">
        <v>97</v>
      </c>
      <c r="S1227" s="63"/>
      <c r="T1227" s="87"/>
      <c r="U1227" s="84" t="s">
        <v>97</v>
      </c>
      <c r="V1227" s="84" t="s">
        <v>97</v>
      </c>
      <c r="W1227" s="85" t="b">
        <v>0</v>
      </c>
      <c r="X1227" s="63"/>
      <c r="Y1227" s="63"/>
      <c r="Z1227" s="63"/>
    </row>
    <row r="1228">
      <c r="A1228" s="75"/>
      <c r="B1228" s="94"/>
      <c r="C1228" s="75"/>
      <c r="D1228" s="76"/>
      <c r="E1228" s="75" t="s">
        <v>97</v>
      </c>
      <c r="F1228" s="75" t="s">
        <v>97</v>
      </c>
      <c r="G1228" s="77"/>
      <c r="H1228" s="77"/>
      <c r="I1228" s="80"/>
      <c r="J1228" s="77" t="s">
        <v>97</v>
      </c>
      <c r="K1228" s="79" t="s">
        <v>97</v>
      </c>
      <c r="L1228" s="79"/>
      <c r="M1228" s="80"/>
      <c r="N1228" s="79" t="s">
        <v>97</v>
      </c>
      <c r="O1228" s="81" t="str">
        <f t="array" ref="O1228">IF(A1228="", "", (IFNA(IF(A1228="", "", INDEX(UpdateSheet!$L:$L, MATCH(1, (UpdateSheet!$G:$G=MAXIFS(UpdateSheet!$G:$G, UpdateSheet!$H:$H, G1228, UpdateSheet!$G:$G, "&lt;=" &amp; D1228)) * (UpdateSheet!$H:$H=G1228), 0))), "") * J1228) +
(IFNA(IF(A1228="", "", INDEX(UpdateSheet!$P:$P, MATCH(1, (UpdateSheet!$G:$G=MAXIFS(UpdateSheet!$G:$G, UpdateSheet!$M:$M, K1228, UpdateSheet!$G:$G, "&lt;=" &amp; D1228)) * (UpdateSheet!$M:$M=K1228), 0))), "") * N1228)
)
</f>
        <v/>
      </c>
      <c r="P1228" s="86"/>
      <c r="Q1228" s="82" t="str">
        <f t="array" ref="Q1228">IF(A1228="", "", (IFNA(IF(A1228="", "", INDEX(UpdateSheet!$K:$K, MATCH(1, (UpdateSheet!$G:$G=MAXIFS(UpdateSheet!$G:$G, UpdateSheet!$H:$H, G1228, UpdateSheet!$I:$I, J1228, UpdateSheet!$G:$G, "&lt;=" &amp; D1228)) * (UpdateSheet!$H:$H=G1228) *(UpdateSheet!$I:$I=J1228), 0))), "")) +
(IFNA(IF(A1228="", "", INDEX(UpdateSheet!$O:$O, MATCH(1, (UpdateSheet!$G:$G=MAXIFS(UpdateSheet!$G:$G, UpdateSheet!$M:$M, K1228,UpdateSheet!$N:$N, N1228, UpdateSheet!$G:$G, "&lt;=" &amp; D1228)) * (UpdateSheet!$M:$M=K1228) *(UpdateSheet!$N:$N=N1228), 0))), ""))
)
</f>
        <v/>
      </c>
      <c r="R1228" s="81" t="s">
        <v>97</v>
      </c>
      <c r="S1228" s="63"/>
      <c r="T1228" s="87"/>
      <c r="U1228" s="84" t="s">
        <v>97</v>
      </c>
      <c r="V1228" s="84" t="s">
        <v>97</v>
      </c>
      <c r="W1228" s="85" t="b">
        <v>0</v>
      </c>
      <c r="X1228" s="63"/>
      <c r="Y1228" s="63"/>
      <c r="Z1228" s="63"/>
    </row>
    <row r="1229">
      <c r="A1229" s="75"/>
      <c r="B1229" s="94"/>
      <c r="C1229" s="75"/>
      <c r="D1229" s="76"/>
      <c r="E1229" s="75" t="s">
        <v>97</v>
      </c>
      <c r="F1229" s="75" t="s">
        <v>97</v>
      </c>
      <c r="G1229" s="77"/>
      <c r="H1229" s="77"/>
      <c r="I1229" s="80"/>
      <c r="J1229" s="77" t="s">
        <v>97</v>
      </c>
      <c r="K1229" s="79" t="s">
        <v>97</v>
      </c>
      <c r="L1229" s="79"/>
      <c r="M1229" s="80"/>
      <c r="N1229" s="79" t="s">
        <v>97</v>
      </c>
      <c r="O1229" s="81" t="str">
        <f t="array" ref="O1229">IF(A1229="", "", (IFNA(IF(A1229="", "", INDEX(UpdateSheet!$L:$L, MATCH(1, (UpdateSheet!$G:$G=MAXIFS(UpdateSheet!$G:$G, UpdateSheet!$H:$H, G1229, UpdateSheet!$G:$G, "&lt;=" &amp; D1229)) * (UpdateSheet!$H:$H=G1229), 0))), "") * J1229) +
(IFNA(IF(A1229="", "", INDEX(UpdateSheet!$P:$P, MATCH(1, (UpdateSheet!$G:$G=MAXIFS(UpdateSheet!$G:$G, UpdateSheet!$M:$M, K1229, UpdateSheet!$G:$G, "&lt;=" &amp; D1229)) * (UpdateSheet!$M:$M=K1229), 0))), "") * N1229)
)
</f>
        <v/>
      </c>
      <c r="P1229" s="86"/>
      <c r="Q1229" s="82" t="str">
        <f t="array" ref="Q1229">IF(A1229="", "", (IFNA(IF(A1229="", "", INDEX(UpdateSheet!$K:$K, MATCH(1, (UpdateSheet!$G:$G=MAXIFS(UpdateSheet!$G:$G, UpdateSheet!$H:$H, G1229, UpdateSheet!$I:$I, J1229, UpdateSheet!$G:$G, "&lt;=" &amp; D1229)) * (UpdateSheet!$H:$H=G1229) *(UpdateSheet!$I:$I=J1229), 0))), "")) +
(IFNA(IF(A1229="", "", INDEX(UpdateSheet!$O:$O, MATCH(1, (UpdateSheet!$G:$G=MAXIFS(UpdateSheet!$G:$G, UpdateSheet!$M:$M, K1229,UpdateSheet!$N:$N, N1229, UpdateSheet!$G:$G, "&lt;=" &amp; D1229)) * (UpdateSheet!$M:$M=K1229) *(UpdateSheet!$N:$N=N1229), 0))), ""))
)
</f>
        <v/>
      </c>
      <c r="R1229" s="81" t="s">
        <v>97</v>
      </c>
      <c r="S1229" s="63"/>
      <c r="T1229" s="87"/>
      <c r="U1229" s="84" t="s">
        <v>97</v>
      </c>
      <c r="V1229" s="84" t="s">
        <v>97</v>
      </c>
      <c r="W1229" s="85" t="b">
        <v>0</v>
      </c>
      <c r="X1229" s="63"/>
      <c r="Y1229" s="63"/>
      <c r="Z1229" s="63"/>
    </row>
    <row r="1230">
      <c r="A1230" s="75"/>
      <c r="B1230" s="94"/>
      <c r="C1230" s="75"/>
      <c r="D1230" s="76"/>
      <c r="E1230" s="75" t="s">
        <v>97</v>
      </c>
      <c r="F1230" s="75" t="s">
        <v>97</v>
      </c>
      <c r="G1230" s="77"/>
      <c r="H1230" s="77"/>
      <c r="I1230" s="80"/>
      <c r="J1230" s="77" t="s">
        <v>97</v>
      </c>
      <c r="K1230" s="79" t="s">
        <v>97</v>
      </c>
      <c r="L1230" s="79"/>
      <c r="M1230" s="80"/>
      <c r="N1230" s="79" t="s">
        <v>97</v>
      </c>
      <c r="O1230" s="81" t="str">
        <f t="array" ref="O1230">IF(A1230="", "", (IFNA(IF(A1230="", "", INDEX(UpdateSheet!$L:$L, MATCH(1, (UpdateSheet!$G:$G=MAXIFS(UpdateSheet!$G:$G, UpdateSheet!$H:$H, G1230, UpdateSheet!$G:$G, "&lt;=" &amp; D1230)) * (UpdateSheet!$H:$H=G1230), 0))), "") * J1230) +
(IFNA(IF(A1230="", "", INDEX(UpdateSheet!$P:$P, MATCH(1, (UpdateSheet!$G:$G=MAXIFS(UpdateSheet!$G:$G, UpdateSheet!$M:$M, K1230, UpdateSheet!$G:$G, "&lt;=" &amp; D1230)) * (UpdateSheet!$M:$M=K1230), 0))), "") * N1230)
)
</f>
        <v/>
      </c>
      <c r="P1230" s="86"/>
      <c r="Q1230" s="82" t="str">
        <f t="array" ref="Q1230">IF(A1230="", "", (IFNA(IF(A1230="", "", INDEX(UpdateSheet!$K:$K, MATCH(1, (UpdateSheet!$G:$G=MAXIFS(UpdateSheet!$G:$G, UpdateSheet!$H:$H, G1230, UpdateSheet!$I:$I, J1230, UpdateSheet!$G:$G, "&lt;=" &amp; D1230)) * (UpdateSheet!$H:$H=G1230) *(UpdateSheet!$I:$I=J1230), 0))), "")) +
(IFNA(IF(A1230="", "", INDEX(UpdateSheet!$O:$O, MATCH(1, (UpdateSheet!$G:$G=MAXIFS(UpdateSheet!$G:$G, UpdateSheet!$M:$M, K1230,UpdateSheet!$N:$N, N1230, UpdateSheet!$G:$G, "&lt;=" &amp; D1230)) * (UpdateSheet!$M:$M=K1230) *(UpdateSheet!$N:$N=N1230), 0))), ""))
)
</f>
        <v/>
      </c>
      <c r="R1230" s="81" t="s">
        <v>97</v>
      </c>
      <c r="S1230" s="63"/>
      <c r="T1230" s="87"/>
      <c r="U1230" s="84" t="s">
        <v>97</v>
      </c>
      <c r="V1230" s="84" t="s">
        <v>97</v>
      </c>
      <c r="W1230" s="85" t="b">
        <v>0</v>
      </c>
      <c r="X1230" s="63"/>
      <c r="Y1230" s="63"/>
      <c r="Z1230" s="63"/>
    </row>
    <row r="1231">
      <c r="A1231" s="75"/>
      <c r="B1231" s="94"/>
      <c r="C1231" s="75"/>
      <c r="D1231" s="76"/>
      <c r="E1231" s="75" t="s">
        <v>97</v>
      </c>
      <c r="F1231" s="75" t="s">
        <v>97</v>
      </c>
      <c r="G1231" s="77"/>
      <c r="H1231" s="77"/>
      <c r="I1231" s="80"/>
      <c r="J1231" s="77" t="s">
        <v>97</v>
      </c>
      <c r="K1231" s="79" t="s">
        <v>97</v>
      </c>
      <c r="L1231" s="79"/>
      <c r="M1231" s="80"/>
      <c r="N1231" s="79" t="s">
        <v>97</v>
      </c>
      <c r="O1231" s="81" t="str">
        <f t="array" ref="O1231">IF(A1231="", "", (IFNA(IF(A1231="", "", INDEX(UpdateSheet!$L:$L, MATCH(1, (UpdateSheet!$G:$G=MAXIFS(UpdateSheet!$G:$G, UpdateSheet!$H:$H, G1231, UpdateSheet!$G:$G, "&lt;=" &amp; D1231)) * (UpdateSheet!$H:$H=G1231), 0))), "") * J1231) +
(IFNA(IF(A1231="", "", INDEX(UpdateSheet!$P:$P, MATCH(1, (UpdateSheet!$G:$G=MAXIFS(UpdateSheet!$G:$G, UpdateSheet!$M:$M, K1231, UpdateSheet!$G:$G, "&lt;=" &amp; D1231)) * (UpdateSheet!$M:$M=K1231), 0))), "") * N1231)
)
</f>
        <v/>
      </c>
      <c r="P1231" s="86"/>
      <c r="Q1231" s="82" t="str">
        <f t="array" ref="Q1231">IF(A1231="", "", (IFNA(IF(A1231="", "", INDEX(UpdateSheet!$K:$K, MATCH(1, (UpdateSheet!$G:$G=MAXIFS(UpdateSheet!$G:$G, UpdateSheet!$H:$H, G1231, UpdateSheet!$I:$I, J1231, UpdateSheet!$G:$G, "&lt;=" &amp; D1231)) * (UpdateSheet!$H:$H=G1231) *(UpdateSheet!$I:$I=J1231), 0))), "")) +
(IFNA(IF(A1231="", "", INDEX(UpdateSheet!$O:$O, MATCH(1, (UpdateSheet!$G:$G=MAXIFS(UpdateSheet!$G:$G, UpdateSheet!$M:$M, K1231,UpdateSheet!$N:$N, N1231, UpdateSheet!$G:$G, "&lt;=" &amp; D1231)) * (UpdateSheet!$M:$M=K1231) *(UpdateSheet!$N:$N=N1231), 0))), ""))
)
</f>
        <v/>
      </c>
      <c r="R1231" s="81" t="s">
        <v>97</v>
      </c>
      <c r="S1231" s="63"/>
      <c r="T1231" s="87"/>
      <c r="U1231" s="84" t="s">
        <v>97</v>
      </c>
      <c r="V1231" s="84" t="s">
        <v>97</v>
      </c>
      <c r="W1231" s="85" t="b">
        <v>0</v>
      </c>
      <c r="X1231" s="63"/>
      <c r="Y1231" s="63"/>
      <c r="Z1231" s="63"/>
    </row>
    <row r="1232">
      <c r="A1232" s="75"/>
      <c r="B1232" s="94"/>
      <c r="C1232" s="75"/>
      <c r="D1232" s="76"/>
      <c r="E1232" s="75" t="s">
        <v>97</v>
      </c>
      <c r="F1232" s="75" t="s">
        <v>97</v>
      </c>
      <c r="G1232" s="77"/>
      <c r="H1232" s="77"/>
      <c r="I1232" s="80"/>
      <c r="J1232" s="77" t="s">
        <v>97</v>
      </c>
      <c r="K1232" s="79" t="s">
        <v>97</v>
      </c>
      <c r="L1232" s="79"/>
      <c r="M1232" s="80"/>
      <c r="N1232" s="79" t="s">
        <v>97</v>
      </c>
      <c r="O1232" s="81" t="str">
        <f t="array" ref="O1232">IF(A1232="", "", (IFNA(IF(A1232="", "", INDEX(UpdateSheet!$L:$L, MATCH(1, (UpdateSheet!$G:$G=MAXIFS(UpdateSheet!$G:$G, UpdateSheet!$H:$H, G1232, UpdateSheet!$G:$G, "&lt;=" &amp; D1232)) * (UpdateSheet!$H:$H=G1232), 0))), "") * J1232) +
(IFNA(IF(A1232="", "", INDEX(UpdateSheet!$P:$P, MATCH(1, (UpdateSheet!$G:$G=MAXIFS(UpdateSheet!$G:$G, UpdateSheet!$M:$M, K1232, UpdateSheet!$G:$G, "&lt;=" &amp; D1232)) * (UpdateSheet!$M:$M=K1232), 0))), "") * N1232)
)
</f>
        <v/>
      </c>
      <c r="P1232" s="86"/>
      <c r="Q1232" s="82" t="str">
        <f t="array" ref="Q1232">IF(A1232="", "", (IFNA(IF(A1232="", "", INDEX(UpdateSheet!$K:$K, MATCH(1, (UpdateSheet!$G:$G=MAXIFS(UpdateSheet!$G:$G, UpdateSheet!$H:$H, G1232, UpdateSheet!$I:$I, J1232, UpdateSheet!$G:$G, "&lt;=" &amp; D1232)) * (UpdateSheet!$H:$H=G1232) *(UpdateSheet!$I:$I=J1232), 0))), "")) +
(IFNA(IF(A1232="", "", INDEX(UpdateSheet!$O:$O, MATCH(1, (UpdateSheet!$G:$G=MAXIFS(UpdateSheet!$G:$G, UpdateSheet!$M:$M, K1232,UpdateSheet!$N:$N, N1232, UpdateSheet!$G:$G, "&lt;=" &amp; D1232)) * (UpdateSheet!$M:$M=K1232) *(UpdateSheet!$N:$N=N1232), 0))), ""))
)
</f>
        <v/>
      </c>
      <c r="R1232" s="81" t="s">
        <v>97</v>
      </c>
      <c r="S1232" s="63"/>
      <c r="T1232" s="87"/>
      <c r="U1232" s="84" t="s">
        <v>97</v>
      </c>
      <c r="V1232" s="84" t="s">
        <v>97</v>
      </c>
      <c r="W1232" s="85" t="b">
        <v>0</v>
      </c>
      <c r="X1232" s="63"/>
      <c r="Y1232" s="63"/>
      <c r="Z1232" s="63"/>
    </row>
    <row r="1233">
      <c r="A1233" s="75"/>
      <c r="B1233" s="94"/>
      <c r="C1233" s="75"/>
      <c r="D1233" s="76"/>
      <c r="E1233" s="75" t="s">
        <v>97</v>
      </c>
      <c r="F1233" s="75" t="s">
        <v>97</v>
      </c>
      <c r="G1233" s="77"/>
      <c r="H1233" s="77"/>
      <c r="I1233" s="80"/>
      <c r="J1233" s="77" t="s">
        <v>97</v>
      </c>
      <c r="K1233" s="79" t="s">
        <v>97</v>
      </c>
      <c r="L1233" s="79"/>
      <c r="M1233" s="80"/>
      <c r="N1233" s="79" t="s">
        <v>97</v>
      </c>
      <c r="O1233" s="81" t="str">
        <f t="array" ref="O1233">IF(A1233="", "", (IFNA(IF(A1233="", "", INDEX(UpdateSheet!$L:$L, MATCH(1, (UpdateSheet!$G:$G=MAXIFS(UpdateSheet!$G:$G, UpdateSheet!$H:$H, G1233, UpdateSheet!$G:$G, "&lt;=" &amp; D1233)) * (UpdateSheet!$H:$H=G1233), 0))), "") * J1233) +
(IFNA(IF(A1233="", "", INDEX(UpdateSheet!$P:$P, MATCH(1, (UpdateSheet!$G:$G=MAXIFS(UpdateSheet!$G:$G, UpdateSheet!$M:$M, K1233, UpdateSheet!$G:$G, "&lt;=" &amp; D1233)) * (UpdateSheet!$M:$M=K1233), 0))), "") * N1233)
)
</f>
        <v/>
      </c>
      <c r="P1233" s="86"/>
      <c r="Q1233" s="82" t="str">
        <f t="array" ref="Q1233">IF(A1233="", "", (IFNA(IF(A1233="", "", INDEX(UpdateSheet!$K:$K, MATCH(1, (UpdateSheet!$G:$G=MAXIFS(UpdateSheet!$G:$G, UpdateSheet!$H:$H, G1233, UpdateSheet!$I:$I, J1233, UpdateSheet!$G:$G, "&lt;=" &amp; D1233)) * (UpdateSheet!$H:$H=G1233) *(UpdateSheet!$I:$I=J1233), 0))), "")) +
(IFNA(IF(A1233="", "", INDEX(UpdateSheet!$O:$O, MATCH(1, (UpdateSheet!$G:$G=MAXIFS(UpdateSheet!$G:$G, UpdateSheet!$M:$M, K1233,UpdateSheet!$N:$N, N1233, UpdateSheet!$G:$G, "&lt;=" &amp; D1233)) * (UpdateSheet!$M:$M=K1233) *(UpdateSheet!$N:$N=N1233), 0))), ""))
)
</f>
        <v/>
      </c>
      <c r="R1233" s="81" t="s">
        <v>97</v>
      </c>
      <c r="S1233" s="63"/>
      <c r="T1233" s="87"/>
      <c r="U1233" s="84" t="s">
        <v>97</v>
      </c>
      <c r="V1233" s="84" t="s">
        <v>97</v>
      </c>
      <c r="W1233" s="85" t="b">
        <v>0</v>
      </c>
      <c r="X1233" s="63"/>
      <c r="Y1233" s="63"/>
      <c r="Z1233" s="63"/>
    </row>
    <row r="1234">
      <c r="A1234" s="75"/>
      <c r="B1234" s="94"/>
      <c r="C1234" s="75"/>
      <c r="D1234" s="76"/>
      <c r="E1234" s="75" t="s">
        <v>97</v>
      </c>
      <c r="F1234" s="75" t="s">
        <v>97</v>
      </c>
      <c r="G1234" s="77"/>
      <c r="H1234" s="77"/>
      <c r="I1234" s="80"/>
      <c r="J1234" s="77" t="s">
        <v>97</v>
      </c>
      <c r="K1234" s="79" t="s">
        <v>97</v>
      </c>
      <c r="L1234" s="79"/>
      <c r="M1234" s="80"/>
      <c r="N1234" s="79" t="s">
        <v>97</v>
      </c>
      <c r="O1234" s="81" t="str">
        <f t="array" ref="O1234">IF(A1234="", "", (IFNA(IF(A1234="", "", INDEX(UpdateSheet!$L:$L, MATCH(1, (UpdateSheet!$G:$G=MAXIFS(UpdateSheet!$G:$G, UpdateSheet!$H:$H, G1234, UpdateSheet!$G:$G, "&lt;=" &amp; D1234)) * (UpdateSheet!$H:$H=G1234), 0))), "") * J1234) +
(IFNA(IF(A1234="", "", INDEX(UpdateSheet!$P:$P, MATCH(1, (UpdateSheet!$G:$G=MAXIFS(UpdateSheet!$G:$G, UpdateSheet!$M:$M, K1234, UpdateSheet!$G:$G, "&lt;=" &amp; D1234)) * (UpdateSheet!$M:$M=K1234), 0))), "") * N1234)
)
</f>
        <v/>
      </c>
      <c r="P1234" s="86"/>
      <c r="Q1234" s="82" t="str">
        <f t="array" ref="Q1234">IF(A1234="", "", (IFNA(IF(A1234="", "", INDEX(UpdateSheet!$K:$K, MATCH(1, (UpdateSheet!$G:$G=MAXIFS(UpdateSheet!$G:$G, UpdateSheet!$H:$H, G1234, UpdateSheet!$I:$I, J1234, UpdateSheet!$G:$G, "&lt;=" &amp; D1234)) * (UpdateSheet!$H:$H=G1234) *(UpdateSheet!$I:$I=J1234), 0))), "")) +
(IFNA(IF(A1234="", "", INDEX(UpdateSheet!$O:$O, MATCH(1, (UpdateSheet!$G:$G=MAXIFS(UpdateSheet!$G:$G, UpdateSheet!$M:$M, K1234,UpdateSheet!$N:$N, N1234, UpdateSheet!$G:$G, "&lt;=" &amp; D1234)) * (UpdateSheet!$M:$M=K1234) *(UpdateSheet!$N:$N=N1234), 0))), ""))
)
</f>
        <v/>
      </c>
      <c r="R1234" s="81" t="s">
        <v>97</v>
      </c>
      <c r="S1234" s="63"/>
      <c r="T1234" s="87"/>
      <c r="U1234" s="84" t="s">
        <v>97</v>
      </c>
      <c r="V1234" s="84" t="s">
        <v>97</v>
      </c>
      <c r="W1234" s="85" t="b">
        <v>0</v>
      </c>
      <c r="X1234" s="63"/>
      <c r="Y1234" s="63"/>
      <c r="Z1234" s="63"/>
    </row>
    <row r="1235">
      <c r="A1235" s="75"/>
      <c r="B1235" s="94"/>
      <c r="C1235" s="75"/>
      <c r="D1235" s="76"/>
      <c r="E1235" s="75" t="s">
        <v>97</v>
      </c>
      <c r="F1235" s="75" t="s">
        <v>97</v>
      </c>
      <c r="G1235" s="77"/>
      <c r="H1235" s="77"/>
      <c r="I1235" s="80"/>
      <c r="J1235" s="77" t="s">
        <v>97</v>
      </c>
      <c r="K1235" s="79" t="s">
        <v>97</v>
      </c>
      <c r="L1235" s="79"/>
      <c r="M1235" s="80"/>
      <c r="N1235" s="79" t="s">
        <v>97</v>
      </c>
      <c r="O1235" s="81" t="str">
        <f t="array" ref="O1235">IF(A1235="", "", (IFNA(IF(A1235="", "", INDEX(UpdateSheet!$L:$L, MATCH(1, (UpdateSheet!$G:$G=MAXIFS(UpdateSheet!$G:$G, UpdateSheet!$H:$H, G1235, UpdateSheet!$G:$G, "&lt;=" &amp; D1235)) * (UpdateSheet!$H:$H=G1235), 0))), "") * J1235) +
(IFNA(IF(A1235="", "", INDEX(UpdateSheet!$P:$P, MATCH(1, (UpdateSheet!$G:$G=MAXIFS(UpdateSheet!$G:$G, UpdateSheet!$M:$M, K1235, UpdateSheet!$G:$G, "&lt;=" &amp; D1235)) * (UpdateSheet!$M:$M=K1235), 0))), "") * N1235)
)
</f>
        <v/>
      </c>
      <c r="P1235" s="86"/>
      <c r="Q1235" s="82" t="str">
        <f t="array" ref="Q1235">IF(A1235="", "", (IFNA(IF(A1235="", "", INDEX(UpdateSheet!$K:$K, MATCH(1, (UpdateSheet!$G:$G=MAXIFS(UpdateSheet!$G:$G, UpdateSheet!$H:$H, G1235, UpdateSheet!$I:$I, J1235, UpdateSheet!$G:$G, "&lt;=" &amp; D1235)) * (UpdateSheet!$H:$H=G1235) *(UpdateSheet!$I:$I=J1235), 0))), "")) +
(IFNA(IF(A1235="", "", INDEX(UpdateSheet!$O:$O, MATCH(1, (UpdateSheet!$G:$G=MAXIFS(UpdateSheet!$G:$G, UpdateSheet!$M:$M, K1235,UpdateSheet!$N:$N, N1235, UpdateSheet!$G:$G, "&lt;=" &amp; D1235)) * (UpdateSheet!$M:$M=K1235) *(UpdateSheet!$N:$N=N1235), 0))), ""))
)
</f>
        <v/>
      </c>
      <c r="R1235" s="81" t="s">
        <v>97</v>
      </c>
      <c r="S1235" s="63"/>
      <c r="T1235" s="87"/>
      <c r="U1235" s="84" t="s">
        <v>97</v>
      </c>
      <c r="V1235" s="84" t="s">
        <v>97</v>
      </c>
      <c r="W1235" s="85" t="b">
        <v>0</v>
      </c>
      <c r="X1235" s="63"/>
      <c r="Y1235" s="63"/>
      <c r="Z1235" s="63"/>
    </row>
    <row r="1236">
      <c r="A1236" s="75"/>
      <c r="B1236" s="94"/>
      <c r="C1236" s="75"/>
      <c r="D1236" s="76"/>
      <c r="E1236" s="75" t="s">
        <v>97</v>
      </c>
      <c r="F1236" s="75" t="s">
        <v>97</v>
      </c>
      <c r="G1236" s="77"/>
      <c r="H1236" s="77"/>
      <c r="I1236" s="80"/>
      <c r="J1236" s="77" t="s">
        <v>97</v>
      </c>
      <c r="K1236" s="79" t="s">
        <v>97</v>
      </c>
      <c r="L1236" s="79"/>
      <c r="M1236" s="80"/>
      <c r="N1236" s="79" t="s">
        <v>97</v>
      </c>
      <c r="O1236" s="81" t="str">
        <f t="array" ref="O1236">IF(A1236="", "", (IFNA(IF(A1236="", "", INDEX(UpdateSheet!$L:$L, MATCH(1, (UpdateSheet!$G:$G=MAXIFS(UpdateSheet!$G:$G, UpdateSheet!$H:$H, G1236, UpdateSheet!$G:$G, "&lt;=" &amp; D1236)) * (UpdateSheet!$H:$H=G1236), 0))), "") * J1236) +
(IFNA(IF(A1236="", "", INDEX(UpdateSheet!$P:$P, MATCH(1, (UpdateSheet!$G:$G=MAXIFS(UpdateSheet!$G:$G, UpdateSheet!$M:$M, K1236, UpdateSheet!$G:$G, "&lt;=" &amp; D1236)) * (UpdateSheet!$M:$M=K1236), 0))), "") * N1236)
)
</f>
        <v/>
      </c>
      <c r="P1236" s="86"/>
      <c r="Q1236" s="82" t="str">
        <f t="array" ref="Q1236">IF(A1236="", "", (IFNA(IF(A1236="", "", INDEX(UpdateSheet!$K:$K, MATCH(1, (UpdateSheet!$G:$G=MAXIFS(UpdateSheet!$G:$G, UpdateSheet!$H:$H, G1236, UpdateSheet!$I:$I, J1236, UpdateSheet!$G:$G, "&lt;=" &amp; D1236)) * (UpdateSheet!$H:$H=G1236) *(UpdateSheet!$I:$I=J1236), 0))), "")) +
(IFNA(IF(A1236="", "", INDEX(UpdateSheet!$O:$O, MATCH(1, (UpdateSheet!$G:$G=MAXIFS(UpdateSheet!$G:$G, UpdateSheet!$M:$M, K1236,UpdateSheet!$N:$N, N1236, UpdateSheet!$G:$G, "&lt;=" &amp; D1236)) * (UpdateSheet!$M:$M=K1236) *(UpdateSheet!$N:$N=N1236), 0))), ""))
)
</f>
        <v/>
      </c>
      <c r="R1236" s="81" t="s">
        <v>97</v>
      </c>
      <c r="S1236" s="63"/>
      <c r="T1236" s="87"/>
      <c r="U1236" s="84" t="s">
        <v>97</v>
      </c>
      <c r="V1236" s="84" t="s">
        <v>97</v>
      </c>
      <c r="W1236" s="85" t="b">
        <v>0</v>
      </c>
      <c r="X1236" s="63"/>
      <c r="Y1236" s="63"/>
      <c r="Z1236" s="63"/>
    </row>
    <row r="1237">
      <c r="A1237" s="75"/>
      <c r="B1237" s="94"/>
      <c r="C1237" s="75"/>
      <c r="D1237" s="76"/>
      <c r="E1237" s="75" t="s">
        <v>97</v>
      </c>
      <c r="F1237" s="75" t="s">
        <v>97</v>
      </c>
      <c r="G1237" s="77"/>
      <c r="H1237" s="77"/>
      <c r="I1237" s="80"/>
      <c r="J1237" s="77" t="s">
        <v>97</v>
      </c>
      <c r="K1237" s="79" t="s">
        <v>97</v>
      </c>
      <c r="L1237" s="79"/>
      <c r="M1237" s="80"/>
      <c r="N1237" s="79" t="s">
        <v>97</v>
      </c>
      <c r="O1237" s="81" t="str">
        <f t="array" ref="O1237">IF(A1237="", "", (IFNA(IF(A1237="", "", INDEX(UpdateSheet!$L:$L, MATCH(1, (UpdateSheet!$G:$G=MAXIFS(UpdateSheet!$G:$G, UpdateSheet!$H:$H, G1237, UpdateSheet!$G:$G, "&lt;=" &amp; D1237)) * (UpdateSheet!$H:$H=G1237), 0))), "") * J1237) +
(IFNA(IF(A1237="", "", INDEX(UpdateSheet!$P:$P, MATCH(1, (UpdateSheet!$G:$G=MAXIFS(UpdateSheet!$G:$G, UpdateSheet!$M:$M, K1237, UpdateSheet!$G:$G, "&lt;=" &amp; D1237)) * (UpdateSheet!$M:$M=K1237), 0))), "") * N1237)
)
</f>
        <v/>
      </c>
      <c r="P1237" s="86"/>
      <c r="Q1237" s="82" t="str">
        <f t="array" ref="Q1237">IF(A1237="", "", (IFNA(IF(A1237="", "", INDEX(UpdateSheet!$K:$K, MATCH(1, (UpdateSheet!$G:$G=MAXIFS(UpdateSheet!$G:$G, UpdateSheet!$H:$H, G1237, UpdateSheet!$I:$I, J1237, UpdateSheet!$G:$G, "&lt;=" &amp; D1237)) * (UpdateSheet!$H:$H=G1237) *(UpdateSheet!$I:$I=J1237), 0))), "")) +
(IFNA(IF(A1237="", "", INDEX(UpdateSheet!$O:$O, MATCH(1, (UpdateSheet!$G:$G=MAXIFS(UpdateSheet!$G:$G, UpdateSheet!$M:$M, K1237,UpdateSheet!$N:$N, N1237, UpdateSheet!$G:$G, "&lt;=" &amp; D1237)) * (UpdateSheet!$M:$M=K1237) *(UpdateSheet!$N:$N=N1237), 0))), ""))
)
</f>
        <v/>
      </c>
      <c r="R1237" s="81" t="s">
        <v>97</v>
      </c>
      <c r="S1237" s="63"/>
      <c r="T1237" s="87"/>
      <c r="U1237" s="84" t="s">
        <v>97</v>
      </c>
      <c r="V1237" s="84" t="s">
        <v>97</v>
      </c>
      <c r="W1237" s="85" t="b">
        <v>0</v>
      </c>
      <c r="X1237" s="63"/>
      <c r="Y1237" s="63"/>
      <c r="Z1237" s="63"/>
    </row>
    <row r="1238">
      <c r="A1238" s="75"/>
      <c r="B1238" s="94"/>
      <c r="C1238" s="75"/>
      <c r="D1238" s="76"/>
      <c r="E1238" s="75" t="s">
        <v>97</v>
      </c>
      <c r="F1238" s="75" t="s">
        <v>97</v>
      </c>
      <c r="G1238" s="77"/>
      <c r="H1238" s="77"/>
      <c r="I1238" s="80"/>
      <c r="J1238" s="77" t="s">
        <v>97</v>
      </c>
      <c r="K1238" s="79" t="s">
        <v>97</v>
      </c>
      <c r="L1238" s="79"/>
      <c r="M1238" s="80"/>
      <c r="N1238" s="79" t="s">
        <v>97</v>
      </c>
      <c r="O1238" s="81" t="str">
        <f t="array" ref="O1238">IF(A1238="", "", (IFNA(IF(A1238="", "", INDEX(UpdateSheet!$L:$L, MATCH(1, (UpdateSheet!$G:$G=MAXIFS(UpdateSheet!$G:$G, UpdateSheet!$H:$H, G1238, UpdateSheet!$G:$G, "&lt;=" &amp; D1238)) * (UpdateSheet!$H:$H=G1238), 0))), "") * J1238) +
(IFNA(IF(A1238="", "", INDEX(UpdateSheet!$P:$P, MATCH(1, (UpdateSheet!$G:$G=MAXIFS(UpdateSheet!$G:$G, UpdateSheet!$M:$M, K1238, UpdateSheet!$G:$G, "&lt;=" &amp; D1238)) * (UpdateSheet!$M:$M=K1238), 0))), "") * N1238)
)
</f>
        <v/>
      </c>
      <c r="P1238" s="86"/>
      <c r="Q1238" s="82" t="str">
        <f t="array" ref="Q1238">IF(A1238="", "", (IFNA(IF(A1238="", "", INDEX(UpdateSheet!$K:$K, MATCH(1, (UpdateSheet!$G:$G=MAXIFS(UpdateSheet!$G:$G, UpdateSheet!$H:$H, G1238, UpdateSheet!$I:$I, J1238, UpdateSheet!$G:$G, "&lt;=" &amp; D1238)) * (UpdateSheet!$H:$H=G1238) *(UpdateSheet!$I:$I=J1238), 0))), "")) +
(IFNA(IF(A1238="", "", INDEX(UpdateSheet!$O:$O, MATCH(1, (UpdateSheet!$G:$G=MAXIFS(UpdateSheet!$G:$G, UpdateSheet!$M:$M, K1238,UpdateSheet!$N:$N, N1238, UpdateSheet!$G:$G, "&lt;=" &amp; D1238)) * (UpdateSheet!$M:$M=K1238) *(UpdateSheet!$N:$N=N1238), 0))), ""))
)
</f>
        <v/>
      </c>
      <c r="R1238" s="81" t="s">
        <v>97</v>
      </c>
      <c r="S1238" s="63"/>
      <c r="T1238" s="87"/>
      <c r="U1238" s="84" t="s">
        <v>97</v>
      </c>
      <c r="V1238" s="84" t="s">
        <v>97</v>
      </c>
      <c r="W1238" s="85" t="b">
        <v>0</v>
      </c>
      <c r="X1238" s="63"/>
      <c r="Y1238" s="63"/>
      <c r="Z1238" s="63"/>
    </row>
    <row r="1239">
      <c r="A1239" s="75"/>
      <c r="B1239" s="94"/>
      <c r="C1239" s="75"/>
      <c r="D1239" s="76"/>
      <c r="E1239" s="75" t="s">
        <v>97</v>
      </c>
      <c r="F1239" s="75" t="s">
        <v>97</v>
      </c>
      <c r="G1239" s="77"/>
      <c r="H1239" s="77"/>
      <c r="I1239" s="80"/>
      <c r="J1239" s="77" t="s">
        <v>97</v>
      </c>
      <c r="K1239" s="79" t="s">
        <v>97</v>
      </c>
      <c r="L1239" s="79"/>
      <c r="M1239" s="80"/>
      <c r="N1239" s="79" t="s">
        <v>97</v>
      </c>
      <c r="O1239" s="81" t="str">
        <f t="array" ref="O1239">IF(A1239="", "", (IFNA(IF(A1239="", "", INDEX(UpdateSheet!$L:$L, MATCH(1, (UpdateSheet!$G:$G=MAXIFS(UpdateSheet!$G:$G, UpdateSheet!$H:$H, G1239, UpdateSheet!$G:$G, "&lt;=" &amp; D1239)) * (UpdateSheet!$H:$H=G1239), 0))), "") * J1239) +
(IFNA(IF(A1239="", "", INDEX(UpdateSheet!$P:$P, MATCH(1, (UpdateSheet!$G:$G=MAXIFS(UpdateSheet!$G:$G, UpdateSheet!$M:$M, K1239, UpdateSheet!$G:$G, "&lt;=" &amp; D1239)) * (UpdateSheet!$M:$M=K1239), 0))), "") * N1239)
)
</f>
        <v/>
      </c>
      <c r="P1239" s="86"/>
      <c r="Q1239" s="82" t="str">
        <f t="array" ref="Q1239">IF(A1239="", "", (IFNA(IF(A1239="", "", INDEX(UpdateSheet!$K:$K, MATCH(1, (UpdateSheet!$G:$G=MAXIFS(UpdateSheet!$G:$G, UpdateSheet!$H:$H, G1239, UpdateSheet!$I:$I, J1239, UpdateSheet!$G:$G, "&lt;=" &amp; D1239)) * (UpdateSheet!$H:$H=G1239) *(UpdateSheet!$I:$I=J1239), 0))), "")) +
(IFNA(IF(A1239="", "", INDEX(UpdateSheet!$O:$O, MATCH(1, (UpdateSheet!$G:$G=MAXIFS(UpdateSheet!$G:$G, UpdateSheet!$M:$M, K1239,UpdateSheet!$N:$N, N1239, UpdateSheet!$G:$G, "&lt;=" &amp; D1239)) * (UpdateSheet!$M:$M=K1239) *(UpdateSheet!$N:$N=N1239), 0))), ""))
)
</f>
        <v/>
      </c>
      <c r="R1239" s="81" t="s">
        <v>97</v>
      </c>
      <c r="S1239" s="63"/>
      <c r="T1239" s="87"/>
      <c r="U1239" s="84" t="s">
        <v>97</v>
      </c>
      <c r="V1239" s="84" t="s">
        <v>97</v>
      </c>
      <c r="W1239" s="85" t="b">
        <v>0</v>
      </c>
      <c r="X1239" s="63"/>
      <c r="Y1239" s="63"/>
      <c r="Z1239" s="63"/>
    </row>
    <row r="1240">
      <c r="A1240" s="75"/>
      <c r="B1240" s="94"/>
      <c r="C1240" s="75"/>
      <c r="D1240" s="76"/>
      <c r="E1240" s="75" t="s">
        <v>97</v>
      </c>
      <c r="F1240" s="75" t="s">
        <v>97</v>
      </c>
      <c r="G1240" s="77"/>
      <c r="H1240" s="77"/>
      <c r="I1240" s="80"/>
      <c r="J1240" s="77" t="s">
        <v>97</v>
      </c>
      <c r="K1240" s="79" t="s">
        <v>97</v>
      </c>
      <c r="L1240" s="79"/>
      <c r="M1240" s="80"/>
      <c r="N1240" s="79" t="s">
        <v>97</v>
      </c>
      <c r="O1240" s="81" t="str">
        <f t="array" ref="O1240">IF(A1240="", "", (IFNA(IF(A1240="", "", INDEX(UpdateSheet!$L:$L, MATCH(1, (UpdateSheet!$G:$G=MAXIFS(UpdateSheet!$G:$G, UpdateSheet!$H:$H, G1240, UpdateSheet!$G:$G, "&lt;=" &amp; D1240)) * (UpdateSheet!$H:$H=G1240), 0))), "") * J1240) +
(IFNA(IF(A1240="", "", INDEX(UpdateSheet!$P:$P, MATCH(1, (UpdateSheet!$G:$G=MAXIFS(UpdateSheet!$G:$G, UpdateSheet!$M:$M, K1240, UpdateSheet!$G:$G, "&lt;=" &amp; D1240)) * (UpdateSheet!$M:$M=K1240), 0))), "") * N1240)
)
</f>
        <v/>
      </c>
      <c r="P1240" s="86"/>
      <c r="Q1240" s="82" t="str">
        <f t="array" ref="Q1240">IF(A1240="", "", (IFNA(IF(A1240="", "", INDEX(UpdateSheet!$K:$K, MATCH(1, (UpdateSheet!$G:$G=MAXIFS(UpdateSheet!$G:$G, UpdateSheet!$H:$H, G1240, UpdateSheet!$I:$I, J1240, UpdateSheet!$G:$G, "&lt;=" &amp; D1240)) * (UpdateSheet!$H:$H=G1240) *(UpdateSheet!$I:$I=J1240), 0))), "")) +
(IFNA(IF(A1240="", "", INDEX(UpdateSheet!$O:$O, MATCH(1, (UpdateSheet!$G:$G=MAXIFS(UpdateSheet!$G:$G, UpdateSheet!$M:$M, K1240,UpdateSheet!$N:$N, N1240, UpdateSheet!$G:$G, "&lt;=" &amp; D1240)) * (UpdateSheet!$M:$M=K1240) *(UpdateSheet!$N:$N=N1240), 0))), ""))
)
</f>
        <v/>
      </c>
      <c r="R1240" s="81" t="s">
        <v>97</v>
      </c>
      <c r="S1240" s="63"/>
      <c r="T1240" s="87"/>
      <c r="U1240" s="84" t="s">
        <v>97</v>
      </c>
      <c r="V1240" s="84" t="s">
        <v>97</v>
      </c>
      <c r="W1240" s="85" t="b">
        <v>0</v>
      </c>
      <c r="X1240" s="63"/>
      <c r="Y1240" s="63"/>
      <c r="Z1240" s="63"/>
    </row>
    <row r="1241">
      <c r="A1241" s="75"/>
      <c r="B1241" s="94"/>
      <c r="C1241" s="75"/>
      <c r="D1241" s="76"/>
      <c r="E1241" s="75" t="s">
        <v>97</v>
      </c>
      <c r="F1241" s="75" t="s">
        <v>97</v>
      </c>
      <c r="G1241" s="77"/>
      <c r="H1241" s="77"/>
      <c r="I1241" s="80"/>
      <c r="J1241" s="77" t="s">
        <v>97</v>
      </c>
      <c r="K1241" s="79" t="s">
        <v>97</v>
      </c>
      <c r="L1241" s="79"/>
      <c r="M1241" s="80"/>
      <c r="N1241" s="79" t="s">
        <v>97</v>
      </c>
      <c r="O1241" s="81" t="str">
        <f t="array" ref="O1241">IF(A1241="", "", (IFNA(IF(A1241="", "", INDEX(UpdateSheet!$L:$L, MATCH(1, (UpdateSheet!$G:$G=MAXIFS(UpdateSheet!$G:$G, UpdateSheet!$H:$H, G1241, UpdateSheet!$G:$G, "&lt;=" &amp; D1241)) * (UpdateSheet!$H:$H=G1241), 0))), "") * J1241) +
(IFNA(IF(A1241="", "", INDEX(UpdateSheet!$P:$P, MATCH(1, (UpdateSheet!$G:$G=MAXIFS(UpdateSheet!$G:$G, UpdateSheet!$M:$M, K1241, UpdateSheet!$G:$G, "&lt;=" &amp; D1241)) * (UpdateSheet!$M:$M=K1241), 0))), "") * N1241)
)
</f>
        <v/>
      </c>
      <c r="P1241" s="86"/>
      <c r="Q1241" s="82" t="str">
        <f t="array" ref="Q1241">IF(A1241="", "", (IFNA(IF(A1241="", "", INDEX(UpdateSheet!$K:$K, MATCH(1, (UpdateSheet!$G:$G=MAXIFS(UpdateSheet!$G:$G, UpdateSheet!$H:$H, G1241, UpdateSheet!$I:$I, J1241, UpdateSheet!$G:$G, "&lt;=" &amp; D1241)) * (UpdateSheet!$H:$H=G1241) *(UpdateSheet!$I:$I=J1241), 0))), "")) +
(IFNA(IF(A1241="", "", INDEX(UpdateSheet!$O:$O, MATCH(1, (UpdateSheet!$G:$G=MAXIFS(UpdateSheet!$G:$G, UpdateSheet!$M:$M, K1241,UpdateSheet!$N:$N, N1241, UpdateSheet!$G:$G, "&lt;=" &amp; D1241)) * (UpdateSheet!$M:$M=K1241) *(UpdateSheet!$N:$N=N1241), 0))), ""))
)
</f>
        <v/>
      </c>
      <c r="R1241" s="81" t="s">
        <v>97</v>
      </c>
      <c r="S1241" s="63"/>
      <c r="T1241" s="87"/>
      <c r="U1241" s="84" t="s">
        <v>97</v>
      </c>
      <c r="V1241" s="84" t="s">
        <v>97</v>
      </c>
      <c r="W1241" s="85" t="b">
        <v>0</v>
      </c>
      <c r="X1241" s="63"/>
      <c r="Y1241" s="63"/>
      <c r="Z1241" s="63"/>
    </row>
    <row r="1242">
      <c r="A1242" s="75"/>
      <c r="B1242" s="94"/>
      <c r="C1242" s="75"/>
      <c r="D1242" s="76"/>
      <c r="E1242" s="75" t="s">
        <v>97</v>
      </c>
      <c r="F1242" s="75" t="s">
        <v>97</v>
      </c>
      <c r="G1242" s="77"/>
      <c r="H1242" s="77"/>
      <c r="I1242" s="80"/>
      <c r="J1242" s="77" t="s">
        <v>97</v>
      </c>
      <c r="K1242" s="79" t="s">
        <v>97</v>
      </c>
      <c r="L1242" s="79"/>
      <c r="M1242" s="80"/>
      <c r="N1242" s="79" t="s">
        <v>97</v>
      </c>
      <c r="O1242" s="81" t="str">
        <f t="array" ref="O1242">IF(A1242="", "", (IFNA(IF(A1242="", "", INDEX(UpdateSheet!$L:$L, MATCH(1, (UpdateSheet!$G:$G=MAXIFS(UpdateSheet!$G:$G, UpdateSheet!$H:$H, G1242, UpdateSheet!$G:$G, "&lt;=" &amp; D1242)) * (UpdateSheet!$H:$H=G1242), 0))), "") * J1242) +
(IFNA(IF(A1242="", "", INDEX(UpdateSheet!$P:$P, MATCH(1, (UpdateSheet!$G:$G=MAXIFS(UpdateSheet!$G:$G, UpdateSheet!$M:$M, K1242, UpdateSheet!$G:$G, "&lt;=" &amp; D1242)) * (UpdateSheet!$M:$M=K1242), 0))), "") * N1242)
)
</f>
        <v/>
      </c>
      <c r="P1242" s="86"/>
      <c r="Q1242" s="82" t="str">
        <f t="array" ref="Q1242">IF(A1242="", "", (IFNA(IF(A1242="", "", INDEX(UpdateSheet!$K:$K, MATCH(1, (UpdateSheet!$G:$G=MAXIFS(UpdateSheet!$G:$G, UpdateSheet!$H:$H, G1242, UpdateSheet!$I:$I, J1242, UpdateSheet!$G:$G, "&lt;=" &amp; D1242)) * (UpdateSheet!$H:$H=G1242) *(UpdateSheet!$I:$I=J1242), 0))), "")) +
(IFNA(IF(A1242="", "", INDEX(UpdateSheet!$O:$O, MATCH(1, (UpdateSheet!$G:$G=MAXIFS(UpdateSheet!$G:$G, UpdateSheet!$M:$M, K1242,UpdateSheet!$N:$N, N1242, UpdateSheet!$G:$G, "&lt;=" &amp; D1242)) * (UpdateSheet!$M:$M=K1242) *(UpdateSheet!$N:$N=N1242), 0))), ""))
)
</f>
        <v/>
      </c>
      <c r="R1242" s="81" t="s">
        <v>97</v>
      </c>
      <c r="S1242" s="63"/>
      <c r="T1242" s="87"/>
      <c r="U1242" s="84" t="s">
        <v>97</v>
      </c>
      <c r="V1242" s="84" t="s">
        <v>97</v>
      </c>
      <c r="W1242" s="85" t="b">
        <v>0</v>
      </c>
      <c r="X1242" s="63"/>
      <c r="Y1242" s="63"/>
      <c r="Z1242" s="63"/>
    </row>
    <row r="1243">
      <c r="A1243" s="75"/>
      <c r="B1243" s="94"/>
      <c r="C1243" s="75"/>
      <c r="D1243" s="76"/>
      <c r="E1243" s="75" t="s">
        <v>97</v>
      </c>
      <c r="F1243" s="75" t="s">
        <v>97</v>
      </c>
      <c r="G1243" s="77"/>
      <c r="H1243" s="77"/>
      <c r="I1243" s="80"/>
      <c r="J1243" s="77" t="s">
        <v>97</v>
      </c>
      <c r="K1243" s="79" t="s">
        <v>97</v>
      </c>
      <c r="L1243" s="79"/>
      <c r="M1243" s="80"/>
      <c r="N1243" s="79" t="s">
        <v>97</v>
      </c>
      <c r="O1243" s="81" t="str">
        <f t="array" ref="O1243">IF(A1243="", "", (IFNA(IF(A1243="", "", INDEX(UpdateSheet!$L:$L, MATCH(1, (UpdateSheet!$G:$G=MAXIFS(UpdateSheet!$G:$G, UpdateSheet!$H:$H, G1243, UpdateSheet!$G:$G, "&lt;=" &amp; D1243)) * (UpdateSheet!$H:$H=G1243), 0))), "") * J1243) +
(IFNA(IF(A1243="", "", INDEX(UpdateSheet!$P:$P, MATCH(1, (UpdateSheet!$G:$G=MAXIFS(UpdateSheet!$G:$G, UpdateSheet!$M:$M, K1243, UpdateSheet!$G:$G, "&lt;=" &amp; D1243)) * (UpdateSheet!$M:$M=K1243), 0))), "") * N1243)
)
</f>
        <v/>
      </c>
      <c r="P1243" s="86"/>
      <c r="Q1243" s="82" t="str">
        <f t="array" ref="Q1243">IF(A1243="", "", (IFNA(IF(A1243="", "", INDEX(UpdateSheet!$K:$K, MATCH(1, (UpdateSheet!$G:$G=MAXIFS(UpdateSheet!$G:$G, UpdateSheet!$H:$H, G1243, UpdateSheet!$I:$I, J1243, UpdateSheet!$G:$G, "&lt;=" &amp; D1243)) * (UpdateSheet!$H:$H=G1243) *(UpdateSheet!$I:$I=J1243), 0))), "")) +
(IFNA(IF(A1243="", "", INDEX(UpdateSheet!$O:$O, MATCH(1, (UpdateSheet!$G:$G=MAXIFS(UpdateSheet!$G:$G, UpdateSheet!$M:$M, K1243,UpdateSheet!$N:$N, N1243, UpdateSheet!$G:$G, "&lt;=" &amp; D1243)) * (UpdateSheet!$M:$M=K1243) *(UpdateSheet!$N:$N=N1243), 0))), ""))
)
</f>
        <v/>
      </c>
      <c r="R1243" s="81" t="s">
        <v>97</v>
      </c>
      <c r="S1243" s="63"/>
      <c r="T1243" s="87"/>
      <c r="U1243" s="84" t="s">
        <v>97</v>
      </c>
      <c r="V1243" s="84" t="s">
        <v>97</v>
      </c>
      <c r="W1243" s="85" t="b">
        <v>0</v>
      </c>
      <c r="X1243" s="63"/>
      <c r="Y1243" s="63"/>
      <c r="Z1243" s="63"/>
    </row>
    <row r="1244">
      <c r="A1244" s="75"/>
      <c r="B1244" s="94"/>
      <c r="C1244" s="75"/>
      <c r="D1244" s="76"/>
      <c r="E1244" s="75" t="s">
        <v>97</v>
      </c>
      <c r="F1244" s="75" t="s">
        <v>97</v>
      </c>
      <c r="G1244" s="77"/>
      <c r="H1244" s="77"/>
      <c r="I1244" s="80"/>
      <c r="J1244" s="77" t="s">
        <v>97</v>
      </c>
      <c r="K1244" s="79" t="s">
        <v>97</v>
      </c>
      <c r="L1244" s="79"/>
      <c r="M1244" s="80"/>
      <c r="N1244" s="79" t="s">
        <v>97</v>
      </c>
      <c r="O1244" s="81" t="str">
        <f t="array" ref="O1244">IF(A1244="", "", (IFNA(IF(A1244="", "", INDEX(UpdateSheet!$L:$L, MATCH(1, (UpdateSheet!$G:$G=MAXIFS(UpdateSheet!$G:$G, UpdateSheet!$H:$H, G1244, UpdateSheet!$G:$G, "&lt;=" &amp; D1244)) * (UpdateSheet!$H:$H=G1244), 0))), "") * J1244) +
(IFNA(IF(A1244="", "", INDEX(UpdateSheet!$P:$P, MATCH(1, (UpdateSheet!$G:$G=MAXIFS(UpdateSheet!$G:$G, UpdateSheet!$M:$M, K1244, UpdateSheet!$G:$G, "&lt;=" &amp; D1244)) * (UpdateSheet!$M:$M=K1244), 0))), "") * N1244)
)
</f>
        <v/>
      </c>
      <c r="P1244" s="86"/>
      <c r="Q1244" s="82" t="str">
        <f t="array" ref="Q1244">IF(A1244="", "", (IFNA(IF(A1244="", "", INDEX(UpdateSheet!$K:$K, MATCH(1, (UpdateSheet!$G:$G=MAXIFS(UpdateSheet!$G:$G, UpdateSheet!$H:$H, G1244, UpdateSheet!$I:$I, J1244, UpdateSheet!$G:$G, "&lt;=" &amp; D1244)) * (UpdateSheet!$H:$H=G1244) *(UpdateSheet!$I:$I=J1244), 0))), "")) +
(IFNA(IF(A1244="", "", INDEX(UpdateSheet!$O:$O, MATCH(1, (UpdateSheet!$G:$G=MAXIFS(UpdateSheet!$G:$G, UpdateSheet!$M:$M, K1244,UpdateSheet!$N:$N, N1244, UpdateSheet!$G:$G, "&lt;=" &amp; D1244)) * (UpdateSheet!$M:$M=K1244) *(UpdateSheet!$N:$N=N1244), 0))), ""))
)
</f>
        <v/>
      </c>
      <c r="R1244" s="81" t="s">
        <v>97</v>
      </c>
      <c r="S1244" s="63"/>
      <c r="T1244" s="87"/>
      <c r="U1244" s="84" t="s">
        <v>97</v>
      </c>
      <c r="V1244" s="84" t="s">
        <v>97</v>
      </c>
      <c r="W1244" s="85" t="b">
        <v>0</v>
      </c>
      <c r="X1244" s="63"/>
      <c r="Y1244" s="63"/>
      <c r="Z1244" s="63"/>
    </row>
    <row r="1245">
      <c r="A1245" s="75"/>
      <c r="B1245" s="94"/>
      <c r="C1245" s="75"/>
      <c r="D1245" s="76"/>
      <c r="E1245" s="75" t="s">
        <v>97</v>
      </c>
      <c r="F1245" s="75" t="s">
        <v>97</v>
      </c>
      <c r="G1245" s="77"/>
      <c r="H1245" s="77"/>
      <c r="I1245" s="80"/>
      <c r="J1245" s="77" t="s">
        <v>97</v>
      </c>
      <c r="K1245" s="79" t="s">
        <v>97</v>
      </c>
      <c r="L1245" s="79"/>
      <c r="M1245" s="80"/>
      <c r="N1245" s="79" t="s">
        <v>97</v>
      </c>
      <c r="O1245" s="81" t="str">
        <f t="array" ref="O1245">IF(A1245="", "", (IFNA(IF(A1245="", "", INDEX(UpdateSheet!$L:$L, MATCH(1, (UpdateSheet!$G:$G=MAXIFS(UpdateSheet!$G:$G, UpdateSheet!$H:$H, G1245, UpdateSheet!$G:$G, "&lt;=" &amp; D1245)) * (UpdateSheet!$H:$H=G1245), 0))), "") * J1245) +
(IFNA(IF(A1245="", "", INDEX(UpdateSheet!$P:$P, MATCH(1, (UpdateSheet!$G:$G=MAXIFS(UpdateSheet!$G:$G, UpdateSheet!$M:$M, K1245, UpdateSheet!$G:$G, "&lt;=" &amp; D1245)) * (UpdateSheet!$M:$M=K1245), 0))), "") * N1245)
)
</f>
        <v/>
      </c>
      <c r="P1245" s="86"/>
      <c r="Q1245" s="82" t="str">
        <f t="array" ref="Q1245">IF(A1245="", "", (IFNA(IF(A1245="", "", INDEX(UpdateSheet!$K:$K, MATCH(1, (UpdateSheet!$G:$G=MAXIFS(UpdateSheet!$G:$G, UpdateSheet!$H:$H, G1245, UpdateSheet!$I:$I, J1245, UpdateSheet!$G:$G, "&lt;=" &amp; D1245)) * (UpdateSheet!$H:$H=G1245) *(UpdateSheet!$I:$I=J1245), 0))), "")) +
(IFNA(IF(A1245="", "", INDEX(UpdateSheet!$O:$O, MATCH(1, (UpdateSheet!$G:$G=MAXIFS(UpdateSheet!$G:$G, UpdateSheet!$M:$M, K1245,UpdateSheet!$N:$N, N1245, UpdateSheet!$G:$G, "&lt;=" &amp; D1245)) * (UpdateSheet!$M:$M=K1245) *(UpdateSheet!$N:$N=N1245), 0))), ""))
)
</f>
        <v/>
      </c>
      <c r="R1245" s="81" t="s">
        <v>97</v>
      </c>
      <c r="S1245" s="63"/>
      <c r="T1245" s="87"/>
      <c r="U1245" s="84" t="s">
        <v>97</v>
      </c>
      <c r="V1245" s="84" t="s">
        <v>97</v>
      </c>
      <c r="W1245" s="85" t="b">
        <v>0</v>
      </c>
      <c r="X1245" s="63"/>
      <c r="Y1245" s="63"/>
      <c r="Z1245" s="63"/>
    </row>
    <row r="1246">
      <c r="A1246" s="75"/>
      <c r="B1246" s="94"/>
      <c r="C1246" s="75"/>
      <c r="D1246" s="76"/>
      <c r="E1246" s="75" t="s">
        <v>97</v>
      </c>
      <c r="F1246" s="75" t="s">
        <v>97</v>
      </c>
      <c r="G1246" s="77"/>
      <c r="H1246" s="77"/>
      <c r="I1246" s="80"/>
      <c r="J1246" s="77" t="s">
        <v>97</v>
      </c>
      <c r="K1246" s="79" t="s">
        <v>97</v>
      </c>
      <c r="L1246" s="79"/>
      <c r="M1246" s="80"/>
      <c r="N1246" s="79" t="s">
        <v>97</v>
      </c>
      <c r="O1246" s="81" t="str">
        <f t="array" ref="O1246">IF(A1246="", "", (IFNA(IF(A1246="", "", INDEX(UpdateSheet!$L:$L, MATCH(1, (UpdateSheet!$G:$G=MAXIFS(UpdateSheet!$G:$G, UpdateSheet!$H:$H, G1246, UpdateSheet!$G:$G, "&lt;=" &amp; D1246)) * (UpdateSheet!$H:$H=G1246), 0))), "") * J1246) +
(IFNA(IF(A1246="", "", INDEX(UpdateSheet!$P:$P, MATCH(1, (UpdateSheet!$G:$G=MAXIFS(UpdateSheet!$G:$G, UpdateSheet!$M:$M, K1246, UpdateSheet!$G:$G, "&lt;=" &amp; D1246)) * (UpdateSheet!$M:$M=K1246), 0))), "") * N1246)
)
</f>
        <v/>
      </c>
      <c r="P1246" s="86"/>
      <c r="Q1246" s="82" t="str">
        <f t="array" ref="Q1246">IF(A1246="", "", (IFNA(IF(A1246="", "", INDEX(UpdateSheet!$K:$K, MATCH(1, (UpdateSheet!$G:$G=MAXIFS(UpdateSheet!$G:$G, UpdateSheet!$H:$H, G1246, UpdateSheet!$I:$I, J1246, UpdateSheet!$G:$G, "&lt;=" &amp; D1246)) * (UpdateSheet!$H:$H=G1246) *(UpdateSheet!$I:$I=J1246), 0))), "")) +
(IFNA(IF(A1246="", "", INDEX(UpdateSheet!$O:$O, MATCH(1, (UpdateSheet!$G:$G=MAXIFS(UpdateSheet!$G:$G, UpdateSheet!$M:$M, K1246,UpdateSheet!$N:$N, N1246, UpdateSheet!$G:$G, "&lt;=" &amp; D1246)) * (UpdateSheet!$M:$M=K1246) *(UpdateSheet!$N:$N=N1246), 0))), ""))
)
</f>
        <v/>
      </c>
      <c r="R1246" s="81" t="s">
        <v>97</v>
      </c>
      <c r="S1246" s="63"/>
      <c r="T1246" s="87"/>
      <c r="U1246" s="84" t="s">
        <v>97</v>
      </c>
      <c r="V1246" s="84" t="s">
        <v>97</v>
      </c>
      <c r="W1246" s="85" t="b">
        <v>0</v>
      </c>
      <c r="X1246" s="63"/>
      <c r="Y1246" s="63"/>
      <c r="Z1246" s="63"/>
    </row>
    <row r="1247">
      <c r="A1247" s="75"/>
      <c r="B1247" s="94"/>
      <c r="C1247" s="75"/>
      <c r="D1247" s="76"/>
      <c r="E1247" s="75" t="s">
        <v>97</v>
      </c>
      <c r="F1247" s="75" t="s">
        <v>97</v>
      </c>
      <c r="G1247" s="77"/>
      <c r="H1247" s="77"/>
      <c r="I1247" s="80"/>
      <c r="J1247" s="77" t="s">
        <v>97</v>
      </c>
      <c r="K1247" s="79" t="s">
        <v>97</v>
      </c>
      <c r="L1247" s="79"/>
      <c r="M1247" s="80"/>
      <c r="N1247" s="79" t="s">
        <v>97</v>
      </c>
      <c r="O1247" s="81" t="str">
        <f t="array" ref="O1247">IF(A1247="", "", (IFNA(IF(A1247="", "", INDEX(UpdateSheet!$L:$L, MATCH(1, (UpdateSheet!$G:$G=MAXIFS(UpdateSheet!$G:$G, UpdateSheet!$H:$H, G1247, UpdateSheet!$G:$G, "&lt;=" &amp; D1247)) * (UpdateSheet!$H:$H=G1247), 0))), "") * J1247) +
(IFNA(IF(A1247="", "", INDEX(UpdateSheet!$P:$P, MATCH(1, (UpdateSheet!$G:$G=MAXIFS(UpdateSheet!$G:$G, UpdateSheet!$M:$M, K1247, UpdateSheet!$G:$G, "&lt;=" &amp; D1247)) * (UpdateSheet!$M:$M=K1247), 0))), "") * N1247)
)
</f>
        <v/>
      </c>
      <c r="P1247" s="86"/>
      <c r="Q1247" s="82" t="str">
        <f t="array" ref="Q1247">IF(A1247="", "", (IFNA(IF(A1247="", "", INDEX(UpdateSheet!$K:$K, MATCH(1, (UpdateSheet!$G:$G=MAXIFS(UpdateSheet!$G:$G, UpdateSheet!$H:$H, G1247, UpdateSheet!$I:$I, J1247, UpdateSheet!$G:$G, "&lt;=" &amp; D1247)) * (UpdateSheet!$H:$H=G1247) *(UpdateSheet!$I:$I=J1247), 0))), "")) +
(IFNA(IF(A1247="", "", INDEX(UpdateSheet!$O:$O, MATCH(1, (UpdateSheet!$G:$G=MAXIFS(UpdateSheet!$G:$G, UpdateSheet!$M:$M, K1247,UpdateSheet!$N:$N, N1247, UpdateSheet!$G:$G, "&lt;=" &amp; D1247)) * (UpdateSheet!$M:$M=K1247) *(UpdateSheet!$N:$N=N1247), 0))), ""))
)
</f>
        <v/>
      </c>
      <c r="R1247" s="81" t="s">
        <v>97</v>
      </c>
      <c r="S1247" s="63"/>
      <c r="T1247" s="87"/>
      <c r="U1247" s="84" t="s">
        <v>97</v>
      </c>
      <c r="V1247" s="84" t="s">
        <v>97</v>
      </c>
      <c r="W1247" s="85" t="b">
        <v>0</v>
      </c>
      <c r="X1247" s="63"/>
      <c r="Y1247" s="63"/>
      <c r="Z1247" s="63"/>
    </row>
    <row r="1248">
      <c r="A1248" s="75"/>
      <c r="B1248" s="94"/>
      <c r="C1248" s="75"/>
      <c r="D1248" s="76"/>
      <c r="E1248" s="75" t="s">
        <v>97</v>
      </c>
      <c r="F1248" s="75" t="s">
        <v>97</v>
      </c>
      <c r="G1248" s="77"/>
      <c r="H1248" s="77"/>
      <c r="I1248" s="80"/>
      <c r="J1248" s="77" t="s">
        <v>97</v>
      </c>
      <c r="K1248" s="79" t="s">
        <v>97</v>
      </c>
      <c r="L1248" s="79"/>
      <c r="M1248" s="80"/>
      <c r="N1248" s="79" t="s">
        <v>97</v>
      </c>
      <c r="O1248" s="81" t="str">
        <f t="array" ref="O1248">IF(A1248="", "", (IFNA(IF(A1248="", "", INDEX(UpdateSheet!$L:$L, MATCH(1, (UpdateSheet!$G:$G=MAXIFS(UpdateSheet!$G:$G, UpdateSheet!$H:$H, G1248, UpdateSheet!$G:$G, "&lt;=" &amp; D1248)) * (UpdateSheet!$H:$H=G1248), 0))), "") * J1248) +
(IFNA(IF(A1248="", "", INDEX(UpdateSheet!$P:$P, MATCH(1, (UpdateSheet!$G:$G=MAXIFS(UpdateSheet!$G:$G, UpdateSheet!$M:$M, K1248, UpdateSheet!$G:$G, "&lt;=" &amp; D1248)) * (UpdateSheet!$M:$M=K1248), 0))), "") * N1248)
)
</f>
        <v/>
      </c>
      <c r="P1248" s="86"/>
      <c r="Q1248" s="82" t="str">
        <f t="array" ref="Q1248">IF(A1248="", "", (IFNA(IF(A1248="", "", INDEX(UpdateSheet!$K:$K, MATCH(1, (UpdateSheet!$G:$G=MAXIFS(UpdateSheet!$G:$G, UpdateSheet!$H:$H, G1248, UpdateSheet!$I:$I, J1248, UpdateSheet!$G:$G, "&lt;=" &amp; D1248)) * (UpdateSheet!$H:$H=G1248) *(UpdateSheet!$I:$I=J1248), 0))), "")) +
(IFNA(IF(A1248="", "", INDEX(UpdateSheet!$O:$O, MATCH(1, (UpdateSheet!$G:$G=MAXIFS(UpdateSheet!$G:$G, UpdateSheet!$M:$M, K1248,UpdateSheet!$N:$N, N1248, UpdateSheet!$G:$G, "&lt;=" &amp; D1248)) * (UpdateSheet!$M:$M=K1248) *(UpdateSheet!$N:$N=N1248), 0))), ""))
)
</f>
        <v/>
      </c>
      <c r="R1248" s="81" t="s">
        <v>97</v>
      </c>
      <c r="S1248" s="63"/>
      <c r="T1248" s="87"/>
      <c r="U1248" s="84" t="s">
        <v>97</v>
      </c>
      <c r="V1248" s="84" t="s">
        <v>97</v>
      </c>
      <c r="W1248" s="85" t="b">
        <v>0</v>
      </c>
      <c r="X1248" s="63"/>
      <c r="Y1248" s="63"/>
      <c r="Z1248" s="63"/>
    </row>
    <row r="1249">
      <c r="A1249" s="75"/>
      <c r="B1249" s="94"/>
      <c r="C1249" s="75"/>
      <c r="D1249" s="76"/>
      <c r="E1249" s="75" t="s">
        <v>97</v>
      </c>
      <c r="F1249" s="75" t="s">
        <v>97</v>
      </c>
      <c r="G1249" s="77"/>
      <c r="H1249" s="77"/>
      <c r="I1249" s="80"/>
      <c r="J1249" s="77" t="s">
        <v>97</v>
      </c>
      <c r="K1249" s="79" t="s">
        <v>97</v>
      </c>
      <c r="L1249" s="79"/>
      <c r="M1249" s="80"/>
      <c r="N1249" s="79" t="s">
        <v>97</v>
      </c>
      <c r="O1249" s="81" t="str">
        <f t="array" ref="O1249">IF(A1249="", "", (IFNA(IF(A1249="", "", INDEX(UpdateSheet!$L:$L, MATCH(1, (UpdateSheet!$G:$G=MAXIFS(UpdateSheet!$G:$G, UpdateSheet!$H:$H, G1249, UpdateSheet!$G:$G, "&lt;=" &amp; D1249)) * (UpdateSheet!$H:$H=G1249), 0))), "") * J1249) +
(IFNA(IF(A1249="", "", INDEX(UpdateSheet!$P:$P, MATCH(1, (UpdateSheet!$G:$G=MAXIFS(UpdateSheet!$G:$G, UpdateSheet!$M:$M, K1249, UpdateSheet!$G:$G, "&lt;=" &amp; D1249)) * (UpdateSheet!$M:$M=K1249), 0))), "") * N1249)
)
</f>
        <v/>
      </c>
      <c r="P1249" s="86"/>
      <c r="Q1249" s="82" t="str">
        <f t="array" ref="Q1249">IF(A1249="", "", (IFNA(IF(A1249="", "", INDEX(UpdateSheet!$K:$K, MATCH(1, (UpdateSheet!$G:$G=MAXIFS(UpdateSheet!$G:$G, UpdateSheet!$H:$H, G1249, UpdateSheet!$I:$I, J1249, UpdateSheet!$G:$G, "&lt;=" &amp; D1249)) * (UpdateSheet!$H:$H=G1249) *(UpdateSheet!$I:$I=J1249), 0))), "")) +
(IFNA(IF(A1249="", "", INDEX(UpdateSheet!$O:$O, MATCH(1, (UpdateSheet!$G:$G=MAXIFS(UpdateSheet!$G:$G, UpdateSheet!$M:$M, K1249,UpdateSheet!$N:$N, N1249, UpdateSheet!$G:$G, "&lt;=" &amp; D1249)) * (UpdateSheet!$M:$M=K1249) *(UpdateSheet!$N:$N=N1249), 0))), ""))
)
</f>
        <v/>
      </c>
      <c r="R1249" s="81" t="s">
        <v>97</v>
      </c>
      <c r="S1249" s="63"/>
      <c r="T1249" s="87"/>
      <c r="U1249" s="84" t="s">
        <v>97</v>
      </c>
      <c r="V1249" s="84" t="s">
        <v>97</v>
      </c>
      <c r="W1249" s="85" t="b">
        <v>0</v>
      </c>
      <c r="X1249" s="63"/>
      <c r="Y1249" s="63"/>
      <c r="Z1249" s="63"/>
    </row>
    <row r="1250">
      <c r="A1250" s="75"/>
      <c r="B1250" s="94"/>
      <c r="C1250" s="75"/>
      <c r="D1250" s="76"/>
      <c r="E1250" s="75" t="s">
        <v>97</v>
      </c>
      <c r="F1250" s="75" t="s">
        <v>97</v>
      </c>
      <c r="G1250" s="77"/>
      <c r="H1250" s="77"/>
      <c r="I1250" s="80"/>
      <c r="J1250" s="77" t="s">
        <v>97</v>
      </c>
      <c r="K1250" s="79" t="s">
        <v>97</v>
      </c>
      <c r="L1250" s="79"/>
      <c r="M1250" s="80"/>
      <c r="N1250" s="79" t="s">
        <v>97</v>
      </c>
      <c r="O1250" s="81" t="str">
        <f t="array" ref="O1250">IF(A1250="", "", (IFNA(IF(A1250="", "", INDEX(UpdateSheet!$L:$L, MATCH(1, (UpdateSheet!$G:$G=MAXIFS(UpdateSheet!$G:$G, UpdateSheet!$H:$H, G1250, UpdateSheet!$G:$G, "&lt;=" &amp; D1250)) * (UpdateSheet!$H:$H=G1250), 0))), "") * J1250) +
(IFNA(IF(A1250="", "", INDEX(UpdateSheet!$P:$P, MATCH(1, (UpdateSheet!$G:$G=MAXIFS(UpdateSheet!$G:$G, UpdateSheet!$M:$M, K1250, UpdateSheet!$G:$G, "&lt;=" &amp; D1250)) * (UpdateSheet!$M:$M=K1250), 0))), "") * N1250)
)
</f>
        <v/>
      </c>
      <c r="P1250" s="86"/>
      <c r="Q1250" s="82" t="str">
        <f t="array" ref="Q1250">IF(A1250="", "", (IFNA(IF(A1250="", "", INDEX(UpdateSheet!$K:$K, MATCH(1, (UpdateSheet!$G:$G=MAXIFS(UpdateSheet!$G:$G, UpdateSheet!$H:$H, G1250, UpdateSheet!$I:$I, J1250, UpdateSheet!$G:$G, "&lt;=" &amp; D1250)) * (UpdateSheet!$H:$H=G1250) *(UpdateSheet!$I:$I=J1250), 0))), "")) +
(IFNA(IF(A1250="", "", INDEX(UpdateSheet!$O:$O, MATCH(1, (UpdateSheet!$G:$G=MAXIFS(UpdateSheet!$G:$G, UpdateSheet!$M:$M, K1250,UpdateSheet!$N:$N, N1250, UpdateSheet!$G:$G, "&lt;=" &amp; D1250)) * (UpdateSheet!$M:$M=K1250) *(UpdateSheet!$N:$N=N1250), 0))), ""))
)
</f>
        <v/>
      </c>
      <c r="R1250" s="81" t="s">
        <v>97</v>
      </c>
      <c r="S1250" s="63"/>
      <c r="T1250" s="87"/>
      <c r="U1250" s="84" t="s">
        <v>97</v>
      </c>
      <c r="V1250" s="84" t="s">
        <v>97</v>
      </c>
      <c r="W1250" s="85" t="b">
        <v>0</v>
      </c>
      <c r="X1250" s="63"/>
      <c r="Y1250" s="63"/>
      <c r="Z1250" s="63"/>
    </row>
    <row r="1251">
      <c r="A1251" s="75"/>
      <c r="B1251" s="94"/>
      <c r="C1251" s="75"/>
      <c r="D1251" s="76"/>
      <c r="E1251" s="75" t="s">
        <v>97</v>
      </c>
      <c r="F1251" s="75" t="s">
        <v>97</v>
      </c>
      <c r="G1251" s="77"/>
      <c r="H1251" s="77"/>
      <c r="I1251" s="80"/>
      <c r="J1251" s="77" t="s">
        <v>97</v>
      </c>
      <c r="K1251" s="79" t="s">
        <v>97</v>
      </c>
      <c r="L1251" s="79"/>
      <c r="M1251" s="80"/>
      <c r="N1251" s="79" t="s">
        <v>97</v>
      </c>
      <c r="O1251" s="81" t="str">
        <f t="array" ref="O1251">IF(A1251="", "", (IFNA(IF(A1251="", "", INDEX(UpdateSheet!$L:$L, MATCH(1, (UpdateSheet!$G:$G=MAXIFS(UpdateSheet!$G:$G, UpdateSheet!$H:$H, G1251, UpdateSheet!$G:$G, "&lt;=" &amp; D1251)) * (UpdateSheet!$H:$H=G1251), 0))), "") * J1251) +
(IFNA(IF(A1251="", "", INDEX(UpdateSheet!$P:$P, MATCH(1, (UpdateSheet!$G:$G=MAXIFS(UpdateSheet!$G:$G, UpdateSheet!$M:$M, K1251, UpdateSheet!$G:$G, "&lt;=" &amp; D1251)) * (UpdateSheet!$M:$M=K1251), 0))), "") * N1251)
)
</f>
        <v/>
      </c>
      <c r="P1251" s="86"/>
      <c r="Q1251" s="82" t="str">
        <f t="array" ref="Q1251">IF(A1251="", "", (IFNA(IF(A1251="", "", INDEX(UpdateSheet!$K:$K, MATCH(1, (UpdateSheet!$G:$G=MAXIFS(UpdateSheet!$G:$G, UpdateSheet!$H:$H, G1251, UpdateSheet!$I:$I, J1251, UpdateSheet!$G:$G, "&lt;=" &amp; D1251)) * (UpdateSheet!$H:$H=G1251) *(UpdateSheet!$I:$I=J1251), 0))), "")) +
(IFNA(IF(A1251="", "", INDEX(UpdateSheet!$O:$O, MATCH(1, (UpdateSheet!$G:$G=MAXIFS(UpdateSheet!$G:$G, UpdateSheet!$M:$M, K1251,UpdateSheet!$N:$N, N1251, UpdateSheet!$G:$G, "&lt;=" &amp; D1251)) * (UpdateSheet!$M:$M=K1251) *(UpdateSheet!$N:$N=N1251), 0))), ""))
)
</f>
        <v/>
      </c>
      <c r="R1251" s="81" t="s">
        <v>97</v>
      </c>
      <c r="S1251" s="63"/>
      <c r="T1251" s="87"/>
      <c r="U1251" s="84" t="s">
        <v>97</v>
      </c>
      <c r="V1251" s="84" t="s">
        <v>97</v>
      </c>
      <c r="W1251" s="85" t="b">
        <v>0</v>
      </c>
      <c r="X1251" s="63"/>
      <c r="Y1251" s="63"/>
      <c r="Z1251" s="63"/>
    </row>
    <row r="1252">
      <c r="A1252" s="75"/>
      <c r="B1252" s="94"/>
      <c r="C1252" s="75"/>
      <c r="D1252" s="76"/>
      <c r="E1252" s="75" t="s">
        <v>97</v>
      </c>
      <c r="F1252" s="75" t="s">
        <v>97</v>
      </c>
      <c r="G1252" s="77"/>
      <c r="H1252" s="77"/>
      <c r="I1252" s="80"/>
      <c r="J1252" s="77" t="s">
        <v>97</v>
      </c>
      <c r="K1252" s="79" t="s">
        <v>97</v>
      </c>
      <c r="L1252" s="79"/>
      <c r="M1252" s="80"/>
      <c r="N1252" s="79" t="s">
        <v>97</v>
      </c>
      <c r="O1252" s="81" t="str">
        <f t="array" ref="O1252">IF(A1252="", "", (IFNA(IF(A1252="", "", INDEX(UpdateSheet!$L:$L, MATCH(1, (UpdateSheet!$G:$G=MAXIFS(UpdateSheet!$G:$G, UpdateSheet!$H:$H, G1252, UpdateSheet!$G:$G, "&lt;=" &amp; D1252)) * (UpdateSheet!$H:$H=G1252), 0))), "") * J1252) +
(IFNA(IF(A1252="", "", INDEX(UpdateSheet!$P:$P, MATCH(1, (UpdateSheet!$G:$G=MAXIFS(UpdateSheet!$G:$G, UpdateSheet!$M:$M, K1252, UpdateSheet!$G:$G, "&lt;=" &amp; D1252)) * (UpdateSheet!$M:$M=K1252), 0))), "") * N1252)
)
</f>
        <v/>
      </c>
      <c r="P1252" s="86"/>
      <c r="Q1252" s="82" t="str">
        <f t="array" ref="Q1252">IF(A1252="", "", (IFNA(IF(A1252="", "", INDEX(UpdateSheet!$K:$K, MATCH(1, (UpdateSheet!$G:$G=MAXIFS(UpdateSheet!$G:$G, UpdateSheet!$H:$H, G1252, UpdateSheet!$I:$I, J1252, UpdateSheet!$G:$G, "&lt;=" &amp; D1252)) * (UpdateSheet!$H:$H=G1252) *(UpdateSheet!$I:$I=J1252), 0))), "")) +
(IFNA(IF(A1252="", "", INDEX(UpdateSheet!$O:$O, MATCH(1, (UpdateSheet!$G:$G=MAXIFS(UpdateSheet!$G:$G, UpdateSheet!$M:$M, K1252,UpdateSheet!$N:$N, N1252, UpdateSheet!$G:$G, "&lt;=" &amp; D1252)) * (UpdateSheet!$M:$M=K1252) *(UpdateSheet!$N:$N=N1252), 0))), ""))
)
</f>
        <v/>
      </c>
      <c r="R1252" s="81" t="s">
        <v>97</v>
      </c>
      <c r="S1252" s="63"/>
      <c r="T1252" s="87"/>
      <c r="U1252" s="84" t="s">
        <v>97</v>
      </c>
      <c r="V1252" s="84" t="s">
        <v>97</v>
      </c>
      <c r="W1252" s="85" t="b">
        <v>0</v>
      </c>
      <c r="X1252" s="63"/>
      <c r="Y1252" s="63"/>
      <c r="Z1252" s="63"/>
    </row>
    <row r="1253">
      <c r="A1253" s="75"/>
      <c r="B1253" s="94"/>
      <c r="C1253" s="75"/>
      <c r="D1253" s="76"/>
      <c r="E1253" s="75" t="s">
        <v>97</v>
      </c>
      <c r="F1253" s="75" t="s">
        <v>97</v>
      </c>
      <c r="G1253" s="77"/>
      <c r="H1253" s="77"/>
      <c r="I1253" s="80"/>
      <c r="J1253" s="77" t="s">
        <v>97</v>
      </c>
      <c r="K1253" s="79" t="s">
        <v>97</v>
      </c>
      <c r="L1253" s="79"/>
      <c r="M1253" s="80"/>
      <c r="N1253" s="79" t="s">
        <v>97</v>
      </c>
      <c r="O1253" s="81" t="str">
        <f t="array" ref="O1253">IF(A1253="", "", (IFNA(IF(A1253="", "", INDEX(UpdateSheet!$L:$L, MATCH(1, (UpdateSheet!$G:$G=MAXIFS(UpdateSheet!$G:$G, UpdateSheet!$H:$H, G1253, UpdateSheet!$G:$G, "&lt;=" &amp; D1253)) * (UpdateSheet!$H:$H=G1253), 0))), "") * J1253) +
(IFNA(IF(A1253="", "", INDEX(UpdateSheet!$P:$P, MATCH(1, (UpdateSheet!$G:$G=MAXIFS(UpdateSheet!$G:$G, UpdateSheet!$M:$M, K1253, UpdateSheet!$G:$G, "&lt;=" &amp; D1253)) * (UpdateSheet!$M:$M=K1253), 0))), "") * N1253)
)
</f>
        <v/>
      </c>
      <c r="P1253" s="86"/>
      <c r="Q1253" s="82" t="str">
        <f t="array" ref="Q1253">IF(A1253="", "", (IFNA(IF(A1253="", "", INDEX(UpdateSheet!$K:$K, MATCH(1, (UpdateSheet!$G:$G=MAXIFS(UpdateSheet!$G:$G, UpdateSheet!$H:$H, G1253, UpdateSheet!$I:$I, J1253, UpdateSheet!$G:$G, "&lt;=" &amp; D1253)) * (UpdateSheet!$H:$H=G1253) *(UpdateSheet!$I:$I=J1253), 0))), "")) +
(IFNA(IF(A1253="", "", INDEX(UpdateSheet!$O:$O, MATCH(1, (UpdateSheet!$G:$G=MAXIFS(UpdateSheet!$G:$G, UpdateSheet!$M:$M, K1253,UpdateSheet!$N:$N, N1253, UpdateSheet!$G:$G, "&lt;=" &amp; D1253)) * (UpdateSheet!$M:$M=K1253) *(UpdateSheet!$N:$N=N1253), 0))), ""))
)
</f>
        <v/>
      </c>
      <c r="R1253" s="81" t="s">
        <v>97</v>
      </c>
      <c r="S1253" s="63"/>
      <c r="T1253" s="87"/>
      <c r="U1253" s="84" t="s">
        <v>97</v>
      </c>
      <c r="V1253" s="84" t="s">
        <v>97</v>
      </c>
      <c r="W1253" s="85" t="b">
        <v>0</v>
      </c>
      <c r="X1253" s="63"/>
      <c r="Y1253" s="63"/>
      <c r="Z1253" s="63"/>
    </row>
    <row r="1254">
      <c r="A1254" s="75"/>
      <c r="B1254" s="94"/>
      <c r="C1254" s="75"/>
      <c r="D1254" s="76"/>
      <c r="E1254" s="75" t="s">
        <v>97</v>
      </c>
      <c r="F1254" s="75" t="s">
        <v>97</v>
      </c>
      <c r="G1254" s="77"/>
      <c r="H1254" s="77"/>
      <c r="I1254" s="80"/>
      <c r="J1254" s="77" t="s">
        <v>97</v>
      </c>
      <c r="K1254" s="79" t="s">
        <v>97</v>
      </c>
      <c r="L1254" s="79"/>
      <c r="M1254" s="80"/>
      <c r="N1254" s="79" t="s">
        <v>97</v>
      </c>
      <c r="O1254" s="81" t="str">
        <f t="array" ref="O1254">IF(A1254="", "", (IFNA(IF(A1254="", "", INDEX(UpdateSheet!$L:$L, MATCH(1, (UpdateSheet!$G:$G=MAXIFS(UpdateSheet!$G:$G, UpdateSheet!$H:$H, G1254, UpdateSheet!$G:$G, "&lt;=" &amp; D1254)) * (UpdateSheet!$H:$H=G1254), 0))), "") * J1254) +
(IFNA(IF(A1254="", "", INDEX(UpdateSheet!$P:$P, MATCH(1, (UpdateSheet!$G:$G=MAXIFS(UpdateSheet!$G:$G, UpdateSheet!$M:$M, K1254, UpdateSheet!$G:$G, "&lt;=" &amp; D1254)) * (UpdateSheet!$M:$M=K1254), 0))), "") * N1254)
)
</f>
        <v/>
      </c>
      <c r="P1254" s="86"/>
      <c r="Q1254" s="82" t="str">
        <f t="array" ref="Q1254">IF(A1254="", "", (IFNA(IF(A1254="", "", INDEX(UpdateSheet!$K:$K, MATCH(1, (UpdateSheet!$G:$G=MAXIFS(UpdateSheet!$G:$G, UpdateSheet!$H:$H, G1254, UpdateSheet!$I:$I, J1254, UpdateSheet!$G:$G, "&lt;=" &amp; D1254)) * (UpdateSheet!$H:$H=G1254) *(UpdateSheet!$I:$I=J1254), 0))), "")) +
(IFNA(IF(A1254="", "", INDEX(UpdateSheet!$O:$O, MATCH(1, (UpdateSheet!$G:$G=MAXIFS(UpdateSheet!$G:$G, UpdateSheet!$M:$M, K1254,UpdateSheet!$N:$N, N1254, UpdateSheet!$G:$G, "&lt;=" &amp; D1254)) * (UpdateSheet!$M:$M=K1254) *(UpdateSheet!$N:$N=N1254), 0))), ""))
)
</f>
        <v/>
      </c>
      <c r="R1254" s="81" t="s">
        <v>97</v>
      </c>
      <c r="S1254" s="63"/>
      <c r="T1254" s="87"/>
      <c r="U1254" s="84" t="s">
        <v>97</v>
      </c>
      <c r="V1254" s="84" t="s">
        <v>97</v>
      </c>
      <c r="W1254" s="85" t="b">
        <v>0</v>
      </c>
      <c r="X1254" s="63"/>
      <c r="Y1254" s="63"/>
      <c r="Z1254" s="63"/>
    </row>
    <row r="1255">
      <c r="A1255" s="75"/>
      <c r="B1255" s="94"/>
      <c r="C1255" s="75"/>
      <c r="D1255" s="76"/>
      <c r="E1255" s="75" t="s">
        <v>97</v>
      </c>
      <c r="F1255" s="75" t="s">
        <v>97</v>
      </c>
      <c r="G1255" s="77"/>
      <c r="H1255" s="77"/>
      <c r="I1255" s="80"/>
      <c r="J1255" s="77" t="s">
        <v>97</v>
      </c>
      <c r="K1255" s="79" t="s">
        <v>97</v>
      </c>
      <c r="L1255" s="79"/>
      <c r="M1255" s="80"/>
      <c r="N1255" s="79" t="s">
        <v>97</v>
      </c>
      <c r="O1255" s="81" t="str">
        <f t="array" ref="O1255">IF(A1255="", "", (IFNA(IF(A1255="", "", INDEX(UpdateSheet!$L:$L, MATCH(1, (UpdateSheet!$G:$G=MAXIFS(UpdateSheet!$G:$G, UpdateSheet!$H:$H, G1255, UpdateSheet!$G:$G, "&lt;=" &amp; D1255)) * (UpdateSheet!$H:$H=G1255), 0))), "") * J1255) +
(IFNA(IF(A1255="", "", INDEX(UpdateSheet!$P:$P, MATCH(1, (UpdateSheet!$G:$G=MAXIFS(UpdateSheet!$G:$G, UpdateSheet!$M:$M, K1255, UpdateSheet!$G:$G, "&lt;=" &amp; D1255)) * (UpdateSheet!$M:$M=K1255), 0))), "") * N1255)
)
</f>
        <v/>
      </c>
      <c r="P1255" s="86"/>
      <c r="Q1255" s="82" t="str">
        <f t="array" ref="Q1255">IF(A1255="", "", (IFNA(IF(A1255="", "", INDEX(UpdateSheet!$K:$K, MATCH(1, (UpdateSheet!$G:$G=MAXIFS(UpdateSheet!$G:$G, UpdateSheet!$H:$H, G1255, UpdateSheet!$I:$I, J1255, UpdateSheet!$G:$G, "&lt;=" &amp; D1255)) * (UpdateSheet!$H:$H=G1255) *(UpdateSheet!$I:$I=J1255), 0))), "")) +
(IFNA(IF(A1255="", "", INDEX(UpdateSheet!$O:$O, MATCH(1, (UpdateSheet!$G:$G=MAXIFS(UpdateSheet!$G:$G, UpdateSheet!$M:$M, K1255,UpdateSheet!$N:$N, N1255, UpdateSheet!$G:$G, "&lt;=" &amp; D1255)) * (UpdateSheet!$M:$M=K1255) *(UpdateSheet!$N:$N=N1255), 0))), ""))
)
</f>
        <v/>
      </c>
      <c r="R1255" s="81" t="s">
        <v>97</v>
      </c>
      <c r="S1255" s="63"/>
      <c r="T1255" s="87"/>
      <c r="U1255" s="84" t="s">
        <v>97</v>
      </c>
      <c r="V1255" s="84" t="s">
        <v>97</v>
      </c>
      <c r="W1255" s="85" t="b">
        <v>0</v>
      </c>
      <c r="X1255" s="63"/>
      <c r="Y1255" s="63"/>
      <c r="Z1255" s="63"/>
    </row>
    <row r="1256">
      <c r="A1256" s="75"/>
      <c r="B1256" s="94"/>
      <c r="C1256" s="75"/>
      <c r="D1256" s="76"/>
      <c r="E1256" s="75" t="s">
        <v>97</v>
      </c>
      <c r="F1256" s="75" t="s">
        <v>97</v>
      </c>
      <c r="G1256" s="77"/>
      <c r="H1256" s="77"/>
      <c r="I1256" s="80"/>
      <c r="J1256" s="77" t="s">
        <v>97</v>
      </c>
      <c r="K1256" s="79" t="s">
        <v>97</v>
      </c>
      <c r="L1256" s="79"/>
      <c r="M1256" s="80"/>
      <c r="N1256" s="79" t="s">
        <v>97</v>
      </c>
      <c r="O1256" s="81" t="str">
        <f t="array" ref="O1256">IF(A1256="", "", (IFNA(IF(A1256="", "", INDEX(UpdateSheet!$L:$L, MATCH(1, (UpdateSheet!$G:$G=MAXIFS(UpdateSheet!$G:$G, UpdateSheet!$H:$H, G1256, UpdateSheet!$G:$G, "&lt;=" &amp; D1256)) * (UpdateSheet!$H:$H=G1256), 0))), "") * J1256) +
(IFNA(IF(A1256="", "", INDEX(UpdateSheet!$P:$P, MATCH(1, (UpdateSheet!$G:$G=MAXIFS(UpdateSheet!$G:$G, UpdateSheet!$M:$M, K1256, UpdateSheet!$G:$G, "&lt;=" &amp; D1256)) * (UpdateSheet!$M:$M=K1256), 0))), "") * N1256)
)
</f>
        <v/>
      </c>
      <c r="P1256" s="86"/>
      <c r="Q1256" s="82" t="str">
        <f t="array" ref="Q1256">IF(A1256="", "", (IFNA(IF(A1256="", "", INDEX(UpdateSheet!$K:$K, MATCH(1, (UpdateSheet!$G:$G=MAXIFS(UpdateSheet!$G:$G, UpdateSheet!$H:$H, G1256, UpdateSheet!$I:$I, J1256, UpdateSheet!$G:$G, "&lt;=" &amp; D1256)) * (UpdateSheet!$H:$H=G1256) *(UpdateSheet!$I:$I=J1256), 0))), "")) +
(IFNA(IF(A1256="", "", INDEX(UpdateSheet!$O:$O, MATCH(1, (UpdateSheet!$G:$G=MAXIFS(UpdateSheet!$G:$G, UpdateSheet!$M:$M, K1256,UpdateSheet!$N:$N, N1256, UpdateSheet!$G:$G, "&lt;=" &amp; D1256)) * (UpdateSheet!$M:$M=K1256) *(UpdateSheet!$N:$N=N1256), 0))), ""))
)
</f>
        <v/>
      </c>
      <c r="R1256" s="81" t="s">
        <v>97</v>
      </c>
      <c r="S1256" s="63"/>
      <c r="T1256" s="87"/>
      <c r="U1256" s="84" t="s">
        <v>97</v>
      </c>
      <c r="V1256" s="84" t="s">
        <v>97</v>
      </c>
      <c r="W1256" s="85" t="b">
        <v>0</v>
      </c>
      <c r="X1256" s="63"/>
      <c r="Y1256" s="63"/>
      <c r="Z1256" s="63"/>
    </row>
    <row r="1257">
      <c r="A1257" s="75"/>
      <c r="B1257" s="94"/>
      <c r="C1257" s="75"/>
      <c r="D1257" s="76"/>
      <c r="E1257" s="75" t="s">
        <v>97</v>
      </c>
      <c r="F1257" s="75" t="s">
        <v>97</v>
      </c>
      <c r="G1257" s="77"/>
      <c r="H1257" s="77"/>
      <c r="I1257" s="80"/>
      <c r="J1257" s="77" t="s">
        <v>97</v>
      </c>
      <c r="K1257" s="79" t="s">
        <v>97</v>
      </c>
      <c r="L1257" s="79"/>
      <c r="M1257" s="80"/>
      <c r="N1257" s="79" t="s">
        <v>97</v>
      </c>
      <c r="O1257" s="81" t="str">
        <f t="array" ref="O1257">IF(A1257="", "", (IFNA(IF(A1257="", "", INDEX(UpdateSheet!$L:$L, MATCH(1, (UpdateSheet!$G:$G=MAXIFS(UpdateSheet!$G:$G, UpdateSheet!$H:$H, G1257, UpdateSheet!$G:$G, "&lt;=" &amp; D1257)) * (UpdateSheet!$H:$H=G1257), 0))), "") * J1257) +
(IFNA(IF(A1257="", "", INDEX(UpdateSheet!$P:$P, MATCH(1, (UpdateSheet!$G:$G=MAXIFS(UpdateSheet!$G:$G, UpdateSheet!$M:$M, K1257, UpdateSheet!$G:$G, "&lt;=" &amp; D1257)) * (UpdateSheet!$M:$M=K1257), 0))), "") * N1257)
)
</f>
        <v/>
      </c>
      <c r="P1257" s="86"/>
      <c r="Q1257" s="82" t="str">
        <f t="array" ref="Q1257">IF(A1257="", "", (IFNA(IF(A1257="", "", INDEX(UpdateSheet!$K:$K, MATCH(1, (UpdateSheet!$G:$G=MAXIFS(UpdateSheet!$G:$G, UpdateSheet!$H:$H, G1257, UpdateSheet!$I:$I, J1257, UpdateSheet!$G:$G, "&lt;=" &amp; D1257)) * (UpdateSheet!$H:$H=G1257) *(UpdateSheet!$I:$I=J1257), 0))), "")) +
(IFNA(IF(A1257="", "", INDEX(UpdateSheet!$O:$O, MATCH(1, (UpdateSheet!$G:$G=MAXIFS(UpdateSheet!$G:$G, UpdateSheet!$M:$M, K1257,UpdateSheet!$N:$N, N1257, UpdateSheet!$G:$G, "&lt;=" &amp; D1257)) * (UpdateSheet!$M:$M=K1257) *(UpdateSheet!$N:$N=N1257), 0))), ""))
)
</f>
        <v/>
      </c>
      <c r="R1257" s="81" t="s">
        <v>97</v>
      </c>
      <c r="S1257" s="63"/>
      <c r="T1257" s="87"/>
      <c r="U1257" s="84" t="s">
        <v>97</v>
      </c>
      <c r="V1257" s="84" t="s">
        <v>97</v>
      </c>
      <c r="W1257" s="85" t="b">
        <v>0</v>
      </c>
      <c r="X1257" s="63"/>
      <c r="Y1257" s="63"/>
      <c r="Z1257" s="63"/>
    </row>
    <row r="1258">
      <c r="A1258" s="75"/>
      <c r="B1258" s="94"/>
      <c r="C1258" s="75"/>
      <c r="D1258" s="76"/>
      <c r="E1258" s="75" t="s">
        <v>97</v>
      </c>
      <c r="F1258" s="75" t="s">
        <v>97</v>
      </c>
      <c r="G1258" s="77"/>
      <c r="H1258" s="77"/>
      <c r="I1258" s="80"/>
      <c r="J1258" s="77" t="s">
        <v>97</v>
      </c>
      <c r="K1258" s="79" t="s">
        <v>97</v>
      </c>
      <c r="L1258" s="79"/>
      <c r="M1258" s="80"/>
      <c r="N1258" s="79" t="s">
        <v>97</v>
      </c>
      <c r="O1258" s="81" t="str">
        <f t="array" ref="O1258">IF(A1258="", "", (IFNA(IF(A1258="", "", INDEX(UpdateSheet!$L:$L, MATCH(1, (UpdateSheet!$G:$G=MAXIFS(UpdateSheet!$G:$G, UpdateSheet!$H:$H, G1258, UpdateSheet!$G:$G, "&lt;=" &amp; D1258)) * (UpdateSheet!$H:$H=G1258), 0))), "") * J1258) +
(IFNA(IF(A1258="", "", INDEX(UpdateSheet!$P:$P, MATCH(1, (UpdateSheet!$G:$G=MAXIFS(UpdateSheet!$G:$G, UpdateSheet!$M:$M, K1258, UpdateSheet!$G:$G, "&lt;=" &amp; D1258)) * (UpdateSheet!$M:$M=K1258), 0))), "") * N1258)
)
</f>
        <v/>
      </c>
      <c r="P1258" s="86"/>
      <c r="Q1258" s="82" t="str">
        <f t="array" ref="Q1258">IF(A1258="", "", (IFNA(IF(A1258="", "", INDEX(UpdateSheet!$K:$K, MATCH(1, (UpdateSheet!$G:$G=MAXIFS(UpdateSheet!$G:$G, UpdateSheet!$H:$H, G1258, UpdateSheet!$I:$I, J1258, UpdateSheet!$G:$G, "&lt;=" &amp; D1258)) * (UpdateSheet!$H:$H=G1258) *(UpdateSheet!$I:$I=J1258), 0))), "")) +
(IFNA(IF(A1258="", "", INDEX(UpdateSheet!$O:$O, MATCH(1, (UpdateSheet!$G:$G=MAXIFS(UpdateSheet!$G:$G, UpdateSheet!$M:$M, K1258,UpdateSheet!$N:$N, N1258, UpdateSheet!$G:$G, "&lt;=" &amp; D1258)) * (UpdateSheet!$M:$M=K1258) *(UpdateSheet!$N:$N=N1258), 0))), ""))
)
</f>
        <v/>
      </c>
      <c r="R1258" s="81" t="s">
        <v>97</v>
      </c>
      <c r="S1258" s="63"/>
      <c r="T1258" s="87"/>
      <c r="U1258" s="84" t="s">
        <v>97</v>
      </c>
      <c r="V1258" s="84" t="s">
        <v>97</v>
      </c>
      <c r="W1258" s="85" t="b">
        <v>0</v>
      </c>
      <c r="X1258" s="63"/>
      <c r="Y1258" s="63"/>
      <c r="Z1258" s="63"/>
    </row>
    <row r="1259">
      <c r="A1259" s="75"/>
      <c r="B1259" s="94"/>
      <c r="C1259" s="75"/>
      <c r="D1259" s="76"/>
      <c r="E1259" s="75" t="s">
        <v>97</v>
      </c>
      <c r="F1259" s="75" t="s">
        <v>97</v>
      </c>
      <c r="G1259" s="77"/>
      <c r="H1259" s="77"/>
      <c r="I1259" s="80"/>
      <c r="J1259" s="77" t="s">
        <v>97</v>
      </c>
      <c r="K1259" s="79" t="s">
        <v>97</v>
      </c>
      <c r="L1259" s="79"/>
      <c r="M1259" s="80"/>
      <c r="N1259" s="79" t="s">
        <v>97</v>
      </c>
      <c r="O1259" s="81" t="str">
        <f t="array" ref="O1259">IF(A1259="", "", (IFNA(IF(A1259="", "", INDEX(UpdateSheet!$L:$L, MATCH(1, (UpdateSheet!$G:$G=MAXIFS(UpdateSheet!$G:$G, UpdateSheet!$H:$H, G1259, UpdateSheet!$G:$G, "&lt;=" &amp; D1259)) * (UpdateSheet!$H:$H=G1259), 0))), "") * J1259) +
(IFNA(IF(A1259="", "", INDEX(UpdateSheet!$P:$P, MATCH(1, (UpdateSheet!$G:$G=MAXIFS(UpdateSheet!$G:$G, UpdateSheet!$M:$M, K1259, UpdateSheet!$G:$G, "&lt;=" &amp; D1259)) * (UpdateSheet!$M:$M=K1259), 0))), "") * N1259)
)
</f>
        <v/>
      </c>
      <c r="P1259" s="86"/>
      <c r="Q1259" s="82" t="str">
        <f t="array" ref="Q1259">IF(A1259="", "", (IFNA(IF(A1259="", "", INDEX(UpdateSheet!$K:$K, MATCH(1, (UpdateSheet!$G:$G=MAXIFS(UpdateSheet!$G:$G, UpdateSheet!$H:$H, G1259, UpdateSheet!$I:$I, J1259, UpdateSheet!$G:$G, "&lt;=" &amp; D1259)) * (UpdateSheet!$H:$H=G1259) *(UpdateSheet!$I:$I=J1259), 0))), "")) +
(IFNA(IF(A1259="", "", INDEX(UpdateSheet!$O:$O, MATCH(1, (UpdateSheet!$G:$G=MAXIFS(UpdateSheet!$G:$G, UpdateSheet!$M:$M, K1259,UpdateSheet!$N:$N, N1259, UpdateSheet!$G:$G, "&lt;=" &amp; D1259)) * (UpdateSheet!$M:$M=K1259) *(UpdateSheet!$N:$N=N1259), 0))), ""))
)
</f>
        <v/>
      </c>
      <c r="R1259" s="81" t="s">
        <v>97</v>
      </c>
      <c r="S1259" s="63"/>
      <c r="T1259" s="87"/>
      <c r="U1259" s="84" t="s">
        <v>97</v>
      </c>
      <c r="V1259" s="84" t="s">
        <v>97</v>
      </c>
      <c r="W1259" s="85" t="b">
        <v>0</v>
      </c>
      <c r="X1259" s="63"/>
      <c r="Y1259" s="63"/>
      <c r="Z1259" s="63"/>
    </row>
    <row r="1260">
      <c r="A1260" s="75"/>
      <c r="B1260" s="94"/>
      <c r="C1260" s="75"/>
      <c r="D1260" s="76"/>
      <c r="E1260" s="75" t="s">
        <v>97</v>
      </c>
      <c r="F1260" s="75" t="s">
        <v>97</v>
      </c>
      <c r="G1260" s="77"/>
      <c r="H1260" s="77"/>
      <c r="I1260" s="80"/>
      <c r="J1260" s="77" t="s">
        <v>97</v>
      </c>
      <c r="K1260" s="79" t="s">
        <v>97</v>
      </c>
      <c r="L1260" s="79"/>
      <c r="M1260" s="80"/>
      <c r="N1260" s="79" t="s">
        <v>97</v>
      </c>
      <c r="O1260" s="81" t="str">
        <f t="array" ref="O1260">IF(A1260="", "", (IFNA(IF(A1260="", "", INDEX(UpdateSheet!$L:$L, MATCH(1, (UpdateSheet!$G:$G=MAXIFS(UpdateSheet!$G:$G, UpdateSheet!$H:$H, G1260, UpdateSheet!$G:$G, "&lt;=" &amp; D1260)) * (UpdateSheet!$H:$H=G1260), 0))), "") * J1260) +
(IFNA(IF(A1260="", "", INDEX(UpdateSheet!$P:$P, MATCH(1, (UpdateSheet!$G:$G=MAXIFS(UpdateSheet!$G:$G, UpdateSheet!$M:$M, K1260, UpdateSheet!$G:$G, "&lt;=" &amp; D1260)) * (UpdateSheet!$M:$M=K1260), 0))), "") * N1260)
)
</f>
        <v/>
      </c>
      <c r="P1260" s="86"/>
      <c r="Q1260" s="82" t="str">
        <f t="array" ref="Q1260">IF(A1260="", "", (IFNA(IF(A1260="", "", INDEX(UpdateSheet!$K:$K, MATCH(1, (UpdateSheet!$G:$G=MAXIFS(UpdateSheet!$G:$G, UpdateSheet!$H:$H, G1260, UpdateSheet!$I:$I, J1260, UpdateSheet!$G:$G, "&lt;=" &amp; D1260)) * (UpdateSheet!$H:$H=G1260) *(UpdateSheet!$I:$I=J1260), 0))), "")) +
(IFNA(IF(A1260="", "", INDEX(UpdateSheet!$O:$O, MATCH(1, (UpdateSheet!$G:$G=MAXIFS(UpdateSheet!$G:$G, UpdateSheet!$M:$M, K1260,UpdateSheet!$N:$N, N1260, UpdateSheet!$G:$G, "&lt;=" &amp; D1260)) * (UpdateSheet!$M:$M=K1260) *(UpdateSheet!$N:$N=N1260), 0))), ""))
)
</f>
        <v/>
      </c>
      <c r="R1260" s="81" t="s">
        <v>97</v>
      </c>
      <c r="S1260" s="63"/>
      <c r="T1260" s="87"/>
      <c r="U1260" s="84" t="s">
        <v>97</v>
      </c>
      <c r="V1260" s="84" t="s">
        <v>97</v>
      </c>
      <c r="W1260" s="85" t="b">
        <v>0</v>
      </c>
      <c r="X1260" s="63"/>
      <c r="Y1260" s="63"/>
      <c r="Z1260" s="63"/>
    </row>
    <row r="1261">
      <c r="A1261" s="75"/>
      <c r="B1261" s="94"/>
      <c r="C1261" s="75"/>
      <c r="D1261" s="76"/>
      <c r="E1261" s="75" t="s">
        <v>97</v>
      </c>
      <c r="F1261" s="75" t="s">
        <v>97</v>
      </c>
      <c r="G1261" s="77"/>
      <c r="H1261" s="77"/>
      <c r="I1261" s="80"/>
      <c r="J1261" s="77" t="s">
        <v>97</v>
      </c>
      <c r="K1261" s="79" t="s">
        <v>97</v>
      </c>
      <c r="L1261" s="79"/>
      <c r="M1261" s="80"/>
      <c r="N1261" s="79" t="s">
        <v>97</v>
      </c>
      <c r="O1261" s="81" t="str">
        <f t="array" ref="O1261">IF(A1261="", "", (IFNA(IF(A1261="", "", INDEX(UpdateSheet!$L:$L, MATCH(1, (UpdateSheet!$G:$G=MAXIFS(UpdateSheet!$G:$G, UpdateSheet!$H:$H, G1261, UpdateSheet!$G:$G, "&lt;=" &amp; D1261)) * (UpdateSheet!$H:$H=G1261), 0))), "") * J1261) +
(IFNA(IF(A1261="", "", INDEX(UpdateSheet!$P:$P, MATCH(1, (UpdateSheet!$G:$G=MAXIFS(UpdateSheet!$G:$G, UpdateSheet!$M:$M, K1261, UpdateSheet!$G:$G, "&lt;=" &amp; D1261)) * (UpdateSheet!$M:$M=K1261), 0))), "") * N1261)
)
</f>
        <v/>
      </c>
      <c r="P1261" s="86"/>
      <c r="Q1261" s="82" t="str">
        <f t="array" ref="Q1261">IF(A1261="", "", (IFNA(IF(A1261="", "", INDEX(UpdateSheet!$K:$K, MATCH(1, (UpdateSheet!$G:$G=MAXIFS(UpdateSheet!$G:$G, UpdateSheet!$H:$H, G1261, UpdateSheet!$I:$I, J1261, UpdateSheet!$G:$G, "&lt;=" &amp; D1261)) * (UpdateSheet!$H:$H=G1261) *(UpdateSheet!$I:$I=J1261), 0))), "")) +
(IFNA(IF(A1261="", "", INDEX(UpdateSheet!$O:$O, MATCH(1, (UpdateSheet!$G:$G=MAXIFS(UpdateSheet!$G:$G, UpdateSheet!$M:$M, K1261,UpdateSheet!$N:$N, N1261, UpdateSheet!$G:$G, "&lt;=" &amp; D1261)) * (UpdateSheet!$M:$M=K1261) *(UpdateSheet!$N:$N=N1261), 0))), ""))
)
</f>
        <v/>
      </c>
      <c r="R1261" s="81" t="s">
        <v>97</v>
      </c>
      <c r="S1261" s="63"/>
      <c r="T1261" s="87"/>
      <c r="U1261" s="84" t="s">
        <v>97</v>
      </c>
      <c r="V1261" s="84" t="s">
        <v>97</v>
      </c>
      <c r="W1261" s="85" t="b">
        <v>0</v>
      </c>
      <c r="X1261" s="63"/>
      <c r="Y1261" s="63"/>
      <c r="Z1261" s="63"/>
    </row>
    <row r="1262">
      <c r="A1262" s="75"/>
      <c r="B1262" s="94"/>
      <c r="C1262" s="75"/>
      <c r="D1262" s="76"/>
      <c r="E1262" s="75" t="s">
        <v>97</v>
      </c>
      <c r="F1262" s="75" t="s">
        <v>97</v>
      </c>
      <c r="G1262" s="77"/>
      <c r="H1262" s="77"/>
      <c r="I1262" s="80"/>
      <c r="J1262" s="77" t="s">
        <v>97</v>
      </c>
      <c r="K1262" s="79" t="s">
        <v>97</v>
      </c>
      <c r="L1262" s="79"/>
      <c r="M1262" s="80"/>
      <c r="N1262" s="79" t="s">
        <v>97</v>
      </c>
      <c r="O1262" s="81" t="str">
        <f t="array" ref="O1262">IF(A1262="", "", (IFNA(IF(A1262="", "", INDEX(UpdateSheet!$L:$L, MATCH(1, (UpdateSheet!$G:$G=MAXIFS(UpdateSheet!$G:$G, UpdateSheet!$H:$H, G1262, UpdateSheet!$G:$G, "&lt;=" &amp; D1262)) * (UpdateSheet!$H:$H=G1262), 0))), "") * J1262) +
(IFNA(IF(A1262="", "", INDEX(UpdateSheet!$P:$P, MATCH(1, (UpdateSheet!$G:$G=MAXIFS(UpdateSheet!$G:$G, UpdateSheet!$M:$M, K1262, UpdateSheet!$G:$G, "&lt;=" &amp; D1262)) * (UpdateSheet!$M:$M=K1262), 0))), "") * N1262)
)
</f>
        <v/>
      </c>
      <c r="P1262" s="86"/>
      <c r="Q1262" s="82" t="str">
        <f t="array" ref="Q1262">IF(A1262="", "", (IFNA(IF(A1262="", "", INDEX(UpdateSheet!$K:$K, MATCH(1, (UpdateSheet!$G:$G=MAXIFS(UpdateSheet!$G:$G, UpdateSheet!$H:$H, G1262, UpdateSheet!$I:$I, J1262, UpdateSheet!$G:$G, "&lt;=" &amp; D1262)) * (UpdateSheet!$H:$H=G1262) *(UpdateSheet!$I:$I=J1262), 0))), "")) +
(IFNA(IF(A1262="", "", INDEX(UpdateSheet!$O:$O, MATCH(1, (UpdateSheet!$G:$G=MAXIFS(UpdateSheet!$G:$G, UpdateSheet!$M:$M, K1262,UpdateSheet!$N:$N, N1262, UpdateSheet!$G:$G, "&lt;=" &amp; D1262)) * (UpdateSheet!$M:$M=K1262) *(UpdateSheet!$N:$N=N1262), 0))), ""))
)
</f>
        <v/>
      </c>
      <c r="R1262" s="81" t="s">
        <v>97</v>
      </c>
      <c r="S1262" s="63"/>
      <c r="T1262" s="87"/>
      <c r="U1262" s="84" t="s">
        <v>97</v>
      </c>
      <c r="V1262" s="84" t="s">
        <v>97</v>
      </c>
      <c r="W1262" s="85" t="b">
        <v>0</v>
      </c>
      <c r="X1262" s="63"/>
      <c r="Y1262" s="63"/>
      <c r="Z1262" s="63"/>
    </row>
    <row r="1263">
      <c r="A1263" s="75"/>
      <c r="B1263" s="94"/>
      <c r="C1263" s="75"/>
      <c r="D1263" s="76"/>
      <c r="E1263" s="75" t="s">
        <v>97</v>
      </c>
      <c r="F1263" s="75" t="s">
        <v>97</v>
      </c>
      <c r="G1263" s="77"/>
      <c r="H1263" s="77"/>
      <c r="I1263" s="80"/>
      <c r="J1263" s="77" t="s">
        <v>97</v>
      </c>
      <c r="K1263" s="79" t="s">
        <v>97</v>
      </c>
      <c r="L1263" s="79"/>
      <c r="M1263" s="80"/>
      <c r="N1263" s="79" t="s">
        <v>97</v>
      </c>
      <c r="O1263" s="81" t="str">
        <f t="array" ref="O1263">IF(A1263="", "", (IFNA(IF(A1263="", "", INDEX(UpdateSheet!$L:$L, MATCH(1, (UpdateSheet!$G:$G=MAXIFS(UpdateSheet!$G:$G, UpdateSheet!$H:$H, G1263, UpdateSheet!$G:$G, "&lt;=" &amp; D1263)) * (UpdateSheet!$H:$H=G1263), 0))), "") * J1263) +
(IFNA(IF(A1263="", "", INDEX(UpdateSheet!$P:$P, MATCH(1, (UpdateSheet!$G:$G=MAXIFS(UpdateSheet!$G:$G, UpdateSheet!$M:$M, K1263, UpdateSheet!$G:$G, "&lt;=" &amp; D1263)) * (UpdateSheet!$M:$M=K1263), 0))), "") * N1263)
)
</f>
        <v/>
      </c>
      <c r="P1263" s="86"/>
      <c r="Q1263" s="82" t="str">
        <f t="array" ref="Q1263">IF(A1263="", "", (IFNA(IF(A1263="", "", INDEX(UpdateSheet!$K:$K, MATCH(1, (UpdateSheet!$G:$G=MAXIFS(UpdateSheet!$G:$G, UpdateSheet!$H:$H, G1263, UpdateSheet!$I:$I, J1263, UpdateSheet!$G:$G, "&lt;=" &amp; D1263)) * (UpdateSheet!$H:$H=G1263) *(UpdateSheet!$I:$I=J1263), 0))), "")) +
(IFNA(IF(A1263="", "", INDEX(UpdateSheet!$O:$O, MATCH(1, (UpdateSheet!$G:$G=MAXIFS(UpdateSheet!$G:$G, UpdateSheet!$M:$M, K1263,UpdateSheet!$N:$N, N1263, UpdateSheet!$G:$G, "&lt;=" &amp; D1263)) * (UpdateSheet!$M:$M=K1263) *(UpdateSheet!$N:$N=N1263), 0))), ""))
)
</f>
        <v/>
      </c>
      <c r="R1263" s="81" t="s">
        <v>97</v>
      </c>
      <c r="S1263" s="63"/>
      <c r="T1263" s="87"/>
      <c r="U1263" s="84" t="s">
        <v>97</v>
      </c>
      <c r="V1263" s="84" t="s">
        <v>97</v>
      </c>
      <c r="W1263" s="85" t="b">
        <v>0</v>
      </c>
      <c r="X1263" s="63"/>
      <c r="Y1263" s="63"/>
      <c r="Z1263" s="63"/>
    </row>
    <row r="1264">
      <c r="A1264" s="75"/>
      <c r="B1264" s="94"/>
      <c r="C1264" s="75"/>
      <c r="D1264" s="76"/>
      <c r="E1264" s="75" t="s">
        <v>97</v>
      </c>
      <c r="F1264" s="75" t="s">
        <v>97</v>
      </c>
      <c r="G1264" s="77"/>
      <c r="H1264" s="77"/>
      <c r="I1264" s="80"/>
      <c r="J1264" s="77" t="s">
        <v>97</v>
      </c>
      <c r="K1264" s="79" t="s">
        <v>97</v>
      </c>
      <c r="L1264" s="79"/>
      <c r="M1264" s="80"/>
      <c r="N1264" s="79" t="s">
        <v>97</v>
      </c>
      <c r="O1264" s="81" t="str">
        <f t="array" ref="O1264">IF(A1264="", "", (IFNA(IF(A1264="", "", INDEX(UpdateSheet!$L:$L, MATCH(1, (UpdateSheet!$G:$G=MAXIFS(UpdateSheet!$G:$G, UpdateSheet!$H:$H, G1264, UpdateSheet!$G:$G, "&lt;=" &amp; D1264)) * (UpdateSheet!$H:$H=G1264), 0))), "") * J1264) +
(IFNA(IF(A1264="", "", INDEX(UpdateSheet!$P:$P, MATCH(1, (UpdateSheet!$G:$G=MAXIFS(UpdateSheet!$G:$G, UpdateSheet!$M:$M, K1264, UpdateSheet!$G:$G, "&lt;=" &amp; D1264)) * (UpdateSheet!$M:$M=K1264), 0))), "") * N1264)
)
</f>
        <v/>
      </c>
      <c r="P1264" s="86"/>
      <c r="Q1264" s="82" t="str">
        <f t="array" ref="Q1264">IF(A1264="", "", (IFNA(IF(A1264="", "", INDEX(UpdateSheet!$K:$K, MATCH(1, (UpdateSheet!$G:$G=MAXIFS(UpdateSheet!$G:$G, UpdateSheet!$H:$H, G1264, UpdateSheet!$I:$I, J1264, UpdateSheet!$G:$G, "&lt;=" &amp; D1264)) * (UpdateSheet!$H:$H=G1264) *(UpdateSheet!$I:$I=J1264), 0))), "")) +
(IFNA(IF(A1264="", "", INDEX(UpdateSheet!$O:$O, MATCH(1, (UpdateSheet!$G:$G=MAXIFS(UpdateSheet!$G:$G, UpdateSheet!$M:$M, K1264,UpdateSheet!$N:$N, N1264, UpdateSheet!$G:$G, "&lt;=" &amp; D1264)) * (UpdateSheet!$M:$M=K1264) *(UpdateSheet!$N:$N=N1264), 0))), ""))
)
</f>
        <v/>
      </c>
      <c r="R1264" s="81" t="s">
        <v>97</v>
      </c>
      <c r="S1264" s="63"/>
      <c r="T1264" s="87"/>
      <c r="U1264" s="84" t="s">
        <v>97</v>
      </c>
      <c r="V1264" s="84" t="s">
        <v>97</v>
      </c>
      <c r="W1264" s="85" t="b">
        <v>0</v>
      </c>
      <c r="X1264" s="63"/>
      <c r="Y1264" s="63"/>
      <c r="Z1264" s="63"/>
    </row>
    <row r="1265">
      <c r="A1265" s="75"/>
      <c r="B1265" s="94"/>
      <c r="C1265" s="75"/>
      <c r="D1265" s="76"/>
      <c r="E1265" s="75" t="s">
        <v>97</v>
      </c>
      <c r="F1265" s="75" t="s">
        <v>97</v>
      </c>
      <c r="G1265" s="77"/>
      <c r="H1265" s="77"/>
      <c r="I1265" s="80"/>
      <c r="J1265" s="77" t="s">
        <v>97</v>
      </c>
      <c r="K1265" s="79" t="s">
        <v>97</v>
      </c>
      <c r="L1265" s="79"/>
      <c r="M1265" s="80"/>
      <c r="N1265" s="79" t="s">
        <v>97</v>
      </c>
      <c r="O1265" s="81" t="str">
        <f t="array" ref="O1265">IF(A1265="", "", (IFNA(IF(A1265="", "", INDEX(UpdateSheet!$L:$L, MATCH(1, (UpdateSheet!$G:$G=MAXIFS(UpdateSheet!$G:$G, UpdateSheet!$H:$H, G1265, UpdateSheet!$G:$G, "&lt;=" &amp; D1265)) * (UpdateSheet!$H:$H=G1265), 0))), "") * J1265) +
(IFNA(IF(A1265="", "", INDEX(UpdateSheet!$P:$P, MATCH(1, (UpdateSheet!$G:$G=MAXIFS(UpdateSheet!$G:$G, UpdateSheet!$M:$M, K1265, UpdateSheet!$G:$G, "&lt;=" &amp; D1265)) * (UpdateSheet!$M:$M=K1265), 0))), "") * N1265)
)
</f>
        <v/>
      </c>
      <c r="P1265" s="86"/>
      <c r="Q1265" s="82" t="str">
        <f t="array" ref="Q1265">IF(A1265="", "", (IFNA(IF(A1265="", "", INDEX(UpdateSheet!$K:$K, MATCH(1, (UpdateSheet!$G:$G=MAXIFS(UpdateSheet!$G:$G, UpdateSheet!$H:$H, G1265, UpdateSheet!$I:$I, J1265, UpdateSheet!$G:$G, "&lt;=" &amp; D1265)) * (UpdateSheet!$H:$H=G1265) *(UpdateSheet!$I:$I=J1265), 0))), "")) +
(IFNA(IF(A1265="", "", INDEX(UpdateSheet!$O:$O, MATCH(1, (UpdateSheet!$G:$G=MAXIFS(UpdateSheet!$G:$G, UpdateSheet!$M:$M, K1265,UpdateSheet!$N:$N, N1265, UpdateSheet!$G:$G, "&lt;=" &amp; D1265)) * (UpdateSheet!$M:$M=K1265) *(UpdateSheet!$N:$N=N1265), 0))), ""))
)
</f>
        <v/>
      </c>
      <c r="R1265" s="81" t="s">
        <v>97</v>
      </c>
      <c r="S1265" s="63"/>
      <c r="T1265" s="87"/>
      <c r="U1265" s="84" t="s">
        <v>97</v>
      </c>
      <c r="V1265" s="84" t="s">
        <v>97</v>
      </c>
      <c r="W1265" s="85" t="b">
        <v>0</v>
      </c>
      <c r="X1265" s="63"/>
      <c r="Y1265" s="63"/>
      <c r="Z1265" s="63"/>
    </row>
    <row r="1266">
      <c r="A1266" s="75"/>
      <c r="B1266" s="94"/>
      <c r="C1266" s="75"/>
      <c r="D1266" s="76"/>
      <c r="E1266" s="75" t="s">
        <v>97</v>
      </c>
      <c r="F1266" s="75" t="s">
        <v>97</v>
      </c>
      <c r="G1266" s="77"/>
      <c r="H1266" s="77"/>
      <c r="I1266" s="80"/>
      <c r="J1266" s="77" t="s">
        <v>97</v>
      </c>
      <c r="K1266" s="79" t="s">
        <v>97</v>
      </c>
      <c r="L1266" s="79"/>
      <c r="M1266" s="80"/>
      <c r="N1266" s="79" t="s">
        <v>97</v>
      </c>
      <c r="O1266" s="81" t="str">
        <f t="array" ref="O1266">IF(A1266="", "", (IFNA(IF(A1266="", "", INDEX(UpdateSheet!$L:$L, MATCH(1, (UpdateSheet!$G:$G=MAXIFS(UpdateSheet!$G:$G, UpdateSheet!$H:$H, G1266, UpdateSheet!$G:$G, "&lt;=" &amp; D1266)) * (UpdateSheet!$H:$H=G1266), 0))), "") * J1266) +
(IFNA(IF(A1266="", "", INDEX(UpdateSheet!$P:$P, MATCH(1, (UpdateSheet!$G:$G=MAXIFS(UpdateSheet!$G:$G, UpdateSheet!$M:$M, K1266, UpdateSheet!$G:$G, "&lt;=" &amp; D1266)) * (UpdateSheet!$M:$M=K1266), 0))), "") * N1266)
)
</f>
        <v/>
      </c>
      <c r="P1266" s="86"/>
      <c r="Q1266" s="82" t="str">
        <f t="array" ref="Q1266">IF(A1266="", "", (IFNA(IF(A1266="", "", INDEX(UpdateSheet!$K:$K, MATCH(1, (UpdateSheet!$G:$G=MAXIFS(UpdateSheet!$G:$G, UpdateSheet!$H:$H, G1266, UpdateSheet!$I:$I, J1266, UpdateSheet!$G:$G, "&lt;=" &amp; D1266)) * (UpdateSheet!$H:$H=G1266) *(UpdateSheet!$I:$I=J1266), 0))), "")) +
(IFNA(IF(A1266="", "", INDEX(UpdateSheet!$O:$O, MATCH(1, (UpdateSheet!$G:$G=MAXIFS(UpdateSheet!$G:$G, UpdateSheet!$M:$M, K1266,UpdateSheet!$N:$N, N1266, UpdateSheet!$G:$G, "&lt;=" &amp; D1266)) * (UpdateSheet!$M:$M=K1266) *(UpdateSheet!$N:$N=N1266), 0))), ""))
)
</f>
        <v/>
      </c>
      <c r="R1266" s="81" t="s">
        <v>97</v>
      </c>
      <c r="S1266" s="63"/>
      <c r="T1266" s="87"/>
      <c r="U1266" s="84" t="s">
        <v>97</v>
      </c>
      <c r="V1266" s="84" t="s">
        <v>97</v>
      </c>
      <c r="W1266" s="85" t="b">
        <v>0</v>
      </c>
      <c r="X1266" s="63"/>
      <c r="Y1266" s="63"/>
      <c r="Z1266" s="63"/>
    </row>
    <row r="1267">
      <c r="A1267" s="75"/>
      <c r="B1267" s="94"/>
      <c r="C1267" s="75"/>
      <c r="D1267" s="76"/>
      <c r="E1267" s="75" t="s">
        <v>97</v>
      </c>
      <c r="F1267" s="75" t="s">
        <v>97</v>
      </c>
      <c r="G1267" s="77"/>
      <c r="H1267" s="77"/>
      <c r="I1267" s="80"/>
      <c r="J1267" s="77" t="s">
        <v>97</v>
      </c>
      <c r="K1267" s="79" t="s">
        <v>97</v>
      </c>
      <c r="L1267" s="79"/>
      <c r="M1267" s="80"/>
      <c r="N1267" s="79" t="s">
        <v>97</v>
      </c>
      <c r="O1267" s="81" t="str">
        <f t="array" ref="O1267">IF(A1267="", "", (IFNA(IF(A1267="", "", INDEX(UpdateSheet!$L:$L, MATCH(1, (UpdateSheet!$G:$G=MAXIFS(UpdateSheet!$G:$G, UpdateSheet!$H:$H, G1267, UpdateSheet!$G:$G, "&lt;=" &amp; D1267)) * (UpdateSheet!$H:$H=G1267), 0))), "") * J1267) +
(IFNA(IF(A1267="", "", INDEX(UpdateSheet!$P:$P, MATCH(1, (UpdateSheet!$G:$G=MAXIFS(UpdateSheet!$G:$G, UpdateSheet!$M:$M, K1267, UpdateSheet!$G:$G, "&lt;=" &amp; D1267)) * (UpdateSheet!$M:$M=K1267), 0))), "") * N1267)
)
</f>
        <v/>
      </c>
      <c r="P1267" s="86"/>
      <c r="Q1267" s="82" t="str">
        <f t="array" ref="Q1267">IF(A1267="", "", (IFNA(IF(A1267="", "", INDEX(UpdateSheet!$K:$K, MATCH(1, (UpdateSheet!$G:$G=MAXIFS(UpdateSheet!$G:$G, UpdateSheet!$H:$H, G1267, UpdateSheet!$I:$I, J1267, UpdateSheet!$G:$G, "&lt;=" &amp; D1267)) * (UpdateSheet!$H:$H=G1267) *(UpdateSheet!$I:$I=J1267), 0))), "")) +
(IFNA(IF(A1267="", "", INDEX(UpdateSheet!$O:$O, MATCH(1, (UpdateSheet!$G:$G=MAXIFS(UpdateSheet!$G:$G, UpdateSheet!$M:$M, K1267,UpdateSheet!$N:$N, N1267, UpdateSheet!$G:$G, "&lt;=" &amp; D1267)) * (UpdateSheet!$M:$M=K1267) *(UpdateSheet!$N:$N=N1267), 0))), ""))
)
</f>
        <v/>
      </c>
      <c r="R1267" s="81" t="s">
        <v>97</v>
      </c>
      <c r="S1267" s="63"/>
      <c r="T1267" s="87"/>
      <c r="U1267" s="84" t="s">
        <v>97</v>
      </c>
      <c r="V1267" s="84" t="s">
        <v>97</v>
      </c>
      <c r="W1267" s="85" t="b">
        <v>0</v>
      </c>
      <c r="X1267" s="63"/>
      <c r="Y1267" s="63"/>
      <c r="Z1267" s="63"/>
    </row>
    <row r="1268">
      <c r="A1268" s="75"/>
      <c r="B1268" s="94"/>
      <c r="C1268" s="75"/>
      <c r="D1268" s="76"/>
      <c r="E1268" s="75" t="s">
        <v>97</v>
      </c>
      <c r="F1268" s="75" t="s">
        <v>97</v>
      </c>
      <c r="G1268" s="77"/>
      <c r="H1268" s="77"/>
      <c r="I1268" s="80"/>
      <c r="J1268" s="77" t="s">
        <v>97</v>
      </c>
      <c r="K1268" s="79" t="s">
        <v>97</v>
      </c>
      <c r="L1268" s="79"/>
      <c r="M1268" s="80"/>
      <c r="N1268" s="79" t="s">
        <v>97</v>
      </c>
      <c r="O1268" s="81" t="str">
        <f t="array" ref="O1268">IF(A1268="", "", (IFNA(IF(A1268="", "", INDEX(UpdateSheet!$L:$L, MATCH(1, (UpdateSheet!$G:$G=MAXIFS(UpdateSheet!$G:$G, UpdateSheet!$H:$H, G1268, UpdateSheet!$G:$G, "&lt;=" &amp; D1268)) * (UpdateSheet!$H:$H=G1268), 0))), "") * J1268) +
(IFNA(IF(A1268="", "", INDEX(UpdateSheet!$P:$P, MATCH(1, (UpdateSheet!$G:$G=MAXIFS(UpdateSheet!$G:$G, UpdateSheet!$M:$M, K1268, UpdateSheet!$G:$G, "&lt;=" &amp; D1268)) * (UpdateSheet!$M:$M=K1268), 0))), "") * N1268)
)
</f>
        <v/>
      </c>
      <c r="P1268" s="86"/>
      <c r="Q1268" s="82" t="str">
        <f t="array" ref="Q1268">IF(A1268="", "", (IFNA(IF(A1268="", "", INDEX(UpdateSheet!$K:$K, MATCH(1, (UpdateSheet!$G:$G=MAXIFS(UpdateSheet!$G:$G, UpdateSheet!$H:$H, G1268, UpdateSheet!$I:$I, J1268, UpdateSheet!$G:$G, "&lt;=" &amp; D1268)) * (UpdateSheet!$H:$H=G1268) *(UpdateSheet!$I:$I=J1268), 0))), "")) +
(IFNA(IF(A1268="", "", INDEX(UpdateSheet!$O:$O, MATCH(1, (UpdateSheet!$G:$G=MAXIFS(UpdateSheet!$G:$G, UpdateSheet!$M:$M, K1268,UpdateSheet!$N:$N, N1268, UpdateSheet!$G:$G, "&lt;=" &amp; D1268)) * (UpdateSheet!$M:$M=K1268) *(UpdateSheet!$N:$N=N1268), 0))), ""))
)
</f>
        <v/>
      </c>
      <c r="R1268" s="81" t="s">
        <v>97</v>
      </c>
      <c r="S1268" s="63"/>
      <c r="T1268" s="87"/>
      <c r="U1268" s="84" t="s">
        <v>97</v>
      </c>
      <c r="V1268" s="84" t="s">
        <v>97</v>
      </c>
      <c r="W1268" s="85" t="b">
        <v>0</v>
      </c>
      <c r="X1268" s="63"/>
      <c r="Y1268" s="63"/>
      <c r="Z1268" s="63"/>
    </row>
    <row r="1269">
      <c r="A1269" s="75"/>
      <c r="B1269" s="94"/>
      <c r="C1269" s="75"/>
      <c r="D1269" s="76"/>
      <c r="E1269" s="75" t="s">
        <v>97</v>
      </c>
      <c r="F1269" s="75" t="s">
        <v>97</v>
      </c>
      <c r="G1269" s="77"/>
      <c r="H1269" s="77"/>
      <c r="I1269" s="80"/>
      <c r="J1269" s="77" t="s">
        <v>97</v>
      </c>
      <c r="K1269" s="79" t="s">
        <v>97</v>
      </c>
      <c r="L1269" s="79"/>
      <c r="M1269" s="80"/>
      <c r="N1269" s="79" t="s">
        <v>97</v>
      </c>
      <c r="O1269" s="81" t="str">
        <f t="array" ref="O1269">IF(A1269="", "", (IFNA(IF(A1269="", "", INDEX(UpdateSheet!$L:$L, MATCH(1, (UpdateSheet!$G:$G=MAXIFS(UpdateSheet!$G:$G, UpdateSheet!$H:$H, G1269, UpdateSheet!$G:$G, "&lt;=" &amp; D1269)) * (UpdateSheet!$H:$H=G1269), 0))), "") * J1269) +
(IFNA(IF(A1269="", "", INDEX(UpdateSheet!$P:$P, MATCH(1, (UpdateSheet!$G:$G=MAXIFS(UpdateSheet!$G:$G, UpdateSheet!$M:$M, K1269, UpdateSheet!$G:$G, "&lt;=" &amp; D1269)) * (UpdateSheet!$M:$M=K1269), 0))), "") * N1269)
)
</f>
        <v/>
      </c>
      <c r="P1269" s="86"/>
      <c r="Q1269" s="82" t="str">
        <f t="array" ref="Q1269">IF(A1269="", "", (IFNA(IF(A1269="", "", INDEX(UpdateSheet!$K:$K, MATCH(1, (UpdateSheet!$G:$G=MAXIFS(UpdateSheet!$G:$G, UpdateSheet!$H:$H, G1269, UpdateSheet!$I:$I, J1269, UpdateSheet!$G:$G, "&lt;=" &amp; D1269)) * (UpdateSheet!$H:$H=G1269) *(UpdateSheet!$I:$I=J1269), 0))), "")) +
(IFNA(IF(A1269="", "", INDEX(UpdateSheet!$O:$O, MATCH(1, (UpdateSheet!$G:$G=MAXIFS(UpdateSheet!$G:$G, UpdateSheet!$M:$M, K1269,UpdateSheet!$N:$N, N1269, UpdateSheet!$G:$G, "&lt;=" &amp; D1269)) * (UpdateSheet!$M:$M=K1269) *(UpdateSheet!$N:$N=N1269), 0))), ""))
)
</f>
        <v/>
      </c>
      <c r="R1269" s="81" t="s">
        <v>97</v>
      </c>
      <c r="S1269" s="63"/>
      <c r="T1269" s="87"/>
      <c r="U1269" s="84" t="s">
        <v>97</v>
      </c>
      <c r="V1269" s="84" t="s">
        <v>97</v>
      </c>
      <c r="W1269" s="85" t="b">
        <v>0</v>
      </c>
      <c r="X1269" s="63"/>
      <c r="Y1269" s="63"/>
      <c r="Z1269" s="63"/>
    </row>
    <row r="1270">
      <c r="A1270" s="75"/>
      <c r="B1270" s="94"/>
      <c r="C1270" s="75"/>
      <c r="D1270" s="76"/>
      <c r="E1270" s="75" t="s">
        <v>97</v>
      </c>
      <c r="F1270" s="75" t="s">
        <v>97</v>
      </c>
      <c r="G1270" s="77"/>
      <c r="H1270" s="77"/>
      <c r="I1270" s="80"/>
      <c r="J1270" s="77" t="s">
        <v>97</v>
      </c>
      <c r="K1270" s="79" t="s">
        <v>97</v>
      </c>
      <c r="L1270" s="79"/>
      <c r="M1270" s="80"/>
      <c r="N1270" s="79" t="s">
        <v>97</v>
      </c>
      <c r="O1270" s="81" t="str">
        <f t="array" ref="O1270">IF(A1270="", "", (IFNA(IF(A1270="", "", INDEX(UpdateSheet!$L:$L, MATCH(1, (UpdateSheet!$G:$G=MAXIFS(UpdateSheet!$G:$G, UpdateSheet!$H:$H, G1270, UpdateSheet!$G:$G, "&lt;=" &amp; D1270)) * (UpdateSheet!$H:$H=G1270), 0))), "") * J1270) +
(IFNA(IF(A1270="", "", INDEX(UpdateSheet!$P:$P, MATCH(1, (UpdateSheet!$G:$G=MAXIFS(UpdateSheet!$G:$G, UpdateSheet!$M:$M, K1270, UpdateSheet!$G:$G, "&lt;=" &amp; D1270)) * (UpdateSheet!$M:$M=K1270), 0))), "") * N1270)
)
</f>
        <v/>
      </c>
      <c r="P1270" s="86"/>
      <c r="Q1270" s="82" t="str">
        <f t="array" ref="Q1270">IF(A1270="", "", (IFNA(IF(A1270="", "", INDEX(UpdateSheet!$K:$K, MATCH(1, (UpdateSheet!$G:$G=MAXIFS(UpdateSheet!$G:$G, UpdateSheet!$H:$H, G1270, UpdateSheet!$I:$I, J1270, UpdateSheet!$G:$G, "&lt;=" &amp; D1270)) * (UpdateSheet!$H:$H=G1270) *(UpdateSheet!$I:$I=J1270), 0))), "")) +
(IFNA(IF(A1270="", "", INDEX(UpdateSheet!$O:$O, MATCH(1, (UpdateSheet!$G:$G=MAXIFS(UpdateSheet!$G:$G, UpdateSheet!$M:$M, K1270,UpdateSheet!$N:$N, N1270, UpdateSheet!$G:$G, "&lt;=" &amp; D1270)) * (UpdateSheet!$M:$M=K1270) *(UpdateSheet!$N:$N=N1270), 0))), ""))
)
</f>
        <v/>
      </c>
      <c r="R1270" s="81" t="s">
        <v>97</v>
      </c>
      <c r="S1270" s="63"/>
      <c r="T1270" s="87"/>
      <c r="U1270" s="84" t="s">
        <v>97</v>
      </c>
      <c r="V1270" s="84" t="s">
        <v>97</v>
      </c>
      <c r="W1270" s="85" t="b">
        <v>0</v>
      </c>
      <c r="X1270" s="63"/>
      <c r="Y1270" s="63"/>
      <c r="Z1270" s="63"/>
    </row>
    <row r="1271">
      <c r="A1271" s="75"/>
      <c r="B1271" s="94"/>
      <c r="C1271" s="75"/>
      <c r="D1271" s="76"/>
      <c r="E1271" s="75" t="s">
        <v>97</v>
      </c>
      <c r="F1271" s="75" t="s">
        <v>97</v>
      </c>
      <c r="G1271" s="77"/>
      <c r="H1271" s="77"/>
      <c r="I1271" s="80"/>
      <c r="J1271" s="77" t="s">
        <v>97</v>
      </c>
      <c r="K1271" s="79" t="s">
        <v>97</v>
      </c>
      <c r="L1271" s="79"/>
      <c r="M1271" s="80"/>
      <c r="N1271" s="79" t="s">
        <v>97</v>
      </c>
      <c r="O1271" s="81" t="str">
        <f t="array" ref="O1271">IF(A1271="", "", (IFNA(IF(A1271="", "", INDEX(UpdateSheet!$L:$L, MATCH(1, (UpdateSheet!$G:$G=MAXIFS(UpdateSheet!$G:$G, UpdateSheet!$H:$H, G1271, UpdateSheet!$G:$G, "&lt;=" &amp; D1271)) * (UpdateSheet!$H:$H=G1271), 0))), "") * J1271) +
(IFNA(IF(A1271="", "", INDEX(UpdateSheet!$P:$P, MATCH(1, (UpdateSheet!$G:$G=MAXIFS(UpdateSheet!$G:$G, UpdateSheet!$M:$M, K1271, UpdateSheet!$G:$G, "&lt;=" &amp; D1271)) * (UpdateSheet!$M:$M=K1271), 0))), "") * N1271)
)
</f>
        <v/>
      </c>
      <c r="P1271" s="86"/>
      <c r="Q1271" s="82" t="str">
        <f t="array" ref="Q1271">IF(A1271="", "", (IFNA(IF(A1271="", "", INDEX(UpdateSheet!$K:$K, MATCH(1, (UpdateSheet!$G:$G=MAXIFS(UpdateSheet!$G:$G, UpdateSheet!$H:$H, G1271, UpdateSheet!$I:$I, J1271, UpdateSheet!$G:$G, "&lt;=" &amp; D1271)) * (UpdateSheet!$H:$H=G1271) *(UpdateSheet!$I:$I=J1271), 0))), "")) +
(IFNA(IF(A1271="", "", INDEX(UpdateSheet!$O:$O, MATCH(1, (UpdateSheet!$G:$G=MAXIFS(UpdateSheet!$G:$G, UpdateSheet!$M:$M, K1271,UpdateSheet!$N:$N, N1271, UpdateSheet!$G:$G, "&lt;=" &amp; D1271)) * (UpdateSheet!$M:$M=K1271) *(UpdateSheet!$N:$N=N1271), 0))), ""))
)
</f>
        <v/>
      </c>
      <c r="R1271" s="81" t="s">
        <v>97</v>
      </c>
      <c r="S1271" s="63"/>
      <c r="T1271" s="87"/>
      <c r="U1271" s="84" t="s">
        <v>97</v>
      </c>
      <c r="V1271" s="84" t="s">
        <v>97</v>
      </c>
      <c r="W1271" s="85" t="b">
        <v>0</v>
      </c>
      <c r="X1271" s="63"/>
      <c r="Y1271" s="63"/>
      <c r="Z1271" s="63"/>
    </row>
    <row r="1272">
      <c r="A1272" s="75"/>
      <c r="B1272" s="94"/>
      <c r="C1272" s="75"/>
      <c r="D1272" s="76"/>
      <c r="E1272" s="75" t="s">
        <v>97</v>
      </c>
      <c r="F1272" s="75" t="s">
        <v>97</v>
      </c>
      <c r="G1272" s="77"/>
      <c r="H1272" s="77"/>
      <c r="I1272" s="80"/>
      <c r="J1272" s="77" t="s">
        <v>97</v>
      </c>
      <c r="K1272" s="79" t="s">
        <v>97</v>
      </c>
      <c r="L1272" s="79"/>
      <c r="M1272" s="80"/>
      <c r="N1272" s="79" t="s">
        <v>97</v>
      </c>
      <c r="O1272" s="81" t="str">
        <f t="array" ref="O1272">IF(A1272="", "", (IFNA(IF(A1272="", "", INDEX(UpdateSheet!$L:$L, MATCH(1, (UpdateSheet!$G:$G=MAXIFS(UpdateSheet!$G:$G, UpdateSheet!$H:$H, G1272, UpdateSheet!$G:$G, "&lt;=" &amp; D1272)) * (UpdateSheet!$H:$H=G1272), 0))), "") * J1272) +
(IFNA(IF(A1272="", "", INDEX(UpdateSheet!$P:$P, MATCH(1, (UpdateSheet!$G:$G=MAXIFS(UpdateSheet!$G:$G, UpdateSheet!$M:$M, K1272, UpdateSheet!$G:$G, "&lt;=" &amp; D1272)) * (UpdateSheet!$M:$M=K1272), 0))), "") * N1272)
)
</f>
        <v/>
      </c>
      <c r="P1272" s="86"/>
      <c r="Q1272" s="82" t="str">
        <f t="array" ref="Q1272">IF(A1272="", "", (IFNA(IF(A1272="", "", INDEX(UpdateSheet!$K:$K, MATCH(1, (UpdateSheet!$G:$G=MAXIFS(UpdateSheet!$G:$G, UpdateSheet!$H:$H, G1272, UpdateSheet!$I:$I, J1272, UpdateSheet!$G:$G, "&lt;=" &amp; D1272)) * (UpdateSheet!$H:$H=G1272) *(UpdateSheet!$I:$I=J1272), 0))), "")) +
(IFNA(IF(A1272="", "", INDEX(UpdateSheet!$O:$O, MATCH(1, (UpdateSheet!$G:$G=MAXIFS(UpdateSheet!$G:$G, UpdateSheet!$M:$M, K1272,UpdateSheet!$N:$N, N1272, UpdateSheet!$G:$G, "&lt;=" &amp; D1272)) * (UpdateSheet!$M:$M=K1272) *(UpdateSheet!$N:$N=N1272), 0))), ""))
)
</f>
        <v/>
      </c>
      <c r="R1272" s="81" t="s">
        <v>97</v>
      </c>
      <c r="S1272" s="63"/>
      <c r="T1272" s="87"/>
      <c r="U1272" s="84" t="s">
        <v>97</v>
      </c>
      <c r="V1272" s="84" t="s">
        <v>97</v>
      </c>
      <c r="W1272" s="85" t="b">
        <v>0</v>
      </c>
      <c r="X1272" s="63"/>
      <c r="Y1272" s="63"/>
      <c r="Z1272" s="63"/>
    </row>
    <row r="1273">
      <c r="A1273" s="75"/>
      <c r="B1273" s="94"/>
      <c r="C1273" s="75"/>
      <c r="D1273" s="76"/>
      <c r="E1273" s="75" t="s">
        <v>97</v>
      </c>
      <c r="F1273" s="75" t="s">
        <v>97</v>
      </c>
      <c r="G1273" s="77"/>
      <c r="H1273" s="77"/>
      <c r="I1273" s="80"/>
      <c r="J1273" s="77" t="s">
        <v>97</v>
      </c>
      <c r="K1273" s="79" t="s">
        <v>97</v>
      </c>
      <c r="L1273" s="79"/>
      <c r="M1273" s="80"/>
      <c r="N1273" s="79" t="s">
        <v>97</v>
      </c>
      <c r="O1273" s="81" t="str">
        <f t="array" ref="O1273">IF(A1273="", "", (IFNA(IF(A1273="", "", INDEX(UpdateSheet!$L:$L, MATCH(1, (UpdateSheet!$G:$G=MAXIFS(UpdateSheet!$G:$G, UpdateSheet!$H:$H, G1273, UpdateSheet!$G:$G, "&lt;=" &amp; D1273)) * (UpdateSheet!$H:$H=G1273), 0))), "") * J1273) +
(IFNA(IF(A1273="", "", INDEX(UpdateSheet!$P:$P, MATCH(1, (UpdateSheet!$G:$G=MAXIFS(UpdateSheet!$G:$G, UpdateSheet!$M:$M, K1273, UpdateSheet!$G:$G, "&lt;=" &amp; D1273)) * (UpdateSheet!$M:$M=K1273), 0))), "") * N1273)
)
</f>
        <v/>
      </c>
      <c r="P1273" s="86"/>
      <c r="Q1273" s="82" t="str">
        <f t="array" ref="Q1273">IF(A1273="", "", (IFNA(IF(A1273="", "", INDEX(UpdateSheet!$K:$K, MATCH(1, (UpdateSheet!$G:$G=MAXIFS(UpdateSheet!$G:$G, UpdateSheet!$H:$H, G1273, UpdateSheet!$I:$I, J1273, UpdateSheet!$G:$G, "&lt;=" &amp; D1273)) * (UpdateSheet!$H:$H=G1273) *(UpdateSheet!$I:$I=J1273), 0))), "")) +
(IFNA(IF(A1273="", "", INDEX(UpdateSheet!$O:$O, MATCH(1, (UpdateSheet!$G:$G=MAXIFS(UpdateSheet!$G:$G, UpdateSheet!$M:$M, K1273,UpdateSheet!$N:$N, N1273, UpdateSheet!$G:$G, "&lt;=" &amp; D1273)) * (UpdateSheet!$M:$M=K1273) *(UpdateSheet!$N:$N=N1273), 0))), ""))
)
</f>
        <v/>
      </c>
      <c r="R1273" s="81" t="s">
        <v>97</v>
      </c>
      <c r="S1273" s="63"/>
      <c r="T1273" s="87"/>
      <c r="U1273" s="84" t="s">
        <v>97</v>
      </c>
      <c r="V1273" s="84" t="s">
        <v>97</v>
      </c>
      <c r="W1273" s="85" t="b">
        <v>0</v>
      </c>
      <c r="X1273" s="63"/>
      <c r="Y1273" s="63"/>
      <c r="Z1273" s="63"/>
    </row>
    <row r="1274">
      <c r="A1274" s="75"/>
      <c r="B1274" s="94"/>
      <c r="C1274" s="75"/>
      <c r="D1274" s="76"/>
      <c r="E1274" s="75" t="s">
        <v>97</v>
      </c>
      <c r="F1274" s="75" t="s">
        <v>97</v>
      </c>
      <c r="G1274" s="77"/>
      <c r="H1274" s="77"/>
      <c r="I1274" s="80"/>
      <c r="J1274" s="77" t="s">
        <v>97</v>
      </c>
      <c r="K1274" s="79" t="s">
        <v>97</v>
      </c>
      <c r="L1274" s="79"/>
      <c r="M1274" s="80"/>
      <c r="N1274" s="79" t="s">
        <v>97</v>
      </c>
      <c r="O1274" s="81" t="str">
        <f t="array" ref="O1274">IF(A1274="", "", (IFNA(IF(A1274="", "", INDEX(UpdateSheet!$L:$L, MATCH(1, (UpdateSheet!$G:$G=MAXIFS(UpdateSheet!$G:$G, UpdateSheet!$H:$H, G1274, UpdateSheet!$G:$G, "&lt;=" &amp; D1274)) * (UpdateSheet!$H:$H=G1274), 0))), "") * J1274) +
(IFNA(IF(A1274="", "", INDEX(UpdateSheet!$P:$P, MATCH(1, (UpdateSheet!$G:$G=MAXIFS(UpdateSheet!$G:$G, UpdateSheet!$M:$M, K1274, UpdateSheet!$G:$G, "&lt;=" &amp; D1274)) * (UpdateSheet!$M:$M=K1274), 0))), "") * N1274)
)
</f>
        <v/>
      </c>
      <c r="P1274" s="86"/>
      <c r="Q1274" s="82" t="str">
        <f t="array" ref="Q1274">IF(A1274="", "", (IFNA(IF(A1274="", "", INDEX(UpdateSheet!$K:$K, MATCH(1, (UpdateSheet!$G:$G=MAXIFS(UpdateSheet!$G:$G, UpdateSheet!$H:$H, G1274, UpdateSheet!$I:$I, J1274, UpdateSheet!$G:$G, "&lt;=" &amp; D1274)) * (UpdateSheet!$H:$H=G1274) *(UpdateSheet!$I:$I=J1274), 0))), "")) +
(IFNA(IF(A1274="", "", INDEX(UpdateSheet!$O:$O, MATCH(1, (UpdateSheet!$G:$G=MAXIFS(UpdateSheet!$G:$G, UpdateSheet!$M:$M, K1274,UpdateSheet!$N:$N, N1274, UpdateSheet!$G:$G, "&lt;=" &amp; D1274)) * (UpdateSheet!$M:$M=K1274) *(UpdateSheet!$N:$N=N1274), 0))), ""))
)
</f>
        <v/>
      </c>
      <c r="R1274" s="81" t="s">
        <v>97</v>
      </c>
      <c r="S1274" s="63"/>
      <c r="T1274" s="87"/>
      <c r="U1274" s="84" t="s">
        <v>97</v>
      </c>
      <c r="V1274" s="84" t="s">
        <v>97</v>
      </c>
      <c r="W1274" s="85" t="b">
        <v>0</v>
      </c>
      <c r="X1274" s="63"/>
      <c r="Y1274" s="63"/>
      <c r="Z1274" s="63"/>
    </row>
    <row r="1275">
      <c r="A1275" s="75"/>
      <c r="B1275" s="94"/>
      <c r="C1275" s="75"/>
      <c r="D1275" s="76"/>
      <c r="E1275" s="75" t="s">
        <v>97</v>
      </c>
      <c r="F1275" s="75" t="s">
        <v>97</v>
      </c>
      <c r="G1275" s="77"/>
      <c r="H1275" s="77"/>
      <c r="I1275" s="80"/>
      <c r="J1275" s="77" t="s">
        <v>97</v>
      </c>
      <c r="K1275" s="79" t="s">
        <v>97</v>
      </c>
      <c r="L1275" s="79"/>
      <c r="M1275" s="80"/>
      <c r="N1275" s="79" t="s">
        <v>97</v>
      </c>
      <c r="O1275" s="81" t="str">
        <f t="array" ref="O1275">IF(A1275="", "", (IFNA(IF(A1275="", "", INDEX(UpdateSheet!$L:$L, MATCH(1, (UpdateSheet!$G:$G=MAXIFS(UpdateSheet!$G:$G, UpdateSheet!$H:$H, G1275, UpdateSheet!$G:$G, "&lt;=" &amp; D1275)) * (UpdateSheet!$H:$H=G1275), 0))), "") * J1275) +
(IFNA(IF(A1275="", "", INDEX(UpdateSheet!$P:$P, MATCH(1, (UpdateSheet!$G:$G=MAXIFS(UpdateSheet!$G:$G, UpdateSheet!$M:$M, K1275, UpdateSheet!$G:$G, "&lt;=" &amp; D1275)) * (UpdateSheet!$M:$M=K1275), 0))), "") * N1275)
)
</f>
        <v/>
      </c>
      <c r="P1275" s="86"/>
      <c r="Q1275" s="82" t="str">
        <f t="array" ref="Q1275">IF(A1275="", "", (IFNA(IF(A1275="", "", INDEX(UpdateSheet!$K:$K, MATCH(1, (UpdateSheet!$G:$G=MAXIFS(UpdateSheet!$G:$G, UpdateSheet!$H:$H, G1275, UpdateSheet!$I:$I, J1275, UpdateSheet!$G:$G, "&lt;=" &amp; D1275)) * (UpdateSheet!$H:$H=G1275) *(UpdateSheet!$I:$I=J1275), 0))), "")) +
(IFNA(IF(A1275="", "", INDEX(UpdateSheet!$O:$O, MATCH(1, (UpdateSheet!$G:$G=MAXIFS(UpdateSheet!$G:$G, UpdateSheet!$M:$M, K1275,UpdateSheet!$N:$N, N1275, UpdateSheet!$G:$G, "&lt;=" &amp; D1275)) * (UpdateSheet!$M:$M=K1275) *(UpdateSheet!$N:$N=N1275), 0))), ""))
)
</f>
        <v/>
      </c>
      <c r="R1275" s="81" t="s">
        <v>97</v>
      </c>
      <c r="S1275" s="63"/>
      <c r="T1275" s="87"/>
      <c r="U1275" s="84" t="s">
        <v>97</v>
      </c>
      <c r="V1275" s="84" t="s">
        <v>97</v>
      </c>
      <c r="W1275" s="85" t="b">
        <v>0</v>
      </c>
      <c r="X1275" s="63"/>
      <c r="Y1275" s="63"/>
      <c r="Z1275" s="63"/>
    </row>
    <row r="1276">
      <c r="A1276" s="75"/>
      <c r="B1276" s="94"/>
      <c r="C1276" s="75"/>
      <c r="D1276" s="76"/>
      <c r="E1276" s="75" t="s">
        <v>97</v>
      </c>
      <c r="F1276" s="75" t="s">
        <v>97</v>
      </c>
      <c r="G1276" s="77"/>
      <c r="H1276" s="77"/>
      <c r="I1276" s="80"/>
      <c r="J1276" s="77" t="s">
        <v>97</v>
      </c>
      <c r="K1276" s="79" t="s">
        <v>97</v>
      </c>
      <c r="L1276" s="79"/>
      <c r="M1276" s="80"/>
      <c r="N1276" s="79" t="s">
        <v>97</v>
      </c>
      <c r="O1276" s="81" t="str">
        <f t="array" ref="O1276">IF(A1276="", "", (IFNA(IF(A1276="", "", INDEX(UpdateSheet!$L:$L, MATCH(1, (UpdateSheet!$G:$G=MAXIFS(UpdateSheet!$G:$G, UpdateSheet!$H:$H, G1276, UpdateSheet!$G:$G, "&lt;=" &amp; D1276)) * (UpdateSheet!$H:$H=G1276), 0))), "") * J1276) +
(IFNA(IF(A1276="", "", INDEX(UpdateSheet!$P:$P, MATCH(1, (UpdateSheet!$G:$G=MAXIFS(UpdateSheet!$G:$G, UpdateSheet!$M:$M, K1276, UpdateSheet!$G:$G, "&lt;=" &amp; D1276)) * (UpdateSheet!$M:$M=K1276), 0))), "") * N1276)
)
</f>
        <v/>
      </c>
      <c r="P1276" s="86"/>
      <c r="Q1276" s="82" t="str">
        <f t="array" ref="Q1276">IF(A1276="", "", (IFNA(IF(A1276="", "", INDEX(UpdateSheet!$K:$K, MATCH(1, (UpdateSheet!$G:$G=MAXIFS(UpdateSheet!$G:$G, UpdateSheet!$H:$H, G1276, UpdateSheet!$I:$I, J1276, UpdateSheet!$G:$G, "&lt;=" &amp; D1276)) * (UpdateSheet!$H:$H=G1276) *(UpdateSheet!$I:$I=J1276), 0))), "")) +
(IFNA(IF(A1276="", "", INDEX(UpdateSheet!$O:$O, MATCH(1, (UpdateSheet!$G:$G=MAXIFS(UpdateSheet!$G:$G, UpdateSheet!$M:$M, K1276,UpdateSheet!$N:$N, N1276, UpdateSheet!$G:$G, "&lt;=" &amp; D1276)) * (UpdateSheet!$M:$M=K1276) *(UpdateSheet!$N:$N=N1276), 0))), ""))
)
</f>
        <v/>
      </c>
      <c r="R1276" s="81" t="s">
        <v>97</v>
      </c>
      <c r="S1276" s="63"/>
      <c r="T1276" s="87"/>
      <c r="U1276" s="84" t="s">
        <v>97</v>
      </c>
      <c r="V1276" s="84" t="s">
        <v>97</v>
      </c>
      <c r="W1276" s="85" t="b">
        <v>0</v>
      </c>
      <c r="X1276" s="63"/>
      <c r="Y1276" s="63"/>
      <c r="Z1276" s="63"/>
    </row>
    <row r="1277">
      <c r="A1277" s="75"/>
      <c r="B1277" s="94"/>
      <c r="C1277" s="75"/>
      <c r="D1277" s="76"/>
      <c r="E1277" s="75" t="s">
        <v>97</v>
      </c>
      <c r="F1277" s="75" t="s">
        <v>97</v>
      </c>
      <c r="G1277" s="77"/>
      <c r="H1277" s="77"/>
      <c r="I1277" s="80"/>
      <c r="J1277" s="77" t="s">
        <v>97</v>
      </c>
      <c r="K1277" s="79" t="s">
        <v>97</v>
      </c>
      <c r="L1277" s="79"/>
      <c r="M1277" s="80"/>
      <c r="N1277" s="79" t="s">
        <v>97</v>
      </c>
      <c r="O1277" s="81" t="str">
        <f t="array" ref="O1277">IF(A1277="", "", (IFNA(IF(A1277="", "", INDEX(UpdateSheet!$L:$L, MATCH(1, (UpdateSheet!$G:$G=MAXIFS(UpdateSheet!$G:$G, UpdateSheet!$H:$H, G1277, UpdateSheet!$G:$G, "&lt;=" &amp; D1277)) * (UpdateSheet!$H:$H=G1277), 0))), "") * J1277) +
(IFNA(IF(A1277="", "", INDEX(UpdateSheet!$P:$P, MATCH(1, (UpdateSheet!$G:$G=MAXIFS(UpdateSheet!$G:$G, UpdateSheet!$M:$M, K1277, UpdateSheet!$G:$G, "&lt;=" &amp; D1277)) * (UpdateSheet!$M:$M=K1277), 0))), "") * N1277)
)
</f>
        <v/>
      </c>
      <c r="P1277" s="86"/>
      <c r="Q1277" s="82" t="str">
        <f t="array" ref="Q1277">IF(A1277="", "", (IFNA(IF(A1277="", "", INDEX(UpdateSheet!$K:$K, MATCH(1, (UpdateSheet!$G:$G=MAXIFS(UpdateSheet!$G:$G, UpdateSheet!$H:$H, G1277, UpdateSheet!$I:$I, J1277, UpdateSheet!$G:$G, "&lt;=" &amp; D1277)) * (UpdateSheet!$H:$H=G1277) *(UpdateSheet!$I:$I=J1277), 0))), "")) +
(IFNA(IF(A1277="", "", INDEX(UpdateSheet!$O:$O, MATCH(1, (UpdateSheet!$G:$G=MAXIFS(UpdateSheet!$G:$G, UpdateSheet!$M:$M, K1277,UpdateSheet!$N:$N, N1277, UpdateSheet!$G:$G, "&lt;=" &amp; D1277)) * (UpdateSheet!$M:$M=K1277) *(UpdateSheet!$N:$N=N1277), 0))), ""))
)
</f>
        <v/>
      </c>
      <c r="R1277" s="81" t="s">
        <v>97</v>
      </c>
      <c r="S1277" s="63"/>
      <c r="T1277" s="87"/>
      <c r="U1277" s="84" t="s">
        <v>97</v>
      </c>
      <c r="V1277" s="84" t="s">
        <v>97</v>
      </c>
      <c r="W1277" s="85" t="b">
        <v>0</v>
      </c>
      <c r="X1277" s="63"/>
      <c r="Y1277" s="63"/>
      <c r="Z1277" s="63"/>
    </row>
    <row r="1278">
      <c r="A1278" s="75"/>
      <c r="B1278" s="94"/>
      <c r="C1278" s="75"/>
      <c r="D1278" s="76"/>
      <c r="E1278" s="75" t="s">
        <v>97</v>
      </c>
      <c r="F1278" s="75" t="s">
        <v>97</v>
      </c>
      <c r="G1278" s="77"/>
      <c r="H1278" s="77"/>
      <c r="I1278" s="80"/>
      <c r="J1278" s="77" t="s">
        <v>97</v>
      </c>
      <c r="K1278" s="79" t="s">
        <v>97</v>
      </c>
      <c r="L1278" s="79"/>
      <c r="M1278" s="80"/>
      <c r="N1278" s="79" t="s">
        <v>97</v>
      </c>
      <c r="O1278" s="81" t="str">
        <f t="array" ref="O1278">IF(A1278="", "", (IFNA(IF(A1278="", "", INDEX(UpdateSheet!$L:$L, MATCH(1, (UpdateSheet!$G:$G=MAXIFS(UpdateSheet!$G:$G, UpdateSheet!$H:$H, G1278, UpdateSheet!$G:$G, "&lt;=" &amp; D1278)) * (UpdateSheet!$H:$H=G1278), 0))), "") * J1278) +
(IFNA(IF(A1278="", "", INDEX(UpdateSheet!$P:$P, MATCH(1, (UpdateSheet!$G:$G=MAXIFS(UpdateSheet!$G:$G, UpdateSheet!$M:$M, K1278, UpdateSheet!$G:$G, "&lt;=" &amp; D1278)) * (UpdateSheet!$M:$M=K1278), 0))), "") * N1278)
)
</f>
        <v/>
      </c>
      <c r="P1278" s="86"/>
      <c r="Q1278" s="82" t="str">
        <f t="array" ref="Q1278">IF(A1278="", "", (IFNA(IF(A1278="", "", INDEX(UpdateSheet!$K:$K, MATCH(1, (UpdateSheet!$G:$G=MAXIFS(UpdateSheet!$G:$G, UpdateSheet!$H:$H, G1278, UpdateSheet!$I:$I, J1278, UpdateSheet!$G:$G, "&lt;=" &amp; D1278)) * (UpdateSheet!$H:$H=G1278) *(UpdateSheet!$I:$I=J1278), 0))), "")) +
(IFNA(IF(A1278="", "", INDEX(UpdateSheet!$O:$O, MATCH(1, (UpdateSheet!$G:$G=MAXIFS(UpdateSheet!$G:$G, UpdateSheet!$M:$M, K1278,UpdateSheet!$N:$N, N1278, UpdateSheet!$G:$G, "&lt;=" &amp; D1278)) * (UpdateSheet!$M:$M=K1278) *(UpdateSheet!$N:$N=N1278), 0))), ""))
)
</f>
        <v/>
      </c>
      <c r="R1278" s="81" t="s">
        <v>97</v>
      </c>
      <c r="S1278" s="63"/>
      <c r="T1278" s="87"/>
      <c r="U1278" s="84" t="s">
        <v>97</v>
      </c>
      <c r="V1278" s="84" t="s">
        <v>97</v>
      </c>
      <c r="W1278" s="85" t="b">
        <v>0</v>
      </c>
      <c r="X1278" s="63"/>
      <c r="Y1278" s="63"/>
      <c r="Z1278" s="63"/>
    </row>
    <row r="1279">
      <c r="A1279" s="75"/>
      <c r="B1279" s="94"/>
      <c r="C1279" s="75"/>
      <c r="D1279" s="76"/>
      <c r="E1279" s="75" t="s">
        <v>97</v>
      </c>
      <c r="F1279" s="75" t="s">
        <v>97</v>
      </c>
      <c r="G1279" s="77"/>
      <c r="H1279" s="77"/>
      <c r="I1279" s="80"/>
      <c r="J1279" s="77" t="s">
        <v>97</v>
      </c>
      <c r="K1279" s="79" t="s">
        <v>97</v>
      </c>
      <c r="L1279" s="79"/>
      <c r="M1279" s="80"/>
      <c r="N1279" s="79" t="s">
        <v>97</v>
      </c>
      <c r="O1279" s="81" t="str">
        <f t="array" ref="O1279">IF(A1279="", "", (IFNA(IF(A1279="", "", INDEX(UpdateSheet!$L:$L, MATCH(1, (UpdateSheet!$G:$G=MAXIFS(UpdateSheet!$G:$G, UpdateSheet!$H:$H, G1279, UpdateSheet!$G:$G, "&lt;=" &amp; D1279)) * (UpdateSheet!$H:$H=G1279), 0))), "") * J1279) +
(IFNA(IF(A1279="", "", INDEX(UpdateSheet!$P:$P, MATCH(1, (UpdateSheet!$G:$G=MAXIFS(UpdateSheet!$G:$G, UpdateSheet!$M:$M, K1279, UpdateSheet!$G:$G, "&lt;=" &amp; D1279)) * (UpdateSheet!$M:$M=K1279), 0))), "") * N1279)
)
</f>
        <v/>
      </c>
      <c r="P1279" s="86"/>
      <c r="Q1279" s="82" t="str">
        <f t="array" ref="Q1279">IF(A1279="", "", (IFNA(IF(A1279="", "", INDEX(UpdateSheet!$K:$K, MATCH(1, (UpdateSheet!$G:$G=MAXIFS(UpdateSheet!$G:$G, UpdateSheet!$H:$H, G1279, UpdateSheet!$I:$I, J1279, UpdateSheet!$G:$G, "&lt;=" &amp; D1279)) * (UpdateSheet!$H:$H=G1279) *(UpdateSheet!$I:$I=J1279), 0))), "")) +
(IFNA(IF(A1279="", "", INDEX(UpdateSheet!$O:$O, MATCH(1, (UpdateSheet!$G:$G=MAXIFS(UpdateSheet!$G:$G, UpdateSheet!$M:$M, K1279,UpdateSheet!$N:$N, N1279, UpdateSheet!$G:$G, "&lt;=" &amp; D1279)) * (UpdateSheet!$M:$M=K1279) *(UpdateSheet!$N:$N=N1279), 0))), ""))
)
</f>
        <v/>
      </c>
      <c r="R1279" s="81" t="s">
        <v>97</v>
      </c>
      <c r="S1279" s="63"/>
      <c r="T1279" s="87"/>
      <c r="U1279" s="84" t="s">
        <v>97</v>
      </c>
      <c r="V1279" s="84" t="s">
        <v>97</v>
      </c>
      <c r="W1279" s="85" t="b">
        <v>0</v>
      </c>
      <c r="X1279" s="63"/>
      <c r="Y1279" s="63"/>
      <c r="Z1279" s="63"/>
    </row>
    <row r="1280">
      <c r="A1280" s="75"/>
      <c r="B1280" s="94"/>
      <c r="C1280" s="75"/>
      <c r="D1280" s="76"/>
      <c r="E1280" s="75" t="s">
        <v>97</v>
      </c>
      <c r="F1280" s="75" t="s">
        <v>97</v>
      </c>
      <c r="G1280" s="77"/>
      <c r="H1280" s="77"/>
      <c r="I1280" s="80"/>
      <c r="J1280" s="77" t="s">
        <v>97</v>
      </c>
      <c r="K1280" s="79" t="s">
        <v>97</v>
      </c>
      <c r="L1280" s="79"/>
      <c r="M1280" s="80"/>
      <c r="N1280" s="79" t="s">
        <v>97</v>
      </c>
      <c r="O1280" s="81" t="str">
        <f t="array" ref="O1280">IF(A1280="", "", (IFNA(IF(A1280="", "", INDEX(UpdateSheet!$L:$L, MATCH(1, (UpdateSheet!$G:$G=MAXIFS(UpdateSheet!$G:$G, UpdateSheet!$H:$H, G1280, UpdateSheet!$G:$G, "&lt;=" &amp; D1280)) * (UpdateSheet!$H:$H=G1280), 0))), "") * J1280) +
(IFNA(IF(A1280="", "", INDEX(UpdateSheet!$P:$P, MATCH(1, (UpdateSheet!$G:$G=MAXIFS(UpdateSheet!$G:$G, UpdateSheet!$M:$M, K1280, UpdateSheet!$G:$G, "&lt;=" &amp; D1280)) * (UpdateSheet!$M:$M=K1280), 0))), "") * N1280)
)
</f>
        <v/>
      </c>
      <c r="P1280" s="86"/>
      <c r="Q1280" s="82" t="str">
        <f t="array" ref="Q1280">IF(A1280="", "", (IFNA(IF(A1280="", "", INDEX(UpdateSheet!$K:$K, MATCH(1, (UpdateSheet!$G:$G=MAXIFS(UpdateSheet!$G:$G, UpdateSheet!$H:$H, G1280, UpdateSheet!$I:$I, J1280, UpdateSheet!$G:$G, "&lt;=" &amp; D1280)) * (UpdateSheet!$H:$H=G1280) *(UpdateSheet!$I:$I=J1280), 0))), "")) +
(IFNA(IF(A1280="", "", INDEX(UpdateSheet!$O:$O, MATCH(1, (UpdateSheet!$G:$G=MAXIFS(UpdateSheet!$G:$G, UpdateSheet!$M:$M, K1280,UpdateSheet!$N:$N, N1280, UpdateSheet!$G:$G, "&lt;=" &amp; D1280)) * (UpdateSheet!$M:$M=K1280) *(UpdateSheet!$N:$N=N1280), 0))), ""))
)
</f>
        <v/>
      </c>
      <c r="R1280" s="81" t="s">
        <v>97</v>
      </c>
      <c r="S1280" s="63"/>
      <c r="T1280" s="87"/>
      <c r="U1280" s="84" t="s">
        <v>97</v>
      </c>
      <c r="V1280" s="84" t="s">
        <v>97</v>
      </c>
      <c r="W1280" s="85" t="b">
        <v>0</v>
      </c>
      <c r="X1280" s="63"/>
      <c r="Y1280" s="63"/>
      <c r="Z1280" s="63"/>
    </row>
    <row r="1281">
      <c r="A1281" s="75"/>
      <c r="B1281" s="94"/>
      <c r="C1281" s="75"/>
      <c r="D1281" s="76"/>
      <c r="E1281" s="75" t="s">
        <v>97</v>
      </c>
      <c r="F1281" s="75" t="s">
        <v>97</v>
      </c>
      <c r="G1281" s="77"/>
      <c r="H1281" s="77"/>
      <c r="I1281" s="80"/>
      <c r="J1281" s="77" t="s">
        <v>97</v>
      </c>
      <c r="K1281" s="79" t="s">
        <v>97</v>
      </c>
      <c r="L1281" s="79"/>
      <c r="M1281" s="80"/>
      <c r="N1281" s="79" t="s">
        <v>97</v>
      </c>
      <c r="O1281" s="81" t="str">
        <f t="array" ref="O1281">IF(A1281="", "", (IFNA(IF(A1281="", "", INDEX(UpdateSheet!$L:$L, MATCH(1, (UpdateSheet!$G:$G=MAXIFS(UpdateSheet!$G:$G, UpdateSheet!$H:$H, G1281, UpdateSheet!$G:$G, "&lt;=" &amp; D1281)) * (UpdateSheet!$H:$H=G1281), 0))), "") * J1281) +
(IFNA(IF(A1281="", "", INDEX(UpdateSheet!$P:$P, MATCH(1, (UpdateSheet!$G:$G=MAXIFS(UpdateSheet!$G:$G, UpdateSheet!$M:$M, K1281, UpdateSheet!$G:$G, "&lt;=" &amp; D1281)) * (UpdateSheet!$M:$M=K1281), 0))), "") * N1281)
)
</f>
        <v/>
      </c>
      <c r="P1281" s="86"/>
      <c r="Q1281" s="82" t="str">
        <f t="array" ref="Q1281">IF(A1281="", "", (IFNA(IF(A1281="", "", INDEX(UpdateSheet!$K:$K, MATCH(1, (UpdateSheet!$G:$G=MAXIFS(UpdateSheet!$G:$G, UpdateSheet!$H:$H, G1281, UpdateSheet!$I:$I, J1281, UpdateSheet!$G:$G, "&lt;=" &amp; D1281)) * (UpdateSheet!$H:$H=G1281) *(UpdateSheet!$I:$I=J1281), 0))), "")) +
(IFNA(IF(A1281="", "", INDEX(UpdateSheet!$O:$O, MATCH(1, (UpdateSheet!$G:$G=MAXIFS(UpdateSheet!$G:$G, UpdateSheet!$M:$M, K1281,UpdateSheet!$N:$N, N1281, UpdateSheet!$G:$G, "&lt;=" &amp; D1281)) * (UpdateSheet!$M:$M=K1281) *(UpdateSheet!$N:$N=N1281), 0))), ""))
)
</f>
        <v/>
      </c>
      <c r="R1281" s="81" t="s">
        <v>97</v>
      </c>
      <c r="S1281" s="63"/>
      <c r="T1281" s="87"/>
      <c r="U1281" s="84" t="s">
        <v>97</v>
      </c>
      <c r="V1281" s="84" t="s">
        <v>97</v>
      </c>
      <c r="W1281" s="85" t="b">
        <v>0</v>
      </c>
      <c r="X1281" s="63"/>
      <c r="Y1281" s="63"/>
      <c r="Z1281" s="63"/>
    </row>
    <row r="1282">
      <c r="A1282" s="75"/>
      <c r="B1282" s="94"/>
      <c r="C1282" s="75"/>
      <c r="D1282" s="76"/>
      <c r="E1282" s="75" t="s">
        <v>97</v>
      </c>
      <c r="F1282" s="75" t="s">
        <v>97</v>
      </c>
      <c r="G1282" s="77"/>
      <c r="H1282" s="77"/>
      <c r="I1282" s="80"/>
      <c r="J1282" s="77" t="s">
        <v>97</v>
      </c>
      <c r="K1282" s="79" t="s">
        <v>97</v>
      </c>
      <c r="L1282" s="79"/>
      <c r="M1282" s="80"/>
      <c r="N1282" s="79" t="s">
        <v>97</v>
      </c>
      <c r="O1282" s="81" t="str">
        <f t="array" ref="O1282">IF(A1282="", "", (IFNA(IF(A1282="", "", INDEX(UpdateSheet!$L:$L, MATCH(1, (UpdateSheet!$G:$G=MAXIFS(UpdateSheet!$G:$G, UpdateSheet!$H:$H, G1282, UpdateSheet!$G:$G, "&lt;=" &amp; D1282)) * (UpdateSheet!$H:$H=G1282), 0))), "") * J1282) +
(IFNA(IF(A1282="", "", INDEX(UpdateSheet!$P:$P, MATCH(1, (UpdateSheet!$G:$G=MAXIFS(UpdateSheet!$G:$G, UpdateSheet!$M:$M, K1282, UpdateSheet!$G:$G, "&lt;=" &amp; D1282)) * (UpdateSheet!$M:$M=K1282), 0))), "") * N1282)
)
</f>
        <v/>
      </c>
      <c r="P1282" s="86"/>
      <c r="Q1282" s="82" t="str">
        <f t="array" ref="Q1282">IF(A1282="", "", (IFNA(IF(A1282="", "", INDEX(UpdateSheet!$K:$K, MATCH(1, (UpdateSheet!$G:$G=MAXIFS(UpdateSheet!$G:$G, UpdateSheet!$H:$H, G1282, UpdateSheet!$I:$I, J1282, UpdateSheet!$G:$G, "&lt;=" &amp; D1282)) * (UpdateSheet!$H:$H=G1282) *(UpdateSheet!$I:$I=J1282), 0))), "")) +
(IFNA(IF(A1282="", "", INDEX(UpdateSheet!$O:$O, MATCH(1, (UpdateSheet!$G:$G=MAXIFS(UpdateSheet!$G:$G, UpdateSheet!$M:$M, K1282,UpdateSheet!$N:$N, N1282, UpdateSheet!$G:$G, "&lt;=" &amp; D1282)) * (UpdateSheet!$M:$M=K1282) *(UpdateSheet!$N:$N=N1282), 0))), ""))
)
</f>
        <v/>
      </c>
      <c r="R1282" s="81" t="s">
        <v>97</v>
      </c>
      <c r="S1282" s="63"/>
      <c r="T1282" s="87"/>
      <c r="U1282" s="84" t="s">
        <v>97</v>
      </c>
      <c r="V1282" s="84" t="s">
        <v>97</v>
      </c>
      <c r="W1282" s="85" t="b">
        <v>0</v>
      </c>
      <c r="X1282" s="63"/>
      <c r="Y1282" s="63"/>
      <c r="Z1282" s="63"/>
    </row>
    <row r="1283">
      <c r="A1283" s="75"/>
      <c r="B1283" s="94"/>
      <c r="C1283" s="75"/>
      <c r="D1283" s="76"/>
      <c r="E1283" s="75" t="s">
        <v>97</v>
      </c>
      <c r="F1283" s="75" t="s">
        <v>97</v>
      </c>
      <c r="G1283" s="77"/>
      <c r="H1283" s="77"/>
      <c r="I1283" s="80"/>
      <c r="J1283" s="77" t="s">
        <v>97</v>
      </c>
      <c r="K1283" s="79" t="s">
        <v>97</v>
      </c>
      <c r="L1283" s="79"/>
      <c r="M1283" s="80"/>
      <c r="N1283" s="79" t="s">
        <v>97</v>
      </c>
      <c r="O1283" s="81" t="str">
        <f t="array" ref="O1283">IF(A1283="", "", (IFNA(IF(A1283="", "", INDEX(UpdateSheet!$L:$L, MATCH(1, (UpdateSheet!$G:$G=MAXIFS(UpdateSheet!$G:$G, UpdateSheet!$H:$H, G1283, UpdateSheet!$G:$G, "&lt;=" &amp; D1283)) * (UpdateSheet!$H:$H=G1283), 0))), "") * J1283) +
(IFNA(IF(A1283="", "", INDEX(UpdateSheet!$P:$P, MATCH(1, (UpdateSheet!$G:$G=MAXIFS(UpdateSheet!$G:$G, UpdateSheet!$M:$M, K1283, UpdateSheet!$G:$G, "&lt;=" &amp; D1283)) * (UpdateSheet!$M:$M=K1283), 0))), "") * N1283)
)
</f>
        <v/>
      </c>
      <c r="P1283" s="86"/>
      <c r="Q1283" s="82" t="str">
        <f t="array" ref="Q1283">IF(A1283="", "", (IFNA(IF(A1283="", "", INDEX(UpdateSheet!$K:$K, MATCH(1, (UpdateSheet!$G:$G=MAXIFS(UpdateSheet!$G:$G, UpdateSheet!$H:$H, G1283, UpdateSheet!$I:$I, J1283, UpdateSheet!$G:$G, "&lt;=" &amp; D1283)) * (UpdateSheet!$H:$H=G1283) *(UpdateSheet!$I:$I=J1283), 0))), "")) +
(IFNA(IF(A1283="", "", INDEX(UpdateSheet!$O:$O, MATCH(1, (UpdateSheet!$G:$G=MAXIFS(UpdateSheet!$G:$G, UpdateSheet!$M:$M, K1283,UpdateSheet!$N:$N, N1283, UpdateSheet!$G:$G, "&lt;=" &amp; D1283)) * (UpdateSheet!$M:$M=K1283) *(UpdateSheet!$N:$N=N1283), 0))), ""))
)
</f>
        <v/>
      </c>
      <c r="R1283" s="81" t="s">
        <v>97</v>
      </c>
      <c r="S1283" s="63"/>
      <c r="T1283" s="87"/>
      <c r="U1283" s="84" t="s">
        <v>97</v>
      </c>
      <c r="V1283" s="84" t="s">
        <v>97</v>
      </c>
      <c r="W1283" s="85" t="b">
        <v>0</v>
      </c>
      <c r="X1283" s="63"/>
      <c r="Y1283" s="63"/>
      <c r="Z1283" s="63"/>
    </row>
    <row r="1284">
      <c r="A1284" s="75"/>
      <c r="B1284" s="94"/>
      <c r="C1284" s="75"/>
      <c r="D1284" s="76"/>
      <c r="E1284" s="75" t="s">
        <v>97</v>
      </c>
      <c r="F1284" s="75" t="s">
        <v>97</v>
      </c>
      <c r="G1284" s="77"/>
      <c r="H1284" s="77"/>
      <c r="I1284" s="80"/>
      <c r="J1284" s="77" t="s">
        <v>97</v>
      </c>
      <c r="K1284" s="79" t="s">
        <v>97</v>
      </c>
      <c r="L1284" s="79"/>
      <c r="M1284" s="80"/>
      <c r="N1284" s="79" t="s">
        <v>97</v>
      </c>
      <c r="O1284" s="81" t="str">
        <f t="array" ref="O1284">IF(A1284="", "", (IFNA(IF(A1284="", "", INDEX(UpdateSheet!$L:$L, MATCH(1, (UpdateSheet!$G:$G=MAXIFS(UpdateSheet!$G:$G, UpdateSheet!$H:$H, G1284, UpdateSheet!$G:$G, "&lt;=" &amp; D1284)) * (UpdateSheet!$H:$H=G1284), 0))), "") * J1284) +
(IFNA(IF(A1284="", "", INDEX(UpdateSheet!$P:$P, MATCH(1, (UpdateSheet!$G:$G=MAXIFS(UpdateSheet!$G:$G, UpdateSheet!$M:$M, K1284, UpdateSheet!$G:$G, "&lt;=" &amp; D1284)) * (UpdateSheet!$M:$M=K1284), 0))), "") * N1284)
)
</f>
        <v/>
      </c>
      <c r="P1284" s="86"/>
      <c r="Q1284" s="82" t="str">
        <f t="array" ref="Q1284">IF(A1284="", "", (IFNA(IF(A1284="", "", INDEX(UpdateSheet!$K:$K, MATCH(1, (UpdateSheet!$G:$G=MAXIFS(UpdateSheet!$G:$G, UpdateSheet!$H:$H, G1284, UpdateSheet!$I:$I, J1284, UpdateSheet!$G:$G, "&lt;=" &amp; D1284)) * (UpdateSheet!$H:$H=G1284) *(UpdateSheet!$I:$I=J1284), 0))), "")) +
(IFNA(IF(A1284="", "", INDEX(UpdateSheet!$O:$O, MATCH(1, (UpdateSheet!$G:$G=MAXIFS(UpdateSheet!$G:$G, UpdateSheet!$M:$M, K1284,UpdateSheet!$N:$N, N1284, UpdateSheet!$G:$G, "&lt;=" &amp; D1284)) * (UpdateSheet!$M:$M=K1284) *(UpdateSheet!$N:$N=N1284), 0))), ""))
)
</f>
        <v/>
      </c>
      <c r="R1284" s="81" t="s">
        <v>97</v>
      </c>
      <c r="S1284" s="63"/>
      <c r="T1284" s="87"/>
      <c r="U1284" s="84" t="s">
        <v>97</v>
      </c>
      <c r="V1284" s="84" t="s">
        <v>97</v>
      </c>
      <c r="W1284" s="85" t="b">
        <v>0</v>
      </c>
      <c r="X1284" s="63"/>
      <c r="Y1284" s="63"/>
      <c r="Z1284" s="63"/>
    </row>
    <row r="1285">
      <c r="A1285" s="75"/>
      <c r="B1285" s="94"/>
      <c r="C1285" s="75"/>
      <c r="D1285" s="76"/>
      <c r="E1285" s="75" t="s">
        <v>97</v>
      </c>
      <c r="F1285" s="75" t="s">
        <v>97</v>
      </c>
      <c r="G1285" s="77"/>
      <c r="H1285" s="77"/>
      <c r="I1285" s="80"/>
      <c r="J1285" s="77" t="s">
        <v>97</v>
      </c>
      <c r="K1285" s="79" t="s">
        <v>97</v>
      </c>
      <c r="L1285" s="79"/>
      <c r="M1285" s="80"/>
      <c r="N1285" s="79" t="s">
        <v>97</v>
      </c>
      <c r="O1285" s="81" t="str">
        <f t="array" ref="O1285">IF(A1285="", "", (IFNA(IF(A1285="", "", INDEX(UpdateSheet!$L:$L, MATCH(1, (UpdateSheet!$G:$G=MAXIFS(UpdateSheet!$G:$G, UpdateSheet!$H:$H, G1285, UpdateSheet!$G:$G, "&lt;=" &amp; D1285)) * (UpdateSheet!$H:$H=G1285), 0))), "") * J1285) +
(IFNA(IF(A1285="", "", INDEX(UpdateSheet!$P:$P, MATCH(1, (UpdateSheet!$G:$G=MAXIFS(UpdateSheet!$G:$G, UpdateSheet!$M:$M, K1285, UpdateSheet!$G:$G, "&lt;=" &amp; D1285)) * (UpdateSheet!$M:$M=K1285), 0))), "") * N1285)
)
</f>
        <v/>
      </c>
      <c r="P1285" s="86"/>
      <c r="Q1285" s="82" t="str">
        <f t="array" ref="Q1285">IF(A1285="", "", (IFNA(IF(A1285="", "", INDEX(UpdateSheet!$K:$K, MATCH(1, (UpdateSheet!$G:$G=MAXIFS(UpdateSheet!$G:$G, UpdateSheet!$H:$H, G1285, UpdateSheet!$I:$I, J1285, UpdateSheet!$G:$G, "&lt;=" &amp; D1285)) * (UpdateSheet!$H:$H=G1285) *(UpdateSheet!$I:$I=J1285), 0))), "")) +
(IFNA(IF(A1285="", "", INDEX(UpdateSheet!$O:$O, MATCH(1, (UpdateSheet!$G:$G=MAXIFS(UpdateSheet!$G:$G, UpdateSheet!$M:$M, K1285,UpdateSheet!$N:$N, N1285, UpdateSheet!$G:$G, "&lt;=" &amp; D1285)) * (UpdateSheet!$M:$M=K1285) *(UpdateSheet!$N:$N=N1285), 0))), ""))
)
</f>
        <v/>
      </c>
      <c r="R1285" s="81" t="s">
        <v>97</v>
      </c>
      <c r="S1285" s="63"/>
      <c r="T1285" s="87"/>
      <c r="U1285" s="84" t="s">
        <v>97</v>
      </c>
      <c r="V1285" s="84" t="s">
        <v>97</v>
      </c>
      <c r="W1285" s="85" t="b">
        <v>0</v>
      </c>
      <c r="X1285" s="63"/>
      <c r="Y1285" s="63"/>
      <c r="Z1285" s="63"/>
    </row>
    <row r="1286">
      <c r="A1286" s="75"/>
      <c r="B1286" s="94"/>
      <c r="C1286" s="75"/>
      <c r="D1286" s="76"/>
      <c r="E1286" s="75" t="s">
        <v>97</v>
      </c>
      <c r="F1286" s="75" t="s">
        <v>97</v>
      </c>
      <c r="G1286" s="77"/>
      <c r="H1286" s="77"/>
      <c r="I1286" s="80"/>
      <c r="J1286" s="77" t="s">
        <v>97</v>
      </c>
      <c r="K1286" s="79" t="s">
        <v>97</v>
      </c>
      <c r="L1286" s="79"/>
      <c r="M1286" s="80"/>
      <c r="N1286" s="79" t="s">
        <v>97</v>
      </c>
      <c r="O1286" s="81" t="str">
        <f t="array" ref="O1286">IF(A1286="", "", (IFNA(IF(A1286="", "", INDEX(UpdateSheet!$L:$L, MATCH(1, (UpdateSheet!$G:$G=MAXIFS(UpdateSheet!$G:$G, UpdateSheet!$H:$H, G1286, UpdateSheet!$G:$G, "&lt;=" &amp; D1286)) * (UpdateSheet!$H:$H=G1286), 0))), "") * J1286) +
(IFNA(IF(A1286="", "", INDEX(UpdateSheet!$P:$P, MATCH(1, (UpdateSheet!$G:$G=MAXIFS(UpdateSheet!$G:$G, UpdateSheet!$M:$M, K1286, UpdateSheet!$G:$G, "&lt;=" &amp; D1286)) * (UpdateSheet!$M:$M=K1286), 0))), "") * N1286)
)
</f>
        <v/>
      </c>
      <c r="P1286" s="86"/>
      <c r="Q1286" s="82" t="str">
        <f t="array" ref="Q1286">IF(A1286="", "", (IFNA(IF(A1286="", "", INDEX(UpdateSheet!$K:$K, MATCH(1, (UpdateSheet!$G:$G=MAXIFS(UpdateSheet!$G:$G, UpdateSheet!$H:$H, G1286, UpdateSheet!$I:$I, J1286, UpdateSheet!$G:$G, "&lt;=" &amp; D1286)) * (UpdateSheet!$H:$H=G1286) *(UpdateSheet!$I:$I=J1286), 0))), "")) +
(IFNA(IF(A1286="", "", INDEX(UpdateSheet!$O:$O, MATCH(1, (UpdateSheet!$G:$G=MAXIFS(UpdateSheet!$G:$G, UpdateSheet!$M:$M, K1286,UpdateSheet!$N:$N, N1286, UpdateSheet!$G:$G, "&lt;=" &amp; D1286)) * (UpdateSheet!$M:$M=K1286) *(UpdateSheet!$N:$N=N1286), 0))), ""))
)
</f>
        <v/>
      </c>
      <c r="R1286" s="81" t="s">
        <v>97</v>
      </c>
      <c r="S1286" s="63"/>
      <c r="T1286" s="87"/>
      <c r="U1286" s="84" t="s">
        <v>97</v>
      </c>
      <c r="V1286" s="84" t="s">
        <v>97</v>
      </c>
      <c r="W1286" s="85" t="b">
        <v>0</v>
      </c>
      <c r="X1286" s="63"/>
      <c r="Y1286" s="63"/>
      <c r="Z1286" s="63"/>
    </row>
    <row r="1287">
      <c r="A1287" s="75"/>
      <c r="B1287" s="94"/>
      <c r="C1287" s="75"/>
      <c r="D1287" s="76"/>
      <c r="E1287" s="75" t="s">
        <v>97</v>
      </c>
      <c r="F1287" s="75" t="s">
        <v>97</v>
      </c>
      <c r="G1287" s="77"/>
      <c r="H1287" s="77"/>
      <c r="I1287" s="80"/>
      <c r="J1287" s="77" t="s">
        <v>97</v>
      </c>
      <c r="K1287" s="79" t="s">
        <v>97</v>
      </c>
      <c r="L1287" s="79"/>
      <c r="M1287" s="80"/>
      <c r="N1287" s="79" t="s">
        <v>97</v>
      </c>
      <c r="O1287" s="81" t="str">
        <f t="array" ref="O1287">IF(A1287="", "", (IFNA(IF(A1287="", "", INDEX(UpdateSheet!$L:$L, MATCH(1, (UpdateSheet!$G:$G=MAXIFS(UpdateSheet!$G:$G, UpdateSheet!$H:$H, G1287, UpdateSheet!$G:$G, "&lt;=" &amp; D1287)) * (UpdateSheet!$H:$H=G1287), 0))), "") * J1287) +
(IFNA(IF(A1287="", "", INDEX(UpdateSheet!$P:$P, MATCH(1, (UpdateSheet!$G:$G=MAXIFS(UpdateSheet!$G:$G, UpdateSheet!$M:$M, K1287, UpdateSheet!$G:$G, "&lt;=" &amp; D1287)) * (UpdateSheet!$M:$M=K1287), 0))), "") * N1287)
)
</f>
        <v/>
      </c>
      <c r="P1287" s="86"/>
      <c r="Q1287" s="82" t="str">
        <f t="array" ref="Q1287">IF(A1287="", "", (IFNA(IF(A1287="", "", INDEX(UpdateSheet!$K:$K, MATCH(1, (UpdateSheet!$G:$G=MAXIFS(UpdateSheet!$G:$G, UpdateSheet!$H:$H, G1287, UpdateSheet!$I:$I, J1287, UpdateSheet!$G:$G, "&lt;=" &amp; D1287)) * (UpdateSheet!$H:$H=G1287) *(UpdateSheet!$I:$I=J1287), 0))), "")) +
(IFNA(IF(A1287="", "", INDEX(UpdateSheet!$O:$O, MATCH(1, (UpdateSheet!$G:$G=MAXIFS(UpdateSheet!$G:$G, UpdateSheet!$M:$M, K1287,UpdateSheet!$N:$N, N1287, UpdateSheet!$G:$G, "&lt;=" &amp; D1287)) * (UpdateSheet!$M:$M=K1287) *(UpdateSheet!$N:$N=N1287), 0))), ""))
)
</f>
        <v/>
      </c>
      <c r="R1287" s="81" t="s">
        <v>97</v>
      </c>
      <c r="S1287" s="63"/>
      <c r="T1287" s="87"/>
      <c r="U1287" s="84" t="s">
        <v>97</v>
      </c>
      <c r="V1287" s="84" t="s">
        <v>97</v>
      </c>
      <c r="W1287" s="85" t="b">
        <v>0</v>
      </c>
      <c r="X1287" s="63"/>
      <c r="Y1287" s="63"/>
      <c r="Z1287" s="63"/>
    </row>
    <row r="1288">
      <c r="A1288" s="75"/>
      <c r="B1288" s="94"/>
      <c r="C1288" s="75"/>
      <c r="D1288" s="76"/>
      <c r="E1288" s="75" t="s">
        <v>97</v>
      </c>
      <c r="F1288" s="75" t="s">
        <v>97</v>
      </c>
      <c r="G1288" s="77"/>
      <c r="H1288" s="77"/>
      <c r="I1288" s="80"/>
      <c r="J1288" s="77" t="s">
        <v>97</v>
      </c>
      <c r="K1288" s="79" t="s">
        <v>97</v>
      </c>
      <c r="L1288" s="79"/>
      <c r="M1288" s="80"/>
      <c r="N1288" s="79" t="s">
        <v>97</v>
      </c>
      <c r="O1288" s="81" t="str">
        <f t="array" ref="O1288">IF(A1288="", "", (IFNA(IF(A1288="", "", INDEX(UpdateSheet!$L:$L, MATCH(1, (UpdateSheet!$G:$G=MAXIFS(UpdateSheet!$G:$G, UpdateSheet!$H:$H, G1288, UpdateSheet!$G:$G, "&lt;=" &amp; D1288)) * (UpdateSheet!$H:$H=G1288), 0))), "") * J1288) +
(IFNA(IF(A1288="", "", INDEX(UpdateSheet!$P:$P, MATCH(1, (UpdateSheet!$G:$G=MAXIFS(UpdateSheet!$G:$G, UpdateSheet!$M:$M, K1288, UpdateSheet!$G:$G, "&lt;=" &amp; D1288)) * (UpdateSheet!$M:$M=K1288), 0))), "") * N1288)
)
</f>
        <v/>
      </c>
      <c r="P1288" s="86"/>
      <c r="Q1288" s="82" t="str">
        <f t="array" ref="Q1288">IF(A1288="", "", (IFNA(IF(A1288="", "", INDEX(UpdateSheet!$K:$K, MATCH(1, (UpdateSheet!$G:$G=MAXIFS(UpdateSheet!$G:$G, UpdateSheet!$H:$H, G1288, UpdateSheet!$I:$I, J1288, UpdateSheet!$G:$G, "&lt;=" &amp; D1288)) * (UpdateSheet!$H:$H=G1288) *(UpdateSheet!$I:$I=J1288), 0))), "")) +
(IFNA(IF(A1288="", "", INDEX(UpdateSheet!$O:$O, MATCH(1, (UpdateSheet!$G:$G=MAXIFS(UpdateSheet!$G:$G, UpdateSheet!$M:$M, K1288,UpdateSheet!$N:$N, N1288, UpdateSheet!$G:$G, "&lt;=" &amp; D1288)) * (UpdateSheet!$M:$M=K1288) *(UpdateSheet!$N:$N=N1288), 0))), ""))
)
</f>
        <v/>
      </c>
      <c r="R1288" s="81" t="s">
        <v>97</v>
      </c>
      <c r="S1288" s="63"/>
      <c r="T1288" s="87"/>
      <c r="U1288" s="84" t="s">
        <v>97</v>
      </c>
      <c r="V1288" s="84" t="s">
        <v>97</v>
      </c>
      <c r="W1288" s="85" t="b">
        <v>0</v>
      </c>
      <c r="X1288" s="63"/>
      <c r="Y1288" s="63"/>
      <c r="Z1288" s="63"/>
    </row>
    <row r="1289">
      <c r="A1289" s="75"/>
      <c r="B1289" s="94"/>
      <c r="C1289" s="75"/>
      <c r="D1289" s="76"/>
      <c r="E1289" s="75" t="s">
        <v>97</v>
      </c>
      <c r="F1289" s="75" t="s">
        <v>97</v>
      </c>
      <c r="G1289" s="77"/>
      <c r="H1289" s="77"/>
      <c r="I1289" s="80"/>
      <c r="J1289" s="77" t="s">
        <v>97</v>
      </c>
      <c r="K1289" s="79" t="s">
        <v>97</v>
      </c>
      <c r="L1289" s="79"/>
      <c r="M1289" s="80"/>
      <c r="N1289" s="79" t="s">
        <v>97</v>
      </c>
      <c r="O1289" s="81" t="str">
        <f t="array" ref="O1289">IF(A1289="", "", (IFNA(IF(A1289="", "", INDEX(UpdateSheet!$L:$L, MATCH(1, (UpdateSheet!$G:$G=MAXIFS(UpdateSheet!$G:$G, UpdateSheet!$H:$H, G1289, UpdateSheet!$G:$G, "&lt;=" &amp; D1289)) * (UpdateSheet!$H:$H=G1289), 0))), "") * J1289) +
(IFNA(IF(A1289="", "", INDEX(UpdateSheet!$P:$P, MATCH(1, (UpdateSheet!$G:$G=MAXIFS(UpdateSheet!$G:$G, UpdateSheet!$M:$M, K1289, UpdateSheet!$G:$G, "&lt;=" &amp; D1289)) * (UpdateSheet!$M:$M=K1289), 0))), "") * N1289)
)
</f>
        <v/>
      </c>
      <c r="P1289" s="86"/>
      <c r="Q1289" s="82" t="str">
        <f t="array" ref="Q1289">IF(A1289="", "", (IFNA(IF(A1289="", "", INDEX(UpdateSheet!$K:$K, MATCH(1, (UpdateSheet!$G:$G=MAXIFS(UpdateSheet!$G:$G, UpdateSheet!$H:$H, G1289, UpdateSheet!$I:$I, J1289, UpdateSheet!$G:$G, "&lt;=" &amp; D1289)) * (UpdateSheet!$H:$H=G1289) *(UpdateSheet!$I:$I=J1289), 0))), "")) +
(IFNA(IF(A1289="", "", INDEX(UpdateSheet!$O:$O, MATCH(1, (UpdateSheet!$G:$G=MAXIFS(UpdateSheet!$G:$G, UpdateSheet!$M:$M, K1289,UpdateSheet!$N:$N, N1289, UpdateSheet!$G:$G, "&lt;=" &amp; D1289)) * (UpdateSheet!$M:$M=K1289) *(UpdateSheet!$N:$N=N1289), 0))), ""))
)
</f>
        <v/>
      </c>
      <c r="R1289" s="81" t="s">
        <v>97</v>
      </c>
      <c r="S1289" s="63"/>
      <c r="T1289" s="87"/>
      <c r="U1289" s="84" t="s">
        <v>97</v>
      </c>
      <c r="V1289" s="84" t="s">
        <v>97</v>
      </c>
      <c r="W1289" s="85" t="b">
        <v>0</v>
      </c>
      <c r="X1289" s="63"/>
      <c r="Y1289" s="63"/>
      <c r="Z1289" s="63"/>
    </row>
    <row r="1290">
      <c r="A1290" s="75"/>
      <c r="B1290" s="94"/>
      <c r="C1290" s="75"/>
      <c r="D1290" s="76"/>
      <c r="E1290" s="75" t="s">
        <v>97</v>
      </c>
      <c r="F1290" s="75" t="s">
        <v>97</v>
      </c>
      <c r="G1290" s="77"/>
      <c r="H1290" s="77"/>
      <c r="I1290" s="80"/>
      <c r="J1290" s="77" t="s">
        <v>97</v>
      </c>
      <c r="K1290" s="79" t="s">
        <v>97</v>
      </c>
      <c r="L1290" s="79"/>
      <c r="M1290" s="80"/>
      <c r="N1290" s="79" t="s">
        <v>97</v>
      </c>
      <c r="O1290" s="81" t="str">
        <f t="array" ref="O1290">IF(A1290="", "", (IFNA(IF(A1290="", "", INDEX(UpdateSheet!$L:$L, MATCH(1, (UpdateSheet!$G:$G=MAXIFS(UpdateSheet!$G:$G, UpdateSheet!$H:$H, G1290, UpdateSheet!$G:$G, "&lt;=" &amp; D1290)) * (UpdateSheet!$H:$H=G1290), 0))), "") * J1290) +
(IFNA(IF(A1290="", "", INDEX(UpdateSheet!$P:$P, MATCH(1, (UpdateSheet!$G:$G=MAXIFS(UpdateSheet!$G:$G, UpdateSheet!$M:$M, K1290, UpdateSheet!$G:$G, "&lt;=" &amp; D1290)) * (UpdateSheet!$M:$M=K1290), 0))), "") * N1290)
)
</f>
        <v/>
      </c>
      <c r="P1290" s="86"/>
      <c r="Q1290" s="82" t="str">
        <f t="array" ref="Q1290">IF(A1290="", "", (IFNA(IF(A1290="", "", INDEX(UpdateSheet!$K:$K, MATCH(1, (UpdateSheet!$G:$G=MAXIFS(UpdateSheet!$G:$G, UpdateSheet!$H:$H, G1290, UpdateSheet!$I:$I, J1290, UpdateSheet!$G:$G, "&lt;=" &amp; D1290)) * (UpdateSheet!$H:$H=G1290) *(UpdateSheet!$I:$I=J1290), 0))), "")) +
(IFNA(IF(A1290="", "", INDEX(UpdateSheet!$O:$O, MATCH(1, (UpdateSheet!$G:$G=MAXIFS(UpdateSheet!$G:$G, UpdateSheet!$M:$M, K1290,UpdateSheet!$N:$N, N1290, UpdateSheet!$G:$G, "&lt;=" &amp; D1290)) * (UpdateSheet!$M:$M=K1290) *(UpdateSheet!$N:$N=N1290), 0))), ""))
)
</f>
        <v/>
      </c>
      <c r="R1290" s="81" t="s">
        <v>97</v>
      </c>
      <c r="S1290" s="63"/>
      <c r="T1290" s="87"/>
      <c r="U1290" s="84" t="s">
        <v>97</v>
      </c>
      <c r="V1290" s="84" t="s">
        <v>97</v>
      </c>
      <c r="W1290" s="85" t="b">
        <v>0</v>
      </c>
      <c r="X1290" s="63"/>
      <c r="Y1290" s="63"/>
      <c r="Z1290" s="63"/>
    </row>
    <row r="1291">
      <c r="A1291" s="75"/>
      <c r="B1291" s="94"/>
      <c r="C1291" s="75"/>
      <c r="D1291" s="76"/>
      <c r="E1291" s="75" t="s">
        <v>97</v>
      </c>
      <c r="F1291" s="75" t="s">
        <v>97</v>
      </c>
      <c r="G1291" s="77"/>
      <c r="H1291" s="77"/>
      <c r="I1291" s="80"/>
      <c r="J1291" s="77" t="s">
        <v>97</v>
      </c>
      <c r="K1291" s="79" t="s">
        <v>97</v>
      </c>
      <c r="L1291" s="79"/>
      <c r="M1291" s="80"/>
      <c r="N1291" s="79" t="s">
        <v>97</v>
      </c>
      <c r="O1291" s="81" t="str">
        <f t="array" ref="O1291">IF(A1291="", "", (IFNA(IF(A1291="", "", INDEX(UpdateSheet!$L:$L, MATCH(1, (UpdateSheet!$G:$G=MAXIFS(UpdateSheet!$G:$G, UpdateSheet!$H:$H, G1291, UpdateSheet!$G:$G, "&lt;=" &amp; D1291)) * (UpdateSheet!$H:$H=G1291), 0))), "") * J1291) +
(IFNA(IF(A1291="", "", INDEX(UpdateSheet!$P:$P, MATCH(1, (UpdateSheet!$G:$G=MAXIFS(UpdateSheet!$G:$G, UpdateSheet!$M:$M, K1291, UpdateSheet!$G:$G, "&lt;=" &amp; D1291)) * (UpdateSheet!$M:$M=K1291), 0))), "") * N1291)
)
</f>
        <v/>
      </c>
      <c r="P1291" s="86"/>
      <c r="Q1291" s="82" t="str">
        <f t="array" ref="Q1291">IF(A1291="", "", (IFNA(IF(A1291="", "", INDEX(UpdateSheet!$K:$K, MATCH(1, (UpdateSheet!$G:$G=MAXIFS(UpdateSheet!$G:$G, UpdateSheet!$H:$H, G1291, UpdateSheet!$I:$I, J1291, UpdateSheet!$G:$G, "&lt;=" &amp; D1291)) * (UpdateSheet!$H:$H=G1291) *(UpdateSheet!$I:$I=J1291), 0))), "")) +
(IFNA(IF(A1291="", "", INDEX(UpdateSheet!$O:$O, MATCH(1, (UpdateSheet!$G:$G=MAXIFS(UpdateSheet!$G:$G, UpdateSheet!$M:$M, K1291,UpdateSheet!$N:$N, N1291, UpdateSheet!$G:$G, "&lt;=" &amp; D1291)) * (UpdateSheet!$M:$M=K1291) *(UpdateSheet!$N:$N=N1291), 0))), ""))
)
</f>
        <v/>
      </c>
      <c r="R1291" s="81" t="s">
        <v>97</v>
      </c>
      <c r="S1291" s="63"/>
      <c r="T1291" s="87"/>
      <c r="U1291" s="84" t="s">
        <v>97</v>
      </c>
      <c r="V1291" s="84" t="s">
        <v>97</v>
      </c>
      <c r="W1291" s="85" t="b">
        <v>0</v>
      </c>
      <c r="X1291" s="63"/>
      <c r="Y1291" s="63"/>
      <c r="Z1291" s="63"/>
    </row>
    <row r="1292">
      <c r="A1292" s="75"/>
      <c r="B1292" s="94"/>
      <c r="C1292" s="75"/>
      <c r="D1292" s="76"/>
      <c r="E1292" s="75" t="s">
        <v>97</v>
      </c>
      <c r="F1292" s="75" t="s">
        <v>97</v>
      </c>
      <c r="G1292" s="77"/>
      <c r="H1292" s="77"/>
      <c r="I1292" s="80"/>
      <c r="J1292" s="77" t="s">
        <v>97</v>
      </c>
      <c r="K1292" s="79" t="s">
        <v>97</v>
      </c>
      <c r="L1292" s="79"/>
      <c r="M1292" s="80"/>
      <c r="N1292" s="79" t="s">
        <v>97</v>
      </c>
      <c r="O1292" s="81" t="str">
        <f t="array" ref="O1292">IF(A1292="", "", (IFNA(IF(A1292="", "", INDEX(UpdateSheet!$L:$L, MATCH(1, (UpdateSheet!$G:$G=MAXIFS(UpdateSheet!$G:$G, UpdateSheet!$H:$H, G1292, UpdateSheet!$G:$G, "&lt;=" &amp; D1292)) * (UpdateSheet!$H:$H=G1292), 0))), "") * J1292) +
(IFNA(IF(A1292="", "", INDEX(UpdateSheet!$P:$P, MATCH(1, (UpdateSheet!$G:$G=MAXIFS(UpdateSheet!$G:$G, UpdateSheet!$M:$M, K1292, UpdateSheet!$G:$G, "&lt;=" &amp; D1292)) * (UpdateSheet!$M:$M=K1292), 0))), "") * N1292)
)
</f>
        <v/>
      </c>
      <c r="P1292" s="86"/>
      <c r="Q1292" s="82" t="str">
        <f t="array" ref="Q1292">IF(A1292="", "", (IFNA(IF(A1292="", "", INDEX(UpdateSheet!$K:$K, MATCH(1, (UpdateSheet!$G:$G=MAXIFS(UpdateSheet!$G:$G, UpdateSheet!$H:$H, G1292, UpdateSheet!$I:$I, J1292, UpdateSheet!$G:$G, "&lt;=" &amp; D1292)) * (UpdateSheet!$H:$H=G1292) *(UpdateSheet!$I:$I=J1292), 0))), "")) +
(IFNA(IF(A1292="", "", INDEX(UpdateSheet!$O:$O, MATCH(1, (UpdateSheet!$G:$G=MAXIFS(UpdateSheet!$G:$G, UpdateSheet!$M:$M, K1292,UpdateSheet!$N:$N, N1292, UpdateSheet!$G:$G, "&lt;=" &amp; D1292)) * (UpdateSheet!$M:$M=K1292) *(UpdateSheet!$N:$N=N1292), 0))), ""))
)
</f>
        <v/>
      </c>
      <c r="R1292" s="81" t="s">
        <v>97</v>
      </c>
      <c r="S1292" s="63"/>
      <c r="T1292" s="87"/>
      <c r="U1292" s="84" t="s">
        <v>97</v>
      </c>
      <c r="V1292" s="84" t="s">
        <v>97</v>
      </c>
      <c r="W1292" s="85" t="b">
        <v>0</v>
      </c>
      <c r="X1292" s="63"/>
      <c r="Y1292" s="63"/>
      <c r="Z1292" s="63"/>
    </row>
    <row r="1293">
      <c r="A1293" s="75"/>
      <c r="B1293" s="94"/>
      <c r="C1293" s="75"/>
      <c r="D1293" s="76"/>
      <c r="E1293" s="75" t="s">
        <v>97</v>
      </c>
      <c r="F1293" s="75" t="s">
        <v>97</v>
      </c>
      <c r="G1293" s="77"/>
      <c r="H1293" s="77"/>
      <c r="I1293" s="80"/>
      <c r="J1293" s="77" t="s">
        <v>97</v>
      </c>
      <c r="K1293" s="79" t="s">
        <v>97</v>
      </c>
      <c r="L1293" s="79"/>
      <c r="M1293" s="80"/>
      <c r="N1293" s="79" t="s">
        <v>97</v>
      </c>
      <c r="O1293" s="81" t="str">
        <f t="array" ref="O1293">IF(A1293="", "", (IFNA(IF(A1293="", "", INDEX(UpdateSheet!$L:$L, MATCH(1, (UpdateSheet!$G:$G=MAXIFS(UpdateSheet!$G:$G, UpdateSheet!$H:$H, G1293, UpdateSheet!$G:$G, "&lt;=" &amp; D1293)) * (UpdateSheet!$H:$H=G1293), 0))), "") * J1293) +
(IFNA(IF(A1293="", "", INDEX(UpdateSheet!$P:$P, MATCH(1, (UpdateSheet!$G:$G=MAXIFS(UpdateSheet!$G:$G, UpdateSheet!$M:$M, K1293, UpdateSheet!$G:$G, "&lt;=" &amp; D1293)) * (UpdateSheet!$M:$M=K1293), 0))), "") * N1293)
)
</f>
        <v/>
      </c>
      <c r="P1293" s="86"/>
      <c r="Q1293" s="82" t="str">
        <f t="array" ref="Q1293">IF(A1293="", "", (IFNA(IF(A1293="", "", INDEX(UpdateSheet!$K:$K, MATCH(1, (UpdateSheet!$G:$G=MAXIFS(UpdateSheet!$G:$G, UpdateSheet!$H:$H, G1293, UpdateSheet!$I:$I, J1293, UpdateSheet!$G:$G, "&lt;=" &amp; D1293)) * (UpdateSheet!$H:$H=G1293) *(UpdateSheet!$I:$I=J1293), 0))), "")) +
(IFNA(IF(A1293="", "", INDEX(UpdateSheet!$O:$O, MATCH(1, (UpdateSheet!$G:$G=MAXIFS(UpdateSheet!$G:$G, UpdateSheet!$M:$M, K1293,UpdateSheet!$N:$N, N1293, UpdateSheet!$G:$G, "&lt;=" &amp; D1293)) * (UpdateSheet!$M:$M=K1293) *(UpdateSheet!$N:$N=N1293), 0))), ""))
)
</f>
        <v/>
      </c>
      <c r="R1293" s="81" t="s">
        <v>97</v>
      </c>
      <c r="S1293" s="63"/>
      <c r="T1293" s="87"/>
      <c r="U1293" s="84" t="s">
        <v>97</v>
      </c>
      <c r="V1293" s="84" t="s">
        <v>97</v>
      </c>
      <c r="W1293" s="85" t="b">
        <v>0</v>
      </c>
      <c r="X1293" s="63"/>
      <c r="Y1293" s="63"/>
      <c r="Z1293" s="63"/>
    </row>
    <row r="1294">
      <c r="A1294" s="75"/>
      <c r="B1294" s="94"/>
      <c r="C1294" s="75"/>
      <c r="D1294" s="76"/>
      <c r="E1294" s="75" t="s">
        <v>97</v>
      </c>
      <c r="F1294" s="75" t="s">
        <v>97</v>
      </c>
      <c r="G1294" s="77"/>
      <c r="H1294" s="77"/>
      <c r="I1294" s="80"/>
      <c r="J1294" s="77" t="s">
        <v>97</v>
      </c>
      <c r="K1294" s="79" t="s">
        <v>97</v>
      </c>
      <c r="L1294" s="79"/>
      <c r="M1294" s="80"/>
      <c r="N1294" s="79" t="s">
        <v>97</v>
      </c>
      <c r="O1294" s="81" t="str">
        <f t="array" ref="O1294">IF(A1294="", "", (IFNA(IF(A1294="", "", INDEX(UpdateSheet!$L:$L, MATCH(1, (UpdateSheet!$G:$G=MAXIFS(UpdateSheet!$G:$G, UpdateSheet!$H:$H, G1294, UpdateSheet!$G:$G, "&lt;=" &amp; D1294)) * (UpdateSheet!$H:$H=G1294), 0))), "") * J1294) +
(IFNA(IF(A1294="", "", INDEX(UpdateSheet!$P:$P, MATCH(1, (UpdateSheet!$G:$G=MAXIFS(UpdateSheet!$G:$G, UpdateSheet!$M:$M, K1294, UpdateSheet!$G:$G, "&lt;=" &amp; D1294)) * (UpdateSheet!$M:$M=K1294), 0))), "") * N1294)
)
</f>
        <v/>
      </c>
      <c r="P1294" s="86"/>
      <c r="Q1294" s="82" t="str">
        <f t="array" ref="Q1294">IF(A1294="", "", (IFNA(IF(A1294="", "", INDEX(UpdateSheet!$K:$K, MATCH(1, (UpdateSheet!$G:$G=MAXIFS(UpdateSheet!$G:$G, UpdateSheet!$H:$H, G1294, UpdateSheet!$I:$I, J1294, UpdateSheet!$G:$G, "&lt;=" &amp; D1294)) * (UpdateSheet!$H:$H=G1294) *(UpdateSheet!$I:$I=J1294), 0))), "")) +
(IFNA(IF(A1294="", "", INDEX(UpdateSheet!$O:$O, MATCH(1, (UpdateSheet!$G:$G=MAXIFS(UpdateSheet!$G:$G, UpdateSheet!$M:$M, K1294,UpdateSheet!$N:$N, N1294, UpdateSheet!$G:$G, "&lt;=" &amp; D1294)) * (UpdateSheet!$M:$M=K1294) *(UpdateSheet!$N:$N=N1294), 0))), ""))
)
</f>
        <v/>
      </c>
      <c r="R1294" s="81" t="s">
        <v>97</v>
      </c>
      <c r="S1294" s="63"/>
      <c r="T1294" s="87"/>
      <c r="U1294" s="84" t="s">
        <v>97</v>
      </c>
      <c r="V1294" s="84" t="s">
        <v>97</v>
      </c>
      <c r="W1294" s="85" t="b">
        <v>0</v>
      </c>
      <c r="X1294" s="63"/>
      <c r="Y1294" s="63"/>
      <c r="Z1294" s="63"/>
    </row>
    <row r="1295">
      <c r="A1295" s="75"/>
      <c r="B1295" s="94"/>
      <c r="C1295" s="75"/>
      <c r="D1295" s="76"/>
      <c r="E1295" s="75" t="s">
        <v>97</v>
      </c>
      <c r="F1295" s="75" t="s">
        <v>97</v>
      </c>
      <c r="G1295" s="77"/>
      <c r="H1295" s="77"/>
      <c r="I1295" s="80"/>
      <c r="J1295" s="77" t="s">
        <v>97</v>
      </c>
      <c r="K1295" s="79" t="s">
        <v>97</v>
      </c>
      <c r="L1295" s="79"/>
      <c r="M1295" s="80"/>
      <c r="N1295" s="79" t="s">
        <v>97</v>
      </c>
      <c r="O1295" s="81" t="str">
        <f t="array" ref="O1295">IF(A1295="", "", (IFNA(IF(A1295="", "", INDEX(UpdateSheet!$L:$L, MATCH(1, (UpdateSheet!$G:$G=MAXIFS(UpdateSheet!$G:$G, UpdateSheet!$H:$H, G1295, UpdateSheet!$G:$G, "&lt;=" &amp; D1295)) * (UpdateSheet!$H:$H=G1295), 0))), "") * J1295) +
(IFNA(IF(A1295="", "", INDEX(UpdateSheet!$P:$P, MATCH(1, (UpdateSheet!$G:$G=MAXIFS(UpdateSheet!$G:$G, UpdateSheet!$M:$M, K1295, UpdateSheet!$G:$G, "&lt;=" &amp; D1295)) * (UpdateSheet!$M:$M=K1295), 0))), "") * N1295)
)
</f>
        <v/>
      </c>
      <c r="P1295" s="86"/>
      <c r="Q1295" s="82" t="str">
        <f t="array" ref="Q1295">IF(A1295="", "", (IFNA(IF(A1295="", "", INDEX(UpdateSheet!$K:$K, MATCH(1, (UpdateSheet!$G:$G=MAXIFS(UpdateSheet!$G:$G, UpdateSheet!$H:$H, G1295, UpdateSheet!$I:$I, J1295, UpdateSheet!$G:$G, "&lt;=" &amp; D1295)) * (UpdateSheet!$H:$H=G1295) *(UpdateSheet!$I:$I=J1295), 0))), "")) +
(IFNA(IF(A1295="", "", INDEX(UpdateSheet!$O:$O, MATCH(1, (UpdateSheet!$G:$G=MAXIFS(UpdateSheet!$G:$G, UpdateSheet!$M:$M, K1295,UpdateSheet!$N:$N, N1295, UpdateSheet!$G:$G, "&lt;=" &amp; D1295)) * (UpdateSheet!$M:$M=K1295) *(UpdateSheet!$N:$N=N1295), 0))), ""))
)
</f>
        <v/>
      </c>
      <c r="R1295" s="81" t="s">
        <v>97</v>
      </c>
      <c r="S1295" s="63"/>
      <c r="T1295" s="87"/>
      <c r="U1295" s="84" t="s">
        <v>97</v>
      </c>
      <c r="V1295" s="84" t="s">
        <v>97</v>
      </c>
      <c r="W1295" s="85" t="b">
        <v>0</v>
      </c>
      <c r="X1295" s="63"/>
      <c r="Y1295" s="63"/>
      <c r="Z1295" s="63"/>
    </row>
    <row r="1296">
      <c r="A1296" s="75"/>
      <c r="B1296" s="94"/>
      <c r="C1296" s="75"/>
      <c r="D1296" s="76"/>
      <c r="E1296" s="75" t="s">
        <v>97</v>
      </c>
      <c r="F1296" s="75" t="s">
        <v>97</v>
      </c>
      <c r="G1296" s="77"/>
      <c r="H1296" s="77"/>
      <c r="I1296" s="80"/>
      <c r="J1296" s="77" t="s">
        <v>97</v>
      </c>
      <c r="K1296" s="79" t="s">
        <v>97</v>
      </c>
      <c r="L1296" s="79"/>
      <c r="M1296" s="80"/>
      <c r="N1296" s="79" t="s">
        <v>97</v>
      </c>
      <c r="O1296" s="81" t="str">
        <f t="array" ref="O1296">IF(A1296="", "", (IFNA(IF(A1296="", "", INDEX(UpdateSheet!$L:$L, MATCH(1, (UpdateSheet!$G:$G=MAXIFS(UpdateSheet!$G:$G, UpdateSheet!$H:$H, G1296, UpdateSheet!$G:$G, "&lt;=" &amp; D1296)) * (UpdateSheet!$H:$H=G1296), 0))), "") * J1296) +
(IFNA(IF(A1296="", "", INDEX(UpdateSheet!$P:$P, MATCH(1, (UpdateSheet!$G:$G=MAXIFS(UpdateSheet!$G:$G, UpdateSheet!$M:$M, K1296, UpdateSheet!$G:$G, "&lt;=" &amp; D1296)) * (UpdateSheet!$M:$M=K1296), 0))), "") * N1296)
)
</f>
        <v/>
      </c>
      <c r="P1296" s="86"/>
      <c r="Q1296" s="82" t="str">
        <f t="array" ref="Q1296">IF(A1296="", "", (IFNA(IF(A1296="", "", INDEX(UpdateSheet!$K:$K, MATCH(1, (UpdateSheet!$G:$G=MAXIFS(UpdateSheet!$G:$G, UpdateSheet!$H:$H, G1296, UpdateSheet!$I:$I, J1296, UpdateSheet!$G:$G, "&lt;=" &amp; D1296)) * (UpdateSheet!$H:$H=G1296) *(UpdateSheet!$I:$I=J1296), 0))), "")) +
(IFNA(IF(A1296="", "", INDEX(UpdateSheet!$O:$O, MATCH(1, (UpdateSheet!$G:$G=MAXIFS(UpdateSheet!$G:$G, UpdateSheet!$M:$M, K1296,UpdateSheet!$N:$N, N1296, UpdateSheet!$G:$G, "&lt;=" &amp; D1296)) * (UpdateSheet!$M:$M=K1296) *(UpdateSheet!$N:$N=N1296), 0))), ""))
)
</f>
        <v/>
      </c>
      <c r="R1296" s="81" t="s">
        <v>97</v>
      </c>
      <c r="S1296" s="63"/>
      <c r="T1296" s="87"/>
      <c r="U1296" s="84" t="s">
        <v>97</v>
      </c>
      <c r="V1296" s="84" t="s">
        <v>97</v>
      </c>
      <c r="W1296" s="85" t="b">
        <v>0</v>
      </c>
      <c r="X1296" s="63"/>
      <c r="Y1296" s="63"/>
      <c r="Z1296" s="63"/>
    </row>
    <row r="1297">
      <c r="A1297" s="75"/>
      <c r="B1297" s="94"/>
      <c r="C1297" s="75"/>
      <c r="D1297" s="76"/>
      <c r="E1297" s="75" t="s">
        <v>97</v>
      </c>
      <c r="F1297" s="75" t="s">
        <v>97</v>
      </c>
      <c r="G1297" s="77"/>
      <c r="H1297" s="77"/>
      <c r="I1297" s="80"/>
      <c r="J1297" s="77" t="s">
        <v>97</v>
      </c>
      <c r="K1297" s="79" t="s">
        <v>97</v>
      </c>
      <c r="L1297" s="79"/>
      <c r="M1297" s="80"/>
      <c r="N1297" s="79" t="s">
        <v>97</v>
      </c>
      <c r="O1297" s="81" t="str">
        <f t="array" ref="O1297">IF(A1297="", "", (IFNA(IF(A1297="", "", INDEX(UpdateSheet!$L:$L, MATCH(1, (UpdateSheet!$G:$G=MAXIFS(UpdateSheet!$G:$G, UpdateSheet!$H:$H, G1297, UpdateSheet!$G:$G, "&lt;=" &amp; D1297)) * (UpdateSheet!$H:$H=G1297), 0))), "") * J1297) +
(IFNA(IF(A1297="", "", INDEX(UpdateSheet!$P:$P, MATCH(1, (UpdateSheet!$G:$G=MAXIFS(UpdateSheet!$G:$G, UpdateSheet!$M:$M, K1297, UpdateSheet!$G:$G, "&lt;=" &amp; D1297)) * (UpdateSheet!$M:$M=K1297), 0))), "") * N1297)
)
</f>
        <v/>
      </c>
      <c r="P1297" s="86"/>
      <c r="Q1297" s="82" t="str">
        <f t="array" ref="Q1297">IF(A1297="", "", (IFNA(IF(A1297="", "", INDEX(UpdateSheet!$K:$K, MATCH(1, (UpdateSheet!$G:$G=MAXIFS(UpdateSheet!$G:$G, UpdateSheet!$H:$H, G1297, UpdateSheet!$I:$I, J1297, UpdateSheet!$G:$G, "&lt;=" &amp; D1297)) * (UpdateSheet!$H:$H=G1297) *(UpdateSheet!$I:$I=J1297), 0))), "")) +
(IFNA(IF(A1297="", "", INDEX(UpdateSheet!$O:$O, MATCH(1, (UpdateSheet!$G:$G=MAXIFS(UpdateSheet!$G:$G, UpdateSheet!$M:$M, K1297,UpdateSheet!$N:$N, N1297, UpdateSheet!$G:$G, "&lt;=" &amp; D1297)) * (UpdateSheet!$M:$M=K1297) *(UpdateSheet!$N:$N=N1297), 0))), ""))
)
</f>
        <v/>
      </c>
      <c r="R1297" s="81" t="s">
        <v>97</v>
      </c>
      <c r="S1297" s="63"/>
      <c r="T1297" s="87"/>
      <c r="U1297" s="84" t="s">
        <v>97</v>
      </c>
      <c r="V1297" s="84" t="s">
        <v>97</v>
      </c>
      <c r="W1297" s="85" t="b">
        <v>0</v>
      </c>
      <c r="X1297" s="63"/>
      <c r="Y1297" s="63"/>
      <c r="Z1297" s="63"/>
    </row>
    <row r="1298">
      <c r="A1298" s="75"/>
      <c r="B1298" s="94"/>
      <c r="C1298" s="75"/>
      <c r="D1298" s="76"/>
      <c r="E1298" s="75" t="s">
        <v>97</v>
      </c>
      <c r="F1298" s="75" t="s">
        <v>97</v>
      </c>
      <c r="G1298" s="77"/>
      <c r="H1298" s="77"/>
      <c r="I1298" s="80"/>
      <c r="J1298" s="77" t="s">
        <v>97</v>
      </c>
      <c r="K1298" s="79" t="s">
        <v>97</v>
      </c>
      <c r="L1298" s="79"/>
      <c r="M1298" s="80"/>
      <c r="N1298" s="79" t="s">
        <v>97</v>
      </c>
      <c r="O1298" s="81" t="str">
        <f t="array" ref="O1298">IF(A1298="", "", (IFNA(IF(A1298="", "", INDEX(UpdateSheet!$L:$L, MATCH(1, (UpdateSheet!$G:$G=MAXIFS(UpdateSheet!$G:$G, UpdateSheet!$H:$H, G1298, UpdateSheet!$G:$G, "&lt;=" &amp; D1298)) * (UpdateSheet!$H:$H=G1298), 0))), "") * J1298) +
(IFNA(IF(A1298="", "", INDEX(UpdateSheet!$P:$P, MATCH(1, (UpdateSheet!$G:$G=MAXIFS(UpdateSheet!$G:$G, UpdateSheet!$M:$M, K1298, UpdateSheet!$G:$G, "&lt;=" &amp; D1298)) * (UpdateSheet!$M:$M=K1298), 0))), "") * N1298)
)
</f>
        <v/>
      </c>
      <c r="P1298" s="86"/>
      <c r="Q1298" s="82" t="str">
        <f t="array" ref="Q1298">IF(A1298="", "", (IFNA(IF(A1298="", "", INDEX(UpdateSheet!$K:$K, MATCH(1, (UpdateSheet!$G:$G=MAXIFS(UpdateSheet!$G:$G, UpdateSheet!$H:$H, G1298, UpdateSheet!$I:$I, J1298, UpdateSheet!$G:$G, "&lt;=" &amp; D1298)) * (UpdateSheet!$H:$H=G1298) *(UpdateSheet!$I:$I=J1298), 0))), "")) +
(IFNA(IF(A1298="", "", INDEX(UpdateSheet!$O:$O, MATCH(1, (UpdateSheet!$G:$G=MAXIFS(UpdateSheet!$G:$G, UpdateSheet!$M:$M, K1298,UpdateSheet!$N:$N, N1298, UpdateSheet!$G:$G, "&lt;=" &amp; D1298)) * (UpdateSheet!$M:$M=K1298) *(UpdateSheet!$N:$N=N1298), 0))), ""))
)
</f>
        <v/>
      </c>
      <c r="R1298" s="81" t="s">
        <v>97</v>
      </c>
      <c r="S1298" s="63"/>
      <c r="T1298" s="87"/>
      <c r="U1298" s="84" t="s">
        <v>97</v>
      </c>
      <c r="V1298" s="84" t="s">
        <v>97</v>
      </c>
      <c r="W1298" s="85" t="b">
        <v>0</v>
      </c>
      <c r="X1298" s="63"/>
      <c r="Y1298" s="63"/>
      <c r="Z1298" s="63"/>
    </row>
    <row r="1299">
      <c r="A1299" s="75"/>
      <c r="B1299" s="94"/>
      <c r="C1299" s="75"/>
      <c r="D1299" s="76"/>
      <c r="E1299" s="75" t="s">
        <v>97</v>
      </c>
      <c r="F1299" s="75" t="s">
        <v>97</v>
      </c>
      <c r="G1299" s="77"/>
      <c r="H1299" s="77"/>
      <c r="I1299" s="80"/>
      <c r="J1299" s="77" t="s">
        <v>97</v>
      </c>
      <c r="K1299" s="79" t="s">
        <v>97</v>
      </c>
      <c r="L1299" s="79"/>
      <c r="M1299" s="80"/>
      <c r="N1299" s="79" t="s">
        <v>97</v>
      </c>
      <c r="O1299" s="81" t="str">
        <f t="array" ref="O1299">IF(A1299="", "", (IFNA(IF(A1299="", "", INDEX(UpdateSheet!$L:$L, MATCH(1, (UpdateSheet!$G:$G=MAXIFS(UpdateSheet!$G:$G, UpdateSheet!$H:$H, G1299, UpdateSheet!$G:$G, "&lt;=" &amp; D1299)) * (UpdateSheet!$H:$H=G1299), 0))), "") * J1299) +
(IFNA(IF(A1299="", "", INDEX(UpdateSheet!$P:$P, MATCH(1, (UpdateSheet!$G:$G=MAXIFS(UpdateSheet!$G:$G, UpdateSheet!$M:$M, K1299, UpdateSheet!$G:$G, "&lt;=" &amp; D1299)) * (UpdateSheet!$M:$M=K1299), 0))), "") * N1299)
)
</f>
        <v/>
      </c>
      <c r="P1299" s="86"/>
      <c r="Q1299" s="82" t="str">
        <f t="array" ref="Q1299">IF(A1299="", "", (IFNA(IF(A1299="", "", INDEX(UpdateSheet!$K:$K, MATCH(1, (UpdateSheet!$G:$G=MAXIFS(UpdateSheet!$G:$G, UpdateSheet!$H:$H, G1299, UpdateSheet!$I:$I, J1299, UpdateSheet!$G:$G, "&lt;=" &amp; D1299)) * (UpdateSheet!$H:$H=G1299) *(UpdateSheet!$I:$I=J1299), 0))), "")) +
(IFNA(IF(A1299="", "", INDEX(UpdateSheet!$O:$O, MATCH(1, (UpdateSheet!$G:$G=MAXIFS(UpdateSheet!$G:$G, UpdateSheet!$M:$M, K1299,UpdateSheet!$N:$N, N1299, UpdateSheet!$G:$G, "&lt;=" &amp; D1299)) * (UpdateSheet!$M:$M=K1299) *(UpdateSheet!$N:$N=N1299), 0))), ""))
)
</f>
        <v/>
      </c>
      <c r="R1299" s="81" t="s">
        <v>97</v>
      </c>
      <c r="S1299" s="63"/>
      <c r="T1299" s="87"/>
      <c r="U1299" s="84" t="s">
        <v>97</v>
      </c>
      <c r="V1299" s="84" t="s">
        <v>97</v>
      </c>
      <c r="W1299" s="85" t="b">
        <v>0</v>
      </c>
      <c r="X1299" s="63"/>
      <c r="Y1299" s="63"/>
      <c r="Z1299" s="63"/>
    </row>
    <row r="1300">
      <c r="A1300" s="75"/>
      <c r="B1300" s="94"/>
      <c r="C1300" s="75"/>
      <c r="D1300" s="76"/>
      <c r="E1300" s="75" t="s">
        <v>97</v>
      </c>
      <c r="F1300" s="75" t="s">
        <v>97</v>
      </c>
      <c r="G1300" s="77"/>
      <c r="H1300" s="77"/>
      <c r="I1300" s="80"/>
      <c r="J1300" s="77" t="s">
        <v>97</v>
      </c>
      <c r="K1300" s="79" t="s">
        <v>97</v>
      </c>
      <c r="L1300" s="79"/>
      <c r="M1300" s="80"/>
      <c r="N1300" s="79" t="s">
        <v>97</v>
      </c>
      <c r="O1300" s="81" t="str">
        <f t="array" ref="O1300">IF(A1300="", "", (IFNA(IF(A1300="", "", INDEX(UpdateSheet!$L:$L, MATCH(1, (UpdateSheet!$G:$G=MAXIFS(UpdateSheet!$G:$G, UpdateSheet!$H:$H, G1300, UpdateSheet!$G:$G, "&lt;=" &amp; D1300)) * (UpdateSheet!$H:$H=G1300), 0))), "") * J1300) +
(IFNA(IF(A1300="", "", INDEX(UpdateSheet!$P:$P, MATCH(1, (UpdateSheet!$G:$G=MAXIFS(UpdateSheet!$G:$G, UpdateSheet!$M:$M, K1300, UpdateSheet!$G:$G, "&lt;=" &amp; D1300)) * (UpdateSheet!$M:$M=K1300), 0))), "") * N1300)
)
</f>
        <v/>
      </c>
      <c r="P1300" s="86"/>
      <c r="Q1300" s="82" t="str">
        <f t="array" ref="Q1300">IF(A1300="", "", (IFNA(IF(A1300="", "", INDEX(UpdateSheet!$K:$K, MATCH(1, (UpdateSheet!$G:$G=MAXIFS(UpdateSheet!$G:$G, UpdateSheet!$H:$H, G1300, UpdateSheet!$I:$I, J1300, UpdateSheet!$G:$G, "&lt;=" &amp; D1300)) * (UpdateSheet!$H:$H=G1300) *(UpdateSheet!$I:$I=J1300), 0))), "")) +
(IFNA(IF(A1300="", "", INDEX(UpdateSheet!$O:$O, MATCH(1, (UpdateSheet!$G:$G=MAXIFS(UpdateSheet!$G:$G, UpdateSheet!$M:$M, K1300,UpdateSheet!$N:$N, N1300, UpdateSheet!$G:$G, "&lt;=" &amp; D1300)) * (UpdateSheet!$M:$M=K1300) *(UpdateSheet!$N:$N=N1300), 0))), ""))
)
</f>
        <v/>
      </c>
      <c r="R1300" s="81" t="s">
        <v>97</v>
      </c>
      <c r="S1300" s="63"/>
      <c r="T1300" s="87"/>
      <c r="U1300" s="84" t="s">
        <v>97</v>
      </c>
      <c r="V1300" s="84" t="s">
        <v>97</v>
      </c>
      <c r="W1300" s="85" t="b">
        <v>0</v>
      </c>
      <c r="X1300" s="63"/>
      <c r="Y1300" s="63"/>
      <c r="Z1300" s="63"/>
    </row>
    <row r="1301">
      <c r="A1301" s="75"/>
      <c r="B1301" s="94"/>
      <c r="C1301" s="75"/>
      <c r="D1301" s="76"/>
      <c r="E1301" s="75" t="s">
        <v>97</v>
      </c>
      <c r="F1301" s="75" t="s">
        <v>97</v>
      </c>
      <c r="G1301" s="77"/>
      <c r="H1301" s="77"/>
      <c r="I1301" s="80"/>
      <c r="J1301" s="77" t="s">
        <v>97</v>
      </c>
      <c r="K1301" s="79" t="s">
        <v>97</v>
      </c>
      <c r="L1301" s="79"/>
      <c r="M1301" s="80"/>
      <c r="N1301" s="79" t="s">
        <v>97</v>
      </c>
      <c r="O1301" s="81" t="str">
        <f t="array" ref="O1301">IF(A1301="", "", (IFNA(IF(A1301="", "", INDEX(UpdateSheet!$L:$L, MATCH(1, (UpdateSheet!$G:$G=MAXIFS(UpdateSheet!$G:$G, UpdateSheet!$H:$H, G1301, UpdateSheet!$G:$G, "&lt;=" &amp; D1301)) * (UpdateSheet!$H:$H=G1301), 0))), "") * J1301) +
(IFNA(IF(A1301="", "", INDEX(UpdateSheet!$P:$P, MATCH(1, (UpdateSheet!$G:$G=MAXIFS(UpdateSheet!$G:$G, UpdateSheet!$M:$M, K1301, UpdateSheet!$G:$G, "&lt;=" &amp; D1301)) * (UpdateSheet!$M:$M=K1301), 0))), "") * N1301)
)
</f>
        <v/>
      </c>
      <c r="P1301" s="86"/>
      <c r="Q1301" s="82" t="str">
        <f t="array" ref="Q1301">IF(A1301="", "", (IFNA(IF(A1301="", "", INDEX(UpdateSheet!$K:$K, MATCH(1, (UpdateSheet!$G:$G=MAXIFS(UpdateSheet!$G:$G, UpdateSheet!$H:$H, G1301, UpdateSheet!$I:$I, J1301, UpdateSheet!$G:$G, "&lt;=" &amp; D1301)) * (UpdateSheet!$H:$H=G1301) *(UpdateSheet!$I:$I=J1301), 0))), "")) +
(IFNA(IF(A1301="", "", INDEX(UpdateSheet!$O:$O, MATCH(1, (UpdateSheet!$G:$G=MAXIFS(UpdateSheet!$G:$G, UpdateSheet!$M:$M, K1301,UpdateSheet!$N:$N, N1301, UpdateSheet!$G:$G, "&lt;=" &amp; D1301)) * (UpdateSheet!$M:$M=K1301) *(UpdateSheet!$N:$N=N1301), 0))), ""))
)
</f>
        <v/>
      </c>
      <c r="R1301" s="81" t="s">
        <v>97</v>
      </c>
      <c r="S1301" s="63"/>
      <c r="T1301" s="87"/>
      <c r="U1301" s="84" t="s">
        <v>97</v>
      </c>
      <c r="V1301" s="84" t="s">
        <v>97</v>
      </c>
      <c r="W1301" s="85" t="b">
        <v>0</v>
      </c>
      <c r="X1301" s="63"/>
      <c r="Y1301" s="63"/>
      <c r="Z1301" s="63"/>
    </row>
    <row r="1302">
      <c r="A1302" s="75"/>
      <c r="B1302" s="94"/>
      <c r="C1302" s="75"/>
      <c r="D1302" s="76"/>
      <c r="E1302" s="75" t="s">
        <v>97</v>
      </c>
      <c r="F1302" s="75" t="s">
        <v>97</v>
      </c>
      <c r="G1302" s="77"/>
      <c r="H1302" s="77"/>
      <c r="I1302" s="80"/>
      <c r="J1302" s="77" t="s">
        <v>97</v>
      </c>
      <c r="K1302" s="79" t="s">
        <v>97</v>
      </c>
      <c r="L1302" s="79"/>
      <c r="M1302" s="80"/>
      <c r="N1302" s="79" t="s">
        <v>97</v>
      </c>
      <c r="O1302" s="81" t="str">
        <f t="array" ref="O1302">IF(A1302="", "", (IFNA(IF(A1302="", "", INDEX(UpdateSheet!$L:$L, MATCH(1, (UpdateSheet!$G:$G=MAXIFS(UpdateSheet!$G:$G, UpdateSheet!$H:$H, G1302, UpdateSheet!$G:$G, "&lt;=" &amp; D1302)) * (UpdateSheet!$H:$H=G1302), 0))), "") * J1302) +
(IFNA(IF(A1302="", "", INDEX(UpdateSheet!$P:$P, MATCH(1, (UpdateSheet!$G:$G=MAXIFS(UpdateSheet!$G:$G, UpdateSheet!$M:$M, K1302, UpdateSheet!$G:$G, "&lt;=" &amp; D1302)) * (UpdateSheet!$M:$M=K1302), 0))), "") * N1302)
)
</f>
        <v/>
      </c>
      <c r="P1302" s="86"/>
      <c r="Q1302" s="82" t="str">
        <f t="array" ref="Q1302">IF(A1302="", "", (IFNA(IF(A1302="", "", INDEX(UpdateSheet!$K:$K, MATCH(1, (UpdateSheet!$G:$G=MAXIFS(UpdateSheet!$G:$G, UpdateSheet!$H:$H, G1302, UpdateSheet!$I:$I, J1302, UpdateSheet!$G:$G, "&lt;=" &amp; D1302)) * (UpdateSheet!$H:$H=G1302) *(UpdateSheet!$I:$I=J1302), 0))), "")) +
(IFNA(IF(A1302="", "", INDEX(UpdateSheet!$O:$O, MATCH(1, (UpdateSheet!$G:$G=MAXIFS(UpdateSheet!$G:$G, UpdateSheet!$M:$M, K1302,UpdateSheet!$N:$N, N1302, UpdateSheet!$G:$G, "&lt;=" &amp; D1302)) * (UpdateSheet!$M:$M=K1302) *(UpdateSheet!$N:$N=N1302), 0))), ""))
)
</f>
        <v/>
      </c>
      <c r="R1302" s="81" t="s">
        <v>97</v>
      </c>
      <c r="S1302" s="63"/>
      <c r="T1302" s="87"/>
      <c r="U1302" s="84" t="s">
        <v>97</v>
      </c>
      <c r="V1302" s="84" t="s">
        <v>97</v>
      </c>
      <c r="W1302" s="85" t="b">
        <v>0</v>
      </c>
      <c r="X1302" s="63"/>
      <c r="Y1302" s="63"/>
      <c r="Z1302" s="63"/>
    </row>
    <row r="1303">
      <c r="A1303" s="75"/>
      <c r="B1303" s="94"/>
      <c r="C1303" s="75"/>
      <c r="D1303" s="76"/>
      <c r="E1303" s="75" t="s">
        <v>97</v>
      </c>
      <c r="F1303" s="75" t="s">
        <v>97</v>
      </c>
      <c r="G1303" s="77"/>
      <c r="H1303" s="77"/>
      <c r="I1303" s="80"/>
      <c r="J1303" s="77" t="s">
        <v>97</v>
      </c>
      <c r="K1303" s="79" t="s">
        <v>97</v>
      </c>
      <c r="L1303" s="79"/>
      <c r="M1303" s="80"/>
      <c r="N1303" s="79" t="s">
        <v>97</v>
      </c>
      <c r="O1303" s="81" t="str">
        <f t="array" ref="O1303">IF(A1303="", "", (IFNA(IF(A1303="", "", INDEX(UpdateSheet!$L:$L, MATCH(1, (UpdateSheet!$G:$G=MAXIFS(UpdateSheet!$G:$G, UpdateSheet!$H:$H, G1303, UpdateSheet!$G:$G, "&lt;=" &amp; D1303)) * (UpdateSheet!$H:$H=G1303), 0))), "") * J1303) +
(IFNA(IF(A1303="", "", INDEX(UpdateSheet!$P:$P, MATCH(1, (UpdateSheet!$G:$G=MAXIFS(UpdateSheet!$G:$G, UpdateSheet!$M:$M, K1303, UpdateSheet!$G:$G, "&lt;=" &amp; D1303)) * (UpdateSheet!$M:$M=K1303), 0))), "") * N1303)
)
</f>
        <v/>
      </c>
      <c r="P1303" s="86"/>
      <c r="Q1303" s="82" t="str">
        <f t="array" ref="Q1303">IF(A1303="", "", (IFNA(IF(A1303="", "", INDEX(UpdateSheet!$K:$K, MATCH(1, (UpdateSheet!$G:$G=MAXIFS(UpdateSheet!$G:$G, UpdateSheet!$H:$H, G1303, UpdateSheet!$I:$I, J1303, UpdateSheet!$G:$G, "&lt;=" &amp; D1303)) * (UpdateSheet!$H:$H=G1303) *(UpdateSheet!$I:$I=J1303), 0))), "")) +
(IFNA(IF(A1303="", "", INDEX(UpdateSheet!$O:$O, MATCH(1, (UpdateSheet!$G:$G=MAXIFS(UpdateSheet!$G:$G, UpdateSheet!$M:$M, K1303,UpdateSheet!$N:$N, N1303, UpdateSheet!$G:$G, "&lt;=" &amp; D1303)) * (UpdateSheet!$M:$M=K1303) *(UpdateSheet!$N:$N=N1303), 0))), ""))
)
</f>
        <v/>
      </c>
      <c r="R1303" s="81" t="s">
        <v>97</v>
      </c>
      <c r="S1303" s="63"/>
      <c r="T1303" s="87"/>
      <c r="U1303" s="84" t="s">
        <v>97</v>
      </c>
      <c r="V1303" s="84" t="s">
        <v>97</v>
      </c>
      <c r="W1303" s="85" t="b">
        <v>0</v>
      </c>
      <c r="X1303" s="63"/>
      <c r="Y1303" s="63"/>
      <c r="Z1303" s="63"/>
    </row>
    <row r="1304">
      <c r="A1304" s="75"/>
      <c r="B1304" s="94"/>
      <c r="C1304" s="75"/>
      <c r="D1304" s="76"/>
      <c r="E1304" s="75" t="s">
        <v>97</v>
      </c>
      <c r="F1304" s="75" t="s">
        <v>97</v>
      </c>
      <c r="G1304" s="77"/>
      <c r="H1304" s="77"/>
      <c r="I1304" s="80"/>
      <c r="J1304" s="77" t="s">
        <v>97</v>
      </c>
      <c r="K1304" s="79" t="s">
        <v>97</v>
      </c>
      <c r="L1304" s="79"/>
      <c r="M1304" s="80"/>
      <c r="N1304" s="79" t="s">
        <v>97</v>
      </c>
      <c r="O1304" s="81" t="str">
        <f t="array" ref="O1304">IF(A1304="", "", (IFNA(IF(A1304="", "", INDEX(UpdateSheet!$L:$L, MATCH(1, (UpdateSheet!$G:$G=MAXIFS(UpdateSheet!$G:$G, UpdateSheet!$H:$H, G1304, UpdateSheet!$G:$G, "&lt;=" &amp; D1304)) * (UpdateSheet!$H:$H=G1304), 0))), "") * J1304) +
(IFNA(IF(A1304="", "", INDEX(UpdateSheet!$P:$P, MATCH(1, (UpdateSheet!$G:$G=MAXIFS(UpdateSheet!$G:$G, UpdateSheet!$M:$M, K1304, UpdateSheet!$G:$G, "&lt;=" &amp; D1304)) * (UpdateSheet!$M:$M=K1304), 0))), "") * N1304)
)
</f>
        <v/>
      </c>
      <c r="P1304" s="86"/>
      <c r="Q1304" s="82" t="str">
        <f t="array" ref="Q1304">IF(A1304="", "", (IFNA(IF(A1304="", "", INDEX(UpdateSheet!$K:$K, MATCH(1, (UpdateSheet!$G:$G=MAXIFS(UpdateSheet!$G:$G, UpdateSheet!$H:$H, G1304, UpdateSheet!$I:$I, J1304, UpdateSheet!$G:$G, "&lt;=" &amp; D1304)) * (UpdateSheet!$H:$H=G1304) *(UpdateSheet!$I:$I=J1304), 0))), "")) +
(IFNA(IF(A1304="", "", INDEX(UpdateSheet!$O:$O, MATCH(1, (UpdateSheet!$G:$G=MAXIFS(UpdateSheet!$G:$G, UpdateSheet!$M:$M, K1304,UpdateSheet!$N:$N, N1304, UpdateSheet!$G:$G, "&lt;=" &amp; D1304)) * (UpdateSheet!$M:$M=K1304) *(UpdateSheet!$N:$N=N1304), 0))), ""))
)
</f>
        <v/>
      </c>
      <c r="R1304" s="81" t="s">
        <v>97</v>
      </c>
      <c r="S1304" s="63"/>
      <c r="T1304" s="87"/>
      <c r="U1304" s="84" t="s">
        <v>97</v>
      </c>
      <c r="V1304" s="84" t="s">
        <v>97</v>
      </c>
      <c r="W1304" s="85" t="b">
        <v>0</v>
      </c>
      <c r="X1304" s="63"/>
      <c r="Y1304" s="63"/>
      <c r="Z1304" s="63"/>
    </row>
    <row r="1305">
      <c r="A1305" s="75"/>
      <c r="B1305" s="94"/>
      <c r="C1305" s="75"/>
      <c r="D1305" s="76"/>
      <c r="E1305" s="75" t="s">
        <v>97</v>
      </c>
      <c r="F1305" s="75" t="s">
        <v>97</v>
      </c>
      <c r="G1305" s="77"/>
      <c r="H1305" s="77"/>
      <c r="I1305" s="80"/>
      <c r="J1305" s="77" t="s">
        <v>97</v>
      </c>
      <c r="K1305" s="79" t="s">
        <v>97</v>
      </c>
      <c r="L1305" s="79"/>
      <c r="M1305" s="80"/>
      <c r="N1305" s="79" t="s">
        <v>97</v>
      </c>
      <c r="O1305" s="81" t="str">
        <f t="array" ref="O1305">IF(A1305="", "", (IFNA(IF(A1305="", "", INDEX(UpdateSheet!$L:$L, MATCH(1, (UpdateSheet!$G:$G=MAXIFS(UpdateSheet!$G:$G, UpdateSheet!$H:$H, G1305, UpdateSheet!$G:$G, "&lt;=" &amp; D1305)) * (UpdateSheet!$H:$H=G1305), 0))), "") * J1305) +
(IFNA(IF(A1305="", "", INDEX(UpdateSheet!$P:$P, MATCH(1, (UpdateSheet!$G:$G=MAXIFS(UpdateSheet!$G:$G, UpdateSheet!$M:$M, K1305, UpdateSheet!$G:$G, "&lt;=" &amp; D1305)) * (UpdateSheet!$M:$M=K1305), 0))), "") * N1305)
)
</f>
        <v/>
      </c>
      <c r="P1305" s="86"/>
      <c r="Q1305" s="82" t="str">
        <f t="array" ref="Q1305">IF(A1305="", "", (IFNA(IF(A1305="", "", INDEX(UpdateSheet!$K:$K, MATCH(1, (UpdateSheet!$G:$G=MAXIFS(UpdateSheet!$G:$G, UpdateSheet!$H:$H, G1305, UpdateSheet!$I:$I, J1305, UpdateSheet!$G:$G, "&lt;=" &amp; D1305)) * (UpdateSheet!$H:$H=G1305) *(UpdateSheet!$I:$I=J1305), 0))), "")) +
(IFNA(IF(A1305="", "", INDEX(UpdateSheet!$O:$O, MATCH(1, (UpdateSheet!$G:$G=MAXIFS(UpdateSheet!$G:$G, UpdateSheet!$M:$M, K1305,UpdateSheet!$N:$N, N1305, UpdateSheet!$G:$G, "&lt;=" &amp; D1305)) * (UpdateSheet!$M:$M=K1305) *(UpdateSheet!$N:$N=N1305), 0))), ""))
)
</f>
        <v/>
      </c>
      <c r="R1305" s="81" t="s">
        <v>97</v>
      </c>
      <c r="S1305" s="63"/>
      <c r="T1305" s="87"/>
      <c r="U1305" s="84" t="s">
        <v>97</v>
      </c>
      <c r="V1305" s="84" t="s">
        <v>97</v>
      </c>
      <c r="W1305" s="85" t="b">
        <v>0</v>
      </c>
      <c r="X1305" s="63"/>
      <c r="Y1305" s="63"/>
      <c r="Z1305" s="63"/>
    </row>
    <row r="1306">
      <c r="A1306" s="75"/>
      <c r="B1306" s="94"/>
      <c r="C1306" s="75"/>
      <c r="D1306" s="76"/>
      <c r="E1306" s="75" t="s">
        <v>97</v>
      </c>
      <c r="F1306" s="75" t="s">
        <v>97</v>
      </c>
      <c r="G1306" s="77"/>
      <c r="H1306" s="77"/>
      <c r="I1306" s="80"/>
      <c r="J1306" s="77" t="s">
        <v>97</v>
      </c>
      <c r="K1306" s="79" t="s">
        <v>97</v>
      </c>
      <c r="L1306" s="79"/>
      <c r="M1306" s="80"/>
      <c r="N1306" s="79" t="s">
        <v>97</v>
      </c>
      <c r="O1306" s="81" t="str">
        <f t="array" ref="O1306">IF(A1306="", "", (IFNA(IF(A1306="", "", INDEX(UpdateSheet!$L:$L, MATCH(1, (UpdateSheet!$G:$G=MAXIFS(UpdateSheet!$G:$G, UpdateSheet!$H:$H, G1306, UpdateSheet!$G:$G, "&lt;=" &amp; D1306)) * (UpdateSheet!$H:$H=G1306), 0))), "") * J1306) +
(IFNA(IF(A1306="", "", INDEX(UpdateSheet!$P:$P, MATCH(1, (UpdateSheet!$G:$G=MAXIFS(UpdateSheet!$G:$G, UpdateSheet!$M:$M, K1306, UpdateSheet!$G:$G, "&lt;=" &amp; D1306)) * (UpdateSheet!$M:$M=K1306), 0))), "") * N1306)
)
</f>
        <v/>
      </c>
      <c r="P1306" s="86"/>
      <c r="Q1306" s="82" t="str">
        <f t="array" ref="Q1306">IF(A1306="", "", (IFNA(IF(A1306="", "", INDEX(UpdateSheet!$K:$K, MATCH(1, (UpdateSheet!$G:$G=MAXIFS(UpdateSheet!$G:$G, UpdateSheet!$H:$H, G1306, UpdateSheet!$I:$I, J1306, UpdateSheet!$G:$G, "&lt;=" &amp; D1306)) * (UpdateSheet!$H:$H=G1306) *(UpdateSheet!$I:$I=J1306), 0))), "")) +
(IFNA(IF(A1306="", "", INDEX(UpdateSheet!$O:$O, MATCH(1, (UpdateSheet!$G:$G=MAXIFS(UpdateSheet!$G:$G, UpdateSheet!$M:$M, K1306,UpdateSheet!$N:$N, N1306, UpdateSheet!$G:$G, "&lt;=" &amp; D1306)) * (UpdateSheet!$M:$M=K1306) *(UpdateSheet!$N:$N=N1306), 0))), ""))
)
</f>
        <v/>
      </c>
      <c r="R1306" s="81" t="s">
        <v>97</v>
      </c>
      <c r="S1306" s="63"/>
      <c r="T1306" s="87"/>
      <c r="U1306" s="84" t="s">
        <v>97</v>
      </c>
      <c r="V1306" s="84" t="s">
        <v>97</v>
      </c>
      <c r="W1306" s="85" t="b">
        <v>0</v>
      </c>
      <c r="X1306" s="63"/>
      <c r="Y1306" s="63"/>
      <c r="Z1306" s="63"/>
    </row>
    <row r="1307">
      <c r="A1307" s="75"/>
      <c r="B1307" s="94"/>
      <c r="C1307" s="75"/>
      <c r="D1307" s="76"/>
      <c r="E1307" s="75" t="s">
        <v>97</v>
      </c>
      <c r="F1307" s="75" t="s">
        <v>97</v>
      </c>
      <c r="G1307" s="77"/>
      <c r="H1307" s="77"/>
      <c r="I1307" s="80"/>
      <c r="J1307" s="77" t="s">
        <v>97</v>
      </c>
      <c r="K1307" s="79" t="s">
        <v>97</v>
      </c>
      <c r="L1307" s="79"/>
      <c r="M1307" s="80"/>
      <c r="N1307" s="79" t="s">
        <v>97</v>
      </c>
      <c r="O1307" s="81" t="str">
        <f t="array" ref="O1307">IF(A1307="", "", (IFNA(IF(A1307="", "", INDEX(UpdateSheet!$L:$L, MATCH(1, (UpdateSheet!$G:$G=MAXIFS(UpdateSheet!$G:$G, UpdateSheet!$H:$H, G1307, UpdateSheet!$G:$G, "&lt;=" &amp; D1307)) * (UpdateSheet!$H:$H=G1307), 0))), "") * J1307) +
(IFNA(IF(A1307="", "", INDEX(UpdateSheet!$P:$P, MATCH(1, (UpdateSheet!$G:$G=MAXIFS(UpdateSheet!$G:$G, UpdateSheet!$M:$M, K1307, UpdateSheet!$G:$G, "&lt;=" &amp; D1307)) * (UpdateSheet!$M:$M=K1307), 0))), "") * N1307)
)
</f>
        <v/>
      </c>
      <c r="P1307" s="86"/>
      <c r="Q1307" s="82" t="str">
        <f t="array" ref="Q1307">IF(A1307="", "", (IFNA(IF(A1307="", "", INDEX(UpdateSheet!$K:$K, MATCH(1, (UpdateSheet!$G:$G=MAXIFS(UpdateSheet!$G:$G, UpdateSheet!$H:$H, G1307, UpdateSheet!$I:$I, J1307, UpdateSheet!$G:$G, "&lt;=" &amp; D1307)) * (UpdateSheet!$H:$H=G1307) *(UpdateSheet!$I:$I=J1307), 0))), "")) +
(IFNA(IF(A1307="", "", INDEX(UpdateSheet!$O:$O, MATCH(1, (UpdateSheet!$G:$G=MAXIFS(UpdateSheet!$G:$G, UpdateSheet!$M:$M, K1307,UpdateSheet!$N:$N, N1307, UpdateSheet!$G:$G, "&lt;=" &amp; D1307)) * (UpdateSheet!$M:$M=K1307) *(UpdateSheet!$N:$N=N1307), 0))), ""))
)
</f>
        <v/>
      </c>
      <c r="R1307" s="81" t="s">
        <v>97</v>
      </c>
      <c r="S1307" s="63"/>
      <c r="T1307" s="87"/>
      <c r="U1307" s="84" t="s">
        <v>97</v>
      </c>
      <c r="V1307" s="84" t="s">
        <v>97</v>
      </c>
      <c r="W1307" s="85" t="b">
        <v>0</v>
      </c>
      <c r="X1307" s="63"/>
      <c r="Y1307" s="63"/>
      <c r="Z1307" s="63"/>
    </row>
    <row r="1308">
      <c r="A1308" s="75"/>
      <c r="B1308" s="94"/>
      <c r="C1308" s="75"/>
      <c r="D1308" s="76"/>
      <c r="E1308" s="75" t="s">
        <v>97</v>
      </c>
      <c r="F1308" s="75" t="s">
        <v>97</v>
      </c>
      <c r="G1308" s="77"/>
      <c r="H1308" s="77"/>
      <c r="I1308" s="80"/>
      <c r="J1308" s="77" t="s">
        <v>97</v>
      </c>
      <c r="K1308" s="79" t="s">
        <v>97</v>
      </c>
      <c r="L1308" s="79"/>
      <c r="M1308" s="80"/>
      <c r="N1308" s="79" t="s">
        <v>97</v>
      </c>
      <c r="O1308" s="81" t="str">
        <f t="array" ref="O1308">IF(A1308="", "", (IFNA(IF(A1308="", "", INDEX(UpdateSheet!$L:$L, MATCH(1, (UpdateSheet!$G:$G=MAXIFS(UpdateSheet!$G:$G, UpdateSheet!$H:$H, G1308, UpdateSheet!$G:$G, "&lt;=" &amp; D1308)) * (UpdateSheet!$H:$H=G1308), 0))), "") * J1308) +
(IFNA(IF(A1308="", "", INDEX(UpdateSheet!$P:$P, MATCH(1, (UpdateSheet!$G:$G=MAXIFS(UpdateSheet!$G:$G, UpdateSheet!$M:$M, K1308, UpdateSheet!$G:$G, "&lt;=" &amp; D1308)) * (UpdateSheet!$M:$M=K1308), 0))), "") * N1308)
)
</f>
        <v/>
      </c>
      <c r="P1308" s="86"/>
      <c r="Q1308" s="82" t="str">
        <f t="array" ref="Q1308">IF(A1308="", "", (IFNA(IF(A1308="", "", INDEX(UpdateSheet!$K:$K, MATCH(1, (UpdateSheet!$G:$G=MAXIFS(UpdateSheet!$G:$G, UpdateSheet!$H:$H, G1308, UpdateSheet!$I:$I, J1308, UpdateSheet!$G:$G, "&lt;=" &amp; D1308)) * (UpdateSheet!$H:$H=G1308) *(UpdateSheet!$I:$I=J1308), 0))), "")) +
(IFNA(IF(A1308="", "", INDEX(UpdateSheet!$O:$O, MATCH(1, (UpdateSheet!$G:$G=MAXIFS(UpdateSheet!$G:$G, UpdateSheet!$M:$M, K1308,UpdateSheet!$N:$N, N1308, UpdateSheet!$G:$G, "&lt;=" &amp; D1308)) * (UpdateSheet!$M:$M=K1308) *(UpdateSheet!$N:$N=N1308), 0))), ""))
)
</f>
        <v/>
      </c>
      <c r="R1308" s="81" t="s">
        <v>97</v>
      </c>
      <c r="S1308" s="63"/>
      <c r="T1308" s="87"/>
      <c r="U1308" s="84" t="s">
        <v>97</v>
      </c>
      <c r="V1308" s="84" t="s">
        <v>97</v>
      </c>
      <c r="W1308" s="85" t="b">
        <v>0</v>
      </c>
      <c r="X1308" s="63"/>
      <c r="Y1308" s="63"/>
      <c r="Z1308" s="63"/>
    </row>
    <row r="1309">
      <c r="A1309" s="75"/>
      <c r="B1309" s="94"/>
      <c r="C1309" s="75"/>
      <c r="D1309" s="76"/>
      <c r="E1309" s="75" t="s">
        <v>97</v>
      </c>
      <c r="F1309" s="75" t="s">
        <v>97</v>
      </c>
      <c r="G1309" s="77"/>
      <c r="H1309" s="77"/>
      <c r="I1309" s="80"/>
      <c r="J1309" s="77" t="s">
        <v>97</v>
      </c>
      <c r="K1309" s="79" t="s">
        <v>97</v>
      </c>
      <c r="L1309" s="79"/>
      <c r="M1309" s="80"/>
      <c r="N1309" s="79" t="s">
        <v>97</v>
      </c>
      <c r="O1309" s="81" t="str">
        <f t="array" ref="O1309">IF(A1309="", "", (IFNA(IF(A1309="", "", INDEX(UpdateSheet!$L:$L, MATCH(1, (UpdateSheet!$G:$G=MAXIFS(UpdateSheet!$G:$G, UpdateSheet!$H:$H, G1309, UpdateSheet!$G:$G, "&lt;=" &amp; D1309)) * (UpdateSheet!$H:$H=G1309), 0))), "") * J1309) +
(IFNA(IF(A1309="", "", INDEX(UpdateSheet!$P:$P, MATCH(1, (UpdateSheet!$G:$G=MAXIFS(UpdateSheet!$G:$G, UpdateSheet!$M:$M, K1309, UpdateSheet!$G:$G, "&lt;=" &amp; D1309)) * (UpdateSheet!$M:$M=K1309), 0))), "") * N1309)
)
</f>
        <v/>
      </c>
      <c r="P1309" s="86"/>
      <c r="Q1309" s="82" t="str">
        <f t="array" ref="Q1309">IF(A1309="", "", (IFNA(IF(A1309="", "", INDEX(UpdateSheet!$K:$K, MATCH(1, (UpdateSheet!$G:$G=MAXIFS(UpdateSheet!$G:$G, UpdateSheet!$H:$H, G1309, UpdateSheet!$I:$I, J1309, UpdateSheet!$G:$G, "&lt;=" &amp; D1309)) * (UpdateSheet!$H:$H=G1309) *(UpdateSheet!$I:$I=J1309), 0))), "")) +
(IFNA(IF(A1309="", "", INDEX(UpdateSheet!$O:$O, MATCH(1, (UpdateSheet!$G:$G=MAXIFS(UpdateSheet!$G:$G, UpdateSheet!$M:$M, K1309,UpdateSheet!$N:$N, N1309, UpdateSheet!$G:$G, "&lt;=" &amp; D1309)) * (UpdateSheet!$M:$M=K1309) *(UpdateSheet!$N:$N=N1309), 0))), ""))
)
</f>
        <v/>
      </c>
      <c r="R1309" s="81" t="s">
        <v>97</v>
      </c>
      <c r="S1309" s="63"/>
      <c r="T1309" s="87"/>
      <c r="U1309" s="84" t="s">
        <v>97</v>
      </c>
      <c r="V1309" s="84" t="s">
        <v>97</v>
      </c>
      <c r="W1309" s="85" t="b">
        <v>0</v>
      </c>
      <c r="X1309" s="63"/>
      <c r="Y1309" s="63"/>
      <c r="Z1309" s="63"/>
    </row>
    <row r="1310">
      <c r="A1310" s="75"/>
      <c r="B1310" s="94"/>
      <c r="C1310" s="75"/>
      <c r="D1310" s="76"/>
      <c r="E1310" s="75" t="s">
        <v>97</v>
      </c>
      <c r="F1310" s="75" t="s">
        <v>97</v>
      </c>
      <c r="G1310" s="77"/>
      <c r="H1310" s="77"/>
      <c r="I1310" s="80"/>
      <c r="J1310" s="77" t="s">
        <v>97</v>
      </c>
      <c r="K1310" s="79" t="s">
        <v>97</v>
      </c>
      <c r="L1310" s="79"/>
      <c r="M1310" s="80"/>
      <c r="N1310" s="79" t="s">
        <v>97</v>
      </c>
      <c r="O1310" s="81" t="str">
        <f t="array" ref="O1310">IF(A1310="", "", (IFNA(IF(A1310="", "", INDEX(UpdateSheet!$L:$L, MATCH(1, (UpdateSheet!$G:$G=MAXIFS(UpdateSheet!$G:$G, UpdateSheet!$H:$H, G1310, UpdateSheet!$G:$G, "&lt;=" &amp; D1310)) * (UpdateSheet!$H:$H=G1310), 0))), "") * J1310) +
(IFNA(IF(A1310="", "", INDEX(UpdateSheet!$P:$P, MATCH(1, (UpdateSheet!$G:$G=MAXIFS(UpdateSheet!$G:$G, UpdateSheet!$M:$M, K1310, UpdateSheet!$G:$G, "&lt;=" &amp; D1310)) * (UpdateSheet!$M:$M=K1310), 0))), "") * N1310)
)
</f>
        <v/>
      </c>
      <c r="P1310" s="86"/>
      <c r="Q1310" s="82" t="str">
        <f t="array" ref="Q1310">IF(A1310="", "", (IFNA(IF(A1310="", "", INDEX(UpdateSheet!$K:$K, MATCH(1, (UpdateSheet!$G:$G=MAXIFS(UpdateSheet!$G:$G, UpdateSheet!$H:$H, G1310, UpdateSheet!$I:$I, J1310, UpdateSheet!$G:$G, "&lt;=" &amp; D1310)) * (UpdateSheet!$H:$H=G1310) *(UpdateSheet!$I:$I=J1310), 0))), "")) +
(IFNA(IF(A1310="", "", INDEX(UpdateSheet!$O:$O, MATCH(1, (UpdateSheet!$G:$G=MAXIFS(UpdateSheet!$G:$G, UpdateSheet!$M:$M, K1310,UpdateSheet!$N:$N, N1310, UpdateSheet!$G:$G, "&lt;=" &amp; D1310)) * (UpdateSheet!$M:$M=K1310) *(UpdateSheet!$N:$N=N1310), 0))), ""))
)
</f>
        <v/>
      </c>
      <c r="R1310" s="81" t="s">
        <v>97</v>
      </c>
      <c r="S1310" s="63"/>
      <c r="T1310" s="87"/>
      <c r="U1310" s="84" t="s">
        <v>97</v>
      </c>
      <c r="V1310" s="84" t="s">
        <v>97</v>
      </c>
      <c r="W1310" s="85" t="b">
        <v>0</v>
      </c>
      <c r="X1310" s="63"/>
      <c r="Y1310" s="63"/>
      <c r="Z1310" s="63"/>
    </row>
    <row r="1311">
      <c r="A1311" s="75"/>
      <c r="B1311" s="94"/>
      <c r="C1311" s="75"/>
      <c r="D1311" s="76"/>
      <c r="E1311" s="75" t="s">
        <v>97</v>
      </c>
      <c r="F1311" s="75" t="s">
        <v>97</v>
      </c>
      <c r="G1311" s="77"/>
      <c r="H1311" s="77"/>
      <c r="I1311" s="80"/>
      <c r="J1311" s="77" t="s">
        <v>97</v>
      </c>
      <c r="K1311" s="79" t="s">
        <v>97</v>
      </c>
      <c r="L1311" s="79"/>
      <c r="M1311" s="80"/>
      <c r="N1311" s="79" t="s">
        <v>97</v>
      </c>
      <c r="O1311" s="81" t="str">
        <f t="array" ref="O1311">IF(A1311="", "", (IFNA(IF(A1311="", "", INDEX(UpdateSheet!$L:$L, MATCH(1, (UpdateSheet!$G:$G=MAXIFS(UpdateSheet!$G:$G, UpdateSheet!$H:$H, G1311, UpdateSheet!$G:$G, "&lt;=" &amp; D1311)) * (UpdateSheet!$H:$H=G1311), 0))), "") * J1311) +
(IFNA(IF(A1311="", "", INDEX(UpdateSheet!$P:$P, MATCH(1, (UpdateSheet!$G:$G=MAXIFS(UpdateSheet!$G:$G, UpdateSheet!$M:$M, K1311, UpdateSheet!$G:$G, "&lt;=" &amp; D1311)) * (UpdateSheet!$M:$M=K1311), 0))), "") * N1311)
)
</f>
        <v/>
      </c>
      <c r="P1311" s="86"/>
      <c r="Q1311" s="82" t="str">
        <f t="array" ref="Q1311">IF(A1311="", "", (IFNA(IF(A1311="", "", INDEX(UpdateSheet!$K:$K, MATCH(1, (UpdateSheet!$G:$G=MAXIFS(UpdateSheet!$G:$G, UpdateSheet!$H:$H, G1311, UpdateSheet!$I:$I, J1311, UpdateSheet!$G:$G, "&lt;=" &amp; D1311)) * (UpdateSheet!$H:$H=G1311) *(UpdateSheet!$I:$I=J1311), 0))), "")) +
(IFNA(IF(A1311="", "", INDEX(UpdateSheet!$O:$O, MATCH(1, (UpdateSheet!$G:$G=MAXIFS(UpdateSheet!$G:$G, UpdateSheet!$M:$M, K1311,UpdateSheet!$N:$N, N1311, UpdateSheet!$G:$G, "&lt;=" &amp; D1311)) * (UpdateSheet!$M:$M=K1311) *(UpdateSheet!$N:$N=N1311), 0))), ""))
)
</f>
        <v/>
      </c>
      <c r="R1311" s="81" t="s">
        <v>97</v>
      </c>
      <c r="S1311" s="63"/>
      <c r="T1311" s="87"/>
      <c r="U1311" s="84" t="s">
        <v>97</v>
      </c>
      <c r="V1311" s="84" t="s">
        <v>97</v>
      </c>
      <c r="W1311" s="85" t="b">
        <v>0</v>
      </c>
      <c r="X1311" s="63"/>
      <c r="Y1311" s="63"/>
      <c r="Z1311" s="63"/>
    </row>
    <row r="1312">
      <c r="A1312" s="75"/>
      <c r="B1312" s="94"/>
      <c r="C1312" s="75"/>
      <c r="D1312" s="76"/>
      <c r="E1312" s="75" t="s">
        <v>97</v>
      </c>
      <c r="F1312" s="75" t="s">
        <v>97</v>
      </c>
      <c r="G1312" s="77"/>
      <c r="H1312" s="77"/>
      <c r="I1312" s="80"/>
      <c r="J1312" s="77" t="s">
        <v>97</v>
      </c>
      <c r="K1312" s="79" t="s">
        <v>97</v>
      </c>
      <c r="L1312" s="79"/>
      <c r="M1312" s="80"/>
      <c r="N1312" s="79" t="s">
        <v>97</v>
      </c>
      <c r="O1312" s="81" t="str">
        <f t="array" ref="O1312">IF(A1312="", "", (IFNA(IF(A1312="", "", INDEX(UpdateSheet!$L:$L, MATCH(1, (UpdateSheet!$G:$G=MAXIFS(UpdateSheet!$G:$G, UpdateSheet!$H:$H, G1312, UpdateSheet!$G:$G, "&lt;=" &amp; D1312)) * (UpdateSheet!$H:$H=G1312), 0))), "") * J1312) +
(IFNA(IF(A1312="", "", INDEX(UpdateSheet!$P:$P, MATCH(1, (UpdateSheet!$G:$G=MAXIFS(UpdateSheet!$G:$G, UpdateSheet!$M:$M, K1312, UpdateSheet!$G:$G, "&lt;=" &amp; D1312)) * (UpdateSheet!$M:$M=K1312), 0))), "") * N1312)
)
</f>
        <v/>
      </c>
      <c r="P1312" s="86"/>
      <c r="Q1312" s="82" t="str">
        <f t="array" ref="Q1312">IF(A1312="", "", (IFNA(IF(A1312="", "", INDEX(UpdateSheet!$K:$K, MATCH(1, (UpdateSheet!$G:$G=MAXIFS(UpdateSheet!$G:$G, UpdateSheet!$H:$H, G1312, UpdateSheet!$I:$I, J1312, UpdateSheet!$G:$G, "&lt;=" &amp; D1312)) * (UpdateSheet!$H:$H=G1312) *(UpdateSheet!$I:$I=J1312), 0))), "")) +
(IFNA(IF(A1312="", "", INDEX(UpdateSheet!$O:$O, MATCH(1, (UpdateSheet!$G:$G=MAXIFS(UpdateSheet!$G:$G, UpdateSheet!$M:$M, K1312,UpdateSheet!$N:$N, N1312, UpdateSheet!$G:$G, "&lt;=" &amp; D1312)) * (UpdateSheet!$M:$M=K1312) *(UpdateSheet!$N:$N=N1312), 0))), ""))
)
</f>
        <v/>
      </c>
      <c r="R1312" s="81" t="s">
        <v>97</v>
      </c>
      <c r="S1312" s="63"/>
      <c r="T1312" s="87"/>
      <c r="U1312" s="84" t="s">
        <v>97</v>
      </c>
      <c r="V1312" s="84" t="s">
        <v>97</v>
      </c>
      <c r="W1312" s="85" t="b">
        <v>0</v>
      </c>
      <c r="X1312" s="63"/>
      <c r="Y1312" s="63"/>
      <c r="Z1312" s="63"/>
    </row>
    <row r="1313">
      <c r="A1313" s="75"/>
      <c r="B1313" s="94"/>
      <c r="C1313" s="75"/>
      <c r="D1313" s="76"/>
      <c r="E1313" s="75" t="s">
        <v>97</v>
      </c>
      <c r="F1313" s="75" t="s">
        <v>97</v>
      </c>
      <c r="G1313" s="77"/>
      <c r="H1313" s="77"/>
      <c r="I1313" s="80"/>
      <c r="J1313" s="77" t="s">
        <v>97</v>
      </c>
      <c r="K1313" s="79" t="s">
        <v>97</v>
      </c>
      <c r="L1313" s="79"/>
      <c r="M1313" s="80"/>
      <c r="N1313" s="79" t="s">
        <v>97</v>
      </c>
      <c r="O1313" s="81" t="str">
        <f t="array" ref="O1313">IF(A1313="", "", (IFNA(IF(A1313="", "", INDEX(UpdateSheet!$L:$L, MATCH(1, (UpdateSheet!$G:$G=MAXIFS(UpdateSheet!$G:$G, UpdateSheet!$H:$H, G1313, UpdateSheet!$G:$G, "&lt;=" &amp; D1313)) * (UpdateSheet!$H:$H=G1313), 0))), "") * J1313) +
(IFNA(IF(A1313="", "", INDEX(UpdateSheet!$P:$P, MATCH(1, (UpdateSheet!$G:$G=MAXIFS(UpdateSheet!$G:$G, UpdateSheet!$M:$M, K1313, UpdateSheet!$G:$G, "&lt;=" &amp; D1313)) * (UpdateSheet!$M:$M=K1313), 0))), "") * N1313)
)
</f>
        <v/>
      </c>
      <c r="P1313" s="86"/>
      <c r="Q1313" s="82" t="str">
        <f t="array" ref="Q1313">IF(A1313="", "", (IFNA(IF(A1313="", "", INDEX(UpdateSheet!$K:$K, MATCH(1, (UpdateSheet!$G:$G=MAXIFS(UpdateSheet!$G:$G, UpdateSheet!$H:$H, G1313, UpdateSheet!$I:$I, J1313, UpdateSheet!$G:$G, "&lt;=" &amp; D1313)) * (UpdateSheet!$H:$H=G1313) *(UpdateSheet!$I:$I=J1313), 0))), "")) +
(IFNA(IF(A1313="", "", INDEX(UpdateSheet!$O:$O, MATCH(1, (UpdateSheet!$G:$G=MAXIFS(UpdateSheet!$G:$G, UpdateSheet!$M:$M, K1313,UpdateSheet!$N:$N, N1313, UpdateSheet!$G:$G, "&lt;=" &amp; D1313)) * (UpdateSheet!$M:$M=K1313) *(UpdateSheet!$N:$N=N1313), 0))), ""))
)
</f>
        <v/>
      </c>
      <c r="R1313" s="81" t="s">
        <v>97</v>
      </c>
      <c r="S1313" s="63"/>
      <c r="T1313" s="87"/>
      <c r="U1313" s="84" t="s">
        <v>97</v>
      </c>
      <c r="V1313" s="84" t="s">
        <v>97</v>
      </c>
      <c r="W1313" s="85" t="b">
        <v>0</v>
      </c>
      <c r="X1313" s="63"/>
      <c r="Y1313" s="63"/>
      <c r="Z1313" s="63"/>
    </row>
    <row r="1314">
      <c r="A1314" s="75"/>
      <c r="B1314" s="94"/>
      <c r="C1314" s="75"/>
      <c r="D1314" s="76"/>
      <c r="E1314" s="75" t="s">
        <v>97</v>
      </c>
      <c r="F1314" s="75" t="s">
        <v>97</v>
      </c>
      <c r="G1314" s="77"/>
      <c r="H1314" s="77"/>
      <c r="I1314" s="80"/>
      <c r="J1314" s="77" t="s">
        <v>97</v>
      </c>
      <c r="K1314" s="79" t="s">
        <v>97</v>
      </c>
      <c r="L1314" s="79"/>
      <c r="M1314" s="80"/>
      <c r="N1314" s="79" t="s">
        <v>97</v>
      </c>
      <c r="O1314" s="81" t="str">
        <f t="array" ref="O1314">IF(A1314="", "", (IFNA(IF(A1314="", "", INDEX(UpdateSheet!$L:$L, MATCH(1, (UpdateSheet!$G:$G=MAXIFS(UpdateSheet!$G:$G, UpdateSheet!$H:$H, G1314, UpdateSheet!$G:$G, "&lt;=" &amp; D1314)) * (UpdateSheet!$H:$H=G1314), 0))), "") * J1314) +
(IFNA(IF(A1314="", "", INDEX(UpdateSheet!$P:$P, MATCH(1, (UpdateSheet!$G:$G=MAXIFS(UpdateSheet!$G:$G, UpdateSheet!$M:$M, K1314, UpdateSheet!$G:$G, "&lt;=" &amp; D1314)) * (UpdateSheet!$M:$M=K1314), 0))), "") * N1314)
)
</f>
        <v/>
      </c>
      <c r="P1314" s="86"/>
      <c r="Q1314" s="82" t="str">
        <f t="array" ref="Q1314">IF(A1314="", "", (IFNA(IF(A1314="", "", INDEX(UpdateSheet!$K:$K, MATCH(1, (UpdateSheet!$G:$G=MAXIFS(UpdateSheet!$G:$G, UpdateSheet!$H:$H, G1314, UpdateSheet!$I:$I, J1314, UpdateSheet!$G:$G, "&lt;=" &amp; D1314)) * (UpdateSheet!$H:$H=G1314) *(UpdateSheet!$I:$I=J1314), 0))), "")) +
(IFNA(IF(A1314="", "", INDEX(UpdateSheet!$O:$O, MATCH(1, (UpdateSheet!$G:$G=MAXIFS(UpdateSheet!$G:$G, UpdateSheet!$M:$M, K1314,UpdateSheet!$N:$N, N1314, UpdateSheet!$G:$G, "&lt;=" &amp; D1314)) * (UpdateSheet!$M:$M=K1314) *(UpdateSheet!$N:$N=N1314), 0))), ""))
)
</f>
        <v/>
      </c>
      <c r="R1314" s="81" t="s">
        <v>97</v>
      </c>
      <c r="S1314" s="63"/>
      <c r="T1314" s="87"/>
      <c r="U1314" s="84" t="s">
        <v>97</v>
      </c>
      <c r="V1314" s="84" t="s">
        <v>97</v>
      </c>
      <c r="W1314" s="85" t="b">
        <v>0</v>
      </c>
      <c r="X1314" s="63"/>
      <c r="Y1314" s="63"/>
      <c r="Z1314" s="63"/>
    </row>
    <row r="1315">
      <c r="A1315" s="75"/>
      <c r="B1315" s="94"/>
      <c r="C1315" s="75"/>
      <c r="D1315" s="76"/>
      <c r="E1315" s="75" t="s">
        <v>97</v>
      </c>
      <c r="F1315" s="75" t="s">
        <v>97</v>
      </c>
      <c r="G1315" s="77"/>
      <c r="H1315" s="77"/>
      <c r="I1315" s="80"/>
      <c r="J1315" s="77" t="s">
        <v>97</v>
      </c>
      <c r="K1315" s="79" t="s">
        <v>97</v>
      </c>
      <c r="L1315" s="79"/>
      <c r="M1315" s="80"/>
      <c r="N1315" s="79" t="s">
        <v>97</v>
      </c>
      <c r="O1315" s="81" t="str">
        <f t="array" ref="O1315">IF(A1315="", "", (IFNA(IF(A1315="", "", INDEX(UpdateSheet!$L:$L, MATCH(1, (UpdateSheet!$G:$G=MAXIFS(UpdateSheet!$G:$G, UpdateSheet!$H:$H, G1315, UpdateSheet!$G:$G, "&lt;=" &amp; D1315)) * (UpdateSheet!$H:$H=G1315), 0))), "") * J1315) +
(IFNA(IF(A1315="", "", INDEX(UpdateSheet!$P:$P, MATCH(1, (UpdateSheet!$G:$G=MAXIFS(UpdateSheet!$G:$G, UpdateSheet!$M:$M, K1315, UpdateSheet!$G:$G, "&lt;=" &amp; D1315)) * (UpdateSheet!$M:$M=K1315), 0))), "") * N1315)
)
</f>
        <v/>
      </c>
      <c r="P1315" s="86"/>
      <c r="Q1315" s="82" t="str">
        <f t="array" ref="Q1315">IF(A1315="", "", (IFNA(IF(A1315="", "", INDEX(UpdateSheet!$K:$K, MATCH(1, (UpdateSheet!$G:$G=MAXIFS(UpdateSheet!$G:$G, UpdateSheet!$H:$H, G1315, UpdateSheet!$I:$I, J1315, UpdateSheet!$G:$G, "&lt;=" &amp; D1315)) * (UpdateSheet!$H:$H=G1315) *(UpdateSheet!$I:$I=J1315), 0))), "")) +
(IFNA(IF(A1315="", "", INDEX(UpdateSheet!$O:$O, MATCH(1, (UpdateSheet!$G:$G=MAXIFS(UpdateSheet!$G:$G, UpdateSheet!$M:$M, K1315,UpdateSheet!$N:$N, N1315, UpdateSheet!$G:$G, "&lt;=" &amp; D1315)) * (UpdateSheet!$M:$M=K1315) *(UpdateSheet!$N:$N=N1315), 0))), ""))
)
</f>
        <v/>
      </c>
      <c r="R1315" s="81" t="s">
        <v>97</v>
      </c>
      <c r="S1315" s="63"/>
      <c r="T1315" s="87"/>
      <c r="U1315" s="84" t="s">
        <v>97</v>
      </c>
      <c r="V1315" s="84" t="s">
        <v>97</v>
      </c>
      <c r="W1315" s="85" t="b">
        <v>0</v>
      </c>
      <c r="X1315" s="63"/>
      <c r="Y1315" s="63"/>
      <c r="Z1315" s="63"/>
    </row>
    <row r="1316">
      <c r="A1316" s="75"/>
      <c r="B1316" s="94"/>
      <c r="C1316" s="75"/>
      <c r="D1316" s="76"/>
      <c r="E1316" s="75" t="s">
        <v>97</v>
      </c>
      <c r="F1316" s="75" t="s">
        <v>97</v>
      </c>
      <c r="G1316" s="77"/>
      <c r="H1316" s="77"/>
      <c r="I1316" s="80"/>
      <c r="J1316" s="77" t="s">
        <v>97</v>
      </c>
      <c r="K1316" s="79" t="s">
        <v>97</v>
      </c>
      <c r="L1316" s="79"/>
      <c r="M1316" s="80"/>
      <c r="N1316" s="79" t="s">
        <v>97</v>
      </c>
      <c r="O1316" s="81" t="str">
        <f t="array" ref="O1316">IF(A1316="", "", (IFNA(IF(A1316="", "", INDEX(UpdateSheet!$L:$L, MATCH(1, (UpdateSheet!$G:$G=MAXIFS(UpdateSheet!$G:$G, UpdateSheet!$H:$H, G1316, UpdateSheet!$G:$G, "&lt;=" &amp; D1316)) * (UpdateSheet!$H:$H=G1316), 0))), "") * J1316) +
(IFNA(IF(A1316="", "", INDEX(UpdateSheet!$P:$P, MATCH(1, (UpdateSheet!$G:$G=MAXIFS(UpdateSheet!$G:$G, UpdateSheet!$M:$M, K1316, UpdateSheet!$G:$G, "&lt;=" &amp; D1316)) * (UpdateSheet!$M:$M=K1316), 0))), "") * N1316)
)
</f>
        <v/>
      </c>
      <c r="P1316" s="86"/>
      <c r="Q1316" s="82" t="str">
        <f t="array" ref="Q1316">IF(A1316="", "", (IFNA(IF(A1316="", "", INDEX(UpdateSheet!$K:$K, MATCH(1, (UpdateSheet!$G:$G=MAXIFS(UpdateSheet!$G:$G, UpdateSheet!$H:$H, G1316, UpdateSheet!$I:$I, J1316, UpdateSheet!$G:$G, "&lt;=" &amp; D1316)) * (UpdateSheet!$H:$H=G1316) *(UpdateSheet!$I:$I=J1316), 0))), "")) +
(IFNA(IF(A1316="", "", INDEX(UpdateSheet!$O:$O, MATCH(1, (UpdateSheet!$G:$G=MAXIFS(UpdateSheet!$G:$G, UpdateSheet!$M:$M, K1316,UpdateSheet!$N:$N, N1316, UpdateSheet!$G:$G, "&lt;=" &amp; D1316)) * (UpdateSheet!$M:$M=K1316) *(UpdateSheet!$N:$N=N1316), 0))), ""))
)
</f>
        <v/>
      </c>
      <c r="R1316" s="81" t="s">
        <v>97</v>
      </c>
      <c r="S1316" s="63"/>
      <c r="T1316" s="87"/>
      <c r="U1316" s="84" t="s">
        <v>97</v>
      </c>
      <c r="V1316" s="84" t="s">
        <v>97</v>
      </c>
      <c r="W1316" s="85" t="b">
        <v>0</v>
      </c>
      <c r="X1316" s="63"/>
      <c r="Y1316" s="63"/>
      <c r="Z1316" s="63"/>
    </row>
    <row r="1317">
      <c r="A1317" s="75"/>
      <c r="B1317" s="94"/>
      <c r="C1317" s="75"/>
      <c r="D1317" s="76"/>
      <c r="E1317" s="75" t="s">
        <v>97</v>
      </c>
      <c r="F1317" s="75" t="s">
        <v>97</v>
      </c>
      <c r="G1317" s="77"/>
      <c r="H1317" s="77"/>
      <c r="I1317" s="80"/>
      <c r="J1317" s="77" t="s">
        <v>97</v>
      </c>
      <c r="K1317" s="79" t="s">
        <v>97</v>
      </c>
      <c r="L1317" s="79"/>
      <c r="M1317" s="80"/>
      <c r="N1317" s="79" t="s">
        <v>97</v>
      </c>
      <c r="O1317" s="81" t="str">
        <f t="array" ref="O1317">IF(A1317="", "", (IFNA(IF(A1317="", "", INDEX(UpdateSheet!$L:$L, MATCH(1, (UpdateSheet!$G:$G=MAXIFS(UpdateSheet!$G:$G, UpdateSheet!$H:$H, G1317, UpdateSheet!$G:$G, "&lt;=" &amp; D1317)) * (UpdateSheet!$H:$H=G1317), 0))), "") * J1317) +
(IFNA(IF(A1317="", "", INDEX(UpdateSheet!$P:$P, MATCH(1, (UpdateSheet!$G:$G=MAXIFS(UpdateSheet!$G:$G, UpdateSheet!$M:$M, K1317, UpdateSheet!$G:$G, "&lt;=" &amp; D1317)) * (UpdateSheet!$M:$M=K1317), 0))), "") * N1317)
)
</f>
        <v/>
      </c>
      <c r="P1317" s="86"/>
      <c r="Q1317" s="82" t="str">
        <f t="array" ref="Q1317">IF(A1317="", "", (IFNA(IF(A1317="", "", INDEX(UpdateSheet!$K:$K, MATCH(1, (UpdateSheet!$G:$G=MAXIFS(UpdateSheet!$G:$G, UpdateSheet!$H:$H, G1317, UpdateSheet!$I:$I, J1317, UpdateSheet!$G:$G, "&lt;=" &amp; D1317)) * (UpdateSheet!$H:$H=G1317) *(UpdateSheet!$I:$I=J1317), 0))), "")) +
(IFNA(IF(A1317="", "", INDEX(UpdateSheet!$O:$O, MATCH(1, (UpdateSheet!$G:$G=MAXIFS(UpdateSheet!$G:$G, UpdateSheet!$M:$M, K1317,UpdateSheet!$N:$N, N1317, UpdateSheet!$G:$G, "&lt;=" &amp; D1317)) * (UpdateSheet!$M:$M=K1317) *(UpdateSheet!$N:$N=N1317), 0))), ""))
)
</f>
        <v/>
      </c>
      <c r="R1317" s="81" t="s">
        <v>97</v>
      </c>
      <c r="S1317" s="63"/>
      <c r="T1317" s="87"/>
      <c r="U1317" s="84" t="s">
        <v>97</v>
      </c>
      <c r="V1317" s="84" t="s">
        <v>97</v>
      </c>
      <c r="W1317" s="85" t="b">
        <v>0</v>
      </c>
      <c r="X1317" s="63"/>
      <c r="Y1317" s="63"/>
      <c r="Z1317" s="63"/>
    </row>
    <row r="1318">
      <c r="A1318" s="75"/>
      <c r="B1318" s="94"/>
      <c r="C1318" s="75"/>
      <c r="D1318" s="76"/>
      <c r="E1318" s="75" t="s">
        <v>97</v>
      </c>
      <c r="F1318" s="75" t="s">
        <v>97</v>
      </c>
      <c r="G1318" s="77"/>
      <c r="H1318" s="77"/>
      <c r="I1318" s="80"/>
      <c r="J1318" s="77" t="s">
        <v>97</v>
      </c>
      <c r="K1318" s="79" t="s">
        <v>97</v>
      </c>
      <c r="L1318" s="79"/>
      <c r="M1318" s="80"/>
      <c r="N1318" s="79" t="s">
        <v>97</v>
      </c>
      <c r="O1318" s="81" t="str">
        <f t="array" ref="O1318">IF(A1318="", "", (IFNA(IF(A1318="", "", INDEX(UpdateSheet!$L:$L, MATCH(1, (UpdateSheet!$G:$G=MAXIFS(UpdateSheet!$G:$G, UpdateSheet!$H:$H, G1318, UpdateSheet!$G:$G, "&lt;=" &amp; D1318)) * (UpdateSheet!$H:$H=G1318), 0))), "") * J1318) +
(IFNA(IF(A1318="", "", INDEX(UpdateSheet!$P:$P, MATCH(1, (UpdateSheet!$G:$G=MAXIFS(UpdateSheet!$G:$G, UpdateSheet!$M:$M, K1318, UpdateSheet!$G:$G, "&lt;=" &amp; D1318)) * (UpdateSheet!$M:$M=K1318), 0))), "") * N1318)
)
</f>
        <v/>
      </c>
      <c r="P1318" s="86"/>
      <c r="Q1318" s="82" t="str">
        <f t="array" ref="Q1318">IF(A1318="", "", (IFNA(IF(A1318="", "", INDEX(UpdateSheet!$K:$K, MATCH(1, (UpdateSheet!$G:$G=MAXIFS(UpdateSheet!$G:$G, UpdateSheet!$H:$H, G1318, UpdateSheet!$I:$I, J1318, UpdateSheet!$G:$G, "&lt;=" &amp; D1318)) * (UpdateSheet!$H:$H=G1318) *(UpdateSheet!$I:$I=J1318), 0))), "")) +
(IFNA(IF(A1318="", "", INDEX(UpdateSheet!$O:$O, MATCH(1, (UpdateSheet!$G:$G=MAXIFS(UpdateSheet!$G:$G, UpdateSheet!$M:$M, K1318,UpdateSheet!$N:$N, N1318, UpdateSheet!$G:$G, "&lt;=" &amp; D1318)) * (UpdateSheet!$M:$M=K1318) *(UpdateSheet!$N:$N=N1318), 0))), ""))
)
</f>
        <v/>
      </c>
      <c r="R1318" s="81" t="s">
        <v>97</v>
      </c>
      <c r="S1318" s="63"/>
      <c r="T1318" s="87"/>
      <c r="U1318" s="84" t="s">
        <v>97</v>
      </c>
      <c r="V1318" s="84" t="s">
        <v>97</v>
      </c>
      <c r="W1318" s="85" t="b">
        <v>0</v>
      </c>
      <c r="X1318" s="63"/>
      <c r="Y1318" s="63"/>
      <c r="Z1318" s="63"/>
    </row>
    <row r="1319">
      <c r="A1319" s="75"/>
      <c r="B1319" s="94"/>
      <c r="C1319" s="75"/>
      <c r="D1319" s="76"/>
      <c r="E1319" s="75" t="s">
        <v>97</v>
      </c>
      <c r="F1319" s="75" t="s">
        <v>97</v>
      </c>
      <c r="G1319" s="77"/>
      <c r="H1319" s="77"/>
      <c r="I1319" s="80"/>
      <c r="J1319" s="77" t="s">
        <v>97</v>
      </c>
      <c r="K1319" s="79" t="s">
        <v>97</v>
      </c>
      <c r="L1319" s="79"/>
      <c r="M1319" s="80"/>
      <c r="N1319" s="79" t="s">
        <v>97</v>
      </c>
      <c r="O1319" s="81" t="str">
        <f t="array" ref="O1319">IF(A1319="", "", (IFNA(IF(A1319="", "", INDEX(UpdateSheet!$L:$L, MATCH(1, (UpdateSheet!$G:$G=MAXIFS(UpdateSheet!$G:$G, UpdateSheet!$H:$H, G1319, UpdateSheet!$G:$G, "&lt;=" &amp; D1319)) * (UpdateSheet!$H:$H=G1319), 0))), "") * J1319) +
(IFNA(IF(A1319="", "", INDEX(UpdateSheet!$P:$P, MATCH(1, (UpdateSheet!$G:$G=MAXIFS(UpdateSheet!$G:$G, UpdateSheet!$M:$M, K1319, UpdateSheet!$G:$G, "&lt;=" &amp; D1319)) * (UpdateSheet!$M:$M=K1319), 0))), "") * N1319)
)
</f>
        <v/>
      </c>
      <c r="P1319" s="86"/>
      <c r="Q1319" s="82" t="str">
        <f t="array" ref="Q1319">IF(A1319="", "", (IFNA(IF(A1319="", "", INDEX(UpdateSheet!$K:$K, MATCH(1, (UpdateSheet!$G:$G=MAXIFS(UpdateSheet!$G:$G, UpdateSheet!$H:$H, G1319, UpdateSheet!$I:$I, J1319, UpdateSheet!$G:$G, "&lt;=" &amp; D1319)) * (UpdateSheet!$H:$H=G1319) *(UpdateSheet!$I:$I=J1319), 0))), "")) +
(IFNA(IF(A1319="", "", INDEX(UpdateSheet!$O:$O, MATCH(1, (UpdateSheet!$G:$G=MAXIFS(UpdateSheet!$G:$G, UpdateSheet!$M:$M, K1319,UpdateSheet!$N:$N, N1319, UpdateSheet!$G:$G, "&lt;=" &amp; D1319)) * (UpdateSheet!$M:$M=K1319) *(UpdateSheet!$N:$N=N1319), 0))), ""))
)
</f>
        <v/>
      </c>
      <c r="R1319" s="81" t="s">
        <v>97</v>
      </c>
      <c r="S1319" s="63"/>
      <c r="T1319" s="87"/>
      <c r="U1319" s="84" t="s">
        <v>97</v>
      </c>
      <c r="V1319" s="84" t="s">
        <v>97</v>
      </c>
      <c r="W1319" s="85" t="b">
        <v>0</v>
      </c>
      <c r="X1319" s="63"/>
      <c r="Y1319" s="63"/>
      <c r="Z1319" s="63"/>
    </row>
    <row r="1320">
      <c r="A1320" s="75"/>
      <c r="B1320" s="94"/>
      <c r="C1320" s="75"/>
      <c r="D1320" s="76"/>
      <c r="E1320" s="75" t="s">
        <v>97</v>
      </c>
      <c r="F1320" s="75" t="s">
        <v>97</v>
      </c>
      <c r="G1320" s="77"/>
      <c r="H1320" s="77"/>
      <c r="I1320" s="80"/>
      <c r="J1320" s="77" t="s">
        <v>97</v>
      </c>
      <c r="K1320" s="79" t="s">
        <v>97</v>
      </c>
      <c r="L1320" s="79"/>
      <c r="M1320" s="80"/>
      <c r="N1320" s="79" t="s">
        <v>97</v>
      </c>
      <c r="O1320" s="81" t="str">
        <f t="array" ref="O1320">IF(A1320="", "", (IFNA(IF(A1320="", "", INDEX(UpdateSheet!$L:$L, MATCH(1, (UpdateSheet!$G:$G=MAXIFS(UpdateSheet!$G:$G, UpdateSheet!$H:$H, G1320, UpdateSheet!$G:$G, "&lt;=" &amp; D1320)) * (UpdateSheet!$H:$H=G1320), 0))), "") * J1320) +
(IFNA(IF(A1320="", "", INDEX(UpdateSheet!$P:$P, MATCH(1, (UpdateSheet!$G:$G=MAXIFS(UpdateSheet!$G:$G, UpdateSheet!$M:$M, K1320, UpdateSheet!$G:$G, "&lt;=" &amp; D1320)) * (UpdateSheet!$M:$M=K1320), 0))), "") * N1320)
)
</f>
        <v/>
      </c>
      <c r="P1320" s="86"/>
      <c r="Q1320" s="82" t="str">
        <f t="array" ref="Q1320">IF(A1320="", "", (IFNA(IF(A1320="", "", INDEX(UpdateSheet!$K:$K, MATCH(1, (UpdateSheet!$G:$G=MAXIFS(UpdateSheet!$G:$G, UpdateSheet!$H:$H, G1320, UpdateSheet!$I:$I, J1320, UpdateSheet!$G:$G, "&lt;=" &amp; D1320)) * (UpdateSheet!$H:$H=G1320) *(UpdateSheet!$I:$I=J1320), 0))), "")) +
(IFNA(IF(A1320="", "", INDEX(UpdateSheet!$O:$O, MATCH(1, (UpdateSheet!$G:$G=MAXIFS(UpdateSheet!$G:$G, UpdateSheet!$M:$M, K1320,UpdateSheet!$N:$N, N1320, UpdateSheet!$G:$G, "&lt;=" &amp; D1320)) * (UpdateSheet!$M:$M=K1320) *(UpdateSheet!$N:$N=N1320), 0))), ""))
)
</f>
        <v/>
      </c>
      <c r="R1320" s="81" t="s">
        <v>97</v>
      </c>
      <c r="S1320" s="63"/>
      <c r="T1320" s="87"/>
      <c r="U1320" s="84" t="s">
        <v>97</v>
      </c>
      <c r="V1320" s="84" t="s">
        <v>97</v>
      </c>
      <c r="W1320" s="85" t="b">
        <v>0</v>
      </c>
      <c r="X1320" s="63"/>
      <c r="Y1320" s="63"/>
      <c r="Z1320" s="63"/>
    </row>
    <row r="1321">
      <c r="A1321" s="75"/>
      <c r="B1321" s="94"/>
      <c r="C1321" s="75"/>
      <c r="D1321" s="76"/>
      <c r="E1321" s="75" t="s">
        <v>97</v>
      </c>
      <c r="F1321" s="75" t="s">
        <v>97</v>
      </c>
      <c r="G1321" s="77"/>
      <c r="H1321" s="77"/>
      <c r="I1321" s="80"/>
      <c r="J1321" s="77" t="s">
        <v>97</v>
      </c>
      <c r="K1321" s="79" t="s">
        <v>97</v>
      </c>
      <c r="L1321" s="79"/>
      <c r="M1321" s="80"/>
      <c r="N1321" s="79" t="s">
        <v>97</v>
      </c>
      <c r="O1321" s="81" t="str">
        <f t="array" ref="O1321">IF(A1321="", "", (IFNA(IF(A1321="", "", INDEX(UpdateSheet!$L:$L, MATCH(1, (UpdateSheet!$G:$G=MAXIFS(UpdateSheet!$G:$G, UpdateSheet!$H:$H, G1321, UpdateSheet!$G:$G, "&lt;=" &amp; D1321)) * (UpdateSheet!$H:$H=G1321), 0))), "") * J1321) +
(IFNA(IF(A1321="", "", INDEX(UpdateSheet!$P:$P, MATCH(1, (UpdateSheet!$G:$G=MAXIFS(UpdateSheet!$G:$G, UpdateSheet!$M:$M, K1321, UpdateSheet!$G:$G, "&lt;=" &amp; D1321)) * (UpdateSheet!$M:$M=K1321), 0))), "") * N1321)
)
</f>
        <v/>
      </c>
      <c r="P1321" s="86"/>
      <c r="Q1321" s="82" t="str">
        <f t="array" ref="Q1321">IF(A1321="", "", (IFNA(IF(A1321="", "", INDEX(UpdateSheet!$K:$K, MATCH(1, (UpdateSheet!$G:$G=MAXIFS(UpdateSheet!$G:$G, UpdateSheet!$H:$H, G1321, UpdateSheet!$I:$I, J1321, UpdateSheet!$G:$G, "&lt;=" &amp; D1321)) * (UpdateSheet!$H:$H=G1321) *(UpdateSheet!$I:$I=J1321), 0))), "")) +
(IFNA(IF(A1321="", "", INDEX(UpdateSheet!$O:$O, MATCH(1, (UpdateSheet!$G:$G=MAXIFS(UpdateSheet!$G:$G, UpdateSheet!$M:$M, K1321,UpdateSheet!$N:$N, N1321, UpdateSheet!$G:$G, "&lt;=" &amp; D1321)) * (UpdateSheet!$M:$M=K1321) *(UpdateSheet!$N:$N=N1321), 0))), ""))
)
</f>
        <v/>
      </c>
      <c r="R1321" s="81" t="s">
        <v>97</v>
      </c>
      <c r="S1321" s="63"/>
      <c r="T1321" s="87"/>
      <c r="U1321" s="84" t="s">
        <v>97</v>
      </c>
      <c r="V1321" s="84" t="s">
        <v>97</v>
      </c>
      <c r="W1321" s="85" t="b">
        <v>0</v>
      </c>
      <c r="X1321" s="63"/>
      <c r="Y1321" s="63"/>
      <c r="Z1321" s="63"/>
    </row>
    <row r="1322">
      <c r="A1322" s="75"/>
      <c r="B1322" s="94"/>
      <c r="C1322" s="75"/>
      <c r="D1322" s="76"/>
      <c r="E1322" s="75" t="s">
        <v>97</v>
      </c>
      <c r="F1322" s="75" t="s">
        <v>97</v>
      </c>
      <c r="G1322" s="77"/>
      <c r="H1322" s="77"/>
      <c r="I1322" s="80"/>
      <c r="J1322" s="77" t="s">
        <v>97</v>
      </c>
      <c r="K1322" s="79" t="s">
        <v>97</v>
      </c>
      <c r="L1322" s="79"/>
      <c r="M1322" s="80"/>
      <c r="N1322" s="79" t="s">
        <v>97</v>
      </c>
      <c r="O1322" s="81" t="str">
        <f t="array" ref="O1322">IF(A1322="", "", (IFNA(IF(A1322="", "", INDEX(UpdateSheet!$L:$L, MATCH(1, (UpdateSheet!$G:$G=MAXIFS(UpdateSheet!$G:$G, UpdateSheet!$H:$H, G1322, UpdateSheet!$G:$G, "&lt;=" &amp; D1322)) * (UpdateSheet!$H:$H=G1322), 0))), "") * J1322) +
(IFNA(IF(A1322="", "", INDEX(UpdateSheet!$P:$P, MATCH(1, (UpdateSheet!$G:$G=MAXIFS(UpdateSheet!$G:$G, UpdateSheet!$M:$M, K1322, UpdateSheet!$G:$G, "&lt;=" &amp; D1322)) * (UpdateSheet!$M:$M=K1322), 0))), "") * N1322)
)
</f>
        <v/>
      </c>
      <c r="P1322" s="86"/>
      <c r="Q1322" s="82" t="str">
        <f t="array" ref="Q1322">IF(A1322="", "", (IFNA(IF(A1322="", "", INDEX(UpdateSheet!$K:$K, MATCH(1, (UpdateSheet!$G:$G=MAXIFS(UpdateSheet!$G:$G, UpdateSheet!$H:$H, G1322, UpdateSheet!$I:$I, J1322, UpdateSheet!$G:$G, "&lt;=" &amp; D1322)) * (UpdateSheet!$H:$H=G1322) *(UpdateSheet!$I:$I=J1322), 0))), "")) +
(IFNA(IF(A1322="", "", INDEX(UpdateSheet!$O:$O, MATCH(1, (UpdateSheet!$G:$G=MAXIFS(UpdateSheet!$G:$G, UpdateSheet!$M:$M, K1322,UpdateSheet!$N:$N, N1322, UpdateSheet!$G:$G, "&lt;=" &amp; D1322)) * (UpdateSheet!$M:$M=K1322) *(UpdateSheet!$N:$N=N1322), 0))), ""))
)
</f>
        <v/>
      </c>
      <c r="R1322" s="81" t="s">
        <v>97</v>
      </c>
      <c r="S1322" s="63"/>
      <c r="T1322" s="87"/>
      <c r="U1322" s="84" t="s">
        <v>97</v>
      </c>
      <c r="V1322" s="84" t="s">
        <v>97</v>
      </c>
      <c r="W1322" s="85" t="b">
        <v>0</v>
      </c>
      <c r="X1322" s="63"/>
      <c r="Y1322" s="63"/>
      <c r="Z1322" s="63"/>
    </row>
    <row r="1323">
      <c r="A1323" s="75"/>
      <c r="B1323" s="94"/>
      <c r="C1323" s="75"/>
      <c r="D1323" s="76"/>
      <c r="E1323" s="75" t="s">
        <v>97</v>
      </c>
      <c r="F1323" s="75" t="s">
        <v>97</v>
      </c>
      <c r="G1323" s="77"/>
      <c r="H1323" s="77"/>
      <c r="I1323" s="80"/>
      <c r="J1323" s="77" t="s">
        <v>97</v>
      </c>
      <c r="K1323" s="79" t="s">
        <v>97</v>
      </c>
      <c r="L1323" s="79"/>
      <c r="M1323" s="80"/>
      <c r="N1323" s="79" t="s">
        <v>97</v>
      </c>
      <c r="O1323" s="81" t="str">
        <f t="array" ref="O1323">IF(A1323="", "", (IFNA(IF(A1323="", "", INDEX(UpdateSheet!$L:$L, MATCH(1, (UpdateSheet!$G:$G=MAXIFS(UpdateSheet!$G:$G, UpdateSheet!$H:$H, G1323, UpdateSheet!$G:$G, "&lt;=" &amp; D1323)) * (UpdateSheet!$H:$H=G1323), 0))), "") * J1323) +
(IFNA(IF(A1323="", "", INDEX(UpdateSheet!$P:$P, MATCH(1, (UpdateSheet!$G:$G=MAXIFS(UpdateSheet!$G:$G, UpdateSheet!$M:$M, K1323, UpdateSheet!$G:$G, "&lt;=" &amp; D1323)) * (UpdateSheet!$M:$M=K1323), 0))), "") * N1323)
)
</f>
        <v/>
      </c>
      <c r="P1323" s="86"/>
      <c r="Q1323" s="82" t="str">
        <f t="array" ref="Q1323">IF(A1323="", "", (IFNA(IF(A1323="", "", INDEX(UpdateSheet!$K:$K, MATCH(1, (UpdateSheet!$G:$G=MAXIFS(UpdateSheet!$G:$G, UpdateSheet!$H:$H, G1323, UpdateSheet!$I:$I, J1323, UpdateSheet!$G:$G, "&lt;=" &amp; D1323)) * (UpdateSheet!$H:$H=G1323) *(UpdateSheet!$I:$I=J1323), 0))), "")) +
(IFNA(IF(A1323="", "", INDEX(UpdateSheet!$O:$O, MATCH(1, (UpdateSheet!$G:$G=MAXIFS(UpdateSheet!$G:$G, UpdateSheet!$M:$M, K1323,UpdateSheet!$N:$N, N1323, UpdateSheet!$G:$G, "&lt;=" &amp; D1323)) * (UpdateSheet!$M:$M=K1323) *(UpdateSheet!$N:$N=N1323), 0))), ""))
)
</f>
        <v/>
      </c>
      <c r="R1323" s="81" t="s">
        <v>97</v>
      </c>
      <c r="S1323" s="63"/>
      <c r="T1323" s="87"/>
      <c r="U1323" s="84" t="s">
        <v>97</v>
      </c>
      <c r="V1323" s="84" t="s">
        <v>97</v>
      </c>
      <c r="W1323" s="85" t="b">
        <v>0</v>
      </c>
      <c r="X1323" s="63"/>
      <c r="Y1323" s="63"/>
      <c r="Z1323" s="63"/>
    </row>
    <row r="1324">
      <c r="A1324" s="75"/>
      <c r="B1324" s="94"/>
      <c r="C1324" s="75"/>
      <c r="D1324" s="76"/>
      <c r="E1324" s="75" t="s">
        <v>97</v>
      </c>
      <c r="F1324" s="75" t="s">
        <v>97</v>
      </c>
      <c r="G1324" s="77"/>
      <c r="H1324" s="77"/>
      <c r="I1324" s="80"/>
      <c r="J1324" s="77" t="s">
        <v>97</v>
      </c>
      <c r="K1324" s="79" t="s">
        <v>97</v>
      </c>
      <c r="L1324" s="79"/>
      <c r="M1324" s="80"/>
      <c r="N1324" s="79" t="s">
        <v>97</v>
      </c>
      <c r="O1324" s="81" t="str">
        <f t="array" ref="O1324">IF(A1324="", "", (IFNA(IF(A1324="", "", INDEX(UpdateSheet!$L:$L, MATCH(1, (UpdateSheet!$G:$G=MAXIFS(UpdateSheet!$G:$G, UpdateSheet!$H:$H, G1324, UpdateSheet!$G:$G, "&lt;=" &amp; D1324)) * (UpdateSheet!$H:$H=G1324), 0))), "") * J1324) +
(IFNA(IF(A1324="", "", INDEX(UpdateSheet!$P:$P, MATCH(1, (UpdateSheet!$G:$G=MAXIFS(UpdateSheet!$G:$G, UpdateSheet!$M:$M, K1324, UpdateSheet!$G:$G, "&lt;=" &amp; D1324)) * (UpdateSheet!$M:$M=K1324), 0))), "") * N1324)
)
</f>
        <v/>
      </c>
      <c r="P1324" s="86"/>
      <c r="Q1324" s="82" t="str">
        <f t="array" ref="Q1324">IF(A1324="", "", (IFNA(IF(A1324="", "", INDEX(UpdateSheet!$K:$K, MATCH(1, (UpdateSheet!$G:$G=MAXIFS(UpdateSheet!$G:$G, UpdateSheet!$H:$H, G1324, UpdateSheet!$I:$I, J1324, UpdateSheet!$G:$G, "&lt;=" &amp; D1324)) * (UpdateSheet!$H:$H=G1324) *(UpdateSheet!$I:$I=J1324), 0))), "")) +
(IFNA(IF(A1324="", "", INDEX(UpdateSheet!$O:$O, MATCH(1, (UpdateSheet!$G:$G=MAXIFS(UpdateSheet!$G:$G, UpdateSheet!$M:$M, K1324,UpdateSheet!$N:$N, N1324, UpdateSheet!$G:$G, "&lt;=" &amp; D1324)) * (UpdateSheet!$M:$M=K1324) *(UpdateSheet!$N:$N=N1324), 0))), ""))
)
</f>
        <v/>
      </c>
      <c r="R1324" s="81" t="s">
        <v>97</v>
      </c>
      <c r="S1324" s="63"/>
      <c r="T1324" s="87"/>
      <c r="U1324" s="84" t="s">
        <v>97</v>
      </c>
      <c r="V1324" s="84" t="s">
        <v>97</v>
      </c>
      <c r="W1324" s="85" t="b">
        <v>0</v>
      </c>
      <c r="X1324" s="63"/>
      <c r="Y1324" s="63"/>
      <c r="Z1324" s="63"/>
    </row>
    <row r="1325">
      <c r="A1325" s="75"/>
      <c r="B1325" s="94"/>
      <c r="C1325" s="75"/>
      <c r="D1325" s="76"/>
      <c r="E1325" s="75" t="s">
        <v>97</v>
      </c>
      <c r="F1325" s="75" t="s">
        <v>97</v>
      </c>
      <c r="G1325" s="77"/>
      <c r="H1325" s="77"/>
      <c r="I1325" s="80"/>
      <c r="J1325" s="77" t="s">
        <v>97</v>
      </c>
      <c r="K1325" s="79" t="s">
        <v>97</v>
      </c>
      <c r="L1325" s="79"/>
      <c r="M1325" s="80"/>
      <c r="N1325" s="79" t="s">
        <v>97</v>
      </c>
      <c r="O1325" s="81" t="str">
        <f t="array" ref="O1325">IF(A1325="", "", (IFNA(IF(A1325="", "", INDEX(UpdateSheet!$L:$L, MATCH(1, (UpdateSheet!$G:$G=MAXIFS(UpdateSheet!$G:$G, UpdateSheet!$H:$H, G1325, UpdateSheet!$G:$G, "&lt;=" &amp; D1325)) * (UpdateSheet!$H:$H=G1325), 0))), "") * J1325) +
(IFNA(IF(A1325="", "", INDEX(UpdateSheet!$P:$P, MATCH(1, (UpdateSheet!$G:$G=MAXIFS(UpdateSheet!$G:$G, UpdateSheet!$M:$M, K1325, UpdateSheet!$G:$G, "&lt;=" &amp; D1325)) * (UpdateSheet!$M:$M=K1325), 0))), "") * N1325)
)
</f>
        <v/>
      </c>
      <c r="P1325" s="86"/>
      <c r="Q1325" s="82" t="str">
        <f t="array" ref="Q1325">IF(A1325="", "", (IFNA(IF(A1325="", "", INDEX(UpdateSheet!$K:$K, MATCH(1, (UpdateSheet!$G:$G=MAXIFS(UpdateSheet!$G:$G, UpdateSheet!$H:$H, G1325, UpdateSheet!$I:$I, J1325, UpdateSheet!$G:$G, "&lt;=" &amp; D1325)) * (UpdateSheet!$H:$H=G1325) *(UpdateSheet!$I:$I=J1325), 0))), "")) +
(IFNA(IF(A1325="", "", INDEX(UpdateSheet!$O:$O, MATCH(1, (UpdateSheet!$G:$G=MAXIFS(UpdateSheet!$G:$G, UpdateSheet!$M:$M, K1325,UpdateSheet!$N:$N, N1325, UpdateSheet!$G:$G, "&lt;=" &amp; D1325)) * (UpdateSheet!$M:$M=K1325) *(UpdateSheet!$N:$N=N1325), 0))), ""))
)
</f>
        <v/>
      </c>
      <c r="R1325" s="81" t="s">
        <v>97</v>
      </c>
      <c r="S1325" s="63"/>
      <c r="T1325" s="87"/>
      <c r="U1325" s="84" t="s">
        <v>97</v>
      </c>
      <c r="V1325" s="84" t="s">
        <v>97</v>
      </c>
      <c r="W1325" s="85" t="b">
        <v>0</v>
      </c>
      <c r="X1325" s="63"/>
      <c r="Y1325" s="63"/>
      <c r="Z1325" s="63"/>
    </row>
    <row r="1326">
      <c r="A1326" s="75"/>
      <c r="B1326" s="94"/>
      <c r="C1326" s="75"/>
      <c r="D1326" s="76"/>
      <c r="E1326" s="75" t="s">
        <v>97</v>
      </c>
      <c r="F1326" s="75" t="s">
        <v>97</v>
      </c>
      <c r="G1326" s="77"/>
      <c r="H1326" s="77"/>
      <c r="I1326" s="80"/>
      <c r="J1326" s="77" t="s">
        <v>97</v>
      </c>
      <c r="K1326" s="79" t="s">
        <v>97</v>
      </c>
      <c r="L1326" s="79"/>
      <c r="M1326" s="80"/>
      <c r="N1326" s="79" t="s">
        <v>97</v>
      </c>
      <c r="O1326" s="81" t="str">
        <f t="array" ref="O1326">IF(A1326="", "", (IFNA(IF(A1326="", "", INDEX(UpdateSheet!$L:$L, MATCH(1, (UpdateSheet!$G:$G=MAXIFS(UpdateSheet!$G:$G, UpdateSheet!$H:$H, G1326, UpdateSheet!$G:$G, "&lt;=" &amp; D1326)) * (UpdateSheet!$H:$H=G1326), 0))), "") * J1326) +
(IFNA(IF(A1326="", "", INDEX(UpdateSheet!$P:$P, MATCH(1, (UpdateSheet!$G:$G=MAXIFS(UpdateSheet!$G:$G, UpdateSheet!$M:$M, K1326, UpdateSheet!$G:$G, "&lt;=" &amp; D1326)) * (UpdateSheet!$M:$M=K1326), 0))), "") * N1326)
)
</f>
        <v/>
      </c>
      <c r="P1326" s="86"/>
      <c r="Q1326" s="82" t="str">
        <f t="array" ref="Q1326">IF(A1326="", "", (IFNA(IF(A1326="", "", INDEX(UpdateSheet!$K:$K, MATCH(1, (UpdateSheet!$G:$G=MAXIFS(UpdateSheet!$G:$G, UpdateSheet!$H:$H, G1326, UpdateSheet!$I:$I, J1326, UpdateSheet!$G:$G, "&lt;=" &amp; D1326)) * (UpdateSheet!$H:$H=G1326) *(UpdateSheet!$I:$I=J1326), 0))), "")) +
(IFNA(IF(A1326="", "", INDEX(UpdateSheet!$O:$O, MATCH(1, (UpdateSheet!$G:$G=MAXIFS(UpdateSheet!$G:$G, UpdateSheet!$M:$M, K1326,UpdateSheet!$N:$N, N1326, UpdateSheet!$G:$G, "&lt;=" &amp; D1326)) * (UpdateSheet!$M:$M=K1326) *(UpdateSheet!$N:$N=N1326), 0))), ""))
)
</f>
        <v/>
      </c>
      <c r="R1326" s="81" t="s">
        <v>97</v>
      </c>
      <c r="S1326" s="63"/>
      <c r="T1326" s="87"/>
      <c r="U1326" s="84" t="s">
        <v>97</v>
      </c>
      <c r="V1326" s="84" t="s">
        <v>97</v>
      </c>
      <c r="W1326" s="85" t="b">
        <v>0</v>
      </c>
      <c r="X1326" s="63"/>
      <c r="Y1326" s="63"/>
      <c r="Z1326" s="63"/>
    </row>
    <row r="1327">
      <c r="A1327" s="75"/>
      <c r="B1327" s="94"/>
      <c r="C1327" s="75"/>
      <c r="D1327" s="76"/>
      <c r="E1327" s="75" t="s">
        <v>97</v>
      </c>
      <c r="F1327" s="75" t="s">
        <v>97</v>
      </c>
      <c r="G1327" s="77"/>
      <c r="H1327" s="77"/>
      <c r="I1327" s="80"/>
      <c r="J1327" s="77" t="s">
        <v>97</v>
      </c>
      <c r="K1327" s="79" t="s">
        <v>97</v>
      </c>
      <c r="L1327" s="79"/>
      <c r="M1327" s="80"/>
      <c r="N1327" s="79" t="s">
        <v>97</v>
      </c>
      <c r="O1327" s="81" t="str">
        <f t="array" ref="O1327">IF(A1327="", "", (IFNA(IF(A1327="", "", INDEX(UpdateSheet!$L:$L, MATCH(1, (UpdateSheet!$G:$G=MAXIFS(UpdateSheet!$G:$G, UpdateSheet!$H:$H, G1327, UpdateSheet!$G:$G, "&lt;=" &amp; D1327)) * (UpdateSheet!$H:$H=G1327), 0))), "") * J1327) +
(IFNA(IF(A1327="", "", INDEX(UpdateSheet!$P:$P, MATCH(1, (UpdateSheet!$G:$G=MAXIFS(UpdateSheet!$G:$G, UpdateSheet!$M:$M, K1327, UpdateSheet!$G:$G, "&lt;=" &amp; D1327)) * (UpdateSheet!$M:$M=K1327), 0))), "") * N1327)
)
</f>
        <v/>
      </c>
      <c r="P1327" s="86"/>
      <c r="Q1327" s="82" t="str">
        <f t="array" ref="Q1327">IF(A1327="", "", (IFNA(IF(A1327="", "", INDEX(UpdateSheet!$K:$K, MATCH(1, (UpdateSheet!$G:$G=MAXIFS(UpdateSheet!$G:$G, UpdateSheet!$H:$H, G1327, UpdateSheet!$I:$I, J1327, UpdateSheet!$G:$G, "&lt;=" &amp; D1327)) * (UpdateSheet!$H:$H=G1327) *(UpdateSheet!$I:$I=J1327), 0))), "")) +
(IFNA(IF(A1327="", "", INDEX(UpdateSheet!$O:$O, MATCH(1, (UpdateSheet!$G:$G=MAXIFS(UpdateSheet!$G:$G, UpdateSheet!$M:$M, K1327,UpdateSheet!$N:$N, N1327, UpdateSheet!$G:$G, "&lt;=" &amp; D1327)) * (UpdateSheet!$M:$M=K1327) *(UpdateSheet!$N:$N=N1327), 0))), ""))
)
</f>
        <v/>
      </c>
      <c r="R1327" s="81" t="s">
        <v>97</v>
      </c>
      <c r="S1327" s="63"/>
      <c r="T1327" s="87"/>
      <c r="U1327" s="84" t="s">
        <v>97</v>
      </c>
      <c r="V1327" s="84" t="s">
        <v>97</v>
      </c>
      <c r="W1327" s="85" t="b">
        <v>0</v>
      </c>
      <c r="X1327" s="63"/>
      <c r="Y1327" s="63"/>
      <c r="Z1327" s="63"/>
    </row>
    <row r="1328">
      <c r="A1328" s="75"/>
      <c r="B1328" s="94"/>
      <c r="C1328" s="75"/>
      <c r="D1328" s="76"/>
      <c r="E1328" s="75" t="s">
        <v>97</v>
      </c>
      <c r="F1328" s="75" t="s">
        <v>97</v>
      </c>
      <c r="G1328" s="77"/>
      <c r="H1328" s="77"/>
      <c r="I1328" s="80"/>
      <c r="J1328" s="77" t="s">
        <v>97</v>
      </c>
      <c r="K1328" s="79" t="s">
        <v>97</v>
      </c>
      <c r="L1328" s="79"/>
      <c r="M1328" s="80"/>
      <c r="N1328" s="79" t="s">
        <v>97</v>
      </c>
      <c r="O1328" s="81" t="str">
        <f t="array" ref="O1328">IF(A1328="", "", (IFNA(IF(A1328="", "", INDEX(UpdateSheet!$L:$L, MATCH(1, (UpdateSheet!$G:$G=MAXIFS(UpdateSheet!$G:$G, UpdateSheet!$H:$H, G1328, UpdateSheet!$G:$G, "&lt;=" &amp; D1328)) * (UpdateSheet!$H:$H=G1328), 0))), "") * J1328) +
(IFNA(IF(A1328="", "", INDEX(UpdateSheet!$P:$P, MATCH(1, (UpdateSheet!$G:$G=MAXIFS(UpdateSheet!$G:$G, UpdateSheet!$M:$M, K1328, UpdateSheet!$G:$G, "&lt;=" &amp; D1328)) * (UpdateSheet!$M:$M=K1328), 0))), "") * N1328)
)
</f>
        <v/>
      </c>
      <c r="P1328" s="86"/>
      <c r="Q1328" s="82" t="str">
        <f t="array" ref="Q1328">IF(A1328="", "", (IFNA(IF(A1328="", "", INDEX(UpdateSheet!$K:$K, MATCH(1, (UpdateSheet!$G:$G=MAXIFS(UpdateSheet!$G:$G, UpdateSheet!$H:$H, G1328, UpdateSheet!$I:$I, J1328, UpdateSheet!$G:$G, "&lt;=" &amp; D1328)) * (UpdateSheet!$H:$H=G1328) *(UpdateSheet!$I:$I=J1328), 0))), "")) +
(IFNA(IF(A1328="", "", INDEX(UpdateSheet!$O:$O, MATCH(1, (UpdateSheet!$G:$G=MAXIFS(UpdateSheet!$G:$G, UpdateSheet!$M:$M, K1328,UpdateSheet!$N:$N, N1328, UpdateSheet!$G:$G, "&lt;=" &amp; D1328)) * (UpdateSheet!$M:$M=K1328) *(UpdateSheet!$N:$N=N1328), 0))), ""))
)
</f>
        <v/>
      </c>
      <c r="R1328" s="81" t="s">
        <v>97</v>
      </c>
      <c r="S1328" s="63"/>
      <c r="T1328" s="87"/>
      <c r="U1328" s="84" t="s">
        <v>97</v>
      </c>
      <c r="V1328" s="84" t="s">
        <v>97</v>
      </c>
      <c r="W1328" s="85" t="b">
        <v>0</v>
      </c>
      <c r="X1328" s="63"/>
      <c r="Y1328" s="63"/>
      <c r="Z1328" s="63"/>
    </row>
    <row r="1329">
      <c r="A1329" s="75"/>
      <c r="B1329" s="94"/>
      <c r="C1329" s="75"/>
      <c r="D1329" s="76"/>
      <c r="E1329" s="75" t="s">
        <v>97</v>
      </c>
      <c r="F1329" s="75" t="s">
        <v>97</v>
      </c>
      <c r="G1329" s="77"/>
      <c r="H1329" s="77"/>
      <c r="I1329" s="80"/>
      <c r="J1329" s="77" t="s">
        <v>97</v>
      </c>
      <c r="K1329" s="79" t="s">
        <v>97</v>
      </c>
      <c r="L1329" s="79"/>
      <c r="M1329" s="80"/>
      <c r="N1329" s="79" t="s">
        <v>97</v>
      </c>
      <c r="O1329" s="81" t="str">
        <f t="array" ref="O1329">IF(A1329="", "", (IFNA(IF(A1329="", "", INDEX(UpdateSheet!$L:$L, MATCH(1, (UpdateSheet!$G:$G=MAXIFS(UpdateSheet!$G:$G, UpdateSheet!$H:$H, G1329, UpdateSheet!$G:$G, "&lt;=" &amp; D1329)) * (UpdateSheet!$H:$H=G1329), 0))), "") * J1329) +
(IFNA(IF(A1329="", "", INDEX(UpdateSheet!$P:$P, MATCH(1, (UpdateSheet!$G:$G=MAXIFS(UpdateSheet!$G:$G, UpdateSheet!$M:$M, K1329, UpdateSheet!$G:$G, "&lt;=" &amp; D1329)) * (UpdateSheet!$M:$M=K1329), 0))), "") * N1329)
)
</f>
        <v/>
      </c>
      <c r="P1329" s="86"/>
      <c r="Q1329" s="82" t="str">
        <f t="array" ref="Q1329">IF(A1329="", "", (IFNA(IF(A1329="", "", INDEX(UpdateSheet!$K:$K, MATCH(1, (UpdateSheet!$G:$G=MAXIFS(UpdateSheet!$G:$G, UpdateSheet!$H:$H, G1329, UpdateSheet!$I:$I, J1329, UpdateSheet!$G:$G, "&lt;=" &amp; D1329)) * (UpdateSheet!$H:$H=G1329) *(UpdateSheet!$I:$I=J1329), 0))), "")) +
(IFNA(IF(A1329="", "", INDEX(UpdateSheet!$O:$O, MATCH(1, (UpdateSheet!$G:$G=MAXIFS(UpdateSheet!$G:$G, UpdateSheet!$M:$M, K1329,UpdateSheet!$N:$N, N1329, UpdateSheet!$G:$G, "&lt;=" &amp; D1329)) * (UpdateSheet!$M:$M=K1329) *(UpdateSheet!$N:$N=N1329), 0))), ""))
)
</f>
        <v/>
      </c>
      <c r="R1329" s="81" t="s">
        <v>97</v>
      </c>
      <c r="S1329" s="63"/>
      <c r="T1329" s="87"/>
      <c r="U1329" s="84" t="s">
        <v>97</v>
      </c>
      <c r="V1329" s="84" t="s">
        <v>97</v>
      </c>
      <c r="W1329" s="85" t="b">
        <v>0</v>
      </c>
      <c r="X1329" s="63"/>
      <c r="Y1329" s="63"/>
      <c r="Z1329" s="63"/>
    </row>
    <row r="1330">
      <c r="A1330" s="75"/>
      <c r="B1330" s="94"/>
      <c r="C1330" s="75"/>
      <c r="D1330" s="76"/>
      <c r="E1330" s="75" t="s">
        <v>97</v>
      </c>
      <c r="F1330" s="75" t="s">
        <v>97</v>
      </c>
      <c r="G1330" s="77"/>
      <c r="H1330" s="77"/>
      <c r="I1330" s="80"/>
      <c r="J1330" s="77" t="s">
        <v>97</v>
      </c>
      <c r="K1330" s="79" t="s">
        <v>97</v>
      </c>
      <c r="L1330" s="79"/>
      <c r="M1330" s="80"/>
      <c r="N1330" s="79" t="s">
        <v>97</v>
      </c>
      <c r="O1330" s="81" t="str">
        <f t="array" ref="O1330">IF(A1330="", "", (IFNA(IF(A1330="", "", INDEX(UpdateSheet!$L:$L, MATCH(1, (UpdateSheet!$G:$G=MAXIFS(UpdateSheet!$G:$G, UpdateSheet!$H:$H, G1330, UpdateSheet!$G:$G, "&lt;=" &amp; D1330)) * (UpdateSheet!$H:$H=G1330), 0))), "") * J1330) +
(IFNA(IF(A1330="", "", INDEX(UpdateSheet!$P:$P, MATCH(1, (UpdateSheet!$G:$G=MAXIFS(UpdateSheet!$G:$G, UpdateSheet!$M:$M, K1330, UpdateSheet!$G:$G, "&lt;=" &amp; D1330)) * (UpdateSheet!$M:$M=K1330), 0))), "") * N1330)
)
</f>
        <v/>
      </c>
      <c r="P1330" s="86"/>
      <c r="Q1330" s="82" t="str">
        <f t="array" ref="Q1330">IF(A1330="", "", (IFNA(IF(A1330="", "", INDEX(UpdateSheet!$K:$K, MATCH(1, (UpdateSheet!$G:$G=MAXIFS(UpdateSheet!$G:$G, UpdateSheet!$H:$H, G1330, UpdateSheet!$I:$I, J1330, UpdateSheet!$G:$G, "&lt;=" &amp; D1330)) * (UpdateSheet!$H:$H=G1330) *(UpdateSheet!$I:$I=J1330), 0))), "")) +
(IFNA(IF(A1330="", "", INDEX(UpdateSheet!$O:$O, MATCH(1, (UpdateSheet!$G:$G=MAXIFS(UpdateSheet!$G:$G, UpdateSheet!$M:$M, K1330,UpdateSheet!$N:$N, N1330, UpdateSheet!$G:$G, "&lt;=" &amp; D1330)) * (UpdateSheet!$M:$M=K1330) *(UpdateSheet!$N:$N=N1330), 0))), ""))
)
</f>
        <v/>
      </c>
      <c r="R1330" s="81" t="s">
        <v>97</v>
      </c>
      <c r="S1330" s="63"/>
      <c r="T1330" s="87"/>
      <c r="U1330" s="84" t="s">
        <v>97</v>
      </c>
      <c r="V1330" s="84" t="s">
        <v>97</v>
      </c>
      <c r="W1330" s="85" t="b">
        <v>0</v>
      </c>
      <c r="X1330" s="63"/>
      <c r="Y1330" s="63"/>
      <c r="Z1330" s="63"/>
    </row>
    <row r="1331">
      <c r="A1331" s="75"/>
      <c r="B1331" s="94"/>
      <c r="C1331" s="75"/>
      <c r="D1331" s="76"/>
      <c r="E1331" s="75" t="s">
        <v>97</v>
      </c>
      <c r="F1331" s="75" t="s">
        <v>97</v>
      </c>
      <c r="G1331" s="77"/>
      <c r="H1331" s="77"/>
      <c r="I1331" s="80"/>
      <c r="J1331" s="77" t="s">
        <v>97</v>
      </c>
      <c r="K1331" s="79" t="s">
        <v>97</v>
      </c>
      <c r="L1331" s="79"/>
      <c r="M1331" s="80"/>
      <c r="N1331" s="79" t="s">
        <v>97</v>
      </c>
      <c r="O1331" s="81" t="str">
        <f t="array" ref="O1331">IF(A1331="", "", (IFNA(IF(A1331="", "", INDEX(UpdateSheet!$L:$L, MATCH(1, (UpdateSheet!$G:$G=MAXIFS(UpdateSheet!$G:$G, UpdateSheet!$H:$H, G1331, UpdateSheet!$G:$G, "&lt;=" &amp; D1331)) * (UpdateSheet!$H:$H=G1331), 0))), "") * J1331) +
(IFNA(IF(A1331="", "", INDEX(UpdateSheet!$P:$P, MATCH(1, (UpdateSheet!$G:$G=MAXIFS(UpdateSheet!$G:$G, UpdateSheet!$M:$M, K1331, UpdateSheet!$G:$G, "&lt;=" &amp; D1331)) * (UpdateSheet!$M:$M=K1331), 0))), "") * N1331)
)
</f>
        <v/>
      </c>
      <c r="P1331" s="86"/>
      <c r="Q1331" s="82" t="str">
        <f t="array" ref="Q1331">IF(A1331="", "", (IFNA(IF(A1331="", "", INDEX(UpdateSheet!$K:$K, MATCH(1, (UpdateSheet!$G:$G=MAXIFS(UpdateSheet!$G:$G, UpdateSheet!$H:$H, G1331, UpdateSheet!$I:$I, J1331, UpdateSheet!$G:$G, "&lt;=" &amp; D1331)) * (UpdateSheet!$H:$H=G1331) *(UpdateSheet!$I:$I=J1331), 0))), "")) +
(IFNA(IF(A1331="", "", INDEX(UpdateSheet!$O:$O, MATCH(1, (UpdateSheet!$G:$G=MAXIFS(UpdateSheet!$G:$G, UpdateSheet!$M:$M, K1331,UpdateSheet!$N:$N, N1331, UpdateSheet!$G:$G, "&lt;=" &amp; D1331)) * (UpdateSheet!$M:$M=K1331) *(UpdateSheet!$N:$N=N1331), 0))), ""))
)
</f>
        <v/>
      </c>
      <c r="R1331" s="81" t="s">
        <v>97</v>
      </c>
      <c r="S1331" s="63"/>
      <c r="T1331" s="87"/>
      <c r="U1331" s="84" t="s">
        <v>97</v>
      </c>
      <c r="V1331" s="84" t="s">
        <v>97</v>
      </c>
      <c r="W1331" s="85" t="b">
        <v>0</v>
      </c>
      <c r="X1331" s="63"/>
      <c r="Y1331" s="63"/>
      <c r="Z1331" s="63"/>
    </row>
    <row r="1332">
      <c r="A1332" s="75"/>
      <c r="B1332" s="94"/>
      <c r="C1332" s="75"/>
      <c r="D1332" s="76"/>
      <c r="E1332" s="75" t="s">
        <v>97</v>
      </c>
      <c r="F1332" s="75" t="s">
        <v>97</v>
      </c>
      <c r="G1332" s="77"/>
      <c r="H1332" s="77"/>
      <c r="I1332" s="80"/>
      <c r="J1332" s="77" t="s">
        <v>97</v>
      </c>
      <c r="K1332" s="79" t="s">
        <v>97</v>
      </c>
      <c r="L1332" s="79"/>
      <c r="M1332" s="80"/>
      <c r="N1332" s="79" t="s">
        <v>97</v>
      </c>
      <c r="O1332" s="81" t="str">
        <f t="array" ref="O1332">IF(A1332="", "", (IFNA(IF(A1332="", "", INDEX(UpdateSheet!$L:$L, MATCH(1, (UpdateSheet!$G:$G=MAXIFS(UpdateSheet!$G:$G, UpdateSheet!$H:$H, G1332, UpdateSheet!$G:$G, "&lt;=" &amp; D1332)) * (UpdateSheet!$H:$H=G1332), 0))), "") * J1332) +
(IFNA(IF(A1332="", "", INDEX(UpdateSheet!$P:$P, MATCH(1, (UpdateSheet!$G:$G=MAXIFS(UpdateSheet!$G:$G, UpdateSheet!$M:$M, K1332, UpdateSheet!$G:$G, "&lt;=" &amp; D1332)) * (UpdateSheet!$M:$M=K1332), 0))), "") * N1332)
)
</f>
        <v/>
      </c>
      <c r="P1332" s="86"/>
      <c r="Q1332" s="82" t="str">
        <f t="array" ref="Q1332">IF(A1332="", "", (IFNA(IF(A1332="", "", INDEX(UpdateSheet!$K:$K, MATCH(1, (UpdateSheet!$G:$G=MAXIFS(UpdateSheet!$G:$G, UpdateSheet!$H:$H, G1332, UpdateSheet!$I:$I, J1332, UpdateSheet!$G:$G, "&lt;=" &amp; D1332)) * (UpdateSheet!$H:$H=G1332) *(UpdateSheet!$I:$I=J1332), 0))), "")) +
(IFNA(IF(A1332="", "", INDEX(UpdateSheet!$O:$O, MATCH(1, (UpdateSheet!$G:$G=MAXIFS(UpdateSheet!$G:$G, UpdateSheet!$M:$M, K1332,UpdateSheet!$N:$N, N1332, UpdateSheet!$G:$G, "&lt;=" &amp; D1332)) * (UpdateSheet!$M:$M=K1332) *(UpdateSheet!$N:$N=N1332), 0))), ""))
)
</f>
        <v/>
      </c>
      <c r="R1332" s="81" t="s">
        <v>97</v>
      </c>
      <c r="S1332" s="63"/>
      <c r="T1332" s="87"/>
      <c r="U1332" s="84" t="s">
        <v>97</v>
      </c>
      <c r="V1332" s="84" t="s">
        <v>97</v>
      </c>
      <c r="W1332" s="85" t="b">
        <v>0</v>
      </c>
      <c r="X1332" s="63"/>
      <c r="Y1332" s="63"/>
      <c r="Z1332" s="63"/>
    </row>
    <row r="1333">
      <c r="A1333" s="75"/>
      <c r="B1333" s="94"/>
      <c r="C1333" s="75"/>
      <c r="D1333" s="76"/>
      <c r="E1333" s="75" t="s">
        <v>97</v>
      </c>
      <c r="F1333" s="75" t="s">
        <v>97</v>
      </c>
      <c r="G1333" s="77"/>
      <c r="H1333" s="77"/>
      <c r="I1333" s="80"/>
      <c r="J1333" s="77" t="s">
        <v>97</v>
      </c>
      <c r="K1333" s="79" t="s">
        <v>97</v>
      </c>
      <c r="L1333" s="79"/>
      <c r="M1333" s="80"/>
      <c r="N1333" s="79" t="s">
        <v>97</v>
      </c>
      <c r="O1333" s="81" t="str">
        <f t="array" ref="O1333">IF(A1333="", "", (IFNA(IF(A1333="", "", INDEX(UpdateSheet!$L:$L, MATCH(1, (UpdateSheet!$G:$G=MAXIFS(UpdateSheet!$G:$G, UpdateSheet!$H:$H, G1333, UpdateSheet!$G:$G, "&lt;=" &amp; D1333)) * (UpdateSheet!$H:$H=G1333), 0))), "") * J1333) +
(IFNA(IF(A1333="", "", INDEX(UpdateSheet!$P:$P, MATCH(1, (UpdateSheet!$G:$G=MAXIFS(UpdateSheet!$G:$G, UpdateSheet!$M:$M, K1333, UpdateSheet!$G:$G, "&lt;=" &amp; D1333)) * (UpdateSheet!$M:$M=K1333), 0))), "") * N1333)
)
</f>
        <v/>
      </c>
      <c r="P1333" s="86"/>
      <c r="Q1333" s="82" t="str">
        <f t="array" ref="Q1333">IF(A1333="", "", (IFNA(IF(A1333="", "", INDEX(UpdateSheet!$K:$K, MATCH(1, (UpdateSheet!$G:$G=MAXIFS(UpdateSheet!$G:$G, UpdateSheet!$H:$H, G1333, UpdateSheet!$I:$I, J1333, UpdateSheet!$G:$G, "&lt;=" &amp; D1333)) * (UpdateSheet!$H:$H=G1333) *(UpdateSheet!$I:$I=J1333), 0))), "")) +
(IFNA(IF(A1333="", "", INDEX(UpdateSheet!$O:$O, MATCH(1, (UpdateSheet!$G:$G=MAXIFS(UpdateSheet!$G:$G, UpdateSheet!$M:$M, K1333,UpdateSheet!$N:$N, N1333, UpdateSheet!$G:$G, "&lt;=" &amp; D1333)) * (UpdateSheet!$M:$M=K1333) *(UpdateSheet!$N:$N=N1333), 0))), ""))
)
</f>
        <v/>
      </c>
      <c r="R1333" s="81" t="s">
        <v>97</v>
      </c>
      <c r="S1333" s="63"/>
      <c r="T1333" s="87"/>
      <c r="U1333" s="84" t="s">
        <v>97</v>
      </c>
      <c r="V1333" s="84" t="s">
        <v>97</v>
      </c>
      <c r="W1333" s="85" t="b">
        <v>0</v>
      </c>
      <c r="X1333" s="63"/>
      <c r="Y1333" s="63"/>
      <c r="Z1333" s="63"/>
    </row>
    <row r="1334">
      <c r="A1334" s="75"/>
      <c r="B1334" s="94"/>
      <c r="C1334" s="75"/>
      <c r="D1334" s="76"/>
      <c r="E1334" s="75" t="s">
        <v>97</v>
      </c>
      <c r="F1334" s="75" t="s">
        <v>97</v>
      </c>
      <c r="G1334" s="77"/>
      <c r="H1334" s="77"/>
      <c r="I1334" s="80"/>
      <c r="J1334" s="77" t="s">
        <v>97</v>
      </c>
      <c r="K1334" s="79" t="s">
        <v>97</v>
      </c>
      <c r="L1334" s="79"/>
      <c r="M1334" s="80"/>
      <c r="N1334" s="79" t="s">
        <v>97</v>
      </c>
      <c r="O1334" s="81" t="str">
        <f t="array" ref="O1334">IF(A1334="", "", (IFNA(IF(A1334="", "", INDEX(UpdateSheet!$L:$L, MATCH(1, (UpdateSheet!$G:$G=MAXIFS(UpdateSheet!$G:$G, UpdateSheet!$H:$H, G1334, UpdateSheet!$G:$G, "&lt;=" &amp; D1334)) * (UpdateSheet!$H:$H=G1334), 0))), "") * J1334) +
(IFNA(IF(A1334="", "", INDEX(UpdateSheet!$P:$P, MATCH(1, (UpdateSheet!$G:$G=MAXIFS(UpdateSheet!$G:$G, UpdateSheet!$M:$M, K1334, UpdateSheet!$G:$G, "&lt;=" &amp; D1334)) * (UpdateSheet!$M:$M=K1334), 0))), "") * N1334)
)
</f>
        <v/>
      </c>
      <c r="P1334" s="86"/>
      <c r="Q1334" s="82" t="str">
        <f t="array" ref="Q1334">IF(A1334="", "", (IFNA(IF(A1334="", "", INDEX(UpdateSheet!$K:$K, MATCH(1, (UpdateSheet!$G:$G=MAXIFS(UpdateSheet!$G:$G, UpdateSheet!$H:$H, G1334, UpdateSheet!$I:$I, J1334, UpdateSheet!$G:$G, "&lt;=" &amp; D1334)) * (UpdateSheet!$H:$H=G1334) *(UpdateSheet!$I:$I=J1334), 0))), "")) +
(IFNA(IF(A1334="", "", INDEX(UpdateSheet!$O:$O, MATCH(1, (UpdateSheet!$G:$G=MAXIFS(UpdateSheet!$G:$G, UpdateSheet!$M:$M, K1334,UpdateSheet!$N:$N, N1334, UpdateSheet!$G:$G, "&lt;=" &amp; D1334)) * (UpdateSheet!$M:$M=K1334) *(UpdateSheet!$N:$N=N1334), 0))), ""))
)
</f>
        <v/>
      </c>
      <c r="R1334" s="81" t="s">
        <v>97</v>
      </c>
      <c r="S1334" s="63"/>
      <c r="T1334" s="87"/>
      <c r="U1334" s="84" t="s">
        <v>97</v>
      </c>
      <c r="V1334" s="84" t="s">
        <v>97</v>
      </c>
      <c r="W1334" s="85" t="b">
        <v>0</v>
      </c>
      <c r="X1334" s="63"/>
      <c r="Y1334" s="63"/>
      <c r="Z1334" s="63"/>
    </row>
    <row r="1335">
      <c r="A1335" s="75"/>
      <c r="B1335" s="94"/>
      <c r="C1335" s="75"/>
      <c r="D1335" s="76"/>
      <c r="E1335" s="75" t="s">
        <v>97</v>
      </c>
      <c r="F1335" s="75" t="s">
        <v>97</v>
      </c>
      <c r="G1335" s="77"/>
      <c r="H1335" s="77"/>
      <c r="I1335" s="80"/>
      <c r="J1335" s="77" t="s">
        <v>97</v>
      </c>
      <c r="K1335" s="79" t="s">
        <v>97</v>
      </c>
      <c r="L1335" s="79"/>
      <c r="M1335" s="80"/>
      <c r="N1335" s="79" t="s">
        <v>97</v>
      </c>
      <c r="O1335" s="81" t="str">
        <f t="array" ref="O1335">IF(A1335="", "", (IFNA(IF(A1335="", "", INDEX(UpdateSheet!$L:$L, MATCH(1, (UpdateSheet!$G:$G=MAXIFS(UpdateSheet!$G:$G, UpdateSheet!$H:$H, G1335, UpdateSheet!$G:$G, "&lt;=" &amp; D1335)) * (UpdateSheet!$H:$H=G1335), 0))), "") * J1335) +
(IFNA(IF(A1335="", "", INDEX(UpdateSheet!$P:$P, MATCH(1, (UpdateSheet!$G:$G=MAXIFS(UpdateSheet!$G:$G, UpdateSheet!$M:$M, K1335, UpdateSheet!$G:$G, "&lt;=" &amp; D1335)) * (UpdateSheet!$M:$M=K1335), 0))), "") * N1335)
)
</f>
        <v/>
      </c>
      <c r="P1335" s="86"/>
      <c r="Q1335" s="82" t="str">
        <f t="array" ref="Q1335">IF(A1335="", "", (IFNA(IF(A1335="", "", INDEX(UpdateSheet!$K:$K, MATCH(1, (UpdateSheet!$G:$G=MAXIFS(UpdateSheet!$G:$G, UpdateSheet!$H:$H, G1335, UpdateSheet!$I:$I, J1335, UpdateSheet!$G:$G, "&lt;=" &amp; D1335)) * (UpdateSheet!$H:$H=G1335) *(UpdateSheet!$I:$I=J1335), 0))), "")) +
(IFNA(IF(A1335="", "", INDEX(UpdateSheet!$O:$O, MATCH(1, (UpdateSheet!$G:$G=MAXIFS(UpdateSheet!$G:$G, UpdateSheet!$M:$M, K1335,UpdateSheet!$N:$N, N1335, UpdateSheet!$G:$G, "&lt;=" &amp; D1335)) * (UpdateSheet!$M:$M=K1335) *(UpdateSheet!$N:$N=N1335), 0))), ""))
)
</f>
        <v/>
      </c>
      <c r="R1335" s="81" t="s">
        <v>97</v>
      </c>
      <c r="S1335" s="63"/>
      <c r="T1335" s="87"/>
      <c r="U1335" s="84" t="s">
        <v>97</v>
      </c>
      <c r="V1335" s="84" t="s">
        <v>97</v>
      </c>
      <c r="W1335" s="85" t="b">
        <v>0</v>
      </c>
      <c r="X1335" s="63"/>
      <c r="Y1335" s="63"/>
      <c r="Z1335" s="63"/>
    </row>
    <row r="1336">
      <c r="A1336" s="75"/>
      <c r="B1336" s="94"/>
      <c r="C1336" s="75"/>
      <c r="D1336" s="76"/>
      <c r="E1336" s="75" t="s">
        <v>97</v>
      </c>
      <c r="F1336" s="75" t="s">
        <v>97</v>
      </c>
      <c r="G1336" s="77"/>
      <c r="H1336" s="77"/>
      <c r="I1336" s="80"/>
      <c r="J1336" s="77" t="s">
        <v>97</v>
      </c>
      <c r="K1336" s="79" t="s">
        <v>97</v>
      </c>
      <c r="L1336" s="79"/>
      <c r="M1336" s="80"/>
      <c r="N1336" s="79" t="s">
        <v>97</v>
      </c>
      <c r="O1336" s="81" t="str">
        <f t="array" ref="O1336">IF(A1336="", "", (IFNA(IF(A1336="", "", INDEX(UpdateSheet!$L:$L, MATCH(1, (UpdateSheet!$G:$G=MAXIFS(UpdateSheet!$G:$G, UpdateSheet!$H:$H, G1336, UpdateSheet!$G:$G, "&lt;=" &amp; D1336)) * (UpdateSheet!$H:$H=G1336), 0))), "") * J1336) +
(IFNA(IF(A1336="", "", INDEX(UpdateSheet!$P:$P, MATCH(1, (UpdateSheet!$G:$G=MAXIFS(UpdateSheet!$G:$G, UpdateSheet!$M:$M, K1336, UpdateSheet!$G:$G, "&lt;=" &amp; D1336)) * (UpdateSheet!$M:$M=K1336), 0))), "") * N1336)
)
</f>
        <v/>
      </c>
      <c r="P1336" s="86"/>
      <c r="Q1336" s="82" t="str">
        <f t="array" ref="Q1336">IF(A1336="", "", (IFNA(IF(A1336="", "", INDEX(UpdateSheet!$K:$K, MATCH(1, (UpdateSheet!$G:$G=MAXIFS(UpdateSheet!$G:$G, UpdateSheet!$H:$H, G1336, UpdateSheet!$I:$I, J1336, UpdateSheet!$G:$G, "&lt;=" &amp; D1336)) * (UpdateSheet!$H:$H=G1336) *(UpdateSheet!$I:$I=J1336), 0))), "")) +
(IFNA(IF(A1336="", "", INDEX(UpdateSheet!$O:$O, MATCH(1, (UpdateSheet!$G:$G=MAXIFS(UpdateSheet!$G:$G, UpdateSheet!$M:$M, K1336,UpdateSheet!$N:$N, N1336, UpdateSheet!$G:$G, "&lt;=" &amp; D1336)) * (UpdateSheet!$M:$M=K1336) *(UpdateSheet!$N:$N=N1336), 0))), ""))
)
</f>
        <v/>
      </c>
      <c r="R1336" s="81" t="s">
        <v>97</v>
      </c>
      <c r="S1336" s="63"/>
      <c r="T1336" s="87"/>
      <c r="U1336" s="84" t="s">
        <v>97</v>
      </c>
      <c r="V1336" s="84" t="s">
        <v>97</v>
      </c>
      <c r="W1336" s="85" t="b">
        <v>0</v>
      </c>
      <c r="X1336" s="63"/>
      <c r="Y1336" s="63"/>
      <c r="Z1336" s="63"/>
    </row>
    <row r="1337">
      <c r="A1337" s="75"/>
      <c r="B1337" s="94"/>
      <c r="C1337" s="75"/>
      <c r="D1337" s="76"/>
      <c r="E1337" s="75" t="s">
        <v>97</v>
      </c>
      <c r="F1337" s="75" t="s">
        <v>97</v>
      </c>
      <c r="G1337" s="77"/>
      <c r="H1337" s="77"/>
      <c r="I1337" s="80"/>
      <c r="J1337" s="77" t="s">
        <v>97</v>
      </c>
      <c r="K1337" s="79" t="s">
        <v>97</v>
      </c>
      <c r="L1337" s="79"/>
      <c r="M1337" s="80"/>
      <c r="N1337" s="79" t="s">
        <v>97</v>
      </c>
      <c r="O1337" s="81" t="str">
        <f t="array" ref="O1337">IF(A1337="", "", (IFNA(IF(A1337="", "", INDEX(UpdateSheet!$L:$L, MATCH(1, (UpdateSheet!$G:$G=MAXIFS(UpdateSheet!$G:$G, UpdateSheet!$H:$H, G1337, UpdateSheet!$G:$G, "&lt;=" &amp; D1337)) * (UpdateSheet!$H:$H=G1337), 0))), "") * J1337) +
(IFNA(IF(A1337="", "", INDEX(UpdateSheet!$P:$P, MATCH(1, (UpdateSheet!$G:$G=MAXIFS(UpdateSheet!$G:$G, UpdateSheet!$M:$M, K1337, UpdateSheet!$G:$G, "&lt;=" &amp; D1337)) * (UpdateSheet!$M:$M=K1337), 0))), "") * N1337)
)
</f>
        <v/>
      </c>
      <c r="P1337" s="86"/>
      <c r="Q1337" s="82" t="str">
        <f t="array" ref="Q1337">IF(A1337="", "", (IFNA(IF(A1337="", "", INDEX(UpdateSheet!$K:$K, MATCH(1, (UpdateSheet!$G:$G=MAXIFS(UpdateSheet!$G:$G, UpdateSheet!$H:$H, G1337, UpdateSheet!$I:$I, J1337, UpdateSheet!$G:$G, "&lt;=" &amp; D1337)) * (UpdateSheet!$H:$H=G1337) *(UpdateSheet!$I:$I=J1337), 0))), "")) +
(IFNA(IF(A1337="", "", INDEX(UpdateSheet!$O:$O, MATCH(1, (UpdateSheet!$G:$G=MAXIFS(UpdateSheet!$G:$G, UpdateSheet!$M:$M, K1337,UpdateSheet!$N:$N, N1337, UpdateSheet!$G:$G, "&lt;=" &amp; D1337)) * (UpdateSheet!$M:$M=K1337) *(UpdateSheet!$N:$N=N1337), 0))), ""))
)
</f>
        <v/>
      </c>
      <c r="R1337" s="81" t="s">
        <v>97</v>
      </c>
      <c r="S1337" s="63"/>
      <c r="T1337" s="87"/>
      <c r="U1337" s="84" t="s">
        <v>97</v>
      </c>
      <c r="V1337" s="84" t="s">
        <v>97</v>
      </c>
      <c r="W1337" s="85" t="b">
        <v>0</v>
      </c>
      <c r="X1337" s="63"/>
      <c r="Y1337" s="63"/>
      <c r="Z1337" s="63"/>
    </row>
    <row r="1338">
      <c r="A1338" s="75"/>
      <c r="B1338" s="94"/>
      <c r="C1338" s="75"/>
      <c r="D1338" s="76"/>
      <c r="E1338" s="75" t="s">
        <v>97</v>
      </c>
      <c r="F1338" s="75" t="s">
        <v>97</v>
      </c>
      <c r="G1338" s="77"/>
      <c r="H1338" s="77"/>
      <c r="I1338" s="80"/>
      <c r="J1338" s="77" t="s">
        <v>97</v>
      </c>
      <c r="K1338" s="79" t="s">
        <v>97</v>
      </c>
      <c r="L1338" s="79"/>
      <c r="M1338" s="80"/>
      <c r="N1338" s="79" t="s">
        <v>97</v>
      </c>
      <c r="O1338" s="81" t="str">
        <f t="array" ref="O1338">IF(A1338="", "", (IFNA(IF(A1338="", "", INDEX(UpdateSheet!$L:$L, MATCH(1, (UpdateSheet!$G:$G=MAXIFS(UpdateSheet!$G:$G, UpdateSheet!$H:$H, G1338, UpdateSheet!$G:$G, "&lt;=" &amp; D1338)) * (UpdateSheet!$H:$H=G1338), 0))), "") * J1338) +
(IFNA(IF(A1338="", "", INDEX(UpdateSheet!$P:$P, MATCH(1, (UpdateSheet!$G:$G=MAXIFS(UpdateSheet!$G:$G, UpdateSheet!$M:$M, K1338, UpdateSheet!$G:$G, "&lt;=" &amp; D1338)) * (UpdateSheet!$M:$M=K1338), 0))), "") * N1338)
)
</f>
        <v/>
      </c>
      <c r="P1338" s="86"/>
      <c r="Q1338" s="82" t="str">
        <f t="array" ref="Q1338">IF(A1338="", "", (IFNA(IF(A1338="", "", INDEX(UpdateSheet!$K:$K, MATCH(1, (UpdateSheet!$G:$G=MAXIFS(UpdateSheet!$G:$G, UpdateSheet!$H:$H, G1338, UpdateSheet!$I:$I, J1338, UpdateSheet!$G:$G, "&lt;=" &amp; D1338)) * (UpdateSheet!$H:$H=G1338) *(UpdateSheet!$I:$I=J1338), 0))), "")) +
(IFNA(IF(A1338="", "", INDEX(UpdateSheet!$O:$O, MATCH(1, (UpdateSheet!$G:$G=MAXIFS(UpdateSheet!$G:$G, UpdateSheet!$M:$M, K1338,UpdateSheet!$N:$N, N1338, UpdateSheet!$G:$G, "&lt;=" &amp; D1338)) * (UpdateSheet!$M:$M=K1338) *(UpdateSheet!$N:$N=N1338), 0))), ""))
)
</f>
        <v/>
      </c>
      <c r="R1338" s="81" t="s">
        <v>97</v>
      </c>
      <c r="S1338" s="63"/>
      <c r="T1338" s="87"/>
      <c r="U1338" s="84" t="s">
        <v>97</v>
      </c>
      <c r="V1338" s="84" t="s">
        <v>97</v>
      </c>
      <c r="W1338" s="85" t="b">
        <v>0</v>
      </c>
      <c r="X1338" s="63"/>
      <c r="Y1338" s="63"/>
      <c r="Z1338" s="63"/>
    </row>
    <row r="1339">
      <c r="A1339" s="75"/>
      <c r="B1339" s="94"/>
      <c r="C1339" s="75"/>
      <c r="D1339" s="76"/>
      <c r="E1339" s="75" t="s">
        <v>97</v>
      </c>
      <c r="F1339" s="75" t="s">
        <v>97</v>
      </c>
      <c r="G1339" s="77"/>
      <c r="H1339" s="77"/>
      <c r="I1339" s="80"/>
      <c r="J1339" s="77" t="s">
        <v>97</v>
      </c>
      <c r="K1339" s="79" t="s">
        <v>97</v>
      </c>
      <c r="L1339" s="79"/>
      <c r="M1339" s="80"/>
      <c r="N1339" s="79" t="s">
        <v>97</v>
      </c>
      <c r="O1339" s="81" t="str">
        <f t="array" ref="O1339">IF(A1339="", "", (IFNA(IF(A1339="", "", INDEX(UpdateSheet!$L:$L, MATCH(1, (UpdateSheet!$G:$G=MAXIFS(UpdateSheet!$G:$G, UpdateSheet!$H:$H, G1339, UpdateSheet!$G:$G, "&lt;=" &amp; D1339)) * (UpdateSheet!$H:$H=G1339), 0))), "") * J1339) +
(IFNA(IF(A1339="", "", INDEX(UpdateSheet!$P:$P, MATCH(1, (UpdateSheet!$G:$G=MAXIFS(UpdateSheet!$G:$G, UpdateSheet!$M:$M, K1339, UpdateSheet!$G:$G, "&lt;=" &amp; D1339)) * (UpdateSheet!$M:$M=K1339), 0))), "") * N1339)
)
</f>
        <v/>
      </c>
      <c r="P1339" s="86"/>
      <c r="Q1339" s="82" t="str">
        <f t="array" ref="Q1339">IF(A1339="", "", (IFNA(IF(A1339="", "", INDEX(UpdateSheet!$K:$K, MATCH(1, (UpdateSheet!$G:$G=MAXIFS(UpdateSheet!$G:$G, UpdateSheet!$H:$H, G1339, UpdateSheet!$I:$I, J1339, UpdateSheet!$G:$G, "&lt;=" &amp; D1339)) * (UpdateSheet!$H:$H=G1339) *(UpdateSheet!$I:$I=J1339), 0))), "")) +
(IFNA(IF(A1339="", "", INDEX(UpdateSheet!$O:$O, MATCH(1, (UpdateSheet!$G:$G=MAXIFS(UpdateSheet!$G:$G, UpdateSheet!$M:$M, K1339,UpdateSheet!$N:$N, N1339, UpdateSheet!$G:$G, "&lt;=" &amp; D1339)) * (UpdateSheet!$M:$M=K1339) *(UpdateSheet!$N:$N=N1339), 0))), ""))
)
</f>
        <v/>
      </c>
      <c r="R1339" s="81" t="s">
        <v>97</v>
      </c>
      <c r="S1339" s="63"/>
      <c r="T1339" s="87"/>
      <c r="U1339" s="84" t="s">
        <v>97</v>
      </c>
      <c r="V1339" s="84" t="s">
        <v>97</v>
      </c>
      <c r="W1339" s="85" t="b">
        <v>0</v>
      </c>
      <c r="X1339" s="63"/>
      <c r="Y1339" s="63"/>
      <c r="Z1339" s="63"/>
    </row>
    <row r="1340">
      <c r="A1340" s="75"/>
      <c r="B1340" s="94"/>
      <c r="C1340" s="75"/>
      <c r="D1340" s="76"/>
      <c r="E1340" s="75" t="s">
        <v>97</v>
      </c>
      <c r="F1340" s="75" t="s">
        <v>97</v>
      </c>
      <c r="G1340" s="77"/>
      <c r="H1340" s="77"/>
      <c r="I1340" s="80"/>
      <c r="J1340" s="77" t="s">
        <v>97</v>
      </c>
      <c r="K1340" s="79" t="s">
        <v>97</v>
      </c>
      <c r="L1340" s="79"/>
      <c r="M1340" s="80"/>
      <c r="N1340" s="79" t="s">
        <v>97</v>
      </c>
      <c r="O1340" s="81" t="str">
        <f t="array" ref="O1340">IF(A1340="", "", (IFNA(IF(A1340="", "", INDEX(UpdateSheet!$L:$L, MATCH(1, (UpdateSheet!$G:$G=MAXIFS(UpdateSheet!$G:$G, UpdateSheet!$H:$H, G1340, UpdateSheet!$G:$G, "&lt;=" &amp; D1340)) * (UpdateSheet!$H:$H=G1340), 0))), "") * J1340) +
(IFNA(IF(A1340="", "", INDEX(UpdateSheet!$P:$P, MATCH(1, (UpdateSheet!$G:$G=MAXIFS(UpdateSheet!$G:$G, UpdateSheet!$M:$M, K1340, UpdateSheet!$G:$G, "&lt;=" &amp; D1340)) * (UpdateSheet!$M:$M=K1340), 0))), "") * N1340)
)
</f>
        <v/>
      </c>
      <c r="P1340" s="86"/>
      <c r="Q1340" s="82" t="str">
        <f t="array" ref="Q1340">IF(A1340="", "", (IFNA(IF(A1340="", "", INDEX(UpdateSheet!$K:$K, MATCH(1, (UpdateSheet!$G:$G=MAXIFS(UpdateSheet!$G:$G, UpdateSheet!$H:$H, G1340, UpdateSheet!$I:$I, J1340, UpdateSheet!$G:$G, "&lt;=" &amp; D1340)) * (UpdateSheet!$H:$H=G1340) *(UpdateSheet!$I:$I=J1340), 0))), "")) +
(IFNA(IF(A1340="", "", INDEX(UpdateSheet!$O:$O, MATCH(1, (UpdateSheet!$G:$G=MAXIFS(UpdateSheet!$G:$G, UpdateSheet!$M:$M, K1340,UpdateSheet!$N:$N, N1340, UpdateSheet!$G:$G, "&lt;=" &amp; D1340)) * (UpdateSheet!$M:$M=K1340) *(UpdateSheet!$N:$N=N1340), 0))), ""))
)
</f>
        <v/>
      </c>
      <c r="R1340" s="81" t="s">
        <v>97</v>
      </c>
      <c r="S1340" s="63"/>
      <c r="T1340" s="87"/>
      <c r="U1340" s="84" t="s">
        <v>97</v>
      </c>
      <c r="V1340" s="84" t="s">
        <v>97</v>
      </c>
      <c r="W1340" s="85" t="b">
        <v>0</v>
      </c>
      <c r="X1340" s="63"/>
      <c r="Y1340" s="63"/>
      <c r="Z1340" s="63"/>
    </row>
    <row r="1341">
      <c r="A1341" s="75"/>
      <c r="B1341" s="94"/>
      <c r="C1341" s="75"/>
      <c r="D1341" s="76"/>
      <c r="E1341" s="75" t="s">
        <v>97</v>
      </c>
      <c r="F1341" s="75" t="s">
        <v>97</v>
      </c>
      <c r="G1341" s="77"/>
      <c r="H1341" s="77"/>
      <c r="I1341" s="80"/>
      <c r="J1341" s="77" t="s">
        <v>97</v>
      </c>
      <c r="K1341" s="79" t="s">
        <v>97</v>
      </c>
      <c r="L1341" s="79"/>
      <c r="M1341" s="80"/>
      <c r="N1341" s="79" t="s">
        <v>97</v>
      </c>
      <c r="O1341" s="81" t="str">
        <f t="array" ref="O1341">IF(A1341="", "", (IFNA(IF(A1341="", "", INDEX(UpdateSheet!$L:$L, MATCH(1, (UpdateSheet!$G:$G=MAXIFS(UpdateSheet!$G:$G, UpdateSheet!$H:$H, G1341, UpdateSheet!$G:$G, "&lt;=" &amp; D1341)) * (UpdateSheet!$H:$H=G1341), 0))), "") * J1341) +
(IFNA(IF(A1341="", "", INDEX(UpdateSheet!$P:$P, MATCH(1, (UpdateSheet!$G:$G=MAXIFS(UpdateSheet!$G:$G, UpdateSheet!$M:$M, K1341, UpdateSheet!$G:$G, "&lt;=" &amp; D1341)) * (UpdateSheet!$M:$M=K1341), 0))), "") * N1341)
)
</f>
        <v/>
      </c>
      <c r="P1341" s="86"/>
      <c r="Q1341" s="82" t="str">
        <f t="array" ref="Q1341">IF(A1341="", "", (IFNA(IF(A1341="", "", INDEX(UpdateSheet!$K:$K, MATCH(1, (UpdateSheet!$G:$G=MAXIFS(UpdateSheet!$G:$G, UpdateSheet!$H:$H, G1341, UpdateSheet!$I:$I, J1341, UpdateSheet!$G:$G, "&lt;=" &amp; D1341)) * (UpdateSheet!$H:$H=G1341) *(UpdateSheet!$I:$I=J1341), 0))), "")) +
(IFNA(IF(A1341="", "", INDEX(UpdateSheet!$O:$O, MATCH(1, (UpdateSheet!$G:$G=MAXIFS(UpdateSheet!$G:$G, UpdateSheet!$M:$M, K1341,UpdateSheet!$N:$N, N1341, UpdateSheet!$G:$G, "&lt;=" &amp; D1341)) * (UpdateSheet!$M:$M=K1341) *(UpdateSheet!$N:$N=N1341), 0))), ""))
)
</f>
        <v/>
      </c>
      <c r="R1341" s="81" t="s">
        <v>97</v>
      </c>
      <c r="S1341" s="63"/>
      <c r="T1341" s="87"/>
      <c r="U1341" s="84" t="s">
        <v>97</v>
      </c>
      <c r="V1341" s="84" t="s">
        <v>97</v>
      </c>
      <c r="W1341" s="85" t="b">
        <v>0</v>
      </c>
      <c r="X1341" s="63"/>
      <c r="Y1341" s="63"/>
      <c r="Z1341" s="63"/>
    </row>
    <row r="1342">
      <c r="A1342" s="75"/>
      <c r="B1342" s="94"/>
      <c r="C1342" s="75"/>
      <c r="D1342" s="76"/>
      <c r="E1342" s="75" t="s">
        <v>97</v>
      </c>
      <c r="F1342" s="75" t="s">
        <v>97</v>
      </c>
      <c r="G1342" s="77"/>
      <c r="H1342" s="77"/>
      <c r="I1342" s="80"/>
      <c r="J1342" s="77" t="s">
        <v>97</v>
      </c>
      <c r="K1342" s="79" t="s">
        <v>97</v>
      </c>
      <c r="L1342" s="79"/>
      <c r="M1342" s="80"/>
      <c r="N1342" s="79" t="s">
        <v>97</v>
      </c>
      <c r="O1342" s="81" t="str">
        <f t="array" ref="O1342">IF(A1342="", "", (IFNA(IF(A1342="", "", INDEX(UpdateSheet!$L:$L, MATCH(1, (UpdateSheet!$G:$G=MAXIFS(UpdateSheet!$G:$G, UpdateSheet!$H:$H, G1342, UpdateSheet!$G:$G, "&lt;=" &amp; D1342)) * (UpdateSheet!$H:$H=G1342), 0))), "") * J1342) +
(IFNA(IF(A1342="", "", INDEX(UpdateSheet!$P:$P, MATCH(1, (UpdateSheet!$G:$G=MAXIFS(UpdateSheet!$G:$G, UpdateSheet!$M:$M, K1342, UpdateSheet!$G:$G, "&lt;=" &amp; D1342)) * (UpdateSheet!$M:$M=K1342), 0))), "") * N1342)
)
</f>
        <v/>
      </c>
      <c r="P1342" s="86"/>
      <c r="Q1342" s="82" t="str">
        <f t="array" ref="Q1342">IF(A1342="", "", (IFNA(IF(A1342="", "", INDEX(UpdateSheet!$K:$K, MATCH(1, (UpdateSheet!$G:$G=MAXIFS(UpdateSheet!$G:$G, UpdateSheet!$H:$H, G1342, UpdateSheet!$I:$I, J1342, UpdateSheet!$G:$G, "&lt;=" &amp; D1342)) * (UpdateSheet!$H:$H=G1342) *(UpdateSheet!$I:$I=J1342), 0))), "")) +
(IFNA(IF(A1342="", "", INDEX(UpdateSheet!$O:$O, MATCH(1, (UpdateSheet!$G:$G=MAXIFS(UpdateSheet!$G:$G, UpdateSheet!$M:$M, K1342,UpdateSheet!$N:$N, N1342, UpdateSheet!$G:$G, "&lt;=" &amp; D1342)) * (UpdateSheet!$M:$M=K1342) *(UpdateSheet!$N:$N=N1342), 0))), ""))
)
</f>
        <v/>
      </c>
      <c r="R1342" s="81" t="s">
        <v>97</v>
      </c>
      <c r="S1342" s="63"/>
      <c r="T1342" s="87"/>
      <c r="U1342" s="84" t="s">
        <v>97</v>
      </c>
      <c r="V1342" s="84" t="s">
        <v>97</v>
      </c>
      <c r="W1342" s="85" t="b">
        <v>0</v>
      </c>
      <c r="X1342" s="63"/>
      <c r="Y1342" s="63"/>
      <c r="Z1342" s="63"/>
    </row>
    <row r="1343">
      <c r="A1343" s="75"/>
      <c r="B1343" s="94"/>
      <c r="C1343" s="75"/>
      <c r="D1343" s="76"/>
      <c r="E1343" s="75" t="s">
        <v>97</v>
      </c>
      <c r="F1343" s="75" t="s">
        <v>97</v>
      </c>
      <c r="G1343" s="77"/>
      <c r="H1343" s="77"/>
      <c r="I1343" s="80"/>
      <c r="J1343" s="77" t="s">
        <v>97</v>
      </c>
      <c r="K1343" s="79" t="s">
        <v>97</v>
      </c>
      <c r="L1343" s="79"/>
      <c r="M1343" s="80"/>
      <c r="N1343" s="79" t="s">
        <v>97</v>
      </c>
      <c r="O1343" s="81" t="str">
        <f t="array" ref="O1343">IF(A1343="", "", (IFNA(IF(A1343="", "", INDEX(UpdateSheet!$L:$L, MATCH(1, (UpdateSheet!$G:$G=MAXIFS(UpdateSheet!$G:$G, UpdateSheet!$H:$H, G1343, UpdateSheet!$G:$G, "&lt;=" &amp; D1343)) * (UpdateSheet!$H:$H=G1343), 0))), "") * J1343) +
(IFNA(IF(A1343="", "", INDEX(UpdateSheet!$P:$P, MATCH(1, (UpdateSheet!$G:$G=MAXIFS(UpdateSheet!$G:$G, UpdateSheet!$M:$M, K1343, UpdateSheet!$G:$G, "&lt;=" &amp; D1343)) * (UpdateSheet!$M:$M=K1343), 0))), "") * N1343)
)
</f>
        <v/>
      </c>
      <c r="P1343" s="86"/>
      <c r="Q1343" s="82" t="str">
        <f t="array" ref="Q1343">IF(A1343="", "", (IFNA(IF(A1343="", "", INDEX(UpdateSheet!$K:$K, MATCH(1, (UpdateSheet!$G:$G=MAXIFS(UpdateSheet!$G:$G, UpdateSheet!$H:$H, G1343, UpdateSheet!$I:$I, J1343, UpdateSheet!$G:$G, "&lt;=" &amp; D1343)) * (UpdateSheet!$H:$H=G1343) *(UpdateSheet!$I:$I=J1343), 0))), "")) +
(IFNA(IF(A1343="", "", INDEX(UpdateSheet!$O:$O, MATCH(1, (UpdateSheet!$G:$G=MAXIFS(UpdateSheet!$G:$G, UpdateSheet!$M:$M, K1343,UpdateSheet!$N:$N, N1343, UpdateSheet!$G:$G, "&lt;=" &amp; D1343)) * (UpdateSheet!$M:$M=K1343) *(UpdateSheet!$N:$N=N1343), 0))), ""))
)
</f>
        <v/>
      </c>
      <c r="R1343" s="81" t="s">
        <v>97</v>
      </c>
      <c r="S1343" s="63"/>
      <c r="T1343" s="87"/>
      <c r="U1343" s="84" t="s">
        <v>97</v>
      </c>
      <c r="V1343" s="84" t="s">
        <v>97</v>
      </c>
      <c r="W1343" s="85" t="b">
        <v>0</v>
      </c>
      <c r="X1343" s="63"/>
      <c r="Y1343" s="63"/>
      <c r="Z1343" s="63"/>
    </row>
    <row r="1344">
      <c r="A1344" s="75"/>
      <c r="B1344" s="94"/>
      <c r="C1344" s="75"/>
      <c r="D1344" s="76"/>
      <c r="E1344" s="75" t="s">
        <v>97</v>
      </c>
      <c r="F1344" s="75" t="s">
        <v>97</v>
      </c>
      <c r="G1344" s="77"/>
      <c r="H1344" s="77"/>
      <c r="I1344" s="80"/>
      <c r="J1344" s="77" t="s">
        <v>97</v>
      </c>
      <c r="K1344" s="79" t="s">
        <v>97</v>
      </c>
      <c r="L1344" s="79"/>
      <c r="M1344" s="80"/>
      <c r="N1344" s="79" t="s">
        <v>97</v>
      </c>
      <c r="O1344" s="81" t="str">
        <f t="array" ref="O1344">IF(A1344="", "", (IFNA(IF(A1344="", "", INDEX(UpdateSheet!$L:$L, MATCH(1, (UpdateSheet!$G:$G=MAXIFS(UpdateSheet!$G:$G, UpdateSheet!$H:$H, G1344, UpdateSheet!$G:$G, "&lt;=" &amp; D1344)) * (UpdateSheet!$H:$H=G1344), 0))), "") * J1344) +
(IFNA(IF(A1344="", "", INDEX(UpdateSheet!$P:$P, MATCH(1, (UpdateSheet!$G:$G=MAXIFS(UpdateSheet!$G:$G, UpdateSheet!$M:$M, K1344, UpdateSheet!$G:$G, "&lt;=" &amp; D1344)) * (UpdateSheet!$M:$M=K1344), 0))), "") * N1344)
)
</f>
        <v/>
      </c>
      <c r="P1344" s="86"/>
      <c r="Q1344" s="82" t="str">
        <f t="array" ref="Q1344">IF(A1344="", "", (IFNA(IF(A1344="", "", INDEX(UpdateSheet!$K:$K, MATCH(1, (UpdateSheet!$G:$G=MAXIFS(UpdateSheet!$G:$G, UpdateSheet!$H:$H, G1344, UpdateSheet!$I:$I, J1344, UpdateSheet!$G:$G, "&lt;=" &amp; D1344)) * (UpdateSheet!$H:$H=G1344) *(UpdateSheet!$I:$I=J1344), 0))), "")) +
(IFNA(IF(A1344="", "", INDEX(UpdateSheet!$O:$O, MATCH(1, (UpdateSheet!$G:$G=MAXIFS(UpdateSheet!$G:$G, UpdateSheet!$M:$M, K1344,UpdateSheet!$N:$N, N1344, UpdateSheet!$G:$G, "&lt;=" &amp; D1344)) * (UpdateSheet!$M:$M=K1344) *(UpdateSheet!$N:$N=N1344), 0))), ""))
)
</f>
        <v/>
      </c>
      <c r="R1344" s="81" t="s">
        <v>97</v>
      </c>
      <c r="S1344" s="63"/>
      <c r="T1344" s="87"/>
      <c r="U1344" s="84" t="s">
        <v>97</v>
      </c>
      <c r="V1344" s="84" t="s">
        <v>97</v>
      </c>
      <c r="W1344" s="85" t="b">
        <v>0</v>
      </c>
      <c r="X1344" s="63"/>
      <c r="Y1344" s="63"/>
      <c r="Z1344" s="63"/>
    </row>
    <row r="1345">
      <c r="A1345" s="75"/>
      <c r="B1345" s="94"/>
      <c r="C1345" s="75"/>
      <c r="D1345" s="76"/>
      <c r="E1345" s="75" t="s">
        <v>97</v>
      </c>
      <c r="F1345" s="75" t="s">
        <v>97</v>
      </c>
      <c r="G1345" s="77"/>
      <c r="H1345" s="77"/>
      <c r="I1345" s="80"/>
      <c r="J1345" s="77" t="s">
        <v>97</v>
      </c>
      <c r="K1345" s="79" t="s">
        <v>97</v>
      </c>
      <c r="L1345" s="79"/>
      <c r="M1345" s="80"/>
      <c r="N1345" s="79" t="s">
        <v>97</v>
      </c>
      <c r="O1345" s="81" t="str">
        <f t="array" ref="O1345">IF(A1345="", "", (IFNA(IF(A1345="", "", INDEX(UpdateSheet!$L:$L, MATCH(1, (UpdateSheet!$G:$G=MAXIFS(UpdateSheet!$G:$G, UpdateSheet!$H:$H, G1345, UpdateSheet!$G:$G, "&lt;=" &amp; D1345)) * (UpdateSheet!$H:$H=G1345), 0))), "") * J1345) +
(IFNA(IF(A1345="", "", INDEX(UpdateSheet!$P:$P, MATCH(1, (UpdateSheet!$G:$G=MAXIFS(UpdateSheet!$G:$G, UpdateSheet!$M:$M, K1345, UpdateSheet!$G:$G, "&lt;=" &amp; D1345)) * (UpdateSheet!$M:$M=K1345), 0))), "") * N1345)
)
</f>
        <v/>
      </c>
      <c r="P1345" s="86"/>
      <c r="Q1345" s="82" t="str">
        <f t="array" ref="Q1345">IF(A1345="", "", (IFNA(IF(A1345="", "", INDEX(UpdateSheet!$K:$K, MATCH(1, (UpdateSheet!$G:$G=MAXIFS(UpdateSheet!$G:$G, UpdateSheet!$H:$H, G1345, UpdateSheet!$I:$I, J1345, UpdateSheet!$G:$G, "&lt;=" &amp; D1345)) * (UpdateSheet!$H:$H=G1345) *(UpdateSheet!$I:$I=J1345), 0))), "")) +
(IFNA(IF(A1345="", "", INDEX(UpdateSheet!$O:$O, MATCH(1, (UpdateSheet!$G:$G=MAXIFS(UpdateSheet!$G:$G, UpdateSheet!$M:$M, K1345,UpdateSheet!$N:$N, N1345, UpdateSheet!$G:$G, "&lt;=" &amp; D1345)) * (UpdateSheet!$M:$M=K1345) *(UpdateSheet!$N:$N=N1345), 0))), ""))
)
</f>
        <v/>
      </c>
      <c r="R1345" s="81" t="s">
        <v>97</v>
      </c>
      <c r="S1345" s="63"/>
      <c r="T1345" s="87"/>
      <c r="U1345" s="84" t="s">
        <v>97</v>
      </c>
      <c r="V1345" s="84" t="s">
        <v>97</v>
      </c>
      <c r="W1345" s="85" t="b">
        <v>0</v>
      </c>
      <c r="X1345" s="63"/>
      <c r="Y1345" s="63"/>
      <c r="Z1345" s="63"/>
    </row>
    <row r="1346">
      <c r="A1346" s="75"/>
      <c r="B1346" s="94"/>
      <c r="C1346" s="75"/>
      <c r="D1346" s="76"/>
      <c r="E1346" s="75" t="s">
        <v>97</v>
      </c>
      <c r="F1346" s="75" t="s">
        <v>97</v>
      </c>
      <c r="G1346" s="77"/>
      <c r="H1346" s="77"/>
      <c r="I1346" s="80"/>
      <c r="J1346" s="77" t="s">
        <v>97</v>
      </c>
      <c r="K1346" s="79" t="s">
        <v>97</v>
      </c>
      <c r="L1346" s="79"/>
      <c r="M1346" s="80"/>
      <c r="N1346" s="79" t="s">
        <v>97</v>
      </c>
      <c r="O1346" s="81" t="str">
        <f t="array" ref="O1346">IF(A1346="", "", (IFNA(IF(A1346="", "", INDEX(UpdateSheet!$L:$L, MATCH(1, (UpdateSheet!$G:$G=MAXIFS(UpdateSheet!$G:$G, UpdateSheet!$H:$H, G1346, UpdateSheet!$G:$G, "&lt;=" &amp; D1346)) * (UpdateSheet!$H:$H=G1346), 0))), "") * J1346) +
(IFNA(IF(A1346="", "", INDEX(UpdateSheet!$P:$P, MATCH(1, (UpdateSheet!$G:$G=MAXIFS(UpdateSheet!$G:$G, UpdateSheet!$M:$M, K1346, UpdateSheet!$G:$G, "&lt;=" &amp; D1346)) * (UpdateSheet!$M:$M=K1346), 0))), "") * N1346)
)
</f>
        <v/>
      </c>
      <c r="P1346" s="86"/>
      <c r="Q1346" s="82" t="str">
        <f t="array" ref="Q1346">IF(A1346="", "", (IFNA(IF(A1346="", "", INDEX(UpdateSheet!$K:$K, MATCH(1, (UpdateSheet!$G:$G=MAXIFS(UpdateSheet!$G:$G, UpdateSheet!$H:$H, G1346, UpdateSheet!$I:$I, J1346, UpdateSheet!$G:$G, "&lt;=" &amp; D1346)) * (UpdateSheet!$H:$H=G1346) *(UpdateSheet!$I:$I=J1346), 0))), "")) +
(IFNA(IF(A1346="", "", INDEX(UpdateSheet!$O:$O, MATCH(1, (UpdateSheet!$G:$G=MAXIFS(UpdateSheet!$G:$G, UpdateSheet!$M:$M, K1346,UpdateSheet!$N:$N, N1346, UpdateSheet!$G:$G, "&lt;=" &amp; D1346)) * (UpdateSheet!$M:$M=K1346) *(UpdateSheet!$N:$N=N1346), 0))), ""))
)
</f>
        <v/>
      </c>
      <c r="R1346" s="81" t="s">
        <v>97</v>
      </c>
      <c r="S1346" s="63"/>
      <c r="T1346" s="87"/>
      <c r="U1346" s="84" t="s">
        <v>97</v>
      </c>
      <c r="V1346" s="84" t="s">
        <v>97</v>
      </c>
      <c r="W1346" s="85" t="b">
        <v>0</v>
      </c>
      <c r="X1346" s="63"/>
      <c r="Y1346" s="63"/>
      <c r="Z1346" s="63"/>
    </row>
    <row r="1347">
      <c r="A1347" s="75"/>
      <c r="B1347" s="94"/>
      <c r="C1347" s="75"/>
      <c r="D1347" s="76"/>
      <c r="E1347" s="75" t="s">
        <v>97</v>
      </c>
      <c r="F1347" s="75" t="s">
        <v>97</v>
      </c>
      <c r="G1347" s="77"/>
      <c r="H1347" s="77"/>
      <c r="I1347" s="80"/>
      <c r="J1347" s="77" t="s">
        <v>97</v>
      </c>
      <c r="K1347" s="79" t="s">
        <v>97</v>
      </c>
      <c r="L1347" s="79"/>
      <c r="M1347" s="80"/>
      <c r="N1347" s="79" t="s">
        <v>97</v>
      </c>
      <c r="O1347" s="81" t="str">
        <f t="array" ref="O1347">IF(A1347="", "", (IFNA(IF(A1347="", "", INDEX(UpdateSheet!$L:$L, MATCH(1, (UpdateSheet!$G:$G=MAXIFS(UpdateSheet!$G:$G, UpdateSheet!$H:$H, G1347, UpdateSheet!$G:$G, "&lt;=" &amp; D1347)) * (UpdateSheet!$H:$H=G1347), 0))), "") * J1347) +
(IFNA(IF(A1347="", "", INDEX(UpdateSheet!$P:$P, MATCH(1, (UpdateSheet!$G:$G=MAXIFS(UpdateSheet!$G:$G, UpdateSheet!$M:$M, K1347, UpdateSheet!$G:$G, "&lt;=" &amp; D1347)) * (UpdateSheet!$M:$M=K1347), 0))), "") * N1347)
)
</f>
        <v/>
      </c>
      <c r="P1347" s="86"/>
      <c r="Q1347" s="82" t="str">
        <f t="array" ref="Q1347">IF(A1347="", "", (IFNA(IF(A1347="", "", INDEX(UpdateSheet!$K:$K, MATCH(1, (UpdateSheet!$G:$G=MAXIFS(UpdateSheet!$G:$G, UpdateSheet!$H:$H, G1347, UpdateSheet!$I:$I, J1347, UpdateSheet!$G:$G, "&lt;=" &amp; D1347)) * (UpdateSheet!$H:$H=G1347) *(UpdateSheet!$I:$I=J1347), 0))), "")) +
(IFNA(IF(A1347="", "", INDEX(UpdateSheet!$O:$O, MATCH(1, (UpdateSheet!$G:$G=MAXIFS(UpdateSheet!$G:$G, UpdateSheet!$M:$M, K1347,UpdateSheet!$N:$N, N1347, UpdateSheet!$G:$G, "&lt;=" &amp; D1347)) * (UpdateSheet!$M:$M=K1347) *(UpdateSheet!$N:$N=N1347), 0))), ""))
)
</f>
        <v/>
      </c>
      <c r="R1347" s="81" t="s">
        <v>97</v>
      </c>
      <c r="S1347" s="63"/>
      <c r="T1347" s="87"/>
      <c r="U1347" s="84" t="s">
        <v>97</v>
      </c>
      <c r="V1347" s="84" t="s">
        <v>97</v>
      </c>
      <c r="W1347" s="85" t="b">
        <v>0</v>
      </c>
      <c r="X1347" s="63"/>
      <c r="Y1347" s="63"/>
      <c r="Z1347" s="63"/>
    </row>
    <row r="1348">
      <c r="A1348" s="75"/>
      <c r="B1348" s="94"/>
      <c r="C1348" s="75"/>
      <c r="D1348" s="76"/>
      <c r="E1348" s="75" t="s">
        <v>97</v>
      </c>
      <c r="F1348" s="75" t="s">
        <v>97</v>
      </c>
      <c r="G1348" s="77"/>
      <c r="H1348" s="77"/>
      <c r="I1348" s="80"/>
      <c r="J1348" s="77" t="s">
        <v>97</v>
      </c>
      <c r="K1348" s="79" t="s">
        <v>97</v>
      </c>
      <c r="L1348" s="79"/>
      <c r="M1348" s="80"/>
      <c r="N1348" s="79" t="s">
        <v>97</v>
      </c>
      <c r="O1348" s="81" t="str">
        <f t="array" ref="O1348">IF(A1348="", "", (IFNA(IF(A1348="", "", INDEX(UpdateSheet!$L:$L, MATCH(1, (UpdateSheet!$G:$G=MAXIFS(UpdateSheet!$G:$G, UpdateSheet!$H:$H, G1348, UpdateSheet!$G:$G, "&lt;=" &amp; D1348)) * (UpdateSheet!$H:$H=G1348), 0))), "") * J1348) +
(IFNA(IF(A1348="", "", INDEX(UpdateSheet!$P:$P, MATCH(1, (UpdateSheet!$G:$G=MAXIFS(UpdateSheet!$G:$G, UpdateSheet!$M:$M, K1348, UpdateSheet!$G:$G, "&lt;=" &amp; D1348)) * (UpdateSheet!$M:$M=K1348), 0))), "") * N1348)
)
</f>
        <v/>
      </c>
      <c r="P1348" s="86"/>
      <c r="Q1348" s="82" t="str">
        <f t="array" ref="Q1348">IF(A1348="", "", (IFNA(IF(A1348="", "", INDEX(UpdateSheet!$K:$K, MATCH(1, (UpdateSheet!$G:$G=MAXIFS(UpdateSheet!$G:$G, UpdateSheet!$H:$H, G1348, UpdateSheet!$I:$I, J1348, UpdateSheet!$G:$G, "&lt;=" &amp; D1348)) * (UpdateSheet!$H:$H=G1348) *(UpdateSheet!$I:$I=J1348), 0))), "")) +
(IFNA(IF(A1348="", "", INDEX(UpdateSheet!$O:$O, MATCH(1, (UpdateSheet!$G:$G=MAXIFS(UpdateSheet!$G:$G, UpdateSheet!$M:$M, K1348,UpdateSheet!$N:$N, N1348, UpdateSheet!$G:$G, "&lt;=" &amp; D1348)) * (UpdateSheet!$M:$M=K1348) *(UpdateSheet!$N:$N=N1348), 0))), ""))
)
</f>
        <v/>
      </c>
      <c r="R1348" s="81" t="s">
        <v>97</v>
      </c>
      <c r="S1348" s="63"/>
      <c r="T1348" s="87"/>
      <c r="U1348" s="84" t="s">
        <v>97</v>
      </c>
      <c r="V1348" s="84" t="s">
        <v>97</v>
      </c>
      <c r="W1348" s="85" t="b">
        <v>0</v>
      </c>
      <c r="X1348" s="63"/>
      <c r="Y1348" s="63"/>
      <c r="Z1348" s="63"/>
    </row>
    <row r="1349">
      <c r="A1349" s="75"/>
      <c r="B1349" s="94"/>
      <c r="C1349" s="75"/>
      <c r="D1349" s="76"/>
      <c r="E1349" s="75" t="s">
        <v>97</v>
      </c>
      <c r="F1349" s="75" t="s">
        <v>97</v>
      </c>
      <c r="G1349" s="77"/>
      <c r="H1349" s="77"/>
      <c r="I1349" s="80"/>
      <c r="J1349" s="77" t="s">
        <v>97</v>
      </c>
      <c r="K1349" s="79" t="s">
        <v>97</v>
      </c>
      <c r="L1349" s="79"/>
      <c r="M1349" s="80"/>
      <c r="N1349" s="79" t="s">
        <v>97</v>
      </c>
      <c r="O1349" s="81" t="str">
        <f t="array" ref="O1349">IF(A1349="", "", (IFNA(IF(A1349="", "", INDEX(UpdateSheet!$L:$L, MATCH(1, (UpdateSheet!$G:$G=MAXIFS(UpdateSheet!$G:$G, UpdateSheet!$H:$H, G1349, UpdateSheet!$G:$G, "&lt;=" &amp; D1349)) * (UpdateSheet!$H:$H=G1349), 0))), "") * J1349) +
(IFNA(IF(A1349="", "", INDEX(UpdateSheet!$P:$P, MATCH(1, (UpdateSheet!$G:$G=MAXIFS(UpdateSheet!$G:$G, UpdateSheet!$M:$M, K1349, UpdateSheet!$G:$G, "&lt;=" &amp; D1349)) * (UpdateSheet!$M:$M=K1349), 0))), "") * N1349)
)
</f>
        <v/>
      </c>
      <c r="P1349" s="86"/>
      <c r="Q1349" s="82" t="str">
        <f t="array" ref="Q1349">IF(A1349="", "", (IFNA(IF(A1349="", "", INDEX(UpdateSheet!$K:$K, MATCH(1, (UpdateSheet!$G:$G=MAXIFS(UpdateSheet!$G:$G, UpdateSheet!$H:$H, G1349, UpdateSheet!$I:$I, J1349, UpdateSheet!$G:$G, "&lt;=" &amp; D1349)) * (UpdateSheet!$H:$H=G1349) *(UpdateSheet!$I:$I=J1349), 0))), "")) +
(IFNA(IF(A1349="", "", INDEX(UpdateSheet!$O:$O, MATCH(1, (UpdateSheet!$G:$G=MAXIFS(UpdateSheet!$G:$G, UpdateSheet!$M:$M, K1349,UpdateSheet!$N:$N, N1349, UpdateSheet!$G:$G, "&lt;=" &amp; D1349)) * (UpdateSheet!$M:$M=K1349) *(UpdateSheet!$N:$N=N1349), 0))), ""))
)
</f>
        <v/>
      </c>
      <c r="R1349" s="81" t="s">
        <v>97</v>
      </c>
      <c r="S1349" s="63"/>
      <c r="T1349" s="87"/>
      <c r="U1349" s="84" t="s">
        <v>97</v>
      </c>
      <c r="V1349" s="84" t="s">
        <v>97</v>
      </c>
      <c r="W1349" s="85" t="b">
        <v>0</v>
      </c>
      <c r="X1349" s="63"/>
      <c r="Y1349" s="63"/>
      <c r="Z1349" s="63"/>
    </row>
    <row r="1350">
      <c r="A1350" s="75"/>
      <c r="B1350" s="94"/>
      <c r="C1350" s="75"/>
      <c r="D1350" s="76"/>
      <c r="E1350" s="75" t="s">
        <v>97</v>
      </c>
      <c r="F1350" s="75" t="s">
        <v>97</v>
      </c>
      <c r="G1350" s="77"/>
      <c r="H1350" s="77"/>
      <c r="I1350" s="80"/>
      <c r="J1350" s="77" t="s">
        <v>97</v>
      </c>
      <c r="K1350" s="79" t="s">
        <v>97</v>
      </c>
      <c r="L1350" s="79"/>
      <c r="M1350" s="80"/>
      <c r="N1350" s="79" t="s">
        <v>97</v>
      </c>
      <c r="O1350" s="81" t="str">
        <f t="array" ref="O1350">IF(A1350="", "", (IFNA(IF(A1350="", "", INDEX(UpdateSheet!$L:$L, MATCH(1, (UpdateSheet!$G:$G=MAXIFS(UpdateSheet!$G:$G, UpdateSheet!$H:$H, G1350, UpdateSheet!$G:$G, "&lt;=" &amp; D1350)) * (UpdateSheet!$H:$H=G1350), 0))), "") * J1350) +
(IFNA(IF(A1350="", "", INDEX(UpdateSheet!$P:$P, MATCH(1, (UpdateSheet!$G:$G=MAXIFS(UpdateSheet!$G:$G, UpdateSheet!$M:$M, K1350, UpdateSheet!$G:$G, "&lt;=" &amp; D1350)) * (UpdateSheet!$M:$M=K1350), 0))), "") * N1350)
)
</f>
        <v/>
      </c>
      <c r="P1350" s="86"/>
      <c r="Q1350" s="82" t="str">
        <f t="array" ref="Q1350">IF(A1350="", "", (IFNA(IF(A1350="", "", INDEX(UpdateSheet!$K:$K, MATCH(1, (UpdateSheet!$G:$G=MAXIFS(UpdateSheet!$G:$G, UpdateSheet!$H:$H, G1350, UpdateSheet!$I:$I, J1350, UpdateSheet!$G:$G, "&lt;=" &amp; D1350)) * (UpdateSheet!$H:$H=G1350) *(UpdateSheet!$I:$I=J1350), 0))), "")) +
(IFNA(IF(A1350="", "", INDEX(UpdateSheet!$O:$O, MATCH(1, (UpdateSheet!$G:$G=MAXIFS(UpdateSheet!$G:$G, UpdateSheet!$M:$M, K1350,UpdateSheet!$N:$N, N1350, UpdateSheet!$G:$G, "&lt;=" &amp; D1350)) * (UpdateSheet!$M:$M=K1350) *(UpdateSheet!$N:$N=N1350), 0))), ""))
)
</f>
        <v/>
      </c>
      <c r="R1350" s="81" t="s">
        <v>97</v>
      </c>
      <c r="S1350" s="63"/>
      <c r="T1350" s="87"/>
      <c r="U1350" s="84" t="s">
        <v>97</v>
      </c>
      <c r="V1350" s="84" t="s">
        <v>97</v>
      </c>
      <c r="W1350" s="85" t="b">
        <v>0</v>
      </c>
      <c r="X1350" s="63"/>
      <c r="Y1350" s="63"/>
      <c r="Z1350" s="63"/>
    </row>
    <row r="1351">
      <c r="A1351" s="75"/>
      <c r="B1351" s="94"/>
      <c r="C1351" s="75"/>
      <c r="D1351" s="76"/>
      <c r="E1351" s="75" t="s">
        <v>97</v>
      </c>
      <c r="F1351" s="75" t="s">
        <v>97</v>
      </c>
      <c r="G1351" s="77"/>
      <c r="H1351" s="77"/>
      <c r="I1351" s="80"/>
      <c r="J1351" s="77" t="s">
        <v>97</v>
      </c>
      <c r="K1351" s="79" t="s">
        <v>97</v>
      </c>
      <c r="L1351" s="79"/>
      <c r="M1351" s="80"/>
      <c r="N1351" s="79" t="s">
        <v>97</v>
      </c>
      <c r="O1351" s="81" t="str">
        <f t="array" ref="O1351">IF(A1351="", "", (IFNA(IF(A1351="", "", INDEX(UpdateSheet!$L:$L, MATCH(1, (UpdateSheet!$G:$G=MAXIFS(UpdateSheet!$G:$G, UpdateSheet!$H:$H, G1351, UpdateSheet!$G:$G, "&lt;=" &amp; D1351)) * (UpdateSheet!$H:$H=G1351), 0))), "") * J1351) +
(IFNA(IF(A1351="", "", INDEX(UpdateSheet!$P:$P, MATCH(1, (UpdateSheet!$G:$G=MAXIFS(UpdateSheet!$G:$G, UpdateSheet!$M:$M, K1351, UpdateSheet!$G:$G, "&lt;=" &amp; D1351)) * (UpdateSheet!$M:$M=K1351), 0))), "") * N1351)
)
</f>
        <v/>
      </c>
      <c r="P1351" s="86"/>
      <c r="Q1351" s="82" t="str">
        <f t="array" ref="Q1351">IF(A1351="", "", (IFNA(IF(A1351="", "", INDEX(UpdateSheet!$K:$K, MATCH(1, (UpdateSheet!$G:$G=MAXIFS(UpdateSheet!$G:$G, UpdateSheet!$H:$H, G1351, UpdateSheet!$I:$I, J1351, UpdateSheet!$G:$G, "&lt;=" &amp; D1351)) * (UpdateSheet!$H:$H=G1351) *(UpdateSheet!$I:$I=J1351), 0))), "")) +
(IFNA(IF(A1351="", "", INDEX(UpdateSheet!$O:$O, MATCH(1, (UpdateSheet!$G:$G=MAXIFS(UpdateSheet!$G:$G, UpdateSheet!$M:$M, K1351,UpdateSheet!$N:$N, N1351, UpdateSheet!$G:$G, "&lt;=" &amp; D1351)) * (UpdateSheet!$M:$M=K1351) *(UpdateSheet!$N:$N=N1351), 0))), ""))
)
</f>
        <v/>
      </c>
      <c r="R1351" s="81" t="s">
        <v>97</v>
      </c>
      <c r="S1351" s="63"/>
      <c r="T1351" s="87"/>
      <c r="U1351" s="84" t="s">
        <v>97</v>
      </c>
      <c r="V1351" s="84" t="s">
        <v>97</v>
      </c>
      <c r="W1351" s="85" t="b">
        <v>0</v>
      </c>
      <c r="X1351" s="63"/>
      <c r="Y1351" s="63"/>
      <c r="Z1351" s="63"/>
    </row>
    <row r="1352">
      <c r="A1352" s="75"/>
      <c r="B1352" s="94"/>
      <c r="C1352" s="75"/>
      <c r="D1352" s="76"/>
      <c r="E1352" s="75" t="s">
        <v>97</v>
      </c>
      <c r="F1352" s="75" t="s">
        <v>97</v>
      </c>
      <c r="G1352" s="77"/>
      <c r="H1352" s="77"/>
      <c r="I1352" s="80"/>
      <c r="J1352" s="77" t="s">
        <v>97</v>
      </c>
      <c r="K1352" s="79" t="s">
        <v>97</v>
      </c>
      <c r="L1352" s="79"/>
      <c r="M1352" s="80"/>
      <c r="N1352" s="79" t="s">
        <v>97</v>
      </c>
      <c r="O1352" s="81" t="str">
        <f t="array" ref="O1352">IF(A1352="", "", (IFNA(IF(A1352="", "", INDEX(UpdateSheet!$L:$L, MATCH(1, (UpdateSheet!$G:$G=MAXIFS(UpdateSheet!$G:$G, UpdateSheet!$H:$H, G1352, UpdateSheet!$G:$G, "&lt;=" &amp; D1352)) * (UpdateSheet!$H:$H=G1352), 0))), "") * J1352) +
(IFNA(IF(A1352="", "", INDEX(UpdateSheet!$P:$P, MATCH(1, (UpdateSheet!$G:$G=MAXIFS(UpdateSheet!$G:$G, UpdateSheet!$M:$M, K1352, UpdateSheet!$G:$G, "&lt;=" &amp; D1352)) * (UpdateSheet!$M:$M=K1352), 0))), "") * N1352)
)
</f>
        <v/>
      </c>
      <c r="P1352" s="86"/>
      <c r="Q1352" s="82" t="str">
        <f t="array" ref="Q1352">IF(A1352="", "", (IFNA(IF(A1352="", "", INDEX(UpdateSheet!$K:$K, MATCH(1, (UpdateSheet!$G:$G=MAXIFS(UpdateSheet!$G:$G, UpdateSheet!$H:$H, G1352, UpdateSheet!$I:$I, J1352, UpdateSheet!$G:$G, "&lt;=" &amp; D1352)) * (UpdateSheet!$H:$H=G1352) *(UpdateSheet!$I:$I=J1352), 0))), "")) +
(IFNA(IF(A1352="", "", INDEX(UpdateSheet!$O:$O, MATCH(1, (UpdateSheet!$G:$G=MAXIFS(UpdateSheet!$G:$G, UpdateSheet!$M:$M, K1352,UpdateSheet!$N:$N, N1352, UpdateSheet!$G:$G, "&lt;=" &amp; D1352)) * (UpdateSheet!$M:$M=K1352) *(UpdateSheet!$N:$N=N1352), 0))), ""))
)
</f>
        <v/>
      </c>
      <c r="R1352" s="81" t="s">
        <v>97</v>
      </c>
      <c r="S1352" s="63"/>
      <c r="T1352" s="87"/>
      <c r="U1352" s="84" t="s">
        <v>97</v>
      </c>
      <c r="V1352" s="84" t="s">
        <v>97</v>
      </c>
      <c r="W1352" s="85" t="b">
        <v>0</v>
      </c>
      <c r="X1352" s="63"/>
      <c r="Y1352" s="63"/>
      <c r="Z1352" s="63"/>
    </row>
    <row r="1353">
      <c r="A1353" s="75"/>
      <c r="B1353" s="94"/>
      <c r="C1353" s="75"/>
      <c r="D1353" s="76"/>
      <c r="E1353" s="75" t="s">
        <v>97</v>
      </c>
      <c r="F1353" s="75" t="s">
        <v>97</v>
      </c>
      <c r="G1353" s="77"/>
      <c r="H1353" s="77"/>
      <c r="I1353" s="80"/>
      <c r="J1353" s="77" t="s">
        <v>97</v>
      </c>
      <c r="K1353" s="79" t="s">
        <v>97</v>
      </c>
      <c r="L1353" s="79"/>
      <c r="M1353" s="80"/>
      <c r="N1353" s="79" t="s">
        <v>97</v>
      </c>
      <c r="O1353" s="81" t="str">
        <f t="array" ref="O1353">IF(A1353="", "", (IFNA(IF(A1353="", "", INDEX(UpdateSheet!$L:$L, MATCH(1, (UpdateSheet!$G:$G=MAXIFS(UpdateSheet!$G:$G, UpdateSheet!$H:$H, G1353, UpdateSheet!$G:$G, "&lt;=" &amp; D1353)) * (UpdateSheet!$H:$H=G1353), 0))), "") * J1353) +
(IFNA(IF(A1353="", "", INDEX(UpdateSheet!$P:$P, MATCH(1, (UpdateSheet!$G:$G=MAXIFS(UpdateSheet!$G:$G, UpdateSheet!$M:$M, K1353, UpdateSheet!$G:$G, "&lt;=" &amp; D1353)) * (UpdateSheet!$M:$M=K1353), 0))), "") * N1353)
)
</f>
        <v/>
      </c>
      <c r="P1353" s="86"/>
      <c r="Q1353" s="82" t="str">
        <f t="array" ref="Q1353">IF(A1353="", "", (IFNA(IF(A1353="", "", INDEX(UpdateSheet!$K:$K, MATCH(1, (UpdateSheet!$G:$G=MAXIFS(UpdateSheet!$G:$G, UpdateSheet!$H:$H, G1353, UpdateSheet!$I:$I, J1353, UpdateSheet!$G:$G, "&lt;=" &amp; D1353)) * (UpdateSheet!$H:$H=G1353) *(UpdateSheet!$I:$I=J1353), 0))), "")) +
(IFNA(IF(A1353="", "", INDEX(UpdateSheet!$O:$O, MATCH(1, (UpdateSheet!$G:$G=MAXIFS(UpdateSheet!$G:$G, UpdateSheet!$M:$M, K1353,UpdateSheet!$N:$N, N1353, UpdateSheet!$G:$G, "&lt;=" &amp; D1353)) * (UpdateSheet!$M:$M=K1353) *(UpdateSheet!$N:$N=N1353), 0))), ""))
)
</f>
        <v/>
      </c>
      <c r="R1353" s="81" t="s">
        <v>97</v>
      </c>
      <c r="S1353" s="63"/>
      <c r="T1353" s="87"/>
      <c r="U1353" s="84" t="s">
        <v>97</v>
      </c>
      <c r="V1353" s="84" t="s">
        <v>97</v>
      </c>
      <c r="W1353" s="85" t="b">
        <v>0</v>
      </c>
      <c r="X1353" s="63"/>
      <c r="Y1353" s="63"/>
      <c r="Z1353" s="63"/>
    </row>
    <row r="1354">
      <c r="A1354" s="75"/>
      <c r="B1354" s="94"/>
      <c r="C1354" s="75"/>
      <c r="D1354" s="76"/>
      <c r="E1354" s="75" t="s">
        <v>97</v>
      </c>
      <c r="F1354" s="75" t="s">
        <v>97</v>
      </c>
      <c r="G1354" s="77"/>
      <c r="H1354" s="77"/>
      <c r="I1354" s="80"/>
      <c r="J1354" s="77" t="s">
        <v>97</v>
      </c>
      <c r="K1354" s="79" t="s">
        <v>97</v>
      </c>
      <c r="L1354" s="79"/>
      <c r="M1354" s="80"/>
      <c r="N1354" s="79" t="s">
        <v>97</v>
      </c>
      <c r="O1354" s="81" t="str">
        <f t="array" ref="O1354">IF(A1354="", "", (IFNA(IF(A1354="", "", INDEX(UpdateSheet!$L:$L, MATCH(1, (UpdateSheet!$G:$G=MAXIFS(UpdateSheet!$G:$G, UpdateSheet!$H:$H, G1354, UpdateSheet!$G:$G, "&lt;=" &amp; D1354)) * (UpdateSheet!$H:$H=G1354), 0))), "") * J1354) +
(IFNA(IF(A1354="", "", INDEX(UpdateSheet!$P:$P, MATCH(1, (UpdateSheet!$G:$G=MAXIFS(UpdateSheet!$G:$G, UpdateSheet!$M:$M, K1354, UpdateSheet!$G:$G, "&lt;=" &amp; D1354)) * (UpdateSheet!$M:$M=K1354), 0))), "") * N1354)
)
</f>
        <v/>
      </c>
      <c r="P1354" s="86"/>
      <c r="Q1354" s="82" t="str">
        <f t="array" ref="Q1354">IF(A1354="", "", (IFNA(IF(A1354="", "", INDEX(UpdateSheet!$K:$K, MATCH(1, (UpdateSheet!$G:$G=MAXIFS(UpdateSheet!$G:$G, UpdateSheet!$H:$H, G1354, UpdateSheet!$I:$I, J1354, UpdateSheet!$G:$G, "&lt;=" &amp; D1354)) * (UpdateSheet!$H:$H=G1354) *(UpdateSheet!$I:$I=J1354), 0))), "")) +
(IFNA(IF(A1354="", "", INDEX(UpdateSheet!$O:$O, MATCH(1, (UpdateSheet!$G:$G=MAXIFS(UpdateSheet!$G:$G, UpdateSheet!$M:$M, K1354,UpdateSheet!$N:$N, N1354, UpdateSheet!$G:$G, "&lt;=" &amp; D1354)) * (UpdateSheet!$M:$M=K1354) *(UpdateSheet!$N:$N=N1354), 0))), ""))
)
</f>
        <v/>
      </c>
      <c r="R1354" s="81" t="s">
        <v>97</v>
      </c>
      <c r="S1354" s="63"/>
      <c r="T1354" s="87"/>
      <c r="U1354" s="84" t="s">
        <v>97</v>
      </c>
      <c r="V1354" s="84" t="s">
        <v>97</v>
      </c>
      <c r="W1354" s="85" t="b">
        <v>0</v>
      </c>
      <c r="X1354" s="63"/>
      <c r="Y1354" s="63"/>
      <c r="Z1354" s="63"/>
    </row>
    <row r="1355">
      <c r="A1355" s="75"/>
      <c r="B1355" s="94"/>
      <c r="C1355" s="75"/>
      <c r="D1355" s="76"/>
      <c r="E1355" s="75" t="s">
        <v>97</v>
      </c>
      <c r="F1355" s="75" t="s">
        <v>97</v>
      </c>
      <c r="G1355" s="77"/>
      <c r="H1355" s="77"/>
      <c r="I1355" s="80"/>
      <c r="J1355" s="77" t="s">
        <v>97</v>
      </c>
      <c r="K1355" s="79" t="s">
        <v>97</v>
      </c>
      <c r="L1355" s="79"/>
      <c r="M1355" s="80"/>
      <c r="N1355" s="79" t="s">
        <v>97</v>
      </c>
      <c r="O1355" s="81" t="str">
        <f t="array" ref="O1355">IF(A1355="", "", (IFNA(IF(A1355="", "", INDEX(UpdateSheet!$L:$L, MATCH(1, (UpdateSheet!$G:$G=MAXIFS(UpdateSheet!$G:$G, UpdateSheet!$H:$H, G1355, UpdateSheet!$G:$G, "&lt;=" &amp; D1355)) * (UpdateSheet!$H:$H=G1355), 0))), "") * J1355) +
(IFNA(IF(A1355="", "", INDEX(UpdateSheet!$P:$P, MATCH(1, (UpdateSheet!$G:$G=MAXIFS(UpdateSheet!$G:$G, UpdateSheet!$M:$M, K1355, UpdateSheet!$G:$G, "&lt;=" &amp; D1355)) * (UpdateSheet!$M:$M=K1355), 0))), "") * N1355)
)
</f>
        <v/>
      </c>
      <c r="P1355" s="86"/>
      <c r="Q1355" s="82" t="str">
        <f t="array" ref="Q1355">IF(A1355="", "", (IFNA(IF(A1355="", "", INDEX(UpdateSheet!$K:$K, MATCH(1, (UpdateSheet!$G:$G=MAXIFS(UpdateSheet!$G:$G, UpdateSheet!$H:$H, G1355, UpdateSheet!$I:$I, J1355, UpdateSheet!$G:$G, "&lt;=" &amp; D1355)) * (UpdateSheet!$H:$H=G1355) *(UpdateSheet!$I:$I=J1355), 0))), "")) +
(IFNA(IF(A1355="", "", INDEX(UpdateSheet!$O:$O, MATCH(1, (UpdateSheet!$G:$G=MAXIFS(UpdateSheet!$G:$G, UpdateSheet!$M:$M, K1355,UpdateSheet!$N:$N, N1355, UpdateSheet!$G:$G, "&lt;=" &amp; D1355)) * (UpdateSheet!$M:$M=K1355) *(UpdateSheet!$N:$N=N1355), 0))), ""))
)
</f>
        <v/>
      </c>
      <c r="R1355" s="81" t="s">
        <v>97</v>
      </c>
      <c r="S1355" s="63"/>
      <c r="T1355" s="87"/>
      <c r="U1355" s="84" t="s">
        <v>97</v>
      </c>
      <c r="V1355" s="84" t="s">
        <v>97</v>
      </c>
      <c r="W1355" s="85" t="b">
        <v>0</v>
      </c>
      <c r="X1355" s="63"/>
      <c r="Y1355" s="63"/>
      <c r="Z1355" s="63"/>
    </row>
    <row r="1356">
      <c r="A1356" s="75"/>
      <c r="B1356" s="94"/>
      <c r="C1356" s="75"/>
      <c r="D1356" s="76"/>
      <c r="E1356" s="75" t="s">
        <v>97</v>
      </c>
      <c r="F1356" s="75" t="s">
        <v>97</v>
      </c>
      <c r="G1356" s="77"/>
      <c r="H1356" s="77"/>
      <c r="I1356" s="80"/>
      <c r="J1356" s="77" t="s">
        <v>97</v>
      </c>
      <c r="K1356" s="79" t="s">
        <v>97</v>
      </c>
      <c r="L1356" s="79"/>
      <c r="M1356" s="80"/>
      <c r="N1356" s="79" t="s">
        <v>97</v>
      </c>
      <c r="O1356" s="81" t="str">
        <f t="array" ref="O1356">IF(A1356="", "", (IFNA(IF(A1356="", "", INDEX(UpdateSheet!$L:$L, MATCH(1, (UpdateSheet!$G:$G=MAXIFS(UpdateSheet!$G:$G, UpdateSheet!$H:$H, G1356, UpdateSheet!$G:$G, "&lt;=" &amp; D1356)) * (UpdateSheet!$H:$H=G1356), 0))), "") * J1356) +
(IFNA(IF(A1356="", "", INDEX(UpdateSheet!$P:$P, MATCH(1, (UpdateSheet!$G:$G=MAXIFS(UpdateSheet!$G:$G, UpdateSheet!$M:$M, K1356, UpdateSheet!$G:$G, "&lt;=" &amp; D1356)) * (UpdateSheet!$M:$M=K1356), 0))), "") * N1356)
)
</f>
        <v/>
      </c>
      <c r="P1356" s="86"/>
      <c r="Q1356" s="82" t="str">
        <f t="array" ref="Q1356">IF(A1356="", "", (IFNA(IF(A1356="", "", INDEX(UpdateSheet!$K:$K, MATCH(1, (UpdateSheet!$G:$G=MAXIFS(UpdateSheet!$G:$G, UpdateSheet!$H:$H, G1356, UpdateSheet!$I:$I, J1356, UpdateSheet!$G:$G, "&lt;=" &amp; D1356)) * (UpdateSheet!$H:$H=G1356) *(UpdateSheet!$I:$I=J1356), 0))), "")) +
(IFNA(IF(A1356="", "", INDEX(UpdateSheet!$O:$O, MATCH(1, (UpdateSheet!$G:$G=MAXIFS(UpdateSheet!$G:$G, UpdateSheet!$M:$M, K1356,UpdateSheet!$N:$N, N1356, UpdateSheet!$G:$G, "&lt;=" &amp; D1356)) * (UpdateSheet!$M:$M=K1356) *(UpdateSheet!$N:$N=N1356), 0))), ""))
)
</f>
        <v/>
      </c>
      <c r="R1356" s="81" t="s">
        <v>97</v>
      </c>
      <c r="S1356" s="63"/>
      <c r="T1356" s="87"/>
      <c r="U1356" s="84" t="s">
        <v>97</v>
      </c>
      <c r="V1356" s="84" t="s">
        <v>97</v>
      </c>
      <c r="W1356" s="85" t="b">
        <v>0</v>
      </c>
      <c r="X1356" s="63"/>
      <c r="Y1356" s="63"/>
      <c r="Z1356" s="63"/>
    </row>
    <row r="1357">
      <c r="A1357" s="75"/>
      <c r="B1357" s="94"/>
      <c r="C1357" s="75"/>
      <c r="D1357" s="76"/>
      <c r="E1357" s="75" t="s">
        <v>97</v>
      </c>
      <c r="F1357" s="75" t="s">
        <v>97</v>
      </c>
      <c r="G1357" s="77"/>
      <c r="H1357" s="77"/>
      <c r="I1357" s="80"/>
      <c r="J1357" s="77" t="s">
        <v>97</v>
      </c>
      <c r="K1357" s="79" t="s">
        <v>97</v>
      </c>
      <c r="L1357" s="79"/>
      <c r="M1357" s="80"/>
      <c r="N1357" s="79" t="s">
        <v>97</v>
      </c>
      <c r="O1357" s="81" t="str">
        <f t="array" ref="O1357">IF(A1357="", "", (IFNA(IF(A1357="", "", INDEX(UpdateSheet!$L:$L, MATCH(1, (UpdateSheet!$G:$G=MAXIFS(UpdateSheet!$G:$G, UpdateSheet!$H:$H, G1357, UpdateSheet!$G:$G, "&lt;=" &amp; D1357)) * (UpdateSheet!$H:$H=G1357), 0))), "") * J1357) +
(IFNA(IF(A1357="", "", INDEX(UpdateSheet!$P:$P, MATCH(1, (UpdateSheet!$G:$G=MAXIFS(UpdateSheet!$G:$G, UpdateSheet!$M:$M, K1357, UpdateSheet!$G:$G, "&lt;=" &amp; D1357)) * (UpdateSheet!$M:$M=K1357), 0))), "") * N1357)
)
</f>
        <v/>
      </c>
      <c r="P1357" s="86"/>
      <c r="Q1357" s="82" t="str">
        <f t="array" ref="Q1357">IF(A1357="", "", (IFNA(IF(A1357="", "", INDEX(UpdateSheet!$K:$K, MATCH(1, (UpdateSheet!$G:$G=MAXIFS(UpdateSheet!$G:$G, UpdateSheet!$H:$H, G1357, UpdateSheet!$I:$I, J1357, UpdateSheet!$G:$G, "&lt;=" &amp; D1357)) * (UpdateSheet!$H:$H=G1357) *(UpdateSheet!$I:$I=J1357), 0))), "")) +
(IFNA(IF(A1357="", "", INDEX(UpdateSheet!$O:$O, MATCH(1, (UpdateSheet!$G:$G=MAXIFS(UpdateSheet!$G:$G, UpdateSheet!$M:$M, K1357,UpdateSheet!$N:$N, N1357, UpdateSheet!$G:$G, "&lt;=" &amp; D1357)) * (UpdateSheet!$M:$M=K1357) *(UpdateSheet!$N:$N=N1357), 0))), ""))
)
</f>
        <v/>
      </c>
      <c r="R1357" s="81" t="s">
        <v>97</v>
      </c>
      <c r="S1357" s="63"/>
      <c r="T1357" s="87"/>
      <c r="U1357" s="84" t="s">
        <v>97</v>
      </c>
      <c r="V1357" s="84" t="s">
        <v>97</v>
      </c>
      <c r="W1357" s="85" t="b">
        <v>0</v>
      </c>
      <c r="X1357" s="63"/>
      <c r="Y1357" s="63"/>
      <c r="Z1357" s="63"/>
    </row>
    <row r="1358">
      <c r="A1358" s="75"/>
      <c r="B1358" s="94"/>
      <c r="C1358" s="75"/>
      <c r="D1358" s="76"/>
      <c r="E1358" s="75" t="s">
        <v>97</v>
      </c>
      <c r="F1358" s="75" t="s">
        <v>97</v>
      </c>
      <c r="G1358" s="77"/>
      <c r="H1358" s="77"/>
      <c r="I1358" s="80"/>
      <c r="J1358" s="77" t="s">
        <v>97</v>
      </c>
      <c r="K1358" s="79" t="s">
        <v>97</v>
      </c>
      <c r="L1358" s="79"/>
      <c r="M1358" s="80"/>
      <c r="N1358" s="79" t="s">
        <v>97</v>
      </c>
      <c r="O1358" s="81" t="str">
        <f t="array" ref="O1358">IF(A1358="", "", (IFNA(IF(A1358="", "", INDEX(UpdateSheet!$L:$L, MATCH(1, (UpdateSheet!$G:$G=MAXIFS(UpdateSheet!$G:$G, UpdateSheet!$H:$H, G1358, UpdateSheet!$G:$G, "&lt;=" &amp; D1358)) * (UpdateSheet!$H:$H=G1358), 0))), "") * J1358) +
(IFNA(IF(A1358="", "", INDEX(UpdateSheet!$P:$P, MATCH(1, (UpdateSheet!$G:$G=MAXIFS(UpdateSheet!$G:$G, UpdateSheet!$M:$M, K1358, UpdateSheet!$G:$G, "&lt;=" &amp; D1358)) * (UpdateSheet!$M:$M=K1358), 0))), "") * N1358)
)
</f>
        <v/>
      </c>
      <c r="P1358" s="86"/>
      <c r="Q1358" s="82" t="str">
        <f t="array" ref="Q1358">IF(A1358="", "", (IFNA(IF(A1358="", "", INDEX(UpdateSheet!$K:$K, MATCH(1, (UpdateSheet!$G:$G=MAXIFS(UpdateSheet!$G:$G, UpdateSheet!$H:$H, G1358, UpdateSheet!$I:$I, J1358, UpdateSheet!$G:$G, "&lt;=" &amp; D1358)) * (UpdateSheet!$H:$H=G1358) *(UpdateSheet!$I:$I=J1358), 0))), "")) +
(IFNA(IF(A1358="", "", INDEX(UpdateSheet!$O:$O, MATCH(1, (UpdateSheet!$G:$G=MAXIFS(UpdateSheet!$G:$G, UpdateSheet!$M:$M, K1358,UpdateSheet!$N:$N, N1358, UpdateSheet!$G:$G, "&lt;=" &amp; D1358)) * (UpdateSheet!$M:$M=K1358) *(UpdateSheet!$N:$N=N1358), 0))), ""))
)
</f>
        <v/>
      </c>
      <c r="R1358" s="81" t="s">
        <v>97</v>
      </c>
      <c r="S1358" s="63"/>
      <c r="T1358" s="87"/>
      <c r="U1358" s="84" t="s">
        <v>97</v>
      </c>
      <c r="V1358" s="84" t="s">
        <v>97</v>
      </c>
      <c r="W1358" s="85" t="b">
        <v>0</v>
      </c>
      <c r="X1358" s="63"/>
      <c r="Y1358" s="63"/>
      <c r="Z1358" s="63"/>
    </row>
    <row r="1359">
      <c r="A1359" s="75"/>
      <c r="B1359" s="94"/>
      <c r="C1359" s="75"/>
      <c r="D1359" s="76"/>
      <c r="E1359" s="75" t="s">
        <v>97</v>
      </c>
      <c r="F1359" s="75" t="s">
        <v>97</v>
      </c>
      <c r="G1359" s="77"/>
      <c r="H1359" s="77"/>
      <c r="I1359" s="80"/>
      <c r="J1359" s="77" t="s">
        <v>97</v>
      </c>
      <c r="K1359" s="79" t="s">
        <v>97</v>
      </c>
      <c r="L1359" s="79"/>
      <c r="M1359" s="80"/>
      <c r="N1359" s="79" t="s">
        <v>97</v>
      </c>
      <c r="O1359" s="81" t="str">
        <f t="array" ref="O1359">IF(A1359="", "", (IFNA(IF(A1359="", "", INDEX(UpdateSheet!$L:$L, MATCH(1, (UpdateSheet!$G:$G=MAXIFS(UpdateSheet!$G:$G, UpdateSheet!$H:$H, G1359, UpdateSheet!$G:$G, "&lt;=" &amp; D1359)) * (UpdateSheet!$H:$H=G1359), 0))), "") * J1359) +
(IFNA(IF(A1359="", "", INDEX(UpdateSheet!$P:$P, MATCH(1, (UpdateSheet!$G:$G=MAXIFS(UpdateSheet!$G:$G, UpdateSheet!$M:$M, K1359, UpdateSheet!$G:$G, "&lt;=" &amp; D1359)) * (UpdateSheet!$M:$M=K1359), 0))), "") * N1359)
)
</f>
        <v/>
      </c>
      <c r="P1359" s="86"/>
      <c r="Q1359" s="82" t="str">
        <f t="array" ref="Q1359">IF(A1359="", "", (IFNA(IF(A1359="", "", INDEX(UpdateSheet!$K:$K, MATCH(1, (UpdateSheet!$G:$G=MAXIFS(UpdateSheet!$G:$G, UpdateSheet!$H:$H, G1359, UpdateSheet!$I:$I, J1359, UpdateSheet!$G:$G, "&lt;=" &amp; D1359)) * (UpdateSheet!$H:$H=G1359) *(UpdateSheet!$I:$I=J1359), 0))), "")) +
(IFNA(IF(A1359="", "", INDEX(UpdateSheet!$O:$O, MATCH(1, (UpdateSheet!$G:$G=MAXIFS(UpdateSheet!$G:$G, UpdateSheet!$M:$M, K1359,UpdateSheet!$N:$N, N1359, UpdateSheet!$G:$G, "&lt;=" &amp; D1359)) * (UpdateSheet!$M:$M=K1359) *(UpdateSheet!$N:$N=N1359), 0))), ""))
)
</f>
        <v/>
      </c>
      <c r="R1359" s="81" t="s">
        <v>97</v>
      </c>
      <c r="S1359" s="63"/>
      <c r="T1359" s="87"/>
      <c r="U1359" s="84" t="s">
        <v>97</v>
      </c>
      <c r="V1359" s="84" t="s">
        <v>97</v>
      </c>
      <c r="W1359" s="85" t="b">
        <v>0</v>
      </c>
      <c r="X1359" s="63"/>
      <c r="Y1359" s="63"/>
      <c r="Z1359" s="63"/>
    </row>
    <row r="1360">
      <c r="A1360" s="75"/>
      <c r="B1360" s="94"/>
      <c r="C1360" s="75"/>
      <c r="D1360" s="76"/>
      <c r="E1360" s="75" t="s">
        <v>97</v>
      </c>
      <c r="F1360" s="75" t="s">
        <v>97</v>
      </c>
      <c r="G1360" s="77"/>
      <c r="H1360" s="77"/>
      <c r="I1360" s="80"/>
      <c r="J1360" s="77" t="s">
        <v>97</v>
      </c>
      <c r="K1360" s="79" t="s">
        <v>97</v>
      </c>
      <c r="L1360" s="79"/>
      <c r="M1360" s="80"/>
      <c r="N1360" s="79" t="s">
        <v>97</v>
      </c>
      <c r="O1360" s="81" t="str">
        <f t="array" ref="O1360">IF(A1360="", "", (IFNA(IF(A1360="", "", INDEX(UpdateSheet!$L:$L, MATCH(1, (UpdateSheet!$G:$G=MAXIFS(UpdateSheet!$G:$G, UpdateSheet!$H:$H, G1360, UpdateSheet!$G:$G, "&lt;=" &amp; D1360)) * (UpdateSheet!$H:$H=G1360), 0))), "") * J1360) +
(IFNA(IF(A1360="", "", INDEX(UpdateSheet!$P:$P, MATCH(1, (UpdateSheet!$G:$G=MAXIFS(UpdateSheet!$G:$G, UpdateSheet!$M:$M, K1360, UpdateSheet!$G:$G, "&lt;=" &amp; D1360)) * (UpdateSheet!$M:$M=K1360), 0))), "") * N1360)
)
</f>
        <v/>
      </c>
      <c r="P1360" s="86"/>
      <c r="Q1360" s="82" t="str">
        <f t="array" ref="Q1360">IF(A1360="", "", (IFNA(IF(A1360="", "", INDEX(UpdateSheet!$K:$K, MATCH(1, (UpdateSheet!$G:$G=MAXIFS(UpdateSheet!$G:$G, UpdateSheet!$H:$H, G1360, UpdateSheet!$I:$I, J1360, UpdateSheet!$G:$G, "&lt;=" &amp; D1360)) * (UpdateSheet!$H:$H=G1360) *(UpdateSheet!$I:$I=J1360), 0))), "")) +
(IFNA(IF(A1360="", "", INDEX(UpdateSheet!$O:$O, MATCH(1, (UpdateSheet!$G:$G=MAXIFS(UpdateSheet!$G:$G, UpdateSheet!$M:$M, K1360,UpdateSheet!$N:$N, N1360, UpdateSheet!$G:$G, "&lt;=" &amp; D1360)) * (UpdateSheet!$M:$M=K1360) *(UpdateSheet!$N:$N=N1360), 0))), ""))
)
</f>
        <v/>
      </c>
      <c r="R1360" s="81" t="s">
        <v>97</v>
      </c>
      <c r="S1360" s="63"/>
      <c r="T1360" s="87"/>
      <c r="U1360" s="84" t="s">
        <v>97</v>
      </c>
      <c r="V1360" s="84" t="s">
        <v>97</v>
      </c>
      <c r="W1360" s="85" t="b">
        <v>0</v>
      </c>
      <c r="X1360" s="63"/>
      <c r="Y1360" s="63"/>
      <c r="Z1360" s="63"/>
    </row>
    <row r="1361">
      <c r="A1361" s="75"/>
      <c r="B1361" s="94"/>
      <c r="C1361" s="75"/>
      <c r="D1361" s="76"/>
      <c r="E1361" s="75" t="s">
        <v>97</v>
      </c>
      <c r="F1361" s="75" t="s">
        <v>97</v>
      </c>
      <c r="G1361" s="77"/>
      <c r="H1361" s="77"/>
      <c r="I1361" s="80"/>
      <c r="J1361" s="77" t="s">
        <v>97</v>
      </c>
      <c r="K1361" s="79" t="s">
        <v>97</v>
      </c>
      <c r="L1361" s="79"/>
      <c r="M1361" s="80"/>
      <c r="N1361" s="79" t="s">
        <v>97</v>
      </c>
      <c r="O1361" s="81" t="str">
        <f t="array" ref="O1361">IF(A1361="", "", (IFNA(IF(A1361="", "", INDEX(UpdateSheet!$L:$L, MATCH(1, (UpdateSheet!$G:$G=MAXIFS(UpdateSheet!$G:$G, UpdateSheet!$H:$H, G1361, UpdateSheet!$G:$G, "&lt;=" &amp; D1361)) * (UpdateSheet!$H:$H=G1361), 0))), "") * J1361) +
(IFNA(IF(A1361="", "", INDEX(UpdateSheet!$P:$P, MATCH(1, (UpdateSheet!$G:$G=MAXIFS(UpdateSheet!$G:$G, UpdateSheet!$M:$M, K1361, UpdateSheet!$G:$G, "&lt;=" &amp; D1361)) * (UpdateSheet!$M:$M=K1361), 0))), "") * N1361)
)
</f>
        <v/>
      </c>
      <c r="P1361" s="86"/>
      <c r="Q1361" s="82" t="str">
        <f t="array" ref="Q1361">IF(A1361="", "", (IFNA(IF(A1361="", "", INDEX(UpdateSheet!$K:$K, MATCH(1, (UpdateSheet!$G:$G=MAXIFS(UpdateSheet!$G:$G, UpdateSheet!$H:$H, G1361, UpdateSheet!$I:$I, J1361, UpdateSheet!$G:$G, "&lt;=" &amp; D1361)) * (UpdateSheet!$H:$H=G1361) *(UpdateSheet!$I:$I=J1361), 0))), "")) +
(IFNA(IF(A1361="", "", INDEX(UpdateSheet!$O:$O, MATCH(1, (UpdateSheet!$G:$G=MAXIFS(UpdateSheet!$G:$G, UpdateSheet!$M:$M, K1361,UpdateSheet!$N:$N, N1361, UpdateSheet!$G:$G, "&lt;=" &amp; D1361)) * (UpdateSheet!$M:$M=K1361) *(UpdateSheet!$N:$N=N1361), 0))), ""))
)
</f>
        <v/>
      </c>
      <c r="R1361" s="81" t="s">
        <v>97</v>
      </c>
      <c r="S1361" s="63"/>
      <c r="T1361" s="87"/>
      <c r="U1361" s="84" t="s">
        <v>97</v>
      </c>
      <c r="V1361" s="84" t="s">
        <v>97</v>
      </c>
      <c r="W1361" s="85" t="b">
        <v>0</v>
      </c>
      <c r="X1361" s="63"/>
      <c r="Y1361" s="63"/>
      <c r="Z1361" s="63"/>
    </row>
    <row r="1362">
      <c r="A1362" s="75"/>
      <c r="B1362" s="94"/>
      <c r="C1362" s="75"/>
      <c r="D1362" s="76"/>
      <c r="E1362" s="75" t="s">
        <v>97</v>
      </c>
      <c r="F1362" s="75" t="s">
        <v>97</v>
      </c>
      <c r="G1362" s="77"/>
      <c r="H1362" s="77"/>
      <c r="I1362" s="80"/>
      <c r="J1362" s="77" t="s">
        <v>97</v>
      </c>
      <c r="K1362" s="79" t="s">
        <v>97</v>
      </c>
      <c r="L1362" s="79"/>
      <c r="M1362" s="80"/>
      <c r="N1362" s="79" t="s">
        <v>97</v>
      </c>
      <c r="O1362" s="81" t="str">
        <f t="array" ref="O1362">IF(A1362="", "", (IFNA(IF(A1362="", "", INDEX(UpdateSheet!$L:$L, MATCH(1, (UpdateSheet!$G:$G=MAXIFS(UpdateSheet!$G:$G, UpdateSheet!$H:$H, G1362, UpdateSheet!$G:$G, "&lt;=" &amp; D1362)) * (UpdateSheet!$H:$H=G1362), 0))), "") * J1362) +
(IFNA(IF(A1362="", "", INDEX(UpdateSheet!$P:$P, MATCH(1, (UpdateSheet!$G:$G=MAXIFS(UpdateSheet!$G:$G, UpdateSheet!$M:$M, K1362, UpdateSheet!$G:$G, "&lt;=" &amp; D1362)) * (UpdateSheet!$M:$M=K1362), 0))), "") * N1362)
)
</f>
        <v/>
      </c>
      <c r="P1362" s="86"/>
      <c r="Q1362" s="82" t="str">
        <f t="array" ref="Q1362">IF(A1362="", "", (IFNA(IF(A1362="", "", INDEX(UpdateSheet!$K:$K, MATCH(1, (UpdateSheet!$G:$G=MAXIFS(UpdateSheet!$G:$G, UpdateSheet!$H:$H, G1362, UpdateSheet!$I:$I, J1362, UpdateSheet!$G:$G, "&lt;=" &amp; D1362)) * (UpdateSheet!$H:$H=G1362) *(UpdateSheet!$I:$I=J1362), 0))), "")) +
(IFNA(IF(A1362="", "", INDEX(UpdateSheet!$O:$O, MATCH(1, (UpdateSheet!$G:$G=MAXIFS(UpdateSheet!$G:$G, UpdateSheet!$M:$M, K1362,UpdateSheet!$N:$N, N1362, UpdateSheet!$G:$G, "&lt;=" &amp; D1362)) * (UpdateSheet!$M:$M=K1362) *(UpdateSheet!$N:$N=N1362), 0))), ""))
)
</f>
        <v/>
      </c>
      <c r="R1362" s="81" t="s">
        <v>97</v>
      </c>
      <c r="S1362" s="63"/>
      <c r="T1362" s="87"/>
      <c r="U1362" s="84" t="s">
        <v>97</v>
      </c>
      <c r="V1362" s="84" t="s">
        <v>97</v>
      </c>
      <c r="W1362" s="85" t="b">
        <v>0</v>
      </c>
      <c r="X1362" s="63"/>
      <c r="Y1362" s="63"/>
      <c r="Z1362" s="63"/>
    </row>
    <row r="1363">
      <c r="A1363" s="75"/>
      <c r="B1363" s="94"/>
      <c r="C1363" s="75"/>
      <c r="D1363" s="76"/>
      <c r="E1363" s="75" t="s">
        <v>97</v>
      </c>
      <c r="F1363" s="75" t="s">
        <v>97</v>
      </c>
      <c r="G1363" s="77"/>
      <c r="H1363" s="77"/>
      <c r="I1363" s="80"/>
      <c r="J1363" s="77" t="s">
        <v>97</v>
      </c>
      <c r="K1363" s="79" t="s">
        <v>97</v>
      </c>
      <c r="L1363" s="79"/>
      <c r="M1363" s="80"/>
      <c r="N1363" s="79" t="s">
        <v>97</v>
      </c>
      <c r="O1363" s="81" t="str">
        <f t="array" ref="O1363">IF(A1363="", "", (IFNA(IF(A1363="", "", INDEX(UpdateSheet!$L:$L, MATCH(1, (UpdateSheet!$G:$G=MAXIFS(UpdateSheet!$G:$G, UpdateSheet!$H:$H, G1363, UpdateSheet!$G:$G, "&lt;=" &amp; D1363)) * (UpdateSheet!$H:$H=G1363), 0))), "") * J1363) +
(IFNA(IF(A1363="", "", INDEX(UpdateSheet!$P:$P, MATCH(1, (UpdateSheet!$G:$G=MAXIFS(UpdateSheet!$G:$G, UpdateSheet!$M:$M, K1363, UpdateSheet!$G:$G, "&lt;=" &amp; D1363)) * (UpdateSheet!$M:$M=K1363), 0))), "") * N1363)
)
</f>
        <v/>
      </c>
      <c r="P1363" s="86"/>
      <c r="Q1363" s="82" t="str">
        <f t="array" ref="Q1363">IF(A1363="", "", (IFNA(IF(A1363="", "", INDEX(UpdateSheet!$K:$K, MATCH(1, (UpdateSheet!$G:$G=MAXIFS(UpdateSheet!$G:$G, UpdateSheet!$H:$H, G1363, UpdateSheet!$I:$I, J1363, UpdateSheet!$G:$G, "&lt;=" &amp; D1363)) * (UpdateSheet!$H:$H=G1363) *(UpdateSheet!$I:$I=J1363), 0))), "")) +
(IFNA(IF(A1363="", "", INDEX(UpdateSheet!$O:$O, MATCH(1, (UpdateSheet!$G:$G=MAXIFS(UpdateSheet!$G:$G, UpdateSheet!$M:$M, K1363,UpdateSheet!$N:$N, N1363, UpdateSheet!$G:$G, "&lt;=" &amp; D1363)) * (UpdateSheet!$M:$M=K1363) *(UpdateSheet!$N:$N=N1363), 0))), ""))
)
</f>
        <v/>
      </c>
      <c r="R1363" s="81" t="s">
        <v>97</v>
      </c>
      <c r="S1363" s="63"/>
      <c r="T1363" s="87"/>
      <c r="U1363" s="84" t="s">
        <v>97</v>
      </c>
      <c r="V1363" s="84" t="s">
        <v>97</v>
      </c>
      <c r="W1363" s="85" t="b">
        <v>0</v>
      </c>
      <c r="X1363" s="63"/>
      <c r="Y1363" s="63"/>
      <c r="Z1363" s="63"/>
    </row>
    <row r="1364">
      <c r="A1364" s="75"/>
      <c r="B1364" s="94"/>
      <c r="C1364" s="75"/>
      <c r="D1364" s="76"/>
      <c r="E1364" s="75" t="s">
        <v>97</v>
      </c>
      <c r="F1364" s="75" t="s">
        <v>97</v>
      </c>
      <c r="G1364" s="77"/>
      <c r="H1364" s="77"/>
      <c r="I1364" s="80"/>
      <c r="J1364" s="77" t="s">
        <v>97</v>
      </c>
      <c r="K1364" s="79" t="s">
        <v>97</v>
      </c>
      <c r="L1364" s="79"/>
      <c r="M1364" s="80"/>
      <c r="N1364" s="79" t="s">
        <v>97</v>
      </c>
      <c r="O1364" s="81" t="str">
        <f t="array" ref="O1364">IF(A1364="", "", (IFNA(IF(A1364="", "", INDEX(UpdateSheet!$L:$L, MATCH(1, (UpdateSheet!$G:$G=MAXIFS(UpdateSheet!$G:$G, UpdateSheet!$H:$H, G1364, UpdateSheet!$G:$G, "&lt;=" &amp; D1364)) * (UpdateSheet!$H:$H=G1364), 0))), "") * J1364) +
(IFNA(IF(A1364="", "", INDEX(UpdateSheet!$P:$P, MATCH(1, (UpdateSheet!$G:$G=MAXIFS(UpdateSheet!$G:$G, UpdateSheet!$M:$M, K1364, UpdateSheet!$G:$G, "&lt;=" &amp; D1364)) * (UpdateSheet!$M:$M=K1364), 0))), "") * N1364)
)
</f>
        <v/>
      </c>
      <c r="P1364" s="86"/>
      <c r="Q1364" s="82" t="str">
        <f t="array" ref="Q1364">IF(A1364="", "", (IFNA(IF(A1364="", "", INDEX(UpdateSheet!$K:$K, MATCH(1, (UpdateSheet!$G:$G=MAXIFS(UpdateSheet!$G:$G, UpdateSheet!$H:$H, G1364, UpdateSheet!$I:$I, J1364, UpdateSheet!$G:$G, "&lt;=" &amp; D1364)) * (UpdateSheet!$H:$H=G1364) *(UpdateSheet!$I:$I=J1364), 0))), "")) +
(IFNA(IF(A1364="", "", INDEX(UpdateSheet!$O:$O, MATCH(1, (UpdateSheet!$G:$G=MAXIFS(UpdateSheet!$G:$G, UpdateSheet!$M:$M, K1364,UpdateSheet!$N:$N, N1364, UpdateSheet!$G:$G, "&lt;=" &amp; D1364)) * (UpdateSheet!$M:$M=K1364) *(UpdateSheet!$N:$N=N1364), 0))), ""))
)
</f>
        <v/>
      </c>
      <c r="R1364" s="81" t="s">
        <v>97</v>
      </c>
      <c r="S1364" s="63"/>
      <c r="T1364" s="87"/>
      <c r="U1364" s="84" t="s">
        <v>97</v>
      </c>
      <c r="V1364" s="84" t="s">
        <v>97</v>
      </c>
      <c r="W1364" s="85" t="b">
        <v>0</v>
      </c>
      <c r="X1364" s="63"/>
      <c r="Y1364" s="63"/>
      <c r="Z1364" s="63"/>
    </row>
    <row r="1365">
      <c r="A1365" s="75"/>
      <c r="B1365" s="94"/>
      <c r="C1365" s="75"/>
      <c r="D1365" s="76"/>
      <c r="E1365" s="75" t="s">
        <v>97</v>
      </c>
      <c r="F1365" s="75" t="s">
        <v>97</v>
      </c>
      <c r="G1365" s="77"/>
      <c r="H1365" s="77"/>
      <c r="I1365" s="80"/>
      <c r="J1365" s="77" t="s">
        <v>97</v>
      </c>
      <c r="K1365" s="79" t="s">
        <v>97</v>
      </c>
      <c r="L1365" s="79"/>
      <c r="M1365" s="80"/>
      <c r="N1365" s="79" t="s">
        <v>97</v>
      </c>
      <c r="O1365" s="81" t="str">
        <f t="array" ref="O1365">IF(A1365="", "", (IFNA(IF(A1365="", "", INDEX(UpdateSheet!$L:$L, MATCH(1, (UpdateSheet!$G:$G=MAXIFS(UpdateSheet!$G:$G, UpdateSheet!$H:$H, G1365, UpdateSheet!$G:$G, "&lt;=" &amp; D1365)) * (UpdateSheet!$H:$H=G1365), 0))), "") * J1365) +
(IFNA(IF(A1365="", "", INDEX(UpdateSheet!$P:$P, MATCH(1, (UpdateSheet!$G:$G=MAXIFS(UpdateSheet!$G:$G, UpdateSheet!$M:$M, K1365, UpdateSheet!$G:$G, "&lt;=" &amp; D1365)) * (UpdateSheet!$M:$M=K1365), 0))), "") * N1365)
)
</f>
        <v/>
      </c>
      <c r="P1365" s="86"/>
      <c r="Q1365" s="82" t="str">
        <f t="array" ref="Q1365">IF(A1365="", "", (IFNA(IF(A1365="", "", INDEX(UpdateSheet!$K:$K, MATCH(1, (UpdateSheet!$G:$G=MAXIFS(UpdateSheet!$G:$G, UpdateSheet!$H:$H, G1365, UpdateSheet!$I:$I, J1365, UpdateSheet!$G:$G, "&lt;=" &amp; D1365)) * (UpdateSheet!$H:$H=G1365) *(UpdateSheet!$I:$I=J1365), 0))), "")) +
(IFNA(IF(A1365="", "", INDEX(UpdateSheet!$O:$O, MATCH(1, (UpdateSheet!$G:$G=MAXIFS(UpdateSheet!$G:$G, UpdateSheet!$M:$M, K1365,UpdateSheet!$N:$N, N1365, UpdateSheet!$G:$G, "&lt;=" &amp; D1365)) * (UpdateSheet!$M:$M=K1365) *(UpdateSheet!$N:$N=N1365), 0))), ""))
)
</f>
        <v/>
      </c>
      <c r="R1365" s="81" t="s">
        <v>97</v>
      </c>
      <c r="S1365" s="63"/>
      <c r="T1365" s="87"/>
      <c r="U1365" s="84" t="s">
        <v>97</v>
      </c>
      <c r="V1365" s="84" t="s">
        <v>97</v>
      </c>
      <c r="W1365" s="85" t="b">
        <v>0</v>
      </c>
      <c r="X1365" s="63"/>
      <c r="Y1365" s="63"/>
      <c r="Z1365" s="63"/>
    </row>
    <row r="1366">
      <c r="A1366" s="75"/>
      <c r="B1366" s="94"/>
      <c r="C1366" s="75"/>
      <c r="D1366" s="76"/>
      <c r="E1366" s="75" t="s">
        <v>97</v>
      </c>
      <c r="F1366" s="75" t="s">
        <v>97</v>
      </c>
      <c r="G1366" s="77"/>
      <c r="H1366" s="77"/>
      <c r="I1366" s="80"/>
      <c r="J1366" s="77" t="s">
        <v>97</v>
      </c>
      <c r="K1366" s="79" t="s">
        <v>97</v>
      </c>
      <c r="L1366" s="79"/>
      <c r="M1366" s="80"/>
      <c r="N1366" s="79" t="s">
        <v>97</v>
      </c>
      <c r="O1366" s="81" t="str">
        <f t="array" ref="O1366">IF(A1366="", "", (IFNA(IF(A1366="", "", INDEX(UpdateSheet!$L:$L, MATCH(1, (UpdateSheet!$G:$G=MAXIFS(UpdateSheet!$G:$G, UpdateSheet!$H:$H, G1366, UpdateSheet!$G:$G, "&lt;=" &amp; D1366)) * (UpdateSheet!$H:$H=G1366), 0))), "") * J1366) +
(IFNA(IF(A1366="", "", INDEX(UpdateSheet!$P:$P, MATCH(1, (UpdateSheet!$G:$G=MAXIFS(UpdateSheet!$G:$G, UpdateSheet!$M:$M, K1366, UpdateSheet!$G:$G, "&lt;=" &amp; D1366)) * (UpdateSheet!$M:$M=K1366), 0))), "") * N1366)
)
</f>
        <v/>
      </c>
      <c r="P1366" s="86"/>
      <c r="Q1366" s="82" t="str">
        <f t="array" ref="Q1366">IF(A1366="", "", (IFNA(IF(A1366="", "", INDEX(UpdateSheet!$K:$K, MATCH(1, (UpdateSheet!$G:$G=MAXIFS(UpdateSheet!$G:$G, UpdateSheet!$H:$H, G1366, UpdateSheet!$I:$I, J1366, UpdateSheet!$G:$G, "&lt;=" &amp; D1366)) * (UpdateSheet!$H:$H=G1366) *(UpdateSheet!$I:$I=J1366), 0))), "")) +
(IFNA(IF(A1366="", "", INDEX(UpdateSheet!$O:$O, MATCH(1, (UpdateSheet!$G:$G=MAXIFS(UpdateSheet!$G:$G, UpdateSheet!$M:$M, K1366,UpdateSheet!$N:$N, N1366, UpdateSheet!$G:$G, "&lt;=" &amp; D1366)) * (UpdateSheet!$M:$M=K1366) *(UpdateSheet!$N:$N=N1366), 0))), ""))
)
</f>
        <v/>
      </c>
      <c r="R1366" s="81" t="s">
        <v>97</v>
      </c>
      <c r="S1366" s="63"/>
      <c r="T1366" s="87"/>
      <c r="U1366" s="84" t="s">
        <v>97</v>
      </c>
      <c r="V1366" s="84" t="s">
        <v>97</v>
      </c>
      <c r="W1366" s="85" t="b">
        <v>0</v>
      </c>
      <c r="X1366" s="63"/>
      <c r="Y1366" s="63"/>
      <c r="Z1366" s="63"/>
    </row>
    <row r="1367">
      <c r="A1367" s="75"/>
      <c r="B1367" s="94"/>
      <c r="C1367" s="75"/>
      <c r="D1367" s="76"/>
      <c r="E1367" s="75" t="s">
        <v>97</v>
      </c>
      <c r="F1367" s="75" t="s">
        <v>97</v>
      </c>
      <c r="G1367" s="77"/>
      <c r="H1367" s="77"/>
      <c r="I1367" s="80"/>
      <c r="J1367" s="77" t="s">
        <v>97</v>
      </c>
      <c r="K1367" s="79" t="s">
        <v>97</v>
      </c>
      <c r="L1367" s="79"/>
      <c r="M1367" s="80"/>
      <c r="N1367" s="79" t="s">
        <v>97</v>
      </c>
      <c r="O1367" s="81" t="str">
        <f t="array" ref="O1367">IF(A1367="", "", (IFNA(IF(A1367="", "", INDEX(UpdateSheet!$L:$L, MATCH(1, (UpdateSheet!$G:$G=MAXIFS(UpdateSheet!$G:$G, UpdateSheet!$H:$H, G1367, UpdateSheet!$G:$G, "&lt;=" &amp; D1367)) * (UpdateSheet!$H:$H=G1367), 0))), "") * J1367) +
(IFNA(IF(A1367="", "", INDEX(UpdateSheet!$P:$P, MATCH(1, (UpdateSheet!$G:$G=MAXIFS(UpdateSheet!$G:$G, UpdateSheet!$M:$M, K1367, UpdateSheet!$G:$G, "&lt;=" &amp; D1367)) * (UpdateSheet!$M:$M=K1367), 0))), "") * N1367)
)
</f>
        <v/>
      </c>
      <c r="P1367" s="86"/>
      <c r="Q1367" s="82" t="str">
        <f t="array" ref="Q1367">IF(A1367="", "", (IFNA(IF(A1367="", "", INDEX(UpdateSheet!$K:$K, MATCH(1, (UpdateSheet!$G:$G=MAXIFS(UpdateSheet!$G:$G, UpdateSheet!$H:$H, G1367, UpdateSheet!$I:$I, J1367, UpdateSheet!$G:$G, "&lt;=" &amp; D1367)) * (UpdateSheet!$H:$H=G1367) *(UpdateSheet!$I:$I=J1367), 0))), "")) +
(IFNA(IF(A1367="", "", INDEX(UpdateSheet!$O:$O, MATCH(1, (UpdateSheet!$G:$G=MAXIFS(UpdateSheet!$G:$G, UpdateSheet!$M:$M, K1367,UpdateSheet!$N:$N, N1367, UpdateSheet!$G:$G, "&lt;=" &amp; D1367)) * (UpdateSheet!$M:$M=K1367) *(UpdateSheet!$N:$N=N1367), 0))), ""))
)
</f>
        <v/>
      </c>
      <c r="R1367" s="81" t="s">
        <v>97</v>
      </c>
      <c r="S1367" s="63"/>
      <c r="T1367" s="87"/>
      <c r="U1367" s="84" t="s">
        <v>97</v>
      </c>
      <c r="V1367" s="84" t="s">
        <v>97</v>
      </c>
      <c r="W1367" s="85" t="b">
        <v>0</v>
      </c>
      <c r="X1367" s="63"/>
      <c r="Y1367" s="63"/>
      <c r="Z1367" s="63"/>
    </row>
    <row r="1368">
      <c r="A1368" s="75"/>
      <c r="B1368" s="94"/>
      <c r="C1368" s="75"/>
      <c r="D1368" s="76"/>
      <c r="E1368" s="75" t="s">
        <v>97</v>
      </c>
      <c r="F1368" s="75" t="s">
        <v>97</v>
      </c>
      <c r="G1368" s="77"/>
      <c r="H1368" s="77"/>
      <c r="I1368" s="80"/>
      <c r="J1368" s="77" t="s">
        <v>97</v>
      </c>
      <c r="K1368" s="79" t="s">
        <v>97</v>
      </c>
      <c r="L1368" s="79"/>
      <c r="M1368" s="80"/>
      <c r="N1368" s="79" t="s">
        <v>97</v>
      </c>
      <c r="O1368" s="81" t="str">
        <f t="array" ref="O1368">IF(A1368="", "", (IFNA(IF(A1368="", "", INDEX(UpdateSheet!$L:$L, MATCH(1, (UpdateSheet!$G:$G=MAXIFS(UpdateSheet!$G:$G, UpdateSheet!$H:$H, G1368, UpdateSheet!$G:$G, "&lt;=" &amp; D1368)) * (UpdateSheet!$H:$H=G1368), 0))), "") * J1368) +
(IFNA(IF(A1368="", "", INDEX(UpdateSheet!$P:$P, MATCH(1, (UpdateSheet!$G:$G=MAXIFS(UpdateSheet!$G:$G, UpdateSheet!$M:$M, K1368, UpdateSheet!$G:$G, "&lt;=" &amp; D1368)) * (UpdateSheet!$M:$M=K1368), 0))), "") * N1368)
)
</f>
        <v/>
      </c>
      <c r="P1368" s="86"/>
      <c r="Q1368" s="82" t="str">
        <f t="array" ref="Q1368">IF(A1368="", "", (IFNA(IF(A1368="", "", INDEX(UpdateSheet!$K:$K, MATCH(1, (UpdateSheet!$G:$G=MAXIFS(UpdateSheet!$G:$G, UpdateSheet!$H:$H, G1368, UpdateSheet!$I:$I, J1368, UpdateSheet!$G:$G, "&lt;=" &amp; D1368)) * (UpdateSheet!$H:$H=G1368) *(UpdateSheet!$I:$I=J1368), 0))), "")) +
(IFNA(IF(A1368="", "", INDEX(UpdateSheet!$O:$O, MATCH(1, (UpdateSheet!$G:$G=MAXIFS(UpdateSheet!$G:$G, UpdateSheet!$M:$M, K1368,UpdateSheet!$N:$N, N1368, UpdateSheet!$G:$G, "&lt;=" &amp; D1368)) * (UpdateSheet!$M:$M=K1368) *(UpdateSheet!$N:$N=N1368), 0))), ""))
)
</f>
        <v/>
      </c>
      <c r="R1368" s="81" t="s">
        <v>97</v>
      </c>
      <c r="S1368" s="63"/>
      <c r="T1368" s="87"/>
      <c r="U1368" s="84" t="s">
        <v>97</v>
      </c>
      <c r="V1368" s="84" t="s">
        <v>97</v>
      </c>
      <c r="W1368" s="85" t="b">
        <v>0</v>
      </c>
      <c r="X1368" s="63"/>
      <c r="Y1368" s="63"/>
      <c r="Z1368" s="63"/>
    </row>
    <row r="1369">
      <c r="A1369" s="75"/>
      <c r="B1369" s="94"/>
      <c r="C1369" s="75"/>
      <c r="D1369" s="76"/>
      <c r="E1369" s="75" t="s">
        <v>97</v>
      </c>
      <c r="F1369" s="75" t="s">
        <v>97</v>
      </c>
      <c r="G1369" s="77"/>
      <c r="H1369" s="77"/>
      <c r="I1369" s="80"/>
      <c r="J1369" s="77" t="s">
        <v>97</v>
      </c>
      <c r="K1369" s="79" t="s">
        <v>97</v>
      </c>
      <c r="L1369" s="79"/>
      <c r="M1369" s="80"/>
      <c r="N1369" s="79" t="s">
        <v>97</v>
      </c>
      <c r="O1369" s="81" t="str">
        <f t="array" ref="O1369">IF(A1369="", "", (IFNA(IF(A1369="", "", INDEX(UpdateSheet!$L:$L, MATCH(1, (UpdateSheet!$G:$G=MAXIFS(UpdateSheet!$G:$G, UpdateSheet!$H:$H, G1369, UpdateSheet!$G:$G, "&lt;=" &amp; D1369)) * (UpdateSheet!$H:$H=G1369), 0))), "") * J1369) +
(IFNA(IF(A1369="", "", INDEX(UpdateSheet!$P:$P, MATCH(1, (UpdateSheet!$G:$G=MAXIFS(UpdateSheet!$G:$G, UpdateSheet!$M:$M, K1369, UpdateSheet!$G:$G, "&lt;=" &amp; D1369)) * (UpdateSheet!$M:$M=K1369), 0))), "") * N1369)
)
</f>
        <v/>
      </c>
      <c r="P1369" s="86"/>
      <c r="Q1369" s="82" t="str">
        <f t="array" ref="Q1369">IF(A1369="", "", (IFNA(IF(A1369="", "", INDEX(UpdateSheet!$K:$K, MATCH(1, (UpdateSheet!$G:$G=MAXIFS(UpdateSheet!$G:$G, UpdateSheet!$H:$H, G1369, UpdateSheet!$I:$I, J1369, UpdateSheet!$G:$G, "&lt;=" &amp; D1369)) * (UpdateSheet!$H:$H=G1369) *(UpdateSheet!$I:$I=J1369), 0))), "")) +
(IFNA(IF(A1369="", "", INDEX(UpdateSheet!$O:$O, MATCH(1, (UpdateSheet!$G:$G=MAXIFS(UpdateSheet!$G:$G, UpdateSheet!$M:$M, K1369,UpdateSheet!$N:$N, N1369, UpdateSheet!$G:$G, "&lt;=" &amp; D1369)) * (UpdateSheet!$M:$M=K1369) *(UpdateSheet!$N:$N=N1369), 0))), ""))
)
</f>
        <v/>
      </c>
      <c r="R1369" s="81" t="s">
        <v>97</v>
      </c>
      <c r="S1369" s="63"/>
      <c r="T1369" s="87"/>
      <c r="U1369" s="84" t="s">
        <v>97</v>
      </c>
      <c r="V1369" s="84" t="s">
        <v>97</v>
      </c>
      <c r="W1369" s="85" t="b">
        <v>0</v>
      </c>
      <c r="X1369" s="63"/>
      <c r="Y1369" s="63"/>
      <c r="Z1369" s="63"/>
    </row>
    <row r="1370">
      <c r="A1370" s="75"/>
      <c r="B1370" s="94"/>
      <c r="C1370" s="75"/>
      <c r="D1370" s="76"/>
      <c r="E1370" s="75" t="s">
        <v>97</v>
      </c>
      <c r="F1370" s="75" t="s">
        <v>97</v>
      </c>
      <c r="G1370" s="77"/>
      <c r="H1370" s="77"/>
      <c r="I1370" s="80"/>
      <c r="J1370" s="77" t="s">
        <v>97</v>
      </c>
      <c r="K1370" s="79" t="s">
        <v>97</v>
      </c>
      <c r="L1370" s="79"/>
      <c r="M1370" s="80"/>
      <c r="N1370" s="79" t="s">
        <v>97</v>
      </c>
      <c r="O1370" s="81" t="str">
        <f t="array" ref="O1370">IF(A1370="", "", (IFNA(IF(A1370="", "", INDEX(UpdateSheet!$L:$L, MATCH(1, (UpdateSheet!$G:$G=MAXIFS(UpdateSheet!$G:$G, UpdateSheet!$H:$H, G1370, UpdateSheet!$G:$G, "&lt;=" &amp; D1370)) * (UpdateSheet!$H:$H=G1370), 0))), "") * J1370) +
(IFNA(IF(A1370="", "", INDEX(UpdateSheet!$P:$P, MATCH(1, (UpdateSheet!$G:$G=MAXIFS(UpdateSheet!$G:$G, UpdateSheet!$M:$M, K1370, UpdateSheet!$G:$G, "&lt;=" &amp; D1370)) * (UpdateSheet!$M:$M=K1370), 0))), "") * N1370)
)
</f>
        <v/>
      </c>
      <c r="P1370" s="86"/>
      <c r="Q1370" s="82" t="str">
        <f t="array" ref="Q1370">IF(A1370="", "", (IFNA(IF(A1370="", "", INDEX(UpdateSheet!$K:$K, MATCH(1, (UpdateSheet!$G:$G=MAXIFS(UpdateSheet!$G:$G, UpdateSheet!$H:$H, G1370, UpdateSheet!$I:$I, J1370, UpdateSheet!$G:$G, "&lt;=" &amp; D1370)) * (UpdateSheet!$H:$H=G1370) *(UpdateSheet!$I:$I=J1370), 0))), "")) +
(IFNA(IF(A1370="", "", INDEX(UpdateSheet!$O:$O, MATCH(1, (UpdateSheet!$G:$G=MAXIFS(UpdateSheet!$G:$G, UpdateSheet!$M:$M, K1370,UpdateSheet!$N:$N, N1370, UpdateSheet!$G:$G, "&lt;=" &amp; D1370)) * (UpdateSheet!$M:$M=K1370) *(UpdateSheet!$N:$N=N1370), 0))), ""))
)
</f>
        <v/>
      </c>
      <c r="R1370" s="81" t="s">
        <v>97</v>
      </c>
      <c r="S1370" s="63"/>
      <c r="T1370" s="87"/>
      <c r="U1370" s="84" t="s">
        <v>97</v>
      </c>
      <c r="V1370" s="84" t="s">
        <v>97</v>
      </c>
      <c r="W1370" s="85" t="b">
        <v>0</v>
      </c>
      <c r="X1370" s="63"/>
      <c r="Y1370" s="63"/>
      <c r="Z1370" s="63"/>
    </row>
    <row r="1371">
      <c r="A1371" s="75"/>
      <c r="B1371" s="94"/>
      <c r="C1371" s="75"/>
      <c r="D1371" s="76"/>
      <c r="E1371" s="75" t="s">
        <v>97</v>
      </c>
      <c r="F1371" s="75" t="s">
        <v>97</v>
      </c>
      <c r="G1371" s="77"/>
      <c r="H1371" s="77"/>
      <c r="I1371" s="80"/>
      <c r="J1371" s="77" t="s">
        <v>97</v>
      </c>
      <c r="K1371" s="79" t="s">
        <v>97</v>
      </c>
      <c r="L1371" s="79"/>
      <c r="M1371" s="80"/>
      <c r="N1371" s="79" t="s">
        <v>97</v>
      </c>
      <c r="O1371" s="81" t="str">
        <f t="array" ref="O1371">IF(A1371="", "", (IFNA(IF(A1371="", "", INDEX(UpdateSheet!$L:$L, MATCH(1, (UpdateSheet!$G:$G=MAXIFS(UpdateSheet!$G:$G, UpdateSheet!$H:$H, G1371, UpdateSheet!$G:$G, "&lt;=" &amp; D1371)) * (UpdateSheet!$H:$H=G1371), 0))), "") * J1371) +
(IFNA(IF(A1371="", "", INDEX(UpdateSheet!$P:$P, MATCH(1, (UpdateSheet!$G:$G=MAXIFS(UpdateSheet!$G:$G, UpdateSheet!$M:$M, K1371, UpdateSheet!$G:$G, "&lt;=" &amp; D1371)) * (UpdateSheet!$M:$M=K1371), 0))), "") * N1371)
)
</f>
        <v/>
      </c>
      <c r="P1371" s="86"/>
      <c r="Q1371" s="82" t="str">
        <f t="array" ref="Q1371">IF(A1371="", "", (IFNA(IF(A1371="", "", INDEX(UpdateSheet!$K:$K, MATCH(1, (UpdateSheet!$G:$G=MAXIFS(UpdateSheet!$G:$G, UpdateSheet!$H:$H, G1371, UpdateSheet!$I:$I, J1371, UpdateSheet!$G:$G, "&lt;=" &amp; D1371)) * (UpdateSheet!$H:$H=G1371) *(UpdateSheet!$I:$I=J1371), 0))), "")) +
(IFNA(IF(A1371="", "", INDEX(UpdateSheet!$O:$O, MATCH(1, (UpdateSheet!$G:$G=MAXIFS(UpdateSheet!$G:$G, UpdateSheet!$M:$M, K1371,UpdateSheet!$N:$N, N1371, UpdateSheet!$G:$G, "&lt;=" &amp; D1371)) * (UpdateSheet!$M:$M=K1371) *(UpdateSheet!$N:$N=N1371), 0))), ""))
)
</f>
        <v/>
      </c>
      <c r="R1371" s="81" t="s">
        <v>97</v>
      </c>
      <c r="S1371" s="63"/>
      <c r="T1371" s="87"/>
      <c r="U1371" s="84" t="s">
        <v>97</v>
      </c>
      <c r="V1371" s="84" t="s">
        <v>97</v>
      </c>
      <c r="W1371" s="85" t="b">
        <v>0</v>
      </c>
      <c r="X1371" s="63"/>
      <c r="Y1371" s="63"/>
      <c r="Z1371" s="63"/>
    </row>
    <row r="1372">
      <c r="A1372" s="75"/>
      <c r="B1372" s="94"/>
      <c r="C1372" s="75"/>
      <c r="D1372" s="76"/>
      <c r="E1372" s="75" t="s">
        <v>97</v>
      </c>
      <c r="F1372" s="75" t="s">
        <v>97</v>
      </c>
      <c r="G1372" s="77"/>
      <c r="H1372" s="77"/>
      <c r="I1372" s="80"/>
      <c r="J1372" s="77" t="s">
        <v>97</v>
      </c>
      <c r="K1372" s="79" t="s">
        <v>97</v>
      </c>
      <c r="L1372" s="79"/>
      <c r="M1372" s="80"/>
      <c r="N1372" s="79" t="s">
        <v>97</v>
      </c>
      <c r="O1372" s="81" t="str">
        <f t="array" ref="O1372">IF(A1372="", "", (IFNA(IF(A1372="", "", INDEX(UpdateSheet!$L:$L, MATCH(1, (UpdateSheet!$G:$G=MAXIFS(UpdateSheet!$G:$G, UpdateSheet!$H:$H, G1372, UpdateSheet!$G:$G, "&lt;=" &amp; D1372)) * (UpdateSheet!$H:$H=G1372), 0))), "") * J1372) +
(IFNA(IF(A1372="", "", INDEX(UpdateSheet!$P:$P, MATCH(1, (UpdateSheet!$G:$G=MAXIFS(UpdateSheet!$G:$G, UpdateSheet!$M:$M, K1372, UpdateSheet!$G:$G, "&lt;=" &amp; D1372)) * (UpdateSheet!$M:$M=K1372), 0))), "") * N1372)
)
</f>
        <v/>
      </c>
      <c r="P1372" s="86"/>
      <c r="Q1372" s="82" t="str">
        <f t="array" ref="Q1372">IF(A1372="", "", (IFNA(IF(A1372="", "", INDEX(UpdateSheet!$K:$K, MATCH(1, (UpdateSheet!$G:$G=MAXIFS(UpdateSheet!$G:$G, UpdateSheet!$H:$H, G1372, UpdateSheet!$I:$I, J1372, UpdateSheet!$G:$G, "&lt;=" &amp; D1372)) * (UpdateSheet!$H:$H=G1372) *(UpdateSheet!$I:$I=J1372), 0))), "")) +
(IFNA(IF(A1372="", "", INDEX(UpdateSheet!$O:$O, MATCH(1, (UpdateSheet!$G:$G=MAXIFS(UpdateSheet!$G:$G, UpdateSheet!$M:$M, K1372,UpdateSheet!$N:$N, N1372, UpdateSheet!$G:$G, "&lt;=" &amp; D1372)) * (UpdateSheet!$M:$M=K1372) *(UpdateSheet!$N:$N=N1372), 0))), ""))
)
</f>
        <v/>
      </c>
      <c r="R1372" s="81" t="s">
        <v>97</v>
      </c>
      <c r="S1372" s="63"/>
      <c r="T1372" s="87"/>
      <c r="U1372" s="84" t="s">
        <v>97</v>
      </c>
      <c r="V1372" s="84" t="s">
        <v>97</v>
      </c>
      <c r="W1372" s="85" t="b">
        <v>0</v>
      </c>
      <c r="X1372" s="63"/>
      <c r="Y1372" s="63"/>
      <c r="Z1372" s="63"/>
    </row>
    <row r="1373">
      <c r="A1373" s="75"/>
      <c r="B1373" s="94"/>
      <c r="C1373" s="75"/>
      <c r="D1373" s="76"/>
      <c r="E1373" s="75" t="s">
        <v>97</v>
      </c>
      <c r="F1373" s="75" t="s">
        <v>97</v>
      </c>
      <c r="G1373" s="77"/>
      <c r="H1373" s="77"/>
      <c r="I1373" s="80"/>
      <c r="J1373" s="77" t="s">
        <v>97</v>
      </c>
      <c r="K1373" s="79" t="s">
        <v>97</v>
      </c>
      <c r="L1373" s="79"/>
      <c r="M1373" s="80"/>
      <c r="N1373" s="79" t="s">
        <v>97</v>
      </c>
      <c r="O1373" s="81" t="str">
        <f t="array" ref="O1373">IF(A1373="", "", (IFNA(IF(A1373="", "", INDEX(UpdateSheet!$L:$L, MATCH(1, (UpdateSheet!$G:$G=MAXIFS(UpdateSheet!$G:$G, UpdateSheet!$H:$H, G1373, UpdateSheet!$G:$G, "&lt;=" &amp; D1373)) * (UpdateSheet!$H:$H=G1373), 0))), "") * J1373) +
(IFNA(IF(A1373="", "", INDEX(UpdateSheet!$P:$P, MATCH(1, (UpdateSheet!$G:$G=MAXIFS(UpdateSheet!$G:$G, UpdateSheet!$M:$M, K1373, UpdateSheet!$G:$G, "&lt;=" &amp; D1373)) * (UpdateSheet!$M:$M=K1373), 0))), "") * N1373)
)
</f>
        <v/>
      </c>
      <c r="P1373" s="86"/>
      <c r="Q1373" s="82" t="str">
        <f t="array" ref="Q1373">IF(A1373="", "", (IFNA(IF(A1373="", "", INDEX(UpdateSheet!$K:$K, MATCH(1, (UpdateSheet!$G:$G=MAXIFS(UpdateSheet!$G:$G, UpdateSheet!$H:$H, G1373, UpdateSheet!$I:$I, J1373, UpdateSheet!$G:$G, "&lt;=" &amp; D1373)) * (UpdateSheet!$H:$H=G1373) *(UpdateSheet!$I:$I=J1373), 0))), "")) +
(IFNA(IF(A1373="", "", INDEX(UpdateSheet!$O:$O, MATCH(1, (UpdateSheet!$G:$G=MAXIFS(UpdateSheet!$G:$G, UpdateSheet!$M:$M, K1373,UpdateSheet!$N:$N, N1373, UpdateSheet!$G:$G, "&lt;=" &amp; D1373)) * (UpdateSheet!$M:$M=K1373) *(UpdateSheet!$N:$N=N1373), 0))), ""))
)
</f>
        <v/>
      </c>
      <c r="R1373" s="81" t="s">
        <v>97</v>
      </c>
      <c r="S1373" s="63"/>
      <c r="T1373" s="87"/>
      <c r="U1373" s="84" t="s">
        <v>97</v>
      </c>
      <c r="V1373" s="84" t="s">
        <v>97</v>
      </c>
      <c r="W1373" s="85" t="b">
        <v>0</v>
      </c>
      <c r="X1373" s="63"/>
      <c r="Y1373" s="63"/>
      <c r="Z1373" s="63"/>
    </row>
    <row r="1374">
      <c r="A1374" s="75"/>
      <c r="B1374" s="94"/>
      <c r="C1374" s="75"/>
      <c r="D1374" s="76"/>
      <c r="E1374" s="75" t="s">
        <v>97</v>
      </c>
      <c r="F1374" s="75" t="s">
        <v>97</v>
      </c>
      <c r="G1374" s="77"/>
      <c r="H1374" s="77"/>
      <c r="I1374" s="80"/>
      <c r="J1374" s="77" t="s">
        <v>97</v>
      </c>
      <c r="K1374" s="79" t="s">
        <v>97</v>
      </c>
      <c r="L1374" s="79"/>
      <c r="M1374" s="80"/>
      <c r="N1374" s="79" t="s">
        <v>97</v>
      </c>
      <c r="O1374" s="81" t="str">
        <f t="array" ref="O1374">IF(A1374="", "", (IFNA(IF(A1374="", "", INDEX(UpdateSheet!$L:$L, MATCH(1, (UpdateSheet!$G:$G=MAXIFS(UpdateSheet!$G:$G, UpdateSheet!$H:$H, G1374, UpdateSheet!$G:$G, "&lt;=" &amp; D1374)) * (UpdateSheet!$H:$H=G1374), 0))), "") * J1374) +
(IFNA(IF(A1374="", "", INDEX(UpdateSheet!$P:$P, MATCH(1, (UpdateSheet!$G:$G=MAXIFS(UpdateSheet!$G:$G, UpdateSheet!$M:$M, K1374, UpdateSheet!$G:$G, "&lt;=" &amp; D1374)) * (UpdateSheet!$M:$M=K1374), 0))), "") * N1374)
)
</f>
        <v/>
      </c>
      <c r="P1374" s="86"/>
      <c r="Q1374" s="82" t="str">
        <f t="array" ref="Q1374">IF(A1374="", "", (IFNA(IF(A1374="", "", INDEX(UpdateSheet!$K:$K, MATCH(1, (UpdateSheet!$G:$G=MAXIFS(UpdateSheet!$G:$G, UpdateSheet!$H:$H, G1374, UpdateSheet!$I:$I, J1374, UpdateSheet!$G:$G, "&lt;=" &amp; D1374)) * (UpdateSheet!$H:$H=G1374) *(UpdateSheet!$I:$I=J1374), 0))), "")) +
(IFNA(IF(A1374="", "", INDEX(UpdateSheet!$O:$O, MATCH(1, (UpdateSheet!$G:$G=MAXIFS(UpdateSheet!$G:$G, UpdateSheet!$M:$M, K1374,UpdateSheet!$N:$N, N1374, UpdateSheet!$G:$G, "&lt;=" &amp; D1374)) * (UpdateSheet!$M:$M=K1374) *(UpdateSheet!$N:$N=N1374), 0))), ""))
)
</f>
        <v/>
      </c>
      <c r="R1374" s="81" t="s">
        <v>97</v>
      </c>
      <c r="S1374" s="63"/>
      <c r="T1374" s="87"/>
      <c r="U1374" s="84" t="s">
        <v>97</v>
      </c>
      <c r="V1374" s="84" t="s">
        <v>97</v>
      </c>
      <c r="W1374" s="85" t="b">
        <v>0</v>
      </c>
      <c r="X1374" s="63"/>
      <c r="Y1374" s="63"/>
      <c r="Z1374" s="63"/>
    </row>
    <row r="1375">
      <c r="A1375" s="75"/>
      <c r="B1375" s="94"/>
      <c r="C1375" s="75"/>
      <c r="D1375" s="76"/>
      <c r="E1375" s="75" t="s">
        <v>97</v>
      </c>
      <c r="F1375" s="75" t="s">
        <v>97</v>
      </c>
      <c r="G1375" s="77"/>
      <c r="H1375" s="77"/>
      <c r="I1375" s="80"/>
      <c r="J1375" s="77" t="s">
        <v>97</v>
      </c>
      <c r="K1375" s="79" t="s">
        <v>97</v>
      </c>
      <c r="L1375" s="79"/>
      <c r="M1375" s="80"/>
      <c r="N1375" s="79" t="s">
        <v>97</v>
      </c>
      <c r="O1375" s="81" t="str">
        <f t="array" ref="O1375">IF(A1375="", "", (IFNA(IF(A1375="", "", INDEX(UpdateSheet!$L:$L, MATCH(1, (UpdateSheet!$G:$G=MAXIFS(UpdateSheet!$G:$G, UpdateSheet!$H:$H, G1375, UpdateSheet!$G:$G, "&lt;=" &amp; D1375)) * (UpdateSheet!$H:$H=G1375), 0))), "") * J1375) +
(IFNA(IF(A1375="", "", INDEX(UpdateSheet!$P:$P, MATCH(1, (UpdateSheet!$G:$G=MAXIFS(UpdateSheet!$G:$G, UpdateSheet!$M:$M, K1375, UpdateSheet!$G:$G, "&lt;=" &amp; D1375)) * (UpdateSheet!$M:$M=K1375), 0))), "") * N1375)
)
</f>
        <v/>
      </c>
      <c r="P1375" s="86"/>
      <c r="Q1375" s="82" t="str">
        <f t="array" ref="Q1375">IF(A1375="", "", (IFNA(IF(A1375="", "", INDEX(UpdateSheet!$K:$K, MATCH(1, (UpdateSheet!$G:$G=MAXIFS(UpdateSheet!$G:$G, UpdateSheet!$H:$H, G1375, UpdateSheet!$I:$I, J1375, UpdateSheet!$G:$G, "&lt;=" &amp; D1375)) * (UpdateSheet!$H:$H=G1375) *(UpdateSheet!$I:$I=J1375), 0))), "")) +
(IFNA(IF(A1375="", "", INDEX(UpdateSheet!$O:$O, MATCH(1, (UpdateSheet!$G:$G=MAXIFS(UpdateSheet!$G:$G, UpdateSheet!$M:$M, K1375,UpdateSheet!$N:$N, N1375, UpdateSheet!$G:$G, "&lt;=" &amp; D1375)) * (UpdateSheet!$M:$M=K1375) *(UpdateSheet!$N:$N=N1375), 0))), ""))
)
</f>
        <v/>
      </c>
      <c r="R1375" s="81" t="s">
        <v>97</v>
      </c>
      <c r="S1375" s="63"/>
      <c r="T1375" s="87"/>
      <c r="U1375" s="84" t="s">
        <v>97</v>
      </c>
      <c r="V1375" s="84" t="s">
        <v>97</v>
      </c>
      <c r="W1375" s="85" t="b">
        <v>0</v>
      </c>
      <c r="X1375" s="63"/>
      <c r="Y1375" s="63"/>
      <c r="Z1375" s="63"/>
    </row>
    <row r="1376">
      <c r="A1376" s="75"/>
      <c r="B1376" s="94"/>
      <c r="C1376" s="75"/>
      <c r="D1376" s="76"/>
      <c r="E1376" s="75" t="s">
        <v>97</v>
      </c>
      <c r="F1376" s="75" t="s">
        <v>97</v>
      </c>
      <c r="G1376" s="77"/>
      <c r="H1376" s="77"/>
      <c r="I1376" s="80"/>
      <c r="J1376" s="77" t="s">
        <v>97</v>
      </c>
      <c r="K1376" s="79" t="s">
        <v>97</v>
      </c>
      <c r="L1376" s="79"/>
      <c r="M1376" s="80"/>
      <c r="N1376" s="79" t="s">
        <v>97</v>
      </c>
      <c r="O1376" s="81" t="str">
        <f t="array" ref="O1376">IF(A1376="", "", (IFNA(IF(A1376="", "", INDEX(UpdateSheet!$L:$L, MATCH(1, (UpdateSheet!$G:$G=MAXIFS(UpdateSheet!$G:$G, UpdateSheet!$H:$H, G1376, UpdateSheet!$G:$G, "&lt;=" &amp; D1376)) * (UpdateSheet!$H:$H=G1376), 0))), "") * J1376) +
(IFNA(IF(A1376="", "", INDEX(UpdateSheet!$P:$P, MATCH(1, (UpdateSheet!$G:$G=MAXIFS(UpdateSheet!$G:$G, UpdateSheet!$M:$M, K1376, UpdateSheet!$G:$G, "&lt;=" &amp; D1376)) * (UpdateSheet!$M:$M=K1376), 0))), "") * N1376)
)
</f>
        <v/>
      </c>
      <c r="P1376" s="86"/>
      <c r="Q1376" s="82" t="str">
        <f t="array" ref="Q1376">IF(A1376="", "", (IFNA(IF(A1376="", "", INDEX(UpdateSheet!$K:$K, MATCH(1, (UpdateSheet!$G:$G=MAXIFS(UpdateSheet!$G:$G, UpdateSheet!$H:$H, G1376, UpdateSheet!$I:$I, J1376, UpdateSheet!$G:$G, "&lt;=" &amp; D1376)) * (UpdateSheet!$H:$H=G1376) *(UpdateSheet!$I:$I=J1376), 0))), "")) +
(IFNA(IF(A1376="", "", INDEX(UpdateSheet!$O:$O, MATCH(1, (UpdateSheet!$G:$G=MAXIFS(UpdateSheet!$G:$G, UpdateSheet!$M:$M, K1376,UpdateSheet!$N:$N, N1376, UpdateSheet!$G:$G, "&lt;=" &amp; D1376)) * (UpdateSheet!$M:$M=K1376) *(UpdateSheet!$N:$N=N1376), 0))), ""))
)
</f>
        <v/>
      </c>
      <c r="R1376" s="81" t="s">
        <v>97</v>
      </c>
      <c r="S1376" s="63"/>
      <c r="T1376" s="87"/>
      <c r="U1376" s="84" t="s">
        <v>97</v>
      </c>
      <c r="V1376" s="84" t="s">
        <v>97</v>
      </c>
      <c r="W1376" s="85" t="b">
        <v>0</v>
      </c>
      <c r="X1376" s="63"/>
      <c r="Y1376" s="63"/>
      <c r="Z1376" s="63"/>
    </row>
    <row r="1377">
      <c r="A1377" s="75"/>
      <c r="B1377" s="94"/>
      <c r="C1377" s="75"/>
      <c r="D1377" s="76"/>
      <c r="E1377" s="75" t="s">
        <v>97</v>
      </c>
      <c r="F1377" s="75" t="s">
        <v>97</v>
      </c>
      <c r="G1377" s="77"/>
      <c r="H1377" s="77"/>
      <c r="I1377" s="80"/>
      <c r="J1377" s="77" t="s">
        <v>97</v>
      </c>
      <c r="K1377" s="79" t="s">
        <v>97</v>
      </c>
      <c r="L1377" s="79"/>
      <c r="M1377" s="80"/>
      <c r="N1377" s="79" t="s">
        <v>97</v>
      </c>
      <c r="O1377" s="81" t="str">
        <f t="array" ref="O1377">IF(A1377="", "", (IFNA(IF(A1377="", "", INDEX(UpdateSheet!$L:$L, MATCH(1, (UpdateSheet!$G:$G=MAXIFS(UpdateSheet!$G:$G, UpdateSheet!$H:$H, G1377, UpdateSheet!$G:$G, "&lt;=" &amp; D1377)) * (UpdateSheet!$H:$H=G1377), 0))), "") * J1377) +
(IFNA(IF(A1377="", "", INDEX(UpdateSheet!$P:$P, MATCH(1, (UpdateSheet!$G:$G=MAXIFS(UpdateSheet!$G:$G, UpdateSheet!$M:$M, K1377, UpdateSheet!$G:$G, "&lt;=" &amp; D1377)) * (UpdateSheet!$M:$M=K1377), 0))), "") * N1377)
)
</f>
        <v/>
      </c>
      <c r="P1377" s="86"/>
      <c r="Q1377" s="82" t="str">
        <f t="array" ref="Q1377">IF(A1377="", "", (IFNA(IF(A1377="", "", INDEX(UpdateSheet!$K:$K, MATCH(1, (UpdateSheet!$G:$G=MAXIFS(UpdateSheet!$G:$G, UpdateSheet!$H:$H, G1377, UpdateSheet!$I:$I, J1377, UpdateSheet!$G:$G, "&lt;=" &amp; D1377)) * (UpdateSheet!$H:$H=G1377) *(UpdateSheet!$I:$I=J1377), 0))), "")) +
(IFNA(IF(A1377="", "", INDEX(UpdateSheet!$O:$O, MATCH(1, (UpdateSheet!$G:$G=MAXIFS(UpdateSheet!$G:$G, UpdateSheet!$M:$M, K1377,UpdateSheet!$N:$N, N1377, UpdateSheet!$G:$G, "&lt;=" &amp; D1377)) * (UpdateSheet!$M:$M=K1377) *(UpdateSheet!$N:$N=N1377), 0))), ""))
)
</f>
        <v/>
      </c>
      <c r="R1377" s="81" t="s">
        <v>97</v>
      </c>
      <c r="S1377" s="63"/>
      <c r="T1377" s="87"/>
      <c r="U1377" s="84" t="s">
        <v>97</v>
      </c>
      <c r="V1377" s="84" t="s">
        <v>97</v>
      </c>
      <c r="W1377" s="85" t="b">
        <v>0</v>
      </c>
      <c r="X1377" s="63"/>
      <c r="Y1377" s="63"/>
      <c r="Z1377" s="63"/>
    </row>
    <row r="1378">
      <c r="A1378" s="75"/>
      <c r="B1378" s="94"/>
      <c r="C1378" s="75"/>
      <c r="D1378" s="76"/>
      <c r="E1378" s="75" t="s">
        <v>97</v>
      </c>
      <c r="F1378" s="75" t="s">
        <v>97</v>
      </c>
      <c r="G1378" s="77"/>
      <c r="H1378" s="77"/>
      <c r="I1378" s="80"/>
      <c r="J1378" s="77" t="s">
        <v>97</v>
      </c>
      <c r="K1378" s="79" t="s">
        <v>97</v>
      </c>
      <c r="L1378" s="79"/>
      <c r="M1378" s="80"/>
      <c r="N1378" s="79" t="s">
        <v>97</v>
      </c>
      <c r="O1378" s="81" t="str">
        <f t="array" ref="O1378">IF(A1378="", "", (IFNA(IF(A1378="", "", INDEX(UpdateSheet!$L:$L, MATCH(1, (UpdateSheet!$G:$G=MAXIFS(UpdateSheet!$G:$G, UpdateSheet!$H:$H, G1378, UpdateSheet!$G:$G, "&lt;=" &amp; D1378)) * (UpdateSheet!$H:$H=G1378), 0))), "") * J1378) +
(IFNA(IF(A1378="", "", INDEX(UpdateSheet!$P:$P, MATCH(1, (UpdateSheet!$G:$G=MAXIFS(UpdateSheet!$G:$G, UpdateSheet!$M:$M, K1378, UpdateSheet!$G:$G, "&lt;=" &amp; D1378)) * (UpdateSheet!$M:$M=K1378), 0))), "") * N1378)
)
</f>
        <v/>
      </c>
      <c r="P1378" s="86"/>
      <c r="Q1378" s="82" t="str">
        <f t="array" ref="Q1378">IF(A1378="", "", (IFNA(IF(A1378="", "", INDEX(UpdateSheet!$K:$K, MATCH(1, (UpdateSheet!$G:$G=MAXIFS(UpdateSheet!$G:$G, UpdateSheet!$H:$H, G1378, UpdateSheet!$I:$I, J1378, UpdateSheet!$G:$G, "&lt;=" &amp; D1378)) * (UpdateSheet!$H:$H=G1378) *(UpdateSheet!$I:$I=J1378), 0))), "")) +
(IFNA(IF(A1378="", "", INDEX(UpdateSheet!$O:$O, MATCH(1, (UpdateSheet!$G:$G=MAXIFS(UpdateSheet!$G:$G, UpdateSheet!$M:$M, K1378,UpdateSheet!$N:$N, N1378, UpdateSheet!$G:$G, "&lt;=" &amp; D1378)) * (UpdateSheet!$M:$M=K1378) *(UpdateSheet!$N:$N=N1378), 0))), ""))
)
</f>
        <v/>
      </c>
      <c r="R1378" s="81" t="s">
        <v>97</v>
      </c>
      <c r="S1378" s="63"/>
      <c r="T1378" s="87"/>
      <c r="U1378" s="84" t="s">
        <v>97</v>
      </c>
      <c r="V1378" s="84" t="s">
        <v>97</v>
      </c>
      <c r="W1378" s="85" t="b">
        <v>0</v>
      </c>
      <c r="X1378" s="63"/>
      <c r="Y1378" s="63"/>
      <c r="Z1378" s="63"/>
    </row>
    <row r="1379">
      <c r="A1379" s="75"/>
      <c r="B1379" s="94"/>
      <c r="C1379" s="75"/>
      <c r="D1379" s="76"/>
      <c r="E1379" s="75" t="s">
        <v>97</v>
      </c>
      <c r="F1379" s="75" t="s">
        <v>97</v>
      </c>
      <c r="G1379" s="77"/>
      <c r="H1379" s="77"/>
      <c r="I1379" s="80"/>
      <c r="J1379" s="77" t="s">
        <v>97</v>
      </c>
      <c r="K1379" s="79" t="s">
        <v>97</v>
      </c>
      <c r="L1379" s="79"/>
      <c r="M1379" s="80"/>
      <c r="N1379" s="79" t="s">
        <v>97</v>
      </c>
      <c r="O1379" s="81" t="str">
        <f t="array" ref="O1379">IF(A1379="", "", (IFNA(IF(A1379="", "", INDEX(UpdateSheet!$L:$L, MATCH(1, (UpdateSheet!$G:$G=MAXIFS(UpdateSheet!$G:$G, UpdateSheet!$H:$H, G1379, UpdateSheet!$G:$G, "&lt;=" &amp; D1379)) * (UpdateSheet!$H:$H=G1379), 0))), "") * J1379) +
(IFNA(IF(A1379="", "", INDEX(UpdateSheet!$P:$P, MATCH(1, (UpdateSheet!$G:$G=MAXIFS(UpdateSheet!$G:$G, UpdateSheet!$M:$M, K1379, UpdateSheet!$G:$G, "&lt;=" &amp; D1379)) * (UpdateSheet!$M:$M=K1379), 0))), "") * N1379)
)
</f>
        <v/>
      </c>
      <c r="P1379" s="86"/>
      <c r="Q1379" s="82" t="str">
        <f t="array" ref="Q1379">IF(A1379="", "", (IFNA(IF(A1379="", "", INDEX(UpdateSheet!$K:$K, MATCH(1, (UpdateSheet!$G:$G=MAXIFS(UpdateSheet!$G:$G, UpdateSheet!$H:$H, G1379, UpdateSheet!$I:$I, J1379, UpdateSheet!$G:$G, "&lt;=" &amp; D1379)) * (UpdateSheet!$H:$H=G1379) *(UpdateSheet!$I:$I=J1379), 0))), "")) +
(IFNA(IF(A1379="", "", INDEX(UpdateSheet!$O:$O, MATCH(1, (UpdateSheet!$G:$G=MAXIFS(UpdateSheet!$G:$G, UpdateSheet!$M:$M, K1379,UpdateSheet!$N:$N, N1379, UpdateSheet!$G:$G, "&lt;=" &amp; D1379)) * (UpdateSheet!$M:$M=K1379) *(UpdateSheet!$N:$N=N1379), 0))), ""))
)
</f>
        <v/>
      </c>
      <c r="R1379" s="81" t="s">
        <v>97</v>
      </c>
      <c r="S1379" s="63"/>
      <c r="T1379" s="87"/>
      <c r="U1379" s="84" t="s">
        <v>97</v>
      </c>
      <c r="V1379" s="84" t="s">
        <v>97</v>
      </c>
      <c r="W1379" s="85" t="b">
        <v>0</v>
      </c>
      <c r="X1379" s="63"/>
      <c r="Y1379" s="63"/>
      <c r="Z1379" s="63"/>
    </row>
    <row r="1380">
      <c r="A1380" s="75"/>
      <c r="B1380" s="94"/>
      <c r="C1380" s="75"/>
      <c r="D1380" s="76"/>
      <c r="E1380" s="75" t="s">
        <v>97</v>
      </c>
      <c r="F1380" s="75" t="s">
        <v>97</v>
      </c>
      <c r="G1380" s="77"/>
      <c r="H1380" s="77"/>
      <c r="I1380" s="80"/>
      <c r="J1380" s="77" t="s">
        <v>97</v>
      </c>
      <c r="K1380" s="79" t="s">
        <v>97</v>
      </c>
      <c r="L1380" s="79"/>
      <c r="M1380" s="80"/>
      <c r="N1380" s="79" t="s">
        <v>97</v>
      </c>
      <c r="O1380" s="81" t="str">
        <f t="array" ref="O1380">IF(A1380="", "", (IFNA(IF(A1380="", "", INDEX(UpdateSheet!$L:$L, MATCH(1, (UpdateSheet!$G:$G=MAXIFS(UpdateSheet!$G:$G, UpdateSheet!$H:$H, G1380, UpdateSheet!$G:$G, "&lt;=" &amp; D1380)) * (UpdateSheet!$H:$H=G1380), 0))), "") * J1380) +
(IFNA(IF(A1380="", "", INDEX(UpdateSheet!$P:$P, MATCH(1, (UpdateSheet!$G:$G=MAXIFS(UpdateSheet!$G:$G, UpdateSheet!$M:$M, K1380, UpdateSheet!$G:$G, "&lt;=" &amp; D1380)) * (UpdateSheet!$M:$M=K1380), 0))), "") * N1380)
)
</f>
        <v/>
      </c>
      <c r="P1380" s="86"/>
      <c r="Q1380" s="82" t="str">
        <f t="array" ref="Q1380">IF(A1380="", "", (IFNA(IF(A1380="", "", INDEX(UpdateSheet!$K:$K, MATCH(1, (UpdateSheet!$G:$G=MAXIFS(UpdateSheet!$G:$G, UpdateSheet!$H:$H, G1380, UpdateSheet!$I:$I, J1380, UpdateSheet!$G:$G, "&lt;=" &amp; D1380)) * (UpdateSheet!$H:$H=G1380) *(UpdateSheet!$I:$I=J1380), 0))), "")) +
(IFNA(IF(A1380="", "", INDEX(UpdateSheet!$O:$O, MATCH(1, (UpdateSheet!$G:$G=MAXIFS(UpdateSheet!$G:$G, UpdateSheet!$M:$M, K1380,UpdateSheet!$N:$N, N1380, UpdateSheet!$G:$G, "&lt;=" &amp; D1380)) * (UpdateSheet!$M:$M=K1380) *(UpdateSheet!$N:$N=N1380), 0))), ""))
)
</f>
        <v/>
      </c>
      <c r="R1380" s="81" t="s">
        <v>97</v>
      </c>
      <c r="S1380" s="63"/>
      <c r="T1380" s="87"/>
      <c r="U1380" s="84" t="s">
        <v>97</v>
      </c>
      <c r="V1380" s="84" t="s">
        <v>97</v>
      </c>
      <c r="W1380" s="85" t="b">
        <v>0</v>
      </c>
      <c r="X1380" s="63"/>
      <c r="Y1380" s="63"/>
      <c r="Z1380" s="63"/>
    </row>
    <row r="1381">
      <c r="A1381" s="75"/>
      <c r="B1381" s="94"/>
      <c r="C1381" s="75"/>
      <c r="D1381" s="76"/>
      <c r="E1381" s="75" t="s">
        <v>97</v>
      </c>
      <c r="F1381" s="75" t="s">
        <v>97</v>
      </c>
      <c r="G1381" s="77"/>
      <c r="H1381" s="77"/>
      <c r="I1381" s="80"/>
      <c r="J1381" s="77" t="s">
        <v>97</v>
      </c>
      <c r="K1381" s="79" t="s">
        <v>97</v>
      </c>
      <c r="L1381" s="79"/>
      <c r="M1381" s="80"/>
      <c r="N1381" s="79" t="s">
        <v>97</v>
      </c>
      <c r="O1381" s="81" t="str">
        <f t="array" ref="O1381">IF(A1381="", "", (IFNA(IF(A1381="", "", INDEX(UpdateSheet!$L:$L, MATCH(1, (UpdateSheet!$G:$G=MAXIFS(UpdateSheet!$G:$G, UpdateSheet!$H:$H, G1381, UpdateSheet!$G:$G, "&lt;=" &amp; D1381)) * (UpdateSheet!$H:$H=G1381), 0))), "") * J1381) +
(IFNA(IF(A1381="", "", INDEX(UpdateSheet!$P:$P, MATCH(1, (UpdateSheet!$G:$G=MAXIFS(UpdateSheet!$G:$G, UpdateSheet!$M:$M, K1381, UpdateSheet!$G:$G, "&lt;=" &amp; D1381)) * (UpdateSheet!$M:$M=K1381), 0))), "") * N1381)
)
</f>
        <v/>
      </c>
      <c r="P1381" s="86"/>
      <c r="Q1381" s="82" t="str">
        <f t="array" ref="Q1381">IF(A1381="", "", (IFNA(IF(A1381="", "", INDEX(UpdateSheet!$K:$K, MATCH(1, (UpdateSheet!$G:$G=MAXIFS(UpdateSheet!$G:$G, UpdateSheet!$H:$H, G1381, UpdateSheet!$I:$I, J1381, UpdateSheet!$G:$G, "&lt;=" &amp; D1381)) * (UpdateSheet!$H:$H=G1381) *(UpdateSheet!$I:$I=J1381), 0))), "")) +
(IFNA(IF(A1381="", "", INDEX(UpdateSheet!$O:$O, MATCH(1, (UpdateSheet!$G:$G=MAXIFS(UpdateSheet!$G:$G, UpdateSheet!$M:$M, K1381,UpdateSheet!$N:$N, N1381, UpdateSheet!$G:$G, "&lt;=" &amp; D1381)) * (UpdateSheet!$M:$M=K1381) *(UpdateSheet!$N:$N=N1381), 0))), ""))
)
</f>
        <v/>
      </c>
      <c r="R1381" s="81" t="s">
        <v>97</v>
      </c>
      <c r="S1381" s="63"/>
      <c r="T1381" s="87"/>
      <c r="U1381" s="84" t="s">
        <v>97</v>
      </c>
      <c r="V1381" s="84" t="s">
        <v>97</v>
      </c>
      <c r="W1381" s="85" t="b">
        <v>0</v>
      </c>
      <c r="X1381" s="63"/>
      <c r="Y1381" s="63"/>
      <c r="Z1381" s="63"/>
    </row>
    <row r="1382">
      <c r="A1382" s="75"/>
      <c r="B1382" s="94"/>
      <c r="C1382" s="75"/>
      <c r="D1382" s="76"/>
      <c r="E1382" s="75" t="s">
        <v>97</v>
      </c>
      <c r="F1382" s="75" t="s">
        <v>97</v>
      </c>
      <c r="G1382" s="77"/>
      <c r="H1382" s="77"/>
      <c r="I1382" s="80"/>
      <c r="J1382" s="77" t="s">
        <v>97</v>
      </c>
      <c r="K1382" s="79" t="s">
        <v>97</v>
      </c>
      <c r="L1382" s="79"/>
      <c r="M1382" s="80"/>
      <c r="N1382" s="79" t="s">
        <v>97</v>
      </c>
      <c r="O1382" s="81" t="str">
        <f t="array" ref="O1382">IF(A1382="", "", (IFNA(IF(A1382="", "", INDEX(UpdateSheet!$L:$L, MATCH(1, (UpdateSheet!$G:$G=MAXIFS(UpdateSheet!$G:$G, UpdateSheet!$H:$H, G1382, UpdateSheet!$G:$G, "&lt;=" &amp; D1382)) * (UpdateSheet!$H:$H=G1382), 0))), "") * J1382) +
(IFNA(IF(A1382="", "", INDEX(UpdateSheet!$P:$P, MATCH(1, (UpdateSheet!$G:$G=MAXIFS(UpdateSheet!$G:$G, UpdateSheet!$M:$M, K1382, UpdateSheet!$G:$G, "&lt;=" &amp; D1382)) * (UpdateSheet!$M:$M=K1382), 0))), "") * N1382)
)
</f>
        <v/>
      </c>
      <c r="P1382" s="86"/>
      <c r="Q1382" s="82" t="str">
        <f t="array" ref="Q1382">IF(A1382="", "", (IFNA(IF(A1382="", "", INDEX(UpdateSheet!$K:$K, MATCH(1, (UpdateSheet!$G:$G=MAXIFS(UpdateSheet!$G:$G, UpdateSheet!$H:$H, G1382, UpdateSheet!$I:$I, J1382, UpdateSheet!$G:$G, "&lt;=" &amp; D1382)) * (UpdateSheet!$H:$H=G1382) *(UpdateSheet!$I:$I=J1382), 0))), "")) +
(IFNA(IF(A1382="", "", INDEX(UpdateSheet!$O:$O, MATCH(1, (UpdateSheet!$G:$G=MAXIFS(UpdateSheet!$G:$G, UpdateSheet!$M:$M, K1382,UpdateSheet!$N:$N, N1382, UpdateSheet!$G:$G, "&lt;=" &amp; D1382)) * (UpdateSheet!$M:$M=K1382) *(UpdateSheet!$N:$N=N1382), 0))), ""))
)
</f>
        <v/>
      </c>
      <c r="R1382" s="81" t="s">
        <v>97</v>
      </c>
      <c r="S1382" s="63"/>
      <c r="T1382" s="87"/>
      <c r="U1382" s="84" t="s">
        <v>97</v>
      </c>
      <c r="V1382" s="84" t="s">
        <v>97</v>
      </c>
      <c r="W1382" s="85" t="b">
        <v>0</v>
      </c>
      <c r="X1382" s="63"/>
      <c r="Y1382" s="63"/>
      <c r="Z1382" s="63"/>
    </row>
    <row r="1383">
      <c r="A1383" s="75"/>
      <c r="B1383" s="94"/>
      <c r="C1383" s="75"/>
      <c r="D1383" s="76"/>
      <c r="E1383" s="75" t="s">
        <v>97</v>
      </c>
      <c r="F1383" s="75" t="s">
        <v>97</v>
      </c>
      <c r="G1383" s="77"/>
      <c r="H1383" s="77"/>
      <c r="I1383" s="80"/>
      <c r="J1383" s="77" t="s">
        <v>97</v>
      </c>
      <c r="K1383" s="79" t="s">
        <v>97</v>
      </c>
      <c r="L1383" s="79"/>
      <c r="M1383" s="80"/>
      <c r="N1383" s="79" t="s">
        <v>97</v>
      </c>
      <c r="O1383" s="81" t="str">
        <f t="array" ref="O1383">IF(A1383="", "", (IFNA(IF(A1383="", "", INDEX(UpdateSheet!$L:$L, MATCH(1, (UpdateSheet!$G:$G=MAXIFS(UpdateSheet!$G:$G, UpdateSheet!$H:$H, G1383, UpdateSheet!$G:$G, "&lt;=" &amp; D1383)) * (UpdateSheet!$H:$H=G1383), 0))), "") * J1383) +
(IFNA(IF(A1383="", "", INDEX(UpdateSheet!$P:$P, MATCH(1, (UpdateSheet!$G:$G=MAXIFS(UpdateSheet!$G:$G, UpdateSheet!$M:$M, K1383, UpdateSheet!$G:$G, "&lt;=" &amp; D1383)) * (UpdateSheet!$M:$M=K1383), 0))), "") * N1383)
)
</f>
        <v/>
      </c>
      <c r="P1383" s="86"/>
      <c r="Q1383" s="82" t="str">
        <f t="array" ref="Q1383">IF(A1383="", "", (IFNA(IF(A1383="", "", INDEX(UpdateSheet!$K:$K, MATCH(1, (UpdateSheet!$G:$G=MAXIFS(UpdateSheet!$G:$G, UpdateSheet!$H:$H, G1383, UpdateSheet!$I:$I, J1383, UpdateSheet!$G:$G, "&lt;=" &amp; D1383)) * (UpdateSheet!$H:$H=G1383) *(UpdateSheet!$I:$I=J1383), 0))), "")) +
(IFNA(IF(A1383="", "", INDEX(UpdateSheet!$O:$O, MATCH(1, (UpdateSheet!$G:$G=MAXIFS(UpdateSheet!$G:$G, UpdateSheet!$M:$M, K1383,UpdateSheet!$N:$N, N1383, UpdateSheet!$G:$G, "&lt;=" &amp; D1383)) * (UpdateSheet!$M:$M=K1383) *(UpdateSheet!$N:$N=N1383), 0))), ""))
)
</f>
        <v/>
      </c>
      <c r="R1383" s="81" t="s">
        <v>97</v>
      </c>
      <c r="S1383" s="63"/>
      <c r="T1383" s="87"/>
      <c r="U1383" s="84" t="s">
        <v>97</v>
      </c>
      <c r="V1383" s="84" t="s">
        <v>97</v>
      </c>
      <c r="W1383" s="85" t="b">
        <v>0</v>
      </c>
      <c r="X1383" s="63"/>
      <c r="Y1383" s="63"/>
      <c r="Z1383" s="63"/>
    </row>
    <row r="1384">
      <c r="A1384" s="75"/>
      <c r="B1384" s="94"/>
      <c r="C1384" s="75"/>
      <c r="D1384" s="76"/>
      <c r="E1384" s="75" t="s">
        <v>97</v>
      </c>
      <c r="F1384" s="75" t="s">
        <v>97</v>
      </c>
      <c r="G1384" s="77"/>
      <c r="H1384" s="77"/>
      <c r="I1384" s="80"/>
      <c r="J1384" s="77" t="s">
        <v>97</v>
      </c>
      <c r="K1384" s="79" t="s">
        <v>97</v>
      </c>
      <c r="L1384" s="79"/>
      <c r="M1384" s="80"/>
      <c r="N1384" s="79" t="s">
        <v>97</v>
      </c>
      <c r="O1384" s="81" t="str">
        <f t="array" ref="O1384">IF(A1384="", "", (IFNA(IF(A1384="", "", INDEX(UpdateSheet!$L:$L, MATCH(1, (UpdateSheet!$G:$G=MAXIFS(UpdateSheet!$G:$G, UpdateSheet!$H:$H, G1384, UpdateSheet!$G:$G, "&lt;=" &amp; D1384)) * (UpdateSheet!$H:$H=G1384), 0))), "") * J1384) +
(IFNA(IF(A1384="", "", INDEX(UpdateSheet!$P:$P, MATCH(1, (UpdateSheet!$G:$G=MAXIFS(UpdateSheet!$G:$G, UpdateSheet!$M:$M, K1384, UpdateSheet!$G:$G, "&lt;=" &amp; D1384)) * (UpdateSheet!$M:$M=K1384), 0))), "") * N1384)
)
</f>
        <v/>
      </c>
      <c r="P1384" s="86"/>
      <c r="Q1384" s="82" t="str">
        <f t="array" ref="Q1384">IF(A1384="", "", (IFNA(IF(A1384="", "", INDEX(UpdateSheet!$K:$K, MATCH(1, (UpdateSheet!$G:$G=MAXIFS(UpdateSheet!$G:$G, UpdateSheet!$H:$H, G1384, UpdateSheet!$I:$I, J1384, UpdateSheet!$G:$G, "&lt;=" &amp; D1384)) * (UpdateSheet!$H:$H=G1384) *(UpdateSheet!$I:$I=J1384), 0))), "")) +
(IFNA(IF(A1384="", "", INDEX(UpdateSheet!$O:$O, MATCH(1, (UpdateSheet!$G:$G=MAXIFS(UpdateSheet!$G:$G, UpdateSheet!$M:$M, K1384,UpdateSheet!$N:$N, N1384, UpdateSheet!$G:$G, "&lt;=" &amp; D1384)) * (UpdateSheet!$M:$M=K1384) *(UpdateSheet!$N:$N=N1384), 0))), ""))
)
</f>
        <v/>
      </c>
      <c r="R1384" s="81" t="s">
        <v>97</v>
      </c>
      <c r="S1384" s="63"/>
      <c r="T1384" s="87"/>
      <c r="U1384" s="84" t="s">
        <v>97</v>
      </c>
      <c r="V1384" s="84" t="s">
        <v>97</v>
      </c>
      <c r="W1384" s="85" t="b">
        <v>0</v>
      </c>
      <c r="X1384" s="63"/>
      <c r="Y1384" s="63"/>
      <c r="Z1384" s="63"/>
    </row>
    <row r="1385">
      <c r="A1385" s="75"/>
      <c r="B1385" s="94"/>
      <c r="C1385" s="75"/>
      <c r="D1385" s="76"/>
      <c r="E1385" s="75" t="s">
        <v>97</v>
      </c>
      <c r="F1385" s="75" t="s">
        <v>97</v>
      </c>
      <c r="G1385" s="77"/>
      <c r="H1385" s="77"/>
      <c r="I1385" s="80"/>
      <c r="J1385" s="77" t="s">
        <v>97</v>
      </c>
      <c r="K1385" s="79" t="s">
        <v>97</v>
      </c>
      <c r="L1385" s="79"/>
      <c r="M1385" s="80"/>
      <c r="N1385" s="79" t="s">
        <v>97</v>
      </c>
      <c r="O1385" s="81" t="str">
        <f t="array" ref="O1385">IF(A1385="", "", (IFNA(IF(A1385="", "", INDEX(UpdateSheet!$L:$L, MATCH(1, (UpdateSheet!$G:$G=MAXIFS(UpdateSheet!$G:$G, UpdateSheet!$H:$H, G1385, UpdateSheet!$G:$G, "&lt;=" &amp; D1385)) * (UpdateSheet!$H:$H=G1385), 0))), "") * J1385) +
(IFNA(IF(A1385="", "", INDEX(UpdateSheet!$P:$P, MATCH(1, (UpdateSheet!$G:$G=MAXIFS(UpdateSheet!$G:$G, UpdateSheet!$M:$M, K1385, UpdateSheet!$G:$G, "&lt;=" &amp; D1385)) * (UpdateSheet!$M:$M=K1385), 0))), "") * N1385)
)
</f>
        <v/>
      </c>
      <c r="P1385" s="86"/>
      <c r="Q1385" s="82" t="str">
        <f t="array" ref="Q1385">IF(A1385="", "", (IFNA(IF(A1385="", "", INDEX(UpdateSheet!$K:$K, MATCH(1, (UpdateSheet!$G:$G=MAXIFS(UpdateSheet!$G:$G, UpdateSheet!$H:$H, G1385, UpdateSheet!$I:$I, J1385, UpdateSheet!$G:$G, "&lt;=" &amp; D1385)) * (UpdateSheet!$H:$H=G1385) *(UpdateSheet!$I:$I=J1385), 0))), "")) +
(IFNA(IF(A1385="", "", INDEX(UpdateSheet!$O:$O, MATCH(1, (UpdateSheet!$G:$G=MAXIFS(UpdateSheet!$G:$G, UpdateSheet!$M:$M, K1385,UpdateSheet!$N:$N, N1385, UpdateSheet!$G:$G, "&lt;=" &amp; D1385)) * (UpdateSheet!$M:$M=K1385) *(UpdateSheet!$N:$N=N1385), 0))), ""))
)
</f>
        <v/>
      </c>
      <c r="R1385" s="81" t="s">
        <v>97</v>
      </c>
      <c r="S1385" s="63"/>
      <c r="T1385" s="87"/>
      <c r="U1385" s="84" t="s">
        <v>97</v>
      </c>
      <c r="V1385" s="84" t="s">
        <v>97</v>
      </c>
      <c r="W1385" s="85" t="b">
        <v>0</v>
      </c>
      <c r="X1385" s="63"/>
      <c r="Y1385" s="63"/>
      <c r="Z1385" s="63"/>
    </row>
    <row r="1386">
      <c r="A1386" s="75"/>
      <c r="B1386" s="94"/>
      <c r="C1386" s="75"/>
      <c r="D1386" s="76"/>
      <c r="E1386" s="75" t="s">
        <v>97</v>
      </c>
      <c r="F1386" s="75" t="s">
        <v>97</v>
      </c>
      <c r="G1386" s="77"/>
      <c r="H1386" s="77"/>
      <c r="I1386" s="80"/>
      <c r="J1386" s="77" t="s">
        <v>97</v>
      </c>
      <c r="K1386" s="79" t="s">
        <v>97</v>
      </c>
      <c r="L1386" s="79"/>
      <c r="M1386" s="80"/>
      <c r="N1386" s="79" t="s">
        <v>97</v>
      </c>
      <c r="O1386" s="81" t="str">
        <f t="array" ref="O1386">IF(A1386="", "", (IFNA(IF(A1386="", "", INDEX(UpdateSheet!$L:$L, MATCH(1, (UpdateSheet!$G:$G=MAXIFS(UpdateSheet!$G:$G, UpdateSheet!$H:$H, G1386, UpdateSheet!$G:$G, "&lt;=" &amp; D1386)) * (UpdateSheet!$H:$H=G1386), 0))), "") * J1386) +
(IFNA(IF(A1386="", "", INDEX(UpdateSheet!$P:$P, MATCH(1, (UpdateSheet!$G:$G=MAXIFS(UpdateSheet!$G:$G, UpdateSheet!$M:$M, K1386, UpdateSheet!$G:$G, "&lt;=" &amp; D1386)) * (UpdateSheet!$M:$M=K1386), 0))), "") * N1386)
)
</f>
        <v/>
      </c>
      <c r="P1386" s="86"/>
      <c r="Q1386" s="82" t="str">
        <f t="array" ref="Q1386">IF(A1386="", "", (IFNA(IF(A1386="", "", INDEX(UpdateSheet!$K:$K, MATCH(1, (UpdateSheet!$G:$G=MAXIFS(UpdateSheet!$G:$G, UpdateSheet!$H:$H, G1386, UpdateSheet!$I:$I, J1386, UpdateSheet!$G:$G, "&lt;=" &amp; D1386)) * (UpdateSheet!$H:$H=G1386) *(UpdateSheet!$I:$I=J1386), 0))), "")) +
(IFNA(IF(A1386="", "", INDEX(UpdateSheet!$O:$O, MATCH(1, (UpdateSheet!$G:$G=MAXIFS(UpdateSheet!$G:$G, UpdateSheet!$M:$M, K1386,UpdateSheet!$N:$N, N1386, UpdateSheet!$G:$G, "&lt;=" &amp; D1386)) * (UpdateSheet!$M:$M=K1386) *(UpdateSheet!$N:$N=N1386), 0))), ""))
)
</f>
        <v/>
      </c>
      <c r="R1386" s="81" t="s">
        <v>97</v>
      </c>
      <c r="S1386" s="63"/>
      <c r="T1386" s="87"/>
      <c r="U1386" s="84" t="s">
        <v>97</v>
      </c>
      <c r="V1386" s="84" t="s">
        <v>97</v>
      </c>
      <c r="W1386" s="85" t="b">
        <v>0</v>
      </c>
      <c r="X1386" s="63"/>
      <c r="Y1386" s="63"/>
      <c r="Z1386" s="63"/>
    </row>
    <row r="1387">
      <c r="A1387" s="75"/>
      <c r="B1387" s="94"/>
      <c r="C1387" s="75"/>
      <c r="D1387" s="76"/>
      <c r="E1387" s="75" t="s">
        <v>97</v>
      </c>
      <c r="F1387" s="75" t="s">
        <v>97</v>
      </c>
      <c r="G1387" s="77"/>
      <c r="H1387" s="77"/>
      <c r="I1387" s="80"/>
      <c r="J1387" s="77" t="s">
        <v>97</v>
      </c>
      <c r="K1387" s="79" t="s">
        <v>97</v>
      </c>
      <c r="L1387" s="79"/>
      <c r="M1387" s="80"/>
      <c r="N1387" s="79" t="s">
        <v>97</v>
      </c>
      <c r="O1387" s="81" t="str">
        <f t="array" ref="O1387">IF(A1387="", "", (IFNA(IF(A1387="", "", INDEX(UpdateSheet!$L:$L, MATCH(1, (UpdateSheet!$G:$G=MAXIFS(UpdateSheet!$G:$G, UpdateSheet!$H:$H, G1387, UpdateSheet!$G:$G, "&lt;=" &amp; D1387)) * (UpdateSheet!$H:$H=G1387), 0))), "") * J1387) +
(IFNA(IF(A1387="", "", INDEX(UpdateSheet!$P:$P, MATCH(1, (UpdateSheet!$G:$G=MAXIFS(UpdateSheet!$G:$G, UpdateSheet!$M:$M, K1387, UpdateSheet!$G:$G, "&lt;=" &amp; D1387)) * (UpdateSheet!$M:$M=K1387), 0))), "") * N1387)
)
</f>
        <v/>
      </c>
      <c r="P1387" s="86"/>
      <c r="Q1387" s="82" t="str">
        <f t="array" ref="Q1387">IF(A1387="", "", (IFNA(IF(A1387="", "", INDEX(UpdateSheet!$K:$K, MATCH(1, (UpdateSheet!$G:$G=MAXIFS(UpdateSheet!$G:$G, UpdateSheet!$H:$H, G1387, UpdateSheet!$I:$I, J1387, UpdateSheet!$G:$G, "&lt;=" &amp; D1387)) * (UpdateSheet!$H:$H=G1387) *(UpdateSheet!$I:$I=J1387), 0))), "")) +
(IFNA(IF(A1387="", "", INDEX(UpdateSheet!$O:$O, MATCH(1, (UpdateSheet!$G:$G=MAXIFS(UpdateSheet!$G:$G, UpdateSheet!$M:$M, K1387,UpdateSheet!$N:$N, N1387, UpdateSheet!$G:$G, "&lt;=" &amp; D1387)) * (UpdateSheet!$M:$M=K1387) *(UpdateSheet!$N:$N=N1387), 0))), ""))
)
</f>
        <v/>
      </c>
      <c r="R1387" s="81" t="s">
        <v>97</v>
      </c>
      <c r="S1387" s="63"/>
      <c r="T1387" s="87"/>
      <c r="U1387" s="84" t="s">
        <v>97</v>
      </c>
      <c r="V1387" s="84" t="s">
        <v>97</v>
      </c>
      <c r="W1387" s="85" t="b">
        <v>0</v>
      </c>
      <c r="X1387" s="63"/>
      <c r="Y1387" s="63"/>
      <c r="Z1387" s="63"/>
    </row>
    <row r="1388">
      <c r="A1388" s="75"/>
      <c r="B1388" s="94"/>
      <c r="C1388" s="75"/>
      <c r="D1388" s="76"/>
      <c r="E1388" s="75" t="s">
        <v>97</v>
      </c>
      <c r="F1388" s="75" t="s">
        <v>97</v>
      </c>
      <c r="G1388" s="77"/>
      <c r="H1388" s="77"/>
      <c r="I1388" s="80"/>
      <c r="J1388" s="77" t="s">
        <v>97</v>
      </c>
      <c r="K1388" s="79" t="s">
        <v>97</v>
      </c>
      <c r="L1388" s="79"/>
      <c r="M1388" s="80"/>
      <c r="N1388" s="79" t="s">
        <v>97</v>
      </c>
      <c r="O1388" s="81" t="str">
        <f t="array" ref="O1388">IF(A1388="", "", (IFNA(IF(A1388="", "", INDEX(UpdateSheet!$L:$L, MATCH(1, (UpdateSheet!$G:$G=MAXIFS(UpdateSheet!$G:$G, UpdateSheet!$H:$H, G1388, UpdateSheet!$G:$G, "&lt;=" &amp; D1388)) * (UpdateSheet!$H:$H=G1388), 0))), "") * J1388) +
(IFNA(IF(A1388="", "", INDEX(UpdateSheet!$P:$P, MATCH(1, (UpdateSheet!$G:$G=MAXIFS(UpdateSheet!$G:$G, UpdateSheet!$M:$M, K1388, UpdateSheet!$G:$G, "&lt;=" &amp; D1388)) * (UpdateSheet!$M:$M=K1388), 0))), "") * N1388)
)
</f>
        <v/>
      </c>
      <c r="P1388" s="86"/>
      <c r="Q1388" s="82" t="str">
        <f t="array" ref="Q1388">IF(A1388="", "", (IFNA(IF(A1388="", "", INDEX(UpdateSheet!$K:$K, MATCH(1, (UpdateSheet!$G:$G=MAXIFS(UpdateSheet!$G:$G, UpdateSheet!$H:$H, G1388, UpdateSheet!$I:$I, J1388, UpdateSheet!$G:$G, "&lt;=" &amp; D1388)) * (UpdateSheet!$H:$H=G1388) *(UpdateSheet!$I:$I=J1388), 0))), "")) +
(IFNA(IF(A1388="", "", INDEX(UpdateSheet!$O:$O, MATCH(1, (UpdateSheet!$G:$G=MAXIFS(UpdateSheet!$G:$G, UpdateSheet!$M:$M, K1388,UpdateSheet!$N:$N, N1388, UpdateSheet!$G:$G, "&lt;=" &amp; D1388)) * (UpdateSheet!$M:$M=K1388) *(UpdateSheet!$N:$N=N1388), 0))), ""))
)
</f>
        <v/>
      </c>
      <c r="R1388" s="81" t="s">
        <v>97</v>
      </c>
      <c r="S1388" s="63"/>
      <c r="T1388" s="87"/>
      <c r="U1388" s="84" t="s">
        <v>97</v>
      </c>
      <c r="V1388" s="84" t="s">
        <v>97</v>
      </c>
      <c r="W1388" s="85" t="b">
        <v>0</v>
      </c>
      <c r="X1388" s="63"/>
      <c r="Y1388" s="63"/>
      <c r="Z1388" s="63"/>
    </row>
    <row r="1389">
      <c r="A1389" s="75"/>
      <c r="B1389" s="94"/>
      <c r="C1389" s="75"/>
      <c r="D1389" s="76"/>
      <c r="E1389" s="75" t="s">
        <v>97</v>
      </c>
      <c r="F1389" s="75" t="s">
        <v>97</v>
      </c>
      <c r="G1389" s="77"/>
      <c r="H1389" s="77"/>
      <c r="I1389" s="80"/>
      <c r="J1389" s="77" t="s">
        <v>97</v>
      </c>
      <c r="K1389" s="79" t="s">
        <v>97</v>
      </c>
      <c r="L1389" s="79"/>
      <c r="M1389" s="80"/>
      <c r="N1389" s="79" t="s">
        <v>97</v>
      </c>
      <c r="O1389" s="81" t="str">
        <f t="array" ref="O1389">IF(A1389="", "", (IFNA(IF(A1389="", "", INDEX(UpdateSheet!$L:$L, MATCH(1, (UpdateSheet!$G:$G=MAXIFS(UpdateSheet!$G:$G, UpdateSheet!$H:$H, G1389, UpdateSheet!$G:$G, "&lt;=" &amp; D1389)) * (UpdateSheet!$H:$H=G1389), 0))), "") * J1389) +
(IFNA(IF(A1389="", "", INDEX(UpdateSheet!$P:$P, MATCH(1, (UpdateSheet!$G:$G=MAXIFS(UpdateSheet!$G:$G, UpdateSheet!$M:$M, K1389, UpdateSheet!$G:$G, "&lt;=" &amp; D1389)) * (UpdateSheet!$M:$M=K1389), 0))), "") * N1389)
)
</f>
        <v/>
      </c>
      <c r="P1389" s="86"/>
      <c r="Q1389" s="82" t="str">
        <f t="array" ref="Q1389">IF(A1389="", "", (IFNA(IF(A1389="", "", INDEX(UpdateSheet!$K:$K, MATCH(1, (UpdateSheet!$G:$G=MAXIFS(UpdateSheet!$G:$G, UpdateSheet!$H:$H, G1389, UpdateSheet!$I:$I, J1389, UpdateSheet!$G:$G, "&lt;=" &amp; D1389)) * (UpdateSheet!$H:$H=G1389) *(UpdateSheet!$I:$I=J1389), 0))), "")) +
(IFNA(IF(A1389="", "", INDEX(UpdateSheet!$O:$O, MATCH(1, (UpdateSheet!$G:$G=MAXIFS(UpdateSheet!$G:$G, UpdateSheet!$M:$M, K1389,UpdateSheet!$N:$N, N1389, UpdateSheet!$G:$G, "&lt;=" &amp; D1389)) * (UpdateSheet!$M:$M=K1389) *(UpdateSheet!$N:$N=N1389), 0))), ""))
)
</f>
        <v/>
      </c>
      <c r="R1389" s="81" t="s">
        <v>97</v>
      </c>
      <c r="S1389" s="63"/>
      <c r="T1389" s="87"/>
      <c r="U1389" s="84" t="s">
        <v>97</v>
      </c>
      <c r="V1389" s="84" t="s">
        <v>97</v>
      </c>
      <c r="W1389" s="85" t="b">
        <v>0</v>
      </c>
      <c r="X1389" s="63"/>
      <c r="Y1389" s="63"/>
      <c r="Z1389" s="63"/>
    </row>
    <row r="1390">
      <c r="A1390" s="75"/>
      <c r="B1390" s="94"/>
      <c r="C1390" s="75"/>
      <c r="D1390" s="76"/>
      <c r="E1390" s="75" t="s">
        <v>97</v>
      </c>
      <c r="F1390" s="75" t="s">
        <v>97</v>
      </c>
      <c r="G1390" s="77"/>
      <c r="H1390" s="77"/>
      <c r="I1390" s="80"/>
      <c r="J1390" s="77" t="s">
        <v>97</v>
      </c>
      <c r="K1390" s="79" t="s">
        <v>97</v>
      </c>
      <c r="L1390" s="79"/>
      <c r="M1390" s="80"/>
      <c r="N1390" s="79" t="s">
        <v>97</v>
      </c>
      <c r="O1390" s="81" t="str">
        <f t="array" ref="O1390">IF(A1390="", "", (IFNA(IF(A1390="", "", INDEX(UpdateSheet!$L:$L, MATCH(1, (UpdateSheet!$G:$G=MAXIFS(UpdateSheet!$G:$G, UpdateSheet!$H:$H, G1390, UpdateSheet!$G:$G, "&lt;=" &amp; D1390)) * (UpdateSheet!$H:$H=G1390), 0))), "") * J1390) +
(IFNA(IF(A1390="", "", INDEX(UpdateSheet!$P:$P, MATCH(1, (UpdateSheet!$G:$G=MAXIFS(UpdateSheet!$G:$G, UpdateSheet!$M:$M, K1390, UpdateSheet!$G:$G, "&lt;=" &amp; D1390)) * (UpdateSheet!$M:$M=K1390), 0))), "") * N1390)
)
</f>
        <v/>
      </c>
      <c r="P1390" s="86"/>
      <c r="Q1390" s="82" t="str">
        <f t="array" ref="Q1390">IF(A1390="", "", (IFNA(IF(A1390="", "", INDEX(UpdateSheet!$K:$K, MATCH(1, (UpdateSheet!$G:$G=MAXIFS(UpdateSheet!$G:$G, UpdateSheet!$H:$H, G1390, UpdateSheet!$I:$I, J1390, UpdateSheet!$G:$G, "&lt;=" &amp; D1390)) * (UpdateSheet!$H:$H=G1390) *(UpdateSheet!$I:$I=J1390), 0))), "")) +
(IFNA(IF(A1390="", "", INDEX(UpdateSheet!$O:$O, MATCH(1, (UpdateSheet!$G:$G=MAXIFS(UpdateSheet!$G:$G, UpdateSheet!$M:$M, K1390,UpdateSheet!$N:$N, N1390, UpdateSheet!$G:$G, "&lt;=" &amp; D1390)) * (UpdateSheet!$M:$M=K1390) *(UpdateSheet!$N:$N=N1390), 0))), ""))
)
</f>
        <v/>
      </c>
      <c r="R1390" s="81" t="s">
        <v>97</v>
      </c>
      <c r="S1390" s="63"/>
      <c r="T1390" s="87"/>
      <c r="U1390" s="84" t="s">
        <v>97</v>
      </c>
      <c r="V1390" s="84" t="s">
        <v>97</v>
      </c>
      <c r="W1390" s="85" t="b">
        <v>0</v>
      </c>
      <c r="X1390" s="63"/>
      <c r="Y1390" s="63"/>
      <c r="Z1390" s="63"/>
    </row>
    <row r="1391">
      <c r="A1391" s="75"/>
      <c r="B1391" s="94"/>
      <c r="C1391" s="75"/>
      <c r="D1391" s="76"/>
      <c r="E1391" s="75" t="s">
        <v>97</v>
      </c>
      <c r="F1391" s="75" t="s">
        <v>97</v>
      </c>
      <c r="G1391" s="77"/>
      <c r="H1391" s="77"/>
      <c r="I1391" s="80"/>
      <c r="J1391" s="77" t="s">
        <v>97</v>
      </c>
      <c r="K1391" s="79" t="s">
        <v>97</v>
      </c>
      <c r="L1391" s="79"/>
      <c r="M1391" s="80"/>
      <c r="N1391" s="79" t="s">
        <v>97</v>
      </c>
      <c r="O1391" s="81" t="str">
        <f t="array" ref="O1391">IF(A1391="", "", (IFNA(IF(A1391="", "", INDEX(UpdateSheet!$L:$L, MATCH(1, (UpdateSheet!$G:$G=MAXIFS(UpdateSheet!$G:$G, UpdateSheet!$H:$H, G1391, UpdateSheet!$G:$G, "&lt;=" &amp; D1391)) * (UpdateSheet!$H:$H=G1391), 0))), "") * J1391) +
(IFNA(IF(A1391="", "", INDEX(UpdateSheet!$P:$P, MATCH(1, (UpdateSheet!$G:$G=MAXIFS(UpdateSheet!$G:$G, UpdateSheet!$M:$M, K1391, UpdateSheet!$G:$G, "&lt;=" &amp; D1391)) * (UpdateSheet!$M:$M=K1391), 0))), "") * N1391)
)
</f>
        <v/>
      </c>
      <c r="P1391" s="86"/>
      <c r="Q1391" s="82" t="str">
        <f t="array" ref="Q1391">IF(A1391="", "", (IFNA(IF(A1391="", "", INDEX(UpdateSheet!$K:$K, MATCH(1, (UpdateSheet!$G:$G=MAXIFS(UpdateSheet!$G:$G, UpdateSheet!$H:$H, G1391, UpdateSheet!$I:$I, J1391, UpdateSheet!$G:$G, "&lt;=" &amp; D1391)) * (UpdateSheet!$H:$H=G1391) *(UpdateSheet!$I:$I=J1391), 0))), "")) +
(IFNA(IF(A1391="", "", INDEX(UpdateSheet!$O:$O, MATCH(1, (UpdateSheet!$G:$G=MAXIFS(UpdateSheet!$G:$G, UpdateSheet!$M:$M, K1391,UpdateSheet!$N:$N, N1391, UpdateSheet!$G:$G, "&lt;=" &amp; D1391)) * (UpdateSheet!$M:$M=K1391) *(UpdateSheet!$N:$N=N1391), 0))), ""))
)
</f>
        <v/>
      </c>
      <c r="R1391" s="81" t="s">
        <v>97</v>
      </c>
      <c r="S1391" s="63"/>
      <c r="T1391" s="87"/>
      <c r="U1391" s="84" t="s">
        <v>97</v>
      </c>
      <c r="V1391" s="84" t="s">
        <v>97</v>
      </c>
      <c r="W1391" s="85" t="b">
        <v>0</v>
      </c>
      <c r="X1391" s="63"/>
      <c r="Y1391" s="63"/>
      <c r="Z1391" s="63"/>
    </row>
    <row r="1392">
      <c r="A1392" s="75"/>
      <c r="B1392" s="94"/>
      <c r="C1392" s="75"/>
      <c r="D1392" s="76"/>
      <c r="E1392" s="75" t="s">
        <v>97</v>
      </c>
      <c r="F1392" s="75" t="s">
        <v>97</v>
      </c>
      <c r="G1392" s="77"/>
      <c r="H1392" s="77"/>
      <c r="I1392" s="80"/>
      <c r="J1392" s="77" t="s">
        <v>97</v>
      </c>
      <c r="K1392" s="79" t="s">
        <v>97</v>
      </c>
      <c r="L1392" s="79"/>
      <c r="M1392" s="80"/>
      <c r="N1392" s="79" t="s">
        <v>97</v>
      </c>
      <c r="O1392" s="81" t="str">
        <f t="array" ref="O1392">IF(A1392="", "", (IFNA(IF(A1392="", "", INDEX(UpdateSheet!$L:$L, MATCH(1, (UpdateSheet!$G:$G=MAXIFS(UpdateSheet!$G:$G, UpdateSheet!$H:$H, G1392, UpdateSheet!$G:$G, "&lt;=" &amp; D1392)) * (UpdateSheet!$H:$H=G1392), 0))), "") * J1392) +
(IFNA(IF(A1392="", "", INDEX(UpdateSheet!$P:$P, MATCH(1, (UpdateSheet!$G:$G=MAXIFS(UpdateSheet!$G:$G, UpdateSheet!$M:$M, K1392, UpdateSheet!$G:$G, "&lt;=" &amp; D1392)) * (UpdateSheet!$M:$M=K1392), 0))), "") * N1392)
)
</f>
        <v/>
      </c>
      <c r="P1392" s="86"/>
      <c r="Q1392" s="82" t="str">
        <f t="array" ref="Q1392">IF(A1392="", "", (IFNA(IF(A1392="", "", INDEX(UpdateSheet!$K:$K, MATCH(1, (UpdateSheet!$G:$G=MAXIFS(UpdateSheet!$G:$G, UpdateSheet!$H:$H, G1392, UpdateSheet!$I:$I, J1392, UpdateSheet!$G:$G, "&lt;=" &amp; D1392)) * (UpdateSheet!$H:$H=G1392) *(UpdateSheet!$I:$I=J1392), 0))), "")) +
(IFNA(IF(A1392="", "", INDEX(UpdateSheet!$O:$O, MATCH(1, (UpdateSheet!$G:$G=MAXIFS(UpdateSheet!$G:$G, UpdateSheet!$M:$M, K1392,UpdateSheet!$N:$N, N1392, UpdateSheet!$G:$G, "&lt;=" &amp; D1392)) * (UpdateSheet!$M:$M=K1392) *(UpdateSheet!$N:$N=N1392), 0))), ""))
)
</f>
        <v/>
      </c>
      <c r="R1392" s="81" t="s">
        <v>97</v>
      </c>
      <c r="S1392" s="63"/>
      <c r="T1392" s="87"/>
      <c r="U1392" s="84" t="s">
        <v>97</v>
      </c>
      <c r="V1392" s="84" t="s">
        <v>97</v>
      </c>
      <c r="W1392" s="85" t="b">
        <v>0</v>
      </c>
      <c r="X1392" s="63"/>
      <c r="Y1392" s="63"/>
      <c r="Z1392" s="63"/>
    </row>
    <row r="1393">
      <c r="A1393" s="75"/>
      <c r="B1393" s="94"/>
      <c r="C1393" s="75"/>
      <c r="D1393" s="76"/>
      <c r="E1393" s="75" t="s">
        <v>97</v>
      </c>
      <c r="F1393" s="75" t="s">
        <v>97</v>
      </c>
      <c r="G1393" s="77"/>
      <c r="H1393" s="77"/>
      <c r="I1393" s="80"/>
      <c r="J1393" s="77" t="s">
        <v>97</v>
      </c>
      <c r="K1393" s="79" t="s">
        <v>97</v>
      </c>
      <c r="L1393" s="79"/>
      <c r="M1393" s="80"/>
      <c r="N1393" s="79" t="s">
        <v>97</v>
      </c>
      <c r="O1393" s="81" t="str">
        <f t="array" ref="O1393">IF(A1393="", "", (IFNA(IF(A1393="", "", INDEX(UpdateSheet!$L:$L, MATCH(1, (UpdateSheet!$G:$G=MAXIFS(UpdateSheet!$G:$G, UpdateSheet!$H:$H, G1393, UpdateSheet!$G:$G, "&lt;=" &amp; D1393)) * (UpdateSheet!$H:$H=G1393), 0))), "") * J1393) +
(IFNA(IF(A1393="", "", INDEX(UpdateSheet!$P:$P, MATCH(1, (UpdateSheet!$G:$G=MAXIFS(UpdateSheet!$G:$G, UpdateSheet!$M:$M, K1393, UpdateSheet!$G:$G, "&lt;=" &amp; D1393)) * (UpdateSheet!$M:$M=K1393), 0))), "") * N1393)
)
</f>
        <v/>
      </c>
      <c r="P1393" s="86"/>
      <c r="Q1393" s="82" t="str">
        <f t="array" ref="Q1393">IF(A1393="", "", (IFNA(IF(A1393="", "", INDEX(UpdateSheet!$K:$K, MATCH(1, (UpdateSheet!$G:$G=MAXIFS(UpdateSheet!$G:$G, UpdateSheet!$H:$H, G1393, UpdateSheet!$I:$I, J1393, UpdateSheet!$G:$G, "&lt;=" &amp; D1393)) * (UpdateSheet!$H:$H=G1393) *(UpdateSheet!$I:$I=J1393), 0))), "")) +
(IFNA(IF(A1393="", "", INDEX(UpdateSheet!$O:$O, MATCH(1, (UpdateSheet!$G:$G=MAXIFS(UpdateSheet!$G:$G, UpdateSheet!$M:$M, K1393,UpdateSheet!$N:$N, N1393, UpdateSheet!$G:$G, "&lt;=" &amp; D1393)) * (UpdateSheet!$M:$M=K1393) *(UpdateSheet!$N:$N=N1393), 0))), ""))
)
</f>
        <v/>
      </c>
      <c r="R1393" s="81" t="s">
        <v>97</v>
      </c>
      <c r="S1393" s="63"/>
      <c r="T1393" s="87"/>
      <c r="U1393" s="84" t="s">
        <v>97</v>
      </c>
      <c r="V1393" s="84" t="s">
        <v>97</v>
      </c>
      <c r="W1393" s="85" t="b">
        <v>0</v>
      </c>
      <c r="X1393" s="63"/>
      <c r="Y1393" s="63"/>
      <c r="Z1393" s="63"/>
    </row>
    <row r="1394">
      <c r="A1394" s="75"/>
      <c r="B1394" s="94"/>
      <c r="C1394" s="75"/>
      <c r="D1394" s="76"/>
      <c r="E1394" s="75" t="s">
        <v>97</v>
      </c>
      <c r="F1394" s="75" t="s">
        <v>97</v>
      </c>
      <c r="G1394" s="77"/>
      <c r="H1394" s="77"/>
      <c r="I1394" s="80"/>
      <c r="J1394" s="77" t="s">
        <v>97</v>
      </c>
      <c r="K1394" s="79" t="s">
        <v>97</v>
      </c>
      <c r="L1394" s="79"/>
      <c r="M1394" s="80"/>
      <c r="N1394" s="79" t="s">
        <v>97</v>
      </c>
      <c r="O1394" s="81" t="str">
        <f t="array" ref="O1394">IF(A1394="", "", (IFNA(IF(A1394="", "", INDEX(UpdateSheet!$L:$L, MATCH(1, (UpdateSheet!$G:$G=MAXIFS(UpdateSheet!$G:$G, UpdateSheet!$H:$H, G1394, UpdateSheet!$G:$G, "&lt;=" &amp; D1394)) * (UpdateSheet!$H:$H=G1394), 0))), "") * J1394) +
(IFNA(IF(A1394="", "", INDEX(UpdateSheet!$P:$P, MATCH(1, (UpdateSheet!$G:$G=MAXIFS(UpdateSheet!$G:$G, UpdateSheet!$M:$M, K1394, UpdateSheet!$G:$G, "&lt;=" &amp; D1394)) * (UpdateSheet!$M:$M=K1394), 0))), "") * N1394)
)
</f>
        <v/>
      </c>
      <c r="P1394" s="86"/>
      <c r="Q1394" s="82" t="str">
        <f t="array" ref="Q1394">IF(A1394="", "", (IFNA(IF(A1394="", "", INDEX(UpdateSheet!$K:$K, MATCH(1, (UpdateSheet!$G:$G=MAXIFS(UpdateSheet!$G:$G, UpdateSheet!$H:$H, G1394, UpdateSheet!$I:$I, J1394, UpdateSheet!$G:$G, "&lt;=" &amp; D1394)) * (UpdateSheet!$H:$H=G1394) *(UpdateSheet!$I:$I=J1394), 0))), "")) +
(IFNA(IF(A1394="", "", INDEX(UpdateSheet!$O:$O, MATCH(1, (UpdateSheet!$G:$G=MAXIFS(UpdateSheet!$G:$G, UpdateSheet!$M:$M, K1394,UpdateSheet!$N:$N, N1394, UpdateSheet!$G:$G, "&lt;=" &amp; D1394)) * (UpdateSheet!$M:$M=K1394) *(UpdateSheet!$N:$N=N1394), 0))), ""))
)
</f>
        <v/>
      </c>
      <c r="R1394" s="81" t="s">
        <v>97</v>
      </c>
      <c r="S1394" s="63"/>
      <c r="T1394" s="87"/>
      <c r="U1394" s="84" t="s">
        <v>97</v>
      </c>
      <c r="V1394" s="84" t="s">
        <v>97</v>
      </c>
      <c r="W1394" s="85" t="b">
        <v>0</v>
      </c>
      <c r="X1394" s="63"/>
      <c r="Y1394" s="63"/>
      <c r="Z1394" s="63"/>
    </row>
    <row r="1395">
      <c r="A1395" s="75"/>
      <c r="B1395" s="94"/>
      <c r="C1395" s="75"/>
      <c r="D1395" s="76"/>
      <c r="E1395" s="75" t="s">
        <v>97</v>
      </c>
      <c r="F1395" s="75" t="s">
        <v>97</v>
      </c>
      <c r="G1395" s="77"/>
      <c r="H1395" s="77"/>
      <c r="I1395" s="80"/>
      <c r="J1395" s="77" t="s">
        <v>97</v>
      </c>
      <c r="K1395" s="79" t="s">
        <v>97</v>
      </c>
      <c r="L1395" s="79"/>
      <c r="M1395" s="80"/>
      <c r="N1395" s="79" t="s">
        <v>97</v>
      </c>
      <c r="O1395" s="81" t="str">
        <f t="array" ref="O1395">IF(A1395="", "", (IFNA(IF(A1395="", "", INDEX(UpdateSheet!$L:$L, MATCH(1, (UpdateSheet!$G:$G=MAXIFS(UpdateSheet!$G:$G, UpdateSheet!$H:$H, G1395, UpdateSheet!$G:$G, "&lt;=" &amp; D1395)) * (UpdateSheet!$H:$H=G1395), 0))), "") * J1395) +
(IFNA(IF(A1395="", "", INDEX(UpdateSheet!$P:$P, MATCH(1, (UpdateSheet!$G:$G=MAXIFS(UpdateSheet!$G:$G, UpdateSheet!$M:$M, K1395, UpdateSheet!$G:$G, "&lt;=" &amp; D1395)) * (UpdateSheet!$M:$M=K1395), 0))), "") * N1395)
)
</f>
        <v/>
      </c>
      <c r="P1395" s="86"/>
      <c r="Q1395" s="82" t="str">
        <f t="array" ref="Q1395">IF(A1395="", "", (IFNA(IF(A1395="", "", INDEX(UpdateSheet!$K:$K, MATCH(1, (UpdateSheet!$G:$G=MAXIFS(UpdateSheet!$G:$G, UpdateSheet!$H:$H, G1395, UpdateSheet!$I:$I, J1395, UpdateSheet!$G:$G, "&lt;=" &amp; D1395)) * (UpdateSheet!$H:$H=G1395) *(UpdateSheet!$I:$I=J1395), 0))), "")) +
(IFNA(IF(A1395="", "", INDEX(UpdateSheet!$O:$O, MATCH(1, (UpdateSheet!$G:$G=MAXIFS(UpdateSheet!$G:$G, UpdateSheet!$M:$M, K1395,UpdateSheet!$N:$N, N1395, UpdateSheet!$G:$G, "&lt;=" &amp; D1395)) * (UpdateSheet!$M:$M=K1395) *(UpdateSheet!$N:$N=N1395), 0))), ""))
)
</f>
        <v/>
      </c>
      <c r="R1395" s="81" t="s">
        <v>97</v>
      </c>
      <c r="S1395" s="63"/>
      <c r="T1395" s="87"/>
      <c r="U1395" s="84" t="s">
        <v>97</v>
      </c>
      <c r="V1395" s="84" t="s">
        <v>97</v>
      </c>
      <c r="W1395" s="85" t="b">
        <v>0</v>
      </c>
      <c r="X1395" s="63"/>
      <c r="Y1395" s="63"/>
      <c r="Z1395" s="63"/>
    </row>
    <row r="1396">
      <c r="A1396" s="75"/>
      <c r="B1396" s="94"/>
      <c r="C1396" s="75"/>
      <c r="D1396" s="76"/>
      <c r="E1396" s="75" t="s">
        <v>97</v>
      </c>
      <c r="F1396" s="75" t="s">
        <v>97</v>
      </c>
      <c r="G1396" s="77"/>
      <c r="H1396" s="77"/>
      <c r="I1396" s="80"/>
      <c r="J1396" s="77" t="s">
        <v>97</v>
      </c>
      <c r="K1396" s="79" t="s">
        <v>97</v>
      </c>
      <c r="L1396" s="79"/>
      <c r="M1396" s="80"/>
      <c r="N1396" s="79" t="s">
        <v>97</v>
      </c>
      <c r="O1396" s="81" t="str">
        <f t="array" ref="O1396">IF(A1396="", "", (IFNA(IF(A1396="", "", INDEX(UpdateSheet!$L:$L, MATCH(1, (UpdateSheet!$G:$G=MAXIFS(UpdateSheet!$G:$G, UpdateSheet!$H:$H, G1396, UpdateSheet!$G:$G, "&lt;=" &amp; D1396)) * (UpdateSheet!$H:$H=G1396), 0))), "") * J1396) +
(IFNA(IF(A1396="", "", INDEX(UpdateSheet!$P:$P, MATCH(1, (UpdateSheet!$G:$G=MAXIFS(UpdateSheet!$G:$G, UpdateSheet!$M:$M, K1396, UpdateSheet!$G:$G, "&lt;=" &amp; D1396)) * (UpdateSheet!$M:$M=K1396), 0))), "") * N1396)
)
</f>
        <v/>
      </c>
      <c r="P1396" s="86"/>
      <c r="Q1396" s="82" t="str">
        <f t="array" ref="Q1396">IF(A1396="", "", (IFNA(IF(A1396="", "", INDEX(UpdateSheet!$K:$K, MATCH(1, (UpdateSheet!$G:$G=MAXIFS(UpdateSheet!$G:$G, UpdateSheet!$H:$H, G1396, UpdateSheet!$I:$I, J1396, UpdateSheet!$G:$G, "&lt;=" &amp; D1396)) * (UpdateSheet!$H:$H=G1396) *(UpdateSheet!$I:$I=J1396), 0))), "")) +
(IFNA(IF(A1396="", "", INDEX(UpdateSheet!$O:$O, MATCH(1, (UpdateSheet!$G:$G=MAXIFS(UpdateSheet!$G:$G, UpdateSheet!$M:$M, K1396,UpdateSheet!$N:$N, N1396, UpdateSheet!$G:$G, "&lt;=" &amp; D1396)) * (UpdateSheet!$M:$M=K1396) *(UpdateSheet!$N:$N=N1396), 0))), ""))
)
</f>
        <v/>
      </c>
      <c r="R1396" s="81" t="s">
        <v>97</v>
      </c>
      <c r="S1396" s="63"/>
      <c r="T1396" s="87"/>
      <c r="U1396" s="84" t="s">
        <v>97</v>
      </c>
      <c r="V1396" s="84" t="s">
        <v>97</v>
      </c>
      <c r="W1396" s="85" t="b">
        <v>0</v>
      </c>
      <c r="X1396" s="63"/>
      <c r="Y1396" s="63"/>
      <c r="Z1396" s="63"/>
    </row>
    <row r="1397">
      <c r="A1397" s="75"/>
      <c r="B1397" s="94"/>
      <c r="C1397" s="75"/>
      <c r="D1397" s="76"/>
      <c r="E1397" s="75" t="s">
        <v>97</v>
      </c>
      <c r="F1397" s="75" t="s">
        <v>97</v>
      </c>
      <c r="G1397" s="77"/>
      <c r="H1397" s="77"/>
      <c r="I1397" s="80"/>
      <c r="J1397" s="77" t="s">
        <v>97</v>
      </c>
      <c r="K1397" s="79" t="s">
        <v>97</v>
      </c>
      <c r="L1397" s="79"/>
      <c r="M1397" s="80"/>
      <c r="N1397" s="79" t="s">
        <v>97</v>
      </c>
      <c r="O1397" s="81" t="str">
        <f t="array" ref="O1397">IF(A1397="", "", (IFNA(IF(A1397="", "", INDEX(UpdateSheet!$L:$L, MATCH(1, (UpdateSheet!$G:$G=MAXIFS(UpdateSheet!$G:$G, UpdateSheet!$H:$H, G1397, UpdateSheet!$G:$G, "&lt;=" &amp; D1397)) * (UpdateSheet!$H:$H=G1397), 0))), "") * J1397) +
(IFNA(IF(A1397="", "", INDEX(UpdateSheet!$P:$P, MATCH(1, (UpdateSheet!$G:$G=MAXIFS(UpdateSheet!$G:$G, UpdateSheet!$M:$M, K1397, UpdateSheet!$G:$G, "&lt;=" &amp; D1397)) * (UpdateSheet!$M:$M=K1397), 0))), "") * N1397)
)
</f>
        <v/>
      </c>
      <c r="P1397" s="86"/>
      <c r="Q1397" s="82" t="str">
        <f t="array" ref="Q1397">IF(A1397="", "", (IFNA(IF(A1397="", "", INDEX(UpdateSheet!$K:$K, MATCH(1, (UpdateSheet!$G:$G=MAXIFS(UpdateSheet!$G:$G, UpdateSheet!$H:$H, G1397, UpdateSheet!$I:$I, J1397, UpdateSheet!$G:$G, "&lt;=" &amp; D1397)) * (UpdateSheet!$H:$H=G1397) *(UpdateSheet!$I:$I=J1397), 0))), "")) +
(IFNA(IF(A1397="", "", INDEX(UpdateSheet!$O:$O, MATCH(1, (UpdateSheet!$G:$G=MAXIFS(UpdateSheet!$G:$G, UpdateSheet!$M:$M, K1397,UpdateSheet!$N:$N, N1397, UpdateSheet!$G:$G, "&lt;=" &amp; D1397)) * (UpdateSheet!$M:$M=K1397) *(UpdateSheet!$N:$N=N1397), 0))), ""))
)
</f>
        <v/>
      </c>
      <c r="R1397" s="81" t="s">
        <v>97</v>
      </c>
      <c r="S1397" s="63"/>
      <c r="T1397" s="87"/>
      <c r="U1397" s="84" t="s">
        <v>97</v>
      </c>
      <c r="V1397" s="84" t="s">
        <v>97</v>
      </c>
      <c r="W1397" s="85" t="b">
        <v>0</v>
      </c>
      <c r="X1397" s="63"/>
      <c r="Y1397" s="63"/>
      <c r="Z1397" s="63"/>
    </row>
    <row r="1398">
      <c r="A1398" s="75"/>
      <c r="B1398" s="94"/>
      <c r="C1398" s="75"/>
      <c r="D1398" s="76"/>
      <c r="E1398" s="75" t="s">
        <v>97</v>
      </c>
      <c r="F1398" s="75" t="s">
        <v>97</v>
      </c>
      <c r="G1398" s="77"/>
      <c r="H1398" s="77"/>
      <c r="I1398" s="80"/>
      <c r="J1398" s="77" t="s">
        <v>97</v>
      </c>
      <c r="K1398" s="79" t="s">
        <v>97</v>
      </c>
      <c r="L1398" s="79"/>
      <c r="M1398" s="80"/>
      <c r="N1398" s="79" t="s">
        <v>97</v>
      </c>
      <c r="O1398" s="81" t="str">
        <f t="array" ref="O1398">IF(A1398="", "", (IFNA(IF(A1398="", "", INDEX(UpdateSheet!$L:$L, MATCH(1, (UpdateSheet!$G:$G=MAXIFS(UpdateSheet!$G:$G, UpdateSheet!$H:$H, G1398, UpdateSheet!$G:$G, "&lt;=" &amp; D1398)) * (UpdateSheet!$H:$H=G1398), 0))), "") * J1398) +
(IFNA(IF(A1398="", "", INDEX(UpdateSheet!$P:$P, MATCH(1, (UpdateSheet!$G:$G=MAXIFS(UpdateSheet!$G:$G, UpdateSheet!$M:$M, K1398, UpdateSheet!$G:$G, "&lt;=" &amp; D1398)) * (UpdateSheet!$M:$M=K1398), 0))), "") * N1398)
)
</f>
        <v/>
      </c>
      <c r="P1398" s="86"/>
      <c r="Q1398" s="82" t="str">
        <f t="array" ref="Q1398">IF(A1398="", "", (IFNA(IF(A1398="", "", INDEX(UpdateSheet!$K:$K, MATCH(1, (UpdateSheet!$G:$G=MAXIFS(UpdateSheet!$G:$G, UpdateSheet!$H:$H, G1398, UpdateSheet!$I:$I, J1398, UpdateSheet!$G:$G, "&lt;=" &amp; D1398)) * (UpdateSheet!$H:$H=G1398) *(UpdateSheet!$I:$I=J1398), 0))), "")) +
(IFNA(IF(A1398="", "", INDEX(UpdateSheet!$O:$O, MATCH(1, (UpdateSheet!$G:$G=MAXIFS(UpdateSheet!$G:$G, UpdateSheet!$M:$M, K1398,UpdateSheet!$N:$N, N1398, UpdateSheet!$G:$G, "&lt;=" &amp; D1398)) * (UpdateSheet!$M:$M=K1398) *(UpdateSheet!$N:$N=N1398), 0))), ""))
)
</f>
        <v/>
      </c>
      <c r="R1398" s="81" t="s">
        <v>97</v>
      </c>
      <c r="S1398" s="63"/>
      <c r="T1398" s="87"/>
      <c r="U1398" s="84" t="s">
        <v>97</v>
      </c>
      <c r="V1398" s="84" t="s">
        <v>97</v>
      </c>
      <c r="W1398" s="85" t="b">
        <v>0</v>
      </c>
      <c r="X1398" s="63"/>
      <c r="Y1398" s="63"/>
      <c r="Z1398" s="63"/>
    </row>
    <row r="1399">
      <c r="A1399" s="75"/>
      <c r="B1399" s="94"/>
      <c r="C1399" s="75"/>
      <c r="D1399" s="76"/>
      <c r="E1399" s="75" t="s">
        <v>97</v>
      </c>
      <c r="F1399" s="75" t="s">
        <v>97</v>
      </c>
      <c r="G1399" s="77"/>
      <c r="H1399" s="77"/>
      <c r="I1399" s="80"/>
      <c r="J1399" s="77" t="s">
        <v>97</v>
      </c>
      <c r="K1399" s="79" t="s">
        <v>97</v>
      </c>
      <c r="L1399" s="79"/>
      <c r="M1399" s="80"/>
      <c r="N1399" s="79" t="s">
        <v>97</v>
      </c>
      <c r="O1399" s="81" t="str">
        <f t="array" ref="O1399">IF(A1399="", "", (IFNA(IF(A1399="", "", INDEX(UpdateSheet!$L:$L, MATCH(1, (UpdateSheet!$G:$G=MAXIFS(UpdateSheet!$G:$G, UpdateSheet!$H:$H, G1399, UpdateSheet!$G:$G, "&lt;=" &amp; D1399)) * (UpdateSheet!$H:$H=G1399), 0))), "") * J1399) +
(IFNA(IF(A1399="", "", INDEX(UpdateSheet!$P:$P, MATCH(1, (UpdateSheet!$G:$G=MAXIFS(UpdateSheet!$G:$G, UpdateSheet!$M:$M, K1399, UpdateSheet!$G:$G, "&lt;=" &amp; D1399)) * (UpdateSheet!$M:$M=K1399), 0))), "") * N1399)
)
</f>
        <v/>
      </c>
      <c r="P1399" s="86"/>
      <c r="Q1399" s="82" t="str">
        <f t="array" ref="Q1399">IF(A1399="", "", (IFNA(IF(A1399="", "", INDEX(UpdateSheet!$K:$K, MATCH(1, (UpdateSheet!$G:$G=MAXIFS(UpdateSheet!$G:$G, UpdateSheet!$H:$H, G1399, UpdateSheet!$I:$I, J1399, UpdateSheet!$G:$G, "&lt;=" &amp; D1399)) * (UpdateSheet!$H:$H=G1399) *(UpdateSheet!$I:$I=J1399), 0))), "")) +
(IFNA(IF(A1399="", "", INDEX(UpdateSheet!$O:$O, MATCH(1, (UpdateSheet!$G:$G=MAXIFS(UpdateSheet!$G:$G, UpdateSheet!$M:$M, K1399,UpdateSheet!$N:$N, N1399, UpdateSheet!$G:$G, "&lt;=" &amp; D1399)) * (UpdateSheet!$M:$M=K1399) *(UpdateSheet!$N:$N=N1399), 0))), ""))
)
</f>
        <v/>
      </c>
      <c r="R1399" s="81" t="s">
        <v>97</v>
      </c>
      <c r="S1399" s="63"/>
      <c r="T1399" s="87"/>
      <c r="U1399" s="84" t="s">
        <v>97</v>
      </c>
      <c r="V1399" s="84" t="s">
        <v>97</v>
      </c>
      <c r="W1399" s="85" t="b">
        <v>0</v>
      </c>
      <c r="X1399" s="63"/>
      <c r="Y1399" s="63"/>
      <c r="Z1399" s="63"/>
    </row>
    <row r="1400">
      <c r="A1400" s="75"/>
      <c r="B1400" s="94"/>
      <c r="C1400" s="75"/>
      <c r="D1400" s="76"/>
      <c r="E1400" s="75" t="s">
        <v>97</v>
      </c>
      <c r="F1400" s="75" t="s">
        <v>97</v>
      </c>
      <c r="G1400" s="77"/>
      <c r="H1400" s="77"/>
      <c r="I1400" s="80"/>
      <c r="J1400" s="77" t="s">
        <v>97</v>
      </c>
      <c r="K1400" s="79" t="s">
        <v>97</v>
      </c>
      <c r="L1400" s="79"/>
      <c r="M1400" s="80"/>
      <c r="N1400" s="79" t="s">
        <v>97</v>
      </c>
      <c r="O1400" s="81" t="str">
        <f t="array" ref="O1400">IF(A1400="", "", (IFNA(IF(A1400="", "", INDEX(UpdateSheet!$L:$L, MATCH(1, (UpdateSheet!$G:$G=MAXIFS(UpdateSheet!$G:$G, UpdateSheet!$H:$H, G1400, UpdateSheet!$G:$G, "&lt;=" &amp; D1400)) * (UpdateSheet!$H:$H=G1400), 0))), "") * J1400) +
(IFNA(IF(A1400="", "", INDEX(UpdateSheet!$P:$P, MATCH(1, (UpdateSheet!$G:$G=MAXIFS(UpdateSheet!$G:$G, UpdateSheet!$M:$M, K1400, UpdateSheet!$G:$G, "&lt;=" &amp; D1400)) * (UpdateSheet!$M:$M=K1400), 0))), "") * N1400)
)
</f>
        <v/>
      </c>
      <c r="P1400" s="86"/>
      <c r="Q1400" s="82" t="str">
        <f t="array" ref="Q1400">IF(A1400="", "", (IFNA(IF(A1400="", "", INDEX(UpdateSheet!$K:$K, MATCH(1, (UpdateSheet!$G:$G=MAXIFS(UpdateSheet!$G:$G, UpdateSheet!$H:$H, G1400, UpdateSheet!$I:$I, J1400, UpdateSheet!$G:$G, "&lt;=" &amp; D1400)) * (UpdateSheet!$H:$H=G1400) *(UpdateSheet!$I:$I=J1400), 0))), "")) +
(IFNA(IF(A1400="", "", INDEX(UpdateSheet!$O:$O, MATCH(1, (UpdateSheet!$G:$G=MAXIFS(UpdateSheet!$G:$G, UpdateSheet!$M:$M, K1400,UpdateSheet!$N:$N, N1400, UpdateSheet!$G:$G, "&lt;=" &amp; D1400)) * (UpdateSheet!$M:$M=K1400) *(UpdateSheet!$N:$N=N1400), 0))), ""))
)
</f>
        <v/>
      </c>
      <c r="R1400" s="81" t="s">
        <v>97</v>
      </c>
      <c r="S1400" s="63"/>
      <c r="T1400" s="87"/>
      <c r="U1400" s="84" t="s">
        <v>97</v>
      </c>
      <c r="V1400" s="84" t="s">
        <v>97</v>
      </c>
      <c r="W1400" s="85" t="b">
        <v>0</v>
      </c>
      <c r="X1400" s="63"/>
      <c r="Y1400" s="63"/>
      <c r="Z1400" s="63"/>
    </row>
    <row r="1401">
      <c r="A1401" s="75"/>
      <c r="B1401" s="94"/>
      <c r="C1401" s="75"/>
      <c r="D1401" s="76"/>
      <c r="E1401" s="75" t="s">
        <v>97</v>
      </c>
      <c r="F1401" s="75" t="s">
        <v>97</v>
      </c>
      <c r="G1401" s="77"/>
      <c r="H1401" s="77"/>
      <c r="I1401" s="80"/>
      <c r="J1401" s="77" t="s">
        <v>97</v>
      </c>
      <c r="K1401" s="79" t="s">
        <v>97</v>
      </c>
      <c r="L1401" s="79"/>
      <c r="M1401" s="80"/>
      <c r="N1401" s="79" t="s">
        <v>97</v>
      </c>
      <c r="O1401" s="81" t="str">
        <f t="array" ref="O1401">IF(A1401="", "", (IFNA(IF(A1401="", "", INDEX(UpdateSheet!$L:$L, MATCH(1, (UpdateSheet!$G:$G=MAXIFS(UpdateSheet!$G:$G, UpdateSheet!$H:$H, G1401, UpdateSheet!$G:$G, "&lt;=" &amp; D1401)) * (UpdateSheet!$H:$H=G1401), 0))), "") * J1401) +
(IFNA(IF(A1401="", "", INDEX(UpdateSheet!$P:$P, MATCH(1, (UpdateSheet!$G:$G=MAXIFS(UpdateSheet!$G:$G, UpdateSheet!$M:$M, K1401, UpdateSheet!$G:$G, "&lt;=" &amp; D1401)) * (UpdateSheet!$M:$M=K1401), 0))), "") * N1401)
)
</f>
        <v/>
      </c>
      <c r="P1401" s="86"/>
      <c r="Q1401" s="82" t="str">
        <f t="array" ref="Q1401">IF(A1401="", "", (IFNA(IF(A1401="", "", INDEX(UpdateSheet!$K:$K, MATCH(1, (UpdateSheet!$G:$G=MAXIFS(UpdateSheet!$G:$G, UpdateSheet!$H:$H, G1401, UpdateSheet!$I:$I, J1401, UpdateSheet!$G:$G, "&lt;=" &amp; D1401)) * (UpdateSheet!$H:$H=G1401) *(UpdateSheet!$I:$I=J1401), 0))), "")) +
(IFNA(IF(A1401="", "", INDEX(UpdateSheet!$O:$O, MATCH(1, (UpdateSheet!$G:$G=MAXIFS(UpdateSheet!$G:$G, UpdateSheet!$M:$M, K1401,UpdateSheet!$N:$N, N1401, UpdateSheet!$G:$G, "&lt;=" &amp; D1401)) * (UpdateSheet!$M:$M=K1401) *(UpdateSheet!$N:$N=N1401), 0))), ""))
)
</f>
        <v/>
      </c>
      <c r="R1401" s="81" t="s">
        <v>97</v>
      </c>
      <c r="S1401" s="63"/>
      <c r="T1401" s="87"/>
      <c r="U1401" s="84" t="s">
        <v>97</v>
      </c>
      <c r="V1401" s="84" t="s">
        <v>97</v>
      </c>
      <c r="W1401" s="85" t="b">
        <v>0</v>
      </c>
      <c r="X1401" s="63"/>
      <c r="Y1401" s="63"/>
      <c r="Z1401" s="63"/>
    </row>
    <row r="1402">
      <c r="A1402" s="75"/>
      <c r="B1402" s="94"/>
      <c r="C1402" s="75"/>
      <c r="D1402" s="76"/>
      <c r="E1402" s="75" t="s">
        <v>97</v>
      </c>
      <c r="F1402" s="75" t="s">
        <v>97</v>
      </c>
      <c r="G1402" s="77"/>
      <c r="H1402" s="77"/>
      <c r="I1402" s="80"/>
      <c r="J1402" s="77" t="s">
        <v>97</v>
      </c>
      <c r="K1402" s="79" t="s">
        <v>97</v>
      </c>
      <c r="L1402" s="79"/>
      <c r="M1402" s="80"/>
      <c r="N1402" s="79" t="s">
        <v>97</v>
      </c>
      <c r="O1402" s="81" t="str">
        <f t="array" ref="O1402">IF(A1402="", "", (IFNA(IF(A1402="", "", INDEX(UpdateSheet!$L:$L, MATCH(1, (UpdateSheet!$G:$G=MAXIFS(UpdateSheet!$G:$G, UpdateSheet!$H:$H, G1402, UpdateSheet!$G:$G, "&lt;=" &amp; D1402)) * (UpdateSheet!$H:$H=G1402), 0))), "") * J1402) +
(IFNA(IF(A1402="", "", INDEX(UpdateSheet!$P:$P, MATCH(1, (UpdateSheet!$G:$G=MAXIFS(UpdateSheet!$G:$G, UpdateSheet!$M:$M, K1402, UpdateSheet!$G:$G, "&lt;=" &amp; D1402)) * (UpdateSheet!$M:$M=K1402), 0))), "") * N1402)
)
</f>
        <v/>
      </c>
      <c r="P1402" s="86"/>
      <c r="Q1402" s="82" t="str">
        <f t="array" ref="Q1402">IF(A1402="", "", (IFNA(IF(A1402="", "", INDEX(UpdateSheet!$K:$K, MATCH(1, (UpdateSheet!$G:$G=MAXIFS(UpdateSheet!$G:$G, UpdateSheet!$H:$H, G1402, UpdateSheet!$I:$I, J1402, UpdateSheet!$G:$G, "&lt;=" &amp; D1402)) * (UpdateSheet!$H:$H=G1402) *(UpdateSheet!$I:$I=J1402), 0))), "")) +
(IFNA(IF(A1402="", "", INDEX(UpdateSheet!$O:$O, MATCH(1, (UpdateSheet!$G:$G=MAXIFS(UpdateSheet!$G:$G, UpdateSheet!$M:$M, K1402,UpdateSheet!$N:$N, N1402, UpdateSheet!$G:$G, "&lt;=" &amp; D1402)) * (UpdateSheet!$M:$M=K1402) *(UpdateSheet!$N:$N=N1402), 0))), ""))
)
</f>
        <v/>
      </c>
      <c r="R1402" s="81" t="s">
        <v>97</v>
      </c>
      <c r="S1402" s="63"/>
      <c r="T1402" s="87"/>
      <c r="U1402" s="84" t="s">
        <v>97</v>
      </c>
      <c r="V1402" s="84" t="s">
        <v>97</v>
      </c>
      <c r="W1402" s="85" t="b">
        <v>0</v>
      </c>
      <c r="X1402" s="63"/>
      <c r="Y1402" s="63"/>
      <c r="Z1402" s="63"/>
    </row>
    <row r="1403">
      <c r="A1403" s="75"/>
      <c r="B1403" s="94"/>
      <c r="C1403" s="75"/>
      <c r="D1403" s="76"/>
      <c r="E1403" s="75" t="s">
        <v>97</v>
      </c>
      <c r="F1403" s="75" t="s">
        <v>97</v>
      </c>
      <c r="G1403" s="77"/>
      <c r="H1403" s="77"/>
      <c r="I1403" s="80"/>
      <c r="J1403" s="77" t="s">
        <v>97</v>
      </c>
      <c r="K1403" s="79" t="s">
        <v>97</v>
      </c>
      <c r="L1403" s="79"/>
      <c r="M1403" s="80"/>
      <c r="N1403" s="79" t="s">
        <v>97</v>
      </c>
      <c r="O1403" s="81" t="str">
        <f t="array" ref="O1403">IF(A1403="", "", (IFNA(IF(A1403="", "", INDEX(UpdateSheet!$L:$L, MATCH(1, (UpdateSheet!$G:$G=MAXIFS(UpdateSheet!$G:$G, UpdateSheet!$H:$H, G1403, UpdateSheet!$G:$G, "&lt;=" &amp; D1403)) * (UpdateSheet!$H:$H=G1403), 0))), "") * J1403) +
(IFNA(IF(A1403="", "", INDEX(UpdateSheet!$P:$P, MATCH(1, (UpdateSheet!$G:$G=MAXIFS(UpdateSheet!$G:$G, UpdateSheet!$M:$M, K1403, UpdateSheet!$G:$G, "&lt;=" &amp; D1403)) * (UpdateSheet!$M:$M=K1403), 0))), "") * N1403)
)
</f>
        <v/>
      </c>
      <c r="P1403" s="86"/>
      <c r="Q1403" s="82" t="str">
        <f t="array" ref="Q1403">IF(A1403="", "", (IFNA(IF(A1403="", "", INDEX(UpdateSheet!$K:$K, MATCH(1, (UpdateSheet!$G:$G=MAXIFS(UpdateSheet!$G:$G, UpdateSheet!$H:$H, G1403, UpdateSheet!$I:$I, J1403, UpdateSheet!$G:$G, "&lt;=" &amp; D1403)) * (UpdateSheet!$H:$H=G1403) *(UpdateSheet!$I:$I=J1403), 0))), "")) +
(IFNA(IF(A1403="", "", INDEX(UpdateSheet!$O:$O, MATCH(1, (UpdateSheet!$G:$G=MAXIFS(UpdateSheet!$G:$G, UpdateSheet!$M:$M, K1403,UpdateSheet!$N:$N, N1403, UpdateSheet!$G:$G, "&lt;=" &amp; D1403)) * (UpdateSheet!$M:$M=K1403) *(UpdateSheet!$N:$N=N1403), 0))), ""))
)
</f>
        <v/>
      </c>
      <c r="R1403" s="81" t="s">
        <v>97</v>
      </c>
      <c r="S1403" s="63"/>
      <c r="T1403" s="87"/>
      <c r="U1403" s="84" t="s">
        <v>97</v>
      </c>
      <c r="V1403" s="84" t="s">
        <v>97</v>
      </c>
      <c r="W1403" s="85" t="b">
        <v>0</v>
      </c>
      <c r="X1403" s="63"/>
      <c r="Y1403" s="63"/>
      <c r="Z1403" s="63"/>
    </row>
    <row r="1404">
      <c r="A1404" s="75"/>
      <c r="B1404" s="94"/>
      <c r="C1404" s="75"/>
      <c r="D1404" s="76"/>
      <c r="E1404" s="75" t="s">
        <v>97</v>
      </c>
      <c r="F1404" s="75" t="s">
        <v>97</v>
      </c>
      <c r="G1404" s="77"/>
      <c r="H1404" s="77"/>
      <c r="I1404" s="80"/>
      <c r="J1404" s="77" t="s">
        <v>97</v>
      </c>
      <c r="K1404" s="79" t="s">
        <v>97</v>
      </c>
      <c r="L1404" s="79"/>
      <c r="M1404" s="80"/>
      <c r="N1404" s="79" t="s">
        <v>97</v>
      </c>
      <c r="O1404" s="81" t="str">
        <f t="array" ref="O1404">IF(A1404="", "", (IFNA(IF(A1404="", "", INDEX(UpdateSheet!$L:$L, MATCH(1, (UpdateSheet!$G:$G=MAXIFS(UpdateSheet!$G:$G, UpdateSheet!$H:$H, G1404, UpdateSheet!$G:$G, "&lt;=" &amp; D1404)) * (UpdateSheet!$H:$H=G1404), 0))), "") * J1404) +
(IFNA(IF(A1404="", "", INDEX(UpdateSheet!$P:$P, MATCH(1, (UpdateSheet!$G:$G=MAXIFS(UpdateSheet!$G:$G, UpdateSheet!$M:$M, K1404, UpdateSheet!$G:$G, "&lt;=" &amp; D1404)) * (UpdateSheet!$M:$M=K1404), 0))), "") * N1404)
)
</f>
        <v/>
      </c>
      <c r="P1404" s="86"/>
      <c r="Q1404" s="82" t="str">
        <f t="array" ref="Q1404">IF(A1404="", "", (IFNA(IF(A1404="", "", INDEX(UpdateSheet!$K:$K, MATCH(1, (UpdateSheet!$G:$G=MAXIFS(UpdateSheet!$G:$G, UpdateSheet!$H:$H, G1404, UpdateSheet!$I:$I, J1404, UpdateSheet!$G:$G, "&lt;=" &amp; D1404)) * (UpdateSheet!$H:$H=G1404) *(UpdateSheet!$I:$I=J1404), 0))), "")) +
(IFNA(IF(A1404="", "", INDEX(UpdateSheet!$O:$O, MATCH(1, (UpdateSheet!$G:$G=MAXIFS(UpdateSheet!$G:$G, UpdateSheet!$M:$M, K1404,UpdateSheet!$N:$N, N1404, UpdateSheet!$G:$G, "&lt;=" &amp; D1404)) * (UpdateSheet!$M:$M=K1404) *(UpdateSheet!$N:$N=N1404), 0))), ""))
)
</f>
        <v/>
      </c>
      <c r="R1404" s="81" t="s">
        <v>97</v>
      </c>
      <c r="S1404" s="63"/>
      <c r="T1404" s="87"/>
      <c r="U1404" s="84" t="s">
        <v>97</v>
      </c>
      <c r="V1404" s="84" t="s">
        <v>97</v>
      </c>
      <c r="W1404" s="85" t="b">
        <v>0</v>
      </c>
      <c r="X1404" s="63"/>
      <c r="Y1404" s="63"/>
      <c r="Z1404" s="63"/>
    </row>
    <row r="1405">
      <c r="A1405" s="75"/>
      <c r="B1405" s="94"/>
      <c r="C1405" s="75"/>
      <c r="D1405" s="76"/>
      <c r="E1405" s="75" t="s">
        <v>97</v>
      </c>
      <c r="F1405" s="75" t="s">
        <v>97</v>
      </c>
      <c r="G1405" s="77"/>
      <c r="H1405" s="77"/>
      <c r="I1405" s="80"/>
      <c r="J1405" s="77" t="s">
        <v>97</v>
      </c>
      <c r="K1405" s="79" t="s">
        <v>97</v>
      </c>
      <c r="L1405" s="79"/>
      <c r="M1405" s="80"/>
      <c r="N1405" s="79" t="s">
        <v>97</v>
      </c>
      <c r="O1405" s="81" t="str">
        <f t="array" ref="O1405">IF(A1405="", "", (IFNA(IF(A1405="", "", INDEX(UpdateSheet!$L:$L, MATCH(1, (UpdateSheet!$G:$G=MAXIFS(UpdateSheet!$G:$G, UpdateSheet!$H:$H, G1405, UpdateSheet!$G:$G, "&lt;=" &amp; D1405)) * (UpdateSheet!$H:$H=G1405), 0))), "") * J1405) +
(IFNA(IF(A1405="", "", INDEX(UpdateSheet!$P:$P, MATCH(1, (UpdateSheet!$G:$G=MAXIFS(UpdateSheet!$G:$G, UpdateSheet!$M:$M, K1405, UpdateSheet!$G:$G, "&lt;=" &amp; D1405)) * (UpdateSheet!$M:$M=K1405), 0))), "") * N1405)
)
</f>
        <v/>
      </c>
      <c r="P1405" s="86"/>
      <c r="Q1405" s="82" t="str">
        <f t="array" ref="Q1405">IF(A1405="", "", (IFNA(IF(A1405="", "", INDEX(UpdateSheet!$K:$K, MATCH(1, (UpdateSheet!$G:$G=MAXIFS(UpdateSheet!$G:$G, UpdateSheet!$H:$H, G1405, UpdateSheet!$I:$I, J1405, UpdateSheet!$G:$G, "&lt;=" &amp; D1405)) * (UpdateSheet!$H:$H=G1405) *(UpdateSheet!$I:$I=J1405), 0))), "")) +
(IFNA(IF(A1405="", "", INDEX(UpdateSheet!$O:$O, MATCH(1, (UpdateSheet!$G:$G=MAXIFS(UpdateSheet!$G:$G, UpdateSheet!$M:$M, K1405,UpdateSheet!$N:$N, N1405, UpdateSheet!$G:$G, "&lt;=" &amp; D1405)) * (UpdateSheet!$M:$M=K1405) *(UpdateSheet!$N:$N=N1405), 0))), ""))
)
</f>
        <v/>
      </c>
      <c r="R1405" s="81" t="s">
        <v>97</v>
      </c>
      <c r="S1405" s="63"/>
      <c r="T1405" s="87"/>
      <c r="U1405" s="84" t="s">
        <v>97</v>
      </c>
      <c r="V1405" s="84" t="s">
        <v>97</v>
      </c>
      <c r="W1405" s="85" t="b">
        <v>0</v>
      </c>
      <c r="X1405" s="63"/>
      <c r="Y1405" s="63"/>
      <c r="Z1405" s="63"/>
    </row>
    <row r="1406">
      <c r="A1406" s="75"/>
      <c r="B1406" s="94"/>
      <c r="C1406" s="75"/>
      <c r="D1406" s="76"/>
      <c r="E1406" s="75" t="s">
        <v>97</v>
      </c>
      <c r="F1406" s="75" t="s">
        <v>97</v>
      </c>
      <c r="G1406" s="77"/>
      <c r="H1406" s="77"/>
      <c r="I1406" s="80"/>
      <c r="J1406" s="77" t="s">
        <v>97</v>
      </c>
      <c r="K1406" s="79" t="s">
        <v>97</v>
      </c>
      <c r="L1406" s="79"/>
      <c r="M1406" s="80"/>
      <c r="N1406" s="79" t="s">
        <v>97</v>
      </c>
      <c r="O1406" s="81" t="str">
        <f t="array" ref="O1406">IF(A1406="", "", (IFNA(IF(A1406="", "", INDEX(UpdateSheet!$L:$L, MATCH(1, (UpdateSheet!$G:$G=MAXIFS(UpdateSheet!$G:$G, UpdateSheet!$H:$H, G1406, UpdateSheet!$G:$G, "&lt;=" &amp; D1406)) * (UpdateSheet!$H:$H=G1406), 0))), "") * J1406) +
(IFNA(IF(A1406="", "", INDEX(UpdateSheet!$P:$P, MATCH(1, (UpdateSheet!$G:$G=MAXIFS(UpdateSheet!$G:$G, UpdateSheet!$M:$M, K1406, UpdateSheet!$G:$G, "&lt;=" &amp; D1406)) * (UpdateSheet!$M:$M=K1406), 0))), "") * N1406)
)
</f>
        <v/>
      </c>
      <c r="P1406" s="86"/>
      <c r="Q1406" s="82" t="str">
        <f t="array" ref="Q1406">IF(A1406="", "", (IFNA(IF(A1406="", "", INDEX(UpdateSheet!$K:$K, MATCH(1, (UpdateSheet!$G:$G=MAXIFS(UpdateSheet!$G:$G, UpdateSheet!$H:$H, G1406, UpdateSheet!$I:$I, J1406, UpdateSheet!$G:$G, "&lt;=" &amp; D1406)) * (UpdateSheet!$H:$H=G1406) *(UpdateSheet!$I:$I=J1406), 0))), "")) +
(IFNA(IF(A1406="", "", INDEX(UpdateSheet!$O:$O, MATCH(1, (UpdateSheet!$G:$G=MAXIFS(UpdateSheet!$G:$G, UpdateSheet!$M:$M, K1406,UpdateSheet!$N:$N, N1406, UpdateSheet!$G:$G, "&lt;=" &amp; D1406)) * (UpdateSheet!$M:$M=K1406) *(UpdateSheet!$N:$N=N1406), 0))), ""))
)
</f>
        <v/>
      </c>
      <c r="R1406" s="81" t="s">
        <v>97</v>
      </c>
      <c r="S1406" s="63"/>
      <c r="T1406" s="87"/>
      <c r="U1406" s="84" t="s">
        <v>97</v>
      </c>
      <c r="V1406" s="84" t="s">
        <v>97</v>
      </c>
      <c r="W1406" s="85" t="b">
        <v>0</v>
      </c>
      <c r="X1406" s="63"/>
      <c r="Y1406" s="63"/>
      <c r="Z1406" s="63"/>
    </row>
    <row r="1407">
      <c r="A1407" s="75"/>
      <c r="B1407" s="94"/>
      <c r="C1407" s="75"/>
      <c r="D1407" s="76"/>
      <c r="E1407" s="75" t="s">
        <v>97</v>
      </c>
      <c r="F1407" s="75" t="s">
        <v>97</v>
      </c>
      <c r="G1407" s="77"/>
      <c r="H1407" s="77"/>
      <c r="I1407" s="80"/>
      <c r="J1407" s="77" t="s">
        <v>97</v>
      </c>
      <c r="K1407" s="79" t="s">
        <v>97</v>
      </c>
      <c r="L1407" s="79"/>
      <c r="M1407" s="80"/>
      <c r="N1407" s="79" t="s">
        <v>97</v>
      </c>
      <c r="O1407" s="81" t="str">
        <f t="array" ref="O1407">IF(A1407="", "", (IFNA(IF(A1407="", "", INDEX(UpdateSheet!$L:$L, MATCH(1, (UpdateSheet!$G:$G=MAXIFS(UpdateSheet!$G:$G, UpdateSheet!$H:$H, G1407, UpdateSheet!$G:$G, "&lt;=" &amp; D1407)) * (UpdateSheet!$H:$H=G1407), 0))), "") * J1407) +
(IFNA(IF(A1407="", "", INDEX(UpdateSheet!$P:$P, MATCH(1, (UpdateSheet!$G:$G=MAXIFS(UpdateSheet!$G:$G, UpdateSheet!$M:$M, K1407, UpdateSheet!$G:$G, "&lt;=" &amp; D1407)) * (UpdateSheet!$M:$M=K1407), 0))), "") * N1407)
)
</f>
        <v/>
      </c>
      <c r="P1407" s="86"/>
      <c r="Q1407" s="82" t="str">
        <f t="array" ref="Q1407">IF(A1407="", "", (IFNA(IF(A1407="", "", INDEX(UpdateSheet!$K:$K, MATCH(1, (UpdateSheet!$G:$G=MAXIFS(UpdateSheet!$G:$G, UpdateSheet!$H:$H, G1407, UpdateSheet!$I:$I, J1407, UpdateSheet!$G:$G, "&lt;=" &amp; D1407)) * (UpdateSheet!$H:$H=G1407) *(UpdateSheet!$I:$I=J1407), 0))), "")) +
(IFNA(IF(A1407="", "", INDEX(UpdateSheet!$O:$O, MATCH(1, (UpdateSheet!$G:$G=MAXIFS(UpdateSheet!$G:$G, UpdateSheet!$M:$M, K1407,UpdateSheet!$N:$N, N1407, UpdateSheet!$G:$G, "&lt;=" &amp; D1407)) * (UpdateSheet!$M:$M=K1407) *(UpdateSheet!$N:$N=N1407), 0))), ""))
)
</f>
        <v/>
      </c>
      <c r="R1407" s="81" t="s">
        <v>97</v>
      </c>
      <c r="S1407" s="63"/>
      <c r="T1407" s="87"/>
      <c r="U1407" s="84" t="s">
        <v>97</v>
      </c>
      <c r="V1407" s="84" t="s">
        <v>97</v>
      </c>
      <c r="W1407" s="85" t="b">
        <v>0</v>
      </c>
      <c r="X1407" s="63"/>
      <c r="Y1407" s="63"/>
      <c r="Z1407" s="63"/>
    </row>
    <row r="1408">
      <c r="A1408" s="75"/>
      <c r="B1408" s="94"/>
      <c r="C1408" s="75"/>
      <c r="D1408" s="76"/>
      <c r="E1408" s="75" t="s">
        <v>97</v>
      </c>
      <c r="F1408" s="75" t="s">
        <v>97</v>
      </c>
      <c r="G1408" s="77"/>
      <c r="H1408" s="77"/>
      <c r="I1408" s="80"/>
      <c r="J1408" s="77" t="s">
        <v>97</v>
      </c>
      <c r="K1408" s="79" t="s">
        <v>97</v>
      </c>
      <c r="L1408" s="79"/>
      <c r="M1408" s="80"/>
      <c r="N1408" s="79" t="s">
        <v>97</v>
      </c>
      <c r="O1408" s="81" t="str">
        <f t="array" ref="O1408">IF(A1408="", "", (IFNA(IF(A1408="", "", INDEX(UpdateSheet!$L:$L, MATCH(1, (UpdateSheet!$G:$G=MAXIFS(UpdateSheet!$G:$G, UpdateSheet!$H:$H, G1408, UpdateSheet!$G:$G, "&lt;=" &amp; D1408)) * (UpdateSheet!$H:$H=G1408), 0))), "") * J1408) +
(IFNA(IF(A1408="", "", INDEX(UpdateSheet!$P:$P, MATCH(1, (UpdateSheet!$G:$G=MAXIFS(UpdateSheet!$G:$G, UpdateSheet!$M:$M, K1408, UpdateSheet!$G:$G, "&lt;=" &amp; D1408)) * (UpdateSheet!$M:$M=K1408), 0))), "") * N1408)
)
</f>
        <v/>
      </c>
      <c r="P1408" s="86"/>
      <c r="Q1408" s="82" t="str">
        <f t="array" ref="Q1408">IF(A1408="", "", (IFNA(IF(A1408="", "", INDEX(UpdateSheet!$K:$K, MATCH(1, (UpdateSheet!$G:$G=MAXIFS(UpdateSheet!$G:$G, UpdateSheet!$H:$H, G1408, UpdateSheet!$I:$I, J1408, UpdateSheet!$G:$G, "&lt;=" &amp; D1408)) * (UpdateSheet!$H:$H=G1408) *(UpdateSheet!$I:$I=J1408), 0))), "")) +
(IFNA(IF(A1408="", "", INDEX(UpdateSheet!$O:$O, MATCH(1, (UpdateSheet!$G:$G=MAXIFS(UpdateSheet!$G:$G, UpdateSheet!$M:$M, K1408,UpdateSheet!$N:$N, N1408, UpdateSheet!$G:$G, "&lt;=" &amp; D1408)) * (UpdateSheet!$M:$M=K1408) *(UpdateSheet!$N:$N=N1408), 0))), ""))
)
</f>
        <v/>
      </c>
      <c r="R1408" s="81" t="s">
        <v>97</v>
      </c>
      <c r="S1408" s="63"/>
      <c r="T1408" s="87"/>
      <c r="U1408" s="84" t="s">
        <v>97</v>
      </c>
      <c r="V1408" s="84" t="s">
        <v>97</v>
      </c>
      <c r="W1408" s="85" t="b">
        <v>0</v>
      </c>
      <c r="X1408" s="63"/>
      <c r="Y1408" s="63"/>
      <c r="Z1408" s="63"/>
    </row>
    <row r="1409">
      <c r="A1409" s="75"/>
      <c r="B1409" s="94"/>
      <c r="C1409" s="75"/>
      <c r="D1409" s="76"/>
      <c r="E1409" s="75" t="s">
        <v>97</v>
      </c>
      <c r="F1409" s="75" t="s">
        <v>97</v>
      </c>
      <c r="G1409" s="77"/>
      <c r="H1409" s="77"/>
      <c r="I1409" s="80"/>
      <c r="J1409" s="77" t="s">
        <v>97</v>
      </c>
      <c r="K1409" s="79" t="s">
        <v>97</v>
      </c>
      <c r="L1409" s="79"/>
      <c r="M1409" s="80"/>
      <c r="N1409" s="79" t="s">
        <v>97</v>
      </c>
      <c r="O1409" s="81" t="str">
        <f t="array" ref="O1409">IF(A1409="", "", (IFNA(IF(A1409="", "", INDEX(UpdateSheet!$L:$L, MATCH(1, (UpdateSheet!$G:$G=MAXIFS(UpdateSheet!$G:$G, UpdateSheet!$H:$H, G1409, UpdateSheet!$G:$G, "&lt;=" &amp; D1409)) * (UpdateSheet!$H:$H=G1409), 0))), "") * J1409) +
(IFNA(IF(A1409="", "", INDEX(UpdateSheet!$P:$P, MATCH(1, (UpdateSheet!$G:$G=MAXIFS(UpdateSheet!$G:$G, UpdateSheet!$M:$M, K1409, UpdateSheet!$G:$G, "&lt;=" &amp; D1409)) * (UpdateSheet!$M:$M=K1409), 0))), "") * N1409)
)
</f>
        <v/>
      </c>
      <c r="P1409" s="86"/>
      <c r="Q1409" s="82" t="str">
        <f t="array" ref="Q1409">IF(A1409="", "", (IFNA(IF(A1409="", "", INDEX(UpdateSheet!$K:$K, MATCH(1, (UpdateSheet!$G:$G=MAXIFS(UpdateSheet!$G:$G, UpdateSheet!$H:$H, G1409, UpdateSheet!$I:$I, J1409, UpdateSheet!$G:$G, "&lt;=" &amp; D1409)) * (UpdateSheet!$H:$H=G1409) *(UpdateSheet!$I:$I=J1409), 0))), "")) +
(IFNA(IF(A1409="", "", INDEX(UpdateSheet!$O:$O, MATCH(1, (UpdateSheet!$G:$G=MAXIFS(UpdateSheet!$G:$G, UpdateSheet!$M:$M, K1409,UpdateSheet!$N:$N, N1409, UpdateSheet!$G:$G, "&lt;=" &amp; D1409)) * (UpdateSheet!$M:$M=K1409) *(UpdateSheet!$N:$N=N1409), 0))), ""))
)
</f>
        <v/>
      </c>
      <c r="R1409" s="81" t="s">
        <v>97</v>
      </c>
      <c r="S1409" s="63"/>
      <c r="T1409" s="87"/>
      <c r="U1409" s="84" t="s">
        <v>97</v>
      </c>
      <c r="V1409" s="84" t="s">
        <v>97</v>
      </c>
      <c r="W1409" s="85" t="b">
        <v>0</v>
      </c>
      <c r="X1409" s="63"/>
      <c r="Y1409" s="63"/>
      <c r="Z1409" s="63"/>
    </row>
    <row r="1410">
      <c r="A1410" s="75"/>
      <c r="B1410" s="94"/>
      <c r="C1410" s="75"/>
      <c r="D1410" s="76"/>
      <c r="E1410" s="75" t="s">
        <v>97</v>
      </c>
      <c r="F1410" s="75" t="s">
        <v>97</v>
      </c>
      <c r="G1410" s="77"/>
      <c r="H1410" s="77"/>
      <c r="I1410" s="80"/>
      <c r="J1410" s="77" t="s">
        <v>97</v>
      </c>
      <c r="K1410" s="79" t="s">
        <v>97</v>
      </c>
      <c r="L1410" s="79"/>
      <c r="M1410" s="80"/>
      <c r="N1410" s="79" t="s">
        <v>97</v>
      </c>
      <c r="O1410" s="81" t="str">
        <f t="array" ref="O1410">IF(A1410="", "", (IFNA(IF(A1410="", "", INDEX(UpdateSheet!$L:$L, MATCH(1, (UpdateSheet!$G:$G=MAXIFS(UpdateSheet!$G:$G, UpdateSheet!$H:$H, G1410, UpdateSheet!$G:$G, "&lt;=" &amp; D1410)) * (UpdateSheet!$H:$H=G1410), 0))), "") * J1410) +
(IFNA(IF(A1410="", "", INDEX(UpdateSheet!$P:$P, MATCH(1, (UpdateSheet!$G:$G=MAXIFS(UpdateSheet!$G:$G, UpdateSheet!$M:$M, K1410, UpdateSheet!$G:$G, "&lt;=" &amp; D1410)) * (UpdateSheet!$M:$M=K1410), 0))), "") * N1410)
)
</f>
        <v/>
      </c>
      <c r="P1410" s="86"/>
      <c r="Q1410" s="82" t="str">
        <f t="array" ref="Q1410">IF(A1410="", "", (IFNA(IF(A1410="", "", INDEX(UpdateSheet!$K:$K, MATCH(1, (UpdateSheet!$G:$G=MAXIFS(UpdateSheet!$G:$G, UpdateSheet!$H:$H, G1410, UpdateSheet!$I:$I, J1410, UpdateSheet!$G:$G, "&lt;=" &amp; D1410)) * (UpdateSheet!$H:$H=G1410) *(UpdateSheet!$I:$I=J1410), 0))), "")) +
(IFNA(IF(A1410="", "", INDEX(UpdateSheet!$O:$O, MATCH(1, (UpdateSheet!$G:$G=MAXIFS(UpdateSheet!$G:$G, UpdateSheet!$M:$M, K1410,UpdateSheet!$N:$N, N1410, UpdateSheet!$G:$G, "&lt;=" &amp; D1410)) * (UpdateSheet!$M:$M=K1410) *(UpdateSheet!$N:$N=N1410), 0))), ""))
)
</f>
        <v/>
      </c>
      <c r="R1410" s="81" t="s">
        <v>97</v>
      </c>
      <c r="S1410" s="63"/>
      <c r="T1410" s="87"/>
      <c r="U1410" s="84" t="s">
        <v>97</v>
      </c>
      <c r="V1410" s="84" t="s">
        <v>97</v>
      </c>
      <c r="W1410" s="85" t="b">
        <v>0</v>
      </c>
      <c r="X1410" s="63"/>
      <c r="Y1410" s="63"/>
      <c r="Z1410" s="63"/>
    </row>
    <row r="1411">
      <c r="A1411" s="75"/>
      <c r="B1411" s="94"/>
      <c r="C1411" s="75"/>
      <c r="D1411" s="76"/>
      <c r="E1411" s="75" t="s">
        <v>97</v>
      </c>
      <c r="F1411" s="75" t="s">
        <v>97</v>
      </c>
      <c r="G1411" s="77"/>
      <c r="H1411" s="77"/>
      <c r="I1411" s="80"/>
      <c r="J1411" s="77" t="s">
        <v>97</v>
      </c>
      <c r="K1411" s="79" t="s">
        <v>97</v>
      </c>
      <c r="L1411" s="79"/>
      <c r="M1411" s="80"/>
      <c r="N1411" s="79" t="s">
        <v>97</v>
      </c>
      <c r="O1411" s="81" t="str">
        <f t="array" ref="O1411">IF(A1411="", "", (IFNA(IF(A1411="", "", INDEX(UpdateSheet!$L:$L, MATCH(1, (UpdateSheet!$G:$G=MAXIFS(UpdateSheet!$G:$G, UpdateSheet!$H:$H, G1411, UpdateSheet!$G:$G, "&lt;=" &amp; D1411)) * (UpdateSheet!$H:$H=G1411), 0))), "") * J1411) +
(IFNA(IF(A1411="", "", INDEX(UpdateSheet!$P:$P, MATCH(1, (UpdateSheet!$G:$G=MAXIFS(UpdateSheet!$G:$G, UpdateSheet!$M:$M, K1411, UpdateSheet!$G:$G, "&lt;=" &amp; D1411)) * (UpdateSheet!$M:$M=K1411), 0))), "") * N1411)
)
</f>
        <v/>
      </c>
      <c r="P1411" s="86"/>
      <c r="Q1411" s="82" t="str">
        <f t="array" ref="Q1411">IF(A1411="", "", (IFNA(IF(A1411="", "", INDEX(UpdateSheet!$K:$K, MATCH(1, (UpdateSheet!$G:$G=MAXIFS(UpdateSheet!$G:$G, UpdateSheet!$H:$H, G1411, UpdateSheet!$I:$I, J1411, UpdateSheet!$G:$G, "&lt;=" &amp; D1411)) * (UpdateSheet!$H:$H=G1411) *(UpdateSheet!$I:$I=J1411), 0))), "")) +
(IFNA(IF(A1411="", "", INDEX(UpdateSheet!$O:$O, MATCH(1, (UpdateSheet!$G:$G=MAXIFS(UpdateSheet!$G:$G, UpdateSheet!$M:$M, K1411,UpdateSheet!$N:$N, N1411, UpdateSheet!$G:$G, "&lt;=" &amp; D1411)) * (UpdateSheet!$M:$M=K1411) *(UpdateSheet!$N:$N=N1411), 0))), ""))
)
</f>
        <v/>
      </c>
      <c r="R1411" s="81" t="s">
        <v>97</v>
      </c>
      <c r="S1411" s="63"/>
      <c r="T1411" s="87"/>
      <c r="U1411" s="84" t="s">
        <v>97</v>
      </c>
      <c r="V1411" s="84" t="s">
        <v>97</v>
      </c>
      <c r="W1411" s="85" t="b">
        <v>0</v>
      </c>
      <c r="X1411" s="63"/>
      <c r="Y1411" s="63"/>
      <c r="Z1411" s="63"/>
    </row>
    <row r="1412">
      <c r="A1412" s="75"/>
      <c r="B1412" s="94"/>
      <c r="C1412" s="75"/>
      <c r="D1412" s="76"/>
      <c r="E1412" s="75" t="s">
        <v>97</v>
      </c>
      <c r="F1412" s="75" t="s">
        <v>97</v>
      </c>
      <c r="G1412" s="77"/>
      <c r="H1412" s="77"/>
      <c r="I1412" s="80"/>
      <c r="J1412" s="77" t="s">
        <v>97</v>
      </c>
      <c r="K1412" s="79" t="s">
        <v>97</v>
      </c>
      <c r="L1412" s="79"/>
      <c r="M1412" s="80"/>
      <c r="N1412" s="79" t="s">
        <v>97</v>
      </c>
      <c r="O1412" s="81" t="str">
        <f t="array" ref="O1412">IF(A1412="", "", (IFNA(IF(A1412="", "", INDEX(UpdateSheet!$L:$L, MATCH(1, (UpdateSheet!$G:$G=MAXIFS(UpdateSheet!$G:$G, UpdateSheet!$H:$H, G1412, UpdateSheet!$G:$G, "&lt;=" &amp; D1412)) * (UpdateSheet!$H:$H=G1412), 0))), "") * J1412) +
(IFNA(IF(A1412="", "", INDEX(UpdateSheet!$P:$P, MATCH(1, (UpdateSheet!$G:$G=MAXIFS(UpdateSheet!$G:$G, UpdateSheet!$M:$M, K1412, UpdateSheet!$G:$G, "&lt;=" &amp; D1412)) * (UpdateSheet!$M:$M=K1412), 0))), "") * N1412)
)
</f>
        <v/>
      </c>
      <c r="P1412" s="86"/>
      <c r="Q1412" s="82" t="str">
        <f t="array" ref="Q1412">IF(A1412="", "", (IFNA(IF(A1412="", "", INDEX(UpdateSheet!$K:$K, MATCH(1, (UpdateSheet!$G:$G=MAXIFS(UpdateSheet!$G:$G, UpdateSheet!$H:$H, G1412, UpdateSheet!$I:$I, J1412, UpdateSheet!$G:$G, "&lt;=" &amp; D1412)) * (UpdateSheet!$H:$H=G1412) *(UpdateSheet!$I:$I=J1412), 0))), "")) +
(IFNA(IF(A1412="", "", INDEX(UpdateSheet!$O:$O, MATCH(1, (UpdateSheet!$G:$G=MAXIFS(UpdateSheet!$G:$G, UpdateSheet!$M:$M, K1412,UpdateSheet!$N:$N, N1412, UpdateSheet!$G:$G, "&lt;=" &amp; D1412)) * (UpdateSheet!$M:$M=K1412) *(UpdateSheet!$N:$N=N1412), 0))), ""))
)
</f>
        <v/>
      </c>
      <c r="R1412" s="81" t="s">
        <v>97</v>
      </c>
      <c r="S1412" s="63"/>
      <c r="T1412" s="87"/>
      <c r="U1412" s="84" t="s">
        <v>97</v>
      </c>
      <c r="V1412" s="84" t="s">
        <v>97</v>
      </c>
      <c r="W1412" s="85" t="b">
        <v>0</v>
      </c>
      <c r="X1412" s="63"/>
      <c r="Y1412" s="63"/>
      <c r="Z1412" s="63"/>
    </row>
    <row r="1413">
      <c r="A1413" s="75"/>
      <c r="B1413" s="94"/>
      <c r="C1413" s="75"/>
      <c r="D1413" s="76"/>
      <c r="E1413" s="75" t="s">
        <v>97</v>
      </c>
      <c r="F1413" s="75" t="s">
        <v>97</v>
      </c>
      <c r="G1413" s="77"/>
      <c r="H1413" s="77"/>
      <c r="I1413" s="80"/>
      <c r="J1413" s="77" t="s">
        <v>97</v>
      </c>
      <c r="K1413" s="79" t="s">
        <v>97</v>
      </c>
      <c r="L1413" s="79"/>
      <c r="M1413" s="80"/>
      <c r="N1413" s="79" t="s">
        <v>97</v>
      </c>
      <c r="O1413" s="81" t="str">
        <f t="array" ref="O1413">IF(A1413="", "", (IFNA(IF(A1413="", "", INDEX(UpdateSheet!$L:$L, MATCH(1, (UpdateSheet!$G:$G=MAXIFS(UpdateSheet!$G:$G, UpdateSheet!$H:$H, G1413, UpdateSheet!$G:$G, "&lt;=" &amp; D1413)) * (UpdateSheet!$H:$H=G1413), 0))), "") * J1413) +
(IFNA(IF(A1413="", "", INDEX(UpdateSheet!$P:$P, MATCH(1, (UpdateSheet!$G:$G=MAXIFS(UpdateSheet!$G:$G, UpdateSheet!$M:$M, K1413, UpdateSheet!$G:$G, "&lt;=" &amp; D1413)) * (UpdateSheet!$M:$M=K1413), 0))), "") * N1413)
)
</f>
        <v/>
      </c>
      <c r="P1413" s="86"/>
      <c r="Q1413" s="82" t="str">
        <f t="array" ref="Q1413">IF(A1413="", "", (IFNA(IF(A1413="", "", INDEX(UpdateSheet!$K:$K, MATCH(1, (UpdateSheet!$G:$G=MAXIFS(UpdateSheet!$G:$G, UpdateSheet!$H:$H, G1413, UpdateSheet!$I:$I, J1413, UpdateSheet!$G:$G, "&lt;=" &amp; D1413)) * (UpdateSheet!$H:$H=G1413) *(UpdateSheet!$I:$I=J1413), 0))), "")) +
(IFNA(IF(A1413="", "", INDEX(UpdateSheet!$O:$O, MATCH(1, (UpdateSheet!$G:$G=MAXIFS(UpdateSheet!$G:$G, UpdateSheet!$M:$M, K1413,UpdateSheet!$N:$N, N1413, UpdateSheet!$G:$G, "&lt;=" &amp; D1413)) * (UpdateSheet!$M:$M=K1413) *(UpdateSheet!$N:$N=N1413), 0))), ""))
)
</f>
        <v/>
      </c>
      <c r="R1413" s="81" t="s">
        <v>97</v>
      </c>
      <c r="S1413" s="63"/>
      <c r="T1413" s="87"/>
      <c r="U1413" s="84" t="s">
        <v>97</v>
      </c>
      <c r="V1413" s="84" t="s">
        <v>97</v>
      </c>
      <c r="W1413" s="85" t="b">
        <v>0</v>
      </c>
      <c r="X1413" s="63"/>
      <c r="Y1413" s="63"/>
      <c r="Z1413" s="63"/>
    </row>
    <row r="1414">
      <c r="A1414" s="75"/>
      <c r="B1414" s="94"/>
      <c r="C1414" s="75"/>
      <c r="D1414" s="76"/>
      <c r="E1414" s="75" t="s">
        <v>97</v>
      </c>
      <c r="F1414" s="75" t="s">
        <v>97</v>
      </c>
      <c r="G1414" s="77"/>
      <c r="H1414" s="77"/>
      <c r="I1414" s="80"/>
      <c r="J1414" s="77" t="s">
        <v>97</v>
      </c>
      <c r="K1414" s="79" t="s">
        <v>97</v>
      </c>
      <c r="L1414" s="79"/>
      <c r="M1414" s="80"/>
      <c r="N1414" s="79" t="s">
        <v>97</v>
      </c>
      <c r="O1414" s="81" t="str">
        <f t="array" ref="O1414">IF(A1414="", "", (IFNA(IF(A1414="", "", INDEX(UpdateSheet!$L:$L, MATCH(1, (UpdateSheet!$G:$G=MAXIFS(UpdateSheet!$G:$G, UpdateSheet!$H:$H, G1414, UpdateSheet!$G:$G, "&lt;=" &amp; D1414)) * (UpdateSheet!$H:$H=G1414), 0))), "") * J1414) +
(IFNA(IF(A1414="", "", INDEX(UpdateSheet!$P:$P, MATCH(1, (UpdateSheet!$G:$G=MAXIFS(UpdateSheet!$G:$G, UpdateSheet!$M:$M, K1414, UpdateSheet!$G:$G, "&lt;=" &amp; D1414)) * (UpdateSheet!$M:$M=K1414), 0))), "") * N1414)
)
</f>
        <v/>
      </c>
      <c r="P1414" s="86"/>
      <c r="Q1414" s="82" t="str">
        <f t="array" ref="Q1414">IF(A1414="", "", (IFNA(IF(A1414="", "", INDEX(UpdateSheet!$K:$K, MATCH(1, (UpdateSheet!$G:$G=MAXIFS(UpdateSheet!$G:$G, UpdateSheet!$H:$H, G1414, UpdateSheet!$I:$I, J1414, UpdateSheet!$G:$G, "&lt;=" &amp; D1414)) * (UpdateSheet!$H:$H=G1414) *(UpdateSheet!$I:$I=J1414), 0))), "")) +
(IFNA(IF(A1414="", "", INDEX(UpdateSheet!$O:$O, MATCH(1, (UpdateSheet!$G:$G=MAXIFS(UpdateSheet!$G:$G, UpdateSheet!$M:$M, K1414,UpdateSheet!$N:$N, N1414, UpdateSheet!$G:$G, "&lt;=" &amp; D1414)) * (UpdateSheet!$M:$M=K1414) *(UpdateSheet!$N:$N=N1414), 0))), ""))
)
</f>
        <v/>
      </c>
      <c r="R1414" s="81" t="s">
        <v>97</v>
      </c>
      <c r="S1414" s="63"/>
      <c r="T1414" s="87"/>
      <c r="U1414" s="84" t="s">
        <v>97</v>
      </c>
      <c r="V1414" s="84" t="s">
        <v>97</v>
      </c>
      <c r="W1414" s="85" t="b">
        <v>0</v>
      </c>
      <c r="X1414" s="63"/>
      <c r="Y1414" s="63"/>
      <c r="Z1414" s="63"/>
    </row>
    <row r="1415">
      <c r="A1415" s="75"/>
      <c r="B1415" s="94"/>
      <c r="C1415" s="75"/>
      <c r="D1415" s="76"/>
      <c r="E1415" s="75" t="s">
        <v>97</v>
      </c>
      <c r="F1415" s="75" t="s">
        <v>97</v>
      </c>
      <c r="G1415" s="77"/>
      <c r="H1415" s="77"/>
      <c r="I1415" s="80"/>
      <c r="J1415" s="77" t="s">
        <v>97</v>
      </c>
      <c r="K1415" s="79" t="s">
        <v>97</v>
      </c>
      <c r="L1415" s="79"/>
      <c r="M1415" s="80"/>
      <c r="N1415" s="79" t="s">
        <v>97</v>
      </c>
      <c r="O1415" s="81" t="str">
        <f t="array" ref="O1415">IF(A1415="", "", (IFNA(IF(A1415="", "", INDEX(UpdateSheet!$L:$L, MATCH(1, (UpdateSheet!$G:$G=MAXIFS(UpdateSheet!$G:$G, UpdateSheet!$H:$H, G1415, UpdateSheet!$G:$G, "&lt;=" &amp; D1415)) * (UpdateSheet!$H:$H=G1415), 0))), "") * J1415) +
(IFNA(IF(A1415="", "", INDEX(UpdateSheet!$P:$P, MATCH(1, (UpdateSheet!$G:$G=MAXIFS(UpdateSheet!$G:$G, UpdateSheet!$M:$M, K1415, UpdateSheet!$G:$G, "&lt;=" &amp; D1415)) * (UpdateSheet!$M:$M=K1415), 0))), "") * N1415)
)
</f>
        <v/>
      </c>
      <c r="P1415" s="86"/>
      <c r="Q1415" s="82" t="str">
        <f t="array" ref="Q1415">IF(A1415="", "", (IFNA(IF(A1415="", "", INDEX(UpdateSheet!$K:$K, MATCH(1, (UpdateSheet!$G:$G=MAXIFS(UpdateSheet!$G:$G, UpdateSheet!$H:$H, G1415, UpdateSheet!$I:$I, J1415, UpdateSheet!$G:$G, "&lt;=" &amp; D1415)) * (UpdateSheet!$H:$H=G1415) *(UpdateSheet!$I:$I=J1415), 0))), "")) +
(IFNA(IF(A1415="", "", INDEX(UpdateSheet!$O:$O, MATCH(1, (UpdateSheet!$G:$G=MAXIFS(UpdateSheet!$G:$G, UpdateSheet!$M:$M, K1415,UpdateSheet!$N:$N, N1415, UpdateSheet!$G:$G, "&lt;=" &amp; D1415)) * (UpdateSheet!$M:$M=K1415) *(UpdateSheet!$N:$N=N1415), 0))), ""))
)
</f>
        <v/>
      </c>
      <c r="R1415" s="81" t="s">
        <v>97</v>
      </c>
      <c r="S1415" s="63"/>
      <c r="T1415" s="87"/>
      <c r="U1415" s="84" t="s">
        <v>97</v>
      </c>
      <c r="V1415" s="84" t="s">
        <v>97</v>
      </c>
      <c r="W1415" s="85" t="b">
        <v>0</v>
      </c>
      <c r="X1415" s="63"/>
      <c r="Y1415" s="63"/>
      <c r="Z1415" s="63"/>
    </row>
    <row r="1416">
      <c r="A1416" s="75"/>
      <c r="B1416" s="94"/>
      <c r="C1416" s="75"/>
      <c r="D1416" s="76"/>
      <c r="E1416" s="75" t="s">
        <v>97</v>
      </c>
      <c r="F1416" s="75" t="s">
        <v>97</v>
      </c>
      <c r="G1416" s="77"/>
      <c r="H1416" s="77"/>
      <c r="I1416" s="80"/>
      <c r="J1416" s="77" t="s">
        <v>97</v>
      </c>
      <c r="K1416" s="79" t="s">
        <v>97</v>
      </c>
      <c r="L1416" s="79"/>
      <c r="M1416" s="80"/>
      <c r="N1416" s="79" t="s">
        <v>97</v>
      </c>
      <c r="O1416" s="81" t="str">
        <f t="array" ref="O1416">IF(A1416="", "", (IFNA(IF(A1416="", "", INDEX(UpdateSheet!$L:$L, MATCH(1, (UpdateSheet!$G:$G=MAXIFS(UpdateSheet!$G:$G, UpdateSheet!$H:$H, G1416, UpdateSheet!$G:$G, "&lt;=" &amp; D1416)) * (UpdateSheet!$H:$H=G1416), 0))), "") * J1416) +
(IFNA(IF(A1416="", "", INDEX(UpdateSheet!$P:$P, MATCH(1, (UpdateSheet!$G:$G=MAXIFS(UpdateSheet!$G:$G, UpdateSheet!$M:$M, K1416, UpdateSheet!$G:$G, "&lt;=" &amp; D1416)) * (UpdateSheet!$M:$M=K1416), 0))), "") * N1416)
)
</f>
        <v/>
      </c>
      <c r="P1416" s="86"/>
      <c r="Q1416" s="82" t="str">
        <f t="array" ref="Q1416">IF(A1416="", "", (IFNA(IF(A1416="", "", INDEX(UpdateSheet!$K:$K, MATCH(1, (UpdateSheet!$G:$G=MAXIFS(UpdateSheet!$G:$G, UpdateSheet!$H:$H, G1416, UpdateSheet!$I:$I, J1416, UpdateSheet!$G:$G, "&lt;=" &amp; D1416)) * (UpdateSheet!$H:$H=G1416) *(UpdateSheet!$I:$I=J1416), 0))), "")) +
(IFNA(IF(A1416="", "", INDEX(UpdateSheet!$O:$O, MATCH(1, (UpdateSheet!$G:$G=MAXIFS(UpdateSheet!$G:$G, UpdateSheet!$M:$M, K1416,UpdateSheet!$N:$N, N1416, UpdateSheet!$G:$G, "&lt;=" &amp; D1416)) * (UpdateSheet!$M:$M=K1416) *(UpdateSheet!$N:$N=N1416), 0))), ""))
)
</f>
        <v/>
      </c>
      <c r="R1416" s="81" t="s">
        <v>97</v>
      </c>
      <c r="S1416" s="63"/>
      <c r="T1416" s="87"/>
      <c r="U1416" s="84" t="s">
        <v>97</v>
      </c>
      <c r="V1416" s="84" t="s">
        <v>97</v>
      </c>
      <c r="W1416" s="85" t="b">
        <v>0</v>
      </c>
      <c r="X1416" s="63"/>
      <c r="Y1416" s="63"/>
      <c r="Z1416" s="63"/>
    </row>
    <row r="1417">
      <c r="A1417" s="75"/>
      <c r="B1417" s="94"/>
      <c r="C1417" s="75"/>
      <c r="D1417" s="76"/>
      <c r="E1417" s="75" t="s">
        <v>97</v>
      </c>
      <c r="F1417" s="75" t="s">
        <v>97</v>
      </c>
      <c r="G1417" s="77"/>
      <c r="H1417" s="77"/>
      <c r="I1417" s="80"/>
      <c r="J1417" s="77" t="s">
        <v>97</v>
      </c>
      <c r="K1417" s="79" t="s">
        <v>97</v>
      </c>
      <c r="L1417" s="79"/>
      <c r="M1417" s="80"/>
      <c r="N1417" s="79" t="s">
        <v>97</v>
      </c>
      <c r="O1417" s="81" t="str">
        <f t="array" ref="O1417">IF(A1417="", "", (IFNA(IF(A1417="", "", INDEX(UpdateSheet!$L:$L, MATCH(1, (UpdateSheet!$G:$G=MAXIFS(UpdateSheet!$G:$G, UpdateSheet!$H:$H, G1417, UpdateSheet!$G:$G, "&lt;=" &amp; D1417)) * (UpdateSheet!$H:$H=G1417), 0))), "") * J1417) +
(IFNA(IF(A1417="", "", INDEX(UpdateSheet!$P:$P, MATCH(1, (UpdateSheet!$G:$G=MAXIFS(UpdateSheet!$G:$G, UpdateSheet!$M:$M, K1417, UpdateSheet!$G:$G, "&lt;=" &amp; D1417)) * (UpdateSheet!$M:$M=K1417), 0))), "") * N1417)
)
</f>
        <v/>
      </c>
      <c r="P1417" s="86"/>
      <c r="Q1417" s="82" t="str">
        <f t="array" ref="Q1417">IF(A1417="", "", (IFNA(IF(A1417="", "", INDEX(UpdateSheet!$K:$K, MATCH(1, (UpdateSheet!$G:$G=MAXIFS(UpdateSheet!$G:$G, UpdateSheet!$H:$H, G1417, UpdateSheet!$I:$I, J1417, UpdateSheet!$G:$G, "&lt;=" &amp; D1417)) * (UpdateSheet!$H:$H=G1417) *(UpdateSheet!$I:$I=J1417), 0))), "")) +
(IFNA(IF(A1417="", "", INDEX(UpdateSheet!$O:$O, MATCH(1, (UpdateSheet!$G:$G=MAXIFS(UpdateSheet!$G:$G, UpdateSheet!$M:$M, K1417,UpdateSheet!$N:$N, N1417, UpdateSheet!$G:$G, "&lt;=" &amp; D1417)) * (UpdateSheet!$M:$M=K1417) *(UpdateSheet!$N:$N=N1417), 0))), ""))
)
</f>
        <v/>
      </c>
      <c r="R1417" s="81" t="s">
        <v>97</v>
      </c>
      <c r="S1417" s="63"/>
      <c r="T1417" s="87"/>
      <c r="U1417" s="84" t="s">
        <v>97</v>
      </c>
      <c r="V1417" s="84" t="s">
        <v>97</v>
      </c>
      <c r="W1417" s="85" t="b">
        <v>0</v>
      </c>
      <c r="X1417" s="63"/>
      <c r="Y1417" s="63"/>
      <c r="Z1417" s="63"/>
    </row>
    <row r="1418">
      <c r="A1418" s="75"/>
      <c r="B1418" s="94"/>
      <c r="C1418" s="75"/>
      <c r="D1418" s="76"/>
      <c r="E1418" s="75" t="s">
        <v>97</v>
      </c>
      <c r="F1418" s="75" t="s">
        <v>97</v>
      </c>
      <c r="G1418" s="77"/>
      <c r="H1418" s="77"/>
      <c r="I1418" s="80"/>
      <c r="J1418" s="77" t="s">
        <v>97</v>
      </c>
      <c r="K1418" s="79" t="s">
        <v>97</v>
      </c>
      <c r="L1418" s="79"/>
      <c r="M1418" s="80"/>
      <c r="N1418" s="79" t="s">
        <v>97</v>
      </c>
      <c r="O1418" s="81" t="str">
        <f t="array" ref="O1418">IF(A1418="", "", (IFNA(IF(A1418="", "", INDEX(UpdateSheet!$L:$L, MATCH(1, (UpdateSheet!$G:$G=MAXIFS(UpdateSheet!$G:$G, UpdateSheet!$H:$H, G1418, UpdateSheet!$G:$G, "&lt;=" &amp; D1418)) * (UpdateSheet!$H:$H=G1418), 0))), "") * J1418) +
(IFNA(IF(A1418="", "", INDEX(UpdateSheet!$P:$P, MATCH(1, (UpdateSheet!$G:$G=MAXIFS(UpdateSheet!$G:$G, UpdateSheet!$M:$M, K1418, UpdateSheet!$G:$G, "&lt;=" &amp; D1418)) * (UpdateSheet!$M:$M=K1418), 0))), "") * N1418)
)
</f>
        <v/>
      </c>
      <c r="P1418" s="86"/>
      <c r="Q1418" s="82" t="str">
        <f t="array" ref="Q1418">IF(A1418="", "", (IFNA(IF(A1418="", "", INDEX(UpdateSheet!$K:$K, MATCH(1, (UpdateSheet!$G:$G=MAXIFS(UpdateSheet!$G:$G, UpdateSheet!$H:$H, G1418, UpdateSheet!$I:$I, J1418, UpdateSheet!$G:$G, "&lt;=" &amp; D1418)) * (UpdateSheet!$H:$H=G1418) *(UpdateSheet!$I:$I=J1418), 0))), "")) +
(IFNA(IF(A1418="", "", INDEX(UpdateSheet!$O:$O, MATCH(1, (UpdateSheet!$G:$G=MAXIFS(UpdateSheet!$G:$G, UpdateSheet!$M:$M, K1418,UpdateSheet!$N:$N, N1418, UpdateSheet!$G:$G, "&lt;=" &amp; D1418)) * (UpdateSheet!$M:$M=K1418) *(UpdateSheet!$N:$N=N1418), 0))), ""))
)
</f>
        <v/>
      </c>
      <c r="R1418" s="81" t="s">
        <v>97</v>
      </c>
      <c r="S1418" s="63"/>
      <c r="T1418" s="87"/>
      <c r="U1418" s="84" t="s">
        <v>97</v>
      </c>
      <c r="V1418" s="84" t="s">
        <v>97</v>
      </c>
      <c r="W1418" s="85" t="b">
        <v>0</v>
      </c>
      <c r="X1418" s="63"/>
      <c r="Y1418" s="63"/>
      <c r="Z1418" s="63"/>
    </row>
    <row r="1419">
      <c r="A1419" s="75"/>
      <c r="B1419" s="94"/>
      <c r="C1419" s="75"/>
      <c r="D1419" s="76"/>
      <c r="E1419" s="75" t="s">
        <v>97</v>
      </c>
      <c r="F1419" s="75" t="s">
        <v>97</v>
      </c>
      <c r="G1419" s="77"/>
      <c r="H1419" s="77"/>
      <c r="I1419" s="80"/>
      <c r="J1419" s="77" t="s">
        <v>97</v>
      </c>
      <c r="K1419" s="79" t="s">
        <v>97</v>
      </c>
      <c r="L1419" s="79"/>
      <c r="M1419" s="80"/>
      <c r="N1419" s="79" t="s">
        <v>97</v>
      </c>
      <c r="O1419" s="81" t="str">
        <f t="array" ref="O1419">IF(A1419="", "", (IFNA(IF(A1419="", "", INDEX(UpdateSheet!$L:$L, MATCH(1, (UpdateSheet!$G:$G=MAXIFS(UpdateSheet!$G:$G, UpdateSheet!$H:$H, G1419, UpdateSheet!$G:$G, "&lt;=" &amp; D1419)) * (UpdateSheet!$H:$H=G1419), 0))), "") * J1419) +
(IFNA(IF(A1419="", "", INDEX(UpdateSheet!$P:$P, MATCH(1, (UpdateSheet!$G:$G=MAXIFS(UpdateSheet!$G:$G, UpdateSheet!$M:$M, K1419, UpdateSheet!$G:$G, "&lt;=" &amp; D1419)) * (UpdateSheet!$M:$M=K1419), 0))), "") * N1419)
)
</f>
        <v/>
      </c>
      <c r="P1419" s="86"/>
      <c r="Q1419" s="82" t="str">
        <f t="array" ref="Q1419">IF(A1419="", "", (IFNA(IF(A1419="", "", INDEX(UpdateSheet!$K:$K, MATCH(1, (UpdateSheet!$G:$G=MAXIFS(UpdateSheet!$G:$G, UpdateSheet!$H:$H, G1419, UpdateSheet!$I:$I, J1419, UpdateSheet!$G:$G, "&lt;=" &amp; D1419)) * (UpdateSheet!$H:$H=G1419) *(UpdateSheet!$I:$I=J1419), 0))), "")) +
(IFNA(IF(A1419="", "", INDEX(UpdateSheet!$O:$O, MATCH(1, (UpdateSheet!$G:$G=MAXIFS(UpdateSheet!$G:$G, UpdateSheet!$M:$M, K1419,UpdateSheet!$N:$N, N1419, UpdateSheet!$G:$G, "&lt;=" &amp; D1419)) * (UpdateSheet!$M:$M=K1419) *(UpdateSheet!$N:$N=N1419), 0))), ""))
)
</f>
        <v/>
      </c>
      <c r="R1419" s="81" t="s">
        <v>97</v>
      </c>
      <c r="S1419" s="63"/>
      <c r="T1419" s="87"/>
      <c r="U1419" s="84" t="s">
        <v>97</v>
      </c>
      <c r="V1419" s="84" t="s">
        <v>97</v>
      </c>
      <c r="W1419" s="85" t="b">
        <v>0</v>
      </c>
      <c r="X1419" s="63"/>
      <c r="Y1419" s="63"/>
      <c r="Z1419" s="63"/>
    </row>
    <row r="1420">
      <c r="A1420" s="75"/>
      <c r="B1420" s="94"/>
      <c r="C1420" s="75"/>
      <c r="D1420" s="76"/>
      <c r="E1420" s="75" t="s">
        <v>97</v>
      </c>
      <c r="F1420" s="75" t="s">
        <v>97</v>
      </c>
      <c r="G1420" s="77"/>
      <c r="H1420" s="77"/>
      <c r="I1420" s="80"/>
      <c r="J1420" s="77" t="s">
        <v>97</v>
      </c>
      <c r="K1420" s="79" t="s">
        <v>97</v>
      </c>
      <c r="L1420" s="79"/>
      <c r="M1420" s="80"/>
      <c r="N1420" s="79" t="s">
        <v>97</v>
      </c>
      <c r="O1420" s="81" t="str">
        <f t="array" ref="O1420">IF(A1420="", "", (IFNA(IF(A1420="", "", INDEX(UpdateSheet!$L:$L, MATCH(1, (UpdateSheet!$G:$G=MAXIFS(UpdateSheet!$G:$G, UpdateSheet!$H:$H, G1420, UpdateSheet!$G:$G, "&lt;=" &amp; D1420)) * (UpdateSheet!$H:$H=G1420), 0))), "") * J1420) +
(IFNA(IF(A1420="", "", INDEX(UpdateSheet!$P:$P, MATCH(1, (UpdateSheet!$G:$G=MAXIFS(UpdateSheet!$G:$G, UpdateSheet!$M:$M, K1420, UpdateSheet!$G:$G, "&lt;=" &amp; D1420)) * (UpdateSheet!$M:$M=K1420), 0))), "") * N1420)
)
</f>
        <v/>
      </c>
      <c r="P1420" s="86"/>
      <c r="Q1420" s="82" t="str">
        <f t="array" ref="Q1420">IF(A1420="", "", (IFNA(IF(A1420="", "", INDEX(UpdateSheet!$K:$K, MATCH(1, (UpdateSheet!$G:$G=MAXIFS(UpdateSheet!$G:$G, UpdateSheet!$H:$H, G1420, UpdateSheet!$I:$I, J1420, UpdateSheet!$G:$G, "&lt;=" &amp; D1420)) * (UpdateSheet!$H:$H=G1420) *(UpdateSheet!$I:$I=J1420), 0))), "")) +
(IFNA(IF(A1420="", "", INDEX(UpdateSheet!$O:$O, MATCH(1, (UpdateSheet!$G:$G=MAXIFS(UpdateSheet!$G:$G, UpdateSheet!$M:$M, K1420,UpdateSheet!$N:$N, N1420, UpdateSheet!$G:$G, "&lt;=" &amp; D1420)) * (UpdateSheet!$M:$M=K1420) *(UpdateSheet!$N:$N=N1420), 0))), ""))
)
</f>
        <v/>
      </c>
      <c r="R1420" s="81" t="s">
        <v>97</v>
      </c>
      <c r="S1420" s="63"/>
      <c r="T1420" s="87"/>
      <c r="U1420" s="84" t="s">
        <v>97</v>
      </c>
      <c r="V1420" s="84" t="s">
        <v>97</v>
      </c>
      <c r="W1420" s="85" t="b">
        <v>0</v>
      </c>
      <c r="X1420" s="63"/>
      <c r="Y1420" s="63"/>
      <c r="Z1420" s="63"/>
    </row>
    <row r="1421">
      <c r="A1421" s="75"/>
      <c r="B1421" s="94"/>
      <c r="C1421" s="75"/>
      <c r="D1421" s="76"/>
      <c r="E1421" s="75" t="s">
        <v>97</v>
      </c>
      <c r="F1421" s="75" t="s">
        <v>97</v>
      </c>
      <c r="G1421" s="77"/>
      <c r="H1421" s="77"/>
      <c r="I1421" s="80"/>
      <c r="J1421" s="77" t="s">
        <v>97</v>
      </c>
      <c r="K1421" s="79" t="s">
        <v>97</v>
      </c>
      <c r="L1421" s="79"/>
      <c r="M1421" s="80"/>
      <c r="N1421" s="79" t="s">
        <v>97</v>
      </c>
      <c r="O1421" s="81" t="str">
        <f t="array" ref="O1421">IF(A1421="", "", (IFNA(IF(A1421="", "", INDEX(UpdateSheet!$L:$L, MATCH(1, (UpdateSheet!$G:$G=MAXIFS(UpdateSheet!$G:$G, UpdateSheet!$H:$H, G1421, UpdateSheet!$G:$G, "&lt;=" &amp; D1421)) * (UpdateSheet!$H:$H=G1421), 0))), "") * J1421) +
(IFNA(IF(A1421="", "", INDEX(UpdateSheet!$P:$P, MATCH(1, (UpdateSheet!$G:$G=MAXIFS(UpdateSheet!$G:$G, UpdateSheet!$M:$M, K1421, UpdateSheet!$G:$G, "&lt;=" &amp; D1421)) * (UpdateSheet!$M:$M=K1421), 0))), "") * N1421)
)
</f>
        <v/>
      </c>
      <c r="P1421" s="86"/>
      <c r="Q1421" s="82" t="str">
        <f t="array" ref="Q1421">IF(A1421="", "", (IFNA(IF(A1421="", "", INDEX(UpdateSheet!$K:$K, MATCH(1, (UpdateSheet!$G:$G=MAXIFS(UpdateSheet!$G:$G, UpdateSheet!$H:$H, G1421, UpdateSheet!$I:$I, J1421, UpdateSheet!$G:$G, "&lt;=" &amp; D1421)) * (UpdateSheet!$H:$H=G1421) *(UpdateSheet!$I:$I=J1421), 0))), "")) +
(IFNA(IF(A1421="", "", INDEX(UpdateSheet!$O:$O, MATCH(1, (UpdateSheet!$G:$G=MAXIFS(UpdateSheet!$G:$G, UpdateSheet!$M:$M, K1421,UpdateSheet!$N:$N, N1421, UpdateSheet!$G:$G, "&lt;=" &amp; D1421)) * (UpdateSheet!$M:$M=K1421) *(UpdateSheet!$N:$N=N1421), 0))), ""))
)
</f>
        <v/>
      </c>
      <c r="R1421" s="81" t="s">
        <v>97</v>
      </c>
      <c r="S1421" s="63"/>
      <c r="T1421" s="87"/>
      <c r="U1421" s="84" t="s">
        <v>97</v>
      </c>
      <c r="V1421" s="84" t="s">
        <v>97</v>
      </c>
      <c r="W1421" s="85" t="b">
        <v>0</v>
      </c>
      <c r="X1421" s="63"/>
      <c r="Y1421" s="63"/>
      <c r="Z1421" s="63"/>
    </row>
    <row r="1422">
      <c r="A1422" s="75"/>
      <c r="B1422" s="94"/>
      <c r="C1422" s="75"/>
      <c r="D1422" s="76"/>
      <c r="E1422" s="75" t="s">
        <v>97</v>
      </c>
      <c r="F1422" s="75" t="s">
        <v>97</v>
      </c>
      <c r="G1422" s="77"/>
      <c r="H1422" s="77"/>
      <c r="I1422" s="80"/>
      <c r="J1422" s="77" t="s">
        <v>97</v>
      </c>
      <c r="K1422" s="79" t="s">
        <v>97</v>
      </c>
      <c r="L1422" s="79"/>
      <c r="M1422" s="80"/>
      <c r="N1422" s="79" t="s">
        <v>97</v>
      </c>
      <c r="O1422" s="81" t="str">
        <f t="array" ref="O1422">IF(A1422="", "", (IFNA(IF(A1422="", "", INDEX(UpdateSheet!$L:$L, MATCH(1, (UpdateSheet!$G:$G=MAXIFS(UpdateSheet!$G:$G, UpdateSheet!$H:$H, G1422, UpdateSheet!$G:$G, "&lt;=" &amp; D1422)) * (UpdateSheet!$H:$H=G1422), 0))), "") * J1422) +
(IFNA(IF(A1422="", "", INDEX(UpdateSheet!$P:$P, MATCH(1, (UpdateSheet!$G:$G=MAXIFS(UpdateSheet!$G:$G, UpdateSheet!$M:$M, K1422, UpdateSheet!$G:$G, "&lt;=" &amp; D1422)) * (UpdateSheet!$M:$M=K1422), 0))), "") * N1422)
)
</f>
        <v/>
      </c>
      <c r="P1422" s="86"/>
      <c r="Q1422" s="82" t="str">
        <f t="array" ref="Q1422">IF(A1422="", "", (IFNA(IF(A1422="", "", INDEX(UpdateSheet!$K:$K, MATCH(1, (UpdateSheet!$G:$G=MAXIFS(UpdateSheet!$G:$G, UpdateSheet!$H:$H, G1422, UpdateSheet!$I:$I, J1422, UpdateSheet!$G:$G, "&lt;=" &amp; D1422)) * (UpdateSheet!$H:$H=G1422) *(UpdateSheet!$I:$I=J1422), 0))), "")) +
(IFNA(IF(A1422="", "", INDEX(UpdateSheet!$O:$O, MATCH(1, (UpdateSheet!$G:$G=MAXIFS(UpdateSheet!$G:$G, UpdateSheet!$M:$M, K1422,UpdateSheet!$N:$N, N1422, UpdateSheet!$G:$G, "&lt;=" &amp; D1422)) * (UpdateSheet!$M:$M=K1422) *(UpdateSheet!$N:$N=N1422), 0))), ""))
)
</f>
        <v/>
      </c>
      <c r="R1422" s="81" t="s">
        <v>97</v>
      </c>
      <c r="S1422" s="63"/>
      <c r="T1422" s="87"/>
      <c r="U1422" s="84" t="s">
        <v>97</v>
      </c>
      <c r="V1422" s="84" t="s">
        <v>97</v>
      </c>
      <c r="W1422" s="85" t="b">
        <v>0</v>
      </c>
      <c r="X1422" s="63"/>
      <c r="Y1422" s="63"/>
      <c r="Z1422" s="63"/>
    </row>
    <row r="1423">
      <c r="A1423" s="75"/>
      <c r="B1423" s="94"/>
      <c r="C1423" s="75"/>
      <c r="D1423" s="76"/>
      <c r="E1423" s="75" t="s">
        <v>97</v>
      </c>
      <c r="F1423" s="75" t="s">
        <v>97</v>
      </c>
      <c r="G1423" s="77"/>
      <c r="H1423" s="77"/>
      <c r="I1423" s="80"/>
      <c r="J1423" s="77" t="s">
        <v>97</v>
      </c>
      <c r="K1423" s="79" t="s">
        <v>97</v>
      </c>
      <c r="L1423" s="79"/>
      <c r="M1423" s="80"/>
      <c r="N1423" s="79" t="s">
        <v>97</v>
      </c>
      <c r="O1423" s="81" t="str">
        <f t="array" ref="O1423">IF(A1423="", "", (IFNA(IF(A1423="", "", INDEX(UpdateSheet!$L:$L, MATCH(1, (UpdateSheet!$G:$G=MAXIFS(UpdateSheet!$G:$G, UpdateSheet!$H:$H, G1423, UpdateSheet!$G:$G, "&lt;=" &amp; D1423)) * (UpdateSheet!$H:$H=G1423), 0))), "") * J1423) +
(IFNA(IF(A1423="", "", INDEX(UpdateSheet!$P:$P, MATCH(1, (UpdateSheet!$G:$G=MAXIFS(UpdateSheet!$G:$G, UpdateSheet!$M:$M, K1423, UpdateSheet!$G:$G, "&lt;=" &amp; D1423)) * (UpdateSheet!$M:$M=K1423), 0))), "") * N1423)
)
</f>
        <v/>
      </c>
      <c r="P1423" s="86"/>
      <c r="Q1423" s="82" t="str">
        <f t="array" ref="Q1423">IF(A1423="", "", (IFNA(IF(A1423="", "", INDEX(UpdateSheet!$K:$K, MATCH(1, (UpdateSheet!$G:$G=MAXIFS(UpdateSheet!$G:$G, UpdateSheet!$H:$H, G1423, UpdateSheet!$I:$I, J1423, UpdateSheet!$G:$G, "&lt;=" &amp; D1423)) * (UpdateSheet!$H:$H=G1423) *(UpdateSheet!$I:$I=J1423), 0))), "")) +
(IFNA(IF(A1423="", "", INDEX(UpdateSheet!$O:$O, MATCH(1, (UpdateSheet!$G:$G=MAXIFS(UpdateSheet!$G:$G, UpdateSheet!$M:$M, K1423,UpdateSheet!$N:$N, N1423, UpdateSheet!$G:$G, "&lt;=" &amp; D1423)) * (UpdateSheet!$M:$M=K1423) *(UpdateSheet!$N:$N=N1423), 0))), ""))
)
</f>
        <v/>
      </c>
      <c r="R1423" s="81" t="s">
        <v>97</v>
      </c>
      <c r="S1423" s="63"/>
      <c r="T1423" s="87"/>
      <c r="U1423" s="84" t="s">
        <v>97</v>
      </c>
      <c r="V1423" s="84" t="s">
        <v>97</v>
      </c>
      <c r="W1423" s="85" t="b">
        <v>0</v>
      </c>
      <c r="X1423" s="63"/>
      <c r="Y1423" s="63"/>
      <c r="Z1423" s="63"/>
    </row>
    <row r="1424">
      <c r="A1424" s="75"/>
      <c r="B1424" s="94"/>
      <c r="C1424" s="75"/>
      <c r="D1424" s="76"/>
      <c r="E1424" s="75" t="s">
        <v>97</v>
      </c>
      <c r="F1424" s="75" t="s">
        <v>97</v>
      </c>
      <c r="G1424" s="77"/>
      <c r="H1424" s="77"/>
      <c r="I1424" s="80"/>
      <c r="J1424" s="77" t="s">
        <v>97</v>
      </c>
      <c r="K1424" s="79" t="s">
        <v>97</v>
      </c>
      <c r="L1424" s="79"/>
      <c r="M1424" s="80"/>
      <c r="N1424" s="79" t="s">
        <v>97</v>
      </c>
      <c r="O1424" s="81" t="str">
        <f t="array" ref="O1424">IF(A1424="", "", (IFNA(IF(A1424="", "", INDEX(UpdateSheet!$L:$L, MATCH(1, (UpdateSheet!$G:$G=MAXIFS(UpdateSheet!$G:$G, UpdateSheet!$H:$H, G1424, UpdateSheet!$G:$G, "&lt;=" &amp; D1424)) * (UpdateSheet!$H:$H=G1424), 0))), "") * J1424) +
(IFNA(IF(A1424="", "", INDEX(UpdateSheet!$P:$P, MATCH(1, (UpdateSheet!$G:$G=MAXIFS(UpdateSheet!$G:$G, UpdateSheet!$M:$M, K1424, UpdateSheet!$G:$G, "&lt;=" &amp; D1424)) * (UpdateSheet!$M:$M=K1424), 0))), "") * N1424)
)
</f>
        <v/>
      </c>
      <c r="P1424" s="86"/>
      <c r="Q1424" s="82" t="str">
        <f t="array" ref="Q1424">IF(A1424="", "", (IFNA(IF(A1424="", "", INDEX(UpdateSheet!$K:$K, MATCH(1, (UpdateSheet!$G:$G=MAXIFS(UpdateSheet!$G:$G, UpdateSheet!$H:$H, G1424, UpdateSheet!$I:$I, J1424, UpdateSheet!$G:$G, "&lt;=" &amp; D1424)) * (UpdateSheet!$H:$H=G1424) *(UpdateSheet!$I:$I=J1424), 0))), "")) +
(IFNA(IF(A1424="", "", INDEX(UpdateSheet!$O:$O, MATCH(1, (UpdateSheet!$G:$G=MAXIFS(UpdateSheet!$G:$G, UpdateSheet!$M:$M, K1424,UpdateSheet!$N:$N, N1424, UpdateSheet!$G:$G, "&lt;=" &amp; D1424)) * (UpdateSheet!$M:$M=K1424) *(UpdateSheet!$N:$N=N1424), 0))), ""))
)
</f>
        <v/>
      </c>
      <c r="R1424" s="81" t="s">
        <v>97</v>
      </c>
      <c r="S1424" s="63"/>
      <c r="T1424" s="87"/>
      <c r="U1424" s="84" t="s">
        <v>97</v>
      </c>
      <c r="V1424" s="84" t="s">
        <v>97</v>
      </c>
      <c r="W1424" s="85" t="b">
        <v>0</v>
      </c>
      <c r="X1424" s="63"/>
      <c r="Y1424" s="63"/>
      <c r="Z1424" s="63"/>
    </row>
    <row r="1425">
      <c r="A1425" s="75"/>
      <c r="B1425" s="94"/>
      <c r="C1425" s="75"/>
      <c r="D1425" s="76"/>
      <c r="E1425" s="75" t="s">
        <v>97</v>
      </c>
      <c r="F1425" s="75" t="s">
        <v>97</v>
      </c>
      <c r="G1425" s="77"/>
      <c r="H1425" s="77"/>
      <c r="I1425" s="80"/>
      <c r="J1425" s="77" t="s">
        <v>97</v>
      </c>
      <c r="K1425" s="79" t="s">
        <v>97</v>
      </c>
      <c r="L1425" s="79"/>
      <c r="M1425" s="80"/>
      <c r="N1425" s="79" t="s">
        <v>97</v>
      </c>
      <c r="O1425" s="81" t="str">
        <f t="array" ref="O1425">IF(A1425="", "", (IFNA(IF(A1425="", "", INDEX(UpdateSheet!$L:$L, MATCH(1, (UpdateSheet!$G:$G=MAXIFS(UpdateSheet!$G:$G, UpdateSheet!$H:$H, G1425, UpdateSheet!$G:$G, "&lt;=" &amp; D1425)) * (UpdateSheet!$H:$H=G1425), 0))), "") * J1425) +
(IFNA(IF(A1425="", "", INDEX(UpdateSheet!$P:$P, MATCH(1, (UpdateSheet!$G:$G=MAXIFS(UpdateSheet!$G:$G, UpdateSheet!$M:$M, K1425, UpdateSheet!$G:$G, "&lt;=" &amp; D1425)) * (UpdateSheet!$M:$M=K1425), 0))), "") * N1425)
)
</f>
        <v/>
      </c>
      <c r="P1425" s="86"/>
      <c r="Q1425" s="82" t="str">
        <f t="array" ref="Q1425">IF(A1425="", "", (IFNA(IF(A1425="", "", INDEX(UpdateSheet!$K:$K, MATCH(1, (UpdateSheet!$G:$G=MAXIFS(UpdateSheet!$G:$G, UpdateSheet!$H:$H, G1425, UpdateSheet!$I:$I, J1425, UpdateSheet!$G:$G, "&lt;=" &amp; D1425)) * (UpdateSheet!$H:$H=G1425) *(UpdateSheet!$I:$I=J1425), 0))), "")) +
(IFNA(IF(A1425="", "", INDEX(UpdateSheet!$O:$O, MATCH(1, (UpdateSheet!$G:$G=MAXIFS(UpdateSheet!$G:$G, UpdateSheet!$M:$M, K1425,UpdateSheet!$N:$N, N1425, UpdateSheet!$G:$G, "&lt;=" &amp; D1425)) * (UpdateSheet!$M:$M=K1425) *(UpdateSheet!$N:$N=N1425), 0))), ""))
)
</f>
        <v/>
      </c>
      <c r="R1425" s="81" t="s">
        <v>97</v>
      </c>
      <c r="S1425" s="63"/>
      <c r="T1425" s="87"/>
      <c r="U1425" s="84" t="s">
        <v>97</v>
      </c>
      <c r="V1425" s="84" t="s">
        <v>97</v>
      </c>
      <c r="W1425" s="85" t="b">
        <v>0</v>
      </c>
      <c r="X1425" s="63"/>
      <c r="Y1425" s="63"/>
      <c r="Z1425" s="63"/>
    </row>
    <row r="1426">
      <c r="A1426" s="75"/>
      <c r="B1426" s="94"/>
      <c r="C1426" s="75"/>
      <c r="D1426" s="76"/>
      <c r="E1426" s="75" t="s">
        <v>97</v>
      </c>
      <c r="F1426" s="75" t="s">
        <v>97</v>
      </c>
      <c r="G1426" s="77"/>
      <c r="H1426" s="77"/>
      <c r="I1426" s="80"/>
      <c r="J1426" s="77" t="s">
        <v>97</v>
      </c>
      <c r="K1426" s="79" t="s">
        <v>97</v>
      </c>
      <c r="L1426" s="79"/>
      <c r="M1426" s="80"/>
      <c r="N1426" s="79" t="s">
        <v>97</v>
      </c>
      <c r="O1426" s="81" t="str">
        <f t="array" ref="O1426">IF(A1426="", "", (IFNA(IF(A1426="", "", INDEX(UpdateSheet!$L:$L, MATCH(1, (UpdateSheet!$G:$G=MAXIFS(UpdateSheet!$G:$G, UpdateSheet!$H:$H, G1426, UpdateSheet!$G:$G, "&lt;=" &amp; D1426)) * (UpdateSheet!$H:$H=G1426), 0))), "") * J1426) +
(IFNA(IF(A1426="", "", INDEX(UpdateSheet!$P:$P, MATCH(1, (UpdateSheet!$G:$G=MAXIFS(UpdateSheet!$G:$G, UpdateSheet!$M:$M, K1426, UpdateSheet!$G:$G, "&lt;=" &amp; D1426)) * (UpdateSheet!$M:$M=K1426), 0))), "") * N1426)
)
</f>
        <v/>
      </c>
      <c r="P1426" s="86"/>
      <c r="Q1426" s="82" t="str">
        <f t="array" ref="Q1426">IF(A1426="", "", (IFNA(IF(A1426="", "", INDEX(UpdateSheet!$K:$K, MATCH(1, (UpdateSheet!$G:$G=MAXIFS(UpdateSheet!$G:$G, UpdateSheet!$H:$H, G1426, UpdateSheet!$I:$I, J1426, UpdateSheet!$G:$G, "&lt;=" &amp; D1426)) * (UpdateSheet!$H:$H=G1426) *(UpdateSheet!$I:$I=J1426), 0))), "")) +
(IFNA(IF(A1426="", "", INDEX(UpdateSheet!$O:$O, MATCH(1, (UpdateSheet!$G:$G=MAXIFS(UpdateSheet!$G:$G, UpdateSheet!$M:$M, K1426,UpdateSheet!$N:$N, N1426, UpdateSheet!$G:$G, "&lt;=" &amp; D1426)) * (UpdateSheet!$M:$M=K1426) *(UpdateSheet!$N:$N=N1426), 0))), ""))
)
</f>
        <v/>
      </c>
      <c r="R1426" s="81" t="s">
        <v>97</v>
      </c>
      <c r="S1426" s="63"/>
      <c r="T1426" s="87"/>
      <c r="U1426" s="84" t="s">
        <v>97</v>
      </c>
      <c r="V1426" s="84" t="s">
        <v>97</v>
      </c>
      <c r="W1426" s="85" t="b">
        <v>0</v>
      </c>
      <c r="X1426" s="63"/>
      <c r="Y1426" s="63"/>
      <c r="Z1426" s="63"/>
    </row>
    <row r="1427">
      <c r="A1427" s="75"/>
      <c r="B1427" s="94"/>
      <c r="C1427" s="75"/>
      <c r="D1427" s="76"/>
      <c r="E1427" s="75" t="s">
        <v>97</v>
      </c>
      <c r="F1427" s="75" t="s">
        <v>97</v>
      </c>
      <c r="G1427" s="77"/>
      <c r="H1427" s="77"/>
      <c r="I1427" s="80"/>
      <c r="J1427" s="77" t="s">
        <v>97</v>
      </c>
      <c r="K1427" s="79" t="s">
        <v>97</v>
      </c>
      <c r="L1427" s="79"/>
      <c r="M1427" s="80"/>
      <c r="N1427" s="79" t="s">
        <v>97</v>
      </c>
      <c r="O1427" s="81" t="str">
        <f t="array" ref="O1427">IF(A1427="", "", (IFNA(IF(A1427="", "", INDEX(UpdateSheet!$L:$L, MATCH(1, (UpdateSheet!$G:$G=MAXIFS(UpdateSheet!$G:$G, UpdateSheet!$H:$H, G1427, UpdateSheet!$G:$G, "&lt;=" &amp; D1427)) * (UpdateSheet!$H:$H=G1427), 0))), "") * J1427) +
(IFNA(IF(A1427="", "", INDEX(UpdateSheet!$P:$P, MATCH(1, (UpdateSheet!$G:$G=MAXIFS(UpdateSheet!$G:$G, UpdateSheet!$M:$M, K1427, UpdateSheet!$G:$G, "&lt;=" &amp; D1427)) * (UpdateSheet!$M:$M=K1427), 0))), "") * N1427)
)
</f>
        <v/>
      </c>
      <c r="P1427" s="86"/>
      <c r="Q1427" s="82" t="str">
        <f t="array" ref="Q1427">IF(A1427="", "", (IFNA(IF(A1427="", "", INDEX(UpdateSheet!$K:$K, MATCH(1, (UpdateSheet!$G:$G=MAXIFS(UpdateSheet!$G:$G, UpdateSheet!$H:$H, G1427, UpdateSheet!$I:$I, J1427, UpdateSheet!$G:$G, "&lt;=" &amp; D1427)) * (UpdateSheet!$H:$H=G1427) *(UpdateSheet!$I:$I=J1427), 0))), "")) +
(IFNA(IF(A1427="", "", INDEX(UpdateSheet!$O:$O, MATCH(1, (UpdateSheet!$G:$G=MAXIFS(UpdateSheet!$G:$G, UpdateSheet!$M:$M, K1427,UpdateSheet!$N:$N, N1427, UpdateSheet!$G:$G, "&lt;=" &amp; D1427)) * (UpdateSheet!$M:$M=K1427) *(UpdateSheet!$N:$N=N1427), 0))), ""))
)
</f>
        <v/>
      </c>
      <c r="R1427" s="81" t="s">
        <v>97</v>
      </c>
      <c r="S1427" s="63"/>
      <c r="T1427" s="87"/>
      <c r="U1427" s="84" t="s">
        <v>97</v>
      </c>
      <c r="V1427" s="84" t="s">
        <v>97</v>
      </c>
      <c r="W1427" s="85" t="b">
        <v>0</v>
      </c>
      <c r="X1427" s="63"/>
      <c r="Y1427" s="63"/>
      <c r="Z1427" s="63"/>
    </row>
    <row r="1428">
      <c r="A1428" s="75"/>
      <c r="B1428" s="94"/>
      <c r="C1428" s="75"/>
      <c r="D1428" s="76"/>
      <c r="E1428" s="75" t="s">
        <v>97</v>
      </c>
      <c r="F1428" s="75" t="s">
        <v>97</v>
      </c>
      <c r="G1428" s="77"/>
      <c r="H1428" s="77"/>
      <c r="I1428" s="80"/>
      <c r="J1428" s="77" t="s">
        <v>97</v>
      </c>
      <c r="K1428" s="79" t="s">
        <v>97</v>
      </c>
      <c r="L1428" s="79"/>
      <c r="M1428" s="80"/>
      <c r="N1428" s="79" t="s">
        <v>97</v>
      </c>
      <c r="O1428" s="81" t="str">
        <f t="array" ref="O1428">IF(A1428="", "", (IFNA(IF(A1428="", "", INDEX(UpdateSheet!$L:$L, MATCH(1, (UpdateSheet!$G:$G=MAXIFS(UpdateSheet!$G:$G, UpdateSheet!$H:$H, G1428, UpdateSheet!$G:$G, "&lt;=" &amp; D1428)) * (UpdateSheet!$H:$H=G1428), 0))), "") * J1428) +
(IFNA(IF(A1428="", "", INDEX(UpdateSheet!$P:$P, MATCH(1, (UpdateSheet!$G:$G=MAXIFS(UpdateSheet!$G:$G, UpdateSheet!$M:$M, K1428, UpdateSheet!$G:$G, "&lt;=" &amp; D1428)) * (UpdateSheet!$M:$M=K1428), 0))), "") * N1428)
)
</f>
        <v/>
      </c>
      <c r="P1428" s="86"/>
      <c r="Q1428" s="82" t="str">
        <f t="array" ref="Q1428">IF(A1428="", "", (IFNA(IF(A1428="", "", INDEX(UpdateSheet!$K:$K, MATCH(1, (UpdateSheet!$G:$G=MAXIFS(UpdateSheet!$G:$G, UpdateSheet!$H:$H, G1428, UpdateSheet!$I:$I, J1428, UpdateSheet!$G:$G, "&lt;=" &amp; D1428)) * (UpdateSheet!$H:$H=G1428) *(UpdateSheet!$I:$I=J1428), 0))), "")) +
(IFNA(IF(A1428="", "", INDEX(UpdateSheet!$O:$O, MATCH(1, (UpdateSheet!$G:$G=MAXIFS(UpdateSheet!$G:$G, UpdateSheet!$M:$M, K1428,UpdateSheet!$N:$N, N1428, UpdateSheet!$G:$G, "&lt;=" &amp; D1428)) * (UpdateSheet!$M:$M=K1428) *(UpdateSheet!$N:$N=N1428), 0))), ""))
)
</f>
        <v/>
      </c>
      <c r="R1428" s="81" t="s">
        <v>97</v>
      </c>
      <c r="S1428" s="63"/>
      <c r="T1428" s="87"/>
      <c r="U1428" s="84" t="s">
        <v>97</v>
      </c>
      <c r="V1428" s="84" t="s">
        <v>97</v>
      </c>
      <c r="W1428" s="85" t="b">
        <v>0</v>
      </c>
      <c r="X1428" s="63"/>
      <c r="Y1428" s="63"/>
      <c r="Z1428" s="63"/>
    </row>
    <row r="1429">
      <c r="A1429" s="75"/>
      <c r="B1429" s="94"/>
      <c r="C1429" s="75"/>
      <c r="D1429" s="76"/>
      <c r="E1429" s="75" t="s">
        <v>97</v>
      </c>
      <c r="F1429" s="75" t="s">
        <v>97</v>
      </c>
      <c r="G1429" s="77"/>
      <c r="H1429" s="77"/>
      <c r="I1429" s="80"/>
      <c r="J1429" s="77" t="s">
        <v>97</v>
      </c>
      <c r="K1429" s="79" t="s">
        <v>97</v>
      </c>
      <c r="L1429" s="79"/>
      <c r="M1429" s="80"/>
      <c r="N1429" s="79" t="s">
        <v>97</v>
      </c>
      <c r="O1429" s="81" t="str">
        <f t="array" ref="O1429">IF(A1429="", "", (IFNA(IF(A1429="", "", INDEX(UpdateSheet!$L:$L, MATCH(1, (UpdateSheet!$G:$G=MAXIFS(UpdateSheet!$G:$G, UpdateSheet!$H:$H, G1429, UpdateSheet!$G:$G, "&lt;=" &amp; D1429)) * (UpdateSheet!$H:$H=G1429), 0))), "") * J1429) +
(IFNA(IF(A1429="", "", INDEX(UpdateSheet!$P:$P, MATCH(1, (UpdateSheet!$G:$G=MAXIFS(UpdateSheet!$G:$G, UpdateSheet!$M:$M, K1429, UpdateSheet!$G:$G, "&lt;=" &amp; D1429)) * (UpdateSheet!$M:$M=K1429), 0))), "") * N1429)
)
</f>
        <v/>
      </c>
      <c r="P1429" s="86"/>
      <c r="Q1429" s="82" t="str">
        <f t="array" ref="Q1429">IF(A1429="", "", (IFNA(IF(A1429="", "", INDEX(UpdateSheet!$K:$K, MATCH(1, (UpdateSheet!$G:$G=MAXIFS(UpdateSheet!$G:$G, UpdateSheet!$H:$H, G1429, UpdateSheet!$I:$I, J1429, UpdateSheet!$G:$G, "&lt;=" &amp; D1429)) * (UpdateSheet!$H:$H=G1429) *(UpdateSheet!$I:$I=J1429), 0))), "")) +
(IFNA(IF(A1429="", "", INDEX(UpdateSheet!$O:$O, MATCH(1, (UpdateSheet!$G:$G=MAXIFS(UpdateSheet!$G:$G, UpdateSheet!$M:$M, K1429,UpdateSheet!$N:$N, N1429, UpdateSheet!$G:$G, "&lt;=" &amp; D1429)) * (UpdateSheet!$M:$M=K1429) *(UpdateSheet!$N:$N=N1429), 0))), ""))
)
</f>
        <v/>
      </c>
      <c r="R1429" s="81" t="s">
        <v>97</v>
      </c>
      <c r="S1429" s="63"/>
      <c r="T1429" s="87"/>
      <c r="U1429" s="84" t="s">
        <v>97</v>
      </c>
      <c r="V1429" s="84" t="s">
        <v>97</v>
      </c>
      <c r="W1429" s="85" t="b">
        <v>0</v>
      </c>
      <c r="X1429" s="63"/>
      <c r="Y1429" s="63"/>
      <c r="Z1429" s="63"/>
    </row>
    <row r="1430">
      <c r="A1430" s="75"/>
      <c r="B1430" s="94"/>
      <c r="C1430" s="75"/>
      <c r="D1430" s="76"/>
      <c r="E1430" s="75" t="s">
        <v>97</v>
      </c>
      <c r="F1430" s="75" t="s">
        <v>97</v>
      </c>
      <c r="G1430" s="77"/>
      <c r="H1430" s="77"/>
      <c r="I1430" s="80"/>
      <c r="J1430" s="77" t="s">
        <v>97</v>
      </c>
      <c r="K1430" s="79" t="s">
        <v>97</v>
      </c>
      <c r="L1430" s="79"/>
      <c r="M1430" s="80"/>
      <c r="N1430" s="79" t="s">
        <v>97</v>
      </c>
      <c r="O1430" s="81" t="str">
        <f t="array" ref="O1430">IF(A1430="", "", (IFNA(IF(A1430="", "", INDEX(UpdateSheet!$L:$L, MATCH(1, (UpdateSheet!$G:$G=MAXIFS(UpdateSheet!$G:$G, UpdateSheet!$H:$H, G1430, UpdateSheet!$G:$G, "&lt;=" &amp; D1430)) * (UpdateSheet!$H:$H=G1430), 0))), "") * J1430) +
(IFNA(IF(A1430="", "", INDEX(UpdateSheet!$P:$P, MATCH(1, (UpdateSheet!$G:$G=MAXIFS(UpdateSheet!$G:$G, UpdateSheet!$M:$M, K1430, UpdateSheet!$G:$G, "&lt;=" &amp; D1430)) * (UpdateSheet!$M:$M=K1430), 0))), "") * N1430)
)
</f>
        <v/>
      </c>
      <c r="P1430" s="86"/>
      <c r="Q1430" s="82" t="str">
        <f t="array" ref="Q1430">IF(A1430="", "", (IFNA(IF(A1430="", "", INDEX(UpdateSheet!$K:$K, MATCH(1, (UpdateSheet!$G:$G=MAXIFS(UpdateSheet!$G:$G, UpdateSheet!$H:$H, G1430, UpdateSheet!$I:$I, J1430, UpdateSheet!$G:$G, "&lt;=" &amp; D1430)) * (UpdateSheet!$H:$H=G1430) *(UpdateSheet!$I:$I=J1430), 0))), "")) +
(IFNA(IF(A1430="", "", INDEX(UpdateSheet!$O:$O, MATCH(1, (UpdateSheet!$G:$G=MAXIFS(UpdateSheet!$G:$G, UpdateSheet!$M:$M, K1430,UpdateSheet!$N:$N, N1430, UpdateSheet!$G:$G, "&lt;=" &amp; D1430)) * (UpdateSheet!$M:$M=K1430) *(UpdateSheet!$N:$N=N1430), 0))), ""))
)
</f>
        <v/>
      </c>
      <c r="R1430" s="81" t="s">
        <v>97</v>
      </c>
      <c r="S1430" s="63"/>
      <c r="T1430" s="87"/>
      <c r="U1430" s="84" t="s">
        <v>97</v>
      </c>
      <c r="V1430" s="84" t="s">
        <v>97</v>
      </c>
      <c r="W1430" s="85" t="b">
        <v>0</v>
      </c>
      <c r="X1430" s="63"/>
      <c r="Y1430" s="63"/>
      <c r="Z1430" s="63"/>
    </row>
    <row r="1431">
      <c r="A1431" s="75"/>
      <c r="B1431" s="94"/>
      <c r="C1431" s="75"/>
      <c r="D1431" s="76"/>
      <c r="E1431" s="75" t="s">
        <v>97</v>
      </c>
      <c r="F1431" s="75" t="s">
        <v>97</v>
      </c>
      <c r="G1431" s="77"/>
      <c r="H1431" s="77"/>
      <c r="I1431" s="80"/>
      <c r="J1431" s="77" t="s">
        <v>97</v>
      </c>
      <c r="K1431" s="79" t="s">
        <v>97</v>
      </c>
      <c r="L1431" s="79"/>
      <c r="M1431" s="80"/>
      <c r="N1431" s="79" t="s">
        <v>97</v>
      </c>
      <c r="O1431" s="81" t="str">
        <f t="array" ref="O1431">IF(A1431="", "", (IFNA(IF(A1431="", "", INDEX(UpdateSheet!$L:$L, MATCH(1, (UpdateSheet!$G:$G=MAXIFS(UpdateSheet!$G:$G, UpdateSheet!$H:$H, G1431, UpdateSheet!$G:$G, "&lt;=" &amp; D1431)) * (UpdateSheet!$H:$H=G1431), 0))), "") * J1431) +
(IFNA(IF(A1431="", "", INDEX(UpdateSheet!$P:$P, MATCH(1, (UpdateSheet!$G:$G=MAXIFS(UpdateSheet!$G:$G, UpdateSheet!$M:$M, K1431, UpdateSheet!$G:$G, "&lt;=" &amp; D1431)) * (UpdateSheet!$M:$M=K1431), 0))), "") * N1431)
)
</f>
        <v/>
      </c>
      <c r="P1431" s="86"/>
      <c r="Q1431" s="82" t="str">
        <f t="array" ref="Q1431">IF(A1431="", "", (IFNA(IF(A1431="", "", INDEX(UpdateSheet!$K:$K, MATCH(1, (UpdateSheet!$G:$G=MAXIFS(UpdateSheet!$G:$G, UpdateSheet!$H:$H, G1431, UpdateSheet!$I:$I, J1431, UpdateSheet!$G:$G, "&lt;=" &amp; D1431)) * (UpdateSheet!$H:$H=G1431) *(UpdateSheet!$I:$I=J1431), 0))), "")) +
(IFNA(IF(A1431="", "", INDEX(UpdateSheet!$O:$O, MATCH(1, (UpdateSheet!$G:$G=MAXIFS(UpdateSheet!$G:$G, UpdateSheet!$M:$M, K1431,UpdateSheet!$N:$N, N1431, UpdateSheet!$G:$G, "&lt;=" &amp; D1431)) * (UpdateSheet!$M:$M=K1431) *(UpdateSheet!$N:$N=N1431), 0))), ""))
)
</f>
        <v/>
      </c>
      <c r="R1431" s="81" t="s">
        <v>97</v>
      </c>
      <c r="S1431" s="63"/>
      <c r="T1431" s="87"/>
      <c r="U1431" s="84" t="s">
        <v>97</v>
      </c>
      <c r="V1431" s="84" t="s">
        <v>97</v>
      </c>
      <c r="W1431" s="85" t="b">
        <v>0</v>
      </c>
      <c r="X1431" s="63"/>
      <c r="Y1431" s="63"/>
      <c r="Z1431" s="63"/>
    </row>
    <row r="1432">
      <c r="A1432" s="75"/>
      <c r="B1432" s="94"/>
      <c r="C1432" s="75"/>
      <c r="D1432" s="76"/>
      <c r="E1432" s="75" t="s">
        <v>97</v>
      </c>
      <c r="F1432" s="75" t="s">
        <v>97</v>
      </c>
      <c r="G1432" s="77"/>
      <c r="H1432" s="77"/>
      <c r="I1432" s="80"/>
      <c r="J1432" s="77" t="s">
        <v>97</v>
      </c>
      <c r="K1432" s="79" t="s">
        <v>97</v>
      </c>
      <c r="L1432" s="79"/>
      <c r="M1432" s="80"/>
      <c r="N1432" s="79" t="s">
        <v>97</v>
      </c>
      <c r="O1432" s="81" t="str">
        <f t="array" ref="O1432">IF(A1432="", "", (IFNA(IF(A1432="", "", INDEX(UpdateSheet!$L:$L, MATCH(1, (UpdateSheet!$G:$G=MAXIFS(UpdateSheet!$G:$G, UpdateSheet!$H:$H, G1432, UpdateSheet!$G:$G, "&lt;=" &amp; D1432)) * (UpdateSheet!$H:$H=G1432), 0))), "") * J1432) +
(IFNA(IF(A1432="", "", INDEX(UpdateSheet!$P:$P, MATCH(1, (UpdateSheet!$G:$G=MAXIFS(UpdateSheet!$G:$G, UpdateSheet!$M:$M, K1432, UpdateSheet!$G:$G, "&lt;=" &amp; D1432)) * (UpdateSheet!$M:$M=K1432), 0))), "") * N1432)
)
</f>
        <v/>
      </c>
      <c r="P1432" s="86"/>
      <c r="Q1432" s="82" t="str">
        <f t="array" ref="Q1432">IF(A1432="", "", (IFNA(IF(A1432="", "", INDEX(UpdateSheet!$K:$K, MATCH(1, (UpdateSheet!$G:$G=MAXIFS(UpdateSheet!$G:$G, UpdateSheet!$H:$H, G1432, UpdateSheet!$I:$I, J1432, UpdateSheet!$G:$G, "&lt;=" &amp; D1432)) * (UpdateSheet!$H:$H=G1432) *(UpdateSheet!$I:$I=J1432), 0))), "")) +
(IFNA(IF(A1432="", "", INDEX(UpdateSheet!$O:$O, MATCH(1, (UpdateSheet!$G:$G=MAXIFS(UpdateSheet!$G:$G, UpdateSheet!$M:$M, K1432,UpdateSheet!$N:$N, N1432, UpdateSheet!$G:$G, "&lt;=" &amp; D1432)) * (UpdateSheet!$M:$M=K1432) *(UpdateSheet!$N:$N=N1432), 0))), ""))
)
</f>
        <v/>
      </c>
      <c r="R1432" s="81" t="s">
        <v>97</v>
      </c>
      <c r="S1432" s="63"/>
      <c r="T1432" s="87"/>
      <c r="U1432" s="84" t="s">
        <v>97</v>
      </c>
      <c r="V1432" s="84" t="s">
        <v>97</v>
      </c>
      <c r="W1432" s="85" t="b">
        <v>0</v>
      </c>
      <c r="X1432" s="63"/>
      <c r="Y1432" s="63"/>
      <c r="Z1432" s="63"/>
    </row>
    <row r="1433">
      <c r="A1433" s="75"/>
      <c r="B1433" s="94"/>
      <c r="C1433" s="75"/>
      <c r="D1433" s="76"/>
      <c r="E1433" s="75" t="s">
        <v>97</v>
      </c>
      <c r="F1433" s="75" t="s">
        <v>97</v>
      </c>
      <c r="G1433" s="77"/>
      <c r="H1433" s="77"/>
      <c r="I1433" s="80"/>
      <c r="J1433" s="77" t="s">
        <v>97</v>
      </c>
      <c r="K1433" s="79" t="s">
        <v>97</v>
      </c>
      <c r="L1433" s="79"/>
      <c r="M1433" s="80"/>
      <c r="N1433" s="79" t="s">
        <v>97</v>
      </c>
      <c r="O1433" s="81" t="str">
        <f t="array" ref="O1433">IF(A1433="", "", (IFNA(IF(A1433="", "", INDEX(UpdateSheet!$L:$L, MATCH(1, (UpdateSheet!$G:$G=MAXIFS(UpdateSheet!$G:$G, UpdateSheet!$H:$H, G1433, UpdateSheet!$G:$G, "&lt;=" &amp; D1433)) * (UpdateSheet!$H:$H=G1433), 0))), "") * J1433) +
(IFNA(IF(A1433="", "", INDEX(UpdateSheet!$P:$P, MATCH(1, (UpdateSheet!$G:$G=MAXIFS(UpdateSheet!$G:$G, UpdateSheet!$M:$M, K1433, UpdateSheet!$G:$G, "&lt;=" &amp; D1433)) * (UpdateSheet!$M:$M=K1433), 0))), "") * N1433)
)
</f>
        <v/>
      </c>
      <c r="P1433" s="86"/>
      <c r="Q1433" s="82" t="str">
        <f t="array" ref="Q1433">IF(A1433="", "", (IFNA(IF(A1433="", "", INDEX(UpdateSheet!$K:$K, MATCH(1, (UpdateSheet!$G:$G=MAXIFS(UpdateSheet!$G:$G, UpdateSheet!$H:$H, G1433, UpdateSheet!$I:$I, J1433, UpdateSheet!$G:$G, "&lt;=" &amp; D1433)) * (UpdateSheet!$H:$H=G1433) *(UpdateSheet!$I:$I=J1433), 0))), "")) +
(IFNA(IF(A1433="", "", INDEX(UpdateSheet!$O:$O, MATCH(1, (UpdateSheet!$G:$G=MAXIFS(UpdateSheet!$G:$G, UpdateSheet!$M:$M, K1433,UpdateSheet!$N:$N, N1433, UpdateSheet!$G:$G, "&lt;=" &amp; D1433)) * (UpdateSheet!$M:$M=K1433) *(UpdateSheet!$N:$N=N1433), 0))), ""))
)
</f>
        <v/>
      </c>
      <c r="R1433" s="81" t="s">
        <v>97</v>
      </c>
      <c r="S1433" s="63"/>
      <c r="T1433" s="87"/>
      <c r="U1433" s="84" t="s">
        <v>97</v>
      </c>
      <c r="V1433" s="84" t="s">
        <v>97</v>
      </c>
      <c r="W1433" s="85" t="b">
        <v>0</v>
      </c>
      <c r="X1433" s="63"/>
      <c r="Y1433" s="63"/>
      <c r="Z1433" s="63"/>
    </row>
    <row r="1434">
      <c r="A1434" s="75"/>
      <c r="B1434" s="94"/>
      <c r="C1434" s="75"/>
      <c r="D1434" s="76"/>
      <c r="E1434" s="75" t="s">
        <v>97</v>
      </c>
      <c r="F1434" s="75" t="s">
        <v>97</v>
      </c>
      <c r="G1434" s="77"/>
      <c r="H1434" s="77"/>
      <c r="I1434" s="80"/>
      <c r="J1434" s="77" t="s">
        <v>97</v>
      </c>
      <c r="K1434" s="79" t="s">
        <v>97</v>
      </c>
      <c r="L1434" s="79"/>
      <c r="M1434" s="80"/>
      <c r="N1434" s="79" t="s">
        <v>97</v>
      </c>
      <c r="O1434" s="81" t="str">
        <f t="array" ref="O1434">IF(A1434="", "", (IFNA(IF(A1434="", "", INDEX(UpdateSheet!$L:$L, MATCH(1, (UpdateSheet!$G:$G=MAXIFS(UpdateSheet!$G:$G, UpdateSheet!$H:$H, G1434, UpdateSheet!$G:$G, "&lt;=" &amp; D1434)) * (UpdateSheet!$H:$H=G1434), 0))), "") * J1434) +
(IFNA(IF(A1434="", "", INDEX(UpdateSheet!$P:$P, MATCH(1, (UpdateSheet!$G:$G=MAXIFS(UpdateSheet!$G:$G, UpdateSheet!$M:$M, K1434, UpdateSheet!$G:$G, "&lt;=" &amp; D1434)) * (UpdateSheet!$M:$M=K1434), 0))), "") * N1434)
)
</f>
        <v/>
      </c>
      <c r="P1434" s="86"/>
      <c r="Q1434" s="82" t="str">
        <f t="array" ref="Q1434">IF(A1434="", "", (IFNA(IF(A1434="", "", INDEX(UpdateSheet!$K:$K, MATCH(1, (UpdateSheet!$G:$G=MAXIFS(UpdateSheet!$G:$G, UpdateSheet!$H:$H, G1434, UpdateSheet!$I:$I, J1434, UpdateSheet!$G:$G, "&lt;=" &amp; D1434)) * (UpdateSheet!$H:$H=G1434) *(UpdateSheet!$I:$I=J1434), 0))), "")) +
(IFNA(IF(A1434="", "", INDEX(UpdateSheet!$O:$O, MATCH(1, (UpdateSheet!$G:$G=MAXIFS(UpdateSheet!$G:$G, UpdateSheet!$M:$M, K1434,UpdateSheet!$N:$N, N1434, UpdateSheet!$G:$G, "&lt;=" &amp; D1434)) * (UpdateSheet!$M:$M=K1434) *(UpdateSheet!$N:$N=N1434), 0))), ""))
)
</f>
        <v/>
      </c>
      <c r="R1434" s="81" t="s">
        <v>97</v>
      </c>
      <c r="S1434" s="63"/>
      <c r="T1434" s="87"/>
      <c r="U1434" s="84" t="s">
        <v>97</v>
      </c>
      <c r="V1434" s="84" t="s">
        <v>97</v>
      </c>
      <c r="W1434" s="85" t="b">
        <v>0</v>
      </c>
      <c r="X1434" s="63"/>
      <c r="Y1434" s="63"/>
      <c r="Z1434" s="63"/>
    </row>
    <row r="1435">
      <c r="A1435" s="75"/>
      <c r="B1435" s="94"/>
      <c r="C1435" s="75"/>
      <c r="D1435" s="76"/>
      <c r="E1435" s="75" t="s">
        <v>97</v>
      </c>
      <c r="F1435" s="75" t="s">
        <v>97</v>
      </c>
      <c r="G1435" s="77"/>
      <c r="H1435" s="77"/>
      <c r="I1435" s="80"/>
      <c r="J1435" s="77" t="s">
        <v>97</v>
      </c>
      <c r="K1435" s="79" t="s">
        <v>97</v>
      </c>
      <c r="L1435" s="79"/>
      <c r="M1435" s="80"/>
      <c r="N1435" s="79" t="s">
        <v>97</v>
      </c>
      <c r="O1435" s="81" t="str">
        <f t="array" ref="O1435">IF(A1435="", "", (IFNA(IF(A1435="", "", INDEX(UpdateSheet!$L:$L, MATCH(1, (UpdateSheet!$G:$G=MAXIFS(UpdateSheet!$G:$G, UpdateSheet!$H:$H, G1435, UpdateSheet!$G:$G, "&lt;=" &amp; D1435)) * (UpdateSheet!$H:$H=G1435), 0))), "") * J1435) +
(IFNA(IF(A1435="", "", INDEX(UpdateSheet!$P:$P, MATCH(1, (UpdateSheet!$G:$G=MAXIFS(UpdateSheet!$G:$G, UpdateSheet!$M:$M, K1435, UpdateSheet!$G:$G, "&lt;=" &amp; D1435)) * (UpdateSheet!$M:$M=K1435), 0))), "") * N1435)
)
</f>
        <v/>
      </c>
      <c r="P1435" s="86"/>
      <c r="Q1435" s="82" t="str">
        <f t="array" ref="Q1435">IF(A1435="", "", (IFNA(IF(A1435="", "", INDEX(UpdateSheet!$K:$K, MATCH(1, (UpdateSheet!$G:$G=MAXIFS(UpdateSheet!$G:$G, UpdateSheet!$H:$H, G1435, UpdateSheet!$I:$I, J1435, UpdateSheet!$G:$G, "&lt;=" &amp; D1435)) * (UpdateSheet!$H:$H=G1435) *(UpdateSheet!$I:$I=J1435), 0))), "")) +
(IFNA(IF(A1435="", "", INDEX(UpdateSheet!$O:$O, MATCH(1, (UpdateSheet!$G:$G=MAXIFS(UpdateSheet!$G:$G, UpdateSheet!$M:$M, K1435,UpdateSheet!$N:$N, N1435, UpdateSheet!$G:$G, "&lt;=" &amp; D1435)) * (UpdateSheet!$M:$M=K1435) *(UpdateSheet!$N:$N=N1435), 0))), ""))
)
</f>
        <v/>
      </c>
      <c r="R1435" s="81" t="s">
        <v>97</v>
      </c>
      <c r="S1435" s="63"/>
      <c r="T1435" s="87"/>
      <c r="U1435" s="84" t="s">
        <v>97</v>
      </c>
      <c r="V1435" s="84" t="s">
        <v>97</v>
      </c>
      <c r="W1435" s="85" t="b">
        <v>0</v>
      </c>
      <c r="X1435" s="63"/>
      <c r="Y1435" s="63"/>
      <c r="Z1435" s="63"/>
    </row>
    <row r="1436">
      <c r="A1436" s="75"/>
      <c r="B1436" s="94"/>
      <c r="C1436" s="75"/>
      <c r="D1436" s="76"/>
      <c r="E1436" s="75" t="s">
        <v>97</v>
      </c>
      <c r="F1436" s="75" t="s">
        <v>97</v>
      </c>
      <c r="G1436" s="77"/>
      <c r="H1436" s="77"/>
      <c r="I1436" s="80"/>
      <c r="J1436" s="77" t="s">
        <v>97</v>
      </c>
      <c r="K1436" s="79" t="s">
        <v>97</v>
      </c>
      <c r="L1436" s="79"/>
      <c r="M1436" s="80"/>
      <c r="N1436" s="79" t="s">
        <v>97</v>
      </c>
      <c r="O1436" s="81" t="str">
        <f t="array" ref="O1436">IF(A1436="", "", (IFNA(IF(A1436="", "", INDEX(UpdateSheet!$L:$L, MATCH(1, (UpdateSheet!$G:$G=MAXIFS(UpdateSheet!$G:$G, UpdateSheet!$H:$H, G1436, UpdateSheet!$G:$G, "&lt;=" &amp; D1436)) * (UpdateSheet!$H:$H=G1436), 0))), "") * J1436) +
(IFNA(IF(A1436="", "", INDEX(UpdateSheet!$P:$P, MATCH(1, (UpdateSheet!$G:$G=MAXIFS(UpdateSheet!$G:$G, UpdateSheet!$M:$M, K1436, UpdateSheet!$G:$G, "&lt;=" &amp; D1436)) * (UpdateSheet!$M:$M=K1436), 0))), "") * N1436)
)
</f>
        <v/>
      </c>
      <c r="P1436" s="86"/>
      <c r="Q1436" s="82" t="str">
        <f t="array" ref="Q1436">IF(A1436="", "", (IFNA(IF(A1436="", "", INDEX(UpdateSheet!$K:$K, MATCH(1, (UpdateSheet!$G:$G=MAXIFS(UpdateSheet!$G:$G, UpdateSheet!$H:$H, G1436, UpdateSheet!$I:$I, J1436, UpdateSheet!$G:$G, "&lt;=" &amp; D1436)) * (UpdateSheet!$H:$H=G1436) *(UpdateSheet!$I:$I=J1436), 0))), "")) +
(IFNA(IF(A1436="", "", INDEX(UpdateSheet!$O:$O, MATCH(1, (UpdateSheet!$G:$G=MAXIFS(UpdateSheet!$G:$G, UpdateSheet!$M:$M, K1436,UpdateSheet!$N:$N, N1436, UpdateSheet!$G:$G, "&lt;=" &amp; D1436)) * (UpdateSheet!$M:$M=K1436) *(UpdateSheet!$N:$N=N1436), 0))), ""))
)
</f>
        <v/>
      </c>
      <c r="R1436" s="81" t="s">
        <v>97</v>
      </c>
      <c r="S1436" s="63"/>
      <c r="T1436" s="87"/>
      <c r="U1436" s="84" t="s">
        <v>97</v>
      </c>
      <c r="V1436" s="84" t="s">
        <v>97</v>
      </c>
      <c r="W1436" s="85" t="b">
        <v>0</v>
      </c>
      <c r="X1436" s="63"/>
      <c r="Y1436" s="63"/>
      <c r="Z1436" s="63"/>
    </row>
    <row r="1437">
      <c r="A1437" s="75"/>
      <c r="B1437" s="94"/>
      <c r="C1437" s="75"/>
      <c r="D1437" s="76"/>
      <c r="E1437" s="75" t="s">
        <v>97</v>
      </c>
      <c r="F1437" s="75" t="s">
        <v>97</v>
      </c>
      <c r="G1437" s="77"/>
      <c r="H1437" s="77"/>
      <c r="I1437" s="80"/>
      <c r="J1437" s="77" t="s">
        <v>97</v>
      </c>
      <c r="K1437" s="79" t="s">
        <v>97</v>
      </c>
      <c r="L1437" s="79"/>
      <c r="M1437" s="80"/>
      <c r="N1437" s="79" t="s">
        <v>97</v>
      </c>
      <c r="O1437" s="81" t="str">
        <f t="array" ref="O1437">IF(A1437="", "", (IFNA(IF(A1437="", "", INDEX(UpdateSheet!$L:$L, MATCH(1, (UpdateSheet!$G:$G=MAXIFS(UpdateSheet!$G:$G, UpdateSheet!$H:$H, G1437, UpdateSheet!$G:$G, "&lt;=" &amp; D1437)) * (UpdateSheet!$H:$H=G1437), 0))), "") * J1437) +
(IFNA(IF(A1437="", "", INDEX(UpdateSheet!$P:$P, MATCH(1, (UpdateSheet!$G:$G=MAXIFS(UpdateSheet!$G:$G, UpdateSheet!$M:$M, K1437, UpdateSheet!$G:$G, "&lt;=" &amp; D1437)) * (UpdateSheet!$M:$M=K1437), 0))), "") * N1437)
)
</f>
        <v/>
      </c>
      <c r="P1437" s="86"/>
      <c r="Q1437" s="82" t="str">
        <f t="array" ref="Q1437">IF(A1437="", "", (IFNA(IF(A1437="", "", INDEX(UpdateSheet!$K:$K, MATCH(1, (UpdateSheet!$G:$G=MAXIFS(UpdateSheet!$G:$G, UpdateSheet!$H:$H, G1437, UpdateSheet!$I:$I, J1437, UpdateSheet!$G:$G, "&lt;=" &amp; D1437)) * (UpdateSheet!$H:$H=G1437) *(UpdateSheet!$I:$I=J1437), 0))), "")) +
(IFNA(IF(A1437="", "", INDEX(UpdateSheet!$O:$O, MATCH(1, (UpdateSheet!$G:$G=MAXIFS(UpdateSheet!$G:$G, UpdateSheet!$M:$M, K1437,UpdateSheet!$N:$N, N1437, UpdateSheet!$G:$G, "&lt;=" &amp; D1437)) * (UpdateSheet!$M:$M=K1437) *(UpdateSheet!$N:$N=N1437), 0))), ""))
)
</f>
        <v/>
      </c>
      <c r="R1437" s="81" t="s">
        <v>97</v>
      </c>
      <c r="S1437" s="63"/>
      <c r="T1437" s="87"/>
      <c r="U1437" s="84" t="s">
        <v>97</v>
      </c>
      <c r="V1437" s="84" t="s">
        <v>97</v>
      </c>
      <c r="W1437" s="85" t="b">
        <v>0</v>
      </c>
      <c r="X1437" s="63"/>
      <c r="Y1437" s="63"/>
      <c r="Z1437" s="63"/>
    </row>
    <row r="1438">
      <c r="A1438" s="75"/>
      <c r="B1438" s="94"/>
      <c r="C1438" s="75"/>
      <c r="D1438" s="76"/>
      <c r="E1438" s="75" t="s">
        <v>97</v>
      </c>
      <c r="F1438" s="75" t="s">
        <v>97</v>
      </c>
      <c r="G1438" s="77"/>
      <c r="H1438" s="77"/>
      <c r="I1438" s="80"/>
      <c r="J1438" s="77" t="s">
        <v>97</v>
      </c>
      <c r="K1438" s="79" t="s">
        <v>97</v>
      </c>
      <c r="L1438" s="79"/>
      <c r="M1438" s="80"/>
      <c r="N1438" s="79" t="s">
        <v>97</v>
      </c>
      <c r="O1438" s="81" t="str">
        <f t="array" ref="O1438">IF(A1438="", "", (IFNA(IF(A1438="", "", INDEX(UpdateSheet!$L:$L, MATCH(1, (UpdateSheet!$G:$G=MAXIFS(UpdateSheet!$G:$G, UpdateSheet!$H:$H, G1438, UpdateSheet!$G:$G, "&lt;=" &amp; D1438)) * (UpdateSheet!$H:$H=G1438), 0))), "") * J1438) +
(IFNA(IF(A1438="", "", INDEX(UpdateSheet!$P:$P, MATCH(1, (UpdateSheet!$G:$G=MAXIFS(UpdateSheet!$G:$G, UpdateSheet!$M:$M, K1438, UpdateSheet!$G:$G, "&lt;=" &amp; D1438)) * (UpdateSheet!$M:$M=K1438), 0))), "") * N1438)
)
</f>
        <v/>
      </c>
      <c r="P1438" s="86"/>
      <c r="Q1438" s="82" t="str">
        <f t="array" ref="Q1438">IF(A1438="", "", (IFNA(IF(A1438="", "", INDEX(UpdateSheet!$K:$K, MATCH(1, (UpdateSheet!$G:$G=MAXIFS(UpdateSheet!$G:$G, UpdateSheet!$H:$H, G1438, UpdateSheet!$I:$I, J1438, UpdateSheet!$G:$G, "&lt;=" &amp; D1438)) * (UpdateSheet!$H:$H=G1438) *(UpdateSheet!$I:$I=J1438), 0))), "")) +
(IFNA(IF(A1438="", "", INDEX(UpdateSheet!$O:$O, MATCH(1, (UpdateSheet!$G:$G=MAXIFS(UpdateSheet!$G:$G, UpdateSheet!$M:$M, K1438,UpdateSheet!$N:$N, N1438, UpdateSheet!$G:$G, "&lt;=" &amp; D1438)) * (UpdateSheet!$M:$M=K1438) *(UpdateSheet!$N:$N=N1438), 0))), ""))
)
</f>
        <v/>
      </c>
      <c r="R1438" s="81" t="s">
        <v>97</v>
      </c>
      <c r="S1438" s="63"/>
      <c r="T1438" s="87"/>
      <c r="U1438" s="84" t="s">
        <v>97</v>
      </c>
      <c r="V1438" s="84" t="s">
        <v>97</v>
      </c>
      <c r="W1438" s="85" t="b">
        <v>0</v>
      </c>
      <c r="X1438" s="63"/>
      <c r="Y1438" s="63"/>
      <c r="Z1438" s="63"/>
    </row>
    <row r="1439">
      <c r="A1439" s="75"/>
      <c r="B1439" s="94"/>
      <c r="C1439" s="75"/>
      <c r="D1439" s="76"/>
      <c r="E1439" s="75" t="s">
        <v>97</v>
      </c>
      <c r="F1439" s="75" t="s">
        <v>97</v>
      </c>
      <c r="G1439" s="77"/>
      <c r="H1439" s="77"/>
      <c r="I1439" s="80"/>
      <c r="J1439" s="77" t="s">
        <v>97</v>
      </c>
      <c r="K1439" s="79" t="s">
        <v>97</v>
      </c>
      <c r="L1439" s="79"/>
      <c r="M1439" s="80"/>
      <c r="N1439" s="79" t="s">
        <v>97</v>
      </c>
      <c r="O1439" s="81" t="str">
        <f t="array" ref="O1439">IF(A1439="", "", (IFNA(IF(A1439="", "", INDEX(UpdateSheet!$L:$L, MATCH(1, (UpdateSheet!$G:$G=MAXIFS(UpdateSheet!$G:$G, UpdateSheet!$H:$H, G1439, UpdateSheet!$G:$G, "&lt;=" &amp; D1439)) * (UpdateSheet!$H:$H=G1439), 0))), "") * J1439) +
(IFNA(IF(A1439="", "", INDEX(UpdateSheet!$P:$P, MATCH(1, (UpdateSheet!$G:$G=MAXIFS(UpdateSheet!$G:$G, UpdateSheet!$M:$M, K1439, UpdateSheet!$G:$G, "&lt;=" &amp; D1439)) * (UpdateSheet!$M:$M=K1439), 0))), "") * N1439)
)
</f>
        <v/>
      </c>
      <c r="P1439" s="86"/>
      <c r="Q1439" s="82" t="str">
        <f t="array" ref="Q1439">IF(A1439="", "", (IFNA(IF(A1439="", "", INDEX(UpdateSheet!$K:$K, MATCH(1, (UpdateSheet!$G:$G=MAXIFS(UpdateSheet!$G:$G, UpdateSheet!$H:$H, G1439, UpdateSheet!$I:$I, J1439, UpdateSheet!$G:$G, "&lt;=" &amp; D1439)) * (UpdateSheet!$H:$H=G1439) *(UpdateSheet!$I:$I=J1439), 0))), "")) +
(IFNA(IF(A1439="", "", INDEX(UpdateSheet!$O:$O, MATCH(1, (UpdateSheet!$G:$G=MAXIFS(UpdateSheet!$G:$G, UpdateSheet!$M:$M, K1439,UpdateSheet!$N:$N, N1439, UpdateSheet!$G:$G, "&lt;=" &amp; D1439)) * (UpdateSheet!$M:$M=K1439) *(UpdateSheet!$N:$N=N1439), 0))), ""))
)
</f>
        <v/>
      </c>
      <c r="R1439" s="81" t="s">
        <v>97</v>
      </c>
      <c r="S1439" s="63"/>
      <c r="T1439" s="87"/>
      <c r="U1439" s="84" t="s">
        <v>97</v>
      </c>
      <c r="V1439" s="84" t="s">
        <v>97</v>
      </c>
      <c r="W1439" s="85" t="b">
        <v>0</v>
      </c>
      <c r="X1439" s="63"/>
      <c r="Y1439" s="63"/>
      <c r="Z1439" s="63"/>
    </row>
    <row r="1440">
      <c r="A1440" s="75"/>
      <c r="B1440" s="94"/>
      <c r="C1440" s="75"/>
      <c r="D1440" s="76"/>
      <c r="E1440" s="75" t="s">
        <v>97</v>
      </c>
      <c r="F1440" s="75" t="s">
        <v>97</v>
      </c>
      <c r="G1440" s="77"/>
      <c r="H1440" s="77"/>
      <c r="I1440" s="80"/>
      <c r="J1440" s="77" t="s">
        <v>97</v>
      </c>
      <c r="K1440" s="79" t="s">
        <v>97</v>
      </c>
      <c r="L1440" s="79"/>
      <c r="M1440" s="80"/>
      <c r="N1440" s="79" t="s">
        <v>97</v>
      </c>
      <c r="O1440" s="81" t="str">
        <f t="array" ref="O1440">IF(A1440="", "", (IFNA(IF(A1440="", "", INDEX(UpdateSheet!$L:$L, MATCH(1, (UpdateSheet!$G:$G=MAXIFS(UpdateSheet!$G:$G, UpdateSheet!$H:$H, G1440, UpdateSheet!$G:$G, "&lt;=" &amp; D1440)) * (UpdateSheet!$H:$H=G1440), 0))), "") * J1440) +
(IFNA(IF(A1440="", "", INDEX(UpdateSheet!$P:$P, MATCH(1, (UpdateSheet!$G:$G=MAXIFS(UpdateSheet!$G:$G, UpdateSheet!$M:$M, K1440, UpdateSheet!$G:$G, "&lt;=" &amp; D1440)) * (UpdateSheet!$M:$M=K1440), 0))), "") * N1440)
)
</f>
        <v/>
      </c>
      <c r="P1440" s="86"/>
      <c r="Q1440" s="82" t="str">
        <f t="array" ref="Q1440">IF(A1440="", "", (IFNA(IF(A1440="", "", INDEX(UpdateSheet!$K:$K, MATCH(1, (UpdateSheet!$G:$G=MAXIFS(UpdateSheet!$G:$G, UpdateSheet!$H:$H, G1440, UpdateSheet!$I:$I, J1440, UpdateSheet!$G:$G, "&lt;=" &amp; D1440)) * (UpdateSheet!$H:$H=G1440) *(UpdateSheet!$I:$I=J1440), 0))), "")) +
(IFNA(IF(A1440="", "", INDEX(UpdateSheet!$O:$O, MATCH(1, (UpdateSheet!$G:$G=MAXIFS(UpdateSheet!$G:$G, UpdateSheet!$M:$M, K1440,UpdateSheet!$N:$N, N1440, UpdateSheet!$G:$G, "&lt;=" &amp; D1440)) * (UpdateSheet!$M:$M=K1440) *(UpdateSheet!$N:$N=N1440), 0))), ""))
)
</f>
        <v/>
      </c>
      <c r="R1440" s="81" t="s">
        <v>97</v>
      </c>
      <c r="S1440" s="63"/>
      <c r="T1440" s="87"/>
      <c r="U1440" s="84" t="s">
        <v>97</v>
      </c>
      <c r="V1440" s="84" t="s">
        <v>97</v>
      </c>
      <c r="W1440" s="85" t="b">
        <v>0</v>
      </c>
      <c r="X1440" s="63"/>
      <c r="Y1440" s="63"/>
      <c r="Z1440" s="63"/>
    </row>
    <row r="1441">
      <c r="A1441" s="75"/>
      <c r="B1441" s="94"/>
      <c r="C1441" s="75"/>
      <c r="D1441" s="76"/>
      <c r="E1441" s="75" t="s">
        <v>97</v>
      </c>
      <c r="F1441" s="75" t="s">
        <v>97</v>
      </c>
      <c r="G1441" s="77"/>
      <c r="H1441" s="77"/>
      <c r="I1441" s="80"/>
      <c r="J1441" s="77" t="s">
        <v>97</v>
      </c>
      <c r="K1441" s="79" t="s">
        <v>97</v>
      </c>
      <c r="L1441" s="79"/>
      <c r="M1441" s="80"/>
      <c r="N1441" s="79" t="s">
        <v>97</v>
      </c>
      <c r="O1441" s="81" t="str">
        <f t="array" ref="O1441">IF(A1441="", "", (IFNA(IF(A1441="", "", INDEX(UpdateSheet!$L:$L, MATCH(1, (UpdateSheet!$G:$G=MAXIFS(UpdateSheet!$G:$G, UpdateSheet!$H:$H, G1441, UpdateSheet!$G:$G, "&lt;=" &amp; D1441)) * (UpdateSheet!$H:$H=G1441), 0))), "") * J1441) +
(IFNA(IF(A1441="", "", INDEX(UpdateSheet!$P:$P, MATCH(1, (UpdateSheet!$G:$G=MAXIFS(UpdateSheet!$G:$G, UpdateSheet!$M:$M, K1441, UpdateSheet!$G:$G, "&lt;=" &amp; D1441)) * (UpdateSheet!$M:$M=K1441), 0))), "") * N1441)
)
</f>
        <v/>
      </c>
      <c r="P1441" s="86"/>
      <c r="Q1441" s="82" t="str">
        <f t="array" ref="Q1441">IF(A1441="", "", (IFNA(IF(A1441="", "", INDEX(UpdateSheet!$K:$K, MATCH(1, (UpdateSheet!$G:$G=MAXIFS(UpdateSheet!$G:$G, UpdateSheet!$H:$H, G1441, UpdateSheet!$I:$I, J1441, UpdateSheet!$G:$G, "&lt;=" &amp; D1441)) * (UpdateSheet!$H:$H=G1441) *(UpdateSheet!$I:$I=J1441), 0))), "")) +
(IFNA(IF(A1441="", "", INDEX(UpdateSheet!$O:$O, MATCH(1, (UpdateSheet!$G:$G=MAXIFS(UpdateSheet!$G:$G, UpdateSheet!$M:$M, K1441,UpdateSheet!$N:$N, N1441, UpdateSheet!$G:$G, "&lt;=" &amp; D1441)) * (UpdateSheet!$M:$M=K1441) *(UpdateSheet!$N:$N=N1441), 0))), ""))
)
</f>
        <v/>
      </c>
      <c r="R1441" s="81" t="s">
        <v>97</v>
      </c>
      <c r="S1441" s="63"/>
      <c r="T1441" s="87"/>
      <c r="U1441" s="84" t="s">
        <v>97</v>
      </c>
      <c r="V1441" s="84" t="s">
        <v>97</v>
      </c>
      <c r="W1441" s="85" t="b">
        <v>0</v>
      </c>
      <c r="X1441" s="63"/>
      <c r="Y1441" s="63"/>
      <c r="Z1441" s="63"/>
    </row>
    <row r="1442">
      <c r="A1442" s="75"/>
      <c r="B1442" s="94"/>
      <c r="C1442" s="75"/>
      <c r="D1442" s="76"/>
      <c r="E1442" s="75" t="s">
        <v>97</v>
      </c>
      <c r="F1442" s="75" t="s">
        <v>97</v>
      </c>
      <c r="G1442" s="77"/>
      <c r="H1442" s="77"/>
      <c r="I1442" s="80"/>
      <c r="J1442" s="77" t="s">
        <v>97</v>
      </c>
      <c r="K1442" s="79" t="s">
        <v>97</v>
      </c>
      <c r="L1442" s="79"/>
      <c r="M1442" s="80"/>
      <c r="N1442" s="79" t="s">
        <v>97</v>
      </c>
      <c r="O1442" s="81" t="str">
        <f t="array" ref="O1442">IF(A1442="", "", (IFNA(IF(A1442="", "", INDEX(UpdateSheet!$L:$L, MATCH(1, (UpdateSheet!$G:$G=MAXIFS(UpdateSheet!$G:$G, UpdateSheet!$H:$H, G1442, UpdateSheet!$G:$G, "&lt;=" &amp; D1442)) * (UpdateSheet!$H:$H=G1442), 0))), "") * J1442) +
(IFNA(IF(A1442="", "", INDEX(UpdateSheet!$P:$P, MATCH(1, (UpdateSheet!$G:$G=MAXIFS(UpdateSheet!$G:$G, UpdateSheet!$M:$M, K1442, UpdateSheet!$G:$G, "&lt;=" &amp; D1442)) * (UpdateSheet!$M:$M=K1442), 0))), "") * N1442)
)
</f>
        <v/>
      </c>
      <c r="P1442" s="86"/>
      <c r="Q1442" s="82" t="str">
        <f t="array" ref="Q1442">IF(A1442="", "", (IFNA(IF(A1442="", "", INDEX(UpdateSheet!$K:$K, MATCH(1, (UpdateSheet!$G:$G=MAXIFS(UpdateSheet!$G:$G, UpdateSheet!$H:$H, G1442, UpdateSheet!$I:$I, J1442, UpdateSheet!$G:$G, "&lt;=" &amp; D1442)) * (UpdateSheet!$H:$H=G1442) *(UpdateSheet!$I:$I=J1442), 0))), "")) +
(IFNA(IF(A1442="", "", INDEX(UpdateSheet!$O:$O, MATCH(1, (UpdateSheet!$G:$G=MAXIFS(UpdateSheet!$G:$G, UpdateSheet!$M:$M, K1442,UpdateSheet!$N:$N, N1442, UpdateSheet!$G:$G, "&lt;=" &amp; D1442)) * (UpdateSheet!$M:$M=K1442) *(UpdateSheet!$N:$N=N1442), 0))), ""))
)
</f>
        <v/>
      </c>
      <c r="R1442" s="81" t="s">
        <v>97</v>
      </c>
      <c r="S1442" s="63"/>
      <c r="T1442" s="87"/>
      <c r="U1442" s="84" t="s">
        <v>97</v>
      </c>
      <c r="V1442" s="84" t="s">
        <v>97</v>
      </c>
      <c r="W1442" s="85" t="b">
        <v>0</v>
      </c>
      <c r="X1442" s="63"/>
      <c r="Y1442" s="63"/>
      <c r="Z1442" s="63"/>
    </row>
    <row r="1443">
      <c r="A1443" s="75"/>
      <c r="B1443" s="94"/>
      <c r="C1443" s="75"/>
      <c r="D1443" s="76"/>
      <c r="E1443" s="75" t="s">
        <v>97</v>
      </c>
      <c r="F1443" s="75" t="s">
        <v>97</v>
      </c>
      <c r="G1443" s="77"/>
      <c r="H1443" s="77"/>
      <c r="I1443" s="80"/>
      <c r="J1443" s="77" t="s">
        <v>97</v>
      </c>
      <c r="K1443" s="79" t="s">
        <v>97</v>
      </c>
      <c r="L1443" s="79"/>
      <c r="M1443" s="80"/>
      <c r="N1443" s="79" t="s">
        <v>97</v>
      </c>
      <c r="O1443" s="81" t="str">
        <f t="array" ref="O1443">IF(A1443="", "", (IFNA(IF(A1443="", "", INDEX(UpdateSheet!$L:$L, MATCH(1, (UpdateSheet!$G:$G=MAXIFS(UpdateSheet!$G:$G, UpdateSheet!$H:$H, G1443, UpdateSheet!$G:$G, "&lt;=" &amp; D1443)) * (UpdateSheet!$H:$H=G1443), 0))), "") * J1443) +
(IFNA(IF(A1443="", "", INDEX(UpdateSheet!$P:$P, MATCH(1, (UpdateSheet!$G:$G=MAXIFS(UpdateSheet!$G:$G, UpdateSheet!$M:$M, K1443, UpdateSheet!$G:$G, "&lt;=" &amp; D1443)) * (UpdateSheet!$M:$M=K1443), 0))), "") * N1443)
)
</f>
        <v/>
      </c>
      <c r="P1443" s="86"/>
      <c r="Q1443" s="82" t="str">
        <f t="array" ref="Q1443">IF(A1443="", "", (IFNA(IF(A1443="", "", INDEX(UpdateSheet!$K:$K, MATCH(1, (UpdateSheet!$G:$G=MAXIFS(UpdateSheet!$G:$G, UpdateSheet!$H:$H, G1443, UpdateSheet!$I:$I, J1443, UpdateSheet!$G:$G, "&lt;=" &amp; D1443)) * (UpdateSheet!$H:$H=G1443) *(UpdateSheet!$I:$I=J1443), 0))), "")) +
(IFNA(IF(A1443="", "", INDEX(UpdateSheet!$O:$O, MATCH(1, (UpdateSheet!$G:$G=MAXIFS(UpdateSheet!$G:$G, UpdateSheet!$M:$M, K1443,UpdateSheet!$N:$N, N1443, UpdateSheet!$G:$G, "&lt;=" &amp; D1443)) * (UpdateSheet!$M:$M=K1443) *(UpdateSheet!$N:$N=N1443), 0))), ""))
)
</f>
        <v/>
      </c>
      <c r="R1443" s="81" t="s">
        <v>97</v>
      </c>
      <c r="S1443" s="63"/>
      <c r="T1443" s="87"/>
      <c r="U1443" s="84" t="s">
        <v>97</v>
      </c>
      <c r="V1443" s="84" t="s">
        <v>97</v>
      </c>
      <c r="W1443" s="85" t="b">
        <v>0</v>
      </c>
      <c r="X1443" s="63"/>
      <c r="Y1443" s="63"/>
      <c r="Z1443" s="63"/>
    </row>
    <row r="1444">
      <c r="A1444" s="75"/>
      <c r="B1444" s="94"/>
      <c r="C1444" s="75"/>
      <c r="D1444" s="76"/>
      <c r="E1444" s="75" t="s">
        <v>97</v>
      </c>
      <c r="F1444" s="75" t="s">
        <v>97</v>
      </c>
      <c r="G1444" s="77"/>
      <c r="H1444" s="77"/>
      <c r="I1444" s="80"/>
      <c r="J1444" s="77" t="s">
        <v>97</v>
      </c>
      <c r="K1444" s="79" t="s">
        <v>97</v>
      </c>
      <c r="L1444" s="79"/>
      <c r="M1444" s="80"/>
      <c r="N1444" s="79" t="s">
        <v>97</v>
      </c>
      <c r="O1444" s="81" t="str">
        <f t="array" ref="O1444">IF(A1444="", "", (IFNA(IF(A1444="", "", INDEX(UpdateSheet!$L:$L, MATCH(1, (UpdateSheet!$G:$G=MAXIFS(UpdateSheet!$G:$G, UpdateSheet!$H:$H, G1444, UpdateSheet!$G:$G, "&lt;=" &amp; D1444)) * (UpdateSheet!$H:$H=G1444), 0))), "") * J1444) +
(IFNA(IF(A1444="", "", INDEX(UpdateSheet!$P:$P, MATCH(1, (UpdateSheet!$G:$G=MAXIFS(UpdateSheet!$G:$G, UpdateSheet!$M:$M, K1444, UpdateSheet!$G:$G, "&lt;=" &amp; D1444)) * (UpdateSheet!$M:$M=K1444), 0))), "") * N1444)
)
</f>
        <v/>
      </c>
      <c r="P1444" s="86"/>
      <c r="Q1444" s="82" t="str">
        <f t="array" ref="Q1444">IF(A1444="", "", (IFNA(IF(A1444="", "", INDEX(UpdateSheet!$K:$K, MATCH(1, (UpdateSheet!$G:$G=MAXIFS(UpdateSheet!$G:$G, UpdateSheet!$H:$H, G1444, UpdateSheet!$I:$I, J1444, UpdateSheet!$G:$G, "&lt;=" &amp; D1444)) * (UpdateSheet!$H:$H=G1444) *(UpdateSheet!$I:$I=J1444), 0))), "")) +
(IFNA(IF(A1444="", "", INDEX(UpdateSheet!$O:$O, MATCH(1, (UpdateSheet!$G:$G=MAXIFS(UpdateSheet!$G:$G, UpdateSheet!$M:$M, K1444,UpdateSheet!$N:$N, N1444, UpdateSheet!$G:$G, "&lt;=" &amp; D1444)) * (UpdateSheet!$M:$M=K1444) *(UpdateSheet!$N:$N=N1444), 0))), ""))
)
</f>
        <v/>
      </c>
      <c r="R1444" s="81" t="s">
        <v>97</v>
      </c>
      <c r="S1444" s="63"/>
      <c r="T1444" s="87"/>
      <c r="U1444" s="84" t="s">
        <v>97</v>
      </c>
      <c r="V1444" s="84" t="s">
        <v>97</v>
      </c>
      <c r="W1444" s="85" t="b">
        <v>0</v>
      </c>
      <c r="X1444" s="63"/>
      <c r="Y1444" s="63"/>
      <c r="Z1444" s="63"/>
    </row>
    <row r="1445">
      <c r="A1445" s="75"/>
      <c r="B1445" s="94"/>
      <c r="C1445" s="75"/>
      <c r="D1445" s="76"/>
      <c r="E1445" s="75" t="s">
        <v>97</v>
      </c>
      <c r="F1445" s="75" t="s">
        <v>97</v>
      </c>
      <c r="G1445" s="77"/>
      <c r="H1445" s="77"/>
      <c r="I1445" s="80"/>
      <c r="J1445" s="77" t="s">
        <v>97</v>
      </c>
      <c r="K1445" s="79" t="s">
        <v>97</v>
      </c>
      <c r="L1445" s="79"/>
      <c r="M1445" s="80"/>
      <c r="N1445" s="79" t="s">
        <v>97</v>
      </c>
      <c r="O1445" s="81" t="str">
        <f t="array" ref="O1445">IF(A1445="", "", (IFNA(IF(A1445="", "", INDEX(UpdateSheet!$L:$L, MATCH(1, (UpdateSheet!$G:$G=MAXIFS(UpdateSheet!$G:$G, UpdateSheet!$H:$H, G1445, UpdateSheet!$G:$G, "&lt;=" &amp; D1445)) * (UpdateSheet!$H:$H=G1445), 0))), "") * J1445) +
(IFNA(IF(A1445="", "", INDEX(UpdateSheet!$P:$P, MATCH(1, (UpdateSheet!$G:$G=MAXIFS(UpdateSheet!$G:$G, UpdateSheet!$M:$M, K1445, UpdateSheet!$G:$G, "&lt;=" &amp; D1445)) * (UpdateSheet!$M:$M=K1445), 0))), "") * N1445)
)
</f>
        <v/>
      </c>
      <c r="P1445" s="86"/>
      <c r="Q1445" s="82" t="str">
        <f t="array" ref="Q1445">IF(A1445="", "", (IFNA(IF(A1445="", "", INDEX(UpdateSheet!$K:$K, MATCH(1, (UpdateSheet!$G:$G=MAXIFS(UpdateSheet!$G:$G, UpdateSheet!$H:$H, G1445, UpdateSheet!$I:$I, J1445, UpdateSheet!$G:$G, "&lt;=" &amp; D1445)) * (UpdateSheet!$H:$H=G1445) *(UpdateSheet!$I:$I=J1445), 0))), "")) +
(IFNA(IF(A1445="", "", INDEX(UpdateSheet!$O:$O, MATCH(1, (UpdateSheet!$G:$G=MAXIFS(UpdateSheet!$G:$G, UpdateSheet!$M:$M, K1445,UpdateSheet!$N:$N, N1445, UpdateSheet!$G:$G, "&lt;=" &amp; D1445)) * (UpdateSheet!$M:$M=K1445) *(UpdateSheet!$N:$N=N1445), 0))), ""))
)
</f>
        <v/>
      </c>
      <c r="R1445" s="81" t="s">
        <v>97</v>
      </c>
      <c r="S1445" s="63"/>
      <c r="T1445" s="87"/>
      <c r="U1445" s="84" t="s">
        <v>97</v>
      </c>
      <c r="V1445" s="84" t="s">
        <v>97</v>
      </c>
      <c r="W1445" s="85" t="b">
        <v>0</v>
      </c>
      <c r="X1445" s="63"/>
      <c r="Y1445" s="63"/>
      <c r="Z1445" s="63"/>
    </row>
    <row r="1446">
      <c r="A1446" s="75"/>
      <c r="B1446" s="94"/>
      <c r="C1446" s="75"/>
      <c r="D1446" s="76"/>
      <c r="E1446" s="75" t="s">
        <v>97</v>
      </c>
      <c r="F1446" s="75" t="s">
        <v>97</v>
      </c>
      <c r="G1446" s="77"/>
      <c r="H1446" s="77"/>
      <c r="I1446" s="80"/>
      <c r="J1446" s="77" t="s">
        <v>97</v>
      </c>
      <c r="K1446" s="79" t="s">
        <v>97</v>
      </c>
      <c r="L1446" s="79"/>
      <c r="M1446" s="80"/>
      <c r="N1446" s="79" t="s">
        <v>97</v>
      </c>
      <c r="O1446" s="81" t="str">
        <f t="array" ref="O1446">IF(A1446="", "", (IFNA(IF(A1446="", "", INDEX(UpdateSheet!$L:$L, MATCH(1, (UpdateSheet!$G:$G=MAXIFS(UpdateSheet!$G:$G, UpdateSheet!$H:$H, G1446, UpdateSheet!$G:$G, "&lt;=" &amp; D1446)) * (UpdateSheet!$H:$H=G1446), 0))), "") * J1446) +
(IFNA(IF(A1446="", "", INDEX(UpdateSheet!$P:$P, MATCH(1, (UpdateSheet!$G:$G=MAXIFS(UpdateSheet!$G:$G, UpdateSheet!$M:$M, K1446, UpdateSheet!$G:$G, "&lt;=" &amp; D1446)) * (UpdateSheet!$M:$M=K1446), 0))), "") * N1446)
)
</f>
        <v/>
      </c>
      <c r="P1446" s="86"/>
      <c r="Q1446" s="82" t="str">
        <f t="array" ref="Q1446">IF(A1446="", "", (IFNA(IF(A1446="", "", INDEX(UpdateSheet!$K:$K, MATCH(1, (UpdateSheet!$G:$G=MAXIFS(UpdateSheet!$G:$G, UpdateSheet!$H:$H, G1446, UpdateSheet!$I:$I, J1446, UpdateSheet!$G:$G, "&lt;=" &amp; D1446)) * (UpdateSheet!$H:$H=G1446) *(UpdateSheet!$I:$I=J1446), 0))), "")) +
(IFNA(IF(A1446="", "", INDEX(UpdateSheet!$O:$O, MATCH(1, (UpdateSheet!$G:$G=MAXIFS(UpdateSheet!$G:$G, UpdateSheet!$M:$M, K1446,UpdateSheet!$N:$N, N1446, UpdateSheet!$G:$G, "&lt;=" &amp; D1446)) * (UpdateSheet!$M:$M=K1446) *(UpdateSheet!$N:$N=N1446), 0))), ""))
)
</f>
        <v/>
      </c>
      <c r="R1446" s="81" t="s">
        <v>97</v>
      </c>
      <c r="S1446" s="63"/>
      <c r="T1446" s="87"/>
      <c r="U1446" s="84" t="s">
        <v>97</v>
      </c>
      <c r="V1446" s="84" t="s">
        <v>97</v>
      </c>
      <c r="W1446" s="85" t="b">
        <v>0</v>
      </c>
      <c r="X1446" s="63"/>
      <c r="Y1446" s="63"/>
      <c r="Z1446" s="63"/>
    </row>
    <row r="1447">
      <c r="A1447" s="75"/>
      <c r="B1447" s="94"/>
      <c r="C1447" s="75"/>
      <c r="D1447" s="76"/>
      <c r="E1447" s="75" t="s">
        <v>97</v>
      </c>
      <c r="F1447" s="75" t="s">
        <v>97</v>
      </c>
      <c r="G1447" s="77"/>
      <c r="H1447" s="77"/>
      <c r="I1447" s="80"/>
      <c r="J1447" s="77" t="s">
        <v>97</v>
      </c>
      <c r="K1447" s="79" t="s">
        <v>97</v>
      </c>
      <c r="L1447" s="79"/>
      <c r="M1447" s="80"/>
      <c r="N1447" s="79" t="s">
        <v>97</v>
      </c>
      <c r="O1447" s="81" t="str">
        <f t="array" ref="O1447">IF(A1447="", "", (IFNA(IF(A1447="", "", INDEX(UpdateSheet!$L:$L, MATCH(1, (UpdateSheet!$G:$G=MAXIFS(UpdateSheet!$G:$G, UpdateSheet!$H:$H, G1447, UpdateSheet!$G:$G, "&lt;=" &amp; D1447)) * (UpdateSheet!$H:$H=G1447), 0))), "") * J1447) +
(IFNA(IF(A1447="", "", INDEX(UpdateSheet!$P:$P, MATCH(1, (UpdateSheet!$G:$G=MAXIFS(UpdateSheet!$G:$G, UpdateSheet!$M:$M, K1447, UpdateSheet!$G:$G, "&lt;=" &amp; D1447)) * (UpdateSheet!$M:$M=K1447), 0))), "") * N1447)
)
</f>
        <v/>
      </c>
      <c r="P1447" s="86"/>
      <c r="Q1447" s="82" t="str">
        <f t="array" ref="Q1447">IF(A1447="", "", (IFNA(IF(A1447="", "", INDEX(UpdateSheet!$K:$K, MATCH(1, (UpdateSheet!$G:$G=MAXIFS(UpdateSheet!$G:$G, UpdateSheet!$H:$H, G1447, UpdateSheet!$I:$I, J1447, UpdateSheet!$G:$G, "&lt;=" &amp; D1447)) * (UpdateSheet!$H:$H=G1447) *(UpdateSheet!$I:$I=J1447), 0))), "")) +
(IFNA(IF(A1447="", "", INDEX(UpdateSheet!$O:$O, MATCH(1, (UpdateSheet!$G:$G=MAXIFS(UpdateSheet!$G:$G, UpdateSheet!$M:$M, K1447,UpdateSheet!$N:$N, N1447, UpdateSheet!$G:$G, "&lt;=" &amp; D1447)) * (UpdateSheet!$M:$M=K1447) *(UpdateSheet!$N:$N=N1447), 0))), ""))
)
</f>
        <v/>
      </c>
      <c r="R1447" s="81" t="s">
        <v>97</v>
      </c>
      <c r="S1447" s="63"/>
      <c r="T1447" s="87"/>
      <c r="U1447" s="84" t="s">
        <v>97</v>
      </c>
      <c r="V1447" s="84" t="s">
        <v>97</v>
      </c>
      <c r="W1447" s="85" t="b">
        <v>0</v>
      </c>
      <c r="X1447" s="63"/>
      <c r="Y1447" s="63"/>
      <c r="Z1447" s="63"/>
    </row>
    <row r="1448">
      <c r="A1448" s="75"/>
      <c r="B1448" s="94"/>
      <c r="C1448" s="75"/>
      <c r="D1448" s="76"/>
      <c r="E1448" s="75" t="s">
        <v>97</v>
      </c>
      <c r="F1448" s="75" t="s">
        <v>97</v>
      </c>
      <c r="G1448" s="77"/>
      <c r="H1448" s="77"/>
      <c r="I1448" s="80"/>
      <c r="J1448" s="77" t="s">
        <v>97</v>
      </c>
      <c r="K1448" s="79" t="s">
        <v>97</v>
      </c>
      <c r="L1448" s="79"/>
      <c r="M1448" s="80"/>
      <c r="N1448" s="79" t="s">
        <v>97</v>
      </c>
      <c r="O1448" s="81" t="str">
        <f t="array" ref="O1448">IF(A1448="", "", (IFNA(IF(A1448="", "", INDEX(UpdateSheet!$L:$L, MATCH(1, (UpdateSheet!$G:$G=MAXIFS(UpdateSheet!$G:$G, UpdateSheet!$H:$H, G1448, UpdateSheet!$G:$G, "&lt;=" &amp; D1448)) * (UpdateSheet!$H:$H=G1448), 0))), "") * J1448) +
(IFNA(IF(A1448="", "", INDEX(UpdateSheet!$P:$P, MATCH(1, (UpdateSheet!$G:$G=MAXIFS(UpdateSheet!$G:$G, UpdateSheet!$M:$M, K1448, UpdateSheet!$G:$G, "&lt;=" &amp; D1448)) * (UpdateSheet!$M:$M=K1448), 0))), "") * N1448)
)
</f>
        <v/>
      </c>
      <c r="P1448" s="86"/>
      <c r="Q1448" s="82" t="str">
        <f t="array" ref="Q1448">IF(A1448="", "", (IFNA(IF(A1448="", "", INDEX(UpdateSheet!$K:$K, MATCH(1, (UpdateSheet!$G:$G=MAXIFS(UpdateSheet!$G:$G, UpdateSheet!$H:$H, G1448, UpdateSheet!$I:$I, J1448, UpdateSheet!$G:$G, "&lt;=" &amp; D1448)) * (UpdateSheet!$H:$H=G1448) *(UpdateSheet!$I:$I=J1448), 0))), "")) +
(IFNA(IF(A1448="", "", INDEX(UpdateSheet!$O:$O, MATCH(1, (UpdateSheet!$G:$G=MAXIFS(UpdateSheet!$G:$G, UpdateSheet!$M:$M, K1448,UpdateSheet!$N:$N, N1448, UpdateSheet!$G:$G, "&lt;=" &amp; D1448)) * (UpdateSheet!$M:$M=K1448) *(UpdateSheet!$N:$N=N1448), 0))), ""))
)
</f>
        <v/>
      </c>
      <c r="R1448" s="81" t="s">
        <v>97</v>
      </c>
      <c r="S1448" s="63"/>
      <c r="T1448" s="87"/>
      <c r="U1448" s="84" t="s">
        <v>97</v>
      </c>
      <c r="V1448" s="84" t="s">
        <v>97</v>
      </c>
      <c r="W1448" s="85" t="b">
        <v>0</v>
      </c>
      <c r="X1448" s="63"/>
      <c r="Y1448" s="63"/>
      <c r="Z1448" s="63"/>
    </row>
    <row r="1449">
      <c r="A1449" s="75"/>
      <c r="B1449" s="94"/>
      <c r="C1449" s="75"/>
      <c r="D1449" s="76"/>
      <c r="E1449" s="75" t="s">
        <v>97</v>
      </c>
      <c r="F1449" s="75" t="s">
        <v>97</v>
      </c>
      <c r="G1449" s="77"/>
      <c r="H1449" s="77"/>
      <c r="I1449" s="80"/>
      <c r="J1449" s="77" t="s">
        <v>97</v>
      </c>
      <c r="K1449" s="79" t="s">
        <v>97</v>
      </c>
      <c r="L1449" s="79"/>
      <c r="M1449" s="80"/>
      <c r="N1449" s="79" t="s">
        <v>97</v>
      </c>
      <c r="O1449" s="81" t="str">
        <f t="array" ref="O1449">IF(A1449="", "", (IFNA(IF(A1449="", "", INDEX(UpdateSheet!$L:$L, MATCH(1, (UpdateSheet!$G:$G=MAXIFS(UpdateSheet!$G:$G, UpdateSheet!$H:$H, G1449, UpdateSheet!$G:$G, "&lt;=" &amp; D1449)) * (UpdateSheet!$H:$H=G1449), 0))), "") * J1449) +
(IFNA(IF(A1449="", "", INDEX(UpdateSheet!$P:$P, MATCH(1, (UpdateSheet!$G:$G=MAXIFS(UpdateSheet!$G:$G, UpdateSheet!$M:$M, K1449, UpdateSheet!$G:$G, "&lt;=" &amp; D1449)) * (UpdateSheet!$M:$M=K1449), 0))), "") * N1449)
)
</f>
        <v/>
      </c>
      <c r="P1449" s="86"/>
      <c r="Q1449" s="82" t="str">
        <f t="array" ref="Q1449">IF(A1449="", "", (IFNA(IF(A1449="", "", INDEX(UpdateSheet!$K:$K, MATCH(1, (UpdateSheet!$G:$G=MAXIFS(UpdateSheet!$G:$G, UpdateSheet!$H:$H, G1449, UpdateSheet!$I:$I, J1449, UpdateSheet!$G:$G, "&lt;=" &amp; D1449)) * (UpdateSheet!$H:$H=G1449) *(UpdateSheet!$I:$I=J1449), 0))), "")) +
(IFNA(IF(A1449="", "", INDEX(UpdateSheet!$O:$O, MATCH(1, (UpdateSheet!$G:$G=MAXIFS(UpdateSheet!$G:$G, UpdateSheet!$M:$M, K1449,UpdateSheet!$N:$N, N1449, UpdateSheet!$G:$G, "&lt;=" &amp; D1449)) * (UpdateSheet!$M:$M=K1449) *(UpdateSheet!$N:$N=N1449), 0))), ""))
)
</f>
        <v/>
      </c>
      <c r="R1449" s="81" t="s">
        <v>97</v>
      </c>
      <c r="S1449" s="63"/>
      <c r="T1449" s="87"/>
      <c r="U1449" s="84" t="s">
        <v>97</v>
      </c>
      <c r="V1449" s="84" t="s">
        <v>97</v>
      </c>
      <c r="W1449" s="85" t="b">
        <v>0</v>
      </c>
      <c r="X1449" s="63"/>
      <c r="Y1449" s="63"/>
      <c r="Z1449" s="63"/>
    </row>
    <row r="1450">
      <c r="A1450" s="75"/>
      <c r="B1450" s="94"/>
      <c r="C1450" s="75"/>
      <c r="D1450" s="76"/>
      <c r="E1450" s="75" t="s">
        <v>97</v>
      </c>
      <c r="F1450" s="75" t="s">
        <v>97</v>
      </c>
      <c r="G1450" s="77"/>
      <c r="H1450" s="77"/>
      <c r="I1450" s="80"/>
      <c r="J1450" s="77" t="s">
        <v>97</v>
      </c>
      <c r="K1450" s="79" t="s">
        <v>97</v>
      </c>
      <c r="L1450" s="79"/>
      <c r="M1450" s="80"/>
      <c r="N1450" s="79" t="s">
        <v>97</v>
      </c>
      <c r="O1450" s="81" t="str">
        <f t="array" ref="O1450">IF(A1450="", "", (IFNA(IF(A1450="", "", INDEX(UpdateSheet!$L:$L, MATCH(1, (UpdateSheet!$G:$G=MAXIFS(UpdateSheet!$G:$G, UpdateSheet!$H:$H, G1450, UpdateSheet!$G:$G, "&lt;=" &amp; D1450)) * (UpdateSheet!$H:$H=G1450), 0))), "") * J1450) +
(IFNA(IF(A1450="", "", INDEX(UpdateSheet!$P:$P, MATCH(1, (UpdateSheet!$G:$G=MAXIFS(UpdateSheet!$G:$G, UpdateSheet!$M:$M, K1450, UpdateSheet!$G:$G, "&lt;=" &amp; D1450)) * (UpdateSheet!$M:$M=K1450), 0))), "") * N1450)
)
</f>
        <v/>
      </c>
      <c r="P1450" s="86"/>
      <c r="Q1450" s="82" t="str">
        <f t="array" ref="Q1450">IF(A1450="", "", (IFNA(IF(A1450="", "", INDEX(UpdateSheet!$K:$K, MATCH(1, (UpdateSheet!$G:$G=MAXIFS(UpdateSheet!$G:$G, UpdateSheet!$H:$H, G1450, UpdateSheet!$I:$I, J1450, UpdateSheet!$G:$G, "&lt;=" &amp; D1450)) * (UpdateSheet!$H:$H=G1450) *(UpdateSheet!$I:$I=J1450), 0))), "")) +
(IFNA(IF(A1450="", "", INDEX(UpdateSheet!$O:$O, MATCH(1, (UpdateSheet!$G:$G=MAXIFS(UpdateSheet!$G:$G, UpdateSheet!$M:$M, K1450,UpdateSheet!$N:$N, N1450, UpdateSheet!$G:$G, "&lt;=" &amp; D1450)) * (UpdateSheet!$M:$M=K1450) *(UpdateSheet!$N:$N=N1450), 0))), ""))
)
</f>
        <v/>
      </c>
      <c r="R1450" s="81" t="s">
        <v>97</v>
      </c>
      <c r="S1450" s="63"/>
      <c r="T1450" s="87"/>
      <c r="U1450" s="84" t="s">
        <v>97</v>
      </c>
      <c r="V1450" s="84" t="s">
        <v>97</v>
      </c>
      <c r="W1450" s="85" t="b">
        <v>0</v>
      </c>
      <c r="X1450" s="63"/>
      <c r="Y1450" s="63"/>
      <c r="Z1450" s="63"/>
    </row>
    <row r="1451">
      <c r="A1451" s="75"/>
      <c r="B1451" s="94"/>
      <c r="C1451" s="75"/>
      <c r="D1451" s="76"/>
      <c r="E1451" s="75" t="s">
        <v>97</v>
      </c>
      <c r="F1451" s="75" t="s">
        <v>97</v>
      </c>
      <c r="G1451" s="77"/>
      <c r="H1451" s="77"/>
      <c r="I1451" s="80"/>
      <c r="J1451" s="77" t="s">
        <v>97</v>
      </c>
      <c r="K1451" s="79" t="s">
        <v>97</v>
      </c>
      <c r="L1451" s="79"/>
      <c r="M1451" s="80"/>
      <c r="N1451" s="79" t="s">
        <v>97</v>
      </c>
      <c r="O1451" s="81" t="str">
        <f t="array" ref="O1451">IF(A1451="", "", (IFNA(IF(A1451="", "", INDEX(UpdateSheet!$L:$L, MATCH(1, (UpdateSheet!$G:$G=MAXIFS(UpdateSheet!$G:$G, UpdateSheet!$H:$H, G1451, UpdateSheet!$G:$G, "&lt;=" &amp; D1451)) * (UpdateSheet!$H:$H=G1451), 0))), "") * J1451) +
(IFNA(IF(A1451="", "", INDEX(UpdateSheet!$P:$P, MATCH(1, (UpdateSheet!$G:$G=MAXIFS(UpdateSheet!$G:$G, UpdateSheet!$M:$M, K1451, UpdateSheet!$G:$G, "&lt;=" &amp; D1451)) * (UpdateSheet!$M:$M=K1451), 0))), "") * N1451)
)
</f>
        <v/>
      </c>
      <c r="P1451" s="86"/>
      <c r="Q1451" s="82" t="str">
        <f t="array" ref="Q1451">IF(A1451="", "", (IFNA(IF(A1451="", "", INDEX(UpdateSheet!$K:$K, MATCH(1, (UpdateSheet!$G:$G=MAXIFS(UpdateSheet!$G:$G, UpdateSheet!$H:$H, G1451, UpdateSheet!$I:$I, J1451, UpdateSheet!$G:$G, "&lt;=" &amp; D1451)) * (UpdateSheet!$H:$H=G1451) *(UpdateSheet!$I:$I=J1451), 0))), "")) +
(IFNA(IF(A1451="", "", INDEX(UpdateSheet!$O:$O, MATCH(1, (UpdateSheet!$G:$G=MAXIFS(UpdateSheet!$G:$G, UpdateSheet!$M:$M, K1451,UpdateSheet!$N:$N, N1451, UpdateSheet!$G:$G, "&lt;=" &amp; D1451)) * (UpdateSheet!$M:$M=K1451) *(UpdateSheet!$N:$N=N1451), 0))), ""))
)
</f>
        <v/>
      </c>
      <c r="R1451" s="81" t="s">
        <v>97</v>
      </c>
      <c r="S1451" s="63"/>
      <c r="T1451" s="87"/>
      <c r="U1451" s="84" t="s">
        <v>97</v>
      </c>
      <c r="V1451" s="84" t="s">
        <v>97</v>
      </c>
      <c r="W1451" s="85" t="b">
        <v>0</v>
      </c>
      <c r="X1451" s="63"/>
      <c r="Y1451" s="63"/>
      <c r="Z1451" s="63"/>
    </row>
    <row r="1452">
      <c r="A1452" s="75"/>
      <c r="B1452" s="94"/>
      <c r="C1452" s="75"/>
      <c r="D1452" s="76"/>
      <c r="E1452" s="75" t="s">
        <v>97</v>
      </c>
      <c r="F1452" s="75" t="s">
        <v>97</v>
      </c>
      <c r="G1452" s="77"/>
      <c r="H1452" s="77"/>
      <c r="I1452" s="80"/>
      <c r="J1452" s="77" t="s">
        <v>97</v>
      </c>
      <c r="K1452" s="79" t="s">
        <v>97</v>
      </c>
      <c r="L1452" s="79"/>
      <c r="M1452" s="80"/>
      <c r="N1452" s="79" t="s">
        <v>97</v>
      </c>
      <c r="O1452" s="81" t="str">
        <f t="array" ref="O1452">IF(A1452="", "", (IFNA(IF(A1452="", "", INDEX(UpdateSheet!$L:$L, MATCH(1, (UpdateSheet!$G:$G=MAXIFS(UpdateSheet!$G:$G, UpdateSheet!$H:$H, G1452, UpdateSheet!$G:$G, "&lt;=" &amp; D1452)) * (UpdateSheet!$H:$H=G1452), 0))), "") * J1452) +
(IFNA(IF(A1452="", "", INDEX(UpdateSheet!$P:$P, MATCH(1, (UpdateSheet!$G:$G=MAXIFS(UpdateSheet!$G:$G, UpdateSheet!$M:$M, K1452, UpdateSheet!$G:$G, "&lt;=" &amp; D1452)) * (UpdateSheet!$M:$M=K1452), 0))), "") * N1452)
)
</f>
        <v/>
      </c>
      <c r="P1452" s="86"/>
      <c r="Q1452" s="82" t="str">
        <f t="array" ref="Q1452">IF(A1452="", "", (IFNA(IF(A1452="", "", INDEX(UpdateSheet!$K:$K, MATCH(1, (UpdateSheet!$G:$G=MAXIFS(UpdateSheet!$G:$G, UpdateSheet!$H:$H, G1452, UpdateSheet!$I:$I, J1452, UpdateSheet!$G:$G, "&lt;=" &amp; D1452)) * (UpdateSheet!$H:$H=G1452) *(UpdateSheet!$I:$I=J1452), 0))), "")) +
(IFNA(IF(A1452="", "", INDEX(UpdateSheet!$O:$O, MATCH(1, (UpdateSheet!$G:$G=MAXIFS(UpdateSheet!$G:$G, UpdateSheet!$M:$M, K1452,UpdateSheet!$N:$N, N1452, UpdateSheet!$G:$G, "&lt;=" &amp; D1452)) * (UpdateSheet!$M:$M=K1452) *(UpdateSheet!$N:$N=N1452), 0))), ""))
)
</f>
        <v/>
      </c>
      <c r="R1452" s="81" t="s">
        <v>97</v>
      </c>
      <c r="S1452" s="63"/>
      <c r="T1452" s="87"/>
      <c r="U1452" s="84" t="s">
        <v>97</v>
      </c>
      <c r="V1452" s="84" t="s">
        <v>97</v>
      </c>
      <c r="W1452" s="85" t="b">
        <v>0</v>
      </c>
      <c r="X1452" s="63"/>
      <c r="Y1452" s="63"/>
      <c r="Z1452" s="63"/>
    </row>
    <row r="1453">
      <c r="A1453" s="75"/>
      <c r="B1453" s="94"/>
      <c r="C1453" s="75"/>
      <c r="D1453" s="76"/>
      <c r="E1453" s="75" t="s">
        <v>97</v>
      </c>
      <c r="F1453" s="75" t="s">
        <v>97</v>
      </c>
      <c r="G1453" s="77"/>
      <c r="H1453" s="77"/>
      <c r="I1453" s="80"/>
      <c r="J1453" s="77" t="s">
        <v>97</v>
      </c>
      <c r="K1453" s="79" t="s">
        <v>97</v>
      </c>
      <c r="L1453" s="79"/>
      <c r="M1453" s="80"/>
      <c r="N1453" s="79" t="s">
        <v>97</v>
      </c>
      <c r="O1453" s="81" t="str">
        <f t="array" ref="O1453">IF(A1453="", "", (IFNA(IF(A1453="", "", INDEX(UpdateSheet!$L:$L, MATCH(1, (UpdateSheet!$G:$G=MAXIFS(UpdateSheet!$G:$G, UpdateSheet!$H:$H, G1453, UpdateSheet!$G:$G, "&lt;=" &amp; D1453)) * (UpdateSheet!$H:$H=G1453), 0))), "") * J1453) +
(IFNA(IF(A1453="", "", INDEX(UpdateSheet!$P:$P, MATCH(1, (UpdateSheet!$G:$G=MAXIFS(UpdateSheet!$G:$G, UpdateSheet!$M:$M, K1453, UpdateSheet!$G:$G, "&lt;=" &amp; D1453)) * (UpdateSheet!$M:$M=K1453), 0))), "") * N1453)
)
</f>
        <v/>
      </c>
      <c r="P1453" s="86"/>
      <c r="Q1453" s="82" t="str">
        <f t="array" ref="Q1453">IF(A1453="", "", (IFNA(IF(A1453="", "", INDEX(UpdateSheet!$K:$K, MATCH(1, (UpdateSheet!$G:$G=MAXIFS(UpdateSheet!$G:$G, UpdateSheet!$H:$H, G1453, UpdateSheet!$I:$I, J1453, UpdateSheet!$G:$G, "&lt;=" &amp; D1453)) * (UpdateSheet!$H:$H=G1453) *(UpdateSheet!$I:$I=J1453), 0))), "")) +
(IFNA(IF(A1453="", "", INDEX(UpdateSheet!$O:$O, MATCH(1, (UpdateSheet!$G:$G=MAXIFS(UpdateSheet!$G:$G, UpdateSheet!$M:$M, K1453,UpdateSheet!$N:$N, N1453, UpdateSheet!$G:$G, "&lt;=" &amp; D1453)) * (UpdateSheet!$M:$M=K1453) *(UpdateSheet!$N:$N=N1453), 0))), ""))
)
</f>
        <v/>
      </c>
      <c r="R1453" s="81" t="s">
        <v>97</v>
      </c>
      <c r="S1453" s="63"/>
      <c r="T1453" s="87"/>
      <c r="U1453" s="84" t="s">
        <v>97</v>
      </c>
      <c r="V1453" s="84" t="s">
        <v>97</v>
      </c>
      <c r="W1453" s="85" t="b">
        <v>0</v>
      </c>
      <c r="X1453" s="63"/>
      <c r="Y1453" s="63"/>
      <c r="Z1453" s="63"/>
    </row>
    <row r="1454">
      <c r="A1454" s="75"/>
      <c r="B1454" s="94"/>
      <c r="C1454" s="75"/>
      <c r="D1454" s="76"/>
      <c r="E1454" s="75" t="s">
        <v>97</v>
      </c>
      <c r="F1454" s="75" t="s">
        <v>97</v>
      </c>
      <c r="G1454" s="77"/>
      <c r="H1454" s="77"/>
      <c r="I1454" s="80"/>
      <c r="J1454" s="77" t="s">
        <v>97</v>
      </c>
      <c r="K1454" s="79" t="s">
        <v>97</v>
      </c>
      <c r="L1454" s="79"/>
      <c r="M1454" s="80"/>
      <c r="N1454" s="79" t="s">
        <v>97</v>
      </c>
      <c r="O1454" s="81" t="str">
        <f t="array" ref="O1454">IF(A1454="", "", (IFNA(IF(A1454="", "", INDEX(UpdateSheet!$L:$L, MATCH(1, (UpdateSheet!$G:$G=MAXIFS(UpdateSheet!$G:$G, UpdateSheet!$H:$H, G1454, UpdateSheet!$G:$G, "&lt;=" &amp; D1454)) * (UpdateSheet!$H:$H=G1454), 0))), "") * J1454) +
(IFNA(IF(A1454="", "", INDEX(UpdateSheet!$P:$P, MATCH(1, (UpdateSheet!$G:$G=MAXIFS(UpdateSheet!$G:$G, UpdateSheet!$M:$M, K1454, UpdateSheet!$G:$G, "&lt;=" &amp; D1454)) * (UpdateSheet!$M:$M=K1454), 0))), "") * N1454)
)
</f>
        <v/>
      </c>
      <c r="P1454" s="86"/>
      <c r="Q1454" s="82" t="str">
        <f t="array" ref="Q1454">IF(A1454="", "", (IFNA(IF(A1454="", "", INDEX(UpdateSheet!$K:$K, MATCH(1, (UpdateSheet!$G:$G=MAXIFS(UpdateSheet!$G:$G, UpdateSheet!$H:$H, G1454, UpdateSheet!$I:$I, J1454, UpdateSheet!$G:$G, "&lt;=" &amp; D1454)) * (UpdateSheet!$H:$H=G1454) *(UpdateSheet!$I:$I=J1454), 0))), "")) +
(IFNA(IF(A1454="", "", INDEX(UpdateSheet!$O:$O, MATCH(1, (UpdateSheet!$G:$G=MAXIFS(UpdateSheet!$G:$G, UpdateSheet!$M:$M, K1454,UpdateSheet!$N:$N, N1454, UpdateSheet!$G:$G, "&lt;=" &amp; D1454)) * (UpdateSheet!$M:$M=K1454) *(UpdateSheet!$N:$N=N1454), 0))), ""))
)
</f>
        <v/>
      </c>
      <c r="R1454" s="81" t="s">
        <v>97</v>
      </c>
      <c r="S1454" s="63"/>
      <c r="T1454" s="87"/>
      <c r="U1454" s="84" t="s">
        <v>97</v>
      </c>
      <c r="V1454" s="84" t="s">
        <v>97</v>
      </c>
      <c r="W1454" s="85" t="b">
        <v>0</v>
      </c>
      <c r="X1454" s="63"/>
      <c r="Y1454" s="63"/>
      <c r="Z1454" s="63"/>
    </row>
    <row r="1455">
      <c r="A1455" s="75"/>
      <c r="B1455" s="94"/>
      <c r="C1455" s="75"/>
      <c r="D1455" s="76"/>
      <c r="E1455" s="75" t="s">
        <v>97</v>
      </c>
      <c r="F1455" s="75" t="s">
        <v>97</v>
      </c>
      <c r="G1455" s="77"/>
      <c r="H1455" s="77"/>
      <c r="I1455" s="80"/>
      <c r="J1455" s="77" t="s">
        <v>97</v>
      </c>
      <c r="K1455" s="79" t="s">
        <v>97</v>
      </c>
      <c r="L1455" s="79"/>
      <c r="M1455" s="80"/>
      <c r="N1455" s="79" t="s">
        <v>97</v>
      </c>
      <c r="O1455" s="81" t="str">
        <f t="array" ref="O1455">IF(A1455="", "", (IFNA(IF(A1455="", "", INDEX(UpdateSheet!$L:$L, MATCH(1, (UpdateSheet!$G:$G=MAXIFS(UpdateSheet!$G:$G, UpdateSheet!$H:$H, G1455, UpdateSheet!$G:$G, "&lt;=" &amp; D1455)) * (UpdateSheet!$H:$H=G1455), 0))), "") * J1455) +
(IFNA(IF(A1455="", "", INDEX(UpdateSheet!$P:$P, MATCH(1, (UpdateSheet!$G:$G=MAXIFS(UpdateSheet!$G:$G, UpdateSheet!$M:$M, K1455, UpdateSheet!$G:$G, "&lt;=" &amp; D1455)) * (UpdateSheet!$M:$M=K1455), 0))), "") * N1455)
)
</f>
        <v/>
      </c>
      <c r="P1455" s="86"/>
      <c r="Q1455" s="82" t="str">
        <f t="array" ref="Q1455">IF(A1455="", "", (IFNA(IF(A1455="", "", INDEX(UpdateSheet!$K:$K, MATCH(1, (UpdateSheet!$G:$G=MAXIFS(UpdateSheet!$G:$G, UpdateSheet!$H:$H, G1455, UpdateSheet!$I:$I, J1455, UpdateSheet!$G:$G, "&lt;=" &amp; D1455)) * (UpdateSheet!$H:$H=G1455) *(UpdateSheet!$I:$I=J1455), 0))), "")) +
(IFNA(IF(A1455="", "", INDEX(UpdateSheet!$O:$O, MATCH(1, (UpdateSheet!$G:$G=MAXIFS(UpdateSheet!$G:$G, UpdateSheet!$M:$M, K1455,UpdateSheet!$N:$N, N1455, UpdateSheet!$G:$G, "&lt;=" &amp; D1455)) * (UpdateSheet!$M:$M=K1455) *(UpdateSheet!$N:$N=N1455), 0))), ""))
)
</f>
        <v/>
      </c>
      <c r="R1455" s="81" t="s">
        <v>97</v>
      </c>
      <c r="S1455" s="63"/>
      <c r="T1455" s="87"/>
      <c r="U1455" s="84" t="s">
        <v>97</v>
      </c>
      <c r="V1455" s="84" t="s">
        <v>97</v>
      </c>
      <c r="W1455" s="85" t="b">
        <v>0</v>
      </c>
      <c r="X1455" s="63"/>
      <c r="Y1455" s="63"/>
      <c r="Z1455" s="63"/>
    </row>
    <row r="1456">
      <c r="A1456" s="75"/>
      <c r="B1456" s="94"/>
      <c r="C1456" s="75"/>
      <c r="D1456" s="76"/>
      <c r="E1456" s="75" t="s">
        <v>97</v>
      </c>
      <c r="F1456" s="75" t="s">
        <v>97</v>
      </c>
      <c r="G1456" s="77"/>
      <c r="H1456" s="77"/>
      <c r="I1456" s="80"/>
      <c r="J1456" s="77" t="s">
        <v>97</v>
      </c>
      <c r="K1456" s="79" t="s">
        <v>97</v>
      </c>
      <c r="L1456" s="79"/>
      <c r="M1456" s="80"/>
      <c r="N1456" s="79" t="s">
        <v>97</v>
      </c>
      <c r="O1456" s="81" t="str">
        <f t="array" ref="O1456">IF(A1456="", "", (IFNA(IF(A1456="", "", INDEX(UpdateSheet!$L:$L, MATCH(1, (UpdateSheet!$G:$G=MAXIFS(UpdateSheet!$G:$G, UpdateSheet!$H:$H, G1456, UpdateSheet!$G:$G, "&lt;=" &amp; D1456)) * (UpdateSheet!$H:$H=G1456), 0))), "") * J1456) +
(IFNA(IF(A1456="", "", INDEX(UpdateSheet!$P:$P, MATCH(1, (UpdateSheet!$G:$G=MAXIFS(UpdateSheet!$G:$G, UpdateSheet!$M:$M, K1456, UpdateSheet!$G:$G, "&lt;=" &amp; D1456)) * (UpdateSheet!$M:$M=K1456), 0))), "") * N1456)
)
</f>
        <v/>
      </c>
      <c r="P1456" s="86"/>
      <c r="Q1456" s="82" t="str">
        <f t="array" ref="Q1456">IF(A1456="", "", (IFNA(IF(A1456="", "", INDEX(UpdateSheet!$K:$K, MATCH(1, (UpdateSheet!$G:$G=MAXIFS(UpdateSheet!$G:$G, UpdateSheet!$H:$H, G1456, UpdateSheet!$I:$I, J1456, UpdateSheet!$G:$G, "&lt;=" &amp; D1456)) * (UpdateSheet!$H:$H=G1456) *(UpdateSheet!$I:$I=J1456), 0))), "")) +
(IFNA(IF(A1456="", "", INDEX(UpdateSheet!$O:$O, MATCH(1, (UpdateSheet!$G:$G=MAXIFS(UpdateSheet!$G:$G, UpdateSheet!$M:$M, K1456,UpdateSheet!$N:$N, N1456, UpdateSheet!$G:$G, "&lt;=" &amp; D1456)) * (UpdateSheet!$M:$M=K1456) *(UpdateSheet!$N:$N=N1456), 0))), ""))
)
</f>
        <v/>
      </c>
      <c r="R1456" s="81" t="s">
        <v>97</v>
      </c>
      <c r="S1456" s="63"/>
      <c r="T1456" s="87"/>
      <c r="U1456" s="84" t="s">
        <v>97</v>
      </c>
      <c r="V1456" s="84" t="s">
        <v>97</v>
      </c>
      <c r="W1456" s="85" t="b">
        <v>0</v>
      </c>
      <c r="X1456" s="63"/>
      <c r="Y1456" s="63"/>
      <c r="Z1456" s="63"/>
    </row>
    <row r="1457">
      <c r="A1457" s="75"/>
      <c r="B1457" s="94"/>
      <c r="C1457" s="75"/>
      <c r="D1457" s="76"/>
      <c r="E1457" s="75" t="s">
        <v>97</v>
      </c>
      <c r="F1457" s="75" t="s">
        <v>97</v>
      </c>
      <c r="G1457" s="77"/>
      <c r="H1457" s="77"/>
      <c r="I1457" s="80"/>
      <c r="J1457" s="77" t="s">
        <v>97</v>
      </c>
      <c r="K1457" s="79" t="s">
        <v>97</v>
      </c>
      <c r="L1457" s="79"/>
      <c r="M1457" s="80"/>
      <c r="N1457" s="79" t="s">
        <v>97</v>
      </c>
      <c r="O1457" s="81" t="str">
        <f t="array" ref="O1457">IF(A1457="", "", (IFNA(IF(A1457="", "", INDEX(UpdateSheet!$L:$L, MATCH(1, (UpdateSheet!$G:$G=MAXIFS(UpdateSheet!$G:$G, UpdateSheet!$H:$H, G1457, UpdateSheet!$G:$G, "&lt;=" &amp; D1457)) * (UpdateSheet!$H:$H=G1457), 0))), "") * J1457) +
(IFNA(IF(A1457="", "", INDEX(UpdateSheet!$P:$P, MATCH(1, (UpdateSheet!$G:$G=MAXIFS(UpdateSheet!$G:$G, UpdateSheet!$M:$M, K1457, UpdateSheet!$G:$G, "&lt;=" &amp; D1457)) * (UpdateSheet!$M:$M=K1457), 0))), "") * N1457)
)
</f>
        <v/>
      </c>
      <c r="P1457" s="86"/>
      <c r="Q1457" s="82" t="str">
        <f t="array" ref="Q1457">IF(A1457="", "", (IFNA(IF(A1457="", "", INDEX(UpdateSheet!$K:$K, MATCH(1, (UpdateSheet!$G:$G=MAXIFS(UpdateSheet!$G:$G, UpdateSheet!$H:$H, G1457, UpdateSheet!$I:$I, J1457, UpdateSheet!$G:$G, "&lt;=" &amp; D1457)) * (UpdateSheet!$H:$H=G1457) *(UpdateSheet!$I:$I=J1457), 0))), "")) +
(IFNA(IF(A1457="", "", INDEX(UpdateSheet!$O:$O, MATCH(1, (UpdateSheet!$G:$G=MAXIFS(UpdateSheet!$G:$G, UpdateSheet!$M:$M, K1457,UpdateSheet!$N:$N, N1457, UpdateSheet!$G:$G, "&lt;=" &amp; D1457)) * (UpdateSheet!$M:$M=K1457) *(UpdateSheet!$N:$N=N1457), 0))), ""))
)
</f>
        <v/>
      </c>
      <c r="R1457" s="81" t="s">
        <v>97</v>
      </c>
      <c r="S1457" s="63"/>
      <c r="T1457" s="87"/>
      <c r="U1457" s="84" t="s">
        <v>97</v>
      </c>
      <c r="V1457" s="84" t="s">
        <v>97</v>
      </c>
      <c r="W1457" s="85" t="b">
        <v>0</v>
      </c>
      <c r="X1457" s="63"/>
      <c r="Y1457" s="63"/>
      <c r="Z1457" s="63"/>
    </row>
    <row r="1458">
      <c r="A1458" s="75"/>
      <c r="B1458" s="94"/>
      <c r="C1458" s="75"/>
      <c r="D1458" s="76"/>
      <c r="E1458" s="75" t="s">
        <v>97</v>
      </c>
      <c r="F1458" s="75" t="s">
        <v>97</v>
      </c>
      <c r="G1458" s="77"/>
      <c r="H1458" s="77"/>
      <c r="I1458" s="80"/>
      <c r="J1458" s="77" t="s">
        <v>97</v>
      </c>
      <c r="K1458" s="79" t="s">
        <v>97</v>
      </c>
      <c r="L1458" s="79"/>
      <c r="M1458" s="80"/>
      <c r="N1458" s="79" t="s">
        <v>97</v>
      </c>
      <c r="O1458" s="81" t="str">
        <f t="array" ref="O1458">IF(A1458="", "", (IFNA(IF(A1458="", "", INDEX(UpdateSheet!$L:$L, MATCH(1, (UpdateSheet!$G:$G=MAXIFS(UpdateSheet!$G:$G, UpdateSheet!$H:$H, G1458, UpdateSheet!$G:$G, "&lt;=" &amp; D1458)) * (UpdateSheet!$H:$H=G1458), 0))), "") * J1458) +
(IFNA(IF(A1458="", "", INDEX(UpdateSheet!$P:$P, MATCH(1, (UpdateSheet!$G:$G=MAXIFS(UpdateSheet!$G:$G, UpdateSheet!$M:$M, K1458, UpdateSheet!$G:$G, "&lt;=" &amp; D1458)) * (UpdateSheet!$M:$M=K1458), 0))), "") * N1458)
)
</f>
        <v/>
      </c>
      <c r="P1458" s="86"/>
      <c r="Q1458" s="82" t="str">
        <f t="array" ref="Q1458">IF(A1458="", "", (IFNA(IF(A1458="", "", INDEX(UpdateSheet!$K:$K, MATCH(1, (UpdateSheet!$G:$G=MAXIFS(UpdateSheet!$G:$G, UpdateSheet!$H:$H, G1458, UpdateSheet!$I:$I, J1458, UpdateSheet!$G:$G, "&lt;=" &amp; D1458)) * (UpdateSheet!$H:$H=G1458) *(UpdateSheet!$I:$I=J1458), 0))), "")) +
(IFNA(IF(A1458="", "", INDEX(UpdateSheet!$O:$O, MATCH(1, (UpdateSheet!$G:$G=MAXIFS(UpdateSheet!$G:$G, UpdateSheet!$M:$M, K1458,UpdateSheet!$N:$N, N1458, UpdateSheet!$G:$G, "&lt;=" &amp; D1458)) * (UpdateSheet!$M:$M=K1458) *(UpdateSheet!$N:$N=N1458), 0))), ""))
)
</f>
        <v/>
      </c>
      <c r="R1458" s="81" t="s">
        <v>97</v>
      </c>
      <c r="S1458" s="63"/>
      <c r="T1458" s="87"/>
      <c r="U1458" s="84" t="s">
        <v>97</v>
      </c>
      <c r="V1458" s="84" t="s">
        <v>97</v>
      </c>
      <c r="W1458" s="85" t="b">
        <v>0</v>
      </c>
      <c r="X1458" s="63"/>
      <c r="Y1458" s="63"/>
      <c r="Z1458" s="63"/>
    </row>
    <row r="1459">
      <c r="A1459" s="75"/>
      <c r="B1459" s="94"/>
      <c r="C1459" s="75"/>
      <c r="D1459" s="76"/>
      <c r="E1459" s="75" t="s">
        <v>97</v>
      </c>
      <c r="F1459" s="75" t="s">
        <v>97</v>
      </c>
      <c r="G1459" s="77"/>
      <c r="H1459" s="77"/>
      <c r="I1459" s="80"/>
      <c r="J1459" s="77" t="s">
        <v>97</v>
      </c>
      <c r="K1459" s="79" t="s">
        <v>97</v>
      </c>
      <c r="L1459" s="79"/>
      <c r="M1459" s="80"/>
      <c r="N1459" s="79" t="s">
        <v>97</v>
      </c>
      <c r="O1459" s="81" t="str">
        <f t="array" ref="O1459">IF(A1459="", "", (IFNA(IF(A1459="", "", INDEX(UpdateSheet!$L:$L, MATCH(1, (UpdateSheet!$G:$G=MAXIFS(UpdateSheet!$G:$G, UpdateSheet!$H:$H, G1459, UpdateSheet!$G:$G, "&lt;=" &amp; D1459)) * (UpdateSheet!$H:$H=G1459), 0))), "") * J1459) +
(IFNA(IF(A1459="", "", INDEX(UpdateSheet!$P:$P, MATCH(1, (UpdateSheet!$G:$G=MAXIFS(UpdateSheet!$G:$G, UpdateSheet!$M:$M, K1459, UpdateSheet!$G:$G, "&lt;=" &amp; D1459)) * (UpdateSheet!$M:$M=K1459), 0))), "") * N1459)
)
</f>
        <v/>
      </c>
      <c r="P1459" s="86"/>
      <c r="Q1459" s="82" t="str">
        <f t="array" ref="Q1459">IF(A1459="", "", (IFNA(IF(A1459="", "", INDEX(UpdateSheet!$K:$K, MATCH(1, (UpdateSheet!$G:$G=MAXIFS(UpdateSheet!$G:$G, UpdateSheet!$H:$H, G1459, UpdateSheet!$I:$I, J1459, UpdateSheet!$G:$G, "&lt;=" &amp; D1459)) * (UpdateSheet!$H:$H=G1459) *(UpdateSheet!$I:$I=J1459), 0))), "")) +
(IFNA(IF(A1459="", "", INDEX(UpdateSheet!$O:$O, MATCH(1, (UpdateSheet!$G:$G=MAXIFS(UpdateSheet!$G:$G, UpdateSheet!$M:$M, K1459,UpdateSheet!$N:$N, N1459, UpdateSheet!$G:$G, "&lt;=" &amp; D1459)) * (UpdateSheet!$M:$M=K1459) *(UpdateSheet!$N:$N=N1459), 0))), ""))
)
</f>
        <v/>
      </c>
      <c r="R1459" s="81" t="s">
        <v>97</v>
      </c>
      <c r="S1459" s="63"/>
      <c r="T1459" s="87"/>
      <c r="U1459" s="84" t="s">
        <v>97</v>
      </c>
      <c r="V1459" s="84" t="s">
        <v>97</v>
      </c>
      <c r="W1459" s="85" t="b">
        <v>0</v>
      </c>
      <c r="X1459" s="63"/>
      <c r="Y1459" s="63"/>
      <c r="Z1459" s="63"/>
    </row>
    <row r="1460">
      <c r="A1460" s="75"/>
      <c r="B1460" s="94"/>
      <c r="C1460" s="75"/>
      <c r="D1460" s="76"/>
      <c r="E1460" s="75" t="s">
        <v>97</v>
      </c>
      <c r="F1460" s="75" t="s">
        <v>97</v>
      </c>
      <c r="G1460" s="77"/>
      <c r="H1460" s="77"/>
      <c r="I1460" s="80"/>
      <c r="J1460" s="77" t="s">
        <v>97</v>
      </c>
      <c r="K1460" s="79" t="s">
        <v>97</v>
      </c>
      <c r="L1460" s="79"/>
      <c r="M1460" s="80"/>
      <c r="N1460" s="79" t="s">
        <v>97</v>
      </c>
      <c r="O1460" s="81" t="str">
        <f t="array" ref="O1460">IF(A1460="", "", (IFNA(IF(A1460="", "", INDEX(UpdateSheet!$L:$L, MATCH(1, (UpdateSheet!$G:$G=MAXIFS(UpdateSheet!$G:$G, UpdateSheet!$H:$H, G1460, UpdateSheet!$G:$G, "&lt;=" &amp; D1460)) * (UpdateSheet!$H:$H=G1460), 0))), "") * J1460) +
(IFNA(IF(A1460="", "", INDEX(UpdateSheet!$P:$P, MATCH(1, (UpdateSheet!$G:$G=MAXIFS(UpdateSheet!$G:$G, UpdateSheet!$M:$M, K1460, UpdateSheet!$G:$G, "&lt;=" &amp; D1460)) * (UpdateSheet!$M:$M=K1460), 0))), "") * N1460)
)
</f>
        <v/>
      </c>
      <c r="P1460" s="86"/>
      <c r="Q1460" s="82" t="str">
        <f t="array" ref="Q1460">IF(A1460="", "", (IFNA(IF(A1460="", "", INDEX(UpdateSheet!$K:$K, MATCH(1, (UpdateSheet!$G:$G=MAXIFS(UpdateSheet!$G:$G, UpdateSheet!$H:$H, G1460, UpdateSheet!$I:$I, J1460, UpdateSheet!$G:$G, "&lt;=" &amp; D1460)) * (UpdateSheet!$H:$H=G1460) *(UpdateSheet!$I:$I=J1460), 0))), "")) +
(IFNA(IF(A1460="", "", INDEX(UpdateSheet!$O:$O, MATCH(1, (UpdateSheet!$G:$G=MAXIFS(UpdateSheet!$G:$G, UpdateSheet!$M:$M, K1460,UpdateSheet!$N:$N, N1460, UpdateSheet!$G:$G, "&lt;=" &amp; D1460)) * (UpdateSheet!$M:$M=K1460) *(UpdateSheet!$N:$N=N1460), 0))), ""))
)
</f>
        <v/>
      </c>
      <c r="R1460" s="81" t="s">
        <v>97</v>
      </c>
      <c r="S1460" s="63"/>
      <c r="T1460" s="87"/>
      <c r="U1460" s="84" t="s">
        <v>97</v>
      </c>
      <c r="V1460" s="84" t="s">
        <v>97</v>
      </c>
      <c r="W1460" s="85" t="b">
        <v>0</v>
      </c>
      <c r="X1460" s="63"/>
      <c r="Y1460" s="63"/>
      <c r="Z1460" s="63"/>
    </row>
    <row r="1461">
      <c r="A1461" s="75"/>
      <c r="B1461" s="94"/>
      <c r="C1461" s="75"/>
      <c r="D1461" s="76"/>
      <c r="E1461" s="75" t="s">
        <v>97</v>
      </c>
      <c r="F1461" s="75" t="s">
        <v>97</v>
      </c>
      <c r="G1461" s="77"/>
      <c r="H1461" s="77"/>
      <c r="I1461" s="80"/>
      <c r="J1461" s="77" t="s">
        <v>97</v>
      </c>
      <c r="K1461" s="79" t="s">
        <v>97</v>
      </c>
      <c r="L1461" s="79"/>
      <c r="M1461" s="80"/>
      <c r="N1461" s="79" t="s">
        <v>97</v>
      </c>
      <c r="O1461" s="81" t="str">
        <f t="array" ref="O1461">IF(A1461="", "", (IFNA(IF(A1461="", "", INDEX(UpdateSheet!$L:$L, MATCH(1, (UpdateSheet!$G:$G=MAXIFS(UpdateSheet!$G:$G, UpdateSheet!$H:$H, G1461, UpdateSheet!$G:$G, "&lt;=" &amp; D1461)) * (UpdateSheet!$H:$H=G1461), 0))), "") * J1461) +
(IFNA(IF(A1461="", "", INDEX(UpdateSheet!$P:$P, MATCH(1, (UpdateSheet!$G:$G=MAXIFS(UpdateSheet!$G:$G, UpdateSheet!$M:$M, K1461, UpdateSheet!$G:$G, "&lt;=" &amp; D1461)) * (UpdateSheet!$M:$M=K1461), 0))), "") * N1461)
)
</f>
        <v/>
      </c>
      <c r="P1461" s="86"/>
      <c r="Q1461" s="82" t="str">
        <f t="array" ref="Q1461">IF(A1461="", "", (IFNA(IF(A1461="", "", INDEX(UpdateSheet!$K:$K, MATCH(1, (UpdateSheet!$G:$G=MAXIFS(UpdateSheet!$G:$G, UpdateSheet!$H:$H, G1461, UpdateSheet!$I:$I, J1461, UpdateSheet!$G:$G, "&lt;=" &amp; D1461)) * (UpdateSheet!$H:$H=G1461) *(UpdateSheet!$I:$I=J1461), 0))), "")) +
(IFNA(IF(A1461="", "", INDEX(UpdateSheet!$O:$O, MATCH(1, (UpdateSheet!$G:$G=MAXIFS(UpdateSheet!$G:$G, UpdateSheet!$M:$M, K1461,UpdateSheet!$N:$N, N1461, UpdateSheet!$G:$G, "&lt;=" &amp; D1461)) * (UpdateSheet!$M:$M=K1461) *(UpdateSheet!$N:$N=N1461), 0))), ""))
)
</f>
        <v/>
      </c>
      <c r="R1461" s="81" t="s">
        <v>97</v>
      </c>
      <c r="S1461" s="63"/>
      <c r="T1461" s="87"/>
      <c r="U1461" s="84" t="s">
        <v>97</v>
      </c>
      <c r="V1461" s="84" t="s">
        <v>97</v>
      </c>
      <c r="W1461" s="85" t="b">
        <v>0</v>
      </c>
      <c r="X1461" s="63"/>
      <c r="Y1461" s="63"/>
      <c r="Z1461" s="63"/>
    </row>
    <row r="1462">
      <c r="A1462" s="75"/>
      <c r="B1462" s="94"/>
      <c r="C1462" s="75"/>
      <c r="D1462" s="76"/>
      <c r="E1462" s="75" t="s">
        <v>97</v>
      </c>
      <c r="F1462" s="75" t="s">
        <v>97</v>
      </c>
      <c r="G1462" s="77"/>
      <c r="H1462" s="77"/>
      <c r="I1462" s="80"/>
      <c r="J1462" s="77" t="s">
        <v>97</v>
      </c>
      <c r="K1462" s="79" t="s">
        <v>97</v>
      </c>
      <c r="L1462" s="79"/>
      <c r="M1462" s="80"/>
      <c r="N1462" s="79" t="s">
        <v>97</v>
      </c>
      <c r="O1462" s="81" t="str">
        <f t="array" ref="O1462">IF(A1462="", "", (IFNA(IF(A1462="", "", INDEX(UpdateSheet!$L:$L, MATCH(1, (UpdateSheet!$G:$G=MAXIFS(UpdateSheet!$G:$G, UpdateSheet!$H:$H, G1462, UpdateSheet!$G:$G, "&lt;=" &amp; D1462)) * (UpdateSheet!$H:$H=G1462), 0))), "") * J1462) +
(IFNA(IF(A1462="", "", INDEX(UpdateSheet!$P:$P, MATCH(1, (UpdateSheet!$G:$G=MAXIFS(UpdateSheet!$G:$G, UpdateSheet!$M:$M, K1462, UpdateSheet!$G:$G, "&lt;=" &amp; D1462)) * (UpdateSheet!$M:$M=K1462), 0))), "") * N1462)
)
</f>
        <v/>
      </c>
      <c r="P1462" s="86"/>
      <c r="Q1462" s="82" t="str">
        <f t="array" ref="Q1462">IF(A1462="", "", (IFNA(IF(A1462="", "", INDEX(UpdateSheet!$K:$K, MATCH(1, (UpdateSheet!$G:$G=MAXIFS(UpdateSheet!$G:$G, UpdateSheet!$H:$H, G1462, UpdateSheet!$I:$I, J1462, UpdateSheet!$G:$G, "&lt;=" &amp; D1462)) * (UpdateSheet!$H:$H=G1462) *(UpdateSheet!$I:$I=J1462), 0))), "")) +
(IFNA(IF(A1462="", "", INDEX(UpdateSheet!$O:$O, MATCH(1, (UpdateSheet!$G:$G=MAXIFS(UpdateSheet!$G:$G, UpdateSheet!$M:$M, K1462,UpdateSheet!$N:$N, N1462, UpdateSheet!$G:$G, "&lt;=" &amp; D1462)) * (UpdateSheet!$M:$M=K1462) *(UpdateSheet!$N:$N=N1462), 0))), ""))
)
</f>
        <v/>
      </c>
      <c r="R1462" s="81" t="s">
        <v>97</v>
      </c>
      <c r="S1462" s="63"/>
      <c r="T1462" s="87"/>
      <c r="U1462" s="84" t="s">
        <v>97</v>
      </c>
      <c r="V1462" s="84" t="s">
        <v>97</v>
      </c>
      <c r="W1462" s="85" t="b">
        <v>0</v>
      </c>
      <c r="X1462" s="63"/>
      <c r="Y1462" s="63"/>
      <c r="Z1462" s="63"/>
    </row>
    <row r="1463">
      <c r="A1463" s="75"/>
      <c r="B1463" s="94"/>
      <c r="C1463" s="75"/>
      <c r="D1463" s="76"/>
      <c r="E1463" s="75" t="s">
        <v>97</v>
      </c>
      <c r="F1463" s="75" t="s">
        <v>97</v>
      </c>
      <c r="G1463" s="77"/>
      <c r="H1463" s="77"/>
      <c r="I1463" s="80"/>
      <c r="J1463" s="77" t="s">
        <v>97</v>
      </c>
      <c r="K1463" s="79" t="s">
        <v>97</v>
      </c>
      <c r="L1463" s="79"/>
      <c r="M1463" s="80"/>
      <c r="N1463" s="79" t="s">
        <v>97</v>
      </c>
      <c r="O1463" s="81" t="str">
        <f t="array" ref="O1463">IF(A1463="", "", (IFNA(IF(A1463="", "", INDEX(UpdateSheet!$L:$L, MATCH(1, (UpdateSheet!$G:$G=MAXIFS(UpdateSheet!$G:$G, UpdateSheet!$H:$H, G1463, UpdateSheet!$G:$G, "&lt;=" &amp; D1463)) * (UpdateSheet!$H:$H=G1463), 0))), "") * J1463) +
(IFNA(IF(A1463="", "", INDEX(UpdateSheet!$P:$P, MATCH(1, (UpdateSheet!$G:$G=MAXIFS(UpdateSheet!$G:$G, UpdateSheet!$M:$M, K1463, UpdateSheet!$G:$G, "&lt;=" &amp; D1463)) * (UpdateSheet!$M:$M=K1463), 0))), "") * N1463)
)
</f>
        <v/>
      </c>
      <c r="P1463" s="86"/>
      <c r="Q1463" s="82" t="str">
        <f t="array" ref="Q1463">IF(A1463="", "", (IFNA(IF(A1463="", "", INDEX(UpdateSheet!$K:$K, MATCH(1, (UpdateSheet!$G:$G=MAXIFS(UpdateSheet!$G:$G, UpdateSheet!$H:$H, G1463, UpdateSheet!$I:$I, J1463, UpdateSheet!$G:$G, "&lt;=" &amp; D1463)) * (UpdateSheet!$H:$H=G1463) *(UpdateSheet!$I:$I=J1463), 0))), "")) +
(IFNA(IF(A1463="", "", INDEX(UpdateSheet!$O:$O, MATCH(1, (UpdateSheet!$G:$G=MAXIFS(UpdateSheet!$G:$G, UpdateSheet!$M:$M, K1463,UpdateSheet!$N:$N, N1463, UpdateSheet!$G:$G, "&lt;=" &amp; D1463)) * (UpdateSheet!$M:$M=K1463) *(UpdateSheet!$N:$N=N1463), 0))), ""))
)
</f>
        <v/>
      </c>
      <c r="R1463" s="81" t="s">
        <v>97</v>
      </c>
      <c r="S1463" s="63"/>
      <c r="T1463" s="87"/>
      <c r="U1463" s="84" t="s">
        <v>97</v>
      </c>
      <c r="V1463" s="84" t="s">
        <v>97</v>
      </c>
      <c r="W1463" s="85" t="b">
        <v>0</v>
      </c>
      <c r="X1463" s="63"/>
      <c r="Y1463" s="63"/>
      <c r="Z1463" s="63"/>
    </row>
    <row r="1464">
      <c r="A1464" s="75"/>
      <c r="B1464" s="94"/>
      <c r="C1464" s="75"/>
      <c r="D1464" s="76"/>
      <c r="E1464" s="75" t="s">
        <v>97</v>
      </c>
      <c r="F1464" s="75" t="s">
        <v>97</v>
      </c>
      <c r="G1464" s="77"/>
      <c r="H1464" s="77"/>
      <c r="I1464" s="80"/>
      <c r="J1464" s="77" t="s">
        <v>97</v>
      </c>
      <c r="K1464" s="79" t="s">
        <v>97</v>
      </c>
      <c r="L1464" s="79"/>
      <c r="M1464" s="80"/>
      <c r="N1464" s="79" t="s">
        <v>97</v>
      </c>
      <c r="O1464" s="81" t="str">
        <f t="array" ref="O1464">IF(A1464="", "", (IFNA(IF(A1464="", "", INDEX(UpdateSheet!$L:$L, MATCH(1, (UpdateSheet!$G:$G=MAXIFS(UpdateSheet!$G:$G, UpdateSheet!$H:$H, G1464, UpdateSheet!$G:$G, "&lt;=" &amp; D1464)) * (UpdateSheet!$H:$H=G1464), 0))), "") * J1464) +
(IFNA(IF(A1464="", "", INDEX(UpdateSheet!$P:$P, MATCH(1, (UpdateSheet!$G:$G=MAXIFS(UpdateSheet!$G:$G, UpdateSheet!$M:$M, K1464, UpdateSheet!$G:$G, "&lt;=" &amp; D1464)) * (UpdateSheet!$M:$M=K1464), 0))), "") * N1464)
)
</f>
        <v/>
      </c>
      <c r="P1464" s="86"/>
      <c r="Q1464" s="82" t="str">
        <f t="array" ref="Q1464">IF(A1464="", "", (IFNA(IF(A1464="", "", INDEX(UpdateSheet!$K:$K, MATCH(1, (UpdateSheet!$G:$G=MAXIFS(UpdateSheet!$G:$G, UpdateSheet!$H:$H, G1464, UpdateSheet!$I:$I, J1464, UpdateSheet!$G:$G, "&lt;=" &amp; D1464)) * (UpdateSheet!$H:$H=G1464) *(UpdateSheet!$I:$I=J1464), 0))), "")) +
(IFNA(IF(A1464="", "", INDEX(UpdateSheet!$O:$O, MATCH(1, (UpdateSheet!$G:$G=MAXIFS(UpdateSheet!$G:$G, UpdateSheet!$M:$M, K1464,UpdateSheet!$N:$N, N1464, UpdateSheet!$G:$G, "&lt;=" &amp; D1464)) * (UpdateSheet!$M:$M=K1464) *(UpdateSheet!$N:$N=N1464), 0))), ""))
)
</f>
        <v/>
      </c>
      <c r="R1464" s="81" t="s">
        <v>97</v>
      </c>
      <c r="S1464" s="63"/>
      <c r="T1464" s="87"/>
      <c r="U1464" s="84" t="s">
        <v>97</v>
      </c>
      <c r="V1464" s="84" t="s">
        <v>97</v>
      </c>
      <c r="W1464" s="85" t="b">
        <v>0</v>
      </c>
      <c r="X1464" s="63"/>
      <c r="Y1464" s="63"/>
      <c r="Z1464" s="63"/>
    </row>
    <row r="1465">
      <c r="A1465" s="75"/>
      <c r="B1465" s="94"/>
      <c r="C1465" s="75"/>
      <c r="D1465" s="76"/>
      <c r="E1465" s="75" t="s">
        <v>97</v>
      </c>
      <c r="F1465" s="75" t="s">
        <v>97</v>
      </c>
      <c r="G1465" s="77"/>
      <c r="H1465" s="77"/>
      <c r="I1465" s="80"/>
      <c r="J1465" s="77" t="s">
        <v>97</v>
      </c>
      <c r="K1465" s="79" t="s">
        <v>97</v>
      </c>
      <c r="L1465" s="79"/>
      <c r="M1465" s="80"/>
      <c r="N1465" s="79" t="s">
        <v>97</v>
      </c>
      <c r="O1465" s="81" t="str">
        <f t="array" ref="O1465">IF(A1465="", "", (IFNA(IF(A1465="", "", INDEX(UpdateSheet!$L:$L, MATCH(1, (UpdateSheet!$G:$G=MAXIFS(UpdateSheet!$G:$G, UpdateSheet!$H:$H, G1465, UpdateSheet!$G:$G, "&lt;=" &amp; D1465)) * (UpdateSheet!$H:$H=G1465), 0))), "") * J1465) +
(IFNA(IF(A1465="", "", INDEX(UpdateSheet!$P:$P, MATCH(1, (UpdateSheet!$G:$G=MAXIFS(UpdateSheet!$G:$G, UpdateSheet!$M:$M, K1465, UpdateSheet!$G:$G, "&lt;=" &amp; D1465)) * (UpdateSheet!$M:$M=K1465), 0))), "") * N1465)
)
</f>
        <v/>
      </c>
      <c r="P1465" s="86"/>
      <c r="Q1465" s="82" t="str">
        <f t="array" ref="Q1465">IF(A1465="", "", (IFNA(IF(A1465="", "", INDEX(UpdateSheet!$K:$K, MATCH(1, (UpdateSheet!$G:$G=MAXIFS(UpdateSheet!$G:$G, UpdateSheet!$H:$H, G1465, UpdateSheet!$I:$I, J1465, UpdateSheet!$G:$G, "&lt;=" &amp; D1465)) * (UpdateSheet!$H:$H=G1465) *(UpdateSheet!$I:$I=J1465), 0))), "")) +
(IFNA(IF(A1465="", "", INDEX(UpdateSheet!$O:$O, MATCH(1, (UpdateSheet!$G:$G=MAXIFS(UpdateSheet!$G:$G, UpdateSheet!$M:$M, K1465,UpdateSheet!$N:$N, N1465, UpdateSheet!$G:$G, "&lt;=" &amp; D1465)) * (UpdateSheet!$M:$M=K1465) *(UpdateSheet!$N:$N=N1465), 0))), ""))
)
</f>
        <v/>
      </c>
      <c r="R1465" s="81" t="s">
        <v>97</v>
      </c>
      <c r="S1465" s="63"/>
      <c r="T1465" s="87"/>
      <c r="U1465" s="84" t="s">
        <v>97</v>
      </c>
      <c r="V1465" s="84" t="s">
        <v>97</v>
      </c>
      <c r="W1465" s="85" t="b">
        <v>0</v>
      </c>
      <c r="X1465" s="63"/>
      <c r="Y1465" s="63"/>
      <c r="Z1465" s="63"/>
    </row>
    <row r="1466">
      <c r="A1466" s="75"/>
      <c r="B1466" s="94"/>
      <c r="C1466" s="75"/>
      <c r="D1466" s="76"/>
      <c r="E1466" s="75" t="s">
        <v>97</v>
      </c>
      <c r="F1466" s="75" t="s">
        <v>97</v>
      </c>
      <c r="G1466" s="77"/>
      <c r="H1466" s="77"/>
      <c r="I1466" s="80"/>
      <c r="J1466" s="77" t="s">
        <v>97</v>
      </c>
      <c r="K1466" s="79" t="s">
        <v>97</v>
      </c>
      <c r="L1466" s="79"/>
      <c r="M1466" s="80"/>
      <c r="N1466" s="79" t="s">
        <v>97</v>
      </c>
      <c r="O1466" s="81" t="str">
        <f t="array" ref="O1466">IF(A1466="", "", (IFNA(IF(A1466="", "", INDEX(UpdateSheet!$L:$L, MATCH(1, (UpdateSheet!$G:$G=MAXIFS(UpdateSheet!$G:$G, UpdateSheet!$H:$H, G1466, UpdateSheet!$G:$G, "&lt;=" &amp; D1466)) * (UpdateSheet!$H:$H=G1466), 0))), "") * J1466) +
(IFNA(IF(A1466="", "", INDEX(UpdateSheet!$P:$P, MATCH(1, (UpdateSheet!$G:$G=MAXIFS(UpdateSheet!$G:$G, UpdateSheet!$M:$M, K1466, UpdateSheet!$G:$G, "&lt;=" &amp; D1466)) * (UpdateSheet!$M:$M=K1466), 0))), "") * N1466)
)
</f>
        <v/>
      </c>
      <c r="P1466" s="86"/>
      <c r="Q1466" s="82" t="str">
        <f t="array" ref="Q1466">IF(A1466="", "", (IFNA(IF(A1466="", "", INDEX(UpdateSheet!$K:$K, MATCH(1, (UpdateSheet!$G:$G=MAXIFS(UpdateSheet!$G:$G, UpdateSheet!$H:$H, G1466, UpdateSheet!$I:$I, J1466, UpdateSheet!$G:$G, "&lt;=" &amp; D1466)) * (UpdateSheet!$H:$H=G1466) *(UpdateSheet!$I:$I=J1466), 0))), "")) +
(IFNA(IF(A1466="", "", INDEX(UpdateSheet!$O:$O, MATCH(1, (UpdateSheet!$G:$G=MAXIFS(UpdateSheet!$G:$G, UpdateSheet!$M:$M, K1466,UpdateSheet!$N:$N, N1466, UpdateSheet!$G:$G, "&lt;=" &amp; D1466)) * (UpdateSheet!$M:$M=K1466) *(UpdateSheet!$N:$N=N1466), 0))), ""))
)
</f>
        <v/>
      </c>
      <c r="R1466" s="81" t="s">
        <v>97</v>
      </c>
      <c r="S1466" s="63"/>
      <c r="T1466" s="87"/>
      <c r="U1466" s="84" t="s">
        <v>97</v>
      </c>
      <c r="V1466" s="84" t="s">
        <v>97</v>
      </c>
      <c r="W1466" s="85" t="b">
        <v>0</v>
      </c>
      <c r="X1466" s="63"/>
      <c r="Y1466" s="63"/>
      <c r="Z1466" s="63"/>
    </row>
    <row r="1467">
      <c r="A1467" s="75"/>
      <c r="B1467" s="94"/>
      <c r="C1467" s="75"/>
      <c r="D1467" s="76"/>
      <c r="E1467" s="75" t="s">
        <v>97</v>
      </c>
      <c r="F1467" s="75" t="s">
        <v>97</v>
      </c>
      <c r="G1467" s="77"/>
      <c r="H1467" s="77"/>
      <c r="I1467" s="80"/>
      <c r="J1467" s="77" t="s">
        <v>97</v>
      </c>
      <c r="K1467" s="79" t="s">
        <v>97</v>
      </c>
      <c r="L1467" s="79"/>
      <c r="M1467" s="80"/>
      <c r="N1467" s="79" t="s">
        <v>97</v>
      </c>
      <c r="O1467" s="81" t="str">
        <f t="array" ref="O1467">IF(A1467="", "", (IFNA(IF(A1467="", "", INDEX(UpdateSheet!$L:$L, MATCH(1, (UpdateSheet!$G:$G=MAXIFS(UpdateSheet!$G:$G, UpdateSheet!$H:$H, G1467, UpdateSheet!$G:$G, "&lt;=" &amp; D1467)) * (UpdateSheet!$H:$H=G1467), 0))), "") * J1467) +
(IFNA(IF(A1467="", "", INDEX(UpdateSheet!$P:$P, MATCH(1, (UpdateSheet!$G:$G=MAXIFS(UpdateSheet!$G:$G, UpdateSheet!$M:$M, K1467, UpdateSheet!$G:$G, "&lt;=" &amp; D1467)) * (UpdateSheet!$M:$M=K1467), 0))), "") * N1467)
)
</f>
        <v/>
      </c>
      <c r="P1467" s="86"/>
      <c r="Q1467" s="82" t="str">
        <f t="array" ref="Q1467">IF(A1467="", "", (IFNA(IF(A1467="", "", INDEX(UpdateSheet!$K:$K, MATCH(1, (UpdateSheet!$G:$G=MAXIFS(UpdateSheet!$G:$G, UpdateSheet!$H:$H, G1467, UpdateSheet!$I:$I, J1467, UpdateSheet!$G:$G, "&lt;=" &amp; D1467)) * (UpdateSheet!$H:$H=G1467) *(UpdateSheet!$I:$I=J1467), 0))), "")) +
(IFNA(IF(A1467="", "", INDEX(UpdateSheet!$O:$O, MATCH(1, (UpdateSheet!$G:$G=MAXIFS(UpdateSheet!$G:$G, UpdateSheet!$M:$M, K1467,UpdateSheet!$N:$N, N1467, UpdateSheet!$G:$G, "&lt;=" &amp; D1467)) * (UpdateSheet!$M:$M=K1467) *(UpdateSheet!$N:$N=N1467), 0))), ""))
)
</f>
        <v/>
      </c>
      <c r="R1467" s="81" t="s">
        <v>97</v>
      </c>
      <c r="S1467" s="63"/>
      <c r="T1467" s="87"/>
      <c r="U1467" s="84" t="s">
        <v>97</v>
      </c>
      <c r="V1467" s="84" t="s">
        <v>97</v>
      </c>
      <c r="W1467" s="85" t="b">
        <v>0</v>
      </c>
      <c r="X1467" s="63"/>
      <c r="Y1467" s="63"/>
      <c r="Z1467" s="63"/>
    </row>
    <row r="1468">
      <c r="A1468" s="75"/>
      <c r="B1468" s="94"/>
      <c r="C1468" s="75"/>
      <c r="D1468" s="76"/>
      <c r="E1468" s="75" t="s">
        <v>97</v>
      </c>
      <c r="F1468" s="75" t="s">
        <v>97</v>
      </c>
      <c r="G1468" s="77"/>
      <c r="H1468" s="77"/>
      <c r="I1468" s="80"/>
      <c r="J1468" s="77" t="s">
        <v>97</v>
      </c>
      <c r="K1468" s="79" t="s">
        <v>97</v>
      </c>
      <c r="L1468" s="79"/>
      <c r="M1468" s="80"/>
      <c r="N1468" s="79" t="s">
        <v>97</v>
      </c>
      <c r="O1468" s="81" t="str">
        <f t="array" ref="O1468">IF(A1468="", "", (IFNA(IF(A1468="", "", INDEX(UpdateSheet!$L:$L, MATCH(1, (UpdateSheet!$G:$G=MAXIFS(UpdateSheet!$G:$G, UpdateSheet!$H:$H, G1468, UpdateSheet!$G:$G, "&lt;=" &amp; D1468)) * (UpdateSheet!$H:$H=G1468), 0))), "") * J1468) +
(IFNA(IF(A1468="", "", INDEX(UpdateSheet!$P:$P, MATCH(1, (UpdateSheet!$G:$G=MAXIFS(UpdateSheet!$G:$G, UpdateSheet!$M:$M, K1468, UpdateSheet!$G:$G, "&lt;=" &amp; D1468)) * (UpdateSheet!$M:$M=K1468), 0))), "") * N1468)
)
</f>
        <v/>
      </c>
      <c r="P1468" s="86"/>
      <c r="Q1468" s="82" t="str">
        <f t="array" ref="Q1468">IF(A1468="", "", (IFNA(IF(A1468="", "", INDEX(UpdateSheet!$K:$K, MATCH(1, (UpdateSheet!$G:$G=MAXIFS(UpdateSheet!$G:$G, UpdateSheet!$H:$H, G1468, UpdateSheet!$I:$I, J1468, UpdateSheet!$G:$G, "&lt;=" &amp; D1468)) * (UpdateSheet!$H:$H=G1468) *(UpdateSheet!$I:$I=J1468), 0))), "")) +
(IFNA(IF(A1468="", "", INDEX(UpdateSheet!$O:$O, MATCH(1, (UpdateSheet!$G:$G=MAXIFS(UpdateSheet!$G:$G, UpdateSheet!$M:$M, K1468,UpdateSheet!$N:$N, N1468, UpdateSheet!$G:$G, "&lt;=" &amp; D1468)) * (UpdateSheet!$M:$M=K1468) *(UpdateSheet!$N:$N=N1468), 0))), ""))
)
</f>
        <v/>
      </c>
      <c r="R1468" s="81" t="s">
        <v>97</v>
      </c>
      <c r="S1468" s="63"/>
      <c r="T1468" s="87"/>
      <c r="U1468" s="84" t="s">
        <v>97</v>
      </c>
      <c r="V1468" s="84" t="s">
        <v>97</v>
      </c>
      <c r="W1468" s="85" t="b">
        <v>0</v>
      </c>
      <c r="X1468" s="63"/>
      <c r="Y1468" s="63"/>
      <c r="Z1468" s="63"/>
    </row>
    <row r="1469">
      <c r="A1469" s="75"/>
      <c r="B1469" s="94"/>
      <c r="C1469" s="75"/>
      <c r="D1469" s="76"/>
      <c r="E1469" s="75" t="s">
        <v>97</v>
      </c>
      <c r="F1469" s="75" t="s">
        <v>97</v>
      </c>
      <c r="G1469" s="77"/>
      <c r="H1469" s="77"/>
      <c r="I1469" s="80"/>
      <c r="J1469" s="77" t="s">
        <v>97</v>
      </c>
      <c r="K1469" s="79" t="s">
        <v>97</v>
      </c>
      <c r="L1469" s="79"/>
      <c r="M1469" s="80"/>
      <c r="N1469" s="79" t="s">
        <v>97</v>
      </c>
      <c r="O1469" s="81" t="str">
        <f t="array" ref="O1469">IF(A1469="", "", (IFNA(IF(A1469="", "", INDEX(UpdateSheet!$L:$L, MATCH(1, (UpdateSheet!$G:$G=MAXIFS(UpdateSheet!$G:$G, UpdateSheet!$H:$H, G1469, UpdateSheet!$G:$G, "&lt;=" &amp; D1469)) * (UpdateSheet!$H:$H=G1469), 0))), "") * J1469) +
(IFNA(IF(A1469="", "", INDEX(UpdateSheet!$P:$P, MATCH(1, (UpdateSheet!$G:$G=MAXIFS(UpdateSheet!$G:$G, UpdateSheet!$M:$M, K1469, UpdateSheet!$G:$G, "&lt;=" &amp; D1469)) * (UpdateSheet!$M:$M=K1469), 0))), "") * N1469)
)
</f>
        <v/>
      </c>
      <c r="P1469" s="86"/>
      <c r="Q1469" s="82" t="str">
        <f t="array" ref="Q1469">IF(A1469="", "", (IFNA(IF(A1469="", "", INDEX(UpdateSheet!$K:$K, MATCH(1, (UpdateSheet!$G:$G=MAXIFS(UpdateSheet!$G:$G, UpdateSheet!$H:$H, G1469, UpdateSheet!$I:$I, J1469, UpdateSheet!$G:$G, "&lt;=" &amp; D1469)) * (UpdateSheet!$H:$H=G1469) *(UpdateSheet!$I:$I=J1469), 0))), "")) +
(IFNA(IF(A1469="", "", INDEX(UpdateSheet!$O:$O, MATCH(1, (UpdateSheet!$G:$G=MAXIFS(UpdateSheet!$G:$G, UpdateSheet!$M:$M, K1469,UpdateSheet!$N:$N, N1469, UpdateSheet!$G:$G, "&lt;=" &amp; D1469)) * (UpdateSheet!$M:$M=K1469) *(UpdateSheet!$N:$N=N1469), 0))), ""))
)
</f>
        <v/>
      </c>
      <c r="R1469" s="81" t="s">
        <v>97</v>
      </c>
      <c r="S1469" s="63"/>
      <c r="T1469" s="87"/>
      <c r="U1469" s="84" t="s">
        <v>97</v>
      </c>
      <c r="V1469" s="84" t="s">
        <v>97</v>
      </c>
      <c r="W1469" s="85" t="b">
        <v>0</v>
      </c>
      <c r="X1469" s="63"/>
      <c r="Y1469" s="63"/>
      <c r="Z1469" s="63"/>
    </row>
    <row r="1470">
      <c r="A1470" s="75"/>
      <c r="B1470" s="94"/>
      <c r="C1470" s="75"/>
      <c r="D1470" s="76"/>
      <c r="E1470" s="75" t="s">
        <v>97</v>
      </c>
      <c r="F1470" s="75" t="s">
        <v>97</v>
      </c>
      <c r="G1470" s="77"/>
      <c r="H1470" s="77"/>
      <c r="I1470" s="80"/>
      <c r="J1470" s="77" t="s">
        <v>97</v>
      </c>
      <c r="K1470" s="79" t="s">
        <v>97</v>
      </c>
      <c r="L1470" s="79"/>
      <c r="M1470" s="80"/>
      <c r="N1470" s="79" t="s">
        <v>97</v>
      </c>
      <c r="O1470" s="81" t="str">
        <f t="array" ref="O1470">IF(A1470="", "", (IFNA(IF(A1470="", "", INDEX(UpdateSheet!$L:$L, MATCH(1, (UpdateSheet!$G:$G=MAXIFS(UpdateSheet!$G:$G, UpdateSheet!$H:$H, G1470, UpdateSheet!$G:$G, "&lt;=" &amp; D1470)) * (UpdateSheet!$H:$H=G1470), 0))), "") * J1470) +
(IFNA(IF(A1470="", "", INDEX(UpdateSheet!$P:$P, MATCH(1, (UpdateSheet!$G:$G=MAXIFS(UpdateSheet!$G:$G, UpdateSheet!$M:$M, K1470, UpdateSheet!$G:$G, "&lt;=" &amp; D1470)) * (UpdateSheet!$M:$M=K1470), 0))), "") * N1470)
)
</f>
        <v/>
      </c>
      <c r="P1470" s="86"/>
      <c r="Q1470" s="82" t="str">
        <f t="array" ref="Q1470">IF(A1470="", "", (IFNA(IF(A1470="", "", INDEX(UpdateSheet!$K:$K, MATCH(1, (UpdateSheet!$G:$G=MAXIFS(UpdateSheet!$G:$G, UpdateSheet!$H:$H, G1470, UpdateSheet!$I:$I, J1470, UpdateSheet!$G:$G, "&lt;=" &amp; D1470)) * (UpdateSheet!$H:$H=G1470) *(UpdateSheet!$I:$I=J1470), 0))), "")) +
(IFNA(IF(A1470="", "", INDEX(UpdateSheet!$O:$O, MATCH(1, (UpdateSheet!$G:$G=MAXIFS(UpdateSheet!$G:$G, UpdateSheet!$M:$M, K1470,UpdateSheet!$N:$N, N1470, UpdateSheet!$G:$G, "&lt;=" &amp; D1470)) * (UpdateSheet!$M:$M=K1470) *(UpdateSheet!$N:$N=N1470), 0))), ""))
)
</f>
        <v/>
      </c>
      <c r="R1470" s="81" t="s">
        <v>97</v>
      </c>
      <c r="S1470" s="63"/>
      <c r="T1470" s="87"/>
      <c r="U1470" s="84" t="s">
        <v>97</v>
      </c>
      <c r="V1470" s="84" t="s">
        <v>97</v>
      </c>
      <c r="W1470" s="85" t="b">
        <v>0</v>
      </c>
      <c r="X1470" s="63"/>
      <c r="Y1470" s="63"/>
      <c r="Z1470" s="63"/>
    </row>
    <row r="1471">
      <c r="A1471" s="75"/>
      <c r="B1471" s="94"/>
      <c r="C1471" s="75"/>
      <c r="D1471" s="76"/>
      <c r="E1471" s="75" t="s">
        <v>97</v>
      </c>
      <c r="F1471" s="75" t="s">
        <v>97</v>
      </c>
      <c r="G1471" s="77"/>
      <c r="H1471" s="77"/>
      <c r="I1471" s="80"/>
      <c r="J1471" s="77" t="s">
        <v>97</v>
      </c>
      <c r="K1471" s="79" t="s">
        <v>97</v>
      </c>
      <c r="L1471" s="79"/>
      <c r="M1471" s="80"/>
      <c r="N1471" s="79" t="s">
        <v>97</v>
      </c>
      <c r="O1471" s="81" t="str">
        <f t="array" ref="O1471">IF(A1471="", "", (IFNA(IF(A1471="", "", INDEX(UpdateSheet!$L:$L, MATCH(1, (UpdateSheet!$G:$G=MAXIFS(UpdateSheet!$G:$G, UpdateSheet!$H:$H, G1471, UpdateSheet!$G:$G, "&lt;=" &amp; D1471)) * (UpdateSheet!$H:$H=G1471), 0))), "") * J1471) +
(IFNA(IF(A1471="", "", INDEX(UpdateSheet!$P:$P, MATCH(1, (UpdateSheet!$G:$G=MAXIFS(UpdateSheet!$G:$G, UpdateSheet!$M:$M, K1471, UpdateSheet!$G:$G, "&lt;=" &amp; D1471)) * (UpdateSheet!$M:$M=K1471), 0))), "") * N1471)
)
</f>
        <v/>
      </c>
      <c r="P1471" s="86"/>
      <c r="Q1471" s="82" t="str">
        <f t="array" ref="Q1471">IF(A1471="", "", (IFNA(IF(A1471="", "", INDEX(UpdateSheet!$K:$K, MATCH(1, (UpdateSheet!$G:$G=MAXIFS(UpdateSheet!$G:$G, UpdateSheet!$H:$H, G1471, UpdateSheet!$I:$I, J1471, UpdateSheet!$G:$G, "&lt;=" &amp; D1471)) * (UpdateSheet!$H:$H=G1471) *(UpdateSheet!$I:$I=J1471), 0))), "")) +
(IFNA(IF(A1471="", "", INDEX(UpdateSheet!$O:$O, MATCH(1, (UpdateSheet!$G:$G=MAXIFS(UpdateSheet!$G:$G, UpdateSheet!$M:$M, K1471,UpdateSheet!$N:$N, N1471, UpdateSheet!$G:$G, "&lt;=" &amp; D1471)) * (UpdateSheet!$M:$M=K1471) *(UpdateSheet!$N:$N=N1471), 0))), ""))
)
</f>
        <v/>
      </c>
      <c r="R1471" s="81" t="s">
        <v>97</v>
      </c>
      <c r="S1471" s="63"/>
      <c r="T1471" s="87"/>
      <c r="U1471" s="84" t="s">
        <v>97</v>
      </c>
      <c r="V1471" s="84" t="s">
        <v>97</v>
      </c>
      <c r="W1471" s="85" t="b">
        <v>0</v>
      </c>
      <c r="X1471" s="63"/>
      <c r="Y1471" s="63"/>
      <c r="Z1471" s="63"/>
    </row>
    <row r="1472">
      <c r="A1472" s="75"/>
      <c r="B1472" s="94"/>
      <c r="C1472" s="75"/>
      <c r="D1472" s="76"/>
      <c r="E1472" s="75" t="s">
        <v>97</v>
      </c>
      <c r="F1472" s="75" t="s">
        <v>97</v>
      </c>
      <c r="G1472" s="77"/>
      <c r="H1472" s="77"/>
      <c r="I1472" s="80"/>
      <c r="J1472" s="77" t="s">
        <v>97</v>
      </c>
      <c r="K1472" s="79" t="s">
        <v>97</v>
      </c>
      <c r="L1472" s="79"/>
      <c r="M1472" s="80"/>
      <c r="N1472" s="79" t="s">
        <v>97</v>
      </c>
      <c r="O1472" s="81" t="str">
        <f t="array" ref="O1472">IF(A1472="", "", (IFNA(IF(A1472="", "", INDEX(UpdateSheet!$L:$L, MATCH(1, (UpdateSheet!$G:$G=MAXIFS(UpdateSheet!$G:$G, UpdateSheet!$H:$H, G1472, UpdateSheet!$G:$G, "&lt;=" &amp; D1472)) * (UpdateSheet!$H:$H=G1472), 0))), "") * J1472) +
(IFNA(IF(A1472="", "", INDEX(UpdateSheet!$P:$P, MATCH(1, (UpdateSheet!$G:$G=MAXIFS(UpdateSheet!$G:$G, UpdateSheet!$M:$M, K1472, UpdateSheet!$G:$G, "&lt;=" &amp; D1472)) * (UpdateSheet!$M:$M=K1472), 0))), "") * N1472)
)
</f>
        <v/>
      </c>
      <c r="P1472" s="86"/>
      <c r="Q1472" s="82" t="str">
        <f t="array" ref="Q1472">IF(A1472="", "", (IFNA(IF(A1472="", "", INDEX(UpdateSheet!$K:$K, MATCH(1, (UpdateSheet!$G:$G=MAXIFS(UpdateSheet!$G:$G, UpdateSheet!$H:$H, G1472, UpdateSheet!$I:$I, J1472, UpdateSheet!$G:$G, "&lt;=" &amp; D1472)) * (UpdateSheet!$H:$H=G1472) *(UpdateSheet!$I:$I=J1472), 0))), "")) +
(IFNA(IF(A1472="", "", INDEX(UpdateSheet!$O:$O, MATCH(1, (UpdateSheet!$G:$G=MAXIFS(UpdateSheet!$G:$G, UpdateSheet!$M:$M, K1472,UpdateSheet!$N:$N, N1472, UpdateSheet!$G:$G, "&lt;=" &amp; D1472)) * (UpdateSheet!$M:$M=K1472) *(UpdateSheet!$N:$N=N1472), 0))), ""))
)
</f>
        <v/>
      </c>
      <c r="R1472" s="81" t="s">
        <v>97</v>
      </c>
      <c r="S1472" s="63"/>
      <c r="T1472" s="87"/>
      <c r="U1472" s="84" t="s">
        <v>97</v>
      </c>
      <c r="V1472" s="84" t="s">
        <v>97</v>
      </c>
      <c r="W1472" s="85" t="b">
        <v>0</v>
      </c>
      <c r="X1472" s="63"/>
      <c r="Y1472" s="63"/>
      <c r="Z1472" s="63"/>
    </row>
    <row r="1473">
      <c r="A1473" s="75"/>
      <c r="B1473" s="94"/>
      <c r="C1473" s="75"/>
      <c r="D1473" s="76"/>
      <c r="E1473" s="75" t="s">
        <v>97</v>
      </c>
      <c r="F1473" s="75" t="s">
        <v>97</v>
      </c>
      <c r="G1473" s="77"/>
      <c r="H1473" s="77"/>
      <c r="I1473" s="80"/>
      <c r="J1473" s="77" t="s">
        <v>97</v>
      </c>
      <c r="K1473" s="79" t="s">
        <v>97</v>
      </c>
      <c r="L1473" s="79"/>
      <c r="M1473" s="80"/>
      <c r="N1473" s="79" t="s">
        <v>97</v>
      </c>
      <c r="O1473" s="81" t="str">
        <f t="array" ref="O1473">IF(A1473="", "", (IFNA(IF(A1473="", "", INDEX(UpdateSheet!$L:$L, MATCH(1, (UpdateSheet!$G:$G=MAXIFS(UpdateSheet!$G:$G, UpdateSheet!$H:$H, G1473, UpdateSheet!$G:$G, "&lt;=" &amp; D1473)) * (UpdateSheet!$H:$H=G1473), 0))), "") * J1473) +
(IFNA(IF(A1473="", "", INDEX(UpdateSheet!$P:$P, MATCH(1, (UpdateSheet!$G:$G=MAXIFS(UpdateSheet!$G:$G, UpdateSheet!$M:$M, K1473, UpdateSheet!$G:$G, "&lt;=" &amp; D1473)) * (UpdateSheet!$M:$M=K1473), 0))), "") * N1473)
)
</f>
        <v/>
      </c>
      <c r="P1473" s="86"/>
      <c r="Q1473" s="82" t="str">
        <f t="array" ref="Q1473">IF(A1473="", "", (IFNA(IF(A1473="", "", INDEX(UpdateSheet!$K:$K, MATCH(1, (UpdateSheet!$G:$G=MAXIFS(UpdateSheet!$G:$G, UpdateSheet!$H:$H, G1473, UpdateSheet!$I:$I, J1473, UpdateSheet!$G:$G, "&lt;=" &amp; D1473)) * (UpdateSheet!$H:$H=G1473) *(UpdateSheet!$I:$I=J1473), 0))), "")) +
(IFNA(IF(A1473="", "", INDEX(UpdateSheet!$O:$O, MATCH(1, (UpdateSheet!$G:$G=MAXIFS(UpdateSheet!$G:$G, UpdateSheet!$M:$M, K1473,UpdateSheet!$N:$N, N1473, UpdateSheet!$G:$G, "&lt;=" &amp; D1473)) * (UpdateSheet!$M:$M=K1473) *(UpdateSheet!$N:$N=N1473), 0))), ""))
)
</f>
        <v/>
      </c>
      <c r="R1473" s="81" t="s">
        <v>97</v>
      </c>
      <c r="S1473" s="63"/>
      <c r="T1473" s="87"/>
      <c r="U1473" s="84" t="s">
        <v>97</v>
      </c>
      <c r="V1473" s="84" t="s">
        <v>97</v>
      </c>
      <c r="W1473" s="85" t="b">
        <v>0</v>
      </c>
      <c r="X1473" s="63"/>
      <c r="Y1473" s="63"/>
      <c r="Z1473" s="63"/>
    </row>
    <row r="1474">
      <c r="A1474" s="75"/>
      <c r="B1474" s="94"/>
      <c r="C1474" s="75"/>
      <c r="D1474" s="76"/>
      <c r="E1474" s="75" t="s">
        <v>97</v>
      </c>
      <c r="F1474" s="75" t="s">
        <v>97</v>
      </c>
      <c r="G1474" s="77"/>
      <c r="H1474" s="77"/>
      <c r="I1474" s="80"/>
      <c r="J1474" s="77" t="s">
        <v>97</v>
      </c>
      <c r="K1474" s="79" t="s">
        <v>97</v>
      </c>
      <c r="L1474" s="79"/>
      <c r="M1474" s="80"/>
      <c r="N1474" s="79" t="s">
        <v>97</v>
      </c>
      <c r="O1474" s="81" t="str">
        <f t="array" ref="O1474">IF(A1474="", "", (IFNA(IF(A1474="", "", INDEX(UpdateSheet!$L:$L, MATCH(1, (UpdateSheet!$G:$G=MAXIFS(UpdateSheet!$G:$G, UpdateSheet!$H:$H, G1474, UpdateSheet!$G:$G, "&lt;=" &amp; D1474)) * (UpdateSheet!$H:$H=G1474), 0))), "") * J1474) +
(IFNA(IF(A1474="", "", INDEX(UpdateSheet!$P:$P, MATCH(1, (UpdateSheet!$G:$G=MAXIFS(UpdateSheet!$G:$G, UpdateSheet!$M:$M, K1474, UpdateSheet!$G:$G, "&lt;=" &amp; D1474)) * (UpdateSheet!$M:$M=K1474), 0))), "") * N1474)
)
</f>
        <v/>
      </c>
      <c r="P1474" s="86"/>
      <c r="Q1474" s="82" t="str">
        <f t="array" ref="Q1474">IF(A1474="", "", (IFNA(IF(A1474="", "", INDEX(UpdateSheet!$K:$K, MATCH(1, (UpdateSheet!$G:$G=MAXIFS(UpdateSheet!$G:$G, UpdateSheet!$H:$H, G1474, UpdateSheet!$I:$I, J1474, UpdateSheet!$G:$G, "&lt;=" &amp; D1474)) * (UpdateSheet!$H:$H=G1474) *(UpdateSheet!$I:$I=J1474), 0))), "")) +
(IFNA(IF(A1474="", "", INDEX(UpdateSheet!$O:$O, MATCH(1, (UpdateSheet!$G:$G=MAXIFS(UpdateSheet!$G:$G, UpdateSheet!$M:$M, K1474,UpdateSheet!$N:$N, N1474, UpdateSheet!$G:$G, "&lt;=" &amp; D1474)) * (UpdateSheet!$M:$M=K1474) *(UpdateSheet!$N:$N=N1474), 0))), ""))
)
</f>
        <v/>
      </c>
      <c r="R1474" s="81" t="s">
        <v>97</v>
      </c>
      <c r="S1474" s="63"/>
      <c r="T1474" s="87"/>
      <c r="U1474" s="84" t="s">
        <v>97</v>
      </c>
      <c r="V1474" s="84" t="s">
        <v>97</v>
      </c>
      <c r="W1474" s="85" t="b">
        <v>0</v>
      </c>
      <c r="X1474" s="63"/>
      <c r="Y1474" s="63"/>
      <c r="Z1474" s="63"/>
    </row>
    <row r="1475">
      <c r="A1475" s="75"/>
      <c r="B1475" s="94"/>
      <c r="C1475" s="75"/>
      <c r="D1475" s="76"/>
      <c r="E1475" s="75" t="s">
        <v>97</v>
      </c>
      <c r="F1475" s="75" t="s">
        <v>97</v>
      </c>
      <c r="G1475" s="77"/>
      <c r="H1475" s="77"/>
      <c r="I1475" s="80"/>
      <c r="J1475" s="77" t="s">
        <v>97</v>
      </c>
      <c r="K1475" s="79" t="s">
        <v>97</v>
      </c>
      <c r="L1475" s="79"/>
      <c r="M1475" s="80"/>
      <c r="N1475" s="79" t="s">
        <v>97</v>
      </c>
      <c r="O1475" s="81" t="str">
        <f t="array" ref="O1475">IF(A1475="", "", (IFNA(IF(A1475="", "", INDEX(UpdateSheet!$L:$L, MATCH(1, (UpdateSheet!$G:$G=MAXIFS(UpdateSheet!$G:$G, UpdateSheet!$H:$H, G1475, UpdateSheet!$G:$G, "&lt;=" &amp; D1475)) * (UpdateSheet!$H:$H=G1475), 0))), "") * J1475) +
(IFNA(IF(A1475="", "", INDEX(UpdateSheet!$P:$P, MATCH(1, (UpdateSheet!$G:$G=MAXIFS(UpdateSheet!$G:$G, UpdateSheet!$M:$M, K1475, UpdateSheet!$G:$G, "&lt;=" &amp; D1475)) * (UpdateSheet!$M:$M=K1475), 0))), "") * N1475)
)
</f>
        <v/>
      </c>
      <c r="P1475" s="86"/>
      <c r="Q1475" s="82" t="str">
        <f t="array" ref="Q1475">IF(A1475="", "", (IFNA(IF(A1475="", "", INDEX(UpdateSheet!$K:$K, MATCH(1, (UpdateSheet!$G:$G=MAXIFS(UpdateSheet!$G:$G, UpdateSheet!$H:$H, G1475, UpdateSheet!$I:$I, J1475, UpdateSheet!$G:$G, "&lt;=" &amp; D1475)) * (UpdateSheet!$H:$H=G1475) *(UpdateSheet!$I:$I=J1475), 0))), "")) +
(IFNA(IF(A1475="", "", INDEX(UpdateSheet!$O:$O, MATCH(1, (UpdateSheet!$G:$G=MAXIFS(UpdateSheet!$G:$G, UpdateSheet!$M:$M, K1475,UpdateSheet!$N:$N, N1475, UpdateSheet!$G:$G, "&lt;=" &amp; D1475)) * (UpdateSheet!$M:$M=K1475) *(UpdateSheet!$N:$N=N1475), 0))), ""))
)
</f>
        <v/>
      </c>
      <c r="R1475" s="81" t="s">
        <v>97</v>
      </c>
      <c r="S1475" s="63"/>
      <c r="T1475" s="87"/>
      <c r="U1475" s="84" t="s">
        <v>97</v>
      </c>
      <c r="V1475" s="84" t="s">
        <v>97</v>
      </c>
      <c r="W1475" s="85" t="b">
        <v>0</v>
      </c>
      <c r="X1475" s="63"/>
      <c r="Y1475" s="63"/>
      <c r="Z1475" s="63"/>
    </row>
    <row r="1476">
      <c r="A1476" s="75"/>
      <c r="B1476" s="94"/>
      <c r="C1476" s="75"/>
      <c r="D1476" s="76"/>
      <c r="E1476" s="75" t="s">
        <v>97</v>
      </c>
      <c r="F1476" s="75" t="s">
        <v>97</v>
      </c>
      <c r="G1476" s="77"/>
      <c r="H1476" s="77"/>
      <c r="I1476" s="80"/>
      <c r="J1476" s="77" t="s">
        <v>97</v>
      </c>
      <c r="K1476" s="79" t="s">
        <v>97</v>
      </c>
      <c r="L1476" s="79"/>
      <c r="M1476" s="80"/>
      <c r="N1476" s="79" t="s">
        <v>97</v>
      </c>
      <c r="O1476" s="81" t="str">
        <f t="array" ref="O1476">IF(A1476="", "", (IFNA(IF(A1476="", "", INDEX(UpdateSheet!$L:$L, MATCH(1, (UpdateSheet!$G:$G=MAXIFS(UpdateSheet!$G:$G, UpdateSheet!$H:$H, G1476, UpdateSheet!$G:$G, "&lt;=" &amp; D1476)) * (UpdateSheet!$H:$H=G1476), 0))), "") * J1476) +
(IFNA(IF(A1476="", "", INDEX(UpdateSheet!$P:$P, MATCH(1, (UpdateSheet!$G:$G=MAXIFS(UpdateSheet!$G:$G, UpdateSheet!$M:$M, K1476, UpdateSheet!$G:$G, "&lt;=" &amp; D1476)) * (UpdateSheet!$M:$M=K1476), 0))), "") * N1476)
)
</f>
        <v/>
      </c>
      <c r="P1476" s="86"/>
      <c r="Q1476" s="82" t="str">
        <f t="array" ref="Q1476">IF(A1476="", "", (IFNA(IF(A1476="", "", INDEX(UpdateSheet!$K:$K, MATCH(1, (UpdateSheet!$G:$G=MAXIFS(UpdateSheet!$G:$G, UpdateSheet!$H:$H, G1476, UpdateSheet!$I:$I, J1476, UpdateSheet!$G:$G, "&lt;=" &amp; D1476)) * (UpdateSheet!$H:$H=G1476) *(UpdateSheet!$I:$I=J1476), 0))), "")) +
(IFNA(IF(A1476="", "", INDEX(UpdateSheet!$O:$O, MATCH(1, (UpdateSheet!$G:$G=MAXIFS(UpdateSheet!$G:$G, UpdateSheet!$M:$M, K1476,UpdateSheet!$N:$N, N1476, UpdateSheet!$G:$G, "&lt;=" &amp; D1476)) * (UpdateSheet!$M:$M=K1476) *(UpdateSheet!$N:$N=N1476), 0))), ""))
)
</f>
        <v/>
      </c>
      <c r="R1476" s="81" t="s">
        <v>97</v>
      </c>
      <c r="S1476" s="63"/>
      <c r="T1476" s="87"/>
      <c r="U1476" s="84" t="s">
        <v>97</v>
      </c>
      <c r="V1476" s="84" t="s">
        <v>97</v>
      </c>
      <c r="W1476" s="85" t="b">
        <v>0</v>
      </c>
      <c r="X1476" s="63"/>
      <c r="Y1476" s="63"/>
      <c r="Z1476" s="63"/>
    </row>
    <row r="1477">
      <c r="A1477" s="75"/>
      <c r="B1477" s="94"/>
      <c r="C1477" s="75"/>
      <c r="D1477" s="76"/>
      <c r="E1477" s="75" t="s">
        <v>97</v>
      </c>
      <c r="F1477" s="75" t="s">
        <v>97</v>
      </c>
      <c r="G1477" s="77"/>
      <c r="H1477" s="77"/>
      <c r="I1477" s="80"/>
      <c r="J1477" s="77" t="s">
        <v>97</v>
      </c>
      <c r="K1477" s="79" t="s">
        <v>97</v>
      </c>
      <c r="L1477" s="79"/>
      <c r="M1477" s="80"/>
      <c r="N1477" s="79" t="s">
        <v>97</v>
      </c>
      <c r="O1477" s="81" t="str">
        <f t="array" ref="O1477">IF(A1477="", "", (IFNA(IF(A1477="", "", INDEX(UpdateSheet!$L:$L, MATCH(1, (UpdateSheet!$G:$G=MAXIFS(UpdateSheet!$G:$G, UpdateSheet!$H:$H, G1477, UpdateSheet!$G:$G, "&lt;=" &amp; D1477)) * (UpdateSheet!$H:$H=G1477), 0))), "") * J1477) +
(IFNA(IF(A1477="", "", INDEX(UpdateSheet!$P:$P, MATCH(1, (UpdateSheet!$G:$G=MAXIFS(UpdateSheet!$G:$G, UpdateSheet!$M:$M, K1477, UpdateSheet!$G:$G, "&lt;=" &amp; D1477)) * (UpdateSheet!$M:$M=K1477), 0))), "") * N1477)
)
</f>
        <v/>
      </c>
      <c r="P1477" s="86"/>
      <c r="Q1477" s="82" t="str">
        <f t="array" ref="Q1477">IF(A1477="", "", (IFNA(IF(A1477="", "", INDEX(UpdateSheet!$K:$K, MATCH(1, (UpdateSheet!$G:$G=MAXIFS(UpdateSheet!$G:$G, UpdateSheet!$H:$H, G1477, UpdateSheet!$I:$I, J1477, UpdateSheet!$G:$G, "&lt;=" &amp; D1477)) * (UpdateSheet!$H:$H=G1477) *(UpdateSheet!$I:$I=J1477), 0))), "")) +
(IFNA(IF(A1477="", "", INDEX(UpdateSheet!$O:$O, MATCH(1, (UpdateSheet!$G:$G=MAXIFS(UpdateSheet!$G:$G, UpdateSheet!$M:$M, K1477,UpdateSheet!$N:$N, N1477, UpdateSheet!$G:$G, "&lt;=" &amp; D1477)) * (UpdateSheet!$M:$M=K1477) *(UpdateSheet!$N:$N=N1477), 0))), ""))
)
</f>
        <v/>
      </c>
      <c r="R1477" s="81" t="s">
        <v>97</v>
      </c>
      <c r="S1477" s="63"/>
      <c r="T1477" s="87"/>
      <c r="U1477" s="84" t="s">
        <v>97</v>
      </c>
      <c r="V1477" s="84" t="s">
        <v>97</v>
      </c>
      <c r="W1477" s="85" t="b">
        <v>0</v>
      </c>
      <c r="X1477" s="63"/>
      <c r="Y1477" s="63"/>
      <c r="Z1477" s="63"/>
    </row>
    <row r="1478">
      <c r="A1478" s="75"/>
      <c r="B1478" s="94"/>
      <c r="C1478" s="75"/>
      <c r="D1478" s="76"/>
      <c r="E1478" s="75" t="s">
        <v>97</v>
      </c>
      <c r="F1478" s="75" t="s">
        <v>97</v>
      </c>
      <c r="G1478" s="77"/>
      <c r="H1478" s="77"/>
      <c r="I1478" s="80"/>
      <c r="J1478" s="77" t="s">
        <v>97</v>
      </c>
      <c r="K1478" s="79" t="s">
        <v>97</v>
      </c>
      <c r="L1478" s="79"/>
      <c r="M1478" s="80"/>
      <c r="N1478" s="79" t="s">
        <v>97</v>
      </c>
      <c r="O1478" s="81" t="str">
        <f t="array" ref="O1478">IF(A1478="", "", (IFNA(IF(A1478="", "", INDEX(UpdateSheet!$L:$L, MATCH(1, (UpdateSheet!$G:$G=MAXIFS(UpdateSheet!$G:$G, UpdateSheet!$H:$H, G1478, UpdateSheet!$G:$G, "&lt;=" &amp; D1478)) * (UpdateSheet!$H:$H=G1478), 0))), "") * J1478) +
(IFNA(IF(A1478="", "", INDEX(UpdateSheet!$P:$P, MATCH(1, (UpdateSheet!$G:$G=MAXIFS(UpdateSheet!$G:$G, UpdateSheet!$M:$M, K1478, UpdateSheet!$G:$G, "&lt;=" &amp; D1478)) * (UpdateSheet!$M:$M=K1478), 0))), "") * N1478)
)
</f>
        <v/>
      </c>
      <c r="P1478" s="86"/>
      <c r="Q1478" s="82" t="str">
        <f t="array" ref="Q1478">IF(A1478="", "", (IFNA(IF(A1478="", "", INDEX(UpdateSheet!$K:$K, MATCH(1, (UpdateSheet!$G:$G=MAXIFS(UpdateSheet!$G:$G, UpdateSheet!$H:$H, G1478, UpdateSheet!$I:$I, J1478, UpdateSheet!$G:$G, "&lt;=" &amp; D1478)) * (UpdateSheet!$H:$H=G1478) *(UpdateSheet!$I:$I=J1478), 0))), "")) +
(IFNA(IF(A1478="", "", INDEX(UpdateSheet!$O:$O, MATCH(1, (UpdateSheet!$G:$G=MAXIFS(UpdateSheet!$G:$G, UpdateSheet!$M:$M, K1478,UpdateSheet!$N:$N, N1478, UpdateSheet!$G:$G, "&lt;=" &amp; D1478)) * (UpdateSheet!$M:$M=K1478) *(UpdateSheet!$N:$N=N1478), 0))), ""))
)
</f>
        <v/>
      </c>
      <c r="R1478" s="81" t="s">
        <v>97</v>
      </c>
      <c r="S1478" s="63"/>
      <c r="T1478" s="87"/>
      <c r="U1478" s="84" t="s">
        <v>97</v>
      </c>
      <c r="V1478" s="84" t="s">
        <v>97</v>
      </c>
      <c r="W1478" s="85" t="b">
        <v>0</v>
      </c>
      <c r="X1478" s="63"/>
      <c r="Y1478" s="63"/>
      <c r="Z1478" s="63"/>
    </row>
    <row r="1479">
      <c r="A1479" s="75"/>
      <c r="B1479" s="94"/>
      <c r="C1479" s="75"/>
      <c r="D1479" s="76"/>
      <c r="E1479" s="75" t="s">
        <v>97</v>
      </c>
      <c r="F1479" s="75" t="s">
        <v>97</v>
      </c>
      <c r="G1479" s="77"/>
      <c r="H1479" s="77"/>
      <c r="I1479" s="80"/>
      <c r="J1479" s="77" t="s">
        <v>97</v>
      </c>
      <c r="K1479" s="79" t="s">
        <v>97</v>
      </c>
      <c r="L1479" s="79"/>
      <c r="M1479" s="80"/>
      <c r="N1479" s="79" t="s">
        <v>97</v>
      </c>
      <c r="O1479" s="81" t="str">
        <f t="array" ref="O1479">IF(A1479="", "", (IFNA(IF(A1479="", "", INDEX(UpdateSheet!$L:$L, MATCH(1, (UpdateSheet!$G:$G=MAXIFS(UpdateSheet!$G:$G, UpdateSheet!$H:$H, G1479, UpdateSheet!$G:$G, "&lt;=" &amp; D1479)) * (UpdateSheet!$H:$H=G1479), 0))), "") * J1479) +
(IFNA(IF(A1479="", "", INDEX(UpdateSheet!$P:$P, MATCH(1, (UpdateSheet!$G:$G=MAXIFS(UpdateSheet!$G:$G, UpdateSheet!$M:$M, K1479, UpdateSheet!$G:$G, "&lt;=" &amp; D1479)) * (UpdateSheet!$M:$M=K1479), 0))), "") * N1479)
)
</f>
        <v/>
      </c>
      <c r="P1479" s="86"/>
      <c r="Q1479" s="82" t="str">
        <f t="array" ref="Q1479">IF(A1479="", "", (IFNA(IF(A1479="", "", INDEX(UpdateSheet!$K:$K, MATCH(1, (UpdateSheet!$G:$G=MAXIFS(UpdateSheet!$G:$G, UpdateSheet!$H:$H, G1479, UpdateSheet!$I:$I, J1479, UpdateSheet!$G:$G, "&lt;=" &amp; D1479)) * (UpdateSheet!$H:$H=G1479) *(UpdateSheet!$I:$I=J1479), 0))), "")) +
(IFNA(IF(A1479="", "", INDEX(UpdateSheet!$O:$O, MATCH(1, (UpdateSheet!$G:$G=MAXIFS(UpdateSheet!$G:$G, UpdateSheet!$M:$M, K1479,UpdateSheet!$N:$N, N1479, UpdateSheet!$G:$G, "&lt;=" &amp; D1479)) * (UpdateSheet!$M:$M=K1479) *(UpdateSheet!$N:$N=N1479), 0))), ""))
)
</f>
        <v/>
      </c>
      <c r="R1479" s="81" t="s">
        <v>97</v>
      </c>
      <c r="S1479" s="63"/>
      <c r="T1479" s="87"/>
      <c r="U1479" s="84" t="s">
        <v>97</v>
      </c>
      <c r="V1479" s="84" t="s">
        <v>97</v>
      </c>
      <c r="W1479" s="85" t="b">
        <v>0</v>
      </c>
      <c r="X1479" s="63"/>
      <c r="Y1479" s="63"/>
      <c r="Z1479" s="63"/>
    </row>
    <row r="1480">
      <c r="A1480" s="75"/>
      <c r="B1480" s="94"/>
      <c r="C1480" s="75"/>
      <c r="D1480" s="76"/>
      <c r="E1480" s="75" t="s">
        <v>97</v>
      </c>
      <c r="F1480" s="75" t="s">
        <v>97</v>
      </c>
      <c r="G1480" s="77"/>
      <c r="H1480" s="77"/>
      <c r="I1480" s="80"/>
      <c r="J1480" s="77" t="s">
        <v>97</v>
      </c>
      <c r="K1480" s="79" t="s">
        <v>97</v>
      </c>
      <c r="L1480" s="79"/>
      <c r="M1480" s="80"/>
      <c r="N1480" s="79" t="s">
        <v>97</v>
      </c>
      <c r="O1480" s="81" t="str">
        <f t="array" ref="O1480">IF(A1480="", "", (IFNA(IF(A1480="", "", INDEX(UpdateSheet!$L:$L, MATCH(1, (UpdateSheet!$G:$G=MAXIFS(UpdateSheet!$G:$G, UpdateSheet!$H:$H, G1480, UpdateSheet!$G:$G, "&lt;=" &amp; D1480)) * (UpdateSheet!$H:$H=G1480), 0))), "") * J1480) +
(IFNA(IF(A1480="", "", INDEX(UpdateSheet!$P:$P, MATCH(1, (UpdateSheet!$G:$G=MAXIFS(UpdateSheet!$G:$G, UpdateSheet!$M:$M, K1480, UpdateSheet!$G:$G, "&lt;=" &amp; D1480)) * (UpdateSheet!$M:$M=K1480), 0))), "") * N1480)
)
</f>
        <v/>
      </c>
      <c r="P1480" s="86"/>
      <c r="Q1480" s="82" t="str">
        <f t="array" ref="Q1480">IF(A1480="", "", (IFNA(IF(A1480="", "", INDEX(UpdateSheet!$K:$K, MATCH(1, (UpdateSheet!$G:$G=MAXIFS(UpdateSheet!$G:$G, UpdateSheet!$H:$H, G1480, UpdateSheet!$I:$I, J1480, UpdateSheet!$G:$G, "&lt;=" &amp; D1480)) * (UpdateSheet!$H:$H=G1480) *(UpdateSheet!$I:$I=J1480), 0))), "")) +
(IFNA(IF(A1480="", "", INDEX(UpdateSheet!$O:$O, MATCH(1, (UpdateSheet!$G:$G=MAXIFS(UpdateSheet!$G:$G, UpdateSheet!$M:$M, K1480,UpdateSheet!$N:$N, N1480, UpdateSheet!$G:$G, "&lt;=" &amp; D1480)) * (UpdateSheet!$M:$M=K1480) *(UpdateSheet!$N:$N=N1480), 0))), ""))
)
</f>
        <v/>
      </c>
      <c r="R1480" s="81" t="s">
        <v>97</v>
      </c>
      <c r="S1480" s="63"/>
      <c r="T1480" s="87"/>
      <c r="U1480" s="84" t="s">
        <v>97</v>
      </c>
      <c r="V1480" s="84" t="s">
        <v>97</v>
      </c>
      <c r="W1480" s="85" t="b">
        <v>0</v>
      </c>
      <c r="X1480" s="63"/>
      <c r="Y1480" s="63"/>
      <c r="Z1480" s="63"/>
    </row>
    <row r="1481">
      <c r="A1481" s="75"/>
      <c r="B1481" s="94"/>
      <c r="C1481" s="75"/>
      <c r="D1481" s="76"/>
      <c r="E1481" s="75" t="s">
        <v>97</v>
      </c>
      <c r="F1481" s="75" t="s">
        <v>97</v>
      </c>
      <c r="G1481" s="77"/>
      <c r="H1481" s="77"/>
      <c r="I1481" s="80"/>
      <c r="J1481" s="77" t="s">
        <v>97</v>
      </c>
      <c r="K1481" s="79" t="s">
        <v>97</v>
      </c>
      <c r="L1481" s="79"/>
      <c r="M1481" s="80"/>
      <c r="N1481" s="79" t="s">
        <v>97</v>
      </c>
      <c r="O1481" s="81" t="str">
        <f t="array" ref="O1481">IF(A1481="", "", (IFNA(IF(A1481="", "", INDEX(UpdateSheet!$L:$L, MATCH(1, (UpdateSheet!$G:$G=MAXIFS(UpdateSheet!$G:$G, UpdateSheet!$H:$H, G1481, UpdateSheet!$G:$G, "&lt;=" &amp; D1481)) * (UpdateSheet!$H:$H=G1481), 0))), "") * J1481) +
(IFNA(IF(A1481="", "", INDEX(UpdateSheet!$P:$P, MATCH(1, (UpdateSheet!$G:$G=MAXIFS(UpdateSheet!$G:$G, UpdateSheet!$M:$M, K1481, UpdateSheet!$G:$G, "&lt;=" &amp; D1481)) * (UpdateSheet!$M:$M=K1481), 0))), "") * N1481)
)
</f>
        <v/>
      </c>
      <c r="P1481" s="86"/>
      <c r="Q1481" s="82" t="str">
        <f t="array" ref="Q1481">IF(A1481="", "", (IFNA(IF(A1481="", "", INDEX(UpdateSheet!$K:$K, MATCH(1, (UpdateSheet!$G:$G=MAXIFS(UpdateSheet!$G:$G, UpdateSheet!$H:$H, G1481, UpdateSheet!$I:$I, J1481, UpdateSheet!$G:$G, "&lt;=" &amp; D1481)) * (UpdateSheet!$H:$H=G1481) *(UpdateSheet!$I:$I=J1481), 0))), "")) +
(IFNA(IF(A1481="", "", INDEX(UpdateSheet!$O:$O, MATCH(1, (UpdateSheet!$G:$G=MAXIFS(UpdateSheet!$G:$G, UpdateSheet!$M:$M, K1481,UpdateSheet!$N:$N, N1481, UpdateSheet!$G:$G, "&lt;=" &amp; D1481)) * (UpdateSheet!$M:$M=K1481) *(UpdateSheet!$N:$N=N1481), 0))), ""))
)
</f>
        <v/>
      </c>
      <c r="R1481" s="81" t="s">
        <v>97</v>
      </c>
      <c r="S1481" s="63"/>
      <c r="T1481" s="87"/>
      <c r="U1481" s="84" t="s">
        <v>97</v>
      </c>
      <c r="V1481" s="84" t="s">
        <v>97</v>
      </c>
      <c r="W1481" s="85" t="b">
        <v>0</v>
      </c>
      <c r="X1481" s="63"/>
      <c r="Y1481" s="63"/>
      <c r="Z1481" s="63"/>
    </row>
    <row r="1482">
      <c r="A1482" s="75"/>
      <c r="B1482" s="94"/>
      <c r="C1482" s="75"/>
      <c r="D1482" s="76"/>
      <c r="E1482" s="75" t="s">
        <v>97</v>
      </c>
      <c r="F1482" s="75" t="s">
        <v>97</v>
      </c>
      <c r="G1482" s="77"/>
      <c r="H1482" s="77"/>
      <c r="I1482" s="80"/>
      <c r="J1482" s="77" t="s">
        <v>97</v>
      </c>
      <c r="K1482" s="79" t="s">
        <v>97</v>
      </c>
      <c r="L1482" s="79"/>
      <c r="M1482" s="80"/>
      <c r="N1482" s="79" t="s">
        <v>97</v>
      </c>
      <c r="O1482" s="81" t="str">
        <f t="array" ref="O1482">IF(A1482="", "", (IFNA(IF(A1482="", "", INDEX(UpdateSheet!$L:$L, MATCH(1, (UpdateSheet!$G:$G=MAXIFS(UpdateSheet!$G:$G, UpdateSheet!$H:$H, G1482, UpdateSheet!$G:$G, "&lt;=" &amp; D1482)) * (UpdateSheet!$H:$H=G1482), 0))), "") * J1482) +
(IFNA(IF(A1482="", "", INDEX(UpdateSheet!$P:$P, MATCH(1, (UpdateSheet!$G:$G=MAXIFS(UpdateSheet!$G:$G, UpdateSheet!$M:$M, K1482, UpdateSheet!$G:$G, "&lt;=" &amp; D1482)) * (UpdateSheet!$M:$M=K1482), 0))), "") * N1482)
)
</f>
        <v/>
      </c>
      <c r="P1482" s="86"/>
      <c r="Q1482" s="82" t="str">
        <f t="array" ref="Q1482">IF(A1482="", "", (IFNA(IF(A1482="", "", INDEX(UpdateSheet!$K:$K, MATCH(1, (UpdateSheet!$G:$G=MAXIFS(UpdateSheet!$G:$G, UpdateSheet!$H:$H, G1482, UpdateSheet!$I:$I, J1482, UpdateSheet!$G:$G, "&lt;=" &amp; D1482)) * (UpdateSheet!$H:$H=G1482) *(UpdateSheet!$I:$I=J1482), 0))), "")) +
(IFNA(IF(A1482="", "", INDEX(UpdateSheet!$O:$O, MATCH(1, (UpdateSheet!$G:$G=MAXIFS(UpdateSheet!$G:$G, UpdateSheet!$M:$M, K1482,UpdateSheet!$N:$N, N1482, UpdateSheet!$G:$G, "&lt;=" &amp; D1482)) * (UpdateSheet!$M:$M=K1482) *(UpdateSheet!$N:$N=N1482), 0))), ""))
)
</f>
        <v/>
      </c>
      <c r="R1482" s="81" t="s">
        <v>97</v>
      </c>
      <c r="S1482" s="63"/>
      <c r="T1482" s="87"/>
      <c r="U1482" s="84" t="s">
        <v>97</v>
      </c>
      <c r="V1482" s="84" t="s">
        <v>97</v>
      </c>
      <c r="W1482" s="85" t="b">
        <v>0</v>
      </c>
      <c r="X1482" s="63"/>
      <c r="Y1482" s="63"/>
      <c r="Z1482" s="63"/>
    </row>
    <row r="1483">
      <c r="A1483" s="75"/>
      <c r="B1483" s="94"/>
      <c r="C1483" s="75"/>
      <c r="D1483" s="76"/>
      <c r="E1483" s="75" t="s">
        <v>97</v>
      </c>
      <c r="F1483" s="75" t="s">
        <v>97</v>
      </c>
      <c r="G1483" s="77"/>
      <c r="H1483" s="77"/>
      <c r="I1483" s="80"/>
      <c r="J1483" s="77" t="s">
        <v>97</v>
      </c>
      <c r="K1483" s="79" t="s">
        <v>97</v>
      </c>
      <c r="L1483" s="79"/>
      <c r="M1483" s="80"/>
      <c r="N1483" s="79" t="s">
        <v>97</v>
      </c>
      <c r="O1483" s="81" t="str">
        <f t="array" ref="O1483">IF(A1483="", "", (IFNA(IF(A1483="", "", INDEX(UpdateSheet!$L:$L, MATCH(1, (UpdateSheet!$G:$G=MAXIFS(UpdateSheet!$G:$G, UpdateSheet!$H:$H, G1483, UpdateSheet!$G:$G, "&lt;=" &amp; D1483)) * (UpdateSheet!$H:$H=G1483), 0))), "") * J1483) +
(IFNA(IF(A1483="", "", INDEX(UpdateSheet!$P:$P, MATCH(1, (UpdateSheet!$G:$G=MAXIFS(UpdateSheet!$G:$G, UpdateSheet!$M:$M, K1483, UpdateSheet!$G:$G, "&lt;=" &amp; D1483)) * (UpdateSheet!$M:$M=K1483), 0))), "") * N1483)
)
</f>
        <v/>
      </c>
      <c r="P1483" s="86"/>
      <c r="Q1483" s="82" t="str">
        <f t="array" ref="Q1483">IF(A1483="", "", (IFNA(IF(A1483="", "", INDEX(UpdateSheet!$K:$K, MATCH(1, (UpdateSheet!$G:$G=MAXIFS(UpdateSheet!$G:$G, UpdateSheet!$H:$H, G1483, UpdateSheet!$I:$I, J1483, UpdateSheet!$G:$G, "&lt;=" &amp; D1483)) * (UpdateSheet!$H:$H=G1483) *(UpdateSheet!$I:$I=J1483), 0))), "")) +
(IFNA(IF(A1483="", "", INDEX(UpdateSheet!$O:$O, MATCH(1, (UpdateSheet!$G:$G=MAXIFS(UpdateSheet!$G:$G, UpdateSheet!$M:$M, K1483,UpdateSheet!$N:$N, N1483, UpdateSheet!$G:$G, "&lt;=" &amp; D1483)) * (UpdateSheet!$M:$M=K1483) *(UpdateSheet!$N:$N=N1483), 0))), ""))
)
</f>
        <v/>
      </c>
      <c r="R1483" s="81" t="s">
        <v>97</v>
      </c>
      <c r="S1483" s="63"/>
      <c r="T1483" s="87"/>
      <c r="U1483" s="84" t="s">
        <v>97</v>
      </c>
      <c r="V1483" s="84" t="s">
        <v>97</v>
      </c>
      <c r="W1483" s="85" t="b">
        <v>0</v>
      </c>
      <c r="X1483" s="63"/>
      <c r="Y1483" s="63"/>
      <c r="Z1483" s="63"/>
    </row>
    <row r="1484">
      <c r="A1484" s="75"/>
      <c r="B1484" s="94"/>
      <c r="C1484" s="75"/>
      <c r="D1484" s="76"/>
      <c r="E1484" s="75" t="s">
        <v>97</v>
      </c>
      <c r="F1484" s="75" t="s">
        <v>97</v>
      </c>
      <c r="G1484" s="77"/>
      <c r="H1484" s="77"/>
      <c r="I1484" s="80"/>
      <c r="J1484" s="77" t="s">
        <v>97</v>
      </c>
      <c r="K1484" s="79" t="s">
        <v>97</v>
      </c>
      <c r="L1484" s="79"/>
      <c r="M1484" s="80"/>
      <c r="N1484" s="79" t="s">
        <v>97</v>
      </c>
      <c r="O1484" s="81" t="str">
        <f t="array" ref="O1484">IF(A1484="", "", (IFNA(IF(A1484="", "", INDEX(UpdateSheet!$L:$L, MATCH(1, (UpdateSheet!$G:$G=MAXIFS(UpdateSheet!$G:$G, UpdateSheet!$H:$H, G1484, UpdateSheet!$G:$G, "&lt;=" &amp; D1484)) * (UpdateSheet!$H:$H=G1484), 0))), "") * J1484) +
(IFNA(IF(A1484="", "", INDEX(UpdateSheet!$P:$P, MATCH(1, (UpdateSheet!$G:$G=MAXIFS(UpdateSheet!$G:$G, UpdateSheet!$M:$M, K1484, UpdateSheet!$G:$G, "&lt;=" &amp; D1484)) * (UpdateSheet!$M:$M=K1484), 0))), "") * N1484)
)
</f>
        <v/>
      </c>
      <c r="P1484" s="86"/>
      <c r="Q1484" s="82" t="str">
        <f t="array" ref="Q1484">IF(A1484="", "", (IFNA(IF(A1484="", "", INDEX(UpdateSheet!$K:$K, MATCH(1, (UpdateSheet!$G:$G=MAXIFS(UpdateSheet!$G:$G, UpdateSheet!$H:$H, G1484, UpdateSheet!$I:$I, J1484, UpdateSheet!$G:$G, "&lt;=" &amp; D1484)) * (UpdateSheet!$H:$H=G1484) *(UpdateSheet!$I:$I=J1484), 0))), "")) +
(IFNA(IF(A1484="", "", INDEX(UpdateSheet!$O:$O, MATCH(1, (UpdateSheet!$G:$G=MAXIFS(UpdateSheet!$G:$G, UpdateSheet!$M:$M, K1484,UpdateSheet!$N:$N, N1484, UpdateSheet!$G:$G, "&lt;=" &amp; D1484)) * (UpdateSheet!$M:$M=K1484) *(UpdateSheet!$N:$N=N1484), 0))), ""))
)
</f>
        <v/>
      </c>
      <c r="R1484" s="81" t="s">
        <v>97</v>
      </c>
      <c r="S1484" s="63"/>
      <c r="T1484" s="87"/>
      <c r="U1484" s="84" t="s">
        <v>97</v>
      </c>
      <c r="V1484" s="84" t="s">
        <v>97</v>
      </c>
      <c r="W1484" s="85" t="b">
        <v>0</v>
      </c>
      <c r="X1484" s="63"/>
      <c r="Y1484" s="63"/>
      <c r="Z1484" s="63"/>
    </row>
    <row r="1485">
      <c r="A1485" s="75"/>
      <c r="B1485" s="94"/>
      <c r="C1485" s="75"/>
      <c r="D1485" s="76"/>
      <c r="E1485" s="75" t="s">
        <v>97</v>
      </c>
      <c r="F1485" s="75" t="s">
        <v>97</v>
      </c>
      <c r="G1485" s="77"/>
      <c r="H1485" s="77"/>
      <c r="I1485" s="80"/>
      <c r="J1485" s="77" t="s">
        <v>97</v>
      </c>
      <c r="K1485" s="79" t="s">
        <v>97</v>
      </c>
      <c r="L1485" s="79"/>
      <c r="M1485" s="80"/>
      <c r="N1485" s="79" t="s">
        <v>97</v>
      </c>
      <c r="O1485" s="81" t="str">
        <f t="array" ref="O1485">IF(A1485="", "", (IFNA(IF(A1485="", "", INDEX(UpdateSheet!$L:$L, MATCH(1, (UpdateSheet!$G:$G=MAXIFS(UpdateSheet!$G:$G, UpdateSheet!$H:$H, G1485, UpdateSheet!$G:$G, "&lt;=" &amp; D1485)) * (UpdateSheet!$H:$H=G1485), 0))), "") * J1485) +
(IFNA(IF(A1485="", "", INDEX(UpdateSheet!$P:$P, MATCH(1, (UpdateSheet!$G:$G=MAXIFS(UpdateSheet!$G:$G, UpdateSheet!$M:$M, K1485, UpdateSheet!$G:$G, "&lt;=" &amp; D1485)) * (UpdateSheet!$M:$M=K1485), 0))), "") * N1485)
)
</f>
        <v/>
      </c>
      <c r="P1485" s="86"/>
      <c r="Q1485" s="82" t="str">
        <f t="array" ref="Q1485">IF(A1485="", "", (IFNA(IF(A1485="", "", INDEX(UpdateSheet!$K:$K, MATCH(1, (UpdateSheet!$G:$G=MAXIFS(UpdateSheet!$G:$G, UpdateSheet!$H:$H, G1485, UpdateSheet!$I:$I, J1485, UpdateSheet!$G:$G, "&lt;=" &amp; D1485)) * (UpdateSheet!$H:$H=G1485) *(UpdateSheet!$I:$I=J1485), 0))), "")) +
(IFNA(IF(A1485="", "", INDEX(UpdateSheet!$O:$O, MATCH(1, (UpdateSheet!$G:$G=MAXIFS(UpdateSheet!$G:$G, UpdateSheet!$M:$M, K1485,UpdateSheet!$N:$N, N1485, UpdateSheet!$G:$G, "&lt;=" &amp; D1485)) * (UpdateSheet!$M:$M=K1485) *(UpdateSheet!$N:$N=N1485), 0))), ""))
)
</f>
        <v/>
      </c>
      <c r="R1485" s="81" t="s">
        <v>97</v>
      </c>
      <c r="S1485" s="63"/>
      <c r="T1485" s="87"/>
      <c r="U1485" s="84" t="s">
        <v>97</v>
      </c>
      <c r="V1485" s="84" t="s">
        <v>97</v>
      </c>
      <c r="W1485" s="85" t="b">
        <v>0</v>
      </c>
      <c r="X1485" s="63"/>
      <c r="Y1485" s="63"/>
      <c r="Z1485" s="63"/>
    </row>
    <row r="1486">
      <c r="A1486" s="75"/>
      <c r="B1486" s="94"/>
      <c r="C1486" s="75"/>
      <c r="D1486" s="76"/>
      <c r="E1486" s="75" t="s">
        <v>97</v>
      </c>
      <c r="F1486" s="75" t="s">
        <v>97</v>
      </c>
      <c r="G1486" s="77"/>
      <c r="H1486" s="77"/>
      <c r="I1486" s="80"/>
      <c r="J1486" s="77" t="s">
        <v>97</v>
      </c>
      <c r="K1486" s="79" t="s">
        <v>97</v>
      </c>
      <c r="L1486" s="79"/>
      <c r="M1486" s="80"/>
      <c r="N1486" s="79" t="s">
        <v>97</v>
      </c>
      <c r="O1486" s="81" t="str">
        <f t="array" ref="O1486">IF(A1486="", "", (IFNA(IF(A1486="", "", INDEX(UpdateSheet!$L:$L, MATCH(1, (UpdateSheet!$G:$G=MAXIFS(UpdateSheet!$G:$G, UpdateSheet!$H:$H, G1486, UpdateSheet!$G:$G, "&lt;=" &amp; D1486)) * (UpdateSheet!$H:$H=G1486), 0))), "") * J1486) +
(IFNA(IF(A1486="", "", INDEX(UpdateSheet!$P:$P, MATCH(1, (UpdateSheet!$G:$G=MAXIFS(UpdateSheet!$G:$G, UpdateSheet!$M:$M, K1486, UpdateSheet!$G:$G, "&lt;=" &amp; D1486)) * (UpdateSheet!$M:$M=K1486), 0))), "") * N1486)
)
</f>
        <v/>
      </c>
      <c r="P1486" s="86"/>
      <c r="Q1486" s="82" t="str">
        <f t="array" ref="Q1486">IF(A1486="", "", (IFNA(IF(A1486="", "", INDEX(UpdateSheet!$K:$K, MATCH(1, (UpdateSheet!$G:$G=MAXIFS(UpdateSheet!$G:$G, UpdateSheet!$H:$H, G1486, UpdateSheet!$I:$I, J1486, UpdateSheet!$G:$G, "&lt;=" &amp; D1486)) * (UpdateSheet!$H:$H=G1486) *(UpdateSheet!$I:$I=J1486), 0))), "")) +
(IFNA(IF(A1486="", "", INDEX(UpdateSheet!$O:$O, MATCH(1, (UpdateSheet!$G:$G=MAXIFS(UpdateSheet!$G:$G, UpdateSheet!$M:$M, K1486,UpdateSheet!$N:$N, N1486, UpdateSheet!$G:$G, "&lt;=" &amp; D1486)) * (UpdateSheet!$M:$M=K1486) *(UpdateSheet!$N:$N=N1486), 0))), ""))
)
</f>
        <v/>
      </c>
      <c r="R1486" s="81" t="s">
        <v>97</v>
      </c>
      <c r="S1486" s="63"/>
      <c r="T1486" s="87"/>
      <c r="U1486" s="84" t="s">
        <v>97</v>
      </c>
      <c r="V1486" s="84" t="s">
        <v>97</v>
      </c>
      <c r="W1486" s="85" t="b">
        <v>0</v>
      </c>
      <c r="X1486" s="63"/>
      <c r="Y1486" s="63"/>
      <c r="Z1486" s="63"/>
    </row>
    <row r="1487">
      <c r="A1487" s="75"/>
      <c r="B1487" s="94"/>
      <c r="C1487" s="75"/>
      <c r="D1487" s="76"/>
      <c r="E1487" s="75" t="s">
        <v>97</v>
      </c>
      <c r="F1487" s="75" t="s">
        <v>97</v>
      </c>
      <c r="G1487" s="77"/>
      <c r="H1487" s="77"/>
      <c r="I1487" s="80"/>
      <c r="J1487" s="77" t="s">
        <v>97</v>
      </c>
      <c r="K1487" s="79" t="s">
        <v>97</v>
      </c>
      <c r="L1487" s="79"/>
      <c r="M1487" s="80"/>
      <c r="N1487" s="79" t="s">
        <v>97</v>
      </c>
      <c r="O1487" s="81" t="str">
        <f t="array" ref="O1487">IF(A1487="", "", (IFNA(IF(A1487="", "", INDEX(UpdateSheet!$L:$L, MATCH(1, (UpdateSheet!$G:$G=MAXIFS(UpdateSheet!$G:$G, UpdateSheet!$H:$H, G1487, UpdateSheet!$G:$G, "&lt;=" &amp; D1487)) * (UpdateSheet!$H:$H=G1487), 0))), "") * J1487) +
(IFNA(IF(A1487="", "", INDEX(UpdateSheet!$P:$P, MATCH(1, (UpdateSheet!$G:$G=MAXIFS(UpdateSheet!$G:$G, UpdateSheet!$M:$M, K1487, UpdateSheet!$G:$G, "&lt;=" &amp; D1487)) * (UpdateSheet!$M:$M=K1487), 0))), "") * N1487)
)
</f>
        <v/>
      </c>
      <c r="P1487" s="86"/>
      <c r="Q1487" s="82" t="str">
        <f t="array" ref="Q1487">IF(A1487="", "", (IFNA(IF(A1487="", "", INDEX(UpdateSheet!$K:$K, MATCH(1, (UpdateSheet!$G:$G=MAXIFS(UpdateSheet!$G:$G, UpdateSheet!$H:$H, G1487, UpdateSheet!$I:$I, J1487, UpdateSheet!$G:$G, "&lt;=" &amp; D1487)) * (UpdateSheet!$H:$H=G1487) *(UpdateSheet!$I:$I=J1487), 0))), "")) +
(IFNA(IF(A1487="", "", INDEX(UpdateSheet!$O:$O, MATCH(1, (UpdateSheet!$G:$G=MAXIFS(UpdateSheet!$G:$G, UpdateSheet!$M:$M, K1487,UpdateSheet!$N:$N, N1487, UpdateSheet!$G:$G, "&lt;=" &amp; D1487)) * (UpdateSheet!$M:$M=K1487) *(UpdateSheet!$N:$N=N1487), 0))), ""))
)
</f>
        <v/>
      </c>
      <c r="R1487" s="81" t="s">
        <v>97</v>
      </c>
      <c r="S1487" s="63"/>
      <c r="T1487" s="87"/>
      <c r="U1487" s="84" t="s">
        <v>97</v>
      </c>
      <c r="V1487" s="84" t="s">
        <v>97</v>
      </c>
      <c r="W1487" s="85" t="b">
        <v>0</v>
      </c>
      <c r="X1487" s="63"/>
      <c r="Y1487" s="63"/>
      <c r="Z1487" s="63"/>
    </row>
    <row r="1488">
      <c r="A1488" s="75"/>
      <c r="B1488" s="94"/>
      <c r="C1488" s="75"/>
      <c r="D1488" s="76"/>
      <c r="E1488" s="75" t="s">
        <v>97</v>
      </c>
      <c r="F1488" s="75" t="s">
        <v>97</v>
      </c>
      <c r="G1488" s="77"/>
      <c r="H1488" s="77"/>
      <c r="I1488" s="80"/>
      <c r="J1488" s="77" t="s">
        <v>97</v>
      </c>
      <c r="K1488" s="79" t="s">
        <v>97</v>
      </c>
      <c r="L1488" s="79"/>
      <c r="M1488" s="80"/>
      <c r="N1488" s="79" t="s">
        <v>97</v>
      </c>
      <c r="O1488" s="81" t="str">
        <f t="array" ref="O1488">IF(A1488="", "", (IFNA(IF(A1488="", "", INDEX(UpdateSheet!$L:$L, MATCH(1, (UpdateSheet!$G:$G=MAXIFS(UpdateSheet!$G:$G, UpdateSheet!$H:$H, G1488, UpdateSheet!$G:$G, "&lt;=" &amp; D1488)) * (UpdateSheet!$H:$H=G1488), 0))), "") * J1488) +
(IFNA(IF(A1488="", "", INDEX(UpdateSheet!$P:$P, MATCH(1, (UpdateSheet!$G:$G=MAXIFS(UpdateSheet!$G:$G, UpdateSheet!$M:$M, K1488, UpdateSheet!$G:$G, "&lt;=" &amp; D1488)) * (UpdateSheet!$M:$M=K1488), 0))), "") * N1488)
)
</f>
        <v/>
      </c>
      <c r="P1488" s="86"/>
      <c r="Q1488" s="82" t="str">
        <f t="array" ref="Q1488">IF(A1488="", "", (IFNA(IF(A1488="", "", INDEX(UpdateSheet!$K:$K, MATCH(1, (UpdateSheet!$G:$G=MAXIFS(UpdateSheet!$G:$G, UpdateSheet!$H:$H, G1488, UpdateSheet!$I:$I, J1488, UpdateSheet!$G:$G, "&lt;=" &amp; D1488)) * (UpdateSheet!$H:$H=G1488) *(UpdateSheet!$I:$I=J1488), 0))), "")) +
(IFNA(IF(A1488="", "", INDEX(UpdateSheet!$O:$O, MATCH(1, (UpdateSheet!$G:$G=MAXIFS(UpdateSheet!$G:$G, UpdateSheet!$M:$M, K1488,UpdateSheet!$N:$N, N1488, UpdateSheet!$G:$G, "&lt;=" &amp; D1488)) * (UpdateSheet!$M:$M=K1488) *(UpdateSheet!$N:$N=N1488), 0))), ""))
)
</f>
        <v/>
      </c>
      <c r="R1488" s="81" t="s">
        <v>97</v>
      </c>
      <c r="S1488" s="63"/>
      <c r="T1488" s="87"/>
      <c r="U1488" s="84" t="s">
        <v>97</v>
      </c>
      <c r="V1488" s="84" t="s">
        <v>97</v>
      </c>
      <c r="W1488" s="85" t="b">
        <v>0</v>
      </c>
      <c r="X1488" s="63"/>
      <c r="Y1488" s="63"/>
      <c r="Z1488" s="63"/>
    </row>
    <row r="1489">
      <c r="A1489" s="75"/>
      <c r="B1489" s="94"/>
      <c r="C1489" s="75"/>
      <c r="D1489" s="76"/>
      <c r="E1489" s="75" t="s">
        <v>97</v>
      </c>
      <c r="F1489" s="75" t="s">
        <v>97</v>
      </c>
      <c r="G1489" s="77"/>
      <c r="H1489" s="77"/>
      <c r="I1489" s="80"/>
      <c r="J1489" s="77" t="s">
        <v>97</v>
      </c>
      <c r="K1489" s="79" t="s">
        <v>97</v>
      </c>
      <c r="L1489" s="79"/>
      <c r="M1489" s="80"/>
      <c r="N1489" s="79" t="s">
        <v>97</v>
      </c>
      <c r="O1489" s="81" t="str">
        <f t="array" ref="O1489">IF(A1489="", "", (IFNA(IF(A1489="", "", INDEX(UpdateSheet!$L:$L, MATCH(1, (UpdateSheet!$G:$G=MAXIFS(UpdateSheet!$G:$G, UpdateSheet!$H:$H, G1489, UpdateSheet!$G:$G, "&lt;=" &amp; D1489)) * (UpdateSheet!$H:$H=G1489), 0))), "") * J1489) +
(IFNA(IF(A1489="", "", INDEX(UpdateSheet!$P:$P, MATCH(1, (UpdateSheet!$G:$G=MAXIFS(UpdateSheet!$G:$G, UpdateSheet!$M:$M, K1489, UpdateSheet!$G:$G, "&lt;=" &amp; D1489)) * (UpdateSheet!$M:$M=K1489), 0))), "") * N1489)
)
</f>
        <v/>
      </c>
      <c r="P1489" s="86"/>
      <c r="Q1489" s="82" t="str">
        <f t="array" ref="Q1489">IF(A1489="", "", (IFNA(IF(A1489="", "", INDEX(UpdateSheet!$K:$K, MATCH(1, (UpdateSheet!$G:$G=MAXIFS(UpdateSheet!$G:$G, UpdateSheet!$H:$H, G1489, UpdateSheet!$I:$I, J1489, UpdateSheet!$G:$G, "&lt;=" &amp; D1489)) * (UpdateSheet!$H:$H=G1489) *(UpdateSheet!$I:$I=J1489), 0))), "")) +
(IFNA(IF(A1489="", "", INDEX(UpdateSheet!$O:$O, MATCH(1, (UpdateSheet!$G:$G=MAXIFS(UpdateSheet!$G:$G, UpdateSheet!$M:$M, K1489,UpdateSheet!$N:$N, N1489, UpdateSheet!$G:$G, "&lt;=" &amp; D1489)) * (UpdateSheet!$M:$M=K1489) *(UpdateSheet!$N:$N=N1489), 0))), ""))
)
</f>
        <v/>
      </c>
      <c r="R1489" s="81" t="s">
        <v>97</v>
      </c>
      <c r="S1489" s="63"/>
      <c r="T1489" s="87"/>
      <c r="U1489" s="84" t="s">
        <v>97</v>
      </c>
      <c r="V1489" s="84" t="s">
        <v>97</v>
      </c>
      <c r="W1489" s="85" t="b">
        <v>0</v>
      </c>
      <c r="X1489" s="63"/>
      <c r="Y1489" s="63"/>
      <c r="Z1489" s="63"/>
    </row>
    <row r="1490">
      <c r="A1490" s="75"/>
      <c r="B1490" s="94"/>
      <c r="C1490" s="75"/>
      <c r="D1490" s="76"/>
      <c r="E1490" s="75" t="s">
        <v>97</v>
      </c>
      <c r="F1490" s="75" t="s">
        <v>97</v>
      </c>
      <c r="G1490" s="77"/>
      <c r="H1490" s="77"/>
      <c r="I1490" s="80"/>
      <c r="J1490" s="77" t="s">
        <v>97</v>
      </c>
      <c r="K1490" s="79" t="s">
        <v>97</v>
      </c>
      <c r="L1490" s="79"/>
      <c r="M1490" s="80"/>
      <c r="N1490" s="79" t="s">
        <v>97</v>
      </c>
      <c r="O1490" s="81" t="str">
        <f t="array" ref="O1490">IF(A1490="", "", (IFNA(IF(A1490="", "", INDEX(UpdateSheet!$L:$L, MATCH(1, (UpdateSheet!$G:$G=MAXIFS(UpdateSheet!$G:$G, UpdateSheet!$H:$H, G1490, UpdateSheet!$G:$G, "&lt;=" &amp; D1490)) * (UpdateSheet!$H:$H=G1490), 0))), "") * J1490) +
(IFNA(IF(A1490="", "", INDEX(UpdateSheet!$P:$P, MATCH(1, (UpdateSheet!$G:$G=MAXIFS(UpdateSheet!$G:$G, UpdateSheet!$M:$M, K1490, UpdateSheet!$G:$G, "&lt;=" &amp; D1490)) * (UpdateSheet!$M:$M=K1490), 0))), "") * N1490)
)
</f>
        <v/>
      </c>
      <c r="P1490" s="86"/>
      <c r="Q1490" s="82" t="str">
        <f t="array" ref="Q1490">IF(A1490="", "", (IFNA(IF(A1490="", "", INDEX(UpdateSheet!$K:$K, MATCH(1, (UpdateSheet!$G:$G=MAXIFS(UpdateSheet!$G:$G, UpdateSheet!$H:$H, G1490, UpdateSheet!$I:$I, J1490, UpdateSheet!$G:$G, "&lt;=" &amp; D1490)) * (UpdateSheet!$H:$H=G1490) *(UpdateSheet!$I:$I=J1490), 0))), "")) +
(IFNA(IF(A1490="", "", INDEX(UpdateSheet!$O:$O, MATCH(1, (UpdateSheet!$G:$G=MAXIFS(UpdateSheet!$G:$G, UpdateSheet!$M:$M, K1490,UpdateSheet!$N:$N, N1490, UpdateSheet!$G:$G, "&lt;=" &amp; D1490)) * (UpdateSheet!$M:$M=K1490) *(UpdateSheet!$N:$N=N1490), 0))), ""))
)
</f>
        <v/>
      </c>
      <c r="R1490" s="81" t="s">
        <v>97</v>
      </c>
      <c r="S1490" s="63"/>
      <c r="T1490" s="87"/>
      <c r="U1490" s="84" t="s">
        <v>97</v>
      </c>
      <c r="V1490" s="84" t="s">
        <v>97</v>
      </c>
      <c r="W1490" s="85" t="b">
        <v>0</v>
      </c>
      <c r="X1490" s="63"/>
      <c r="Y1490" s="63"/>
      <c r="Z1490" s="63"/>
    </row>
    <row r="1491">
      <c r="A1491" s="75"/>
      <c r="B1491" s="94"/>
      <c r="C1491" s="75"/>
      <c r="D1491" s="76"/>
      <c r="E1491" s="75" t="s">
        <v>97</v>
      </c>
      <c r="F1491" s="75" t="s">
        <v>97</v>
      </c>
      <c r="G1491" s="77"/>
      <c r="H1491" s="77"/>
      <c r="I1491" s="80"/>
      <c r="J1491" s="77" t="s">
        <v>97</v>
      </c>
      <c r="K1491" s="79" t="s">
        <v>97</v>
      </c>
      <c r="L1491" s="79"/>
      <c r="M1491" s="80"/>
      <c r="N1491" s="79" t="s">
        <v>97</v>
      </c>
      <c r="O1491" s="81" t="str">
        <f t="array" ref="O1491">IF(A1491="", "", (IFNA(IF(A1491="", "", INDEX(UpdateSheet!$L:$L, MATCH(1, (UpdateSheet!$G:$G=MAXIFS(UpdateSheet!$G:$G, UpdateSheet!$H:$H, G1491, UpdateSheet!$G:$G, "&lt;=" &amp; D1491)) * (UpdateSheet!$H:$H=G1491), 0))), "") * J1491) +
(IFNA(IF(A1491="", "", INDEX(UpdateSheet!$P:$P, MATCH(1, (UpdateSheet!$G:$G=MAXIFS(UpdateSheet!$G:$G, UpdateSheet!$M:$M, K1491, UpdateSheet!$G:$G, "&lt;=" &amp; D1491)) * (UpdateSheet!$M:$M=K1491), 0))), "") * N1491)
)
</f>
        <v/>
      </c>
      <c r="P1491" s="86"/>
      <c r="Q1491" s="82" t="str">
        <f t="array" ref="Q1491">IF(A1491="", "", (IFNA(IF(A1491="", "", INDEX(UpdateSheet!$K:$K, MATCH(1, (UpdateSheet!$G:$G=MAXIFS(UpdateSheet!$G:$G, UpdateSheet!$H:$H, G1491, UpdateSheet!$I:$I, J1491, UpdateSheet!$G:$G, "&lt;=" &amp; D1491)) * (UpdateSheet!$H:$H=G1491) *(UpdateSheet!$I:$I=J1491), 0))), "")) +
(IFNA(IF(A1491="", "", INDEX(UpdateSheet!$O:$O, MATCH(1, (UpdateSheet!$G:$G=MAXIFS(UpdateSheet!$G:$G, UpdateSheet!$M:$M, K1491,UpdateSheet!$N:$N, N1491, UpdateSheet!$G:$G, "&lt;=" &amp; D1491)) * (UpdateSheet!$M:$M=K1491) *(UpdateSheet!$N:$N=N1491), 0))), ""))
)
</f>
        <v/>
      </c>
      <c r="R1491" s="81" t="s">
        <v>97</v>
      </c>
      <c r="S1491" s="63"/>
      <c r="T1491" s="87"/>
      <c r="U1491" s="84" t="s">
        <v>97</v>
      </c>
      <c r="V1491" s="84" t="s">
        <v>97</v>
      </c>
      <c r="W1491" s="85" t="b">
        <v>0</v>
      </c>
      <c r="X1491" s="63"/>
      <c r="Y1491" s="63"/>
      <c r="Z1491" s="63"/>
    </row>
    <row r="1492">
      <c r="A1492" s="75"/>
      <c r="B1492" s="94"/>
      <c r="C1492" s="75"/>
      <c r="D1492" s="76"/>
      <c r="E1492" s="75" t="s">
        <v>97</v>
      </c>
      <c r="F1492" s="75" t="s">
        <v>97</v>
      </c>
      <c r="G1492" s="77"/>
      <c r="H1492" s="77"/>
      <c r="I1492" s="80"/>
      <c r="J1492" s="77" t="s">
        <v>97</v>
      </c>
      <c r="K1492" s="79" t="s">
        <v>97</v>
      </c>
      <c r="L1492" s="79"/>
      <c r="M1492" s="80"/>
      <c r="N1492" s="79" t="s">
        <v>97</v>
      </c>
      <c r="O1492" s="81" t="str">
        <f t="array" ref="O1492">IF(A1492="", "", (IFNA(IF(A1492="", "", INDEX(UpdateSheet!$L:$L, MATCH(1, (UpdateSheet!$G:$G=MAXIFS(UpdateSheet!$G:$G, UpdateSheet!$H:$H, G1492, UpdateSheet!$G:$G, "&lt;=" &amp; D1492)) * (UpdateSheet!$H:$H=G1492), 0))), "") * J1492) +
(IFNA(IF(A1492="", "", INDEX(UpdateSheet!$P:$P, MATCH(1, (UpdateSheet!$G:$G=MAXIFS(UpdateSheet!$G:$G, UpdateSheet!$M:$M, K1492, UpdateSheet!$G:$G, "&lt;=" &amp; D1492)) * (UpdateSheet!$M:$M=K1492), 0))), "") * N1492)
)
</f>
        <v/>
      </c>
      <c r="P1492" s="86"/>
      <c r="Q1492" s="82" t="str">
        <f t="array" ref="Q1492">IF(A1492="", "", (IFNA(IF(A1492="", "", INDEX(UpdateSheet!$K:$K, MATCH(1, (UpdateSheet!$G:$G=MAXIFS(UpdateSheet!$G:$G, UpdateSheet!$H:$H, G1492, UpdateSheet!$I:$I, J1492, UpdateSheet!$G:$G, "&lt;=" &amp; D1492)) * (UpdateSheet!$H:$H=G1492) *(UpdateSheet!$I:$I=J1492), 0))), "")) +
(IFNA(IF(A1492="", "", INDEX(UpdateSheet!$O:$O, MATCH(1, (UpdateSheet!$G:$G=MAXIFS(UpdateSheet!$G:$G, UpdateSheet!$M:$M, K1492,UpdateSheet!$N:$N, N1492, UpdateSheet!$G:$G, "&lt;=" &amp; D1492)) * (UpdateSheet!$M:$M=K1492) *(UpdateSheet!$N:$N=N1492), 0))), ""))
)
</f>
        <v/>
      </c>
      <c r="R1492" s="81" t="s">
        <v>97</v>
      </c>
      <c r="S1492" s="63"/>
      <c r="T1492" s="87"/>
      <c r="U1492" s="84" t="s">
        <v>97</v>
      </c>
      <c r="V1492" s="84" t="s">
        <v>97</v>
      </c>
      <c r="W1492" s="85" t="b">
        <v>0</v>
      </c>
      <c r="X1492" s="63"/>
      <c r="Y1492" s="63"/>
      <c r="Z1492" s="63"/>
    </row>
    <row r="1493">
      <c r="A1493" s="75"/>
      <c r="B1493" s="94"/>
      <c r="C1493" s="75"/>
      <c r="D1493" s="76"/>
      <c r="E1493" s="75" t="s">
        <v>97</v>
      </c>
      <c r="F1493" s="75" t="s">
        <v>97</v>
      </c>
      <c r="G1493" s="77"/>
      <c r="H1493" s="77"/>
      <c r="I1493" s="80"/>
      <c r="J1493" s="77" t="s">
        <v>97</v>
      </c>
      <c r="K1493" s="79" t="s">
        <v>97</v>
      </c>
      <c r="L1493" s="79"/>
      <c r="M1493" s="80"/>
      <c r="N1493" s="79" t="s">
        <v>97</v>
      </c>
      <c r="O1493" s="81" t="str">
        <f t="array" ref="O1493">IF(A1493="", "", (IFNA(IF(A1493="", "", INDEX(UpdateSheet!$L:$L, MATCH(1, (UpdateSheet!$G:$G=MAXIFS(UpdateSheet!$G:$G, UpdateSheet!$H:$H, G1493, UpdateSheet!$G:$G, "&lt;=" &amp; D1493)) * (UpdateSheet!$H:$H=G1493), 0))), "") * J1493) +
(IFNA(IF(A1493="", "", INDEX(UpdateSheet!$P:$P, MATCH(1, (UpdateSheet!$G:$G=MAXIFS(UpdateSheet!$G:$G, UpdateSheet!$M:$M, K1493, UpdateSheet!$G:$G, "&lt;=" &amp; D1493)) * (UpdateSheet!$M:$M=K1493), 0))), "") * N1493)
)
</f>
        <v/>
      </c>
      <c r="P1493" s="86"/>
      <c r="Q1493" s="82" t="str">
        <f t="array" ref="Q1493">IF(A1493="", "", (IFNA(IF(A1493="", "", INDEX(UpdateSheet!$K:$K, MATCH(1, (UpdateSheet!$G:$G=MAXIFS(UpdateSheet!$G:$G, UpdateSheet!$H:$H, G1493, UpdateSheet!$I:$I, J1493, UpdateSheet!$G:$G, "&lt;=" &amp; D1493)) * (UpdateSheet!$H:$H=G1493) *(UpdateSheet!$I:$I=J1493), 0))), "")) +
(IFNA(IF(A1493="", "", INDEX(UpdateSheet!$O:$O, MATCH(1, (UpdateSheet!$G:$G=MAXIFS(UpdateSheet!$G:$G, UpdateSheet!$M:$M, K1493,UpdateSheet!$N:$N, N1493, UpdateSheet!$G:$G, "&lt;=" &amp; D1493)) * (UpdateSheet!$M:$M=K1493) *(UpdateSheet!$N:$N=N1493), 0))), ""))
)
</f>
        <v/>
      </c>
      <c r="R1493" s="81" t="s">
        <v>97</v>
      </c>
      <c r="S1493" s="63"/>
      <c r="T1493" s="87"/>
      <c r="U1493" s="84" t="s">
        <v>97</v>
      </c>
      <c r="V1493" s="84" t="s">
        <v>97</v>
      </c>
      <c r="W1493" s="85" t="b">
        <v>0</v>
      </c>
      <c r="X1493" s="63"/>
      <c r="Y1493" s="63"/>
      <c r="Z1493" s="63"/>
    </row>
    <row r="1494">
      <c r="A1494" s="75"/>
      <c r="B1494" s="94"/>
      <c r="C1494" s="75"/>
      <c r="D1494" s="76"/>
      <c r="E1494" s="75" t="s">
        <v>97</v>
      </c>
      <c r="F1494" s="75" t="s">
        <v>97</v>
      </c>
      <c r="G1494" s="77"/>
      <c r="H1494" s="77"/>
      <c r="I1494" s="80"/>
      <c r="J1494" s="77" t="s">
        <v>97</v>
      </c>
      <c r="K1494" s="79" t="s">
        <v>97</v>
      </c>
      <c r="L1494" s="79"/>
      <c r="M1494" s="80"/>
      <c r="N1494" s="79" t="s">
        <v>97</v>
      </c>
      <c r="O1494" s="81" t="str">
        <f t="array" ref="O1494">IF(A1494="", "", (IFNA(IF(A1494="", "", INDEX(UpdateSheet!$L:$L, MATCH(1, (UpdateSheet!$G:$G=MAXIFS(UpdateSheet!$G:$G, UpdateSheet!$H:$H, G1494, UpdateSheet!$G:$G, "&lt;=" &amp; D1494)) * (UpdateSheet!$H:$H=G1494), 0))), "") * J1494) +
(IFNA(IF(A1494="", "", INDEX(UpdateSheet!$P:$P, MATCH(1, (UpdateSheet!$G:$G=MAXIFS(UpdateSheet!$G:$G, UpdateSheet!$M:$M, K1494, UpdateSheet!$G:$G, "&lt;=" &amp; D1494)) * (UpdateSheet!$M:$M=K1494), 0))), "") * N1494)
)
</f>
        <v/>
      </c>
      <c r="P1494" s="86"/>
      <c r="Q1494" s="82" t="str">
        <f t="array" ref="Q1494">IF(A1494="", "", (IFNA(IF(A1494="", "", INDEX(UpdateSheet!$K:$K, MATCH(1, (UpdateSheet!$G:$G=MAXIFS(UpdateSheet!$G:$G, UpdateSheet!$H:$H, G1494, UpdateSheet!$I:$I, J1494, UpdateSheet!$G:$G, "&lt;=" &amp; D1494)) * (UpdateSheet!$H:$H=G1494) *(UpdateSheet!$I:$I=J1494), 0))), "")) +
(IFNA(IF(A1494="", "", INDEX(UpdateSheet!$O:$O, MATCH(1, (UpdateSheet!$G:$G=MAXIFS(UpdateSheet!$G:$G, UpdateSheet!$M:$M, K1494,UpdateSheet!$N:$N, N1494, UpdateSheet!$G:$G, "&lt;=" &amp; D1494)) * (UpdateSheet!$M:$M=K1494) *(UpdateSheet!$N:$N=N1494), 0))), ""))
)
</f>
        <v/>
      </c>
      <c r="R1494" s="81" t="s">
        <v>97</v>
      </c>
      <c r="S1494" s="63"/>
      <c r="T1494" s="87"/>
      <c r="U1494" s="84" t="s">
        <v>97</v>
      </c>
      <c r="V1494" s="84" t="s">
        <v>97</v>
      </c>
      <c r="W1494" s="85" t="b">
        <v>0</v>
      </c>
      <c r="X1494" s="63"/>
      <c r="Y1494" s="63"/>
      <c r="Z1494" s="63"/>
    </row>
    <row r="1495">
      <c r="A1495" s="75"/>
      <c r="B1495" s="94"/>
      <c r="C1495" s="75"/>
      <c r="D1495" s="76"/>
      <c r="E1495" s="75" t="s">
        <v>97</v>
      </c>
      <c r="F1495" s="75" t="s">
        <v>97</v>
      </c>
      <c r="G1495" s="77"/>
      <c r="H1495" s="77"/>
      <c r="I1495" s="80"/>
      <c r="J1495" s="77" t="s">
        <v>97</v>
      </c>
      <c r="K1495" s="79" t="s">
        <v>97</v>
      </c>
      <c r="L1495" s="79"/>
      <c r="M1495" s="80"/>
      <c r="N1495" s="79" t="s">
        <v>97</v>
      </c>
      <c r="O1495" s="81" t="str">
        <f t="array" ref="O1495">IF(A1495="", "", (IFNA(IF(A1495="", "", INDEX(UpdateSheet!$L:$L, MATCH(1, (UpdateSheet!$G:$G=MAXIFS(UpdateSheet!$G:$G, UpdateSheet!$H:$H, G1495, UpdateSheet!$G:$G, "&lt;=" &amp; D1495)) * (UpdateSheet!$H:$H=G1495), 0))), "") * J1495) +
(IFNA(IF(A1495="", "", INDEX(UpdateSheet!$P:$P, MATCH(1, (UpdateSheet!$G:$G=MAXIFS(UpdateSheet!$G:$G, UpdateSheet!$M:$M, K1495, UpdateSheet!$G:$G, "&lt;=" &amp; D1495)) * (UpdateSheet!$M:$M=K1495), 0))), "") * N1495)
)
</f>
        <v/>
      </c>
      <c r="P1495" s="86"/>
      <c r="Q1495" s="82" t="str">
        <f t="array" ref="Q1495">IF(A1495="", "", (IFNA(IF(A1495="", "", INDEX(UpdateSheet!$K:$K, MATCH(1, (UpdateSheet!$G:$G=MAXIFS(UpdateSheet!$G:$G, UpdateSheet!$H:$H, G1495, UpdateSheet!$I:$I, J1495, UpdateSheet!$G:$G, "&lt;=" &amp; D1495)) * (UpdateSheet!$H:$H=G1495) *(UpdateSheet!$I:$I=J1495), 0))), "")) +
(IFNA(IF(A1495="", "", INDEX(UpdateSheet!$O:$O, MATCH(1, (UpdateSheet!$G:$G=MAXIFS(UpdateSheet!$G:$G, UpdateSheet!$M:$M, K1495,UpdateSheet!$N:$N, N1495, UpdateSheet!$G:$G, "&lt;=" &amp; D1495)) * (UpdateSheet!$M:$M=K1495) *(UpdateSheet!$N:$N=N1495), 0))), ""))
)
</f>
        <v/>
      </c>
      <c r="R1495" s="81" t="s">
        <v>97</v>
      </c>
      <c r="S1495" s="63"/>
      <c r="T1495" s="87"/>
      <c r="U1495" s="84" t="s">
        <v>97</v>
      </c>
      <c r="V1495" s="84" t="s">
        <v>97</v>
      </c>
      <c r="W1495" s="85" t="b">
        <v>0</v>
      </c>
      <c r="X1495" s="63"/>
      <c r="Y1495" s="63"/>
      <c r="Z1495" s="63"/>
    </row>
    <row r="1496">
      <c r="A1496" s="75"/>
      <c r="B1496" s="94"/>
      <c r="C1496" s="75"/>
      <c r="D1496" s="76"/>
      <c r="E1496" s="75" t="s">
        <v>97</v>
      </c>
      <c r="F1496" s="75" t="s">
        <v>97</v>
      </c>
      <c r="G1496" s="77"/>
      <c r="H1496" s="77"/>
      <c r="I1496" s="80"/>
      <c r="J1496" s="77" t="s">
        <v>97</v>
      </c>
      <c r="K1496" s="79" t="s">
        <v>97</v>
      </c>
      <c r="L1496" s="79"/>
      <c r="M1496" s="80"/>
      <c r="N1496" s="79" t="s">
        <v>97</v>
      </c>
      <c r="O1496" s="81" t="str">
        <f t="array" ref="O1496">IF(A1496="", "", (IFNA(IF(A1496="", "", INDEX(UpdateSheet!$L:$L, MATCH(1, (UpdateSheet!$G:$G=MAXIFS(UpdateSheet!$G:$G, UpdateSheet!$H:$H, G1496, UpdateSheet!$G:$G, "&lt;=" &amp; D1496)) * (UpdateSheet!$H:$H=G1496), 0))), "") * J1496) +
(IFNA(IF(A1496="", "", INDEX(UpdateSheet!$P:$P, MATCH(1, (UpdateSheet!$G:$G=MAXIFS(UpdateSheet!$G:$G, UpdateSheet!$M:$M, K1496, UpdateSheet!$G:$G, "&lt;=" &amp; D1496)) * (UpdateSheet!$M:$M=K1496), 0))), "") * N1496)
)
</f>
        <v/>
      </c>
      <c r="P1496" s="86"/>
      <c r="Q1496" s="82" t="str">
        <f t="array" ref="Q1496">IF(A1496="", "", (IFNA(IF(A1496="", "", INDEX(UpdateSheet!$K:$K, MATCH(1, (UpdateSheet!$G:$G=MAXIFS(UpdateSheet!$G:$G, UpdateSheet!$H:$H, G1496, UpdateSheet!$I:$I, J1496, UpdateSheet!$G:$G, "&lt;=" &amp; D1496)) * (UpdateSheet!$H:$H=G1496) *(UpdateSheet!$I:$I=J1496), 0))), "")) +
(IFNA(IF(A1496="", "", INDEX(UpdateSheet!$O:$O, MATCH(1, (UpdateSheet!$G:$G=MAXIFS(UpdateSheet!$G:$G, UpdateSheet!$M:$M, K1496,UpdateSheet!$N:$N, N1496, UpdateSheet!$G:$G, "&lt;=" &amp; D1496)) * (UpdateSheet!$M:$M=K1496) *(UpdateSheet!$N:$N=N1496), 0))), ""))
)
</f>
        <v/>
      </c>
      <c r="R1496" s="81" t="s">
        <v>97</v>
      </c>
      <c r="S1496" s="63"/>
      <c r="T1496" s="87"/>
      <c r="U1496" s="84" t="s">
        <v>97</v>
      </c>
      <c r="V1496" s="84" t="s">
        <v>97</v>
      </c>
      <c r="W1496" s="85" t="b">
        <v>0</v>
      </c>
      <c r="X1496" s="63"/>
      <c r="Y1496" s="63"/>
      <c r="Z1496" s="63"/>
    </row>
    <row r="1497">
      <c r="A1497" s="75"/>
      <c r="B1497" s="94"/>
      <c r="C1497" s="75"/>
      <c r="D1497" s="76"/>
      <c r="E1497" s="75" t="s">
        <v>97</v>
      </c>
      <c r="F1497" s="75" t="s">
        <v>97</v>
      </c>
      <c r="G1497" s="77"/>
      <c r="H1497" s="77"/>
      <c r="I1497" s="80"/>
      <c r="J1497" s="77" t="s">
        <v>97</v>
      </c>
      <c r="K1497" s="79" t="s">
        <v>97</v>
      </c>
      <c r="L1497" s="79"/>
      <c r="M1497" s="80"/>
      <c r="N1497" s="79" t="s">
        <v>97</v>
      </c>
      <c r="O1497" s="81" t="str">
        <f t="array" ref="O1497">IF(A1497="", "", (IFNA(IF(A1497="", "", INDEX(UpdateSheet!$L:$L, MATCH(1, (UpdateSheet!$G:$G=MAXIFS(UpdateSheet!$G:$G, UpdateSheet!$H:$H, G1497, UpdateSheet!$G:$G, "&lt;=" &amp; D1497)) * (UpdateSheet!$H:$H=G1497), 0))), "") * J1497) +
(IFNA(IF(A1497="", "", INDEX(UpdateSheet!$P:$P, MATCH(1, (UpdateSheet!$G:$G=MAXIFS(UpdateSheet!$G:$G, UpdateSheet!$M:$M, K1497, UpdateSheet!$G:$G, "&lt;=" &amp; D1497)) * (UpdateSheet!$M:$M=K1497), 0))), "") * N1497)
)
</f>
        <v/>
      </c>
      <c r="P1497" s="86"/>
      <c r="Q1497" s="82" t="str">
        <f t="array" ref="Q1497">IF(A1497="", "", (IFNA(IF(A1497="", "", INDEX(UpdateSheet!$K:$K, MATCH(1, (UpdateSheet!$G:$G=MAXIFS(UpdateSheet!$G:$G, UpdateSheet!$H:$H, G1497, UpdateSheet!$I:$I, J1497, UpdateSheet!$G:$G, "&lt;=" &amp; D1497)) * (UpdateSheet!$H:$H=G1497) *(UpdateSheet!$I:$I=J1497), 0))), "")) +
(IFNA(IF(A1497="", "", INDEX(UpdateSheet!$O:$O, MATCH(1, (UpdateSheet!$G:$G=MAXIFS(UpdateSheet!$G:$G, UpdateSheet!$M:$M, K1497,UpdateSheet!$N:$N, N1497, UpdateSheet!$G:$G, "&lt;=" &amp; D1497)) * (UpdateSheet!$M:$M=K1497) *(UpdateSheet!$N:$N=N1497), 0))), ""))
)
</f>
        <v/>
      </c>
      <c r="R1497" s="81" t="s">
        <v>97</v>
      </c>
      <c r="S1497" s="63"/>
      <c r="T1497" s="87"/>
      <c r="U1497" s="84" t="s">
        <v>97</v>
      </c>
      <c r="V1497" s="84" t="s">
        <v>97</v>
      </c>
      <c r="W1497" s="85" t="b">
        <v>0</v>
      </c>
      <c r="X1497" s="63"/>
      <c r="Y1497" s="63"/>
      <c r="Z1497" s="63"/>
    </row>
    <row r="1498">
      <c r="A1498" s="75"/>
      <c r="B1498" s="94"/>
      <c r="C1498" s="75"/>
      <c r="D1498" s="76"/>
      <c r="E1498" s="75" t="s">
        <v>97</v>
      </c>
      <c r="F1498" s="75" t="s">
        <v>97</v>
      </c>
      <c r="G1498" s="77"/>
      <c r="H1498" s="77"/>
      <c r="I1498" s="80"/>
      <c r="J1498" s="77" t="s">
        <v>97</v>
      </c>
      <c r="K1498" s="79" t="s">
        <v>97</v>
      </c>
      <c r="L1498" s="79"/>
      <c r="M1498" s="80"/>
      <c r="N1498" s="79" t="s">
        <v>97</v>
      </c>
      <c r="O1498" s="81" t="str">
        <f t="array" ref="O1498">IF(A1498="", "", (IFNA(IF(A1498="", "", INDEX(UpdateSheet!$L:$L, MATCH(1, (UpdateSheet!$G:$G=MAXIFS(UpdateSheet!$G:$G, UpdateSheet!$H:$H, G1498, UpdateSheet!$G:$G, "&lt;=" &amp; D1498)) * (UpdateSheet!$H:$H=G1498), 0))), "") * J1498) +
(IFNA(IF(A1498="", "", INDEX(UpdateSheet!$P:$P, MATCH(1, (UpdateSheet!$G:$G=MAXIFS(UpdateSheet!$G:$G, UpdateSheet!$M:$M, K1498, UpdateSheet!$G:$G, "&lt;=" &amp; D1498)) * (UpdateSheet!$M:$M=K1498), 0))), "") * N1498)
)
</f>
        <v/>
      </c>
      <c r="P1498" s="86"/>
      <c r="Q1498" s="82" t="str">
        <f t="array" ref="Q1498">IF(A1498="", "", (IFNA(IF(A1498="", "", INDEX(UpdateSheet!$K:$K, MATCH(1, (UpdateSheet!$G:$G=MAXIFS(UpdateSheet!$G:$G, UpdateSheet!$H:$H, G1498, UpdateSheet!$I:$I, J1498, UpdateSheet!$G:$G, "&lt;=" &amp; D1498)) * (UpdateSheet!$H:$H=G1498) *(UpdateSheet!$I:$I=J1498), 0))), "")) +
(IFNA(IF(A1498="", "", INDEX(UpdateSheet!$O:$O, MATCH(1, (UpdateSheet!$G:$G=MAXIFS(UpdateSheet!$G:$G, UpdateSheet!$M:$M, K1498,UpdateSheet!$N:$N, N1498, UpdateSheet!$G:$G, "&lt;=" &amp; D1498)) * (UpdateSheet!$M:$M=K1498) *(UpdateSheet!$N:$N=N1498), 0))), ""))
)
</f>
        <v/>
      </c>
      <c r="R1498" s="81" t="s">
        <v>97</v>
      </c>
      <c r="S1498" s="63"/>
      <c r="T1498" s="87"/>
      <c r="U1498" s="84" t="s">
        <v>97</v>
      </c>
      <c r="V1498" s="84" t="s">
        <v>97</v>
      </c>
      <c r="W1498" s="85" t="b">
        <v>0</v>
      </c>
      <c r="X1498" s="63"/>
      <c r="Y1498" s="63"/>
      <c r="Z1498" s="63"/>
    </row>
    <row r="1499">
      <c r="A1499" s="75"/>
      <c r="B1499" s="94"/>
      <c r="C1499" s="75"/>
      <c r="D1499" s="76"/>
      <c r="E1499" s="75" t="s">
        <v>97</v>
      </c>
      <c r="F1499" s="75" t="s">
        <v>97</v>
      </c>
      <c r="G1499" s="77"/>
      <c r="H1499" s="77"/>
      <c r="I1499" s="80"/>
      <c r="J1499" s="77" t="s">
        <v>97</v>
      </c>
      <c r="K1499" s="79" t="s">
        <v>97</v>
      </c>
      <c r="L1499" s="79"/>
      <c r="M1499" s="80"/>
      <c r="N1499" s="79" t="s">
        <v>97</v>
      </c>
      <c r="O1499" s="81" t="str">
        <f t="array" ref="O1499">IF(A1499="", "", (IFNA(IF(A1499="", "", INDEX(UpdateSheet!$L:$L, MATCH(1, (UpdateSheet!$G:$G=MAXIFS(UpdateSheet!$G:$G, UpdateSheet!$H:$H, G1499, UpdateSheet!$G:$G, "&lt;=" &amp; D1499)) * (UpdateSheet!$H:$H=G1499), 0))), "") * J1499) +
(IFNA(IF(A1499="", "", INDEX(UpdateSheet!$P:$P, MATCH(1, (UpdateSheet!$G:$G=MAXIFS(UpdateSheet!$G:$G, UpdateSheet!$M:$M, K1499, UpdateSheet!$G:$G, "&lt;=" &amp; D1499)) * (UpdateSheet!$M:$M=K1499), 0))), "") * N1499)
)
</f>
        <v/>
      </c>
      <c r="P1499" s="86"/>
      <c r="Q1499" s="82" t="str">
        <f t="array" ref="Q1499">IF(A1499="", "", (IFNA(IF(A1499="", "", INDEX(UpdateSheet!$K:$K, MATCH(1, (UpdateSheet!$G:$G=MAXIFS(UpdateSheet!$G:$G, UpdateSheet!$H:$H, G1499, UpdateSheet!$I:$I, J1499, UpdateSheet!$G:$G, "&lt;=" &amp; D1499)) * (UpdateSheet!$H:$H=G1499) *(UpdateSheet!$I:$I=J1499), 0))), "")) +
(IFNA(IF(A1499="", "", INDEX(UpdateSheet!$O:$O, MATCH(1, (UpdateSheet!$G:$G=MAXIFS(UpdateSheet!$G:$G, UpdateSheet!$M:$M, K1499,UpdateSheet!$N:$N, N1499, UpdateSheet!$G:$G, "&lt;=" &amp; D1499)) * (UpdateSheet!$M:$M=K1499) *(UpdateSheet!$N:$N=N1499), 0))), ""))
)
</f>
        <v/>
      </c>
      <c r="R1499" s="81" t="s">
        <v>97</v>
      </c>
      <c r="S1499" s="63"/>
      <c r="T1499" s="87"/>
      <c r="U1499" s="84" t="s">
        <v>97</v>
      </c>
      <c r="V1499" s="84" t="s">
        <v>97</v>
      </c>
      <c r="W1499" s="85" t="b">
        <v>0</v>
      </c>
      <c r="X1499" s="63"/>
      <c r="Y1499" s="63"/>
      <c r="Z1499" s="63"/>
    </row>
    <row r="1500">
      <c r="A1500" s="75"/>
      <c r="B1500" s="94"/>
      <c r="C1500" s="75"/>
      <c r="D1500" s="76"/>
      <c r="E1500" s="75" t="s">
        <v>97</v>
      </c>
      <c r="F1500" s="75" t="s">
        <v>97</v>
      </c>
      <c r="G1500" s="77"/>
      <c r="H1500" s="77"/>
      <c r="I1500" s="80"/>
      <c r="J1500" s="77" t="s">
        <v>97</v>
      </c>
      <c r="K1500" s="79" t="s">
        <v>97</v>
      </c>
      <c r="L1500" s="79"/>
      <c r="M1500" s="80"/>
      <c r="N1500" s="79" t="s">
        <v>97</v>
      </c>
      <c r="O1500" s="81" t="str">
        <f t="array" ref="O1500">IF(A1500="", "", (IFNA(IF(A1500="", "", INDEX(UpdateSheet!$L:$L, MATCH(1, (UpdateSheet!$G:$G=MAXIFS(UpdateSheet!$G:$G, UpdateSheet!$H:$H, G1500, UpdateSheet!$G:$G, "&lt;=" &amp; D1500)) * (UpdateSheet!$H:$H=G1500), 0))), "") * J1500) +
(IFNA(IF(A1500="", "", INDEX(UpdateSheet!$P:$P, MATCH(1, (UpdateSheet!$G:$G=MAXIFS(UpdateSheet!$G:$G, UpdateSheet!$M:$M, K1500, UpdateSheet!$G:$G, "&lt;=" &amp; D1500)) * (UpdateSheet!$M:$M=K1500), 0))), "") * N1500)
)
</f>
        <v/>
      </c>
      <c r="P1500" s="86"/>
      <c r="Q1500" s="82" t="str">
        <f t="array" ref="Q1500">IF(A1500="", "", (IFNA(IF(A1500="", "", INDEX(UpdateSheet!$K:$K, MATCH(1, (UpdateSheet!$G:$G=MAXIFS(UpdateSheet!$G:$G, UpdateSheet!$H:$H, G1500, UpdateSheet!$I:$I, J1500, UpdateSheet!$G:$G, "&lt;=" &amp; D1500)) * (UpdateSheet!$H:$H=G1500) *(UpdateSheet!$I:$I=J1500), 0))), "")) +
(IFNA(IF(A1500="", "", INDEX(UpdateSheet!$O:$O, MATCH(1, (UpdateSheet!$G:$G=MAXIFS(UpdateSheet!$G:$G, UpdateSheet!$M:$M, K1500,UpdateSheet!$N:$N, N1500, UpdateSheet!$G:$G, "&lt;=" &amp; D1500)) * (UpdateSheet!$M:$M=K1500) *(UpdateSheet!$N:$N=N1500), 0))), ""))
)
</f>
        <v/>
      </c>
      <c r="R1500" s="81" t="s">
        <v>97</v>
      </c>
      <c r="S1500" s="63"/>
      <c r="T1500" s="87"/>
      <c r="U1500" s="84" t="s">
        <v>97</v>
      </c>
      <c r="V1500" s="84" t="s">
        <v>97</v>
      </c>
      <c r="W1500" s="85" t="b">
        <v>0</v>
      </c>
      <c r="X1500" s="63"/>
      <c r="Y1500" s="63"/>
      <c r="Z1500" s="63"/>
    </row>
    <row r="1501">
      <c r="A1501" s="75"/>
      <c r="B1501" s="94"/>
      <c r="C1501" s="75"/>
      <c r="D1501" s="76"/>
      <c r="E1501" s="75" t="s">
        <v>97</v>
      </c>
      <c r="F1501" s="75" t="s">
        <v>97</v>
      </c>
      <c r="G1501" s="77"/>
      <c r="H1501" s="77"/>
      <c r="I1501" s="80"/>
      <c r="J1501" s="77" t="s">
        <v>97</v>
      </c>
      <c r="K1501" s="79" t="s">
        <v>97</v>
      </c>
      <c r="L1501" s="79"/>
      <c r="M1501" s="80"/>
      <c r="N1501" s="79" t="s">
        <v>97</v>
      </c>
      <c r="O1501" s="81" t="str">
        <f t="array" ref="O1501">IF(A1501="", "", (IFNA(IF(A1501="", "", INDEX(UpdateSheet!$L:$L, MATCH(1, (UpdateSheet!$G:$G=MAXIFS(UpdateSheet!$G:$G, UpdateSheet!$H:$H, G1501, UpdateSheet!$G:$G, "&lt;=" &amp; D1501)) * (UpdateSheet!$H:$H=G1501), 0))), "") * J1501) +
(IFNA(IF(A1501="", "", INDEX(UpdateSheet!$P:$P, MATCH(1, (UpdateSheet!$G:$G=MAXIFS(UpdateSheet!$G:$G, UpdateSheet!$M:$M, K1501, UpdateSheet!$G:$G, "&lt;=" &amp; D1501)) * (UpdateSheet!$M:$M=K1501), 0))), "") * N1501)
)
</f>
        <v/>
      </c>
      <c r="P1501" s="86"/>
      <c r="Q1501" s="82" t="str">
        <f t="array" ref="Q1501">IF(A1501="", "", (IFNA(IF(A1501="", "", INDEX(UpdateSheet!$K:$K, MATCH(1, (UpdateSheet!$G:$G=MAXIFS(UpdateSheet!$G:$G, UpdateSheet!$H:$H, G1501, UpdateSheet!$I:$I, J1501, UpdateSheet!$G:$G, "&lt;=" &amp; D1501)) * (UpdateSheet!$H:$H=G1501) *(UpdateSheet!$I:$I=J1501), 0))), "")) +
(IFNA(IF(A1501="", "", INDEX(UpdateSheet!$O:$O, MATCH(1, (UpdateSheet!$G:$G=MAXIFS(UpdateSheet!$G:$G, UpdateSheet!$M:$M, K1501,UpdateSheet!$N:$N, N1501, UpdateSheet!$G:$G, "&lt;=" &amp; D1501)) * (UpdateSheet!$M:$M=K1501) *(UpdateSheet!$N:$N=N1501), 0))), ""))
)
</f>
        <v/>
      </c>
      <c r="R1501" s="81" t="s">
        <v>97</v>
      </c>
      <c r="S1501" s="63"/>
      <c r="T1501" s="87"/>
      <c r="U1501" s="84" t="s">
        <v>97</v>
      </c>
      <c r="V1501" s="84" t="s">
        <v>97</v>
      </c>
      <c r="W1501" s="85" t="b">
        <v>0</v>
      </c>
      <c r="X1501" s="63"/>
      <c r="Y1501" s="63"/>
      <c r="Z1501" s="63"/>
    </row>
    <row r="1502">
      <c r="A1502" s="75"/>
      <c r="B1502" s="94"/>
      <c r="C1502" s="75"/>
      <c r="D1502" s="76"/>
      <c r="E1502" s="75" t="s">
        <v>97</v>
      </c>
      <c r="F1502" s="75" t="s">
        <v>97</v>
      </c>
      <c r="G1502" s="77"/>
      <c r="H1502" s="77"/>
      <c r="I1502" s="80"/>
      <c r="J1502" s="77" t="s">
        <v>97</v>
      </c>
      <c r="K1502" s="79" t="s">
        <v>97</v>
      </c>
      <c r="L1502" s="79"/>
      <c r="M1502" s="80"/>
      <c r="N1502" s="79" t="s">
        <v>97</v>
      </c>
      <c r="O1502" s="81" t="str">
        <f t="array" ref="O1502">IF(A1502="", "", (IFNA(IF(A1502="", "", INDEX(UpdateSheet!$L:$L, MATCH(1, (UpdateSheet!$G:$G=MAXIFS(UpdateSheet!$G:$G, UpdateSheet!$H:$H, G1502, UpdateSheet!$G:$G, "&lt;=" &amp; D1502)) * (UpdateSheet!$H:$H=G1502), 0))), "") * J1502) +
(IFNA(IF(A1502="", "", INDEX(UpdateSheet!$P:$P, MATCH(1, (UpdateSheet!$G:$G=MAXIFS(UpdateSheet!$G:$G, UpdateSheet!$M:$M, K1502, UpdateSheet!$G:$G, "&lt;=" &amp; D1502)) * (UpdateSheet!$M:$M=K1502), 0))), "") * N1502)
)
</f>
        <v/>
      </c>
      <c r="P1502" s="86"/>
      <c r="Q1502" s="82" t="str">
        <f t="array" ref="Q1502">IF(A1502="", "", (IFNA(IF(A1502="", "", INDEX(UpdateSheet!$K:$K, MATCH(1, (UpdateSheet!$G:$G=MAXIFS(UpdateSheet!$G:$G, UpdateSheet!$H:$H, G1502, UpdateSheet!$I:$I, J1502, UpdateSheet!$G:$G, "&lt;=" &amp; D1502)) * (UpdateSheet!$H:$H=G1502) *(UpdateSheet!$I:$I=J1502), 0))), "")) +
(IFNA(IF(A1502="", "", INDEX(UpdateSheet!$O:$O, MATCH(1, (UpdateSheet!$G:$G=MAXIFS(UpdateSheet!$G:$G, UpdateSheet!$M:$M, K1502,UpdateSheet!$N:$N, N1502, UpdateSheet!$G:$G, "&lt;=" &amp; D1502)) * (UpdateSheet!$M:$M=K1502) *(UpdateSheet!$N:$N=N1502), 0))), ""))
)
</f>
        <v/>
      </c>
      <c r="R1502" s="81" t="s">
        <v>97</v>
      </c>
      <c r="S1502" s="63"/>
      <c r="T1502" s="87"/>
      <c r="U1502" s="84" t="s">
        <v>97</v>
      </c>
      <c r="V1502" s="84" t="s">
        <v>97</v>
      </c>
      <c r="W1502" s="85" t="b">
        <v>0</v>
      </c>
      <c r="X1502" s="63"/>
      <c r="Y1502" s="63"/>
      <c r="Z1502" s="63"/>
    </row>
    <row r="1503">
      <c r="A1503" s="75"/>
      <c r="B1503" s="94"/>
      <c r="C1503" s="75"/>
      <c r="D1503" s="76"/>
      <c r="E1503" s="75" t="s">
        <v>97</v>
      </c>
      <c r="F1503" s="75" t="s">
        <v>97</v>
      </c>
      <c r="G1503" s="77"/>
      <c r="H1503" s="77"/>
      <c r="I1503" s="80"/>
      <c r="J1503" s="77" t="s">
        <v>97</v>
      </c>
      <c r="K1503" s="79" t="s">
        <v>97</v>
      </c>
      <c r="L1503" s="79"/>
      <c r="M1503" s="80"/>
      <c r="N1503" s="79" t="s">
        <v>97</v>
      </c>
      <c r="O1503" s="81" t="str">
        <f t="array" ref="O1503">IF(A1503="", "", (IFNA(IF(A1503="", "", INDEX(UpdateSheet!$L:$L, MATCH(1, (UpdateSheet!$G:$G=MAXIFS(UpdateSheet!$G:$G, UpdateSheet!$H:$H, G1503, UpdateSheet!$G:$G, "&lt;=" &amp; D1503)) * (UpdateSheet!$H:$H=G1503), 0))), "") * J1503) +
(IFNA(IF(A1503="", "", INDEX(UpdateSheet!$P:$P, MATCH(1, (UpdateSheet!$G:$G=MAXIFS(UpdateSheet!$G:$G, UpdateSheet!$M:$M, K1503, UpdateSheet!$G:$G, "&lt;=" &amp; D1503)) * (UpdateSheet!$M:$M=K1503), 0))), "") * N1503)
)
</f>
        <v/>
      </c>
      <c r="P1503" s="86"/>
      <c r="Q1503" s="82" t="str">
        <f t="array" ref="Q1503">IF(A1503="", "", (IFNA(IF(A1503="", "", INDEX(UpdateSheet!$K:$K, MATCH(1, (UpdateSheet!$G:$G=MAXIFS(UpdateSheet!$G:$G, UpdateSheet!$H:$H, G1503, UpdateSheet!$I:$I, J1503, UpdateSheet!$G:$G, "&lt;=" &amp; D1503)) * (UpdateSheet!$H:$H=G1503) *(UpdateSheet!$I:$I=J1503), 0))), "")) +
(IFNA(IF(A1503="", "", INDEX(UpdateSheet!$O:$O, MATCH(1, (UpdateSheet!$G:$G=MAXIFS(UpdateSheet!$G:$G, UpdateSheet!$M:$M, K1503,UpdateSheet!$N:$N, N1503, UpdateSheet!$G:$G, "&lt;=" &amp; D1503)) * (UpdateSheet!$M:$M=K1503) *(UpdateSheet!$N:$N=N1503), 0))), ""))
)
</f>
        <v/>
      </c>
      <c r="R1503" s="81" t="s">
        <v>97</v>
      </c>
      <c r="S1503" s="63"/>
      <c r="T1503" s="87"/>
      <c r="U1503" s="84" t="s">
        <v>97</v>
      </c>
      <c r="V1503" s="84" t="s">
        <v>97</v>
      </c>
      <c r="W1503" s="85" t="b">
        <v>0</v>
      </c>
      <c r="X1503" s="63"/>
      <c r="Y1503" s="63"/>
      <c r="Z1503" s="63"/>
    </row>
    <row r="1504">
      <c r="A1504" s="75"/>
      <c r="B1504" s="94"/>
      <c r="C1504" s="75"/>
      <c r="D1504" s="76"/>
      <c r="E1504" s="75" t="s">
        <v>97</v>
      </c>
      <c r="F1504" s="75" t="s">
        <v>97</v>
      </c>
      <c r="G1504" s="77"/>
      <c r="H1504" s="77"/>
      <c r="I1504" s="80"/>
      <c r="J1504" s="77" t="s">
        <v>97</v>
      </c>
      <c r="K1504" s="79" t="s">
        <v>97</v>
      </c>
      <c r="L1504" s="79"/>
      <c r="M1504" s="80"/>
      <c r="N1504" s="79" t="s">
        <v>97</v>
      </c>
      <c r="O1504" s="81" t="str">
        <f t="array" ref="O1504">IF(A1504="", "", (IFNA(IF(A1504="", "", INDEX(UpdateSheet!$L:$L, MATCH(1, (UpdateSheet!$G:$G=MAXIFS(UpdateSheet!$G:$G, UpdateSheet!$H:$H, G1504, UpdateSheet!$G:$G, "&lt;=" &amp; D1504)) * (UpdateSheet!$H:$H=G1504), 0))), "") * J1504) +
(IFNA(IF(A1504="", "", INDEX(UpdateSheet!$P:$P, MATCH(1, (UpdateSheet!$G:$G=MAXIFS(UpdateSheet!$G:$G, UpdateSheet!$M:$M, K1504, UpdateSheet!$G:$G, "&lt;=" &amp; D1504)) * (UpdateSheet!$M:$M=K1504), 0))), "") * N1504)
)
</f>
        <v/>
      </c>
      <c r="P1504" s="86"/>
      <c r="Q1504" s="82" t="str">
        <f t="array" ref="Q1504">IF(A1504="", "", (IFNA(IF(A1504="", "", INDEX(UpdateSheet!$K:$K, MATCH(1, (UpdateSheet!$G:$G=MAXIFS(UpdateSheet!$G:$G, UpdateSheet!$H:$H, G1504, UpdateSheet!$I:$I, J1504, UpdateSheet!$G:$G, "&lt;=" &amp; D1504)) * (UpdateSheet!$H:$H=G1504) *(UpdateSheet!$I:$I=J1504), 0))), "")) +
(IFNA(IF(A1504="", "", INDEX(UpdateSheet!$O:$O, MATCH(1, (UpdateSheet!$G:$G=MAXIFS(UpdateSheet!$G:$G, UpdateSheet!$M:$M, K1504,UpdateSheet!$N:$N, N1504, UpdateSheet!$G:$G, "&lt;=" &amp; D1504)) * (UpdateSheet!$M:$M=K1504) *(UpdateSheet!$N:$N=N1504), 0))), ""))
)
</f>
        <v/>
      </c>
      <c r="R1504" s="81" t="s">
        <v>97</v>
      </c>
      <c r="S1504" s="63"/>
      <c r="T1504" s="87"/>
      <c r="U1504" s="84" t="s">
        <v>97</v>
      </c>
      <c r="V1504" s="84" t="s">
        <v>97</v>
      </c>
      <c r="W1504" s="85" t="b">
        <v>0</v>
      </c>
      <c r="X1504" s="63"/>
      <c r="Y1504" s="63"/>
      <c r="Z1504" s="63"/>
    </row>
    <row r="1505">
      <c r="A1505" s="75"/>
      <c r="B1505" s="94"/>
      <c r="C1505" s="75"/>
      <c r="D1505" s="76"/>
      <c r="E1505" s="75" t="s">
        <v>97</v>
      </c>
      <c r="F1505" s="75" t="s">
        <v>97</v>
      </c>
      <c r="G1505" s="77"/>
      <c r="H1505" s="77"/>
      <c r="I1505" s="80"/>
      <c r="J1505" s="77" t="s">
        <v>97</v>
      </c>
      <c r="K1505" s="79" t="s">
        <v>97</v>
      </c>
      <c r="L1505" s="79"/>
      <c r="M1505" s="80"/>
      <c r="N1505" s="79" t="s">
        <v>97</v>
      </c>
      <c r="O1505" s="81" t="str">
        <f t="array" ref="O1505">IF(A1505="", "", (IFNA(IF(A1505="", "", INDEX(UpdateSheet!$L:$L, MATCH(1, (UpdateSheet!$G:$G=MAXIFS(UpdateSheet!$G:$G, UpdateSheet!$H:$H, G1505, UpdateSheet!$G:$G, "&lt;=" &amp; D1505)) * (UpdateSheet!$H:$H=G1505), 0))), "") * J1505) +
(IFNA(IF(A1505="", "", INDEX(UpdateSheet!$P:$P, MATCH(1, (UpdateSheet!$G:$G=MAXIFS(UpdateSheet!$G:$G, UpdateSheet!$M:$M, K1505, UpdateSheet!$G:$G, "&lt;=" &amp; D1505)) * (UpdateSheet!$M:$M=K1505), 0))), "") * N1505)
)
</f>
        <v/>
      </c>
      <c r="P1505" s="86"/>
      <c r="Q1505" s="82" t="str">
        <f t="array" ref="Q1505">IF(A1505="", "", (IFNA(IF(A1505="", "", INDEX(UpdateSheet!$K:$K, MATCH(1, (UpdateSheet!$G:$G=MAXIFS(UpdateSheet!$G:$G, UpdateSheet!$H:$H, G1505, UpdateSheet!$I:$I, J1505, UpdateSheet!$G:$G, "&lt;=" &amp; D1505)) * (UpdateSheet!$H:$H=G1505) *(UpdateSheet!$I:$I=J1505), 0))), "")) +
(IFNA(IF(A1505="", "", INDEX(UpdateSheet!$O:$O, MATCH(1, (UpdateSheet!$G:$G=MAXIFS(UpdateSheet!$G:$G, UpdateSheet!$M:$M, K1505,UpdateSheet!$N:$N, N1505, UpdateSheet!$G:$G, "&lt;=" &amp; D1505)) * (UpdateSheet!$M:$M=K1505) *(UpdateSheet!$N:$N=N1505), 0))), ""))
)
</f>
        <v/>
      </c>
      <c r="R1505" s="81" t="s">
        <v>97</v>
      </c>
      <c r="S1505" s="63"/>
      <c r="T1505" s="87"/>
      <c r="U1505" s="84" t="s">
        <v>97</v>
      </c>
      <c r="V1505" s="84" t="s">
        <v>97</v>
      </c>
      <c r="W1505" s="85" t="b">
        <v>0</v>
      </c>
      <c r="X1505" s="63"/>
      <c r="Y1505" s="63"/>
      <c r="Z1505" s="63"/>
    </row>
    <row r="1506">
      <c r="A1506" s="75"/>
      <c r="B1506" s="94"/>
      <c r="C1506" s="75"/>
      <c r="D1506" s="76"/>
      <c r="E1506" s="75" t="s">
        <v>97</v>
      </c>
      <c r="F1506" s="75" t="s">
        <v>97</v>
      </c>
      <c r="G1506" s="77"/>
      <c r="H1506" s="77"/>
      <c r="I1506" s="80"/>
      <c r="J1506" s="77" t="s">
        <v>97</v>
      </c>
      <c r="K1506" s="79" t="s">
        <v>97</v>
      </c>
      <c r="L1506" s="79"/>
      <c r="M1506" s="80"/>
      <c r="N1506" s="79" t="s">
        <v>97</v>
      </c>
      <c r="O1506" s="81" t="str">
        <f t="array" ref="O1506">IF(A1506="", "", (IFNA(IF(A1506="", "", INDEX(UpdateSheet!$L:$L, MATCH(1, (UpdateSheet!$G:$G=MAXIFS(UpdateSheet!$G:$G, UpdateSheet!$H:$H, G1506, UpdateSheet!$G:$G, "&lt;=" &amp; D1506)) * (UpdateSheet!$H:$H=G1506), 0))), "") * J1506) +
(IFNA(IF(A1506="", "", INDEX(UpdateSheet!$P:$P, MATCH(1, (UpdateSheet!$G:$G=MAXIFS(UpdateSheet!$G:$G, UpdateSheet!$M:$M, K1506, UpdateSheet!$G:$G, "&lt;=" &amp; D1506)) * (UpdateSheet!$M:$M=K1506), 0))), "") * N1506)
)
</f>
        <v/>
      </c>
      <c r="P1506" s="86"/>
      <c r="Q1506" s="82" t="str">
        <f t="array" ref="Q1506">IF(A1506="", "", (IFNA(IF(A1506="", "", INDEX(UpdateSheet!$K:$K, MATCH(1, (UpdateSheet!$G:$G=MAXIFS(UpdateSheet!$G:$G, UpdateSheet!$H:$H, G1506, UpdateSheet!$I:$I, J1506, UpdateSheet!$G:$G, "&lt;=" &amp; D1506)) * (UpdateSheet!$H:$H=G1506) *(UpdateSheet!$I:$I=J1506), 0))), "")) +
(IFNA(IF(A1506="", "", INDEX(UpdateSheet!$O:$O, MATCH(1, (UpdateSheet!$G:$G=MAXIFS(UpdateSheet!$G:$G, UpdateSheet!$M:$M, K1506,UpdateSheet!$N:$N, N1506, UpdateSheet!$G:$G, "&lt;=" &amp; D1506)) * (UpdateSheet!$M:$M=K1506) *(UpdateSheet!$N:$N=N1506), 0))), ""))
)
</f>
        <v/>
      </c>
      <c r="R1506" s="81" t="s">
        <v>97</v>
      </c>
      <c r="S1506" s="63"/>
      <c r="T1506" s="87"/>
      <c r="U1506" s="84" t="s">
        <v>97</v>
      </c>
      <c r="V1506" s="84" t="s">
        <v>97</v>
      </c>
      <c r="W1506" s="85" t="b">
        <v>0</v>
      </c>
      <c r="X1506" s="63"/>
      <c r="Y1506" s="63"/>
      <c r="Z1506" s="63"/>
    </row>
    <row r="1507">
      <c r="A1507" s="75"/>
      <c r="B1507" s="94"/>
      <c r="C1507" s="75"/>
      <c r="D1507" s="76"/>
      <c r="E1507" s="75" t="s">
        <v>97</v>
      </c>
      <c r="F1507" s="75" t="s">
        <v>97</v>
      </c>
      <c r="G1507" s="77"/>
      <c r="H1507" s="77"/>
      <c r="I1507" s="80"/>
      <c r="J1507" s="77" t="s">
        <v>97</v>
      </c>
      <c r="K1507" s="79" t="s">
        <v>97</v>
      </c>
      <c r="L1507" s="79"/>
      <c r="M1507" s="80"/>
      <c r="N1507" s="79" t="s">
        <v>97</v>
      </c>
      <c r="O1507" s="81" t="str">
        <f t="array" ref="O1507">IF(A1507="", "", (IFNA(IF(A1507="", "", INDEX(UpdateSheet!$L:$L, MATCH(1, (UpdateSheet!$G:$G=MAXIFS(UpdateSheet!$G:$G, UpdateSheet!$H:$H, G1507, UpdateSheet!$G:$G, "&lt;=" &amp; D1507)) * (UpdateSheet!$H:$H=G1507), 0))), "") * J1507) +
(IFNA(IF(A1507="", "", INDEX(UpdateSheet!$P:$P, MATCH(1, (UpdateSheet!$G:$G=MAXIFS(UpdateSheet!$G:$G, UpdateSheet!$M:$M, K1507, UpdateSheet!$G:$G, "&lt;=" &amp; D1507)) * (UpdateSheet!$M:$M=K1507), 0))), "") * N1507)
)
</f>
        <v/>
      </c>
      <c r="P1507" s="86"/>
      <c r="Q1507" s="82" t="str">
        <f t="array" ref="Q1507">IF(A1507="", "", (IFNA(IF(A1507="", "", INDEX(UpdateSheet!$K:$K, MATCH(1, (UpdateSheet!$G:$G=MAXIFS(UpdateSheet!$G:$G, UpdateSheet!$H:$H, G1507, UpdateSheet!$I:$I, J1507, UpdateSheet!$G:$G, "&lt;=" &amp; D1507)) * (UpdateSheet!$H:$H=G1507) *(UpdateSheet!$I:$I=J1507), 0))), "")) +
(IFNA(IF(A1507="", "", INDEX(UpdateSheet!$O:$O, MATCH(1, (UpdateSheet!$G:$G=MAXIFS(UpdateSheet!$G:$G, UpdateSheet!$M:$M, K1507,UpdateSheet!$N:$N, N1507, UpdateSheet!$G:$G, "&lt;=" &amp; D1507)) * (UpdateSheet!$M:$M=K1507) *(UpdateSheet!$N:$N=N1507), 0))), ""))
)
</f>
        <v/>
      </c>
      <c r="R1507" s="81" t="s">
        <v>97</v>
      </c>
      <c r="S1507" s="63"/>
      <c r="T1507" s="87"/>
      <c r="U1507" s="84" t="s">
        <v>97</v>
      </c>
      <c r="V1507" s="84" t="s">
        <v>97</v>
      </c>
      <c r="W1507" s="85" t="b">
        <v>0</v>
      </c>
      <c r="X1507" s="63"/>
      <c r="Y1507" s="63"/>
      <c r="Z1507" s="63"/>
    </row>
    <row r="1508">
      <c r="A1508" s="75"/>
      <c r="B1508" s="94"/>
      <c r="C1508" s="75"/>
      <c r="D1508" s="76"/>
      <c r="E1508" s="75" t="s">
        <v>97</v>
      </c>
      <c r="F1508" s="75" t="s">
        <v>97</v>
      </c>
      <c r="G1508" s="77"/>
      <c r="H1508" s="77"/>
      <c r="I1508" s="80"/>
      <c r="J1508" s="77" t="s">
        <v>97</v>
      </c>
      <c r="K1508" s="79" t="s">
        <v>97</v>
      </c>
      <c r="L1508" s="79"/>
      <c r="M1508" s="80"/>
      <c r="N1508" s="79" t="s">
        <v>97</v>
      </c>
      <c r="O1508" s="81" t="str">
        <f t="array" ref="O1508">IF(A1508="", "", (IFNA(IF(A1508="", "", INDEX(UpdateSheet!$L:$L, MATCH(1, (UpdateSheet!$G:$G=MAXIFS(UpdateSheet!$G:$G, UpdateSheet!$H:$H, G1508, UpdateSheet!$G:$G, "&lt;=" &amp; D1508)) * (UpdateSheet!$H:$H=G1508), 0))), "") * J1508) +
(IFNA(IF(A1508="", "", INDEX(UpdateSheet!$P:$P, MATCH(1, (UpdateSheet!$G:$G=MAXIFS(UpdateSheet!$G:$G, UpdateSheet!$M:$M, K1508, UpdateSheet!$G:$G, "&lt;=" &amp; D1508)) * (UpdateSheet!$M:$M=K1508), 0))), "") * N1508)
)
</f>
        <v/>
      </c>
      <c r="P1508" s="86"/>
      <c r="Q1508" s="82" t="str">
        <f t="array" ref="Q1508">IF(A1508="", "", (IFNA(IF(A1508="", "", INDEX(UpdateSheet!$K:$K, MATCH(1, (UpdateSheet!$G:$G=MAXIFS(UpdateSheet!$G:$G, UpdateSheet!$H:$H, G1508, UpdateSheet!$I:$I, J1508, UpdateSheet!$G:$G, "&lt;=" &amp; D1508)) * (UpdateSheet!$H:$H=G1508) *(UpdateSheet!$I:$I=J1508), 0))), "")) +
(IFNA(IF(A1508="", "", INDEX(UpdateSheet!$O:$O, MATCH(1, (UpdateSheet!$G:$G=MAXIFS(UpdateSheet!$G:$G, UpdateSheet!$M:$M, K1508,UpdateSheet!$N:$N, N1508, UpdateSheet!$G:$G, "&lt;=" &amp; D1508)) * (UpdateSheet!$M:$M=K1508) *(UpdateSheet!$N:$N=N1508), 0))), ""))
)
</f>
        <v/>
      </c>
      <c r="R1508" s="81" t="s">
        <v>97</v>
      </c>
      <c r="S1508" s="63"/>
      <c r="T1508" s="87"/>
      <c r="U1508" s="84" t="s">
        <v>97</v>
      </c>
      <c r="V1508" s="84" t="s">
        <v>97</v>
      </c>
      <c r="W1508" s="85" t="b">
        <v>0</v>
      </c>
      <c r="X1508" s="63"/>
      <c r="Y1508" s="63"/>
      <c r="Z1508" s="63"/>
    </row>
    <row r="1509">
      <c r="A1509" s="75"/>
      <c r="B1509" s="94"/>
      <c r="C1509" s="75"/>
      <c r="D1509" s="76"/>
      <c r="E1509" s="75" t="s">
        <v>97</v>
      </c>
      <c r="F1509" s="75" t="s">
        <v>97</v>
      </c>
      <c r="G1509" s="77"/>
      <c r="H1509" s="77"/>
      <c r="I1509" s="80"/>
      <c r="J1509" s="77" t="s">
        <v>97</v>
      </c>
      <c r="K1509" s="79" t="s">
        <v>97</v>
      </c>
      <c r="L1509" s="79"/>
      <c r="M1509" s="80"/>
      <c r="N1509" s="79" t="s">
        <v>97</v>
      </c>
      <c r="O1509" s="81" t="str">
        <f t="array" ref="O1509">IF(A1509="", "", (IFNA(IF(A1509="", "", INDEX(UpdateSheet!$L:$L, MATCH(1, (UpdateSheet!$G:$G=MAXIFS(UpdateSheet!$G:$G, UpdateSheet!$H:$H, G1509, UpdateSheet!$G:$G, "&lt;=" &amp; D1509)) * (UpdateSheet!$H:$H=G1509), 0))), "") * J1509) +
(IFNA(IF(A1509="", "", INDEX(UpdateSheet!$P:$P, MATCH(1, (UpdateSheet!$G:$G=MAXIFS(UpdateSheet!$G:$G, UpdateSheet!$M:$M, K1509, UpdateSheet!$G:$G, "&lt;=" &amp; D1509)) * (UpdateSheet!$M:$M=K1509), 0))), "") * N1509)
)
</f>
        <v/>
      </c>
      <c r="P1509" s="86"/>
      <c r="Q1509" s="82" t="str">
        <f t="array" ref="Q1509">IF(A1509="", "", (IFNA(IF(A1509="", "", INDEX(UpdateSheet!$K:$K, MATCH(1, (UpdateSheet!$G:$G=MAXIFS(UpdateSheet!$G:$G, UpdateSheet!$H:$H, G1509, UpdateSheet!$I:$I, J1509, UpdateSheet!$G:$G, "&lt;=" &amp; D1509)) * (UpdateSheet!$H:$H=G1509) *(UpdateSheet!$I:$I=J1509), 0))), "")) +
(IFNA(IF(A1509="", "", INDEX(UpdateSheet!$O:$O, MATCH(1, (UpdateSheet!$G:$G=MAXIFS(UpdateSheet!$G:$G, UpdateSheet!$M:$M, K1509,UpdateSheet!$N:$N, N1509, UpdateSheet!$G:$G, "&lt;=" &amp; D1509)) * (UpdateSheet!$M:$M=K1509) *(UpdateSheet!$N:$N=N1509), 0))), ""))
)
</f>
        <v/>
      </c>
      <c r="R1509" s="81" t="s">
        <v>97</v>
      </c>
      <c r="S1509" s="63"/>
      <c r="T1509" s="87"/>
      <c r="U1509" s="84" t="s">
        <v>97</v>
      </c>
      <c r="V1509" s="84" t="s">
        <v>97</v>
      </c>
      <c r="W1509" s="85" t="b">
        <v>0</v>
      </c>
      <c r="X1509" s="63"/>
      <c r="Y1509" s="63"/>
      <c r="Z1509" s="63"/>
    </row>
    <row r="1510">
      <c r="A1510" s="75"/>
      <c r="B1510" s="94"/>
      <c r="C1510" s="75"/>
      <c r="D1510" s="76"/>
      <c r="E1510" s="75" t="s">
        <v>97</v>
      </c>
      <c r="F1510" s="75" t="s">
        <v>97</v>
      </c>
      <c r="G1510" s="77"/>
      <c r="H1510" s="77"/>
      <c r="I1510" s="80"/>
      <c r="J1510" s="77" t="s">
        <v>97</v>
      </c>
      <c r="K1510" s="79" t="s">
        <v>97</v>
      </c>
      <c r="L1510" s="79"/>
      <c r="M1510" s="80"/>
      <c r="N1510" s="79" t="s">
        <v>97</v>
      </c>
      <c r="O1510" s="81" t="str">
        <f t="array" ref="O1510">IF(A1510="", "", (IFNA(IF(A1510="", "", INDEX(UpdateSheet!$L:$L, MATCH(1, (UpdateSheet!$G:$G=MAXIFS(UpdateSheet!$G:$G, UpdateSheet!$H:$H, G1510, UpdateSheet!$G:$G, "&lt;=" &amp; D1510)) * (UpdateSheet!$H:$H=G1510), 0))), "") * J1510) +
(IFNA(IF(A1510="", "", INDEX(UpdateSheet!$P:$P, MATCH(1, (UpdateSheet!$G:$G=MAXIFS(UpdateSheet!$G:$G, UpdateSheet!$M:$M, K1510, UpdateSheet!$G:$G, "&lt;=" &amp; D1510)) * (UpdateSheet!$M:$M=K1510), 0))), "") * N1510)
)
</f>
        <v/>
      </c>
      <c r="P1510" s="86"/>
      <c r="Q1510" s="82" t="str">
        <f t="array" ref="Q1510">IF(A1510="", "", (IFNA(IF(A1510="", "", INDEX(UpdateSheet!$K:$K, MATCH(1, (UpdateSheet!$G:$G=MAXIFS(UpdateSheet!$G:$G, UpdateSheet!$H:$H, G1510, UpdateSheet!$I:$I, J1510, UpdateSheet!$G:$G, "&lt;=" &amp; D1510)) * (UpdateSheet!$H:$H=G1510) *(UpdateSheet!$I:$I=J1510), 0))), "")) +
(IFNA(IF(A1510="", "", INDEX(UpdateSheet!$O:$O, MATCH(1, (UpdateSheet!$G:$G=MAXIFS(UpdateSheet!$G:$G, UpdateSheet!$M:$M, K1510,UpdateSheet!$N:$N, N1510, UpdateSheet!$G:$G, "&lt;=" &amp; D1510)) * (UpdateSheet!$M:$M=K1510) *(UpdateSheet!$N:$N=N1510), 0))), ""))
)
</f>
        <v/>
      </c>
      <c r="R1510" s="81" t="s">
        <v>97</v>
      </c>
      <c r="S1510" s="63"/>
      <c r="T1510" s="87"/>
      <c r="U1510" s="84" t="s">
        <v>97</v>
      </c>
      <c r="V1510" s="84" t="s">
        <v>97</v>
      </c>
      <c r="W1510" s="85" t="b">
        <v>0</v>
      </c>
      <c r="X1510" s="63"/>
      <c r="Y1510" s="63"/>
      <c r="Z1510" s="63"/>
    </row>
    <row r="1511">
      <c r="A1511" s="75"/>
      <c r="B1511" s="94"/>
      <c r="C1511" s="75"/>
      <c r="D1511" s="76"/>
      <c r="E1511" s="75" t="s">
        <v>97</v>
      </c>
      <c r="F1511" s="75" t="s">
        <v>97</v>
      </c>
      <c r="G1511" s="77"/>
      <c r="H1511" s="77"/>
      <c r="I1511" s="80"/>
      <c r="J1511" s="77" t="s">
        <v>97</v>
      </c>
      <c r="K1511" s="79" t="s">
        <v>97</v>
      </c>
      <c r="L1511" s="79"/>
      <c r="M1511" s="80"/>
      <c r="N1511" s="79" t="s">
        <v>97</v>
      </c>
      <c r="O1511" s="81" t="str">
        <f t="array" ref="O1511">IF(A1511="", "", (IFNA(IF(A1511="", "", INDEX(UpdateSheet!$L:$L, MATCH(1, (UpdateSheet!$G:$G=MAXIFS(UpdateSheet!$G:$G, UpdateSheet!$H:$H, G1511, UpdateSheet!$G:$G, "&lt;=" &amp; D1511)) * (UpdateSheet!$H:$H=G1511), 0))), "") * J1511) +
(IFNA(IF(A1511="", "", INDEX(UpdateSheet!$P:$P, MATCH(1, (UpdateSheet!$G:$G=MAXIFS(UpdateSheet!$G:$G, UpdateSheet!$M:$M, K1511, UpdateSheet!$G:$G, "&lt;=" &amp; D1511)) * (UpdateSheet!$M:$M=K1511), 0))), "") * N1511)
)
</f>
        <v/>
      </c>
      <c r="P1511" s="86"/>
      <c r="Q1511" s="82" t="str">
        <f t="array" ref="Q1511">IF(A1511="", "", (IFNA(IF(A1511="", "", INDEX(UpdateSheet!$K:$K, MATCH(1, (UpdateSheet!$G:$G=MAXIFS(UpdateSheet!$G:$G, UpdateSheet!$H:$H, G1511, UpdateSheet!$I:$I, J1511, UpdateSheet!$G:$G, "&lt;=" &amp; D1511)) * (UpdateSheet!$H:$H=G1511) *(UpdateSheet!$I:$I=J1511), 0))), "")) +
(IFNA(IF(A1511="", "", INDEX(UpdateSheet!$O:$O, MATCH(1, (UpdateSheet!$G:$G=MAXIFS(UpdateSheet!$G:$G, UpdateSheet!$M:$M, K1511,UpdateSheet!$N:$N, N1511, UpdateSheet!$G:$G, "&lt;=" &amp; D1511)) * (UpdateSheet!$M:$M=K1511) *(UpdateSheet!$N:$N=N1511), 0))), ""))
)
</f>
        <v/>
      </c>
      <c r="R1511" s="81" t="s">
        <v>97</v>
      </c>
      <c r="S1511" s="63"/>
      <c r="T1511" s="87"/>
      <c r="U1511" s="84" t="s">
        <v>97</v>
      </c>
      <c r="V1511" s="84" t="s">
        <v>97</v>
      </c>
      <c r="W1511" s="85" t="b">
        <v>0</v>
      </c>
      <c r="X1511" s="63"/>
      <c r="Y1511" s="63"/>
      <c r="Z1511" s="63"/>
    </row>
    <row r="1512">
      <c r="A1512" s="75"/>
      <c r="B1512" s="94"/>
      <c r="C1512" s="75"/>
      <c r="D1512" s="76"/>
      <c r="E1512" s="75" t="s">
        <v>97</v>
      </c>
      <c r="F1512" s="75" t="s">
        <v>97</v>
      </c>
      <c r="G1512" s="77"/>
      <c r="H1512" s="77"/>
      <c r="I1512" s="80"/>
      <c r="J1512" s="77" t="s">
        <v>97</v>
      </c>
      <c r="K1512" s="79" t="s">
        <v>97</v>
      </c>
      <c r="L1512" s="79"/>
      <c r="M1512" s="80"/>
      <c r="N1512" s="79" t="s">
        <v>97</v>
      </c>
      <c r="O1512" s="81" t="str">
        <f t="array" ref="O1512">IF(A1512="", "", (IFNA(IF(A1512="", "", INDEX(UpdateSheet!$L:$L, MATCH(1, (UpdateSheet!$G:$G=MAXIFS(UpdateSheet!$G:$G, UpdateSheet!$H:$H, G1512, UpdateSheet!$G:$G, "&lt;=" &amp; D1512)) * (UpdateSheet!$H:$H=G1512), 0))), "") * J1512) +
(IFNA(IF(A1512="", "", INDEX(UpdateSheet!$P:$P, MATCH(1, (UpdateSheet!$G:$G=MAXIFS(UpdateSheet!$G:$G, UpdateSheet!$M:$M, K1512, UpdateSheet!$G:$G, "&lt;=" &amp; D1512)) * (UpdateSheet!$M:$M=K1512), 0))), "") * N1512)
)
</f>
        <v/>
      </c>
      <c r="P1512" s="86"/>
      <c r="Q1512" s="82" t="str">
        <f t="array" ref="Q1512">IF(A1512="", "", (IFNA(IF(A1512="", "", INDEX(UpdateSheet!$K:$K, MATCH(1, (UpdateSheet!$G:$G=MAXIFS(UpdateSheet!$G:$G, UpdateSheet!$H:$H, G1512, UpdateSheet!$I:$I, J1512, UpdateSheet!$G:$G, "&lt;=" &amp; D1512)) * (UpdateSheet!$H:$H=G1512) *(UpdateSheet!$I:$I=J1512), 0))), "")) +
(IFNA(IF(A1512="", "", INDEX(UpdateSheet!$O:$O, MATCH(1, (UpdateSheet!$G:$G=MAXIFS(UpdateSheet!$G:$G, UpdateSheet!$M:$M, K1512,UpdateSheet!$N:$N, N1512, UpdateSheet!$G:$G, "&lt;=" &amp; D1512)) * (UpdateSheet!$M:$M=K1512) *(UpdateSheet!$N:$N=N1512), 0))), ""))
)
</f>
        <v/>
      </c>
      <c r="R1512" s="81" t="s">
        <v>97</v>
      </c>
      <c r="S1512" s="63"/>
      <c r="T1512" s="87"/>
      <c r="U1512" s="84" t="s">
        <v>97</v>
      </c>
      <c r="V1512" s="84" t="s">
        <v>97</v>
      </c>
      <c r="W1512" s="85" t="b">
        <v>0</v>
      </c>
      <c r="X1512" s="63"/>
      <c r="Y1512" s="63"/>
      <c r="Z1512" s="63"/>
    </row>
    <row r="1513">
      <c r="A1513" s="75"/>
      <c r="B1513" s="94"/>
      <c r="C1513" s="75"/>
      <c r="D1513" s="76"/>
      <c r="E1513" s="75" t="s">
        <v>97</v>
      </c>
      <c r="F1513" s="75" t="s">
        <v>97</v>
      </c>
      <c r="G1513" s="77"/>
      <c r="H1513" s="77"/>
      <c r="I1513" s="80"/>
      <c r="J1513" s="77" t="s">
        <v>97</v>
      </c>
      <c r="K1513" s="79" t="s">
        <v>97</v>
      </c>
      <c r="L1513" s="79"/>
      <c r="M1513" s="80"/>
      <c r="N1513" s="79" t="s">
        <v>97</v>
      </c>
      <c r="O1513" s="81" t="str">
        <f t="array" ref="O1513">IF(A1513="", "", (IFNA(IF(A1513="", "", INDEX(UpdateSheet!$L:$L, MATCH(1, (UpdateSheet!$G:$G=MAXIFS(UpdateSheet!$G:$G, UpdateSheet!$H:$H, G1513, UpdateSheet!$G:$G, "&lt;=" &amp; D1513)) * (UpdateSheet!$H:$H=G1513), 0))), "") * J1513) +
(IFNA(IF(A1513="", "", INDEX(UpdateSheet!$P:$P, MATCH(1, (UpdateSheet!$G:$G=MAXIFS(UpdateSheet!$G:$G, UpdateSheet!$M:$M, K1513, UpdateSheet!$G:$G, "&lt;=" &amp; D1513)) * (UpdateSheet!$M:$M=K1513), 0))), "") * N1513)
)
</f>
        <v/>
      </c>
      <c r="P1513" s="86"/>
      <c r="Q1513" s="82" t="str">
        <f t="array" ref="Q1513">IF(A1513="", "", (IFNA(IF(A1513="", "", INDEX(UpdateSheet!$K:$K, MATCH(1, (UpdateSheet!$G:$G=MAXIFS(UpdateSheet!$G:$G, UpdateSheet!$H:$H, G1513, UpdateSheet!$I:$I, J1513, UpdateSheet!$G:$G, "&lt;=" &amp; D1513)) * (UpdateSheet!$H:$H=G1513) *(UpdateSheet!$I:$I=J1513), 0))), "")) +
(IFNA(IF(A1513="", "", INDEX(UpdateSheet!$O:$O, MATCH(1, (UpdateSheet!$G:$G=MAXIFS(UpdateSheet!$G:$G, UpdateSheet!$M:$M, K1513,UpdateSheet!$N:$N, N1513, UpdateSheet!$G:$G, "&lt;=" &amp; D1513)) * (UpdateSheet!$M:$M=K1513) *(UpdateSheet!$N:$N=N1513), 0))), ""))
)
</f>
        <v/>
      </c>
      <c r="R1513" s="81" t="s">
        <v>97</v>
      </c>
      <c r="S1513" s="63"/>
      <c r="T1513" s="87"/>
      <c r="U1513" s="84" t="s">
        <v>97</v>
      </c>
      <c r="V1513" s="84" t="s">
        <v>97</v>
      </c>
      <c r="W1513" s="85" t="b">
        <v>0</v>
      </c>
      <c r="X1513" s="63"/>
      <c r="Y1513" s="63"/>
      <c r="Z1513" s="63"/>
    </row>
    <row r="1514">
      <c r="A1514" s="75"/>
      <c r="B1514" s="94"/>
      <c r="C1514" s="75"/>
      <c r="D1514" s="76"/>
      <c r="E1514" s="75" t="s">
        <v>97</v>
      </c>
      <c r="F1514" s="75" t="s">
        <v>97</v>
      </c>
      <c r="G1514" s="77"/>
      <c r="H1514" s="77"/>
      <c r="I1514" s="80"/>
      <c r="J1514" s="77" t="s">
        <v>97</v>
      </c>
      <c r="K1514" s="79" t="s">
        <v>97</v>
      </c>
      <c r="L1514" s="79"/>
      <c r="M1514" s="80"/>
      <c r="N1514" s="79" t="s">
        <v>97</v>
      </c>
      <c r="O1514" s="81" t="str">
        <f t="array" ref="O1514">IF(A1514="", "", (IFNA(IF(A1514="", "", INDEX(UpdateSheet!$L:$L, MATCH(1, (UpdateSheet!$G:$G=MAXIFS(UpdateSheet!$G:$G, UpdateSheet!$H:$H, G1514, UpdateSheet!$G:$G, "&lt;=" &amp; D1514)) * (UpdateSheet!$H:$H=G1514), 0))), "") * J1514) +
(IFNA(IF(A1514="", "", INDEX(UpdateSheet!$P:$P, MATCH(1, (UpdateSheet!$G:$G=MAXIFS(UpdateSheet!$G:$G, UpdateSheet!$M:$M, K1514, UpdateSheet!$G:$G, "&lt;=" &amp; D1514)) * (UpdateSheet!$M:$M=K1514), 0))), "") * N1514)
)
</f>
        <v/>
      </c>
      <c r="P1514" s="86"/>
      <c r="Q1514" s="82" t="str">
        <f t="array" ref="Q1514">IF(A1514="", "", (IFNA(IF(A1514="", "", INDEX(UpdateSheet!$K:$K, MATCH(1, (UpdateSheet!$G:$G=MAXIFS(UpdateSheet!$G:$G, UpdateSheet!$H:$H, G1514, UpdateSheet!$I:$I, J1514, UpdateSheet!$G:$G, "&lt;=" &amp; D1514)) * (UpdateSheet!$H:$H=G1514) *(UpdateSheet!$I:$I=J1514), 0))), "")) +
(IFNA(IF(A1514="", "", INDEX(UpdateSheet!$O:$O, MATCH(1, (UpdateSheet!$G:$G=MAXIFS(UpdateSheet!$G:$G, UpdateSheet!$M:$M, K1514,UpdateSheet!$N:$N, N1514, UpdateSheet!$G:$G, "&lt;=" &amp; D1514)) * (UpdateSheet!$M:$M=K1514) *(UpdateSheet!$N:$N=N1514), 0))), ""))
)
</f>
        <v/>
      </c>
      <c r="R1514" s="81" t="s">
        <v>97</v>
      </c>
      <c r="S1514" s="63"/>
      <c r="T1514" s="87"/>
      <c r="U1514" s="84" t="s">
        <v>97</v>
      </c>
      <c r="V1514" s="84" t="s">
        <v>97</v>
      </c>
      <c r="W1514" s="85" t="b">
        <v>0</v>
      </c>
      <c r="X1514" s="63"/>
      <c r="Y1514" s="63"/>
      <c r="Z1514" s="63"/>
    </row>
    <row r="1515">
      <c r="A1515" s="75"/>
      <c r="B1515" s="94"/>
      <c r="C1515" s="75"/>
      <c r="D1515" s="76"/>
      <c r="E1515" s="75" t="s">
        <v>97</v>
      </c>
      <c r="F1515" s="75" t="s">
        <v>97</v>
      </c>
      <c r="G1515" s="77"/>
      <c r="H1515" s="77"/>
      <c r="I1515" s="80"/>
      <c r="J1515" s="77" t="s">
        <v>97</v>
      </c>
      <c r="K1515" s="79" t="s">
        <v>97</v>
      </c>
      <c r="L1515" s="79"/>
      <c r="M1515" s="80"/>
      <c r="N1515" s="79" t="s">
        <v>97</v>
      </c>
      <c r="O1515" s="81" t="str">
        <f t="array" ref="O1515">IF(A1515="", "", (IFNA(IF(A1515="", "", INDEX(UpdateSheet!$L:$L, MATCH(1, (UpdateSheet!$G:$G=MAXIFS(UpdateSheet!$G:$G, UpdateSheet!$H:$H, G1515, UpdateSheet!$G:$G, "&lt;=" &amp; D1515)) * (UpdateSheet!$H:$H=G1515), 0))), "") * J1515) +
(IFNA(IF(A1515="", "", INDEX(UpdateSheet!$P:$P, MATCH(1, (UpdateSheet!$G:$G=MAXIFS(UpdateSheet!$G:$G, UpdateSheet!$M:$M, K1515, UpdateSheet!$G:$G, "&lt;=" &amp; D1515)) * (UpdateSheet!$M:$M=K1515), 0))), "") * N1515)
)
</f>
        <v/>
      </c>
      <c r="P1515" s="86"/>
      <c r="Q1515" s="82" t="str">
        <f t="array" ref="Q1515">IF(A1515="", "", (IFNA(IF(A1515="", "", INDEX(UpdateSheet!$K:$K, MATCH(1, (UpdateSheet!$G:$G=MAXIFS(UpdateSheet!$G:$G, UpdateSheet!$H:$H, G1515, UpdateSheet!$I:$I, J1515, UpdateSheet!$G:$G, "&lt;=" &amp; D1515)) * (UpdateSheet!$H:$H=G1515) *(UpdateSheet!$I:$I=J1515), 0))), "")) +
(IFNA(IF(A1515="", "", INDEX(UpdateSheet!$O:$O, MATCH(1, (UpdateSheet!$G:$G=MAXIFS(UpdateSheet!$G:$G, UpdateSheet!$M:$M, K1515,UpdateSheet!$N:$N, N1515, UpdateSheet!$G:$G, "&lt;=" &amp; D1515)) * (UpdateSheet!$M:$M=K1515) *(UpdateSheet!$N:$N=N1515), 0))), ""))
)
</f>
        <v/>
      </c>
      <c r="R1515" s="81" t="s">
        <v>97</v>
      </c>
      <c r="S1515" s="63"/>
      <c r="T1515" s="87"/>
      <c r="U1515" s="84" t="s">
        <v>97</v>
      </c>
      <c r="V1515" s="84" t="s">
        <v>97</v>
      </c>
      <c r="W1515" s="85" t="b">
        <v>0</v>
      </c>
      <c r="X1515" s="63"/>
      <c r="Y1515" s="63"/>
      <c r="Z1515" s="63"/>
    </row>
    <row r="1516">
      <c r="A1516" s="75"/>
      <c r="B1516" s="94"/>
      <c r="C1516" s="75"/>
      <c r="D1516" s="76"/>
      <c r="E1516" s="75" t="s">
        <v>97</v>
      </c>
      <c r="F1516" s="75" t="s">
        <v>97</v>
      </c>
      <c r="G1516" s="77"/>
      <c r="H1516" s="77"/>
      <c r="I1516" s="80"/>
      <c r="J1516" s="77" t="s">
        <v>97</v>
      </c>
      <c r="K1516" s="79" t="s">
        <v>97</v>
      </c>
      <c r="L1516" s="79"/>
      <c r="M1516" s="80"/>
      <c r="N1516" s="79" t="s">
        <v>97</v>
      </c>
      <c r="O1516" s="81" t="str">
        <f t="array" ref="O1516">IF(A1516="", "", (IFNA(IF(A1516="", "", INDEX(UpdateSheet!$L:$L, MATCH(1, (UpdateSheet!$G:$G=MAXIFS(UpdateSheet!$G:$G, UpdateSheet!$H:$H, G1516, UpdateSheet!$G:$G, "&lt;=" &amp; D1516)) * (UpdateSheet!$H:$H=G1516), 0))), "") * J1516) +
(IFNA(IF(A1516="", "", INDEX(UpdateSheet!$P:$P, MATCH(1, (UpdateSheet!$G:$G=MAXIFS(UpdateSheet!$G:$G, UpdateSheet!$M:$M, K1516, UpdateSheet!$G:$G, "&lt;=" &amp; D1516)) * (UpdateSheet!$M:$M=K1516), 0))), "") * N1516)
)
</f>
        <v/>
      </c>
      <c r="P1516" s="86"/>
      <c r="Q1516" s="82" t="str">
        <f t="array" ref="Q1516">IF(A1516="", "", (IFNA(IF(A1516="", "", INDEX(UpdateSheet!$K:$K, MATCH(1, (UpdateSheet!$G:$G=MAXIFS(UpdateSheet!$G:$G, UpdateSheet!$H:$H, G1516, UpdateSheet!$I:$I, J1516, UpdateSheet!$G:$G, "&lt;=" &amp; D1516)) * (UpdateSheet!$H:$H=G1516) *(UpdateSheet!$I:$I=J1516), 0))), "")) +
(IFNA(IF(A1516="", "", INDEX(UpdateSheet!$O:$O, MATCH(1, (UpdateSheet!$G:$G=MAXIFS(UpdateSheet!$G:$G, UpdateSheet!$M:$M, K1516,UpdateSheet!$N:$N, N1516, UpdateSheet!$G:$G, "&lt;=" &amp; D1516)) * (UpdateSheet!$M:$M=K1516) *(UpdateSheet!$N:$N=N1516), 0))), ""))
)
</f>
        <v/>
      </c>
      <c r="R1516" s="81" t="s">
        <v>97</v>
      </c>
      <c r="S1516" s="63"/>
      <c r="T1516" s="87"/>
      <c r="U1516" s="84" t="s">
        <v>97</v>
      </c>
      <c r="V1516" s="84" t="s">
        <v>97</v>
      </c>
      <c r="W1516" s="85" t="b">
        <v>0</v>
      </c>
      <c r="X1516" s="63"/>
      <c r="Y1516" s="63"/>
      <c r="Z1516" s="63"/>
    </row>
    <row r="1517">
      <c r="A1517" s="75"/>
      <c r="B1517" s="94"/>
      <c r="C1517" s="75"/>
      <c r="D1517" s="76"/>
      <c r="E1517" s="75" t="s">
        <v>97</v>
      </c>
      <c r="F1517" s="75" t="s">
        <v>97</v>
      </c>
      <c r="G1517" s="77"/>
      <c r="H1517" s="77"/>
      <c r="I1517" s="80"/>
      <c r="J1517" s="77" t="s">
        <v>97</v>
      </c>
      <c r="K1517" s="79" t="s">
        <v>97</v>
      </c>
      <c r="L1517" s="79"/>
      <c r="M1517" s="80"/>
      <c r="N1517" s="79" t="s">
        <v>97</v>
      </c>
      <c r="O1517" s="81" t="str">
        <f t="array" ref="O1517">IF(A1517="", "", (IFNA(IF(A1517="", "", INDEX(UpdateSheet!$L:$L, MATCH(1, (UpdateSheet!$G:$G=MAXIFS(UpdateSheet!$G:$G, UpdateSheet!$H:$H, G1517, UpdateSheet!$G:$G, "&lt;=" &amp; D1517)) * (UpdateSheet!$H:$H=G1517), 0))), "") * J1517) +
(IFNA(IF(A1517="", "", INDEX(UpdateSheet!$P:$P, MATCH(1, (UpdateSheet!$G:$G=MAXIFS(UpdateSheet!$G:$G, UpdateSheet!$M:$M, K1517, UpdateSheet!$G:$G, "&lt;=" &amp; D1517)) * (UpdateSheet!$M:$M=K1517), 0))), "") * N1517)
)
</f>
        <v/>
      </c>
      <c r="P1517" s="86"/>
      <c r="Q1517" s="82" t="str">
        <f t="array" ref="Q1517">IF(A1517="", "", (IFNA(IF(A1517="", "", INDEX(UpdateSheet!$K:$K, MATCH(1, (UpdateSheet!$G:$G=MAXIFS(UpdateSheet!$G:$G, UpdateSheet!$H:$H, G1517, UpdateSheet!$I:$I, J1517, UpdateSheet!$G:$G, "&lt;=" &amp; D1517)) * (UpdateSheet!$H:$H=G1517) *(UpdateSheet!$I:$I=J1517), 0))), "")) +
(IFNA(IF(A1517="", "", INDEX(UpdateSheet!$O:$O, MATCH(1, (UpdateSheet!$G:$G=MAXIFS(UpdateSheet!$G:$G, UpdateSheet!$M:$M, K1517,UpdateSheet!$N:$N, N1517, UpdateSheet!$G:$G, "&lt;=" &amp; D1517)) * (UpdateSheet!$M:$M=K1517) *(UpdateSheet!$N:$N=N1517), 0))), ""))
)
</f>
        <v/>
      </c>
      <c r="R1517" s="81" t="s">
        <v>97</v>
      </c>
      <c r="S1517" s="63"/>
      <c r="T1517" s="87"/>
      <c r="U1517" s="84" t="s">
        <v>97</v>
      </c>
      <c r="V1517" s="84" t="s">
        <v>97</v>
      </c>
      <c r="W1517" s="85" t="b">
        <v>0</v>
      </c>
      <c r="X1517" s="63"/>
      <c r="Y1517" s="63"/>
      <c r="Z1517" s="63"/>
    </row>
    <row r="1518">
      <c r="A1518" s="75"/>
      <c r="B1518" s="94"/>
      <c r="C1518" s="75"/>
      <c r="D1518" s="76"/>
      <c r="E1518" s="75" t="s">
        <v>97</v>
      </c>
      <c r="F1518" s="75" t="s">
        <v>97</v>
      </c>
      <c r="G1518" s="77"/>
      <c r="H1518" s="77"/>
      <c r="I1518" s="80"/>
      <c r="J1518" s="77" t="s">
        <v>97</v>
      </c>
      <c r="K1518" s="79" t="s">
        <v>97</v>
      </c>
      <c r="L1518" s="79"/>
      <c r="M1518" s="80"/>
      <c r="N1518" s="79" t="s">
        <v>97</v>
      </c>
      <c r="O1518" s="81" t="str">
        <f t="array" ref="O1518">IF(A1518="", "", (IFNA(IF(A1518="", "", INDEX(UpdateSheet!$L:$L, MATCH(1, (UpdateSheet!$G:$G=MAXIFS(UpdateSheet!$G:$G, UpdateSheet!$H:$H, G1518, UpdateSheet!$G:$G, "&lt;=" &amp; D1518)) * (UpdateSheet!$H:$H=G1518), 0))), "") * J1518) +
(IFNA(IF(A1518="", "", INDEX(UpdateSheet!$P:$P, MATCH(1, (UpdateSheet!$G:$G=MAXIFS(UpdateSheet!$G:$G, UpdateSheet!$M:$M, K1518, UpdateSheet!$G:$G, "&lt;=" &amp; D1518)) * (UpdateSheet!$M:$M=K1518), 0))), "") * N1518)
)
</f>
        <v/>
      </c>
      <c r="P1518" s="86"/>
      <c r="Q1518" s="82" t="str">
        <f t="array" ref="Q1518">IF(A1518="", "", (IFNA(IF(A1518="", "", INDEX(UpdateSheet!$K:$K, MATCH(1, (UpdateSheet!$G:$G=MAXIFS(UpdateSheet!$G:$G, UpdateSheet!$H:$H, G1518, UpdateSheet!$I:$I, J1518, UpdateSheet!$G:$G, "&lt;=" &amp; D1518)) * (UpdateSheet!$H:$H=G1518) *(UpdateSheet!$I:$I=J1518), 0))), "")) +
(IFNA(IF(A1518="", "", INDEX(UpdateSheet!$O:$O, MATCH(1, (UpdateSheet!$G:$G=MAXIFS(UpdateSheet!$G:$G, UpdateSheet!$M:$M, K1518,UpdateSheet!$N:$N, N1518, UpdateSheet!$G:$G, "&lt;=" &amp; D1518)) * (UpdateSheet!$M:$M=K1518) *(UpdateSheet!$N:$N=N1518), 0))), ""))
)
</f>
        <v/>
      </c>
      <c r="R1518" s="81" t="s">
        <v>97</v>
      </c>
      <c r="S1518" s="63"/>
      <c r="T1518" s="87"/>
      <c r="U1518" s="84" t="s">
        <v>97</v>
      </c>
      <c r="V1518" s="84" t="s">
        <v>97</v>
      </c>
      <c r="W1518" s="85" t="b">
        <v>0</v>
      </c>
      <c r="X1518" s="63"/>
      <c r="Y1518" s="63"/>
      <c r="Z1518" s="63"/>
    </row>
    <row r="1519">
      <c r="A1519" s="75"/>
      <c r="B1519" s="94"/>
      <c r="C1519" s="75"/>
      <c r="D1519" s="76"/>
      <c r="E1519" s="75" t="s">
        <v>97</v>
      </c>
      <c r="F1519" s="75" t="s">
        <v>97</v>
      </c>
      <c r="G1519" s="77"/>
      <c r="H1519" s="77"/>
      <c r="I1519" s="80"/>
      <c r="J1519" s="77" t="s">
        <v>97</v>
      </c>
      <c r="K1519" s="79" t="s">
        <v>97</v>
      </c>
      <c r="L1519" s="79"/>
      <c r="M1519" s="80"/>
      <c r="N1519" s="79" t="s">
        <v>97</v>
      </c>
      <c r="O1519" s="81" t="str">
        <f t="array" ref="O1519">IF(A1519="", "", (IFNA(IF(A1519="", "", INDEX(UpdateSheet!$L:$L, MATCH(1, (UpdateSheet!$G:$G=MAXIFS(UpdateSheet!$G:$G, UpdateSheet!$H:$H, G1519, UpdateSheet!$G:$G, "&lt;=" &amp; D1519)) * (UpdateSheet!$H:$H=G1519), 0))), "") * J1519) +
(IFNA(IF(A1519="", "", INDEX(UpdateSheet!$P:$P, MATCH(1, (UpdateSheet!$G:$G=MAXIFS(UpdateSheet!$G:$G, UpdateSheet!$M:$M, K1519, UpdateSheet!$G:$G, "&lt;=" &amp; D1519)) * (UpdateSheet!$M:$M=K1519), 0))), "") * N1519)
)
</f>
        <v/>
      </c>
      <c r="P1519" s="86"/>
      <c r="Q1519" s="82" t="str">
        <f t="array" ref="Q1519">IF(A1519="", "", (IFNA(IF(A1519="", "", INDEX(UpdateSheet!$K:$K, MATCH(1, (UpdateSheet!$G:$G=MAXIFS(UpdateSheet!$G:$G, UpdateSheet!$H:$H, G1519, UpdateSheet!$I:$I, J1519, UpdateSheet!$G:$G, "&lt;=" &amp; D1519)) * (UpdateSheet!$H:$H=G1519) *(UpdateSheet!$I:$I=J1519), 0))), "")) +
(IFNA(IF(A1519="", "", INDEX(UpdateSheet!$O:$O, MATCH(1, (UpdateSheet!$G:$G=MAXIFS(UpdateSheet!$G:$G, UpdateSheet!$M:$M, K1519,UpdateSheet!$N:$N, N1519, UpdateSheet!$G:$G, "&lt;=" &amp; D1519)) * (UpdateSheet!$M:$M=K1519) *(UpdateSheet!$N:$N=N1519), 0))), ""))
)
</f>
        <v/>
      </c>
      <c r="R1519" s="81" t="s">
        <v>97</v>
      </c>
      <c r="S1519" s="63"/>
      <c r="T1519" s="87"/>
      <c r="U1519" s="84" t="s">
        <v>97</v>
      </c>
      <c r="V1519" s="84" t="s">
        <v>97</v>
      </c>
      <c r="W1519" s="85" t="b">
        <v>0</v>
      </c>
      <c r="X1519" s="63"/>
      <c r="Y1519" s="63"/>
      <c r="Z1519" s="63"/>
    </row>
    <row r="1520">
      <c r="A1520" s="75"/>
      <c r="B1520" s="94"/>
      <c r="C1520" s="75"/>
      <c r="D1520" s="76"/>
      <c r="E1520" s="75" t="s">
        <v>97</v>
      </c>
      <c r="F1520" s="75" t="s">
        <v>97</v>
      </c>
      <c r="G1520" s="77"/>
      <c r="H1520" s="77"/>
      <c r="I1520" s="80"/>
      <c r="J1520" s="77" t="s">
        <v>97</v>
      </c>
      <c r="K1520" s="79" t="s">
        <v>97</v>
      </c>
      <c r="L1520" s="79"/>
      <c r="M1520" s="80"/>
      <c r="N1520" s="79" t="s">
        <v>97</v>
      </c>
      <c r="O1520" s="81" t="str">
        <f t="array" ref="O1520">IF(A1520="", "", (IFNA(IF(A1520="", "", INDEX(UpdateSheet!$L:$L, MATCH(1, (UpdateSheet!$G:$G=MAXIFS(UpdateSheet!$G:$G, UpdateSheet!$H:$H, G1520, UpdateSheet!$G:$G, "&lt;=" &amp; D1520)) * (UpdateSheet!$H:$H=G1520), 0))), "") * J1520) +
(IFNA(IF(A1520="", "", INDEX(UpdateSheet!$P:$P, MATCH(1, (UpdateSheet!$G:$G=MAXIFS(UpdateSheet!$G:$G, UpdateSheet!$M:$M, K1520, UpdateSheet!$G:$G, "&lt;=" &amp; D1520)) * (UpdateSheet!$M:$M=K1520), 0))), "") * N1520)
)
</f>
        <v/>
      </c>
      <c r="P1520" s="86"/>
      <c r="Q1520" s="82" t="str">
        <f t="array" ref="Q1520">IF(A1520="", "", (IFNA(IF(A1520="", "", INDEX(UpdateSheet!$K:$K, MATCH(1, (UpdateSheet!$G:$G=MAXIFS(UpdateSheet!$G:$G, UpdateSheet!$H:$H, G1520, UpdateSheet!$I:$I, J1520, UpdateSheet!$G:$G, "&lt;=" &amp; D1520)) * (UpdateSheet!$H:$H=G1520) *(UpdateSheet!$I:$I=J1520), 0))), "")) +
(IFNA(IF(A1520="", "", INDEX(UpdateSheet!$O:$O, MATCH(1, (UpdateSheet!$G:$G=MAXIFS(UpdateSheet!$G:$G, UpdateSheet!$M:$M, K1520,UpdateSheet!$N:$N, N1520, UpdateSheet!$G:$G, "&lt;=" &amp; D1520)) * (UpdateSheet!$M:$M=K1520) *(UpdateSheet!$N:$N=N1520), 0))), ""))
)
</f>
        <v/>
      </c>
      <c r="R1520" s="81" t="s">
        <v>97</v>
      </c>
      <c r="S1520" s="63"/>
      <c r="T1520" s="87"/>
      <c r="U1520" s="84" t="s">
        <v>97</v>
      </c>
      <c r="V1520" s="84" t="s">
        <v>97</v>
      </c>
      <c r="W1520" s="85" t="b">
        <v>0</v>
      </c>
      <c r="X1520" s="63"/>
      <c r="Y1520" s="63"/>
      <c r="Z1520" s="63"/>
    </row>
    <row r="1521">
      <c r="A1521" s="75"/>
      <c r="B1521" s="94"/>
      <c r="C1521" s="75"/>
      <c r="D1521" s="76"/>
      <c r="E1521" s="75" t="s">
        <v>97</v>
      </c>
      <c r="F1521" s="75" t="s">
        <v>97</v>
      </c>
      <c r="G1521" s="77"/>
      <c r="H1521" s="77"/>
      <c r="I1521" s="80"/>
      <c r="J1521" s="77" t="s">
        <v>97</v>
      </c>
      <c r="K1521" s="79" t="s">
        <v>97</v>
      </c>
      <c r="L1521" s="79"/>
      <c r="M1521" s="80"/>
      <c r="N1521" s="79" t="s">
        <v>97</v>
      </c>
      <c r="O1521" s="81" t="str">
        <f t="array" ref="O1521">IF(A1521="", "", (IFNA(IF(A1521="", "", INDEX(UpdateSheet!$L:$L, MATCH(1, (UpdateSheet!$G:$G=MAXIFS(UpdateSheet!$G:$G, UpdateSheet!$H:$H, G1521, UpdateSheet!$G:$G, "&lt;=" &amp; D1521)) * (UpdateSheet!$H:$H=G1521), 0))), "") * J1521) +
(IFNA(IF(A1521="", "", INDEX(UpdateSheet!$P:$P, MATCH(1, (UpdateSheet!$G:$G=MAXIFS(UpdateSheet!$G:$G, UpdateSheet!$M:$M, K1521, UpdateSheet!$G:$G, "&lt;=" &amp; D1521)) * (UpdateSheet!$M:$M=K1521), 0))), "") * N1521)
)
</f>
        <v/>
      </c>
      <c r="P1521" s="86"/>
      <c r="Q1521" s="82" t="str">
        <f t="array" ref="Q1521">IF(A1521="", "", (IFNA(IF(A1521="", "", INDEX(UpdateSheet!$K:$K, MATCH(1, (UpdateSheet!$G:$G=MAXIFS(UpdateSheet!$G:$G, UpdateSheet!$H:$H, G1521, UpdateSheet!$I:$I, J1521, UpdateSheet!$G:$G, "&lt;=" &amp; D1521)) * (UpdateSheet!$H:$H=G1521) *(UpdateSheet!$I:$I=J1521), 0))), "")) +
(IFNA(IF(A1521="", "", INDEX(UpdateSheet!$O:$O, MATCH(1, (UpdateSheet!$G:$G=MAXIFS(UpdateSheet!$G:$G, UpdateSheet!$M:$M, K1521,UpdateSheet!$N:$N, N1521, UpdateSheet!$G:$G, "&lt;=" &amp; D1521)) * (UpdateSheet!$M:$M=K1521) *(UpdateSheet!$N:$N=N1521), 0))), ""))
)
</f>
        <v/>
      </c>
      <c r="R1521" s="81" t="s">
        <v>97</v>
      </c>
      <c r="S1521" s="63"/>
      <c r="T1521" s="87"/>
      <c r="U1521" s="84" t="s">
        <v>97</v>
      </c>
      <c r="V1521" s="84" t="s">
        <v>97</v>
      </c>
      <c r="W1521" s="85" t="b">
        <v>0</v>
      </c>
      <c r="X1521" s="63"/>
      <c r="Y1521" s="63"/>
      <c r="Z1521" s="63"/>
    </row>
    <row r="1522">
      <c r="A1522" s="75"/>
      <c r="B1522" s="94"/>
      <c r="C1522" s="75"/>
      <c r="D1522" s="76"/>
      <c r="E1522" s="75" t="s">
        <v>97</v>
      </c>
      <c r="F1522" s="75" t="s">
        <v>97</v>
      </c>
      <c r="G1522" s="77"/>
      <c r="H1522" s="77"/>
      <c r="I1522" s="80"/>
      <c r="J1522" s="77" t="s">
        <v>97</v>
      </c>
      <c r="K1522" s="79" t="s">
        <v>97</v>
      </c>
      <c r="L1522" s="79"/>
      <c r="M1522" s="80"/>
      <c r="N1522" s="79" t="s">
        <v>97</v>
      </c>
      <c r="O1522" s="81" t="str">
        <f t="array" ref="O1522">IF(A1522="", "", (IFNA(IF(A1522="", "", INDEX(UpdateSheet!$L:$L, MATCH(1, (UpdateSheet!$G:$G=MAXIFS(UpdateSheet!$G:$G, UpdateSheet!$H:$H, G1522, UpdateSheet!$G:$G, "&lt;=" &amp; D1522)) * (UpdateSheet!$H:$H=G1522), 0))), "") * J1522) +
(IFNA(IF(A1522="", "", INDEX(UpdateSheet!$P:$P, MATCH(1, (UpdateSheet!$G:$G=MAXIFS(UpdateSheet!$G:$G, UpdateSheet!$M:$M, K1522, UpdateSheet!$G:$G, "&lt;=" &amp; D1522)) * (UpdateSheet!$M:$M=K1522), 0))), "") * N1522)
)
</f>
        <v/>
      </c>
      <c r="P1522" s="86"/>
      <c r="Q1522" s="82" t="str">
        <f t="array" ref="Q1522">IF(A1522="", "", (IFNA(IF(A1522="", "", INDEX(UpdateSheet!$K:$K, MATCH(1, (UpdateSheet!$G:$G=MAXIFS(UpdateSheet!$G:$G, UpdateSheet!$H:$H, G1522, UpdateSheet!$I:$I, J1522, UpdateSheet!$G:$G, "&lt;=" &amp; D1522)) * (UpdateSheet!$H:$H=G1522) *(UpdateSheet!$I:$I=J1522), 0))), "")) +
(IFNA(IF(A1522="", "", INDEX(UpdateSheet!$O:$O, MATCH(1, (UpdateSheet!$G:$G=MAXIFS(UpdateSheet!$G:$G, UpdateSheet!$M:$M, K1522,UpdateSheet!$N:$N, N1522, UpdateSheet!$G:$G, "&lt;=" &amp; D1522)) * (UpdateSheet!$M:$M=K1522) *(UpdateSheet!$N:$N=N1522), 0))), ""))
)
</f>
        <v/>
      </c>
      <c r="R1522" s="81" t="s">
        <v>97</v>
      </c>
      <c r="S1522" s="63"/>
      <c r="T1522" s="87"/>
      <c r="U1522" s="84" t="s">
        <v>97</v>
      </c>
      <c r="V1522" s="84" t="s">
        <v>97</v>
      </c>
      <c r="W1522" s="85" t="b">
        <v>0</v>
      </c>
      <c r="X1522" s="63"/>
      <c r="Y1522" s="63"/>
      <c r="Z1522" s="63"/>
    </row>
    <row r="1523">
      <c r="A1523" s="75"/>
      <c r="B1523" s="94"/>
      <c r="C1523" s="75"/>
      <c r="D1523" s="76"/>
      <c r="E1523" s="75" t="s">
        <v>97</v>
      </c>
      <c r="F1523" s="75" t="s">
        <v>97</v>
      </c>
      <c r="G1523" s="77"/>
      <c r="H1523" s="77"/>
      <c r="I1523" s="80"/>
      <c r="J1523" s="77" t="s">
        <v>97</v>
      </c>
      <c r="K1523" s="79" t="s">
        <v>97</v>
      </c>
      <c r="L1523" s="79"/>
      <c r="M1523" s="80"/>
      <c r="N1523" s="79" t="s">
        <v>97</v>
      </c>
      <c r="O1523" s="81" t="str">
        <f t="array" ref="O1523">IF(A1523="", "", (IFNA(IF(A1523="", "", INDEX(UpdateSheet!$L:$L, MATCH(1, (UpdateSheet!$G:$G=MAXIFS(UpdateSheet!$G:$G, UpdateSheet!$H:$H, G1523, UpdateSheet!$G:$G, "&lt;=" &amp; D1523)) * (UpdateSheet!$H:$H=G1523), 0))), "") * J1523) +
(IFNA(IF(A1523="", "", INDEX(UpdateSheet!$P:$P, MATCH(1, (UpdateSheet!$G:$G=MAXIFS(UpdateSheet!$G:$G, UpdateSheet!$M:$M, K1523, UpdateSheet!$G:$G, "&lt;=" &amp; D1523)) * (UpdateSheet!$M:$M=K1523), 0))), "") * N1523)
)
</f>
        <v/>
      </c>
      <c r="P1523" s="86"/>
      <c r="Q1523" s="82" t="str">
        <f t="array" ref="Q1523">IF(A1523="", "", (IFNA(IF(A1523="", "", INDEX(UpdateSheet!$K:$K, MATCH(1, (UpdateSheet!$G:$G=MAXIFS(UpdateSheet!$G:$G, UpdateSheet!$H:$H, G1523, UpdateSheet!$I:$I, J1523, UpdateSheet!$G:$G, "&lt;=" &amp; D1523)) * (UpdateSheet!$H:$H=G1523) *(UpdateSheet!$I:$I=J1523), 0))), "")) +
(IFNA(IF(A1523="", "", INDEX(UpdateSheet!$O:$O, MATCH(1, (UpdateSheet!$G:$G=MAXIFS(UpdateSheet!$G:$G, UpdateSheet!$M:$M, K1523,UpdateSheet!$N:$N, N1523, UpdateSheet!$G:$G, "&lt;=" &amp; D1523)) * (UpdateSheet!$M:$M=K1523) *(UpdateSheet!$N:$N=N1523), 0))), ""))
)
</f>
        <v/>
      </c>
      <c r="R1523" s="81" t="s">
        <v>97</v>
      </c>
      <c r="S1523" s="63"/>
      <c r="T1523" s="87"/>
      <c r="U1523" s="84" t="s">
        <v>97</v>
      </c>
      <c r="V1523" s="84" t="s">
        <v>97</v>
      </c>
      <c r="W1523" s="85" t="b">
        <v>0</v>
      </c>
      <c r="X1523" s="63"/>
      <c r="Y1523" s="63"/>
      <c r="Z1523" s="63"/>
    </row>
    <row r="1524">
      <c r="A1524" s="75"/>
      <c r="B1524" s="94"/>
      <c r="C1524" s="75"/>
      <c r="D1524" s="76"/>
      <c r="E1524" s="75" t="s">
        <v>97</v>
      </c>
      <c r="F1524" s="75" t="s">
        <v>97</v>
      </c>
      <c r="G1524" s="77"/>
      <c r="H1524" s="77"/>
      <c r="I1524" s="80"/>
      <c r="J1524" s="77" t="s">
        <v>97</v>
      </c>
      <c r="K1524" s="79" t="s">
        <v>97</v>
      </c>
      <c r="L1524" s="79"/>
      <c r="M1524" s="80"/>
      <c r="N1524" s="79" t="s">
        <v>97</v>
      </c>
      <c r="O1524" s="81" t="str">
        <f t="array" ref="O1524">IF(A1524="", "", (IFNA(IF(A1524="", "", INDEX(UpdateSheet!$L:$L, MATCH(1, (UpdateSheet!$G:$G=MAXIFS(UpdateSheet!$G:$G, UpdateSheet!$H:$H, G1524, UpdateSheet!$G:$G, "&lt;=" &amp; D1524)) * (UpdateSheet!$H:$H=G1524), 0))), "") * J1524) +
(IFNA(IF(A1524="", "", INDEX(UpdateSheet!$P:$P, MATCH(1, (UpdateSheet!$G:$G=MAXIFS(UpdateSheet!$G:$G, UpdateSheet!$M:$M, K1524, UpdateSheet!$G:$G, "&lt;=" &amp; D1524)) * (UpdateSheet!$M:$M=K1524), 0))), "") * N1524)
)
</f>
        <v/>
      </c>
      <c r="P1524" s="86"/>
      <c r="Q1524" s="82" t="str">
        <f t="array" ref="Q1524">IF(A1524="", "", (IFNA(IF(A1524="", "", INDEX(UpdateSheet!$K:$K, MATCH(1, (UpdateSheet!$G:$G=MAXIFS(UpdateSheet!$G:$G, UpdateSheet!$H:$H, G1524, UpdateSheet!$I:$I, J1524, UpdateSheet!$G:$G, "&lt;=" &amp; D1524)) * (UpdateSheet!$H:$H=G1524) *(UpdateSheet!$I:$I=J1524), 0))), "")) +
(IFNA(IF(A1524="", "", INDEX(UpdateSheet!$O:$O, MATCH(1, (UpdateSheet!$G:$G=MAXIFS(UpdateSheet!$G:$G, UpdateSheet!$M:$M, K1524,UpdateSheet!$N:$N, N1524, UpdateSheet!$G:$G, "&lt;=" &amp; D1524)) * (UpdateSheet!$M:$M=K1524) *(UpdateSheet!$N:$N=N1524), 0))), ""))
)
</f>
        <v/>
      </c>
      <c r="R1524" s="81" t="s">
        <v>97</v>
      </c>
      <c r="S1524" s="63"/>
      <c r="T1524" s="87"/>
      <c r="U1524" s="84" t="s">
        <v>97</v>
      </c>
      <c r="V1524" s="84" t="s">
        <v>97</v>
      </c>
      <c r="W1524" s="85" t="b">
        <v>0</v>
      </c>
      <c r="X1524" s="63"/>
      <c r="Y1524" s="63"/>
      <c r="Z1524" s="63"/>
    </row>
    <row r="1525">
      <c r="A1525" s="75"/>
      <c r="B1525" s="94"/>
      <c r="C1525" s="75"/>
      <c r="D1525" s="76"/>
      <c r="E1525" s="75" t="s">
        <v>97</v>
      </c>
      <c r="F1525" s="75" t="s">
        <v>97</v>
      </c>
      <c r="G1525" s="77"/>
      <c r="H1525" s="77"/>
      <c r="I1525" s="80"/>
      <c r="J1525" s="77" t="s">
        <v>97</v>
      </c>
      <c r="K1525" s="79" t="s">
        <v>97</v>
      </c>
      <c r="L1525" s="79"/>
      <c r="M1525" s="80"/>
      <c r="N1525" s="79" t="s">
        <v>97</v>
      </c>
      <c r="O1525" s="81" t="str">
        <f t="array" ref="O1525">IF(A1525="", "", (IFNA(IF(A1525="", "", INDEX(UpdateSheet!$L:$L, MATCH(1, (UpdateSheet!$G:$G=MAXIFS(UpdateSheet!$G:$G, UpdateSheet!$H:$H, G1525, UpdateSheet!$G:$G, "&lt;=" &amp; D1525)) * (UpdateSheet!$H:$H=G1525), 0))), "") * J1525) +
(IFNA(IF(A1525="", "", INDEX(UpdateSheet!$P:$P, MATCH(1, (UpdateSheet!$G:$G=MAXIFS(UpdateSheet!$G:$G, UpdateSheet!$M:$M, K1525, UpdateSheet!$G:$G, "&lt;=" &amp; D1525)) * (UpdateSheet!$M:$M=K1525), 0))), "") * N1525)
)
</f>
        <v/>
      </c>
      <c r="P1525" s="86"/>
      <c r="Q1525" s="82" t="str">
        <f t="array" ref="Q1525">IF(A1525="", "", (IFNA(IF(A1525="", "", INDEX(UpdateSheet!$K:$K, MATCH(1, (UpdateSheet!$G:$G=MAXIFS(UpdateSheet!$G:$G, UpdateSheet!$H:$H, G1525, UpdateSheet!$I:$I, J1525, UpdateSheet!$G:$G, "&lt;=" &amp; D1525)) * (UpdateSheet!$H:$H=G1525) *(UpdateSheet!$I:$I=J1525), 0))), "")) +
(IFNA(IF(A1525="", "", INDEX(UpdateSheet!$O:$O, MATCH(1, (UpdateSheet!$G:$G=MAXIFS(UpdateSheet!$G:$G, UpdateSheet!$M:$M, K1525,UpdateSheet!$N:$N, N1525, UpdateSheet!$G:$G, "&lt;=" &amp; D1525)) * (UpdateSheet!$M:$M=K1525) *(UpdateSheet!$N:$N=N1525), 0))), ""))
)
</f>
        <v/>
      </c>
      <c r="R1525" s="81" t="s">
        <v>97</v>
      </c>
      <c r="S1525" s="63"/>
      <c r="T1525" s="87"/>
      <c r="U1525" s="84" t="s">
        <v>97</v>
      </c>
      <c r="V1525" s="84" t="s">
        <v>97</v>
      </c>
      <c r="W1525" s="85" t="b">
        <v>0</v>
      </c>
      <c r="X1525" s="63"/>
      <c r="Y1525" s="63"/>
      <c r="Z1525" s="63"/>
    </row>
    <row r="1526">
      <c r="A1526" s="75"/>
      <c r="B1526" s="94"/>
      <c r="C1526" s="75"/>
      <c r="D1526" s="76"/>
      <c r="E1526" s="75" t="s">
        <v>97</v>
      </c>
      <c r="F1526" s="75" t="s">
        <v>97</v>
      </c>
      <c r="G1526" s="77"/>
      <c r="H1526" s="77"/>
      <c r="I1526" s="80"/>
      <c r="J1526" s="77" t="s">
        <v>97</v>
      </c>
      <c r="K1526" s="79" t="s">
        <v>97</v>
      </c>
      <c r="L1526" s="79"/>
      <c r="M1526" s="80"/>
      <c r="N1526" s="79" t="s">
        <v>97</v>
      </c>
      <c r="O1526" s="81" t="str">
        <f t="array" ref="O1526">IF(A1526="", "", (IFNA(IF(A1526="", "", INDEX(UpdateSheet!$L:$L, MATCH(1, (UpdateSheet!$G:$G=MAXIFS(UpdateSheet!$G:$G, UpdateSheet!$H:$H, G1526, UpdateSheet!$G:$G, "&lt;=" &amp; D1526)) * (UpdateSheet!$H:$H=G1526), 0))), "") * J1526) +
(IFNA(IF(A1526="", "", INDEX(UpdateSheet!$P:$P, MATCH(1, (UpdateSheet!$G:$G=MAXIFS(UpdateSheet!$G:$G, UpdateSheet!$M:$M, K1526, UpdateSheet!$G:$G, "&lt;=" &amp; D1526)) * (UpdateSheet!$M:$M=K1526), 0))), "") * N1526)
)
</f>
        <v/>
      </c>
      <c r="P1526" s="86"/>
      <c r="Q1526" s="82" t="str">
        <f t="array" ref="Q1526">IF(A1526="", "", (IFNA(IF(A1526="", "", INDEX(UpdateSheet!$K:$K, MATCH(1, (UpdateSheet!$G:$G=MAXIFS(UpdateSheet!$G:$G, UpdateSheet!$H:$H, G1526, UpdateSheet!$I:$I, J1526, UpdateSheet!$G:$G, "&lt;=" &amp; D1526)) * (UpdateSheet!$H:$H=G1526) *(UpdateSheet!$I:$I=J1526), 0))), "")) +
(IFNA(IF(A1526="", "", INDEX(UpdateSheet!$O:$O, MATCH(1, (UpdateSheet!$G:$G=MAXIFS(UpdateSheet!$G:$G, UpdateSheet!$M:$M, K1526,UpdateSheet!$N:$N, N1526, UpdateSheet!$G:$G, "&lt;=" &amp; D1526)) * (UpdateSheet!$M:$M=K1526) *(UpdateSheet!$N:$N=N1526), 0))), ""))
)
</f>
        <v/>
      </c>
      <c r="R1526" s="81" t="s">
        <v>97</v>
      </c>
      <c r="S1526" s="63"/>
      <c r="T1526" s="87"/>
      <c r="U1526" s="84" t="s">
        <v>97</v>
      </c>
      <c r="V1526" s="84" t="s">
        <v>97</v>
      </c>
      <c r="W1526" s="85" t="b">
        <v>0</v>
      </c>
      <c r="X1526" s="63"/>
      <c r="Y1526" s="63"/>
      <c r="Z1526" s="63"/>
    </row>
    <row r="1527">
      <c r="A1527" s="75"/>
      <c r="B1527" s="94"/>
      <c r="C1527" s="75"/>
      <c r="D1527" s="76"/>
      <c r="E1527" s="75" t="s">
        <v>97</v>
      </c>
      <c r="F1527" s="75" t="s">
        <v>97</v>
      </c>
      <c r="G1527" s="77"/>
      <c r="H1527" s="77"/>
      <c r="I1527" s="80"/>
      <c r="J1527" s="77" t="s">
        <v>97</v>
      </c>
      <c r="K1527" s="79" t="s">
        <v>97</v>
      </c>
      <c r="L1527" s="79"/>
      <c r="M1527" s="80"/>
      <c r="N1527" s="79" t="s">
        <v>97</v>
      </c>
      <c r="O1527" s="81" t="str">
        <f t="array" ref="O1527">IF(A1527="", "", (IFNA(IF(A1527="", "", INDEX(UpdateSheet!$L:$L, MATCH(1, (UpdateSheet!$G:$G=MAXIFS(UpdateSheet!$G:$G, UpdateSheet!$H:$H, G1527, UpdateSheet!$G:$G, "&lt;=" &amp; D1527)) * (UpdateSheet!$H:$H=G1527), 0))), "") * J1527) +
(IFNA(IF(A1527="", "", INDEX(UpdateSheet!$P:$P, MATCH(1, (UpdateSheet!$G:$G=MAXIFS(UpdateSheet!$G:$G, UpdateSheet!$M:$M, K1527, UpdateSheet!$G:$G, "&lt;=" &amp; D1527)) * (UpdateSheet!$M:$M=K1527), 0))), "") * N1527)
)
</f>
        <v/>
      </c>
      <c r="P1527" s="86"/>
      <c r="Q1527" s="82" t="str">
        <f t="array" ref="Q1527">IF(A1527="", "", (IFNA(IF(A1527="", "", INDEX(UpdateSheet!$K:$K, MATCH(1, (UpdateSheet!$G:$G=MAXIFS(UpdateSheet!$G:$G, UpdateSheet!$H:$H, G1527, UpdateSheet!$I:$I, J1527, UpdateSheet!$G:$G, "&lt;=" &amp; D1527)) * (UpdateSheet!$H:$H=G1527) *(UpdateSheet!$I:$I=J1527), 0))), "")) +
(IFNA(IF(A1527="", "", INDEX(UpdateSheet!$O:$O, MATCH(1, (UpdateSheet!$G:$G=MAXIFS(UpdateSheet!$G:$G, UpdateSheet!$M:$M, K1527,UpdateSheet!$N:$N, N1527, UpdateSheet!$G:$G, "&lt;=" &amp; D1527)) * (UpdateSheet!$M:$M=K1527) *(UpdateSheet!$N:$N=N1527), 0))), ""))
)
</f>
        <v/>
      </c>
      <c r="R1527" s="81" t="s">
        <v>97</v>
      </c>
      <c r="S1527" s="63"/>
      <c r="T1527" s="87"/>
      <c r="U1527" s="84" t="s">
        <v>97</v>
      </c>
      <c r="V1527" s="84" t="s">
        <v>97</v>
      </c>
      <c r="W1527" s="85" t="b">
        <v>0</v>
      </c>
      <c r="X1527" s="63"/>
      <c r="Y1527" s="63"/>
      <c r="Z1527" s="63"/>
    </row>
    <row r="1528">
      <c r="A1528" s="75"/>
      <c r="B1528" s="94"/>
      <c r="C1528" s="75"/>
      <c r="D1528" s="76"/>
      <c r="E1528" s="75" t="s">
        <v>97</v>
      </c>
      <c r="F1528" s="75" t="s">
        <v>97</v>
      </c>
      <c r="G1528" s="77"/>
      <c r="H1528" s="77"/>
      <c r="I1528" s="80"/>
      <c r="J1528" s="77" t="s">
        <v>97</v>
      </c>
      <c r="K1528" s="79" t="s">
        <v>97</v>
      </c>
      <c r="L1528" s="79"/>
      <c r="M1528" s="80"/>
      <c r="N1528" s="79" t="s">
        <v>97</v>
      </c>
      <c r="O1528" s="81" t="str">
        <f t="array" ref="O1528">IF(A1528="", "", (IFNA(IF(A1528="", "", INDEX(UpdateSheet!$L:$L, MATCH(1, (UpdateSheet!$G:$G=MAXIFS(UpdateSheet!$G:$G, UpdateSheet!$H:$H, G1528, UpdateSheet!$G:$G, "&lt;=" &amp; D1528)) * (UpdateSheet!$H:$H=G1528), 0))), "") * J1528) +
(IFNA(IF(A1528="", "", INDEX(UpdateSheet!$P:$P, MATCH(1, (UpdateSheet!$G:$G=MAXIFS(UpdateSheet!$G:$G, UpdateSheet!$M:$M, K1528, UpdateSheet!$G:$G, "&lt;=" &amp; D1528)) * (UpdateSheet!$M:$M=K1528), 0))), "") * N1528)
)
</f>
        <v/>
      </c>
      <c r="P1528" s="86"/>
      <c r="Q1528" s="82" t="str">
        <f t="array" ref="Q1528">IF(A1528="", "", (IFNA(IF(A1528="", "", INDEX(UpdateSheet!$K:$K, MATCH(1, (UpdateSheet!$G:$G=MAXIFS(UpdateSheet!$G:$G, UpdateSheet!$H:$H, G1528, UpdateSheet!$I:$I, J1528, UpdateSheet!$G:$G, "&lt;=" &amp; D1528)) * (UpdateSheet!$H:$H=G1528) *(UpdateSheet!$I:$I=J1528), 0))), "")) +
(IFNA(IF(A1528="", "", INDEX(UpdateSheet!$O:$O, MATCH(1, (UpdateSheet!$G:$G=MAXIFS(UpdateSheet!$G:$G, UpdateSheet!$M:$M, K1528,UpdateSheet!$N:$N, N1528, UpdateSheet!$G:$G, "&lt;=" &amp; D1528)) * (UpdateSheet!$M:$M=K1528) *(UpdateSheet!$N:$N=N1528), 0))), ""))
)
</f>
        <v/>
      </c>
      <c r="R1528" s="81" t="s">
        <v>97</v>
      </c>
      <c r="S1528" s="63"/>
      <c r="T1528" s="87"/>
      <c r="U1528" s="84" t="s">
        <v>97</v>
      </c>
      <c r="V1528" s="84" t="s">
        <v>97</v>
      </c>
      <c r="W1528" s="85" t="b">
        <v>0</v>
      </c>
      <c r="X1528" s="63"/>
      <c r="Y1528" s="63"/>
      <c r="Z1528" s="63"/>
    </row>
    <row r="1529">
      <c r="A1529" s="75"/>
      <c r="B1529" s="94"/>
      <c r="C1529" s="75"/>
      <c r="D1529" s="76"/>
      <c r="E1529" s="75" t="s">
        <v>97</v>
      </c>
      <c r="F1529" s="75" t="s">
        <v>97</v>
      </c>
      <c r="G1529" s="77"/>
      <c r="H1529" s="77"/>
      <c r="I1529" s="80"/>
      <c r="J1529" s="77" t="s">
        <v>97</v>
      </c>
      <c r="K1529" s="79" t="s">
        <v>97</v>
      </c>
      <c r="L1529" s="79"/>
      <c r="M1529" s="80"/>
      <c r="N1529" s="79" t="s">
        <v>97</v>
      </c>
      <c r="O1529" s="81" t="str">
        <f t="array" ref="O1529">IF(A1529="", "", (IFNA(IF(A1529="", "", INDEX(UpdateSheet!$L:$L, MATCH(1, (UpdateSheet!$G:$G=MAXIFS(UpdateSheet!$G:$G, UpdateSheet!$H:$H, G1529, UpdateSheet!$G:$G, "&lt;=" &amp; D1529)) * (UpdateSheet!$H:$H=G1529), 0))), "") * J1529) +
(IFNA(IF(A1529="", "", INDEX(UpdateSheet!$P:$P, MATCH(1, (UpdateSheet!$G:$G=MAXIFS(UpdateSheet!$G:$G, UpdateSheet!$M:$M, K1529, UpdateSheet!$G:$G, "&lt;=" &amp; D1529)) * (UpdateSheet!$M:$M=K1529), 0))), "") * N1529)
)
</f>
        <v/>
      </c>
      <c r="P1529" s="86"/>
      <c r="Q1529" s="82" t="str">
        <f t="array" ref="Q1529">IF(A1529="", "", (IFNA(IF(A1529="", "", INDEX(UpdateSheet!$K:$K, MATCH(1, (UpdateSheet!$G:$G=MAXIFS(UpdateSheet!$G:$G, UpdateSheet!$H:$H, G1529, UpdateSheet!$I:$I, J1529, UpdateSheet!$G:$G, "&lt;=" &amp; D1529)) * (UpdateSheet!$H:$H=G1529) *(UpdateSheet!$I:$I=J1529), 0))), "")) +
(IFNA(IF(A1529="", "", INDEX(UpdateSheet!$O:$O, MATCH(1, (UpdateSheet!$G:$G=MAXIFS(UpdateSheet!$G:$G, UpdateSheet!$M:$M, K1529,UpdateSheet!$N:$N, N1529, UpdateSheet!$G:$G, "&lt;=" &amp; D1529)) * (UpdateSheet!$M:$M=K1529) *(UpdateSheet!$N:$N=N1529), 0))), ""))
)
</f>
        <v/>
      </c>
      <c r="R1529" s="81" t="s">
        <v>97</v>
      </c>
      <c r="S1529" s="63"/>
      <c r="T1529" s="87"/>
      <c r="U1529" s="84" t="s">
        <v>97</v>
      </c>
      <c r="V1529" s="84" t="s">
        <v>97</v>
      </c>
      <c r="W1529" s="85" t="b">
        <v>0</v>
      </c>
      <c r="X1529" s="63"/>
      <c r="Y1529" s="63"/>
      <c r="Z1529" s="63"/>
    </row>
    <row r="1530">
      <c r="A1530" s="75"/>
      <c r="B1530" s="94"/>
      <c r="C1530" s="75"/>
      <c r="D1530" s="76"/>
      <c r="E1530" s="75" t="s">
        <v>97</v>
      </c>
      <c r="F1530" s="75" t="s">
        <v>97</v>
      </c>
      <c r="G1530" s="77"/>
      <c r="H1530" s="77"/>
      <c r="I1530" s="80"/>
      <c r="J1530" s="77" t="s">
        <v>97</v>
      </c>
      <c r="K1530" s="79" t="s">
        <v>97</v>
      </c>
      <c r="L1530" s="79"/>
      <c r="M1530" s="80"/>
      <c r="N1530" s="79" t="s">
        <v>97</v>
      </c>
      <c r="O1530" s="81" t="str">
        <f t="array" ref="O1530">IF(A1530="", "", (IFNA(IF(A1530="", "", INDEX(UpdateSheet!$L:$L, MATCH(1, (UpdateSheet!$G:$G=MAXIFS(UpdateSheet!$G:$G, UpdateSheet!$H:$H, G1530, UpdateSheet!$G:$G, "&lt;=" &amp; D1530)) * (UpdateSheet!$H:$H=G1530), 0))), "") * J1530) +
(IFNA(IF(A1530="", "", INDEX(UpdateSheet!$P:$P, MATCH(1, (UpdateSheet!$G:$G=MAXIFS(UpdateSheet!$G:$G, UpdateSheet!$M:$M, K1530, UpdateSheet!$G:$G, "&lt;=" &amp; D1530)) * (UpdateSheet!$M:$M=K1530), 0))), "") * N1530)
)
</f>
        <v/>
      </c>
      <c r="P1530" s="86"/>
      <c r="Q1530" s="82" t="str">
        <f t="array" ref="Q1530">IF(A1530="", "", (IFNA(IF(A1530="", "", INDEX(UpdateSheet!$K:$K, MATCH(1, (UpdateSheet!$G:$G=MAXIFS(UpdateSheet!$G:$G, UpdateSheet!$H:$H, G1530, UpdateSheet!$I:$I, J1530, UpdateSheet!$G:$G, "&lt;=" &amp; D1530)) * (UpdateSheet!$H:$H=G1530) *(UpdateSheet!$I:$I=J1530), 0))), "")) +
(IFNA(IF(A1530="", "", INDEX(UpdateSheet!$O:$O, MATCH(1, (UpdateSheet!$G:$G=MAXIFS(UpdateSheet!$G:$G, UpdateSheet!$M:$M, K1530,UpdateSheet!$N:$N, N1530, UpdateSheet!$G:$G, "&lt;=" &amp; D1530)) * (UpdateSheet!$M:$M=K1530) *(UpdateSheet!$N:$N=N1530), 0))), ""))
)
</f>
        <v/>
      </c>
      <c r="R1530" s="81" t="s">
        <v>97</v>
      </c>
      <c r="S1530" s="63"/>
      <c r="T1530" s="87"/>
      <c r="U1530" s="84" t="s">
        <v>97</v>
      </c>
      <c r="V1530" s="84" t="s">
        <v>97</v>
      </c>
      <c r="W1530" s="85" t="b">
        <v>0</v>
      </c>
      <c r="X1530" s="63"/>
      <c r="Y1530" s="63"/>
      <c r="Z1530" s="63"/>
    </row>
    <row r="1531">
      <c r="A1531" s="75"/>
      <c r="B1531" s="94"/>
      <c r="C1531" s="75"/>
      <c r="D1531" s="76"/>
      <c r="E1531" s="75" t="s">
        <v>97</v>
      </c>
      <c r="F1531" s="75" t="s">
        <v>97</v>
      </c>
      <c r="G1531" s="77"/>
      <c r="H1531" s="77"/>
      <c r="I1531" s="80"/>
      <c r="J1531" s="77" t="s">
        <v>97</v>
      </c>
      <c r="K1531" s="79" t="s">
        <v>97</v>
      </c>
      <c r="L1531" s="79"/>
      <c r="M1531" s="80"/>
      <c r="N1531" s="79" t="s">
        <v>97</v>
      </c>
      <c r="O1531" s="81" t="str">
        <f t="array" ref="O1531">IF(A1531="", "", (IFNA(IF(A1531="", "", INDEX(UpdateSheet!$L:$L, MATCH(1, (UpdateSheet!$G:$G=MAXIFS(UpdateSheet!$G:$G, UpdateSheet!$H:$H, G1531, UpdateSheet!$G:$G, "&lt;=" &amp; D1531)) * (UpdateSheet!$H:$H=G1531), 0))), "") * J1531) +
(IFNA(IF(A1531="", "", INDEX(UpdateSheet!$P:$P, MATCH(1, (UpdateSheet!$G:$G=MAXIFS(UpdateSheet!$G:$G, UpdateSheet!$M:$M, K1531, UpdateSheet!$G:$G, "&lt;=" &amp; D1531)) * (UpdateSheet!$M:$M=K1531), 0))), "") * N1531)
)
</f>
        <v/>
      </c>
      <c r="P1531" s="86"/>
      <c r="Q1531" s="82" t="str">
        <f t="array" ref="Q1531">IF(A1531="", "", (IFNA(IF(A1531="", "", INDEX(UpdateSheet!$K:$K, MATCH(1, (UpdateSheet!$G:$G=MAXIFS(UpdateSheet!$G:$G, UpdateSheet!$H:$H, G1531, UpdateSheet!$I:$I, J1531, UpdateSheet!$G:$G, "&lt;=" &amp; D1531)) * (UpdateSheet!$H:$H=G1531) *(UpdateSheet!$I:$I=J1531), 0))), "")) +
(IFNA(IF(A1531="", "", INDEX(UpdateSheet!$O:$O, MATCH(1, (UpdateSheet!$G:$G=MAXIFS(UpdateSheet!$G:$G, UpdateSheet!$M:$M, K1531,UpdateSheet!$N:$N, N1531, UpdateSheet!$G:$G, "&lt;=" &amp; D1531)) * (UpdateSheet!$M:$M=K1531) *(UpdateSheet!$N:$N=N1531), 0))), ""))
)
</f>
        <v/>
      </c>
      <c r="R1531" s="81" t="s">
        <v>97</v>
      </c>
      <c r="S1531" s="63"/>
      <c r="T1531" s="87"/>
      <c r="U1531" s="84" t="s">
        <v>97</v>
      </c>
      <c r="V1531" s="84" t="s">
        <v>97</v>
      </c>
      <c r="W1531" s="85" t="b">
        <v>0</v>
      </c>
      <c r="X1531" s="63"/>
      <c r="Y1531" s="63"/>
      <c r="Z1531" s="63"/>
    </row>
    <row r="1532">
      <c r="A1532" s="75"/>
      <c r="B1532" s="94"/>
      <c r="C1532" s="75"/>
      <c r="D1532" s="76"/>
      <c r="E1532" s="75" t="s">
        <v>97</v>
      </c>
      <c r="F1532" s="75" t="s">
        <v>97</v>
      </c>
      <c r="G1532" s="77"/>
      <c r="H1532" s="77"/>
      <c r="I1532" s="80"/>
      <c r="J1532" s="77" t="s">
        <v>97</v>
      </c>
      <c r="K1532" s="79" t="s">
        <v>97</v>
      </c>
      <c r="L1532" s="79"/>
      <c r="M1532" s="80"/>
      <c r="N1532" s="79" t="s">
        <v>97</v>
      </c>
      <c r="O1532" s="81" t="str">
        <f t="array" ref="O1532">IF(A1532="", "", (IFNA(IF(A1532="", "", INDEX(UpdateSheet!$L:$L, MATCH(1, (UpdateSheet!$G:$G=MAXIFS(UpdateSheet!$G:$G, UpdateSheet!$H:$H, G1532, UpdateSheet!$G:$G, "&lt;=" &amp; D1532)) * (UpdateSheet!$H:$H=G1532), 0))), "") * J1532) +
(IFNA(IF(A1532="", "", INDEX(UpdateSheet!$P:$P, MATCH(1, (UpdateSheet!$G:$G=MAXIFS(UpdateSheet!$G:$G, UpdateSheet!$M:$M, K1532, UpdateSheet!$G:$G, "&lt;=" &amp; D1532)) * (UpdateSheet!$M:$M=K1532), 0))), "") * N1532)
)
</f>
        <v/>
      </c>
      <c r="P1532" s="86"/>
      <c r="Q1532" s="82" t="str">
        <f t="array" ref="Q1532">IF(A1532="", "", (IFNA(IF(A1532="", "", INDEX(UpdateSheet!$K:$K, MATCH(1, (UpdateSheet!$G:$G=MAXIFS(UpdateSheet!$G:$G, UpdateSheet!$H:$H, G1532, UpdateSheet!$I:$I, J1532, UpdateSheet!$G:$G, "&lt;=" &amp; D1532)) * (UpdateSheet!$H:$H=G1532) *(UpdateSheet!$I:$I=J1532), 0))), "")) +
(IFNA(IF(A1532="", "", INDEX(UpdateSheet!$O:$O, MATCH(1, (UpdateSheet!$G:$G=MAXIFS(UpdateSheet!$G:$G, UpdateSheet!$M:$M, K1532,UpdateSheet!$N:$N, N1532, UpdateSheet!$G:$G, "&lt;=" &amp; D1532)) * (UpdateSheet!$M:$M=K1532) *(UpdateSheet!$N:$N=N1532), 0))), ""))
)
</f>
        <v/>
      </c>
      <c r="R1532" s="81" t="s">
        <v>97</v>
      </c>
      <c r="S1532" s="63"/>
      <c r="T1532" s="87"/>
      <c r="U1532" s="84" t="s">
        <v>97</v>
      </c>
      <c r="V1532" s="84" t="s">
        <v>97</v>
      </c>
      <c r="W1532" s="85" t="b">
        <v>0</v>
      </c>
      <c r="X1532" s="63"/>
      <c r="Y1532" s="63"/>
      <c r="Z1532" s="63"/>
    </row>
    <row r="1533">
      <c r="A1533" s="75"/>
      <c r="B1533" s="94"/>
      <c r="C1533" s="75"/>
      <c r="D1533" s="76"/>
      <c r="E1533" s="75" t="s">
        <v>97</v>
      </c>
      <c r="F1533" s="75" t="s">
        <v>97</v>
      </c>
      <c r="G1533" s="77"/>
      <c r="H1533" s="77"/>
      <c r="I1533" s="80"/>
      <c r="J1533" s="77" t="s">
        <v>97</v>
      </c>
      <c r="K1533" s="79" t="s">
        <v>97</v>
      </c>
      <c r="L1533" s="79"/>
      <c r="M1533" s="80"/>
      <c r="N1533" s="79" t="s">
        <v>97</v>
      </c>
      <c r="O1533" s="81" t="str">
        <f t="array" ref="O1533">IF(A1533="", "", (IFNA(IF(A1533="", "", INDEX(UpdateSheet!$L:$L, MATCH(1, (UpdateSheet!$G:$G=MAXIFS(UpdateSheet!$G:$G, UpdateSheet!$H:$H, G1533, UpdateSheet!$G:$G, "&lt;=" &amp; D1533)) * (UpdateSheet!$H:$H=G1533), 0))), "") * J1533) +
(IFNA(IF(A1533="", "", INDEX(UpdateSheet!$P:$P, MATCH(1, (UpdateSheet!$G:$G=MAXIFS(UpdateSheet!$G:$G, UpdateSheet!$M:$M, K1533, UpdateSheet!$G:$G, "&lt;=" &amp; D1533)) * (UpdateSheet!$M:$M=K1533), 0))), "") * N1533)
)
</f>
        <v/>
      </c>
      <c r="P1533" s="86"/>
      <c r="Q1533" s="82" t="str">
        <f t="array" ref="Q1533">IF(A1533="", "", (IFNA(IF(A1533="", "", INDEX(UpdateSheet!$K:$K, MATCH(1, (UpdateSheet!$G:$G=MAXIFS(UpdateSheet!$G:$G, UpdateSheet!$H:$H, G1533, UpdateSheet!$I:$I, J1533, UpdateSheet!$G:$G, "&lt;=" &amp; D1533)) * (UpdateSheet!$H:$H=G1533) *(UpdateSheet!$I:$I=J1533), 0))), "")) +
(IFNA(IF(A1533="", "", INDEX(UpdateSheet!$O:$O, MATCH(1, (UpdateSheet!$G:$G=MAXIFS(UpdateSheet!$G:$G, UpdateSheet!$M:$M, K1533,UpdateSheet!$N:$N, N1533, UpdateSheet!$G:$G, "&lt;=" &amp; D1533)) * (UpdateSheet!$M:$M=K1533) *(UpdateSheet!$N:$N=N1533), 0))), ""))
)
</f>
        <v/>
      </c>
      <c r="R1533" s="81" t="s">
        <v>97</v>
      </c>
      <c r="S1533" s="63"/>
      <c r="T1533" s="87"/>
      <c r="U1533" s="84" t="s">
        <v>97</v>
      </c>
      <c r="V1533" s="84" t="s">
        <v>97</v>
      </c>
      <c r="W1533" s="85" t="b">
        <v>0</v>
      </c>
      <c r="X1533" s="63"/>
      <c r="Y1533" s="63"/>
      <c r="Z1533" s="63"/>
    </row>
    <row r="1534">
      <c r="A1534" s="75"/>
      <c r="B1534" s="94"/>
      <c r="C1534" s="75"/>
      <c r="D1534" s="76"/>
      <c r="E1534" s="75" t="s">
        <v>97</v>
      </c>
      <c r="F1534" s="75" t="s">
        <v>97</v>
      </c>
      <c r="G1534" s="77"/>
      <c r="H1534" s="77"/>
      <c r="I1534" s="80"/>
      <c r="J1534" s="77" t="s">
        <v>97</v>
      </c>
      <c r="K1534" s="79" t="s">
        <v>97</v>
      </c>
      <c r="L1534" s="79"/>
      <c r="M1534" s="80"/>
      <c r="N1534" s="79" t="s">
        <v>97</v>
      </c>
      <c r="O1534" s="81" t="str">
        <f t="array" ref="O1534">IF(A1534="", "", (IFNA(IF(A1534="", "", INDEX(UpdateSheet!$L:$L, MATCH(1, (UpdateSheet!$G:$G=MAXIFS(UpdateSheet!$G:$G, UpdateSheet!$H:$H, G1534, UpdateSheet!$G:$G, "&lt;=" &amp; D1534)) * (UpdateSheet!$H:$H=G1534), 0))), "") * J1534) +
(IFNA(IF(A1534="", "", INDEX(UpdateSheet!$P:$P, MATCH(1, (UpdateSheet!$G:$G=MAXIFS(UpdateSheet!$G:$G, UpdateSheet!$M:$M, K1534, UpdateSheet!$G:$G, "&lt;=" &amp; D1534)) * (UpdateSheet!$M:$M=K1534), 0))), "") * N1534)
)
</f>
        <v/>
      </c>
      <c r="P1534" s="86"/>
      <c r="Q1534" s="82" t="str">
        <f t="array" ref="Q1534">IF(A1534="", "", (IFNA(IF(A1534="", "", INDEX(UpdateSheet!$K:$K, MATCH(1, (UpdateSheet!$G:$G=MAXIFS(UpdateSheet!$G:$G, UpdateSheet!$H:$H, G1534, UpdateSheet!$I:$I, J1534, UpdateSheet!$G:$G, "&lt;=" &amp; D1534)) * (UpdateSheet!$H:$H=G1534) *(UpdateSheet!$I:$I=J1534), 0))), "")) +
(IFNA(IF(A1534="", "", INDEX(UpdateSheet!$O:$O, MATCH(1, (UpdateSheet!$G:$G=MAXIFS(UpdateSheet!$G:$G, UpdateSheet!$M:$M, K1534,UpdateSheet!$N:$N, N1534, UpdateSheet!$G:$G, "&lt;=" &amp; D1534)) * (UpdateSheet!$M:$M=K1534) *(UpdateSheet!$N:$N=N1534), 0))), ""))
)
</f>
        <v/>
      </c>
      <c r="R1534" s="81" t="s">
        <v>97</v>
      </c>
      <c r="S1534" s="63"/>
      <c r="T1534" s="87"/>
      <c r="U1534" s="84" t="s">
        <v>97</v>
      </c>
      <c r="V1534" s="84" t="s">
        <v>97</v>
      </c>
      <c r="W1534" s="85" t="b">
        <v>0</v>
      </c>
      <c r="X1534" s="63"/>
      <c r="Y1534" s="63"/>
      <c r="Z1534" s="63"/>
    </row>
    <row r="1535">
      <c r="A1535" s="75"/>
      <c r="B1535" s="94"/>
      <c r="C1535" s="75"/>
      <c r="D1535" s="76"/>
      <c r="E1535" s="75" t="s">
        <v>97</v>
      </c>
      <c r="F1535" s="75" t="s">
        <v>97</v>
      </c>
      <c r="G1535" s="77"/>
      <c r="H1535" s="77"/>
      <c r="I1535" s="80"/>
      <c r="J1535" s="77" t="s">
        <v>97</v>
      </c>
      <c r="K1535" s="79" t="s">
        <v>97</v>
      </c>
      <c r="L1535" s="79"/>
      <c r="M1535" s="80"/>
      <c r="N1535" s="79" t="s">
        <v>97</v>
      </c>
      <c r="O1535" s="81" t="str">
        <f t="array" ref="O1535">IF(A1535="", "", (IFNA(IF(A1535="", "", INDEX(UpdateSheet!$L:$L, MATCH(1, (UpdateSheet!$G:$G=MAXIFS(UpdateSheet!$G:$G, UpdateSheet!$H:$H, G1535, UpdateSheet!$G:$G, "&lt;=" &amp; D1535)) * (UpdateSheet!$H:$H=G1535), 0))), "") * J1535) +
(IFNA(IF(A1535="", "", INDEX(UpdateSheet!$P:$P, MATCH(1, (UpdateSheet!$G:$G=MAXIFS(UpdateSheet!$G:$G, UpdateSheet!$M:$M, K1535, UpdateSheet!$G:$G, "&lt;=" &amp; D1535)) * (UpdateSheet!$M:$M=K1535), 0))), "") * N1535)
)
</f>
        <v/>
      </c>
      <c r="P1535" s="86"/>
      <c r="Q1535" s="82" t="str">
        <f t="array" ref="Q1535">IF(A1535="", "", (IFNA(IF(A1535="", "", INDEX(UpdateSheet!$K:$K, MATCH(1, (UpdateSheet!$G:$G=MAXIFS(UpdateSheet!$G:$G, UpdateSheet!$H:$H, G1535, UpdateSheet!$I:$I, J1535, UpdateSheet!$G:$G, "&lt;=" &amp; D1535)) * (UpdateSheet!$H:$H=G1535) *(UpdateSheet!$I:$I=J1535), 0))), "")) +
(IFNA(IF(A1535="", "", INDEX(UpdateSheet!$O:$O, MATCH(1, (UpdateSheet!$G:$G=MAXIFS(UpdateSheet!$G:$G, UpdateSheet!$M:$M, K1535,UpdateSheet!$N:$N, N1535, UpdateSheet!$G:$G, "&lt;=" &amp; D1535)) * (UpdateSheet!$M:$M=K1535) *(UpdateSheet!$N:$N=N1535), 0))), ""))
)
</f>
        <v/>
      </c>
      <c r="R1535" s="81" t="s">
        <v>97</v>
      </c>
      <c r="S1535" s="63"/>
      <c r="T1535" s="87"/>
      <c r="U1535" s="84" t="s">
        <v>97</v>
      </c>
      <c r="V1535" s="84" t="s">
        <v>97</v>
      </c>
      <c r="W1535" s="85" t="b">
        <v>0</v>
      </c>
      <c r="X1535" s="63"/>
      <c r="Y1535" s="63"/>
      <c r="Z1535" s="63"/>
    </row>
    <row r="1536">
      <c r="A1536" s="75"/>
      <c r="B1536" s="94"/>
      <c r="C1536" s="75"/>
      <c r="D1536" s="76"/>
      <c r="E1536" s="75" t="s">
        <v>97</v>
      </c>
      <c r="F1536" s="75" t="s">
        <v>97</v>
      </c>
      <c r="G1536" s="77"/>
      <c r="H1536" s="77"/>
      <c r="I1536" s="80"/>
      <c r="J1536" s="77" t="s">
        <v>97</v>
      </c>
      <c r="K1536" s="79" t="s">
        <v>97</v>
      </c>
      <c r="L1536" s="79"/>
      <c r="M1536" s="80"/>
      <c r="N1536" s="79" t="s">
        <v>97</v>
      </c>
      <c r="O1536" s="81" t="str">
        <f t="array" ref="O1536">IF(A1536="", "", (IFNA(IF(A1536="", "", INDEX(UpdateSheet!$L:$L, MATCH(1, (UpdateSheet!$G:$G=MAXIFS(UpdateSheet!$G:$G, UpdateSheet!$H:$H, G1536, UpdateSheet!$G:$G, "&lt;=" &amp; D1536)) * (UpdateSheet!$H:$H=G1536), 0))), "") * J1536) +
(IFNA(IF(A1536="", "", INDEX(UpdateSheet!$P:$P, MATCH(1, (UpdateSheet!$G:$G=MAXIFS(UpdateSheet!$G:$G, UpdateSheet!$M:$M, K1536, UpdateSheet!$G:$G, "&lt;=" &amp; D1536)) * (UpdateSheet!$M:$M=K1536), 0))), "") * N1536)
)
</f>
        <v/>
      </c>
      <c r="P1536" s="86"/>
      <c r="Q1536" s="82" t="str">
        <f t="array" ref="Q1536">IF(A1536="", "", (IFNA(IF(A1536="", "", INDEX(UpdateSheet!$K:$K, MATCH(1, (UpdateSheet!$G:$G=MAXIFS(UpdateSheet!$G:$G, UpdateSheet!$H:$H, G1536, UpdateSheet!$I:$I, J1536, UpdateSheet!$G:$G, "&lt;=" &amp; D1536)) * (UpdateSheet!$H:$H=G1536) *(UpdateSheet!$I:$I=J1536), 0))), "")) +
(IFNA(IF(A1536="", "", INDEX(UpdateSheet!$O:$O, MATCH(1, (UpdateSheet!$G:$G=MAXIFS(UpdateSheet!$G:$G, UpdateSheet!$M:$M, K1536,UpdateSheet!$N:$N, N1536, UpdateSheet!$G:$G, "&lt;=" &amp; D1536)) * (UpdateSheet!$M:$M=K1536) *(UpdateSheet!$N:$N=N1536), 0))), ""))
)
</f>
        <v/>
      </c>
      <c r="R1536" s="81" t="s">
        <v>97</v>
      </c>
      <c r="S1536" s="63"/>
      <c r="T1536" s="87"/>
      <c r="U1536" s="84" t="s">
        <v>97</v>
      </c>
      <c r="V1536" s="84" t="s">
        <v>97</v>
      </c>
      <c r="W1536" s="85" t="b">
        <v>0</v>
      </c>
      <c r="X1536" s="63"/>
      <c r="Y1536" s="63"/>
      <c r="Z1536" s="63"/>
    </row>
    <row r="1537">
      <c r="A1537" s="75"/>
      <c r="B1537" s="94"/>
      <c r="C1537" s="75"/>
      <c r="D1537" s="76"/>
      <c r="E1537" s="75" t="s">
        <v>97</v>
      </c>
      <c r="F1537" s="75" t="s">
        <v>97</v>
      </c>
      <c r="G1537" s="77"/>
      <c r="H1537" s="77"/>
      <c r="I1537" s="80"/>
      <c r="J1537" s="77" t="s">
        <v>97</v>
      </c>
      <c r="K1537" s="79" t="s">
        <v>97</v>
      </c>
      <c r="L1537" s="79"/>
      <c r="M1537" s="80"/>
      <c r="N1537" s="79" t="s">
        <v>97</v>
      </c>
      <c r="O1537" s="81" t="str">
        <f t="array" ref="O1537">IF(A1537="", "", (IFNA(IF(A1537="", "", INDEX(UpdateSheet!$L:$L, MATCH(1, (UpdateSheet!$G:$G=MAXIFS(UpdateSheet!$G:$G, UpdateSheet!$H:$H, G1537, UpdateSheet!$G:$G, "&lt;=" &amp; D1537)) * (UpdateSheet!$H:$H=G1537), 0))), "") * J1537) +
(IFNA(IF(A1537="", "", INDEX(UpdateSheet!$P:$P, MATCH(1, (UpdateSheet!$G:$G=MAXIFS(UpdateSheet!$G:$G, UpdateSheet!$M:$M, K1537, UpdateSheet!$G:$G, "&lt;=" &amp; D1537)) * (UpdateSheet!$M:$M=K1537), 0))), "") * N1537)
)
</f>
        <v/>
      </c>
      <c r="P1537" s="86"/>
      <c r="Q1537" s="82" t="str">
        <f t="array" ref="Q1537">IF(A1537="", "", (IFNA(IF(A1537="", "", INDEX(UpdateSheet!$K:$K, MATCH(1, (UpdateSheet!$G:$G=MAXIFS(UpdateSheet!$G:$G, UpdateSheet!$H:$H, G1537, UpdateSheet!$I:$I, J1537, UpdateSheet!$G:$G, "&lt;=" &amp; D1537)) * (UpdateSheet!$H:$H=G1537) *(UpdateSheet!$I:$I=J1537), 0))), "")) +
(IFNA(IF(A1537="", "", INDEX(UpdateSheet!$O:$O, MATCH(1, (UpdateSheet!$G:$G=MAXIFS(UpdateSheet!$G:$G, UpdateSheet!$M:$M, K1537,UpdateSheet!$N:$N, N1537, UpdateSheet!$G:$G, "&lt;=" &amp; D1537)) * (UpdateSheet!$M:$M=K1537) *(UpdateSheet!$N:$N=N1537), 0))), ""))
)
</f>
        <v/>
      </c>
      <c r="R1537" s="81" t="s">
        <v>97</v>
      </c>
      <c r="S1537" s="63"/>
      <c r="T1537" s="87"/>
      <c r="U1537" s="84" t="s">
        <v>97</v>
      </c>
      <c r="V1537" s="84" t="s">
        <v>97</v>
      </c>
      <c r="W1537" s="85" t="b">
        <v>0</v>
      </c>
      <c r="X1537" s="63"/>
      <c r="Y1537" s="63"/>
      <c r="Z1537" s="63"/>
    </row>
    <row r="1538">
      <c r="A1538" s="75"/>
      <c r="B1538" s="94"/>
      <c r="C1538" s="75"/>
      <c r="D1538" s="76"/>
      <c r="E1538" s="75" t="s">
        <v>97</v>
      </c>
      <c r="F1538" s="75" t="s">
        <v>97</v>
      </c>
      <c r="G1538" s="77"/>
      <c r="H1538" s="77"/>
      <c r="I1538" s="80"/>
      <c r="J1538" s="77" t="s">
        <v>97</v>
      </c>
      <c r="K1538" s="79" t="s">
        <v>97</v>
      </c>
      <c r="L1538" s="79"/>
      <c r="M1538" s="80"/>
      <c r="N1538" s="79" t="s">
        <v>97</v>
      </c>
      <c r="O1538" s="81" t="str">
        <f t="array" ref="O1538">IF(A1538="", "", (IFNA(IF(A1538="", "", INDEX(UpdateSheet!$L:$L, MATCH(1, (UpdateSheet!$G:$G=MAXIFS(UpdateSheet!$G:$G, UpdateSheet!$H:$H, G1538, UpdateSheet!$G:$G, "&lt;=" &amp; D1538)) * (UpdateSheet!$H:$H=G1538), 0))), "") * J1538) +
(IFNA(IF(A1538="", "", INDEX(UpdateSheet!$P:$P, MATCH(1, (UpdateSheet!$G:$G=MAXIFS(UpdateSheet!$G:$G, UpdateSheet!$M:$M, K1538, UpdateSheet!$G:$G, "&lt;=" &amp; D1538)) * (UpdateSheet!$M:$M=K1538), 0))), "") * N1538)
)
</f>
        <v/>
      </c>
      <c r="P1538" s="86"/>
      <c r="Q1538" s="82" t="str">
        <f t="array" ref="Q1538">IF(A1538="", "", (IFNA(IF(A1538="", "", INDEX(UpdateSheet!$K:$K, MATCH(1, (UpdateSheet!$G:$G=MAXIFS(UpdateSheet!$G:$G, UpdateSheet!$H:$H, G1538, UpdateSheet!$I:$I, J1538, UpdateSheet!$G:$G, "&lt;=" &amp; D1538)) * (UpdateSheet!$H:$H=G1538) *(UpdateSheet!$I:$I=J1538), 0))), "")) +
(IFNA(IF(A1538="", "", INDEX(UpdateSheet!$O:$O, MATCH(1, (UpdateSheet!$G:$G=MAXIFS(UpdateSheet!$G:$G, UpdateSheet!$M:$M, K1538,UpdateSheet!$N:$N, N1538, UpdateSheet!$G:$G, "&lt;=" &amp; D1538)) * (UpdateSheet!$M:$M=K1538) *(UpdateSheet!$N:$N=N1538), 0))), ""))
)
</f>
        <v/>
      </c>
      <c r="R1538" s="81" t="s">
        <v>97</v>
      </c>
      <c r="S1538" s="63"/>
      <c r="T1538" s="87"/>
      <c r="U1538" s="84" t="s">
        <v>97</v>
      </c>
      <c r="V1538" s="84" t="s">
        <v>97</v>
      </c>
      <c r="W1538" s="85" t="b">
        <v>0</v>
      </c>
      <c r="X1538" s="63"/>
      <c r="Y1538" s="63"/>
      <c r="Z1538" s="63"/>
    </row>
    <row r="1539">
      <c r="A1539" s="75"/>
      <c r="B1539" s="94"/>
      <c r="C1539" s="75"/>
      <c r="D1539" s="76"/>
      <c r="E1539" s="75" t="s">
        <v>97</v>
      </c>
      <c r="F1539" s="75" t="s">
        <v>97</v>
      </c>
      <c r="G1539" s="77"/>
      <c r="H1539" s="77"/>
      <c r="I1539" s="80"/>
      <c r="J1539" s="77" t="s">
        <v>97</v>
      </c>
      <c r="K1539" s="79" t="s">
        <v>97</v>
      </c>
      <c r="L1539" s="79"/>
      <c r="M1539" s="80"/>
      <c r="N1539" s="79" t="s">
        <v>97</v>
      </c>
      <c r="O1539" s="81" t="str">
        <f t="array" ref="O1539">IF(A1539="", "", (IFNA(IF(A1539="", "", INDEX(UpdateSheet!$L:$L, MATCH(1, (UpdateSheet!$G:$G=MAXIFS(UpdateSheet!$G:$G, UpdateSheet!$H:$H, G1539, UpdateSheet!$G:$G, "&lt;=" &amp; D1539)) * (UpdateSheet!$H:$H=G1539), 0))), "") * J1539) +
(IFNA(IF(A1539="", "", INDEX(UpdateSheet!$P:$P, MATCH(1, (UpdateSheet!$G:$G=MAXIFS(UpdateSheet!$G:$G, UpdateSheet!$M:$M, K1539, UpdateSheet!$G:$G, "&lt;=" &amp; D1539)) * (UpdateSheet!$M:$M=K1539), 0))), "") * N1539)
)
</f>
        <v/>
      </c>
      <c r="P1539" s="86"/>
      <c r="Q1539" s="82" t="str">
        <f t="array" ref="Q1539">IF(A1539="", "", (IFNA(IF(A1539="", "", INDEX(UpdateSheet!$K:$K, MATCH(1, (UpdateSheet!$G:$G=MAXIFS(UpdateSheet!$G:$G, UpdateSheet!$H:$H, G1539, UpdateSheet!$I:$I, J1539, UpdateSheet!$G:$G, "&lt;=" &amp; D1539)) * (UpdateSheet!$H:$H=G1539) *(UpdateSheet!$I:$I=J1539), 0))), "")) +
(IFNA(IF(A1539="", "", INDEX(UpdateSheet!$O:$O, MATCH(1, (UpdateSheet!$G:$G=MAXIFS(UpdateSheet!$G:$G, UpdateSheet!$M:$M, K1539,UpdateSheet!$N:$N, N1539, UpdateSheet!$G:$G, "&lt;=" &amp; D1539)) * (UpdateSheet!$M:$M=K1539) *(UpdateSheet!$N:$N=N1539), 0))), ""))
)
</f>
        <v/>
      </c>
      <c r="R1539" s="81" t="s">
        <v>97</v>
      </c>
      <c r="S1539" s="63"/>
      <c r="T1539" s="87"/>
      <c r="U1539" s="84" t="s">
        <v>97</v>
      </c>
      <c r="V1539" s="84" t="s">
        <v>97</v>
      </c>
      <c r="W1539" s="85" t="b">
        <v>0</v>
      </c>
      <c r="X1539" s="63"/>
      <c r="Y1539" s="63"/>
      <c r="Z1539" s="63"/>
    </row>
    <row r="1540">
      <c r="A1540" s="75"/>
      <c r="B1540" s="94"/>
      <c r="C1540" s="75"/>
      <c r="D1540" s="76"/>
      <c r="E1540" s="75" t="s">
        <v>97</v>
      </c>
      <c r="F1540" s="75" t="s">
        <v>97</v>
      </c>
      <c r="G1540" s="77"/>
      <c r="H1540" s="77"/>
      <c r="I1540" s="80"/>
      <c r="J1540" s="77" t="s">
        <v>97</v>
      </c>
      <c r="K1540" s="79" t="s">
        <v>97</v>
      </c>
      <c r="L1540" s="79"/>
      <c r="M1540" s="80"/>
      <c r="N1540" s="79" t="s">
        <v>97</v>
      </c>
      <c r="O1540" s="81" t="str">
        <f t="array" ref="O1540">IF(A1540="", "", (IFNA(IF(A1540="", "", INDEX(UpdateSheet!$L:$L, MATCH(1, (UpdateSheet!$G:$G=MAXIFS(UpdateSheet!$G:$G, UpdateSheet!$H:$H, G1540, UpdateSheet!$G:$G, "&lt;=" &amp; D1540)) * (UpdateSheet!$H:$H=G1540), 0))), "") * J1540) +
(IFNA(IF(A1540="", "", INDEX(UpdateSheet!$P:$P, MATCH(1, (UpdateSheet!$G:$G=MAXIFS(UpdateSheet!$G:$G, UpdateSheet!$M:$M, K1540, UpdateSheet!$G:$G, "&lt;=" &amp; D1540)) * (UpdateSheet!$M:$M=K1540), 0))), "") * N1540)
)
</f>
        <v/>
      </c>
      <c r="P1540" s="86"/>
      <c r="Q1540" s="82" t="str">
        <f t="array" ref="Q1540">IF(A1540="", "", (IFNA(IF(A1540="", "", INDEX(UpdateSheet!$K:$K, MATCH(1, (UpdateSheet!$G:$G=MAXIFS(UpdateSheet!$G:$G, UpdateSheet!$H:$H, G1540, UpdateSheet!$I:$I, J1540, UpdateSheet!$G:$G, "&lt;=" &amp; D1540)) * (UpdateSheet!$H:$H=G1540) *(UpdateSheet!$I:$I=J1540), 0))), "")) +
(IFNA(IF(A1540="", "", INDEX(UpdateSheet!$O:$O, MATCH(1, (UpdateSheet!$G:$G=MAXIFS(UpdateSheet!$G:$G, UpdateSheet!$M:$M, K1540,UpdateSheet!$N:$N, N1540, UpdateSheet!$G:$G, "&lt;=" &amp; D1540)) * (UpdateSheet!$M:$M=K1540) *(UpdateSheet!$N:$N=N1540), 0))), ""))
)
</f>
        <v/>
      </c>
      <c r="R1540" s="81" t="s">
        <v>97</v>
      </c>
      <c r="S1540" s="63"/>
      <c r="T1540" s="87"/>
      <c r="U1540" s="84" t="s">
        <v>97</v>
      </c>
      <c r="V1540" s="84" t="s">
        <v>97</v>
      </c>
      <c r="W1540" s="85" t="b">
        <v>0</v>
      </c>
      <c r="X1540" s="63"/>
      <c r="Y1540" s="63"/>
      <c r="Z1540" s="63"/>
    </row>
    <row r="1541">
      <c r="A1541" s="75"/>
      <c r="B1541" s="94"/>
      <c r="C1541" s="75"/>
      <c r="D1541" s="76"/>
      <c r="E1541" s="75" t="s">
        <v>97</v>
      </c>
      <c r="F1541" s="75" t="s">
        <v>97</v>
      </c>
      <c r="G1541" s="77"/>
      <c r="H1541" s="77"/>
      <c r="I1541" s="80"/>
      <c r="J1541" s="77" t="s">
        <v>97</v>
      </c>
      <c r="K1541" s="79" t="s">
        <v>97</v>
      </c>
      <c r="L1541" s="79"/>
      <c r="M1541" s="80"/>
      <c r="N1541" s="79" t="s">
        <v>97</v>
      </c>
      <c r="O1541" s="81" t="str">
        <f t="array" ref="O1541">IF(A1541="", "", (IFNA(IF(A1541="", "", INDEX(UpdateSheet!$L:$L, MATCH(1, (UpdateSheet!$G:$G=MAXIFS(UpdateSheet!$G:$G, UpdateSheet!$H:$H, G1541, UpdateSheet!$G:$G, "&lt;=" &amp; D1541)) * (UpdateSheet!$H:$H=G1541), 0))), "") * J1541) +
(IFNA(IF(A1541="", "", INDEX(UpdateSheet!$P:$P, MATCH(1, (UpdateSheet!$G:$G=MAXIFS(UpdateSheet!$G:$G, UpdateSheet!$M:$M, K1541, UpdateSheet!$G:$G, "&lt;=" &amp; D1541)) * (UpdateSheet!$M:$M=K1541), 0))), "") * N1541)
)
</f>
        <v/>
      </c>
      <c r="P1541" s="86"/>
      <c r="Q1541" s="82" t="str">
        <f t="array" ref="Q1541">IF(A1541="", "", (IFNA(IF(A1541="", "", INDEX(UpdateSheet!$K:$K, MATCH(1, (UpdateSheet!$G:$G=MAXIFS(UpdateSheet!$G:$G, UpdateSheet!$H:$H, G1541, UpdateSheet!$I:$I, J1541, UpdateSheet!$G:$G, "&lt;=" &amp; D1541)) * (UpdateSheet!$H:$H=G1541) *(UpdateSheet!$I:$I=J1541), 0))), "")) +
(IFNA(IF(A1541="", "", INDEX(UpdateSheet!$O:$O, MATCH(1, (UpdateSheet!$G:$G=MAXIFS(UpdateSheet!$G:$G, UpdateSheet!$M:$M, K1541,UpdateSheet!$N:$N, N1541, UpdateSheet!$G:$G, "&lt;=" &amp; D1541)) * (UpdateSheet!$M:$M=K1541) *(UpdateSheet!$N:$N=N1541), 0))), ""))
)
</f>
        <v/>
      </c>
      <c r="R1541" s="81" t="s">
        <v>97</v>
      </c>
      <c r="S1541" s="63"/>
      <c r="T1541" s="87"/>
      <c r="U1541" s="84" t="s">
        <v>97</v>
      </c>
      <c r="V1541" s="84" t="s">
        <v>97</v>
      </c>
      <c r="W1541" s="85" t="b">
        <v>0</v>
      </c>
      <c r="X1541" s="63"/>
      <c r="Y1541" s="63"/>
      <c r="Z1541" s="63"/>
    </row>
    <row r="1542">
      <c r="A1542" s="75"/>
      <c r="B1542" s="94"/>
      <c r="C1542" s="75"/>
      <c r="D1542" s="76"/>
      <c r="E1542" s="75" t="s">
        <v>97</v>
      </c>
      <c r="F1542" s="75" t="s">
        <v>97</v>
      </c>
      <c r="G1542" s="77"/>
      <c r="H1542" s="77"/>
      <c r="I1542" s="80"/>
      <c r="J1542" s="77" t="s">
        <v>97</v>
      </c>
      <c r="K1542" s="79" t="s">
        <v>97</v>
      </c>
      <c r="L1542" s="79"/>
      <c r="M1542" s="80"/>
      <c r="N1542" s="79" t="s">
        <v>97</v>
      </c>
      <c r="O1542" s="81" t="str">
        <f t="array" ref="O1542">IF(A1542="", "", (IFNA(IF(A1542="", "", INDEX(UpdateSheet!$L:$L, MATCH(1, (UpdateSheet!$G:$G=MAXIFS(UpdateSheet!$G:$G, UpdateSheet!$H:$H, G1542, UpdateSheet!$G:$G, "&lt;=" &amp; D1542)) * (UpdateSheet!$H:$H=G1542), 0))), "") * J1542) +
(IFNA(IF(A1542="", "", INDEX(UpdateSheet!$P:$P, MATCH(1, (UpdateSheet!$G:$G=MAXIFS(UpdateSheet!$G:$G, UpdateSheet!$M:$M, K1542, UpdateSheet!$G:$G, "&lt;=" &amp; D1542)) * (UpdateSheet!$M:$M=K1542), 0))), "") * N1542)
)
</f>
        <v/>
      </c>
      <c r="P1542" s="86"/>
      <c r="Q1542" s="82" t="str">
        <f t="array" ref="Q1542">IF(A1542="", "", (IFNA(IF(A1542="", "", INDEX(UpdateSheet!$K:$K, MATCH(1, (UpdateSheet!$G:$G=MAXIFS(UpdateSheet!$G:$G, UpdateSheet!$H:$H, G1542, UpdateSheet!$I:$I, J1542, UpdateSheet!$G:$G, "&lt;=" &amp; D1542)) * (UpdateSheet!$H:$H=G1542) *(UpdateSheet!$I:$I=J1542), 0))), "")) +
(IFNA(IF(A1542="", "", INDEX(UpdateSheet!$O:$O, MATCH(1, (UpdateSheet!$G:$G=MAXIFS(UpdateSheet!$G:$G, UpdateSheet!$M:$M, K1542,UpdateSheet!$N:$N, N1542, UpdateSheet!$G:$G, "&lt;=" &amp; D1542)) * (UpdateSheet!$M:$M=K1542) *(UpdateSheet!$N:$N=N1542), 0))), ""))
)
</f>
        <v/>
      </c>
      <c r="R1542" s="81" t="s">
        <v>97</v>
      </c>
      <c r="S1542" s="63"/>
      <c r="T1542" s="87"/>
      <c r="U1542" s="84" t="s">
        <v>97</v>
      </c>
      <c r="V1542" s="84" t="s">
        <v>97</v>
      </c>
      <c r="W1542" s="85" t="b">
        <v>0</v>
      </c>
      <c r="X1542" s="63"/>
      <c r="Y1542" s="63"/>
      <c r="Z1542" s="63"/>
    </row>
    <row r="1543">
      <c r="A1543" s="75"/>
      <c r="B1543" s="94"/>
      <c r="C1543" s="75"/>
      <c r="D1543" s="76"/>
      <c r="E1543" s="75" t="s">
        <v>97</v>
      </c>
      <c r="F1543" s="75" t="s">
        <v>97</v>
      </c>
      <c r="G1543" s="77"/>
      <c r="H1543" s="77"/>
      <c r="I1543" s="80"/>
      <c r="J1543" s="77" t="s">
        <v>97</v>
      </c>
      <c r="K1543" s="79" t="s">
        <v>97</v>
      </c>
      <c r="L1543" s="79"/>
      <c r="M1543" s="80"/>
      <c r="N1543" s="79" t="s">
        <v>97</v>
      </c>
      <c r="O1543" s="81" t="str">
        <f t="array" ref="O1543">IF(A1543="", "", (IFNA(IF(A1543="", "", INDEX(UpdateSheet!$L:$L, MATCH(1, (UpdateSheet!$G:$G=MAXIFS(UpdateSheet!$G:$G, UpdateSheet!$H:$H, G1543, UpdateSheet!$G:$G, "&lt;=" &amp; D1543)) * (UpdateSheet!$H:$H=G1543), 0))), "") * J1543) +
(IFNA(IF(A1543="", "", INDEX(UpdateSheet!$P:$P, MATCH(1, (UpdateSheet!$G:$G=MAXIFS(UpdateSheet!$G:$G, UpdateSheet!$M:$M, K1543, UpdateSheet!$G:$G, "&lt;=" &amp; D1543)) * (UpdateSheet!$M:$M=K1543), 0))), "") * N1543)
)
</f>
        <v/>
      </c>
      <c r="P1543" s="86"/>
      <c r="Q1543" s="82" t="str">
        <f t="array" ref="Q1543">IF(A1543="", "", (IFNA(IF(A1543="", "", INDEX(UpdateSheet!$K:$K, MATCH(1, (UpdateSheet!$G:$G=MAXIFS(UpdateSheet!$G:$G, UpdateSheet!$H:$H, G1543, UpdateSheet!$I:$I, J1543, UpdateSheet!$G:$G, "&lt;=" &amp; D1543)) * (UpdateSheet!$H:$H=G1543) *(UpdateSheet!$I:$I=J1543), 0))), "")) +
(IFNA(IF(A1543="", "", INDEX(UpdateSheet!$O:$O, MATCH(1, (UpdateSheet!$G:$G=MAXIFS(UpdateSheet!$G:$G, UpdateSheet!$M:$M, K1543,UpdateSheet!$N:$N, N1543, UpdateSheet!$G:$G, "&lt;=" &amp; D1543)) * (UpdateSheet!$M:$M=K1543) *(UpdateSheet!$N:$N=N1543), 0))), ""))
)
</f>
        <v/>
      </c>
      <c r="R1543" s="81" t="s">
        <v>97</v>
      </c>
      <c r="S1543" s="63"/>
      <c r="T1543" s="87"/>
      <c r="U1543" s="84" t="s">
        <v>97</v>
      </c>
      <c r="V1543" s="84" t="s">
        <v>97</v>
      </c>
      <c r="W1543" s="85" t="b">
        <v>0</v>
      </c>
      <c r="X1543" s="63"/>
      <c r="Y1543" s="63"/>
      <c r="Z1543" s="63"/>
    </row>
    <row r="1544">
      <c r="A1544" s="75"/>
      <c r="B1544" s="94"/>
      <c r="C1544" s="75"/>
      <c r="D1544" s="76"/>
      <c r="E1544" s="75" t="s">
        <v>97</v>
      </c>
      <c r="F1544" s="75" t="s">
        <v>97</v>
      </c>
      <c r="G1544" s="77"/>
      <c r="H1544" s="77"/>
      <c r="I1544" s="80"/>
      <c r="J1544" s="77" t="s">
        <v>97</v>
      </c>
      <c r="K1544" s="79" t="s">
        <v>97</v>
      </c>
      <c r="L1544" s="79"/>
      <c r="M1544" s="80"/>
      <c r="N1544" s="79" t="s">
        <v>97</v>
      </c>
      <c r="O1544" s="81" t="str">
        <f t="array" ref="O1544">IF(A1544="", "", (IFNA(IF(A1544="", "", INDEX(UpdateSheet!$L:$L, MATCH(1, (UpdateSheet!$G:$G=MAXIFS(UpdateSheet!$G:$G, UpdateSheet!$H:$H, G1544, UpdateSheet!$G:$G, "&lt;=" &amp; D1544)) * (UpdateSheet!$H:$H=G1544), 0))), "") * J1544) +
(IFNA(IF(A1544="", "", INDEX(UpdateSheet!$P:$P, MATCH(1, (UpdateSheet!$G:$G=MAXIFS(UpdateSheet!$G:$G, UpdateSheet!$M:$M, K1544, UpdateSheet!$G:$G, "&lt;=" &amp; D1544)) * (UpdateSheet!$M:$M=K1544), 0))), "") * N1544)
)
</f>
        <v/>
      </c>
      <c r="P1544" s="86"/>
      <c r="Q1544" s="82" t="str">
        <f t="array" ref="Q1544">IF(A1544="", "", (IFNA(IF(A1544="", "", INDEX(UpdateSheet!$K:$K, MATCH(1, (UpdateSheet!$G:$G=MAXIFS(UpdateSheet!$G:$G, UpdateSheet!$H:$H, G1544, UpdateSheet!$I:$I, J1544, UpdateSheet!$G:$G, "&lt;=" &amp; D1544)) * (UpdateSheet!$H:$H=G1544) *(UpdateSheet!$I:$I=J1544), 0))), "")) +
(IFNA(IF(A1544="", "", INDEX(UpdateSheet!$O:$O, MATCH(1, (UpdateSheet!$G:$G=MAXIFS(UpdateSheet!$G:$G, UpdateSheet!$M:$M, K1544,UpdateSheet!$N:$N, N1544, UpdateSheet!$G:$G, "&lt;=" &amp; D1544)) * (UpdateSheet!$M:$M=K1544) *(UpdateSheet!$N:$N=N1544), 0))), ""))
)
</f>
        <v/>
      </c>
      <c r="R1544" s="81" t="s">
        <v>97</v>
      </c>
      <c r="S1544" s="63"/>
      <c r="T1544" s="87"/>
      <c r="U1544" s="84" t="s">
        <v>97</v>
      </c>
      <c r="V1544" s="84" t="s">
        <v>97</v>
      </c>
      <c r="W1544" s="85" t="b">
        <v>0</v>
      </c>
      <c r="X1544" s="63"/>
      <c r="Y1544" s="63"/>
      <c r="Z1544" s="63"/>
    </row>
    <row r="1545">
      <c r="A1545" s="75"/>
      <c r="B1545" s="94"/>
      <c r="C1545" s="75"/>
      <c r="D1545" s="76"/>
      <c r="E1545" s="75" t="s">
        <v>97</v>
      </c>
      <c r="F1545" s="75" t="s">
        <v>97</v>
      </c>
      <c r="G1545" s="77"/>
      <c r="H1545" s="77"/>
      <c r="I1545" s="80"/>
      <c r="J1545" s="77" t="s">
        <v>97</v>
      </c>
      <c r="K1545" s="79" t="s">
        <v>97</v>
      </c>
      <c r="L1545" s="79"/>
      <c r="M1545" s="80"/>
      <c r="N1545" s="79" t="s">
        <v>97</v>
      </c>
      <c r="O1545" s="81" t="str">
        <f t="array" ref="O1545">IF(A1545="", "", (IFNA(IF(A1545="", "", INDEX(UpdateSheet!$L:$L, MATCH(1, (UpdateSheet!$G:$G=MAXIFS(UpdateSheet!$G:$G, UpdateSheet!$H:$H, G1545, UpdateSheet!$G:$G, "&lt;=" &amp; D1545)) * (UpdateSheet!$H:$H=G1545), 0))), "") * J1545) +
(IFNA(IF(A1545="", "", INDEX(UpdateSheet!$P:$P, MATCH(1, (UpdateSheet!$G:$G=MAXIFS(UpdateSheet!$G:$G, UpdateSheet!$M:$M, K1545, UpdateSheet!$G:$G, "&lt;=" &amp; D1545)) * (UpdateSheet!$M:$M=K1545), 0))), "") * N1545)
)
</f>
        <v/>
      </c>
      <c r="P1545" s="86"/>
      <c r="Q1545" s="82" t="str">
        <f t="array" ref="Q1545">IF(A1545="", "", (IFNA(IF(A1545="", "", INDEX(UpdateSheet!$K:$K, MATCH(1, (UpdateSheet!$G:$G=MAXIFS(UpdateSheet!$G:$G, UpdateSheet!$H:$H, G1545, UpdateSheet!$I:$I, J1545, UpdateSheet!$G:$G, "&lt;=" &amp; D1545)) * (UpdateSheet!$H:$H=G1545) *(UpdateSheet!$I:$I=J1545), 0))), "")) +
(IFNA(IF(A1545="", "", INDEX(UpdateSheet!$O:$O, MATCH(1, (UpdateSheet!$G:$G=MAXIFS(UpdateSheet!$G:$G, UpdateSheet!$M:$M, K1545,UpdateSheet!$N:$N, N1545, UpdateSheet!$G:$G, "&lt;=" &amp; D1545)) * (UpdateSheet!$M:$M=K1545) *(UpdateSheet!$N:$N=N1545), 0))), ""))
)
</f>
        <v/>
      </c>
      <c r="R1545" s="81" t="s">
        <v>97</v>
      </c>
      <c r="S1545" s="63"/>
      <c r="T1545" s="87"/>
      <c r="U1545" s="84" t="s">
        <v>97</v>
      </c>
      <c r="V1545" s="84" t="s">
        <v>97</v>
      </c>
      <c r="W1545" s="85" t="b">
        <v>0</v>
      </c>
      <c r="X1545" s="63"/>
      <c r="Y1545" s="63"/>
      <c r="Z1545" s="63"/>
    </row>
    <row r="1546">
      <c r="A1546" s="75"/>
      <c r="B1546" s="94"/>
      <c r="C1546" s="75"/>
      <c r="D1546" s="76"/>
      <c r="E1546" s="75" t="s">
        <v>97</v>
      </c>
      <c r="F1546" s="75" t="s">
        <v>97</v>
      </c>
      <c r="G1546" s="77"/>
      <c r="H1546" s="77"/>
      <c r="I1546" s="80"/>
      <c r="J1546" s="77" t="s">
        <v>97</v>
      </c>
      <c r="K1546" s="79" t="s">
        <v>97</v>
      </c>
      <c r="L1546" s="79"/>
      <c r="M1546" s="80"/>
      <c r="N1546" s="79" t="s">
        <v>97</v>
      </c>
      <c r="O1546" s="81" t="str">
        <f t="array" ref="O1546">IF(A1546="", "", (IFNA(IF(A1546="", "", INDEX(UpdateSheet!$L:$L, MATCH(1, (UpdateSheet!$G:$G=MAXIFS(UpdateSheet!$G:$G, UpdateSheet!$H:$H, G1546, UpdateSheet!$G:$G, "&lt;=" &amp; D1546)) * (UpdateSheet!$H:$H=G1546), 0))), "") * J1546) +
(IFNA(IF(A1546="", "", INDEX(UpdateSheet!$P:$P, MATCH(1, (UpdateSheet!$G:$G=MAXIFS(UpdateSheet!$G:$G, UpdateSheet!$M:$M, K1546, UpdateSheet!$G:$G, "&lt;=" &amp; D1546)) * (UpdateSheet!$M:$M=K1546), 0))), "") * N1546)
)
</f>
        <v/>
      </c>
      <c r="P1546" s="86"/>
      <c r="Q1546" s="82" t="str">
        <f t="array" ref="Q1546">IF(A1546="", "", (IFNA(IF(A1546="", "", INDEX(UpdateSheet!$K:$K, MATCH(1, (UpdateSheet!$G:$G=MAXIFS(UpdateSheet!$G:$G, UpdateSheet!$H:$H, G1546, UpdateSheet!$I:$I, J1546, UpdateSheet!$G:$G, "&lt;=" &amp; D1546)) * (UpdateSheet!$H:$H=G1546) *(UpdateSheet!$I:$I=J1546), 0))), "")) +
(IFNA(IF(A1546="", "", INDEX(UpdateSheet!$O:$O, MATCH(1, (UpdateSheet!$G:$G=MAXIFS(UpdateSheet!$G:$G, UpdateSheet!$M:$M, K1546,UpdateSheet!$N:$N, N1546, UpdateSheet!$G:$G, "&lt;=" &amp; D1546)) * (UpdateSheet!$M:$M=K1546) *(UpdateSheet!$N:$N=N1546), 0))), ""))
)
</f>
        <v/>
      </c>
      <c r="R1546" s="81" t="s">
        <v>97</v>
      </c>
      <c r="S1546" s="63"/>
      <c r="T1546" s="87"/>
      <c r="U1546" s="84" t="s">
        <v>97</v>
      </c>
      <c r="V1546" s="84" t="s">
        <v>97</v>
      </c>
      <c r="W1546" s="85" t="b">
        <v>0</v>
      </c>
      <c r="X1546" s="63"/>
      <c r="Y1546" s="63"/>
      <c r="Z1546" s="63"/>
    </row>
    <row r="1547">
      <c r="A1547" s="75"/>
      <c r="B1547" s="94"/>
      <c r="C1547" s="75"/>
      <c r="D1547" s="76"/>
      <c r="E1547" s="75" t="s">
        <v>97</v>
      </c>
      <c r="F1547" s="75" t="s">
        <v>97</v>
      </c>
      <c r="G1547" s="77"/>
      <c r="H1547" s="77"/>
      <c r="I1547" s="80"/>
      <c r="J1547" s="77" t="s">
        <v>97</v>
      </c>
      <c r="K1547" s="79" t="s">
        <v>97</v>
      </c>
      <c r="L1547" s="79"/>
      <c r="M1547" s="80"/>
      <c r="N1547" s="79" t="s">
        <v>97</v>
      </c>
      <c r="O1547" s="81" t="str">
        <f t="array" ref="O1547">IF(A1547="", "", (IFNA(IF(A1547="", "", INDEX(UpdateSheet!$L:$L, MATCH(1, (UpdateSheet!$G:$G=MAXIFS(UpdateSheet!$G:$G, UpdateSheet!$H:$H, G1547, UpdateSheet!$G:$G, "&lt;=" &amp; D1547)) * (UpdateSheet!$H:$H=G1547), 0))), "") * J1547) +
(IFNA(IF(A1547="", "", INDEX(UpdateSheet!$P:$P, MATCH(1, (UpdateSheet!$G:$G=MAXIFS(UpdateSheet!$G:$G, UpdateSheet!$M:$M, K1547, UpdateSheet!$G:$G, "&lt;=" &amp; D1547)) * (UpdateSheet!$M:$M=K1547), 0))), "") * N1547)
)
</f>
        <v/>
      </c>
      <c r="P1547" s="86"/>
      <c r="Q1547" s="82" t="str">
        <f t="array" ref="Q1547">IF(A1547="", "", (IFNA(IF(A1547="", "", INDEX(UpdateSheet!$K:$K, MATCH(1, (UpdateSheet!$G:$G=MAXIFS(UpdateSheet!$G:$G, UpdateSheet!$H:$H, G1547, UpdateSheet!$I:$I, J1547, UpdateSheet!$G:$G, "&lt;=" &amp; D1547)) * (UpdateSheet!$H:$H=G1547) *(UpdateSheet!$I:$I=J1547), 0))), "")) +
(IFNA(IF(A1547="", "", INDEX(UpdateSheet!$O:$O, MATCH(1, (UpdateSheet!$G:$G=MAXIFS(UpdateSheet!$G:$G, UpdateSheet!$M:$M, K1547,UpdateSheet!$N:$N, N1547, UpdateSheet!$G:$G, "&lt;=" &amp; D1547)) * (UpdateSheet!$M:$M=K1547) *(UpdateSheet!$N:$N=N1547), 0))), ""))
)
</f>
        <v/>
      </c>
      <c r="R1547" s="81" t="s">
        <v>97</v>
      </c>
      <c r="S1547" s="63"/>
      <c r="T1547" s="87"/>
      <c r="U1547" s="84" t="s">
        <v>97</v>
      </c>
      <c r="V1547" s="84" t="s">
        <v>97</v>
      </c>
      <c r="W1547" s="85" t="b">
        <v>0</v>
      </c>
      <c r="X1547" s="63"/>
      <c r="Y1547" s="63"/>
      <c r="Z1547" s="63"/>
    </row>
    <row r="1548">
      <c r="A1548" s="75"/>
      <c r="B1548" s="94"/>
      <c r="C1548" s="75"/>
      <c r="D1548" s="76"/>
      <c r="E1548" s="75" t="s">
        <v>97</v>
      </c>
      <c r="F1548" s="75" t="s">
        <v>97</v>
      </c>
      <c r="G1548" s="77"/>
      <c r="H1548" s="77"/>
      <c r="I1548" s="80"/>
      <c r="J1548" s="77" t="s">
        <v>97</v>
      </c>
      <c r="K1548" s="79" t="s">
        <v>97</v>
      </c>
      <c r="L1548" s="79"/>
      <c r="M1548" s="80"/>
      <c r="N1548" s="79" t="s">
        <v>97</v>
      </c>
      <c r="O1548" s="81" t="str">
        <f t="array" ref="O1548">IF(A1548="", "", (IFNA(IF(A1548="", "", INDEX(UpdateSheet!$L:$L, MATCH(1, (UpdateSheet!$G:$G=MAXIFS(UpdateSheet!$G:$G, UpdateSheet!$H:$H, G1548, UpdateSheet!$G:$G, "&lt;=" &amp; D1548)) * (UpdateSheet!$H:$H=G1548), 0))), "") * J1548) +
(IFNA(IF(A1548="", "", INDEX(UpdateSheet!$P:$P, MATCH(1, (UpdateSheet!$G:$G=MAXIFS(UpdateSheet!$G:$G, UpdateSheet!$M:$M, K1548, UpdateSheet!$G:$G, "&lt;=" &amp; D1548)) * (UpdateSheet!$M:$M=K1548), 0))), "") * N1548)
)
</f>
        <v/>
      </c>
      <c r="P1548" s="86"/>
      <c r="Q1548" s="82" t="str">
        <f t="array" ref="Q1548">IF(A1548="", "", (IFNA(IF(A1548="", "", INDEX(UpdateSheet!$K:$K, MATCH(1, (UpdateSheet!$G:$G=MAXIFS(UpdateSheet!$G:$G, UpdateSheet!$H:$H, G1548, UpdateSheet!$I:$I, J1548, UpdateSheet!$G:$G, "&lt;=" &amp; D1548)) * (UpdateSheet!$H:$H=G1548) *(UpdateSheet!$I:$I=J1548), 0))), "")) +
(IFNA(IF(A1548="", "", INDEX(UpdateSheet!$O:$O, MATCH(1, (UpdateSheet!$G:$G=MAXIFS(UpdateSheet!$G:$G, UpdateSheet!$M:$M, K1548,UpdateSheet!$N:$N, N1548, UpdateSheet!$G:$G, "&lt;=" &amp; D1548)) * (UpdateSheet!$M:$M=K1548) *(UpdateSheet!$N:$N=N1548), 0))), ""))
)
</f>
        <v/>
      </c>
      <c r="R1548" s="81" t="s">
        <v>97</v>
      </c>
      <c r="S1548" s="63"/>
      <c r="T1548" s="87"/>
      <c r="U1548" s="84" t="s">
        <v>97</v>
      </c>
      <c r="V1548" s="84" t="s">
        <v>97</v>
      </c>
      <c r="W1548" s="85" t="b">
        <v>0</v>
      </c>
      <c r="X1548" s="63"/>
      <c r="Y1548" s="63"/>
      <c r="Z1548" s="63"/>
    </row>
    <row r="1549">
      <c r="A1549" s="75"/>
      <c r="B1549" s="94"/>
      <c r="C1549" s="75"/>
      <c r="D1549" s="76"/>
      <c r="E1549" s="75" t="s">
        <v>97</v>
      </c>
      <c r="F1549" s="75" t="s">
        <v>97</v>
      </c>
      <c r="G1549" s="77"/>
      <c r="H1549" s="77"/>
      <c r="I1549" s="80"/>
      <c r="J1549" s="77" t="s">
        <v>97</v>
      </c>
      <c r="K1549" s="79" t="s">
        <v>97</v>
      </c>
      <c r="L1549" s="79"/>
      <c r="M1549" s="80"/>
      <c r="N1549" s="79" t="s">
        <v>97</v>
      </c>
      <c r="O1549" s="81" t="str">
        <f t="array" ref="O1549">IF(A1549="", "", (IFNA(IF(A1549="", "", INDEX(UpdateSheet!$L:$L, MATCH(1, (UpdateSheet!$G:$G=MAXIFS(UpdateSheet!$G:$G, UpdateSheet!$H:$H, G1549, UpdateSheet!$G:$G, "&lt;=" &amp; D1549)) * (UpdateSheet!$H:$H=G1549), 0))), "") * J1549) +
(IFNA(IF(A1549="", "", INDEX(UpdateSheet!$P:$P, MATCH(1, (UpdateSheet!$G:$G=MAXIFS(UpdateSheet!$G:$G, UpdateSheet!$M:$M, K1549, UpdateSheet!$G:$G, "&lt;=" &amp; D1549)) * (UpdateSheet!$M:$M=K1549), 0))), "") * N1549)
)
</f>
        <v/>
      </c>
      <c r="P1549" s="86"/>
      <c r="Q1549" s="82" t="str">
        <f t="array" ref="Q1549">IF(A1549="", "", (IFNA(IF(A1549="", "", INDEX(UpdateSheet!$K:$K, MATCH(1, (UpdateSheet!$G:$G=MAXIFS(UpdateSheet!$G:$G, UpdateSheet!$H:$H, G1549, UpdateSheet!$I:$I, J1549, UpdateSheet!$G:$G, "&lt;=" &amp; D1549)) * (UpdateSheet!$H:$H=G1549) *(UpdateSheet!$I:$I=J1549), 0))), "")) +
(IFNA(IF(A1549="", "", INDEX(UpdateSheet!$O:$O, MATCH(1, (UpdateSheet!$G:$G=MAXIFS(UpdateSheet!$G:$G, UpdateSheet!$M:$M, K1549,UpdateSheet!$N:$N, N1549, UpdateSheet!$G:$G, "&lt;=" &amp; D1549)) * (UpdateSheet!$M:$M=K1549) *(UpdateSheet!$N:$N=N1549), 0))), ""))
)
</f>
        <v/>
      </c>
      <c r="R1549" s="81" t="s">
        <v>97</v>
      </c>
      <c r="S1549" s="63"/>
      <c r="T1549" s="87"/>
      <c r="U1549" s="84" t="s">
        <v>97</v>
      </c>
      <c r="V1549" s="84" t="s">
        <v>97</v>
      </c>
      <c r="W1549" s="85" t="b">
        <v>0</v>
      </c>
      <c r="X1549" s="63"/>
      <c r="Y1549" s="63"/>
      <c r="Z1549" s="63"/>
    </row>
    <row r="1550">
      <c r="A1550" s="75"/>
      <c r="B1550" s="94"/>
      <c r="C1550" s="75"/>
      <c r="D1550" s="76"/>
      <c r="E1550" s="75" t="s">
        <v>97</v>
      </c>
      <c r="F1550" s="75" t="s">
        <v>97</v>
      </c>
      <c r="G1550" s="77"/>
      <c r="H1550" s="77"/>
      <c r="I1550" s="80"/>
      <c r="J1550" s="77" t="s">
        <v>97</v>
      </c>
      <c r="K1550" s="79" t="s">
        <v>97</v>
      </c>
      <c r="L1550" s="79"/>
      <c r="M1550" s="80"/>
      <c r="N1550" s="79" t="s">
        <v>97</v>
      </c>
      <c r="O1550" s="81" t="str">
        <f t="array" ref="O1550">IF(A1550="", "", (IFNA(IF(A1550="", "", INDEX(UpdateSheet!$L:$L, MATCH(1, (UpdateSheet!$G:$G=MAXIFS(UpdateSheet!$G:$G, UpdateSheet!$H:$H, G1550, UpdateSheet!$G:$G, "&lt;=" &amp; D1550)) * (UpdateSheet!$H:$H=G1550), 0))), "") * J1550) +
(IFNA(IF(A1550="", "", INDEX(UpdateSheet!$P:$P, MATCH(1, (UpdateSheet!$G:$G=MAXIFS(UpdateSheet!$G:$G, UpdateSheet!$M:$M, K1550, UpdateSheet!$G:$G, "&lt;=" &amp; D1550)) * (UpdateSheet!$M:$M=K1550), 0))), "") * N1550)
)
</f>
        <v/>
      </c>
      <c r="P1550" s="86"/>
      <c r="Q1550" s="82" t="str">
        <f t="array" ref="Q1550">IF(A1550="", "", (IFNA(IF(A1550="", "", INDEX(UpdateSheet!$K:$K, MATCH(1, (UpdateSheet!$G:$G=MAXIFS(UpdateSheet!$G:$G, UpdateSheet!$H:$H, G1550, UpdateSheet!$I:$I, J1550, UpdateSheet!$G:$G, "&lt;=" &amp; D1550)) * (UpdateSheet!$H:$H=G1550) *(UpdateSheet!$I:$I=J1550), 0))), "")) +
(IFNA(IF(A1550="", "", INDEX(UpdateSheet!$O:$O, MATCH(1, (UpdateSheet!$G:$G=MAXIFS(UpdateSheet!$G:$G, UpdateSheet!$M:$M, K1550,UpdateSheet!$N:$N, N1550, UpdateSheet!$G:$G, "&lt;=" &amp; D1550)) * (UpdateSheet!$M:$M=K1550) *(UpdateSheet!$N:$N=N1550), 0))), ""))
)
</f>
        <v/>
      </c>
      <c r="R1550" s="81" t="s">
        <v>97</v>
      </c>
      <c r="S1550" s="63"/>
      <c r="T1550" s="87"/>
      <c r="U1550" s="84" t="s">
        <v>97</v>
      </c>
      <c r="V1550" s="84" t="s">
        <v>97</v>
      </c>
      <c r="W1550" s="85" t="b">
        <v>0</v>
      </c>
      <c r="X1550" s="63"/>
      <c r="Y1550" s="63"/>
      <c r="Z1550" s="63"/>
    </row>
    <row r="1551">
      <c r="A1551" s="75"/>
      <c r="B1551" s="94"/>
      <c r="C1551" s="75"/>
      <c r="D1551" s="76"/>
      <c r="E1551" s="75" t="s">
        <v>97</v>
      </c>
      <c r="F1551" s="75" t="s">
        <v>97</v>
      </c>
      <c r="G1551" s="77"/>
      <c r="H1551" s="77"/>
      <c r="I1551" s="80"/>
      <c r="J1551" s="77" t="s">
        <v>97</v>
      </c>
      <c r="K1551" s="79" t="s">
        <v>97</v>
      </c>
      <c r="L1551" s="79"/>
      <c r="M1551" s="80"/>
      <c r="N1551" s="79" t="s">
        <v>97</v>
      </c>
      <c r="O1551" s="81" t="str">
        <f t="array" ref="O1551">IF(A1551="", "", (IFNA(IF(A1551="", "", INDEX(UpdateSheet!$L:$L, MATCH(1, (UpdateSheet!$G:$G=MAXIFS(UpdateSheet!$G:$G, UpdateSheet!$H:$H, G1551, UpdateSheet!$G:$G, "&lt;=" &amp; D1551)) * (UpdateSheet!$H:$H=G1551), 0))), "") * J1551) +
(IFNA(IF(A1551="", "", INDEX(UpdateSheet!$P:$P, MATCH(1, (UpdateSheet!$G:$G=MAXIFS(UpdateSheet!$G:$G, UpdateSheet!$M:$M, K1551, UpdateSheet!$G:$G, "&lt;=" &amp; D1551)) * (UpdateSheet!$M:$M=K1551), 0))), "") * N1551)
)
</f>
        <v/>
      </c>
      <c r="P1551" s="86"/>
      <c r="Q1551" s="82" t="str">
        <f t="array" ref="Q1551">IF(A1551="", "", (IFNA(IF(A1551="", "", INDEX(UpdateSheet!$K:$K, MATCH(1, (UpdateSheet!$G:$G=MAXIFS(UpdateSheet!$G:$G, UpdateSheet!$H:$H, G1551, UpdateSheet!$I:$I, J1551, UpdateSheet!$G:$G, "&lt;=" &amp; D1551)) * (UpdateSheet!$H:$H=G1551) *(UpdateSheet!$I:$I=J1551), 0))), "")) +
(IFNA(IF(A1551="", "", INDEX(UpdateSheet!$O:$O, MATCH(1, (UpdateSheet!$G:$G=MAXIFS(UpdateSheet!$G:$G, UpdateSheet!$M:$M, K1551,UpdateSheet!$N:$N, N1551, UpdateSheet!$G:$G, "&lt;=" &amp; D1551)) * (UpdateSheet!$M:$M=K1551) *(UpdateSheet!$N:$N=N1551), 0))), ""))
)
</f>
        <v/>
      </c>
      <c r="R1551" s="81" t="s">
        <v>97</v>
      </c>
      <c r="S1551" s="63"/>
      <c r="T1551" s="87"/>
      <c r="U1551" s="84" t="s">
        <v>97</v>
      </c>
      <c r="V1551" s="84" t="s">
        <v>97</v>
      </c>
      <c r="W1551" s="85" t="b">
        <v>0</v>
      </c>
      <c r="X1551" s="63"/>
      <c r="Y1551" s="63"/>
      <c r="Z1551" s="63"/>
    </row>
    <row r="1552">
      <c r="A1552" s="75"/>
      <c r="B1552" s="94"/>
      <c r="C1552" s="75"/>
      <c r="D1552" s="76"/>
      <c r="E1552" s="75" t="s">
        <v>97</v>
      </c>
      <c r="F1552" s="75" t="s">
        <v>97</v>
      </c>
      <c r="G1552" s="77"/>
      <c r="H1552" s="77"/>
      <c r="I1552" s="80"/>
      <c r="J1552" s="77" t="s">
        <v>97</v>
      </c>
      <c r="K1552" s="79" t="s">
        <v>97</v>
      </c>
      <c r="L1552" s="79"/>
      <c r="M1552" s="80"/>
      <c r="N1552" s="79" t="s">
        <v>97</v>
      </c>
      <c r="O1552" s="81" t="str">
        <f t="array" ref="O1552">IF(A1552="", "", (IFNA(IF(A1552="", "", INDEX(UpdateSheet!$L:$L, MATCH(1, (UpdateSheet!$G:$G=MAXIFS(UpdateSheet!$G:$G, UpdateSheet!$H:$H, G1552, UpdateSheet!$G:$G, "&lt;=" &amp; D1552)) * (UpdateSheet!$H:$H=G1552), 0))), "") * J1552) +
(IFNA(IF(A1552="", "", INDEX(UpdateSheet!$P:$P, MATCH(1, (UpdateSheet!$G:$G=MAXIFS(UpdateSheet!$G:$G, UpdateSheet!$M:$M, K1552, UpdateSheet!$G:$G, "&lt;=" &amp; D1552)) * (UpdateSheet!$M:$M=K1552), 0))), "") * N1552)
)
</f>
        <v/>
      </c>
      <c r="P1552" s="86"/>
      <c r="Q1552" s="82" t="str">
        <f t="array" ref="Q1552">IF(A1552="", "", (IFNA(IF(A1552="", "", INDEX(UpdateSheet!$K:$K, MATCH(1, (UpdateSheet!$G:$G=MAXIFS(UpdateSheet!$G:$G, UpdateSheet!$H:$H, G1552, UpdateSheet!$I:$I, J1552, UpdateSheet!$G:$G, "&lt;=" &amp; D1552)) * (UpdateSheet!$H:$H=G1552) *(UpdateSheet!$I:$I=J1552), 0))), "")) +
(IFNA(IF(A1552="", "", INDEX(UpdateSheet!$O:$O, MATCH(1, (UpdateSheet!$G:$G=MAXIFS(UpdateSheet!$G:$G, UpdateSheet!$M:$M, K1552,UpdateSheet!$N:$N, N1552, UpdateSheet!$G:$G, "&lt;=" &amp; D1552)) * (UpdateSheet!$M:$M=K1552) *(UpdateSheet!$N:$N=N1552), 0))), ""))
)
</f>
        <v/>
      </c>
      <c r="R1552" s="81" t="s">
        <v>97</v>
      </c>
      <c r="S1552" s="63"/>
      <c r="T1552" s="87"/>
      <c r="U1552" s="84" t="s">
        <v>97</v>
      </c>
      <c r="V1552" s="84" t="s">
        <v>97</v>
      </c>
      <c r="W1552" s="85" t="b">
        <v>0</v>
      </c>
      <c r="X1552" s="63"/>
      <c r="Y1552" s="63"/>
      <c r="Z1552" s="63"/>
    </row>
    <row r="1553">
      <c r="A1553" s="75"/>
      <c r="B1553" s="94"/>
      <c r="C1553" s="75"/>
      <c r="D1553" s="76"/>
      <c r="E1553" s="75" t="s">
        <v>97</v>
      </c>
      <c r="F1553" s="75" t="s">
        <v>97</v>
      </c>
      <c r="G1553" s="77"/>
      <c r="H1553" s="77"/>
      <c r="I1553" s="80"/>
      <c r="J1553" s="77" t="s">
        <v>97</v>
      </c>
      <c r="K1553" s="79" t="s">
        <v>97</v>
      </c>
      <c r="L1553" s="79"/>
      <c r="M1553" s="80"/>
      <c r="N1553" s="79" t="s">
        <v>97</v>
      </c>
      <c r="O1553" s="81" t="str">
        <f t="array" ref="O1553">IF(A1553="", "", (IFNA(IF(A1553="", "", INDEX(UpdateSheet!$L:$L, MATCH(1, (UpdateSheet!$G:$G=MAXIFS(UpdateSheet!$G:$G, UpdateSheet!$H:$H, G1553, UpdateSheet!$G:$G, "&lt;=" &amp; D1553)) * (UpdateSheet!$H:$H=G1553), 0))), "") * J1553) +
(IFNA(IF(A1553="", "", INDEX(UpdateSheet!$P:$P, MATCH(1, (UpdateSheet!$G:$G=MAXIFS(UpdateSheet!$G:$G, UpdateSheet!$M:$M, K1553, UpdateSheet!$G:$G, "&lt;=" &amp; D1553)) * (UpdateSheet!$M:$M=K1553), 0))), "") * N1553)
)
</f>
        <v/>
      </c>
      <c r="P1553" s="86"/>
      <c r="Q1553" s="82" t="str">
        <f t="array" ref="Q1553">IF(A1553="", "", (IFNA(IF(A1553="", "", INDEX(UpdateSheet!$K:$K, MATCH(1, (UpdateSheet!$G:$G=MAXIFS(UpdateSheet!$G:$G, UpdateSheet!$H:$H, G1553, UpdateSheet!$I:$I, J1553, UpdateSheet!$G:$G, "&lt;=" &amp; D1553)) * (UpdateSheet!$H:$H=G1553) *(UpdateSheet!$I:$I=J1553), 0))), "")) +
(IFNA(IF(A1553="", "", INDEX(UpdateSheet!$O:$O, MATCH(1, (UpdateSheet!$G:$G=MAXIFS(UpdateSheet!$G:$G, UpdateSheet!$M:$M, K1553,UpdateSheet!$N:$N, N1553, UpdateSheet!$G:$G, "&lt;=" &amp; D1553)) * (UpdateSheet!$M:$M=K1553) *(UpdateSheet!$N:$N=N1553), 0))), ""))
)
</f>
        <v/>
      </c>
      <c r="R1553" s="81" t="s">
        <v>97</v>
      </c>
      <c r="S1553" s="63"/>
      <c r="T1553" s="87"/>
      <c r="U1553" s="84" t="s">
        <v>97</v>
      </c>
      <c r="V1553" s="84" t="s">
        <v>97</v>
      </c>
      <c r="W1553" s="85" t="b">
        <v>0</v>
      </c>
      <c r="X1553" s="63"/>
      <c r="Y1553" s="63"/>
      <c r="Z1553" s="63"/>
    </row>
    <row r="1554">
      <c r="A1554" s="75"/>
      <c r="B1554" s="94"/>
      <c r="C1554" s="75"/>
      <c r="D1554" s="76"/>
      <c r="E1554" s="75" t="s">
        <v>97</v>
      </c>
      <c r="F1554" s="75" t="s">
        <v>97</v>
      </c>
      <c r="G1554" s="77"/>
      <c r="H1554" s="77"/>
      <c r="I1554" s="80"/>
      <c r="J1554" s="77" t="s">
        <v>97</v>
      </c>
      <c r="K1554" s="79" t="s">
        <v>97</v>
      </c>
      <c r="L1554" s="79"/>
      <c r="M1554" s="80"/>
      <c r="N1554" s="79" t="s">
        <v>97</v>
      </c>
      <c r="O1554" s="81" t="str">
        <f t="array" ref="O1554">IF(A1554="", "", (IFNA(IF(A1554="", "", INDEX(UpdateSheet!$L:$L, MATCH(1, (UpdateSheet!$G:$G=MAXIFS(UpdateSheet!$G:$G, UpdateSheet!$H:$H, G1554, UpdateSheet!$G:$G, "&lt;=" &amp; D1554)) * (UpdateSheet!$H:$H=G1554), 0))), "") * J1554) +
(IFNA(IF(A1554="", "", INDEX(UpdateSheet!$P:$P, MATCH(1, (UpdateSheet!$G:$G=MAXIFS(UpdateSheet!$G:$G, UpdateSheet!$M:$M, K1554, UpdateSheet!$G:$G, "&lt;=" &amp; D1554)) * (UpdateSheet!$M:$M=K1554), 0))), "") * N1554)
)
</f>
        <v/>
      </c>
      <c r="P1554" s="86"/>
      <c r="Q1554" s="82" t="str">
        <f t="array" ref="Q1554">IF(A1554="", "", (IFNA(IF(A1554="", "", INDEX(UpdateSheet!$K:$K, MATCH(1, (UpdateSheet!$G:$G=MAXIFS(UpdateSheet!$G:$G, UpdateSheet!$H:$H, G1554, UpdateSheet!$I:$I, J1554, UpdateSheet!$G:$G, "&lt;=" &amp; D1554)) * (UpdateSheet!$H:$H=G1554) *(UpdateSheet!$I:$I=J1554), 0))), "")) +
(IFNA(IF(A1554="", "", INDEX(UpdateSheet!$O:$O, MATCH(1, (UpdateSheet!$G:$G=MAXIFS(UpdateSheet!$G:$G, UpdateSheet!$M:$M, K1554,UpdateSheet!$N:$N, N1554, UpdateSheet!$G:$G, "&lt;=" &amp; D1554)) * (UpdateSheet!$M:$M=K1554) *(UpdateSheet!$N:$N=N1554), 0))), ""))
)
</f>
        <v/>
      </c>
      <c r="R1554" s="81" t="s">
        <v>97</v>
      </c>
      <c r="S1554" s="63"/>
      <c r="T1554" s="87"/>
      <c r="U1554" s="84" t="s">
        <v>97</v>
      </c>
      <c r="V1554" s="84" t="s">
        <v>97</v>
      </c>
      <c r="W1554" s="85" t="b">
        <v>0</v>
      </c>
      <c r="X1554" s="63"/>
      <c r="Y1554" s="63"/>
      <c r="Z1554" s="63"/>
    </row>
    <row r="1555">
      <c r="A1555" s="75"/>
      <c r="B1555" s="94"/>
      <c r="C1555" s="75"/>
      <c r="D1555" s="76"/>
      <c r="E1555" s="75" t="s">
        <v>97</v>
      </c>
      <c r="F1555" s="75" t="s">
        <v>97</v>
      </c>
      <c r="G1555" s="77"/>
      <c r="H1555" s="77"/>
      <c r="I1555" s="80"/>
      <c r="J1555" s="77" t="s">
        <v>97</v>
      </c>
      <c r="K1555" s="79" t="s">
        <v>97</v>
      </c>
      <c r="L1555" s="79"/>
      <c r="M1555" s="80"/>
      <c r="N1555" s="79" t="s">
        <v>97</v>
      </c>
      <c r="O1555" s="81" t="str">
        <f t="array" ref="O1555">IF(A1555="", "", (IFNA(IF(A1555="", "", INDEX(UpdateSheet!$L:$L, MATCH(1, (UpdateSheet!$G:$G=MAXIFS(UpdateSheet!$G:$G, UpdateSheet!$H:$H, G1555, UpdateSheet!$G:$G, "&lt;=" &amp; D1555)) * (UpdateSheet!$H:$H=G1555), 0))), "") * J1555) +
(IFNA(IF(A1555="", "", INDEX(UpdateSheet!$P:$P, MATCH(1, (UpdateSheet!$G:$G=MAXIFS(UpdateSheet!$G:$G, UpdateSheet!$M:$M, K1555, UpdateSheet!$G:$G, "&lt;=" &amp; D1555)) * (UpdateSheet!$M:$M=K1555), 0))), "") * N1555)
)
</f>
        <v/>
      </c>
      <c r="P1555" s="86"/>
      <c r="Q1555" s="82" t="str">
        <f t="array" ref="Q1555">IF(A1555="", "", (IFNA(IF(A1555="", "", INDEX(UpdateSheet!$K:$K, MATCH(1, (UpdateSheet!$G:$G=MAXIFS(UpdateSheet!$G:$G, UpdateSheet!$H:$H, G1555, UpdateSheet!$I:$I, J1555, UpdateSheet!$G:$G, "&lt;=" &amp; D1555)) * (UpdateSheet!$H:$H=G1555) *(UpdateSheet!$I:$I=J1555), 0))), "")) +
(IFNA(IF(A1555="", "", INDEX(UpdateSheet!$O:$O, MATCH(1, (UpdateSheet!$G:$G=MAXIFS(UpdateSheet!$G:$G, UpdateSheet!$M:$M, K1555,UpdateSheet!$N:$N, N1555, UpdateSheet!$G:$G, "&lt;=" &amp; D1555)) * (UpdateSheet!$M:$M=K1555) *(UpdateSheet!$N:$N=N1555), 0))), ""))
)
</f>
        <v/>
      </c>
      <c r="R1555" s="81" t="s">
        <v>97</v>
      </c>
      <c r="S1555" s="63"/>
      <c r="T1555" s="87"/>
      <c r="U1555" s="84" t="s">
        <v>97</v>
      </c>
      <c r="V1555" s="84" t="s">
        <v>97</v>
      </c>
      <c r="W1555" s="85" t="b">
        <v>0</v>
      </c>
      <c r="X1555" s="63"/>
      <c r="Y1555" s="63"/>
      <c r="Z1555" s="63"/>
    </row>
    <row r="1556">
      <c r="A1556" s="75"/>
      <c r="B1556" s="94"/>
      <c r="C1556" s="75"/>
      <c r="D1556" s="76"/>
      <c r="E1556" s="75" t="s">
        <v>97</v>
      </c>
      <c r="F1556" s="75" t="s">
        <v>97</v>
      </c>
      <c r="G1556" s="77"/>
      <c r="H1556" s="77"/>
      <c r="I1556" s="80"/>
      <c r="J1556" s="77" t="s">
        <v>97</v>
      </c>
      <c r="K1556" s="79" t="s">
        <v>97</v>
      </c>
      <c r="L1556" s="79"/>
      <c r="M1556" s="80"/>
      <c r="N1556" s="79" t="s">
        <v>97</v>
      </c>
      <c r="O1556" s="81" t="str">
        <f t="array" ref="O1556">IF(A1556="", "", (IFNA(IF(A1556="", "", INDEX(UpdateSheet!$L:$L, MATCH(1, (UpdateSheet!$G:$G=MAXIFS(UpdateSheet!$G:$G, UpdateSheet!$H:$H, G1556, UpdateSheet!$G:$G, "&lt;=" &amp; D1556)) * (UpdateSheet!$H:$H=G1556), 0))), "") * J1556) +
(IFNA(IF(A1556="", "", INDEX(UpdateSheet!$P:$P, MATCH(1, (UpdateSheet!$G:$G=MAXIFS(UpdateSheet!$G:$G, UpdateSheet!$M:$M, K1556, UpdateSheet!$G:$G, "&lt;=" &amp; D1556)) * (UpdateSheet!$M:$M=K1556), 0))), "") * N1556)
)
</f>
        <v/>
      </c>
      <c r="P1556" s="86"/>
      <c r="Q1556" s="82" t="str">
        <f t="array" ref="Q1556">IF(A1556="", "", (IFNA(IF(A1556="", "", INDEX(UpdateSheet!$K:$K, MATCH(1, (UpdateSheet!$G:$G=MAXIFS(UpdateSheet!$G:$G, UpdateSheet!$H:$H, G1556, UpdateSheet!$I:$I, J1556, UpdateSheet!$G:$G, "&lt;=" &amp; D1556)) * (UpdateSheet!$H:$H=G1556) *(UpdateSheet!$I:$I=J1556), 0))), "")) +
(IFNA(IF(A1556="", "", INDEX(UpdateSheet!$O:$O, MATCH(1, (UpdateSheet!$G:$G=MAXIFS(UpdateSheet!$G:$G, UpdateSheet!$M:$M, K1556,UpdateSheet!$N:$N, N1556, UpdateSheet!$G:$G, "&lt;=" &amp; D1556)) * (UpdateSheet!$M:$M=K1556) *(UpdateSheet!$N:$N=N1556), 0))), ""))
)
</f>
        <v/>
      </c>
      <c r="R1556" s="81" t="s">
        <v>97</v>
      </c>
      <c r="S1556" s="63"/>
      <c r="T1556" s="87"/>
      <c r="U1556" s="84" t="s">
        <v>97</v>
      </c>
      <c r="V1556" s="84" t="s">
        <v>97</v>
      </c>
      <c r="W1556" s="85" t="b">
        <v>0</v>
      </c>
      <c r="X1556" s="63"/>
      <c r="Y1556" s="63"/>
      <c r="Z1556" s="63"/>
    </row>
    <row r="1557">
      <c r="A1557" s="75"/>
      <c r="B1557" s="94"/>
      <c r="C1557" s="75"/>
      <c r="D1557" s="76"/>
      <c r="E1557" s="75" t="s">
        <v>97</v>
      </c>
      <c r="F1557" s="75" t="s">
        <v>97</v>
      </c>
      <c r="G1557" s="77"/>
      <c r="H1557" s="77"/>
      <c r="I1557" s="80"/>
      <c r="J1557" s="77" t="s">
        <v>97</v>
      </c>
      <c r="K1557" s="79" t="s">
        <v>97</v>
      </c>
      <c r="L1557" s="79"/>
      <c r="M1557" s="80"/>
      <c r="N1557" s="79" t="s">
        <v>97</v>
      </c>
      <c r="O1557" s="81" t="str">
        <f t="array" ref="O1557">IF(A1557="", "", (IFNA(IF(A1557="", "", INDEX(UpdateSheet!$L:$L, MATCH(1, (UpdateSheet!$G:$G=MAXIFS(UpdateSheet!$G:$G, UpdateSheet!$H:$H, G1557, UpdateSheet!$G:$G, "&lt;=" &amp; D1557)) * (UpdateSheet!$H:$H=G1557), 0))), "") * J1557) +
(IFNA(IF(A1557="", "", INDEX(UpdateSheet!$P:$P, MATCH(1, (UpdateSheet!$G:$G=MAXIFS(UpdateSheet!$G:$G, UpdateSheet!$M:$M, K1557, UpdateSheet!$G:$G, "&lt;=" &amp; D1557)) * (UpdateSheet!$M:$M=K1557), 0))), "") * N1557)
)
</f>
        <v/>
      </c>
      <c r="P1557" s="86"/>
      <c r="Q1557" s="82" t="str">
        <f t="array" ref="Q1557">IF(A1557="", "", (IFNA(IF(A1557="", "", INDEX(UpdateSheet!$K:$K, MATCH(1, (UpdateSheet!$G:$G=MAXIFS(UpdateSheet!$G:$G, UpdateSheet!$H:$H, G1557, UpdateSheet!$I:$I, J1557, UpdateSheet!$G:$G, "&lt;=" &amp; D1557)) * (UpdateSheet!$H:$H=G1557) *(UpdateSheet!$I:$I=J1557), 0))), "")) +
(IFNA(IF(A1557="", "", INDEX(UpdateSheet!$O:$O, MATCH(1, (UpdateSheet!$G:$G=MAXIFS(UpdateSheet!$G:$G, UpdateSheet!$M:$M, K1557,UpdateSheet!$N:$N, N1557, UpdateSheet!$G:$G, "&lt;=" &amp; D1557)) * (UpdateSheet!$M:$M=K1557) *(UpdateSheet!$N:$N=N1557), 0))), ""))
)
</f>
        <v/>
      </c>
      <c r="R1557" s="81" t="s">
        <v>97</v>
      </c>
      <c r="S1557" s="63"/>
      <c r="T1557" s="87"/>
      <c r="U1557" s="84" t="s">
        <v>97</v>
      </c>
      <c r="V1557" s="84" t="s">
        <v>97</v>
      </c>
      <c r="W1557" s="85" t="b">
        <v>0</v>
      </c>
      <c r="X1557" s="63"/>
      <c r="Y1557" s="63"/>
      <c r="Z1557" s="63"/>
    </row>
    <row r="1558">
      <c r="A1558" s="75"/>
      <c r="B1558" s="94"/>
      <c r="C1558" s="75"/>
      <c r="D1558" s="76"/>
      <c r="E1558" s="75" t="s">
        <v>97</v>
      </c>
      <c r="F1558" s="75" t="s">
        <v>97</v>
      </c>
      <c r="G1558" s="77"/>
      <c r="H1558" s="77"/>
      <c r="I1558" s="80"/>
      <c r="J1558" s="77" t="s">
        <v>97</v>
      </c>
      <c r="K1558" s="79" t="s">
        <v>97</v>
      </c>
      <c r="L1558" s="79"/>
      <c r="M1558" s="80"/>
      <c r="N1558" s="79" t="s">
        <v>97</v>
      </c>
      <c r="O1558" s="81" t="str">
        <f t="array" ref="O1558">IF(A1558="", "", (IFNA(IF(A1558="", "", INDEX(UpdateSheet!$L:$L, MATCH(1, (UpdateSheet!$G:$G=MAXIFS(UpdateSheet!$G:$G, UpdateSheet!$H:$H, G1558, UpdateSheet!$G:$G, "&lt;=" &amp; D1558)) * (UpdateSheet!$H:$H=G1558), 0))), "") * J1558) +
(IFNA(IF(A1558="", "", INDEX(UpdateSheet!$P:$P, MATCH(1, (UpdateSheet!$G:$G=MAXIFS(UpdateSheet!$G:$G, UpdateSheet!$M:$M, K1558, UpdateSheet!$G:$G, "&lt;=" &amp; D1558)) * (UpdateSheet!$M:$M=K1558), 0))), "") * N1558)
)
</f>
        <v/>
      </c>
      <c r="P1558" s="86"/>
      <c r="Q1558" s="82" t="str">
        <f t="array" ref="Q1558">IF(A1558="", "", (IFNA(IF(A1558="", "", INDEX(UpdateSheet!$K:$K, MATCH(1, (UpdateSheet!$G:$G=MAXIFS(UpdateSheet!$G:$G, UpdateSheet!$H:$H, G1558, UpdateSheet!$I:$I, J1558, UpdateSheet!$G:$G, "&lt;=" &amp; D1558)) * (UpdateSheet!$H:$H=G1558) *(UpdateSheet!$I:$I=J1558), 0))), "")) +
(IFNA(IF(A1558="", "", INDEX(UpdateSheet!$O:$O, MATCH(1, (UpdateSheet!$G:$G=MAXIFS(UpdateSheet!$G:$G, UpdateSheet!$M:$M, K1558,UpdateSheet!$N:$N, N1558, UpdateSheet!$G:$G, "&lt;=" &amp; D1558)) * (UpdateSheet!$M:$M=K1558) *(UpdateSheet!$N:$N=N1558), 0))), ""))
)
</f>
        <v/>
      </c>
      <c r="R1558" s="81" t="s">
        <v>97</v>
      </c>
      <c r="S1558" s="63"/>
      <c r="T1558" s="87"/>
      <c r="U1558" s="84" t="s">
        <v>97</v>
      </c>
      <c r="V1558" s="84" t="s">
        <v>97</v>
      </c>
      <c r="W1558" s="85" t="b">
        <v>0</v>
      </c>
      <c r="X1558" s="63"/>
      <c r="Y1558" s="63"/>
      <c r="Z1558" s="63"/>
    </row>
    <row r="1559">
      <c r="A1559" s="75"/>
      <c r="B1559" s="94"/>
      <c r="C1559" s="75"/>
      <c r="D1559" s="76"/>
      <c r="E1559" s="75" t="s">
        <v>97</v>
      </c>
      <c r="F1559" s="75" t="s">
        <v>97</v>
      </c>
      <c r="G1559" s="77"/>
      <c r="H1559" s="77"/>
      <c r="I1559" s="80"/>
      <c r="J1559" s="77" t="s">
        <v>97</v>
      </c>
      <c r="K1559" s="79" t="s">
        <v>97</v>
      </c>
      <c r="L1559" s="79"/>
      <c r="M1559" s="80"/>
      <c r="N1559" s="79" t="s">
        <v>97</v>
      </c>
      <c r="O1559" s="81" t="str">
        <f t="array" ref="O1559">IF(A1559="", "", (IFNA(IF(A1559="", "", INDEX(UpdateSheet!$L:$L, MATCH(1, (UpdateSheet!$G:$G=MAXIFS(UpdateSheet!$G:$G, UpdateSheet!$H:$H, G1559, UpdateSheet!$G:$G, "&lt;=" &amp; D1559)) * (UpdateSheet!$H:$H=G1559), 0))), "") * J1559) +
(IFNA(IF(A1559="", "", INDEX(UpdateSheet!$P:$P, MATCH(1, (UpdateSheet!$G:$G=MAXIFS(UpdateSheet!$G:$G, UpdateSheet!$M:$M, K1559, UpdateSheet!$G:$G, "&lt;=" &amp; D1559)) * (UpdateSheet!$M:$M=K1559), 0))), "") * N1559)
)
</f>
        <v/>
      </c>
      <c r="P1559" s="86"/>
      <c r="Q1559" s="82" t="str">
        <f t="array" ref="Q1559">IF(A1559="", "", (IFNA(IF(A1559="", "", INDEX(UpdateSheet!$K:$K, MATCH(1, (UpdateSheet!$G:$G=MAXIFS(UpdateSheet!$G:$G, UpdateSheet!$H:$H, G1559, UpdateSheet!$I:$I, J1559, UpdateSheet!$G:$G, "&lt;=" &amp; D1559)) * (UpdateSheet!$H:$H=G1559) *(UpdateSheet!$I:$I=J1559), 0))), "")) +
(IFNA(IF(A1559="", "", INDEX(UpdateSheet!$O:$O, MATCH(1, (UpdateSheet!$G:$G=MAXIFS(UpdateSheet!$G:$G, UpdateSheet!$M:$M, K1559,UpdateSheet!$N:$N, N1559, UpdateSheet!$G:$G, "&lt;=" &amp; D1559)) * (UpdateSheet!$M:$M=K1559) *(UpdateSheet!$N:$N=N1559), 0))), ""))
)
</f>
        <v/>
      </c>
      <c r="R1559" s="81" t="s">
        <v>97</v>
      </c>
      <c r="S1559" s="63"/>
      <c r="T1559" s="87"/>
      <c r="U1559" s="84" t="s">
        <v>97</v>
      </c>
      <c r="V1559" s="84" t="s">
        <v>97</v>
      </c>
      <c r="W1559" s="85" t="b">
        <v>0</v>
      </c>
      <c r="X1559" s="63"/>
      <c r="Y1559" s="63"/>
      <c r="Z1559" s="63"/>
    </row>
    <row r="1560">
      <c r="A1560" s="75"/>
      <c r="B1560" s="94"/>
      <c r="C1560" s="75"/>
      <c r="D1560" s="76"/>
      <c r="E1560" s="75" t="s">
        <v>97</v>
      </c>
      <c r="F1560" s="75" t="s">
        <v>97</v>
      </c>
      <c r="G1560" s="77"/>
      <c r="H1560" s="77"/>
      <c r="I1560" s="80"/>
      <c r="J1560" s="77" t="s">
        <v>97</v>
      </c>
      <c r="K1560" s="79" t="s">
        <v>97</v>
      </c>
      <c r="L1560" s="79"/>
      <c r="M1560" s="80"/>
      <c r="N1560" s="79" t="s">
        <v>97</v>
      </c>
      <c r="O1560" s="81" t="str">
        <f t="array" ref="O1560">IF(A1560="", "", (IFNA(IF(A1560="", "", INDEX(UpdateSheet!$L:$L, MATCH(1, (UpdateSheet!$G:$G=MAXIFS(UpdateSheet!$G:$G, UpdateSheet!$H:$H, G1560, UpdateSheet!$G:$G, "&lt;=" &amp; D1560)) * (UpdateSheet!$H:$H=G1560), 0))), "") * J1560) +
(IFNA(IF(A1560="", "", INDEX(UpdateSheet!$P:$P, MATCH(1, (UpdateSheet!$G:$G=MAXIFS(UpdateSheet!$G:$G, UpdateSheet!$M:$M, K1560, UpdateSheet!$G:$G, "&lt;=" &amp; D1560)) * (UpdateSheet!$M:$M=K1560), 0))), "") * N1560)
)
</f>
        <v/>
      </c>
      <c r="P1560" s="86"/>
      <c r="Q1560" s="82" t="str">
        <f t="array" ref="Q1560">IF(A1560="", "", (IFNA(IF(A1560="", "", INDEX(UpdateSheet!$K:$K, MATCH(1, (UpdateSheet!$G:$G=MAXIFS(UpdateSheet!$G:$G, UpdateSheet!$H:$H, G1560, UpdateSheet!$I:$I, J1560, UpdateSheet!$G:$G, "&lt;=" &amp; D1560)) * (UpdateSheet!$H:$H=G1560) *(UpdateSheet!$I:$I=J1560), 0))), "")) +
(IFNA(IF(A1560="", "", INDEX(UpdateSheet!$O:$O, MATCH(1, (UpdateSheet!$G:$G=MAXIFS(UpdateSheet!$G:$G, UpdateSheet!$M:$M, K1560,UpdateSheet!$N:$N, N1560, UpdateSheet!$G:$G, "&lt;=" &amp; D1560)) * (UpdateSheet!$M:$M=K1560) *(UpdateSheet!$N:$N=N1560), 0))), ""))
)
</f>
        <v/>
      </c>
      <c r="R1560" s="81" t="s">
        <v>97</v>
      </c>
      <c r="S1560" s="63"/>
      <c r="T1560" s="87"/>
      <c r="U1560" s="84" t="s">
        <v>97</v>
      </c>
      <c r="V1560" s="84" t="s">
        <v>97</v>
      </c>
      <c r="W1560" s="85" t="b">
        <v>0</v>
      </c>
      <c r="X1560" s="63"/>
      <c r="Y1560" s="63"/>
      <c r="Z1560" s="63"/>
    </row>
    <row r="1561">
      <c r="A1561" s="75"/>
      <c r="B1561" s="94"/>
      <c r="C1561" s="75"/>
      <c r="D1561" s="76"/>
      <c r="E1561" s="75" t="s">
        <v>97</v>
      </c>
      <c r="F1561" s="75" t="s">
        <v>97</v>
      </c>
      <c r="G1561" s="77"/>
      <c r="H1561" s="77"/>
      <c r="I1561" s="80"/>
      <c r="J1561" s="77" t="s">
        <v>97</v>
      </c>
      <c r="K1561" s="79" t="s">
        <v>97</v>
      </c>
      <c r="L1561" s="79"/>
      <c r="M1561" s="80"/>
      <c r="N1561" s="79" t="s">
        <v>97</v>
      </c>
      <c r="O1561" s="81" t="str">
        <f t="array" ref="O1561">IF(A1561="", "", (IFNA(IF(A1561="", "", INDEX(UpdateSheet!$L:$L, MATCH(1, (UpdateSheet!$G:$G=MAXIFS(UpdateSheet!$G:$G, UpdateSheet!$H:$H, G1561, UpdateSheet!$G:$G, "&lt;=" &amp; D1561)) * (UpdateSheet!$H:$H=G1561), 0))), "") * J1561) +
(IFNA(IF(A1561="", "", INDEX(UpdateSheet!$P:$P, MATCH(1, (UpdateSheet!$G:$G=MAXIFS(UpdateSheet!$G:$G, UpdateSheet!$M:$M, K1561, UpdateSheet!$G:$G, "&lt;=" &amp; D1561)) * (UpdateSheet!$M:$M=K1561), 0))), "") * N1561)
)
</f>
        <v/>
      </c>
      <c r="P1561" s="86"/>
      <c r="Q1561" s="82" t="str">
        <f t="array" ref="Q1561">IF(A1561="", "", (IFNA(IF(A1561="", "", INDEX(UpdateSheet!$K:$K, MATCH(1, (UpdateSheet!$G:$G=MAXIFS(UpdateSheet!$G:$G, UpdateSheet!$H:$H, G1561, UpdateSheet!$I:$I, J1561, UpdateSheet!$G:$G, "&lt;=" &amp; D1561)) * (UpdateSheet!$H:$H=G1561) *(UpdateSheet!$I:$I=J1561), 0))), "")) +
(IFNA(IF(A1561="", "", INDEX(UpdateSheet!$O:$O, MATCH(1, (UpdateSheet!$G:$G=MAXIFS(UpdateSheet!$G:$G, UpdateSheet!$M:$M, K1561,UpdateSheet!$N:$N, N1561, UpdateSheet!$G:$G, "&lt;=" &amp; D1561)) * (UpdateSheet!$M:$M=K1561) *(UpdateSheet!$N:$N=N1561), 0))), ""))
)
</f>
        <v/>
      </c>
      <c r="R1561" s="81" t="s">
        <v>97</v>
      </c>
      <c r="S1561" s="63"/>
      <c r="T1561" s="87"/>
      <c r="U1561" s="84" t="s">
        <v>97</v>
      </c>
      <c r="V1561" s="84" t="s">
        <v>97</v>
      </c>
      <c r="W1561" s="85" t="b">
        <v>0</v>
      </c>
      <c r="X1561" s="63"/>
      <c r="Y1561" s="63"/>
      <c r="Z1561" s="63"/>
    </row>
    <row r="1562">
      <c r="A1562" s="75"/>
      <c r="B1562" s="94"/>
      <c r="C1562" s="75"/>
      <c r="D1562" s="76"/>
      <c r="E1562" s="75" t="s">
        <v>97</v>
      </c>
      <c r="F1562" s="75" t="s">
        <v>97</v>
      </c>
      <c r="G1562" s="77"/>
      <c r="H1562" s="77"/>
      <c r="I1562" s="80"/>
      <c r="J1562" s="77" t="s">
        <v>97</v>
      </c>
      <c r="K1562" s="79" t="s">
        <v>97</v>
      </c>
      <c r="L1562" s="79"/>
      <c r="M1562" s="80"/>
      <c r="N1562" s="79" t="s">
        <v>97</v>
      </c>
      <c r="O1562" s="81" t="str">
        <f t="array" ref="O1562">IF(A1562="", "", (IFNA(IF(A1562="", "", INDEX(UpdateSheet!$L:$L, MATCH(1, (UpdateSheet!$G:$G=MAXIFS(UpdateSheet!$G:$G, UpdateSheet!$H:$H, G1562, UpdateSheet!$G:$G, "&lt;=" &amp; D1562)) * (UpdateSheet!$H:$H=G1562), 0))), "") * J1562) +
(IFNA(IF(A1562="", "", INDEX(UpdateSheet!$P:$P, MATCH(1, (UpdateSheet!$G:$G=MAXIFS(UpdateSheet!$G:$G, UpdateSheet!$M:$M, K1562, UpdateSheet!$G:$G, "&lt;=" &amp; D1562)) * (UpdateSheet!$M:$M=K1562), 0))), "") * N1562)
)
</f>
        <v/>
      </c>
      <c r="P1562" s="86"/>
      <c r="Q1562" s="82" t="str">
        <f t="array" ref="Q1562">IF(A1562="", "", (IFNA(IF(A1562="", "", INDEX(UpdateSheet!$K:$K, MATCH(1, (UpdateSheet!$G:$G=MAXIFS(UpdateSheet!$G:$G, UpdateSheet!$H:$H, G1562, UpdateSheet!$I:$I, J1562, UpdateSheet!$G:$G, "&lt;=" &amp; D1562)) * (UpdateSheet!$H:$H=G1562) *(UpdateSheet!$I:$I=J1562), 0))), "")) +
(IFNA(IF(A1562="", "", INDEX(UpdateSheet!$O:$O, MATCH(1, (UpdateSheet!$G:$G=MAXIFS(UpdateSheet!$G:$G, UpdateSheet!$M:$M, K1562,UpdateSheet!$N:$N, N1562, UpdateSheet!$G:$G, "&lt;=" &amp; D1562)) * (UpdateSheet!$M:$M=K1562) *(UpdateSheet!$N:$N=N1562), 0))), ""))
)
</f>
        <v/>
      </c>
      <c r="R1562" s="81" t="s">
        <v>97</v>
      </c>
      <c r="S1562" s="63"/>
      <c r="T1562" s="87"/>
      <c r="U1562" s="84" t="s">
        <v>97</v>
      </c>
      <c r="V1562" s="84" t="s">
        <v>97</v>
      </c>
      <c r="W1562" s="85" t="b">
        <v>0</v>
      </c>
      <c r="X1562" s="63"/>
      <c r="Y1562" s="63"/>
      <c r="Z1562" s="63"/>
    </row>
    <row r="1563">
      <c r="A1563" s="75"/>
      <c r="B1563" s="94"/>
      <c r="C1563" s="75"/>
      <c r="D1563" s="76"/>
      <c r="E1563" s="75" t="s">
        <v>97</v>
      </c>
      <c r="F1563" s="75" t="s">
        <v>97</v>
      </c>
      <c r="G1563" s="77"/>
      <c r="H1563" s="77"/>
      <c r="I1563" s="80"/>
      <c r="J1563" s="77" t="s">
        <v>97</v>
      </c>
      <c r="K1563" s="79" t="s">
        <v>97</v>
      </c>
      <c r="L1563" s="79"/>
      <c r="M1563" s="80"/>
      <c r="N1563" s="79" t="s">
        <v>97</v>
      </c>
      <c r="O1563" s="81" t="str">
        <f t="array" ref="O1563">IF(A1563="", "", (IFNA(IF(A1563="", "", INDEX(UpdateSheet!$L:$L, MATCH(1, (UpdateSheet!$G:$G=MAXIFS(UpdateSheet!$G:$G, UpdateSheet!$H:$H, G1563, UpdateSheet!$G:$G, "&lt;=" &amp; D1563)) * (UpdateSheet!$H:$H=G1563), 0))), "") * J1563) +
(IFNA(IF(A1563="", "", INDEX(UpdateSheet!$P:$P, MATCH(1, (UpdateSheet!$G:$G=MAXIFS(UpdateSheet!$G:$G, UpdateSheet!$M:$M, K1563, UpdateSheet!$G:$G, "&lt;=" &amp; D1563)) * (UpdateSheet!$M:$M=K1563), 0))), "") * N1563)
)
</f>
        <v/>
      </c>
      <c r="P1563" s="86"/>
      <c r="Q1563" s="82" t="str">
        <f t="array" ref="Q1563">IF(A1563="", "", (IFNA(IF(A1563="", "", INDEX(UpdateSheet!$K:$K, MATCH(1, (UpdateSheet!$G:$G=MAXIFS(UpdateSheet!$G:$G, UpdateSheet!$H:$H, G1563, UpdateSheet!$I:$I, J1563, UpdateSheet!$G:$G, "&lt;=" &amp; D1563)) * (UpdateSheet!$H:$H=G1563) *(UpdateSheet!$I:$I=J1563), 0))), "")) +
(IFNA(IF(A1563="", "", INDEX(UpdateSheet!$O:$O, MATCH(1, (UpdateSheet!$G:$G=MAXIFS(UpdateSheet!$G:$G, UpdateSheet!$M:$M, K1563,UpdateSheet!$N:$N, N1563, UpdateSheet!$G:$G, "&lt;=" &amp; D1563)) * (UpdateSheet!$M:$M=K1563) *(UpdateSheet!$N:$N=N1563), 0))), ""))
)
</f>
        <v/>
      </c>
      <c r="R1563" s="81" t="s">
        <v>97</v>
      </c>
      <c r="S1563" s="63"/>
      <c r="T1563" s="87"/>
      <c r="U1563" s="84" t="s">
        <v>97</v>
      </c>
      <c r="V1563" s="84" t="s">
        <v>97</v>
      </c>
      <c r="W1563" s="85" t="b">
        <v>0</v>
      </c>
      <c r="X1563" s="63"/>
      <c r="Y1563" s="63"/>
      <c r="Z1563" s="63"/>
    </row>
    <row r="1564">
      <c r="A1564" s="75"/>
      <c r="B1564" s="94"/>
      <c r="C1564" s="75"/>
      <c r="D1564" s="76"/>
      <c r="E1564" s="75" t="s">
        <v>97</v>
      </c>
      <c r="F1564" s="75" t="s">
        <v>97</v>
      </c>
      <c r="G1564" s="77"/>
      <c r="H1564" s="77"/>
      <c r="I1564" s="80"/>
      <c r="J1564" s="77" t="s">
        <v>97</v>
      </c>
      <c r="K1564" s="79" t="s">
        <v>97</v>
      </c>
      <c r="L1564" s="79"/>
      <c r="M1564" s="80"/>
      <c r="N1564" s="79" t="s">
        <v>97</v>
      </c>
      <c r="O1564" s="81" t="str">
        <f t="array" ref="O1564">IF(A1564="", "", (IFNA(IF(A1564="", "", INDEX(UpdateSheet!$L:$L, MATCH(1, (UpdateSheet!$G:$G=MAXIFS(UpdateSheet!$G:$G, UpdateSheet!$H:$H, G1564, UpdateSheet!$G:$G, "&lt;=" &amp; D1564)) * (UpdateSheet!$H:$H=G1564), 0))), "") * J1564) +
(IFNA(IF(A1564="", "", INDEX(UpdateSheet!$P:$P, MATCH(1, (UpdateSheet!$G:$G=MAXIFS(UpdateSheet!$G:$G, UpdateSheet!$M:$M, K1564, UpdateSheet!$G:$G, "&lt;=" &amp; D1564)) * (UpdateSheet!$M:$M=K1564), 0))), "") * N1564)
)
</f>
        <v/>
      </c>
      <c r="P1564" s="86"/>
      <c r="Q1564" s="82" t="str">
        <f t="array" ref="Q1564">IF(A1564="", "", (IFNA(IF(A1564="", "", INDEX(UpdateSheet!$K:$K, MATCH(1, (UpdateSheet!$G:$G=MAXIFS(UpdateSheet!$G:$G, UpdateSheet!$H:$H, G1564, UpdateSheet!$I:$I, J1564, UpdateSheet!$G:$G, "&lt;=" &amp; D1564)) * (UpdateSheet!$H:$H=G1564) *(UpdateSheet!$I:$I=J1564), 0))), "")) +
(IFNA(IF(A1564="", "", INDEX(UpdateSheet!$O:$O, MATCH(1, (UpdateSheet!$G:$G=MAXIFS(UpdateSheet!$G:$G, UpdateSheet!$M:$M, K1564,UpdateSheet!$N:$N, N1564, UpdateSheet!$G:$G, "&lt;=" &amp; D1564)) * (UpdateSheet!$M:$M=K1564) *(UpdateSheet!$N:$N=N1564), 0))), ""))
)
</f>
        <v/>
      </c>
      <c r="R1564" s="81" t="s">
        <v>97</v>
      </c>
      <c r="S1564" s="63"/>
      <c r="T1564" s="87"/>
      <c r="U1564" s="84" t="s">
        <v>97</v>
      </c>
      <c r="V1564" s="84" t="s">
        <v>97</v>
      </c>
      <c r="W1564" s="85" t="b">
        <v>0</v>
      </c>
      <c r="X1564" s="63"/>
      <c r="Y1564" s="63"/>
      <c r="Z1564" s="63"/>
    </row>
    <row r="1565">
      <c r="A1565" s="75"/>
      <c r="B1565" s="94"/>
      <c r="C1565" s="75"/>
      <c r="D1565" s="76"/>
      <c r="E1565" s="75" t="s">
        <v>97</v>
      </c>
      <c r="F1565" s="75" t="s">
        <v>97</v>
      </c>
      <c r="G1565" s="77"/>
      <c r="H1565" s="77"/>
      <c r="I1565" s="80"/>
      <c r="J1565" s="77" t="s">
        <v>97</v>
      </c>
      <c r="K1565" s="79" t="s">
        <v>97</v>
      </c>
      <c r="L1565" s="79"/>
      <c r="M1565" s="80"/>
      <c r="N1565" s="79" t="s">
        <v>97</v>
      </c>
      <c r="O1565" s="81" t="str">
        <f t="array" ref="O1565">IF(A1565="", "", (IFNA(IF(A1565="", "", INDEX(UpdateSheet!$L:$L, MATCH(1, (UpdateSheet!$G:$G=MAXIFS(UpdateSheet!$G:$G, UpdateSheet!$H:$H, G1565, UpdateSheet!$G:$G, "&lt;=" &amp; D1565)) * (UpdateSheet!$H:$H=G1565), 0))), "") * J1565) +
(IFNA(IF(A1565="", "", INDEX(UpdateSheet!$P:$P, MATCH(1, (UpdateSheet!$G:$G=MAXIFS(UpdateSheet!$G:$G, UpdateSheet!$M:$M, K1565, UpdateSheet!$G:$G, "&lt;=" &amp; D1565)) * (UpdateSheet!$M:$M=K1565), 0))), "") * N1565)
)
</f>
        <v/>
      </c>
      <c r="P1565" s="86"/>
      <c r="Q1565" s="82" t="str">
        <f t="array" ref="Q1565">IF(A1565="", "", (IFNA(IF(A1565="", "", INDEX(UpdateSheet!$K:$K, MATCH(1, (UpdateSheet!$G:$G=MAXIFS(UpdateSheet!$G:$G, UpdateSheet!$H:$H, G1565, UpdateSheet!$I:$I, J1565, UpdateSheet!$G:$G, "&lt;=" &amp; D1565)) * (UpdateSheet!$H:$H=G1565) *(UpdateSheet!$I:$I=J1565), 0))), "")) +
(IFNA(IF(A1565="", "", INDEX(UpdateSheet!$O:$O, MATCH(1, (UpdateSheet!$G:$G=MAXIFS(UpdateSheet!$G:$G, UpdateSheet!$M:$M, K1565,UpdateSheet!$N:$N, N1565, UpdateSheet!$G:$G, "&lt;=" &amp; D1565)) * (UpdateSheet!$M:$M=K1565) *(UpdateSheet!$N:$N=N1565), 0))), ""))
)
</f>
        <v/>
      </c>
      <c r="R1565" s="81" t="s">
        <v>97</v>
      </c>
      <c r="S1565" s="63"/>
      <c r="T1565" s="87"/>
      <c r="U1565" s="84" t="s">
        <v>97</v>
      </c>
      <c r="V1565" s="84" t="s">
        <v>97</v>
      </c>
      <c r="W1565" s="85" t="b">
        <v>0</v>
      </c>
      <c r="X1565" s="63"/>
      <c r="Y1565" s="63"/>
      <c r="Z1565" s="63"/>
    </row>
    <row r="1566">
      <c r="A1566" s="75"/>
      <c r="B1566" s="94"/>
      <c r="C1566" s="75"/>
      <c r="D1566" s="76"/>
      <c r="E1566" s="75" t="s">
        <v>97</v>
      </c>
      <c r="F1566" s="75" t="s">
        <v>97</v>
      </c>
      <c r="G1566" s="77"/>
      <c r="H1566" s="77"/>
      <c r="I1566" s="80"/>
      <c r="J1566" s="77" t="s">
        <v>97</v>
      </c>
      <c r="K1566" s="79" t="s">
        <v>97</v>
      </c>
      <c r="L1566" s="79"/>
      <c r="M1566" s="80"/>
      <c r="N1566" s="79" t="s">
        <v>97</v>
      </c>
      <c r="O1566" s="81" t="str">
        <f t="array" ref="O1566">IF(A1566="", "", (IFNA(IF(A1566="", "", INDEX(UpdateSheet!$L:$L, MATCH(1, (UpdateSheet!$G:$G=MAXIFS(UpdateSheet!$G:$G, UpdateSheet!$H:$H, G1566, UpdateSheet!$G:$G, "&lt;=" &amp; D1566)) * (UpdateSheet!$H:$H=G1566), 0))), "") * J1566) +
(IFNA(IF(A1566="", "", INDEX(UpdateSheet!$P:$P, MATCH(1, (UpdateSheet!$G:$G=MAXIFS(UpdateSheet!$G:$G, UpdateSheet!$M:$M, K1566, UpdateSheet!$G:$G, "&lt;=" &amp; D1566)) * (UpdateSheet!$M:$M=K1566), 0))), "") * N1566)
)
</f>
        <v/>
      </c>
      <c r="P1566" s="86"/>
      <c r="Q1566" s="82" t="str">
        <f t="array" ref="Q1566">IF(A1566="", "", (IFNA(IF(A1566="", "", INDEX(UpdateSheet!$K:$K, MATCH(1, (UpdateSheet!$G:$G=MAXIFS(UpdateSheet!$G:$G, UpdateSheet!$H:$H, G1566, UpdateSheet!$I:$I, J1566, UpdateSheet!$G:$G, "&lt;=" &amp; D1566)) * (UpdateSheet!$H:$H=G1566) *(UpdateSheet!$I:$I=J1566), 0))), "")) +
(IFNA(IF(A1566="", "", INDEX(UpdateSheet!$O:$O, MATCH(1, (UpdateSheet!$G:$G=MAXIFS(UpdateSheet!$G:$G, UpdateSheet!$M:$M, K1566,UpdateSheet!$N:$N, N1566, UpdateSheet!$G:$G, "&lt;=" &amp; D1566)) * (UpdateSheet!$M:$M=K1566) *(UpdateSheet!$N:$N=N1566), 0))), ""))
)
</f>
        <v/>
      </c>
      <c r="R1566" s="81" t="s">
        <v>97</v>
      </c>
      <c r="S1566" s="63"/>
      <c r="T1566" s="87"/>
      <c r="U1566" s="84" t="s">
        <v>97</v>
      </c>
      <c r="V1566" s="84" t="s">
        <v>97</v>
      </c>
      <c r="W1566" s="85" t="b">
        <v>0</v>
      </c>
      <c r="X1566" s="63"/>
      <c r="Y1566" s="63"/>
      <c r="Z1566" s="63"/>
    </row>
    <row r="1567">
      <c r="A1567" s="75"/>
      <c r="B1567" s="94"/>
      <c r="C1567" s="75"/>
      <c r="D1567" s="76"/>
      <c r="E1567" s="75" t="s">
        <v>97</v>
      </c>
      <c r="F1567" s="75" t="s">
        <v>97</v>
      </c>
      <c r="G1567" s="77"/>
      <c r="H1567" s="77"/>
      <c r="I1567" s="80"/>
      <c r="J1567" s="77" t="s">
        <v>97</v>
      </c>
      <c r="K1567" s="79" t="s">
        <v>97</v>
      </c>
      <c r="L1567" s="79"/>
      <c r="M1567" s="80"/>
      <c r="N1567" s="79" t="s">
        <v>97</v>
      </c>
      <c r="O1567" s="81" t="str">
        <f t="array" ref="O1567">IF(A1567="", "", (IFNA(IF(A1567="", "", INDEX(UpdateSheet!$L:$L, MATCH(1, (UpdateSheet!$G:$G=MAXIFS(UpdateSheet!$G:$G, UpdateSheet!$H:$H, G1567, UpdateSheet!$G:$G, "&lt;=" &amp; D1567)) * (UpdateSheet!$H:$H=G1567), 0))), "") * J1567) +
(IFNA(IF(A1567="", "", INDEX(UpdateSheet!$P:$P, MATCH(1, (UpdateSheet!$G:$G=MAXIFS(UpdateSheet!$G:$G, UpdateSheet!$M:$M, K1567, UpdateSheet!$G:$G, "&lt;=" &amp; D1567)) * (UpdateSheet!$M:$M=K1567), 0))), "") * N1567)
)
</f>
        <v/>
      </c>
      <c r="P1567" s="86"/>
      <c r="Q1567" s="82" t="str">
        <f t="array" ref="Q1567">IF(A1567="", "", (IFNA(IF(A1567="", "", INDEX(UpdateSheet!$K:$K, MATCH(1, (UpdateSheet!$G:$G=MAXIFS(UpdateSheet!$G:$G, UpdateSheet!$H:$H, G1567, UpdateSheet!$I:$I, J1567, UpdateSheet!$G:$G, "&lt;=" &amp; D1567)) * (UpdateSheet!$H:$H=G1567) *(UpdateSheet!$I:$I=J1567), 0))), "")) +
(IFNA(IF(A1567="", "", INDEX(UpdateSheet!$O:$O, MATCH(1, (UpdateSheet!$G:$G=MAXIFS(UpdateSheet!$G:$G, UpdateSheet!$M:$M, K1567,UpdateSheet!$N:$N, N1567, UpdateSheet!$G:$G, "&lt;=" &amp; D1567)) * (UpdateSheet!$M:$M=K1567) *(UpdateSheet!$N:$N=N1567), 0))), ""))
)
</f>
        <v/>
      </c>
      <c r="R1567" s="81" t="s">
        <v>97</v>
      </c>
      <c r="S1567" s="63"/>
      <c r="T1567" s="87"/>
      <c r="U1567" s="84" t="s">
        <v>97</v>
      </c>
      <c r="V1567" s="84" t="s">
        <v>97</v>
      </c>
      <c r="W1567" s="85" t="b">
        <v>0</v>
      </c>
      <c r="X1567" s="63"/>
      <c r="Y1567" s="63"/>
      <c r="Z1567" s="63"/>
    </row>
    <row r="1568">
      <c r="A1568" s="75"/>
      <c r="B1568" s="94"/>
      <c r="C1568" s="75"/>
      <c r="D1568" s="76"/>
      <c r="E1568" s="75" t="s">
        <v>97</v>
      </c>
      <c r="F1568" s="75" t="s">
        <v>97</v>
      </c>
      <c r="G1568" s="77"/>
      <c r="H1568" s="77"/>
      <c r="I1568" s="80"/>
      <c r="J1568" s="77" t="s">
        <v>97</v>
      </c>
      <c r="K1568" s="79" t="s">
        <v>97</v>
      </c>
      <c r="L1568" s="79"/>
      <c r="M1568" s="80"/>
      <c r="N1568" s="79" t="s">
        <v>97</v>
      </c>
      <c r="O1568" s="81" t="str">
        <f t="array" ref="O1568">IF(A1568="", "", (IFNA(IF(A1568="", "", INDEX(UpdateSheet!$L:$L, MATCH(1, (UpdateSheet!$G:$G=MAXIFS(UpdateSheet!$G:$G, UpdateSheet!$H:$H, G1568, UpdateSheet!$G:$G, "&lt;=" &amp; D1568)) * (UpdateSheet!$H:$H=G1568), 0))), "") * J1568) +
(IFNA(IF(A1568="", "", INDEX(UpdateSheet!$P:$P, MATCH(1, (UpdateSheet!$G:$G=MAXIFS(UpdateSheet!$G:$G, UpdateSheet!$M:$M, K1568, UpdateSheet!$G:$G, "&lt;=" &amp; D1568)) * (UpdateSheet!$M:$M=K1568), 0))), "") * N1568)
)
</f>
        <v/>
      </c>
      <c r="P1568" s="86"/>
      <c r="Q1568" s="82" t="str">
        <f t="array" ref="Q1568">IF(A1568="", "", (IFNA(IF(A1568="", "", INDEX(UpdateSheet!$K:$K, MATCH(1, (UpdateSheet!$G:$G=MAXIFS(UpdateSheet!$G:$G, UpdateSheet!$H:$H, G1568, UpdateSheet!$I:$I, J1568, UpdateSheet!$G:$G, "&lt;=" &amp; D1568)) * (UpdateSheet!$H:$H=G1568) *(UpdateSheet!$I:$I=J1568), 0))), "")) +
(IFNA(IF(A1568="", "", INDEX(UpdateSheet!$O:$O, MATCH(1, (UpdateSheet!$G:$G=MAXIFS(UpdateSheet!$G:$G, UpdateSheet!$M:$M, K1568,UpdateSheet!$N:$N, N1568, UpdateSheet!$G:$G, "&lt;=" &amp; D1568)) * (UpdateSheet!$M:$M=K1568) *(UpdateSheet!$N:$N=N1568), 0))), ""))
)
</f>
        <v/>
      </c>
      <c r="R1568" s="81" t="s">
        <v>97</v>
      </c>
      <c r="S1568" s="63"/>
      <c r="T1568" s="87"/>
      <c r="U1568" s="84" t="s">
        <v>97</v>
      </c>
      <c r="V1568" s="84" t="s">
        <v>97</v>
      </c>
      <c r="W1568" s="85" t="b">
        <v>0</v>
      </c>
      <c r="X1568" s="63"/>
      <c r="Y1568" s="63"/>
      <c r="Z1568" s="63"/>
    </row>
    <row r="1569">
      <c r="A1569" s="75"/>
      <c r="B1569" s="94"/>
      <c r="C1569" s="75"/>
      <c r="D1569" s="76"/>
      <c r="E1569" s="75" t="s">
        <v>97</v>
      </c>
      <c r="F1569" s="75" t="s">
        <v>97</v>
      </c>
      <c r="G1569" s="77"/>
      <c r="H1569" s="77"/>
      <c r="I1569" s="80"/>
      <c r="J1569" s="77" t="s">
        <v>97</v>
      </c>
      <c r="K1569" s="79" t="s">
        <v>97</v>
      </c>
      <c r="L1569" s="79"/>
      <c r="M1569" s="80"/>
      <c r="N1569" s="79" t="s">
        <v>97</v>
      </c>
      <c r="O1569" s="81" t="str">
        <f t="array" ref="O1569">IF(A1569="", "", (IFNA(IF(A1569="", "", INDEX(UpdateSheet!$L:$L, MATCH(1, (UpdateSheet!$G:$G=MAXIFS(UpdateSheet!$G:$G, UpdateSheet!$H:$H, G1569, UpdateSheet!$G:$G, "&lt;=" &amp; D1569)) * (UpdateSheet!$H:$H=G1569), 0))), "") * J1569) +
(IFNA(IF(A1569="", "", INDEX(UpdateSheet!$P:$P, MATCH(1, (UpdateSheet!$G:$G=MAXIFS(UpdateSheet!$G:$G, UpdateSheet!$M:$M, K1569, UpdateSheet!$G:$G, "&lt;=" &amp; D1569)) * (UpdateSheet!$M:$M=K1569), 0))), "") * N1569)
)
</f>
        <v/>
      </c>
      <c r="P1569" s="86"/>
      <c r="Q1569" s="82" t="str">
        <f t="array" ref="Q1569">IF(A1569="", "", (IFNA(IF(A1569="", "", INDEX(UpdateSheet!$K:$K, MATCH(1, (UpdateSheet!$G:$G=MAXIFS(UpdateSheet!$G:$G, UpdateSheet!$H:$H, G1569, UpdateSheet!$I:$I, J1569, UpdateSheet!$G:$G, "&lt;=" &amp; D1569)) * (UpdateSheet!$H:$H=G1569) *(UpdateSheet!$I:$I=J1569), 0))), "")) +
(IFNA(IF(A1569="", "", INDEX(UpdateSheet!$O:$O, MATCH(1, (UpdateSheet!$G:$G=MAXIFS(UpdateSheet!$G:$G, UpdateSheet!$M:$M, K1569,UpdateSheet!$N:$N, N1569, UpdateSheet!$G:$G, "&lt;=" &amp; D1569)) * (UpdateSheet!$M:$M=K1569) *(UpdateSheet!$N:$N=N1569), 0))), ""))
)
</f>
        <v/>
      </c>
      <c r="R1569" s="81" t="s">
        <v>97</v>
      </c>
      <c r="S1569" s="63"/>
      <c r="T1569" s="87"/>
      <c r="U1569" s="84" t="s">
        <v>97</v>
      </c>
      <c r="V1569" s="84" t="s">
        <v>97</v>
      </c>
      <c r="W1569" s="85" t="b">
        <v>0</v>
      </c>
      <c r="X1569" s="63"/>
      <c r="Y1569" s="63"/>
      <c r="Z1569" s="63"/>
    </row>
    <row r="1570">
      <c r="A1570" s="75"/>
      <c r="B1570" s="94"/>
      <c r="C1570" s="75"/>
      <c r="D1570" s="76"/>
      <c r="E1570" s="75" t="s">
        <v>97</v>
      </c>
      <c r="F1570" s="75" t="s">
        <v>97</v>
      </c>
      <c r="G1570" s="77"/>
      <c r="H1570" s="77"/>
      <c r="I1570" s="80"/>
      <c r="J1570" s="77" t="s">
        <v>97</v>
      </c>
      <c r="K1570" s="79" t="s">
        <v>97</v>
      </c>
      <c r="L1570" s="79"/>
      <c r="M1570" s="80"/>
      <c r="N1570" s="79" t="s">
        <v>97</v>
      </c>
      <c r="O1570" s="81" t="str">
        <f t="array" ref="O1570">IF(A1570="", "", (IFNA(IF(A1570="", "", INDEX(UpdateSheet!$L:$L, MATCH(1, (UpdateSheet!$G:$G=MAXIFS(UpdateSheet!$G:$G, UpdateSheet!$H:$H, G1570, UpdateSheet!$G:$G, "&lt;=" &amp; D1570)) * (UpdateSheet!$H:$H=G1570), 0))), "") * J1570) +
(IFNA(IF(A1570="", "", INDEX(UpdateSheet!$P:$P, MATCH(1, (UpdateSheet!$G:$G=MAXIFS(UpdateSheet!$G:$G, UpdateSheet!$M:$M, K1570, UpdateSheet!$G:$G, "&lt;=" &amp; D1570)) * (UpdateSheet!$M:$M=K1570), 0))), "") * N1570)
)
</f>
        <v/>
      </c>
      <c r="P1570" s="86"/>
      <c r="Q1570" s="82" t="str">
        <f t="array" ref="Q1570">IF(A1570="", "", (IFNA(IF(A1570="", "", INDEX(UpdateSheet!$K:$K, MATCH(1, (UpdateSheet!$G:$G=MAXIFS(UpdateSheet!$G:$G, UpdateSheet!$H:$H, G1570, UpdateSheet!$I:$I, J1570, UpdateSheet!$G:$G, "&lt;=" &amp; D1570)) * (UpdateSheet!$H:$H=G1570) *(UpdateSheet!$I:$I=J1570), 0))), "")) +
(IFNA(IF(A1570="", "", INDEX(UpdateSheet!$O:$O, MATCH(1, (UpdateSheet!$G:$G=MAXIFS(UpdateSheet!$G:$G, UpdateSheet!$M:$M, K1570,UpdateSheet!$N:$N, N1570, UpdateSheet!$G:$G, "&lt;=" &amp; D1570)) * (UpdateSheet!$M:$M=K1570) *(UpdateSheet!$N:$N=N1570), 0))), ""))
)
</f>
        <v/>
      </c>
      <c r="R1570" s="81" t="s">
        <v>97</v>
      </c>
      <c r="S1570" s="63"/>
      <c r="T1570" s="87"/>
      <c r="U1570" s="84" t="s">
        <v>97</v>
      </c>
      <c r="V1570" s="84" t="s">
        <v>97</v>
      </c>
      <c r="W1570" s="85" t="b">
        <v>0</v>
      </c>
      <c r="X1570" s="63"/>
      <c r="Y1570" s="63"/>
      <c r="Z1570" s="63"/>
    </row>
    <row r="1571">
      <c r="A1571" s="75"/>
      <c r="B1571" s="94"/>
      <c r="C1571" s="75"/>
      <c r="D1571" s="76"/>
      <c r="E1571" s="75" t="s">
        <v>97</v>
      </c>
      <c r="F1571" s="75" t="s">
        <v>97</v>
      </c>
      <c r="G1571" s="77"/>
      <c r="H1571" s="77"/>
      <c r="I1571" s="80"/>
      <c r="J1571" s="77" t="s">
        <v>97</v>
      </c>
      <c r="K1571" s="79" t="s">
        <v>97</v>
      </c>
      <c r="L1571" s="79"/>
      <c r="M1571" s="80"/>
      <c r="N1571" s="79" t="s">
        <v>97</v>
      </c>
      <c r="O1571" s="81" t="str">
        <f t="array" ref="O1571">IF(A1571="", "", (IFNA(IF(A1571="", "", INDEX(UpdateSheet!$L:$L, MATCH(1, (UpdateSheet!$G:$G=MAXIFS(UpdateSheet!$G:$G, UpdateSheet!$H:$H, G1571, UpdateSheet!$G:$G, "&lt;=" &amp; D1571)) * (UpdateSheet!$H:$H=G1571), 0))), "") * J1571) +
(IFNA(IF(A1571="", "", INDEX(UpdateSheet!$P:$P, MATCH(1, (UpdateSheet!$G:$G=MAXIFS(UpdateSheet!$G:$G, UpdateSheet!$M:$M, K1571, UpdateSheet!$G:$G, "&lt;=" &amp; D1571)) * (UpdateSheet!$M:$M=K1571), 0))), "") * N1571)
)
</f>
        <v/>
      </c>
      <c r="P1571" s="86"/>
      <c r="Q1571" s="82" t="str">
        <f t="array" ref="Q1571">IF(A1571="", "", (IFNA(IF(A1571="", "", INDEX(UpdateSheet!$K:$K, MATCH(1, (UpdateSheet!$G:$G=MAXIFS(UpdateSheet!$G:$G, UpdateSheet!$H:$H, G1571, UpdateSheet!$I:$I, J1571, UpdateSheet!$G:$G, "&lt;=" &amp; D1571)) * (UpdateSheet!$H:$H=G1571) *(UpdateSheet!$I:$I=J1571), 0))), "")) +
(IFNA(IF(A1571="", "", INDEX(UpdateSheet!$O:$O, MATCH(1, (UpdateSheet!$G:$G=MAXIFS(UpdateSheet!$G:$G, UpdateSheet!$M:$M, K1571,UpdateSheet!$N:$N, N1571, UpdateSheet!$G:$G, "&lt;=" &amp; D1571)) * (UpdateSheet!$M:$M=K1571) *(UpdateSheet!$N:$N=N1571), 0))), ""))
)
</f>
        <v/>
      </c>
      <c r="R1571" s="81" t="s">
        <v>97</v>
      </c>
      <c r="S1571" s="63"/>
      <c r="T1571" s="87"/>
      <c r="U1571" s="84" t="s">
        <v>97</v>
      </c>
      <c r="V1571" s="84" t="s">
        <v>97</v>
      </c>
      <c r="W1571" s="85" t="b">
        <v>0</v>
      </c>
      <c r="X1571" s="63"/>
      <c r="Y1571" s="63"/>
      <c r="Z1571" s="63"/>
    </row>
    <row r="1572">
      <c r="A1572" s="75"/>
      <c r="B1572" s="94"/>
      <c r="C1572" s="75"/>
      <c r="D1572" s="76"/>
      <c r="E1572" s="75" t="s">
        <v>97</v>
      </c>
      <c r="F1572" s="75" t="s">
        <v>97</v>
      </c>
      <c r="G1572" s="77"/>
      <c r="H1572" s="77"/>
      <c r="I1572" s="80"/>
      <c r="J1572" s="77" t="s">
        <v>97</v>
      </c>
      <c r="K1572" s="79" t="s">
        <v>97</v>
      </c>
      <c r="L1572" s="79"/>
      <c r="M1572" s="80"/>
      <c r="N1572" s="79" t="s">
        <v>97</v>
      </c>
      <c r="O1572" s="81" t="str">
        <f t="array" ref="O1572">IF(A1572="", "", (IFNA(IF(A1572="", "", INDEX(UpdateSheet!$L:$L, MATCH(1, (UpdateSheet!$G:$G=MAXIFS(UpdateSheet!$G:$G, UpdateSheet!$H:$H, G1572, UpdateSheet!$G:$G, "&lt;=" &amp; D1572)) * (UpdateSheet!$H:$H=G1572), 0))), "") * J1572) +
(IFNA(IF(A1572="", "", INDEX(UpdateSheet!$P:$P, MATCH(1, (UpdateSheet!$G:$G=MAXIFS(UpdateSheet!$G:$G, UpdateSheet!$M:$M, K1572, UpdateSheet!$G:$G, "&lt;=" &amp; D1572)) * (UpdateSheet!$M:$M=K1572), 0))), "") * N1572)
)
</f>
        <v/>
      </c>
      <c r="P1572" s="86"/>
      <c r="Q1572" s="82" t="str">
        <f t="array" ref="Q1572">IF(A1572="", "", (IFNA(IF(A1572="", "", INDEX(UpdateSheet!$K:$K, MATCH(1, (UpdateSheet!$G:$G=MAXIFS(UpdateSheet!$G:$G, UpdateSheet!$H:$H, G1572, UpdateSheet!$I:$I, J1572, UpdateSheet!$G:$G, "&lt;=" &amp; D1572)) * (UpdateSheet!$H:$H=G1572) *(UpdateSheet!$I:$I=J1572), 0))), "")) +
(IFNA(IF(A1572="", "", INDEX(UpdateSheet!$O:$O, MATCH(1, (UpdateSheet!$G:$G=MAXIFS(UpdateSheet!$G:$G, UpdateSheet!$M:$M, K1572,UpdateSheet!$N:$N, N1572, UpdateSheet!$G:$G, "&lt;=" &amp; D1572)) * (UpdateSheet!$M:$M=K1572) *(UpdateSheet!$N:$N=N1572), 0))), ""))
)
</f>
        <v/>
      </c>
      <c r="R1572" s="81" t="s">
        <v>97</v>
      </c>
      <c r="S1572" s="63"/>
      <c r="T1572" s="87"/>
      <c r="U1572" s="84" t="s">
        <v>97</v>
      </c>
      <c r="V1572" s="84" t="s">
        <v>97</v>
      </c>
      <c r="W1572" s="85" t="b">
        <v>0</v>
      </c>
      <c r="X1572" s="63"/>
      <c r="Y1572" s="63"/>
      <c r="Z1572" s="63"/>
    </row>
    <row r="1573">
      <c r="A1573" s="75"/>
      <c r="B1573" s="94"/>
      <c r="C1573" s="75"/>
      <c r="D1573" s="76"/>
      <c r="E1573" s="75" t="s">
        <v>97</v>
      </c>
      <c r="F1573" s="75" t="s">
        <v>97</v>
      </c>
      <c r="G1573" s="77"/>
      <c r="H1573" s="77"/>
      <c r="I1573" s="80"/>
      <c r="J1573" s="77" t="s">
        <v>97</v>
      </c>
      <c r="K1573" s="79" t="s">
        <v>97</v>
      </c>
      <c r="L1573" s="79"/>
      <c r="M1573" s="80"/>
      <c r="N1573" s="79" t="s">
        <v>97</v>
      </c>
      <c r="O1573" s="81" t="str">
        <f t="array" ref="O1573">IF(A1573="", "", (IFNA(IF(A1573="", "", INDEX(UpdateSheet!$L:$L, MATCH(1, (UpdateSheet!$G:$G=MAXIFS(UpdateSheet!$G:$G, UpdateSheet!$H:$H, G1573, UpdateSheet!$G:$G, "&lt;=" &amp; D1573)) * (UpdateSheet!$H:$H=G1573), 0))), "") * J1573) +
(IFNA(IF(A1573="", "", INDEX(UpdateSheet!$P:$P, MATCH(1, (UpdateSheet!$G:$G=MAXIFS(UpdateSheet!$G:$G, UpdateSheet!$M:$M, K1573, UpdateSheet!$G:$G, "&lt;=" &amp; D1573)) * (UpdateSheet!$M:$M=K1573), 0))), "") * N1573)
)
</f>
        <v/>
      </c>
      <c r="P1573" s="86"/>
      <c r="Q1573" s="82" t="str">
        <f t="array" ref="Q1573">IF(A1573="", "", (IFNA(IF(A1573="", "", INDEX(UpdateSheet!$K:$K, MATCH(1, (UpdateSheet!$G:$G=MAXIFS(UpdateSheet!$G:$G, UpdateSheet!$H:$H, G1573, UpdateSheet!$I:$I, J1573, UpdateSheet!$G:$G, "&lt;=" &amp; D1573)) * (UpdateSheet!$H:$H=G1573) *(UpdateSheet!$I:$I=J1573), 0))), "")) +
(IFNA(IF(A1573="", "", INDEX(UpdateSheet!$O:$O, MATCH(1, (UpdateSheet!$G:$G=MAXIFS(UpdateSheet!$G:$G, UpdateSheet!$M:$M, K1573,UpdateSheet!$N:$N, N1573, UpdateSheet!$G:$G, "&lt;=" &amp; D1573)) * (UpdateSheet!$M:$M=K1573) *(UpdateSheet!$N:$N=N1573), 0))), ""))
)
</f>
        <v/>
      </c>
      <c r="R1573" s="81" t="s">
        <v>97</v>
      </c>
      <c r="S1573" s="63"/>
      <c r="T1573" s="87"/>
      <c r="U1573" s="84" t="s">
        <v>97</v>
      </c>
      <c r="V1573" s="84" t="s">
        <v>97</v>
      </c>
      <c r="W1573" s="85" t="b">
        <v>0</v>
      </c>
      <c r="X1573" s="63"/>
      <c r="Y1573" s="63"/>
      <c r="Z1573" s="63"/>
    </row>
    <row r="1574">
      <c r="A1574" s="75"/>
      <c r="B1574" s="94"/>
      <c r="C1574" s="75"/>
      <c r="D1574" s="76"/>
      <c r="E1574" s="75" t="s">
        <v>97</v>
      </c>
      <c r="F1574" s="75" t="s">
        <v>97</v>
      </c>
      <c r="G1574" s="77"/>
      <c r="H1574" s="77"/>
      <c r="I1574" s="80"/>
      <c r="J1574" s="77" t="s">
        <v>97</v>
      </c>
      <c r="K1574" s="79" t="s">
        <v>97</v>
      </c>
      <c r="L1574" s="79"/>
      <c r="M1574" s="80"/>
      <c r="N1574" s="79" t="s">
        <v>97</v>
      </c>
      <c r="O1574" s="81" t="str">
        <f t="array" ref="O1574">IF(A1574="", "", (IFNA(IF(A1574="", "", INDEX(UpdateSheet!$L:$L, MATCH(1, (UpdateSheet!$G:$G=MAXIFS(UpdateSheet!$G:$G, UpdateSheet!$H:$H, G1574, UpdateSheet!$G:$G, "&lt;=" &amp; D1574)) * (UpdateSheet!$H:$H=G1574), 0))), "") * J1574) +
(IFNA(IF(A1574="", "", INDEX(UpdateSheet!$P:$P, MATCH(1, (UpdateSheet!$G:$G=MAXIFS(UpdateSheet!$G:$G, UpdateSheet!$M:$M, K1574, UpdateSheet!$G:$G, "&lt;=" &amp; D1574)) * (UpdateSheet!$M:$M=K1574), 0))), "") * N1574)
)
</f>
        <v/>
      </c>
      <c r="P1574" s="86"/>
      <c r="Q1574" s="82" t="str">
        <f t="array" ref="Q1574">IF(A1574="", "", (IFNA(IF(A1574="", "", INDEX(UpdateSheet!$K:$K, MATCH(1, (UpdateSheet!$G:$G=MAXIFS(UpdateSheet!$G:$G, UpdateSheet!$H:$H, G1574, UpdateSheet!$I:$I, J1574, UpdateSheet!$G:$G, "&lt;=" &amp; D1574)) * (UpdateSheet!$H:$H=G1574) *(UpdateSheet!$I:$I=J1574), 0))), "")) +
(IFNA(IF(A1574="", "", INDEX(UpdateSheet!$O:$O, MATCH(1, (UpdateSheet!$G:$G=MAXIFS(UpdateSheet!$G:$G, UpdateSheet!$M:$M, K1574,UpdateSheet!$N:$N, N1574, UpdateSheet!$G:$G, "&lt;=" &amp; D1574)) * (UpdateSheet!$M:$M=K1574) *(UpdateSheet!$N:$N=N1574), 0))), ""))
)
</f>
        <v/>
      </c>
      <c r="R1574" s="81" t="s">
        <v>97</v>
      </c>
      <c r="S1574" s="63"/>
      <c r="T1574" s="87"/>
      <c r="U1574" s="84" t="s">
        <v>97</v>
      </c>
      <c r="V1574" s="84" t="s">
        <v>97</v>
      </c>
      <c r="W1574" s="85" t="b">
        <v>0</v>
      </c>
      <c r="X1574" s="63"/>
      <c r="Y1574" s="63"/>
      <c r="Z1574" s="63"/>
    </row>
    <row r="1575">
      <c r="A1575" s="75"/>
      <c r="B1575" s="94"/>
      <c r="C1575" s="75"/>
      <c r="D1575" s="76"/>
      <c r="E1575" s="75" t="s">
        <v>97</v>
      </c>
      <c r="F1575" s="75" t="s">
        <v>97</v>
      </c>
      <c r="G1575" s="77"/>
      <c r="H1575" s="77"/>
      <c r="I1575" s="80"/>
      <c r="J1575" s="77" t="s">
        <v>97</v>
      </c>
      <c r="K1575" s="79" t="s">
        <v>97</v>
      </c>
      <c r="L1575" s="79"/>
      <c r="M1575" s="80"/>
      <c r="N1575" s="79" t="s">
        <v>97</v>
      </c>
      <c r="O1575" s="81" t="str">
        <f t="array" ref="O1575">IF(A1575="", "", (IFNA(IF(A1575="", "", INDEX(UpdateSheet!$L:$L, MATCH(1, (UpdateSheet!$G:$G=MAXIFS(UpdateSheet!$G:$G, UpdateSheet!$H:$H, G1575, UpdateSheet!$G:$G, "&lt;=" &amp; D1575)) * (UpdateSheet!$H:$H=G1575), 0))), "") * J1575) +
(IFNA(IF(A1575="", "", INDEX(UpdateSheet!$P:$P, MATCH(1, (UpdateSheet!$G:$G=MAXIFS(UpdateSheet!$G:$G, UpdateSheet!$M:$M, K1575, UpdateSheet!$G:$G, "&lt;=" &amp; D1575)) * (UpdateSheet!$M:$M=K1575), 0))), "") * N1575)
)
</f>
        <v/>
      </c>
      <c r="P1575" s="86"/>
      <c r="Q1575" s="82" t="str">
        <f t="array" ref="Q1575">IF(A1575="", "", (IFNA(IF(A1575="", "", INDEX(UpdateSheet!$K:$K, MATCH(1, (UpdateSheet!$G:$G=MAXIFS(UpdateSheet!$G:$G, UpdateSheet!$H:$H, G1575, UpdateSheet!$I:$I, J1575, UpdateSheet!$G:$G, "&lt;=" &amp; D1575)) * (UpdateSheet!$H:$H=G1575) *(UpdateSheet!$I:$I=J1575), 0))), "")) +
(IFNA(IF(A1575="", "", INDEX(UpdateSheet!$O:$O, MATCH(1, (UpdateSheet!$G:$G=MAXIFS(UpdateSheet!$G:$G, UpdateSheet!$M:$M, K1575,UpdateSheet!$N:$N, N1575, UpdateSheet!$G:$G, "&lt;=" &amp; D1575)) * (UpdateSheet!$M:$M=K1575) *(UpdateSheet!$N:$N=N1575), 0))), ""))
)
</f>
        <v/>
      </c>
      <c r="R1575" s="81" t="s">
        <v>97</v>
      </c>
      <c r="S1575" s="63"/>
      <c r="T1575" s="87"/>
      <c r="U1575" s="84" t="s">
        <v>97</v>
      </c>
      <c r="V1575" s="84" t="s">
        <v>97</v>
      </c>
      <c r="W1575" s="85" t="b">
        <v>0</v>
      </c>
      <c r="X1575" s="63"/>
      <c r="Y1575" s="63"/>
      <c r="Z1575" s="63"/>
    </row>
    <row r="1576">
      <c r="A1576" s="75"/>
      <c r="B1576" s="94"/>
      <c r="C1576" s="75"/>
      <c r="D1576" s="76"/>
      <c r="E1576" s="75" t="s">
        <v>97</v>
      </c>
      <c r="F1576" s="75" t="s">
        <v>97</v>
      </c>
      <c r="G1576" s="77"/>
      <c r="H1576" s="77"/>
      <c r="I1576" s="80"/>
      <c r="J1576" s="77" t="s">
        <v>97</v>
      </c>
      <c r="K1576" s="79" t="s">
        <v>97</v>
      </c>
      <c r="L1576" s="79"/>
      <c r="M1576" s="80"/>
      <c r="N1576" s="79" t="s">
        <v>97</v>
      </c>
      <c r="O1576" s="81" t="str">
        <f t="array" ref="O1576">IF(A1576="", "", (IFNA(IF(A1576="", "", INDEX(UpdateSheet!$L:$L, MATCH(1, (UpdateSheet!$G:$G=MAXIFS(UpdateSheet!$G:$G, UpdateSheet!$H:$H, G1576, UpdateSheet!$G:$G, "&lt;=" &amp; D1576)) * (UpdateSheet!$H:$H=G1576), 0))), "") * J1576) +
(IFNA(IF(A1576="", "", INDEX(UpdateSheet!$P:$P, MATCH(1, (UpdateSheet!$G:$G=MAXIFS(UpdateSheet!$G:$G, UpdateSheet!$M:$M, K1576, UpdateSheet!$G:$G, "&lt;=" &amp; D1576)) * (UpdateSheet!$M:$M=K1576), 0))), "") * N1576)
)
</f>
        <v/>
      </c>
      <c r="P1576" s="86"/>
      <c r="Q1576" s="82" t="str">
        <f t="array" ref="Q1576">IF(A1576="", "", (IFNA(IF(A1576="", "", INDEX(UpdateSheet!$K:$K, MATCH(1, (UpdateSheet!$G:$G=MAXIFS(UpdateSheet!$G:$G, UpdateSheet!$H:$H, G1576, UpdateSheet!$I:$I, J1576, UpdateSheet!$G:$G, "&lt;=" &amp; D1576)) * (UpdateSheet!$H:$H=G1576) *(UpdateSheet!$I:$I=J1576), 0))), "")) +
(IFNA(IF(A1576="", "", INDEX(UpdateSheet!$O:$O, MATCH(1, (UpdateSheet!$G:$G=MAXIFS(UpdateSheet!$G:$G, UpdateSheet!$M:$M, K1576,UpdateSheet!$N:$N, N1576, UpdateSheet!$G:$G, "&lt;=" &amp; D1576)) * (UpdateSheet!$M:$M=K1576) *(UpdateSheet!$N:$N=N1576), 0))), ""))
)
</f>
        <v/>
      </c>
      <c r="R1576" s="81" t="s">
        <v>97</v>
      </c>
      <c r="S1576" s="63"/>
      <c r="T1576" s="87"/>
      <c r="U1576" s="84" t="s">
        <v>97</v>
      </c>
      <c r="V1576" s="84" t="s">
        <v>97</v>
      </c>
      <c r="W1576" s="85" t="b">
        <v>0</v>
      </c>
      <c r="X1576" s="63"/>
      <c r="Y1576" s="63"/>
      <c r="Z1576" s="63"/>
    </row>
    <row r="1577">
      <c r="A1577" s="75"/>
      <c r="B1577" s="94"/>
      <c r="C1577" s="75"/>
      <c r="D1577" s="76"/>
      <c r="E1577" s="75" t="s">
        <v>97</v>
      </c>
      <c r="F1577" s="75" t="s">
        <v>97</v>
      </c>
      <c r="G1577" s="77"/>
      <c r="H1577" s="77"/>
      <c r="I1577" s="80"/>
      <c r="J1577" s="77" t="s">
        <v>97</v>
      </c>
      <c r="K1577" s="79" t="s">
        <v>97</v>
      </c>
      <c r="L1577" s="79"/>
      <c r="M1577" s="80"/>
      <c r="N1577" s="79" t="s">
        <v>97</v>
      </c>
      <c r="O1577" s="81" t="str">
        <f t="array" ref="O1577">IF(A1577="", "", (IFNA(IF(A1577="", "", INDEX(UpdateSheet!$L:$L, MATCH(1, (UpdateSheet!$G:$G=MAXIFS(UpdateSheet!$G:$G, UpdateSheet!$H:$H, G1577, UpdateSheet!$G:$G, "&lt;=" &amp; D1577)) * (UpdateSheet!$H:$H=G1577), 0))), "") * J1577) +
(IFNA(IF(A1577="", "", INDEX(UpdateSheet!$P:$P, MATCH(1, (UpdateSheet!$G:$G=MAXIFS(UpdateSheet!$G:$G, UpdateSheet!$M:$M, K1577, UpdateSheet!$G:$G, "&lt;=" &amp; D1577)) * (UpdateSheet!$M:$M=K1577), 0))), "") * N1577)
)
</f>
        <v/>
      </c>
      <c r="P1577" s="86"/>
      <c r="Q1577" s="82" t="str">
        <f t="array" ref="Q1577">IF(A1577="", "", (IFNA(IF(A1577="", "", INDEX(UpdateSheet!$K:$K, MATCH(1, (UpdateSheet!$G:$G=MAXIFS(UpdateSheet!$G:$G, UpdateSheet!$H:$H, G1577, UpdateSheet!$I:$I, J1577, UpdateSheet!$G:$G, "&lt;=" &amp; D1577)) * (UpdateSheet!$H:$H=G1577) *(UpdateSheet!$I:$I=J1577), 0))), "")) +
(IFNA(IF(A1577="", "", INDEX(UpdateSheet!$O:$O, MATCH(1, (UpdateSheet!$G:$G=MAXIFS(UpdateSheet!$G:$G, UpdateSheet!$M:$M, K1577,UpdateSheet!$N:$N, N1577, UpdateSheet!$G:$G, "&lt;=" &amp; D1577)) * (UpdateSheet!$M:$M=K1577) *(UpdateSheet!$N:$N=N1577), 0))), ""))
)
</f>
        <v/>
      </c>
      <c r="R1577" s="81" t="s">
        <v>97</v>
      </c>
      <c r="S1577" s="63"/>
      <c r="T1577" s="87"/>
      <c r="U1577" s="84" t="s">
        <v>97</v>
      </c>
      <c r="V1577" s="84" t="s">
        <v>97</v>
      </c>
      <c r="W1577" s="85" t="b">
        <v>0</v>
      </c>
      <c r="X1577" s="63"/>
      <c r="Y1577" s="63"/>
      <c r="Z1577" s="63"/>
    </row>
    <row r="1578">
      <c r="A1578" s="75"/>
      <c r="B1578" s="94"/>
      <c r="C1578" s="75"/>
      <c r="D1578" s="76"/>
      <c r="E1578" s="75" t="s">
        <v>97</v>
      </c>
      <c r="F1578" s="75" t="s">
        <v>97</v>
      </c>
      <c r="G1578" s="77"/>
      <c r="H1578" s="77"/>
      <c r="I1578" s="80"/>
      <c r="J1578" s="77" t="s">
        <v>97</v>
      </c>
      <c r="K1578" s="79" t="s">
        <v>97</v>
      </c>
      <c r="L1578" s="79"/>
      <c r="M1578" s="80"/>
      <c r="N1578" s="79" t="s">
        <v>97</v>
      </c>
      <c r="O1578" s="81" t="str">
        <f t="array" ref="O1578">IF(A1578="", "", (IFNA(IF(A1578="", "", INDEX(UpdateSheet!$L:$L, MATCH(1, (UpdateSheet!$G:$G=MAXIFS(UpdateSheet!$G:$G, UpdateSheet!$H:$H, G1578, UpdateSheet!$G:$G, "&lt;=" &amp; D1578)) * (UpdateSheet!$H:$H=G1578), 0))), "") * J1578) +
(IFNA(IF(A1578="", "", INDEX(UpdateSheet!$P:$P, MATCH(1, (UpdateSheet!$G:$G=MAXIFS(UpdateSheet!$G:$G, UpdateSheet!$M:$M, K1578, UpdateSheet!$G:$G, "&lt;=" &amp; D1578)) * (UpdateSheet!$M:$M=K1578), 0))), "") * N1578)
)
</f>
        <v/>
      </c>
      <c r="P1578" s="86"/>
      <c r="Q1578" s="82" t="str">
        <f t="array" ref="Q1578">IF(A1578="", "", (IFNA(IF(A1578="", "", INDEX(UpdateSheet!$K:$K, MATCH(1, (UpdateSheet!$G:$G=MAXIFS(UpdateSheet!$G:$G, UpdateSheet!$H:$H, G1578, UpdateSheet!$I:$I, J1578, UpdateSheet!$G:$G, "&lt;=" &amp; D1578)) * (UpdateSheet!$H:$H=G1578) *(UpdateSheet!$I:$I=J1578), 0))), "")) +
(IFNA(IF(A1578="", "", INDEX(UpdateSheet!$O:$O, MATCH(1, (UpdateSheet!$G:$G=MAXIFS(UpdateSheet!$G:$G, UpdateSheet!$M:$M, K1578,UpdateSheet!$N:$N, N1578, UpdateSheet!$G:$G, "&lt;=" &amp; D1578)) * (UpdateSheet!$M:$M=K1578) *(UpdateSheet!$N:$N=N1578), 0))), ""))
)
</f>
        <v/>
      </c>
      <c r="R1578" s="81" t="s">
        <v>97</v>
      </c>
      <c r="S1578" s="63"/>
      <c r="T1578" s="87"/>
      <c r="U1578" s="84" t="s">
        <v>97</v>
      </c>
      <c r="V1578" s="84" t="s">
        <v>97</v>
      </c>
      <c r="W1578" s="85" t="b">
        <v>0</v>
      </c>
      <c r="X1578" s="63"/>
      <c r="Y1578" s="63"/>
      <c r="Z1578" s="63"/>
    </row>
    <row r="1579">
      <c r="A1579" s="75"/>
      <c r="B1579" s="94"/>
      <c r="C1579" s="75"/>
      <c r="D1579" s="76"/>
      <c r="E1579" s="75" t="s">
        <v>97</v>
      </c>
      <c r="F1579" s="75" t="s">
        <v>97</v>
      </c>
      <c r="G1579" s="77"/>
      <c r="H1579" s="77"/>
      <c r="I1579" s="80"/>
      <c r="J1579" s="77" t="s">
        <v>97</v>
      </c>
      <c r="K1579" s="79" t="s">
        <v>97</v>
      </c>
      <c r="L1579" s="79"/>
      <c r="M1579" s="80"/>
      <c r="N1579" s="79" t="s">
        <v>97</v>
      </c>
      <c r="O1579" s="81" t="str">
        <f t="array" ref="O1579">IF(A1579="", "", (IFNA(IF(A1579="", "", INDEX(UpdateSheet!$L:$L, MATCH(1, (UpdateSheet!$G:$G=MAXIFS(UpdateSheet!$G:$G, UpdateSheet!$H:$H, G1579, UpdateSheet!$G:$G, "&lt;=" &amp; D1579)) * (UpdateSheet!$H:$H=G1579), 0))), "") * J1579) +
(IFNA(IF(A1579="", "", INDEX(UpdateSheet!$P:$P, MATCH(1, (UpdateSheet!$G:$G=MAXIFS(UpdateSheet!$G:$G, UpdateSheet!$M:$M, K1579, UpdateSheet!$G:$G, "&lt;=" &amp; D1579)) * (UpdateSheet!$M:$M=K1579), 0))), "") * N1579)
)
</f>
        <v/>
      </c>
      <c r="P1579" s="86"/>
      <c r="Q1579" s="82" t="str">
        <f t="array" ref="Q1579">IF(A1579="", "", (IFNA(IF(A1579="", "", INDEX(UpdateSheet!$K:$K, MATCH(1, (UpdateSheet!$G:$G=MAXIFS(UpdateSheet!$G:$G, UpdateSheet!$H:$H, G1579, UpdateSheet!$I:$I, J1579, UpdateSheet!$G:$G, "&lt;=" &amp; D1579)) * (UpdateSheet!$H:$H=G1579) *(UpdateSheet!$I:$I=J1579), 0))), "")) +
(IFNA(IF(A1579="", "", INDEX(UpdateSheet!$O:$O, MATCH(1, (UpdateSheet!$G:$G=MAXIFS(UpdateSheet!$G:$G, UpdateSheet!$M:$M, K1579,UpdateSheet!$N:$N, N1579, UpdateSheet!$G:$G, "&lt;=" &amp; D1579)) * (UpdateSheet!$M:$M=K1579) *(UpdateSheet!$N:$N=N1579), 0))), ""))
)
</f>
        <v/>
      </c>
      <c r="R1579" s="81" t="s">
        <v>97</v>
      </c>
      <c r="S1579" s="63"/>
      <c r="T1579" s="87"/>
      <c r="U1579" s="84" t="s">
        <v>97</v>
      </c>
      <c r="V1579" s="84" t="s">
        <v>97</v>
      </c>
      <c r="W1579" s="85" t="b">
        <v>0</v>
      </c>
      <c r="X1579" s="63"/>
      <c r="Y1579" s="63"/>
      <c r="Z1579" s="63"/>
    </row>
    <row r="1580">
      <c r="A1580" s="75"/>
      <c r="B1580" s="94"/>
      <c r="C1580" s="75"/>
      <c r="D1580" s="76"/>
      <c r="E1580" s="75" t="s">
        <v>97</v>
      </c>
      <c r="F1580" s="75" t="s">
        <v>97</v>
      </c>
      <c r="G1580" s="77"/>
      <c r="H1580" s="77"/>
      <c r="I1580" s="80"/>
      <c r="J1580" s="77" t="s">
        <v>97</v>
      </c>
      <c r="K1580" s="79" t="s">
        <v>97</v>
      </c>
      <c r="L1580" s="79"/>
      <c r="M1580" s="80"/>
      <c r="N1580" s="79" t="s">
        <v>97</v>
      </c>
      <c r="O1580" s="81" t="str">
        <f t="array" ref="O1580">IF(A1580="", "", (IFNA(IF(A1580="", "", INDEX(UpdateSheet!$L:$L, MATCH(1, (UpdateSheet!$G:$G=MAXIFS(UpdateSheet!$G:$G, UpdateSheet!$H:$H, G1580, UpdateSheet!$G:$G, "&lt;=" &amp; D1580)) * (UpdateSheet!$H:$H=G1580), 0))), "") * J1580) +
(IFNA(IF(A1580="", "", INDEX(UpdateSheet!$P:$P, MATCH(1, (UpdateSheet!$G:$G=MAXIFS(UpdateSheet!$G:$G, UpdateSheet!$M:$M, K1580, UpdateSheet!$G:$G, "&lt;=" &amp; D1580)) * (UpdateSheet!$M:$M=K1580), 0))), "") * N1580)
)
</f>
        <v/>
      </c>
      <c r="P1580" s="86"/>
      <c r="Q1580" s="82" t="str">
        <f t="array" ref="Q1580">IF(A1580="", "", (IFNA(IF(A1580="", "", INDEX(UpdateSheet!$K:$K, MATCH(1, (UpdateSheet!$G:$G=MAXIFS(UpdateSheet!$G:$G, UpdateSheet!$H:$H, G1580, UpdateSheet!$I:$I, J1580, UpdateSheet!$G:$G, "&lt;=" &amp; D1580)) * (UpdateSheet!$H:$H=G1580) *(UpdateSheet!$I:$I=J1580), 0))), "")) +
(IFNA(IF(A1580="", "", INDEX(UpdateSheet!$O:$O, MATCH(1, (UpdateSheet!$G:$G=MAXIFS(UpdateSheet!$G:$G, UpdateSheet!$M:$M, K1580,UpdateSheet!$N:$N, N1580, UpdateSheet!$G:$G, "&lt;=" &amp; D1580)) * (UpdateSheet!$M:$M=K1580) *(UpdateSheet!$N:$N=N1580), 0))), ""))
)
</f>
        <v/>
      </c>
      <c r="R1580" s="81" t="s">
        <v>97</v>
      </c>
      <c r="S1580" s="63"/>
      <c r="T1580" s="87"/>
      <c r="U1580" s="84" t="s">
        <v>97</v>
      </c>
      <c r="V1580" s="84" t="s">
        <v>97</v>
      </c>
      <c r="W1580" s="85" t="b">
        <v>0</v>
      </c>
      <c r="X1580" s="63"/>
      <c r="Y1580" s="63"/>
      <c r="Z1580" s="63"/>
    </row>
    <row r="1581">
      <c r="A1581" s="75"/>
      <c r="B1581" s="94"/>
      <c r="C1581" s="75"/>
      <c r="D1581" s="76"/>
      <c r="E1581" s="75" t="s">
        <v>97</v>
      </c>
      <c r="F1581" s="75" t="s">
        <v>97</v>
      </c>
      <c r="G1581" s="77"/>
      <c r="H1581" s="77"/>
      <c r="I1581" s="80"/>
      <c r="J1581" s="77" t="s">
        <v>97</v>
      </c>
      <c r="K1581" s="79" t="s">
        <v>97</v>
      </c>
      <c r="L1581" s="79"/>
      <c r="M1581" s="80"/>
      <c r="N1581" s="79" t="s">
        <v>97</v>
      </c>
      <c r="O1581" s="81" t="str">
        <f t="array" ref="O1581">IF(A1581="", "", (IFNA(IF(A1581="", "", INDEX(UpdateSheet!$L:$L, MATCH(1, (UpdateSheet!$G:$G=MAXIFS(UpdateSheet!$G:$G, UpdateSheet!$H:$H, G1581, UpdateSheet!$G:$G, "&lt;=" &amp; D1581)) * (UpdateSheet!$H:$H=G1581), 0))), "") * J1581) +
(IFNA(IF(A1581="", "", INDEX(UpdateSheet!$P:$P, MATCH(1, (UpdateSheet!$G:$G=MAXIFS(UpdateSheet!$G:$G, UpdateSheet!$M:$M, K1581, UpdateSheet!$G:$G, "&lt;=" &amp; D1581)) * (UpdateSheet!$M:$M=K1581), 0))), "") * N1581)
)
</f>
        <v/>
      </c>
      <c r="P1581" s="86"/>
      <c r="Q1581" s="82" t="str">
        <f t="array" ref="Q1581">IF(A1581="", "", (IFNA(IF(A1581="", "", INDEX(UpdateSheet!$K:$K, MATCH(1, (UpdateSheet!$G:$G=MAXIFS(UpdateSheet!$G:$G, UpdateSheet!$H:$H, G1581, UpdateSheet!$I:$I, J1581, UpdateSheet!$G:$G, "&lt;=" &amp; D1581)) * (UpdateSheet!$H:$H=G1581) *(UpdateSheet!$I:$I=J1581), 0))), "")) +
(IFNA(IF(A1581="", "", INDEX(UpdateSheet!$O:$O, MATCH(1, (UpdateSheet!$G:$G=MAXIFS(UpdateSheet!$G:$G, UpdateSheet!$M:$M, K1581,UpdateSheet!$N:$N, N1581, UpdateSheet!$G:$G, "&lt;=" &amp; D1581)) * (UpdateSheet!$M:$M=K1581) *(UpdateSheet!$N:$N=N1581), 0))), ""))
)
</f>
        <v/>
      </c>
      <c r="R1581" s="81" t="s">
        <v>97</v>
      </c>
      <c r="S1581" s="63"/>
      <c r="T1581" s="87"/>
      <c r="U1581" s="84" t="s">
        <v>97</v>
      </c>
      <c r="V1581" s="84" t="s">
        <v>97</v>
      </c>
      <c r="W1581" s="85" t="b">
        <v>0</v>
      </c>
      <c r="X1581" s="63"/>
      <c r="Y1581" s="63"/>
      <c r="Z1581" s="63"/>
    </row>
    <row r="1582">
      <c r="A1582" s="75"/>
      <c r="B1582" s="94"/>
      <c r="C1582" s="75"/>
      <c r="D1582" s="76"/>
      <c r="E1582" s="75" t="s">
        <v>97</v>
      </c>
      <c r="F1582" s="75" t="s">
        <v>97</v>
      </c>
      <c r="G1582" s="77"/>
      <c r="H1582" s="77"/>
      <c r="I1582" s="80"/>
      <c r="J1582" s="77" t="s">
        <v>97</v>
      </c>
      <c r="K1582" s="79" t="s">
        <v>97</v>
      </c>
      <c r="L1582" s="79"/>
      <c r="M1582" s="80"/>
      <c r="N1582" s="79" t="s">
        <v>97</v>
      </c>
      <c r="O1582" s="81" t="str">
        <f t="array" ref="O1582">IF(A1582="", "", (IFNA(IF(A1582="", "", INDEX(UpdateSheet!$L:$L, MATCH(1, (UpdateSheet!$G:$G=MAXIFS(UpdateSheet!$G:$G, UpdateSheet!$H:$H, G1582, UpdateSheet!$G:$G, "&lt;=" &amp; D1582)) * (UpdateSheet!$H:$H=G1582), 0))), "") * J1582) +
(IFNA(IF(A1582="", "", INDEX(UpdateSheet!$P:$P, MATCH(1, (UpdateSheet!$G:$G=MAXIFS(UpdateSheet!$G:$G, UpdateSheet!$M:$M, K1582, UpdateSheet!$G:$G, "&lt;=" &amp; D1582)) * (UpdateSheet!$M:$M=K1582), 0))), "") * N1582)
)
</f>
        <v/>
      </c>
      <c r="P1582" s="86"/>
      <c r="Q1582" s="82" t="str">
        <f t="array" ref="Q1582">IF(A1582="", "", (IFNA(IF(A1582="", "", INDEX(UpdateSheet!$K:$K, MATCH(1, (UpdateSheet!$G:$G=MAXIFS(UpdateSheet!$G:$G, UpdateSheet!$H:$H, G1582, UpdateSheet!$I:$I, J1582, UpdateSheet!$G:$G, "&lt;=" &amp; D1582)) * (UpdateSheet!$H:$H=G1582) *(UpdateSheet!$I:$I=J1582), 0))), "")) +
(IFNA(IF(A1582="", "", INDEX(UpdateSheet!$O:$O, MATCH(1, (UpdateSheet!$G:$G=MAXIFS(UpdateSheet!$G:$G, UpdateSheet!$M:$M, K1582,UpdateSheet!$N:$N, N1582, UpdateSheet!$G:$G, "&lt;=" &amp; D1582)) * (UpdateSheet!$M:$M=K1582) *(UpdateSheet!$N:$N=N1582), 0))), ""))
)
</f>
        <v/>
      </c>
      <c r="R1582" s="81" t="s">
        <v>97</v>
      </c>
      <c r="S1582" s="63"/>
      <c r="T1582" s="87"/>
      <c r="U1582" s="84" t="s">
        <v>97</v>
      </c>
      <c r="V1582" s="84" t="s">
        <v>97</v>
      </c>
      <c r="W1582" s="85" t="b">
        <v>0</v>
      </c>
      <c r="X1582" s="63"/>
      <c r="Y1582" s="63"/>
      <c r="Z1582" s="63"/>
    </row>
    <row r="1583">
      <c r="A1583" s="75"/>
      <c r="B1583" s="94"/>
      <c r="C1583" s="75"/>
      <c r="D1583" s="76"/>
      <c r="E1583" s="75" t="s">
        <v>97</v>
      </c>
      <c r="F1583" s="75" t="s">
        <v>97</v>
      </c>
      <c r="G1583" s="77"/>
      <c r="H1583" s="77"/>
      <c r="I1583" s="80"/>
      <c r="J1583" s="77" t="s">
        <v>97</v>
      </c>
      <c r="K1583" s="79" t="s">
        <v>97</v>
      </c>
      <c r="L1583" s="79"/>
      <c r="M1583" s="80"/>
      <c r="N1583" s="79" t="s">
        <v>97</v>
      </c>
      <c r="O1583" s="81" t="str">
        <f t="array" ref="O1583">IF(A1583="", "", (IFNA(IF(A1583="", "", INDEX(UpdateSheet!$L:$L, MATCH(1, (UpdateSheet!$G:$G=MAXIFS(UpdateSheet!$G:$G, UpdateSheet!$H:$H, G1583, UpdateSheet!$G:$G, "&lt;=" &amp; D1583)) * (UpdateSheet!$H:$H=G1583), 0))), "") * J1583) +
(IFNA(IF(A1583="", "", INDEX(UpdateSheet!$P:$P, MATCH(1, (UpdateSheet!$G:$G=MAXIFS(UpdateSheet!$G:$G, UpdateSheet!$M:$M, K1583, UpdateSheet!$G:$G, "&lt;=" &amp; D1583)) * (UpdateSheet!$M:$M=K1583), 0))), "") * N1583)
)
</f>
        <v/>
      </c>
      <c r="P1583" s="86"/>
      <c r="Q1583" s="82" t="str">
        <f t="array" ref="Q1583">IF(A1583="", "", (IFNA(IF(A1583="", "", INDEX(UpdateSheet!$K:$K, MATCH(1, (UpdateSheet!$G:$G=MAXIFS(UpdateSheet!$G:$G, UpdateSheet!$H:$H, G1583, UpdateSheet!$I:$I, J1583, UpdateSheet!$G:$G, "&lt;=" &amp; D1583)) * (UpdateSheet!$H:$H=G1583) *(UpdateSheet!$I:$I=J1583), 0))), "")) +
(IFNA(IF(A1583="", "", INDEX(UpdateSheet!$O:$O, MATCH(1, (UpdateSheet!$G:$G=MAXIFS(UpdateSheet!$G:$G, UpdateSheet!$M:$M, K1583,UpdateSheet!$N:$N, N1583, UpdateSheet!$G:$G, "&lt;=" &amp; D1583)) * (UpdateSheet!$M:$M=K1583) *(UpdateSheet!$N:$N=N1583), 0))), ""))
)
</f>
        <v/>
      </c>
      <c r="R1583" s="81" t="s">
        <v>97</v>
      </c>
      <c r="S1583" s="63"/>
      <c r="T1583" s="87"/>
      <c r="U1583" s="84" t="s">
        <v>97</v>
      </c>
      <c r="V1583" s="84" t="s">
        <v>97</v>
      </c>
      <c r="W1583" s="85" t="b">
        <v>0</v>
      </c>
      <c r="X1583" s="63"/>
      <c r="Y1583" s="63"/>
      <c r="Z1583" s="63"/>
    </row>
    <row r="1584">
      <c r="A1584" s="75"/>
      <c r="B1584" s="94"/>
      <c r="C1584" s="75"/>
      <c r="D1584" s="76"/>
      <c r="E1584" s="75" t="s">
        <v>97</v>
      </c>
      <c r="F1584" s="75" t="s">
        <v>97</v>
      </c>
      <c r="G1584" s="77"/>
      <c r="H1584" s="77"/>
      <c r="I1584" s="80"/>
      <c r="J1584" s="77" t="s">
        <v>97</v>
      </c>
      <c r="K1584" s="79" t="s">
        <v>97</v>
      </c>
      <c r="L1584" s="79"/>
      <c r="M1584" s="80"/>
      <c r="N1584" s="79" t="s">
        <v>97</v>
      </c>
      <c r="O1584" s="81" t="str">
        <f t="array" ref="O1584">IF(A1584="", "", (IFNA(IF(A1584="", "", INDEX(UpdateSheet!$L:$L, MATCH(1, (UpdateSheet!$G:$G=MAXIFS(UpdateSheet!$G:$G, UpdateSheet!$H:$H, G1584, UpdateSheet!$G:$G, "&lt;=" &amp; D1584)) * (UpdateSheet!$H:$H=G1584), 0))), "") * J1584) +
(IFNA(IF(A1584="", "", INDEX(UpdateSheet!$P:$P, MATCH(1, (UpdateSheet!$G:$G=MAXIFS(UpdateSheet!$G:$G, UpdateSheet!$M:$M, K1584, UpdateSheet!$G:$G, "&lt;=" &amp; D1584)) * (UpdateSheet!$M:$M=K1584), 0))), "") * N1584)
)
</f>
        <v/>
      </c>
      <c r="P1584" s="86"/>
      <c r="Q1584" s="82" t="str">
        <f t="array" ref="Q1584">IF(A1584="", "", (IFNA(IF(A1584="", "", INDEX(UpdateSheet!$K:$K, MATCH(1, (UpdateSheet!$G:$G=MAXIFS(UpdateSheet!$G:$G, UpdateSheet!$H:$H, G1584, UpdateSheet!$I:$I, J1584, UpdateSheet!$G:$G, "&lt;=" &amp; D1584)) * (UpdateSheet!$H:$H=G1584) *(UpdateSheet!$I:$I=J1584), 0))), "")) +
(IFNA(IF(A1584="", "", INDEX(UpdateSheet!$O:$O, MATCH(1, (UpdateSheet!$G:$G=MAXIFS(UpdateSheet!$G:$G, UpdateSheet!$M:$M, K1584,UpdateSheet!$N:$N, N1584, UpdateSheet!$G:$G, "&lt;=" &amp; D1584)) * (UpdateSheet!$M:$M=K1584) *(UpdateSheet!$N:$N=N1584), 0))), ""))
)
</f>
        <v/>
      </c>
      <c r="R1584" s="81" t="s">
        <v>97</v>
      </c>
      <c r="S1584" s="63"/>
      <c r="T1584" s="87"/>
      <c r="U1584" s="84" t="s">
        <v>97</v>
      </c>
      <c r="V1584" s="84" t="s">
        <v>97</v>
      </c>
      <c r="W1584" s="85" t="b">
        <v>0</v>
      </c>
      <c r="X1584" s="63"/>
      <c r="Y1584" s="63"/>
      <c r="Z1584" s="63"/>
    </row>
    <row r="1585">
      <c r="A1585" s="75"/>
      <c r="B1585" s="94"/>
      <c r="C1585" s="75"/>
      <c r="D1585" s="76"/>
      <c r="E1585" s="75" t="s">
        <v>97</v>
      </c>
      <c r="F1585" s="75" t="s">
        <v>97</v>
      </c>
      <c r="G1585" s="77"/>
      <c r="H1585" s="77"/>
      <c r="I1585" s="80"/>
      <c r="J1585" s="77" t="s">
        <v>97</v>
      </c>
      <c r="K1585" s="79" t="s">
        <v>97</v>
      </c>
      <c r="L1585" s="79"/>
      <c r="M1585" s="80"/>
      <c r="N1585" s="79" t="s">
        <v>97</v>
      </c>
      <c r="O1585" s="81" t="str">
        <f t="array" ref="O1585">IF(A1585="", "", (IFNA(IF(A1585="", "", INDEX(UpdateSheet!$L:$L, MATCH(1, (UpdateSheet!$G:$G=MAXIFS(UpdateSheet!$G:$G, UpdateSheet!$H:$H, G1585, UpdateSheet!$G:$G, "&lt;=" &amp; D1585)) * (UpdateSheet!$H:$H=G1585), 0))), "") * J1585) +
(IFNA(IF(A1585="", "", INDEX(UpdateSheet!$P:$P, MATCH(1, (UpdateSheet!$G:$G=MAXIFS(UpdateSheet!$G:$G, UpdateSheet!$M:$M, K1585, UpdateSheet!$G:$G, "&lt;=" &amp; D1585)) * (UpdateSheet!$M:$M=K1585), 0))), "") * N1585)
)
</f>
        <v/>
      </c>
      <c r="P1585" s="86"/>
      <c r="Q1585" s="82" t="str">
        <f t="array" ref="Q1585">IF(A1585="", "", (IFNA(IF(A1585="", "", INDEX(UpdateSheet!$K:$K, MATCH(1, (UpdateSheet!$G:$G=MAXIFS(UpdateSheet!$G:$G, UpdateSheet!$H:$H, G1585, UpdateSheet!$I:$I, J1585, UpdateSheet!$G:$G, "&lt;=" &amp; D1585)) * (UpdateSheet!$H:$H=G1585) *(UpdateSheet!$I:$I=J1585), 0))), "")) +
(IFNA(IF(A1585="", "", INDEX(UpdateSheet!$O:$O, MATCH(1, (UpdateSheet!$G:$G=MAXIFS(UpdateSheet!$G:$G, UpdateSheet!$M:$M, K1585,UpdateSheet!$N:$N, N1585, UpdateSheet!$G:$G, "&lt;=" &amp; D1585)) * (UpdateSheet!$M:$M=K1585) *(UpdateSheet!$N:$N=N1585), 0))), ""))
)
</f>
        <v/>
      </c>
      <c r="R1585" s="81" t="s">
        <v>97</v>
      </c>
      <c r="S1585" s="63"/>
      <c r="T1585" s="87"/>
      <c r="U1585" s="84" t="s">
        <v>97</v>
      </c>
      <c r="V1585" s="84" t="s">
        <v>97</v>
      </c>
      <c r="W1585" s="85" t="b">
        <v>0</v>
      </c>
      <c r="X1585" s="63"/>
      <c r="Y1585" s="63"/>
      <c r="Z1585" s="63"/>
    </row>
    <row r="1586">
      <c r="A1586" s="75"/>
      <c r="B1586" s="94"/>
      <c r="C1586" s="75"/>
      <c r="D1586" s="76"/>
      <c r="E1586" s="75" t="s">
        <v>97</v>
      </c>
      <c r="F1586" s="75" t="s">
        <v>97</v>
      </c>
      <c r="G1586" s="77"/>
      <c r="H1586" s="77"/>
      <c r="I1586" s="80"/>
      <c r="J1586" s="77" t="s">
        <v>97</v>
      </c>
      <c r="K1586" s="79" t="s">
        <v>97</v>
      </c>
      <c r="L1586" s="79"/>
      <c r="M1586" s="80"/>
      <c r="N1586" s="79" t="s">
        <v>97</v>
      </c>
      <c r="O1586" s="81" t="str">
        <f t="array" ref="O1586">IF(A1586="", "", (IFNA(IF(A1586="", "", INDEX(UpdateSheet!$L:$L, MATCH(1, (UpdateSheet!$G:$G=MAXIFS(UpdateSheet!$G:$G, UpdateSheet!$H:$H, G1586, UpdateSheet!$G:$G, "&lt;=" &amp; D1586)) * (UpdateSheet!$H:$H=G1586), 0))), "") * J1586) +
(IFNA(IF(A1586="", "", INDEX(UpdateSheet!$P:$P, MATCH(1, (UpdateSheet!$G:$G=MAXIFS(UpdateSheet!$G:$G, UpdateSheet!$M:$M, K1586, UpdateSheet!$G:$G, "&lt;=" &amp; D1586)) * (UpdateSheet!$M:$M=K1586), 0))), "") * N1586)
)
</f>
        <v/>
      </c>
      <c r="P1586" s="86"/>
      <c r="Q1586" s="82" t="str">
        <f t="array" ref="Q1586">IF(A1586="", "", (IFNA(IF(A1586="", "", INDEX(UpdateSheet!$K:$K, MATCH(1, (UpdateSheet!$G:$G=MAXIFS(UpdateSheet!$G:$G, UpdateSheet!$H:$H, G1586, UpdateSheet!$I:$I, J1586, UpdateSheet!$G:$G, "&lt;=" &amp; D1586)) * (UpdateSheet!$H:$H=G1586) *(UpdateSheet!$I:$I=J1586), 0))), "")) +
(IFNA(IF(A1586="", "", INDEX(UpdateSheet!$O:$O, MATCH(1, (UpdateSheet!$G:$G=MAXIFS(UpdateSheet!$G:$G, UpdateSheet!$M:$M, K1586,UpdateSheet!$N:$N, N1586, UpdateSheet!$G:$G, "&lt;=" &amp; D1586)) * (UpdateSheet!$M:$M=K1586) *(UpdateSheet!$N:$N=N1586), 0))), ""))
)
</f>
        <v/>
      </c>
      <c r="R1586" s="81" t="s">
        <v>97</v>
      </c>
      <c r="S1586" s="63"/>
      <c r="T1586" s="87"/>
      <c r="U1586" s="84" t="s">
        <v>97</v>
      </c>
      <c r="V1586" s="84" t="s">
        <v>97</v>
      </c>
      <c r="W1586" s="85" t="b">
        <v>0</v>
      </c>
      <c r="X1586" s="63"/>
      <c r="Y1586" s="63"/>
      <c r="Z1586" s="63"/>
    </row>
    <row r="1587">
      <c r="A1587" s="75"/>
      <c r="B1587" s="94"/>
      <c r="C1587" s="75"/>
      <c r="D1587" s="76"/>
      <c r="E1587" s="75" t="s">
        <v>97</v>
      </c>
      <c r="F1587" s="75" t="s">
        <v>97</v>
      </c>
      <c r="G1587" s="77"/>
      <c r="H1587" s="77"/>
      <c r="I1587" s="80"/>
      <c r="J1587" s="77" t="s">
        <v>97</v>
      </c>
      <c r="K1587" s="79" t="s">
        <v>97</v>
      </c>
      <c r="L1587" s="79"/>
      <c r="M1587" s="80"/>
      <c r="N1587" s="79" t="s">
        <v>97</v>
      </c>
      <c r="O1587" s="81" t="str">
        <f t="array" ref="O1587">IF(A1587="", "", (IFNA(IF(A1587="", "", INDEX(UpdateSheet!$L:$L, MATCH(1, (UpdateSheet!$G:$G=MAXIFS(UpdateSheet!$G:$G, UpdateSheet!$H:$H, G1587, UpdateSheet!$G:$G, "&lt;=" &amp; D1587)) * (UpdateSheet!$H:$H=G1587), 0))), "") * J1587) +
(IFNA(IF(A1587="", "", INDEX(UpdateSheet!$P:$P, MATCH(1, (UpdateSheet!$G:$G=MAXIFS(UpdateSheet!$G:$G, UpdateSheet!$M:$M, K1587, UpdateSheet!$G:$G, "&lt;=" &amp; D1587)) * (UpdateSheet!$M:$M=K1587), 0))), "") * N1587)
)
</f>
        <v/>
      </c>
      <c r="P1587" s="86"/>
      <c r="Q1587" s="82" t="str">
        <f t="array" ref="Q1587">IF(A1587="", "", (IFNA(IF(A1587="", "", INDEX(UpdateSheet!$K:$K, MATCH(1, (UpdateSheet!$G:$G=MAXIFS(UpdateSheet!$G:$G, UpdateSheet!$H:$H, G1587, UpdateSheet!$I:$I, J1587, UpdateSheet!$G:$G, "&lt;=" &amp; D1587)) * (UpdateSheet!$H:$H=G1587) *(UpdateSheet!$I:$I=J1587), 0))), "")) +
(IFNA(IF(A1587="", "", INDEX(UpdateSheet!$O:$O, MATCH(1, (UpdateSheet!$G:$G=MAXIFS(UpdateSheet!$G:$G, UpdateSheet!$M:$M, K1587,UpdateSheet!$N:$N, N1587, UpdateSheet!$G:$G, "&lt;=" &amp; D1587)) * (UpdateSheet!$M:$M=K1587) *(UpdateSheet!$N:$N=N1587), 0))), ""))
)
</f>
        <v/>
      </c>
      <c r="R1587" s="81" t="s">
        <v>97</v>
      </c>
      <c r="S1587" s="63"/>
      <c r="T1587" s="87"/>
      <c r="U1587" s="84" t="s">
        <v>97</v>
      </c>
      <c r="V1587" s="84" t="s">
        <v>97</v>
      </c>
      <c r="W1587" s="85" t="b">
        <v>0</v>
      </c>
      <c r="X1587" s="63"/>
      <c r="Y1587" s="63"/>
      <c r="Z1587" s="63"/>
    </row>
    <row r="1588">
      <c r="A1588" s="75"/>
      <c r="B1588" s="94"/>
      <c r="C1588" s="75"/>
      <c r="D1588" s="76"/>
      <c r="E1588" s="75" t="s">
        <v>97</v>
      </c>
      <c r="F1588" s="75" t="s">
        <v>97</v>
      </c>
      <c r="G1588" s="77"/>
      <c r="H1588" s="77"/>
      <c r="I1588" s="80"/>
      <c r="J1588" s="77" t="s">
        <v>97</v>
      </c>
      <c r="K1588" s="79" t="s">
        <v>97</v>
      </c>
      <c r="L1588" s="79"/>
      <c r="M1588" s="80"/>
      <c r="N1588" s="79" t="s">
        <v>97</v>
      </c>
      <c r="O1588" s="81" t="str">
        <f t="array" ref="O1588">IF(A1588="", "", (IFNA(IF(A1588="", "", INDEX(UpdateSheet!$L:$L, MATCH(1, (UpdateSheet!$G:$G=MAXIFS(UpdateSheet!$G:$G, UpdateSheet!$H:$H, G1588, UpdateSheet!$G:$G, "&lt;=" &amp; D1588)) * (UpdateSheet!$H:$H=G1588), 0))), "") * J1588) +
(IFNA(IF(A1588="", "", INDEX(UpdateSheet!$P:$P, MATCH(1, (UpdateSheet!$G:$G=MAXIFS(UpdateSheet!$G:$G, UpdateSheet!$M:$M, K1588, UpdateSheet!$G:$G, "&lt;=" &amp; D1588)) * (UpdateSheet!$M:$M=K1588), 0))), "") * N1588)
)
</f>
        <v/>
      </c>
      <c r="P1588" s="86"/>
      <c r="Q1588" s="82" t="str">
        <f t="array" ref="Q1588">IF(A1588="", "", (IFNA(IF(A1588="", "", INDEX(UpdateSheet!$K:$K, MATCH(1, (UpdateSheet!$G:$G=MAXIFS(UpdateSheet!$G:$G, UpdateSheet!$H:$H, G1588, UpdateSheet!$I:$I, J1588, UpdateSheet!$G:$G, "&lt;=" &amp; D1588)) * (UpdateSheet!$H:$H=G1588) *(UpdateSheet!$I:$I=J1588), 0))), "")) +
(IFNA(IF(A1588="", "", INDEX(UpdateSheet!$O:$O, MATCH(1, (UpdateSheet!$G:$G=MAXIFS(UpdateSheet!$G:$G, UpdateSheet!$M:$M, K1588,UpdateSheet!$N:$N, N1588, UpdateSheet!$G:$G, "&lt;=" &amp; D1588)) * (UpdateSheet!$M:$M=K1588) *(UpdateSheet!$N:$N=N1588), 0))), ""))
)
</f>
        <v/>
      </c>
      <c r="R1588" s="81" t="s">
        <v>97</v>
      </c>
      <c r="S1588" s="63"/>
      <c r="T1588" s="87"/>
      <c r="U1588" s="84" t="s">
        <v>97</v>
      </c>
      <c r="V1588" s="84" t="s">
        <v>97</v>
      </c>
      <c r="W1588" s="85" t="b">
        <v>0</v>
      </c>
      <c r="X1588" s="63"/>
      <c r="Y1588" s="63"/>
      <c r="Z1588" s="63"/>
    </row>
    <row r="1589">
      <c r="A1589" s="75"/>
      <c r="B1589" s="94"/>
      <c r="C1589" s="75"/>
      <c r="D1589" s="76"/>
      <c r="E1589" s="75" t="s">
        <v>97</v>
      </c>
      <c r="F1589" s="75" t="s">
        <v>97</v>
      </c>
      <c r="G1589" s="77"/>
      <c r="H1589" s="77"/>
      <c r="I1589" s="80"/>
      <c r="J1589" s="77" t="s">
        <v>97</v>
      </c>
      <c r="K1589" s="79" t="s">
        <v>97</v>
      </c>
      <c r="L1589" s="79"/>
      <c r="M1589" s="80"/>
      <c r="N1589" s="79" t="s">
        <v>97</v>
      </c>
      <c r="O1589" s="81" t="str">
        <f t="array" ref="O1589">IF(A1589="", "", (IFNA(IF(A1589="", "", INDEX(UpdateSheet!$L:$L, MATCH(1, (UpdateSheet!$G:$G=MAXIFS(UpdateSheet!$G:$G, UpdateSheet!$H:$H, G1589, UpdateSheet!$G:$G, "&lt;=" &amp; D1589)) * (UpdateSheet!$H:$H=G1589), 0))), "") * J1589) +
(IFNA(IF(A1589="", "", INDEX(UpdateSheet!$P:$P, MATCH(1, (UpdateSheet!$G:$G=MAXIFS(UpdateSheet!$G:$G, UpdateSheet!$M:$M, K1589, UpdateSheet!$G:$G, "&lt;=" &amp; D1589)) * (UpdateSheet!$M:$M=K1589), 0))), "") * N1589)
)
</f>
        <v/>
      </c>
      <c r="P1589" s="86"/>
      <c r="Q1589" s="82" t="str">
        <f t="array" ref="Q1589">IF(A1589="", "", (IFNA(IF(A1589="", "", INDEX(UpdateSheet!$K:$K, MATCH(1, (UpdateSheet!$G:$G=MAXIFS(UpdateSheet!$G:$G, UpdateSheet!$H:$H, G1589, UpdateSheet!$I:$I, J1589, UpdateSheet!$G:$G, "&lt;=" &amp; D1589)) * (UpdateSheet!$H:$H=G1589) *(UpdateSheet!$I:$I=J1589), 0))), "")) +
(IFNA(IF(A1589="", "", INDEX(UpdateSheet!$O:$O, MATCH(1, (UpdateSheet!$G:$G=MAXIFS(UpdateSheet!$G:$G, UpdateSheet!$M:$M, K1589,UpdateSheet!$N:$N, N1589, UpdateSheet!$G:$G, "&lt;=" &amp; D1589)) * (UpdateSheet!$M:$M=K1589) *(UpdateSheet!$N:$N=N1589), 0))), ""))
)
</f>
        <v/>
      </c>
      <c r="R1589" s="81" t="s">
        <v>97</v>
      </c>
      <c r="S1589" s="63"/>
      <c r="T1589" s="87"/>
      <c r="U1589" s="84" t="s">
        <v>97</v>
      </c>
      <c r="V1589" s="84" t="s">
        <v>97</v>
      </c>
      <c r="W1589" s="85" t="b">
        <v>0</v>
      </c>
      <c r="X1589" s="63"/>
      <c r="Y1589" s="63"/>
      <c r="Z1589" s="63"/>
    </row>
    <row r="1590">
      <c r="A1590" s="75"/>
      <c r="B1590" s="94"/>
      <c r="C1590" s="75"/>
      <c r="D1590" s="76"/>
      <c r="E1590" s="75" t="s">
        <v>97</v>
      </c>
      <c r="F1590" s="75" t="s">
        <v>97</v>
      </c>
      <c r="G1590" s="77"/>
      <c r="H1590" s="77"/>
      <c r="I1590" s="80"/>
      <c r="J1590" s="77" t="s">
        <v>97</v>
      </c>
      <c r="K1590" s="79" t="s">
        <v>97</v>
      </c>
      <c r="L1590" s="79"/>
      <c r="M1590" s="80"/>
      <c r="N1590" s="79" t="s">
        <v>97</v>
      </c>
      <c r="O1590" s="81" t="str">
        <f t="array" ref="O1590">IF(A1590="", "", (IFNA(IF(A1590="", "", INDEX(UpdateSheet!$L:$L, MATCH(1, (UpdateSheet!$G:$G=MAXIFS(UpdateSheet!$G:$G, UpdateSheet!$H:$H, G1590, UpdateSheet!$G:$G, "&lt;=" &amp; D1590)) * (UpdateSheet!$H:$H=G1590), 0))), "") * J1590) +
(IFNA(IF(A1590="", "", INDEX(UpdateSheet!$P:$P, MATCH(1, (UpdateSheet!$G:$G=MAXIFS(UpdateSheet!$G:$G, UpdateSheet!$M:$M, K1590, UpdateSheet!$G:$G, "&lt;=" &amp; D1590)) * (UpdateSheet!$M:$M=K1590), 0))), "") * N1590)
)
</f>
        <v/>
      </c>
      <c r="P1590" s="86"/>
      <c r="Q1590" s="82" t="str">
        <f t="array" ref="Q1590">IF(A1590="", "", (IFNA(IF(A1590="", "", INDEX(UpdateSheet!$K:$K, MATCH(1, (UpdateSheet!$G:$G=MAXIFS(UpdateSheet!$G:$G, UpdateSheet!$H:$H, G1590, UpdateSheet!$I:$I, J1590, UpdateSheet!$G:$G, "&lt;=" &amp; D1590)) * (UpdateSheet!$H:$H=G1590) *(UpdateSheet!$I:$I=J1590), 0))), "")) +
(IFNA(IF(A1590="", "", INDEX(UpdateSheet!$O:$O, MATCH(1, (UpdateSheet!$G:$G=MAXIFS(UpdateSheet!$G:$G, UpdateSheet!$M:$M, K1590,UpdateSheet!$N:$N, N1590, UpdateSheet!$G:$G, "&lt;=" &amp; D1590)) * (UpdateSheet!$M:$M=K1590) *(UpdateSheet!$N:$N=N1590), 0))), ""))
)
</f>
        <v/>
      </c>
      <c r="R1590" s="81" t="s">
        <v>97</v>
      </c>
      <c r="S1590" s="63"/>
      <c r="T1590" s="87"/>
      <c r="U1590" s="84" t="s">
        <v>97</v>
      </c>
      <c r="V1590" s="84" t="s">
        <v>97</v>
      </c>
      <c r="W1590" s="85" t="b">
        <v>0</v>
      </c>
      <c r="X1590" s="63"/>
      <c r="Y1590" s="63"/>
      <c r="Z1590" s="63"/>
    </row>
    <row r="1591">
      <c r="A1591" s="75"/>
      <c r="B1591" s="94"/>
      <c r="C1591" s="75"/>
      <c r="D1591" s="76"/>
      <c r="E1591" s="75" t="s">
        <v>97</v>
      </c>
      <c r="F1591" s="75" t="s">
        <v>97</v>
      </c>
      <c r="G1591" s="77"/>
      <c r="H1591" s="77"/>
      <c r="I1591" s="80"/>
      <c r="J1591" s="77" t="s">
        <v>97</v>
      </c>
      <c r="K1591" s="79" t="s">
        <v>97</v>
      </c>
      <c r="L1591" s="79"/>
      <c r="M1591" s="80"/>
      <c r="N1591" s="79" t="s">
        <v>97</v>
      </c>
      <c r="O1591" s="81" t="str">
        <f t="array" ref="O1591">IF(A1591="", "", (IFNA(IF(A1591="", "", INDEX(UpdateSheet!$L:$L, MATCH(1, (UpdateSheet!$G:$G=MAXIFS(UpdateSheet!$G:$G, UpdateSheet!$H:$H, G1591, UpdateSheet!$G:$G, "&lt;=" &amp; D1591)) * (UpdateSheet!$H:$H=G1591), 0))), "") * J1591) +
(IFNA(IF(A1591="", "", INDEX(UpdateSheet!$P:$P, MATCH(1, (UpdateSheet!$G:$G=MAXIFS(UpdateSheet!$G:$G, UpdateSheet!$M:$M, K1591, UpdateSheet!$G:$G, "&lt;=" &amp; D1591)) * (UpdateSheet!$M:$M=K1591), 0))), "") * N1591)
)
</f>
        <v/>
      </c>
      <c r="P1591" s="86"/>
      <c r="Q1591" s="82" t="str">
        <f t="array" ref="Q1591">IF(A1591="", "", (IFNA(IF(A1591="", "", INDEX(UpdateSheet!$K:$K, MATCH(1, (UpdateSheet!$G:$G=MAXIFS(UpdateSheet!$G:$G, UpdateSheet!$H:$H, G1591, UpdateSheet!$I:$I, J1591, UpdateSheet!$G:$G, "&lt;=" &amp; D1591)) * (UpdateSheet!$H:$H=G1591) *(UpdateSheet!$I:$I=J1591), 0))), "")) +
(IFNA(IF(A1591="", "", INDEX(UpdateSheet!$O:$O, MATCH(1, (UpdateSheet!$G:$G=MAXIFS(UpdateSheet!$G:$G, UpdateSheet!$M:$M, K1591,UpdateSheet!$N:$N, N1591, UpdateSheet!$G:$G, "&lt;=" &amp; D1591)) * (UpdateSheet!$M:$M=K1591) *(UpdateSheet!$N:$N=N1591), 0))), ""))
)
</f>
        <v/>
      </c>
      <c r="R1591" s="81" t="s">
        <v>97</v>
      </c>
      <c r="S1591" s="63"/>
      <c r="T1591" s="87"/>
      <c r="U1591" s="84" t="s">
        <v>97</v>
      </c>
      <c r="V1591" s="84" t="s">
        <v>97</v>
      </c>
      <c r="W1591" s="85" t="b">
        <v>0</v>
      </c>
      <c r="X1591" s="63"/>
      <c r="Y1591" s="63"/>
      <c r="Z1591" s="63"/>
    </row>
    <row r="1592">
      <c r="A1592" s="75"/>
      <c r="B1592" s="94"/>
      <c r="C1592" s="75"/>
      <c r="D1592" s="76"/>
      <c r="E1592" s="75" t="s">
        <v>97</v>
      </c>
      <c r="F1592" s="75" t="s">
        <v>97</v>
      </c>
      <c r="G1592" s="77"/>
      <c r="H1592" s="77"/>
      <c r="I1592" s="80"/>
      <c r="J1592" s="77" t="s">
        <v>97</v>
      </c>
      <c r="K1592" s="79" t="s">
        <v>97</v>
      </c>
      <c r="L1592" s="79"/>
      <c r="M1592" s="80"/>
      <c r="N1592" s="79" t="s">
        <v>97</v>
      </c>
      <c r="O1592" s="81" t="str">
        <f t="array" ref="O1592">IF(A1592="", "", (IFNA(IF(A1592="", "", INDEX(UpdateSheet!$L:$L, MATCH(1, (UpdateSheet!$G:$G=MAXIFS(UpdateSheet!$G:$G, UpdateSheet!$H:$H, G1592, UpdateSheet!$G:$G, "&lt;=" &amp; D1592)) * (UpdateSheet!$H:$H=G1592), 0))), "") * J1592) +
(IFNA(IF(A1592="", "", INDEX(UpdateSheet!$P:$P, MATCH(1, (UpdateSheet!$G:$G=MAXIFS(UpdateSheet!$G:$G, UpdateSheet!$M:$M, K1592, UpdateSheet!$G:$G, "&lt;=" &amp; D1592)) * (UpdateSheet!$M:$M=K1592), 0))), "") * N1592)
)
</f>
        <v/>
      </c>
      <c r="P1592" s="86"/>
      <c r="Q1592" s="82" t="str">
        <f t="array" ref="Q1592">IF(A1592="", "", (IFNA(IF(A1592="", "", INDEX(UpdateSheet!$K:$K, MATCH(1, (UpdateSheet!$G:$G=MAXIFS(UpdateSheet!$G:$G, UpdateSheet!$H:$H, G1592, UpdateSheet!$I:$I, J1592, UpdateSheet!$G:$G, "&lt;=" &amp; D1592)) * (UpdateSheet!$H:$H=G1592) *(UpdateSheet!$I:$I=J1592), 0))), "")) +
(IFNA(IF(A1592="", "", INDEX(UpdateSheet!$O:$O, MATCH(1, (UpdateSheet!$G:$G=MAXIFS(UpdateSheet!$G:$G, UpdateSheet!$M:$M, K1592,UpdateSheet!$N:$N, N1592, UpdateSheet!$G:$G, "&lt;=" &amp; D1592)) * (UpdateSheet!$M:$M=K1592) *(UpdateSheet!$N:$N=N1592), 0))), ""))
)
</f>
        <v/>
      </c>
      <c r="R1592" s="81" t="s">
        <v>97</v>
      </c>
      <c r="S1592" s="63"/>
      <c r="T1592" s="87"/>
      <c r="U1592" s="84" t="s">
        <v>97</v>
      </c>
      <c r="V1592" s="84" t="s">
        <v>97</v>
      </c>
      <c r="W1592" s="85" t="b">
        <v>0</v>
      </c>
      <c r="X1592" s="63"/>
      <c r="Y1592" s="63"/>
      <c r="Z1592" s="63"/>
    </row>
    <row r="1593">
      <c r="A1593" s="75"/>
      <c r="B1593" s="94"/>
      <c r="C1593" s="75"/>
      <c r="D1593" s="76"/>
      <c r="E1593" s="75" t="s">
        <v>97</v>
      </c>
      <c r="F1593" s="75" t="s">
        <v>97</v>
      </c>
      <c r="G1593" s="77"/>
      <c r="H1593" s="77"/>
      <c r="I1593" s="80"/>
      <c r="J1593" s="77" t="s">
        <v>97</v>
      </c>
      <c r="K1593" s="79" t="s">
        <v>97</v>
      </c>
      <c r="L1593" s="79"/>
      <c r="M1593" s="80"/>
      <c r="N1593" s="79" t="s">
        <v>97</v>
      </c>
      <c r="O1593" s="81" t="str">
        <f t="array" ref="O1593">IF(A1593="", "", (IFNA(IF(A1593="", "", INDEX(UpdateSheet!$L:$L, MATCH(1, (UpdateSheet!$G:$G=MAXIFS(UpdateSheet!$G:$G, UpdateSheet!$H:$H, G1593, UpdateSheet!$G:$G, "&lt;=" &amp; D1593)) * (UpdateSheet!$H:$H=G1593), 0))), "") * J1593) +
(IFNA(IF(A1593="", "", INDEX(UpdateSheet!$P:$P, MATCH(1, (UpdateSheet!$G:$G=MAXIFS(UpdateSheet!$G:$G, UpdateSheet!$M:$M, K1593, UpdateSheet!$G:$G, "&lt;=" &amp; D1593)) * (UpdateSheet!$M:$M=K1593), 0))), "") * N1593)
)
</f>
        <v/>
      </c>
      <c r="P1593" s="86"/>
      <c r="Q1593" s="82" t="str">
        <f t="array" ref="Q1593">IF(A1593="", "", (IFNA(IF(A1593="", "", INDEX(UpdateSheet!$K:$K, MATCH(1, (UpdateSheet!$G:$G=MAXIFS(UpdateSheet!$G:$G, UpdateSheet!$H:$H, G1593, UpdateSheet!$I:$I, J1593, UpdateSheet!$G:$G, "&lt;=" &amp; D1593)) * (UpdateSheet!$H:$H=G1593) *(UpdateSheet!$I:$I=J1593), 0))), "")) +
(IFNA(IF(A1593="", "", INDEX(UpdateSheet!$O:$O, MATCH(1, (UpdateSheet!$G:$G=MAXIFS(UpdateSheet!$G:$G, UpdateSheet!$M:$M, K1593,UpdateSheet!$N:$N, N1593, UpdateSheet!$G:$G, "&lt;=" &amp; D1593)) * (UpdateSheet!$M:$M=K1593) *(UpdateSheet!$N:$N=N1593), 0))), ""))
)
</f>
        <v/>
      </c>
      <c r="R1593" s="81" t="s">
        <v>97</v>
      </c>
      <c r="S1593" s="63"/>
      <c r="T1593" s="87"/>
      <c r="U1593" s="84" t="s">
        <v>97</v>
      </c>
      <c r="V1593" s="84" t="s">
        <v>97</v>
      </c>
      <c r="W1593" s="85" t="b">
        <v>0</v>
      </c>
      <c r="X1593" s="63"/>
      <c r="Y1593" s="63"/>
      <c r="Z1593" s="63"/>
    </row>
    <row r="1594">
      <c r="A1594" s="75"/>
      <c r="B1594" s="94"/>
      <c r="C1594" s="75"/>
      <c r="D1594" s="76"/>
      <c r="E1594" s="75" t="s">
        <v>97</v>
      </c>
      <c r="F1594" s="75" t="s">
        <v>97</v>
      </c>
      <c r="G1594" s="77"/>
      <c r="H1594" s="77"/>
      <c r="I1594" s="80"/>
      <c r="J1594" s="77" t="s">
        <v>97</v>
      </c>
      <c r="K1594" s="79" t="s">
        <v>97</v>
      </c>
      <c r="L1594" s="79"/>
      <c r="M1594" s="80"/>
      <c r="N1594" s="79" t="s">
        <v>97</v>
      </c>
      <c r="O1594" s="81" t="str">
        <f t="array" ref="O1594">IF(A1594="", "", (IFNA(IF(A1594="", "", INDEX(UpdateSheet!$L:$L, MATCH(1, (UpdateSheet!$G:$G=MAXIFS(UpdateSheet!$G:$G, UpdateSheet!$H:$H, G1594, UpdateSheet!$G:$G, "&lt;=" &amp; D1594)) * (UpdateSheet!$H:$H=G1594), 0))), "") * J1594) +
(IFNA(IF(A1594="", "", INDEX(UpdateSheet!$P:$P, MATCH(1, (UpdateSheet!$G:$G=MAXIFS(UpdateSheet!$G:$G, UpdateSheet!$M:$M, K1594, UpdateSheet!$G:$G, "&lt;=" &amp; D1594)) * (UpdateSheet!$M:$M=K1594), 0))), "") * N1594)
)
</f>
        <v/>
      </c>
      <c r="P1594" s="86"/>
      <c r="Q1594" s="82" t="str">
        <f t="array" ref="Q1594">IF(A1594="", "", (IFNA(IF(A1594="", "", INDEX(UpdateSheet!$K:$K, MATCH(1, (UpdateSheet!$G:$G=MAXIFS(UpdateSheet!$G:$G, UpdateSheet!$H:$H, G1594, UpdateSheet!$I:$I, J1594, UpdateSheet!$G:$G, "&lt;=" &amp; D1594)) * (UpdateSheet!$H:$H=G1594) *(UpdateSheet!$I:$I=J1594), 0))), "")) +
(IFNA(IF(A1594="", "", INDEX(UpdateSheet!$O:$O, MATCH(1, (UpdateSheet!$G:$G=MAXIFS(UpdateSheet!$G:$G, UpdateSheet!$M:$M, K1594,UpdateSheet!$N:$N, N1594, UpdateSheet!$G:$G, "&lt;=" &amp; D1594)) * (UpdateSheet!$M:$M=K1594) *(UpdateSheet!$N:$N=N1594), 0))), ""))
)
</f>
        <v/>
      </c>
      <c r="R1594" s="81" t="s">
        <v>97</v>
      </c>
      <c r="S1594" s="63"/>
      <c r="T1594" s="87"/>
      <c r="U1594" s="84" t="s">
        <v>97</v>
      </c>
      <c r="V1594" s="84" t="s">
        <v>97</v>
      </c>
      <c r="W1594" s="85" t="b">
        <v>0</v>
      </c>
      <c r="X1594" s="63"/>
      <c r="Y1594" s="63"/>
      <c r="Z1594" s="63"/>
    </row>
    <row r="1595">
      <c r="A1595" s="75"/>
      <c r="B1595" s="94"/>
      <c r="C1595" s="75"/>
      <c r="D1595" s="76"/>
      <c r="E1595" s="75" t="s">
        <v>97</v>
      </c>
      <c r="F1595" s="75" t="s">
        <v>97</v>
      </c>
      <c r="G1595" s="77"/>
      <c r="H1595" s="77"/>
      <c r="I1595" s="80"/>
      <c r="J1595" s="77" t="s">
        <v>97</v>
      </c>
      <c r="K1595" s="79" t="s">
        <v>97</v>
      </c>
      <c r="L1595" s="79"/>
      <c r="M1595" s="80"/>
      <c r="N1595" s="79" t="s">
        <v>97</v>
      </c>
      <c r="O1595" s="81" t="str">
        <f t="array" ref="O1595">IF(A1595="", "", (IFNA(IF(A1595="", "", INDEX(UpdateSheet!$L:$L, MATCH(1, (UpdateSheet!$G:$G=MAXIFS(UpdateSheet!$G:$G, UpdateSheet!$H:$H, G1595, UpdateSheet!$G:$G, "&lt;=" &amp; D1595)) * (UpdateSheet!$H:$H=G1595), 0))), "") * J1595) +
(IFNA(IF(A1595="", "", INDEX(UpdateSheet!$P:$P, MATCH(1, (UpdateSheet!$G:$G=MAXIFS(UpdateSheet!$G:$G, UpdateSheet!$M:$M, K1595, UpdateSheet!$G:$G, "&lt;=" &amp; D1595)) * (UpdateSheet!$M:$M=K1595), 0))), "") * N1595)
)
</f>
        <v/>
      </c>
      <c r="P1595" s="86"/>
      <c r="Q1595" s="82" t="str">
        <f t="array" ref="Q1595">IF(A1595="", "", (IFNA(IF(A1595="", "", INDEX(UpdateSheet!$K:$K, MATCH(1, (UpdateSheet!$G:$G=MAXIFS(UpdateSheet!$G:$G, UpdateSheet!$H:$H, G1595, UpdateSheet!$I:$I, J1595, UpdateSheet!$G:$G, "&lt;=" &amp; D1595)) * (UpdateSheet!$H:$H=G1595) *(UpdateSheet!$I:$I=J1595), 0))), "")) +
(IFNA(IF(A1595="", "", INDEX(UpdateSheet!$O:$O, MATCH(1, (UpdateSheet!$G:$G=MAXIFS(UpdateSheet!$G:$G, UpdateSheet!$M:$M, K1595,UpdateSheet!$N:$N, N1595, UpdateSheet!$G:$G, "&lt;=" &amp; D1595)) * (UpdateSheet!$M:$M=K1595) *(UpdateSheet!$N:$N=N1595), 0))), ""))
)
</f>
        <v/>
      </c>
      <c r="R1595" s="81" t="s">
        <v>97</v>
      </c>
      <c r="S1595" s="63"/>
      <c r="T1595" s="87"/>
      <c r="U1595" s="84" t="s">
        <v>97</v>
      </c>
      <c r="V1595" s="84" t="s">
        <v>97</v>
      </c>
      <c r="W1595" s="85" t="b">
        <v>0</v>
      </c>
      <c r="X1595" s="63"/>
      <c r="Y1595" s="63"/>
      <c r="Z1595" s="63"/>
    </row>
    <row r="1596">
      <c r="A1596" s="75"/>
      <c r="B1596" s="94"/>
      <c r="C1596" s="75"/>
      <c r="D1596" s="76"/>
      <c r="E1596" s="75" t="s">
        <v>97</v>
      </c>
      <c r="F1596" s="75" t="s">
        <v>97</v>
      </c>
      <c r="G1596" s="77"/>
      <c r="H1596" s="77"/>
      <c r="I1596" s="80"/>
      <c r="J1596" s="77" t="s">
        <v>97</v>
      </c>
      <c r="K1596" s="79" t="s">
        <v>97</v>
      </c>
      <c r="L1596" s="79"/>
      <c r="M1596" s="80"/>
      <c r="N1596" s="79" t="s">
        <v>97</v>
      </c>
      <c r="O1596" s="81" t="str">
        <f t="array" ref="O1596">IF(A1596="", "", (IFNA(IF(A1596="", "", INDEX(UpdateSheet!$L:$L, MATCH(1, (UpdateSheet!$G:$G=MAXIFS(UpdateSheet!$G:$G, UpdateSheet!$H:$H, G1596, UpdateSheet!$G:$G, "&lt;=" &amp; D1596)) * (UpdateSheet!$H:$H=G1596), 0))), "") * J1596) +
(IFNA(IF(A1596="", "", INDEX(UpdateSheet!$P:$P, MATCH(1, (UpdateSheet!$G:$G=MAXIFS(UpdateSheet!$G:$G, UpdateSheet!$M:$M, K1596, UpdateSheet!$G:$G, "&lt;=" &amp; D1596)) * (UpdateSheet!$M:$M=K1596), 0))), "") * N1596)
)
</f>
        <v/>
      </c>
      <c r="P1596" s="86"/>
      <c r="Q1596" s="82" t="str">
        <f t="array" ref="Q1596">IF(A1596="", "", (IFNA(IF(A1596="", "", INDEX(UpdateSheet!$K:$K, MATCH(1, (UpdateSheet!$G:$G=MAXIFS(UpdateSheet!$G:$G, UpdateSheet!$H:$H, G1596, UpdateSheet!$I:$I, J1596, UpdateSheet!$G:$G, "&lt;=" &amp; D1596)) * (UpdateSheet!$H:$H=G1596) *(UpdateSheet!$I:$I=J1596), 0))), "")) +
(IFNA(IF(A1596="", "", INDEX(UpdateSheet!$O:$O, MATCH(1, (UpdateSheet!$G:$G=MAXIFS(UpdateSheet!$G:$G, UpdateSheet!$M:$M, K1596,UpdateSheet!$N:$N, N1596, UpdateSheet!$G:$G, "&lt;=" &amp; D1596)) * (UpdateSheet!$M:$M=K1596) *(UpdateSheet!$N:$N=N1596), 0))), ""))
)
</f>
        <v/>
      </c>
      <c r="R1596" s="81" t="s">
        <v>97</v>
      </c>
      <c r="S1596" s="63"/>
      <c r="T1596" s="87"/>
      <c r="U1596" s="84" t="s">
        <v>97</v>
      </c>
      <c r="V1596" s="84" t="s">
        <v>97</v>
      </c>
      <c r="W1596" s="85" t="b">
        <v>0</v>
      </c>
      <c r="X1596" s="63"/>
      <c r="Y1596" s="63"/>
      <c r="Z1596" s="63"/>
    </row>
    <row r="1597">
      <c r="A1597" s="75"/>
      <c r="B1597" s="94"/>
      <c r="C1597" s="75"/>
      <c r="D1597" s="76"/>
      <c r="E1597" s="75" t="s">
        <v>97</v>
      </c>
      <c r="F1597" s="75" t="s">
        <v>97</v>
      </c>
      <c r="G1597" s="77"/>
      <c r="H1597" s="77"/>
      <c r="I1597" s="80"/>
      <c r="J1597" s="77" t="s">
        <v>97</v>
      </c>
      <c r="K1597" s="79" t="s">
        <v>97</v>
      </c>
      <c r="L1597" s="79"/>
      <c r="M1597" s="80"/>
      <c r="N1597" s="79" t="s">
        <v>97</v>
      </c>
      <c r="O1597" s="81" t="str">
        <f t="array" ref="O1597">IF(A1597="", "", (IFNA(IF(A1597="", "", INDEX(UpdateSheet!$L:$L, MATCH(1, (UpdateSheet!$G:$G=MAXIFS(UpdateSheet!$G:$G, UpdateSheet!$H:$H, G1597, UpdateSheet!$G:$G, "&lt;=" &amp; D1597)) * (UpdateSheet!$H:$H=G1597), 0))), "") * J1597) +
(IFNA(IF(A1597="", "", INDEX(UpdateSheet!$P:$P, MATCH(1, (UpdateSheet!$G:$G=MAXIFS(UpdateSheet!$G:$G, UpdateSheet!$M:$M, K1597, UpdateSheet!$G:$G, "&lt;=" &amp; D1597)) * (UpdateSheet!$M:$M=K1597), 0))), "") * N1597)
)
</f>
        <v/>
      </c>
      <c r="P1597" s="86"/>
      <c r="Q1597" s="82" t="str">
        <f t="array" ref="Q1597">IF(A1597="", "", (IFNA(IF(A1597="", "", INDEX(UpdateSheet!$K:$K, MATCH(1, (UpdateSheet!$G:$G=MAXIFS(UpdateSheet!$G:$G, UpdateSheet!$H:$H, G1597, UpdateSheet!$I:$I, J1597, UpdateSheet!$G:$G, "&lt;=" &amp; D1597)) * (UpdateSheet!$H:$H=G1597) *(UpdateSheet!$I:$I=J1597), 0))), "")) +
(IFNA(IF(A1597="", "", INDEX(UpdateSheet!$O:$O, MATCH(1, (UpdateSheet!$G:$G=MAXIFS(UpdateSheet!$G:$G, UpdateSheet!$M:$M, K1597,UpdateSheet!$N:$N, N1597, UpdateSheet!$G:$G, "&lt;=" &amp; D1597)) * (UpdateSheet!$M:$M=K1597) *(UpdateSheet!$N:$N=N1597), 0))), ""))
)
</f>
        <v/>
      </c>
      <c r="R1597" s="81" t="s">
        <v>97</v>
      </c>
      <c r="S1597" s="63"/>
      <c r="T1597" s="87"/>
      <c r="U1597" s="84" t="s">
        <v>97</v>
      </c>
      <c r="V1597" s="84" t="s">
        <v>97</v>
      </c>
      <c r="W1597" s="85" t="b">
        <v>0</v>
      </c>
      <c r="X1597" s="63"/>
      <c r="Y1597" s="63"/>
      <c r="Z1597" s="63"/>
    </row>
    <row r="1598">
      <c r="A1598" s="75"/>
      <c r="B1598" s="94"/>
      <c r="C1598" s="75"/>
      <c r="D1598" s="76"/>
      <c r="E1598" s="75" t="s">
        <v>97</v>
      </c>
      <c r="F1598" s="75" t="s">
        <v>97</v>
      </c>
      <c r="G1598" s="77"/>
      <c r="H1598" s="77"/>
      <c r="I1598" s="80"/>
      <c r="J1598" s="77" t="s">
        <v>97</v>
      </c>
      <c r="K1598" s="79" t="s">
        <v>97</v>
      </c>
      <c r="L1598" s="79"/>
      <c r="M1598" s="80"/>
      <c r="N1598" s="79" t="s">
        <v>97</v>
      </c>
      <c r="O1598" s="81" t="str">
        <f t="array" ref="O1598">IF(A1598="", "", (IFNA(IF(A1598="", "", INDEX(UpdateSheet!$L:$L, MATCH(1, (UpdateSheet!$G:$G=MAXIFS(UpdateSheet!$G:$G, UpdateSheet!$H:$H, G1598, UpdateSheet!$G:$G, "&lt;=" &amp; D1598)) * (UpdateSheet!$H:$H=G1598), 0))), "") * J1598) +
(IFNA(IF(A1598="", "", INDEX(UpdateSheet!$P:$P, MATCH(1, (UpdateSheet!$G:$G=MAXIFS(UpdateSheet!$G:$G, UpdateSheet!$M:$M, K1598, UpdateSheet!$G:$G, "&lt;=" &amp; D1598)) * (UpdateSheet!$M:$M=K1598), 0))), "") * N1598)
)
</f>
        <v/>
      </c>
      <c r="P1598" s="86"/>
      <c r="Q1598" s="82" t="str">
        <f t="array" ref="Q1598">IF(A1598="", "", (IFNA(IF(A1598="", "", INDEX(UpdateSheet!$K:$K, MATCH(1, (UpdateSheet!$G:$G=MAXIFS(UpdateSheet!$G:$G, UpdateSheet!$H:$H, G1598, UpdateSheet!$I:$I, J1598, UpdateSheet!$G:$G, "&lt;=" &amp; D1598)) * (UpdateSheet!$H:$H=G1598) *(UpdateSheet!$I:$I=J1598), 0))), "")) +
(IFNA(IF(A1598="", "", INDEX(UpdateSheet!$O:$O, MATCH(1, (UpdateSheet!$G:$G=MAXIFS(UpdateSheet!$G:$G, UpdateSheet!$M:$M, K1598,UpdateSheet!$N:$N, N1598, UpdateSheet!$G:$G, "&lt;=" &amp; D1598)) * (UpdateSheet!$M:$M=K1598) *(UpdateSheet!$N:$N=N1598), 0))), ""))
)
</f>
        <v/>
      </c>
      <c r="R1598" s="81" t="s">
        <v>97</v>
      </c>
      <c r="S1598" s="63"/>
      <c r="T1598" s="87"/>
      <c r="U1598" s="84" t="s">
        <v>97</v>
      </c>
      <c r="V1598" s="84" t="s">
        <v>97</v>
      </c>
      <c r="W1598" s="85" t="b">
        <v>0</v>
      </c>
      <c r="X1598" s="63"/>
      <c r="Y1598" s="63"/>
      <c r="Z1598" s="63"/>
    </row>
    <row r="1599">
      <c r="A1599" s="75"/>
      <c r="B1599" s="94"/>
      <c r="C1599" s="75"/>
      <c r="D1599" s="76"/>
      <c r="E1599" s="75" t="s">
        <v>97</v>
      </c>
      <c r="F1599" s="75" t="s">
        <v>97</v>
      </c>
      <c r="G1599" s="77"/>
      <c r="H1599" s="77"/>
      <c r="I1599" s="80"/>
      <c r="J1599" s="77" t="s">
        <v>97</v>
      </c>
      <c r="K1599" s="79" t="s">
        <v>97</v>
      </c>
      <c r="L1599" s="79"/>
      <c r="M1599" s="80"/>
      <c r="N1599" s="79" t="s">
        <v>97</v>
      </c>
      <c r="O1599" s="81" t="str">
        <f t="array" ref="O1599">IF(A1599="", "", (IFNA(IF(A1599="", "", INDEX(UpdateSheet!$L:$L, MATCH(1, (UpdateSheet!$G:$G=MAXIFS(UpdateSheet!$G:$G, UpdateSheet!$H:$H, G1599, UpdateSheet!$G:$G, "&lt;=" &amp; D1599)) * (UpdateSheet!$H:$H=G1599), 0))), "") * J1599) +
(IFNA(IF(A1599="", "", INDEX(UpdateSheet!$P:$P, MATCH(1, (UpdateSheet!$G:$G=MAXIFS(UpdateSheet!$G:$G, UpdateSheet!$M:$M, K1599, UpdateSheet!$G:$G, "&lt;=" &amp; D1599)) * (UpdateSheet!$M:$M=K1599), 0))), "") * N1599)
)
</f>
        <v/>
      </c>
      <c r="P1599" s="86"/>
      <c r="Q1599" s="82" t="str">
        <f t="array" ref="Q1599">IF(A1599="", "", (IFNA(IF(A1599="", "", INDEX(UpdateSheet!$K:$K, MATCH(1, (UpdateSheet!$G:$G=MAXIFS(UpdateSheet!$G:$G, UpdateSheet!$H:$H, G1599, UpdateSheet!$I:$I, J1599, UpdateSheet!$G:$G, "&lt;=" &amp; D1599)) * (UpdateSheet!$H:$H=G1599) *(UpdateSheet!$I:$I=J1599), 0))), "")) +
(IFNA(IF(A1599="", "", INDEX(UpdateSheet!$O:$O, MATCH(1, (UpdateSheet!$G:$G=MAXIFS(UpdateSheet!$G:$G, UpdateSheet!$M:$M, K1599,UpdateSheet!$N:$N, N1599, UpdateSheet!$G:$G, "&lt;=" &amp; D1599)) * (UpdateSheet!$M:$M=K1599) *(UpdateSheet!$N:$N=N1599), 0))), ""))
)
</f>
        <v/>
      </c>
      <c r="R1599" s="81" t="s">
        <v>97</v>
      </c>
      <c r="S1599" s="63"/>
      <c r="T1599" s="87"/>
      <c r="U1599" s="84" t="s">
        <v>97</v>
      </c>
      <c r="V1599" s="84" t="s">
        <v>97</v>
      </c>
      <c r="W1599" s="85" t="b">
        <v>0</v>
      </c>
      <c r="X1599" s="63"/>
      <c r="Y1599" s="63"/>
      <c r="Z1599" s="63"/>
    </row>
    <row r="1600">
      <c r="A1600" s="75"/>
      <c r="B1600" s="94"/>
      <c r="C1600" s="75"/>
      <c r="D1600" s="76"/>
      <c r="E1600" s="75" t="s">
        <v>97</v>
      </c>
      <c r="F1600" s="75" t="s">
        <v>97</v>
      </c>
      <c r="G1600" s="77"/>
      <c r="H1600" s="77"/>
      <c r="I1600" s="80"/>
      <c r="J1600" s="77" t="s">
        <v>97</v>
      </c>
      <c r="K1600" s="79" t="s">
        <v>97</v>
      </c>
      <c r="L1600" s="79"/>
      <c r="M1600" s="80"/>
      <c r="N1600" s="79" t="s">
        <v>97</v>
      </c>
      <c r="O1600" s="81" t="str">
        <f t="array" ref="O1600">IF(A1600="", "", (IFNA(IF(A1600="", "", INDEX(UpdateSheet!$L:$L, MATCH(1, (UpdateSheet!$G:$G=MAXIFS(UpdateSheet!$G:$G, UpdateSheet!$H:$H, G1600, UpdateSheet!$G:$G, "&lt;=" &amp; D1600)) * (UpdateSheet!$H:$H=G1600), 0))), "") * J1600) +
(IFNA(IF(A1600="", "", INDEX(UpdateSheet!$P:$P, MATCH(1, (UpdateSheet!$G:$G=MAXIFS(UpdateSheet!$G:$G, UpdateSheet!$M:$M, K1600, UpdateSheet!$G:$G, "&lt;=" &amp; D1600)) * (UpdateSheet!$M:$M=K1600), 0))), "") * N1600)
)
</f>
        <v/>
      </c>
      <c r="P1600" s="86"/>
      <c r="Q1600" s="82" t="str">
        <f t="array" ref="Q1600">IF(A1600="", "", (IFNA(IF(A1600="", "", INDEX(UpdateSheet!$K:$K, MATCH(1, (UpdateSheet!$G:$G=MAXIFS(UpdateSheet!$G:$G, UpdateSheet!$H:$H, G1600, UpdateSheet!$I:$I, J1600, UpdateSheet!$G:$G, "&lt;=" &amp; D1600)) * (UpdateSheet!$H:$H=G1600) *(UpdateSheet!$I:$I=J1600), 0))), "")) +
(IFNA(IF(A1600="", "", INDEX(UpdateSheet!$O:$O, MATCH(1, (UpdateSheet!$G:$G=MAXIFS(UpdateSheet!$G:$G, UpdateSheet!$M:$M, K1600,UpdateSheet!$N:$N, N1600, UpdateSheet!$G:$G, "&lt;=" &amp; D1600)) * (UpdateSheet!$M:$M=K1600) *(UpdateSheet!$N:$N=N1600), 0))), ""))
)
</f>
        <v/>
      </c>
      <c r="R1600" s="81" t="s">
        <v>97</v>
      </c>
      <c r="S1600" s="63"/>
      <c r="T1600" s="87"/>
      <c r="U1600" s="84" t="s">
        <v>97</v>
      </c>
      <c r="V1600" s="84" t="s">
        <v>97</v>
      </c>
      <c r="W1600" s="85" t="b">
        <v>0</v>
      </c>
      <c r="X1600" s="63"/>
      <c r="Y1600" s="63"/>
      <c r="Z1600" s="63"/>
    </row>
    <row r="1601">
      <c r="A1601" s="75"/>
      <c r="B1601" s="94"/>
      <c r="C1601" s="75"/>
      <c r="D1601" s="76"/>
      <c r="E1601" s="75" t="s">
        <v>97</v>
      </c>
      <c r="F1601" s="75" t="s">
        <v>97</v>
      </c>
      <c r="G1601" s="77"/>
      <c r="H1601" s="77"/>
      <c r="I1601" s="80"/>
      <c r="J1601" s="77" t="s">
        <v>97</v>
      </c>
      <c r="K1601" s="79" t="s">
        <v>97</v>
      </c>
      <c r="L1601" s="79"/>
      <c r="M1601" s="80"/>
      <c r="N1601" s="79" t="s">
        <v>97</v>
      </c>
      <c r="O1601" s="81" t="str">
        <f t="array" ref="O1601">IF(A1601="", "", (IFNA(IF(A1601="", "", INDEX(UpdateSheet!$L:$L, MATCH(1, (UpdateSheet!$G:$G=MAXIFS(UpdateSheet!$G:$G, UpdateSheet!$H:$H, G1601, UpdateSheet!$G:$G, "&lt;=" &amp; D1601)) * (UpdateSheet!$H:$H=G1601), 0))), "") * J1601) +
(IFNA(IF(A1601="", "", INDEX(UpdateSheet!$P:$P, MATCH(1, (UpdateSheet!$G:$G=MAXIFS(UpdateSheet!$G:$G, UpdateSheet!$M:$M, K1601, UpdateSheet!$G:$G, "&lt;=" &amp; D1601)) * (UpdateSheet!$M:$M=K1601), 0))), "") * N1601)
)
</f>
        <v/>
      </c>
      <c r="P1601" s="86"/>
      <c r="Q1601" s="82" t="str">
        <f t="array" ref="Q1601">IF(A1601="", "", (IFNA(IF(A1601="", "", INDEX(UpdateSheet!$K:$K, MATCH(1, (UpdateSheet!$G:$G=MAXIFS(UpdateSheet!$G:$G, UpdateSheet!$H:$H, G1601, UpdateSheet!$I:$I, J1601, UpdateSheet!$G:$G, "&lt;=" &amp; D1601)) * (UpdateSheet!$H:$H=G1601) *(UpdateSheet!$I:$I=J1601), 0))), "")) +
(IFNA(IF(A1601="", "", INDEX(UpdateSheet!$O:$O, MATCH(1, (UpdateSheet!$G:$G=MAXIFS(UpdateSheet!$G:$G, UpdateSheet!$M:$M, K1601,UpdateSheet!$N:$N, N1601, UpdateSheet!$G:$G, "&lt;=" &amp; D1601)) * (UpdateSheet!$M:$M=K1601) *(UpdateSheet!$N:$N=N1601), 0))), ""))
)
</f>
        <v/>
      </c>
      <c r="R1601" s="81" t="s">
        <v>97</v>
      </c>
      <c r="S1601" s="63"/>
      <c r="T1601" s="87"/>
      <c r="U1601" s="84" t="s">
        <v>97</v>
      </c>
      <c r="V1601" s="84" t="s">
        <v>97</v>
      </c>
      <c r="W1601" s="85" t="b">
        <v>0</v>
      </c>
      <c r="X1601" s="63"/>
      <c r="Y1601" s="63"/>
      <c r="Z1601" s="63"/>
    </row>
    <row r="1602">
      <c r="A1602" s="75"/>
      <c r="B1602" s="94"/>
      <c r="C1602" s="75"/>
      <c r="D1602" s="76"/>
      <c r="E1602" s="75" t="s">
        <v>97</v>
      </c>
      <c r="F1602" s="75" t="s">
        <v>97</v>
      </c>
      <c r="G1602" s="77"/>
      <c r="H1602" s="77"/>
      <c r="I1602" s="80"/>
      <c r="J1602" s="77" t="s">
        <v>97</v>
      </c>
      <c r="K1602" s="79" t="s">
        <v>97</v>
      </c>
      <c r="L1602" s="79"/>
      <c r="M1602" s="80"/>
      <c r="N1602" s="79" t="s">
        <v>97</v>
      </c>
      <c r="O1602" s="81" t="str">
        <f t="array" ref="O1602">IF(A1602="", "", (IFNA(IF(A1602="", "", INDEX(UpdateSheet!$L:$L, MATCH(1, (UpdateSheet!$G:$G=MAXIFS(UpdateSheet!$G:$G, UpdateSheet!$H:$H, G1602, UpdateSheet!$G:$G, "&lt;=" &amp; D1602)) * (UpdateSheet!$H:$H=G1602), 0))), "") * J1602) +
(IFNA(IF(A1602="", "", INDEX(UpdateSheet!$P:$P, MATCH(1, (UpdateSheet!$G:$G=MAXIFS(UpdateSheet!$G:$G, UpdateSheet!$M:$M, K1602, UpdateSheet!$G:$G, "&lt;=" &amp; D1602)) * (UpdateSheet!$M:$M=K1602), 0))), "") * N1602)
)
</f>
        <v/>
      </c>
      <c r="P1602" s="86"/>
      <c r="Q1602" s="82" t="str">
        <f t="array" ref="Q1602">IF(A1602="", "", (IFNA(IF(A1602="", "", INDEX(UpdateSheet!$K:$K, MATCH(1, (UpdateSheet!$G:$G=MAXIFS(UpdateSheet!$G:$G, UpdateSheet!$H:$H, G1602, UpdateSheet!$I:$I, J1602, UpdateSheet!$G:$G, "&lt;=" &amp; D1602)) * (UpdateSheet!$H:$H=G1602) *(UpdateSheet!$I:$I=J1602), 0))), "")) +
(IFNA(IF(A1602="", "", INDEX(UpdateSheet!$O:$O, MATCH(1, (UpdateSheet!$G:$G=MAXIFS(UpdateSheet!$G:$G, UpdateSheet!$M:$M, K1602,UpdateSheet!$N:$N, N1602, UpdateSheet!$G:$G, "&lt;=" &amp; D1602)) * (UpdateSheet!$M:$M=K1602) *(UpdateSheet!$N:$N=N1602), 0))), ""))
)
</f>
        <v/>
      </c>
      <c r="R1602" s="81" t="s">
        <v>97</v>
      </c>
      <c r="S1602" s="63"/>
      <c r="T1602" s="87"/>
      <c r="U1602" s="84" t="s">
        <v>97</v>
      </c>
      <c r="V1602" s="84" t="s">
        <v>97</v>
      </c>
      <c r="W1602" s="85" t="b">
        <v>0</v>
      </c>
      <c r="X1602" s="63"/>
      <c r="Y1602" s="63"/>
      <c r="Z1602" s="63"/>
    </row>
    <row r="1603">
      <c r="A1603" s="75"/>
      <c r="B1603" s="94"/>
      <c r="C1603" s="75"/>
      <c r="D1603" s="76"/>
      <c r="E1603" s="75" t="s">
        <v>97</v>
      </c>
      <c r="F1603" s="75" t="s">
        <v>97</v>
      </c>
      <c r="G1603" s="77"/>
      <c r="H1603" s="77"/>
      <c r="I1603" s="80"/>
      <c r="J1603" s="77" t="s">
        <v>97</v>
      </c>
      <c r="K1603" s="79" t="s">
        <v>97</v>
      </c>
      <c r="L1603" s="79"/>
      <c r="M1603" s="80"/>
      <c r="N1603" s="79" t="s">
        <v>97</v>
      </c>
      <c r="O1603" s="81" t="str">
        <f t="array" ref="O1603">IF(A1603="", "", (IFNA(IF(A1603="", "", INDEX(UpdateSheet!$L:$L, MATCH(1, (UpdateSheet!$G:$G=MAXIFS(UpdateSheet!$G:$G, UpdateSheet!$H:$H, G1603, UpdateSheet!$G:$G, "&lt;=" &amp; D1603)) * (UpdateSheet!$H:$H=G1603), 0))), "") * J1603) +
(IFNA(IF(A1603="", "", INDEX(UpdateSheet!$P:$P, MATCH(1, (UpdateSheet!$G:$G=MAXIFS(UpdateSheet!$G:$G, UpdateSheet!$M:$M, K1603, UpdateSheet!$G:$G, "&lt;=" &amp; D1603)) * (UpdateSheet!$M:$M=K1603), 0))), "") * N1603)
)
</f>
        <v/>
      </c>
      <c r="P1603" s="86"/>
      <c r="Q1603" s="82" t="str">
        <f t="array" ref="Q1603">IF(A1603="", "", (IFNA(IF(A1603="", "", INDEX(UpdateSheet!$K:$K, MATCH(1, (UpdateSheet!$G:$G=MAXIFS(UpdateSheet!$G:$G, UpdateSheet!$H:$H, G1603, UpdateSheet!$I:$I, J1603, UpdateSheet!$G:$G, "&lt;=" &amp; D1603)) * (UpdateSheet!$H:$H=G1603) *(UpdateSheet!$I:$I=J1603), 0))), "")) +
(IFNA(IF(A1603="", "", INDEX(UpdateSheet!$O:$O, MATCH(1, (UpdateSheet!$G:$G=MAXIFS(UpdateSheet!$G:$G, UpdateSheet!$M:$M, K1603,UpdateSheet!$N:$N, N1603, UpdateSheet!$G:$G, "&lt;=" &amp; D1603)) * (UpdateSheet!$M:$M=K1603) *(UpdateSheet!$N:$N=N1603), 0))), ""))
)
</f>
        <v/>
      </c>
      <c r="R1603" s="81" t="s">
        <v>97</v>
      </c>
      <c r="S1603" s="63"/>
      <c r="T1603" s="87"/>
      <c r="U1603" s="84" t="s">
        <v>97</v>
      </c>
      <c r="V1603" s="84" t="s">
        <v>97</v>
      </c>
      <c r="W1603" s="85" t="b">
        <v>0</v>
      </c>
      <c r="X1603" s="63"/>
      <c r="Y1603" s="63"/>
      <c r="Z1603" s="63"/>
    </row>
    <row r="1604">
      <c r="A1604" s="75"/>
      <c r="B1604" s="94"/>
      <c r="C1604" s="75"/>
      <c r="D1604" s="76"/>
      <c r="E1604" s="75" t="s">
        <v>97</v>
      </c>
      <c r="F1604" s="75" t="s">
        <v>97</v>
      </c>
      <c r="G1604" s="77"/>
      <c r="H1604" s="77"/>
      <c r="I1604" s="80"/>
      <c r="J1604" s="77" t="s">
        <v>97</v>
      </c>
      <c r="K1604" s="79" t="s">
        <v>97</v>
      </c>
      <c r="L1604" s="79"/>
      <c r="M1604" s="80"/>
      <c r="N1604" s="79" t="s">
        <v>97</v>
      </c>
      <c r="O1604" s="81" t="str">
        <f t="array" ref="O1604">IF(A1604="", "", (IFNA(IF(A1604="", "", INDEX(UpdateSheet!$L:$L, MATCH(1, (UpdateSheet!$G:$G=MAXIFS(UpdateSheet!$G:$G, UpdateSheet!$H:$H, G1604, UpdateSheet!$G:$G, "&lt;=" &amp; D1604)) * (UpdateSheet!$H:$H=G1604), 0))), "") * J1604) +
(IFNA(IF(A1604="", "", INDEX(UpdateSheet!$P:$P, MATCH(1, (UpdateSheet!$G:$G=MAXIFS(UpdateSheet!$G:$G, UpdateSheet!$M:$M, K1604, UpdateSheet!$G:$G, "&lt;=" &amp; D1604)) * (UpdateSheet!$M:$M=K1604), 0))), "") * N1604)
)
</f>
        <v/>
      </c>
      <c r="P1604" s="86"/>
      <c r="Q1604" s="82" t="str">
        <f t="array" ref="Q1604">IF(A1604="", "", (IFNA(IF(A1604="", "", INDEX(UpdateSheet!$K:$K, MATCH(1, (UpdateSheet!$G:$G=MAXIFS(UpdateSheet!$G:$G, UpdateSheet!$H:$H, G1604, UpdateSheet!$I:$I, J1604, UpdateSheet!$G:$G, "&lt;=" &amp; D1604)) * (UpdateSheet!$H:$H=G1604) *(UpdateSheet!$I:$I=J1604), 0))), "")) +
(IFNA(IF(A1604="", "", INDEX(UpdateSheet!$O:$O, MATCH(1, (UpdateSheet!$G:$G=MAXIFS(UpdateSheet!$G:$G, UpdateSheet!$M:$M, K1604,UpdateSheet!$N:$N, N1604, UpdateSheet!$G:$G, "&lt;=" &amp; D1604)) * (UpdateSheet!$M:$M=K1604) *(UpdateSheet!$N:$N=N1604), 0))), ""))
)
</f>
        <v/>
      </c>
      <c r="R1604" s="81" t="s">
        <v>97</v>
      </c>
      <c r="S1604" s="63"/>
      <c r="T1604" s="87"/>
      <c r="U1604" s="84" t="s">
        <v>97</v>
      </c>
      <c r="V1604" s="84" t="s">
        <v>97</v>
      </c>
      <c r="W1604" s="85" t="b">
        <v>0</v>
      </c>
      <c r="X1604" s="63"/>
      <c r="Y1604" s="63"/>
      <c r="Z1604" s="63"/>
    </row>
    <row r="1605">
      <c r="A1605" s="75"/>
      <c r="B1605" s="94"/>
      <c r="C1605" s="75"/>
      <c r="D1605" s="76"/>
      <c r="E1605" s="75" t="s">
        <v>97</v>
      </c>
      <c r="F1605" s="75" t="s">
        <v>97</v>
      </c>
      <c r="G1605" s="77"/>
      <c r="H1605" s="77"/>
      <c r="I1605" s="80"/>
      <c r="J1605" s="77" t="s">
        <v>97</v>
      </c>
      <c r="K1605" s="79" t="s">
        <v>97</v>
      </c>
      <c r="L1605" s="79"/>
      <c r="M1605" s="80"/>
      <c r="N1605" s="79" t="s">
        <v>97</v>
      </c>
      <c r="O1605" s="81" t="str">
        <f t="array" ref="O1605">IF(A1605="", "", (IFNA(IF(A1605="", "", INDEX(UpdateSheet!$L:$L, MATCH(1, (UpdateSheet!$G:$G=MAXIFS(UpdateSheet!$G:$G, UpdateSheet!$H:$H, G1605, UpdateSheet!$G:$G, "&lt;=" &amp; D1605)) * (UpdateSheet!$H:$H=G1605), 0))), "") * J1605) +
(IFNA(IF(A1605="", "", INDEX(UpdateSheet!$P:$P, MATCH(1, (UpdateSheet!$G:$G=MAXIFS(UpdateSheet!$G:$G, UpdateSheet!$M:$M, K1605, UpdateSheet!$G:$G, "&lt;=" &amp; D1605)) * (UpdateSheet!$M:$M=K1605), 0))), "") * N1605)
)
</f>
        <v/>
      </c>
      <c r="P1605" s="86"/>
      <c r="Q1605" s="82" t="str">
        <f t="array" ref="Q1605">IF(A1605="", "", (IFNA(IF(A1605="", "", INDEX(UpdateSheet!$K:$K, MATCH(1, (UpdateSheet!$G:$G=MAXIFS(UpdateSheet!$G:$G, UpdateSheet!$H:$H, G1605, UpdateSheet!$I:$I, J1605, UpdateSheet!$G:$G, "&lt;=" &amp; D1605)) * (UpdateSheet!$H:$H=G1605) *(UpdateSheet!$I:$I=J1605), 0))), "")) +
(IFNA(IF(A1605="", "", INDEX(UpdateSheet!$O:$O, MATCH(1, (UpdateSheet!$G:$G=MAXIFS(UpdateSheet!$G:$G, UpdateSheet!$M:$M, K1605,UpdateSheet!$N:$N, N1605, UpdateSheet!$G:$G, "&lt;=" &amp; D1605)) * (UpdateSheet!$M:$M=K1605) *(UpdateSheet!$N:$N=N1605), 0))), ""))
)
</f>
        <v/>
      </c>
      <c r="R1605" s="81" t="s">
        <v>97</v>
      </c>
      <c r="S1605" s="63"/>
      <c r="T1605" s="87"/>
      <c r="U1605" s="84" t="s">
        <v>97</v>
      </c>
      <c r="V1605" s="84" t="s">
        <v>97</v>
      </c>
      <c r="W1605" s="85" t="b">
        <v>0</v>
      </c>
      <c r="X1605" s="63"/>
      <c r="Y1605" s="63"/>
      <c r="Z1605" s="63"/>
    </row>
    <row r="1606">
      <c r="A1606" s="75"/>
      <c r="B1606" s="94"/>
      <c r="C1606" s="75"/>
      <c r="D1606" s="76"/>
      <c r="E1606" s="75" t="s">
        <v>97</v>
      </c>
      <c r="F1606" s="75" t="s">
        <v>97</v>
      </c>
      <c r="G1606" s="77"/>
      <c r="H1606" s="77"/>
      <c r="I1606" s="80"/>
      <c r="J1606" s="77" t="s">
        <v>97</v>
      </c>
      <c r="K1606" s="79" t="s">
        <v>97</v>
      </c>
      <c r="L1606" s="79"/>
      <c r="M1606" s="80"/>
      <c r="N1606" s="79" t="s">
        <v>97</v>
      </c>
      <c r="O1606" s="81" t="str">
        <f t="array" ref="O1606">IF(A1606="", "", (IFNA(IF(A1606="", "", INDEX(UpdateSheet!$L:$L, MATCH(1, (UpdateSheet!$G:$G=MAXIFS(UpdateSheet!$G:$G, UpdateSheet!$H:$H, G1606, UpdateSheet!$G:$G, "&lt;=" &amp; D1606)) * (UpdateSheet!$H:$H=G1606), 0))), "") * J1606) +
(IFNA(IF(A1606="", "", INDEX(UpdateSheet!$P:$P, MATCH(1, (UpdateSheet!$G:$G=MAXIFS(UpdateSheet!$G:$G, UpdateSheet!$M:$M, K1606, UpdateSheet!$G:$G, "&lt;=" &amp; D1606)) * (UpdateSheet!$M:$M=K1606), 0))), "") * N1606)
)
</f>
        <v/>
      </c>
      <c r="P1606" s="86"/>
      <c r="Q1606" s="82" t="str">
        <f t="array" ref="Q1606">IF(A1606="", "", (IFNA(IF(A1606="", "", INDEX(UpdateSheet!$K:$K, MATCH(1, (UpdateSheet!$G:$G=MAXIFS(UpdateSheet!$G:$G, UpdateSheet!$H:$H, G1606, UpdateSheet!$I:$I, J1606, UpdateSheet!$G:$G, "&lt;=" &amp; D1606)) * (UpdateSheet!$H:$H=G1606) *(UpdateSheet!$I:$I=J1606), 0))), "")) +
(IFNA(IF(A1606="", "", INDEX(UpdateSheet!$O:$O, MATCH(1, (UpdateSheet!$G:$G=MAXIFS(UpdateSheet!$G:$G, UpdateSheet!$M:$M, K1606,UpdateSheet!$N:$N, N1606, UpdateSheet!$G:$G, "&lt;=" &amp; D1606)) * (UpdateSheet!$M:$M=K1606) *(UpdateSheet!$N:$N=N1606), 0))), ""))
)
</f>
        <v/>
      </c>
      <c r="R1606" s="81" t="s">
        <v>97</v>
      </c>
      <c r="S1606" s="63"/>
      <c r="T1606" s="87"/>
      <c r="U1606" s="84" t="s">
        <v>97</v>
      </c>
      <c r="V1606" s="84" t="s">
        <v>97</v>
      </c>
      <c r="W1606" s="85" t="b">
        <v>0</v>
      </c>
      <c r="X1606" s="63"/>
      <c r="Y1606" s="63"/>
      <c r="Z1606" s="63"/>
    </row>
    <row r="1607">
      <c r="A1607" s="75"/>
      <c r="B1607" s="94"/>
      <c r="C1607" s="75"/>
      <c r="D1607" s="76"/>
      <c r="E1607" s="75" t="s">
        <v>97</v>
      </c>
      <c r="F1607" s="75" t="s">
        <v>97</v>
      </c>
      <c r="G1607" s="77"/>
      <c r="H1607" s="77"/>
      <c r="I1607" s="80"/>
      <c r="J1607" s="77" t="s">
        <v>97</v>
      </c>
      <c r="K1607" s="79" t="s">
        <v>97</v>
      </c>
      <c r="L1607" s="79"/>
      <c r="M1607" s="80"/>
      <c r="N1607" s="79" t="s">
        <v>97</v>
      </c>
      <c r="O1607" s="81" t="str">
        <f t="array" ref="O1607">IF(A1607="", "", (IFNA(IF(A1607="", "", INDEX(UpdateSheet!$L:$L, MATCH(1, (UpdateSheet!$G:$G=MAXIFS(UpdateSheet!$G:$G, UpdateSheet!$H:$H, G1607, UpdateSheet!$G:$G, "&lt;=" &amp; D1607)) * (UpdateSheet!$H:$H=G1607), 0))), "") * J1607) +
(IFNA(IF(A1607="", "", INDEX(UpdateSheet!$P:$P, MATCH(1, (UpdateSheet!$G:$G=MAXIFS(UpdateSheet!$G:$G, UpdateSheet!$M:$M, K1607, UpdateSheet!$G:$G, "&lt;=" &amp; D1607)) * (UpdateSheet!$M:$M=K1607), 0))), "") * N1607)
)
</f>
        <v/>
      </c>
      <c r="P1607" s="86"/>
      <c r="Q1607" s="82" t="str">
        <f t="array" ref="Q1607">IF(A1607="", "", (IFNA(IF(A1607="", "", INDEX(UpdateSheet!$K:$K, MATCH(1, (UpdateSheet!$G:$G=MAXIFS(UpdateSheet!$G:$G, UpdateSheet!$H:$H, G1607, UpdateSheet!$I:$I, J1607, UpdateSheet!$G:$G, "&lt;=" &amp; D1607)) * (UpdateSheet!$H:$H=G1607) *(UpdateSheet!$I:$I=J1607), 0))), "")) +
(IFNA(IF(A1607="", "", INDEX(UpdateSheet!$O:$O, MATCH(1, (UpdateSheet!$G:$G=MAXIFS(UpdateSheet!$G:$G, UpdateSheet!$M:$M, K1607,UpdateSheet!$N:$N, N1607, UpdateSheet!$G:$G, "&lt;=" &amp; D1607)) * (UpdateSheet!$M:$M=K1607) *(UpdateSheet!$N:$N=N1607), 0))), ""))
)
</f>
        <v/>
      </c>
      <c r="R1607" s="81" t="s">
        <v>97</v>
      </c>
      <c r="S1607" s="63"/>
      <c r="T1607" s="87"/>
      <c r="U1607" s="84" t="s">
        <v>97</v>
      </c>
      <c r="V1607" s="84" t="s">
        <v>97</v>
      </c>
      <c r="W1607" s="85" t="b">
        <v>0</v>
      </c>
      <c r="X1607" s="63"/>
      <c r="Y1607" s="63"/>
      <c r="Z1607" s="63"/>
    </row>
    <row r="1608">
      <c r="A1608" s="75"/>
      <c r="B1608" s="94"/>
      <c r="C1608" s="75"/>
      <c r="D1608" s="76"/>
      <c r="E1608" s="75" t="s">
        <v>97</v>
      </c>
      <c r="F1608" s="75" t="s">
        <v>97</v>
      </c>
      <c r="G1608" s="77"/>
      <c r="H1608" s="77"/>
      <c r="I1608" s="80"/>
      <c r="J1608" s="77" t="s">
        <v>97</v>
      </c>
      <c r="K1608" s="79" t="s">
        <v>97</v>
      </c>
      <c r="L1608" s="79"/>
      <c r="M1608" s="80"/>
      <c r="N1608" s="79" t="s">
        <v>97</v>
      </c>
      <c r="O1608" s="81" t="str">
        <f t="array" ref="O1608">IF(A1608="", "", (IFNA(IF(A1608="", "", INDEX(UpdateSheet!$L:$L, MATCH(1, (UpdateSheet!$G:$G=MAXIFS(UpdateSheet!$G:$G, UpdateSheet!$H:$H, G1608, UpdateSheet!$G:$G, "&lt;=" &amp; D1608)) * (UpdateSheet!$H:$H=G1608), 0))), "") * J1608) +
(IFNA(IF(A1608="", "", INDEX(UpdateSheet!$P:$P, MATCH(1, (UpdateSheet!$G:$G=MAXIFS(UpdateSheet!$G:$G, UpdateSheet!$M:$M, K1608, UpdateSheet!$G:$G, "&lt;=" &amp; D1608)) * (UpdateSheet!$M:$M=K1608), 0))), "") * N1608)
)
</f>
        <v/>
      </c>
      <c r="P1608" s="86"/>
      <c r="Q1608" s="82" t="str">
        <f t="array" ref="Q1608">IF(A1608="", "", (IFNA(IF(A1608="", "", INDEX(UpdateSheet!$K:$K, MATCH(1, (UpdateSheet!$G:$G=MAXIFS(UpdateSheet!$G:$G, UpdateSheet!$H:$H, G1608, UpdateSheet!$I:$I, J1608, UpdateSheet!$G:$G, "&lt;=" &amp; D1608)) * (UpdateSheet!$H:$H=G1608) *(UpdateSheet!$I:$I=J1608), 0))), "")) +
(IFNA(IF(A1608="", "", INDEX(UpdateSheet!$O:$O, MATCH(1, (UpdateSheet!$G:$G=MAXIFS(UpdateSheet!$G:$G, UpdateSheet!$M:$M, K1608,UpdateSheet!$N:$N, N1608, UpdateSheet!$G:$G, "&lt;=" &amp; D1608)) * (UpdateSheet!$M:$M=K1608) *(UpdateSheet!$N:$N=N1608), 0))), ""))
)
</f>
        <v/>
      </c>
      <c r="R1608" s="81" t="s">
        <v>97</v>
      </c>
      <c r="S1608" s="63"/>
      <c r="T1608" s="87"/>
      <c r="U1608" s="84" t="s">
        <v>97</v>
      </c>
      <c r="V1608" s="84" t="s">
        <v>97</v>
      </c>
      <c r="W1608" s="85" t="b">
        <v>0</v>
      </c>
      <c r="X1608" s="63"/>
      <c r="Y1608" s="63"/>
      <c r="Z1608" s="63"/>
    </row>
    <row r="1609">
      <c r="A1609" s="75"/>
      <c r="B1609" s="94"/>
      <c r="C1609" s="75"/>
      <c r="D1609" s="76"/>
      <c r="E1609" s="75" t="s">
        <v>97</v>
      </c>
      <c r="F1609" s="75" t="s">
        <v>97</v>
      </c>
      <c r="G1609" s="77"/>
      <c r="H1609" s="77"/>
      <c r="I1609" s="80"/>
      <c r="J1609" s="77" t="s">
        <v>97</v>
      </c>
      <c r="K1609" s="79" t="s">
        <v>97</v>
      </c>
      <c r="L1609" s="79"/>
      <c r="M1609" s="80"/>
      <c r="N1609" s="79" t="s">
        <v>97</v>
      </c>
      <c r="O1609" s="81" t="str">
        <f t="array" ref="O1609">IF(A1609="", "", (IFNA(IF(A1609="", "", INDEX(UpdateSheet!$L:$L, MATCH(1, (UpdateSheet!$G:$G=MAXIFS(UpdateSheet!$G:$G, UpdateSheet!$H:$H, G1609, UpdateSheet!$G:$G, "&lt;=" &amp; D1609)) * (UpdateSheet!$H:$H=G1609), 0))), "") * J1609) +
(IFNA(IF(A1609="", "", INDEX(UpdateSheet!$P:$P, MATCH(1, (UpdateSheet!$G:$G=MAXIFS(UpdateSheet!$G:$G, UpdateSheet!$M:$M, K1609, UpdateSheet!$G:$G, "&lt;=" &amp; D1609)) * (UpdateSheet!$M:$M=K1609), 0))), "") * N1609)
)
</f>
        <v/>
      </c>
      <c r="P1609" s="86"/>
      <c r="Q1609" s="82" t="str">
        <f t="array" ref="Q1609">IF(A1609="", "", (IFNA(IF(A1609="", "", INDEX(UpdateSheet!$K:$K, MATCH(1, (UpdateSheet!$G:$G=MAXIFS(UpdateSheet!$G:$G, UpdateSheet!$H:$H, G1609, UpdateSheet!$I:$I, J1609, UpdateSheet!$G:$G, "&lt;=" &amp; D1609)) * (UpdateSheet!$H:$H=G1609) *(UpdateSheet!$I:$I=J1609), 0))), "")) +
(IFNA(IF(A1609="", "", INDEX(UpdateSheet!$O:$O, MATCH(1, (UpdateSheet!$G:$G=MAXIFS(UpdateSheet!$G:$G, UpdateSheet!$M:$M, K1609,UpdateSheet!$N:$N, N1609, UpdateSheet!$G:$G, "&lt;=" &amp; D1609)) * (UpdateSheet!$M:$M=K1609) *(UpdateSheet!$N:$N=N1609), 0))), ""))
)
</f>
        <v/>
      </c>
      <c r="R1609" s="81" t="s">
        <v>97</v>
      </c>
      <c r="S1609" s="63"/>
      <c r="T1609" s="87"/>
      <c r="U1609" s="84" t="s">
        <v>97</v>
      </c>
      <c r="V1609" s="84" t="s">
        <v>97</v>
      </c>
      <c r="W1609" s="85" t="b">
        <v>0</v>
      </c>
      <c r="X1609" s="63"/>
      <c r="Y1609" s="63"/>
      <c r="Z1609" s="63"/>
    </row>
    <row r="1610">
      <c r="A1610" s="75"/>
      <c r="B1610" s="94"/>
      <c r="C1610" s="75"/>
      <c r="D1610" s="76"/>
      <c r="E1610" s="75" t="s">
        <v>97</v>
      </c>
      <c r="F1610" s="75" t="s">
        <v>97</v>
      </c>
      <c r="G1610" s="77"/>
      <c r="H1610" s="77"/>
      <c r="I1610" s="80"/>
      <c r="J1610" s="77" t="s">
        <v>97</v>
      </c>
      <c r="K1610" s="79" t="s">
        <v>97</v>
      </c>
      <c r="L1610" s="79"/>
      <c r="M1610" s="80"/>
      <c r="N1610" s="79" t="s">
        <v>97</v>
      </c>
      <c r="O1610" s="81" t="str">
        <f t="array" ref="O1610">IF(A1610="", "", (IFNA(IF(A1610="", "", INDEX(UpdateSheet!$L:$L, MATCH(1, (UpdateSheet!$G:$G=MAXIFS(UpdateSheet!$G:$G, UpdateSheet!$H:$H, G1610, UpdateSheet!$G:$G, "&lt;=" &amp; D1610)) * (UpdateSheet!$H:$H=G1610), 0))), "") * J1610) +
(IFNA(IF(A1610="", "", INDEX(UpdateSheet!$P:$P, MATCH(1, (UpdateSheet!$G:$G=MAXIFS(UpdateSheet!$G:$G, UpdateSheet!$M:$M, K1610, UpdateSheet!$G:$G, "&lt;=" &amp; D1610)) * (UpdateSheet!$M:$M=K1610), 0))), "") * N1610)
)
</f>
        <v/>
      </c>
      <c r="P1610" s="86"/>
      <c r="Q1610" s="82" t="str">
        <f t="array" ref="Q1610">IF(A1610="", "", (IFNA(IF(A1610="", "", INDEX(UpdateSheet!$K:$K, MATCH(1, (UpdateSheet!$G:$G=MAXIFS(UpdateSheet!$G:$G, UpdateSheet!$H:$H, G1610, UpdateSheet!$I:$I, J1610, UpdateSheet!$G:$G, "&lt;=" &amp; D1610)) * (UpdateSheet!$H:$H=G1610) *(UpdateSheet!$I:$I=J1610), 0))), "")) +
(IFNA(IF(A1610="", "", INDEX(UpdateSheet!$O:$O, MATCH(1, (UpdateSheet!$G:$G=MAXIFS(UpdateSheet!$G:$G, UpdateSheet!$M:$M, K1610,UpdateSheet!$N:$N, N1610, UpdateSheet!$G:$G, "&lt;=" &amp; D1610)) * (UpdateSheet!$M:$M=K1610) *(UpdateSheet!$N:$N=N1610), 0))), ""))
)
</f>
        <v/>
      </c>
      <c r="R1610" s="81" t="s">
        <v>97</v>
      </c>
      <c r="S1610" s="63"/>
      <c r="T1610" s="87"/>
      <c r="U1610" s="84" t="s">
        <v>97</v>
      </c>
      <c r="V1610" s="84" t="s">
        <v>97</v>
      </c>
      <c r="W1610" s="85" t="b">
        <v>0</v>
      </c>
      <c r="X1610" s="63"/>
      <c r="Y1610" s="63"/>
      <c r="Z1610" s="63"/>
    </row>
    <row r="1611">
      <c r="A1611" s="75"/>
      <c r="B1611" s="94"/>
      <c r="C1611" s="75"/>
      <c r="D1611" s="76"/>
      <c r="E1611" s="75" t="s">
        <v>97</v>
      </c>
      <c r="F1611" s="75" t="s">
        <v>97</v>
      </c>
      <c r="G1611" s="77"/>
      <c r="H1611" s="77"/>
      <c r="I1611" s="80"/>
      <c r="J1611" s="77" t="s">
        <v>97</v>
      </c>
      <c r="K1611" s="79" t="s">
        <v>97</v>
      </c>
      <c r="L1611" s="79"/>
      <c r="M1611" s="80"/>
      <c r="N1611" s="79" t="s">
        <v>97</v>
      </c>
      <c r="O1611" s="81" t="str">
        <f t="array" ref="O1611">IF(A1611="", "", (IFNA(IF(A1611="", "", INDEX(UpdateSheet!$L:$L, MATCH(1, (UpdateSheet!$G:$G=MAXIFS(UpdateSheet!$G:$G, UpdateSheet!$H:$H, G1611, UpdateSheet!$G:$G, "&lt;=" &amp; D1611)) * (UpdateSheet!$H:$H=G1611), 0))), "") * J1611) +
(IFNA(IF(A1611="", "", INDEX(UpdateSheet!$P:$P, MATCH(1, (UpdateSheet!$G:$G=MAXIFS(UpdateSheet!$G:$G, UpdateSheet!$M:$M, K1611, UpdateSheet!$G:$G, "&lt;=" &amp; D1611)) * (UpdateSheet!$M:$M=K1611), 0))), "") * N1611)
)
</f>
        <v/>
      </c>
      <c r="P1611" s="86"/>
      <c r="Q1611" s="82" t="str">
        <f t="array" ref="Q1611">IF(A1611="", "", (IFNA(IF(A1611="", "", INDEX(UpdateSheet!$K:$K, MATCH(1, (UpdateSheet!$G:$G=MAXIFS(UpdateSheet!$G:$G, UpdateSheet!$H:$H, G1611, UpdateSheet!$I:$I, J1611, UpdateSheet!$G:$G, "&lt;=" &amp; D1611)) * (UpdateSheet!$H:$H=G1611) *(UpdateSheet!$I:$I=J1611), 0))), "")) +
(IFNA(IF(A1611="", "", INDEX(UpdateSheet!$O:$O, MATCH(1, (UpdateSheet!$G:$G=MAXIFS(UpdateSheet!$G:$G, UpdateSheet!$M:$M, K1611,UpdateSheet!$N:$N, N1611, UpdateSheet!$G:$G, "&lt;=" &amp; D1611)) * (UpdateSheet!$M:$M=K1611) *(UpdateSheet!$N:$N=N1611), 0))), ""))
)
</f>
        <v/>
      </c>
      <c r="R1611" s="81" t="s">
        <v>97</v>
      </c>
      <c r="S1611" s="63"/>
      <c r="T1611" s="87"/>
      <c r="U1611" s="84" t="s">
        <v>97</v>
      </c>
      <c r="V1611" s="84" t="s">
        <v>97</v>
      </c>
      <c r="W1611" s="85" t="b">
        <v>0</v>
      </c>
      <c r="X1611" s="63"/>
      <c r="Y1611" s="63"/>
      <c r="Z1611" s="63"/>
    </row>
    <row r="1612">
      <c r="A1612" s="75"/>
      <c r="B1612" s="94"/>
      <c r="C1612" s="75"/>
      <c r="D1612" s="76"/>
      <c r="E1612" s="75" t="s">
        <v>97</v>
      </c>
      <c r="F1612" s="75" t="s">
        <v>97</v>
      </c>
      <c r="G1612" s="77"/>
      <c r="H1612" s="77"/>
      <c r="I1612" s="80"/>
      <c r="J1612" s="77" t="s">
        <v>97</v>
      </c>
      <c r="K1612" s="79" t="s">
        <v>97</v>
      </c>
      <c r="L1612" s="79"/>
      <c r="M1612" s="80"/>
      <c r="N1612" s="79" t="s">
        <v>97</v>
      </c>
      <c r="O1612" s="81" t="str">
        <f t="array" ref="O1612">IF(A1612="", "", (IFNA(IF(A1612="", "", INDEX(UpdateSheet!$L:$L, MATCH(1, (UpdateSheet!$G:$G=MAXIFS(UpdateSheet!$G:$G, UpdateSheet!$H:$H, G1612, UpdateSheet!$G:$G, "&lt;=" &amp; D1612)) * (UpdateSheet!$H:$H=G1612), 0))), "") * J1612) +
(IFNA(IF(A1612="", "", INDEX(UpdateSheet!$P:$P, MATCH(1, (UpdateSheet!$G:$G=MAXIFS(UpdateSheet!$G:$G, UpdateSheet!$M:$M, K1612, UpdateSheet!$G:$G, "&lt;=" &amp; D1612)) * (UpdateSheet!$M:$M=K1612), 0))), "") * N1612)
)
</f>
        <v/>
      </c>
      <c r="P1612" s="86"/>
      <c r="Q1612" s="82" t="str">
        <f t="array" ref="Q1612">IF(A1612="", "", (IFNA(IF(A1612="", "", INDEX(UpdateSheet!$K:$K, MATCH(1, (UpdateSheet!$G:$G=MAXIFS(UpdateSheet!$G:$G, UpdateSheet!$H:$H, G1612, UpdateSheet!$I:$I, J1612, UpdateSheet!$G:$G, "&lt;=" &amp; D1612)) * (UpdateSheet!$H:$H=G1612) *(UpdateSheet!$I:$I=J1612), 0))), "")) +
(IFNA(IF(A1612="", "", INDEX(UpdateSheet!$O:$O, MATCH(1, (UpdateSheet!$G:$G=MAXIFS(UpdateSheet!$G:$G, UpdateSheet!$M:$M, K1612,UpdateSheet!$N:$N, N1612, UpdateSheet!$G:$G, "&lt;=" &amp; D1612)) * (UpdateSheet!$M:$M=K1612) *(UpdateSheet!$N:$N=N1612), 0))), ""))
)
</f>
        <v/>
      </c>
      <c r="R1612" s="81" t="s">
        <v>97</v>
      </c>
      <c r="S1612" s="63"/>
      <c r="T1612" s="87"/>
      <c r="U1612" s="84" t="s">
        <v>97</v>
      </c>
      <c r="V1612" s="84" t="s">
        <v>97</v>
      </c>
      <c r="W1612" s="85" t="b">
        <v>0</v>
      </c>
      <c r="X1612" s="63"/>
      <c r="Y1612" s="63"/>
      <c r="Z1612" s="63"/>
    </row>
    <row r="1613">
      <c r="A1613" s="75"/>
      <c r="B1613" s="94"/>
      <c r="C1613" s="75"/>
      <c r="D1613" s="76"/>
      <c r="E1613" s="75" t="s">
        <v>97</v>
      </c>
      <c r="F1613" s="75" t="s">
        <v>97</v>
      </c>
      <c r="G1613" s="77"/>
      <c r="H1613" s="77"/>
      <c r="I1613" s="80"/>
      <c r="J1613" s="77" t="s">
        <v>97</v>
      </c>
      <c r="K1613" s="79" t="s">
        <v>97</v>
      </c>
      <c r="L1613" s="79"/>
      <c r="M1613" s="80"/>
      <c r="N1613" s="79" t="s">
        <v>97</v>
      </c>
      <c r="O1613" s="81" t="str">
        <f t="array" ref="O1613">IF(A1613="", "", (IFNA(IF(A1613="", "", INDEX(UpdateSheet!$L:$L, MATCH(1, (UpdateSheet!$G:$G=MAXIFS(UpdateSheet!$G:$G, UpdateSheet!$H:$H, G1613, UpdateSheet!$G:$G, "&lt;=" &amp; D1613)) * (UpdateSheet!$H:$H=G1613), 0))), "") * J1613) +
(IFNA(IF(A1613="", "", INDEX(UpdateSheet!$P:$P, MATCH(1, (UpdateSheet!$G:$G=MAXIFS(UpdateSheet!$G:$G, UpdateSheet!$M:$M, K1613, UpdateSheet!$G:$G, "&lt;=" &amp; D1613)) * (UpdateSheet!$M:$M=K1613), 0))), "") * N1613)
)
</f>
        <v/>
      </c>
      <c r="P1613" s="86"/>
      <c r="Q1613" s="82" t="str">
        <f t="array" ref="Q1613">IF(A1613="", "", (IFNA(IF(A1613="", "", INDEX(UpdateSheet!$K:$K, MATCH(1, (UpdateSheet!$G:$G=MAXIFS(UpdateSheet!$G:$G, UpdateSheet!$H:$H, G1613, UpdateSheet!$I:$I, J1613, UpdateSheet!$G:$G, "&lt;=" &amp; D1613)) * (UpdateSheet!$H:$H=G1613) *(UpdateSheet!$I:$I=J1613), 0))), "")) +
(IFNA(IF(A1613="", "", INDEX(UpdateSheet!$O:$O, MATCH(1, (UpdateSheet!$G:$G=MAXIFS(UpdateSheet!$G:$G, UpdateSheet!$M:$M, K1613,UpdateSheet!$N:$N, N1613, UpdateSheet!$G:$G, "&lt;=" &amp; D1613)) * (UpdateSheet!$M:$M=K1613) *(UpdateSheet!$N:$N=N1613), 0))), ""))
)
</f>
        <v/>
      </c>
      <c r="R1613" s="81" t="s">
        <v>97</v>
      </c>
      <c r="S1613" s="63"/>
      <c r="T1613" s="87"/>
      <c r="U1613" s="84" t="s">
        <v>97</v>
      </c>
      <c r="V1613" s="84" t="s">
        <v>97</v>
      </c>
      <c r="W1613" s="85" t="b">
        <v>0</v>
      </c>
      <c r="X1613" s="63"/>
      <c r="Y1613" s="63"/>
      <c r="Z1613" s="63"/>
    </row>
    <row r="1614">
      <c r="A1614" s="75"/>
      <c r="B1614" s="94"/>
      <c r="C1614" s="75"/>
      <c r="D1614" s="76"/>
      <c r="E1614" s="75" t="s">
        <v>97</v>
      </c>
      <c r="F1614" s="75" t="s">
        <v>97</v>
      </c>
      <c r="G1614" s="77"/>
      <c r="H1614" s="77"/>
      <c r="I1614" s="80"/>
      <c r="J1614" s="77" t="s">
        <v>97</v>
      </c>
      <c r="K1614" s="79" t="s">
        <v>97</v>
      </c>
      <c r="L1614" s="79"/>
      <c r="M1614" s="80"/>
      <c r="N1614" s="79" t="s">
        <v>97</v>
      </c>
      <c r="O1614" s="81" t="str">
        <f t="array" ref="O1614">IF(A1614="", "", (IFNA(IF(A1614="", "", INDEX(UpdateSheet!$L:$L, MATCH(1, (UpdateSheet!$G:$G=MAXIFS(UpdateSheet!$G:$G, UpdateSheet!$H:$H, G1614, UpdateSheet!$G:$G, "&lt;=" &amp; D1614)) * (UpdateSheet!$H:$H=G1614), 0))), "") * J1614) +
(IFNA(IF(A1614="", "", INDEX(UpdateSheet!$P:$P, MATCH(1, (UpdateSheet!$G:$G=MAXIFS(UpdateSheet!$G:$G, UpdateSheet!$M:$M, K1614, UpdateSheet!$G:$G, "&lt;=" &amp; D1614)) * (UpdateSheet!$M:$M=K1614), 0))), "") * N1614)
)
</f>
        <v/>
      </c>
      <c r="P1614" s="86"/>
      <c r="Q1614" s="82" t="str">
        <f t="array" ref="Q1614">IF(A1614="", "", (IFNA(IF(A1614="", "", INDEX(UpdateSheet!$K:$K, MATCH(1, (UpdateSheet!$G:$G=MAXIFS(UpdateSheet!$G:$G, UpdateSheet!$H:$H, G1614, UpdateSheet!$I:$I, J1614, UpdateSheet!$G:$G, "&lt;=" &amp; D1614)) * (UpdateSheet!$H:$H=G1614) *(UpdateSheet!$I:$I=J1614), 0))), "")) +
(IFNA(IF(A1614="", "", INDEX(UpdateSheet!$O:$O, MATCH(1, (UpdateSheet!$G:$G=MAXIFS(UpdateSheet!$G:$G, UpdateSheet!$M:$M, K1614,UpdateSheet!$N:$N, N1614, UpdateSheet!$G:$G, "&lt;=" &amp; D1614)) * (UpdateSheet!$M:$M=K1614) *(UpdateSheet!$N:$N=N1614), 0))), ""))
)
</f>
        <v/>
      </c>
      <c r="R1614" s="81" t="s">
        <v>97</v>
      </c>
      <c r="S1614" s="63"/>
      <c r="T1614" s="87"/>
      <c r="U1614" s="84" t="s">
        <v>97</v>
      </c>
      <c r="V1614" s="84" t="s">
        <v>97</v>
      </c>
      <c r="W1614" s="85" t="b">
        <v>0</v>
      </c>
      <c r="X1614" s="63"/>
      <c r="Y1614" s="63"/>
      <c r="Z1614" s="63"/>
    </row>
    <row r="1615">
      <c r="A1615" s="75"/>
      <c r="B1615" s="94"/>
      <c r="C1615" s="75"/>
      <c r="D1615" s="76"/>
      <c r="E1615" s="75" t="s">
        <v>97</v>
      </c>
      <c r="F1615" s="75" t="s">
        <v>97</v>
      </c>
      <c r="G1615" s="77"/>
      <c r="H1615" s="77"/>
      <c r="I1615" s="80"/>
      <c r="J1615" s="77" t="s">
        <v>97</v>
      </c>
      <c r="K1615" s="79" t="s">
        <v>97</v>
      </c>
      <c r="L1615" s="79"/>
      <c r="M1615" s="80"/>
      <c r="N1615" s="79" t="s">
        <v>97</v>
      </c>
      <c r="O1615" s="81" t="str">
        <f t="array" ref="O1615">IF(A1615="", "", (IFNA(IF(A1615="", "", INDEX(UpdateSheet!$L:$L, MATCH(1, (UpdateSheet!$G:$G=MAXIFS(UpdateSheet!$G:$G, UpdateSheet!$H:$H, G1615, UpdateSheet!$G:$G, "&lt;=" &amp; D1615)) * (UpdateSheet!$H:$H=G1615), 0))), "") * J1615) +
(IFNA(IF(A1615="", "", INDEX(UpdateSheet!$P:$P, MATCH(1, (UpdateSheet!$G:$G=MAXIFS(UpdateSheet!$G:$G, UpdateSheet!$M:$M, K1615, UpdateSheet!$G:$G, "&lt;=" &amp; D1615)) * (UpdateSheet!$M:$M=K1615), 0))), "") * N1615)
)
</f>
        <v/>
      </c>
      <c r="P1615" s="86"/>
      <c r="Q1615" s="82" t="str">
        <f t="array" ref="Q1615">IF(A1615="", "", (IFNA(IF(A1615="", "", INDEX(UpdateSheet!$K:$K, MATCH(1, (UpdateSheet!$G:$G=MAXIFS(UpdateSheet!$G:$G, UpdateSheet!$H:$H, G1615, UpdateSheet!$I:$I, J1615, UpdateSheet!$G:$G, "&lt;=" &amp; D1615)) * (UpdateSheet!$H:$H=G1615) *(UpdateSheet!$I:$I=J1615), 0))), "")) +
(IFNA(IF(A1615="", "", INDEX(UpdateSheet!$O:$O, MATCH(1, (UpdateSheet!$G:$G=MAXIFS(UpdateSheet!$G:$G, UpdateSheet!$M:$M, K1615,UpdateSheet!$N:$N, N1615, UpdateSheet!$G:$G, "&lt;=" &amp; D1615)) * (UpdateSheet!$M:$M=K1615) *(UpdateSheet!$N:$N=N1615), 0))), ""))
)
</f>
        <v/>
      </c>
      <c r="R1615" s="81" t="s">
        <v>97</v>
      </c>
      <c r="S1615" s="63"/>
      <c r="T1615" s="87"/>
      <c r="U1615" s="84" t="s">
        <v>97</v>
      </c>
      <c r="V1615" s="84" t="s">
        <v>97</v>
      </c>
      <c r="W1615" s="85" t="b">
        <v>0</v>
      </c>
      <c r="X1615" s="63"/>
      <c r="Y1615" s="63"/>
      <c r="Z1615" s="63"/>
    </row>
    <row r="1616">
      <c r="A1616" s="75"/>
      <c r="B1616" s="94"/>
      <c r="C1616" s="75"/>
      <c r="D1616" s="76"/>
      <c r="E1616" s="75" t="s">
        <v>97</v>
      </c>
      <c r="F1616" s="75" t="s">
        <v>97</v>
      </c>
      <c r="G1616" s="77"/>
      <c r="H1616" s="77"/>
      <c r="I1616" s="80"/>
      <c r="J1616" s="77" t="s">
        <v>97</v>
      </c>
      <c r="K1616" s="79" t="s">
        <v>97</v>
      </c>
      <c r="L1616" s="79"/>
      <c r="M1616" s="80"/>
      <c r="N1616" s="79" t="s">
        <v>97</v>
      </c>
      <c r="O1616" s="81" t="str">
        <f t="array" ref="O1616">IF(A1616="", "", (IFNA(IF(A1616="", "", INDEX(UpdateSheet!$L:$L, MATCH(1, (UpdateSheet!$G:$G=MAXIFS(UpdateSheet!$G:$G, UpdateSheet!$H:$H, G1616, UpdateSheet!$G:$G, "&lt;=" &amp; D1616)) * (UpdateSheet!$H:$H=G1616), 0))), "") * J1616) +
(IFNA(IF(A1616="", "", INDEX(UpdateSheet!$P:$P, MATCH(1, (UpdateSheet!$G:$G=MAXIFS(UpdateSheet!$G:$G, UpdateSheet!$M:$M, K1616, UpdateSheet!$G:$G, "&lt;=" &amp; D1616)) * (UpdateSheet!$M:$M=K1616), 0))), "") * N1616)
)
</f>
        <v/>
      </c>
      <c r="P1616" s="86"/>
      <c r="Q1616" s="82" t="str">
        <f t="array" ref="Q1616">IF(A1616="", "", (IFNA(IF(A1616="", "", INDEX(UpdateSheet!$K:$K, MATCH(1, (UpdateSheet!$G:$G=MAXIFS(UpdateSheet!$G:$G, UpdateSheet!$H:$H, G1616, UpdateSheet!$I:$I, J1616, UpdateSheet!$G:$G, "&lt;=" &amp; D1616)) * (UpdateSheet!$H:$H=G1616) *(UpdateSheet!$I:$I=J1616), 0))), "")) +
(IFNA(IF(A1616="", "", INDEX(UpdateSheet!$O:$O, MATCH(1, (UpdateSheet!$G:$G=MAXIFS(UpdateSheet!$G:$G, UpdateSheet!$M:$M, K1616,UpdateSheet!$N:$N, N1616, UpdateSheet!$G:$G, "&lt;=" &amp; D1616)) * (UpdateSheet!$M:$M=K1616) *(UpdateSheet!$N:$N=N1616), 0))), ""))
)
</f>
        <v/>
      </c>
      <c r="R1616" s="81" t="s">
        <v>97</v>
      </c>
      <c r="S1616" s="63"/>
      <c r="T1616" s="87"/>
      <c r="U1616" s="84" t="s">
        <v>97</v>
      </c>
      <c r="V1616" s="84" t="s">
        <v>97</v>
      </c>
      <c r="W1616" s="85" t="b">
        <v>0</v>
      </c>
      <c r="X1616" s="63"/>
      <c r="Y1616" s="63"/>
      <c r="Z1616" s="63"/>
    </row>
    <row r="1617">
      <c r="A1617" s="75"/>
      <c r="B1617" s="94"/>
      <c r="C1617" s="75"/>
      <c r="D1617" s="76"/>
      <c r="E1617" s="75" t="s">
        <v>97</v>
      </c>
      <c r="F1617" s="75" t="s">
        <v>97</v>
      </c>
      <c r="G1617" s="77"/>
      <c r="H1617" s="77"/>
      <c r="I1617" s="80"/>
      <c r="J1617" s="77" t="s">
        <v>97</v>
      </c>
      <c r="K1617" s="79" t="s">
        <v>97</v>
      </c>
      <c r="L1617" s="79"/>
      <c r="M1617" s="80"/>
      <c r="N1617" s="79" t="s">
        <v>97</v>
      </c>
      <c r="O1617" s="81" t="str">
        <f t="array" ref="O1617">IF(A1617="", "", (IFNA(IF(A1617="", "", INDEX(UpdateSheet!$L:$L, MATCH(1, (UpdateSheet!$G:$G=MAXIFS(UpdateSheet!$G:$G, UpdateSheet!$H:$H, G1617, UpdateSheet!$G:$G, "&lt;=" &amp; D1617)) * (UpdateSheet!$H:$H=G1617), 0))), "") * J1617) +
(IFNA(IF(A1617="", "", INDEX(UpdateSheet!$P:$P, MATCH(1, (UpdateSheet!$G:$G=MAXIFS(UpdateSheet!$G:$G, UpdateSheet!$M:$M, K1617, UpdateSheet!$G:$G, "&lt;=" &amp; D1617)) * (UpdateSheet!$M:$M=K1617), 0))), "") * N1617)
)
</f>
        <v/>
      </c>
      <c r="P1617" s="86"/>
      <c r="Q1617" s="82" t="str">
        <f t="array" ref="Q1617">IF(A1617="", "", (IFNA(IF(A1617="", "", INDEX(UpdateSheet!$K:$K, MATCH(1, (UpdateSheet!$G:$G=MAXIFS(UpdateSheet!$G:$G, UpdateSheet!$H:$H, G1617, UpdateSheet!$I:$I, J1617, UpdateSheet!$G:$G, "&lt;=" &amp; D1617)) * (UpdateSheet!$H:$H=G1617) *(UpdateSheet!$I:$I=J1617), 0))), "")) +
(IFNA(IF(A1617="", "", INDEX(UpdateSheet!$O:$O, MATCH(1, (UpdateSheet!$G:$G=MAXIFS(UpdateSheet!$G:$G, UpdateSheet!$M:$M, K1617,UpdateSheet!$N:$N, N1617, UpdateSheet!$G:$G, "&lt;=" &amp; D1617)) * (UpdateSheet!$M:$M=K1617) *(UpdateSheet!$N:$N=N1617), 0))), ""))
)
</f>
        <v/>
      </c>
      <c r="R1617" s="81" t="s">
        <v>97</v>
      </c>
      <c r="S1617" s="63"/>
      <c r="T1617" s="87"/>
      <c r="U1617" s="84" t="s">
        <v>97</v>
      </c>
      <c r="V1617" s="84" t="s">
        <v>97</v>
      </c>
      <c r="W1617" s="85" t="b">
        <v>0</v>
      </c>
      <c r="X1617" s="63"/>
      <c r="Y1617" s="63"/>
      <c r="Z1617" s="63"/>
    </row>
    <row r="1618">
      <c r="A1618" s="75"/>
      <c r="B1618" s="94"/>
      <c r="C1618" s="75"/>
      <c r="D1618" s="76"/>
      <c r="E1618" s="75" t="s">
        <v>97</v>
      </c>
      <c r="F1618" s="75" t="s">
        <v>97</v>
      </c>
      <c r="G1618" s="77"/>
      <c r="H1618" s="77"/>
      <c r="I1618" s="80"/>
      <c r="J1618" s="77" t="s">
        <v>97</v>
      </c>
      <c r="K1618" s="79" t="s">
        <v>97</v>
      </c>
      <c r="L1618" s="79"/>
      <c r="M1618" s="80"/>
      <c r="N1618" s="79" t="s">
        <v>97</v>
      </c>
      <c r="O1618" s="81" t="str">
        <f t="array" ref="O1618">IF(A1618="", "", (IFNA(IF(A1618="", "", INDEX(UpdateSheet!$L:$L, MATCH(1, (UpdateSheet!$G:$G=MAXIFS(UpdateSheet!$G:$G, UpdateSheet!$H:$H, G1618, UpdateSheet!$G:$G, "&lt;=" &amp; D1618)) * (UpdateSheet!$H:$H=G1618), 0))), "") * J1618) +
(IFNA(IF(A1618="", "", INDEX(UpdateSheet!$P:$P, MATCH(1, (UpdateSheet!$G:$G=MAXIFS(UpdateSheet!$G:$G, UpdateSheet!$M:$M, K1618, UpdateSheet!$G:$G, "&lt;=" &amp; D1618)) * (UpdateSheet!$M:$M=K1618), 0))), "") * N1618)
)
</f>
        <v/>
      </c>
      <c r="P1618" s="86"/>
      <c r="Q1618" s="82" t="str">
        <f t="array" ref="Q1618">IF(A1618="", "", (IFNA(IF(A1618="", "", INDEX(UpdateSheet!$K:$K, MATCH(1, (UpdateSheet!$G:$G=MAXIFS(UpdateSheet!$G:$G, UpdateSheet!$H:$H, G1618, UpdateSheet!$I:$I, J1618, UpdateSheet!$G:$G, "&lt;=" &amp; D1618)) * (UpdateSheet!$H:$H=G1618) *(UpdateSheet!$I:$I=J1618), 0))), "")) +
(IFNA(IF(A1618="", "", INDEX(UpdateSheet!$O:$O, MATCH(1, (UpdateSheet!$G:$G=MAXIFS(UpdateSheet!$G:$G, UpdateSheet!$M:$M, K1618,UpdateSheet!$N:$N, N1618, UpdateSheet!$G:$G, "&lt;=" &amp; D1618)) * (UpdateSheet!$M:$M=K1618) *(UpdateSheet!$N:$N=N1618), 0))), ""))
)
</f>
        <v/>
      </c>
      <c r="R1618" s="81" t="s">
        <v>97</v>
      </c>
      <c r="S1618" s="63"/>
      <c r="T1618" s="87"/>
      <c r="U1618" s="84" t="s">
        <v>97</v>
      </c>
      <c r="V1618" s="84" t="s">
        <v>97</v>
      </c>
      <c r="W1618" s="85" t="b">
        <v>0</v>
      </c>
      <c r="X1618" s="63"/>
      <c r="Y1618" s="63"/>
      <c r="Z1618" s="63"/>
    </row>
    <row r="1619">
      <c r="A1619" s="75"/>
      <c r="B1619" s="94"/>
      <c r="C1619" s="75"/>
      <c r="D1619" s="76"/>
      <c r="E1619" s="75" t="s">
        <v>97</v>
      </c>
      <c r="F1619" s="75" t="s">
        <v>97</v>
      </c>
      <c r="G1619" s="77"/>
      <c r="H1619" s="77"/>
      <c r="I1619" s="80"/>
      <c r="J1619" s="77" t="s">
        <v>97</v>
      </c>
      <c r="K1619" s="79" t="s">
        <v>97</v>
      </c>
      <c r="L1619" s="79"/>
      <c r="M1619" s="80"/>
      <c r="N1619" s="79" t="s">
        <v>97</v>
      </c>
      <c r="O1619" s="81" t="str">
        <f t="array" ref="O1619">IF(A1619="", "", (IFNA(IF(A1619="", "", INDEX(UpdateSheet!$L:$L, MATCH(1, (UpdateSheet!$G:$G=MAXIFS(UpdateSheet!$G:$G, UpdateSheet!$H:$H, G1619, UpdateSheet!$G:$G, "&lt;=" &amp; D1619)) * (UpdateSheet!$H:$H=G1619), 0))), "") * J1619) +
(IFNA(IF(A1619="", "", INDEX(UpdateSheet!$P:$P, MATCH(1, (UpdateSheet!$G:$G=MAXIFS(UpdateSheet!$G:$G, UpdateSheet!$M:$M, K1619, UpdateSheet!$G:$G, "&lt;=" &amp; D1619)) * (UpdateSheet!$M:$M=K1619), 0))), "") * N1619)
)
</f>
        <v/>
      </c>
      <c r="P1619" s="86"/>
      <c r="Q1619" s="82" t="str">
        <f t="array" ref="Q1619">IF(A1619="", "", (IFNA(IF(A1619="", "", INDEX(UpdateSheet!$K:$K, MATCH(1, (UpdateSheet!$G:$G=MAXIFS(UpdateSheet!$G:$G, UpdateSheet!$H:$H, G1619, UpdateSheet!$I:$I, J1619, UpdateSheet!$G:$G, "&lt;=" &amp; D1619)) * (UpdateSheet!$H:$H=G1619) *(UpdateSheet!$I:$I=J1619), 0))), "")) +
(IFNA(IF(A1619="", "", INDEX(UpdateSheet!$O:$O, MATCH(1, (UpdateSheet!$G:$G=MAXIFS(UpdateSheet!$G:$G, UpdateSheet!$M:$M, K1619,UpdateSheet!$N:$N, N1619, UpdateSheet!$G:$G, "&lt;=" &amp; D1619)) * (UpdateSheet!$M:$M=K1619) *(UpdateSheet!$N:$N=N1619), 0))), ""))
)
</f>
        <v/>
      </c>
      <c r="R1619" s="81" t="s">
        <v>97</v>
      </c>
      <c r="S1619" s="63"/>
      <c r="T1619" s="87"/>
      <c r="U1619" s="84" t="s">
        <v>97</v>
      </c>
      <c r="V1619" s="84" t="s">
        <v>97</v>
      </c>
      <c r="W1619" s="85" t="b">
        <v>0</v>
      </c>
      <c r="X1619" s="63"/>
      <c r="Y1619" s="63"/>
      <c r="Z1619" s="63"/>
    </row>
    <row r="1620">
      <c r="A1620" s="75"/>
      <c r="B1620" s="94"/>
      <c r="C1620" s="75"/>
      <c r="D1620" s="76"/>
      <c r="E1620" s="75" t="s">
        <v>97</v>
      </c>
      <c r="F1620" s="75" t="s">
        <v>97</v>
      </c>
      <c r="G1620" s="77"/>
      <c r="H1620" s="77"/>
      <c r="I1620" s="80"/>
      <c r="J1620" s="77" t="s">
        <v>97</v>
      </c>
      <c r="K1620" s="79" t="s">
        <v>97</v>
      </c>
      <c r="L1620" s="79"/>
      <c r="M1620" s="80"/>
      <c r="N1620" s="79" t="s">
        <v>97</v>
      </c>
      <c r="O1620" s="81" t="str">
        <f t="array" ref="O1620">IF(A1620="", "", (IFNA(IF(A1620="", "", INDEX(UpdateSheet!$L:$L, MATCH(1, (UpdateSheet!$G:$G=MAXIFS(UpdateSheet!$G:$G, UpdateSheet!$H:$H, G1620, UpdateSheet!$G:$G, "&lt;=" &amp; D1620)) * (UpdateSheet!$H:$H=G1620), 0))), "") * J1620) +
(IFNA(IF(A1620="", "", INDEX(UpdateSheet!$P:$P, MATCH(1, (UpdateSheet!$G:$G=MAXIFS(UpdateSheet!$G:$G, UpdateSheet!$M:$M, K1620, UpdateSheet!$G:$G, "&lt;=" &amp; D1620)) * (UpdateSheet!$M:$M=K1620), 0))), "") * N1620)
)
</f>
        <v/>
      </c>
      <c r="P1620" s="86"/>
      <c r="Q1620" s="82" t="str">
        <f t="array" ref="Q1620">IF(A1620="", "", (IFNA(IF(A1620="", "", INDEX(UpdateSheet!$K:$K, MATCH(1, (UpdateSheet!$G:$G=MAXIFS(UpdateSheet!$G:$G, UpdateSheet!$H:$H, G1620, UpdateSheet!$I:$I, J1620, UpdateSheet!$G:$G, "&lt;=" &amp; D1620)) * (UpdateSheet!$H:$H=G1620) *(UpdateSheet!$I:$I=J1620), 0))), "")) +
(IFNA(IF(A1620="", "", INDEX(UpdateSheet!$O:$O, MATCH(1, (UpdateSheet!$G:$G=MAXIFS(UpdateSheet!$G:$G, UpdateSheet!$M:$M, K1620,UpdateSheet!$N:$N, N1620, UpdateSheet!$G:$G, "&lt;=" &amp; D1620)) * (UpdateSheet!$M:$M=K1620) *(UpdateSheet!$N:$N=N1620), 0))), ""))
)
</f>
        <v/>
      </c>
      <c r="R1620" s="81" t="s">
        <v>97</v>
      </c>
      <c r="S1620" s="63"/>
      <c r="T1620" s="87"/>
      <c r="U1620" s="84" t="s">
        <v>97</v>
      </c>
      <c r="V1620" s="84" t="s">
        <v>97</v>
      </c>
      <c r="W1620" s="85" t="b">
        <v>0</v>
      </c>
      <c r="X1620" s="63"/>
      <c r="Y1620" s="63"/>
      <c r="Z1620" s="63"/>
    </row>
    <row r="1621">
      <c r="A1621" s="75"/>
      <c r="B1621" s="94"/>
      <c r="C1621" s="75"/>
      <c r="D1621" s="76"/>
      <c r="E1621" s="75" t="s">
        <v>97</v>
      </c>
      <c r="F1621" s="75" t="s">
        <v>97</v>
      </c>
      <c r="G1621" s="77"/>
      <c r="H1621" s="77"/>
      <c r="I1621" s="80"/>
      <c r="J1621" s="77" t="s">
        <v>97</v>
      </c>
      <c r="K1621" s="79" t="s">
        <v>97</v>
      </c>
      <c r="L1621" s="79"/>
      <c r="M1621" s="80"/>
      <c r="N1621" s="79" t="s">
        <v>97</v>
      </c>
      <c r="O1621" s="81" t="str">
        <f t="array" ref="O1621">IF(A1621="", "", (IFNA(IF(A1621="", "", INDEX(UpdateSheet!$L:$L, MATCH(1, (UpdateSheet!$G:$G=MAXIFS(UpdateSheet!$G:$G, UpdateSheet!$H:$H, G1621, UpdateSheet!$G:$G, "&lt;=" &amp; D1621)) * (UpdateSheet!$H:$H=G1621), 0))), "") * J1621) +
(IFNA(IF(A1621="", "", INDEX(UpdateSheet!$P:$P, MATCH(1, (UpdateSheet!$G:$G=MAXIFS(UpdateSheet!$G:$G, UpdateSheet!$M:$M, K1621, UpdateSheet!$G:$G, "&lt;=" &amp; D1621)) * (UpdateSheet!$M:$M=K1621), 0))), "") * N1621)
)
</f>
        <v/>
      </c>
      <c r="P1621" s="86"/>
      <c r="Q1621" s="82" t="str">
        <f t="array" ref="Q1621">IF(A1621="", "", (IFNA(IF(A1621="", "", INDEX(UpdateSheet!$K:$K, MATCH(1, (UpdateSheet!$G:$G=MAXIFS(UpdateSheet!$G:$G, UpdateSheet!$H:$H, G1621, UpdateSheet!$I:$I, J1621, UpdateSheet!$G:$G, "&lt;=" &amp; D1621)) * (UpdateSheet!$H:$H=G1621) *(UpdateSheet!$I:$I=J1621), 0))), "")) +
(IFNA(IF(A1621="", "", INDEX(UpdateSheet!$O:$O, MATCH(1, (UpdateSheet!$G:$G=MAXIFS(UpdateSheet!$G:$G, UpdateSheet!$M:$M, K1621,UpdateSheet!$N:$N, N1621, UpdateSheet!$G:$G, "&lt;=" &amp; D1621)) * (UpdateSheet!$M:$M=K1621) *(UpdateSheet!$N:$N=N1621), 0))), ""))
)
</f>
        <v/>
      </c>
      <c r="R1621" s="81" t="s">
        <v>97</v>
      </c>
      <c r="S1621" s="63"/>
      <c r="T1621" s="87"/>
      <c r="U1621" s="84" t="s">
        <v>97</v>
      </c>
      <c r="V1621" s="84" t="s">
        <v>97</v>
      </c>
      <c r="W1621" s="85" t="b">
        <v>0</v>
      </c>
      <c r="X1621" s="63"/>
      <c r="Y1621" s="63"/>
      <c r="Z1621" s="63"/>
    </row>
    <row r="1622">
      <c r="A1622" s="75"/>
      <c r="B1622" s="94"/>
      <c r="C1622" s="75"/>
      <c r="D1622" s="76"/>
      <c r="E1622" s="75" t="s">
        <v>97</v>
      </c>
      <c r="F1622" s="75" t="s">
        <v>97</v>
      </c>
      <c r="G1622" s="77"/>
      <c r="H1622" s="77"/>
      <c r="I1622" s="80"/>
      <c r="J1622" s="77" t="s">
        <v>97</v>
      </c>
      <c r="K1622" s="79" t="s">
        <v>97</v>
      </c>
      <c r="L1622" s="79"/>
      <c r="M1622" s="80"/>
      <c r="N1622" s="79" t="s">
        <v>97</v>
      </c>
      <c r="O1622" s="81" t="str">
        <f t="array" ref="O1622">IF(A1622="", "", (IFNA(IF(A1622="", "", INDEX(UpdateSheet!$L:$L, MATCH(1, (UpdateSheet!$G:$G=MAXIFS(UpdateSheet!$G:$G, UpdateSheet!$H:$H, G1622, UpdateSheet!$G:$G, "&lt;=" &amp; D1622)) * (UpdateSheet!$H:$H=G1622), 0))), "") * J1622) +
(IFNA(IF(A1622="", "", INDEX(UpdateSheet!$P:$P, MATCH(1, (UpdateSheet!$G:$G=MAXIFS(UpdateSheet!$G:$G, UpdateSheet!$M:$M, K1622, UpdateSheet!$G:$G, "&lt;=" &amp; D1622)) * (UpdateSheet!$M:$M=K1622), 0))), "") * N1622)
)
</f>
        <v/>
      </c>
      <c r="P1622" s="86"/>
      <c r="Q1622" s="82" t="str">
        <f t="array" ref="Q1622">IF(A1622="", "", (IFNA(IF(A1622="", "", INDEX(UpdateSheet!$K:$K, MATCH(1, (UpdateSheet!$G:$G=MAXIFS(UpdateSheet!$G:$G, UpdateSheet!$H:$H, G1622, UpdateSheet!$I:$I, J1622, UpdateSheet!$G:$G, "&lt;=" &amp; D1622)) * (UpdateSheet!$H:$H=G1622) *(UpdateSheet!$I:$I=J1622), 0))), "")) +
(IFNA(IF(A1622="", "", INDEX(UpdateSheet!$O:$O, MATCH(1, (UpdateSheet!$G:$G=MAXIFS(UpdateSheet!$G:$G, UpdateSheet!$M:$M, K1622,UpdateSheet!$N:$N, N1622, UpdateSheet!$G:$G, "&lt;=" &amp; D1622)) * (UpdateSheet!$M:$M=K1622) *(UpdateSheet!$N:$N=N1622), 0))), ""))
)
</f>
        <v/>
      </c>
      <c r="R1622" s="81" t="s">
        <v>97</v>
      </c>
      <c r="S1622" s="63"/>
      <c r="T1622" s="87"/>
      <c r="U1622" s="84" t="s">
        <v>97</v>
      </c>
      <c r="V1622" s="84" t="s">
        <v>97</v>
      </c>
      <c r="W1622" s="85" t="b">
        <v>0</v>
      </c>
      <c r="X1622" s="63"/>
      <c r="Y1622" s="63"/>
      <c r="Z1622" s="63"/>
    </row>
    <row r="1623">
      <c r="A1623" s="75"/>
      <c r="B1623" s="94"/>
      <c r="C1623" s="75"/>
      <c r="D1623" s="76"/>
      <c r="E1623" s="75" t="s">
        <v>97</v>
      </c>
      <c r="F1623" s="75" t="s">
        <v>97</v>
      </c>
      <c r="G1623" s="77"/>
      <c r="H1623" s="77"/>
      <c r="I1623" s="80"/>
      <c r="J1623" s="77" t="s">
        <v>97</v>
      </c>
      <c r="K1623" s="79" t="s">
        <v>97</v>
      </c>
      <c r="L1623" s="79"/>
      <c r="M1623" s="80"/>
      <c r="N1623" s="79" t="s">
        <v>97</v>
      </c>
      <c r="O1623" s="81" t="str">
        <f t="array" ref="O1623">IF(A1623="", "", (IFNA(IF(A1623="", "", INDEX(UpdateSheet!$L:$L, MATCH(1, (UpdateSheet!$G:$G=MAXIFS(UpdateSheet!$G:$G, UpdateSheet!$H:$H, G1623, UpdateSheet!$G:$G, "&lt;=" &amp; D1623)) * (UpdateSheet!$H:$H=G1623), 0))), "") * J1623) +
(IFNA(IF(A1623="", "", INDEX(UpdateSheet!$P:$P, MATCH(1, (UpdateSheet!$G:$G=MAXIFS(UpdateSheet!$G:$G, UpdateSheet!$M:$M, K1623, UpdateSheet!$G:$G, "&lt;=" &amp; D1623)) * (UpdateSheet!$M:$M=K1623), 0))), "") * N1623)
)
</f>
        <v/>
      </c>
      <c r="P1623" s="86"/>
      <c r="Q1623" s="82" t="str">
        <f t="array" ref="Q1623">IF(A1623="", "", (IFNA(IF(A1623="", "", INDEX(UpdateSheet!$K:$K, MATCH(1, (UpdateSheet!$G:$G=MAXIFS(UpdateSheet!$G:$G, UpdateSheet!$H:$H, G1623, UpdateSheet!$I:$I, J1623, UpdateSheet!$G:$G, "&lt;=" &amp; D1623)) * (UpdateSheet!$H:$H=G1623) *(UpdateSheet!$I:$I=J1623), 0))), "")) +
(IFNA(IF(A1623="", "", INDEX(UpdateSheet!$O:$O, MATCH(1, (UpdateSheet!$G:$G=MAXIFS(UpdateSheet!$G:$G, UpdateSheet!$M:$M, K1623,UpdateSheet!$N:$N, N1623, UpdateSheet!$G:$G, "&lt;=" &amp; D1623)) * (UpdateSheet!$M:$M=K1623) *(UpdateSheet!$N:$N=N1623), 0))), ""))
)
</f>
        <v/>
      </c>
      <c r="R1623" s="81" t="s">
        <v>97</v>
      </c>
      <c r="S1623" s="63"/>
      <c r="T1623" s="87"/>
      <c r="U1623" s="84" t="s">
        <v>97</v>
      </c>
      <c r="V1623" s="84" t="s">
        <v>97</v>
      </c>
      <c r="W1623" s="85" t="b">
        <v>0</v>
      </c>
      <c r="X1623" s="63"/>
      <c r="Y1623" s="63"/>
      <c r="Z1623" s="63"/>
    </row>
    <row r="1624">
      <c r="A1624" s="75"/>
      <c r="B1624" s="94"/>
      <c r="C1624" s="75"/>
      <c r="D1624" s="76"/>
      <c r="E1624" s="75" t="s">
        <v>97</v>
      </c>
      <c r="F1624" s="75" t="s">
        <v>97</v>
      </c>
      <c r="G1624" s="77"/>
      <c r="H1624" s="77"/>
      <c r="I1624" s="80"/>
      <c r="J1624" s="77" t="s">
        <v>97</v>
      </c>
      <c r="K1624" s="79" t="s">
        <v>97</v>
      </c>
      <c r="L1624" s="79"/>
      <c r="M1624" s="80"/>
      <c r="N1624" s="79" t="s">
        <v>97</v>
      </c>
      <c r="O1624" s="81" t="str">
        <f t="array" ref="O1624">IF(A1624="", "", (IFNA(IF(A1624="", "", INDEX(UpdateSheet!$L:$L, MATCH(1, (UpdateSheet!$G:$G=MAXIFS(UpdateSheet!$G:$G, UpdateSheet!$H:$H, G1624, UpdateSheet!$G:$G, "&lt;=" &amp; D1624)) * (UpdateSheet!$H:$H=G1624), 0))), "") * J1624) +
(IFNA(IF(A1624="", "", INDEX(UpdateSheet!$P:$P, MATCH(1, (UpdateSheet!$G:$G=MAXIFS(UpdateSheet!$G:$G, UpdateSheet!$M:$M, K1624, UpdateSheet!$G:$G, "&lt;=" &amp; D1624)) * (UpdateSheet!$M:$M=K1624), 0))), "") * N1624)
)
</f>
        <v/>
      </c>
      <c r="P1624" s="86"/>
      <c r="Q1624" s="82" t="str">
        <f t="array" ref="Q1624">IF(A1624="", "", (IFNA(IF(A1624="", "", INDEX(UpdateSheet!$K:$K, MATCH(1, (UpdateSheet!$G:$G=MAXIFS(UpdateSheet!$G:$G, UpdateSheet!$H:$H, G1624, UpdateSheet!$I:$I, J1624, UpdateSheet!$G:$G, "&lt;=" &amp; D1624)) * (UpdateSheet!$H:$H=G1624) *(UpdateSheet!$I:$I=J1624), 0))), "")) +
(IFNA(IF(A1624="", "", INDEX(UpdateSheet!$O:$O, MATCH(1, (UpdateSheet!$G:$G=MAXIFS(UpdateSheet!$G:$G, UpdateSheet!$M:$M, K1624,UpdateSheet!$N:$N, N1624, UpdateSheet!$G:$G, "&lt;=" &amp; D1624)) * (UpdateSheet!$M:$M=K1624) *(UpdateSheet!$N:$N=N1624), 0))), ""))
)
</f>
        <v/>
      </c>
      <c r="R1624" s="81" t="s">
        <v>97</v>
      </c>
      <c r="S1624" s="63"/>
      <c r="T1624" s="87"/>
      <c r="U1624" s="84" t="s">
        <v>97</v>
      </c>
      <c r="V1624" s="84" t="s">
        <v>97</v>
      </c>
      <c r="W1624" s="85" t="b">
        <v>0</v>
      </c>
      <c r="X1624" s="63"/>
      <c r="Y1624" s="63"/>
      <c r="Z1624" s="63"/>
    </row>
    <row r="1625">
      <c r="A1625" s="75"/>
      <c r="B1625" s="94"/>
      <c r="C1625" s="75"/>
      <c r="D1625" s="76"/>
      <c r="E1625" s="75" t="s">
        <v>97</v>
      </c>
      <c r="F1625" s="75" t="s">
        <v>97</v>
      </c>
      <c r="G1625" s="77"/>
      <c r="H1625" s="77"/>
      <c r="I1625" s="80"/>
      <c r="J1625" s="77" t="s">
        <v>97</v>
      </c>
      <c r="K1625" s="79" t="s">
        <v>97</v>
      </c>
      <c r="L1625" s="79"/>
      <c r="M1625" s="80"/>
      <c r="N1625" s="79" t="s">
        <v>97</v>
      </c>
      <c r="O1625" s="81" t="str">
        <f t="array" ref="O1625">IF(A1625="", "", (IFNA(IF(A1625="", "", INDEX(UpdateSheet!$L:$L, MATCH(1, (UpdateSheet!$G:$G=MAXIFS(UpdateSheet!$G:$G, UpdateSheet!$H:$H, G1625, UpdateSheet!$G:$G, "&lt;=" &amp; D1625)) * (UpdateSheet!$H:$H=G1625), 0))), "") * J1625) +
(IFNA(IF(A1625="", "", INDEX(UpdateSheet!$P:$P, MATCH(1, (UpdateSheet!$G:$G=MAXIFS(UpdateSheet!$G:$G, UpdateSheet!$M:$M, K1625, UpdateSheet!$G:$G, "&lt;=" &amp; D1625)) * (UpdateSheet!$M:$M=K1625), 0))), "") * N1625)
)
</f>
        <v/>
      </c>
      <c r="P1625" s="86"/>
      <c r="Q1625" s="82" t="str">
        <f t="array" ref="Q1625">IF(A1625="", "", (IFNA(IF(A1625="", "", INDEX(UpdateSheet!$K:$K, MATCH(1, (UpdateSheet!$G:$G=MAXIFS(UpdateSheet!$G:$G, UpdateSheet!$H:$H, G1625, UpdateSheet!$I:$I, J1625, UpdateSheet!$G:$G, "&lt;=" &amp; D1625)) * (UpdateSheet!$H:$H=G1625) *(UpdateSheet!$I:$I=J1625), 0))), "")) +
(IFNA(IF(A1625="", "", INDEX(UpdateSheet!$O:$O, MATCH(1, (UpdateSheet!$G:$G=MAXIFS(UpdateSheet!$G:$G, UpdateSheet!$M:$M, K1625,UpdateSheet!$N:$N, N1625, UpdateSheet!$G:$G, "&lt;=" &amp; D1625)) * (UpdateSheet!$M:$M=K1625) *(UpdateSheet!$N:$N=N1625), 0))), ""))
)
</f>
        <v/>
      </c>
      <c r="R1625" s="81" t="s">
        <v>97</v>
      </c>
      <c r="S1625" s="63"/>
      <c r="T1625" s="87"/>
      <c r="U1625" s="84" t="s">
        <v>97</v>
      </c>
      <c r="V1625" s="84" t="s">
        <v>97</v>
      </c>
      <c r="W1625" s="85" t="b">
        <v>0</v>
      </c>
      <c r="X1625" s="63"/>
      <c r="Y1625" s="63"/>
      <c r="Z1625" s="63"/>
    </row>
    <row r="1626">
      <c r="A1626" s="75"/>
      <c r="B1626" s="94"/>
      <c r="C1626" s="75"/>
      <c r="D1626" s="76"/>
      <c r="E1626" s="75" t="s">
        <v>97</v>
      </c>
      <c r="F1626" s="75" t="s">
        <v>97</v>
      </c>
      <c r="G1626" s="77"/>
      <c r="H1626" s="77"/>
      <c r="I1626" s="80"/>
      <c r="J1626" s="77" t="s">
        <v>97</v>
      </c>
      <c r="K1626" s="79" t="s">
        <v>97</v>
      </c>
      <c r="L1626" s="79"/>
      <c r="M1626" s="80"/>
      <c r="N1626" s="79" t="s">
        <v>97</v>
      </c>
      <c r="O1626" s="81" t="str">
        <f t="array" ref="O1626">IF(A1626="", "", (IFNA(IF(A1626="", "", INDEX(UpdateSheet!$L:$L, MATCH(1, (UpdateSheet!$G:$G=MAXIFS(UpdateSheet!$G:$G, UpdateSheet!$H:$H, G1626, UpdateSheet!$G:$G, "&lt;=" &amp; D1626)) * (UpdateSheet!$H:$H=G1626), 0))), "") * J1626) +
(IFNA(IF(A1626="", "", INDEX(UpdateSheet!$P:$P, MATCH(1, (UpdateSheet!$G:$G=MAXIFS(UpdateSheet!$G:$G, UpdateSheet!$M:$M, K1626, UpdateSheet!$G:$G, "&lt;=" &amp; D1626)) * (UpdateSheet!$M:$M=K1626), 0))), "") * N1626)
)
</f>
        <v/>
      </c>
      <c r="P1626" s="86"/>
      <c r="Q1626" s="82" t="str">
        <f t="array" ref="Q1626">IF(A1626="", "", (IFNA(IF(A1626="", "", INDEX(UpdateSheet!$K:$K, MATCH(1, (UpdateSheet!$G:$G=MAXIFS(UpdateSheet!$G:$G, UpdateSheet!$H:$H, G1626, UpdateSheet!$I:$I, J1626, UpdateSheet!$G:$G, "&lt;=" &amp; D1626)) * (UpdateSheet!$H:$H=G1626) *(UpdateSheet!$I:$I=J1626), 0))), "")) +
(IFNA(IF(A1626="", "", INDEX(UpdateSheet!$O:$O, MATCH(1, (UpdateSheet!$G:$G=MAXIFS(UpdateSheet!$G:$G, UpdateSheet!$M:$M, K1626,UpdateSheet!$N:$N, N1626, UpdateSheet!$G:$G, "&lt;=" &amp; D1626)) * (UpdateSheet!$M:$M=K1626) *(UpdateSheet!$N:$N=N1626), 0))), ""))
)
</f>
        <v/>
      </c>
      <c r="R1626" s="81" t="s">
        <v>97</v>
      </c>
      <c r="S1626" s="63"/>
      <c r="T1626" s="87"/>
      <c r="U1626" s="84" t="s">
        <v>97</v>
      </c>
      <c r="V1626" s="84" t="s">
        <v>97</v>
      </c>
      <c r="W1626" s="85" t="b">
        <v>0</v>
      </c>
      <c r="X1626" s="63"/>
      <c r="Y1626" s="63"/>
      <c r="Z1626" s="63"/>
    </row>
    <row r="1627">
      <c r="A1627" s="75"/>
      <c r="B1627" s="94"/>
      <c r="C1627" s="75"/>
      <c r="D1627" s="76"/>
      <c r="E1627" s="75" t="s">
        <v>97</v>
      </c>
      <c r="F1627" s="75" t="s">
        <v>97</v>
      </c>
      <c r="G1627" s="77"/>
      <c r="H1627" s="77"/>
      <c r="I1627" s="80"/>
      <c r="J1627" s="77" t="s">
        <v>97</v>
      </c>
      <c r="K1627" s="79" t="s">
        <v>97</v>
      </c>
      <c r="L1627" s="79"/>
      <c r="M1627" s="80"/>
      <c r="N1627" s="79" t="s">
        <v>97</v>
      </c>
      <c r="O1627" s="81" t="str">
        <f t="array" ref="O1627">IF(A1627="", "", (IFNA(IF(A1627="", "", INDEX(UpdateSheet!$L:$L, MATCH(1, (UpdateSheet!$G:$G=MAXIFS(UpdateSheet!$G:$G, UpdateSheet!$H:$H, G1627, UpdateSheet!$G:$G, "&lt;=" &amp; D1627)) * (UpdateSheet!$H:$H=G1627), 0))), "") * J1627) +
(IFNA(IF(A1627="", "", INDEX(UpdateSheet!$P:$P, MATCH(1, (UpdateSheet!$G:$G=MAXIFS(UpdateSheet!$G:$G, UpdateSheet!$M:$M, K1627, UpdateSheet!$G:$G, "&lt;=" &amp; D1627)) * (UpdateSheet!$M:$M=K1627), 0))), "") * N1627)
)
</f>
        <v/>
      </c>
      <c r="P1627" s="86"/>
      <c r="Q1627" s="82" t="str">
        <f t="array" ref="Q1627">IF(A1627="", "", (IFNA(IF(A1627="", "", INDEX(UpdateSheet!$K:$K, MATCH(1, (UpdateSheet!$G:$G=MAXIFS(UpdateSheet!$G:$G, UpdateSheet!$H:$H, G1627, UpdateSheet!$I:$I, J1627, UpdateSheet!$G:$G, "&lt;=" &amp; D1627)) * (UpdateSheet!$H:$H=G1627) *(UpdateSheet!$I:$I=J1627), 0))), "")) +
(IFNA(IF(A1627="", "", INDEX(UpdateSheet!$O:$O, MATCH(1, (UpdateSheet!$G:$G=MAXIFS(UpdateSheet!$G:$G, UpdateSheet!$M:$M, K1627,UpdateSheet!$N:$N, N1627, UpdateSheet!$G:$G, "&lt;=" &amp; D1627)) * (UpdateSheet!$M:$M=K1627) *(UpdateSheet!$N:$N=N1627), 0))), ""))
)
</f>
        <v/>
      </c>
      <c r="R1627" s="81" t="s">
        <v>97</v>
      </c>
      <c r="S1627" s="63"/>
      <c r="T1627" s="87"/>
      <c r="U1627" s="84" t="s">
        <v>97</v>
      </c>
      <c r="V1627" s="84" t="s">
        <v>97</v>
      </c>
      <c r="W1627" s="85" t="b">
        <v>0</v>
      </c>
      <c r="X1627" s="63"/>
      <c r="Y1627" s="63"/>
      <c r="Z1627" s="63"/>
    </row>
    <row r="1628">
      <c r="A1628" s="75"/>
      <c r="B1628" s="94"/>
      <c r="C1628" s="75"/>
      <c r="D1628" s="76"/>
      <c r="E1628" s="75" t="s">
        <v>97</v>
      </c>
      <c r="F1628" s="75" t="s">
        <v>97</v>
      </c>
      <c r="G1628" s="77"/>
      <c r="H1628" s="77"/>
      <c r="I1628" s="80"/>
      <c r="J1628" s="77" t="s">
        <v>97</v>
      </c>
      <c r="K1628" s="79" t="s">
        <v>97</v>
      </c>
      <c r="L1628" s="79"/>
      <c r="M1628" s="80"/>
      <c r="N1628" s="79" t="s">
        <v>97</v>
      </c>
      <c r="O1628" s="81" t="str">
        <f t="array" ref="O1628">IF(A1628="", "", (IFNA(IF(A1628="", "", INDEX(UpdateSheet!$L:$L, MATCH(1, (UpdateSheet!$G:$G=MAXIFS(UpdateSheet!$G:$G, UpdateSheet!$H:$H, G1628, UpdateSheet!$G:$G, "&lt;=" &amp; D1628)) * (UpdateSheet!$H:$H=G1628), 0))), "") * J1628) +
(IFNA(IF(A1628="", "", INDEX(UpdateSheet!$P:$P, MATCH(1, (UpdateSheet!$G:$G=MAXIFS(UpdateSheet!$G:$G, UpdateSheet!$M:$M, K1628, UpdateSheet!$G:$G, "&lt;=" &amp; D1628)) * (UpdateSheet!$M:$M=K1628), 0))), "") * N1628)
)
</f>
        <v/>
      </c>
      <c r="P1628" s="86"/>
      <c r="Q1628" s="82" t="str">
        <f t="array" ref="Q1628">IF(A1628="", "", (IFNA(IF(A1628="", "", INDEX(UpdateSheet!$K:$K, MATCH(1, (UpdateSheet!$G:$G=MAXIFS(UpdateSheet!$G:$G, UpdateSheet!$H:$H, G1628, UpdateSheet!$I:$I, J1628, UpdateSheet!$G:$G, "&lt;=" &amp; D1628)) * (UpdateSheet!$H:$H=G1628) *(UpdateSheet!$I:$I=J1628), 0))), "")) +
(IFNA(IF(A1628="", "", INDEX(UpdateSheet!$O:$O, MATCH(1, (UpdateSheet!$G:$G=MAXIFS(UpdateSheet!$G:$G, UpdateSheet!$M:$M, K1628,UpdateSheet!$N:$N, N1628, UpdateSheet!$G:$G, "&lt;=" &amp; D1628)) * (UpdateSheet!$M:$M=K1628) *(UpdateSheet!$N:$N=N1628), 0))), ""))
)
</f>
        <v/>
      </c>
      <c r="R1628" s="81" t="s">
        <v>97</v>
      </c>
      <c r="S1628" s="63"/>
      <c r="T1628" s="87"/>
      <c r="U1628" s="84" t="s">
        <v>97</v>
      </c>
      <c r="V1628" s="84" t="s">
        <v>97</v>
      </c>
      <c r="W1628" s="85" t="b">
        <v>0</v>
      </c>
      <c r="X1628" s="63"/>
      <c r="Y1628" s="63"/>
      <c r="Z1628" s="63"/>
    </row>
    <row r="1629">
      <c r="A1629" s="75"/>
      <c r="B1629" s="94"/>
      <c r="C1629" s="75"/>
      <c r="D1629" s="76"/>
      <c r="E1629" s="75" t="s">
        <v>97</v>
      </c>
      <c r="F1629" s="75" t="s">
        <v>97</v>
      </c>
      <c r="G1629" s="77"/>
      <c r="H1629" s="77"/>
      <c r="I1629" s="80"/>
      <c r="J1629" s="77" t="s">
        <v>97</v>
      </c>
      <c r="K1629" s="79" t="s">
        <v>97</v>
      </c>
      <c r="L1629" s="79"/>
      <c r="M1629" s="80"/>
      <c r="N1629" s="79" t="s">
        <v>97</v>
      </c>
      <c r="O1629" s="81" t="str">
        <f t="array" ref="O1629">IF(A1629="", "", (IFNA(IF(A1629="", "", INDEX(UpdateSheet!$L:$L, MATCH(1, (UpdateSheet!$G:$G=MAXIFS(UpdateSheet!$G:$G, UpdateSheet!$H:$H, G1629, UpdateSheet!$G:$G, "&lt;=" &amp; D1629)) * (UpdateSheet!$H:$H=G1629), 0))), "") * J1629) +
(IFNA(IF(A1629="", "", INDEX(UpdateSheet!$P:$P, MATCH(1, (UpdateSheet!$G:$G=MAXIFS(UpdateSheet!$G:$G, UpdateSheet!$M:$M, K1629, UpdateSheet!$G:$G, "&lt;=" &amp; D1629)) * (UpdateSheet!$M:$M=K1629), 0))), "") * N1629)
)
</f>
        <v/>
      </c>
      <c r="P1629" s="86"/>
      <c r="Q1629" s="82" t="str">
        <f t="array" ref="Q1629">IF(A1629="", "", (IFNA(IF(A1629="", "", INDEX(UpdateSheet!$K:$K, MATCH(1, (UpdateSheet!$G:$G=MAXIFS(UpdateSheet!$G:$G, UpdateSheet!$H:$H, G1629, UpdateSheet!$I:$I, J1629, UpdateSheet!$G:$G, "&lt;=" &amp; D1629)) * (UpdateSheet!$H:$H=G1629) *(UpdateSheet!$I:$I=J1629), 0))), "")) +
(IFNA(IF(A1629="", "", INDEX(UpdateSheet!$O:$O, MATCH(1, (UpdateSheet!$G:$G=MAXIFS(UpdateSheet!$G:$G, UpdateSheet!$M:$M, K1629,UpdateSheet!$N:$N, N1629, UpdateSheet!$G:$G, "&lt;=" &amp; D1629)) * (UpdateSheet!$M:$M=K1629) *(UpdateSheet!$N:$N=N1629), 0))), ""))
)
</f>
        <v/>
      </c>
      <c r="R1629" s="81" t="s">
        <v>97</v>
      </c>
      <c r="S1629" s="63"/>
      <c r="T1629" s="87"/>
      <c r="U1629" s="84" t="s">
        <v>97</v>
      </c>
      <c r="V1629" s="84" t="s">
        <v>97</v>
      </c>
      <c r="W1629" s="85" t="b">
        <v>0</v>
      </c>
      <c r="X1629" s="63"/>
      <c r="Y1629" s="63"/>
      <c r="Z1629" s="63"/>
    </row>
    <row r="1630">
      <c r="A1630" s="75"/>
      <c r="B1630" s="94"/>
      <c r="C1630" s="75"/>
      <c r="D1630" s="76"/>
      <c r="E1630" s="75" t="s">
        <v>97</v>
      </c>
      <c r="F1630" s="75" t="s">
        <v>97</v>
      </c>
      <c r="G1630" s="77"/>
      <c r="H1630" s="77"/>
      <c r="I1630" s="80"/>
      <c r="J1630" s="77" t="s">
        <v>97</v>
      </c>
      <c r="K1630" s="79" t="s">
        <v>97</v>
      </c>
      <c r="L1630" s="79"/>
      <c r="M1630" s="80"/>
      <c r="N1630" s="79" t="s">
        <v>97</v>
      </c>
      <c r="O1630" s="81" t="str">
        <f t="array" ref="O1630">IF(A1630="", "", (IFNA(IF(A1630="", "", INDEX(UpdateSheet!$L:$L, MATCH(1, (UpdateSheet!$G:$G=MAXIFS(UpdateSheet!$G:$G, UpdateSheet!$H:$H, G1630, UpdateSheet!$G:$G, "&lt;=" &amp; D1630)) * (UpdateSheet!$H:$H=G1630), 0))), "") * J1630) +
(IFNA(IF(A1630="", "", INDEX(UpdateSheet!$P:$P, MATCH(1, (UpdateSheet!$G:$G=MAXIFS(UpdateSheet!$G:$G, UpdateSheet!$M:$M, K1630, UpdateSheet!$G:$G, "&lt;=" &amp; D1630)) * (UpdateSheet!$M:$M=K1630), 0))), "") * N1630)
)
</f>
        <v/>
      </c>
      <c r="P1630" s="86"/>
      <c r="Q1630" s="82" t="str">
        <f t="array" ref="Q1630">IF(A1630="", "", (IFNA(IF(A1630="", "", INDEX(UpdateSheet!$K:$K, MATCH(1, (UpdateSheet!$G:$G=MAXIFS(UpdateSheet!$G:$G, UpdateSheet!$H:$H, G1630, UpdateSheet!$I:$I, J1630, UpdateSheet!$G:$G, "&lt;=" &amp; D1630)) * (UpdateSheet!$H:$H=G1630) *(UpdateSheet!$I:$I=J1630), 0))), "")) +
(IFNA(IF(A1630="", "", INDEX(UpdateSheet!$O:$O, MATCH(1, (UpdateSheet!$G:$G=MAXIFS(UpdateSheet!$G:$G, UpdateSheet!$M:$M, K1630,UpdateSheet!$N:$N, N1630, UpdateSheet!$G:$G, "&lt;=" &amp; D1630)) * (UpdateSheet!$M:$M=K1630) *(UpdateSheet!$N:$N=N1630), 0))), ""))
)
</f>
        <v/>
      </c>
      <c r="R1630" s="81" t="s">
        <v>97</v>
      </c>
      <c r="S1630" s="63"/>
      <c r="T1630" s="87"/>
      <c r="U1630" s="84" t="s">
        <v>97</v>
      </c>
      <c r="V1630" s="84" t="s">
        <v>97</v>
      </c>
      <c r="W1630" s="85" t="b">
        <v>0</v>
      </c>
      <c r="X1630" s="63"/>
      <c r="Y1630" s="63"/>
      <c r="Z1630" s="63"/>
    </row>
    <row r="1631">
      <c r="A1631" s="75"/>
      <c r="B1631" s="94"/>
      <c r="C1631" s="75"/>
      <c r="D1631" s="76"/>
      <c r="E1631" s="75" t="s">
        <v>97</v>
      </c>
      <c r="F1631" s="75" t="s">
        <v>97</v>
      </c>
      <c r="G1631" s="77"/>
      <c r="H1631" s="77"/>
      <c r="I1631" s="80"/>
      <c r="J1631" s="77" t="s">
        <v>97</v>
      </c>
      <c r="K1631" s="79" t="s">
        <v>97</v>
      </c>
      <c r="L1631" s="79"/>
      <c r="M1631" s="80"/>
      <c r="N1631" s="79" t="s">
        <v>97</v>
      </c>
      <c r="O1631" s="81" t="str">
        <f t="array" ref="O1631">IF(A1631="", "", (IFNA(IF(A1631="", "", INDEX(UpdateSheet!$L:$L, MATCH(1, (UpdateSheet!$G:$G=MAXIFS(UpdateSheet!$G:$G, UpdateSheet!$H:$H, G1631, UpdateSheet!$G:$G, "&lt;=" &amp; D1631)) * (UpdateSheet!$H:$H=G1631), 0))), "") * J1631) +
(IFNA(IF(A1631="", "", INDEX(UpdateSheet!$P:$P, MATCH(1, (UpdateSheet!$G:$G=MAXIFS(UpdateSheet!$G:$G, UpdateSheet!$M:$M, K1631, UpdateSheet!$G:$G, "&lt;=" &amp; D1631)) * (UpdateSheet!$M:$M=K1631), 0))), "") * N1631)
)
</f>
        <v/>
      </c>
      <c r="P1631" s="86"/>
      <c r="Q1631" s="82" t="str">
        <f t="array" ref="Q1631">IF(A1631="", "", (IFNA(IF(A1631="", "", INDEX(UpdateSheet!$K:$K, MATCH(1, (UpdateSheet!$G:$G=MAXIFS(UpdateSheet!$G:$G, UpdateSheet!$H:$H, G1631, UpdateSheet!$I:$I, J1631, UpdateSheet!$G:$G, "&lt;=" &amp; D1631)) * (UpdateSheet!$H:$H=G1631) *(UpdateSheet!$I:$I=J1631), 0))), "")) +
(IFNA(IF(A1631="", "", INDEX(UpdateSheet!$O:$O, MATCH(1, (UpdateSheet!$G:$G=MAXIFS(UpdateSheet!$G:$G, UpdateSheet!$M:$M, K1631,UpdateSheet!$N:$N, N1631, UpdateSheet!$G:$G, "&lt;=" &amp; D1631)) * (UpdateSheet!$M:$M=K1631) *(UpdateSheet!$N:$N=N1631), 0))), ""))
)
</f>
        <v/>
      </c>
      <c r="R1631" s="81" t="s">
        <v>97</v>
      </c>
      <c r="S1631" s="63"/>
      <c r="T1631" s="87"/>
      <c r="U1631" s="84" t="s">
        <v>97</v>
      </c>
      <c r="V1631" s="84" t="s">
        <v>97</v>
      </c>
      <c r="W1631" s="85" t="b">
        <v>0</v>
      </c>
      <c r="X1631" s="63"/>
      <c r="Y1631" s="63"/>
      <c r="Z1631" s="63"/>
    </row>
    <row r="1632">
      <c r="A1632" s="75"/>
      <c r="B1632" s="94"/>
      <c r="C1632" s="75"/>
      <c r="D1632" s="76"/>
      <c r="E1632" s="75" t="s">
        <v>97</v>
      </c>
      <c r="F1632" s="75" t="s">
        <v>97</v>
      </c>
      <c r="G1632" s="77"/>
      <c r="H1632" s="77"/>
      <c r="I1632" s="80"/>
      <c r="J1632" s="77" t="s">
        <v>97</v>
      </c>
      <c r="K1632" s="79" t="s">
        <v>97</v>
      </c>
      <c r="L1632" s="79"/>
      <c r="M1632" s="80"/>
      <c r="N1632" s="79" t="s">
        <v>97</v>
      </c>
      <c r="O1632" s="81" t="str">
        <f t="array" ref="O1632">IF(A1632="", "", (IFNA(IF(A1632="", "", INDEX(UpdateSheet!$L:$L, MATCH(1, (UpdateSheet!$G:$G=MAXIFS(UpdateSheet!$G:$G, UpdateSheet!$H:$H, G1632, UpdateSheet!$G:$G, "&lt;=" &amp; D1632)) * (UpdateSheet!$H:$H=G1632), 0))), "") * J1632) +
(IFNA(IF(A1632="", "", INDEX(UpdateSheet!$P:$P, MATCH(1, (UpdateSheet!$G:$G=MAXIFS(UpdateSheet!$G:$G, UpdateSheet!$M:$M, K1632, UpdateSheet!$G:$G, "&lt;=" &amp; D1632)) * (UpdateSheet!$M:$M=K1632), 0))), "") * N1632)
)
</f>
        <v/>
      </c>
      <c r="P1632" s="86"/>
      <c r="Q1632" s="82" t="str">
        <f t="array" ref="Q1632">IF(A1632="", "", (IFNA(IF(A1632="", "", INDEX(UpdateSheet!$K:$K, MATCH(1, (UpdateSheet!$G:$G=MAXIFS(UpdateSheet!$G:$G, UpdateSheet!$H:$H, G1632, UpdateSheet!$I:$I, J1632, UpdateSheet!$G:$G, "&lt;=" &amp; D1632)) * (UpdateSheet!$H:$H=G1632) *(UpdateSheet!$I:$I=J1632), 0))), "")) +
(IFNA(IF(A1632="", "", INDEX(UpdateSheet!$O:$O, MATCH(1, (UpdateSheet!$G:$G=MAXIFS(UpdateSheet!$G:$G, UpdateSheet!$M:$M, K1632,UpdateSheet!$N:$N, N1632, UpdateSheet!$G:$G, "&lt;=" &amp; D1632)) * (UpdateSheet!$M:$M=K1632) *(UpdateSheet!$N:$N=N1632), 0))), ""))
)
</f>
        <v/>
      </c>
      <c r="R1632" s="81" t="s">
        <v>97</v>
      </c>
      <c r="S1632" s="63"/>
      <c r="T1632" s="87"/>
      <c r="U1632" s="84" t="s">
        <v>97</v>
      </c>
      <c r="V1632" s="84" t="s">
        <v>97</v>
      </c>
      <c r="W1632" s="85" t="b">
        <v>0</v>
      </c>
      <c r="X1632" s="63"/>
      <c r="Y1632" s="63"/>
      <c r="Z1632" s="63"/>
    </row>
    <row r="1633">
      <c r="A1633" s="75"/>
      <c r="B1633" s="94"/>
      <c r="C1633" s="75"/>
      <c r="D1633" s="76"/>
      <c r="E1633" s="75" t="s">
        <v>97</v>
      </c>
      <c r="F1633" s="75" t="s">
        <v>97</v>
      </c>
      <c r="G1633" s="77"/>
      <c r="H1633" s="77"/>
      <c r="I1633" s="80"/>
      <c r="J1633" s="77" t="s">
        <v>97</v>
      </c>
      <c r="K1633" s="79" t="s">
        <v>97</v>
      </c>
      <c r="L1633" s="79"/>
      <c r="M1633" s="80"/>
      <c r="N1633" s="79" t="s">
        <v>97</v>
      </c>
      <c r="O1633" s="81" t="str">
        <f t="array" ref="O1633">IF(A1633="", "", (IFNA(IF(A1633="", "", INDEX(UpdateSheet!$L:$L, MATCH(1, (UpdateSheet!$G:$G=MAXIFS(UpdateSheet!$G:$G, UpdateSheet!$H:$H, G1633, UpdateSheet!$G:$G, "&lt;=" &amp; D1633)) * (UpdateSheet!$H:$H=G1633), 0))), "") * J1633) +
(IFNA(IF(A1633="", "", INDEX(UpdateSheet!$P:$P, MATCH(1, (UpdateSheet!$G:$G=MAXIFS(UpdateSheet!$G:$G, UpdateSheet!$M:$M, K1633, UpdateSheet!$G:$G, "&lt;=" &amp; D1633)) * (UpdateSheet!$M:$M=K1633), 0))), "") * N1633)
)
</f>
        <v/>
      </c>
      <c r="P1633" s="86"/>
      <c r="Q1633" s="82" t="str">
        <f t="array" ref="Q1633">IF(A1633="", "", (IFNA(IF(A1633="", "", INDEX(UpdateSheet!$K:$K, MATCH(1, (UpdateSheet!$G:$G=MAXIFS(UpdateSheet!$G:$G, UpdateSheet!$H:$H, G1633, UpdateSheet!$I:$I, J1633, UpdateSheet!$G:$G, "&lt;=" &amp; D1633)) * (UpdateSheet!$H:$H=G1633) *(UpdateSheet!$I:$I=J1633), 0))), "")) +
(IFNA(IF(A1633="", "", INDEX(UpdateSheet!$O:$O, MATCH(1, (UpdateSheet!$G:$G=MAXIFS(UpdateSheet!$G:$G, UpdateSheet!$M:$M, K1633,UpdateSheet!$N:$N, N1633, UpdateSheet!$G:$G, "&lt;=" &amp; D1633)) * (UpdateSheet!$M:$M=K1633) *(UpdateSheet!$N:$N=N1633), 0))), ""))
)
</f>
        <v/>
      </c>
      <c r="R1633" s="81" t="s">
        <v>97</v>
      </c>
      <c r="S1633" s="63"/>
      <c r="T1633" s="87"/>
      <c r="U1633" s="84" t="s">
        <v>97</v>
      </c>
      <c r="V1633" s="84" t="s">
        <v>97</v>
      </c>
      <c r="W1633" s="85" t="b">
        <v>0</v>
      </c>
      <c r="X1633" s="63"/>
      <c r="Y1633" s="63"/>
      <c r="Z1633" s="63"/>
    </row>
    <row r="1634">
      <c r="A1634" s="75"/>
      <c r="B1634" s="94"/>
      <c r="C1634" s="75"/>
      <c r="D1634" s="76"/>
      <c r="E1634" s="75" t="s">
        <v>97</v>
      </c>
      <c r="F1634" s="75" t="s">
        <v>97</v>
      </c>
      <c r="G1634" s="77"/>
      <c r="H1634" s="77"/>
      <c r="I1634" s="80"/>
      <c r="J1634" s="77" t="s">
        <v>97</v>
      </c>
      <c r="K1634" s="79" t="s">
        <v>97</v>
      </c>
      <c r="L1634" s="79"/>
      <c r="M1634" s="80"/>
      <c r="N1634" s="79" t="s">
        <v>97</v>
      </c>
      <c r="O1634" s="81" t="str">
        <f t="array" ref="O1634">IF(A1634="", "", (IFNA(IF(A1634="", "", INDEX(UpdateSheet!$L:$L, MATCH(1, (UpdateSheet!$G:$G=MAXIFS(UpdateSheet!$G:$G, UpdateSheet!$H:$H, G1634, UpdateSheet!$G:$G, "&lt;=" &amp; D1634)) * (UpdateSheet!$H:$H=G1634), 0))), "") * J1634) +
(IFNA(IF(A1634="", "", INDEX(UpdateSheet!$P:$P, MATCH(1, (UpdateSheet!$G:$G=MAXIFS(UpdateSheet!$G:$G, UpdateSheet!$M:$M, K1634, UpdateSheet!$G:$G, "&lt;=" &amp; D1634)) * (UpdateSheet!$M:$M=K1634), 0))), "") * N1634)
)
</f>
        <v/>
      </c>
      <c r="P1634" s="86"/>
      <c r="Q1634" s="82" t="str">
        <f t="array" ref="Q1634">IF(A1634="", "", (IFNA(IF(A1634="", "", INDEX(UpdateSheet!$K:$K, MATCH(1, (UpdateSheet!$G:$G=MAXIFS(UpdateSheet!$G:$G, UpdateSheet!$H:$H, G1634, UpdateSheet!$I:$I, J1634, UpdateSheet!$G:$G, "&lt;=" &amp; D1634)) * (UpdateSheet!$H:$H=G1634) *(UpdateSheet!$I:$I=J1634), 0))), "")) +
(IFNA(IF(A1634="", "", INDEX(UpdateSheet!$O:$O, MATCH(1, (UpdateSheet!$G:$G=MAXIFS(UpdateSheet!$G:$G, UpdateSheet!$M:$M, K1634,UpdateSheet!$N:$N, N1634, UpdateSheet!$G:$G, "&lt;=" &amp; D1634)) * (UpdateSheet!$M:$M=K1634) *(UpdateSheet!$N:$N=N1634), 0))), ""))
)
</f>
        <v/>
      </c>
      <c r="R1634" s="81" t="s">
        <v>97</v>
      </c>
      <c r="S1634" s="63"/>
      <c r="T1634" s="87"/>
      <c r="U1634" s="84" t="s">
        <v>97</v>
      </c>
      <c r="V1634" s="84" t="s">
        <v>97</v>
      </c>
      <c r="W1634" s="85" t="b">
        <v>0</v>
      </c>
      <c r="X1634" s="63"/>
      <c r="Y1634" s="63"/>
      <c r="Z1634" s="63"/>
    </row>
    <row r="1635">
      <c r="A1635" s="75"/>
      <c r="B1635" s="94"/>
      <c r="C1635" s="75"/>
      <c r="D1635" s="76"/>
      <c r="E1635" s="75" t="s">
        <v>97</v>
      </c>
      <c r="F1635" s="75" t="s">
        <v>97</v>
      </c>
      <c r="G1635" s="77"/>
      <c r="H1635" s="77"/>
      <c r="I1635" s="80"/>
      <c r="J1635" s="77" t="s">
        <v>97</v>
      </c>
      <c r="K1635" s="79" t="s">
        <v>97</v>
      </c>
      <c r="L1635" s="79"/>
      <c r="M1635" s="80"/>
      <c r="N1635" s="79" t="s">
        <v>97</v>
      </c>
      <c r="O1635" s="81" t="str">
        <f t="array" ref="O1635">IF(A1635="", "", (IFNA(IF(A1635="", "", INDEX(UpdateSheet!$L:$L, MATCH(1, (UpdateSheet!$G:$G=MAXIFS(UpdateSheet!$G:$G, UpdateSheet!$H:$H, G1635, UpdateSheet!$G:$G, "&lt;=" &amp; D1635)) * (UpdateSheet!$H:$H=G1635), 0))), "") * J1635) +
(IFNA(IF(A1635="", "", INDEX(UpdateSheet!$P:$P, MATCH(1, (UpdateSheet!$G:$G=MAXIFS(UpdateSheet!$G:$G, UpdateSheet!$M:$M, K1635, UpdateSheet!$G:$G, "&lt;=" &amp; D1635)) * (UpdateSheet!$M:$M=K1635), 0))), "") * N1635)
)
</f>
        <v/>
      </c>
      <c r="P1635" s="86"/>
      <c r="Q1635" s="82" t="str">
        <f t="array" ref="Q1635">IF(A1635="", "", (IFNA(IF(A1635="", "", INDEX(UpdateSheet!$K:$K, MATCH(1, (UpdateSheet!$G:$G=MAXIFS(UpdateSheet!$G:$G, UpdateSheet!$H:$H, G1635, UpdateSheet!$I:$I, J1635, UpdateSheet!$G:$G, "&lt;=" &amp; D1635)) * (UpdateSheet!$H:$H=G1635) *(UpdateSheet!$I:$I=J1635), 0))), "")) +
(IFNA(IF(A1635="", "", INDEX(UpdateSheet!$O:$O, MATCH(1, (UpdateSheet!$G:$G=MAXIFS(UpdateSheet!$G:$G, UpdateSheet!$M:$M, K1635,UpdateSheet!$N:$N, N1635, UpdateSheet!$G:$G, "&lt;=" &amp; D1635)) * (UpdateSheet!$M:$M=K1635) *(UpdateSheet!$N:$N=N1635), 0))), ""))
)
</f>
        <v/>
      </c>
      <c r="R1635" s="81" t="s">
        <v>97</v>
      </c>
      <c r="S1635" s="63"/>
      <c r="T1635" s="87"/>
      <c r="U1635" s="84" t="s">
        <v>97</v>
      </c>
      <c r="V1635" s="84" t="s">
        <v>97</v>
      </c>
      <c r="W1635" s="85" t="b">
        <v>0</v>
      </c>
      <c r="X1635" s="63"/>
      <c r="Y1635" s="63"/>
      <c r="Z1635" s="63"/>
    </row>
    <row r="1636">
      <c r="A1636" s="75"/>
      <c r="B1636" s="94"/>
      <c r="C1636" s="75"/>
      <c r="D1636" s="76"/>
      <c r="E1636" s="75" t="s">
        <v>97</v>
      </c>
      <c r="F1636" s="75" t="s">
        <v>97</v>
      </c>
      <c r="G1636" s="77"/>
      <c r="H1636" s="77"/>
      <c r="I1636" s="80"/>
      <c r="J1636" s="77" t="s">
        <v>97</v>
      </c>
      <c r="K1636" s="79" t="s">
        <v>97</v>
      </c>
      <c r="L1636" s="79"/>
      <c r="M1636" s="80"/>
      <c r="N1636" s="79" t="s">
        <v>97</v>
      </c>
      <c r="O1636" s="81" t="str">
        <f t="array" ref="O1636">IF(A1636="", "", (IFNA(IF(A1636="", "", INDEX(UpdateSheet!$L:$L, MATCH(1, (UpdateSheet!$G:$G=MAXIFS(UpdateSheet!$G:$G, UpdateSheet!$H:$H, G1636, UpdateSheet!$G:$G, "&lt;=" &amp; D1636)) * (UpdateSheet!$H:$H=G1636), 0))), "") * J1636) +
(IFNA(IF(A1636="", "", INDEX(UpdateSheet!$P:$P, MATCH(1, (UpdateSheet!$G:$G=MAXIFS(UpdateSheet!$G:$G, UpdateSheet!$M:$M, K1636, UpdateSheet!$G:$G, "&lt;=" &amp; D1636)) * (UpdateSheet!$M:$M=K1636), 0))), "") * N1636)
)
</f>
        <v/>
      </c>
      <c r="P1636" s="86"/>
      <c r="Q1636" s="82" t="str">
        <f t="array" ref="Q1636">IF(A1636="", "", (IFNA(IF(A1636="", "", INDEX(UpdateSheet!$K:$K, MATCH(1, (UpdateSheet!$G:$G=MAXIFS(UpdateSheet!$G:$G, UpdateSheet!$H:$H, G1636, UpdateSheet!$I:$I, J1636, UpdateSheet!$G:$G, "&lt;=" &amp; D1636)) * (UpdateSheet!$H:$H=G1636) *(UpdateSheet!$I:$I=J1636), 0))), "")) +
(IFNA(IF(A1636="", "", INDEX(UpdateSheet!$O:$O, MATCH(1, (UpdateSheet!$G:$G=MAXIFS(UpdateSheet!$G:$G, UpdateSheet!$M:$M, K1636,UpdateSheet!$N:$N, N1636, UpdateSheet!$G:$G, "&lt;=" &amp; D1636)) * (UpdateSheet!$M:$M=K1636) *(UpdateSheet!$N:$N=N1636), 0))), ""))
)
</f>
        <v/>
      </c>
      <c r="R1636" s="81" t="s">
        <v>97</v>
      </c>
      <c r="S1636" s="63"/>
      <c r="T1636" s="87"/>
      <c r="U1636" s="84" t="s">
        <v>97</v>
      </c>
      <c r="V1636" s="84" t="s">
        <v>97</v>
      </c>
      <c r="W1636" s="85" t="b">
        <v>0</v>
      </c>
      <c r="X1636" s="63"/>
      <c r="Y1636" s="63"/>
      <c r="Z1636" s="63"/>
    </row>
    <row r="1637">
      <c r="A1637" s="75"/>
      <c r="B1637" s="94"/>
      <c r="C1637" s="75"/>
      <c r="D1637" s="76"/>
      <c r="E1637" s="75" t="s">
        <v>97</v>
      </c>
      <c r="F1637" s="75" t="s">
        <v>97</v>
      </c>
      <c r="G1637" s="77"/>
      <c r="H1637" s="77"/>
      <c r="I1637" s="80"/>
      <c r="J1637" s="77" t="s">
        <v>97</v>
      </c>
      <c r="K1637" s="79" t="s">
        <v>97</v>
      </c>
      <c r="L1637" s="79"/>
      <c r="M1637" s="80"/>
      <c r="N1637" s="79" t="s">
        <v>97</v>
      </c>
      <c r="O1637" s="81" t="str">
        <f t="array" ref="O1637">IF(A1637="", "", (IFNA(IF(A1637="", "", INDEX(UpdateSheet!$L:$L, MATCH(1, (UpdateSheet!$G:$G=MAXIFS(UpdateSheet!$G:$G, UpdateSheet!$H:$H, G1637, UpdateSheet!$G:$G, "&lt;=" &amp; D1637)) * (UpdateSheet!$H:$H=G1637), 0))), "") * J1637) +
(IFNA(IF(A1637="", "", INDEX(UpdateSheet!$P:$P, MATCH(1, (UpdateSheet!$G:$G=MAXIFS(UpdateSheet!$G:$G, UpdateSheet!$M:$M, K1637, UpdateSheet!$G:$G, "&lt;=" &amp; D1637)) * (UpdateSheet!$M:$M=K1637), 0))), "") * N1637)
)
</f>
        <v/>
      </c>
      <c r="P1637" s="86"/>
      <c r="Q1637" s="82" t="str">
        <f t="array" ref="Q1637">IF(A1637="", "", (IFNA(IF(A1637="", "", INDEX(UpdateSheet!$K:$K, MATCH(1, (UpdateSheet!$G:$G=MAXIFS(UpdateSheet!$G:$G, UpdateSheet!$H:$H, G1637, UpdateSheet!$I:$I, J1637, UpdateSheet!$G:$G, "&lt;=" &amp; D1637)) * (UpdateSheet!$H:$H=G1637) *(UpdateSheet!$I:$I=J1637), 0))), "")) +
(IFNA(IF(A1637="", "", INDEX(UpdateSheet!$O:$O, MATCH(1, (UpdateSheet!$G:$G=MAXIFS(UpdateSheet!$G:$G, UpdateSheet!$M:$M, K1637,UpdateSheet!$N:$N, N1637, UpdateSheet!$G:$G, "&lt;=" &amp; D1637)) * (UpdateSheet!$M:$M=K1637) *(UpdateSheet!$N:$N=N1637), 0))), ""))
)
</f>
        <v/>
      </c>
      <c r="R1637" s="81" t="s">
        <v>97</v>
      </c>
      <c r="S1637" s="63"/>
      <c r="T1637" s="87"/>
      <c r="U1637" s="84" t="s">
        <v>97</v>
      </c>
      <c r="V1637" s="84" t="s">
        <v>97</v>
      </c>
      <c r="W1637" s="85" t="b">
        <v>0</v>
      </c>
      <c r="X1637" s="63"/>
      <c r="Y1637" s="63"/>
      <c r="Z1637" s="63"/>
    </row>
    <row r="1638">
      <c r="A1638" s="75"/>
      <c r="B1638" s="94"/>
      <c r="C1638" s="75"/>
      <c r="D1638" s="76"/>
      <c r="E1638" s="75" t="s">
        <v>97</v>
      </c>
      <c r="F1638" s="75" t="s">
        <v>97</v>
      </c>
      <c r="G1638" s="77"/>
      <c r="H1638" s="77"/>
      <c r="I1638" s="80"/>
      <c r="J1638" s="77" t="s">
        <v>97</v>
      </c>
      <c r="K1638" s="79" t="s">
        <v>97</v>
      </c>
      <c r="L1638" s="79"/>
      <c r="M1638" s="80"/>
      <c r="N1638" s="79" t="s">
        <v>97</v>
      </c>
      <c r="O1638" s="81" t="str">
        <f t="array" ref="O1638">IF(A1638="", "", (IFNA(IF(A1638="", "", INDEX(UpdateSheet!$L:$L, MATCH(1, (UpdateSheet!$G:$G=MAXIFS(UpdateSheet!$G:$G, UpdateSheet!$H:$H, G1638, UpdateSheet!$G:$G, "&lt;=" &amp; D1638)) * (UpdateSheet!$H:$H=G1638), 0))), "") * J1638) +
(IFNA(IF(A1638="", "", INDEX(UpdateSheet!$P:$P, MATCH(1, (UpdateSheet!$G:$G=MAXIFS(UpdateSheet!$G:$G, UpdateSheet!$M:$M, K1638, UpdateSheet!$G:$G, "&lt;=" &amp; D1638)) * (UpdateSheet!$M:$M=K1638), 0))), "") * N1638)
)
</f>
        <v/>
      </c>
      <c r="P1638" s="86"/>
      <c r="Q1638" s="82" t="str">
        <f t="array" ref="Q1638">IF(A1638="", "", (IFNA(IF(A1638="", "", INDEX(UpdateSheet!$K:$K, MATCH(1, (UpdateSheet!$G:$G=MAXIFS(UpdateSheet!$G:$G, UpdateSheet!$H:$H, G1638, UpdateSheet!$I:$I, J1638, UpdateSheet!$G:$G, "&lt;=" &amp; D1638)) * (UpdateSheet!$H:$H=G1638) *(UpdateSheet!$I:$I=J1638), 0))), "")) +
(IFNA(IF(A1638="", "", INDEX(UpdateSheet!$O:$O, MATCH(1, (UpdateSheet!$G:$G=MAXIFS(UpdateSheet!$G:$G, UpdateSheet!$M:$M, K1638,UpdateSheet!$N:$N, N1638, UpdateSheet!$G:$G, "&lt;=" &amp; D1638)) * (UpdateSheet!$M:$M=K1638) *(UpdateSheet!$N:$N=N1638), 0))), ""))
)
</f>
        <v/>
      </c>
      <c r="R1638" s="81" t="s">
        <v>97</v>
      </c>
      <c r="S1638" s="63"/>
      <c r="T1638" s="87"/>
      <c r="U1638" s="84" t="s">
        <v>97</v>
      </c>
      <c r="V1638" s="84" t="s">
        <v>97</v>
      </c>
      <c r="W1638" s="85" t="b">
        <v>0</v>
      </c>
      <c r="X1638" s="63"/>
      <c r="Y1638" s="63"/>
      <c r="Z1638" s="63"/>
    </row>
    <row r="1639">
      <c r="A1639" s="75"/>
      <c r="B1639" s="94"/>
      <c r="C1639" s="75"/>
      <c r="D1639" s="76"/>
      <c r="E1639" s="75" t="s">
        <v>97</v>
      </c>
      <c r="F1639" s="75" t="s">
        <v>97</v>
      </c>
      <c r="G1639" s="77"/>
      <c r="H1639" s="77"/>
      <c r="I1639" s="80"/>
      <c r="J1639" s="77" t="s">
        <v>97</v>
      </c>
      <c r="K1639" s="79" t="s">
        <v>97</v>
      </c>
      <c r="L1639" s="79"/>
      <c r="M1639" s="80"/>
      <c r="N1639" s="79" t="s">
        <v>97</v>
      </c>
      <c r="O1639" s="81" t="str">
        <f t="array" ref="O1639">IF(A1639="", "", (IFNA(IF(A1639="", "", INDEX(UpdateSheet!$L:$L, MATCH(1, (UpdateSheet!$G:$G=MAXIFS(UpdateSheet!$G:$G, UpdateSheet!$H:$H, G1639, UpdateSheet!$G:$G, "&lt;=" &amp; D1639)) * (UpdateSheet!$H:$H=G1639), 0))), "") * J1639) +
(IFNA(IF(A1639="", "", INDEX(UpdateSheet!$P:$P, MATCH(1, (UpdateSheet!$G:$G=MAXIFS(UpdateSheet!$G:$G, UpdateSheet!$M:$M, K1639, UpdateSheet!$G:$G, "&lt;=" &amp; D1639)) * (UpdateSheet!$M:$M=K1639), 0))), "") * N1639)
)
</f>
        <v/>
      </c>
      <c r="P1639" s="86"/>
      <c r="Q1639" s="82" t="str">
        <f t="array" ref="Q1639">IF(A1639="", "", (IFNA(IF(A1639="", "", INDEX(UpdateSheet!$K:$K, MATCH(1, (UpdateSheet!$G:$G=MAXIFS(UpdateSheet!$G:$G, UpdateSheet!$H:$H, G1639, UpdateSheet!$I:$I, J1639, UpdateSheet!$G:$G, "&lt;=" &amp; D1639)) * (UpdateSheet!$H:$H=G1639) *(UpdateSheet!$I:$I=J1639), 0))), "")) +
(IFNA(IF(A1639="", "", INDEX(UpdateSheet!$O:$O, MATCH(1, (UpdateSheet!$G:$G=MAXIFS(UpdateSheet!$G:$G, UpdateSheet!$M:$M, K1639,UpdateSheet!$N:$N, N1639, UpdateSheet!$G:$G, "&lt;=" &amp; D1639)) * (UpdateSheet!$M:$M=K1639) *(UpdateSheet!$N:$N=N1639), 0))), ""))
)
</f>
        <v/>
      </c>
      <c r="R1639" s="81" t="s">
        <v>97</v>
      </c>
      <c r="S1639" s="63"/>
      <c r="T1639" s="87"/>
      <c r="U1639" s="84" t="s">
        <v>97</v>
      </c>
      <c r="V1639" s="84" t="s">
        <v>97</v>
      </c>
      <c r="W1639" s="85" t="b">
        <v>0</v>
      </c>
      <c r="X1639" s="63"/>
      <c r="Y1639" s="63"/>
      <c r="Z1639" s="63"/>
    </row>
    <row r="1640">
      <c r="A1640" s="75"/>
      <c r="B1640" s="94"/>
      <c r="C1640" s="75"/>
      <c r="D1640" s="76"/>
      <c r="E1640" s="75" t="s">
        <v>97</v>
      </c>
      <c r="F1640" s="75" t="s">
        <v>97</v>
      </c>
      <c r="G1640" s="77"/>
      <c r="H1640" s="77"/>
      <c r="I1640" s="80"/>
      <c r="J1640" s="77" t="s">
        <v>97</v>
      </c>
      <c r="K1640" s="79" t="s">
        <v>97</v>
      </c>
      <c r="L1640" s="79"/>
      <c r="M1640" s="80"/>
      <c r="N1640" s="79" t="s">
        <v>97</v>
      </c>
      <c r="O1640" s="81" t="str">
        <f t="array" ref="O1640">IF(A1640="", "", (IFNA(IF(A1640="", "", INDEX(UpdateSheet!$L:$L, MATCH(1, (UpdateSheet!$G:$G=MAXIFS(UpdateSheet!$G:$G, UpdateSheet!$H:$H, G1640, UpdateSheet!$G:$G, "&lt;=" &amp; D1640)) * (UpdateSheet!$H:$H=G1640), 0))), "") * J1640) +
(IFNA(IF(A1640="", "", INDEX(UpdateSheet!$P:$P, MATCH(1, (UpdateSheet!$G:$G=MAXIFS(UpdateSheet!$G:$G, UpdateSheet!$M:$M, K1640, UpdateSheet!$G:$G, "&lt;=" &amp; D1640)) * (UpdateSheet!$M:$M=K1640), 0))), "") * N1640)
)
</f>
        <v/>
      </c>
      <c r="P1640" s="86"/>
      <c r="Q1640" s="82" t="str">
        <f t="array" ref="Q1640">IF(A1640="", "", (IFNA(IF(A1640="", "", INDEX(UpdateSheet!$K:$K, MATCH(1, (UpdateSheet!$G:$G=MAXIFS(UpdateSheet!$G:$G, UpdateSheet!$H:$H, G1640, UpdateSheet!$I:$I, J1640, UpdateSheet!$G:$G, "&lt;=" &amp; D1640)) * (UpdateSheet!$H:$H=G1640) *(UpdateSheet!$I:$I=J1640), 0))), "")) +
(IFNA(IF(A1640="", "", INDEX(UpdateSheet!$O:$O, MATCH(1, (UpdateSheet!$G:$G=MAXIFS(UpdateSheet!$G:$G, UpdateSheet!$M:$M, K1640,UpdateSheet!$N:$N, N1640, UpdateSheet!$G:$G, "&lt;=" &amp; D1640)) * (UpdateSheet!$M:$M=K1640) *(UpdateSheet!$N:$N=N1640), 0))), ""))
)
</f>
        <v/>
      </c>
      <c r="R1640" s="81" t="s">
        <v>97</v>
      </c>
      <c r="S1640" s="63"/>
      <c r="T1640" s="87"/>
      <c r="U1640" s="84" t="s">
        <v>97</v>
      </c>
      <c r="V1640" s="84" t="s">
        <v>97</v>
      </c>
      <c r="W1640" s="85" t="b">
        <v>0</v>
      </c>
      <c r="X1640" s="63"/>
      <c r="Y1640" s="63"/>
      <c r="Z1640" s="63"/>
    </row>
    <row r="1641">
      <c r="A1641" s="75"/>
      <c r="B1641" s="94"/>
      <c r="C1641" s="75"/>
      <c r="D1641" s="76"/>
      <c r="E1641" s="75" t="s">
        <v>97</v>
      </c>
      <c r="F1641" s="75" t="s">
        <v>97</v>
      </c>
      <c r="G1641" s="77"/>
      <c r="H1641" s="77"/>
      <c r="I1641" s="80"/>
      <c r="J1641" s="77" t="s">
        <v>97</v>
      </c>
      <c r="K1641" s="79" t="s">
        <v>97</v>
      </c>
      <c r="L1641" s="79"/>
      <c r="M1641" s="80"/>
      <c r="N1641" s="79" t="s">
        <v>97</v>
      </c>
      <c r="O1641" s="81" t="str">
        <f t="array" ref="O1641">IF(A1641="", "", (IFNA(IF(A1641="", "", INDEX(UpdateSheet!$L:$L, MATCH(1, (UpdateSheet!$G:$G=MAXIFS(UpdateSheet!$G:$G, UpdateSheet!$H:$H, G1641, UpdateSheet!$G:$G, "&lt;=" &amp; D1641)) * (UpdateSheet!$H:$H=G1641), 0))), "") * J1641) +
(IFNA(IF(A1641="", "", INDEX(UpdateSheet!$P:$P, MATCH(1, (UpdateSheet!$G:$G=MAXIFS(UpdateSheet!$G:$G, UpdateSheet!$M:$M, K1641, UpdateSheet!$G:$G, "&lt;=" &amp; D1641)) * (UpdateSheet!$M:$M=K1641), 0))), "") * N1641)
)
</f>
        <v/>
      </c>
      <c r="P1641" s="86"/>
      <c r="Q1641" s="82" t="str">
        <f t="array" ref="Q1641">IF(A1641="", "", (IFNA(IF(A1641="", "", INDEX(UpdateSheet!$K:$K, MATCH(1, (UpdateSheet!$G:$G=MAXIFS(UpdateSheet!$G:$G, UpdateSheet!$H:$H, G1641, UpdateSheet!$I:$I, J1641, UpdateSheet!$G:$G, "&lt;=" &amp; D1641)) * (UpdateSheet!$H:$H=G1641) *(UpdateSheet!$I:$I=J1641), 0))), "")) +
(IFNA(IF(A1641="", "", INDEX(UpdateSheet!$O:$O, MATCH(1, (UpdateSheet!$G:$G=MAXIFS(UpdateSheet!$G:$G, UpdateSheet!$M:$M, K1641,UpdateSheet!$N:$N, N1641, UpdateSheet!$G:$G, "&lt;=" &amp; D1641)) * (UpdateSheet!$M:$M=K1641) *(UpdateSheet!$N:$N=N1641), 0))), ""))
)
</f>
        <v/>
      </c>
      <c r="R1641" s="81" t="s">
        <v>97</v>
      </c>
      <c r="S1641" s="63"/>
      <c r="T1641" s="87"/>
      <c r="U1641" s="84" t="s">
        <v>97</v>
      </c>
      <c r="V1641" s="84" t="s">
        <v>97</v>
      </c>
      <c r="W1641" s="85" t="b">
        <v>0</v>
      </c>
      <c r="X1641" s="63"/>
      <c r="Y1641" s="63"/>
      <c r="Z1641" s="63"/>
    </row>
    <row r="1642">
      <c r="A1642" s="75"/>
      <c r="B1642" s="94"/>
      <c r="C1642" s="75"/>
      <c r="D1642" s="76"/>
      <c r="E1642" s="75" t="s">
        <v>97</v>
      </c>
      <c r="F1642" s="75" t="s">
        <v>97</v>
      </c>
      <c r="G1642" s="77"/>
      <c r="H1642" s="77"/>
      <c r="I1642" s="80"/>
      <c r="J1642" s="77" t="s">
        <v>97</v>
      </c>
      <c r="K1642" s="79" t="s">
        <v>97</v>
      </c>
      <c r="L1642" s="79"/>
      <c r="M1642" s="80"/>
      <c r="N1642" s="79" t="s">
        <v>97</v>
      </c>
      <c r="O1642" s="81" t="str">
        <f t="array" ref="O1642">IF(A1642="", "", (IFNA(IF(A1642="", "", INDEX(UpdateSheet!$L:$L, MATCH(1, (UpdateSheet!$G:$G=MAXIFS(UpdateSheet!$G:$G, UpdateSheet!$H:$H, G1642, UpdateSheet!$G:$G, "&lt;=" &amp; D1642)) * (UpdateSheet!$H:$H=G1642), 0))), "") * J1642) +
(IFNA(IF(A1642="", "", INDEX(UpdateSheet!$P:$P, MATCH(1, (UpdateSheet!$G:$G=MAXIFS(UpdateSheet!$G:$G, UpdateSheet!$M:$M, K1642, UpdateSheet!$G:$G, "&lt;=" &amp; D1642)) * (UpdateSheet!$M:$M=K1642), 0))), "") * N1642)
)
</f>
        <v/>
      </c>
      <c r="P1642" s="86"/>
      <c r="Q1642" s="82" t="str">
        <f t="array" ref="Q1642">IF(A1642="", "", (IFNA(IF(A1642="", "", INDEX(UpdateSheet!$K:$K, MATCH(1, (UpdateSheet!$G:$G=MAXIFS(UpdateSheet!$G:$G, UpdateSheet!$H:$H, G1642, UpdateSheet!$I:$I, J1642, UpdateSheet!$G:$G, "&lt;=" &amp; D1642)) * (UpdateSheet!$H:$H=G1642) *(UpdateSheet!$I:$I=J1642), 0))), "")) +
(IFNA(IF(A1642="", "", INDEX(UpdateSheet!$O:$O, MATCH(1, (UpdateSheet!$G:$G=MAXIFS(UpdateSheet!$G:$G, UpdateSheet!$M:$M, K1642,UpdateSheet!$N:$N, N1642, UpdateSheet!$G:$G, "&lt;=" &amp; D1642)) * (UpdateSheet!$M:$M=K1642) *(UpdateSheet!$N:$N=N1642), 0))), ""))
)
</f>
        <v/>
      </c>
      <c r="R1642" s="81" t="s">
        <v>97</v>
      </c>
      <c r="S1642" s="63"/>
      <c r="T1642" s="87"/>
      <c r="U1642" s="84" t="s">
        <v>97</v>
      </c>
      <c r="V1642" s="84" t="s">
        <v>97</v>
      </c>
      <c r="W1642" s="85" t="b">
        <v>0</v>
      </c>
      <c r="X1642" s="63"/>
      <c r="Y1642" s="63"/>
      <c r="Z1642" s="63"/>
    </row>
    <row r="1643">
      <c r="A1643" s="75"/>
      <c r="B1643" s="94"/>
      <c r="C1643" s="75"/>
      <c r="D1643" s="76"/>
      <c r="E1643" s="75" t="s">
        <v>97</v>
      </c>
      <c r="F1643" s="75" t="s">
        <v>97</v>
      </c>
      <c r="G1643" s="77"/>
      <c r="H1643" s="77"/>
      <c r="I1643" s="80"/>
      <c r="J1643" s="77" t="s">
        <v>97</v>
      </c>
      <c r="K1643" s="79" t="s">
        <v>97</v>
      </c>
      <c r="L1643" s="79"/>
      <c r="M1643" s="80"/>
      <c r="N1643" s="79" t="s">
        <v>97</v>
      </c>
      <c r="O1643" s="81" t="str">
        <f t="array" ref="O1643">IF(A1643="", "", (IFNA(IF(A1643="", "", INDEX(UpdateSheet!$L:$L, MATCH(1, (UpdateSheet!$G:$G=MAXIFS(UpdateSheet!$G:$G, UpdateSheet!$H:$H, G1643, UpdateSheet!$G:$G, "&lt;=" &amp; D1643)) * (UpdateSheet!$H:$H=G1643), 0))), "") * J1643) +
(IFNA(IF(A1643="", "", INDEX(UpdateSheet!$P:$P, MATCH(1, (UpdateSheet!$G:$G=MAXIFS(UpdateSheet!$G:$G, UpdateSheet!$M:$M, K1643, UpdateSheet!$G:$G, "&lt;=" &amp; D1643)) * (UpdateSheet!$M:$M=K1643), 0))), "") * N1643)
)
</f>
        <v/>
      </c>
      <c r="P1643" s="86"/>
      <c r="Q1643" s="82" t="str">
        <f t="array" ref="Q1643">IF(A1643="", "", (IFNA(IF(A1643="", "", INDEX(UpdateSheet!$K:$K, MATCH(1, (UpdateSheet!$G:$G=MAXIFS(UpdateSheet!$G:$G, UpdateSheet!$H:$H, G1643, UpdateSheet!$I:$I, J1643, UpdateSheet!$G:$G, "&lt;=" &amp; D1643)) * (UpdateSheet!$H:$H=G1643) *(UpdateSheet!$I:$I=J1643), 0))), "")) +
(IFNA(IF(A1643="", "", INDEX(UpdateSheet!$O:$O, MATCH(1, (UpdateSheet!$G:$G=MAXIFS(UpdateSheet!$G:$G, UpdateSheet!$M:$M, K1643,UpdateSheet!$N:$N, N1643, UpdateSheet!$G:$G, "&lt;=" &amp; D1643)) * (UpdateSheet!$M:$M=K1643) *(UpdateSheet!$N:$N=N1643), 0))), ""))
)
</f>
        <v/>
      </c>
      <c r="R1643" s="81" t="s">
        <v>97</v>
      </c>
      <c r="S1643" s="63"/>
      <c r="T1643" s="87"/>
      <c r="U1643" s="84" t="s">
        <v>97</v>
      </c>
      <c r="V1643" s="84" t="s">
        <v>97</v>
      </c>
      <c r="W1643" s="85" t="b">
        <v>0</v>
      </c>
      <c r="X1643" s="63"/>
      <c r="Y1643" s="63"/>
      <c r="Z1643" s="63"/>
    </row>
    <row r="1644">
      <c r="A1644" s="75"/>
      <c r="B1644" s="94"/>
      <c r="C1644" s="75"/>
      <c r="D1644" s="76"/>
      <c r="E1644" s="75" t="s">
        <v>97</v>
      </c>
      <c r="F1644" s="75" t="s">
        <v>97</v>
      </c>
      <c r="G1644" s="77"/>
      <c r="H1644" s="77"/>
      <c r="I1644" s="80"/>
      <c r="J1644" s="77" t="s">
        <v>97</v>
      </c>
      <c r="K1644" s="79" t="s">
        <v>97</v>
      </c>
      <c r="L1644" s="79"/>
      <c r="M1644" s="80"/>
      <c r="N1644" s="79" t="s">
        <v>97</v>
      </c>
      <c r="O1644" s="81" t="str">
        <f t="array" ref="O1644">IF(A1644="", "", (IFNA(IF(A1644="", "", INDEX(UpdateSheet!$L:$L, MATCH(1, (UpdateSheet!$G:$G=MAXIFS(UpdateSheet!$G:$G, UpdateSheet!$H:$H, G1644, UpdateSheet!$G:$G, "&lt;=" &amp; D1644)) * (UpdateSheet!$H:$H=G1644), 0))), "") * J1644) +
(IFNA(IF(A1644="", "", INDEX(UpdateSheet!$P:$P, MATCH(1, (UpdateSheet!$G:$G=MAXIFS(UpdateSheet!$G:$G, UpdateSheet!$M:$M, K1644, UpdateSheet!$G:$G, "&lt;=" &amp; D1644)) * (UpdateSheet!$M:$M=K1644), 0))), "") * N1644)
)
</f>
        <v/>
      </c>
      <c r="P1644" s="86"/>
      <c r="Q1644" s="82" t="str">
        <f t="array" ref="Q1644">IF(A1644="", "", (IFNA(IF(A1644="", "", INDEX(UpdateSheet!$K:$K, MATCH(1, (UpdateSheet!$G:$G=MAXIFS(UpdateSheet!$G:$G, UpdateSheet!$H:$H, G1644, UpdateSheet!$I:$I, J1644, UpdateSheet!$G:$G, "&lt;=" &amp; D1644)) * (UpdateSheet!$H:$H=G1644) *(UpdateSheet!$I:$I=J1644), 0))), "")) +
(IFNA(IF(A1644="", "", INDEX(UpdateSheet!$O:$O, MATCH(1, (UpdateSheet!$G:$G=MAXIFS(UpdateSheet!$G:$G, UpdateSheet!$M:$M, K1644,UpdateSheet!$N:$N, N1644, UpdateSheet!$G:$G, "&lt;=" &amp; D1644)) * (UpdateSheet!$M:$M=K1644) *(UpdateSheet!$N:$N=N1644), 0))), ""))
)
</f>
        <v/>
      </c>
      <c r="R1644" s="81" t="s">
        <v>97</v>
      </c>
      <c r="S1644" s="63"/>
      <c r="T1644" s="87"/>
      <c r="U1644" s="84" t="s">
        <v>97</v>
      </c>
      <c r="V1644" s="84" t="s">
        <v>97</v>
      </c>
      <c r="W1644" s="85" t="b">
        <v>0</v>
      </c>
      <c r="X1644" s="63"/>
      <c r="Y1644" s="63"/>
      <c r="Z1644" s="63"/>
    </row>
    <row r="1645">
      <c r="A1645" s="75"/>
      <c r="B1645" s="94"/>
      <c r="C1645" s="75"/>
      <c r="D1645" s="76"/>
      <c r="E1645" s="75" t="s">
        <v>97</v>
      </c>
      <c r="F1645" s="75" t="s">
        <v>97</v>
      </c>
      <c r="G1645" s="77"/>
      <c r="H1645" s="77"/>
      <c r="I1645" s="80"/>
      <c r="J1645" s="77" t="s">
        <v>97</v>
      </c>
      <c r="K1645" s="79" t="s">
        <v>97</v>
      </c>
      <c r="L1645" s="79"/>
      <c r="M1645" s="80"/>
      <c r="N1645" s="79" t="s">
        <v>97</v>
      </c>
      <c r="O1645" s="81" t="str">
        <f t="array" ref="O1645">IF(A1645="", "", (IFNA(IF(A1645="", "", INDEX(UpdateSheet!$L:$L, MATCH(1, (UpdateSheet!$G:$G=MAXIFS(UpdateSheet!$G:$G, UpdateSheet!$H:$H, G1645, UpdateSheet!$G:$G, "&lt;=" &amp; D1645)) * (UpdateSheet!$H:$H=G1645), 0))), "") * J1645) +
(IFNA(IF(A1645="", "", INDEX(UpdateSheet!$P:$P, MATCH(1, (UpdateSheet!$G:$G=MAXIFS(UpdateSheet!$G:$G, UpdateSheet!$M:$M, K1645, UpdateSheet!$G:$G, "&lt;=" &amp; D1645)) * (UpdateSheet!$M:$M=K1645), 0))), "") * N1645)
)
</f>
        <v/>
      </c>
      <c r="P1645" s="86"/>
      <c r="Q1645" s="82" t="str">
        <f t="array" ref="Q1645">IF(A1645="", "", (IFNA(IF(A1645="", "", INDEX(UpdateSheet!$K:$K, MATCH(1, (UpdateSheet!$G:$G=MAXIFS(UpdateSheet!$G:$G, UpdateSheet!$H:$H, G1645, UpdateSheet!$I:$I, J1645, UpdateSheet!$G:$G, "&lt;=" &amp; D1645)) * (UpdateSheet!$H:$H=G1645) *(UpdateSheet!$I:$I=J1645), 0))), "")) +
(IFNA(IF(A1645="", "", INDEX(UpdateSheet!$O:$O, MATCH(1, (UpdateSheet!$G:$G=MAXIFS(UpdateSheet!$G:$G, UpdateSheet!$M:$M, K1645,UpdateSheet!$N:$N, N1645, UpdateSheet!$G:$G, "&lt;=" &amp; D1645)) * (UpdateSheet!$M:$M=K1645) *(UpdateSheet!$N:$N=N1645), 0))), ""))
)
</f>
        <v/>
      </c>
      <c r="R1645" s="81" t="s">
        <v>97</v>
      </c>
      <c r="S1645" s="63"/>
      <c r="T1645" s="87"/>
      <c r="U1645" s="84" t="s">
        <v>97</v>
      </c>
      <c r="V1645" s="84" t="s">
        <v>97</v>
      </c>
      <c r="W1645" s="85" t="b">
        <v>0</v>
      </c>
      <c r="X1645" s="63"/>
      <c r="Y1645" s="63"/>
      <c r="Z1645" s="63"/>
    </row>
    <row r="1646">
      <c r="A1646" s="75"/>
      <c r="B1646" s="94"/>
      <c r="C1646" s="75"/>
      <c r="D1646" s="76"/>
      <c r="E1646" s="75" t="s">
        <v>97</v>
      </c>
      <c r="F1646" s="75" t="s">
        <v>97</v>
      </c>
      <c r="G1646" s="77"/>
      <c r="H1646" s="77"/>
      <c r="I1646" s="80"/>
      <c r="J1646" s="77" t="s">
        <v>97</v>
      </c>
      <c r="K1646" s="79" t="s">
        <v>97</v>
      </c>
      <c r="L1646" s="79"/>
      <c r="M1646" s="80"/>
      <c r="N1646" s="79" t="s">
        <v>97</v>
      </c>
      <c r="O1646" s="81" t="str">
        <f t="array" ref="O1646">IF(A1646="", "", (IFNA(IF(A1646="", "", INDEX(UpdateSheet!$L:$L, MATCH(1, (UpdateSheet!$G:$G=MAXIFS(UpdateSheet!$G:$G, UpdateSheet!$H:$H, G1646, UpdateSheet!$G:$G, "&lt;=" &amp; D1646)) * (UpdateSheet!$H:$H=G1646), 0))), "") * J1646) +
(IFNA(IF(A1646="", "", INDEX(UpdateSheet!$P:$P, MATCH(1, (UpdateSheet!$G:$G=MAXIFS(UpdateSheet!$G:$G, UpdateSheet!$M:$M, K1646, UpdateSheet!$G:$G, "&lt;=" &amp; D1646)) * (UpdateSheet!$M:$M=K1646), 0))), "") * N1646)
)
</f>
        <v/>
      </c>
      <c r="P1646" s="86"/>
      <c r="Q1646" s="82" t="str">
        <f t="array" ref="Q1646">IF(A1646="", "", (IFNA(IF(A1646="", "", INDEX(UpdateSheet!$K:$K, MATCH(1, (UpdateSheet!$G:$G=MAXIFS(UpdateSheet!$G:$G, UpdateSheet!$H:$H, G1646, UpdateSheet!$I:$I, J1646, UpdateSheet!$G:$G, "&lt;=" &amp; D1646)) * (UpdateSheet!$H:$H=G1646) *(UpdateSheet!$I:$I=J1646), 0))), "")) +
(IFNA(IF(A1646="", "", INDEX(UpdateSheet!$O:$O, MATCH(1, (UpdateSheet!$G:$G=MAXIFS(UpdateSheet!$G:$G, UpdateSheet!$M:$M, K1646,UpdateSheet!$N:$N, N1646, UpdateSheet!$G:$G, "&lt;=" &amp; D1646)) * (UpdateSheet!$M:$M=K1646) *(UpdateSheet!$N:$N=N1646), 0))), ""))
)
</f>
        <v/>
      </c>
      <c r="R1646" s="81" t="s">
        <v>97</v>
      </c>
      <c r="S1646" s="63"/>
      <c r="T1646" s="87"/>
      <c r="U1646" s="84" t="s">
        <v>97</v>
      </c>
      <c r="V1646" s="84" t="s">
        <v>97</v>
      </c>
      <c r="W1646" s="85" t="b">
        <v>0</v>
      </c>
      <c r="X1646" s="63"/>
      <c r="Y1646" s="63"/>
      <c r="Z1646" s="63"/>
    </row>
    <row r="1647">
      <c r="A1647" s="75"/>
      <c r="B1647" s="94"/>
      <c r="C1647" s="75"/>
      <c r="D1647" s="76"/>
      <c r="E1647" s="75" t="s">
        <v>97</v>
      </c>
      <c r="F1647" s="75" t="s">
        <v>97</v>
      </c>
      <c r="G1647" s="77"/>
      <c r="H1647" s="77"/>
      <c r="I1647" s="80"/>
      <c r="J1647" s="77" t="s">
        <v>97</v>
      </c>
      <c r="K1647" s="79" t="s">
        <v>97</v>
      </c>
      <c r="L1647" s="79"/>
      <c r="M1647" s="80"/>
      <c r="N1647" s="79" t="s">
        <v>97</v>
      </c>
      <c r="O1647" s="81" t="str">
        <f t="array" ref="O1647">IF(A1647="", "", (IFNA(IF(A1647="", "", INDEX(UpdateSheet!$L:$L, MATCH(1, (UpdateSheet!$G:$G=MAXIFS(UpdateSheet!$G:$G, UpdateSheet!$H:$H, G1647, UpdateSheet!$G:$G, "&lt;=" &amp; D1647)) * (UpdateSheet!$H:$H=G1647), 0))), "") * J1647) +
(IFNA(IF(A1647="", "", INDEX(UpdateSheet!$P:$P, MATCH(1, (UpdateSheet!$G:$G=MAXIFS(UpdateSheet!$G:$G, UpdateSheet!$M:$M, K1647, UpdateSheet!$G:$G, "&lt;=" &amp; D1647)) * (UpdateSheet!$M:$M=K1647), 0))), "") * N1647)
)
</f>
        <v/>
      </c>
      <c r="P1647" s="86"/>
      <c r="Q1647" s="82" t="str">
        <f t="array" ref="Q1647">IF(A1647="", "", (IFNA(IF(A1647="", "", INDEX(UpdateSheet!$K:$K, MATCH(1, (UpdateSheet!$G:$G=MAXIFS(UpdateSheet!$G:$G, UpdateSheet!$H:$H, G1647, UpdateSheet!$I:$I, J1647, UpdateSheet!$G:$G, "&lt;=" &amp; D1647)) * (UpdateSheet!$H:$H=G1647) *(UpdateSheet!$I:$I=J1647), 0))), "")) +
(IFNA(IF(A1647="", "", INDEX(UpdateSheet!$O:$O, MATCH(1, (UpdateSheet!$G:$G=MAXIFS(UpdateSheet!$G:$G, UpdateSheet!$M:$M, K1647,UpdateSheet!$N:$N, N1647, UpdateSheet!$G:$G, "&lt;=" &amp; D1647)) * (UpdateSheet!$M:$M=K1647) *(UpdateSheet!$N:$N=N1647), 0))), ""))
)
</f>
        <v/>
      </c>
      <c r="R1647" s="81" t="s">
        <v>97</v>
      </c>
      <c r="S1647" s="63"/>
      <c r="T1647" s="87"/>
      <c r="U1647" s="84" t="s">
        <v>97</v>
      </c>
      <c r="V1647" s="84" t="s">
        <v>97</v>
      </c>
      <c r="W1647" s="85" t="b">
        <v>0</v>
      </c>
      <c r="X1647" s="63"/>
      <c r="Y1647" s="63"/>
      <c r="Z1647" s="63"/>
    </row>
    <row r="1648">
      <c r="A1648" s="75"/>
      <c r="B1648" s="94"/>
      <c r="C1648" s="75"/>
      <c r="D1648" s="76"/>
      <c r="E1648" s="75" t="s">
        <v>97</v>
      </c>
      <c r="F1648" s="75" t="s">
        <v>97</v>
      </c>
      <c r="G1648" s="77"/>
      <c r="H1648" s="77"/>
      <c r="I1648" s="80"/>
      <c r="J1648" s="77" t="s">
        <v>97</v>
      </c>
      <c r="K1648" s="79" t="s">
        <v>97</v>
      </c>
      <c r="L1648" s="79"/>
      <c r="M1648" s="80"/>
      <c r="N1648" s="79" t="s">
        <v>97</v>
      </c>
      <c r="O1648" s="81" t="str">
        <f t="array" ref="O1648">IF(A1648="", "", (IFNA(IF(A1648="", "", INDEX(UpdateSheet!$L:$L, MATCH(1, (UpdateSheet!$G:$G=MAXIFS(UpdateSheet!$G:$G, UpdateSheet!$H:$H, G1648, UpdateSheet!$G:$G, "&lt;=" &amp; D1648)) * (UpdateSheet!$H:$H=G1648), 0))), "") * J1648) +
(IFNA(IF(A1648="", "", INDEX(UpdateSheet!$P:$P, MATCH(1, (UpdateSheet!$G:$G=MAXIFS(UpdateSheet!$G:$G, UpdateSheet!$M:$M, K1648, UpdateSheet!$G:$G, "&lt;=" &amp; D1648)) * (UpdateSheet!$M:$M=K1648), 0))), "") * N1648)
)
</f>
        <v/>
      </c>
      <c r="P1648" s="86"/>
      <c r="Q1648" s="82" t="str">
        <f t="array" ref="Q1648">IF(A1648="", "", (IFNA(IF(A1648="", "", INDEX(UpdateSheet!$K:$K, MATCH(1, (UpdateSheet!$G:$G=MAXIFS(UpdateSheet!$G:$G, UpdateSheet!$H:$H, G1648, UpdateSheet!$I:$I, J1648, UpdateSheet!$G:$G, "&lt;=" &amp; D1648)) * (UpdateSheet!$H:$H=G1648) *(UpdateSheet!$I:$I=J1648), 0))), "")) +
(IFNA(IF(A1648="", "", INDEX(UpdateSheet!$O:$O, MATCH(1, (UpdateSheet!$G:$G=MAXIFS(UpdateSheet!$G:$G, UpdateSheet!$M:$M, K1648,UpdateSheet!$N:$N, N1648, UpdateSheet!$G:$G, "&lt;=" &amp; D1648)) * (UpdateSheet!$M:$M=K1648) *(UpdateSheet!$N:$N=N1648), 0))), ""))
)
</f>
        <v/>
      </c>
      <c r="R1648" s="81" t="s">
        <v>97</v>
      </c>
      <c r="S1648" s="63"/>
      <c r="T1648" s="87"/>
      <c r="U1648" s="84" t="s">
        <v>97</v>
      </c>
      <c r="V1648" s="84" t="s">
        <v>97</v>
      </c>
      <c r="W1648" s="85" t="b">
        <v>0</v>
      </c>
      <c r="X1648" s="63"/>
      <c r="Y1648" s="63"/>
      <c r="Z1648" s="63"/>
    </row>
    <row r="1649">
      <c r="A1649" s="75"/>
      <c r="B1649" s="94"/>
      <c r="C1649" s="75"/>
      <c r="D1649" s="76"/>
      <c r="E1649" s="75" t="s">
        <v>97</v>
      </c>
      <c r="F1649" s="75" t="s">
        <v>97</v>
      </c>
      <c r="G1649" s="77"/>
      <c r="H1649" s="77"/>
      <c r="I1649" s="80"/>
      <c r="J1649" s="77" t="s">
        <v>97</v>
      </c>
      <c r="K1649" s="79" t="s">
        <v>97</v>
      </c>
      <c r="L1649" s="79"/>
      <c r="M1649" s="80"/>
      <c r="N1649" s="79" t="s">
        <v>97</v>
      </c>
      <c r="O1649" s="81" t="str">
        <f t="array" ref="O1649">IF(A1649="", "", (IFNA(IF(A1649="", "", INDEX(UpdateSheet!$L:$L, MATCH(1, (UpdateSheet!$G:$G=MAXIFS(UpdateSheet!$G:$G, UpdateSheet!$H:$H, G1649, UpdateSheet!$G:$G, "&lt;=" &amp; D1649)) * (UpdateSheet!$H:$H=G1649), 0))), "") * J1649) +
(IFNA(IF(A1649="", "", INDEX(UpdateSheet!$P:$P, MATCH(1, (UpdateSheet!$G:$G=MAXIFS(UpdateSheet!$G:$G, UpdateSheet!$M:$M, K1649, UpdateSheet!$G:$G, "&lt;=" &amp; D1649)) * (UpdateSheet!$M:$M=K1649), 0))), "") * N1649)
)
</f>
        <v/>
      </c>
      <c r="P1649" s="86"/>
      <c r="Q1649" s="82" t="str">
        <f t="array" ref="Q1649">IF(A1649="", "", (IFNA(IF(A1649="", "", INDEX(UpdateSheet!$K:$K, MATCH(1, (UpdateSheet!$G:$G=MAXIFS(UpdateSheet!$G:$G, UpdateSheet!$H:$H, G1649, UpdateSheet!$I:$I, J1649, UpdateSheet!$G:$G, "&lt;=" &amp; D1649)) * (UpdateSheet!$H:$H=G1649) *(UpdateSheet!$I:$I=J1649), 0))), "")) +
(IFNA(IF(A1649="", "", INDEX(UpdateSheet!$O:$O, MATCH(1, (UpdateSheet!$G:$G=MAXIFS(UpdateSheet!$G:$G, UpdateSheet!$M:$M, K1649,UpdateSheet!$N:$N, N1649, UpdateSheet!$G:$G, "&lt;=" &amp; D1649)) * (UpdateSheet!$M:$M=K1649) *(UpdateSheet!$N:$N=N1649), 0))), ""))
)
</f>
        <v/>
      </c>
      <c r="R1649" s="81" t="s">
        <v>97</v>
      </c>
      <c r="S1649" s="63"/>
      <c r="T1649" s="87"/>
      <c r="U1649" s="84" t="s">
        <v>97</v>
      </c>
      <c r="V1649" s="84" t="s">
        <v>97</v>
      </c>
      <c r="W1649" s="85" t="b">
        <v>0</v>
      </c>
      <c r="X1649" s="63"/>
      <c r="Y1649" s="63"/>
      <c r="Z1649" s="63"/>
    </row>
    <row r="1650">
      <c r="A1650" s="75"/>
      <c r="B1650" s="94"/>
      <c r="C1650" s="75"/>
      <c r="D1650" s="76"/>
      <c r="E1650" s="75" t="s">
        <v>97</v>
      </c>
      <c r="F1650" s="75" t="s">
        <v>97</v>
      </c>
      <c r="G1650" s="77"/>
      <c r="H1650" s="77"/>
      <c r="I1650" s="80"/>
      <c r="J1650" s="77" t="s">
        <v>97</v>
      </c>
      <c r="K1650" s="79" t="s">
        <v>97</v>
      </c>
      <c r="L1650" s="79"/>
      <c r="M1650" s="80"/>
      <c r="N1650" s="79" t="s">
        <v>97</v>
      </c>
      <c r="O1650" s="81" t="str">
        <f t="array" ref="O1650">IF(A1650="", "", (IFNA(IF(A1650="", "", INDEX(UpdateSheet!$L:$L, MATCH(1, (UpdateSheet!$G:$G=MAXIFS(UpdateSheet!$G:$G, UpdateSheet!$H:$H, G1650, UpdateSheet!$G:$G, "&lt;=" &amp; D1650)) * (UpdateSheet!$H:$H=G1650), 0))), "") * J1650) +
(IFNA(IF(A1650="", "", INDEX(UpdateSheet!$P:$P, MATCH(1, (UpdateSheet!$G:$G=MAXIFS(UpdateSheet!$G:$G, UpdateSheet!$M:$M, K1650, UpdateSheet!$G:$G, "&lt;=" &amp; D1650)) * (UpdateSheet!$M:$M=K1650), 0))), "") * N1650)
)
</f>
        <v/>
      </c>
      <c r="P1650" s="86"/>
      <c r="Q1650" s="82" t="str">
        <f t="array" ref="Q1650">IF(A1650="", "", (IFNA(IF(A1650="", "", INDEX(UpdateSheet!$K:$K, MATCH(1, (UpdateSheet!$G:$G=MAXIFS(UpdateSheet!$G:$G, UpdateSheet!$H:$H, G1650, UpdateSheet!$I:$I, J1650, UpdateSheet!$G:$G, "&lt;=" &amp; D1650)) * (UpdateSheet!$H:$H=G1650) *(UpdateSheet!$I:$I=J1650), 0))), "")) +
(IFNA(IF(A1650="", "", INDEX(UpdateSheet!$O:$O, MATCH(1, (UpdateSheet!$G:$G=MAXIFS(UpdateSheet!$G:$G, UpdateSheet!$M:$M, K1650,UpdateSheet!$N:$N, N1650, UpdateSheet!$G:$G, "&lt;=" &amp; D1650)) * (UpdateSheet!$M:$M=K1650) *(UpdateSheet!$N:$N=N1650), 0))), ""))
)
</f>
        <v/>
      </c>
      <c r="R1650" s="81" t="s">
        <v>97</v>
      </c>
      <c r="S1650" s="63"/>
      <c r="T1650" s="87"/>
      <c r="U1650" s="84" t="s">
        <v>97</v>
      </c>
      <c r="V1650" s="84" t="s">
        <v>97</v>
      </c>
      <c r="W1650" s="85" t="b">
        <v>0</v>
      </c>
      <c r="X1650" s="63"/>
      <c r="Y1650" s="63"/>
      <c r="Z1650" s="63"/>
    </row>
    <row r="1651">
      <c r="A1651" s="75"/>
      <c r="B1651" s="94"/>
      <c r="C1651" s="75"/>
      <c r="D1651" s="76"/>
      <c r="E1651" s="75" t="s">
        <v>97</v>
      </c>
      <c r="F1651" s="75" t="s">
        <v>97</v>
      </c>
      <c r="G1651" s="77"/>
      <c r="H1651" s="77"/>
      <c r="I1651" s="80"/>
      <c r="J1651" s="77" t="s">
        <v>97</v>
      </c>
      <c r="K1651" s="79" t="s">
        <v>97</v>
      </c>
      <c r="L1651" s="79"/>
      <c r="M1651" s="80"/>
      <c r="N1651" s="79" t="s">
        <v>97</v>
      </c>
      <c r="O1651" s="81" t="str">
        <f t="array" ref="O1651">IF(A1651="", "", (IFNA(IF(A1651="", "", INDEX(UpdateSheet!$L:$L, MATCH(1, (UpdateSheet!$G:$G=MAXIFS(UpdateSheet!$G:$G, UpdateSheet!$H:$H, G1651, UpdateSheet!$G:$G, "&lt;=" &amp; D1651)) * (UpdateSheet!$H:$H=G1651), 0))), "") * J1651) +
(IFNA(IF(A1651="", "", INDEX(UpdateSheet!$P:$P, MATCH(1, (UpdateSheet!$G:$G=MAXIFS(UpdateSheet!$G:$G, UpdateSheet!$M:$M, K1651, UpdateSheet!$G:$G, "&lt;=" &amp; D1651)) * (UpdateSheet!$M:$M=K1651), 0))), "") * N1651)
)
</f>
        <v/>
      </c>
      <c r="P1651" s="86"/>
      <c r="Q1651" s="82" t="str">
        <f t="array" ref="Q1651">IF(A1651="", "", (IFNA(IF(A1651="", "", INDEX(UpdateSheet!$K:$K, MATCH(1, (UpdateSheet!$G:$G=MAXIFS(UpdateSheet!$G:$G, UpdateSheet!$H:$H, G1651, UpdateSheet!$I:$I, J1651, UpdateSheet!$G:$G, "&lt;=" &amp; D1651)) * (UpdateSheet!$H:$H=G1651) *(UpdateSheet!$I:$I=J1651), 0))), "")) +
(IFNA(IF(A1651="", "", INDEX(UpdateSheet!$O:$O, MATCH(1, (UpdateSheet!$G:$G=MAXIFS(UpdateSheet!$G:$G, UpdateSheet!$M:$M, K1651,UpdateSheet!$N:$N, N1651, UpdateSheet!$G:$G, "&lt;=" &amp; D1651)) * (UpdateSheet!$M:$M=K1651) *(UpdateSheet!$N:$N=N1651), 0))), ""))
)
</f>
        <v/>
      </c>
      <c r="R1651" s="81" t="s">
        <v>97</v>
      </c>
      <c r="S1651" s="63"/>
      <c r="T1651" s="87"/>
      <c r="U1651" s="84" t="s">
        <v>97</v>
      </c>
      <c r="V1651" s="84" t="s">
        <v>97</v>
      </c>
      <c r="W1651" s="85" t="b">
        <v>0</v>
      </c>
      <c r="X1651" s="63"/>
      <c r="Y1651" s="63"/>
      <c r="Z1651" s="63"/>
    </row>
    <row r="1652">
      <c r="A1652" s="75"/>
      <c r="B1652" s="94"/>
      <c r="C1652" s="75"/>
      <c r="D1652" s="76"/>
      <c r="E1652" s="75" t="s">
        <v>97</v>
      </c>
      <c r="F1652" s="75" t="s">
        <v>97</v>
      </c>
      <c r="G1652" s="77"/>
      <c r="H1652" s="77"/>
      <c r="I1652" s="80"/>
      <c r="J1652" s="77" t="s">
        <v>97</v>
      </c>
      <c r="K1652" s="79" t="s">
        <v>97</v>
      </c>
      <c r="L1652" s="79"/>
      <c r="M1652" s="80"/>
      <c r="N1652" s="79" t="s">
        <v>97</v>
      </c>
      <c r="O1652" s="81" t="str">
        <f t="array" ref="O1652">IF(A1652="", "", (IFNA(IF(A1652="", "", INDEX(UpdateSheet!$L:$L, MATCH(1, (UpdateSheet!$G:$G=MAXIFS(UpdateSheet!$G:$G, UpdateSheet!$H:$H, G1652, UpdateSheet!$G:$G, "&lt;=" &amp; D1652)) * (UpdateSheet!$H:$H=G1652), 0))), "") * J1652) +
(IFNA(IF(A1652="", "", INDEX(UpdateSheet!$P:$P, MATCH(1, (UpdateSheet!$G:$G=MAXIFS(UpdateSheet!$G:$G, UpdateSheet!$M:$M, K1652, UpdateSheet!$G:$G, "&lt;=" &amp; D1652)) * (UpdateSheet!$M:$M=K1652), 0))), "") * N1652)
)
</f>
        <v/>
      </c>
      <c r="P1652" s="86"/>
      <c r="Q1652" s="82" t="str">
        <f t="array" ref="Q1652">IF(A1652="", "", (IFNA(IF(A1652="", "", INDEX(UpdateSheet!$K:$K, MATCH(1, (UpdateSheet!$G:$G=MAXIFS(UpdateSheet!$G:$G, UpdateSheet!$H:$H, G1652, UpdateSheet!$I:$I, J1652, UpdateSheet!$G:$G, "&lt;=" &amp; D1652)) * (UpdateSheet!$H:$H=G1652) *(UpdateSheet!$I:$I=J1652), 0))), "")) +
(IFNA(IF(A1652="", "", INDEX(UpdateSheet!$O:$O, MATCH(1, (UpdateSheet!$G:$G=MAXIFS(UpdateSheet!$G:$G, UpdateSheet!$M:$M, K1652,UpdateSheet!$N:$N, N1652, UpdateSheet!$G:$G, "&lt;=" &amp; D1652)) * (UpdateSheet!$M:$M=K1652) *(UpdateSheet!$N:$N=N1652), 0))), ""))
)
</f>
        <v/>
      </c>
      <c r="R1652" s="81" t="s">
        <v>97</v>
      </c>
      <c r="S1652" s="63"/>
      <c r="T1652" s="87"/>
      <c r="U1652" s="84" t="s">
        <v>97</v>
      </c>
      <c r="V1652" s="84" t="s">
        <v>97</v>
      </c>
      <c r="W1652" s="85" t="b">
        <v>0</v>
      </c>
      <c r="X1652" s="63"/>
      <c r="Y1652" s="63"/>
      <c r="Z1652" s="63"/>
    </row>
    <row r="1653">
      <c r="A1653" s="75"/>
      <c r="B1653" s="94"/>
      <c r="C1653" s="75"/>
      <c r="D1653" s="76"/>
      <c r="E1653" s="75" t="s">
        <v>97</v>
      </c>
      <c r="F1653" s="75" t="s">
        <v>97</v>
      </c>
      <c r="G1653" s="77"/>
      <c r="H1653" s="77"/>
      <c r="I1653" s="80"/>
      <c r="J1653" s="77" t="s">
        <v>97</v>
      </c>
      <c r="K1653" s="79" t="s">
        <v>97</v>
      </c>
      <c r="L1653" s="79"/>
      <c r="M1653" s="80"/>
      <c r="N1653" s="79" t="s">
        <v>97</v>
      </c>
      <c r="O1653" s="81" t="str">
        <f t="array" ref="O1653">IF(A1653="", "", (IFNA(IF(A1653="", "", INDEX(UpdateSheet!$L:$L, MATCH(1, (UpdateSheet!$G:$G=MAXIFS(UpdateSheet!$G:$G, UpdateSheet!$H:$H, G1653, UpdateSheet!$G:$G, "&lt;=" &amp; D1653)) * (UpdateSheet!$H:$H=G1653), 0))), "") * J1653) +
(IFNA(IF(A1653="", "", INDEX(UpdateSheet!$P:$P, MATCH(1, (UpdateSheet!$G:$G=MAXIFS(UpdateSheet!$G:$G, UpdateSheet!$M:$M, K1653, UpdateSheet!$G:$G, "&lt;=" &amp; D1653)) * (UpdateSheet!$M:$M=K1653), 0))), "") * N1653)
)
</f>
        <v/>
      </c>
      <c r="P1653" s="86"/>
      <c r="Q1653" s="82" t="str">
        <f t="array" ref="Q1653">IF(A1653="", "", (IFNA(IF(A1653="", "", INDEX(UpdateSheet!$K:$K, MATCH(1, (UpdateSheet!$G:$G=MAXIFS(UpdateSheet!$G:$G, UpdateSheet!$H:$H, G1653, UpdateSheet!$I:$I, J1653, UpdateSheet!$G:$G, "&lt;=" &amp; D1653)) * (UpdateSheet!$H:$H=G1653) *(UpdateSheet!$I:$I=J1653), 0))), "")) +
(IFNA(IF(A1653="", "", INDEX(UpdateSheet!$O:$O, MATCH(1, (UpdateSheet!$G:$G=MAXIFS(UpdateSheet!$G:$G, UpdateSheet!$M:$M, K1653,UpdateSheet!$N:$N, N1653, UpdateSheet!$G:$G, "&lt;=" &amp; D1653)) * (UpdateSheet!$M:$M=K1653) *(UpdateSheet!$N:$N=N1653), 0))), ""))
)
</f>
        <v/>
      </c>
      <c r="R1653" s="81" t="s">
        <v>97</v>
      </c>
      <c r="S1653" s="63"/>
      <c r="T1653" s="87"/>
      <c r="U1653" s="84" t="s">
        <v>97</v>
      </c>
      <c r="V1653" s="84" t="s">
        <v>97</v>
      </c>
      <c r="W1653" s="85" t="b">
        <v>0</v>
      </c>
      <c r="X1653" s="63"/>
      <c r="Y1653" s="63"/>
      <c r="Z1653" s="63"/>
    </row>
    <row r="1654">
      <c r="A1654" s="75"/>
      <c r="B1654" s="94"/>
      <c r="C1654" s="75"/>
      <c r="D1654" s="76"/>
      <c r="E1654" s="75" t="s">
        <v>97</v>
      </c>
      <c r="F1654" s="75" t="s">
        <v>97</v>
      </c>
      <c r="G1654" s="77"/>
      <c r="H1654" s="77"/>
      <c r="I1654" s="80"/>
      <c r="J1654" s="77" t="s">
        <v>97</v>
      </c>
      <c r="K1654" s="79" t="s">
        <v>97</v>
      </c>
      <c r="L1654" s="79"/>
      <c r="M1654" s="80"/>
      <c r="N1654" s="79" t="s">
        <v>97</v>
      </c>
      <c r="O1654" s="81" t="str">
        <f t="array" ref="O1654">IF(A1654="", "", (IFNA(IF(A1654="", "", INDEX(UpdateSheet!$L:$L, MATCH(1, (UpdateSheet!$G:$G=MAXIFS(UpdateSheet!$G:$G, UpdateSheet!$H:$H, G1654, UpdateSheet!$G:$G, "&lt;=" &amp; D1654)) * (UpdateSheet!$H:$H=G1654), 0))), "") * J1654) +
(IFNA(IF(A1654="", "", INDEX(UpdateSheet!$P:$P, MATCH(1, (UpdateSheet!$G:$G=MAXIFS(UpdateSheet!$G:$G, UpdateSheet!$M:$M, K1654, UpdateSheet!$G:$G, "&lt;=" &amp; D1654)) * (UpdateSheet!$M:$M=K1654), 0))), "") * N1654)
)
</f>
        <v/>
      </c>
      <c r="P1654" s="86"/>
      <c r="Q1654" s="82" t="str">
        <f t="array" ref="Q1654">IF(A1654="", "", (IFNA(IF(A1654="", "", INDEX(UpdateSheet!$K:$K, MATCH(1, (UpdateSheet!$G:$G=MAXIFS(UpdateSheet!$G:$G, UpdateSheet!$H:$H, G1654, UpdateSheet!$I:$I, J1654, UpdateSheet!$G:$G, "&lt;=" &amp; D1654)) * (UpdateSheet!$H:$H=G1654) *(UpdateSheet!$I:$I=J1654), 0))), "")) +
(IFNA(IF(A1654="", "", INDEX(UpdateSheet!$O:$O, MATCH(1, (UpdateSheet!$G:$G=MAXIFS(UpdateSheet!$G:$G, UpdateSheet!$M:$M, K1654,UpdateSheet!$N:$N, N1654, UpdateSheet!$G:$G, "&lt;=" &amp; D1654)) * (UpdateSheet!$M:$M=K1654) *(UpdateSheet!$N:$N=N1654), 0))), ""))
)
</f>
        <v/>
      </c>
      <c r="R1654" s="81" t="s">
        <v>97</v>
      </c>
      <c r="S1654" s="63"/>
      <c r="T1654" s="87"/>
      <c r="U1654" s="84" t="s">
        <v>97</v>
      </c>
      <c r="V1654" s="84" t="s">
        <v>97</v>
      </c>
      <c r="W1654" s="85" t="b">
        <v>0</v>
      </c>
      <c r="X1654" s="63"/>
      <c r="Y1654" s="63"/>
      <c r="Z1654" s="63"/>
    </row>
    <row r="1655">
      <c r="A1655" s="75"/>
      <c r="B1655" s="94"/>
      <c r="C1655" s="75"/>
      <c r="D1655" s="76"/>
      <c r="E1655" s="75" t="s">
        <v>97</v>
      </c>
      <c r="F1655" s="75" t="s">
        <v>97</v>
      </c>
      <c r="G1655" s="77"/>
      <c r="H1655" s="77"/>
      <c r="I1655" s="80"/>
      <c r="J1655" s="77" t="s">
        <v>97</v>
      </c>
      <c r="K1655" s="79" t="s">
        <v>97</v>
      </c>
      <c r="L1655" s="79"/>
      <c r="M1655" s="80"/>
      <c r="N1655" s="79" t="s">
        <v>97</v>
      </c>
      <c r="O1655" s="81" t="str">
        <f t="array" ref="O1655">IF(A1655="", "", (IFNA(IF(A1655="", "", INDEX(UpdateSheet!$L:$L, MATCH(1, (UpdateSheet!$G:$G=MAXIFS(UpdateSheet!$G:$G, UpdateSheet!$H:$H, G1655, UpdateSheet!$G:$G, "&lt;=" &amp; D1655)) * (UpdateSheet!$H:$H=G1655), 0))), "") * J1655) +
(IFNA(IF(A1655="", "", INDEX(UpdateSheet!$P:$P, MATCH(1, (UpdateSheet!$G:$G=MAXIFS(UpdateSheet!$G:$G, UpdateSheet!$M:$M, K1655, UpdateSheet!$G:$G, "&lt;=" &amp; D1655)) * (UpdateSheet!$M:$M=K1655), 0))), "") * N1655)
)
</f>
        <v/>
      </c>
      <c r="P1655" s="86"/>
      <c r="Q1655" s="82" t="str">
        <f t="array" ref="Q1655">IF(A1655="", "", (IFNA(IF(A1655="", "", INDEX(UpdateSheet!$K:$K, MATCH(1, (UpdateSheet!$G:$G=MAXIFS(UpdateSheet!$G:$G, UpdateSheet!$H:$H, G1655, UpdateSheet!$I:$I, J1655, UpdateSheet!$G:$G, "&lt;=" &amp; D1655)) * (UpdateSheet!$H:$H=G1655) *(UpdateSheet!$I:$I=J1655), 0))), "")) +
(IFNA(IF(A1655="", "", INDEX(UpdateSheet!$O:$O, MATCH(1, (UpdateSheet!$G:$G=MAXIFS(UpdateSheet!$G:$G, UpdateSheet!$M:$M, K1655,UpdateSheet!$N:$N, N1655, UpdateSheet!$G:$G, "&lt;=" &amp; D1655)) * (UpdateSheet!$M:$M=K1655) *(UpdateSheet!$N:$N=N1655), 0))), ""))
)
</f>
        <v/>
      </c>
      <c r="R1655" s="81" t="s">
        <v>97</v>
      </c>
      <c r="S1655" s="63"/>
      <c r="T1655" s="87"/>
      <c r="U1655" s="84" t="s">
        <v>97</v>
      </c>
      <c r="V1655" s="84" t="s">
        <v>97</v>
      </c>
      <c r="W1655" s="85" t="b">
        <v>0</v>
      </c>
      <c r="X1655" s="63"/>
      <c r="Y1655" s="63"/>
      <c r="Z1655" s="63"/>
    </row>
    <row r="1656">
      <c r="A1656" s="75"/>
      <c r="B1656" s="94"/>
      <c r="C1656" s="75"/>
      <c r="D1656" s="76"/>
      <c r="E1656" s="75" t="s">
        <v>97</v>
      </c>
      <c r="F1656" s="75" t="s">
        <v>97</v>
      </c>
      <c r="G1656" s="77"/>
      <c r="H1656" s="77"/>
      <c r="I1656" s="80"/>
      <c r="J1656" s="77" t="s">
        <v>97</v>
      </c>
      <c r="K1656" s="79" t="s">
        <v>97</v>
      </c>
      <c r="L1656" s="79"/>
      <c r="M1656" s="80"/>
      <c r="N1656" s="79" t="s">
        <v>97</v>
      </c>
      <c r="O1656" s="81" t="str">
        <f t="array" ref="O1656">IF(A1656="", "", (IFNA(IF(A1656="", "", INDEX(UpdateSheet!$L:$L, MATCH(1, (UpdateSheet!$G:$G=MAXIFS(UpdateSheet!$G:$G, UpdateSheet!$H:$H, G1656, UpdateSheet!$G:$G, "&lt;=" &amp; D1656)) * (UpdateSheet!$H:$H=G1656), 0))), "") * J1656) +
(IFNA(IF(A1656="", "", INDEX(UpdateSheet!$P:$P, MATCH(1, (UpdateSheet!$G:$G=MAXIFS(UpdateSheet!$G:$G, UpdateSheet!$M:$M, K1656, UpdateSheet!$G:$G, "&lt;=" &amp; D1656)) * (UpdateSheet!$M:$M=K1656), 0))), "") * N1656)
)
</f>
        <v/>
      </c>
      <c r="P1656" s="86"/>
      <c r="Q1656" s="82" t="str">
        <f t="array" ref="Q1656">IF(A1656="", "", (IFNA(IF(A1656="", "", INDEX(UpdateSheet!$K:$K, MATCH(1, (UpdateSheet!$G:$G=MAXIFS(UpdateSheet!$G:$G, UpdateSheet!$H:$H, G1656, UpdateSheet!$I:$I, J1656, UpdateSheet!$G:$G, "&lt;=" &amp; D1656)) * (UpdateSheet!$H:$H=G1656) *(UpdateSheet!$I:$I=J1656), 0))), "")) +
(IFNA(IF(A1656="", "", INDEX(UpdateSheet!$O:$O, MATCH(1, (UpdateSheet!$G:$G=MAXIFS(UpdateSheet!$G:$G, UpdateSheet!$M:$M, K1656,UpdateSheet!$N:$N, N1656, UpdateSheet!$G:$G, "&lt;=" &amp; D1656)) * (UpdateSheet!$M:$M=K1656) *(UpdateSheet!$N:$N=N1656), 0))), ""))
)
</f>
        <v/>
      </c>
      <c r="R1656" s="81" t="s">
        <v>97</v>
      </c>
      <c r="S1656" s="63"/>
      <c r="T1656" s="87"/>
      <c r="U1656" s="84" t="s">
        <v>97</v>
      </c>
      <c r="V1656" s="84" t="s">
        <v>97</v>
      </c>
      <c r="W1656" s="85" t="b">
        <v>0</v>
      </c>
      <c r="X1656" s="63"/>
      <c r="Y1656" s="63"/>
      <c r="Z1656" s="63"/>
    </row>
    <row r="1657">
      <c r="A1657" s="75"/>
      <c r="B1657" s="94"/>
      <c r="C1657" s="75"/>
      <c r="D1657" s="76"/>
      <c r="E1657" s="75" t="s">
        <v>97</v>
      </c>
      <c r="F1657" s="75" t="s">
        <v>97</v>
      </c>
      <c r="G1657" s="77"/>
      <c r="H1657" s="77"/>
      <c r="I1657" s="80"/>
      <c r="J1657" s="77" t="s">
        <v>97</v>
      </c>
      <c r="K1657" s="79" t="s">
        <v>97</v>
      </c>
      <c r="L1657" s="79"/>
      <c r="M1657" s="80"/>
      <c r="N1657" s="79" t="s">
        <v>97</v>
      </c>
      <c r="O1657" s="81" t="str">
        <f t="array" ref="O1657">IF(A1657="", "", (IFNA(IF(A1657="", "", INDEX(UpdateSheet!$L:$L, MATCH(1, (UpdateSheet!$G:$G=MAXIFS(UpdateSheet!$G:$G, UpdateSheet!$H:$H, G1657, UpdateSheet!$G:$G, "&lt;=" &amp; D1657)) * (UpdateSheet!$H:$H=G1657), 0))), "") * J1657) +
(IFNA(IF(A1657="", "", INDEX(UpdateSheet!$P:$P, MATCH(1, (UpdateSheet!$G:$G=MAXIFS(UpdateSheet!$G:$G, UpdateSheet!$M:$M, K1657, UpdateSheet!$G:$G, "&lt;=" &amp; D1657)) * (UpdateSheet!$M:$M=K1657), 0))), "") * N1657)
)
</f>
        <v/>
      </c>
      <c r="P1657" s="86"/>
      <c r="Q1657" s="82" t="str">
        <f t="array" ref="Q1657">IF(A1657="", "", (IFNA(IF(A1657="", "", INDEX(UpdateSheet!$K:$K, MATCH(1, (UpdateSheet!$G:$G=MAXIFS(UpdateSheet!$G:$G, UpdateSheet!$H:$H, G1657, UpdateSheet!$I:$I, J1657, UpdateSheet!$G:$G, "&lt;=" &amp; D1657)) * (UpdateSheet!$H:$H=G1657) *(UpdateSheet!$I:$I=J1657), 0))), "")) +
(IFNA(IF(A1657="", "", INDEX(UpdateSheet!$O:$O, MATCH(1, (UpdateSheet!$G:$G=MAXIFS(UpdateSheet!$G:$G, UpdateSheet!$M:$M, K1657,UpdateSheet!$N:$N, N1657, UpdateSheet!$G:$G, "&lt;=" &amp; D1657)) * (UpdateSheet!$M:$M=K1657) *(UpdateSheet!$N:$N=N1657), 0))), ""))
)
</f>
        <v/>
      </c>
      <c r="R1657" s="81" t="s">
        <v>97</v>
      </c>
      <c r="S1657" s="63"/>
      <c r="T1657" s="87"/>
      <c r="U1657" s="84" t="s">
        <v>97</v>
      </c>
      <c r="V1657" s="84" t="s">
        <v>97</v>
      </c>
      <c r="W1657" s="85" t="b">
        <v>0</v>
      </c>
      <c r="X1657" s="63"/>
      <c r="Y1657" s="63"/>
      <c r="Z1657" s="63"/>
    </row>
    <row r="1658">
      <c r="A1658" s="75"/>
      <c r="B1658" s="94"/>
      <c r="C1658" s="75"/>
      <c r="D1658" s="76"/>
      <c r="E1658" s="75" t="s">
        <v>97</v>
      </c>
      <c r="F1658" s="75" t="s">
        <v>97</v>
      </c>
      <c r="G1658" s="77"/>
      <c r="H1658" s="77"/>
      <c r="I1658" s="80"/>
      <c r="J1658" s="77" t="s">
        <v>97</v>
      </c>
      <c r="K1658" s="79" t="s">
        <v>97</v>
      </c>
      <c r="L1658" s="79"/>
      <c r="M1658" s="80"/>
      <c r="N1658" s="79" t="s">
        <v>97</v>
      </c>
      <c r="O1658" s="81" t="str">
        <f t="array" ref="O1658">IF(A1658="", "", (IFNA(IF(A1658="", "", INDEX(UpdateSheet!$L:$L, MATCH(1, (UpdateSheet!$G:$G=MAXIFS(UpdateSheet!$G:$G, UpdateSheet!$H:$H, G1658, UpdateSheet!$G:$G, "&lt;=" &amp; D1658)) * (UpdateSheet!$H:$H=G1658), 0))), "") * J1658) +
(IFNA(IF(A1658="", "", INDEX(UpdateSheet!$P:$P, MATCH(1, (UpdateSheet!$G:$G=MAXIFS(UpdateSheet!$G:$G, UpdateSheet!$M:$M, K1658, UpdateSheet!$G:$G, "&lt;=" &amp; D1658)) * (UpdateSheet!$M:$M=K1658), 0))), "") * N1658)
)
</f>
        <v/>
      </c>
      <c r="P1658" s="86"/>
      <c r="Q1658" s="82" t="str">
        <f t="array" ref="Q1658">IF(A1658="", "", (IFNA(IF(A1658="", "", INDEX(UpdateSheet!$K:$K, MATCH(1, (UpdateSheet!$G:$G=MAXIFS(UpdateSheet!$G:$G, UpdateSheet!$H:$H, G1658, UpdateSheet!$I:$I, J1658, UpdateSheet!$G:$G, "&lt;=" &amp; D1658)) * (UpdateSheet!$H:$H=G1658) *(UpdateSheet!$I:$I=J1658), 0))), "")) +
(IFNA(IF(A1658="", "", INDEX(UpdateSheet!$O:$O, MATCH(1, (UpdateSheet!$G:$G=MAXIFS(UpdateSheet!$G:$G, UpdateSheet!$M:$M, K1658,UpdateSheet!$N:$N, N1658, UpdateSheet!$G:$G, "&lt;=" &amp; D1658)) * (UpdateSheet!$M:$M=K1658) *(UpdateSheet!$N:$N=N1658), 0))), ""))
)
</f>
        <v/>
      </c>
      <c r="R1658" s="81" t="s">
        <v>97</v>
      </c>
      <c r="S1658" s="63"/>
      <c r="T1658" s="87"/>
      <c r="U1658" s="84" t="s">
        <v>97</v>
      </c>
      <c r="V1658" s="84" t="s">
        <v>97</v>
      </c>
      <c r="W1658" s="85" t="b">
        <v>0</v>
      </c>
      <c r="X1658" s="63"/>
      <c r="Y1658" s="63"/>
      <c r="Z1658" s="63"/>
    </row>
    <row r="1659">
      <c r="A1659" s="75"/>
      <c r="B1659" s="94"/>
      <c r="C1659" s="75"/>
      <c r="D1659" s="76"/>
      <c r="E1659" s="75" t="s">
        <v>97</v>
      </c>
      <c r="F1659" s="75" t="s">
        <v>97</v>
      </c>
      <c r="G1659" s="77"/>
      <c r="H1659" s="77"/>
      <c r="I1659" s="80"/>
      <c r="J1659" s="77" t="s">
        <v>97</v>
      </c>
      <c r="K1659" s="79" t="s">
        <v>97</v>
      </c>
      <c r="L1659" s="79"/>
      <c r="M1659" s="80"/>
      <c r="N1659" s="79" t="s">
        <v>97</v>
      </c>
      <c r="O1659" s="81" t="str">
        <f t="array" ref="O1659">IF(A1659="", "", (IFNA(IF(A1659="", "", INDEX(UpdateSheet!$L:$L, MATCH(1, (UpdateSheet!$G:$G=MAXIFS(UpdateSheet!$G:$G, UpdateSheet!$H:$H, G1659, UpdateSheet!$G:$G, "&lt;=" &amp; D1659)) * (UpdateSheet!$H:$H=G1659), 0))), "") * J1659) +
(IFNA(IF(A1659="", "", INDEX(UpdateSheet!$P:$P, MATCH(1, (UpdateSheet!$G:$G=MAXIFS(UpdateSheet!$G:$G, UpdateSheet!$M:$M, K1659, UpdateSheet!$G:$G, "&lt;=" &amp; D1659)) * (UpdateSheet!$M:$M=K1659), 0))), "") * N1659)
)
</f>
        <v/>
      </c>
      <c r="P1659" s="86"/>
      <c r="Q1659" s="82" t="str">
        <f t="array" ref="Q1659">IF(A1659="", "", (IFNA(IF(A1659="", "", INDEX(UpdateSheet!$K:$K, MATCH(1, (UpdateSheet!$G:$G=MAXIFS(UpdateSheet!$G:$G, UpdateSheet!$H:$H, G1659, UpdateSheet!$I:$I, J1659, UpdateSheet!$G:$G, "&lt;=" &amp; D1659)) * (UpdateSheet!$H:$H=G1659) *(UpdateSheet!$I:$I=J1659), 0))), "")) +
(IFNA(IF(A1659="", "", INDEX(UpdateSheet!$O:$O, MATCH(1, (UpdateSheet!$G:$G=MAXIFS(UpdateSheet!$G:$G, UpdateSheet!$M:$M, K1659,UpdateSheet!$N:$N, N1659, UpdateSheet!$G:$G, "&lt;=" &amp; D1659)) * (UpdateSheet!$M:$M=K1659) *(UpdateSheet!$N:$N=N1659), 0))), ""))
)
</f>
        <v/>
      </c>
      <c r="R1659" s="81" t="s">
        <v>97</v>
      </c>
      <c r="S1659" s="63"/>
      <c r="T1659" s="87"/>
      <c r="U1659" s="84" t="s">
        <v>97</v>
      </c>
      <c r="V1659" s="84" t="s">
        <v>97</v>
      </c>
      <c r="W1659" s="85" t="b">
        <v>0</v>
      </c>
      <c r="X1659" s="63"/>
      <c r="Y1659" s="63"/>
      <c r="Z1659" s="63"/>
    </row>
    <row r="1660">
      <c r="A1660" s="75"/>
      <c r="B1660" s="94"/>
      <c r="C1660" s="75"/>
      <c r="D1660" s="76"/>
      <c r="E1660" s="75" t="s">
        <v>97</v>
      </c>
      <c r="F1660" s="75" t="s">
        <v>97</v>
      </c>
      <c r="G1660" s="77"/>
      <c r="H1660" s="77"/>
      <c r="I1660" s="80"/>
      <c r="J1660" s="77" t="s">
        <v>97</v>
      </c>
      <c r="K1660" s="79" t="s">
        <v>97</v>
      </c>
      <c r="L1660" s="79"/>
      <c r="M1660" s="80"/>
      <c r="N1660" s="79" t="s">
        <v>97</v>
      </c>
      <c r="O1660" s="81" t="str">
        <f t="array" ref="O1660">IF(A1660="", "", (IFNA(IF(A1660="", "", INDEX(UpdateSheet!$L:$L, MATCH(1, (UpdateSheet!$G:$G=MAXIFS(UpdateSheet!$G:$G, UpdateSheet!$H:$H, G1660, UpdateSheet!$G:$G, "&lt;=" &amp; D1660)) * (UpdateSheet!$H:$H=G1660), 0))), "") * J1660) +
(IFNA(IF(A1660="", "", INDEX(UpdateSheet!$P:$P, MATCH(1, (UpdateSheet!$G:$G=MAXIFS(UpdateSheet!$G:$G, UpdateSheet!$M:$M, K1660, UpdateSheet!$G:$G, "&lt;=" &amp; D1660)) * (UpdateSheet!$M:$M=K1660), 0))), "") * N1660)
)
</f>
        <v/>
      </c>
      <c r="P1660" s="86"/>
      <c r="Q1660" s="82" t="str">
        <f t="array" ref="Q1660">IF(A1660="", "", (IFNA(IF(A1660="", "", INDEX(UpdateSheet!$K:$K, MATCH(1, (UpdateSheet!$G:$G=MAXIFS(UpdateSheet!$G:$G, UpdateSheet!$H:$H, G1660, UpdateSheet!$I:$I, J1660, UpdateSheet!$G:$G, "&lt;=" &amp; D1660)) * (UpdateSheet!$H:$H=G1660) *(UpdateSheet!$I:$I=J1660), 0))), "")) +
(IFNA(IF(A1660="", "", INDEX(UpdateSheet!$O:$O, MATCH(1, (UpdateSheet!$G:$G=MAXIFS(UpdateSheet!$G:$G, UpdateSheet!$M:$M, K1660,UpdateSheet!$N:$N, N1660, UpdateSheet!$G:$G, "&lt;=" &amp; D1660)) * (UpdateSheet!$M:$M=K1660) *(UpdateSheet!$N:$N=N1660), 0))), ""))
)
</f>
        <v/>
      </c>
      <c r="R1660" s="81" t="s">
        <v>97</v>
      </c>
      <c r="S1660" s="63"/>
      <c r="T1660" s="87"/>
      <c r="U1660" s="84" t="s">
        <v>97</v>
      </c>
      <c r="V1660" s="84" t="s">
        <v>97</v>
      </c>
      <c r="W1660" s="85" t="b">
        <v>0</v>
      </c>
      <c r="X1660" s="63"/>
      <c r="Y1660" s="63"/>
      <c r="Z1660" s="63"/>
    </row>
    <row r="1661">
      <c r="A1661" s="75"/>
      <c r="B1661" s="94"/>
      <c r="C1661" s="75"/>
      <c r="D1661" s="76"/>
      <c r="E1661" s="75" t="s">
        <v>97</v>
      </c>
      <c r="F1661" s="75" t="s">
        <v>97</v>
      </c>
      <c r="G1661" s="77"/>
      <c r="H1661" s="77"/>
      <c r="I1661" s="80"/>
      <c r="J1661" s="77" t="s">
        <v>97</v>
      </c>
      <c r="K1661" s="79" t="s">
        <v>97</v>
      </c>
      <c r="L1661" s="79"/>
      <c r="M1661" s="80"/>
      <c r="N1661" s="79" t="s">
        <v>97</v>
      </c>
      <c r="O1661" s="81" t="str">
        <f t="array" ref="O1661">IF(A1661="", "", (IFNA(IF(A1661="", "", INDEX(UpdateSheet!$L:$L, MATCH(1, (UpdateSheet!$G:$G=MAXIFS(UpdateSheet!$G:$G, UpdateSheet!$H:$H, G1661, UpdateSheet!$G:$G, "&lt;=" &amp; D1661)) * (UpdateSheet!$H:$H=G1661), 0))), "") * J1661) +
(IFNA(IF(A1661="", "", INDEX(UpdateSheet!$P:$P, MATCH(1, (UpdateSheet!$G:$G=MAXIFS(UpdateSheet!$G:$G, UpdateSheet!$M:$M, K1661, UpdateSheet!$G:$G, "&lt;=" &amp; D1661)) * (UpdateSheet!$M:$M=K1661), 0))), "") * N1661)
)
</f>
        <v/>
      </c>
      <c r="P1661" s="86"/>
      <c r="Q1661" s="82" t="str">
        <f t="array" ref="Q1661">IF(A1661="", "", (IFNA(IF(A1661="", "", INDEX(UpdateSheet!$K:$K, MATCH(1, (UpdateSheet!$G:$G=MAXIFS(UpdateSheet!$G:$G, UpdateSheet!$H:$H, G1661, UpdateSheet!$I:$I, J1661, UpdateSheet!$G:$G, "&lt;=" &amp; D1661)) * (UpdateSheet!$H:$H=G1661) *(UpdateSheet!$I:$I=J1661), 0))), "")) +
(IFNA(IF(A1661="", "", INDEX(UpdateSheet!$O:$O, MATCH(1, (UpdateSheet!$G:$G=MAXIFS(UpdateSheet!$G:$G, UpdateSheet!$M:$M, K1661,UpdateSheet!$N:$N, N1661, UpdateSheet!$G:$G, "&lt;=" &amp; D1661)) * (UpdateSheet!$M:$M=K1661) *(UpdateSheet!$N:$N=N1661), 0))), ""))
)
</f>
        <v/>
      </c>
      <c r="R1661" s="81" t="s">
        <v>97</v>
      </c>
      <c r="S1661" s="63"/>
      <c r="T1661" s="87"/>
      <c r="U1661" s="84" t="s">
        <v>97</v>
      </c>
      <c r="V1661" s="84" t="s">
        <v>97</v>
      </c>
      <c r="W1661" s="85" t="b">
        <v>0</v>
      </c>
      <c r="X1661" s="63"/>
      <c r="Y1661" s="63"/>
      <c r="Z1661" s="63"/>
    </row>
    <row r="1662">
      <c r="A1662" s="75"/>
      <c r="B1662" s="94"/>
      <c r="C1662" s="75"/>
      <c r="D1662" s="76"/>
      <c r="E1662" s="75" t="s">
        <v>97</v>
      </c>
      <c r="F1662" s="75" t="s">
        <v>97</v>
      </c>
      <c r="G1662" s="77"/>
      <c r="H1662" s="77"/>
      <c r="I1662" s="80"/>
      <c r="J1662" s="77" t="s">
        <v>97</v>
      </c>
      <c r="K1662" s="79" t="s">
        <v>97</v>
      </c>
      <c r="L1662" s="79"/>
      <c r="M1662" s="80"/>
      <c r="N1662" s="79" t="s">
        <v>97</v>
      </c>
      <c r="O1662" s="81" t="str">
        <f t="array" ref="O1662">IF(A1662="", "", (IFNA(IF(A1662="", "", INDEX(UpdateSheet!$L:$L, MATCH(1, (UpdateSheet!$G:$G=MAXIFS(UpdateSheet!$G:$G, UpdateSheet!$H:$H, G1662, UpdateSheet!$G:$G, "&lt;=" &amp; D1662)) * (UpdateSheet!$H:$H=G1662), 0))), "") * J1662) +
(IFNA(IF(A1662="", "", INDEX(UpdateSheet!$P:$P, MATCH(1, (UpdateSheet!$G:$G=MAXIFS(UpdateSheet!$G:$G, UpdateSheet!$M:$M, K1662, UpdateSheet!$G:$G, "&lt;=" &amp; D1662)) * (UpdateSheet!$M:$M=K1662), 0))), "") * N1662)
)
</f>
        <v/>
      </c>
      <c r="P1662" s="86"/>
      <c r="Q1662" s="82" t="str">
        <f t="array" ref="Q1662">IF(A1662="", "", (IFNA(IF(A1662="", "", INDEX(UpdateSheet!$K:$K, MATCH(1, (UpdateSheet!$G:$G=MAXIFS(UpdateSheet!$G:$G, UpdateSheet!$H:$H, G1662, UpdateSheet!$I:$I, J1662, UpdateSheet!$G:$G, "&lt;=" &amp; D1662)) * (UpdateSheet!$H:$H=G1662) *(UpdateSheet!$I:$I=J1662), 0))), "")) +
(IFNA(IF(A1662="", "", INDEX(UpdateSheet!$O:$O, MATCH(1, (UpdateSheet!$G:$G=MAXIFS(UpdateSheet!$G:$G, UpdateSheet!$M:$M, K1662,UpdateSheet!$N:$N, N1662, UpdateSheet!$G:$G, "&lt;=" &amp; D1662)) * (UpdateSheet!$M:$M=K1662) *(UpdateSheet!$N:$N=N1662), 0))), ""))
)
</f>
        <v/>
      </c>
      <c r="R1662" s="81" t="s">
        <v>97</v>
      </c>
      <c r="S1662" s="63"/>
      <c r="T1662" s="87"/>
      <c r="U1662" s="84" t="s">
        <v>97</v>
      </c>
      <c r="V1662" s="84" t="s">
        <v>97</v>
      </c>
      <c r="W1662" s="85" t="b">
        <v>0</v>
      </c>
      <c r="X1662" s="63"/>
      <c r="Y1662" s="63"/>
      <c r="Z1662" s="63"/>
    </row>
    <row r="1663">
      <c r="A1663" s="75"/>
      <c r="B1663" s="94"/>
      <c r="C1663" s="75"/>
      <c r="D1663" s="76"/>
      <c r="E1663" s="75" t="s">
        <v>97</v>
      </c>
      <c r="F1663" s="75" t="s">
        <v>97</v>
      </c>
      <c r="G1663" s="77"/>
      <c r="H1663" s="77"/>
      <c r="I1663" s="80"/>
      <c r="J1663" s="77" t="s">
        <v>97</v>
      </c>
      <c r="K1663" s="79" t="s">
        <v>97</v>
      </c>
      <c r="L1663" s="79"/>
      <c r="M1663" s="80"/>
      <c r="N1663" s="79" t="s">
        <v>97</v>
      </c>
      <c r="O1663" s="81" t="str">
        <f t="array" ref="O1663">IF(A1663="", "", (IFNA(IF(A1663="", "", INDEX(UpdateSheet!$L:$L, MATCH(1, (UpdateSheet!$G:$G=MAXIFS(UpdateSheet!$G:$G, UpdateSheet!$H:$H, G1663, UpdateSheet!$G:$G, "&lt;=" &amp; D1663)) * (UpdateSheet!$H:$H=G1663), 0))), "") * J1663) +
(IFNA(IF(A1663="", "", INDEX(UpdateSheet!$P:$P, MATCH(1, (UpdateSheet!$G:$G=MAXIFS(UpdateSheet!$G:$G, UpdateSheet!$M:$M, K1663, UpdateSheet!$G:$G, "&lt;=" &amp; D1663)) * (UpdateSheet!$M:$M=K1663), 0))), "") * N1663)
)
</f>
        <v/>
      </c>
      <c r="P1663" s="86"/>
      <c r="Q1663" s="82" t="str">
        <f t="array" ref="Q1663">IF(A1663="", "", (IFNA(IF(A1663="", "", INDEX(UpdateSheet!$K:$K, MATCH(1, (UpdateSheet!$G:$G=MAXIFS(UpdateSheet!$G:$G, UpdateSheet!$H:$H, G1663, UpdateSheet!$I:$I, J1663, UpdateSheet!$G:$G, "&lt;=" &amp; D1663)) * (UpdateSheet!$H:$H=G1663) *(UpdateSheet!$I:$I=J1663), 0))), "")) +
(IFNA(IF(A1663="", "", INDEX(UpdateSheet!$O:$O, MATCH(1, (UpdateSheet!$G:$G=MAXIFS(UpdateSheet!$G:$G, UpdateSheet!$M:$M, K1663,UpdateSheet!$N:$N, N1663, UpdateSheet!$G:$G, "&lt;=" &amp; D1663)) * (UpdateSheet!$M:$M=K1663) *(UpdateSheet!$N:$N=N1663), 0))), ""))
)
</f>
        <v/>
      </c>
      <c r="R1663" s="81" t="s">
        <v>97</v>
      </c>
      <c r="S1663" s="63"/>
      <c r="T1663" s="87"/>
      <c r="U1663" s="84" t="s">
        <v>97</v>
      </c>
      <c r="V1663" s="84" t="s">
        <v>97</v>
      </c>
      <c r="W1663" s="85" t="b">
        <v>0</v>
      </c>
      <c r="X1663" s="63"/>
      <c r="Y1663" s="63"/>
      <c r="Z1663" s="63"/>
    </row>
    <row r="1664">
      <c r="A1664" s="75"/>
      <c r="B1664" s="94"/>
      <c r="C1664" s="75"/>
      <c r="D1664" s="76"/>
      <c r="E1664" s="75" t="s">
        <v>97</v>
      </c>
      <c r="F1664" s="75" t="s">
        <v>97</v>
      </c>
      <c r="G1664" s="77"/>
      <c r="H1664" s="77"/>
      <c r="I1664" s="80"/>
      <c r="J1664" s="77" t="s">
        <v>97</v>
      </c>
      <c r="K1664" s="79" t="s">
        <v>97</v>
      </c>
      <c r="L1664" s="79"/>
      <c r="M1664" s="80"/>
      <c r="N1664" s="79" t="s">
        <v>97</v>
      </c>
      <c r="O1664" s="81" t="str">
        <f t="array" ref="O1664">IF(A1664="", "", (IFNA(IF(A1664="", "", INDEX(UpdateSheet!$L:$L, MATCH(1, (UpdateSheet!$G:$G=MAXIFS(UpdateSheet!$G:$G, UpdateSheet!$H:$H, G1664, UpdateSheet!$G:$G, "&lt;=" &amp; D1664)) * (UpdateSheet!$H:$H=G1664), 0))), "") * J1664) +
(IFNA(IF(A1664="", "", INDEX(UpdateSheet!$P:$P, MATCH(1, (UpdateSheet!$G:$G=MAXIFS(UpdateSheet!$G:$G, UpdateSheet!$M:$M, K1664, UpdateSheet!$G:$G, "&lt;=" &amp; D1664)) * (UpdateSheet!$M:$M=K1664), 0))), "") * N1664)
)
</f>
        <v/>
      </c>
      <c r="P1664" s="86"/>
      <c r="Q1664" s="82" t="str">
        <f t="array" ref="Q1664">IF(A1664="", "", (IFNA(IF(A1664="", "", INDEX(UpdateSheet!$K:$K, MATCH(1, (UpdateSheet!$G:$G=MAXIFS(UpdateSheet!$G:$G, UpdateSheet!$H:$H, G1664, UpdateSheet!$I:$I, J1664, UpdateSheet!$G:$G, "&lt;=" &amp; D1664)) * (UpdateSheet!$H:$H=G1664) *(UpdateSheet!$I:$I=J1664), 0))), "")) +
(IFNA(IF(A1664="", "", INDEX(UpdateSheet!$O:$O, MATCH(1, (UpdateSheet!$G:$G=MAXIFS(UpdateSheet!$G:$G, UpdateSheet!$M:$M, K1664,UpdateSheet!$N:$N, N1664, UpdateSheet!$G:$G, "&lt;=" &amp; D1664)) * (UpdateSheet!$M:$M=K1664) *(UpdateSheet!$N:$N=N1664), 0))), ""))
)
</f>
        <v/>
      </c>
      <c r="R1664" s="81" t="s">
        <v>97</v>
      </c>
      <c r="S1664" s="63"/>
      <c r="T1664" s="87"/>
      <c r="U1664" s="84" t="s">
        <v>97</v>
      </c>
      <c r="V1664" s="84" t="s">
        <v>97</v>
      </c>
      <c r="W1664" s="85" t="b">
        <v>0</v>
      </c>
      <c r="X1664" s="63"/>
      <c r="Y1664" s="63"/>
      <c r="Z1664" s="63"/>
    </row>
    <row r="1665">
      <c r="A1665" s="75"/>
      <c r="B1665" s="94"/>
      <c r="C1665" s="75"/>
      <c r="D1665" s="76"/>
      <c r="E1665" s="75" t="s">
        <v>97</v>
      </c>
      <c r="F1665" s="75" t="s">
        <v>97</v>
      </c>
      <c r="G1665" s="77"/>
      <c r="H1665" s="77"/>
      <c r="I1665" s="80"/>
      <c r="J1665" s="77" t="s">
        <v>97</v>
      </c>
      <c r="K1665" s="79" t="s">
        <v>97</v>
      </c>
      <c r="L1665" s="79"/>
      <c r="M1665" s="80"/>
      <c r="N1665" s="79" t="s">
        <v>97</v>
      </c>
      <c r="O1665" s="81" t="str">
        <f t="array" ref="O1665">IF(A1665="", "", (IFNA(IF(A1665="", "", INDEX(UpdateSheet!$L:$L, MATCH(1, (UpdateSheet!$G:$G=MAXIFS(UpdateSheet!$G:$G, UpdateSheet!$H:$H, G1665, UpdateSheet!$G:$G, "&lt;=" &amp; D1665)) * (UpdateSheet!$H:$H=G1665), 0))), "") * J1665) +
(IFNA(IF(A1665="", "", INDEX(UpdateSheet!$P:$P, MATCH(1, (UpdateSheet!$G:$G=MAXIFS(UpdateSheet!$G:$G, UpdateSheet!$M:$M, K1665, UpdateSheet!$G:$G, "&lt;=" &amp; D1665)) * (UpdateSheet!$M:$M=K1665), 0))), "") * N1665)
)
</f>
        <v/>
      </c>
      <c r="P1665" s="86"/>
      <c r="Q1665" s="82" t="str">
        <f t="array" ref="Q1665">IF(A1665="", "", (IFNA(IF(A1665="", "", INDEX(UpdateSheet!$K:$K, MATCH(1, (UpdateSheet!$G:$G=MAXIFS(UpdateSheet!$G:$G, UpdateSheet!$H:$H, G1665, UpdateSheet!$I:$I, J1665, UpdateSheet!$G:$G, "&lt;=" &amp; D1665)) * (UpdateSheet!$H:$H=G1665) *(UpdateSheet!$I:$I=J1665), 0))), "")) +
(IFNA(IF(A1665="", "", INDEX(UpdateSheet!$O:$O, MATCH(1, (UpdateSheet!$G:$G=MAXIFS(UpdateSheet!$G:$G, UpdateSheet!$M:$M, K1665,UpdateSheet!$N:$N, N1665, UpdateSheet!$G:$G, "&lt;=" &amp; D1665)) * (UpdateSheet!$M:$M=K1665) *(UpdateSheet!$N:$N=N1665), 0))), ""))
)
</f>
        <v/>
      </c>
      <c r="R1665" s="81" t="s">
        <v>97</v>
      </c>
      <c r="S1665" s="63"/>
      <c r="T1665" s="87"/>
      <c r="U1665" s="84" t="s">
        <v>97</v>
      </c>
      <c r="V1665" s="84" t="s">
        <v>97</v>
      </c>
      <c r="W1665" s="85" t="b">
        <v>0</v>
      </c>
      <c r="X1665" s="63"/>
      <c r="Y1665" s="63"/>
      <c r="Z1665" s="63"/>
    </row>
    <row r="1666">
      <c r="A1666" s="75"/>
      <c r="B1666" s="94"/>
      <c r="C1666" s="75"/>
      <c r="D1666" s="76"/>
      <c r="E1666" s="75" t="s">
        <v>97</v>
      </c>
      <c r="F1666" s="75" t="s">
        <v>97</v>
      </c>
      <c r="G1666" s="77"/>
      <c r="H1666" s="77"/>
      <c r="I1666" s="80"/>
      <c r="J1666" s="77" t="s">
        <v>97</v>
      </c>
      <c r="K1666" s="79" t="s">
        <v>97</v>
      </c>
      <c r="L1666" s="79"/>
      <c r="M1666" s="80"/>
      <c r="N1666" s="79" t="s">
        <v>97</v>
      </c>
      <c r="O1666" s="81" t="str">
        <f t="array" ref="O1666">IF(A1666="", "", (IFNA(IF(A1666="", "", INDEX(UpdateSheet!$L:$L, MATCH(1, (UpdateSheet!$G:$G=MAXIFS(UpdateSheet!$G:$G, UpdateSheet!$H:$H, G1666, UpdateSheet!$G:$G, "&lt;=" &amp; D1666)) * (UpdateSheet!$H:$H=G1666), 0))), "") * J1666) +
(IFNA(IF(A1666="", "", INDEX(UpdateSheet!$P:$P, MATCH(1, (UpdateSheet!$G:$G=MAXIFS(UpdateSheet!$G:$G, UpdateSheet!$M:$M, K1666, UpdateSheet!$G:$G, "&lt;=" &amp; D1666)) * (UpdateSheet!$M:$M=K1666), 0))), "") * N1666)
)
</f>
        <v/>
      </c>
      <c r="P1666" s="86"/>
      <c r="Q1666" s="82" t="str">
        <f t="array" ref="Q1666">IF(A1666="", "", (IFNA(IF(A1666="", "", INDEX(UpdateSheet!$K:$K, MATCH(1, (UpdateSheet!$G:$G=MAXIFS(UpdateSheet!$G:$G, UpdateSheet!$H:$H, G1666, UpdateSheet!$I:$I, J1666, UpdateSheet!$G:$G, "&lt;=" &amp; D1666)) * (UpdateSheet!$H:$H=G1666) *(UpdateSheet!$I:$I=J1666), 0))), "")) +
(IFNA(IF(A1666="", "", INDEX(UpdateSheet!$O:$O, MATCH(1, (UpdateSheet!$G:$G=MAXIFS(UpdateSheet!$G:$G, UpdateSheet!$M:$M, K1666,UpdateSheet!$N:$N, N1666, UpdateSheet!$G:$G, "&lt;=" &amp; D1666)) * (UpdateSheet!$M:$M=K1666) *(UpdateSheet!$N:$N=N1666), 0))), ""))
)
</f>
        <v/>
      </c>
      <c r="R1666" s="81" t="s">
        <v>97</v>
      </c>
      <c r="S1666" s="63"/>
      <c r="T1666" s="87"/>
      <c r="U1666" s="84" t="s">
        <v>97</v>
      </c>
      <c r="V1666" s="84" t="s">
        <v>97</v>
      </c>
      <c r="W1666" s="85" t="b">
        <v>0</v>
      </c>
      <c r="X1666" s="63"/>
      <c r="Y1666" s="63"/>
      <c r="Z1666" s="63"/>
    </row>
    <row r="1667">
      <c r="A1667" s="75"/>
      <c r="B1667" s="94"/>
      <c r="C1667" s="75"/>
      <c r="D1667" s="76"/>
      <c r="E1667" s="75" t="s">
        <v>97</v>
      </c>
      <c r="F1667" s="75" t="s">
        <v>97</v>
      </c>
      <c r="G1667" s="77"/>
      <c r="H1667" s="77"/>
      <c r="I1667" s="80"/>
      <c r="J1667" s="77" t="s">
        <v>97</v>
      </c>
      <c r="K1667" s="79" t="s">
        <v>97</v>
      </c>
      <c r="L1667" s="79"/>
      <c r="M1667" s="80"/>
      <c r="N1667" s="79" t="s">
        <v>97</v>
      </c>
      <c r="O1667" s="81" t="str">
        <f t="array" ref="O1667">IF(A1667="", "", (IFNA(IF(A1667="", "", INDEX(UpdateSheet!$L:$L, MATCH(1, (UpdateSheet!$G:$G=MAXIFS(UpdateSheet!$G:$G, UpdateSheet!$H:$H, G1667, UpdateSheet!$G:$G, "&lt;=" &amp; D1667)) * (UpdateSheet!$H:$H=G1667), 0))), "") * J1667) +
(IFNA(IF(A1667="", "", INDEX(UpdateSheet!$P:$P, MATCH(1, (UpdateSheet!$G:$G=MAXIFS(UpdateSheet!$G:$G, UpdateSheet!$M:$M, K1667, UpdateSheet!$G:$G, "&lt;=" &amp; D1667)) * (UpdateSheet!$M:$M=K1667), 0))), "") * N1667)
)
</f>
        <v/>
      </c>
      <c r="P1667" s="86"/>
      <c r="Q1667" s="82" t="str">
        <f t="array" ref="Q1667">IF(A1667="", "", (IFNA(IF(A1667="", "", INDEX(UpdateSheet!$K:$K, MATCH(1, (UpdateSheet!$G:$G=MAXIFS(UpdateSheet!$G:$G, UpdateSheet!$H:$H, G1667, UpdateSheet!$I:$I, J1667, UpdateSheet!$G:$G, "&lt;=" &amp; D1667)) * (UpdateSheet!$H:$H=G1667) *(UpdateSheet!$I:$I=J1667), 0))), "")) +
(IFNA(IF(A1667="", "", INDEX(UpdateSheet!$O:$O, MATCH(1, (UpdateSheet!$G:$G=MAXIFS(UpdateSheet!$G:$G, UpdateSheet!$M:$M, K1667,UpdateSheet!$N:$N, N1667, UpdateSheet!$G:$G, "&lt;=" &amp; D1667)) * (UpdateSheet!$M:$M=K1667) *(UpdateSheet!$N:$N=N1667), 0))), ""))
)
</f>
        <v/>
      </c>
      <c r="R1667" s="81" t="s">
        <v>97</v>
      </c>
      <c r="S1667" s="63"/>
      <c r="T1667" s="87"/>
      <c r="U1667" s="84" t="s">
        <v>97</v>
      </c>
      <c r="V1667" s="84" t="s">
        <v>97</v>
      </c>
      <c r="W1667" s="85" t="b">
        <v>0</v>
      </c>
      <c r="X1667" s="63"/>
      <c r="Y1667" s="63"/>
      <c r="Z1667" s="63"/>
    </row>
    <row r="1668">
      <c r="A1668" s="75"/>
      <c r="B1668" s="94"/>
      <c r="C1668" s="75"/>
      <c r="D1668" s="76"/>
      <c r="E1668" s="75" t="s">
        <v>97</v>
      </c>
      <c r="F1668" s="75" t="s">
        <v>97</v>
      </c>
      <c r="G1668" s="77"/>
      <c r="H1668" s="77"/>
      <c r="I1668" s="80"/>
      <c r="J1668" s="77" t="s">
        <v>97</v>
      </c>
      <c r="K1668" s="79" t="s">
        <v>97</v>
      </c>
      <c r="L1668" s="79"/>
      <c r="M1668" s="80"/>
      <c r="N1668" s="79" t="s">
        <v>97</v>
      </c>
      <c r="O1668" s="81" t="str">
        <f t="array" ref="O1668">IF(A1668="", "", (IFNA(IF(A1668="", "", INDEX(UpdateSheet!$L:$L, MATCH(1, (UpdateSheet!$G:$G=MAXIFS(UpdateSheet!$G:$G, UpdateSheet!$H:$H, G1668, UpdateSheet!$G:$G, "&lt;=" &amp; D1668)) * (UpdateSheet!$H:$H=G1668), 0))), "") * J1668) +
(IFNA(IF(A1668="", "", INDEX(UpdateSheet!$P:$P, MATCH(1, (UpdateSheet!$G:$G=MAXIFS(UpdateSheet!$G:$G, UpdateSheet!$M:$M, K1668, UpdateSheet!$G:$G, "&lt;=" &amp; D1668)) * (UpdateSheet!$M:$M=K1668), 0))), "") * N1668)
)
</f>
        <v/>
      </c>
      <c r="P1668" s="86"/>
      <c r="Q1668" s="82" t="str">
        <f t="array" ref="Q1668">IF(A1668="", "", (IFNA(IF(A1668="", "", INDEX(UpdateSheet!$K:$K, MATCH(1, (UpdateSheet!$G:$G=MAXIFS(UpdateSheet!$G:$G, UpdateSheet!$H:$H, G1668, UpdateSheet!$I:$I, J1668, UpdateSheet!$G:$G, "&lt;=" &amp; D1668)) * (UpdateSheet!$H:$H=G1668) *(UpdateSheet!$I:$I=J1668), 0))), "")) +
(IFNA(IF(A1668="", "", INDEX(UpdateSheet!$O:$O, MATCH(1, (UpdateSheet!$G:$G=MAXIFS(UpdateSheet!$G:$G, UpdateSheet!$M:$M, K1668,UpdateSheet!$N:$N, N1668, UpdateSheet!$G:$G, "&lt;=" &amp; D1668)) * (UpdateSheet!$M:$M=K1668) *(UpdateSheet!$N:$N=N1668), 0))), ""))
)
</f>
        <v/>
      </c>
      <c r="R1668" s="81" t="s">
        <v>97</v>
      </c>
      <c r="S1668" s="63"/>
      <c r="T1668" s="87"/>
      <c r="U1668" s="84" t="s">
        <v>97</v>
      </c>
      <c r="V1668" s="84" t="s">
        <v>97</v>
      </c>
      <c r="W1668" s="85" t="b">
        <v>0</v>
      </c>
      <c r="X1668" s="63"/>
      <c r="Y1668" s="63"/>
      <c r="Z1668" s="63"/>
    </row>
    <row r="1669">
      <c r="A1669" s="75"/>
      <c r="B1669" s="94"/>
      <c r="C1669" s="75"/>
      <c r="D1669" s="76"/>
      <c r="E1669" s="75" t="s">
        <v>97</v>
      </c>
      <c r="F1669" s="75" t="s">
        <v>97</v>
      </c>
      <c r="G1669" s="77"/>
      <c r="H1669" s="77"/>
      <c r="I1669" s="80"/>
      <c r="J1669" s="77" t="s">
        <v>97</v>
      </c>
      <c r="K1669" s="79" t="s">
        <v>97</v>
      </c>
      <c r="L1669" s="79"/>
      <c r="M1669" s="80"/>
      <c r="N1669" s="79" t="s">
        <v>97</v>
      </c>
      <c r="O1669" s="81" t="str">
        <f t="array" ref="O1669">IF(A1669="", "", (IFNA(IF(A1669="", "", INDEX(UpdateSheet!$L:$L, MATCH(1, (UpdateSheet!$G:$G=MAXIFS(UpdateSheet!$G:$G, UpdateSheet!$H:$H, G1669, UpdateSheet!$G:$G, "&lt;=" &amp; D1669)) * (UpdateSheet!$H:$H=G1669), 0))), "") * J1669) +
(IFNA(IF(A1669="", "", INDEX(UpdateSheet!$P:$P, MATCH(1, (UpdateSheet!$G:$G=MAXIFS(UpdateSheet!$G:$G, UpdateSheet!$M:$M, K1669, UpdateSheet!$G:$G, "&lt;=" &amp; D1669)) * (UpdateSheet!$M:$M=K1669), 0))), "") * N1669)
)
</f>
        <v/>
      </c>
      <c r="P1669" s="86"/>
      <c r="Q1669" s="82" t="str">
        <f t="array" ref="Q1669">IF(A1669="", "", (IFNA(IF(A1669="", "", INDEX(UpdateSheet!$K:$K, MATCH(1, (UpdateSheet!$G:$G=MAXIFS(UpdateSheet!$G:$G, UpdateSheet!$H:$H, G1669, UpdateSheet!$I:$I, J1669, UpdateSheet!$G:$G, "&lt;=" &amp; D1669)) * (UpdateSheet!$H:$H=G1669) *(UpdateSheet!$I:$I=J1669), 0))), "")) +
(IFNA(IF(A1669="", "", INDEX(UpdateSheet!$O:$O, MATCH(1, (UpdateSheet!$G:$G=MAXIFS(UpdateSheet!$G:$G, UpdateSheet!$M:$M, K1669,UpdateSheet!$N:$N, N1669, UpdateSheet!$G:$G, "&lt;=" &amp; D1669)) * (UpdateSheet!$M:$M=K1669) *(UpdateSheet!$N:$N=N1669), 0))), ""))
)
</f>
        <v/>
      </c>
      <c r="R1669" s="81" t="s">
        <v>97</v>
      </c>
      <c r="S1669" s="63"/>
      <c r="T1669" s="87"/>
      <c r="U1669" s="84" t="s">
        <v>97</v>
      </c>
      <c r="V1669" s="84" t="s">
        <v>97</v>
      </c>
      <c r="W1669" s="85" t="b">
        <v>0</v>
      </c>
      <c r="X1669" s="63"/>
      <c r="Y1669" s="63"/>
      <c r="Z1669" s="63"/>
    </row>
    <row r="1670">
      <c r="A1670" s="75"/>
      <c r="B1670" s="94"/>
      <c r="C1670" s="75"/>
      <c r="D1670" s="76"/>
      <c r="E1670" s="75" t="s">
        <v>97</v>
      </c>
      <c r="F1670" s="75" t="s">
        <v>97</v>
      </c>
      <c r="G1670" s="77"/>
      <c r="H1670" s="77"/>
      <c r="I1670" s="80"/>
      <c r="J1670" s="77" t="s">
        <v>97</v>
      </c>
      <c r="K1670" s="79" t="s">
        <v>97</v>
      </c>
      <c r="L1670" s="79"/>
      <c r="M1670" s="80"/>
      <c r="N1670" s="79" t="s">
        <v>97</v>
      </c>
      <c r="O1670" s="81" t="str">
        <f t="array" ref="O1670">IF(A1670="", "", (IFNA(IF(A1670="", "", INDEX(UpdateSheet!$L:$L, MATCH(1, (UpdateSheet!$G:$G=MAXIFS(UpdateSheet!$G:$G, UpdateSheet!$H:$H, G1670, UpdateSheet!$G:$G, "&lt;=" &amp; D1670)) * (UpdateSheet!$H:$H=G1670), 0))), "") * J1670) +
(IFNA(IF(A1670="", "", INDEX(UpdateSheet!$P:$P, MATCH(1, (UpdateSheet!$G:$G=MAXIFS(UpdateSheet!$G:$G, UpdateSheet!$M:$M, K1670, UpdateSheet!$G:$G, "&lt;=" &amp; D1670)) * (UpdateSheet!$M:$M=K1670), 0))), "") * N1670)
)
</f>
        <v/>
      </c>
      <c r="P1670" s="86"/>
      <c r="Q1670" s="82" t="str">
        <f t="array" ref="Q1670">IF(A1670="", "", (IFNA(IF(A1670="", "", INDEX(UpdateSheet!$K:$K, MATCH(1, (UpdateSheet!$G:$G=MAXIFS(UpdateSheet!$G:$G, UpdateSheet!$H:$H, G1670, UpdateSheet!$I:$I, J1670, UpdateSheet!$G:$G, "&lt;=" &amp; D1670)) * (UpdateSheet!$H:$H=G1670) *(UpdateSheet!$I:$I=J1670), 0))), "")) +
(IFNA(IF(A1670="", "", INDEX(UpdateSheet!$O:$O, MATCH(1, (UpdateSheet!$G:$G=MAXIFS(UpdateSheet!$G:$G, UpdateSheet!$M:$M, K1670,UpdateSheet!$N:$N, N1670, UpdateSheet!$G:$G, "&lt;=" &amp; D1670)) * (UpdateSheet!$M:$M=K1670) *(UpdateSheet!$N:$N=N1670), 0))), ""))
)
</f>
        <v/>
      </c>
      <c r="R1670" s="81" t="s">
        <v>97</v>
      </c>
      <c r="S1670" s="63"/>
      <c r="T1670" s="87"/>
      <c r="U1670" s="84" t="s">
        <v>97</v>
      </c>
      <c r="V1670" s="84" t="s">
        <v>97</v>
      </c>
      <c r="W1670" s="85" t="b">
        <v>0</v>
      </c>
      <c r="X1670" s="63"/>
      <c r="Y1670" s="63"/>
      <c r="Z1670" s="63"/>
    </row>
    <row r="1671">
      <c r="A1671" s="75"/>
      <c r="B1671" s="94"/>
      <c r="C1671" s="75"/>
      <c r="D1671" s="76"/>
      <c r="E1671" s="75" t="s">
        <v>97</v>
      </c>
      <c r="F1671" s="75" t="s">
        <v>97</v>
      </c>
      <c r="G1671" s="77"/>
      <c r="H1671" s="77"/>
      <c r="I1671" s="80"/>
      <c r="J1671" s="77" t="s">
        <v>97</v>
      </c>
      <c r="K1671" s="79" t="s">
        <v>97</v>
      </c>
      <c r="L1671" s="79"/>
      <c r="M1671" s="80"/>
      <c r="N1671" s="79" t="s">
        <v>97</v>
      </c>
      <c r="O1671" s="81" t="str">
        <f t="array" ref="O1671">IF(A1671="", "", (IFNA(IF(A1671="", "", INDEX(UpdateSheet!$L:$L, MATCH(1, (UpdateSheet!$G:$G=MAXIFS(UpdateSheet!$G:$G, UpdateSheet!$H:$H, G1671, UpdateSheet!$G:$G, "&lt;=" &amp; D1671)) * (UpdateSheet!$H:$H=G1671), 0))), "") * J1671) +
(IFNA(IF(A1671="", "", INDEX(UpdateSheet!$P:$P, MATCH(1, (UpdateSheet!$G:$G=MAXIFS(UpdateSheet!$G:$G, UpdateSheet!$M:$M, K1671, UpdateSheet!$G:$G, "&lt;=" &amp; D1671)) * (UpdateSheet!$M:$M=K1671), 0))), "") * N1671)
)
</f>
        <v/>
      </c>
      <c r="P1671" s="86"/>
      <c r="Q1671" s="82" t="str">
        <f t="array" ref="Q1671">IF(A1671="", "", (IFNA(IF(A1671="", "", INDEX(UpdateSheet!$K:$K, MATCH(1, (UpdateSheet!$G:$G=MAXIFS(UpdateSheet!$G:$G, UpdateSheet!$H:$H, G1671, UpdateSheet!$I:$I, J1671, UpdateSheet!$G:$G, "&lt;=" &amp; D1671)) * (UpdateSheet!$H:$H=G1671) *(UpdateSheet!$I:$I=J1671), 0))), "")) +
(IFNA(IF(A1671="", "", INDEX(UpdateSheet!$O:$O, MATCH(1, (UpdateSheet!$G:$G=MAXIFS(UpdateSheet!$G:$G, UpdateSheet!$M:$M, K1671,UpdateSheet!$N:$N, N1671, UpdateSheet!$G:$G, "&lt;=" &amp; D1671)) * (UpdateSheet!$M:$M=K1671) *(UpdateSheet!$N:$N=N1671), 0))), ""))
)
</f>
        <v/>
      </c>
      <c r="R1671" s="81" t="s">
        <v>97</v>
      </c>
      <c r="S1671" s="63"/>
      <c r="T1671" s="87"/>
      <c r="U1671" s="84" t="s">
        <v>97</v>
      </c>
      <c r="V1671" s="84" t="s">
        <v>97</v>
      </c>
      <c r="W1671" s="85" t="b">
        <v>0</v>
      </c>
      <c r="X1671" s="63"/>
      <c r="Y1671" s="63"/>
      <c r="Z1671" s="63"/>
    </row>
    <row r="1672">
      <c r="A1672" s="75"/>
      <c r="B1672" s="94"/>
      <c r="C1672" s="75"/>
      <c r="D1672" s="76"/>
      <c r="E1672" s="75" t="s">
        <v>97</v>
      </c>
      <c r="F1672" s="75" t="s">
        <v>97</v>
      </c>
      <c r="G1672" s="77"/>
      <c r="H1672" s="77"/>
      <c r="I1672" s="80"/>
      <c r="J1672" s="77" t="s">
        <v>97</v>
      </c>
      <c r="K1672" s="79" t="s">
        <v>97</v>
      </c>
      <c r="L1672" s="79"/>
      <c r="M1672" s="80"/>
      <c r="N1672" s="79" t="s">
        <v>97</v>
      </c>
      <c r="O1672" s="81" t="str">
        <f t="array" ref="O1672">IF(A1672="", "", (IFNA(IF(A1672="", "", INDEX(UpdateSheet!$L:$L, MATCH(1, (UpdateSheet!$G:$G=MAXIFS(UpdateSheet!$G:$G, UpdateSheet!$H:$H, G1672, UpdateSheet!$G:$G, "&lt;=" &amp; D1672)) * (UpdateSheet!$H:$H=G1672), 0))), "") * J1672) +
(IFNA(IF(A1672="", "", INDEX(UpdateSheet!$P:$P, MATCH(1, (UpdateSheet!$G:$G=MAXIFS(UpdateSheet!$G:$G, UpdateSheet!$M:$M, K1672, UpdateSheet!$G:$G, "&lt;=" &amp; D1672)) * (UpdateSheet!$M:$M=K1672), 0))), "") * N1672)
)
</f>
        <v/>
      </c>
      <c r="P1672" s="86"/>
      <c r="Q1672" s="82" t="str">
        <f t="array" ref="Q1672">IF(A1672="", "", (IFNA(IF(A1672="", "", INDEX(UpdateSheet!$K:$K, MATCH(1, (UpdateSheet!$G:$G=MAXIFS(UpdateSheet!$G:$G, UpdateSheet!$H:$H, G1672, UpdateSheet!$I:$I, J1672, UpdateSheet!$G:$G, "&lt;=" &amp; D1672)) * (UpdateSheet!$H:$H=G1672) *(UpdateSheet!$I:$I=J1672), 0))), "")) +
(IFNA(IF(A1672="", "", INDEX(UpdateSheet!$O:$O, MATCH(1, (UpdateSheet!$G:$G=MAXIFS(UpdateSheet!$G:$G, UpdateSheet!$M:$M, K1672,UpdateSheet!$N:$N, N1672, UpdateSheet!$G:$G, "&lt;=" &amp; D1672)) * (UpdateSheet!$M:$M=K1672) *(UpdateSheet!$N:$N=N1672), 0))), ""))
)
</f>
        <v/>
      </c>
      <c r="R1672" s="81" t="s">
        <v>97</v>
      </c>
      <c r="S1672" s="63"/>
      <c r="T1672" s="87"/>
      <c r="U1672" s="84" t="s">
        <v>97</v>
      </c>
      <c r="V1672" s="84" t="s">
        <v>97</v>
      </c>
      <c r="W1672" s="85" t="b">
        <v>0</v>
      </c>
      <c r="X1672" s="63"/>
      <c r="Y1672" s="63"/>
      <c r="Z1672" s="63"/>
    </row>
    <row r="1673">
      <c r="A1673" s="75"/>
      <c r="B1673" s="94"/>
      <c r="C1673" s="75"/>
      <c r="D1673" s="76"/>
      <c r="E1673" s="75" t="s">
        <v>97</v>
      </c>
      <c r="F1673" s="75" t="s">
        <v>97</v>
      </c>
      <c r="G1673" s="77"/>
      <c r="H1673" s="77"/>
      <c r="I1673" s="80"/>
      <c r="J1673" s="77" t="s">
        <v>97</v>
      </c>
      <c r="K1673" s="79" t="s">
        <v>97</v>
      </c>
      <c r="L1673" s="79"/>
      <c r="M1673" s="80"/>
      <c r="N1673" s="79" t="s">
        <v>97</v>
      </c>
      <c r="O1673" s="81" t="str">
        <f t="array" ref="O1673">IF(A1673="", "", (IFNA(IF(A1673="", "", INDEX(UpdateSheet!$L:$L, MATCH(1, (UpdateSheet!$G:$G=MAXIFS(UpdateSheet!$G:$G, UpdateSheet!$H:$H, G1673, UpdateSheet!$G:$G, "&lt;=" &amp; D1673)) * (UpdateSheet!$H:$H=G1673), 0))), "") * J1673) +
(IFNA(IF(A1673="", "", INDEX(UpdateSheet!$P:$P, MATCH(1, (UpdateSheet!$G:$G=MAXIFS(UpdateSheet!$G:$G, UpdateSheet!$M:$M, K1673, UpdateSheet!$G:$G, "&lt;=" &amp; D1673)) * (UpdateSheet!$M:$M=K1673), 0))), "") * N1673)
)
</f>
        <v/>
      </c>
      <c r="P1673" s="86"/>
      <c r="Q1673" s="82" t="str">
        <f t="array" ref="Q1673">IF(A1673="", "", (IFNA(IF(A1673="", "", INDEX(UpdateSheet!$K:$K, MATCH(1, (UpdateSheet!$G:$G=MAXIFS(UpdateSheet!$G:$G, UpdateSheet!$H:$H, G1673, UpdateSheet!$I:$I, J1673, UpdateSheet!$G:$G, "&lt;=" &amp; D1673)) * (UpdateSheet!$H:$H=G1673) *(UpdateSheet!$I:$I=J1673), 0))), "")) +
(IFNA(IF(A1673="", "", INDEX(UpdateSheet!$O:$O, MATCH(1, (UpdateSheet!$G:$G=MAXIFS(UpdateSheet!$G:$G, UpdateSheet!$M:$M, K1673,UpdateSheet!$N:$N, N1673, UpdateSheet!$G:$G, "&lt;=" &amp; D1673)) * (UpdateSheet!$M:$M=K1673) *(UpdateSheet!$N:$N=N1673), 0))), ""))
)
</f>
        <v/>
      </c>
      <c r="R1673" s="81" t="s">
        <v>97</v>
      </c>
      <c r="S1673" s="63"/>
      <c r="T1673" s="87"/>
      <c r="U1673" s="84" t="s">
        <v>97</v>
      </c>
      <c r="V1673" s="84" t="s">
        <v>97</v>
      </c>
      <c r="W1673" s="85" t="b">
        <v>0</v>
      </c>
      <c r="X1673" s="63"/>
      <c r="Y1673" s="63"/>
      <c r="Z1673" s="63"/>
    </row>
    <row r="1674">
      <c r="A1674" s="75"/>
      <c r="B1674" s="94"/>
      <c r="C1674" s="75"/>
      <c r="D1674" s="76"/>
      <c r="E1674" s="75" t="s">
        <v>97</v>
      </c>
      <c r="F1674" s="75" t="s">
        <v>97</v>
      </c>
      <c r="G1674" s="77"/>
      <c r="H1674" s="77"/>
      <c r="I1674" s="80"/>
      <c r="J1674" s="77" t="s">
        <v>97</v>
      </c>
      <c r="K1674" s="79" t="s">
        <v>97</v>
      </c>
      <c r="L1674" s="79"/>
      <c r="M1674" s="80"/>
      <c r="N1674" s="79" t="s">
        <v>97</v>
      </c>
      <c r="O1674" s="81" t="str">
        <f t="array" ref="O1674">IF(A1674="", "", (IFNA(IF(A1674="", "", INDEX(UpdateSheet!$L:$L, MATCH(1, (UpdateSheet!$G:$G=MAXIFS(UpdateSheet!$G:$G, UpdateSheet!$H:$H, G1674, UpdateSheet!$G:$G, "&lt;=" &amp; D1674)) * (UpdateSheet!$H:$H=G1674), 0))), "") * J1674) +
(IFNA(IF(A1674="", "", INDEX(UpdateSheet!$P:$P, MATCH(1, (UpdateSheet!$G:$G=MAXIFS(UpdateSheet!$G:$G, UpdateSheet!$M:$M, K1674, UpdateSheet!$G:$G, "&lt;=" &amp; D1674)) * (UpdateSheet!$M:$M=K1674), 0))), "") * N1674)
)
</f>
        <v/>
      </c>
      <c r="P1674" s="86"/>
      <c r="Q1674" s="82" t="str">
        <f t="array" ref="Q1674">IF(A1674="", "", (IFNA(IF(A1674="", "", INDEX(UpdateSheet!$K:$K, MATCH(1, (UpdateSheet!$G:$G=MAXIFS(UpdateSheet!$G:$G, UpdateSheet!$H:$H, G1674, UpdateSheet!$I:$I, J1674, UpdateSheet!$G:$G, "&lt;=" &amp; D1674)) * (UpdateSheet!$H:$H=G1674) *(UpdateSheet!$I:$I=J1674), 0))), "")) +
(IFNA(IF(A1674="", "", INDEX(UpdateSheet!$O:$O, MATCH(1, (UpdateSheet!$G:$G=MAXIFS(UpdateSheet!$G:$G, UpdateSheet!$M:$M, K1674,UpdateSheet!$N:$N, N1674, UpdateSheet!$G:$G, "&lt;=" &amp; D1674)) * (UpdateSheet!$M:$M=K1674) *(UpdateSheet!$N:$N=N1674), 0))), ""))
)
</f>
        <v/>
      </c>
      <c r="R1674" s="81" t="s">
        <v>97</v>
      </c>
      <c r="S1674" s="63"/>
      <c r="T1674" s="87"/>
      <c r="U1674" s="84" t="s">
        <v>97</v>
      </c>
      <c r="V1674" s="84" t="s">
        <v>97</v>
      </c>
      <c r="W1674" s="85" t="b">
        <v>0</v>
      </c>
      <c r="X1674" s="63"/>
      <c r="Y1674" s="63"/>
      <c r="Z1674" s="63"/>
    </row>
    <row r="1675">
      <c r="A1675" s="75"/>
      <c r="B1675" s="94"/>
      <c r="C1675" s="75"/>
      <c r="D1675" s="76"/>
      <c r="E1675" s="75" t="s">
        <v>97</v>
      </c>
      <c r="F1675" s="75" t="s">
        <v>97</v>
      </c>
      <c r="G1675" s="77"/>
      <c r="H1675" s="77"/>
      <c r="I1675" s="80"/>
      <c r="J1675" s="77" t="s">
        <v>97</v>
      </c>
      <c r="K1675" s="79" t="s">
        <v>97</v>
      </c>
      <c r="L1675" s="79"/>
      <c r="M1675" s="80"/>
      <c r="N1675" s="79" t="s">
        <v>97</v>
      </c>
      <c r="O1675" s="81" t="str">
        <f t="array" ref="O1675">IF(A1675="", "", (IFNA(IF(A1675="", "", INDEX(UpdateSheet!$L:$L, MATCH(1, (UpdateSheet!$G:$G=MAXIFS(UpdateSheet!$G:$G, UpdateSheet!$H:$H, G1675, UpdateSheet!$G:$G, "&lt;=" &amp; D1675)) * (UpdateSheet!$H:$H=G1675), 0))), "") * J1675) +
(IFNA(IF(A1675="", "", INDEX(UpdateSheet!$P:$P, MATCH(1, (UpdateSheet!$G:$G=MAXIFS(UpdateSheet!$G:$G, UpdateSheet!$M:$M, K1675, UpdateSheet!$G:$G, "&lt;=" &amp; D1675)) * (UpdateSheet!$M:$M=K1675), 0))), "") * N1675)
)
</f>
        <v/>
      </c>
      <c r="P1675" s="86"/>
      <c r="Q1675" s="82" t="str">
        <f t="array" ref="Q1675">IF(A1675="", "", (IFNA(IF(A1675="", "", INDEX(UpdateSheet!$K:$K, MATCH(1, (UpdateSheet!$G:$G=MAXIFS(UpdateSheet!$G:$G, UpdateSheet!$H:$H, G1675, UpdateSheet!$I:$I, J1675, UpdateSheet!$G:$G, "&lt;=" &amp; D1675)) * (UpdateSheet!$H:$H=G1675) *(UpdateSheet!$I:$I=J1675), 0))), "")) +
(IFNA(IF(A1675="", "", INDEX(UpdateSheet!$O:$O, MATCH(1, (UpdateSheet!$G:$G=MAXIFS(UpdateSheet!$G:$G, UpdateSheet!$M:$M, K1675,UpdateSheet!$N:$N, N1675, UpdateSheet!$G:$G, "&lt;=" &amp; D1675)) * (UpdateSheet!$M:$M=K1675) *(UpdateSheet!$N:$N=N1675), 0))), ""))
)
</f>
        <v/>
      </c>
      <c r="R1675" s="81" t="s">
        <v>97</v>
      </c>
      <c r="S1675" s="63"/>
      <c r="T1675" s="87"/>
      <c r="U1675" s="84" t="s">
        <v>97</v>
      </c>
      <c r="V1675" s="84" t="s">
        <v>97</v>
      </c>
      <c r="W1675" s="85" t="b">
        <v>0</v>
      </c>
      <c r="X1675" s="63"/>
      <c r="Y1675" s="63"/>
      <c r="Z1675" s="63"/>
    </row>
    <row r="1676">
      <c r="A1676" s="75"/>
      <c r="B1676" s="94"/>
      <c r="C1676" s="75"/>
      <c r="D1676" s="76"/>
      <c r="E1676" s="75" t="s">
        <v>97</v>
      </c>
      <c r="F1676" s="75" t="s">
        <v>97</v>
      </c>
      <c r="G1676" s="77"/>
      <c r="H1676" s="77"/>
      <c r="I1676" s="80"/>
      <c r="J1676" s="77" t="s">
        <v>97</v>
      </c>
      <c r="K1676" s="79" t="s">
        <v>97</v>
      </c>
      <c r="L1676" s="79"/>
      <c r="M1676" s="80"/>
      <c r="N1676" s="79" t="s">
        <v>97</v>
      </c>
      <c r="O1676" s="81" t="str">
        <f t="array" ref="O1676">IF(A1676="", "", (IFNA(IF(A1676="", "", INDEX(UpdateSheet!$L:$L, MATCH(1, (UpdateSheet!$G:$G=MAXIFS(UpdateSheet!$G:$G, UpdateSheet!$H:$H, G1676, UpdateSheet!$G:$G, "&lt;=" &amp; D1676)) * (UpdateSheet!$H:$H=G1676), 0))), "") * J1676) +
(IFNA(IF(A1676="", "", INDEX(UpdateSheet!$P:$P, MATCH(1, (UpdateSheet!$G:$G=MAXIFS(UpdateSheet!$G:$G, UpdateSheet!$M:$M, K1676, UpdateSheet!$G:$G, "&lt;=" &amp; D1676)) * (UpdateSheet!$M:$M=K1676), 0))), "") * N1676)
)
</f>
        <v/>
      </c>
      <c r="P1676" s="86"/>
      <c r="Q1676" s="82" t="str">
        <f t="array" ref="Q1676">IF(A1676="", "", (IFNA(IF(A1676="", "", INDEX(UpdateSheet!$K:$K, MATCH(1, (UpdateSheet!$G:$G=MAXIFS(UpdateSheet!$G:$G, UpdateSheet!$H:$H, G1676, UpdateSheet!$I:$I, J1676, UpdateSheet!$G:$G, "&lt;=" &amp; D1676)) * (UpdateSheet!$H:$H=G1676) *(UpdateSheet!$I:$I=J1676), 0))), "")) +
(IFNA(IF(A1676="", "", INDEX(UpdateSheet!$O:$O, MATCH(1, (UpdateSheet!$G:$G=MAXIFS(UpdateSheet!$G:$G, UpdateSheet!$M:$M, K1676,UpdateSheet!$N:$N, N1676, UpdateSheet!$G:$G, "&lt;=" &amp; D1676)) * (UpdateSheet!$M:$M=K1676) *(UpdateSheet!$N:$N=N1676), 0))), ""))
)
</f>
        <v/>
      </c>
      <c r="R1676" s="81" t="s">
        <v>97</v>
      </c>
      <c r="S1676" s="63"/>
      <c r="T1676" s="87"/>
      <c r="U1676" s="84" t="s">
        <v>97</v>
      </c>
      <c r="V1676" s="84" t="s">
        <v>97</v>
      </c>
      <c r="W1676" s="85" t="b">
        <v>0</v>
      </c>
      <c r="X1676" s="63"/>
      <c r="Y1676" s="63"/>
      <c r="Z1676" s="63"/>
    </row>
    <row r="1677">
      <c r="A1677" s="75"/>
      <c r="B1677" s="94"/>
      <c r="C1677" s="75"/>
      <c r="D1677" s="76"/>
      <c r="E1677" s="75" t="s">
        <v>97</v>
      </c>
      <c r="F1677" s="75" t="s">
        <v>97</v>
      </c>
      <c r="G1677" s="77"/>
      <c r="H1677" s="77"/>
      <c r="I1677" s="80"/>
      <c r="J1677" s="77" t="s">
        <v>97</v>
      </c>
      <c r="K1677" s="79" t="s">
        <v>97</v>
      </c>
      <c r="L1677" s="79"/>
      <c r="M1677" s="80"/>
      <c r="N1677" s="79" t="s">
        <v>97</v>
      </c>
      <c r="O1677" s="81" t="str">
        <f t="array" ref="O1677">IF(A1677="", "", (IFNA(IF(A1677="", "", INDEX(UpdateSheet!$L:$L, MATCH(1, (UpdateSheet!$G:$G=MAXIFS(UpdateSheet!$G:$G, UpdateSheet!$H:$H, G1677, UpdateSheet!$G:$G, "&lt;=" &amp; D1677)) * (UpdateSheet!$H:$H=G1677), 0))), "") * J1677) +
(IFNA(IF(A1677="", "", INDEX(UpdateSheet!$P:$P, MATCH(1, (UpdateSheet!$G:$G=MAXIFS(UpdateSheet!$G:$G, UpdateSheet!$M:$M, K1677, UpdateSheet!$G:$G, "&lt;=" &amp; D1677)) * (UpdateSheet!$M:$M=K1677), 0))), "") * N1677)
)
</f>
        <v/>
      </c>
      <c r="P1677" s="86"/>
      <c r="Q1677" s="82" t="str">
        <f t="array" ref="Q1677">IF(A1677="", "", (IFNA(IF(A1677="", "", INDEX(UpdateSheet!$K:$K, MATCH(1, (UpdateSheet!$G:$G=MAXIFS(UpdateSheet!$G:$G, UpdateSheet!$H:$H, G1677, UpdateSheet!$I:$I, J1677, UpdateSheet!$G:$G, "&lt;=" &amp; D1677)) * (UpdateSheet!$H:$H=G1677) *(UpdateSheet!$I:$I=J1677), 0))), "")) +
(IFNA(IF(A1677="", "", INDEX(UpdateSheet!$O:$O, MATCH(1, (UpdateSheet!$G:$G=MAXIFS(UpdateSheet!$G:$G, UpdateSheet!$M:$M, K1677,UpdateSheet!$N:$N, N1677, UpdateSheet!$G:$G, "&lt;=" &amp; D1677)) * (UpdateSheet!$M:$M=K1677) *(UpdateSheet!$N:$N=N1677), 0))), ""))
)
</f>
        <v/>
      </c>
      <c r="R1677" s="81" t="s">
        <v>97</v>
      </c>
      <c r="S1677" s="63"/>
      <c r="T1677" s="87"/>
      <c r="U1677" s="84" t="s">
        <v>97</v>
      </c>
      <c r="V1677" s="84" t="s">
        <v>97</v>
      </c>
      <c r="W1677" s="85" t="b">
        <v>0</v>
      </c>
      <c r="X1677" s="63"/>
      <c r="Y1677" s="63"/>
      <c r="Z1677" s="63"/>
    </row>
    <row r="1678">
      <c r="A1678" s="75"/>
      <c r="B1678" s="94"/>
      <c r="C1678" s="75"/>
      <c r="D1678" s="76"/>
      <c r="E1678" s="75" t="s">
        <v>97</v>
      </c>
      <c r="F1678" s="75" t="s">
        <v>97</v>
      </c>
      <c r="G1678" s="77"/>
      <c r="H1678" s="77"/>
      <c r="I1678" s="80"/>
      <c r="J1678" s="77" t="s">
        <v>97</v>
      </c>
      <c r="K1678" s="79" t="s">
        <v>97</v>
      </c>
      <c r="L1678" s="79"/>
      <c r="M1678" s="80"/>
      <c r="N1678" s="79" t="s">
        <v>97</v>
      </c>
      <c r="O1678" s="81" t="str">
        <f t="array" ref="O1678">IF(A1678="", "", (IFNA(IF(A1678="", "", INDEX(UpdateSheet!$L:$L, MATCH(1, (UpdateSheet!$G:$G=MAXIFS(UpdateSheet!$G:$G, UpdateSheet!$H:$H, G1678, UpdateSheet!$G:$G, "&lt;=" &amp; D1678)) * (UpdateSheet!$H:$H=G1678), 0))), "") * J1678) +
(IFNA(IF(A1678="", "", INDEX(UpdateSheet!$P:$P, MATCH(1, (UpdateSheet!$G:$G=MAXIFS(UpdateSheet!$G:$G, UpdateSheet!$M:$M, K1678, UpdateSheet!$G:$G, "&lt;=" &amp; D1678)) * (UpdateSheet!$M:$M=K1678), 0))), "") * N1678)
)
</f>
        <v/>
      </c>
      <c r="P1678" s="86"/>
      <c r="Q1678" s="82" t="str">
        <f t="array" ref="Q1678">IF(A1678="", "", (IFNA(IF(A1678="", "", INDEX(UpdateSheet!$K:$K, MATCH(1, (UpdateSheet!$G:$G=MAXIFS(UpdateSheet!$G:$G, UpdateSheet!$H:$H, G1678, UpdateSheet!$I:$I, J1678, UpdateSheet!$G:$G, "&lt;=" &amp; D1678)) * (UpdateSheet!$H:$H=G1678) *(UpdateSheet!$I:$I=J1678), 0))), "")) +
(IFNA(IF(A1678="", "", INDEX(UpdateSheet!$O:$O, MATCH(1, (UpdateSheet!$G:$G=MAXIFS(UpdateSheet!$G:$G, UpdateSheet!$M:$M, K1678,UpdateSheet!$N:$N, N1678, UpdateSheet!$G:$G, "&lt;=" &amp; D1678)) * (UpdateSheet!$M:$M=K1678) *(UpdateSheet!$N:$N=N1678), 0))), ""))
)
</f>
        <v/>
      </c>
      <c r="R1678" s="81" t="s">
        <v>97</v>
      </c>
      <c r="S1678" s="63"/>
      <c r="T1678" s="87"/>
      <c r="U1678" s="84" t="s">
        <v>97</v>
      </c>
      <c r="V1678" s="84" t="s">
        <v>97</v>
      </c>
      <c r="W1678" s="85" t="b">
        <v>0</v>
      </c>
      <c r="X1678" s="63"/>
      <c r="Y1678" s="63"/>
      <c r="Z1678" s="63"/>
    </row>
    <row r="1679">
      <c r="A1679" s="75"/>
      <c r="B1679" s="94"/>
      <c r="C1679" s="75"/>
      <c r="D1679" s="76"/>
      <c r="E1679" s="75" t="s">
        <v>97</v>
      </c>
      <c r="F1679" s="75" t="s">
        <v>97</v>
      </c>
      <c r="G1679" s="77"/>
      <c r="H1679" s="77"/>
      <c r="I1679" s="80"/>
      <c r="J1679" s="77" t="s">
        <v>97</v>
      </c>
      <c r="K1679" s="79" t="s">
        <v>97</v>
      </c>
      <c r="L1679" s="79"/>
      <c r="M1679" s="80"/>
      <c r="N1679" s="79" t="s">
        <v>97</v>
      </c>
      <c r="O1679" s="81" t="str">
        <f t="array" ref="O1679">IF(A1679="", "", (IFNA(IF(A1679="", "", INDEX(UpdateSheet!$L:$L, MATCH(1, (UpdateSheet!$G:$G=MAXIFS(UpdateSheet!$G:$G, UpdateSheet!$H:$H, G1679, UpdateSheet!$G:$G, "&lt;=" &amp; D1679)) * (UpdateSheet!$H:$H=G1679), 0))), "") * J1679) +
(IFNA(IF(A1679="", "", INDEX(UpdateSheet!$P:$P, MATCH(1, (UpdateSheet!$G:$G=MAXIFS(UpdateSheet!$G:$G, UpdateSheet!$M:$M, K1679, UpdateSheet!$G:$G, "&lt;=" &amp; D1679)) * (UpdateSheet!$M:$M=K1679), 0))), "") * N1679)
)
</f>
        <v/>
      </c>
      <c r="P1679" s="86"/>
      <c r="Q1679" s="82" t="str">
        <f t="array" ref="Q1679">IF(A1679="", "", (IFNA(IF(A1679="", "", INDEX(UpdateSheet!$K:$K, MATCH(1, (UpdateSheet!$G:$G=MAXIFS(UpdateSheet!$G:$G, UpdateSheet!$H:$H, G1679, UpdateSheet!$I:$I, J1679, UpdateSheet!$G:$G, "&lt;=" &amp; D1679)) * (UpdateSheet!$H:$H=G1679) *(UpdateSheet!$I:$I=J1679), 0))), "")) +
(IFNA(IF(A1679="", "", INDEX(UpdateSheet!$O:$O, MATCH(1, (UpdateSheet!$G:$G=MAXIFS(UpdateSheet!$G:$G, UpdateSheet!$M:$M, K1679,UpdateSheet!$N:$N, N1679, UpdateSheet!$G:$G, "&lt;=" &amp; D1679)) * (UpdateSheet!$M:$M=K1679) *(UpdateSheet!$N:$N=N1679), 0))), ""))
)
</f>
        <v/>
      </c>
      <c r="R1679" s="81" t="s">
        <v>97</v>
      </c>
      <c r="S1679" s="63"/>
      <c r="T1679" s="87"/>
      <c r="U1679" s="84" t="s">
        <v>97</v>
      </c>
      <c r="V1679" s="84" t="s">
        <v>97</v>
      </c>
      <c r="W1679" s="85" t="b">
        <v>0</v>
      </c>
      <c r="X1679" s="63"/>
      <c r="Y1679" s="63"/>
      <c r="Z1679" s="63"/>
    </row>
    <row r="1680">
      <c r="A1680" s="75"/>
      <c r="B1680" s="94"/>
      <c r="C1680" s="75"/>
      <c r="D1680" s="76"/>
      <c r="E1680" s="75" t="s">
        <v>97</v>
      </c>
      <c r="F1680" s="75" t="s">
        <v>97</v>
      </c>
      <c r="G1680" s="77"/>
      <c r="H1680" s="77"/>
      <c r="I1680" s="80"/>
      <c r="J1680" s="77" t="s">
        <v>97</v>
      </c>
      <c r="K1680" s="79" t="s">
        <v>97</v>
      </c>
      <c r="L1680" s="79"/>
      <c r="M1680" s="80"/>
      <c r="N1680" s="79" t="s">
        <v>97</v>
      </c>
      <c r="O1680" s="81" t="str">
        <f t="array" ref="O1680">IF(A1680="", "", (IFNA(IF(A1680="", "", INDEX(UpdateSheet!$L:$L, MATCH(1, (UpdateSheet!$G:$G=MAXIFS(UpdateSheet!$G:$G, UpdateSheet!$H:$H, G1680, UpdateSheet!$G:$G, "&lt;=" &amp; D1680)) * (UpdateSheet!$H:$H=G1680), 0))), "") * J1680) +
(IFNA(IF(A1680="", "", INDEX(UpdateSheet!$P:$P, MATCH(1, (UpdateSheet!$G:$G=MAXIFS(UpdateSheet!$G:$G, UpdateSheet!$M:$M, K1680, UpdateSheet!$G:$G, "&lt;=" &amp; D1680)) * (UpdateSheet!$M:$M=K1680), 0))), "") * N1680)
)
</f>
        <v/>
      </c>
      <c r="P1680" s="86"/>
      <c r="Q1680" s="82" t="str">
        <f t="array" ref="Q1680">IF(A1680="", "", (IFNA(IF(A1680="", "", INDEX(UpdateSheet!$K:$K, MATCH(1, (UpdateSheet!$G:$G=MAXIFS(UpdateSheet!$G:$G, UpdateSheet!$H:$H, G1680, UpdateSheet!$I:$I, J1680, UpdateSheet!$G:$G, "&lt;=" &amp; D1680)) * (UpdateSheet!$H:$H=G1680) *(UpdateSheet!$I:$I=J1680), 0))), "")) +
(IFNA(IF(A1680="", "", INDEX(UpdateSheet!$O:$O, MATCH(1, (UpdateSheet!$G:$G=MAXIFS(UpdateSheet!$G:$G, UpdateSheet!$M:$M, K1680,UpdateSheet!$N:$N, N1680, UpdateSheet!$G:$G, "&lt;=" &amp; D1680)) * (UpdateSheet!$M:$M=K1680) *(UpdateSheet!$N:$N=N1680), 0))), ""))
)
</f>
        <v/>
      </c>
      <c r="R1680" s="81" t="s">
        <v>97</v>
      </c>
      <c r="S1680" s="63"/>
      <c r="T1680" s="87"/>
      <c r="U1680" s="84" t="s">
        <v>97</v>
      </c>
      <c r="V1680" s="84" t="s">
        <v>97</v>
      </c>
      <c r="W1680" s="85" t="b">
        <v>0</v>
      </c>
      <c r="X1680" s="63"/>
      <c r="Y1680" s="63"/>
      <c r="Z1680" s="63"/>
    </row>
    <row r="1681">
      <c r="A1681" s="75"/>
      <c r="B1681" s="94"/>
      <c r="C1681" s="75"/>
      <c r="D1681" s="76"/>
      <c r="E1681" s="75" t="s">
        <v>97</v>
      </c>
      <c r="F1681" s="75" t="s">
        <v>97</v>
      </c>
      <c r="G1681" s="77"/>
      <c r="H1681" s="77"/>
      <c r="I1681" s="80"/>
      <c r="J1681" s="77" t="s">
        <v>97</v>
      </c>
      <c r="K1681" s="79" t="s">
        <v>97</v>
      </c>
      <c r="L1681" s="79"/>
      <c r="M1681" s="80"/>
      <c r="N1681" s="79" t="s">
        <v>97</v>
      </c>
      <c r="O1681" s="81" t="str">
        <f t="array" ref="O1681">IF(A1681="", "", (IFNA(IF(A1681="", "", INDEX(UpdateSheet!$L:$L, MATCH(1, (UpdateSheet!$G:$G=MAXIFS(UpdateSheet!$G:$G, UpdateSheet!$H:$H, G1681, UpdateSheet!$G:$G, "&lt;=" &amp; D1681)) * (UpdateSheet!$H:$H=G1681), 0))), "") * J1681) +
(IFNA(IF(A1681="", "", INDEX(UpdateSheet!$P:$P, MATCH(1, (UpdateSheet!$G:$G=MAXIFS(UpdateSheet!$G:$G, UpdateSheet!$M:$M, K1681, UpdateSheet!$G:$G, "&lt;=" &amp; D1681)) * (UpdateSheet!$M:$M=K1681), 0))), "") * N1681)
)
</f>
        <v/>
      </c>
      <c r="P1681" s="86"/>
      <c r="Q1681" s="82" t="str">
        <f t="array" ref="Q1681">IF(A1681="", "", (IFNA(IF(A1681="", "", INDEX(UpdateSheet!$K:$K, MATCH(1, (UpdateSheet!$G:$G=MAXIFS(UpdateSheet!$G:$G, UpdateSheet!$H:$H, G1681, UpdateSheet!$I:$I, J1681, UpdateSheet!$G:$G, "&lt;=" &amp; D1681)) * (UpdateSheet!$H:$H=G1681) *(UpdateSheet!$I:$I=J1681), 0))), "")) +
(IFNA(IF(A1681="", "", INDEX(UpdateSheet!$O:$O, MATCH(1, (UpdateSheet!$G:$G=MAXIFS(UpdateSheet!$G:$G, UpdateSheet!$M:$M, K1681,UpdateSheet!$N:$N, N1681, UpdateSheet!$G:$G, "&lt;=" &amp; D1681)) * (UpdateSheet!$M:$M=K1681) *(UpdateSheet!$N:$N=N1681), 0))), ""))
)
</f>
        <v/>
      </c>
      <c r="R1681" s="81" t="s">
        <v>97</v>
      </c>
      <c r="S1681" s="63"/>
      <c r="T1681" s="87"/>
      <c r="U1681" s="84" t="s">
        <v>97</v>
      </c>
      <c r="V1681" s="84" t="s">
        <v>97</v>
      </c>
      <c r="W1681" s="85" t="b">
        <v>0</v>
      </c>
      <c r="X1681" s="63"/>
      <c r="Y1681" s="63"/>
      <c r="Z1681" s="63"/>
    </row>
    <row r="1682">
      <c r="A1682" s="75"/>
      <c r="B1682" s="94"/>
      <c r="C1682" s="75"/>
      <c r="D1682" s="76"/>
      <c r="E1682" s="75" t="s">
        <v>97</v>
      </c>
      <c r="F1682" s="75" t="s">
        <v>97</v>
      </c>
      <c r="G1682" s="77"/>
      <c r="H1682" s="77"/>
      <c r="I1682" s="80"/>
      <c r="J1682" s="77" t="s">
        <v>97</v>
      </c>
      <c r="K1682" s="79" t="s">
        <v>97</v>
      </c>
      <c r="L1682" s="79"/>
      <c r="M1682" s="80"/>
      <c r="N1682" s="79" t="s">
        <v>97</v>
      </c>
      <c r="O1682" s="81" t="str">
        <f t="array" ref="O1682">IF(A1682="", "", (IFNA(IF(A1682="", "", INDEX(UpdateSheet!$L:$L, MATCH(1, (UpdateSheet!$G:$G=MAXIFS(UpdateSheet!$G:$G, UpdateSheet!$H:$H, G1682, UpdateSheet!$G:$G, "&lt;=" &amp; D1682)) * (UpdateSheet!$H:$H=G1682), 0))), "") * J1682) +
(IFNA(IF(A1682="", "", INDEX(UpdateSheet!$P:$P, MATCH(1, (UpdateSheet!$G:$G=MAXIFS(UpdateSheet!$G:$G, UpdateSheet!$M:$M, K1682, UpdateSheet!$G:$G, "&lt;=" &amp; D1682)) * (UpdateSheet!$M:$M=K1682), 0))), "") * N1682)
)
</f>
        <v/>
      </c>
      <c r="P1682" s="86"/>
      <c r="Q1682" s="82" t="str">
        <f t="array" ref="Q1682">IF(A1682="", "", (IFNA(IF(A1682="", "", INDEX(UpdateSheet!$K:$K, MATCH(1, (UpdateSheet!$G:$G=MAXIFS(UpdateSheet!$G:$G, UpdateSheet!$H:$H, G1682, UpdateSheet!$I:$I, J1682, UpdateSheet!$G:$G, "&lt;=" &amp; D1682)) * (UpdateSheet!$H:$H=G1682) *(UpdateSheet!$I:$I=J1682), 0))), "")) +
(IFNA(IF(A1682="", "", INDEX(UpdateSheet!$O:$O, MATCH(1, (UpdateSheet!$G:$G=MAXIFS(UpdateSheet!$G:$G, UpdateSheet!$M:$M, K1682,UpdateSheet!$N:$N, N1682, UpdateSheet!$G:$G, "&lt;=" &amp; D1682)) * (UpdateSheet!$M:$M=K1682) *(UpdateSheet!$N:$N=N1682), 0))), ""))
)
</f>
        <v/>
      </c>
      <c r="R1682" s="81" t="s">
        <v>97</v>
      </c>
      <c r="S1682" s="63"/>
      <c r="T1682" s="87"/>
      <c r="U1682" s="84" t="s">
        <v>97</v>
      </c>
      <c r="V1682" s="84" t="s">
        <v>97</v>
      </c>
      <c r="W1682" s="85" t="b">
        <v>0</v>
      </c>
      <c r="X1682" s="63"/>
      <c r="Y1682" s="63"/>
      <c r="Z1682" s="63"/>
    </row>
    <row r="1683">
      <c r="A1683" s="75"/>
      <c r="B1683" s="94"/>
      <c r="C1683" s="75"/>
      <c r="D1683" s="76"/>
      <c r="E1683" s="75" t="s">
        <v>97</v>
      </c>
      <c r="F1683" s="75" t="s">
        <v>97</v>
      </c>
      <c r="G1683" s="77"/>
      <c r="H1683" s="77"/>
      <c r="I1683" s="80"/>
      <c r="J1683" s="77" t="s">
        <v>97</v>
      </c>
      <c r="K1683" s="79" t="s">
        <v>97</v>
      </c>
      <c r="L1683" s="79"/>
      <c r="M1683" s="80"/>
      <c r="N1683" s="79" t="s">
        <v>97</v>
      </c>
      <c r="O1683" s="81" t="str">
        <f t="array" ref="O1683">IF(A1683="", "", (IFNA(IF(A1683="", "", INDEX(UpdateSheet!$L:$L, MATCH(1, (UpdateSheet!$G:$G=MAXIFS(UpdateSheet!$G:$G, UpdateSheet!$H:$H, G1683, UpdateSheet!$G:$G, "&lt;=" &amp; D1683)) * (UpdateSheet!$H:$H=G1683), 0))), "") * J1683) +
(IFNA(IF(A1683="", "", INDEX(UpdateSheet!$P:$P, MATCH(1, (UpdateSheet!$G:$G=MAXIFS(UpdateSheet!$G:$G, UpdateSheet!$M:$M, K1683, UpdateSheet!$G:$G, "&lt;=" &amp; D1683)) * (UpdateSheet!$M:$M=K1683), 0))), "") * N1683)
)
</f>
        <v/>
      </c>
      <c r="P1683" s="86"/>
      <c r="Q1683" s="82" t="str">
        <f t="array" ref="Q1683">IF(A1683="", "", (IFNA(IF(A1683="", "", INDEX(UpdateSheet!$K:$K, MATCH(1, (UpdateSheet!$G:$G=MAXIFS(UpdateSheet!$G:$G, UpdateSheet!$H:$H, G1683, UpdateSheet!$I:$I, J1683, UpdateSheet!$G:$G, "&lt;=" &amp; D1683)) * (UpdateSheet!$H:$H=G1683) *(UpdateSheet!$I:$I=J1683), 0))), "")) +
(IFNA(IF(A1683="", "", INDEX(UpdateSheet!$O:$O, MATCH(1, (UpdateSheet!$G:$G=MAXIFS(UpdateSheet!$G:$G, UpdateSheet!$M:$M, K1683,UpdateSheet!$N:$N, N1683, UpdateSheet!$G:$G, "&lt;=" &amp; D1683)) * (UpdateSheet!$M:$M=K1683) *(UpdateSheet!$N:$N=N1683), 0))), ""))
)
</f>
        <v/>
      </c>
      <c r="R1683" s="81" t="s">
        <v>97</v>
      </c>
      <c r="S1683" s="63"/>
      <c r="T1683" s="87"/>
      <c r="U1683" s="84" t="s">
        <v>97</v>
      </c>
      <c r="V1683" s="84" t="s">
        <v>97</v>
      </c>
      <c r="W1683" s="85" t="b">
        <v>0</v>
      </c>
      <c r="X1683" s="63"/>
      <c r="Y1683" s="63"/>
      <c r="Z1683" s="63"/>
    </row>
    <row r="1684">
      <c r="A1684" s="75"/>
      <c r="B1684" s="94"/>
      <c r="C1684" s="75"/>
      <c r="D1684" s="76"/>
      <c r="E1684" s="75" t="s">
        <v>97</v>
      </c>
      <c r="F1684" s="75" t="s">
        <v>97</v>
      </c>
      <c r="G1684" s="77"/>
      <c r="H1684" s="77"/>
      <c r="I1684" s="80"/>
      <c r="J1684" s="77" t="s">
        <v>97</v>
      </c>
      <c r="K1684" s="79" t="s">
        <v>97</v>
      </c>
      <c r="L1684" s="79"/>
      <c r="M1684" s="80"/>
      <c r="N1684" s="79" t="s">
        <v>97</v>
      </c>
      <c r="O1684" s="81" t="str">
        <f t="array" ref="O1684">IF(A1684="", "", (IFNA(IF(A1684="", "", INDEX(UpdateSheet!$L:$L, MATCH(1, (UpdateSheet!$G:$G=MAXIFS(UpdateSheet!$G:$G, UpdateSheet!$H:$H, G1684, UpdateSheet!$G:$G, "&lt;=" &amp; D1684)) * (UpdateSheet!$H:$H=G1684), 0))), "") * J1684) +
(IFNA(IF(A1684="", "", INDEX(UpdateSheet!$P:$P, MATCH(1, (UpdateSheet!$G:$G=MAXIFS(UpdateSheet!$G:$G, UpdateSheet!$M:$M, K1684, UpdateSheet!$G:$G, "&lt;=" &amp; D1684)) * (UpdateSheet!$M:$M=K1684), 0))), "") * N1684)
)
</f>
        <v/>
      </c>
      <c r="P1684" s="86"/>
      <c r="Q1684" s="82" t="str">
        <f t="array" ref="Q1684">IF(A1684="", "", (IFNA(IF(A1684="", "", INDEX(UpdateSheet!$K:$K, MATCH(1, (UpdateSheet!$G:$G=MAXIFS(UpdateSheet!$G:$G, UpdateSheet!$H:$H, G1684, UpdateSheet!$I:$I, J1684, UpdateSheet!$G:$G, "&lt;=" &amp; D1684)) * (UpdateSheet!$H:$H=G1684) *(UpdateSheet!$I:$I=J1684), 0))), "")) +
(IFNA(IF(A1684="", "", INDEX(UpdateSheet!$O:$O, MATCH(1, (UpdateSheet!$G:$G=MAXIFS(UpdateSheet!$G:$G, UpdateSheet!$M:$M, K1684,UpdateSheet!$N:$N, N1684, UpdateSheet!$G:$G, "&lt;=" &amp; D1684)) * (UpdateSheet!$M:$M=K1684) *(UpdateSheet!$N:$N=N1684), 0))), ""))
)
</f>
        <v/>
      </c>
      <c r="R1684" s="81" t="s">
        <v>97</v>
      </c>
      <c r="S1684" s="63"/>
      <c r="T1684" s="87"/>
      <c r="U1684" s="84" t="s">
        <v>97</v>
      </c>
      <c r="V1684" s="84" t="s">
        <v>97</v>
      </c>
      <c r="W1684" s="85" t="b">
        <v>0</v>
      </c>
      <c r="X1684" s="63"/>
      <c r="Y1684" s="63"/>
      <c r="Z1684" s="63"/>
    </row>
    <row r="1685">
      <c r="A1685" s="75"/>
      <c r="B1685" s="94"/>
      <c r="C1685" s="75"/>
      <c r="D1685" s="76"/>
      <c r="E1685" s="75" t="s">
        <v>97</v>
      </c>
      <c r="F1685" s="75" t="s">
        <v>97</v>
      </c>
      <c r="G1685" s="77"/>
      <c r="H1685" s="77"/>
      <c r="I1685" s="80"/>
      <c r="J1685" s="77" t="s">
        <v>97</v>
      </c>
      <c r="K1685" s="79" t="s">
        <v>97</v>
      </c>
      <c r="L1685" s="79"/>
      <c r="M1685" s="80"/>
      <c r="N1685" s="79" t="s">
        <v>97</v>
      </c>
      <c r="O1685" s="81" t="str">
        <f t="array" ref="O1685">IF(A1685="", "", (IFNA(IF(A1685="", "", INDEX(UpdateSheet!$L:$L, MATCH(1, (UpdateSheet!$G:$G=MAXIFS(UpdateSheet!$G:$G, UpdateSheet!$H:$H, G1685, UpdateSheet!$G:$G, "&lt;=" &amp; D1685)) * (UpdateSheet!$H:$H=G1685), 0))), "") * J1685) +
(IFNA(IF(A1685="", "", INDEX(UpdateSheet!$P:$P, MATCH(1, (UpdateSheet!$G:$G=MAXIFS(UpdateSheet!$G:$G, UpdateSheet!$M:$M, K1685, UpdateSheet!$G:$G, "&lt;=" &amp; D1685)) * (UpdateSheet!$M:$M=K1685), 0))), "") * N1685)
)
</f>
        <v/>
      </c>
      <c r="P1685" s="86"/>
      <c r="Q1685" s="82" t="str">
        <f t="array" ref="Q1685">IF(A1685="", "", (IFNA(IF(A1685="", "", INDEX(UpdateSheet!$K:$K, MATCH(1, (UpdateSheet!$G:$G=MAXIFS(UpdateSheet!$G:$G, UpdateSheet!$H:$H, G1685, UpdateSheet!$I:$I, J1685, UpdateSheet!$G:$G, "&lt;=" &amp; D1685)) * (UpdateSheet!$H:$H=G1685) *(UpdateSheet!$I:$I=J1685), 0))), "")) +
(IFNA(IF(A1685="", "", INDEX(UpdateSheet!$O:$O, MATCH(1, (UpdateSheet!$G:$G=MAXIFS(UpdateSheet!$G:$G, UpdateSheet!$M:$M, K1685,UpdateSheet!$N:$N, N1685, UpdateSheet!$G:$G, "&lt;=" &amp; D1685)) * (UpdateSheet!$M:$M=K1685) *(UpdateSheet!$N:$N=N1685), 0))), ""))
)
</f>
        <v/>
      </c>
      <c r="R1685" s="81" t="s">
        <v>97</v>
      </c>
      <c r="S1685" s="63"/>
      <c r="T1685" s="87"/>
      <c r="U1685" s="84" t="s">
        <v>97</v>
      </c>
      <c r="V1685" s="84" t="s">
        <v>97</v>
      </c>
      <c r="W1685" s="85" t="b">
        <v>0</v>
      </c>
      <c r="X1685" s="63"/>
      <c r="Y1685" s="63"/>
      <c r="Z1685" s="63"/>
    </row>
    <row r="1686">
      <c r="A1686" s="75"/>
      <c r="B1686" s="94"/>
      <c r="C1686" s="75"/>
      <c r="D1686" s="76"/>
      <c r="E1686" s="75" t="s">
        <v>97</v>
      </c>
      <c r="F1686" s="75" t="s">
        <v>97</v>
      </c>
      <c r="G1686" s="77"/>
      <c r="H1686" s="77"/>
      <c r="I1686" s="80"/>
      <c r="J1686" s="77" t="s">
        <v>97</v>
      </c>
      <c r="K1686" s="79" t="s">
        <v>97</v>
      </c>
      <c r="L1686" s="79"/>
      <c r="M1686" s="80"/>
      <c r="N1686" s="79" t="s">
        <v>97</v>
      </c>
      <c r="O1686" s="81" t="str">
        <f t="array" ref="O1686">IF(A1686="", "", (IFNA(IF(A1686="", "", INDEX(UpdateSheet!$L:$L, MATCH(1, (UpdateSheet!$G:$G=MAXIFS(UpdateSheet!$G:$G, UpdateSheet!$H:$H, G1686, UpdateSheet!$G:$G, "&lt;=" &amp; D1686)) * (UpdateSheet!$H:$H=G1686), 0))), "") * J1686) +
(IFNA(IF(A1686="", "", INDEX(UpdateSheet!$P:$P, MATCH(1, (UpdateSheet!$G:$G=MAXIFS(UpdateSheet!$G:$G, UpdateSheet!$M:$M, K1686, UpdateSheet!$G:$G, "&lt;=" &amp; D1686)) * (UpdateSheet!$M:$M=K1686), 0))), "") * N1686)
)
</f>
        <v/>
      </c>
      <c r="P1686" s="86"/>
      <c r="Q1686" s="82" t="str">
        <f t="array" ref="Q1686">IF(A1686="", "", (IFNA(IF(A1686="", "", INDEX(UpdateSheet!$K:$K, MATCH(1, (UpdateSheet!$G:$G=MAXIFS(UpdateSheet!$G:$G, UpdateSheet!$H:$H, G1686, UpdateSheet!$I:$I, J1686, UpdateSheet!$G:$G, "&lt;=" &amp; D1686)) * (UpdateSheet!$H:$H=G1686) *(UpdateSheet!$I:$I=J1686), 0))), "")) +
(IFNA(IF(A1686="", "", INDEX(UpdateSheet!$O:$O, MATCH(1, (UpdateSheet!$G:$G=MAXIFS(UpdateSheet!$G:$G, UpdateSheet!$M:$M, K1686,UpdateSheet!$N:$N, N1686, UpdateSheet!$G:$G, "&lt;=" &amp; D1686)) * (UpdateSheet!$M:$M=K1686) *(UpdateSheet!$N:$N=N1686), 0))), ""))
)
</f>
        <v/>
      </c>
      <c r="R1686" s="81" t="s">
        <v>97</v>
      </c>
      <c r="S1686" s="63"/>
      <c r="T1686" s="87"/>
      <c r="U1686" s="84" t="s">
        <v>97</v>
      </c>
      <c r="V1686" s="84" t="s">
        <v>97</v>
      </c>
      <c r="W1686" s="85" t="b">
        <v>0</v>
      </c>
      <c r="X1686" s="63"/>
      <c r="Y1686" s="63"/>
      <c r="Z1686" s="63"/>
    </row>
    <row r="1687">
      <c r="A1687" s="75"/>
      <c r="B1687" s="94"/>
      <c r="C1687" s="75"/>
      <c r="D1687" s="76"/>
      <c r="E1687" s="75" t="s">
        <v>97</v>
      </c>
      <c r="F1687" s="75" t="s">
        <v>97</v>
      </c>
      <c r="G1687" s="77"/>
      <c r="H1687" s="77"/>
      <c r="I1687" s="80"/>
      <c r="J1687" s="77" t="s">
        <v>97</v>
      </c>
      <c r="K1687" s="79" t="s">
        <v>97</v>
      </c>
      <c r="L1687" s="79"/>
      <c r="M1687" s="80"/>
      <c r="N1687" s="79" t="s">
        <v>97</v>
      </c>
      <c r="O1687" s="81" t="str">
        <f t="array" ref="O1687">IF(A1687="", "", (IFNA(IF(A1687="", "", INDEX(UpdateSheet!$L:$L, MATCH(1, (UpdateSheet!$G:$G=MAXIFS(UpdateSheet!$G:$G, UpdateSheet!$H:$H, G1687, UpdateSheet!$G:$G, "&lt;=" &amp; D1687)) * (UpdateSheet!$H:$H=G1687), 0))), "") * J1687) +
(IFNA(IF(A1687="", "", INDEX(UpdateSheet!$P:$P, MATCH(1, (UpdateSheet!$G:$G=MAXIFS(UpdateSheet!$G:$G, UpdateSheet!$M:$M, K1687, UpdateSheet!$G:$G, "&lt;=" &amp; D1687)) * (UpdateSheet!$M:$M=K1687), 0))), "") * N1687)
)
</f>
        <v/>
      </c>
      <c r="P1687" s="86"/>
      <c r="Q1687" s="82" t="str">
        <f t="array" ref="Q1687">IF(A1687="", "", (IFNA(IF(A1687="", "", INDEX(UpdateSheet!$K:$K, MATCH(1, (UpdateSheet!$G:$G=MAXIFS(UpdateSheet!$G:$G, UpdateSheet!$H:$H, G1687, UpdateSheet!$I:$I, J1687, UpdateSheet!$G:$G, "&lt;=" &amp; D1687)) * (UpdateSheet!$H:$H=G1687) *(UpdateSheet!$I:$I=J1687), 0))), "")) +
(IFNA(IF(A1687="", "", INDEX(UpdateSheet!$O:$O, MATCH(1, (UpdateSheet!$G:$G=MAXIFS(UpdateSheet!$G:$G, UpdateSheet!$M:$M, K1687,UpdateSheet!$N:$N, N1687, UpdateSheet!$G:$G, "&lt;=" &amp; D1687)) * (UpdateSheet!$M:$M=K1687) *(UpdateSheet!$N:$N=N1687), 0))), ""))
)
</f>
        <v/>
      </c>
      <c r="R1687" s="81" t="s">
        <v>97</v>
      </c>
      <c r="S1687" s="63"/>
      <c r="T1687" s="87"/>
      <c r="U1687" s="84" t="s">
        <v>97</v>
      </c>
      <c r="V1687" s="84" t="s">
        <v>97</v>
      </c>
      <c r="W1687" s="85" t="b">
        <v>0</v>
      </c>
      <c r="X1687" s="63"/>
      <c r="Y1687" s="63"/>
      <c r="Z1687" s="63"/>
    </row>
    <row r="1688">
      <c r="A1688" s="75"/>
      <c r="B1688" s="94"/>
      <c r="C1688" s="75"/>
      <c r="D1688" s="76"/>
      <c r="E1688" s="75" t="s">
        <v>97</v>
      </c>
      <c r="F1688" s="75" t="s">
        <v>97</v>
      </c>
      <c r="G1688" s="77"/>
      <c r="H1688" s="77"/>
      <c r="I1688" s="80"/>
      <c r="J1688" s="77" t="s">
        <v>97</v>
      </c>
      <c r="K1688" s="79" t="s">
        <v>97</v>
      </c>
      <c r="L1688" s="79"/>
      <c r="M1688" s="80"/>
      <c r="N1688" s="79" t="s">
        <v>97</v>
      </c>
      <c r="O1688" s="81" t="str">
        <f t="array" ref="O1688">IF(A1688="", "", (IFNA(IF(A1688="", "", INDEX(UpdateSheet!$L:$L, MATCH(1, (UpdateSheet!$G:$G=MAXIFS(UpdateSheet!$G:$G, UpdateSheet!$H:$H, G1688, UpdateSheet!$G:$G, "&lt;=" &amp; D1688)) * (UpdateSheet!$H:$H=G1688), 0))), "") * J1688) +
(IFNA(IF(A1688="", "", INDEX(UpdateSheet!$P:$P, MATCH(1, (UpdateSheet!$G:$G=MAXIFS(UpdateSheet!$G:$G, UpdateSheet!$M:$M, K1688, UpdateSheet!$G:$G, "&lt;=" &amp; D1688)) * (UpdateSheet!$M:$M=K1688), 0))), "") * N1688)
)
</f>
        <v/>
      </c>
      <c r="P1688" s="86"/>
      <c r="Q1688" s="82" t="str">
        <f t="array" ref="Q1688">IF(A1688="", "", (IFNA(IF(A1688="", "", INDEX(UpdateSheet!$K:$K, MATCH(1, (UpdateSheet!$G:$G=MAXIFS(UpdateSheet!$G:$G, UpdateSheet!$H:$H, G1688, UpdateSheet!$I:$I, J1688, UpdateSheet!$G:$G, "&lt;=" &amp; D1688)) * (UpdateSheet!$H:$H=G1688) *(UpdateSheet!$I:$I=J1688), 0))), "")) +
(IFNA(IF(A1688="", "", INDEX(UpdateSheet!$O:$O, MATCH(1, (UpdateSheet!$G:$G=MAXIFS(UpdateSheet!$G:$G, UpdateSheet!$M:$M, K1688,UpdateSheet!$N:$N, N1688, UpdateSheet!$G:$G, "&lt;=" &amp; D1688)) * (UpdateSheet!$M:$M=K1688) *(UpdateSheet!$N:$N=N1688), 0))), ""))
)
</f>
        <v/>
      </c>
      <c r="R1688" s="81" t="s">
        <v>97</v>
      </c>
      <c r="S1688" s="63"/>
      <c r="T1688" s="87"/>
      <c r="U1688" s="84" t="s">
        <v>97</v>
      </c>
      <c r="V1688" s="84" t="s">
        <v>97</v>
      </c>
      <c r="W1688" s="85" t="b">
        <v>0</v>
      </c>
      <c r="X1688" s="63"/>
      <c r="Y1688" s="63"/>
      <c r="Z1688" s="63"/>
    </row>
    <row r="1689">
      <c r="A1689" s="75"/>
      <c r="B1689" s="94"/>
      <c r="C1689" s="75"/>
      <c r="D1689" s="76"/>
      <c r="E1689" s="75" t="s">
        <v>97</v>
      </c>
      <c r="F1689" s="75" t="s">
        <v>97</v>
      </c>
      <c r="G1689" s="77"/>
      <c r="H1689" s="77"/>
      <c r="I1689" s="80"/>
      <c r="J1689" s="77" t="s">
        <v>97</v>
      </c>
      <c r="K1689" s="79" t="s">
        <v>97</v>
      </c>
      <c r="L1689" s="79"/>
      <c r="M1689" s="80"/>
      <c r="N1689" s="79" t="s">
        <v>97</v>
      </c>
      <c r="O1689" s="81" t="str">
        <f t="array" ref="O1689">IF(A1689="", "", (IFNA(IF(A1689="", "", INDEX(UpdateSheet!$L:$L, MATCH(1, (UpdateSheet!$G:$G=MAXIFS(UpdateSheet!$G:$G, UpdateSheet!$H:$H, G1689, UpdateSheet!$G:$G, "&lt;=" &amp; D1689)) * (UpdateSheet!$H:$H=G1689), 0))), "") * J1689) +
(IFNA(IF(A1689="", "", INDEX(UpdateSheet!$P:$P, MATCH(1, (UpdateSheet!$G:$G=MAXIFS(UpdateSheet!$G:$G, UpdateSheet!$M:$M, K1689, UpdateSheet!$G:$G, "&lt;=" &amp; D1689)) * (UpdateSheet!$M:$M=K1689), 0))), "") * N1689)
)
</f>
        <v/>
      </c>
      <c r="P1689" s="86"/>
      <c r="Q1689" s="82" t="str">
        <f t="array" ref="Q1689">IF(A1689="", "", (IFNA(IF(A1689="", "", INDEX(UpdateSheet!$K:$K, MATCH(1, (UpdateSheet!$G:$G=MAXIFS(UpdateSheet!$G:$G, UpdateSheet!$H:$H, G1689, UpdateSheet!$I:$I, J1689, UpdateSheet!$G:$G, "&lt;=" &amp; D1689)) * (UpdateSheet!$H:$H=G1689) *(UpdateSheet!$I:$I=J1689), 0))), "")) +
(IFNA(IF(A1689="", "", INDEX(UpdateSheet!$O:$O, MATCH(1, (UpdateSheet!$G:$G=MAXIFS(UpdateSheet!$G:$G, UpdateSheet!$M:$M, K1689,UpdateSheet!$N:$N, N1689, UpdateSheet!$G:$G, "&lt;=" &amp; D1689)) * (UpdateSheet!$M:$M=K1689) *(UpdateSheet!$N:$N=N1689), 0))), ""))
)
</f>
        <v/>
      </c>
      <c r="R1689" s="81" t="s">
        <v>97</v>
      </c>
      <c r="S1689" s="63"/>
      <c r="T1689" s="87"/>
      <c r="U1689" s="84" t="s">
        <v>97</v>
      </c>
      <c r="V1689" s="84" t="s">
        <v>97</v>
      </c>
      <c r="W1689" s="85" t="b">
        <v>0</v>
      </c>
      <c r="X1689" s="63"/>
      <c r="Y1689" s="63"/>
      <c r="Z1689" s="63"/>
    </row>
    <row r="1690">
      <c r="A1690" s="75"/>
      <c r="B1690" s="94"/>
      <c r="C1690" s="75"/>
      <c r="D1690" s="76"/>
      <c r="E1690" s="75" t="s">
        <v>97</v>
      </c>
      <c r="F1690" s="75" t="s">
        <v>97</v>
      </c>
      <c r="G1690" s="77"/>
      <c r="H1690" s="77"/>
      <c r="I1690" s="80"/>
      <c r="J1690" s="77" t="s">
        <v>97</v>
      </c>
      <c r="K1690" s="79" t="s">
        <v>97</v>
      </c>
      <c r="L1690" s="79"/>
      <c r="M1690" s="80"/>
      <c r="N1690" s="79" t="s">
        <v>97</v>
      </c>
      <c r="O1690" s="81" t="str">
        <f t="array" ref="O1690">IF(A1690="", "", (IFNA(IF(A1690="", "", INDEX(UpdateSheet!$L:$L, MATCH(1, (UpdateSheet!$G:$G=MAXIFS(UpdateSheet!$G:$G, UpdateSheet!$H:$H, G1690, UpdateSheet!$G:$G, "&lt;=" &amp; D1690)) * (UpdateSheet!$H:$H=G1690), 0))), "") * J1690) +
(IFNA(IF(A1690="", "", INDEX(UpdateSheet!$P:$P, MATCH(1, (UpdateSheet!$G:$G=MAXIFS(UpdateSheet!$G:$G, UpdateSheet!$M:$M, K1690, UpdateSheet!$G:$G, "&lt;=" &amp; D1690)) * (UpdateSheet!$M:$M=K1690), 0))), "") * N1690)
)
</f>
        <v/>
      </c>
      <c r="P1690" s="86"/>
      <c r="Q1690" s="82" t="str">
        <f t="array" ref="Q1690">IF(A1690="", "", (IFNA(IF(A1690="", "", INDEX(UpdateSheet!$K:$K, MATCH(1, (UpdateSheet!$G:$G=MAXIFS(UpdateSheet!$G:$G, UpdateSheet!$H:$H, G1690, UpdateSheet!$I:$I, J1690, UpdateSheet!$G:$G, "&lt;=" &amp; D1690)) * (UpdateSheet!$H:$H=G1690) *(UpdateSheet!$I:$I=J1690), 0))), "")) +
(IFNA(IF(A1690="", "", INDEX(UpdateSheet!$O:$O, MATCH(1, (UpdateSheet!$G:$G=MAXIFS(UpdateSheet!$G:$G, UpdateSheet!$M:$M, K1690,UpdateSheet!$N:$N, N1690, UpdateSheet!$G:$G, "&lt;=" &amp; D1690)) * (UpdateSheet!$M:$M=K1690) *(UpdateSheet!$N:$N=N1690), 0))), ""))
)
</f>
        <v/>
      </c>
      <c r="R1690" s="81" t="s">
        <v>97</v>
      </c>
      <c r="S1690" s="63"/>
      <c r="T1690" s="87"/>
      <c r="U1690" s="84" t="s">
        <v>97</v>
      </c>
      <c r="V1690" s="84" t="s">
        <v>97</v>
      </c>
      <c r="W1690" s="85" t="b">
        <v>0</v>
      </c>
      <c r="X1690" s="63"/>
      <c r="Y1690" s="63"/>
      <c r="Z1690" s="63"/>
    </row>
    <row r="1691">
      <c r="A1691" s="75"/>
      <c r="B1691" s="94"/>
      <c r="C1691" s="75"/>
      <c r="D1691" s="76"/>
      <c r="E1691" s="75" t="s">
        <v>97</v>
      </c>
      <c r="F1691" s="75" t="s">
        <v>97</v>
      </c>
      <c r="G1691" s="77"/>
      <c r="H1691" s="77"/>
      <c r="I1691" s="80"/>
      <c r="J1691" s="77" t="s">
        <v>97</v>
      </c>
      <c r="K1691" s="79" t="s">
        <v>97</v>
      </c>
      <c r="L1691" s="79"/>
      <c r="M1691" s="80"/>
      <c r="N1691" s="79" t="s">
        <v>97</v>
      </c>
      <c r="O1691" s="81" t="str">
        <f t="array" ref="O1691">IF(A1691="", "", (IFNA(IF(A1691="", "", INDEX(UpdateSheet!$L:$L, MATCH(1, (UpdateSheet!$G:$G=MAXIFS(UpdateSheet!$G:$G, UpdateSheet!$H:$H, G1691, UpdateSheet!$G:$G, "&lt;=" &amp; D1691)) * (UpdateSheet!$H:$H=G1691), 0))), "") * J1691) +
(IFNA(IF(A1691="", "", INDEX(UpdateSheet!$P:$P, MATCH(1, (UpdateSheet!$G:$G=MAXIFS(UpdateSheet!$G:$G, UpdateSheet!$M:$M, K1691, UpdateSheet!$G:$G, "&lt;=" &amp; D1691)) * (UpdateSheet!$M:$M=K1691), 0))), "") * N1691)
)
</f>
        <v/>
      </c>
      <c r="P1691" s="86"/>
      <c r="Q1691" s="82" t="str">
        <f t="array" ref="Q1691">IF(A1691="", "", (IFNA(IF(A1691="", "", INDEX(UpdateSheet!$K:$K, MATCH(1, (UpdateSheet!$G:$G=MAXIFS(UpdateSheet!$G:$G, UpdateSheet!$H:$H, G1691, UpdateSheet!$I:$I, J1691, UpdateSheet!$G:$G, "&lt;=" &amp; D1691)) * (UpdateSheet!$H:$H=G1691) *(UpdateSheet!$I:$I=J1691), 0))), "")) +
(IFNA(IF(A1691="", "", INDEX(UpdateSheet!$O:$O, MATCH(1, (UpdateSheet!$G:$G=MAXIFS(UpdateSheet!$G:$G, UpdateSheet!$M:$M, K1691,UpdateSheet!$N:$N, N1691, UpdateSheet!$G:$G, "&lt;=" &amp; D1691)) * (UpdateSheet!$M:$M=K1691) *(UpdateSheet!$N:$N=N1691), 0))), ""))
)
</f>
        <v/>
      </c>
      <c r="R1691" s="81" t="s">
        <v>97</v>
      </c>
      <c r="S1691" s="63"/>
      <c r="T1691" s="87"/>
      <c r="U1691" s="84" t="s">
        <v>97</v>
      </c>
      <c r="V1691" s="84" t="s">
        <v>97</v>
      </c>
      <c r="W1691" s="85" t="b">
        <v>0</v>
      </c>
      <c r="X1691" s="63"/>
      <c r="Y1691" s="63"/>
      <c r="Z1691" s="63"/>
    </row>
    <row r="1692">
      <c r="A1692" s="75"/>
      <c r="B1692" s="94"/>
      <c r="C1692" s="75"/>
      <c r="D1692" s="76"/>
      <c r="E1692" s="75" t="s">
        <v>97</v>
      </c>
      <c r="F1692" s="75" t="s">
        <v>97</v>
      </c>
      <c r="G1692" s="77"/>
      <c r="H1692" s="77"/>
      <c r="I1692" s="80"/>
      <c r="J1692" s="77" t="s">
        <v>97</v>
      </c>
      <c r="K1692" s="79" t="s">
        <v>97</v>
      </c>
      <c r="L1692" s="79"/>
      <c r="M1692" s="80"/>
      <c r="N1692" s="79" t="s">
        <v>97</v>
      </c>
      <c r="O1692" s="81" t="str">
        <f t="array" ref="O1692">IF(A1692="", "", (IFNA(IF(A1692="", "", INDEX(UpdateSheet!$L:$L, MATCH(1, (UpdateSheet!$G:$G=MAXIFS(UpdateSheet!$G:$G, UpdateSheet!$H:$H, G1692, UpdateSheet!$G:$G, "&lt;=" &amp; D1692)) * (UpdateSheet!$H:$H=G1692), 0))), "") * J1692) +
(IFNA(IF(A1692="", "", INDEX(UpdateSheet!$P:$P, MATCH(1, (UpdateSheet!$G:$G=MAXIFS(UpdateSheet!$G:$G, UpdateSheet!$M:$M, K1692, UpdateSheet!$G:$G, "&lt;=" &amp; D1692)) * (UpdateSheet!$M:$M=K1692), 0))), "") * N1692)
)
</f>
        <v/>
      </c>
      <c r="P1692" s="86"/>
      <c r="Q1692" s="82" t="str">
        <f t="array" ref="Q1692">IF(A1692="", "", (IFNA(IF(A1692="", "", INDEX(UpdateSheet!$K:$K, MATCH(1, (UpdateSheet!$G:$G=MAXIFS(UpdateSheet!$G:$G, UpdateSheet!$H:$H, G1692, UpdateSheet!$I:$I, J1692, UpdateSheet!$G:$G, "&lt;=" &amp; D1692)) * (UpdateSheet!$H:$H=G1692) *(UpdateSheet!$I:$I=J1692), 0))), "")) +
(IFNA(IF(A1692="", "", INDEX(UpdateSheet!$O:$O, MATCH(1, (UpdateSheet!$G:$G=MAXIFS(UpdateSheet!$G:$G, UpdateSheet!$M:$M, K1692,UpdateSheet!$N:$N, N1692, UpdateSheet!$G:$G, "&lt;=" &amp; D1692)) * (UpdateSheet!$M:$M=K1692) *(UpdateSheet!$N:$N=N1692), 0))), ""))
)
</f>
        <v/>
      </c>
      <c r="R1692" s="81" t="s">
        <v>97</v>
      </c>
      <c r="S1692" s="63"/>
      <c r="T1692" s="87"/>
      <c r="U1692" s="84" t="s">
        <v>97</v>
      </c>
      <c r="V1692" s="84" t="s">
        <v>97</v>
      </c>
      <c r="W1692" s="85" t="b">
        <v>0</v>
      </c>
      <c r="X1692" s="63"/>
      <c r="Y1692" s="63"/>
      <c r="Z1692" s="63"/>
    </row>
    <row r="1693">
      <c r="A1693" s="75"/>
      <c r="B1693" s="94"/>
      <c r="C1693" s="75"/>
      <c r="D1693" s="76"/>
      <c r="E1693" s="75" t="s">
        <v>97</v>
      </c>
      <c r="F1693" s="75" t="s">
        <v>97</v>
      </c>
      <c r="G1693" s="77"/>
      <c r="H1693" s="77"/>
      <c r="I1693" s="80"/>
      <c r="J1693" s="77" t="s">
        <v>97</v>
      </c>
      <c r="K1693" s="79" t="s">
        <v>97</v>
      </c>
      <c r="L1693" s="79"/>
      <c r="M1693" s="80"/>
      <c r="N1693" s="79" t="s">
        <v>97</v>
      </c>
      <c r="O1693" s="81" t="str">
        <f t="array" ref="O1693">IF(A1693="", "", (IFNA(IF(A1693="", "", INDEX(UpdateSheet!$L:$L, MATCH(1, (UpdateSheet!$G:$G=MAXIFS(UpdateSheet!$G:$G, UpdateSheet!$H:$H, G1693, UpdateSheet!$G:$G, "&lt;=" &amp; D1693)) * (UpdateSheet!$H:$H=G1693), 0))), "") * J1693) +
(IFNA(IF(A1693="", "", INDEX(UpdateSheet!$P:$P, MATCH(1, (UpdateSheet!$G:$G=MAXIFS(UpdateSheet!$G:$G, UpdateSheet!$M:$M, K1693, UpdateSheet!$G:$G, "&lt;=" &amp; D1693)) * (UpdateSheet!$M:$M=K1693), 0))), "") * N1693)
)
</f>
        <v/>
      </c>
      <c r="P1693" s="86"/>
      <c r="Q1693" s="82" t="str">
        <f t="array" ref="Q1693">IF(A1693="", "", (IFNA(IF(A1693="", "", INDEX(UpdateSheet!$K:$K, MATCH(1, (UpdateSheet!$G:$G=MAXIFS(UpdateSheet!$G:$G, UpdateSheet!$H:$H, G1693, UpdateSheet!$I:$I, J1693, UpdateSheet!$G:$G, "&lt;=" &amp; D1693)) * (UpdateSheet!$H:$H=G1693) *(UpdateSheet!$I:$I=J1693), 0))), "")) +
(IFNA(IF(A1693="", "", INDEX(UpdateSheet!$O:$O, MATCH(1, (UpdateSheet!$G:$G=MAXIFS(UpdateSheet!$G:$G, UpdateSheet!$M:$M, K1693,UpdateSheet!$N:$N, N1693, UpdateSheet!$G:$G, "&lt;=" &amp; D1693)) * (UpdateSheet!$M:$M=K1693) *(UpdateSheet!$N:$N=N1693), 0))), ""))
)
</f>
        <v/>
      </c>
      <c r="R1693" s="81" t="s">
        <v>97</v>
      </c>
      <c r="S1693" s="63"/>
      <c r="T1693" s="87"/>
      <c r="U1693" s="84" t="s">
        <v>97</v>
      </c>
      <c r="V1693" s="84" t="s">
        <v>97</v>
      </c>
      <c r="W1693" s="85" t="b">
        <v>0</v>
      </c>
      <c r="X1693" s="63"/>
      <c r="Y1693" s="63"/>
      <c r="Z1693" s="63"/>
    </row>
    <row r="1694">
      <c r="A1694" s="75"/>
      <c r="B1694" s="94"/>
      <c r="C1694" s="75"/>
      <c r="D1694" s="76"/>
      <c r="E1694" s="75" t="s">
        <v>97</v>
      </c>
      <c r="F1694" s="75" t="s">
        <v>97</v>
      </c>
      <c r="G1694" s="77"/>
      <c r="H1694" s="77"/>
      <c r="I1694" s="80"/>
      <c r="J1694" s="77" t="s">
        <v>97</v>
      </c>
      <c r="K1694" s="79" t="s">
        <v>97</v>
      </c>
      <c r="L1694" s="79"/>
      <c r="M1694" s="80"/>
      <c r="N1694" s="79" t="s">
        <v>97</v>
      </c>
      <c r="O1694" s="81" t="str">
        <f t="array" ref="O1694">IF(A1694="", "", (IFNA(IF(A1694="", "", INDEX(UpdateSheet!$L:$L, MATCH(1, (UpdateSheet!$G:$G=MAXIFS(UpdateSheet!$G:$G, UpdateSheet!$H:$H, G1694, UpdateSheet!$G:$G, "&lt;=" &amp; D1694)) * (UpdateSheet!$H:$H=G1694), 0))), "") * J1694) +
(IFNA(IF(A1694="", "", INDEX(UpdateSheet!$P:$P, MATCH(1, (UpdateSheet!$G:$G=MAXIFS(UpdateSheet!$G:$G, UpdateSheet!$M:$M, K1694, UpdateSheet!$G:$G, "&lt;=" &amp; D1694)) * (UpdateSheet!$M:$M=K1694), 0))), "") * N1694)
)
</f>
        <v/>
      </c>
      <c r="P1694" s="86"/>
      <c r="Q1694" s="82" t="str">
        <f t="array" ref="Q1694">IF(A1694="", "", (IFNA(IF(A1694="", "", INDEX(UpdateSheet!$K:$K, MATCH(1, (UpdateSheet!$G:$G=MAXIFS(UpdateSheet!$G:$G, UpdateSheet!$H:$H, G1694, UpdateSheet!$I:$I, J1694, UpdateSheet!$G:$G, "&lt;=" &amp; D1694)) * (UpdateSheet!$H:$H=G1694) *(UpdateSheet!$I:$I=J1694), 0))), "")) +
(IFNA(IF(A1694="", "", INDEX(UpdateSheet!$O:$O, MATCH(1, (UpdateSheet!$G:$G=MAXIFS(UpdateSheet!$G:$G, UpdateSheet!$M:$M, K1694,UpdateSheet!$N:$N, N1694, UpdateSheet!$G:$G, "&lt;=" &amp; D1694)) * (UpdateSheet!$M:$M=K1694) *(UpdateSheet!$N:$N=N1694), 0))), ""))
)
</f>
        <v/>
      </c>
      <c r="R1694" s="81" t="s">
        <v>97</v>
      </c>
      <c r="S1694" s="63"/>
      <c r="T1694" s="87"/>
      <c r="U1694" s="84" t="s">
        <v>97</v>
      </c>
      <c r="V1694" s="84" t="s">
        <v>97</v>
      </c>
      <c r="W1694" s="85" t="b">
        <v>0</v>
      </c>
      <c r="X1694" s="63"/>
      <c r="Y1694" s="63"/>
      <c r="Z1694" s="63"/>
    </row>
    <row r="1695">
      <c r="A1695" s="75"/>
      <c r="B1695" s="94"/>
      <c r="C1695" s="75"/>
      <c r="D1695" s="76"/>
      <c r="E1695" s="75" t="s">
        <v>97</v>
      </c>
      <c r="F1695" s="75" t="s">
        <v>97</v>
      </c>
      <c r="G1695" s="77"/>
      <c r="H1695" s="77"/>
      <c r="I1695" s="80"/>
      <c r="J1695" s="77" t="s">
        <v>97</v>
      </c>
      <c r="K1695" s="79" t="s">
        <v>97</v>
      </c>
      <c r="L1695" s="79"/>
      <c r="M1695" s="80"/>
      <c r="N1695" s="79" t="s">
        <v>97</v>
      </c>
      <c r="O1695" s="81" t="str">
        <f t="array" ref="O1695">IF(A1695="", "", (IFNA(IF(A1695="", "", INDEX(UpdateSheet!$L:$L, MATCH(1, (UpdateSheet!$G:$G=MAXIFS(UpdateSheet!$G:$G, UpdateSheet!$H:$H, G1695, UpdateSheet!$G:$G, "&lt;=" &amp; D1695)) * (UpdateSheet!$H:$H=G1695), 0))), "") * J1695) +
(IFNA(IF(A1695="", "", INDEX(UpdateSheet!$P:$P, MATCH(1, (UpdateSheet!$G:$G=MAXIFS(UpdateSheet!$G:$G, UpdateSheet!$M:$M, K1695, UpdateSheet!$G:$G, "&lt;=" &amp; D1695)) * (UpdateSheet!$M:$M=K1695), 0))), "") * N1695)
)
</f>
        <v/>
      </c>
      <c r="P1695" s="86"/>
      <c r="Q1695" s="82" t="str">
        <f t="array" ref="Q1695">IF(A1695="", "", (IFNA(IF(A1695="", "", INDEX(UpdateSheet!$K:$K, MATCH(1, (UpdateSheet!$G:$G=MAXIFS(UpdateSheet!$G:$G, UpdateSheet!$H:$H, G1695, UpdateSheet!$I:$I, J1695, UpdateSheet!$G:$G, "&lt;=" &amp; D1695)) * (UpdateSheet!$H:$H=G1695) *(UpdateSheet!$I:$I=J1695), 0))), "")) +
(IFNA(IF(A1695="", "", INDEX(UpdateSheet!$O:$O, MATCH(1, (UpdateSheet!$G:$G=MAXIFS(UpdateSheet!$G:$G, UpdateSheet!$M:$M, K1695,UpdateSheet!$N:$N, N1695, UpdateSheet!$G:$G, "&lt;=" &amp; D1695)) * (UpdateSheet!$M:$M=K1695) *(UpdateSheet!$N:$N=N1695), 0))), ""))
)
</f>
        <v/>
      </c>
      <c r="R1695" s="81" t="s">
        <v>97</v>
      </c>
      <c r="S1695" s="63"/>
      <c r="T1695" s="87"/>
      <c r="U1695" s="84" t="s">
        <v>97</v>
      </c>
      <c r="V1695" s="84" t="s">
        <v>97</v>
      </c>
      <c r="W1695" s="85" t="b">
        <v>0</v>
      </c>
      <c r="X1695" s="63"/>
      <c r="Y1695" s="63"/>
      <c r="Z1695" s="63"/>
    </row>
    <row r="1696">
      <c r="A1696" s="75"/>
      <c r="B1696" s="94"/>
      <c r="C1696" s="75"/>
      <c r="D1696" s="76"/>
      <c r="E1696" s="75" t="s">
        <v>97</v>
      </c>
      <c r="F1696" s="75" t="s">
        <v>97</v>
      </c>
      <c r="G1696" s="77"/>
      <c r="H1696" s="77"/>
      <c r="I1696" s="80"/>
      <c r="J1696" s="77" t="s">
        <v>97</v>
      </c>
      <c r="K1696" s="79" t="s">
        <v>97</v>
      </c>
      <c r="L1696" s="79"/>
      <c r="M1696" s="80"/>
      <c r="N1696" s="79" t="s">
        <v>97</v>
      </c>
      <c r="O1696" s="81" t="str">
        <f t="array" ref="O1696">IF(A1696="", "", (IFNA(IF(A1696="", "", INDEX(UpdateSheet!$L:$L, MATCH(1, (UpdateSheet!$G:$G=MAXIFS(UpdateSheet!$G:$G, UpdateSheet!$H:$H, G1696, UpdateSheet!$G:$G, "&lt;=" &amp; D1696)) * (UpdateSheet!$H:$H=G1696), 0))), "") * J1696) +
(IFNA(IF(A1696="", "", INDEX(UpdateSheet!$P:$P, MATCH(1, (UpdateSheet!$G:$G=MAXIFS(UpdateSheet!$G:$G, UpdateSheet!$M:$M, K1696, UpdateSheet!$G:$G, "&lt;=" &amp; D1696)) * (UpdateSheet!$M:$M=K1696), 0))), "") * N1696)
)
</f>
        <v/>
      </c>
      <c r="P1696" s="86"/>
      <c r="Q1696" s="82" t="str">
        <f t="array" ref="Q1696">IF(A1696="", "", (IFNA(IF(A1696="", "", INDEX(UpdateSheet!$K:$K, MATCH(1, (UpdateSheet!$G:$G=MAXIFS(UpdateSheet!$G:$G, UpdateSheet!$H:$H, G1696, UpdateSheet!$I:$I, J1696, UpdateSheet!$G:$G, "&lt;=" &amp; D1696)) * (UpdateSheet!$H:$H=G1696) *(UpdateSheet!$I:$I=J1696), 0))), "")) +
(IFNA(IF(A1696="", "", INDEX(UpdateSheet!$O:$O, MATCH(1, (UpdateSheet!$G:$G=MAXIFS(UpdateSheet!$G:$G, UpdateSheet!$M:$M, K1696,UpdateSheet!$N:$N, N1696, UpdateSheet!$G:$G, "&lt;=" &amp; D1696)) * (UpdateSheet!$M:$M=K1696) *(UpdateSheet!$N:$N=N1696), 0))), ""))
)
</f>
        <v/>
      </c>
      <c r="R1696" s="81" t="s">
        <v>97</v>
      </c>
      <c r="S1696" s="63"/>
      <c r="T1696" s="87"/>
      <c r="U1696" s="84" t="s">
        <v>97</v>
      </c>
      <c r="V1696" s="84" t="s">
        <v>97</v>
      </c>
      <c r="W1696" s="85" t="b">
        <v>0</v>
      </c>
      <c r="X1696" s="63"/>
      <c r="Y1696" s="63"/>
      <c r="Z1696" s="63"/>
    </row>
    <row r="1697">
      <c r="A1697" s="75"/>
      <c r="B1697" s="94"/>
      <c r="C1697" s="75"/>
      <c r="D1697" s="76"/>
      <c r="E1697" s="75" t="s">
        <v>97</v>
      </c>
      <c r="F1697" s="75" t="s">
        <v>97</v>
      </c>
      <c r="G1697" s="77"/>
      <c r="H1697" s="77"/>
      <c r="I1697" s="80"/>
      <c r="J1697" s="77" t="s">
        <v>97</v>
      </c>
      <c r="K1697" s="79" t="s">
        <v>97</v>
      </c>
      <c r="L1697" s="79"/>
      <c r="M1697" s="80"/>
      <c r="N1697" s="79" t="s">
        <v>97</v>
      </c>
      <c r="O1697" s="81" t="str">
        <f t="array" ref="O1697">IF(A1697="", "", (IFNA(IF(A1697="", "", INDEX(UpdateSheet!$L:$L, MATCH(1, (UpdateSheet!$G:$G=MAXIFS(UpdateSheet!$G:$G, UpdateSheet!$H:$H, G1697, UpdateSheet!$G:$G, "&lt;=" &amp; D1697)) * (UpdateSheet!$H:$H=G1697), 0))), "") * J1697) +
(IFNA(IF(A1697="", "", INDEX(UpdateSheet!$P:$P, MATCH(1, (UpdateSheet!$G:$G=MAXIFS(UpdateSheet!$G:$G, UpdateSheet!$M:$M, K1697, UpdateSheet!$G:$G, "&lt;=" &amp; D1697)) * (UpdateSheet!$M:$M=K1697), 0))), "") * N1697)
)
</f>
        <v/>
      </c>
      <c r="P1697" s="86"/>
      <c r="Q1697" s="82" t="str">
        <f t="array" ref="Q1697">IF(A1697="", "", (IFNA(IF(A1697="", "", INDEX(UpdateSheet!$K:$K, MATCH(1, (UpdateSheet!$G:$G=MAXIFS(UpdateSheet!$G:$G, UpdateSheet!$H:$H, G1697, UpdateSheet!$I:$I, J1697, UpdateSheet!$G:$G, "&lt;=" &amp; D1697)) * (UpdateSheet!$H:$H=G1697) *(UpdateSheet!$I:$I=J1697), 0))), "")) +
(IFNA(IF(A1697="", "", INDEX(UpdateSheet!$O:$O, MATCH(1, (UpdateSheet!$G:$G=MAXIFS(UpdateSheet!$G:$G, UpdateSheet!$M:$M, K1697,UpdateSheet!$N:$N, N1697, UpdateSheet!$G:$G, "&lt;=" &amp; D1697)) * (UpdateSheet!$M:$M=K1697) *(UpdateSheet!$N:$N=N1697), 0))), ""))
)
</f>
        <v/>
      </c>
      <c r="R1697" s="81" t="s">
        <v>97</v>
      </c>
      <c r="S1697" s="63"/>
      <c r="T1697" s="87"/>
      <c r="U1697" s="84" t="s">
        <v>97</v>
      </c>
      <c r="V1697" s="84" t="s">
        <v>97</v>
      </c>
      <c r="W1697" s="85" t="b">
        <v>0</v>
      </c>
      <c r="X1697" s="63"/>
      <c r="Y1697" s="63"/>
      <c r="Z1697" s="63"/>
    </row>
    <row r="1698">
      <c r="A1698" s="75"/>
      <c r="B1698" s="94"/>
      <c r="C1698" s="75"/>
      <c r="D1698" s="76"/>
      <c r="E1698" s="75" t="s">
        <v>97</v>
      </c>
      <c r="F1698" s="75" t="s">
        <v>97</v>
      </c>
      <c r="G1698" s="77"/>
      <c r="H1698" s="77"/>
      <c r="I1698" s="80"/>
      <c r="J1698" s="77" t="s">
        <v>97</v>
      </c>
      <c r="K1698" s="79" t="s">
        <v>97</v>
      </c>
      <c r="L1698" s="79"/>
      <c r="M1698" s="80"/>
      <c r="N1698" s="79" t="s">
        <v>97</v>
      </c>
      <c r="O1698" s="81" t="str">
        <f t="array" ref="O1698">IF(A1698="", "", (IFNA(IF(A1698="", "", INDEX(UpdateSheet!$L:$L, MATCH(1, (UpdateSheet!$G:$G=MAXIFS(UpdateSheet!$G:$G, UpdateSheet!$H:$H, G1698, UpdateSheet!$G:$G, "&lt;=" &amp; D1698)) * (UpdateSheet!$H:$H=G1698), 0))), "") * J1698) +
(IFNA(IF(A1698="", "", INDEX(UpdateSheet!$P:$P, MATCH(1, (UpdateSheet!$G:$G=MAXIFS(UpdateSheet!$G:$G, UpdateSheet!$M:$M, K1698, UpdateSheet!$G:$G, "&lt;=" &amp; D1698)) * (UpdateSheet!$M:$M=K1698), 0))), "") * N1698)
)
</f>
        <v/>
      </c>
      <c r="P1698" s="86"/>
      <c r="Q1698" s="82" t="str">
        <f t="array" ref="Q1698">IF(A1698="", "", (IFNA(IF(A1698="", "", INDEX(UpdateSheet!$K:$K, MATCH(1, (UpdateSheet!$G:$G=MAXIFS(UpdateSheet!$G:$G, UpdateSheet!$H:$H, G1698, UpdateSheet!$I:$I, J1698, UpdateSheet!$G:$G, "&lt;=" &amp; D1698)) * (UpdateSheet!$H:$H=G1698) *(UpdateSheet!$I:$I=J1698), 0))), "")) +
(IFNA(IF(A1698="", "", INDEX(UpdateSheet!$O:$O, MATCH(1, (UpdateSheet!$G:$G=MAXIFS(UpdateSheet!$G:$G, UpdateSheet!$M:$M, K1698,UpdateSheet!$N:$N, N1698, UpdateSheet!$G:$G, "&lt;=" &amp; D1698)) * (UpdateSheet!$M:$M=K1698) *(UpdateSheet!$N:$N=N1698), 0))), ""))
)
</f>
        <v/>
      </c>
      <c r="R1698" s="81" t="s">
        <v>97</v>
      </c>
      <c r="S1698" s="63"/>
      <c r="T1698" s="87"/>
      <c r="U1698" s="84" t="s">
        <v>97</v>
      </c>
      <c r="V1698" s="84" t="s">
        <v>97</v>
      </c>
      <c r="W1698" s="85" t="b">
        <v>0</v>
      </c>
      <c r="X1698" s="63"/>
      <c r="Y1698" s="63"/>
      <c r="Z1698" s="63"/>
    </row>
    <row r="1699">
      <c r="A1699" s="75"/>
      <c r="B1699" s="94"/>
      <c r="C1699" s="75"/>
      <c r="D1699" s="76"/>
      <c r="E1699" s="75" t="s">
        <v>97</v>
      </c>
      <c r="F1699" s="75" t="s">
        <v>97</v>
      </c>
      <c r="G1699" s="77"/>
      <c r="H1699" s="77"/>
      <c r="I1699" s="80"/>
      <c r="J1699" s="77" t="s">
        <v>97</v>
      </c>
      <c r="K1699" s="79" t="s">
        <v>97</v>
      </c>
      <c r="L1699" s="79"/>
      <c r="M1699" s="80"/>
      <c r="N1699" s="79" t="s">
        <v>97</v>
      </c>
      <c r="O1699" s="81" t="str">
        <f t="array" ref="O1699">IF(A1699="", "", (IFNA(IF(A1699="", "", INDEX(UpdateSheet!$L:$L, MATCH(1, (UpdateSheet!$G:$G=MAXIFS(UpdateSheet!$G:$G, UpdateSheet!$H:$H, G1699, UpdateSheet!$G:$G, "&lt;=" &amp; D1699)) * (UpdateSheet!$H:$H=G1699), 0))), "") * J1699) +
(IFNA(IF(A1699="", "", INDEX(UpdateSheet!$P:$P, MATCH(1, (UpdateSheet!$G:$G=MAXIFS(UpdateSheet!$G:$G, UpdateSheet!$M:$M, K1699, UpdateSheet!$G:$G, "&lt;=" &amp; D1699)) * (UpdateSheet!$M:$M=K1699), 0))), "") * N1699)
)
</f>
        <v/>
      </c>
      <c r="P1699" s="86"/>
      <c r="Q1699" s="82" t="str">
        <f t="array" ref="Q1699">IF(A1699="", "", (IFNA(IF(A1699="", "", INDEX(UpdateSheet!$K:$K, MATCH(1, (UpdateSheet!$G:$G=MAXIFS(UpdateSheet!$G:$G, UpdateSheet!$H:$H, G1699, UpdateSheet!$I:$I, J1699, UpdateSheet!$G:$G, "&lt;=" &amp; D1699)) * (UpdateSheet!$H:$H=G1699) *(UpdateSheet!$I:$I=J1699), 0))), "")) +
(IFNA(IF(A1699="", "", INDEX(UpdateSheet!$O:$O, MATCH(1, (UpdateSheet!$G:$G=MAXIFS(UpdateSheet!$G:$G, UpdateSheet!$M:$M, K1699,UpdateSheet!$N:$N, N1699, UpdateSheet!$G:$G, "&lt;=" &amp; D1699)) * (UpdateSheet!$M:$M=K1699) *(UpdateSheet!$N:$N=N1699), 0))), ""))
)
</f>
        <v/>
      </c>
      <c r="R1699" s="81" t="s">
        <v>97</v>
      </c>
      <c r="S1699" s="63"/>
      <c r="T1699" s="87"/>
      <c r="U1699" s="84" t="s">
        <v>97</v>
      </c>
      <c r="V1699" s="84" t="s">
        <v>97</v>
      </c>
      <c r="W1699" s="85" t="b">
        <v>0</v>
      </c>
      <c r="X1699" s="63"/>
      <c r="Y1699" s="63"/>
      <c r="Z1699" s="63"/>
    </row>
    <row r="1700">
      <c r="A1700" s="75"/>
      <c r="B1700" s="94"/>
      <c r="C1700" s="75"/>
      <c r="D1700" s="76"/>
      <c r="E1700" s="75" t="s">
        <v>97</v>
      </c>
      <c r="F1700" s="75" t="s">
        <v>97</v>
      </c>
      <c r="G1700" s="77"/>
      <c r="H1700" s="77"/>
      <c r="I1700" s="80"/>
      <c r="J1700" s="77" t="s">
        <v>97</v>
      </c>
      <c r="K1700" s="79" t="s">
        <v>97</v>
      </c>
      <c r="L1700" s="79"/>
      <c r="M1700" s="80"/>
      <c r="N1700" s="79" t="s">
        <v>97</v>
      </c>
      <c r="O1700" s="81" t="str">
        <f t="array" ref="O1700">IF(A1700="", "", (IFNA(IF(A1700="", "", INDEX(UpdateSheet!$L:$L, MATCH(1, (UpdateSheet!$G:$G=MAXIFS(UpdateSheet!$G:$G, UpdateSheet!$H:$H, G1700, UpdateSheet!$G:$G, "&lt;=" &amp; D1700)) * (UpdateSheet!$H:$H=G1700), 0))), "") * J1700) +
(IFNA(IF(A1700="", "", INDEX(UpdateSheet!$P:$P, MATCH(1, (UpdateSheet!$G:$G=MAXIFS(UpdateSheet!$G:$G, UpdateSheet!$M:$M, K1700, UpdateSheet!$G:$G, "&lt;=" &amp; D1700)) * (UpdateSheet!$M:$M=K1700), 0))), "") * N1700)
)
</f>
        <v/>
      </c>
      <c r="P1700" s="86"/>
      <c r="Q1700" s="82" t="str">
        <f t="array" ref="Q1700">IF(A1700="", "", (IFNA(IF(A1700="", "", INDEX(UpdateSheet!$K:$K, MATCH(1, (UpdateSheet!$G:$G=MAXIFS(UpdateSheet!$G:$G, UpdateSheet!$H:$H, G1700, UpdateSheet!$I:$I, J1700, UpdateSheet!$G:$G, "&lt;=" &amp; D1700)) * (UpdateSheet!$H:$H=G1700) *(UpdateSheet!$I:$I=J1700), 0))), "")) +
(IFNA(IF(A1700="", "", INDEX(UpdateSheet!$O:$O, MATCH(1, (UpdateSheet!$G:$G=MAXIFS(UpdateSheet!$G:$G, UpdateSheet!$M:$M, K1700,UpdateSheet!$N:$N, N1700, UpdateSheet!$G:$G, "&lt;=" &amp; D1700)) * (UpdateSheet!$M:$M=K1700) *(UpdateSheet!$N:$N=N1700), 0))), ""))
)
</f>
        <v/>
      </c>
      <c r="R1700" s="81" t="s">
        <v>97</v>
      </c>
      <c r="S1700" s="63"/>
      <c r="T1700" s="87"/>
      <c r="U1700" s="84" t="s">
        <v>97</v>
      </c>
      <c r="V1700" s="84" t="s">
        <v>97</v>
      </c>
      <c r="W1700" s="85" t="b">
        <v>0</v>
      </c>
      <c r="X1700" s="63"/>
      <c r="Y1700" s="63"/>
      <c r="Z1700" s="63"/>
    </row>
    <row r="1701">
      <c r="A1701" s="75"/>
      <c r="B1701" s="94"/>
      <c r="C1701" s="75"/>
      <c r="D1701" s="76"/>
      <c r="E1701" s="75" t="s">
        <v>97</v>
      </c>
      <c r="F1701" s="75" t="s">
        <v>97</v>
      </c>
      <c r="G1701" s="77"/>
      <c r="H1701" s="77"/>
      <c r="I1701" s="80"/>
      <c r="J1701" s="77" t="s">
        <v>97</v>
      </c>
      <c r="K1701" s="79" t="s">
        <v>97</v>
      </c>
      <c r="L1701" s="79"/>
      <c r="M1701" s="80"/>
      <c r="N1701" s="79" t="s">
        <v>97</v>
      </c>
      <c r="O1701" s="81" t="str">
        <f t="array" ref="O1701">IF(A1701="", "", (IFNA(IF(A1701="", "", INDEX(UpdateSheet!$L:$L, MATCH(1, (UpdateSheet!$G:$G=MAXIFS(UpdateSheet!$G:$G, UpdateSheet!$H:$H, G1701, UpdateSheet!$G:$G, "&lt;=" &amp; D1701)) * (UpdateSheet!$H:$H=G1701), 0))), "") * J1701) +
(IFNA(IF(A1701="", "", INDEX(UpdateSheet!$P:$P, MATCH(1, (UpdateSheet!$G:$G=MAXIFS(UpdateSheet!$G:$G, UpdateSheet!$M:$M, K1701, UpdateSheet!$G:$G, "&lt;=" &amp; D1701)) * (UpdateSheet!$M:$M=K1701), 0))), "") * N1701)
)
</f>
        <v/>
      </c>
      <c r="P1701" s="86"/>
      <c r="Q1701" s="82" t="str">
        <f t="array" ref="Q1701">IF(A1701="", "", (IFNA(IF(A1701="", "", INDEX(UpdateSheet!$K:$K, MATCH(1, (UpdateSheet!$G:$G=MAXIFS(UpdateSheet!$G:$G, UpdateSheet!$H:$H, G1701, UpdateSheet!$I:$I, J1701, UpdateSheet!$G:$G, "&lt;=" &amp; D1701)) * (UpdateSheet!$H:$H=G1701) *(UpdateSheet!$I:$I=J1701), 0))), "")) +
(IFNA(IF(A1701="", "", INDEX(UpdateSheet!$O:$O, MATCH(1, (UpdateSheet!$G:$G=MAXIFS(UpdateSheet!$G:$G, UpdateSheet!$M:$M, K1701,UpdateSheet!$N:$N, N1701, UpdateSheet!$G:$G, "&lt;=" &amp; D1701)) * (UpdateSheet!$M:$M=K1701) *(UpdateSheet!$N:$N=N1701), 0))), ""))
)
</f>
        <v/>
      </c>
      <c r="R1701" s="81" t="s">
        <v>97</v>
      </c>
      <c r="S1701" s="63"/>
      <c r="T1701" s="87"/>
      <c r="U1701" s="84" t="s">
        <v>97</v>
      </c>
      <c r="V1701" s="84" t="s">
        <v>97</v>
      </c>
      <c r="W1701" s="85" t="b">
        <v>0</v>
      </c>
      <c r="X1701" s="63"/>
      <c r="Y1701" s="63"/>
      <c r="Z1701" s="63"/>
    </row>
    <row r="1702">
      <c r="A1702" s="75"/>
      <c r="B1702" s="94"/>
      <c r="C1702" s="75"/>
      <c r="D1702" s="76"/>
      <c r="E1702" s="75" t="s">
        <v>97</v>
      </c>
      <c r="F1702" s="75" t="s">
        <v>97</v>
      </c>
      <c r="G1702" s="77"/>
      <c r="H1702" s="77"/>
      <c r="I1702" s="80"/>
      <c r="J1702" s="77" t="s">
        <v>97</v>
      </c>
      <c r="K1702" s="79" t="s">
        <v>97</v>
      </c>
      <c r="L1702" s="79"/>
      <c r="M1702" s="80"/>
      <c r="N1702" s="79" t="s">
        <v>97</v>
      </c>
      <c r="O1702" s="81" t="str">
        <f t="array" ref="O1702">IF(A1702="", "", (IFNA(IF(A1702="", "", INDEX(UpdateSheet!$L:$L, MATCH(1, (UpdateSheet!$G:$G=MAXIFS(UpdateSheet!$G:$G, UpdateSheet!$H:$H, G1702, UpdateSheet!$G:$G, "&lt;=" &amp; D1702)) * (UpdateSheet!$H:$H=G1702), 0))), "") * J1702) +
(IFNA(IF(A1702="", "", INDEX(UpdateSheet!$P:$P, MATCH(1, (UpdateSheet!$G:$G=MAXIFS(UpdateSheet!$G:$G, UpdateSheet!$M:$M, K1702, UpdateSheet!$G:$G, "&lt;=" &amp; D1702)) * (UpdateSheet!$M:$M=K1702), 0))), "") * N1702)
)
</f>
        <v/>
      </c>
      <c r="P1702" s="86"/>
      <c r="Q1702" s="82" t="str">
        <f t="array" ref="Q1702">IF(A1702="", "", (IFNA(IF(A1702="", "", INDEX(UpdateSheet!$K:$K, MATCH(1, (UpdateSheet!$G:$G=MAXIFS(UpdateSheet!$G:$G, UpdateSheet!$H:$H, G1702, UpdateSheet!$I:$I, J1702, UpdateSheet!$G:$G, "&lt;=" &amp; D1702)) * (UpdateSheet!$H:$H=G1702) *(UpdateSheet!$I:$I=J1702), 0))), "")) +
(IFNA(IF(A1702="", "", INDEX(UpdateSheet!$O:$O, MATCH(1, (UpdateSheet!$G:$G=MAXIFS(UpdateSheet!$G:$G, UpdateSheet!$M:$M, K1702,UpdateSheet!$N:$N, N1702, UpdateSheet!$G:$G, "&lt;=" &amp; D1702)) * (UpdateSheet!$M:$M=K1702) *(UpdateSheet!$N:$N=N1702), 0))), ""))
)
</f>
        <v/>
      </c>
      <c r="R1702" s="81" t="s">
        <v>97</v>
      </c>
      <c r="S1702" s="63"/>
      <c r="T1702" s="87"/>
      <c r="U1702" s="84" t="s">
        <v>97</v>
      </c>
      <c r="V1702" s="84" t="s">
        <v>97</v>
      </c>
      <c r="W1702" s="85" t="b">
        <v>0</v>
      </c>
      <c r="X1702" s="63"/>
      <c r="Y1702" s="63"/>
      <c r="Z1702" s="63"/>
    </row>
    <row r="1703">
      <c r="A1703" s="75"/>
      <c r="B1703" s="94"/>
      <c r="C1703" s="75"/>
      <c r="D1703" s="76"/>
      <c r="E1703" s="75" t="s">
        <v>97</v>
      </c>
      <c r="F1703" s="75" t="s">
        <v>97</v>
      </c>
      <c r="G1703" s="77"/>
      <c r="H1703" s="77"/>
      <c r="I1703" s="80"/>
      <c r="J1703" s="77" t="s">
        <v>97</v>
      </c>
      <c r="K1703" s="79" t="s">
        <v>97</v>
      </c>
      <c r="L1703" s="79"/>
      <c r="M1703" s="80"/>
      <c r="N1703" s="79" t="s">
        <v>97</v>
      </c>
      <c r="O1703" s="81" t="str">
        <f t="array" ref="O1703">IF(A1703="", "", (IFNA(IF(A1703="", "", INDEX(UpdateSheet!$L:$L, MATCH(1, (UpdateSheet!$G:$G=MAXIFS(UpdateSheet!$G:$G, UpdateSheet!$H:$H, G1703, UpdateSheet!$G:$G, "&lt;=" &amp; D1703)) * (UpdateSheet!$H:$H=G1703), 0))), "") * J1703) +
(IFNA(IF(A1703="", "", INDEX(UpdateSheet!$P:$P, MATCH(1, (UpdateSheet!$G:$G=MAXIFS(UpdateSheet!$G:$G, UpdateSheet!$M:$M, K1703, UpdateSheet!$G:$G, "&lt;=" &amp; D1703)) * (UpdateSheet!$M:$M=K1703), 0))), "") * N1703)
)
</f>
        <v/>
      </c>
      <c r="P1703" s="86"/>
      <c r="Q1703" s="82" t="str">
        <f t="array" ref="Q1703">IF(A1703="", "", (IFNA(IF(A1703="", "", INDEX(UpdateSheet!$K:$K, MATCH(1, (UpdateSheet!$G:$G=MAXIFS(UpdateSheet!$G:$G, UpdateSheet!$H:$H, G1703, UpdateSheet!$I:$I, J1703, UpdateSheet!$G:$G, "&lt;=" &amp; D1703)) * (UpdateSheet!$H:$H=G1703) *(UpdateSheet!$I:$I=J1703), 0))), "")) +
(IFNA(IF(A1703="", "", INDEX(UpdateSheet!$O:$O, MATCH(1, (UpdateSheet!$G:$G=MAXIFS(UpdateSheet!$G:$G, UpdateSheet!$M:$M, K1703,UpdateSheet!$N:$N, N1703, UpdateSheet!$G:$G, "&lt;=" &amp; D1703)) * (UpdateSheet!$M:$M=K1703) *(UpdateSheet!$N:$N=N1703), 0))), ""))
)
</f>
        <v/>
      </c>
      <c r="R1703" s="81" t="s">
        <v>97</v>
      </c>
      <c r="S1703" s="63"/>
      <c r="T1703" s="87"/>
      <c r="U1703" s="84" t="s">
        <v>97</v>
      </c>
      <c r="V1703" s="84" t="s">
        <v>97</v>
      </c>
      <c r="W1703" s="85" t="b">
        <v>0</v>
      </c>
      <c r="X1703" s="63"/>
      <c r="Y1703" s="63"/>
      <c r="Z1703" s="63"/>
    </row>
    <row r="1704">
      <c r="A1704" s="75"/>
      <c r="B1704" s="94"/>
      <c r="C1704" s="75"/>
      <c r="D1704" s="76"/>
      <c r="E1704" s="75" t="s">
        <v>97</v>
      </c>
      <c r="F1704" s="75" t="s">
        <v>97</v>
      </c>
      <c r="G1704" s="77"/>
      <c r="H1704" s="77"/>
      <c r="I1704" s="80"/>
      <c r="J1704" s="77" t="s">
        <v>97</v>
      </c>
      <c r="K1704" s="79" t="s">
        <v>97</v>
      </c>
      <c r="L1704" s="79"/>
      <c r="M1704" s="80"/>
      <c r="N1704" s="79" t="s">
        <v>97</v>
      </c>
      <c r="O1704" s="81" t="str">
        <f t="array" ref="O1704">IF(A1704="", "", (IFNA(IF(A1704="", "", INDEX(UpdateSheet!$L:$L, MATCH(1, (UpdateSheet!$G:$G=MAXIFS(UpdateSheet!$G:$G, UpdateSheet!$H:$H, G1704, UpdateSheet!$G:$G, "&lt;=" &amp; D1704)) * (UpdateSheet!$H:$H=G1704), 0))), "") * J1704) +
(IFNA(IF(A1704="", "", INDEX(UpdateSheet!$P:$P, MATCH(1, (UpdateSheet!$G:$G=MAXIFS(UpdateSheet!$G:$G, UpdateSheet!$M:$M, K1704, UpdateSheet!$G:$G, "&lt;=" &amp; D1704)) * (UpdateSheet!$M:$M=K1704), 0))), "") * N1704)
)
</f>
        <v/>
      </c>
      <c r="P1704" s="86"/>
      <c r="Q1704" s="82" t="str">
        <f t="array" ref="Q1704">IF(A1704="", "", (IFNA(IF(A1704="", "", INDEX(UpdateSheet!$K:$K, MATCH(1, (UpdateSheet!$G:$G=MAXIFS(UpdateSheet!$G:$G, UpdateSheet!$H:$H, G1704, UpdateSheet!$I:$I, J1704, UpdateSheet!$G:$G, "&lt;=" &amp; D1704)) * (UpdateSheet!$H:$H=G1704) *(UpdateSheet!$I:$I=J1704), 0))), "")) +
(IFNA(IF(A1704="", "", INDEX(UpdateSheet!$O:$O, MATCH(1, (UpdateSheet!$G:$G=MAXIFS(UpdateSheet!$G:$G, UpdateSheet!$M:$M, K1704,UpdateSheet!$N:$N, N1704, UpdateSheet!$G:$G, "&lt;=" &amp; D1704)) * (UpdateSheet!$M:$M=K1704) *(UpdateSheet!$N:$N=N1704), 0))), ""))
)
</f>
        <v/>
      </c>
      <c r="R1704" s="81" t="s">
        <v>97</v>
      </c>
      <c r="S1704" s="63"/>
      <c r="T1704" s="87"/>
      <c r="U1704" s="84" t="s">
        <v>97</v>
      </c>
      <c r="V1704" s="84" t="s">
        <v>97</v>
      </c>
      <c r="W1704" s="85" t="b">
        <v>0</v>
      </c>
      <c r="X1704" s="63"/>
      <c r="Y1704" s="63"/>
      <c r="Z1704" s="63"/>
    </row>
    <row r="1705">
      <c r="A1705" s="75"/>
      <c r="B1705" s="94"/>
      <c r="C1705" s="75"/>
      <c r="D1705" s="76"/>
      <c r="E1705" s="75" t="s">
        <v>97</v>
      </c>
      <c r="F1705" s="75" t="s">
        <v>97</v>
      </c>
      <c r="G1705" s="77"/>
      <c r="H1705" s="77"/>
      <c r="I1705" s="80"/>
      <c r="J1705" s="77" t="s">
        <v>97</v>
      </c>
      <c r="K1705" s="79" t="s">
        <v>97</v>
      </c>
      <c r="L1705" s="79"/>
      <c r="M1705" s="80"/>
      <c r="N1705" s="79" t="s">
        <v>97</v>
      </c>
      <c r="O1705" s="81" t="str">
        <f t="array" ref="O1705">IF(A1705="", "", (IFNA(IF(A1705="", "", INDEX(UpdateSheet!$L:$L, MATCH(1, (UpdateSheet!$G:$G=MAXIFS(UpdateSheet!$G:$G, UpdateSheet!$H:$H, G1705, UpdateSheet!$G:$G, "&lt;=" &amp; D1705)) * (UpdateSheet!$H:$H=G1705), 0))), "") * J1705) +
(IFNA(IF(A1705="", "", INDEX(UpdateSheet!$P:$P, MATCH(1, (UpdateSheet!$G:$G=MAXIFS(UpdateSheet!$G:$G, UpdateSheet!$M:$M, K1705, UpdateSheet!$G:$G, "&lt;=" &amp; D1705)) * (UpdateSheet!$M:$M=K1705), 0))), "") * N1705)
)
</f>
        <v/>
      </c>
      <c r="P1705" s="86"/>
      <c r="Q1705" s="82" t="str">
        <f t="array" ref="Q1705">IF(A1705="", "", (IFNA(IF(A1705="", "", INDEX(UpdateSheet!$K:$K, MATCH(1, (UpdateSheet!$G:$G=MAXIFS(UpdateSheet!$G:$G, UpdateSheet!$H:$H, G1705, UpdateSheet!$I:$I, J1705, UpdateSheet!$G:$G, "&lt;=" &amp; D1705)) * (UpdateSheet!$H:$H=G1705) *(UpdateSheet!$I:$I=J1705), 0))), "")) +
(IFNA(IF(A1705="", "", INDEX(UpdateSheet!$O:$O, MATCH(1, (UpdateSheet!$G:$G=MAXIFS(UpdateSheet!$G:$G, UpdateSheet!$M:$M, K1705,UpdateSheet!$N:$N, N1705, UpdateSheet!$G:$G, "&lt;=" &amp; D1705)) * (UpdateSheet!$M:$M=K1705) *(UpdateSheet!$N:$N=N1705), 0))), ""))
)
</f>
        <v/>
      </c>
      <c r="R1705" s="81" t="s">
        <v>97</v>
      </c>
      <c r="S1705" s="63"/>
      <c r="T1705" s="87"/>
      <c r="U1705" s="84" t="s">
        <v>97</v>
      </c>
      <c r="V1705" s="84" t="s">
        <v>97</v>
      </c>
      <c r="W1705" s="85" t="b">
        <v>0</v>
      </c>
      <c r="X1705" s="63"/>
      <c r="Y1705" s="63"/>
      <c r="Z1705" s="63"/>
    </row>
    <row r="1706">
      <c r="A1706" s="75"/>
      <c r="B1706" s="94"/>
      <c r="C1706" s="75"/>
      <c r="D1706" s="76"/>
      <c r="E1706" s="75" t="s">
        <v>97</v>
      </c>
      <c r="F1706" s="75" t="s">
        <v>97</v>
      </c>
      <c r="G1706" s="77"/>
      <c r="H1706" s="77"/>
      <c r="I1706" s="80"/>
      <c r="J1706" s="77" t="s">
        <v>97</v>
      </c>
      <c r="K1706" s="79" t="s">
        <v>97</v>
      </c>
      <c r="L1706" s="79"/>
      <c r="M1706" s="80"/>
      <c r="N1706" s="79" t="s">
        <v>97</v>
      </c>
      <c r="O1706" s="81" t="str">
        <f t="array" ref="O1706">IF(A1706="", "", (IFNA(IF(A1706="", "", INDEX(UpdateSheet!$L:$L, MATCH(1, (UpdateSheet!$G:$G=MAXIFS(UpdateSheet!$G:$G, UpdateSheet!$H:$H, G1706, UpdateSheet!$G:$G, "&lt;=" &amp; D1706)) * (UpdateSheet!$H:$H=G1706), 0))), "") * J1706) +
(IFNA(IF(A1706="", "", INDEX(UpdateSheet!$P:$P, MATCH(1, (UpdateSheet!$G:$G=MAXIFS(UpdateSheet!$G:$G, UpdateSheet!$M:$M, K1706, UpdateSheet!$G:$G, "&lt;=" &amp; D1706)) * (UpdateSheet!$M:$M=K1706), 0))), "") * N1706)
)
</f>
        <v/>
      </c>
      <c r="P1706" s="86"/>
      <c r="Q1706" s="82" t="str">
        <f t="array" ref="Q1706">IF(A1706="", "", (IFNA(IF(A1706="", "", INDEX(UpdateSheet!$K:$K, MATCH(1, (UpdateSheet!$G:$G=MAXIFS(UpdateSheet!$G:$G, UpdateSheet!$H:$H, G1706, UpdateSheet!$I:$I, J1706, UpdateSheet!$G:$G, "&lt;=" &amp; D1706)) * (UpdateSheet!$H:$H=G1706) *(UpdateSheet!$I:$I=J1706), 0))), "")) +
(IFNA(IF(A1706="", "", INDEX(UpdateSheet!$O:$O, MATCH(1, (UpdateSheet!$G:$G=MAXIFS(UpdateSheet!$G:$G, UpdateSheet!$M:$M, K1706,UpdateSheet!$N:$N, N1706, UpdateSheet!$G:$G, "&lt;=" &amp; D1706)) * (UpdateSheet!$M:$M=K1706) *(UpdateSheet!$N:$N=N1706), 0))), ""))
)
</f>
        <v/>
      </c>
      <c r="R1706" s="81" t="s">
        <v>97</v>
      </c>
      <c r="S1706" s="63"/>
      <c r="T1706" s="87"/>
      <c r="U1706" s="84" t="s">
        <v>97</v>
      </c>
      <c r="V1706" s="84" t="s">
        <v>97</v>
      </c>
      <c r="W1706" s="85" t="b">
        <v>0</v>
      </c>
      <c r="X1706" s="63"/>
      <c r="Y1706" s="63"/>
      <c r="Z1706" s="63"/>
    </row>
    <row r="1707">
      <c r="A1707" s="75"/>
      <c r="B1707" s="94"/>
      <c r="C1707" s="75"/>
      <c r="D1707" s="76"/>
      <c r="E1707" s="75" t="s">
        <v>97</v>
      </c>
      <c r="F1707" s="75" t="s">
        <v>97</v>
      </c>
      <c r="G1707" s="77"/>
      <c r="H1707" s="77"/>
      <c r="I1707" s="80"/>
      <c r="J1707" s="77" t="s">
        <v>97</v>
      </c>
      <c r="K1707" s="79" t="s">
        <v>97</v>
      </c>
      <c r="L1707" s="79"/>
      <c r="M1707" s="80"/>
      <c r="N1707" s="79" t="s">
        <v>97</v>
      </c>
      <c r="O1707" s="81" t="str">
        <f t="array" ref="O1707">IF(A1707="", "", (IFNA(IF(A1707="", "", INDEX(UpdateSheet!$L:$L, MATCH(1, (UpdateSheet!$G:$G=MAXIFS(UpdateSheet!$G:$G, UpdateSheet!$H:$H, G1707, UpdateSheet!$G:$G, "&lt;=" &amp; D1707)) * (UpdateSheet!$H:$H=G1707), 0))), "") * J1707) +
(IFNA(IF(A1707="", "", INDEX(UpdateSheet!$P:$P, MATCH(1, (UpdateSheet!$G:$G=MAXIFS(UpdateSheet!$G:$G, UpdateSheet!$M:$M, K1707, UpdateSheet!$G:$G, "&lt;=" &amp; D1707)) * (UpdateSheet!$M:$M=K1707), 0))), "") * N1707)
)
</f>
        <v/>
      </c>
      <c r="P1707" s="86"/>
      <c r="Q1707" s="82" t="str">
        <f t="array" ref="Q1707">IF(A1707="", "", (IFNA(IF(A1707="", "", INDEX(UpdateSheet!$K:$K, MATCH(1, (UpdateSheet!$G:$G=MAXIFS(UpdateSheet!$G:$G, UpdateSheet!$H:$H, G1707, UpdateSheet!$I:$I, J1707, UpdateSheet!$G:$G, "&lt;=" &amp; D1707)) * (UpdateSheet!$H:$H=G1707) *(UpdateSheet!$I:$I=J1707), 0))), "")) +
(IFNA(IF(A1707="", "", INDEX(UpdateSheet!$O:$O, MATCH(1, (UpdateSheet!$G:$G=MAXIFS(UpdateSheet!$G:$G, UpdateSheet!$M:$M, K1707,UpdateSheet!$N:$N, N1707, UpdateSheet!$G:$G, "&lt;=" &amp; D1707)) * (UpdateSheet!$M:$M=K1707) *(UpdateSheet!$N:$N=N1707), 0))), ""))
)
</f>
        <v/>
      </c>
      <c r="R1707" s="81" t="s">
        <v>97</v>
      </c>
      <c r="S1707" s="63"/>
      <c r="T1707" s="87"/>
      <c r="U1707" s="84" t="s">
        <v>97</v>
      </c>
      <c r="V1707" s="84" t="s">
        <v>97</v>
      </c>
      <c r="W1707" s="85" t="b">
        <v>0</v>
      </c>
      <c r="X1707" s="63"/>
      <c r="Y1707" s="63"/>
      <c r="Z1707" s="63"/>
    </row>
    <row r="1708">
      <c r="A1708" s="75"/>
      <c r="B1708" s="94"/>
      <c r="C1708" s="75"/>
      <c r="D1708" s="76"/>
      <c r="E1708" s="75" t="s">
        <v>97</v>
      </c>
      <c r="F1708" s="75" t="s">
        <v>97</v>
      </c>
      <c r="G1708" s="77"/>
      <c r="H1708" s="77"/>
      <c r="I1708" s="80"/>
      <c r="J1708" s="77" t="s">
        <v>97</v>
      </c>
      <c r="K1708" s="79" t="s">
        <v>97</v>
      </c>
      <c r="L1708" s="79"/>
      <c r="M1708" s="80"/>
      <c r="N1708" s="79" t="s">
        <v>97</v>
      </c>
      <c r="O1708" s="81" t="str">
        <f t="array" ref="O1708">IF(A1708="", "", (IFNA(IF(A1708="", "", INDEX(UpdateSheet!$L:$L, MATCH(1, (UpdateSheet!$G:$G=MAXIFS(UpdateSheet!$G:$G, UpdateSheet!$H:$H, G1708, UpdateSheet!$G:$G, "&lt;=" &amp; D1708)) * (UpdateSheet!$H:$H=G1708), 0))), "") * J1708) +
(IFNA(IF(A1708="", "", INDEX(UpdateSheet!$P:$P, MATCH(1, (UpdateSheet!$G:$G=MAXIFS(UpdateSheet!$G:$G, UpdateSheet!$M:$M, K1708, UpdateSheet!$G:$G, "&lt;=" &amp; D1708)) * (UpdateSheet!$M:$M=K1708), 0))), "") * N1708)
)
</f>
        <v/>
      </c>
      <c r="P1708" s="86"/>
      <c r="Q1708" s="82" t="str">
        <f t="array" ref="Q1708">IF(A1708="", "", (IFNA(IF(A1708="", "", INDEX(UpdateSheet!$K:$K, MATCH(1, (UpdateSheet!$G:$G=MAXIFS(UpdateSheet!$G:$G, UpdateSheet!$H:$H, G1708, UpdateSheet!$I:$I, J1708, UpdateSheet!$G:$G, "&lt;=" &amp; D1708)) * (UpdateSheet!$H:$H=G1708) *(UpdateSheet!$I:$I=J1708), 0))), "")) +
(IFNA(IF(A1708="", "", INDEX(UpdateSheet!$O:$O, MATCH(1, (UpdateSheet!$G:$G=MAXIFS(UpdateSheet!$G:$G, UpdateSheet!$M:$M, K1708,UpdateSheet!$N:$N, N1708, UpdateSheet!$G:$G, "&lt;=" &amp; D1708)) * (UpdateSheet!$M:$M=K1708) *(UpdateSheet!$N:$N=N1708), 0))), ""))
)
</f>
        <v/>
      </c>
      <c r="R1708" s="81" t="s">
        <v>97</v>
      </c>
      <c r="S1708" s="63"/>
      <c r="T1708" s="87"/>
      <c r="U1708" s="84" t="s">
        <v>97</v>
      </c>
      <c r="V1708" s="84" t="s">
        <v>97</v>
      </c>
      <c r="W1708" s="85" t="b">
        <v>0</v>
      </c>
      <c r="X1708" s="63"/>
      <c r="Y1708" s="63"/>
      <c r="Z1708" s="63"/>
    </row>
    <row r="1709">
      <c r="A1709" s="75"/>
      <c r="B1709" s="94"/>
      <c r="C1709" s="75"/>
      <c r="D1709" s="76"/>
      <c r="E1709" s="75" t="s">
        <v>97</v>
      </c>
      <c r="F1709" s="75" t="s">
        <v>97</v>
      </c>
      <c r="G1709" s="77"/>
      <c r="H1709" s="77"/>
      <c r="I1709" s="80"/>
      <c r="J1709" s="77" t="s">
        <v>97</v>
      </c>
      <c r="K1709" s="79" t="s">
        <v>97</v>
      </c>
      <c r="L1709" s="79"/>
      <c r="M1709" s="80"/>
      <c r="N1709" s="79" t="s">
        <v>97</v>
      </c>
      <c r="O1709" s="81" t="str">
        <f t="array" ref="O1709">IF(A1709="", "", (IFNA(IF(A1709="", "", INDEX(UpdateSheet!$L:$L, MATCH(1, (UpdateSheet!$G:$G=MAXIFS(UpdateSheet!$G:$G, UpdateSheet!$H:$H, G1709, UpdateSheet!$G:$G, "&lt;=" &amp; D1709)) * (UpdateSheet!$H:$H=G1709), 0))), "") * J1709) +
(IFNA(IF(A1709="", "", INDEX(UpdateSheet!$P:$P, MATCH(1, (UpdateSheet!$G:$G=MAXIFS(UpdateSheet!$G:$G, UpdateSheet!$M:$M, K1709, UpdateSheet!$G:$G, "&lt;=" &amp; D1709)) * (UpdateSheet!$M:$M=K1709), 0))), "") * N1709)
)
</f>
        <v/>
      </c>
      <c r="P1709" s="86"/>
      <c r="Q1709" s="82" t="str">
        <f t="array" ref="Q1709">IF(A1709="", "", (IFNA(IF(A1709="", "", INDEX(UpdateSheet!$K:$K, MATCH(1, (UpdateSheet!$G:$G=MAXIFS(UpdateSheet!$G:$G, UpdateSheet!$H:$H, G1709, UpdateSheet!$I:$I, J1709, UpdateSheet!$G:$G, "&lt;=" &amp; D1709)) * (UpdateSheet!$H:$H=G1709) *(UpdateSheet!$I:$I=J1709), 0))), "")) +
(IFNA(IF(A1709="", "", INDEX(UpdateSheet!$O:$O, MATCH(1, (UpdateSheet!$G:$G=MAXIFS(UpdateSheet!$G:$G, UpdateSheet!$M:$M, K1709,UpdateSheet!$N:$N, N1709, UpdateSheet!$G:$G, "&lt;=" &amp; D1709)) * (UpdateSheet!$M:$M=K1709) *(UpdateSheet!$N:$N=N1709), 0))), ""))
)
</f>
        <v/>
      </c>
      <c r="R1709" s="81" t="s">
        <v>97</v>
      </c>
      <c r="S1709" s="63"/>
      <c r="T1709" s="87"/>
      <c r="U1709" s="84" t="s">
        <v>97</v>
      </c>
      <c r="V1709" s="84" t="s">
        <v>97</v>
      </c>
      <c r="W1709" s="85" t="b">
        <v>0</v>
      </c>
      <c r="X1709" s="63"/>
      <c r="Y1709" s="63"/>
      <c r="Z1709" s="63"/>
    </row>
    <row r="1710">
      <c r="A1710" s="75"/>
      <c r="B1710" s="94"/>
      <c r="C1710" s="75"/>
      <c r="D1710" s="76"/>
      <c r="E1710" s="75" t="s">
        <v>97</v>
      </c>
      <c r="F1710" s="75" t="s">
        <v>97</v>
      </c>
      <c r="G1710" s="77"/>
      <c r="H1710" s="77"/>
      <c r="I1710" s="80"/>
      <c r="J1710" s="77" t="s">
        <v>97</v>
      </c>
      <c r="K1710" s="79" t="s">
        <v>97</v>
      </c>
      <c r="L1710" s="79"/>
      <c r="M1710" s="80"/>
      <c r="N1710" s="79" t="s">
        <v>97</v>
      </c>
      <c r="O1710" s="81" t="str">
        <f t="array" ref="O1710">IF(A1710="", "", (IFNA(IF(A1710="", "", INDEX(UpdateSheet!$L:$L, MATCH(1, (UpdateSheet!$G:$G=MAXIFS(UpdateSheet!$G:$G, UpdateSheet!$H:$H, G1710, UpdateSheet!$G:$G, "&lt;=" &amp; D1710)) * (UpdateSheet!$H:$H=G1710), 0))), "") * J1710) +
(IFNA(IF(A1710="", "", INDEX(UpdateSheet!$P:$P, MATCH(1, (UpdateSheet!$G:$G=MAXIFS(UpdateSheet!$G:$G, UpdateSheet!$M:$M, K1710, UpdateSheet!$G:$G, "&lt;=" &amp; D1710)) * (UpdateSheet!$M:$M=K1710), 0))), "") * N1710)
)
</f>
        <v/>
      </c>
      <c r="P1710" s="86"/>
      <c r="Q1710" s="82" t="str">
        <f t="array" ref="Q1710">IF(A1710="", "", (IFNA(IF(A1710="", "", INDEX(UpdateSheet!$K:$K, MATCH(1, (UpdateSheet!$G:$G=MAXIFS(UpdateSheet!$G:$G, UpdateSheet!$H:$H, G1710, UpdateSheet!$I:$I, J1710, UpdateSheet!$G:$G, "&lt;=" &amp; D1710)) * (UpdateSheet!$H:$H=G1710) *(UpdateSheet!$I:$I=J1710), 0))), "")) +
(IFNA(IF(A1710="", "", INDEX(UpdateSheet!$O:$O, MATCH(1, (UpdateSheet!$G:$G=MAXIFS(UpdateSheet!$G:$G, UpdateSheet!$M:$M, K1710,UpdateSheet!$N:$N, N1710, UpdateSheet!$G:$G, "&lt;=" &amp; D1710)) * (UpdateSheet!$M:$M=K1710) *(UpdateSheet!$N:$N=N1710), 0))), ""))
)
</f>
        <v/>
      </c>
      <c r="R1710" s="81" t="s">
        <v>97</v>
      </c>
      <c r="S1710" s="63"/>
      <c r="T1710" s="87"/>
      <c r="U1710" s="84" t="s">
        <v>97</v>
      </c>
      <c r="V1710" s="84" t="s">
        <v>97</v>
      </c>
      <c r="W1710" s="85" t="b">
        <v>0</v>
      </c>
      <c r="X1710" s="63"/>
      <c r="Y1710" s="63"/>
      <c r="Z1710" s="63"/>
    </row>
    <row r="1711">
      <c r="A1711" s="75"/>
      <c r="B1711" s="94"/>
      <c r="C1711" s="75"/>
      <c r="D1711" s="76"/>
      <c r="E1711" s="75" t="s">
        <v>97</v>
      </c>
      <c r="F1711" s="75" t="s">
        <v>97</v>
      </c>
      <c r="G1711" s="77"/>
      <c r="H1711" s="77"/>
      <c r="I1711" s="80"/>
      <c r="J1711" s="77" t="s">
        <v>97</v>
      </c>
      <c r="K1711" s="79" t="s">
        <v>97</v>
      </c>
      <c r="L1711" s="79"/>
      <c r="M1711" s="80"/>
      <c r="N1711" s="79" t="s">
        <v>97</v>
      </c>
      <c r="O1711" s="81" t="str">
        <f t="array" ref="O1711">IF(A1711="", "", (IFNA(IF(A1711="", "", INDEX(UpdateSheet!$L:$L, MATCH(1, (UpdateSheet!$G:$G=MAXIFS(UpdateSheet!$G:$G, UpdateSheet!$H:$H, G1711, UpdateSheet!$G:$G, "&lt;=" &amp; D1711)) * (UpdateSheet!$H:$H=G1711), 0))), "") * J1711) +
(IFNA(IF(A1711="", "", INDEX(UpdateSheet!$P:$P, MATCH(1, (UpdateSheet!$G:$G=MAXIFS(UpdateSheet!$G:$G, UpdateSheet!$M:$M, K1711, UpdateSheet!$G:$G, "&lt;=" &amp; D1711)) * (UpdateSheet!$M:$M=K1711), 0))), "") * N1711)
)
</f>
        <v/>
      </c>
      <c r="P1711" s="86"/>
      <c r="Q1711" s="82" t="str">
        <f t="array" ref="Q1711">IF(A1711="", "", (IFNA(IF(A1711="", "", INDEX(UpdateSheet!$K:$K, MATCH(1, (UpdateSheet!$G:$G=MAXIFS(UpdateSheet!$G:$G, UpdateSheet!$H:$H, G1711, UpdateSheet!$I:$I, J1711, UpdateSheet!$G:$G, "&lt;=" &amp; D1711)) * (UpdateSheet!$H:$H=G1711) *(UpdateSheet!$I:$I=J1711), 0))), "")) +
(IFNA(IF(A1711="", "", INDEX(UpdateSheet!$O:$O, MATCH(1, (UpdateSheet!$G:$G=MAXIFS(UpdateSheet!$G:$G, UpdateSheet!$M:$M, K1711,UpdateSheet!$N:$N, N1711, UpdateSheet!$G:$G, "&lt;=" &amp; D1711)) * (UpdateSheet!$M:$M=K1711) *(UpdateSheet!$N:$N=N1711), 0))), ""))
)
</f>
        <v/>
      </c>
      <c r="R1711" s="81" t="s">
        <v>97</v>
      </c>
      <c r="S1711" s="63"/>
      <c r="T1711" s="87"/>
      <c r="U1711" s="84" t="s">
        <v>97</v>
      </c>
      <c r="V1711" s="84" t="s">
        <v>97</v>
      </c>
      <c r="W1711" s="85" t="b">
        <v>0</v>
      </c>
      <c r="X1711" s="63"/>
      <c r="Y1711" s="63"/>
      <c r="Z1711" s="63"/>
    </row>
    <row r="1712">
      <c r="A1712" s="75"/>
      <c r="B1712" s="94"/>
      <c r="C1712" s="75"/>
      <c r="D1712" s="76"/>
      <c r="E1712" s="75" t="s">
        <v>97</v>
      </c>
      <c r="F1712" s="75" t="s">
        <v>97</v>
      </c>
      <c r="G1712" s="77"/>
      <c r="H1712" s="77"/>
      <c r="I1712" s="80"/>
      <c r="J1712" s="77" t="s">
        <v>97</v>
      </c>
      <c r="K1712" s="79" t="s">
        <v>97</v>
      </c>
      <c r="L1712" s="79"/>
      <c r="M1712" s="80"/>
      <c r="N1712" s="79" t="s">
        <v>97</v>
      </c>
      <c r="O1712" s="81" t="str">
        <f t="array" ref="O1712">IF(A1712="", "", (IFNA(IF(A1712="", "", INDEX(UpdateSheet!$L:$L, MATCH(1, (UpdateSheet!$G:$G=MAXIFS(UpdateSheet!$G:$G, UpdateSheet!$H:$H, G1712, UpdateSheet!$G:$G, "&lt;=" &amp; D1712)) * (UpdateSheet!$H:$H=G1712), 0))), "") * J1712) +
(IFNA(IF(A1712="", "", INDEX(UpdateSheet!$P:$P, MATCH(1, (UpdateSheet!$G:$G=MAXIFS(UpdateSheet!$G:$G, UpdateSheet!$M:$M, K1712, UpdateSheet!$G:$G, "&lt;=" &amp; D1712)) * (UpdateSheet!$M:$M=K1712), 0))), "") * N1712)
)
</f>
        <v/>
      </c>
      <c r="P1712" s="86"/>
      <c r="Q1712" s="82" t="str">
        <f t="array" ref="Q1712">IF(A1712="", "", (IFNA(IF(A1712="", "", INDEX(UpdateSheet!$K:$K, MATCH(1, (UpdateSheet!$G:$G=MAXIFS(UpdateSheet!$G:$G, UpdateSheet!$H:$H, G1712, UpdateSheet!$I:$I, J1712, UpdateSheet!$G:$G, "&lt;=" &amp; D1712)) * (UpdateSheet!$H:$H=G1712) *(UpdateSheet!$I:$I=J1712), 0))), "")) +
(IFNA(IF(A1712="", "", INDEX(UpdateSheet!$O:$O, MATCH(1, (UpdateSheet!$G:$G=MAXIFS(UpdateSheet!$G:$G, UpdateSheet!$M:$M, K1712,UpdateSheet!$N:$N, N1712, UpdateSheet!$G:$G, "&lt;=" &amp; D1712)) * (UpdateSheet!$M:$M=K1712) *(UpdateSheet!$N:$N=N1712), 0))), ""))
)
</f>
        <v/>
      </c>
      <c r="R1712" s="81" t="s">
        <v>97</v>
      </c>
      <c r="S1712" s="63"/>
      <c r="T1712" s="87"/>
      <c r="U1712" s="84" t="s">
        <v>97</v>
      </c>
      <c r="V1712" s="84" t="s">
        <v>97</v>
      </c>
      <c r="W1712" s="85" t="b">
        <v>0</v>
      </c>
      <c r="X1712" s="63"/>
      <c r="Y1712" s="63"/>
      <c r="Z1712" s="63"/>
    </row>
    <row r="1713">
      <c r="A1713" s="75"/>
      <c r="B1713" s="94"/>
      <c r="C1713" s="75"/>
      <c r="D1713" s="76"/>
      <c r="E1713" s="75" t="s">
        <v>97</v>
      </c>
      <c r="F1713" s="75" t="s">
        <v>97</v>
      </c>
      <c r="G1713" s="77"/>
      <c r="H1713" s="77"/>
      <c r="I1713" s="80"/>
      <c r="J1713" s="77" t="s">
        <v>97</v>
      </c>
      <c r="K1713" s="79" t="s">
        <v>97</v>
      </c>
      <c r="L1713" s="79"/>
      <c r="M1713" s="80"/>
      <c r="N1713" s="79" t="s">
        <v>97</v>
      </c>
      <c r="O1713" s="81" t="str">
        <f t="array" ref="O1713">IF(A1713="", "", (IFNA(IF(A1713="", "", INDEX(UpdateSheet!$L:$L, MATCH(1, (UpdateSheet!$G:$G=MAXIFS(UpdateSheet!$G:$G, UpdateSheet!$H:$H, G1713, UpdateSheet!$G:$G, "&lt;=" &amp; D1713)) * (UpdateSheet!$H:$H=G1713), 0))), "") * J1713) +
(IFNA(IF(A1713="", "", INDEX(UpdateSheet!$P:$P, MATCH(1, (UpdateSheet!$G:$G=MAXIFS(UpdateSheet!$G:$G, UpdateSheet!$M:$M, K1713, UpdateSheet!$G:$G, "&lt;=" &amp; D1713)) * (UpdateSheet!$M:$M=K1713), 0))), "") * N1713)
)
</f>
        <v/>
      </c>
      <c r="P1713" s="86"/>
      <c r="Q1713" s="82" t="str">
        <f t="array" ref="Q1713">IF(A1713="", "", (IFNA(IF(A1713="", "", INDEX(UpdateSheet!$K:$K, MATCH(1, (UpdateSheet!$G:$G=MAXIFS(UpdateSheet!$G:$G, UpdateSheet!$H:$H, G1713, UpdateSheet!$I:$I, J1713, UpdateSheet!$G:$G, "&lt;=" &amp; D1713)) * (UpdateSheet!$H:$H=G1713) *(UpdateSheet!$I:$I=J1713), 0))), "")) +
(IFNA(IF(A1713="", "", INDEX(UpdateSheet!$O:$O, MATCH(1, (UpdateSheet!$G:$G=MAXIFS(UpdateSheet!$G:$G, UpdateSheet!$M:$M, K1713,UpdateSheet!$N:$N, N1713, UpdateSheet!$G:$G, "&lt;=" &amp; D1713)) * (UpdateSheet!$M:$M=K1713) *(UpdateSheet!$N:$N=N1713), 0))), ""))
)
</f>
        <v/>
      </c>
      <c r="R1713" s="81" t="s">
        <v>97</v>
      </c>
      <c r="S1713" s="63"/>
      <c r="T1713" s="87"/>
      <c r="U1713" s="84" t="s">
        <v>97</v>
      </c>
      <c r="V1713" s="84" t="s">
        <v>97</v>
      </c>
      <c r="W1713" s="85" t="b">
        <v>0</v>
      </c>
      <c r="X1713" s="63"/>
      <c r="Y1713" s="63"/>
      <c r="Z1713" s="63"/>
    </row>
    <row r="1714">
      <c r="A1714" s="75"/>
      <c r="B1714" s="94"/>
      <c r="C1714" s="75"/>
      <c r="D1714" s="76"/>
      <c r="E1714" s="75" t="s">
        <v>97</v>
      </c>
      <c r="F1714" s="75" t="s">
        <v>97</v>
      </c>
      <c r="G1714" s="77"/>
      <c r="H1714" s="77"/>
      <c r="I1714" s="80"/>
      <c r="J1714" s="77" t="s">
        <v>97</v>
      </c>
      <c r="K1714" s="79" t="s">
        <v>97</v>
      </c>
      <c r="L1714" s="79"/>
      <c r="M1714" s="80"/>
      <c r="N1714" s="79" t="s">
        <v>97</v>
      </c>
      <c r="O1714" s="81" t="str">
        <f t="array" ref="O1714">IF(A1714="", "", (IFNA(IF(A1714="", "", INDEX(UpdateSheet!$L:$L, MATCH(1, (UpdateSheet!$G:$G=MAXIFS(UpdateSheet!$G:$G, UpdateSheet!$H:$H, G1714, UpdateSheet!$G:$G, "&lt;=" &amp; D1714)) * (UpdateSheet!$H:$H=G1714), 0))), "") * J1714) +
(IFNA(IF(A1714="", "", INDEX(UpdateSheet!$P:$P, MATCH(1, (UpdateSheet!$G:$G=MAXIFS(UpdateSheet!$G:$G, UpdateSheet!$M:$M, K1714, UpdateSheet!$G:$G, "&lt;=" &amp; D1714)) * (UpdateSheet!$M:$M=K1714), 0))), "") * N1714)
)
</f>
        <v/>
      </c>
      <c r="P1714" s="86"/>
      <c r="Q1714" s="82" t="str">
        <f t="array" ref="Q1714">IF(A1714="", "", (IFNA(IF(A1714="", "", INDEX(UpdateSheet!$K:$K, MATCH(1, (UpdateSheet!$G:$G=MAXIFS(UpdateSheet!$G:$G, UpdateSheet!$H:$H, G1714, UpdateSheet!$I:$I, J1714, UpdateSheet!$G:$G, "&lt;=" &amp; D1714)) * (UpdateSheet!$H:$H=G1714) *(UpdateSheet!$I:$I=J1714), 0))), "")) +
(IFNA(IF(A1714="", "", INDEX(UpdateSheet!$O:$O, MATCH(1, (UpdateSheet!$G:$G=MAXIFS(UpdateSheet!$G:$G, UpdateSheet!$M:$M, K1714,UpdateSheet!$N:$N, N1714, UpdateSheet!$G:$G, "&lt;=" &amp; D1714)) * (UpdateSheet!$M:$M=K1714) *(UpdateSheet!$N:$N=N1714), 0))), ""))
)
</f>
        <v/>
      </c>
      <c r="R1714" s="81" t="s">
        <v>97</v>
      </c>
      <c r="S1714" s="63"/>
      <c r="T1714" s="87"/>
      <c r="U1714" s="84" t="s">
        <v>97</v>
      </c>
      <c r="V1714" s="84" t="s">
        <v>97</v>
      </c>
      <c r="W1714" s="85" t="b">
        <v>0</v>
      </c>
      <c r="X1714" s="63"/>
      <c r="Y1714" s="63"/>
      <c r="Z1714" s="63"/>
    </row>
    <row r="1715">
      <c r="A1715" s="75"/>
      <c r="B1715" s="94"/>
      <c r="C1715" s="75"/>
      <c r="D1715" s="76"/>
      <c r="E1715" s="75" t="s">
        <v>97</v>
      </c>
      <c r="F1715" s="75" t="s">
        <v>97</v>
      </c>
      <c r="G1715" s="77"/>
      <c r="H1715" s="77"/>
      <c r="I1715" s="80"/>
      <c r="J1715" s="77" t="s">
        <v>97</v>
      </c>
      <c r="K1715" s="79" t="s">
        <v>97</v>
      </c>
      <c r="L1715" s="79"/>
      <c r="M1715" s="80"/>
      <c r="N1715" s="79" t="s">
        <v>97</v>
      </c>
      <c r="O1715" s="81" t="str">
        <f t="array" ref="O1715">IF(A1715="", "", (IFNA(IF(A1715="", "", INDEX(UpdateSheet!$L:$L, MATCH(1, (UpdateSheet!$G:$G=MAXIFS(UpdateSheet!$G:$G, UpdateSheet!$H:$H, G1715, UpdateSheet!$G:$G, "&lt;=" &amp; D1715)) * (UpdateSheet!$H:$H=G1715), 0))), "") * J1715) +
(IFNA(IF(A1715="", "", INDEX(UpdateSheet!$P:$P, MATCH(1, (UpdateSheet!$G:$G=MAXIFS(UpdateSheet!$G:$G, UpdateSheet!$M:$M, K1715, UpdateSheet!$G:$G, "&lt;=" &amp; D1715)) * (UpdateSheet!$M:$M=K1715), 0))), "") * N1715)
)
</f>
        <v/>
      </c>
      <c r="P1715" s="86"/>
      <c r="Q1715" s="82" t="str">
        <f t="array" ref="Q1715">IF(A1715="", "", (IFNA(IF(A1715="", "", INDEX(UpdateSheet!$K:$K, MATCH(1, (UpdateSheet!$G:$G=MAXIFS(UpdateSheet!$G:$G, UpdateSheet!$H:$H, G1715, UpdateSheet!$I:$I, J1715, UpdateSheet!$G:$G, "&lt;=" &amp; D1715)) * (UpdateSheet!$H:$H=G1715) *(UpdateSheet!$I:$I=J1715), 0))), "")) +
(IFNA(IF(A1715="", "", INDEX(UpdateSheet!$O:$O, MATCH(1, (UpdateSheet!$G:$G=MAXIFS(UpdateSheet!$G:$G, UpdateSheet!$M:$M, K1715,UpdateSheet!$N:$N, N1715, UpdateSheet!$G:$G, "&lt;=" &amp; D1715)) * (UpdateSheet!$M:$M=K1715) *(UpdateSheet!$N:$N=N1715), 0))), ""))
)
</f>
        <v/>
      </c>
      <c r="R1715" s="81" t="s">
        <v>97</v>
      </c>
      <c r="S1715" s="63"/>
      <c r="T1715" s="87"/>
      <c r="U1715" s="84" t="s">
        <v>97</v>
      </c>
      <c r="V1715" s="84" t="s">
        <v>97</v>
      </c>
      <c r="W1715" s="85" t="b">
        <v>0</v>
      </c>
      <c r="X1715" s="63"/>
      <c r="Y1715" s="63"/>
      <c r="Z1715" s="63"/>
    </row>
    <row r="1716">
      <c r="A1716" s="75"/>
      <c r="B1716" s="94"/>
      <c r="C1716" s="75"/>
      <c r="D1716" s="76"/>
      <c r="E1716" s="75" t="s">
        <v>97</v>
      </c>
      <c r="F1716" s="75" t="s">
        <v>97</v>
      </c>
      <c r="G1716" s="77"/>
      <c r="H1716" s="77"/>
      <c r="I1716" s="80"/>
      <c r="J1716" s="77" t="s">
        <v>97</v>
      </c>
      <c r="K1716" s="79" t="s">
        <v>97</v>
      </c>
      <c r="L1716" s="79"/>
      <c r="M1716" s="80"/>
      <c r="N1716" s="79" t="s">
        <v>97</v>
      </c>
      <c r="O1716" s="81" t="str">
        <f t="array" ref="O1716">IF(A1716="", "", (IFNA(IF(A1716="", "", INDEX(UpdateSheet!$L:$L, MATCH(1, (UpdateSheet!$G:$G=MAXIFS(UpdateSheet!$G:$G, UpdateSheet!$H:$H, G1716, UpdateSheet!$G:$G, "&lt;=" &amp; D1716)) * (UpdateSheet!$H:$H=G1716), 0))), "") * J1716) +
(IFNA(IF(A1716="", "", INDEX(UpdateSheet!$P:$P, MATCH(1, (UpdateSheet!$G:$G=MAXIFS(UpdateSheet!$G:$G, UpdateSheet!$M:$M, K1716, UpdateSheet!$G:$G, "&lt;=" &amp; D1716)) * (UpdateSheet!$M:$M=K1716), 0))), "") * N1716)
)
</f>
        <v/>
      </c>
      <c r="P1716" s="86"/>
      <c r="Q1716" s="82" t="str">
        <f t="array" ref="Q1716">IF(A1716="", "", (IFNA(IF(A1716="", "", INDEX(UpdateSheet!$K:$K, MATCH(1, (UpdateSheet!$G:$G=MAXIFS(UpdateSheet!$G:$G, UpdateSheet!$H:$H, G1716, UpdateSheet!$I:$I, J1716, UpdateSheet!$G:$G, "&lt;=" &amp; D1716)) * (UpdateSheet!$H:$H=G1716) *(UpdateSheet!$I:$I=J1716), 0))), "")) +
(IFNA(IF(A1716="", "", INDEX(UpdateSheet!$O:$O, MATCH(1, (UpdateSheet!$G:$G=MAXIFS(UpdateSheet!$G:$G, UpdateSheet!$M:$M, K1716,UpdateSheet!$N:$N, N1716, UpdateSheet!$G:$G, "&lt;=" &amp; D1716)) * (UpdateSheet!$M:$M=K1716) *(UpdateSheet!$N:$N=N1716), 0))), ""))
)
</f>
        <v/>
      </c>
      <c r="R1716" s="81" t="s">
        <v>97</v>
      </c>
      <c r="S1716" s="63"/>
      <c r="T1716" s="87"/>
      <c r="U1716" s="84" t="s">
        <v>97</v>
      </c>
      <c r="V1716" s="84" t="s">
        <v>97</v>
      </c>
      <c r="W1716" s="85" t="b">
        <v>0</v>
      </c>
      <c r="X1716" s="63"/>
      <c r="Y1716" s="63"/>
      <c r="Z1716" s="63"/>
    </row>
    <row r="1717">
      <c r="A1717" s="75"/>
      <c r="B1717" s="94"/>
      <c r="C1717" s="75"/>
      <c r="D1717" s="76"/>
      <c r="E1717" s="75" t="s">
        <v>97</v>
      </c>
      <c r="F1717" s="75" t="s">
        <v>97</v>
      </c>
      <c r="G1717" s="77"/>
      <c r="H1717" s="77"/>
      <c r="I1717" s="80"/>
      <c r="J1717" s="77" t="s">
        <v>97</v>
      </c>
      <c r="K1717" s="79" t="s">
        <v>97</v>
      </c>
      <c r="L1717" s="79"/>
      <c r="M1717" s="80"/>
      <c r="N1717" s="79" t="s">
        <v>97</v>
      </c>
      <c r="O1717" s="81" t="str">
        <f t="array" ref="O1717">IF(A1717="", "", (IFNA(IF(A1717="", "", INDEX(UpdateSheet!$L:$L, MATCH(1, (UpdateSheet!$G:$G=MAXIFS(UpdateSheet!$G:$G, UpdateSheet!$H:$H, G1717, UpdateSheet!$G:$G, "&lt;=" &amp; D1717)) * (UpdateSheet!$H:$H=G1717), 0))), "") * J1717) +
(IFNA(IF(A1717="", "", INDEX(UpdateSheet!$P:$P, MATCH(1, (UpdateSheet!$G:$G=MAXIFS(UpdateSheet!$G:$G, UpdateSheet!$M:$M, K1717, UpdateSheet!$G:$G, "&lt;=" &amp; D1717)) * (UpdateSheet!$M:$M=K1717), 0))), "") * N1717)
)
</f>
        <v/>
      </c>
      <c r="P1717" s="86"/>
      <c r="Q1717" s="82" t="str">
        <f t="array" ref="Q1717">IF(A1717="", "", (IFNA(IF(A1717="", "", INDEX(UpdateSheet!$K:$K, MATCH(1, (UpdateSheet!$G:$G=MAXIFS(UpdateSheet!$G:$G, UpdateSheet!$H:$H, G1717, UpdateSheet!$I:$I, J1717, UpdateSheet!$G:$G, "&lt;=" &amp; D1717)) * (UpdateSheet!$H:$H=G1717) *(UpdateSheet!$I:$I=J1717), 0))), "")) +
(IFNA(IF(A1717="", "", INDEX(UpdateSheet!$O:$O, MATCH(1, (UpdateSheet!$G:$G=MAXIFS(UpdateSheet!$G:$G, UpdateSheet!$M:$M, K1717,UpdateSheet!$N:$N, N1717, UpdateSheet!$G:$G, "&lt;=" &amp; D1717)) * (UpdateSheet!$M:$M=K1717) *(UpdateSheet!$N:$N=N1717), 0))), ""))
)
</f>
        <v/>
      </c>
      <c r="R1717" s="81" t="s">
        <v>97</v>
      </c>
      <c r="S1717" s="63"/>
      <c r="T1717" s="87"/>
      <c r="U1717" s="84" t="s">
        <v>97</v>
      </c>
      <c r="V1717" s="84" t="s">
        <v>97</v>
      </c>
      <c r="W1717" s="85" t="b">
        <v>0</v>
      </c>
      <c r="X1717" s="63"/>
      <c r="Y1717" s="63"/>
      <c r="Z1717" s="63"/>
    </row>
    <row r="1718">
      <c r="A1718" s="75"/>
      <c r="B1718" s="94"/>
      <c r="C1718" s="75"/>
      <c r="D1718" s="76"/>
      <c r="E1718" s="75" t="s">
        <v>97</v>
      </c>
      <c r="F1718" s="75" t="s">
        <v>97</v>
      </c>
      <c r="G1718" s="77"/>
      <c r="H1718" s="77"/>
      <c r="I1718" s="80"/>
      <c r="J1718" s="77" t="s">
        <v>97</v>
      </c>
      <c r="K1718" s="79" t="s">
        <v>97</v>
      </c>
      <c r="L1718" s="79"/>
      <c r="M1718" s="80"/>
      <c r="N1718" s="79" t="s">
        <v>97</v>
      </c>
      <c r="O1718" s="81" t="str">
        <f t="array" ref="O1718">IF(A1718="", "", (IFNA(IF(A1718="", "", INDEX(UpdateSheet!$L:$L, MATCH(1, (UpdateSheet!$G:$G=MAXIFS(UpdateSheet!$G:$G, UpdateSheet!$H:$H, G1718, UpdateSheet!$G:$G, "&lt;=" &amp; D1718)) * (UpdateSheet!$H:$H=G1718), 0))), "") * J1718) +
(IFNA(IF(A1718="", "", INDEX(UpdateSheet!$P:$P, MATCH(1, (UpdateSheet!$G:$G=MAXIFS(UpdateSheet!$G:$G, UpdateSheet!$M:$M, K1718, UpdateSheet!$G:$G, "&lt;=" &amp; D1718)) * (UpdateSheet!$M:$M=K1718), 0))), "") * N1718)
)
</f>
        <v/>
      </c>
      <c r="P1718" s="86"/>
      <c r="Q1718" s="82" t="str">
        <f t="array" ref="Q1718">IF(A1718="", "", (IFNA(IF(A1718="", "", INDEX(UpdateSheet!$K:$K, MATCH(1, (UpdateSheet!$G:$G=MAXIFS(UpdateSheet!$G:$G, UpdateSheet!$H:$H, G1718, UpdateSheet!$I:$I, J1718, UpdateSheet!$G:$G, "&lt;=" &amp; D1718)) * (UpdateSheet!$H:$H=G1718) *(UpdateSheet!$I:$I=J1718), 0))), "")) +
(IFNA(IF(A1718="", "", INDEX(UpdateSheet!$O:$O, MATCH(1, (UpdateSheet!$G:$G=MAXIFS(UpdateSheet!$G:$G, UpdateSheet!$M:$M, K1718,UpdateSheet!$N:$N, N1718, UpdateSheet!$G:$G, "&lt;=" &amp; D1718)) * (UpdateSheet!$M:$M=K1718) *(UpdateSheet!$N:$N=N1718), 0))), ""))
)
</f>
        <v/>
      </c>
      <c r="R1718" s="81" t="s">
        <v>97</v>
      </c>
      <c r="S1718" s="63"/>
      <c r="T1718" s="87"/>
      <c r="U1718" s="84" t="s">
        <v>97</v>
      </c>
      <c r="V1718" s="84" t="s">
        <v>97</v>
      </c>
      <c r="W1718" s="85" t="b">
        <v>0</v>
      </c>
      <c r="X1718" s="63"/>
      <c r="Y1718" s="63"/>
      <c r="Z1718" s="63"/>
    </row>
    <row r="1719">
      <c r="A1719" s="75"/>
      <c r="B1719" s="94"/>
      <c r="C1719" s="75"/>
      <c r="D1719" s="76"/>
      <c r="E1719" s="75" t="s">
        <v>97</v>
      </c>
      <c r="F1719" s="75" t="s">
        <v>97</v>
      </c>
      <c r="G1719" s="77"/>
      <c r="H1719" s="77"/>
      <c r="I1719" s="80"/>
      <c r="J1719" s="77" t="s">
        <v>97</v>
      </c>
      <c r="K1719" s="79" t="s">
        <v>97</v>
      </c>
      <c r="L1719" s="79"/>
      <c r="M1719" s="80"/>
      <c r="N1719" s="79" t="s">
        <v>97</v>
      </c>
      <c r="O1719" s="81" t="str">
        <f t="array" ref="O1719">IF(A1719="", "", (IFNA(IF(A1719="", "", INDEX(UpdateSheet!$L:$L, MATCH(1, (UpdateSheet!$G:$G=MAXIFS(UpdateSheet!$G:$G, UpdateSheet!$H:$H, G1719, UpdateSheet!$G:$G, "&lt;=" &amp; D1719)) * (UpdateSheet!$H:$H=G1719), 0))), "") * J1719) +
(IFNA(IF(A1719="", "", INDEX(UpdateSheet!$P:$P, MATCH(1, (UpdateSheet!$G:$G=MAXIFS(UpdateSheet!$G:$G, UpdateSheet!$M:$M, K1719, UpdateSheet!$G:$G, "&lt;=" &amp; D1719)) * (UpdateSheet!$M:$M=K1719), 0))), "") * N1719)
)
</f>
        <v/>
      </c>
      <c r="P1719" s="86"/>
      <c r="Q1719" s="82" t="str">
        <f t="array" ref="Q1719">IF(A1719="", "", (IFNA(IF(A1719="", "", INDEX(UpdateSheet!$K:$K, MATCH(1, (UpdateSheet!$G:$G=MAXIFS(UpdateSheet!$G:$G, UpdateSheet!$H:$H, G1719, UpdateSheet!$I:$I, J1719, UpdateSheet!$G:$G, "&lt;=" &amp; D1719)) * (UpdateSheet!$H:$H=G1719) *(UpdateSheet!$I:$I=J1719), 0))), "")) +
(IFNA(IF(A1719="", "", INDEX(UpdateSheet!$O:$O, MATCH(1, (UpdateSheet!$G:$G=MAXIFS(UpdateSheet!$G:$G, UpdateSheet!$M:$M, K1719,UpdateSheet!$N:$N, N1719, UpdateSheet!$G:$G, "&lt;=" &amp; D1719)) * (UpdateSheet!$M:$M=K1719) *(UpdateSheet!$N:$N=N1719), 0))), ""))
)
</f>
        <v/>
      </c>
      <c r="R1719" s="81" t="s">
        <v>97</v>
      </c>
      <c r="S1719" s="63"/>
      <c r="T1719" s="87"/>
      <c r="U1719" s="84" t="s">
        <v>97</v>
      </c>
      <c r="V1719" s="84" t="s">
        <v>97</v>
      </c>
      <c r="W1719" s="85" t="b">
        <v>0</v>
      </c>
      <c r="X1719" s="63"/>
      <c r="Y1719" s="63"/>
      <c r="Z1719" s="63"/>
    </row>
    <row r="1720">
      <c r="A1720" s="75"/>
      <c r="B1720" s="94"/>
      <c r="C1720" s="75"/>
      <c r="D1720" s="76"/>
      <c r="E1720" s="75" t="s">
        <v>97</v>
      </c>
      <c r="F1720" s="75" t="s">
        <v>97</v>
      </c>
      <c r="G1720" s="77"/>
      <c r="H1720" s="77"/>
      <c r="I1720" s="80"/>
      <c r="J1720" s="77" t="s">
        <v>97</v>
      </c>
      <c r="K1720" s="79" t="s">
        <v>97</v>
      </c>
      <c r="L1720" s="79"/>
      <c r="M1720" s="80"/>
      <c r="N1720" s="79" t="s">
        <v>97</v>
      </c>
      <c r="O1720" s="81" t="str">
        <f t="array" ref="O1720">IF(A1720="", "", (IFNA(IF(A1720="", "", INDEX(UpdateSheet!$L:$L, MATCH(1, (UpdateSheet!$G:$G=MAXIFS(UpdateSheet!$G:$G, UpdateSheet!$H:$H, G1720, UpdateSheet!$G:$G, "&lt;=" &amp; D1720)) * (UpdateSheet!$H:$H=G1720), 0))), "") * J1720) +
(IFNA(IF(A1720="", "", INDEX(UpdateSheet!$P:$P, MATCH(1, (UpdateSheet!$G:$G=MAXIFS(UpdateSheet!$G:$G, UpdateSheet!$M:$M, K1720, UpdateSheet!$G:$G, "&lt;=" &amp; D1720)) * (UpdateSheet!$M:$M=K1720), 0))), "") * N1720)
)
</f>
        <v/>
      </c>
      <c r="P1720" s="86"/>
      <c r="Q1720" s="82" t="str">
        <f t="array" ref="Q1720">IF(A1720="", "", (IFNA(IF(A1720="", "", INDEX(UpdateSheet!$K:$K, MATCH(1, (UpdateSheet!$G:$G=MAXIFS(UpdateSheet!$G:$G, UpdateSheet!$H:$H, G1720, UpdateSheet!$I:$I, J1720, UpdateSheet!$G:$G, "&lt;=" &amp; D1720)) * (UpdateSheet!$H:$H=G1720) *(UpdateSheet!$I:$I=J1720), 0))), "")) +
(IFNA(IF(A1720="", "", INDEX(UpdateSheet!$O:$O, MATCH(1, (UpdateSheet!$G:$G=MAXIFS(UpdateSheet!$G:$G, UpdateSheet!$M:$M, K1720,UpdateSheet!$N:$N, N1720, UpdateSheet!$G:$G, "&lt;=" &amp; D1720)) * (UpdateSheet!$M:$M=K1720) *(UpdateSheet!$N:$N=N1720), 0))), ""))
)
</f>
        <v/>
      </c>
      <c r="R1720" s="81" t="s">
        <v>97</v>
      </c>
      <c r="S1720" s="63"/>
      <c r="T1720" s="87"/>
      <c r="U1720" s="84" t="s">
        <v>97</v>
      </c>
      <c r="V1720" s="84" t="s">
        <v>97</v>
      </c>
      <c r="W1720" s="85" t="b">
        <v>0</v>
      </c>
      <c r="X1720" s="63"/>
      <c r="Y1720" s="63"/>
      <c r="Z1720" s="63"/>
    </row>
    <row r="1721">
      <c r="A1721" s="75"/>
      <c r="B1721" s="94"/>
      <c r="C1721" s="75"/>
      <c r="D1721" s="76"/>
      <c r="E1721" s="75" t="s">
        <v>97</v>
      </c>
      <c r="F1721" s="75" t="s">
        <v>97</v>
      </c>
      <c r="G1721" s="77"/>
      <c r="H1721" s="77"/>
      <c r="I1721" s="80"/>
      <c r="J1721" s="77" t="s">
        <v>97</v>
      </c>
      <c r="K1721" s="79" t="s">
        <v>97</v>
      </c>
      <c r="L1721" s="79"/>
      <c r="M1721" s="80"/>
      <c r="N1721" s="79" t="s">
        <v>97</v>
      </c>
      <c r="O1721" s="81" t="str">
        <f t="array" ref="O1721">IF(A1721="", "", (IFNA(IF(A1721="", "", INDEX(UpdateSheet!$L:$L, MATCH(1, (UpdateSheet!$G:$G=MAXIFS(UpdateSheet!$G:$G, UpdateSheet!$H:$H, G1721, UpdateSheet!$G:$G, "&lt;=" &amp; D1721)) * (UpdateSheet!$H:$H=G1721), 0))), "") * J1721) +
(IFNA(IF(A1721="", "", INDEX(UpdateSheet!$P:$P, MATCH(1, (UpdateSheet!$G:$G=MAXIFS(UpdateSheet!$G:$G, UpdateSheet!$M:$M, K1721, UpdateSheet!$G:$G, "&lt;=" &amp; D1721)) * (UpdateSheet!$M:$M=K1721), 0))), "") * N1721)
)
</f>
        <v/>
      </c>
      <c r="P1721" s="86"/>
      <c r="Q1721" s="82" t="str">
        <f t="array" ref="Q1721">IF(A1721="", "", (IFNA(IF(A1721="", "", INDEX(UpdateSheet!$K:$K, MATCH(1, (UpdateSheet!$G:$G=MAXIFS(UpdateSheet!$G:$G, UpdateSheet!$H:$H, G1721, UpdateSheet!$I:$I, J1721, UpdateSheet!$G:$G, "&lt;=" &amp; D1721)) * (UpdateSheet!$H:$H=G1721) *(UpdateSheet!$I:$I=J1721), 0))), "")) +
(IFNA(IF(A1721="", "", INDEX(UpdateSheet!$O:$O, MATCH(1, (UpdateSheet!$G:$G=MAXIFS(UpdateSheet!$G:$G, UpdateSheet!$M:$M, K1721,UpdateSheet!$N:$N, N1721, UpdateSheet!$G:$G, "&lt;=" &amp; D1721)) * (UpdateSheet!$M:$M=K1721) *(UpdateSheet!$N:$N=N1721), 0))), ""))
)
</f>
        <v/>
      </c>
      <c r="R1721" s="81" t="s">
        <v>97</v>
      </c>
      <c r="S1721" s="63"/>
      <c r="T1721" s="87"/>
      <c r="U1721" s="84" t="s">
        <v>97</v>
      </c>
      <c r="V1721" s="84" t="s">
        <v>97</v>
      </c>
      <c r="W1721" s="85" t="b">
        <v>0</v>
      </c>
      <c r="X1721" s="63"/>
      <c r="Y1721" s="63"/>
      <c r="Z1721" s="63"/>
    </row>
    <row r="1722">
      <c r="A1722" s="75"/>
      <c r="B1722" s="94"/>
      <c r="C1722" s="75"/>
      <c r="D1722" s="76"/>
      <c r="E1722" s="75" t="s">
        <v>97</v>
      </c>
      <c r="F1722" s="75" t="s">
        <v>97</v>
      </c>
      <c r="G1722" s="77"/>
      <c r="H1722" s="77"/>
      <c r="I1722" s="80"/>
      <c r="J1722" s="77" t="s">
        <v>97</v>
      </c>
      <c r="K1722" s="79" t="s">
        <v>97</v>
      </c>
      <c r="L1722" s="79"/>
      <c r="M1722" s="80"/>
      <c r="N1722" s="79" t="s">
        <v>97</v>
      </c>
      <c r="O1722" s="81" t="str">
        <f t="array" ref="O1722">IF(A1722="", "", (IFNA(IF(A1722="", "", INDEX(UpdateSheet!$L:$L, MATCH(1, (UpdateSheet!$G:$G=MAXIFS(UpdateSheet!$G:$G, UpdateSheet!$H:$H, G1722, UpdateSheet!$G:$G, "&lt;=" &amp; D1722)) * (UpdateSheet!$H:$H=G1722), 0))), "") * J1722) +
(IFNA(IF(A1722="", "", INDEX(UpdateSheet!$P:$P, MATCH(1, (UpdateSheet!$G:$G=MAXIFS(UpdateSheet!$G:$G, UpdateSheet!$M:$M, K1722, UpdateSheet!$G:$G, "&lt;=" &amp; D1722)) * (UpdateSheet!$M:$M=K1722), 0))), "") * N1722)
)
</f>
        <v/>
      </c>
      <c r="P1722" s="86"/>
      <c r="Q1722" s="82" t="str">
        <f t="array" ref="Q1722">IF(A1722="", "", (IFNA(IF(A1722="", "", INDEX(UpdateSheet!$K:$K, MATCH(1, (UpdateSheet!$G:$G=MAXIFS(UpdateSheet!$G:$G, UpdateSheet!$H:$H, G1722, UpdateSheet!$I:$I, J1722, UpdateSheet!$G:$G, "&lt;=" &amp; D1722)) * (UpdateSheet!$H:$H=G1722) *(UpdateSheet!$I:$I=J1722), 0))), "")) +
(IFNA(IF(A1722="", "", INDEX(UpdateSheet!$O:$O, MATCH(1, (UpdateSheet!$G:$G=MAXIFS(UpdateSheet!$G:$G, UpdateSheet!$M:$M, K1722,UpdateSheet!$N:$N, N1722, UpdateSheet!$G:$G, "&lt;=" &amp; D1722)) * (UpdateSheet!$M:$M=K1722) *(UpdateSheet!$N:$N=N1722), 0))), ""))
)
</f>
        <v/>
      </c>
      <c r="R1722" s="81" t="s">
        <v>97</v>
      </c>
      <c r="S1722" s="63"/>
      <c r="T1722" s="87"/>
      <c r="U1722" s="84" t="s">
        <v>97</v>
      </c>
      <c r="V1722" s="84" t="s">
        <v>97</v>
      </c>
      <c r="W1722" s="85" t="b">
        <v>0</v>
      </c>
      <c r="X1722" s="63"/>
      <c r="Y1722" s="63"/>
      <c r="Z1722" s="63"/>
    </row>
    <row r="1723">
      <c r="A1723" s="75"/>
      <c r="B1723" s="94"/>
      <c r="C1723" s="75"/>
      <c r="D1723" s="76"/>
      <c r="E1723" s="75" t="s">
        <v>97</v>
      </c>
      <c r="F1723" s="75" t="s">
        <v>97</v>
      </c>
      <c r="G1723" s="77"/>
      <c r="H1723" s="77"/>
      <c r="I1723" s="80"/>
      <c r="J1723" s="77" t="s">
        <v>97</v>
      </c>
      <c r="K1723" s="79" t="s">
        <v>97</v>
      </c>
      <c r="L1723" s="79"/>
      <c r="M1723" s="80"/>
      <c r="N1723" s="79" t="s">
        <v>97</v>
      </c>
      <c r="O1723" s="81" t="str">
        <f t="array" ref="O1723">IF(A1723="", "", (IFNA(IF(A1723="", "", INDEX(UpdateSheet!$L:$L, MATCH(1, (UpdateSheet!$G:$G=MAXIFS(UpdateSheet!$G:$G, UpdateSheet!$H:$H, G1723, UpdateSheet!$G:$G, "&lt;=" &amp; D1723)) * (UpdateSheet!$H:$H=G1723), 0))), "") * J1723) +
(IFNA(IF(A1723="", "", INDEX(UpdateSheet!$P:$P, MATCH(1, (UpdateSheet!$G:$G=MAXIFS(UpdateSheet!$G:$G, UpdateSheet!$M:$M, K1723, UpdateSheet!$G:$G, "&lt;=" &amp; D1723)) * (UpdateSheet!$M:$M=K1723), 0))), "") * N1723)
)
</f>
        <v/>
      </c>
      <c r="P1723" s="86"/>
      <c r="Q1723" s="82" t="str">
        <f t="array" ref="Q1723">IF(A1723="", "", (IFNA(IF(A1723="", "", INDEX(UpdateSheet!$K:$K, MATCH(1, (UpdateSheet!$G:$G=MAXIFS(UpdateSheet!$G:$G, UpdateSheet!$H:$H, G1723, UpdateSheet!$I:$I, J1723, UpdateSheet!$G:$G, "&lt;=" &amp; D1723)) * (UpdateSheet!$H:$H=G1723) *(UpdateSheet!$I:$I=J1723), 0))), "")) +
(IFNA(IF(A1723="", "", INDEX(UpdateSheet!$O:$O, MATCH(1, (UpdateSheet!$G:$G=MAXIFS(UpdateSheet!$G:$G, UpdateSheet!$M:$M, K1723,UpdateSheet!$N:$N, N1723, UpdateSheet!$G:$G, "&lt;=" &amp; D1723)) * (UpdateSheet!$M:$M=K1723) *(UpdateSheet!$N:$N=N1723), 0))), ""))
)
</f>
        <v/>
      </c>
      <c r="R1723" s="81" t="s">
        <v>97</v>
      </c>
      <c r="S1723" s="63"/>
      <c r="T1723" s="87"/>
      <c r="U1723" s="84" t="s">
        <v>97</v>
      </c>
      <c r="V1723" s="84" t="s">
        <v>97</v>
      </c>
      <c r="W1723" s="85" t="b">
        <v>0</v>
      </c>
      <c r="X1723" s="63"/>
      <c r="Y1723" s="63"/>
      <c r="Z1723" s="63"/>
    </row>
    <row r="1724">
      <c r="A1724" s="75"/>
      <c r="B1724" s="94"/>
      <c r="C1724" s="75"/>
      <c r="D1724" s="76"/>
      <c r="E1724" s="75" t="s">
        <v>97</v>
      </c>
      <c r="F1724" s="75" t="s">
        <v>97</v>
      </c>
      <c r="G1724" s="77"/>
      <c r="H1724" s="77"/>
      <c r="I1724" s="80"/>
      <c r="J1724" s="77" t="s">
        <v>97</v>
      </c>
      <c r="K1724" s="79" t="s">
        <v>97</v>
      </c>
      <c r="L1724" s="79"/>
      <c r="M1724" s="80"/>
      <c r="N1724" s="79" t="s">
        <v>97</v>
      </c>
      <c r="O1724" s="81" t="str">
        <f t="array" ref="O1724">IF(A1724="", "", (IFNA(IF(A1724="", "", INDEX(UpdateSheet!$L:$L, MATCH(1, (UpdateSheet!$G:$G=MAXIFS(UpdateSheet!$G:$G, UpdateSheet!$H:$H, G1724, UpdateSheet!$G:$G, "&lt;=" &amp; D1724)) * (UpdateSheet!$H:$H=G1724), 0))), "") * J1724) +
(IFNA(IF(A1724="", "", INDEX(UpdateSheet!$P:$P, MATCH(1, (UpdateSheet!$G:$G=MAXIFS(UpdateSheet!$G:$G, UpdateSheet!$M:$M, K1724, UpdateSheet!$G:$G, "&lt;=" &amp; D1724)) * (UpdateSheet!$M:$M=K1724), 0))), "") * N1724)
)
</f>
        <v/>
      </c>
      <c r="P1724" s="86"/>
      <c r="Q1724" s="82" t="str">
        <f t="array" ref="Q1724">IF(A1724="", "", (IFNA(IF(A1724="", "", INDEX(UpdateSheet!$K:$K, MATCH(1, (UpdateSheet!$G:$G=MAXIFS(UpdateSheet!$G:$G, UpdateSheet!$H:$H, G1724, UpdateSheet!$I:$I, J1724, UpdateSheet!$G:$G, "&lt;=" &amp; D1724)) * (UpdateSheet!$H:$H=G1724) *(UpdateSheet!$I:$I=J1724), 0))), "")) +
(IFNA(IF(A1724="", "", INDEX(UpdateSheet!$O:$O, MATCH(1, (UpdateSheet!$G:$G=MAXIFS(UpdateSheet!$G:$G, UpdateSheet!$M:$M, K1724,UpdateSheet!$N:$N, N1724, UpdateSheet!$G:$G, "&lt;=" &amp; D1724)) * (UpdateSheet!$M:$M=K1724) *(UpdateSheet!$N:$N=N1724), 0))), ""))
)
</f>
        <v/>
      </c>
      <c r="R1724" s="81" t="s">
        <v>97</v>
      </c>
      <c r="S1724" s="63"/>
      <c r="T1724" s="87"/>
      <c r="U1724" s="84" t="s">
        <v>97</v>
      </c>
      <c r="V1724" s="84" t="s">
        <v>97</v>
      </c>
      <c r="W1724" s="85" t="b">
        <v>0</v>
      </c>
      <c r="X1724" s="63"/>
      <c r="Y1724" s="63"/>
      <c r="Z1724" s="63"/>
    </row>
    <row r="1725">
      <c r="A1725" s="75"/>
      <c r="B1725" s="94"/>
      <c r="C1725" s="75"/>
      <c r="D1725" s="76"/>
      <c r="E1725" s="75" t="s">
        <v>97</v>
      </c>
      <c r="F1725" s="75" t="s">
        <v>97</v>
      </c>
      <c r="G1725" s="77"/>
      <c r="H1725" s="77"/>
      <c r="I1725" s="80"/>
      <c r="J1725" s="77" t="s">
        <v>97</v>
      </c>
      <c r="K1725" s="79" t="s">
        <v>97</v>
      </c>
      <c r="L1725" s="79"/>
      <c r="M1725" s="80"/>
      <c r="N1725" s="79" t="s">
        <v>97</v>
      </c>
      <c r="O1725" s="81" t="str">
        <f t="array" ref="O1725">IF(A1725="", "", (IFNA(IF(A1725="", "", INDEX(UpdateSheet!$L:$L, MATCH(1, (UpdateSheet!$G:$G=MAXIFS(UpdateSheet!$G:$G, UpdateSheet!$H:$H, G1725, UpdateSheet!$G:$G, "&lt;=" &amp; D1725)) * (UpdateSheet!$H:$H=G1725), 0))), "") * J1725) +
(IFNA(IF(A1725="", "", INDEX(UpdateSheet!$P:$P, MATCH(1, (UpdateSheet!$G:$G=MAXIFS(UpdateSheet!$G:$G, UpdateSheet!$M:$M, K1725, UpdateSheet!$G:$G, "&lt;=" &amp; D1725)) * (UpdateSheet!$M:$M=K1725), 0))), "") * N1725)
)
</f>
        <v/>
      </c>
      <c r="P1725" s="86"/>
      <c r="Q1725" s="82" t="str">
        <f t="array" ref="Q1725">IF(A1725="", "", (IFNA(IF(A1725="", "", INDEX(UpdateSheet!$K:$K, MATCH(1, (UpdateSheet!$G:$G=MAXIFS(UpdateSheet!$G:$G, UpdateSheet!$H:$H, G1725, UpdateSheet!$I:$I, J1725, UpdateSheet!$G:$G, "&lt;=" &amp; D1725)) * (UpdateSheet!$H:$H=G1725) *(UpdateSheet!$I:$I=J1725), 0))), "")) +
(IFNA(IF(A1725="", "", INDEX(UpdateSheet!$O:$O, MATCH(1, (UpdateSheet!$G:$G=MAXIFS(UpdateSheet!$G:$G, UpdateSheet!$M:$M, K1725,UpdateSheet!$N:$N, N1725, UpdateSheet!$G:$G, "&lt;=" &amp; D1725)) * (UpdateSheet!$M:$M=K1725) *(UpdateSheet!$N:$N=N1725), 0))), ""))
)
</f>
        <v/>
      </c>
      <c r="R1725" s="81" t="s">
        <v>97</v>
      </c>
      <c r="S1725" s="63"/>
      <c r="T1725" s="87"/>
      <c r="U1725" s="84" t="s">
        <v>97</v>
      </c>
      <c r="V1725" s="84" t="s">
        <v>97</v>
      </c>
      <c r="W1725" s="85" t="b">
        <v>0</v>
      </c>
      <c r="X1725" s="63"/>
      <c r="Y1725" s="63"/>
      <c r="Z1725" s="63"/>
    </row>
    <row r="1726">
      <c r="A1726" s="75"/>
      <c r="B1726" s="94"/>
      <c r="C1726" s="75"/>
      <c r="D1726" s="76"/>
      <c r="E1726" s="75" t="s">
        <v>97</v>
      </c>
      <c r="F1726" s="75" t="s">
        <v>97</v>
      </c>
      <c r="G1726" s="77"/>
      <c r="H1726" s="77"/>
      <c r="I1726" s="80"/>
      <c r="J1726" s="77" t="s">
        <v>97</v>
      </c>
      <c r="K1726" s="79" t="s">
        <v>97</v>
      </c>
      <c r="L1726" s="79"/>
      <c r="M1726" s="80"/>
      <c r="N1726" s="79" t="s">
        <v>97</v>
      </c>
      <c r="O1726" s="81" t="str">
        <f t="array" ref="O1726">IF(A1726="", "", (IFNA(IF(A1726="", "", INDEX(UpdateSheet!$L:$L, MATCH(1, (UpdateSheet!$G:$G=MAXIFS(UpdateSheet!$G:$G, UpdateSheet!$H:$H, G1726, UpdateSheet!$G:$G, "&lt;=" &amp; D1726)) * (UpdateSheet!$H:$H=G1726), 0))), "") * J1726) +
(IFNA(IF(A1726="", "", INDEX(UpdateSheet!$P:$P, MATCH(1, (UpdateSheet!$G:$G=MAXIFS(UpdateSheet!$G:$G, UpdateSheet!$M:$M, K1726, UpdateSheet!$G:$G, "&lt;=" &amp; D1726)) * (UpdateSheet!$M:$M=K1726), 0))), "") * N1726)
)
</f>
        <v/>
      </c>
      <c r="P1726" s="86"/>
      <c r="Q1726" s="82" t="str">
        <f t="array" ref="Q1726">IF(A1726="", "", (IFNA(IF(A1726="", "", INDEX(UpdateSheet!$K:$K, MATCH(1, (UpdateSheet!$G:$G=MAXIFS(UpdateSheet!$G:$G, UpdateSheet!$H:$H, G1726, UpdateSheet!$I:$I, J1726, UpdateSheet!$G:$G, "&lt;=" &amp; D1726)) * (UpdateSheet!$H:$H=G1726) *(UpdateSheet!$I:$I=J1726), 0))), "")) +
(IFNA(IF(A1726="", "", INDEX(UpdateSheet!$O:$O, MATCH(1, (UpdateSheet!$G:$G=MAXIFS(UpdateSheet!$G:$G, UpdateSheet!$M:$M, K1726,UpdateSheet!$N:$N, N1726, UpdateSheet!$G:$G, "&lt;=" &amp; D1726)) * (UpdateSheet!$M:$M=K1726) *(UpdateSheet!$N:$N=N1726), 0))), ""))
)
</f>
        <v/>
      </c>
      <c r="R1726" s="81" t="s">
        <v>97</v>
      </c>
      <c r="S1726" s="63"/>
      <c r="T1726" s="87"/>
      <c r="U1726" s="84" t="s">
        <v>97</v>
      </c>
      <c r="V1726" s="84" t="s">
        <v>97</v>
      </c>
      <c r="W1726" s="85" t="b">
        <v>0</v>
      </c>
      <c r="X1726" s="63"/>
      <c r="Y1726" s="63"/>
      <c r="Z1726" s="63"/>
    </row>
    <row r="1727">
      <c r="A1727" s="75"/>
      <c r="B1727" s="94"/>
      <c r="C1727" s="75"/>
      <c r="D1727" s="76"/>
      <c r="E1727" s="75" t="s">
        <v>97</v>
      </c>
      <c r="F1727" s="75" t="s">
        <v>97</v>
      </c>
      <c r="G1727" s="77"/>
      <c r="H1727" s="77"/>
      <c r="I1727" s="80"/>
      <c r="J1727" s="77" t="s">
        <v>97</v>
      </c>
      <c r="K1727" s="79" t="s">
        <v>97</v>
      </c>
      <c r="L1727" s="79"/>
      <c r="M1727" s="80"/>
      <c r="N1727" s="79" t="s">
        <v>97</v>
      </c>
      <c r="O1727" s="81" t="str">
        <f t="array" ref="O1727">IF(A1727="", "", (IFNA(IF(A1727="", "", INDEX(UpdateSheet!$L:$L, MATCH(1, (UpdateSheet!$G:$G=MAXIFS(UpdateSheet!$G:$G, UpdateSheet!$H:$H, G1727, UpdateSheet!$G:$G, "&lt;=" &amp; D1727)) * (UpdateSheet!$H:$H=G1727), 0))), "") * J1727) +
(IFNA(IF(A1727="", "", INDEX(UpdateSheet!$P:$P, MATCH(1, (UpdateSheet!$G:$G=MAXIFS(UpdateSheet!$G:$G, UpdateSheet!$M:$M, K1727, UpdateSheet!$G:$G, "&lt;=" &amp; D1727)) * (UpdateSheet!$M:$M=K1727), 0))), "") * N1727)
)
</f>
        <v/>
      </c>
      <c r="P1727" s="86"/>
      <c r="Q1727" s="82" t="str">
        <f t="array" ref="Q1727">IF(A1727="", "", (IFNA(IF(A1727="", "", INDEX(UpdateSheet!$K:$K, MATCH(1, (UpdateSheet!$G:$G=MAXIFS(UpdateSheet!$G:$G, UpdateSheet!$H:$H, G1727, UpdateSheet!$I:$I, J1727, UpdateSheet!$G:$G, "&lt;=" &amp; D1727)) * (UpdateSheet!$H:$H=G1727) *(UpdateSheet!$I:$I=J1727), 0))), "")) +
(IFNA(IF(A1727="", "", INDEX(UpdateSheet!$O:$O, MATCH(1, (UpdateSheet!$G:$G=MAXIFS(UpdateSheet!$G:$G, UpdateSheet!$M:$M, K1727,UpdateSheet!$N:$N, N1727, UpdateSheet!$G:$G, "&lt;=" &amp; D1727)) * (UpdateSheet!$M:$M=K1727) *(UpdateSheet!$N:$N=N1727), 0))), ""))
)
</f>
        <v/>
      </c>
      <c r="R1727" s="81" t="s">
        <v>97</v>
      </c>
      <c r="S1727" s="63"/>
      <c r="T1727" s="87"/>
      <c r="U1727" s="84" t="s">
        <v>97</v>
      </c>
      <c r="V1727" s="84" t="s">
        <v>97</v>
      </c>
      <c r="W1727" s="85" t="b">
        <v>0</v>
      </c>
      <c r="X1727" s="63"/>
      <c r="Y1727" s="63"/>
      <c r="Z1727" s="63"/>
    </row>
    <row r="1728">
      <c r="A1728" s="75"/>
      <c r="B1728" s="94"/>
      <c r="C1728" s="75"/>
      <c r="D1728" s="76"/>
      <c r="E1728" s="75" t="s">
        <v>97</v>
      </c>
      <c r="F1728" s="75" t="s">
        <v>97</v>
      </c>
      <c r="G1728" s="77"/>
      <c r="H1728" s="77"/>
      <c r="I1728" s="80"/>
      <c r="J1728" s="77" t="s">
        <v>97</v>
      </c>
      <c r="K1728" s="79" t="s">
        <v>97</v>
      </c>
      <c r="L1728" s="79"/>
      <c r="M1728" s="80"/>
      <c r="N1728" s="79" t="s">
        <v>97</v>
      </c>
      <c r="O1728" s="81" t="str">
        <f t="array" ref="O1728">IF(A1728="", "", (IFNA(IF(A1728="", "", INDEX(UpdateSheet!$L:$L, MATCH(1, (UpdateSheet!$G:$G=MAXIFS(UpdateSheet!$G:$G, UpdateSheet!$H:$H, G1728, UpdateSheet!$G:$G, "&lt;=" &amp; D1728)) * (UpdateSheet!$H:$H=G1728), 0))), "") * J1728) +
(IFNA(IF(A1728="", "", INDEX(UpdateSheet!$P:$P, MATCH(1, (UpdateSheet!$G:$G=MAXIFS(UpdateSheet!$G:$G, UpdateSheet!$M:$M, K1728, UpdateSheet!$G:$G, "&lt;=" &amp; D1728)) * (UpdateSheet!$M:$M=K1728), 0))), "") * N1728)
)
</f>
        <v/>
      </c>
      <c r="P1728" s="86"/>
      <c r="Q1728" s="82" t="str">
        <f t="array" ref="Q1728">IF(A1728="", "", (IFNA(IF(A1728="", "", INDEX(UpdateSheet!$K:$K, MATCH(1, (UpdateSheet!$G:$G=MAXIFS(UpdateSheet!$G:$G, UpdateSheet!$H:$H, G1728, UpdateSheet!$I:$I, J1728, UpdateSheet!$G:$G, "&lt;=" &amp; D1728)) * (UpdateSheet!$H:$H=G1728) *(UpdateSheet!$I:$I=J1728), 0))), "")) +
(IFNA(IF(A1728="", "", INDEX(UpdateSheet!$O:$O, MATCH(1, (UpdateSheet!$G:$G=MAXIFS(UpdateSheet!$G:$G, UpdateSheet!$M:$M, K1728,UpdateSheet!$N:$N, N1728, UpdateSheet!$G:$G, "&lt;=" &amp; D1728)) * (UpdateSheet!$M:$M=K1728) *(UpdateSheet!$N:$N=N1728), 0))), ""))
)
</f>
        <v/>
      </c>
      <c r="R1728" s="81" t="s">
        <v>97</v>
      </c>
      <c r="S1728" s="63"/>
      <c r="T1728" s="87"/>
      <c r="U1728" s="84" t="s">
        <v>97</v>
      </c>
      <c r="V1728" s="84" t="s">
        <v>97</v>
      </c>
      <c r="W1728" s="85" t="b">
        <v>0</v>
      </c>
      <c r="X1728" s="63"/>
      <c r="Y1728" s="63"/>
      <c r="Z1728" s="63"/>
    </row>
    <row r="1729">
      <c r="A1729" s="75"/>
      <c r="B1729" s="94"/>
      <c r="C1729" s="75"/>
      <c r="D1729" s="76"/>
      <c r="E1729" s="75" t="s">
        <v>97</v>
      </c>
      <c r="F1729" s="75" t="s">
        <v>97</v>
      </c>
      <c r="G1729" s="77"/>
      <c r="H1729" s="77"/>
      <c r="I1729" s="80"/>
      <c r="J1729" s="77" t="s">
        <v>97</v>
      </c>
      <c r="K1729" s="79" t="s">
        <v>97</v>
      </c>
      <c r="L1729" s="79"/>
      <c r="M1729" s="80"/>
      <c r="N1729" s="79" t="s">
        <v>97</v>
      </c>
      <c r="O1729" s="81" t="str">
        <f t="array" ref="O1729">IF(A1729="", "", (IFNA(IF(A1729="", "", INDEX(UpdateSheet!$L:$L, MATCH(1, (UpdateSheet!$G:$G=MAXIFS(UpdateSheet!$G:$G, UpdateSheet!$H:$H, G1729, UpdateSheet!$G:$G, "&lt;=" &amp; D1729)) * (UpdateSheet!$H:$H=G1729), 0))), "") * J1729) +
(IFNA(IF(A1729="", "", INDEX(UpdateSheet!$P:$P, MATCH(1, (UpdateSheet!$G:$G=MAXIFS(UpdateSheet!$G:$G, UpdateSheet!$M:$M, K1729, UpdateSheet!$G:$G, "&lt;=" &amp; D1729)) * (UpdateSheet!$M:$M=K1729), 0))), "") * N1729)
)
</f>
        <v/>
      </c>
      <c r="P1729" s="86"/>
      <c r="Q1729" s="82" t="str">
        <f t="array" ref="Q1729">IF(A1729="", "", (IFNA(IF(A1729="", "", INDEX(UpdateSheet!$K:$K, MATCH(1, (UpdateSheet!$G:$G=MAXIFS(UpdateSheet!$G:$G, UpdateSheet!$H:$H, G1729, UpdateSheet!$I:$I, J1729, UpdateSheet!$G:$G, "&lt;=" &amp; D1729)) * (UpdateSheet!$H:$H=G1729) *(UpdateSheet!$I:$I=J1729), 0))), "")) +
(IFNA(IF(A1729="", "", INDEX(UpdateSheet!$O:$O, MATCH(1, (UpdateSheet!$G:$G=MAXIFS(UpdateSheet!$G:$G, UpdateSheet!$M:$M, K1729,UpdateSheet!$N:$N, N1729, UpdateSheet!$G:$G, "&lt;=" &amp; D1729)) * (UpdateSheet!$M:$M=K1729) *(UpdateSheet!$N:$N=N1729), 0))), ""))
)
</f>
        <v/>
      </c>
      <c r="R1729" s="81" t="s">
        <v>97</v>
      </c>
      <c r="S1729" s="63"/>
      <c r="T1729" s="87"/>
      <c r="U1729" s="84" t="s">
        <v>97</v>
      </c>
      <c r="V1729" s="84" t="s">
        <v>97</v>
      </c>
      <c r="W1729" s="85" t="b">
        <v>0</v>
      </c>
      <c r="X1729" s="63"/>
      <c r="Y1729" s="63"/>
      <c r="Z1729" s="63"/>
    </row>
    <row r="1730">
      <c r="A1730" s="75"/>
      <c r="B1730" s="94"/>
      <c r="C1730" s="75"/>
      <c r="D1730" s="76"/>
      <c r="E1730" s="75" t="s">
        <v>97</v>
      </c>
      <c r="F1730" s="75" t="s">
        <v>97</v>
      </c>
      <c r="G1730" s="77"/>
      <c r="H1730" s="77"/>
      <c r="I1730" s="80"/>
      <c r="J1730" s="77" t="s">
        <v>97</v>
      </c>
      <c r="K1730" s="79" t="s">
        <v>97</v>
      </c>
      <c r="L1730" s="79"/>
      <c r="M1730" s="80"/>
      <c r="N1730" s="79" t="s">
        <v>97</v>
      </c>
      <c r="O1730" s="81" t="str">
        <f t="array" ref="O1730">IF(A1730="", "", (IFNA(IF(A1730="", "", INDEX(UpdateSheet!$L:$L, MATCH(1, (UpdateSheet!$G:$G=MAXIFS(UpdateSheet!$G:$G, UpdateSheet!$H:$H, G1730, UpdateSheet!$G:$G, "&lt;=" &amp; D1730)) * (UpdateSheet!$H:$H=G1730), 0))), "") * J1730) +
(IFNA(IF(A1730="", "", INDEX(UpdateSheet!$P:$P, MATCH(1, (UpdateSheet!$G:$G=MAXIFS(UpdateSheet!$G:$G, UpdateSheet!$M:$M, K1730, UpdateSheet!$G:$G, "&lt;=" &amp; D1730)) * (UpdateSheet!$M:$M=K1730), 0))), "") * N1730)
)
</f>
        <v/>
      </c>
      <c r="P1730" s="86"/>
      <c r="Q1730" s="82" t="str">
        <f t="array" ref="Q1730">IF(A1730="", "", (IFNA(IF(A1730="", "", INDEX(UpdateSheet!$K:$K, MATCH(1, (UpdateSheet!$G:$G=MAXIFS(UpdateSheet!$G:$G, UpdateSheet!$H:$H, G1730, UpdateSheet!$I:$I, J1730, UpdateSheet!$G:$G, "&lt;=" &amp; D1730)) * (UpdateSheet!$H:$H=G1730) *(UpdateSheet!$I:$I=J1730), 0))), "")) +
(IFNA(IF(A1730="", "", INDEX(UpdateSheet!$O:$O, MATCH(1, (UpdateSheet!$G:$G=MAXIFS(UpdateSheet!$G:$G, UpdateSheet!$M:$M, K1730,UpdateSheet!$N:$N, N1730, UpdateSheet!$G:$G, "&lt;=" &amp; D1730)) * (UpdateSheet!$M:$M=K1730) *(UpdateSheet!$N:$N=N1730), 0))), ""))
)
</f>
        <v/>
      </c>
      <c r="R1730" s="81" t="s">
        <v>97</v>
      </c>
      <c r="S1730" s="63"/>
      <c r="T1730" s="87"/>
      <c r="U1730" s="84" t="s">
        <v>97</v>
      </c>
      <c r="V1730" s="84" t="s">
        <v>97</v>
      </c>
      <c r="W1730" s="85" t="b">
        <v>0</v>
      </c>
      <c r="X1730" s="63"/>
      <c r="Y1730" s="63"/>
      <c r="Z1730" s="63"/>
    </row>
    <row r="1731">
      <c r="A1731" s="75"/>
      <c r="B1731" s="94"/>
      <c r="C1731" s="75"/>
      <c r="D1731" s="76"/>
      <c r="E1731" s="75" t="s">
        <v>97</v>
      </c>
      <c r="F1731" s="75" t="s">
        <v>97</v>
      </c>
      <c r="G1731" s="77"/>
      <c r="H1731" s="77"/>
      <c r="I1731" s="80"/>
      <c r="J1731" s="77" t="s">
        <v>97</v>
      </c>
      <c r="K1731" s="79" t="s">
        <v>97</v>
      </c>
      <c r="L1731" s="79"/>
      <c r="M1731" s="80"/>
      <c r="N1731" s="79" t="s">
        <v>97</v>
      </c>
      <c r="O1731" s="81" t="str">
        <f t="array" ref="O1731">IF(A1731="", "", (IFNA(IF(A1731="", "", INDEX(UpdateSheet!$L:$L, MATCH(1, (UpdateSheet!$G:$G=MAXIFS(UpdateSheet!$G:$G, UpdateSheet!$H:$H, G1731, UpdateSheet!$G:$G, "&lt;=" &amp; D1731)) * (UpdateSheet!$H:$H=G1731), 0))), "") * J1731) +
(IFNA(IF(A1731="", "", INDEX(UpdateSheet!$P:$P, MATCH(1, (UpdateSheet!$G:$G=MAXIFS(UpdateSheet!$G:$G, UpdateSheet!$M:$M, K1731, UpdateSheet!$G:$G, "&lt;=" &amp; D1731)) * (UpdateSheet!$M:$M=K1731), 0))), "") * N1731)
)
</f>
        <v/>
      </c>
      <c r="P1731" s="86"/>
      <c r="Q1731" s="82" t="str">
        <f t="array" ref="Q1731">IF(A1731="", "", (IFNA(IF(A1731="", "", INDEX(UpdateSheet!$K:$K, MATCH(1, (UpdateSheet!$G:$G=MAXIFS(UpdateSheet!$G:$G, UpdateSheet!$H:$H, G1731, UpdateSheet!$I:$I, J1731, UpdateSheet!$G:$G, "&lt;=" &amp; D1731)) * (UpdateSheet!$H:$H=G1731) *(UpdateSheet!$I:$I=J1731), 0))), "")) +
(IFNA(IF(A1731="", "", INDEX(UpdateSheet!$O:$O, MATCH(1, (UpdateSheet!$G:$G=MAXIFS(UpdateSheet!$G:$G, UpdateSheet!$M:$M, K1731,UpdateSheet!$N:$N, N1731, UpdateSheet!$G:$G, "&lt;=" &amp; D1731)) * (UpdateSheet!$M:$M=K1731) *(UpdateSheet!$N:$N=N1731), 0))), ""))
)
</f>
        <v/>
      </c>
      <c r="R1731" s="81" t="s">
        <v>97</v>
      </c>
      <c r="S1731" s="63"/>
      <c r="T1731" s="87"/>
      <c r="U1731" s="84" t="s">
        <v>97</v>
      </c>
      <c r="V1731" s="84" t="s">
        <v>97</v>
      </c>
      <c r="W1731" s="85" t="b">
        <v>0</v>
      </c>
      <c r="X1731" s="63"/>
      <c r="Y1731" s="63"/>
      <c r="Z1731" s="63"/>
    </row>
    <row r="1732">
      <c r="A1732" s="75"/>
      <c r="B1732" s="94"/>
      <c r="C1732" s="75"/>
      <c r="D1732" s="76"/>
      <c r="E1732" s="75" t="s">
        <v>97</v>
      </c>
      <c r="F1732" s="75" t="s">
        <v>97</v>
      </c>
      <c r="G1732" s="77"/>
      <c r="H1732" s="77"/>
      <c r="I1732" s="80"/>
      <c r="J1732" s="77" t="s">
        <v>97</v>
      </c>
      <c r="K1732" s="79" t="s">
        <v>97</v>
      </c>
      <c r="L1732" s="79"/>
      <c r="M1732" s="80"/>
      <c r="N1732" s="79" t="s">
        <v>97</v>
      </c>
      <c r="O1732" s="81" t="str">
        <f t="array" ref="O1732">IF(A1732="", "", (IFNA(IF(A1732="", "", INDEX(UpdateSheet!$L:$L, MATCH(1, (UpdateSheet!$G:$G=MAXIFS(UpdateSheet!$G:$G, UpdateSheet!$H:$H, G1732, UpdateSheet!$G:$G, "&lt;=" &amp; D1732)) * (UpdateSheet!$H:$H=G1732), 0))), "") * J1732) +
(IFNA(IF(A1732="", "", INDEX(UpdateSheet!$P:$P, MATCH(1, (UpdateSheet!$G:$G=MAXIFS(UpdateSheet!$G:$G, UpdateSheet!$M:$M, K1732, UpdateSheet!$G:$G, "&lt;=" &amp; D1732)) * (UpdateSheet!$M:$M=K1732), 0))), "") * N1732)
)
</f>
        <v/>
      </c>
      <c r="P1732" s="86"/>
      <c r="Q1732" s="82" t="str">
        <f t="array" ref="Q1732">IF(A1732="", "", (IFNA(IF(A1732="", "", INDEX(UpdateSheet!$K:$K, MATCH(1, (UpdateSheet!$G:$G=MAXIFS(UpdateSheet!$G:$G, UpdateSheet!$H:$H, G1732, UpdateSheet!$I:$I, J1732, UpdateSheet!$G:$G, "&lt;=" &amp; D1732)) * (UpdateSheet!$H:$H=G1732) *(UpdateSheet!$I:$I=J1732), 0))), "")) +
(IFNA(IF(A1732="", "", INDEX(UpdateSheet!$O:$O, MATCH(1, (UpdateSheet!$G:$G=MAXIFS(UpdateSheet!$G:$G, UpdateSheet!$M:$M, K1732,UpdateSheet!$N:$N, N1732, UpdateSheet!$G:$G, "&lt;=" &amp; D1732)) * (UpdateSheet!$M:$M=K1732) *(UpdateSheet!$N:$N=N1732), 0))), ""))
)
</f>
        <v/>
      </c>
      <c r="R1732" s="81" t="s">
        <v>97</v>
      </c>
      <c r="S1732" s="63"/>
      <c r="T1732" s="87"/>
      <c r="U1732" s="84" t="s">
        <v>97</v>
      </c>
      <c r="V1732" s="84" t="s">
        <v>97</v>
      </c>
      <c r="W1732" s="85" t="b">
        <v>0</v>
      </c>
      <c r="X1732" s="63"/>
      <c r="Y1732" s="63"/>
      <c r="Z1732" s="63"/>
    </row>
    <row r="1733">
      <c r="A1733" s="75"/>
      <c r="B1733" s="94"/>
      <c r="C1733" s="75"/>
      <c r="D1733" s="76"/>
      <c r="E1733" s="75" t="s">
        <v>97</v>
      </c>
      <c r="F1733" s="75" t="s">
        <v>97</v>
      </c>
      <c r="G1733" s="77"/>
      <c r="H1733" s="77"/>
      <c r="I1733" s="80"/>
      <c r="J1733" s="77" t="s">
        <v>97</v>
      </c>
      <c r="K1733" s="79" t="s">
        <v>97</v>
      </c>
      <c r="L1733" s="79"/>
      <c r="M1733" s="80"/>
      <c r="N1733" s="79" t="s">
        <v>97</v>
      </c>
      <c r="O1733" s="81" t="str">
        <f t="array" ref="O1733">IF(A1733="", "", (IFNA(IF(A1733="", "", INDEX(UpdateSheet!$L:$L, MATCH(1, (UpdateSheet!$G:$G=MAXIFS(UpdateSheet!$G:$G, UpdateSheet!$H:$H, G1733, UpdateSheet!$G:$G, "&lt;=" &amp; D1733)) * (UpdateSheet!$H:$H=G1733), 0))), "") * J1733) +
(IFNA(IF(A1733="", "", INDEX(UpdateSheet!$P:$P, MATCH(1, (UpdateSheet!$G:$G=MAXIFS(UpdateSheet!$G:$G, UpdateSheet!$M:$M, K1733, UpdateSheet!$G:$G, "&lt;=" &amp; D1733)) * (UpdateSheet!$M:$M=K1733), 0))), "") * N1733)
)
</f>
        <v/>
      </c>
      <c r="P1733" s="86"/>
      <c r="Q1733" s="82" t="str">
        <f t="array" ref="Q1733">IF(A1733="", "", (IFNA(IF(A1733="", "", INDEX(UpdateSheet!$K:$K, MATCH(1, (UpdateSheet!$G:$G=MAXIFS(UpdateSheet!$G:$G, UpdateSheet!$H:$H, G1733, UpdateSheet!$I:$I, J1733, UpdateSheet!$G:$G, "&lt;=" &amp; D1733)) * (UpdateSheet!$H:$H=G1733) *(UpdateSheet!$I:$I=J1733), 0))), "")) +
(IFNA(IF(A1733="", "", INDEX(UpdateSheet!$O:$O, MATCH(1, (UpdateSheet!$G:$G=MAXIFS(UpdateSheet!$G:$G, UpdateSheet!$M:$M, K1733,UpdateSheet!$N:$N, N1733, UpdateSheet!$G:$G, "&lt;=" &amp; D1733)) * (UpdateSheet!$M:$M=K1733) *(UpdateSheet!$N:$N=N1733), 0))), ""))
)
</f>
        <v/>
      </c>
      <c r="R1733" s="81" t="s">
        <v>97</v>
      </c>
      <c r="S1733" s="63"/>
      <c r="T1733" s="87"/>
      <c r="U1733" s="84" t="s">
        <v>97</v>
      </c>
      <c r="V1733" s="84" t="s">
        <v>97</v>
      </c>
      <c r="W1733" s="85" t="b">
        <v>0</v>
      </c>
      <c r="X1733" s="63"/>
      <c r="Y1733" s="63"/>
      <c r="Z1733" s="63"/>
    </row>
    <row r="1734">
      <c r="A1734" s="75"/>
      <c r="B1734" s="94"/>
      <c r="C1734" s="75"/>
      <c r="D1734" s="76"/>
      <c r="E1734" s="75" t="s">
        <v>97</v>
      </c>
      <c r="F1734" s="75" t="s">
        <v>97</v>
      </c>
      <c r="G1734" s="77"/>
      <c r="H1734" s="77"/>
      <c r="I1734" s="80"/>
      <c r="J1734" s="77" t="s">
        <v>97</v>
      </c>
      <c r="K1734" s="79" t="s">
        <v>97</v>
      </c>
      <c r="L1734" s="79"/>
      <c r="M1734" s="80"/>
      <c r="N1734" s="79" t="s">
        <v>97</v>
      </c>
      <c r="O1734" s="81" t="str">
        <f t="array" ref="O1734">IF(A1734="", "", (IFNA(IF(A1734="", "", INDEX(UpdateSheet!$L:$L, MATCH(1, (UpdateSheet!$G:$G=MAXIFS(UpdateSheet!$G:$G, UpdateSheet!$H:$H, G1734, UpdateSheet!$G:$G, "&lt;=" &amp; D1734)) * (UpdateSheet!$H:$H=G1734), 0))), "") * J1734) +
(IFNA(IF(A1734="", "", INDEX(UpdateSheet!$P:$P, MATCH(1, (UpdateSheet!$G:$G=MAXIFS(UpdateSheet!$G:$G, UpdateSheet!$M:$M, K1734, UpdateSheet!$G:$G, "&lt;=" &amp; D1734)) * (UpdateSheet!$M:$M=K1734), 0))), "") * N1734)
)
</f>
        <v/>
      </c>
      <c r="P1734" s="86"/>
      <c r="Q1734" s="82" t="str">
        <f t="array" ref="Q1734">IF(A1734="", "", (IFNA(IF(A1734="", "", INDEX(UpdateSheet!$K:$K, MATCH(1, (UpdateSheet!$G:$G=MAXIFS(UpdateSheet!$G:$G, UpdateSheet!$H:$H, G1734, UpdateSheet!$I:$I, J1734, UpdateSheet!$G:$G, "&lt;=" &amp; D1734)) * (UpdateSheet!$H:$H=G1734) *(UpdateSheet!$I:$I=J1734), 0))), "")) +
(IFNA(IF(A1734="", "", INDEX(UpdateSheet!$O:$O, MATCH(1, (UpdateSheet!$G:$G=MAXIFS(UpdateSheet!$G:$G, UpdateSheet!$M:$M, K1734,UpdateSheet!$N:$N, N1734, UpdateSheet!$G:$G, "&lt;=" &amp; D1734)) * (UpdateSheet!$M:$M=K1734) *(UpdateSheet!$N:$N=N1734), 0))), ""))
)
</f>
        <v/>
      </c>
      <c r="R1734" s="81" t="s">
        <v>97</v>
      </c>
      <c r="S1734" s="63"/>
      <c r="T1734" s="87"/>
      <c r="U1734" s="84" t="s">
        <v>97</v>
      </c>
      <c r="V1734" s="84" t="s">
        <v>97</v>
      </c>
      <c r="W1734" s="85" t="b">
        <v>0</v>
      </c>
      <c r="X1734" s="63"/>
      <c r="Y1734" s="63"/>
      <c r="Z1734" s="63"/>
    </row>
    <row r="1735">
      <c r="A1735" s="75"/>
      <c r="B1735" s="94"/>
      <c r="C1735" s="75"/>
      <c r="D1735" s="76"/>
      <c r="E1735" s="75" t="s">
        <v>97</v>
      </c>
      <c r="F1735" s="75" t="s">
        <v>97</v>
      </c>
      <c r="G1735" s="77"/>
      <c r="H1735" s="77"/>
      <c r="I1735" s="80"/>
      <c r="J1735" s="77" t="s">
        <v>97</v>
      </c>
      <c r="K1735" s="79" t="s">
        <v>97</v>
      </c>
      <c r="L1735" s="79"/>
      <c r="M1735" s="80"/>
      <c r="N1735" s="79" t="s">
        <v>97</v>
      </c>
      <c r="O1735" s="81" t="str">
        <f t="array" ref="O1735">IF(A1735="", "", (IFNA(IF(A1735="", "", INDEX(UpdateSheet!$L:$L, MATCH(1, (UpdateSheet!$G:$G=MAXIFS(UpdateSheet!$G:$G, UpdateSheet!$H:$H, G1735, UpdateSheet!$G:$G, "&lt;=" &amp; D1735)) * (UpdateSheet!$H:$H=G1735), 0))), "") * J1735) +
(IFNA(IF(A1735="", "", INDEX(UpdateSheet!$P:$P, MATCH(1, (UpdateSheet!$G:$G=MAXIFS(UpdateSheet!$G:$G, UpdateSheet!$M:$M, K1735, UpdateSheet!$G:$G, "&lt;=" &amp; D1735)) * (UpdateSheet!$M:$M=K1735), 0))), "") * N1735)
)
</f>
        <v/>
      </c>
      <c r="P1735" s="86"/>
      <c r="Q1735" s="82" t="str">
        <f t="array" ref="Q1735">IF(A1735="", "", (IFNA(IF(A1735="", "", INDEX(UpdateSheet!$K:$K, MATCH(1, (UpdateSheet!$G:$G=MAXIFS(UpdateSheet!$G:$G, UpdateSheet!$H:$H, G1735, UpdateSheet!$I:$I, J1735, UpdateSheet!$G:$G, "&lt;=" &amp; D1735)) * (UpdateSheet!$H:$H=G1735) *(UpdateSheet!$I:$I=J1735), 0))), "")) +
(IFNA(IF(A1735="", "", INDEX(UpdateSheet!$O:$O, MATCH(1, (UpdateSheet!$G:$G=MAXIFS(UpdateSheet!$G:$G, UpdateSheet!$M:$M, K1735,UpdateSheet!$N:$N, N1735, UpdateSheet!$G:$G, "&lt;=" &amp; D1735)) * (UpdateSheet!$M:$M=K1735) *(UpdateSheet!$N:$N=N1735), 0))), ""))
)
</f>
        <v/>
      </c>
      <c r="R1735" s="81" t="s">
        <v>97</v>
      </c>
      <c r="S1735" s="63"/>
      <c r="T1735" s="87"/>
      <c r="U1735" s="84" t="s">
        <v>97</v>
      </c>
      <c r="V1735" s="84" t="s">
        <v>97</v>
      </c>
      <c r="W1735" s="85" t="b">
        <v>0</v>
      </c>
      <c r="X1735" s="63"/>
      <c r="Y1735" s="63"/>
      <c r="Z1735" s="63"/>
    </row>
    <row r="1736">
      <c r="A1736" s="75"/>
      <c r="B1736" s="94"/>
      <c r="C1736" s="75"/>
      <c r="D1736" s="76"/>
      <c r="E1736" s="75" t="s">
        <v>97</v>
      </c>
      <c r="F1736" s="75" t="s">
        <v>97</v>
      </c>
      <c r="G1736" s="77"/>
      <c r="H1736" s="77"/>
      <c r="I1736" s="80"/>
      <c r="J1736" s="77" t="s">
        <v>97</v>
      </c>
      <c r="K1736" s="79" t="s">
        <v>97</v>
      </c>
      <c r="L1736" s="79"/>
      <c r="M1736" s="80"/>
      <c r="N1736" s="79" t="s">
        <v>97</v>
      </c>
      <c r="O1736" s="81" t="str">
        <f t="array" ref="O1736">IF(A1736="", "", (IFNA(IF(A1736="", "", INDEX(UpdateSheet!$L:$L, MATCH(1, (UpdateSheet!$G:$G=MAXIFS(UpdateSheet!$G:$G, UpdateSheet!$H:$H, G1736, UpdateSheet!$G:$G, "&lt;=" &amp; D1736)) * (UpdateSheet!$H:$H=G1736), 0))), "") * J1736) +
(IFNA(IF(A1736="", "", INDEX(UpdateSheet!$P:$P, MATCH(1, (UpdateSheet!$G:$G=MAXIFS(UpdateSheet!$G:$G, UpdateSheet!$M:$M, K1736, UpdateSheet!$G:$G, "&lt;=" &amp; D1736)) * (UpdateSheet!$M:$M=K1736), 0))), "") * N1736)
)
</f>
        <v/>
      </c>
      <c r="P1736" s="86"/>
      <c r="Q1736" s="82" t="str">
        <f t="array" ref="Q1736">IF(A1736="", "", (IFNA(IF(A1736="", "", INDEX(UpdateSheet!$K:$K, MATCH(1, (UpdateSheet!$G:$G=MAXIFS(UpdateSheet!$G:$G, UpdateSheet!$H:$H, G1736, UpdateSheet!$I:$I, J1736, UpdateSheet!$G:$G, "&lt;=" &amp; D1736)) * (UpdateSheet!$H:$H=G1736) *(UpdateSheet!$I:$I=J1736), 0))), "")) +
(IFNA(IF(A1736="", "", INDEX(UpdateSheet!$O:$O, MATCH(1, (UpdateSheet!$G:$G=MAXIFS(UpdateSheet!$G:$G, UpdateSheet!$M:$M, K1736,UpdateSheet!$N:$N, N1736, UpdateSheet!$G:$G, "&lt;=" &amp; D1736)) * (UpdateSheet!$M:$M=K1736) *(UpdateSheet!$N:$N=N1736), 0))), ""))
)
</f>
        <v/>
      </c>
      <c r="R1736" s="81" t="s">
        <v>97</v>
      </c>
      <c r="S1736" s="63"/>
      <c r="T1736" s="87"/>
      <c r="U1736" s="84" t="s">
        <v>97</v>
      </c>
      <c r="V1736" s="84" t="s">
        <v>97</v>
      </c>
      <c r="W1736" s="85" t="b">
        <v>0</v>
      </c>
      <c r="X1736" s="63"/>
      <c r="Y1736" s="63"/>
      <c r="Z1736" s="63"/>
    </row>
    <row r="1737">
      <c r="A1737" s="75"/>
      <c r="B1737" s="94"/>
      <c r="C1737" s="75"/>
      <c r="D1737" s="76"/>
      <c r="E1737" s="75" t="s">
        <v>97</v>
      </c>
      <c r="F1737" s="75" t="s">
        <v>97</v>
      </c>
      <c r="G1737" s="77"/>
      <c r="H1737" s="77"/>
      <c r="I1737" s="80"/>
      <c r="J1737" s="77" t="s">
        <v>97</v>
      </c>
      <c r="K1737" s="79" t="s">
        <v>97</v>
      </c>
      <c r="L1737" s="79"/>
      <c r="M1737" s="80"/>
      <c r="N1737" s="79" t="s">
        <v>97</v>
      </c>
      <c r="O1737" s="81" t="str">
        <f t="array" ref="O1737">IF(A1737="", "", (IFNA(IF(A1737="", "", INDEX(UpdateSheet!$L:$L, MATCH(1, (UpdateSheet!$G:$G=MAXIFS(UpdateSheet!$G:$G, UpdateSheet!$H:$H, G1737, UpdateSheet!$G:$G, "&lt;=" &amp; D1737)) * (UpdateSheet!$H:$H=G1737), 0))), "") * J1737) +
(IFNA(IF(A1737="", "", INDEX(UpdateSheet!$P:$P, MATCH(1, (UpdateSheet!$G:$G=MAXIFS(UpdateSheet!$G:$G, UpdateSheet!$M:$M, K1737, UpdateSheet!$G:$G, "&lt;=" &amp; D1737)) * (UpdateSheet!$M:$M=K1737), 0))), "") * N1737)
)
</f>
        <v/>
      </c>
      <c r="P1737" s="86"/>
      <c r="Q1737" s="82" t="str">
        <f t="array" ref="Q1737">IF(A1737="", "", (IFNA(IF(A1737="", "", INDEX(UpdateSheet!$K:$K, MATCH(1, (UpdateSheet!$G:$G=MAXIFS(UpdateSheet!$G:$G, UpdateSheet!$H:$H, G1737, UpdateSheet!$I:$I, J1737, UpdateSheet!$G:$G, "&lt;=" &amp; D1737)) * (UpdateSheet!$H:$H=G1737) *(UpdateSheet!$I:$I=J1737), 0))), "")) +
(IFNA(IF(A1737="", "", INDEX(UpdateSheet!$O:$O, MATCH(1, (UpdateSheet!$G:$G=MAXIFS(UpdateSheet!$G:$G, UpdateSheet!$M:$M, K1737,UpdateSheet!$N:$N, N1737, UpdateSheet!$G:$G, "&lt;=" &amp; D1737)) * (UpdateSheet!$M:$M=K1737) *(UpdateSheet!$N:$N=N1737), 0))), ""))
)
</f>
        <v/>
      </c>
      <c r="R1737" s="81" t="s">
        <v>97</v>
      </c>
      <c r="S1737" s="63"/>
      <c r="T1737" s="87"/>
      <c r="U1737" s="84" t="s">
        <v>97</v>
      </c>
      <c r="V1737" s="84" t="s">
        <v>97</v>
      </c>
      <c r="W1737" s="85" t="b">
        <v>0</v>
      </c>
      <c r="X1737" s="63"/>
      <c r="Y1737" s="63"/>
      <c r="Z1737" s="63"/>
    </row>
    <row r="1738">
      <c r="A1738" s="75"/>
      <c r="B1738" s="94"/>
      <c r="C1738" s="75"/>
      <c r="D1738" s="76"/>
      <c r="E1738" s="75" t="s">
        <v>97</v>
      </c>
      <c r="F1738" s="75" t="s">
        <v>97</v>
      </c>
      <c r="G1738" s="77"/>
      <c r="H1738" s="77"/>
      <c r="I1738" s="80"/>
      <c r="J1738" s="77" t="s">
        <v>97</v>
      </c>
      <c r="K1738" s="79" t="s">
        <v>97</v>
      </c>
      <c r="L1738" s="79"/>
      <c r="M1738" s="80"/>
      <c r="N1738" s="79" t="s">
        <v>97</v>
      </c>
      <c r="O1738" s="81" t="str">
        <f t="array" ref="O1738">IF(A1738="", "", (IFNA(IF(A1738="", "", INDEX(UpdateSheet!$L:$L, MATCH(1, (UpdateSheet!$G:$G=MAXIFS(UpdateSheet!$G:$G, UpdateSheet!$H:$H, G1738, UpdateSheet!$G:$G, "&lt;=" &amp; D1738)) * (UpdateSheet!$H:$H=G1738), 0))), "") * J1738) +
(IFNA(IF(A1738="", "", INDEX(UpdateSheet!$P:$P, MATCH(1, (UpdateSheet!$G:$G=MAXIFS(UpdateSheet!$G:$G, UpdateSheet!$M:$M, K1738, UpdateSheet!$G:$G, "&lt;=" &amp; D1738)) * (UpdateSheet!$M:$M=K1738), 0))), "") * N1738)
)
</f>
        <v/>
      </c>
      <c r="P1738" s="86"/>
      <c r="Q1738" s="82" t="str">
        <f t="array" ref="Q1738">IF(A1738="", "", (IFNA(IF(A1738="", "", INDEX(UpdateSheet!$K:$K, MATCH(1, (UpdateSheet!$G:$G=MAXIFS(UpdateSheet!$G:$G, UpdateSheet!$H:$H, G1738, UpdateSheet!$I:$I, J1738, UpdateSheet!$G:$G, "&lt;=" &amp; D1738)) * (UpdateSheet!$H:$H=G1738) *(UpdateSheet!$I:$I=J1738), 0))), "")) +
(IFNA(IF(A1738="", "", INDEX(UpdateSheet!$O:$O, MATCH(1, (UpdateSheet!$G:$G=MAXIFS(UpdateSheet!$G:$G, UpdateSheet!$M:$M, K1738,UpdateSheet!$N:$N, N1738, UpdateSheet!$G:$G, "&lt;=" &amp; D1738)) * (UpdateSheet!$M:$M=K1738) *(UpdateSheet!$N:$N=N1738), 0))), ""))
)
</f>
        <v/>
      </c>
      <c r="R1738" s="81" t="s">
        <v>97</v>
      </c>
      <c r="S1738" s="63"/>
      <c r="T1738" s="87"/>
      <c r="U1738" s="84" t="s">
        <v>97</v>
      </c>
      <c r="V1738" s="84" t="s">
        <v>97</v>
      </c>
      <c r="W1738" s="85" t="b">
        <v>0</v>
      </c>
      <c r="X1738" s="63"/>
      <c r="Y1738" s="63"/>
      <c r="Z1738" s="63"/>
    </row>
    <row r="1739">
      <c r="A1739" s="75"/>
      <c r="B1739" s="94"/>
      <c r="C1739" s="75"/>
      <c r="D1739" s="76"/>
      <c r="E1739" s="75" t="s">
        <v>97</v>
      </c>
      <c r="F1739" s="75" t="s">
        <v>97</v>
      </c>
      <c r="G1739" s="77"/>
      <c r="H1739" s="77"/>
      <c r="I1739" s="80"/>
      <c r="J1739" s="77" t="s">
        <v>97</v>
      </c>
      <c r="K1739" s="79" t="s">
        <v>97</v>
      </c>
      <c r="L1739" s="79"/>
      <c r="M1739" s="80"/>
      <c r="N1739" s="79" t="s">
        <v>97</v>
      </c>
      <c r="O1739" s="81" t="str">
        <f t="array" ref="O1739">IF(A1739="", "", (IFNA(IF(A1739="", "", INDEX(UpdateSheet!$L:$L, MATCH(1, (UpdateSheet!$G:$G=MAXIFS(UpdateSheet!$G:$G, UpdateSheet!$H:$H, G1739, UpdateSheet!$G:$G, "&lt;=" &amp; D1739)) * (UpdateSheet!$H:$H=G1739), 0))), "") * J1739) +
(IFNA(IF(A1739="", "", INDEX(UpdateSheet!$P:$P, MATCH(1, (UpdateSheet!$G:$G=MAXIFS(UpdateSheet!$G:$G, UpdateSheet!$M:$M, K1739, UpdateSheet!$G:$G, "&lt;=" &amp; D1739)) * (UpdateSheet!$M:$M=K1739), 0))), "") * N1739)
)
</f>
        <v/>
      </c>
      <c r="P1739" s="86"/>
      <c r="Q1739" s="82" t="str">
        <f t="array" ref="Q1739">IF(A1739="", "", (IFNA(IF(A1739="", "", INDEX(UpdateSheet!$K:$K, MATCH(1, (UpdateSheet!$G:$G=MAXIFS(UpdateSheet!$G:$G, UpdateSheet!$H:$H, G1739, UpdateSheet!$I:$I, J1739, UpdateSheet!$G:$G, "&lt;=" &amp; D1739)) * (UpdateSheet!$H:$H=G1739) *(UpdateSheet!$I:$I=J1739), 0))), "")) +
(IFNA(IF(A1739="", "", INDEX(UpdateSheet!$O:$O, MATCH(1, (UpdateSheet!$G:$G=MAXIFS(UpdateSheet!$G:$G, UpdateSheet!$M:$M, K1739,UpdateSheet!$N:$N, N1739, UpdateSheet!$G:$G, "&lt;=" &amp; D1739)) * (UpdateSheet!$M:$M=K1739) *(UpdateSheet!$N:$N=N1739), 0))), ""))
)
</f>
        <v/>
      </c>
      <c r="R1739" s="81" t="s">
        <v>97</v>
      </c>
      <c r="S1739" s="63"/>
      <c r="T1739" s="87"/>
      <c r="U1739" s="84" t="s">
        <v>97</v>
      </c>
      <c r="V1739" s="84" t="s">
        <v>97</v>
      </c>
      <c r="W1739" s="85" t="b">
        <v>0</v>
      </c>
      <c r="X1739" s="63"/>
      <c r="Y1739" s="63"/>
      <c r="Z1739" s="63"/>
    </row>
    <row r="1740">
      <c r="A1740" s="75"/>
      <c r="B1740" s="94"/>
      <c r="C1740" s="75"/>
      <c r="D1740" s="76"/>
      <c r="E1740" s="75" t="s">
        <v>97</v>
      </c>
      <c r="F1740" s="75" t="s">
        <v>97</v>
      </c>
      <c r="G1740" s="77"/>
      <c r="H1740" s="77"/>
      <c r="I1740" s="80"/>
      <c r="J1740" s="77" t="s">
        <v>97</v>
      </c>
      <c r="K1740" s="79" t="s">
        <v>97</v>
      </c>
      <c r="L1740" s="79"/>
      <c r="M1740" s="80"/>
      <c r="N1740" s="79" t="s">
        <v>97</v>
      </c>
      <c r="O1740" s="81" t="str">
        <f t="array" ref="O1740">IF(A1740="", "", (IFNA(IF(A1740="", "", INDEX(UpdateSheet!$L:$L, MATCH(1, (UpdateSheet!$G:$G=MAXIFS(UpdateSheet!$G:$G, UpdateSheet!$H:$H, G1740, UpdateSheet!$G:$G, "&lt;=" &amp; D1740)) * (UpdateSheet!$H:$H=G1740), 0))), "") * J1740) +
(IFNA(IF(A1740="", "", INDEX(UpdateSheet!$P:$P, MATCH(1, (UpdateSheet!$G:$G=MAXIFS(UpdateSheet!$G:$G, UpdateSheet!$M:$M, K1740, UpdateSheet!$G:$G, "&lt;=" &amp; D1740)) * (UpdateSheet!$M:$M=K1740), 0))), "") * N1740)
)
</f>
        <v/>
      </c>
      <c r="P1740" s="86"/>
      <c r="Q1740" s="82" t="str">
        <f t="array" ref="Q1740">IF(A1740="", "", (IFNA(IF(A1740="", "", INDEX(UpdateSheet!$K:$K, MATCH(1, (UpdateSheet!$G:$G=MAXIFS(UpdateSheet!$G:$G, UpdateSheet!$H:$H, G1740, UpdateSheet!$I:$I, J1740, UpdateSheet!$G:$G, "&lt;=" &amp; D1740)) * (UpdateSheet!$H:$H=G1740) *(UpdateSheet!$I:$I=J1740), 0))), "")) +
(IFNA(IF(A1740="", "", INDEX(UpdateSheet!$O:$O, MATCH(1, (UpdateSheet!$G:$G=MAXIFS(UpdateSheet!$G:$G, UpdateSheet!$M:$M, K1740,UpdateSheet!$N:$N, N1740, UpdateSheet!$G:$G, "&lt;=" &amp; D1740)) * (UpdateSheet!$M:$M=K1740) *(UpdateSheet!$N:$N=N1740), 0))), ""))
)
</f>
        <v/>
      </c>
      <c r="R1740" s="81" t="s">
        <v>97</v>
      </c>
      <c r="S1740" s="63"/>
      <c r="T1740" s="87"/>
      <c r="U1740" s="84" t="s">
        <v>97</v>
      </c>
      <c r="V1740" s="84" t="s">
        <v>97</v>
      </c>
      <c r="W1740" s="85" t="b">
        <v>0</v>
      </c>
      <c r="X1740" s="63"/>
      <c r="Y1740" s="63"/>
      <c r="Z1740" s="63"/>
    </row>
    <row r="1741">
      <c r="A1741" s="75"/>
      <c r="B1741" s="94"/>
      <c r="C1741" s="75"/>
      <c r="D1741" s="76"/>
      <c r="E1741" s="75" t="s">
        <v>97</v>
      </c>
      <c r="F1741" s="75" t="s">
        <v>97</v>
      </c>
      <c r="G1741" s="77"/>
      <c r="H1741" s="77"/>
      <c r="I1741" s="80"/>
      <c r="J1741" s="77" t="s">
        <v>97</v>
      </c>
      <c r="K1741" s="79" t="s">
        <v>97</v>
      </c>
      <c r="L1741" s="79"/>
      <c r="M1741" s="80"/>
      <c r="N1741" s="79" t="s">
        <v>97</v>
      </c>
      <c r="O1741" s="81" t="str">
        <f t="array" ref="O1741">IF(A1741="", "", (IFNA(IF(A1741="", "", INDEX(UpdateSheet!$L:$L, MATCH(1, (UpdateSheet!$G:$G=MAXIFS(UpdateSheet!$G:$G, UpdateSheet!$H:$H, G1741, UpdateSheet!$G:$G, "&lt;=" &amp; D1741)) * (UpdateSheet!$H:$H=G1741), 0))), "") * J1741) +
(IFNA(IF(A1741="", "", INDEX(UpdateSheet!$P:$P, MATCH(1, (UpdateSheet!$G:$G=MAXIFS(UpdateSheet!$G:$G, UpdateSheet!$M:$M, K1741, UpdateSheet!$G:$G, "&lt;=" &amp; D1741)) * (UpdateSheet!$M:$M=K1741), 0))), "") * N1741)
)
</f>
        <v/>
      </c>
      <c r="P1741" s="86"/>
      <c r="Q1741" s="82" t="str">
        <f t="array" ref="Q1741">IF(A1741="", "", (IFNA(IF(A1741="", "", INDEX(UpdateSheet!$K:$K, MATCH(1, (UpdateSheet!$G:$G=MAXIFS(UpdateSheet!$G:$G, UpdateSheet!$H:$H, G1741, UpdateSheet!$I:$I, J1741, UpdateSheet!$G:$G, "&lt;=" &amp; D1741)) * (UpdateSheet!$H:$H=G1741) *(UpdateSheet!$I:$I=J1741), 0))), "")) +
(IFNA(IF(A1741="", "", INDEX(UpdateSheet!$O:$O, MATCH(1, (UpdateSheet!$G:$G=MAXIFS(UpdateSheet!$G:$G, UpdateSheet!$M:$M, K1741,UpdateSheet!$N:$N, N1741, UpdateSheet!$G:$G, "&lt;=" &amp; D1741)) * (UpdateSheet!$M:$M=K1741) *(UpdateSheet!$N:$N=N1741), 0))), ""))
)
</f>
        <v/>
      </c>
      <c r="R1741" s="81" t="s">
        <v>97</v>
      </c>
      <c r="S1741" s="63"/>
      <c r="T1741" s="87"/>
      <c r="U1741" s="84" t="s">
        <v>97</v>
      </c>
      <c r="V1741" s="84" t="s">
        <v>97</v>
      </c>
      <c r="W1741" s="85" t="b">
        <v>0</v>
      </c>
      <c r="X1741" s="63"/>
      <c r="Y1741" s="63"/>
      <c r="Z1741" s="63"/>
    </row>
    <row r="1742">
      <c r="A1742" s="75"/>
      <c r="B1742" s="94"/>
      <c r="C1742" s="75"/>
      <c r="D1742" s="76"/>
      <c r="E1742" s="75" t="s">
        <v>97</v>
      </c>
      <c r="F1742" s="75" t="s">
        <v>97</v>
      </c>
      <c r="G1742" s="77"/>
      <c r="H1742" s="77"/>
      <c r="I1742" s="80"/>
      <c r="J1742" s="77" t="s">
        <v>97</v>
      </c>
      <c r="K1742" s="79" t="s">
        <v>97</v>
      </c>
      <c r="L1742" s="79"/>
      <c r="M1742" s="80"/>
      <c r="N1742" s="79" t="s">
        <v>97</v>
      </c>
      <c r="O1742" s="81" t="str">
        <f t="array" ref="O1742">IF(A1742="", "", (IFNA(IF(A1742="", "", INDEX(UpdateSheet!$L:$L, MATCH(1, (UpdateSheet!$G:$G=MAXIFS(UpdateSheet!$G:$G, UpdateSheet!$H:$H, G1742, UpdateSheet!$G:$G, "&lt;=" &amp; D1742)) * (UpdateSheet!$H:$H=G1742), 0))), "") * J1742) +
(IFNA(IF(A1742="", "", INDEX(UpdateSheet!$P:$P, MATCH(1, (UpdateSheet!$G:$G=MAXIFS(UpdateSheet!$G:$G, UpdateSheet!$M:$M, K1742, UpdateSheet!$G:$G, "&lt;=" &amp; D1742)) * (UpdateSheet!$M:$M=K1742), 0))), "") * N1742)
)
</f>
        <v/>
      </c>
      <c r="P1742" s="86"/>
      <c r="Q1742" s="82" t="str">
        <f t="array" ref="Q1742">IF(A1742="", "", (IFNA(IF(A1742="", "", INDEX(UpdateSheet!$K:$K, MATCH(1, (UpdateSheet!$G:$G=MAXIFS(UpdateSheet!$G:$G, UpdateSheet!$H:$H, G1742, UpdateSheet!$I:$I, J1742, UpdateSheet!$G:$G, "&lt;=" &amp; D1742)) * (UpdateSheet!$H:$H=G1742) *(UpdateSheet!$I:$I=J1742), 0))), "")) +
(IFNA(IF(A1742="", "", INDEX(UpdateSheet!$O:$O, MATCH(1, (UpdateSheet!$G:$G=MAXIFS(UpdateSheet!$G:$G, UpdateSheet!$M:$M, K1742,UpdateSheet!$N:$N, N1742, UpdateSheet!$G:$G, "&lt;=" &amp; D1742)) * (UpdateSheet!$M:$M=K1742) *(UpdateSheet!$N:$N=N1742), 0))), ""))
)
</f>
        <v/>
      </c>
      <c r="R1742" s="81" t="s">
        <v>97</v>
      </c>
      <c r="S1742" s="63"/>
      <c r="T1742" s="87"/>
      <c r="U1742" s="84" t="s">
        <v>97</v>
      </c>
      <c r="V1742" s="84" t="s">
        <v>97</v>
      </c>
      <c r="W1742" s="85" t="b">
        <v>0</v>
      </c>
      <c r="X1742" s="63"/>
      <c r="Y1742" s="63"/>
      <c r="Z1742" s="63"/>
    </row>
    <row r="1743">
      <c r="A1743" s="75"/>
      <c r="B1743" s="94"/>
      <c r="C1743" s="75"/>
      <c r="D1743" s="76"/>
      <c r="E1743" s="75" t="s">
        <v>97</v>
      </c>
      <c r="F1743" s="75" t="s">
        <v>97</v>
      </c>
      <c r="G1743" s="77"/>
      <c r="H1743" s="77"/>
      <c r="I1743" s="80"/>
      <c r="J1743" s="77" t="s">
        <v>97</v>
      </c>
      <c r="K1743" s="79" t="s">
        <v>97</v>
      </c>
      <c r="L1743" s="79"/>
      <c r="M1743" s="80"/>
      <c r="N1743" s="79" t="s">
        <v>97</v>
      </c>
      <c r="O1743" s="81" t="str">
        <f t="array" ref="O1743">IF(A1743="", "", (IFNA(IF(A1743="", "", INDEX(UpdateSheet!$L:$L, MATCH(1, (UpdateSheet!$G:$G=MAXIFS(UpdateSheet!$G:$G, UpdateSheet!$H:$H, G1743, UpdateSheet!$G:$G, "&lt;=" &amp; D1743)) * (UpdateSheet!$H:$H=G1743), 0))), "") * J1743) +
(IFNA(IF(A1743="", "", INDEX(UpdateSheet!$P:$P, MATCH(1, (UpdateSheet!$G:$G=MAXIFS(UpdateSheet!$G:$G, UpdateSheet!$M:$M, K1743, UpdateSheet!$G:$G, "&lt;=" &amp; D1743)) * (UpdateSheet!$M:$M=K1743), 0))), "") * N1743)
)
</f>
        <v/>
      </c>
      <c r="P1743" s="86"/>
      <c r="Q1743" s="82" t="str">
        <f t="array" ref="Q1743">IF(A1743="", "", (IFNA(IF(A1743="", "", INDEX(UpdateSheet!$K:$K, MATCH(1, (UpdateSheet!$G:$G=MAXIFS(UpdateSheet!$G:$G, UpdateSheet!$H:$H, G1743, UpdateSheet!$I:$I, J1743, UpdateSheet!$G:$G, "&lt;=" &amp; D1743)) * (UpdateSheet!$H:$H=G1743) *(UpdateSheet!$I:$I=J1743), 0))), "")) +
(IFNA(IF(A1743="", "", INDEX(UpdateSheet!$O:$O, MATCH(1, (UpdateSheet!$G:$G=MAXIFS(UpdateSheet!$G:$G, UpdateSheet!$M:$M, K1743,UpdateSheet!$N:$N, N1743, UpdateSheet!$G:$G, "&lt;=" &amp; D1743)) * (UpdateSheet!$M:$M=K1743) *(UpdateSheet!$N:$N=N1743), 0))), ""))
)
</f>
        <v/>
      </c>
      <c r="R1743" s="81" t="s">
        <v>97</v>
      </c>
      <c r="S1743" s="63"/>
      <c r="T1743" s="87"/>
      <c r="U1743" s="84" t="s">
        <v>97</v>
      </c>
      <c r="V1743" s="84" t="s">
        <v>97</v>
      </c>
      <c r="W1743" s="85" t="b">
        <v>0</v>
      </c>
      <c r="X1743" s="63"/>
      <c r="Y1743" s="63"/>
      <c r="Z1743" s="63"/>
    </row>
    <row r="1744">
      <c r="A1744" s="75"/>
      <c r="B1744" s="94"/>
      <c r="C1744" s="75"/>
      <c r="D1744" s="76"/>
      <c r="E1744" s="75" t="s">
        <v>97</v>
      </c>
      <c r="F1744" s="75" t="s">
        <v>97</v>
      </c>
      <c r="G1744" s="77"/>
      <c r="H1744" s="77"/>
      <c r="I1744" s="80"/>
      <c r="J1744" s="77" t="s">
        <v>97</v>
      </c>
      <c r="K1744" s="79" t="s">
        <v>97</v>
      </c>
      <c r="L1744" s="79"/>
      <c r="M1744" s="80"/>
      <c r="N1744" s="79" t="s">
        <v>97</v>
      </c>
      <c r="O1744" s="81" t="str">
        <f t="array" ref="O1744">IF(A1744="", "", (IFNA(IF(A1744="", "", INDEX(UpdateSheet!$L:$L, MATCH(1, (UpdateSheet!$G:$G=MAXIFS(UpdateSheet!$G:$G, UpdateSheet!$H:$H, G1744, UpdateSheet!$G:$G, "&lt;=" &amp; D1744)) * (UpdateSheet!$H:$H=G1744), 0))), "") * J1744) +
(IFNA(IF(A1744="", "", INDEX(UpdateSheet!$P:$P, MATCH(1, (UpdateSheet!$G:$G=MAXIFS(UpdateSheet!$G:$G, UpdateSheet!$M:$M, K1744, UpdateSheet!$G:$G, "&lt;=" &amp; D1744)) * (UpdateSheet!$M:$M=K1744), 0))), "") * N1744)
)
</f>
        <v/>
      </c>
      <c r="P1744" s="86"/>
      <c r="Q1744" s="82" t="str">
        <f t="array" ref="Q1744">IF(A1744="", "", (IFNA(IF(A1744="", "", INDEX(UpdateSheet!$K:$K, MATCH(1, (UpdateSheet!$G:$G=MAXIFS(UpdateSheet!$G:$G, UpdateSheet!$H:$H, G1744, UpdateSheet!$I:$I, J1744, UpdateSheet!$G:$G, "&lt;=" &amp; D1744)) * (UpdateSheet!$H:$H=G1744) *(UpdateSheet!$I:$I=J1744), 0))), "")) +
(IFNA(IF(A1744="", "", INDEX(UpdateSheet!$O:$O, MATCH(1, (UpdateSheet!$G:$G=MAXIFS(UpdateSheet!$G:$G, UpdateSheet!$M:$M, K1744,UpdateSheet!$N:$N, N1744, UpdateSheet!$G:$G, "&lt;=" &amp; D1744)) * (UpdateSheet!$M:$M=K1744) *(UpdateSheet!$N:$N=N1744), 0))), ""))
)
</f>
        <v/>
      </c>
      <c r="R1744" s="81" t="s">
        <v>97</v>
      </c>
      <c r="S1744" s="63"/>
      <c r="T1744" s="87"/>
      <c r="U1744" s="84" t="s">
        <v>97</v>
      </c>
      <c r="V1744" s="84" t="s">
        <v>97</v>
      </c>
      <c r="W1744" s="85" t="b">
        <v>0</v>
      </c>
      <c r="X1744" s="63"/>
      <c r="Y1744" s="63"/>
      <c r="Z1744" s="63"/>
    </row>
    <row r="1745">
      <c r="A1745" s="75"/>
      <c r="B1745" s="94"/>
      <c r="C1745" s="75"/>
      <c r="D1745" s="76"/>
      <c r="E1745" s="75" t="s">
        <v>97</v>
      </c>
      <c r="F1745" s="75" t="s">
        <v>97</v>
      </c>
      <c r="G1745" s="77"/>
      <c r="H1745" s="77"/>
      <c r="I1745" s="80"/>
      <c r="J1745" s="77" t="s">
        <v>97</v>
      </c>
      <c r="K1745" s="79" t="s">
        <v>97</v>
      </c>
      <c r="L1745" s="79"/>
      <c r="M1745" s="80"/>
      <c r="N1745" s="79" t="s">
        <v>97</v>
      </c>
      <c r="O1745" s="81" t="str">
        <f t="array" ref="O1745">IF(A1745="", "", (IFNA(IF(A1745="", "", INDEX(UpdateSheet!$L:$L, MATCH(1, (UpdateSheet!$G:$G=MAXIFS(UpdateSheet!$G:$G, UpdateSheet!$H:$H, G1745, UpdateSheet!$G:$G, "&lt;=" &amp; D1745)) * (UpdateSheet!$H:$H=G1745), 0))), "") * J1745) +
(IFNA(IF(A1745="", "", INDEX(UpdateSheet!$P:$P, MATCH(1, (UpdateSheet!$G:$G=MAXIFS(UpdateSheet!$G:$G, UpdateSheet!$M:$M, K1745, UpdateSheet!$G:$G, "&lt;=" &amp; D1745)) * (UpdateSheet!$M:$M=K1745), 0))), "") * N1745)
)
</f>
        <v/>
      </c>
      <c r="P1745" s="86"/>
      <c r="Q1745" s="82" t="str">
        <f t="array" ref="Q1745">IF(A1745="", "", (IFNA(IF(A1745="", "", INDEX(UpdateSheet!$K:$K, MATCH(1, (UpdateSheet!$G:$G=MAXIFS(UpdateSheet!$G:$G, UpdateSheet!$H:$H, G1745, UpdateSheet!$I:$I, J1745, UpdateSheet!$G:$G, "&lt;=" &amp; D1745)) * (UpdateSheet!$H:$H=G1745) *(UpdateSheet!$I:$I=J1745), 0))), "")) +
(IFNA(IF(A1745="", "", INDEX(UpdateSheet!$O:$O, MATCH(1, (UpdateSheet!$G:$G=MAXIFS(UpdateSheet!$G:$G, UpdateSheet!$M:$M, K1745,UpdateSheet!$N:$N, N1745, UpdateSheet!$G:$G, "&lt;=" &amp; D1745)) * (UpdateSheet!$M:$M=K1745) *(UpdateSheet!$N:$N=N1745), 0))), ""))
)
</f>
        <v/>
      </c>
      <c r="R1745" s="81" t="s">
        <v>97</v>
      </c>
      <c r="S1745" s="63"/>
      <c r="T1745" s="87"/>
      <c r="U1745" s="84" t="s">
        <v>97</v>
      </c>
      <c r="V1745" s="84" t="s">
        <v>97</v>
      </c>
      <c r="W1745" s="85" t="b">
        <v>0</v>
      </c>
      <c r="X1745" s="63"/>
      <c r="Y1745" s="63"/>
      <c r="Z1745" s="63"/>
    </row>
    <row r="1746">
      <c r="A1746" s="75"/>
      <c r="B1746" s="94"/>
      <c r="C1746" s="75"/>
      <c r="D1746" s="76"/>
      <c r="E1746" s="75" t="s">
        <v>97</v>
      </c>
      <c r="F1746" s="75" t="s">
        <v>97</v>
      </c>
      <c r="G1746" s="77"/>
      <c r="H1746" s="77"/>
      <c r="I1746" s="80"/>
      <c r="J1746" s="77" t="s">
        <v>97</v>
      </c>
      <c r="K1746" s="79" t="s">
        <v>97</v>
      </c>
      <c r="L1746" s="79"/>
      <c r="M1746" s="80"/>
      <c r="N1746" s="79" t="s">
        <v>97</v>
      </c>
      <c r="O1746" s="81" t="str">
        <f t="array" ref="O1746">IF(A1746="", "", (IFNA(IF(A1746="", "", INDEX(UpdateSheet!$L:$L, MATCH(1, (UpdateSheet!$G:$G=MAXIFS(UpdateSheet!$G:$G, UpdateSheet!$H:$H, G1746, UpdateSheet!$G:$G, "&lt;=" &amp; D1746)) * (UpdateSheet!$H:$H=G1746), 0))), "") * J1746) +
(IFNA(IF(A1746="", "", INDEX(UpdateSheet!$P:$P, MATCH(1, (UpdateSheet!$G:$G=MAXIFS(UpdateSheet!$G:$G, UpdateSheet!$M:$M, K1746, UpdateSheet!$G:$G, "&lt;=" &amp; D1746)) * (UpdateSheet!$M:$M=K1746), 0))), "") * N1746)
)
</f>
        <v/>
      </c>
      <c r="P1746" s="86"/>
      <c r="Q1746" s="82" t="str">
        <f t="array" ref="Q1746">IF(A1746="", "", (IFNA(IF(A1746="", "", INDEX(UpdateSheet!$K:$K, MATCH(1, (UpdateSheet!$G:$G=MAXIFS(UpdateSheet!$G:$G, UpdateSheet!$H:$H, G1746, UpdateSheet!$I:$I, J1746, UpdateSheet!$G:$G, "&lt;=" &amp; D1746)) * (UpdateSheet!$H:$H=G1746) *(UpdateSheet!$I:$I=J1746), 0))), "")) +
(IFNA(IF(A1746="", "", INDEX(UpdateSheet!$O:$O, MATCH(1, (UpdateSheet!$G:$G=MAXIFS(UpdateSheet!$G:$G, UpdateSheet!$M:$M, K1746,UpdateSheet!$N:$N, N1746, UpdateSheet!$G:$G, "&lt;=" &amp; D1746)) * (UpdateSheet!$M:$M=K1746) *(UpdateSheet!$N:$N=N1746), 0))), ""))
)
</f>
        <v/>
      </c>
      <c r="R1746" s="81" t="s">
        <v>97</v>
      </c>
      <c r="S1746" s="63"/>
      <c r="T1746" s="87"/>
      <c r="U1746" s="84" t="s">
        <v>97</v>
      </c>
      <c r="V1746" s="84" t="s">
        <v>97</v>
      </c>
      <c r="W1746" s="85" t="b">
        <v>0</v>
      </c>
      <c r="X1746" s="63"/>
      <c r="Y1746" s="63"/>
      <c r="Z1746" s="63"/>
    </row>
    <row r="1747">
      <c r="A1747" s="75"/>
      <c r="B1747" s="94"/>
      <c r="C1747" s="75"/>
      <c r="D1747" s="76"/>
      <c r="E1747" s="75" t="s">
        <v>97</v>
      </c>
      <c r="F1747" s="75" t="s">
        <v>97</v>
      </c>
      <c r="G1747" s="77"/>
      <c r="H1747" s="77"/>
      <c r="I1747" s="80"/>
      <c r="J1747" s="77" t="s">
        <v>97</v>
      </c>
      <c r="K1747" s="79" t="s">
        <v>97</v>
      </c>
      <c r="L1747" s="79"/>
      <c r="M1747" s="80"/>
      <c r="N1747" s="79" t="s">
        <v>97</v>
      </c>
      <c r="O1747" s="81" t="str">
        <f t="array" ref="O1747">IF(A1747="", "", (IFNA(IF(A1747="", "", INDEX(UpdateSheet!$L:$L, MATCH(1, (UpdateSheet!$G:$G=MAXIFS(UpdateSheet!$G:$G, UpdateSheet!$H:$H, G1747, UpdateSheet!$G:$G, "&lt;=" &amp; D1747)) * (UpdateSheet!$H:$H=G1747), 0))), "") * J1747) +
(IFNA(IF(A1747="", "", INDEX(UpdateSheet!$P:$P, MATCH(1, (UpdateSheet!$G:$G=MAXIFS(UpdateSheet!$G:$G, UpdateSheet!$M:$M, K1747, UpdateSheet!$G:$G, "&lt;=" &amp; D1747)) * (UpdateSheet!$M:$M=K1747), 0))), "") * N1747)
)
</f>
        <v/>
      </c>
      <c r="P1747" s="86"/>
      <c r="Q1747" s="82" t="str">
        <f t="array" ref="Q1747">IF(A1747="", "", (IFNA(IF(A1747="", "", INDEX(UpdateSheet!$K:$K, MATCH(1, (UpdateSheet!$G:$G=MAXIFS(UpdateSheet!$G:$G, UpdateSheet!$H:$H, G1747, UpdateSheet!$I:$I, J1747, UpdateSheet!$G:$G, "&lt;=" &amp; D1747)) * (UpdateSheet!$H:$H=G1747) *(UpdateSheet!$I:$I=J1747), 0))), "")) +
(IFNA(IF(A1747="", "", INDEX(UpdateSheet!$O:$O, MATCH(1, (UpdateSheet!$G:$G=MAXIFS(UpdateSheet!$G:$G, UpdateSheet!$M:$M, K1747,UpdateSheet!$N:$N, N1747, UpdateSheet!$G:$G, "&lt;=" &amp; D1747)) * (UpdateSheet!$M:$M=K1747) *(UpdateSheet!$N:$N=N1747), 0))), ""))
)
</f>
        <v/>
      </c>
      <c r="R1747" s="81" t="s">
        <v>97</v>
      </c>
      <c r="S1747" s="63"/>
      <c r="T1747" s="87"/>
      <c r="U1747" s="84" t="s">
        <v>97</v>
      </c>
      <c r="V1747" s="84" t="s">
        <v>97</v>
      </c>
      <c r="W1747" s="85" t="b">
        <v>0</v>
      </c>
      <c r="X1747" s="63"/>
      <c r="Y1747" s="63"/>
      <c r="Z1747" s="63"/>
    </row>
    <row r="1748">
      <c r="A1748" s="75"/>
      <c r="B1748" s="94"/>
      <c r="C1748" s="75"/>
      <c r="D1748" s="76"/>
      <c r="E1748" s="75" t="s">
        <v>97</v>
      </c>
      <c r="F1748" s="75" t="s">
        <v>97</v>
      </c>
      <c r="G1748" s="77"/>
      <c r="H1748" s="77"/>
      <c r="I1748" s="80"/>
      <c r="J1748" s="77" t="s">
        <v>97</v>
      </c>
      <c r="K1748" s="79" t="s">
        <v>97</v>
      </c>
      <c r="L1748" s="79"/>
      <c r="M1748" s="80"/>
      <c r="N1748" s="79" t="s">
        <v>97</v>
      </c>
      <c r="O1748" s="81" t="str">
        <f t="array" ref="O1748">IF(A1748="", "", (IFNA(IF(A1748="", "", INDEX(UpdateSheet!$L:$L, MATCH(1, (UpdateSheet!$G:$G=MAXIFS(UpdateSheet!$G:$G, UpdateSheet!$H:$H, G1748, UpdateSheet!$G:$G, "&lt;=" &amp; D1748)) * (UpdateSheet!$H:$H=G1748), 0))), "") * J1748) +
(IFNA(IF(A1748="", "", INDEX(UpdateSheet!$P:$P, MATCH(1, (UpdateSheet!$G:$G=MAXIFS(UpdateSheet!$G:$G, UpdateSheet!$M:$M, K1748, UpdateSheet!$G:$G, "&lt;=" &amp; D1748)) * (UpdateSheet!$M:$M=K1748), 0))), "") * N1748)
)
</f>
        <v/>
      </c>
      <c r="P1748" s="86"/>
      <c r="Q1748" s="82" t="str">
        <f t="array" ref="Q1748">IF(A1748="", "", (IFNA(IF(A1748="", "", INDEX(UpdateSheet!$K:$K, MATCH(1, (UpdateSheet!$G:$G=MAXIFS(UpdateSheet!$G:$G, UpdateSheet!$H:$H, G1748, UpdateSheet!$I:$I, J1748, UpdateSheet!$G:$G, "&lt;=" &amp; D1748)) * (UpdateSheet!$H:$H=G1748) *(UpdateSheet!$I:$I=J1748), 0))), "")) +
(IFNA(IF(A1748="", "", INDEX(UpdateSheet!$O:$O, MATCH(1, (UpdateSheet!$G:$G=MAXIFS(UpdateSheet!$G:$G, UpdateSheet!$M:$M, K1748,UpdateSheet!$N:$N, N1748, UpdateSheet!$G:$G, "&lt;=" &amp; D1748)) * (UpdateSheet!$M:$M=K1748) *(UpdateSheet!$N:$N=N1748), 0))), ""))
)
</f>
        <v/>
      </c>
      <c r="R1748" s="81" t="s">
        <v>97</v>
      </c>
      <c r="S1748" s="63"/>
      <c r="T1748" s="87"/>
      <c r="U1748" s="84" t="s">
        <v>97</v>
      </c>
      <c r="V1748" s="84" t="s">
        <v>97</v>
      </c>
      <c r="W1748" s="85" t="b">
        <v>0</v>
      </c>
      <c r="X1748" s="63"/>
      <c r="Y1748" s="63"/>
      <c r="Z1748" s="63"/>
    </row>
    <row r="1749">
      <c r="A1749" s="75"/>
      <c r="B1749" s="94"/>
      <c r="C1749" s="75"/>
      <c r="D1749" s="76"/>
      <c r="E1749" s="75" t="s">
        <v>97</v>
      </c>
      <c r="F1749" s="75" t="s">
        <v>97</v>
      </c>
      <c r="G1749" s="77"/>
      <c r="H1749" s="77"/>
      <c r="I1749" s="80"/>
      <c r="J1749" s="77" t="s">
        <v>97</v>
      </c>
      <c r="K1749" s="79" t="s">
        <v>97</v>
      </c>
      <c r="L1749" s="79"/>
      <c r="M1749" s="80"/>
      <c r="N1749" s="79" t="s">
        <v>97</v>
      </c>
      <c r="O1749" s="81" t="str">
        <f t="array" ref="O1749">IF(A1749="", "", (IFNA(IF(A1749="", "", INDEX(UpdateSheet!$L:$L, MATCH(1, (UpdateSheet!$G:$G=MAXIFS(UpdateSheet!$G:$G, UpdateSheet!$H:$H, G1749, UpdateSheet!$G:$G, "&lt;=" &amp; D1749)) * (UpdateSheet!$H:$H=G1749), 0))), "") * J1749) +
(IFNA(IF(A1749="", "", INDEX(UpdateSheet!$P:$P, MATCH(1, (UpdateSheet!$G:$G=MAXIFS(UpdateSheet!$G:$G, UpdateSheet!$M:$M, K1749, UpdateSheet!$G:$G, "&lt;=" &amp; D1749)) * (UpdateSheet!$M:$M=K1749), 0))), "") * N1749)
)
</f>
        <v/>
      </c>
      <c r="P1749" s="86"/>
      <c r="Q1749" s="82" t="str">
        <f t="array" ref="Q1749">IF(A1749="", "", (IFNA(IF(A1749="", "", INDEX(UpdateSheet!$K:$K, MATCH(1, (UpdateSheet!$G:$G=MAXIFS(UpdateSheet!$G:$G, UpdateSheet!$H:$H, G1749, UpdateSheet!$I:$I, J1749, UpdateSheet!$G:$G, "&lt;=" &amp; D1749)) * (UpdateSheet!$H:$H=G1749) *(UpdateSheet!$I:$I=J1749), 0))), "")) +
(IFNA(IF(A1749="", "", INDEX(UpdateSheet!$O:$O, MATCH(1, (UpdateSheet!$G:$G=MAXIFS(UpdateSheet!$G:$G, UpdateSheet!$M:$M, K1749,UpdateSheet!$N:$N, N1749, UpdateSheet!$G:$G, "&lt;=" &amp; D1749)) * (UpdateSheet!$M:$M=K1749) *(UpdateSheet!$N:$N=N1749), 0))), ""))
)
</f>
        <v/>
      </c>
      <c r="R1749" s="81" t="s">
        <v>97</v>
      </c>
      <c r="S1749" s="63"/>
      <c r="T1749" s="87"/>
      <c r="U1749" s="84" t="s">
        <v>97</v>
      </c>
      <c r="V1749" s="84" t="s">
        <v>97</v>
      </c>
      <c r="W1749" s="85" t="b">
        <v>0</v>
      </c>
      <c r="X1749" s="63"/>
      <c r="Y1749" s="63"/>
      <c r="Z1749" s="63"/>
    </row>
    <row r="1750">
      <c r="A1750" s="75"/>
      <c r="B1750" s="94"/>
      <c r="C1750" s="75"/>
      <c r="D1750" s="76"/>
      <c r="E1750" s="75" t="s">
        <v>97</v>
      </c>
      <c r="F1750" s="75" t="s">
        <v>97</v>
      </c>
      <c r="G1750" s="77"/>
      <c r="H1750" s="77"/>
      <c r="I1750" s="80"/>
      <c r="J1750" s="77" t="s">
        <v>97</v>
      </c>
      <c r="K1750" s="79" t="s">
        <v>97</v>
      </c>
      <c r="L1750" s="79"/>
      <c r="M1750" s="80"/>
      <c r="N1750" s="79" t="s">
        <v>97</v>
      </c>
      <c r="O1750" s="81" t="str">
        <f t="array" ref="O1750">IF(A1750="", "", (IFNA(IF(A1750="", "", INDEX(UpdateSheet!$L:$L, MATCH(1, (UpdateSheet!$G:$G=MAXIFS(UpdateSheet!$G:$G, UpdateSheet!$H:$H, G1750, UpdateSheet!$G:$G, "&lt;=" &amp; D1750)) * (UpdateSheet!$H:$H=G1750), 0))), "") * J1750) +
(IFNA(IF(A1750="", "", INDEX(UpdateSheet!$P:$P, MATCH(1, (UpdateSheet!$G:$G=MAXIFS(UpdateSheet!$G:$G, UpdateSheet!$M:$M, K1750, UpdateSheet!$G:$G, "&lt;=" &amp; D1750)) * (UpdateSheet!$M:$M=K1750), 0))), "") * N1750)
)
</f>
        <v/>
      </c>
      <c r="P1750" s="86"/>
      <c r="Q1750" s="82" t="str">
        <f t="array" ref="Q1750">IF(A1750="", "", (IFNA(IF(A1750="", "", INDEX(UpdateSheet!$K:$K, MATCH(1, (UpdateSheet!$G:$G=MAXIFS(UpdateSheet!$G:$G, UpdateSheet!$H:$H, G1750, UpdateSheet!$I:$I, J1750, UpdateSheet!$G:$G, "&lt;=" &amp; D1750)) * (UpdateSheet!$H:$H=G1750) *(UpdateSheet!$I:$I=J1750), 0))), "")) +
(IFNA(IF(A1750="", "", INDEX(UpdateSheet!$O:$O, MATCH(1, (UpdateSheet!$G:$G=MAXIFS(UpdateSheet!$G:$G, UpdateSheet!$M:$M, K1750,UpdateSheet!$N:$N, N1750, UpdateSheet!$G:$G, "&lt;=" &amp; D1750)) * (UpdateSheet!$M:$M=K1750) *(UpdateSheet!$N:$N=N1750), 0))), ""))
)
</f>
        <v/>
      </c>
      <c r="R1750" s="81" t="s">
        <v>97</v>
      </c>
      <c r="S1750" s="63"/>
      <c r="T1750" s="87"/>
      <c r="U1750" s="84" t="s">
        <v>97</v>
      </c>
      <c r="V1750" s="84" t="s">
        <v>97</v>
      </c>
      <c r="W1750" s="85" t="b">
        <v>0</v>
      </c>
      <c r="X1750" s="63"/>
      <c r="Y1750" s="63"/>
      <c r="Z1750" s="63"/>
    </row>
    <row r="1751">
      <c r="A1751" s="75"/>
      <c r="B1751" s="94"/>
      <c r="C1751" s="75"/>
      <c r="D1751" s="76"/>
      <c r="E1751" s="75" t="s">
        <v>97</v>
      </c>
      <c r="F1751" s="75" t="s">
        <v>97</v>
      </c>
      <c r="G1751" s="77"/>
      <c r="H1751" s="77"/>
      <c r="I1751" s="80"/>
      <c r="J1751" s="77" t="s">
        <v>97</v>
      </c>
      <c r="K1751" s="79" t="s">
        <v>97</v>
      </c>
      <c r="L1751" s="79"/>
      <c r="M1751" s="80"/>
      <c r="N1751" s="79" t="s">
        <v>97</v>
      </c>
      <c r="O1751" s="81" t="str">
        <f t="array" ref="O1751">IF(A1751="", "", (IFNA(IF(A1751="", "", INDEX(UpdateSheet!$L:$L, MATCH(1, (UpdateSheet!$G:$G=MAXIFS(UpdateSheet!$G:$G, UpdateSheet!$H:$H, G1751, UpdateSheet!$G:$G, "&lt;=" &amp; D1751)) * (UpdateSheet!$H:$H=G1751), 0))), "") * J1751) +
(IFNA(IF(A1751="", "", INDEX(UpdateSheet!$P:$P, MATCH(1, (UpdateSheet!$G:$G=MAXIFS(UpdateSheet!$G:$G, UpdateSheet!$M:$M, K1751, UpdateSheet!$G:$G, "&lt;=" &amp; D1751)) * (UpdateSheet!$M:$M=K1751), 0))), "") * N1751)
)
</f>
        <v/>
      </c>
      <c r="P1751" s="86"/>
      <c r="Q1751" s="82" t="str">
        <f t="array" ref="Q1751">IF(A1751="", "", (IFNA(IF(A1751="", "", INDEX(UpdateSheet!$K:$K, MATCH(1, (UpdateSheet!$G:$G=MAXIFS(UpdateSheet!$G:$G, UpdateSheet!$H:$H, G1751, UpdateSheet!$I:$I, J1751, UpdateSheet!$G:$G, "&lt;=" &amp; D1751)) * (UpdateSheet!$H:$H=G1751) *(UpdateSheet!$I:$I=J1751), 0))), "")) +
(IFNA(IF(A1751="", "", INDEX(UpdateSheet!$O:$O, MATCH(1, (UpdateSheet!$G:$G=MAXIFS(UpdateSheet!$G:$G, UpdateSheet!$M:$M, K1751,UpdateSheet!$N:$N, N1751, UpdateSheet!$G:$G, "&lt;=" &amp; D1751)) * (UpdateSheet!$M:$M=K1751) *(UpdateSheet!$N:$N=N1751), 0))), ""))
)
</f>
        <v/>
      </c>
      <c r="R1751" s="81" t="s">
        <v>97</v>
      </c>
      <c r="S1751" s="63"/>
      <c r="T1751" s="87"/>
      <c r="U1751" s="84" t="s">
        <v>97</v>
      </c>
      <c r="V1751" s="84" t="s">
        <v>97</v>
      </c>
      <c r="W1751" s="85" t="b">
        <v>0</v>
      </c>
      <c r="X1751" s="63"/>
      <c r="Y1751" s="63"/>
      <c r="Z1751" s="63"/>
    </row>
    <row r="1752">
      <c r="A1752" s="75"/>
      <c r="B1752" s="94"/>
      <c r="C1752" s="75"/>
      <c r="D1752" s="76"/>
      <c r="E1752" s="75" t="s">
        <v>97</v>
      </c>
      <c r="F1752" s="75" t="s">
        <v>97</v>
      </c>
      <c r="G1752" s="77"/>
      <c r="H1752" s="77"/>
      <c r="I1752" s="80"/>
      <c r="J1752" s="77" t="s">
        <v>97</v>
      </c>
      <c r="K1752" s="79" t="s">
        <v>97</v>
      </c>
      <c r="L1752" s="79"/>
      <c r="M1752" s="80"/>
      <c r="N1752" s="79" t="s">
        <v>97</v>
      </c>
      <c r="O1752" s="81" t="str">
        <f t="array" ref="O1752">IF(A1752="", "", (IFNA(IF(A1752="", "", INDEX(UpdateSheet!$L:$L, MATCH(1, (UpdateSheet!$G:$G=MAXIFS(UpdateSheet!$G:$G, UpdateSheet!$H:$H, G1752, UpdateSheet!$G:$G, "&lt;=" &amp; D1752)) * (UpdateSheet!$H:$H=G1752), 0))), "") * J1752) +
(IFNA(IF(A1752="", "", INDEX(UpdateSheet!$P:$P, MATCH(1, (UpdateSheet!$G:$G=MAXIFS(UpdateSheet!$G:$G, UpdateSheet!$M:$M, K1752, UpdateSheet!$G:$G, "&lt;=" &amp; D1752)) * (UpdateSheet!$M:$M=K1752), 0))), "") * N1752)
)
</f>
        <v/>
      </c>
      <c r="P1752" s="86"/>
      <c r="Q1752" s="82" t="str">
        <f t="array" ref="Q1752">IF(A1752="", "", (IFNA(IF(A1752="", "", INDEX(UpdateSheet!$K:$K, MATCH(1, (UpdateSheet!$G:$G=MAXIFS(UpdateSheet!$G:$G, UpdateSheet!$H:$H, G1752, UpdateSheet!$I:$I, J1752, UpdateSheet!$G:$G, "&lt;=" &amp; D1752)) * (UpdateSheet!$H:$H=G1752) *(UpdateSheet!$I:$I=J1752), 0))), "")) +
(IFNA(IF(A1752="", "", INDEX(UpdateSheet!$O:$O, MATCH(1, (UpdateSheet!$G:$G=MAXIFS(UpdateSheet!$G:$G, UpdateSheet!$M:$M, K1752,UpdateSheet!$N:$N, N1752, UpdateSheet!$G:$G, "&lt;=" &amp; D1752)) * (UpdateSheet!$M:$M=K1752) *(UpdateSheet!$N:$N=N1752), 0))), ""))
)
</f>
        <v/>
      </c>
      <c r="R1752" s="81" t="s">
        <v>97</v>
      </c>
      <c r="S1752" s="63"/>
      <c r="T1752" s="87"/>
      <c r="U1752" s="84" t="s">
        <v>97</v>
      </c>
      <c r="V1752" s="84" t="s">
        <v>97</v>
      </c>
      <c r="W1752" s="85" t="b">
        <v>0</v>
      </c>
      <c r="X1752" s="63"/>
      <c r="Y1752" s="63"/>
      <c r="Z1752" s="63"/>
    </row>
    <row r="1753">
      <c r="A1753" s="75"/>
      <c r="B1753" s="94"/>
      <c r="C1753" s="75"/>
      <c r="D1753" s="76"/>
      <c r="E1753" s="75" t="s">
        <v>97</v>
      </c>
      <c r="F1753" s="75" t="s">
        <v>97</v>
      </c>
      <c r="G1753" s="77"/>
      <c r="H1753" s="77"/>
      <c r="I1753" s="80"/>
      <c r="J1753" s="77" t="s">
        <v>97</v>
      </c>
      <c r="K1753" s="79" t="s">
        <v>97</v>
      </c>
      <c r="L1753" s="79"/>
      <c r="M1753" s="80"/>
      <c r="N1753" s="79" t="s">
        <v>97</v>
      </c>
      <c r="O1753" s="81" t="str">
        <f t="array" ref="O1753">IF(A1753="", "", (IFNA(IF(A1753="", "", INDEX(UpdateSheet!$L:$L, MATCH(1, (UpdateSheet!$G:$G=MAXIFS(UpdateSheet!$G:$G, UpdateSheet!$H:$H, G1753, UpdateSheet!$G:$G, "&lt;=" &amp; D1753)) * (UpdateSheet!$H:$H=G1753), 0))), "") * J1753) +
(IFNA(IF(A1753="", "", INDEX(UpdateSheet!$P:$P, MATCH(1, (UpdateSheet!$G:$G=MAXIFS(UpdateSheet!$G:$G, UpdateSheet!$M:$M, K1753, UpdateSheet!$G:$G, "&lt;=" &amp; D1753)) * (UpdateSheet!$M:$M=K1753), 0))), "") * N1753)
)
</f>
        <v/>
      </c>
      <c r="P1753" s="86"/>
      <c r="Q1753" s="82" t="str">
        <f t="array" ref="Q1753">IF(A1753="", "", (IFNA(IF(A1753="", "", INDEX(UpdateSheet!$K:$K, MATCH(1, (UpdateSheet!$G:$G=MAXIFS(UpdateSheet!$G:$G, UpdateSheet!$H:$H, G1753, UpdateSheet!$I:$I, J1753, UpdateSheet!$G:$G, "&lt;=" &amp; D1753)) * (UpdateSheet!$H:$H=G1753) *(UpdateSheet!$I:$I=J1753), 0))), "")) +
(IFNA(IF(A1753="", "", INDEX(UpdateSheet!$O:$O, MATCH(1, (UpdateSheet!$G:$G=MAXIFS(UpdateSheet!$G:$G, UpdateSheet!$M:$M, K1753,UpdateSheet!$N:$N, N1753, UpdateSheet!$G:$G, "&lt;=" &amp; D1753)) * (UpdateSheet!$M:$M=K1753) *(UpdateSheet!$N:$N=N1753), 0))), ""))
)
</f>
        <v/>
      </c>
      <c r="R1753" s="81" t="s">
        <v>97</v>
      </c>
      <c r="S1753" s="63"/>
      <c r="T1753" s="87"/>
      <c r="U1753" s="84" t="s">
        <v>97</v>
      </c>
      <c r="V1753" s="84" t="s">
        <v>97</v>
      </c>
      <c r="W1753" s="85" t="b">
        <v>0</v>
      </c>
      <c r="X1753" s="63"/>
      <c r="Y1753" s="63"/>
      <c r="Z1753" s="63"/>
    </row>
    <row r="1754">
      <c r="A1754" s="75"/>
      <c r="B1754" s="94"/>
      <c r="C1754" s="75"/>
      <c r="D1754" s="76"/>
      <c r="E1754" s="75" t="s">
        <v>97</v>
      </c>
      <c r="F1754" s="75" t="s">
        <v>97</v>
      </c>
      <c r="G1754" s="77"/>
      <c r="H1754" s="77"/>
      <c r="I1754" s="80"/>
      <c r="J1754" s="77" t="s">
        <v>97</v>
      </c>
      <c r="K1754" s="79" t="s">
        <v>97</v>
      </c>
      <c r="L1754" s="79"/>
      <c r="M1754" s="80"/>
      <c r="N1754" s="79" t="s">
        <v>97</v>
      </c>
      <c r="O1754" s="81" t="str">
        <f t="array" ref="O1754">IF(A1754="", "", (IFNA(IF(A1754="", "", INDEX(UpdateSheet!$L:$L, MATCH(1, (UpdateSheet!$G:$G=MAXIFS(UpdateSheet!$G:$G, UpdateSheet!$H:$H, G1754, UpdateSheet!$G:$G, "&lt;=" &amp; D1754)) * (UpdateSheet!$H:$H=G1754), 0))), "") * J1754) +
(IFNA(IF(A1754="", "", INDEX(UpdateSheet!$P:$P, MATCH(1, (UpdateSheet!$G:$G=MAXIFS(UpdateSheet!$G:$G, UpdateSheet!$M:$M, K1754, UpdateSheet!$G:$G, "&lt;=" &amp; D1754)) * (UpdateSheet!$M:$M=K1754), 0))), "") * N1754)
)
</f>
        <v/>
      </c>
      <c r="P1754" s="86"/>
      <c r="Q1754" s="82" t="str">
        <f t="array" ref="Q1754">IF(A1754="", "", (IFNA(IF(A1754="", "", INDEX(UpdateSheet!$K:$K, MATCH(1, (UpdateSheet!$G:$G=MAXIFS(UpdateSheet!$G:$G, UpdateSheet!$H:$H, G1754, UpdateSheet!$I:$I, J1754, UpdateSheet!$G:$G, "&lt;=" &amp; D1754)) * (UpdateSheet!$H:$H=G1754) *(UpdateSheet!$I:$I=J1754), 0))), "")) +
(IFNA(IF(A1754="", "", INDEX(UpdateSheet!$O:$O, MATCH(1, (UpdateSheet!$G:$G=MAXIFS(UpdateSheet!$G:$G, UpdateSheet!$M:$M, K1754,UpdateSheet!$N:$N, N1754, UpdateSheet!$G:$G, "&lt;=" &amp; D1754)) * (UpdateSheet!$M:$M=K1754) *(UpdateSheet!$N:$N=N1754), 0))), ""))
)
</f>
        <v/>
      </c>
      <c r="R1754" s="81" t="s">
        <v>97</v>
      </c>
      <c r="S1754" s="63"/>
      <c r="T1754" s="87"/>
      <c r="U1754" s="84" t="s">
        <v>97</v>
      </c>
      <c r="V1754" s="84" t="s">
        <v>97</v>
      </c>
      <c r="W1754" s="85" t="b">
        <v>0</v>
      </c>
      <c r="X1754" s="63"/>
      <c r="Y1754" s="63"/>
      <c r="Z1754" s="63"/>
    </row>
    <row r="1755">
      <c r="A1755" s="75"/>
      <c r="B1755" s="94"/>
      <c r="C1755" s="75"/>
      <c r="D1755" s="76"/>
      <c r="E1755" s="75" t="s">
        <v>97</v>
      </c>
      <c r="F1755" s="75" t="s">
        <v>97</v>
      </c>
      <c r="G1755" s="77"/>
      <c r="H1755" s="77"/>
      <c r="I1755" s="80"/>
      <c r="J1755" s="77" t="s">
        <v>97</v>
      </c>
      <c r="K1755" s="79" t="s">
        <v>97</v>
      </c>
      <c r="L1755" s="79"/>
      <c r="M1755" s="80"/>
      <c r="N1755" s="79" t="s">
        <v>97</v>
      </c>
      <c r="O1755" s="81" t="str">
        <f t="array" ref="O1755">IF(A1755="", "", (IFNA(IF(A1755="", "", INDEX(UpdateSheet!$L:$L, MATCH(1, (UpdateSheet!$G:$G=MAXIFS(UpdateSheet!$G:$G, UpdateSheet!$H:$H, G1755, UpdateSheet!$G:$G, "&lt;=" &amp; D1755)) * (UpdateSheet!$H:$H=G1755), 0))), "") * J1755) +
(IFNA(IF(A1755="", "", INDEX(UpdateSheet!$P:$P, MATCH(1, (UpdateSheet!$G:$G=MAXIFS(UpdateSheet!$G:$G, UpdateSheet!$M:$M, K1755, UpdateSheet!$G:$G, "&lt;=" &amp; D1755)) * (UpdateSheet!$M:$M=K1755), 0))), "") * N1755)
)
</f>
        <v/>
      </c>
      <c r="P1755" s="86"/>
      <c r="Q1755" s="82" t="str">
        <f t="array" ref="Q1755">IF(A1755="", "", (IFNA(IF(A1755="", "", INDEX(UpdateSheet!$K:$K, MATCH(1, (UpdateSheet!$G:$G=MAXIFS(UpdateSheet!$G:$G, UpdateSheet!$H:$H, G1755, UpdateSheet!$I:$I, J1755, UpdateSheet!$G:$G, "&lt;=" &amp; D1755)) * (UpdateSheet!$H:$H=G1755) *(UpdateSheet!$I:$I=J1755), 0))), "")) +
(IFNA(IF(A1755="", "", INDEX(UpdateSheet!$O:$O, MATCH(1, (UpdateSheet!$G:$G=MAXIFS(UpdateSheet!$G:$G, UpdateSheet!$M:$M, K1755,UpdateSheet!$N:$N, N1755, UpdateSheet!$G:$G, "&lt;=" &amp; D1755)) * (UpdateSheet!$M:$M=K1755) *(UpdateSheet!$N:$N=N1755), 0))), ""))
)
</f>
        <v/>
      </c>
      <c r="R1755" s="81" t="s">
        <v>97</v>
      </c>
      <c r="S1755" s="63"/>
      <c r="T1755" s="87"/>
      <c r="U1755" s="84" t="s">
        <v>97</v>
      </c>
      <c r="V1755" s="84" t="s">
        <v>97</v>
      </c>
      <c r="W1755" s="85" t="b">
        <v>0</v>
      </c>
      <c r="X1755" s="63"/>
      <c r="Y1755" s="63"/>
      <c r="Z1755" s="63"/>
    </row>
    <row r="1756">
      <c r="A1756" s="75"/>
      <c r="B1756" s="94"/>
      <c r="C1756" s="75"/>
      <c r="D1756" s="76"/>
      <c r="E1756" s="75" t="s">
        <v>97</v>
      </c>
      <c r="F1756" s="75" t="s">
        <v>97</v>
      </c>
      <c r="G1756" s="77"/>
      <c r="H1756" s="77"/>
      <c r="I1756" s="80"/>
      <c r="J1756" s="77" t="s">
        <v>97</v>
      </c>
      <c r="K1756" s="79" t="s">
        <v>97</v>
      </c>
      <c r="L1756" s="79"/>
      <c r="M1756" s="80"/>
      <c r="N1756" s="79" t="s">
        <v>97</v>
      </c>
      <c r="O1756" s="81" t="str">
        <f t="array" ref="O1756">IF(A1756="", "", (IFNA(IF(A1756="", "", INDEX(UpdateSheet!$L:$L, MATCH(1, (UpdateSheet!$G:$G=MAXIFS(UpdateSheet!$G:$G, UpdateSheet!$H:$H, G1756, UpdateSheet!$G:$G, "&lt;=" &amp; D1756)) * (UpdateSheet!$H:$H=G1756), 0))), "") * J1756) +
(IFNA(IF(A1756="", "", INDEX(UpdateSheet!$P:$P, MATCH(1, (UpdateSheet!$G:$G=MAXIFS(UpdateSheet!$G:$G, UpdateSheet!$M:$M, K1756, UpdateSheet!$G:$G, "&lt;=" &amp; D1756)) * (UpdateSheet!$M:$M=K1756), 0))), "") * N1756)
)
</f>
        <v/>
      </c>
      <c r="P1756" s="86"/>
      <c r="Q1756" s="82" t="str">
        <f t="array" ref="Q1756">IF(A1756="", "", (IFNA(IF(A1756="", "", INDEX(UpdateSheet!$K:$K, MATCH(1, (UpdateSheet!$G:$G=MAXIFS(UpdateSheet!$G:$G, UpdateSheet!$H:$H, G1756, UpdateSheet!$I:$I, J1756, UpdateSheet!$G:$G, "&lt;=" &amp; D1756)) * (UpdateSheet!$H:$H=G1756) *(UpdateSheet!$I:$I=J1756), 0))), "")) +
(IFNA(IF(A1756="", "", INDEX(UpdateSheet!$O:$O, MATCH(1, (UpdateSheet!$G:$G=MAXIFS(UpdateSheet!$G:$G, UpdateSheet!$M:$M, K1756,UpdateSheet!$N:$N, N1756, UpdateSheet!$G:$G, "&lt;=" &amp; D1756)) * (UpdateSheet!$M:$M=K1756) *(UpdateSheet!$N:$N=N1756), 0))), ""))
)
</f>
        <v/>
      </c>
      <c r="R1756" s="81" t="s">
        <v>97</v>
      </c>
      <c r="S1756" s="63"/>
      <c r="T1756" s="87"/>
      <c r="U1756" s="84" t="s">
        <v>97</v>
      </c>
      <c r="V1756" s="84" t="s">
        <v>97</v>
      </c>
      <c r="W1756" s="85" t="b">
        <v>0</v>
      </c>
      <c r="X1756" s="63"/>
      <c r="Y1756" s="63"/>
      <c r="Z1756" s="63"/>
    </row>
    <row r="1757">
      <c r="A1757" s="75"/>
      <c r="B1757" s="94"/>
      <c r="C1757" s="75"/>
      <c r="D1757" s="76"/>
      <c r="E1757" s="75" t="s">
        <v>97</v>
      </c>
      <c r="F1757" s="75" t="s">
        <v>97</v>
      </c>
      <c r="G1757" s="77"/>
      <c r="H1757" s="77"/>
      <c r="I1757" s="80"/>
      <c r="J1757" s="77" t="s">
        <v>97</v>
      </c>
      <c r="K1757" s="79" t="s">
        <v>97</v>
      </c>
      <c r="L1757" s="79"/>
      <c r="M1757" s="80"/>
      <c r="N1757" s="79" t="s">
        <v>97</v>
      </c>
      <c r="O1757" s="81" t="str">
        <f t="array" ref="O1757">IF(A1757="", "", (IFNA(IF(A1757="", "", INDEX(UpdateSheet!$L:$L, MATCH(1, (UpdateSheet!$G:$G=MAXIFS(UpdateSheet!$G:$G, UpdateSheet!$H:$H, G1757, UpdateSheet!$G:$G, "&lt;=" &amp; D1757)) * (UpdateSheet!$H:$H=G1757), 0))), "") * J1757) +
(IFNA(IF(A1757="", "", INDEX(UpdateSheet!$P:$P, MATCH(1, (UpdateSheet!$G:$G=MAXIFS(UpdateSheet!$G:$G, UpdateSheet!$M:$M, K1757, UpdateSheet!$G:$G, "&lt;=" &amp; D1757)) * (UpdateSheet!$M:$M=K1757), 0))), "") * N1757)
)
</f>
        <v/>
      </c>
      <c r="P1757" s="86"/>
      <c r="Q1757" s="82" t="str">
        <f t="array" ref="Q1757">IF(A1757="", "", (IFNA(IF(A1757="", "", INDEX(UpdateSheet!$K:$K, MATCH(1, (UpdateSheet!$G:$G=MAXIFS(UpdateSheet!$G:$G, UpdateSheet!$H:$H, G1757, UpdateSheet!$I:$I, J1757, UpdateSheet!$G:$G, "&lt;=" &amp; D1757)) * (UpdateSheet!$H:$H=G1757) *(UpdateSheet!$I:$I=J1757), 0))), "")) +
(IFNA(IF(A1757="", "", INDEX(UpdateSheet!$O:$O, MATCH(1, (UpdateSheet!$G:$G=MAXIFS(UpdateSheet!$G:$G, UpdateSheet!$M:$M, K1757,UpdateSheet!$N:$N, N1757, UpdateSheet!$G:$G, "&lt;=" &amp; D1757)) * (UpdateSheet!$M:$M=K1757) *(UpdateSheet!$N:$N=N1757), 0))), ""))
)
</f>
        <v/>
      </c>
      <c r="R1757" s="81" t="s">
        <v>97</v>
      </c>
      <c r="S1757" s="63"/>
      <c r="T1757" s="87"/>
      <c r="U1757" s="84" t="s">
        <v>97</v>
      </c>
      <c r="V1757" s="84" t="s">
        <v>97</v>
      </c>
      <c r="W1757" s="85" t="b">
        <v>0</v>
      </c>
      <c r="X1757" s="63"/>
      <c r="Y1757" s="63"/>
      <c r="Z1757" s="63"/>
    </row>
    <row r="1758">
      <c r="A1758" s="75"/>
      <c r="B1758" s="94"/>
      <c r="C1758" s="75"/>
      <c r="D1758" s="76"/>
      <c r="E1758" s="75" t="s">
        <v>97</v>
      </c>
      <c r="F1758" s="75" t="s">
        <v>97</v>
      </c>
      <c r="G1758" s="77"/>
      <c r="H1758" s="77"/>
      <c r="I1758" s="80"/>
      <c r="J1758" s="77" t="s">
        <v>97</v>
      </c>
      <c r="K1758" s="79" t="s">
        <v>97</v>
      </c>
      <c r="L1758" s="79"/>
      <c r="M1758" s="80"/>
      <c r="N1758" s="79" t="s">
        <v>97</v>
      </c>
      <c r="O1758" s="81" t="str">
        <f t="array" ref="O1758">IF(A1758="", "", (IFNA(IF(A1758="", "", INDEX(UpdateSheet!$L:$L, MATCH(1, (UpdateSheet!$G:$G=MAXIFS(UpdateSheet!$G:$G, UpdateSheet!$H:$H, G1758, UpdateSheet!$G:$G, "&lt;=" &amp; D1758)) * (UpdateSheet!$H:$H=G1758), 0))), "") * J1758) +
(IFNA(IF(A1758="", "", INDEX(UpdateSheet!$P:$P, MATCH(1, (UpdateSheet!$G:$G=MAXIFS(UpdateSheet!$G:$G, UpdateSheet!$M:$M, K1758, UpdateSheet!$G:$G, "&lt;=" &amp; D1758)) * (UpdateSheet!$M:$M=K1758), 0))), "") * N1758)
)
</f>
        <v/>
      </c>
      <c r="P1758" s="86"/>
      <c r="Q1758" s="82" t="str">
        <f t="array" ref="Q1758">IF(A1758="", "", (IFNA(IF(A1758="", "", INDEX(UpdateSheet!$K:$K, MATCH(1, (UpdateSheet!$G:$G=MAXIFS(UpdateSheet!$G:$G, UpdateSheet!$H:$H, G1758, UpdateSheet!$I:$I, J1758, UpdateSheet!$G:$G, "&lt;=" &amp; D1758)) * (UpdateSheet!$H:$H=G1758) *(UpdateSheet!$I:$I=J1758), 0))), "")) +
(IFNA(IF(A1758="", "", INDEX(UpdateSheet!$O:$O, MATCH(1, (UpdateSheet!$G:$G=MAXIFS(UpdateSheet!$G:$G, UpdateSheet!$M:$M, K1758,UpdateSheet!$N:$N, N1758, UpdateSheet!$G:$G, "&lt;=" &amp; D1758)) * (UpdateSheet!$M:$M=K1758) *(UpdateSheet!$N:$N=N1758), 0))), ""))
)
</f>
        <v/>
      </c>
      <c r="R1758" s="81" t="s">
        <v>97</v>
      </c>
      <c r="S1758" s="63"/>
      <c r="T1758" s="87"/>
      <c r="U1758" s="84" t="s">
        <v>97</v>
      </c>
      <c r="V1758" s="84" t="s">
        <v>97</v>
      </c>
      <c r="W1758" s="85" t="b">
        <v>0</v>
      </c>
      <c r="X1758" s="63"/>
      <c r="Y1758" s="63"/>
      <c r="Z1758" s="63"/>
    </row>
    <row r="1759">
      <c r="A1759" s="75"/>
      <c r="B1759" s="94"/>
      <c r="C1759" s="75"/>
      <c r="D1759" s="76"/>
      <c r="E1759" s="75" t="s">
        <v>97</v>
      </c>
      <c r="F1759" s="75" t="s">
        <v>97</v>
      </c>
      <c r="G1759" s="77"/>
      <c r="H1759" s="77"/>
      <c r="I1759" s="80"/>
      <c r="J1759" s="77" t="s">
        <v>97</v>
      </c>
      <c r="K1759" s="79" t="s">
        <v>97</v>
      </c>
      <c r="L1759" s="79"/>
      <c r="M1759" s="80"/>
      <c r="N1759" s="79" t="s">
        <v>97</v>
      </c>
      <c r="O1759" s="81" t="str">
        <f t="array" ref="O1759">IF(A1759="", "", (IFNA(IF(A1759="", "", INDEX(UpdateSheet!$L:$L, MATCH(1, (UpdateSheet!$G:$G=MAXIFS(UpdateSheet!$G:$G, UpdateSheet!$H:$H, G1759, UpdateSheet!$G:$G, "&lt;=" &amp; D1759)) * (UpdateSheet!$H:$H=G1759), 0))), "") * J1759) +
(IFNA(IF(A1759="", "", INDEX(UpdateSheet!$P:$P, MATCH(1, (UpdateSheet!$G:$G=MAXIFS(UpdateSheet!$G:$G, UpdateSheet!$M:$M, K1759, UpdateSheet!$G:$G, "&lt;=" &amp; D1759)) * (UpdateSheet!$M:$M=K1759), 0))), "") * N1759)
)
</f>
        <v/>
      </c>
      <c r="P1759" s="86"/>
      <c r="Q1759" s="82" t="str">
        <f t="array" ref="Q1759">IF(A1759="", "", (IFNA(IF(A1759="", "", INDEX(UpdateSheet!$K:$K, MATCH(1, (UpdateSheet!$G:$G=MAXIFS(UpdateSheet!$G:$G, UpdateSheet!$H:$H, G1759, UpdateSheet!$I:$I, J1759, UpdateSheet!$G:$G, "&lt;=" &amp; D1759)) * (UpdateSheet!$H:$H=G1759) *(UpdateSheet!$I:$I=J1759), 0))), "")) +
(IFNA(IF(A1759="", "", INDEX(UpdateSheet!$O:$O, MATCH(1, (UpdateSheet!$G:$G=MAXIFS(UpdateSheet!$G:$G, UpdateSheet!$M:$M, K1759,UpdateSheet!$N:$N, N1759, UpdateSheet!$G:$G, "&lt;=" &amp; D1759)) * (UpdateSheet!$M:$M=K1759) *(UpdateSheet!$N:$N=N1759), 0))), ""))
)
</f>
        <v/>
      </c>
      <c r="R1759" s="81" t="s">
        <v>97</v>
      </c>
      <c r="S1759" s="63"/>
      <c r="T1759" s="87"/>
      <c r="U1759" s="84" t="s">
        <v>97</v>
      </c>
      <c r="V1759" s="84" t="s">
        <v>97</v>
      </c>
      <c r="W1759" s="85" t="b">
        <v>0</v>
      </c>
      <c r="X1759" s="63"/>
      <c r="Y1759" s="63"/>
      <c r="Z1759" s="63"/>
    </row>
    <row r="1760">
      <c r="A1760" s="75"/>
      <c r="B1760" s="94"/>
      <c r="C1760" s="75"/>
      <c r="D1760" s="76"/>
      <c r="E1760" s="75" t="s">
        <v>97</v>
      </c>
      <c r="F1760" s="75" t="s">
        <v>97</v>
      </c>
      <c r="G1760" s="77"/>
      <c r="H1760" s="77"/>
      <c r="I1760" s="80"/>
      <c r="J1760" s="77" t="s">
        <v>97</v>
      </c>
      <c r="K1760" s="79" t="s">
        <v>97</v>
      </c>
      <c r="L1760" s="79"/>
      <c r="M1760" s="80"/>
      <c r="N1760" s="79" t="s">
        <v>97</v>
      </c>
      <c r="O1760" s="81" t="str">
        <f t="array" ref="O1760">IF(A1760="", "", (IFNA(IF(A1760="", "", INDEX(UpdateSheet!$L:$L, MATCH(1, (UpdateSheet!$G:$G=MAXIFS(UpdateSheet!$G:$G, UpdateSheet!$H:$H, G1760, UpdateSheet!$G:$G, "&lt;=" &amp; D1760)) * (UpdateSheet!$H:$H=G1760), 0))), "") * J1760) +
(IFNA(IF(A1760="", "", INDEX(UpdateSheet!$P:$P, MATCH(1, (UpdateSheet!$G:$G=MAXIFS(UpdateSheet!$G:$G, UpdateSheet!$M:$M, K1760, UpdateSheet!$G:$G, "&lt;=" &amp; D1760)) * (UpdateSheet!$M:$M=K1760), 0))), "") * N1760)
)
</f>
        <v/>
      </c>
      <c r="P1760" s="86"/>
      <c r="Q1760" s="82" t="str">
        <f t="array" ref="Q1760">IF(A1760="", "", (IFNA(IF(A1760="", "", INDEX(UpdateSheet!$K:$K, MATCH(1, (UpdateSheet!$G:$G=MAXIFS(UpdateSheet!$G:$G, UpdateSheet!$H:$H, G1760, UpdateSheet!$I:$I, J1760, UpdateSheet!$G:$G, "&lt;=" &amp; D1760)) * (UpdateSheet!$H:$H=G1760) *(UpdateSheet!$I:$I=J1760), 0))), "")) +
(IFNA(IF(A1760="", "", INDEX(UpdateSheet!$O:$O, MATCH(1, (UpdateSheet!$G:$G=MAXIFS(UpdateSheet!$G:$G, UpdateSheet!$M:$M, K1760,UpdateSheet!$N:$N, N1760, UpdateSheet!$G:$G, "&lt;=" &amp; D1760)) * (UpdateSheet!$M:$M=K1760) *(UpdateSheet!$N:$N=N1760), 0))), ""))
)
</f>
        <v/>
      </c>
      <c r="R1760" s="81" t="s">
        <v>97</v>
      </c>
      <c r="S1760" s="63"/>
      <c r="T1760" s="87"/>
      <c r="U1760" s="84" t="s">
        <v>97</v>
      </c>
      <c r="V1760" s="84" t="s">
        <v>97</v>
      </c>
      <c r="W1760" s="85" t="b">
        <v>0</v>
      </c>
      <c r="X1760" s="63"/>
      <c r="Y1760" s="63"/>
      <c r="Z1760" s="63"/>
    </row>
    <row r="1761">
      <c r="A1761" s="75"/>
      <c r="B1761" s="94"/>
      <c r="C1761" s="75"/>
      <c r="D1761" s="76"/>
      <c r="E1761" s="75" t="s">
        <v>97</v>
      </c>
      <c r="F1761" s="75" t="s">
        <v>97</v>
      </c>
      <c r="G1761" s="77"/>
      <c r="H1761" s="77"/>
      <c r="I1761" s="80"/>
      <c r="J1761" s="77" t="s">
        <v>97</v>
      </c>
      <c r="K1761" s="79" t="s">
        <v>97</v>
      </c>
      <c r="L1761" s="79"/>
      <c r="M1761" s="80"/>
      <c r="N1761" s="79" t="s">
        <v>97</v>
      </c>
      <c r="O1761" s="81" t="str">
        <f t="array" ref="O1761">IF(A1761="", "", (IFNA(IF(A1761="", "", INDEX(UpdateSheet!$L:$L, MATCH(1, (UpdateSheet!$G:$G=MAXIFS(UpdateSheet!$G:$G, UpdateSheet!$H:$H, G1761, UpdateSheet!$G:$G, "&lt;=" &amp; D1761)) * (UpdateSheet!$H:$H=G1761), 0))), "") * J1761) +
(IFNA(IF(A1761="", "", INDEX(UpdateSheet!$P:$P, MATCH(1, (UpdateSheet!$G:$G=MAXIFS(UpdateSheet!$G:$G, UpdateSheet!$M:$M, K1761, UpdateSheet!$G:$G, "&lt;=" &amp; D1761)) * (UpdateSheet!$M:$M=K1761), 0))), "") * N1761)
)
</f>
        <v/>
      </c>
      <c r="P1761" s="86"/>
      <c r="Q1761" s="82" t="str">
        <f t="array" ref="Q1761">IF(A1761="", "", (IFNA(IF(A1761="", "", INDEX(UpdateSheet!$K:$K, MATCH(1, (UpdateSheet!$G:$G=MAXIFS(UpdateSheet!$G:$G, UpdateSheet!$H:$H, G1761, UpdateSheet!$I:$I, J1761, UpdateSheet!$G:$G, "&lt;=" &amp; D1761)) * (UpdateSheet!$H:$H=G1761) *(UpdateSheet!$I:$I=J1761), 0))), "")) +
(IFNA(IF(A1761="", "", INDEX(UpdateSheet!$O:$O, MATCH(1, (UpdateSheet!$G:$G=MAXIFS(UpdateSheet!$G:$G, UpdateSheet!$M:$M, K1761,UpdateSheet!$N:$N, N1761, UpdateSheet!$G:$G, "&lt;=" &amp; D1761)) * (UpdateSheet!$M:$M=K1761) *(UpdateSheet!$N:$N=N1761), 0))), ""))
)
</f>
        <v/>
      </c>
      <c r="R1761" s="81" t="s">
        <v>97</v>
      </c>
      <c r="S1761" s="63"/>
      <c r="T1761" s="87"/>
      <c r="U1761" s="84" t="s">
        <v>97</v>
      </c>
      <c r="V1761" s="84" t="s">
        <v>97</v>
      </c>
      <c r="W1761" s="85" t="b">
        <v>0</v>
      </c>
      <c r="X1761" s="63"/>
      <c r="Y1761" s="63"/>
      <c r="Z1761" s="63"/>
    </row>
    <row r="1762">
      <c r="A1762" s="75"/>
      <c r="B1762" s="94"/>
      <c r="C1762" s="75"/>
      <c r="D1762" s="76"/>
      <c r="E1762" s="75" t="s">
        <v>97</v>
      </c>
      <c r="F1762" s="75" t="s">
        <v>97</v>
      </c>
      <c r="G1762" s="77"/>
      <c r="H1762" s="77"/>
      <c r="I1762" s="80"/>
      <c r="J1762" s="77" t="s">
        <v>97</v>
      </c>
      <c r="K1762" s="79" t="s">
        <v>97</v>
      </c>
      <c r="L1762" s="79"/>
      <c r="M1762" s="80"/>
      <c r="N1762" s="79" t="s">
        <v>97</v>
      </c>
      <c r="O1762" s="81" t="str">
        <f t="array" ref="O1762">IF(A1762="", "", (IFNA(IF(A1762="", "", INDEX(UpdateSheet!$L:$L, MATCH(1, (UpdateSheet!$G:$G=MAXIFS(UpdateSheet!$G:$G, UpdateSheet!$H:$H, G1762, UpdateSheet!$G:$G, "&lt;=" &amp; D1762)) * (UpdateSheet!$H:$H=G1762), 0))), "") * J1762) +
(IFNA(IF(A1762="", "", INDEX(UpdateSheet!$P:$P, MATCH(1, (UpdateSheet!$G:$G=MAXIFS(UpdateSheet!$G:$G, UpdateSheet!$M:$M, K1762, UpdateSheet!$G:$G, "&lt;=" &amp; D1762)) * (UpdateSheet!$M:$M=K1762), 0))), "") * N1762)
)
</f>
        <v/>
      </c>
      <c r="P1762" s="86"/>
      <c r="Q1762" s="82" t="str">
        <f t="array" ref="Q1762">IF(A1762="", "", (IFNA(IF(A1762="", "", INDEX(UpdateSheet!$K:$K, MATCH(1, (UpdateSheet!$G:$G=MAXIFS(UpdateSheet!$G:$G, UpdateSheet!$H:$H, G1762, UpdateSheet!$I:$I, J1762, UpdateSheet!$G:$G, "&lt;=" &amp; D1762)) * (UpdateSheet!$H:$H=G1762) *(UpdateSheet!$I:$I=J1762), 0))), "")) +
(IFNA(IF(A1762="", "", INDEX(UpdateSheet!$O:$O, MATCH(1, (UpdateSheet!$G:$G=MAXIFS(UpdateSheet!$G:$G, UpdateSheet!$M:$M, K1762,UpdateSheet!$N:$N, N1762, UpdateSheet!$G:$G, "&lt;=" &amp; D1762)) * (UpdateSheet!$M:$M=K1762) *(UpdateSheet!$N:$N=N1762), 0))), ""))
)
</f>
        <v/>
      </c>
      <c r="R1762" s="81" t="s">
        <v>97</v>
      </c>
      <c r="S1762" s="63"/>
      <c r="T1762" s="87"/>
      <c r="U1762" s="84" t="s">
        <v>97</v>
      </c>
      <c r="V1762" s="84" t="s">
        <v>97</v>
      </c>
      <c r="W1762" s="85" t="b">
        <v>0</v>
      </c>
      <c r="X1762" s="63"/>
      <c r="Y1762" s="63"/>
      <c r="Z1762" s="63"/>
    </row>
    <row r="1763">
      <c r="A1763" s="75"/>
      <c r="B1763" s="94"/>
      <c r="C1763" s="75"/>
      <c r="D1763" s="76"/>
      <c r="E1763" s="75" t="s">
        <v>97</v>
      </c>
      <c r="F1763" s="75" t="s">
        <v>97</v>
      </c>
      <c r="G1763" s="77"/>
      <c r="H1763" s="77"/>
      <c r="I1763" s="80"/>
      <c r="J1763" s="77" t="s">
        <v>97</v>
      </c>
      <c r="K1763" s="79" t="s">
        <v>97</v>
      </c>
      <c r="L1763" s="79"/>
      <c r="M1763" s="80"/>
      <c r="N1763" s="79" t="s">
        <v>97</v>
      </c>
      <c r="O1763" s="81" t="str">
        <f t="array" ref="O1763">IF(A1763="", "", (IFNA(IF(A1763="", "", INDEX(UpdateSheet!$L:$L, MATCH(1, (UpdateSheet!$G:$G=MAXIFS(UpdateSheet!$G:$G, UpdateSheet!$H:$H, G1763, UpdateSheet!$G:$G, "&lt;=" &amp; D1763)) * (UpdateSheet!$H:$H=G1763), 0))), "") * J1763) +
(IFNA(IF(A1763="", "", INDEX(UpdateSheet!$P:$P, MATCH(1, (UpdateSheet!$G:$G=MAXIFS(UpdateSheet!$G:$G, UpdateSheet!$M:$M, K1763, UpdateSheet!$G:$G, "&lt;=" &amp; D1763)) * (UpdateSheet!$M:$M=K1763), 0))), "") * N1763)
)
</f>
        <v/>
      </c>
      <c r="P1763" s="86"/>
      <c r="Q1763" s="82" t="str">
        <f t="array" ref="Q1763">IF(A1763="", "", (IFNA(IF(A1763="", "", INDEX(UpdateSheet!$K:$K, MATCH(1, (UpdateSheet!$G:$G=MAXIFS(UpdateSheet!$G:$G, UpdateSheet!$H:$H, G1763, UpdateSheet!$I:$I, J1763, UpdateSheet!$G:$G, "&lt;=" &amp; D1763)) * (UpdateSheet!$H:$H=G1763) *(UpdateSheet!$I:$I=J1763), 0))), "")) +
(IFNA(IF(A1763="", "", INDEX(UpdateSheet!$O:$O, MATCH(1, (UpdateSheet!$G:$G=MAXIFS(UpdateSheet!$G:$G, UpdateSheet!$M:$M, K1763,UpdateSheet!$N:$N, N1763, UpdateSheet!$G:$G, "&lt;=" &amp; D1763)) * (UpdateSheet!$M:$M=K1763) *(UpdateSheet!$N:$N=N1763), 0))), ""))
)
</f>
        <v/>
      </c>
      <c r="R1763" s="81" t="s">
        <v>97</v>
      </c>
      <c r="S1763" s="63"/>
      <c r="T1763" s="87"/>
      <c r="U1763" s="84" t="s">
        <v>97</v>
      </c>
      <c r="V1763" s="84" t="s">
        <v>97</v>
      </c>
      <c r="W1763" s="85" t="b">
        <v>0</v>
      </c>
      <c r="X1763" s="63"/>
      <c r="Y1763" s="63"/>
      <c r="Z1763" s="63"/>
    </row>
    <row r="1764">
      <c r="A1764" s="75"/>
      <c r="B1764" s="94"/>
      <c r="C1764" s="75"/>
      <c r="D1764" s="76"/>
      <c r="E1764" s="75" t="s">
        <v>97</v>
      </c>
      <c r="F1764" s="75" t="s">
        <v>97</v>
      </c>
      <c r="G1764" s="77"/>
      <c r="H1764" s="77"/>
      <c r="I1764" s="80"/>
      <c r="J1764" s="77" t="s">
        <v>97</v>
      </c>
      <c r="K1764" s="79" t="s">
        <v>97</v>
      </c>
      <c r="L1764" s="79"/>
      <c r="M1764" s="80"/>
      <c r="N1764" s="79" t="s">
        <v>97</v>
      </c>
      <c r="O1764" s="81" t="str">
        <f t="array" ref="O1764">IF(A1764="", "", (IFNA(IF(A1764="", "", INDEX(UpdateSheet!$L:$L, MATCH(1, (UpdateSheet!$G:$G=MAXIFS(UpdateSheet!$G:$G, UpdateSheet!$H:$H, G1764, UpdateSheet!$G:$G, "&lt;=" &amp; D1764)) * (UpdateSheet!$H:$H=G1764), 0))), "") * J1764) +
(IFNA(IF(A1764="", "", INDEX(UpdateSheet!$P:$P, MATCH(1, (UpdateSheet!$G:$G=MAXIFS(UpdateSheet!$G:$G, UpdateSheet!$M:$M, K1764, UpdateSheet!$G:$G, "&lt;=" &amp; D1764)) * (UpdateSheet!$M:$M=K1764), 0))), "") * N1764)
)
</f>
        <v/>
      </c>
      <c r="P1764" s="86"/>
      <c r="Q1764" s="82" t="str">
        <f t="array" ref="Q1764">IF(A1764="", "", (IFNA(IF(A1764="", "", INDEX(UpdateSheet!$K:$K, MATCH(1, (UpdateSheet!$G:$G=MAXIFS(UpdateSheet!$G:$G, UpdateSheet!$H:$H, G1764, UpdateSheet!$I:$I, J1764, UpdateSheet!$G:$G, "&lt;=" &amp; D1764)) * (UpdateSheet!$H:$H=G1764) *(UpdateSheet!$I:$I=J1764), 0))), "")) +
(IFNA(IF(A1764="", "", INDEX(UpdateSheet!$O:$O, MATCH(1, (UpdateSheet!$G:$G=MAXIFS(UpdateSheet!$G:$G, UpdateSheet!$M:$M, K1764,UpdateSheet!$N:$N, N1764, UpdateSheet!$G:$G, "&lt;=" &amp; D1764)) * (UpdateSheet!$M:$M=K1764) *(UpdateSheet!$N:$N=N1764), 0))), ""))
)
</f>
        <v/>
      </c>
      <c r="R1764" s="81" t="s">
        <v>97</v>
      </c>
      <c r="S1764" s="63"/>
      <c r="T1764" s="87"/>
      <c r="U1764" s="84" t="s">
        <v>97</v>
      </c>
      <c r="V1764" s="84" t="s">
        <v>97</v>
      </c>
      <c r="W1764" s="85" t="b">
        <v>0</v>
      </c>
      <c r="X1764" s="63"/>
      <c r="Y1764" s="63"/>
      <c r="Z1764" s="63"/>
    </row>
    <row r="1765">
      <c r="A1765" s="75"/>
      <c r="B1765" s="94"/>
      <c r="C1765" s="75"/>
      <c r="D1765" s="76"/>
      <c r="E1765" s="75" t="s">
        <v>97</v>
      </c>
      <c r="F1765" s="75" t="s">
        <v>97</v>
      </c>
      <c r="G1765" s="77"/>
      <c r="H1765" s="77"/>
      <c r="I1765" s="80"/>
      <c r="J1765" s="77" t="s">
        <v>97</v>
      </c>
      <c r="K1765" s="79" t="s">
        <v>97</v>
      </c>
      <c r="L1765" s="79"/>
      <c r="M1765" s="80"/>
      <c r="N1765" s="79" t="s">
        <v>97</v>
      </c>
      <c r="O1765" s="81" t="str">
        <f t="array" ref="O1765">IF(A1765="", "", (IFNA(IF(A1765="", "", INDEX(UpdateSheet!$L:$L, MATCH(1, (UpdateSheet!$G:$G=MAXIFS(UpdateSheet!$G:$G, UpdateSheet!$H:$H, G1765, UpdateSheet!$G:$G, "&lt;=" &amp; D1765)) * (UpdateSheet!$H:$H=G1765), 0))), "") * J1765) +
(IFNA(IF(A1765="", "", INDEX(UpdateSheet!$P:$P, MATCH(1, (UpdateSheet!$G:$G=MAXIFS(UpdateSheet!$G:$G, UpdateSheet!$M:$M, K1765, UpdateSheet!$G:$G, "&lt;=" &amp; D1765)) * (UpdateSheet!$M:$M=K1765), 0))), "") * N1765)
)
</f>
        <v/>
      </c>
      <c r="P1765" s="86"/>
      <c r="Q1765" s="82" t="str">
        <f t="array" ref="Q1765">IF(A1765="", "", (IFNA(IF(A1765="", "", INDEX(UpdateSheet!$K:$K, MATCH(1, (UpdateSheet!$G:$G=MAXIFS(UpdateSheet!$G:$G, UpdateSheet!$H:$H, G1765, UpdateSheet!$I:$I, J1765, UpdateSheet!$G:$G, "&lt;=" &amp; D1765)) * (UpdateSheet!$H:$H=G1765) *(UpdateSheet!$I:$I=J1765), 0))), "")) +
(IFNA(IF(A1765="", "", INDEX(UpdateSheet!$O:$O, MATCH(1, (UpdateSheet!$G:$G=MAXIFS(UpdateSheet!$G:$G, UpdateSheet!$M:$M, K1765,UpdateSheet!$N:$N, N1765, UpdateSheet!$G:$G, "&lt;=" &amp; D1765)) * (UpdateSheet!$M:$M=K1765) *(UpdateSheet!$N:$N=N1765), 0))), ""))
)
</f>
        <v/>
      </c>
      <c r="R1765" s="81" t="s">
        <v>97</v>
      </c>
      <c r="S1765" s="63"/>
      <c r="T1765" s="87"/>
      <c r="U1765" s="84" t="s">
        <v>97</v>
      </c>
      <c r="V1765" s="84" t="s">
        <v>97</v>
      </c>
      <c r="W1765" s="85" t="b">
        <v>0</v>
      </c>
      <c r="X1765" s="63"/>
      <c r="Y1765" s="63"/>
      <c r="Z1765" s="63"/>
    </row>
    <row r="1766">
      <c r="A1766" s="75"/>
      <c r="B1766" s="94"/>
      <c r="C1766" s="75"/>
      <c r="D1766" s="76"/>
      <c r="E1766" s="75" t="s">
        <v>97</v>
      </c>
      <c r="F1766" s="75" t="s">
        <v>97</v>
      </c>
      <c r="G1766" s="77"/>
      <c r="H1766" s="77"/>
      <c r="I1766" s="80"/>
      <c r="J1766" s="77" t="s">
        <v>97</v>
      </c>
      <c r="K1766" s="79" t="s">
        <v>97</v>
      </c>
      <c r="L1766" s="79"/>
      <c r="M1766" s="80"/>
      <c r="N1766" s="79" t="s">
        <v>97</v>
      </c>
      <c r="O1766" s="81" t="str">
        <f t="array" ref="O1766">IF(A1766="", "", (IFNA(IF(A1766="", "", INDEX(UpdateSheet!$L:$L, MATCH(1, (UpdateSheet!$G:$G=MAXIFS(UpdateSheet!$G:$G, UpdateSheet!$H:$H, G1766, UpdateSheet!$G:$G, "&lt;=" &amp; D1766)) * (UpdateSheet!$H:$H=G1766), 0))), "") * J1766) +
(IFNA(IF(A1766="", "", INDEX(UpdateSheet!$P:$P, MATCH(1, (UpdateSheet!$G:$G=MAXIFS(UpdateSheet!$G:$G, UpdateSheet!$M:$M, K1766, UpdateSheet!$G:$G, "&lt;=" &amp; D1766)) * (UpdateSheet!$M:$M=K1766), 0))), "") * N1766)
)
</f>
        <v/>
      </c>
      <c r="P1766" s="86"/>
      <c r="Q1766" s="82" t="str">
        <f t="array" ref="Q1766">IF(A1766="", "", (IFNA(IF(A1766="", "", INDEX(UpdateSheet!$K:$K, MATCH(1, (UpdateSheet!$G:$G=MAXIFS(UpdateSheet!$G:$G, UpdateSheet!$H:$H, G1766, UpdateSheet!$I:$I, J1766, UpdateSheet!$G:$G, "&lt;=" &amp; D1766)) * (UpdateSheet!$H:$H=G1766) *(UpdateSheet!$I:$I=J1766), 0))), "")) +
(IFNA(IF(A1766="", "", INDEX(UpdateSheet!$O:$O, MATCH(1, (UpdateSheet!$G:$G=MAXIFS(UpdateSheet!$G:$G, UpdateSheet!$M:$M, K1766,UpdateSheet!$N:$N, N1766, UpdateSheet!$G:$G, "&lt;=" &amp; D1766)) * (UpdateSheet!$M:$M=K1766) *(UpdateSheet!$N:$N=N1766), 0))), ""))
)
</f>
        <v/>
      </c>
      <c r="R1766" s="81" t="s">
        <v>97</v>
      </c>
      <c r="S1766" s="63"/>
      <c r="T1766" s="87"/>
      <c r="U1766" s="84" t="s">
        <v>97</v>
      </c>
      <c r="V1766" s="84" t="s">
        <v>97</v>
      </c>
      <c r="W1766" s="85" t="b">
        <v>0</v>
      </c>
      <c r="X1766" s="63"/>
      <c r="Y1766" s="63"/>
      <c r="Z1766" s="63"/>
    </row>
    <row r="1767">
      <c r="A1767" s="75"/>
      <c r="B1767" s="94"/>
      <c r="C1767" s="75"/>
      <c r="D1767" s="76"/>
      <c r="E1767" s="75" t="s">
        <v>97</v>
      </c>
      <c r="F1767" s="75" t="s">
        <v>97</v>
      </c>
      <c r="G1767" s="77"/>
      <c r="H1767" s="77"/>
      <c r="I1767" s="80"/>
      <c r="J1767" s="77" t="s">
        <v>97</v>
      </c>
      <c r="K1767" s="79" t="s">
        <v>97</v>
      </c>
      <c r="L1767" s="79"/>
      <c r="M1767" s="80"/>
      <c r="N1767" s="79" t="s">
        <v>97</v>
      </c>
      <c r="O1767" s="81" t="str">
        <f t="array" ref="O1767">IF(A1767="", "", (IFNA(IF(A1767="", "", INDEX(UpdateSheet!$L:$L, MATCH(1, (UpdateSheet!$G:$G=MAXIFS(UpdateSheet!$G:$G, UpdateSheet!$H:$H, G1767, UpdateSheet!$G:$G, "&lt;=" &amp; D1767)) * (UpdateSheet!$H:$H=G1767), 0))), "") * J1767) +
(IFNA(IF(A1767="", "", INDEX(UpdateSheet!$P:$P, MATCH(1, (UpdateSheet!$G:$G=MAXIFS(UpdateSheet!$G:$G, UpdateSheet!$M:$M, K1767, UpdateSheet!$G:$G, "&lt;=" &amp; D1767)) * (UpdateSheet!$M:$M=K1767), 0))), "") * N1767)
)
</f>
        <v/>
      </c>
      <c r="P1767" s="86"/>
      <c r="Q1767" s="82" t="str">
        <f t="array" ref="Q1767">IF(A1767="", "", (IFNA(IF(A1767="", "", INDEX(UpdateSheet!$K:$K, MATCH(1, (UpdateSheet!$G:$G=MAXIFS(UpdateSheet!$G:$G, UpdateSheet!$H:$H, G1767, UpdateSheet!$I:$I, J1767, UpdateSheet!$G:$G, "&lt;=" &amp; D1767)) * (UpdateSheet!$H:$H=G1767) *(UpdateSheet!$I:$I=J1767), 0))), "")) +
(IFNA(IF(A1767="", "", INDEX(UpdateSheet!$O:$O, MATCH(1, (UpdateSheet!$G:$G=MAXIFS(UpdateSheet!$G:$G, UpdateSheet!$M:$M, K1767,UpdateSheet!$N:$N, N1767, UpdateSheet!$G:$G, "&lt;=" &amp; D1767)) * (UpdateSheet!$M:$M=K1767) *(UpdateSheet!$N:$N=N1767), 0))), ""))
)
</f>
        <v/>
      </c>
      <c r="R1767" s="81" t="s">
        <v>97</v>
      </c>
      <c r="S1767" s="63"/>
      <c r="T1767" s="87"/>
      <c r="U1767" s="84" t="s">
        <v>97</v>
      </c>
      <c r="V1767" s="84" t="s">
        <v>97</v>
      </c>
      <c r="W1767" s="85" t="b">
        <v>0</v>
      </c>
      <c r="X1767" s="63"/>
      <c r="Y1767" s="63"/>
      <c r="Z1767" s="63"/>
    </row>
    <row r="1768">
      <c r="A1768" s="75"/>
      <c r="B1768" s="94"/>
      <c r="C1768" s="75"/>
      <c r="D1768" s="76"/>
      <c r="E1768" s="75" t="s">
        <v>97</v>
      </c>
      <c r="F1768" s="75" t="s">
        <v>97</v>
      </c>
      <c r="G1768" s="77"/>
      <c r="H1768" s="77"/>
      <c r="I1768" s="80"/>
      <c r="J1768" s="77" t="s">
        <v>97</v>
      </c>
      <c r="K1768" s="79" t="s">
        <v>97</v>
      </c>
      <c r="L1768" s="79"/>
      <c r="M1768" s="80"/>
      <c r="N1768" s="79" t="s">
        <v>97</v>
      </c>
      <c r="O1768" s="81" t="str">
        <f t="array" ref="O1768">IF(A1768="", "", (IFNA(IF(A1768="", "", INDEX(UpdateSheet!$L:$L, MATCH(1, (UpdateSheet!$G:$G=MAXIFS(UpdateSheet!$G:$G, UpdateSheet!$H:$H, G1768, UpdateSheet!$G:$G, "&lt;=" &amp; D1768)) * (UpdateSheet!$H:$H=G1768), 0))), "") * J1768) +
(IFNA(IF(A1768="", "", INDEX(UpdateSheet!$P:$P, MATCH(1, (UpdateSheet!$G:$G=MAXIFS(UpdateSheet!$G:$G, UpdateSheet!$M:$M, K1768, UpdateSheet!$G:$G, "&lt;=" &amp; D1768)) * (UpdateSheet!$M:$M=K1768), 0))), "") * N1768)
)
</f>
        <v/>
      </c>
      <c r="P1768" s="86"/>
      <c r="Q1768" s="82" t="str">
        <f t="array" ref="Q1768">IF(A1768="", "", (IFNA(IF(A1768="", "", INDEX(UpdateSheet!$K:$K, MATCH(1, (UpdateSheet!$G:$G=MAXIFS(UpdateSheet!$G:$G, UpdateSheet!$H:$H, G1768, UpdateSheet!$I:$I, J1768, UpdateSheet!$G:$G, "&lt;=" &amp; D1768)) * (UpdateSheet!$H:$H=G1768) *(UpdateSheet!$I:$I=J1768), 0))), "")) +
(IFNA(IF(A1768="", "", INDEX(UpdateSheet!$O:$O, MATCH(1, (UpdateSheet!$G:$G=MAXIFS(UpdateSheet!$G:$G, UpdateSheet!$M:$M, K1768,UpdateSheet!$N:$N, N1768, UpdateSheet!$G:$G, "&lt;=" &amp; D1768)) * (UpdateSheet!$M:$M=K1768) *(UpdateSheet!$N:$N=N1768), 0))), ""))
)
</f>
        <v/>
      </c>
      <c r="R1768" s="81" t="s">
        <v>97</v>
      </c>
      <c r="S1768" s="63"/>
      <c r="T1768" s="87"/>
      <c r="U1768" s="84" t="s">
        <v>97</v>
      </c>
      <c r="V1768" s="84" t="s">
        <v>97</v>
      </c>
      <c r="W1768" s="85" t="b">
        <v>0</v>
      </c>
      <c r="X1768" s="63"/>
      <c r="Y1768" s="63"/>
      <c r="Z1768" s="63"/>
    </row>
    <row r="1769">
      <c r="A1769" s="75"/>
      <c r="B1769" s="94"/>
      <c r="C1769" s="75"/>
      <c r="D1769" s="76"/>
      <c r="E1769" s="75" t="s">
        <v>97</v>
      </c>
      <c r="F1769" s="75" t="s">
        <v>97</v>
      </c>
      <c r="G1769" s="77"/>
      <c r="H1769" s="77"/>
      <c r="I1769" s="80"/>
      <c r="J1769" s="77" t="s">
        <v>97</v>
      </c>
      <c r="K1769" s="79" t="s">
        <v>97</v>
      </c>
      <c r="L1769" s="79"/>
      <c r="M1769" s="80"/>
      <c r="N1769" s="79" t="s">
        <v>97</v>
      </c>
      <c r="O1769" s="81" t="str">
        <f t="array" ref="O1769">IF(A1769="", "", (IFNA(IF(A1769="", "", INDEX(UpdateSheet!$L:$L, MATCH(1, (UpdateSheet!$G:$G=MAXIFS(UpdateSheet!$G:$G, UpdateSheet!$H:$H, G1769, UpdateSheet!$G:$G, "&lt;=" &amp; D1769)) * (UpdateSheet!$H:$H=G1769), 0))), "") * J1769) +
(IFNA(IF(A1769="", "", INDEX(UpdateSheet!$P:$P, MATCH(1, (UpdateSheet!$G:$G=MAXIFS(UpdateSheet!$G:$G, UpdateSheet!$M:$M, K1769, UpdateSheet!$G:$G, "&lt;=" &amp; D1769)) * (UpdateSheet!$M:$M=K1769), 0))), "") * N1769)
)
</f>
        <v/>
      </c>
      <c r="P1769" s="86"/>
      <c r="Q1769" s="82" t="str">
        <f t="array" ref="Q1769">IF(A1769="", "", (IFNA(IF(A1769="", "", INDEX(UpdateSheet!$K:$K, MATCH(1, (UpdateSheet!$G:$G=MAXIFS(UpdateSheet!$G:$G, UpdateSheet!$H:$H, G1769, UpdateSheet!$I:$I, J1769, UpdateSheet!$G:$G, "&lt;=" &amp; D1769)) * (UpdateSheet!$H:$H=G1769) *(UpdateSheet!$I:$I=J1769), 0))), "")) +
(IFNA(IF(A1769="", "", INDEX(UpdateSheet!$O:$O, MATCH(1, (UpdateSheet!$G:$G=MAXIFS(UpdateSheet!$G:$G, UpdateSheet!$M:$M, K1769,UpdateSheet!$N:$N, N1769, UpdateSheet!$G:$G, "&lt;=" &amp; D1769)) * (UpdateSheet!$M:$M=K1769) *(UpdateSheet!$N:$N=N1769), 0))), ""))
)
</f>
        <v/>
      </c>
      <c r="R1769" s="81" t="s">
        <v>97</v>
      </c>
      <c r="S1769" s="63"/>
      <c r="T1769" s="87"/>
      <c r="U1769" s="84" t="s">
        <v>97</v>
      </c>
      <c r="V1769" s="84" t="s">
        <v>97</v>
      </c>
      <c r="W1769" s="85" t="b">
        <v>0</v>
      </c>
      <c r="X1769" s="63"/>
      <c r="Y1769" s="63"/>
      <c r="Z1769" s="63"/>
    </row>
    <row r="1770">
      <c r="A1770" s="75"/>
      <c r="B1770" s="94"/>
      <c r="C1770" s="75"/>
      <c r="D1770" s="76"/>
      <c r="E1770" s="75" t="s">
        <v>97</v>
      </c>
      <c r="F1770" s="75" t="s">
        <v>97</v>
      </c>
      <c r="G1770" s="77"/>
      <c r="H1770" s="77"/>
      <c r="I1770" s="80"/>
      <c r="J1770" s="77" t="s">
        <v>97</v>
      </c>
      <c r="K1770" s="79" t="s">
        <v>97</v>
      </c>
      <c r="L1770" s="79"/>
      <c r="M1770" s="80"/>
      <c r="N1770" s="79" t="s">
        <v>97</v>
      </c>
      <c r="O1770" s="81" t="str">
        <f t="array" ref="O1770">IF(A1770="", "", (IFNA(IF(A1770="", "", INDEX(UpdateSheet!$L:$L, MATCH(1, (UpdateSheet!$G:$G=MAXIFS(UpdateSheet!$G:$G, UpdateSheet!$H:$H, G1770, UpdateSheet!$G:$G, "&lt;=" &amp; D1770)) * (UpdateSheet!$H:$H=G1770), 0))), "") * J1770) +
(IFNA(IF(A1770="", "", INDEX(UpdateSheet!$P:$P, MATCH(1, (UpdateSheet!$G:$G=MAXIFS(UpdateSheet!$G:$G, UpdateSheet!$M:$M, K1770, UpdateSheet!$G:$G, "&lt;=" &amp; D1770)) * (UpdateSheet!$M:$M=K1770), 0))), "") * N1770)
)
</f>
        <v/>
      </c>
      <c r="P1770" s="86"/>
      <c r="Q1770" s="82" t="str">
        <f t="array" ref="Q1770">IF(A1770="", "", (IFNA(IF(A1770="", "", INDEX(UpdateSheet!$K:$K, MATCH(1, (UpdateSheet!$G:$G=MAXIFS(UpdateSheet!$G:$G, UpdateSheet!$H:$H, G1770, UpdateSheet!$I:$I, J1770, UpdateSheet!$G:$G, "&lt;=" &amp; D1770)) * (UpdateSheet!$H:$H=G1770) *(UpdateSheet!$I:$I=J1770), 0))), "")) +
(IFNA(IF(A1770="", "", INDEX(UpdateSheet!$O:$O, MATCH(1, (UpdateSheet!$G:$G=MAXIFS(UpdateSheet!$G:$G, UpdateSheet!$M:$M, K1770,UpdateSheet!$N:$N, N1770, UpdateSheet!$G:$G, "&lt;=" &amp; D1770)) * (UpdateSheet!$M:$M=K1770) *(UpdateSheet!$N:$N=N1770), 0))), ""))
)
</f>
        <v/>
      </c>
      <c r="R1770" s="81" t="s">
        <v>97</v>
      </c>
      <c r="S1770" s="63"/>
      <c r="T1770" s="87"/>
      <c r="U1770" s="84" t="s">
        <v>97</v>
      </c>
      <c r="V1770" s="84" t="s">
        <v>97</v>
      </c>
      <c r="W1770" s="85" t="b">
        <v>0</v>
      </c>
      <c r="X1770" s="63"/>
      <c r="Y1770" s="63"/>
      <c r="Z1770" s="63"/>
    </row>
    <row r="1771">
      <c r="A1771" s="75"/>
      <c r="B1771" s="94"/>
      <c r="C1771" s="75"/>
      <c r="D1771" s="76"/>
      <c r="E1771" s="75" t="s">
        <v>97</v>
      </c>
      <c r="F1771" s="75" t="s">
        <v>97</v>
      </c>
      <c r="G1771" s="77"/>
      <c r="H1771" s="77"/>
      <c r="I1771" s="80"/>
      <c r="J1771" s="77" t="s">
        <v>97</v>
      </c>
      <c r="K1771" s="79" t="s">
        <v>97</v>
      </c>
      <c r="L1771" s="79"/>
      <c r="M1771" s="80"/>
      <c r="N1771" s="79" t="s">
        <v>97</v>
      </c>
      <c r="O1771" s="81" t="str">
        <f t="array" ref="O1771">IF(A1771="", "", (IFNA(IF(A1771="", "", INDEX(UpdateSheet!$L:$L, MATCH(1, (UpdateSheet!$G:$G=MAXIFS(UpdateSheet!$G:$G, UpdateSheet!$H:$H, G1771, UpdateSheet!$G:$G, "&lt;=" &amp; D1771)) * (UpdateSheet!$H:$H=G1771), 0))), "") * J1771) +
(IFNA(IF(A1771="", "", INDEX(UpdateSheet!$P:$P, MATCH(1, (UpdateSheet!$G:$G=MAXIFS(UpdateSheet!$G:$G, UpdateSheet!$M:$M, K1771, UpdateSheet!$G:$G, "&lt;=" &amp; D1771)) * (UpdateSheet!$M:$M=K1771), 0))), "") * N1771)
)
</f>
        <v/>
      </c>
      <c r="P1771" s="86"/>
      <c r="Q1771" s="82" t="str">
        <f t="array" ref="Q1771">IF(A1771="", "", (IFNA(IF(A1771="", "", INDEX(UpdateSheet!$K:$K, MATCH(1, (UpdateSheet!$G:$G=MAXIFS(UpdateSheet!$G:$G, UpdateSheet!$H:$H, G1771, UpdateSheet!$I:$I, J1771, UpdateSheet!$G:$G, "&lt;=" &amp; D1771)) * (UpdateSheet!$H:$H=G1771) *(UpdateSheet!$I:$I=J1771), 0))), "")) +
(IFNA(IF(A1771="", "", INDEX(UpdateSheet!$O:$O, MATCH(1, (UpdateSheet!$G:$G=MAXIFS(UpdateSheet!$G:$G, UpdateSheet!$M:$M, K1771,UpdateSheet!$N:$N, N1771, UpdateSheet!$G:$G, "&lt;=" &amp; D1771)) * (UpdateSheet!$M:$M=K1771) *(UpdateSheet!$N:$N=N1771), 0))), ""))
)
</f>
        <v/>
      </c>
      <c r="R1771" s="81" t="s">
        <v>97</v>
      </c>
      <c r="S1771" s="63"/>
      <c r="T1771" s="87"/>
      <c r="U1771" s="84" t="s">
        <v>97</v>
      </c>
      <c r="V1771" s="84" t="s">
        <v>97</v>
      </c>
      <c r="W1771" s="85" t="b">
        <v>0</v>
      </c>
      <c r="X1771" s="63"/>
      <c r="Y1771" s="63"/>
      <c r="Z1771" s="63"/>
    </row>
    <row r="1772">
      <c r="A1772" s="75"/>
      <c r="B1772" s="94"/>
      <c r="C1772" s="75"/>
      <c r="D1772" s="76"/>
      <c r="E1772" s="75" t="s">
        <v>97</v>
      </c>
      <c r="F1772" s="75" t="s">
        <v>97</v>
      </c>
      <c r="G1772" s="77"/>
      <c r="H1772" s="77"/>
      <c r="I1772" s="80"/>
      <c r="J1772" s="77" t="s">
        <v>97</v>
      </c>
      <c r="K1772" s="79" t="s">
        <v>97</v>
      </c>
      <c r="L1772" s="79"/>
      <c r="M1772" s="80"/>
      <c r="N1772" s="79" t="s">
        <v>97</v>
      </c>
      <c r="O1772" s="81" t="str">
        <f t="array" ref="O1772">IF(A1772="", "", (IFNA(IF(A1772="", "", INDEX(UpdateSheet!$L:$L, MATCH(1, (UpdateSheet!$G:$G=MAXIFS(UpdateSheet!$G:$G, UpdateSheet!$H:$H, G1772, UpdateSheet!$G:$G, "&lt;=" &amp; D1772)) * (UpdateSheet!$H:$H=G1772), 0))), "") * J1772) +
(IFNA(IF(A1772="", "", INDEX(UpdateSheet!$P:$P, MATCH(1, (UpdateSheet!$G:$G=MAXIFS(UpdateSheet!$G:$G, UpdateSheet!$M:$M, K1772, UpdateSheet!$G:$G, "&lt;=" &amp; D1772)) * (UpdateSheet!$M:$M=K1772), 0))), "") * N1772)
)
</f>
        <v/>
      </c>
      <c r="P1772" s="86"/>
      <c r="Q1772" s="82" t="str">
        <f t="array" ref="Q1772">IF(A1772="", "", (IFNA(IF(A1772="", "", INDEX(UpdateSheet!$K:$K, MATCH(1, (UpdateSheet!$G:$G=MAXIFS(UpdateSheet!$G:$G, UpdateSheet!$H:$H, G1772, UpdateSheet!$I:$I, J1772, UpdateSheet!$G:$G, "&lt;=" &amp; D1772)) * (UpdateSheet!$H:$H=G1772) *(UpdateSheet!$I:$I=J1772), 0))), "")) +
(IFNA(IF(A1772="", "", INDEX(UpdateSheet!$O:$O, MATCH(1, (UpdateSheet!$G:$G=MAXIFS(UpdateSheet!$G:$G, UpdateSheet!$M:$M, K1772,UpdateSheet!$N:$N, N1772, UpdateSheet!$G:$G, "&lt;=" &amp; D1772)) * (UpdateSheet!$M:$M=K1772) *(UpdateSheet!$N:$N=N1772), 0))), ""))
)
</f>
        <v/>
      </c>
      <c r="R1772" s="81" t="s">
        <v>97</v>
      </c>
      <c r="S1772" s="63"/>
      <c r="T1772" s="87"/>
      <c r="U1772" s="84" t="s">
        <v>97</v>
      </c>
      <c r="V1772" s="84" t="s">
        <v>97</v>
      </c>
      <c r="W1772" s="85" t="b">
        <v>0</v>
      </c>
      <c r="X1772" s="63"/>
      <c r="Y1772" s="63"/>
      <c r="Z1772" s="63"/>
    </row>
    <row r="1773">
      <c r="A1773" s="75"/>
      <c r="B1773" s="94"/>
      <c r="C1773" s="75"/>
      <c r="D1773" s="76"/>
      <c r="E1773" s="75" t="s">
        <v>97</v>
      </c>
      <c r="F1773" s="75" t="s">
        <v>97</v>
      </c>
      <c r="G1773" s="77"/>
      <c r="H1773" s="77"/>
      <c r="I1773" s="80"/>
      <c r="J1773" s="77" t="s">
        <v>97</v>
      </c>
      <c r="K1773" s="79" t="s">
        <v>97</v>
      </c>
      <c r="L1773" s="79"/>
      <c r="M1773" s="80"/>
      <c r="N1773" s="79" t="s">
        <v>97</v>
      </c>
      <c r="O1773" s="81" t="str">
        <f t="array" ref="O1773">IF(A1773="", "", (IFNA(IF(A1773="", "", INDEX(UpdateSheet!$L:$L, MATCH(1, (UpdateSheet!$G:$G=MAXIFS(UpdateSheet!$G:$G, UpdateSheet!$H:$H, G1773, UpdateSheet!$G:$G, "&lt;=" &amp; D1773)) * (UpdateSheet!$H:$H=G1773), 0))), "") * J1773) +
(IFNA(IF(A1773="", "", INDEX(UpdateSheet!$P:$P, MATCH(1, (UpdateSheet!$G:$G=MAXIFS(UpdateSheet!$G:$G, UpdateSheet!$M:$M, K1773, UpdateSheet!$G:$G, "&lt;=" &amp; D1773)) * (UpdateSheet!$M:$M=K1773), 0))), "") * N1773)
)
</f>
        <v/>
      </c>
      <c r="P1773" s="86"/>
      <c r="Q1773" s="82" t="str">
        <f t="array" ref="Q1773">IF(A1773="", "", (IFNA(IF(A1773="", "", INDEX(UpdateSheet!$K:$K, MATCH(1, (UpdateSheet!$G:$G=MAXIFS(UpdateSheet!$G:$G, UpdateSheet!$H:$H, G1773, UpdateSheet!$I:$I, J1773, UpdateSheet!$G:$G, "&lt;=" &amp; D1773)) * (UpdateSheet!$H:$H=G1773) *(UpdateSheet!$I:$I=J1773), 0))), "")) +
(IFNA(IF(A1773="", "", INDEX(UpdateSheet!$O:$O, MATCH(1, (UpdateSheet!$G:$G=MAXIFS(UpdateSheet!$G:$G, UpdateSheet!$M:$M, K1773,UpdateSheet!$N:$N, N1773, UpdateSheet!$G:$G, "&lt;=" &amp; D1773)) * (UpdateSheet!$M:$M=K1773) *(UpdateSheet!$N:$N=N1773), 0))), ""))
)
</f>
        <v/>
      </c>
      <c r="R1773" s="81" t="s">
        <v>97</v>
      </c>
      <c r="S1773" s="63"/>
      <c r="T1773" s="87"/>
      <c r="U1773" s="84" t="s">
        <v>97</v>
      </c>
      <c r="V1773" s="84" t="s">
        <v>97</v>
      </c>
      <c r="W1773" s="85" t="b">
        <v>0</v>
      </c>
      <c r="X1773" s="63"/>
      <c r="Y1773" s="63"/>
      <c r="Z1773" s="63"/>
    </row>
    <row r="1774">
      <c r="A1774" s="75"/>
      <c r="B1774" s="94"/>
      <c r="C1774" s="75"/>
      <c r="D1774" s="76"/>
      <c r="E1774" s="75" t="s">
        <v>97</v>
      </c>
      <c r="F1774" s="75" t="s">
        <v>97</v>
      </c>
      <c r="G1774" s="77"/>
      <c r="H1774" s="77"/>
      <c r="I1774" s="80"/>
      <c r="J1774" s="77" t="s">
        <v>97</v>
      </c>
      <c r="K1774" s="79" t="s">
        <v>97</v>
      </c>
      <c r="L1774" s="79"/>
      <c r="M1774" s="80"/>
      <c r="N1774" s="79" t="s">
        <v>97</v>
      </c>
      <c r="O1774" s="81" t="str">
        <f t="array" ref="O1774">IF(A1774="", "", (IFNA(IF(A1774="", "", INDEX(UpdateSheet!$L:$L, MATCH(1, (UpdateSheet!$G:$G=MAXIFS(UpdateSheet!$G:$G, UpdateSheet!$H:$H, G1774, UpdateSheet!$G:$G, "&lt;=" &amp; D1774)) * (UpdateSheet!$H:$H=G1774), 0))), "") * J1774) +
(IFNA(IF(A1774="", "", INDEX(UpdateSheet!$P:$P, MATCH(1, (UpdateSheet!$G:$G=MAXIFS(UpdateSheet!$G:$G, UpdateSheet!$M:$M, K1774, UpdateSheet!$G:$G, "&lt;=" &amp; D1774)) * (UpdateSheet!$M:$M=K1774), 0))), "") * N1774)
)
</f>
        <v/>
      </c>
      <c r="P1774" s="86"/>
      <c r="Q1774" s="82" t="str">
        <f t="array" ref="Q1774">IF(A1774="", "", (IFNA(IF(A1774="", "", INDEX(UpdateSheet!$K:$K, MATCH(1, (UpdateSheet!$G:$G=MAXIFS(UpdateSheet!$G:$G, UpdateSheet!$H:$H, G1774, UpdateSheet!$I:$I, J1774, UpdateSheet!$G:$G, "&lt;=" &amp; D1774)) * (UpdateSheet!$H:$H=G1774) *(UpdateSheet!$I:$I=J1774), 0))), "")) +
(IFNA(IF(A1774="", "", INDEX(UpdateSheet!$O:$O, MATCH(1, (UpdateSheet!$G:$G=MAXIFS(UpdateSheet!$G:$G, UpdateSheet!$M:$M, K1774,UpdateSheet!$N:$N, N1774, UpdateSheet!$G:$G, "&lt;=" &amp; D1774)) * (UpdateSheet!$M:$M=K1774) *(UpdateSheet!$N:$N=N1774), 0))), ""))
)
</f>
        <v/>
      </c>
      <c r="R1774" s="81" t="s">
        <v>97</v>
      </c>
      <c r="S1774" s="63"/>
      <c r="T1774" s="87"/>
      <c r="U1774" s="84" t="s">
        <v>97</v>
      </c>
      <c r="V1774" s="84" t="s">
        <v>97</v>
      </c>
      <c r="W1774" s="85" t="b">
        <v>0</v>
      </c>
      <c r="X1774" s="63"/>
      <c r="Y1774" s="63"/>
      <c r="Z1774" s="63"/>
    </row>
    <row r="1775">
      <c r="A1775" s="75"/>
      <c r="B1775" s="94"/>
      <c r="C1775" s="75"/>
      <c r="D1775" s="76"/>
      <c r="E1775" s="75" t="s">
        <v>97</v>
      </c>
      <c r="F1775" s="75" t="s">
        <v>97</v>
      </c>
      <c r="G1775" s="77"/>
      <c r="H1775" s="77"/>
      <c r="I1775" s="80"/>
      <c r="J1775" s="77" t="s">
        <v>97</v>
      </c>
      <c r="K1775" s="79" t="s">
        <v>97</v>
      </c>
      <c r="L1775" s="79"/>
      <c r="M1775" s="80"/>
      <c r="N1775" s="79" t="s">
        <v>97</v>
      </c>
      <c r="O1775" s="81" t="str">
        <f t="array" ref="O1775">IF(A1775="", "", (IFNA(IF(A1775="", "", INDEX(UpdateSheet!$L:$L, MATCH(1, (UpdateSheet!$G:$G=MAXIFS(UpdateSheet!$G:$G, UpdateSheet!$H:$H, G1775, UpdateSheet!$G:$G, "&lt;=" &amp; D1775)) * (UpdateSheet!$H:$H=G1775), 0))), "") * J1775) +
(IFNA(IF(A1775="", "", INDEX(UpdateSheet!$P:$P, MATCH(1, (UpdateSheet!$G:$G=MAXIFS(UpdateSheet!$G:$G, UpdateSheet!$M:$M, K1775, UpdateSheet!$G:$G, "&lt;=" &amp; D1775)) * (UpdateSheet!$M:$M=K1775), 0))), "") * N1775)
)
</f>
        <v/>
      </c>
      <c r="P1775" s="86"/>
      <c r="Q1775" s="82" t="str">
        <f t="array" ref="Q1775">IF(A1775="", "", (IFNA(IF(A1775="", "", INDEX(UpdateSheet!$K:$K, MATCH(1, (UpdateSheet!$G:$G=MAXIFS(UpdateSheet!$G:$G, UpdateSheet!$H:$H, G1775, UpdateSheet!$I:$I, J1775, UpdateSheet!$G:$G, "&lt;=" &amp; D1775)) * (UpdateSheet!$H:$H=G1775) *(UpdateSheet!$I:$I=J1775), 0))), "")) +
(IFNA(IF(A1775="", "", INDEX(UpdateSheet!$O:$O, MATCH(1, (UpdateSheet!$G:$G=MAXIFS(UpdateSheet!$G:$G, UpdateSheet!$M:$M, K1775,UpdateSheet!$N:$N, N1775, UpdateSheet!$G:$G, "&lt;=" &amp; D1775)) * (UpdateSheet!$M:$M=K1775) *(UpdateSheet!$N:$N=N1775), 0))), ""))
)
</f>
        <v/>
      </c>
      <c r="R1775" s="81" t="s">
        <v>97</v>
      </c>
      <c r="S1775" s="63"/>
      <c r="T1775" s="87"/>
      <c r="U1775" s="84" t="s">
        <v>97</v>
      </c>
      <c r="V1775" s="84" t="s">
        <v>97</v>
      </c>
      <c r="W1775" s="85" t="b">
        <v>0</v>
      </c>
      <c r="X1775" s="63"/>
      <c r="Y1775" s="63"/>
      <c r="Z1775" s="63"/>
    </row>
    <row r="1776">
      <c r="A1776" s="75"/>
      <c r="B1776" s="94"/>
      <c r="C1776" s="75"/>
      <c r="D1776" s="76"/>
      <c r="E1776" s="75" t="s">
        <v>97</v>
      </c>
      <c r="F1776" s="75" t="s">
        <v>97</v>
      </c>
      <c r="G1776" s="77"/>
      <c r="H1776" s="77"/>
      <c r="I1776" s="80"/>
      <c r="J1776" s="77" t="s">
        <v>97</v>
      </c>
      <c r="K1776" s="79" t="s">
        <v>97</v>
      </c>
      <c r="L1776" s="79"/>
      <c r="M1776" s="80"/>
      <c r="N1776" s="79" t="s">
        <v>97</v>
      </c>
      <c r="O1776" s="81" t="str">
        <f t="array" ref="O1776">IF(A1776="", "", (IFNA(IF(A1776="", "", INDEX(UpdateSheet!$L:$L, MATCH(1, (UpdateSheet!$G:$G=MAXIFS(UpdateSheet!$G:$G, UpdateSheet!$H:$H, G1776, UpdateSheet!$G:$G, "&lt;=" &amp; D1776)) * (UpdateSheet!$H:$H=G1776), 0))), "") * J1776) +
(IFNA(IF(A1776="", "", INDEX(UpdateSheet!$P:$P, MATCH(1, (UpdateSheet!$G:$G=MAXIFS(UpdateSheet!$G:$G, UpdateSheet!$M:$M, K1776, UpdateSheet!$G:$G, "&lt;=" &amp; D1776)) * (UpdateSheet!$M:$M=K1776), 0))), "") * N1776)
)
</f>
        <v/>
      </c>
      <c r="P1776" s="86"/>
      <c r="Q1776" s="82" t="str">
        <f t="array" ref="Q1776">IF(A1776="", "", (IFNA(IF(A1776="", "", INDEX(UpdateSheet!$K:$K, MATCH(1, (UpdateSheet!$G:$G=MAXIFS(UpdateSheet!$G:$G, UpdateSheet!$H:$H, G1776, UpdateSheet!$I:$I, J1776, UpdateSheet!$G:$G, "&lt;=" &amp; D1776)) * (UpdateSheet!$H:$H=G1776) *(UpdateSheet!$I:$I=J1776), 0))), "")) +
(IFNA(IF(A1776="", "", INDEX(UpdateSheet!$O:$O, MATCH(1, (UpdateSheet!$G:$G=MAXIFS(UpdateSheet!$G:$G, UpdateSheet!$M:$M, K1776,UpdateSheet!$N:$N, N1776, UpdateSheet!$G:$G, "&lt;=" &amp; D1776)) * (UpdateSheet!$M:$M=K1776) *(UpdateSheet!$N:$N=N1776), 0))), ""))
)
</f>
        <v/>
      </c>
      <c r="R1776" s="81" t="s">
        <v>97</v>
      </c>
      <c r="S1776" s="63"/>
      <c r="T1776" s="87"/>
      <c r="U1776" s="84" t="s">
        <v>97</v>
      </c>
      <c r="V1776" s="84" t="s">
        <v>97</v>
      </c>
      <c r="W1776" s="85" t="b">
        <v>0</v>
      </c>
      <c r="X1776" s="63"/>
      <c r="Y1776" s="63"/>
      <c r="Z1776" s="63"/>
    </row>
    <row r="1777">
      <c r="A1777" s="75"/>
      <c r="B1777" s="94"/>
      <c r="C1777" s="75"/>
      <c r="D1777" s="76"/>
      <c r="E1777" s="75" t="s">
        <v>97</v>
      </c>
      <c r="F1777" s="75" t="s">
        <v>97</v>
      </c>
      <c r="G1777" s="77"/>
      <c r="H1777" s="77"/>
      <c r="I1777" s="80"/>
      <c r="J1777" s="77" t="s">
        <v>97</v>
      </c>
      <c r="K1777" s="79" t="s">
        <v>97</v>
      </c>
      <c r="L1777" s="79"/>
      <c r="M1777" s="80"/>
      <c r="N1777" s="79" t="s">
        <v>97</v>
      </c>
      <c r="O1777" s="81" t="str">
        <f t="array" ref="O1777">IF(A1777="", "", (IFNA(IF(A1777="", "", INDEX(UpdateSheet!$L:$L, MATCH(1, (UpdateSheet!$G:$G=MAXIFS(UpdateSheet!$G:$G, UpdateSheet!$H:$H, G1777, UpdateSheet!$G:$G, "&lt;=" &amp; D1777)) * (UpdateSheet!$H:$H=G1777), 0))), "") * J1777) +
(IFNA(IF(A1777="", "", INDEX(UpdateSheet!$P:$P, MATCH(1, (UpdateSheet!$G:$G=MAXIFS(UpdateSheet!$G:$G, UpdateSheet!$M:$M, K1777, UpdateSheet!$G:$G, "&lt;=" &amp; D1777)) * (UpdateSheet!$M:$M=K1777), 0))), "") * N1777)
)
</f>
        <v/>
      </c>
      <c r="P1777" s="86"/>
      <c r="Q1777" s="82" t="str">
        <f t="array" ref="Q1777">IF(A1777="", "", (IFNA(IF(A1777="", "", INDEX(UpdateSheet!$K:$K, MATCH(1, (UpdateSheet!$G:$G=MAXIFS(UpdateSheet!$G:$G, UpdateSheet!$H:$H, G1777, UpdateSheet!$I:$I, J1777, UpdateSheet!$G:$G, "&lt;=" &amp; D1777)) * (UpdateSheet!$H:$H=G1777) *(UpdateSheet!$I:$I=J1777), 0))), "")) +
(IFNA(IF(A1777="", "", INDEX(UpdateSheet!$O:$O, MATCH(1, (UpdateSheet!$G:$G=MAXIFS(UpdateSheet!$G:$G, UpdateSheet!$M:$M, K1777,UpdateSheet!$N:$N, N1777, UpdateSheet!$G:$G, "&lt;=" &amp; D1777)) * (UpdateSheet!$M:$M=K1777) *(UpdateSheet!$N:$N=N1777), 0))), ""))
)
</f>
        <v/>
      </c>
      <c r="R1777" s="81" t="s">
        <v>97</v>
      </c>
      <c r="S1777" s="63"/>
      <c r="T1777" s="87"/>
      <c r="U1777" s="84" t="s">
        <v>97</v>
      </c>
      <c r="V1777" s="84" t="s">
        <v>97</v>
      </c>
      <c r="W1777" s="85" t="b">
        <v>0</v>
      </c>
      <c r="X1777" s="63"/>
      <c r="Y1777" s="63"/>
      <c r="Z1777" s="63"/>
    </row>
    <row r="1778">
      <c r="A1778" s="75"/>
      <c r="B1778" s="94"/>
      <c r="C1778" s="75"/>
      <c r="D1778" s="76"/>
      <c r="E1778" s="75" t="s">
        <v>97</v>
      </c>
      <c r="F1778" s="75" t="s">
        <v>97</v>
      </c>
      <c r="G1778" s="77"/>
      <c r="H1778" s="77"/>
      <c r="I1778" s="80"/>
      <c r="J1778" s="77" t="s">
        <v>97</v>
      </c>
      <c r="K1778" s="79" t="s">
        <v>97</v>
      </c>
      <c r="L1778" s="79"/>
      <c r="M1778" s="80"/>
      <c r="N1778" s="79" t="s">
        <v>97</v>
      </c>
      <c r="O1778" s="81" t="str">
        <f t="array" ref="O1778">IF(A1778="", "", (IFNA(IF(A1778="", "", INDEX(UpdateSheet!$L:$L, MATCH(1, (UpdateSheet!$G:$G=MAXIFS(UpdateSheet!$G:$G, UpdateSheet!$H:$H, G1778, UpdateSheet!$G:$G, "&lt;=" &amp; D1778)) * (UpdateSheet!$H:$H=G1778), 0))), "") * J1778) +
(IFNA(IF(A1778="", "", INDEX(UpdateSheet!$P:$P, MATCH(1, (UpdateSheet!$G:$G=MAXIFS(UpdateSheet!$G:$G, UpdateSheet!$M:$M, K1778, UpdateSheet!$G:$G, "&lt;=" &amp; D1778)) * (UpdateSheet!$M:$M=K1778), 0))), "") * N1778)
)
</f>
        <v/>
      </c>
      <c r="P1778" s="86"/>
      <c r="Q1778" s="82" t="str">
        <f t="array" ref="Q1778">IF(A1778="", "", (IFNA(IF(A1778="", "", INDEX(UpdateSheet!$K:$K, MATCH(1, (UpdateSheet!$G:$G=MAXIFS(UpdateSheet!$G:$G, UpdateSheet!$H:$H, G1778, UpdateSheet!$I:$I, J1778, UpdateSheet!$G:$G, "&lt;=" &amp; D1778)) * (UpdateSheet!$H:$H=G1778) *(UpdateSheet!$I:$I=J1778), 0))), "")) +
(IFNA(IF(A1778="", "", INDEX(UpdateSheet!$O:$O, MATCH(1, (UpdateSheet!$G:$G=MAXIFS(UpdateSheet!$G:$G, UpdateSheet!$M:$M, K1778,UpdateSheet!$N:$N, N1778, UpdateSheet!$G:$G, "&lt;=" &amp; D1778)) * (UpdateSheet!$M:$M=K1778) *(UpdateSheet!$N:$N=N1778), 0))), ""))
)
</f>
        <v/>
      </c>
      <c r="R1778" s="81" t="s">
        <v>97</v>
      </c>
      <c r="S1778" s="63"/>
      <c r="T1778" s="87"/>
      <c r="U1778" s="84" t="s">
        <v>97</v>
      </c>
      <c r="V1778" s="84" t="s">
        <v>97</v>
      </c>
      <c r="W1778" s="85" t="b">
        <v>0</v>
      </c>
      <c r="X1778" s="63"/>
      <c r="Y1778" s="63"/>
      <c r="Z1778" s="63"/>
    </row>
    <row r="1779">
      <c r="A1779" s="75"/>
      <c r="B1779" s="94"/>
      <c r="C1779" s="75"/>
      <c r="D1779" s="76"/>
      <c r="E1779" s="75" t="s">
        <v>97</v>
      </c>
      <c r="F1779" s="75" t="s">
        <v>97</v>
      </c>
      <c r="G1779" s="77"/>
      <c r="H1779" s="77"/>
      <c r="I1779" s="80"/>
      <c r="J1779" s="77" t="s">
        <v>97</v>
      </c>
      <c r="K1779" s="79" t="s">
        <v>97</v>
      </c>
      <c r="L1779" s="79"/>
      <c r="M1779" s="80"/>
      <c r="N1779" s="79" t="s">
        <v>97</v>
      </c>
      <c r="O1779" s="81" t="str">
        <f t="array" ref="O1779">IF(A1779="", "", (IFNA(IF(A1779="", "", INDEX(UpdateSheet!$L:$L, MATCH(1, (UpdateSheet!$G:$G=MAXIFS(UpdateSheet!$G:$G, UpdateSheet!$H:$H, G1779, UpdateSheet!$G:$G, "&lt;=" &amp; D1779)) * (UpdateSheet!$H:$H=G1779), 0))), "") * J1779) +
(IFNA(IF(A1779="", "", INDEX(UpdateSheet!$P:$P, MATCH(1, (UpdateSheet!$G:$G=MAXIFS(UpdateSheet!$G:$G, UpdateSheet!$M:$M, K1779, UpdateSheet!$G:$G, "&lt;=" &amp; D1779)) * (UpdateSheet!$M:$M=K1779), 0))), "") * N1779)
)
</f>
        <v/>
      </c>
      <c r="P1779" s="86"/>
      <c r="Q1779" s="82" t="str">
        <f t="array" ref="Q1779">IF(A1779="", "", (IFNA(IF(A1779="", "", INDEX(UpdateSheet!$K:$K, MATCH(1, (UpdateSheet!$G:$G=MAXIFS(UpdateSheet!$G:$G, UpdateSheet!$H:$H, G1779, UpdateSheet!$I:$I, J1779, UpdateSheet!$G:$G, "&lt;=" &amp; D1779)) * (UpdateSheet!$H:$H=G1779) *(UpdateSheet!$I:$I=J1779), 0))), "")) +
(IFNA(IF(A1779="", "", INDEX(UpdateSheet!$O:$O, MATCH(1, (UpdateSheet!$G:$G=MAXIFS(UpdateSheet!$G:$G, UpdateSheet!$M:$M, K1779,UpdateSheet!$N:$N, N1779, UpdateSheet!$G:$G, "&lt;=" &amp; D1779)) * (UpdateSheet!$M:$M=K1779) *(UpdateSheet!$N:$N=N1779), 0))), ""))
)
</f>
        <v/>
      </c>
      <c r="R1779" s="81" t="s">
        <v>97</v>
      </c>
      <c r="S1779" s="63"/>
      <c r="T1779" s="87"/>
      <c r="U1779" s="84" t="s">
        <v>97</v>
      </c>
      <c r="V1779" s="84" t="s">
        <v>97</v>
      </c>
      <c r="W1779" s="85" t="b">
        <v>0</v>
      </c>
      <c r="X1779" s="63"/>
      <c r="Y1779" s="63"/>
      <c r="Z1779" s="63"/>
    </row>
    <row r="1780">
      <c r="A1780" s="75"/>
      <c r="B1780" s="94"/>
      <c r="C1780" s="75"/>
      <c r="D1780" s="76"/>
      <c r="E1780" s="75" t="s">
        <v>97</v>
      </c>
      <c r="F1780" s="75" t="s">
        <v>97</v>
      </c>
      <c r="G1780" s="77"/>
      <c r="H1780" s="77"/>
      <c r="I1780" s="80"/>
      <c r="J1780" s="77" t="s">
        <v>97</v>
      </c>
      <c r="K1780" s="79" t="s">
        <v>97</v>
      </c>
      <c r="L1780" s="79"/>
      <c r="M1780" s="80"/>
      <c r="N1780" s="79" t="s">
        <v>97</v>
      </c>
      <c r="O1780" s="81" t="str">
        <f t="array" ref="O1780">IF(A1780="", "", (IFNA(IF(A1780="", "", INDEX(UpdateSheet!$L:$L, MATCH(1, (UpdateSheet!$G:$G=MAXIFS(UpdateSheet!$G:$G, UpdateSheet!$H:$H, G1780, UpdateSheet!$G:$G, "&lt;=" &amp; D1780)) * (UpdateSheet!$H:$H=G1780), 0))), "") * J1780) +
(IFNA(IF(A1780="", "", INDEX(UpdateSheet!$P:$P, MATCH(1, (UpdateSheet!$G:$G=MAXIFS(UpdateSheet!$G:$G, UpdateSheet!$M:$M, K1780, UpdateSheet!$G:$G, "&lt;=" &amp; D1780)) * (UpdateSheet!$M:$M=K1780), 0))), "") * N1780)
)
</f>
        <v/>
      </c>
      <c r="P1780" s="86"/>
      <c r="Q1780" s="82" t="str">
        <f t="array" ref="Q1780">IF(A1780="", "", (IFNA(IF(A1780="", "", INDEX(UpdateSheet!$K:$K, MATCH(1, (UpdateSheet!$G:$G=MAXIFS(UpdateSheet!$G:$G, UpdateSheet!$H:$H, G1780, UpdateSheet!$I:$I, J1780, UpdateSheet!$G:$G, "&lt;=" &amp; D1780)) * (UpdateSheet!$H:$H=G1780) *(UpdateSheet!$I:$I=J1780), 0))), "")) +
(IFNA(IF(A1780="", "", INDEX(UpdateSheet!$O:$O, MATCH(1, (UpdateSheet!$G:$G=MAXIFS(UpdateSheet!$G:$G, UpdateSheet!$M:$M, K1780,UpdateSheet!$N:$N, N1780, UpdateSheet!$G:$G, "&lt;=" &amp; D1780)) * (UpdateSheet!$M:$M=K1780) *(UpdateSheet!$N:$N=N1780), 0))), ""))
)
</f>
        <v/>
      </c>
      <c r="R1780" s="81" t="s">
        <v>97</v>
      </c>
      <c r="S1780" s="63"/>
      <c r="T1780" s="87"/>
      <c r="U1780" s="84" t="s">
        <v>97</v>
      </c>
      <c r="V1780" s="84" t="s">
        <v>97</v>
      </c>
      <c r="W1780" s="85" t="b">
        <v>0</v>
      </c>
      <c r="X1780" s="63"/>
      <c r="Y1780" s="63"/>
      <c r="Z1780" s="63"/>
    </row>
    <row r="1781">
      <c r="A1781" s="75"/>
      <c r="B1781" s="94"/>
      <c r="C1781" s="75"/>
      <c r="D1781" s="76"/>
      <c r="E1781" s="75" t="s">
        <v>97</v>
      </c>
      <c r="F1781" s="75" t="s">
        <v>97</v>
      </c>
      <c r="G1781" s="77"/>
      <c r="H1781" s="77"/>
      <c r="I1781" s="80"/>
      <c r="J1781" s="77" t="s">
        <v>97</v>
      </c>
      <c r="K1781" s="79" t="s">
        <v>97</v>
      </c>
      <c r="L1781" s="79"/>
      <c r="M1781" s="80"/>
      <c r="N1781" s="79" t="s">
        <v>97</v>
      </c>
      <c r="O1781" s="81" t="str">
        <f t="array" ref="O1781">IF(A1781="", "", (IFNA(IF(A1781="", "", INDEX(UpdateSheet!$L:$L, MATCH(1, (UpdateSheet!$G:$G=MAXIFS(UpdateSheet!$G:$G, UpdateSheet!$H:$H, G1781, UpdateSheet!$G:$G, "&lt;=" &amp; D1781)) * (UpdateSheet!$H:$H=G1781), 0))), "") * J1781) +
(IFNA(IF(A1781="", "", INDEX(UpdateSheet!$P:$P, MATCH(1, (UpdateSheet!$G:$G=MAXIFS(UpdateSheet!$G:$G, UpdateSheet!$M:$M, K1781, UpdateSheet!$G:$G, "&lt;=" &amp; D1781)) * (UpdateSheet!$M:$M=K1781), 0))), "") * N1781)
)
</f>
        <v/>
      </c>
      <c r="P1781" s="86"/>
      <c r="Q1781" s="82" t="str">
        <f t="array" ref="Q1781">IF(A1781="", "", (IFNA(IF(A1781="", "", INDEX(UpdateSheet!$K:$K, MATCH(1, (UpdateSheet!$G:$G=MAXIFS(UpdateSheet!$G:$G, UpdateSheet!$H:$H, G1781, UpdateSheet!$I:$I, J1781, UpdateSheet!$G:$G, "&lt;=" &amp; D1781)) * (UpdateSheet!$H:$H=G1781) *(UpdateSheet!$I:$I=J1781), 0))), "")) +
(IFNA(IF(A1781="", "", INDEX(UpdateSheet!$O:$O, MATCH(1, (UpdateSheet!$G:$G=MAXIFS(UpdateSheet!$G:$G, UpdateSheet!$M:$M, K1781,UpdateSheet!$N:$N, N1781, UpdateSheet!$G:$G, "&lt;=" &amp; D1781)) * (UpdateSheet!$M:$M=K1781) *(UpdateSheet!$N:$N=N1781), 0))), ""))
)
</f>
        <v/>
      </c>
      <c r="R1781" s="81" t="s">
        <v>97</v>
      </c>
      <c r="S1781" s="63"/>
      <c r="T1781" s="87"/>
      <c r="U1781" s="84" t="s">
        <v>97</v>
      </c>
      <c r="V1781" s="84" t="s">
        <v>97</v>
      </c>
      <c r="W1781" s="85" t="b">
        <v>0</v>
      </c>
      <c r="X1781" s="63"/>
      <c r="Y1781" s="63"/>
      <c r="Z1781" s="63"/>
    </row>
    <row r="1782">
      <c r="A1782" s="75"/>
      <c r="B1782" s="94"/>
      <c r="C1782" s="75"/>
      <c r="D1782" s="76"/>
      <c r="E1782" s="75" t="s">
        <v>97</v>
      </c>
      <c r="F1782" s="75" t="s">
        <v>97</v>
      </c>
      <c r="G1782" s="77"/>
      <c r="H1782" s="77"/>
      <c r="I1782" s="80"/>
      <c r="J1782" s="77" t="s">
        <v>97</v>
      </c>
      <c r="K1782" s="79" t="s">
        <v>97</v>
      </c>
      <c r="L1782" s="79"/>
      <c r="M1782" s="80"/>
      <c r="N1782" s="79" t="s">
        <v>97</v>
      </c>
      <c r="O1782" s="81" t="str">
        <f t="array" ref="O1782">IF(A1782="", "", (IFNA(IF(A1782="", "", INDEX(UpdateSheet!$L:$L, MATCH(1, (UpdateSheet!$G:$G=MAXIFS(UpdateSheet!$G:$G, UpdateSheet!$H:$H, G1782, UpdateSheet!$G:$G, "&lt;=" &amp; D1782)) * (UpdateSheet!$H:$H=G1782), 0))), "") * J1782) +
(IFNA(IF(A1782="", "", INDEX(UpdateSheet!$P:$P, MATCH(1, (UpdateSheet!$G:$G=MAXIFS(UpdateSheet!$G:$G, UpdateSheet!$M:$M, K1782, UpdateSheet!$G:$G, "&lt;=" &amp; D1782)) * (UpdateSheet!$M:$M=K1782), 0))), "") * N1782)
)
</f>
        <v/>
      </c>
      <c r="P1782" s="86"/>
      <c r="Q1782" s="82" t="str">
        <f t="array" ref="Q1782">IF(A1782="", "", (IFNA(IF(A1782="", "", INDEX(UpdateSheet!$K:$K, MATCH(1, (UpdateSheet!$G:$G=MAXIFS(UpdateSheet!$G:$G, UpdateSheet!$H:$H, G1782, UpdateSheet!$I:$I, J1782, UpdateSheet!$G:$G, "&lt;=" &amp; D1782)) * (UpdateSheet!$H:$H=G1782) *(UpdateSheet!$I:$I=J1782), 0))), "")) +
(IFNA(IF(A1782="", "", INDEX(UpdateSheet!$O:$O, MATCH(1, (UpdateSheet!$G:$G=MAXIFS(UpdateSheet!$G:$G, UpdateSheet!$M:$M, K1782,UpdateSheet!$N:$N, N1782, UpdateSheet!$G:$G, "&lt;=" &amp; D1782)) * (UpdateSheet!$M:$M=K1782) *(UpdateSheet!$N:$N=N1782), 0))), ""))
)
</f>
        <v/>
      </c>
      <c r="R1782" s="81" t="s">
        <v>97</v>
      </c>
      <c r="S1782" s="63"/>
      <c r="T1782" s="87"/>
      <c r="U1782" s="84" t="s">
        <v>97</v>
      </c>
      <c r="V1782" s="84" t="s">
        <v>97</v>
      </c>
      <c r="W1782" s="85" t="b">
        <v>0</v>
      </c>
      <c r="X1782" s="63"/>
      <c r="Y1782" s="63"/>
      <c r="Z1782" s="63"/>
    </row>
    <row r="1783">
      <c r="A1783" s="75"/>
      <c r="B1783" s="94"/>
      <c r="C1783" s="75"/>
      <c r="D1783" s="76"/>
      <c r="E1783" s="75" t="s">
        <v>97</v>
      </c>
      <c r="F1783" s="75" t="s">
        <v>97</v>
      </c>
      <c r="G1783" s="77"/>
      <c r="H1783" s="77"/>
      <c r="I1783" s="80"/>
      <c r="J1783" s="77" t="s">
        <v>97</v>
      </c>
      <c r="K1783" s="79" t="s">
        <v>97</v>
      </c>
      <c r="L1783" s="79"/>
      <c r="M1783" s="80"/>
      <c r="N1783" s="79" t="s">
        <v>97</v>
      </c>
      <c r="O1783" s="81" t="str">
        <f t="array" ref="O1783">IF(A1783="", "", (IFNA(IF(A1783="", "", INDEX(UpdateSheet!$L:$L, MATCH(1, (UpdateSheet!$G:$G=MAXIFS(UpdateSheet!$G:$G, UpdateSheet!$H:$H, G1783, UpdateSheet!$G:$G, "&lt;=" &amp; D1783)) * (UpdateSheet!$H:$H=G1783), 0))), "") * J1783) +
(IFNA(IF(A1783="", "", INDEX(UpdateSheet!$P:$P, MATCH(1, (UpdateSheet!$G:$G=MAXIFS(UpdateSheet!$G:$G, UpdateSheet!$M:$M, K1783, UpdateSheet!$G:$G, "&lt;=" &amp; D1783)) * (UpdateSheet!$M:$M=K1783), 0))), "") * N1783)
)
</f>
        <v/>
      </c>
      <c r="P1783" s="86"/>
      <c r="Q1783" s="82" t="str">
        <f t="array" ref="Q1783">IF(A1783="", "", (IFNA(IF(A1783="", "", INDEX(UpdateSheet!$K:$K, MATCH(1, (UpdateSheet!$G:$G=MAXIFS(UpdateSheet!$G:$G, UpdateSheet!$H:$H, G1783, UpdateSheet!$I:$I, J1783, UpdateSheet!$G:$G, "&lt;=" &amp; D1783)) * (UpdateSheet!$H:$H=G1783) *(UpdateSheet!$I:$I=J1783), 0))), "")) +
(IFNA(IF(A1783="", "", INDEX(UpdateSheet!$O:$O, MATCH(1, (UpdateSheet!$G:$G=MAXIFS(UpdateSheet!$G:$G, UpdateSheet!$M:$M, K1783,UpdateSheet!$N:$N, N1783, UpdateSheet!$G:$G, "&lt;=" &amp; D1783)) * (UpdateSheet!$M:$M=K1783) *(UpdateSheet!$N:$N=N1783), 0))), ""))
)
</f>
        <v/>
      </c>
      <c r="R1783" s="81" t="s">
        <v>97</v>
      </c>
      <c r="S1783" s="63"/>
      <c r="T1783" s="87"/>
      <c r="U1783" s="84" t="s">
        <v>97</v>
      </c>
      <c r="V1783" s="84" t="s">
        <v>97</v>
      </c>
      <c r="W1783" s="85" t="b">
        <v>0</v>
      </c>
      <c r="X1783" s="63"/>
      <c r="Y1783" s="63"/>
      <c r="Z1783" s="63"/>
    </row>
    <row r="1784">
      <c r="A1784" s="75"/>
      <c r="B1784" s="94"/>
      <c r="C1784" s="75"/>
      <c r="D1784" s="76"/>
      <c r="E1784" s="75" t="s">
        <v>97</v>
      </c>
      <c r="F1784" s="75" t="s">
        <v>97</v>
      </c>
      <c r="G1784" s="77"/>
      <c r="H1784" s="77"/>
      <c r="I1784" s="80"/>
      <c r="J1784" s="77" t="s">
        <v>97</v>
      </c>
      <c r="K1784" s="79" t="s">
        <v>97</v>
      </c>
      <c r="L1784" s="79"/>
      <c r="M1784" s="80"/>
      <c r="N1784" s="79" t="s">
        <v>97</v>
      </c>
      <c r="O1784" s="81" t="str">
        <f t="array" ref="O1784">IF(A1784="", "", (IFNA(IF(A1784="", "", INDEX(UpdateSheet!$L:$L, MATCH(1, (UpdateSheet!$G:$G=MAXIFS(UpdateSheet!$G:$G, UpdateSheet!$H:$H, G1784, UpdateSheet!$G:$G, "&lt;=" &amp; D1784)) * (UpdateSheet!$H:$H=G1784), 0))), "") * J1784) +
(IFNA(IF(A1784="", "", INDEX(UpdateSheet!$P:$P, MATCH(1, (UpdateSheet!$G:$G=MAXIFS(UpdateSheet!$G:$G, UpdateSheet!$M:$M, K1784, UpdateSheet!$G:$G, "&lt;=" &amp; D1784)) * (UpdateSheet!$M:$M=K1784), 0))), "") * N1784)
)
</f>
        <v/>
      </c>
      <c r="P1784" s="86"/>
      <c r="Q1784" s="82" t="str">
        <f t="array" ref="Q1784">IF(A1784="", "", (IFNA(IF(A1784="", "", INDEX(UpdateSheet!$K:$K, MATCH(1, (UpdateSheet!$G:$G=MAXIFS(UpdateSheet!$G:$G, UpdateSheet!$H:$H, G1784, UpdateSheet!$I:$I, J1784, UpdateSheet!$G:$G, "&lt;=" &amp; D1784)) * (UpdateSheet!$H:$H=G1784) *(UpdateSheet!$I:$I=J1784), 0))), "")) +
(IFNA(IF(A1784="", "", INDEX(UpdateSheet!$O:$O, MATCH(1, (UpdateSheet!$G:$G=MAXIFS(UpdateSheet!$G:$G, UpdateSheet!$M:$M, K1784,UpdateSheet!$N:$N, N1784, UpdateSheet!$G:$G, "&lt;=" &amp; D1784)) * (UpdateSheet!$M:$M=K1784) *(UpdateSheet!$N:$N=N1784), 0))), ""))
)
</f>
        <v/>
      </c>
      <c r="R1784" s="81" t="s">
        <v>97</v>
      </c>
      <c r="S1784" s="63"/>
      <c r="T1784" s="87"/>
      <c r="U1784" s="84" t="s">
        <v>97</v>
      </c>
      <c r="V1784" s="84" t="s">
        <v>97</v>
      </c>
      <c r="W1784" s="85" t="b">
        <v>0</v>
      </c>
      <c r="X1784" s="63"/>
      <c r="Y1784" s="63"/>
      <c r="Z1784" s="63"/>
    </row>
    <row r="1785">
      <c r="A1785" s="75"/>
      <c r="B1785" s="94"/>
      <c r="C1785" s="75"/>
      <c r="D1785" s="76"/>
      <c r="E1785" s="75" t="s">
        <v>97</v>
      </c>
      <c r="F1785" s="75" t="s">
        <v>97</v>
      </c>
      <c r="G1785" s="77"/>
      <c r="H1785" s="77"/>
      <c r="I1785" s="80"/>
      <c r="J1785" s="77" t="s">
        <v>97</v>
      </c>
      <c r="K1785" s="79" t="s">
        <v>97</v>
      </c>
      <c r="L1785" s="79"/>
      <c r="M1785" s="80"/>
      <c r="N1785" s="79" t="s">
        <v>97</v>
      </c>
      <c r="O1785" s="81" t="str">
        <f t="array" ref="O1785">IF(A1785="", "", (IFNA(IF(A1785="", "", INDEX(UpdateSheet!$L:$L, MATCH(1, (UpdateSheet!$G:$G=MAXIFS(UpdateSheet!$G:$G, UpdateSheet!$H:$H, G1785, UpdateSheet!$G:$G, "&lt;=" &amp; D1785)) * (UpdateSheet!$H:$H=G1785), 0))), "") * J1785) +
(IFNA(IF(A1785="", "", INDEX(UpdateSheet!$P:$P, MATCH(1, (UpdateSheet!$G:$G=MAXIFS(UpdateSheet!$G:$G, UpdateSheet!$M:$M, K1785, UpdateSheet!$G:$G, "&lt;=" &amp; D1785)) * (UpdateSheet!$M:$M=K1785), 0))), "") * N1785)
)
</f>
        <v/>
      </c>
      <c r="P1785" s="86"/>
      <c r="Q1785" s="82" t="str">
        <f t="array" ref="Q1785">IF(A1785="", "", (IFNA(IF(A1785="", "", INDEX(UpdateSheet!$K:$K, MATCH(1, (UpdateSheet!$G:$G=MAXIFS(UpdateSheet!$G:$G, UpdateSheet!$H:$H, G1785, UpdateSheet!$I:$I, J1785, UpdateSheet!$G:$G, "&lt;=" &amp; D1785)) * (UpdateSheet!$H:$H=G1785) *(UpdateSheet!$I:$I=J1785), 0))), "")) +
(IFNA(IF(A1785="", "", INDEX(UpdateSheet!$O:$O, MATCH(1, (UpdateSheet!$G:$G=MAXIFS(UpdateSheet!$G:$G, UpdateSheet!$M:$M, K1785,UpdateSheet!$N:$N, N1785, UpdateSheet!$G:$G, "&lt;=" &amp; D1785)) * (UpdateSheet!$M:$M=K1785) *(UpdateSheet!$N:$N=N1785), 0))), ""))
)
</f>
        <v/>
      </c>
      <c r="R1785" s="81" t="s">
        <v>97</v>
      </c>
      <c r="S1785" s="63"/>
      <c r="T1785" s="87"/>
      <c r="U1785" s="84" t="s">
        <v>97</v>
      </c>
      <c r="V1785" s="84" t="s">
        <v>97</v>
      </c>
      <c r="W1785" s="85" t="b">
        <v>0</v>
      </c>
      <c r="X1785" s="63"/>
      <c r="Y1785" s="63"/>
      <c r="Z1785" s="63"/>
    </row>
    <row r="1786">
      <c r="A1786" s="75"/>
      <c r="B1786" s="94"/>
      <c r="C1786" s="75"/>
      <c r="D1786" s="76"/>
      <c r="E1786" s="75" t="s">
        <v>97</v>
      </c>
      <c r="F1786" s="75" t="s">
        <v>97</v>
      </c>
      <c r="G1786" s="77"/>
      <c r="H1786" s="77"/>
      <c r="I1786" s="80"/>
      <c r="J1786" s="77" t="s">
        <v>97</v>
      </c>
      <c r="K1786" s="79" t="s">
        <v>97</v>
      </c>
      <c r="L1786" s="79"/>
      <c r="M1786" s="80"/>
      <c r="N1786" s="79" t="s">
        <v>97</v>
      </c>
      <c r="O1786" s="81" t="str">
        <f t="array" ref="O1786">IF(A1786="", "", (IFNA(IF(A1786="", "", INDEX(UpdateSheet!$L:$L, MATCH(1, (UpdateSheet!$G:$G=MAXIFS(UpdateSheet!$G:$G, UpdateSheet!$H:$H, G1786, UpdateSheet!$G:$G, "&lt;=" &amp; D1786)) * (UpdateSheet!$H:$H=G1786), 0))), "") * J1786) +
(IFNA(IF(A1786="", "", INDEX(UpdateSheet!$P:$P, MATCH(1, (UpdateSheet!$G:$G=MAXIFS(UpdateSheet!$G:$G, UpdateSheet!$M:$M, K1786, UpdateSheet!$G:$G, "&lt;=" &amp; D1786)) * (UpdateSheet!$M:$M=K1786), 0))), "") * N1786)
)
</f>
        <v/>
      </c>
      <c r="P1786" s="86"/>
      <c r="Q1786" s="82" t="str">
        <f t="array" ref="Q1786">IF(A1786="", "", (IFNA(IF(A1786="", "", INDEX(UpdateSheet!$K:$K, MATCH(1, (UpdateSheet!$G:$G=MAXIFS(UpdateSheet!$G:$G, UpdateSheet!$H:$H, G1786, UpdateSheet!$I:$I, J1786, UpdateSheet!$G:$G, "&lt;=" &amp; D1786)) * (UpdateSheet!$H:$H=G1786) *(UpdateSheet!$I:$I=J1786), 0))), "")) +
(IFNA(IF(A1786="", "", INDEX(UpdateSheet!$O:$O, MATCH(1, (UpdateSheet!$G:$G=MAXIFS(UpdateSheet!$G:$G, UpdateSheet!$M:$M, K1786,UpdateSheet!$N:$N, N1786, UpdateSheet!$G:$G, "&lt;=" &amp; D1786)) * (UpdateSheet!$M:$M=K1786) *(UpdateSheet!$N:$N=N1786), 0))), ""))
)
</f>
        <v/>
      </c>
      <c r="R1786" s="81" t="s">
        <v>97</v>
      </c>
      <c r="S1786" s="63"/>
      <c r="T1786" s="87"/>
      <c r="U1786" s="84" t="s">
        <v>97</v>
      </c>
      <c r="V1786" s="84" t="s">
        <v>97</v>
      </c>
      <c r="W1786" s="85" t="b">
        <v>0</v>
      </c>
      <c r="X1786" s="63"/>
      <c r="Y1786" s="63"/>
      <c r="Z1786" s="63"/>
    </row>
    <row r="1787">
      <c r="A1787" s="75"/>
      <c r="B1787" s="94"/>
      <c r="C1787" s="75"/>
      <c r="D1787" s="76"/>
      <c r="E1787" s="75" t="s">
        <v>97</v>
      </c>
      <c r="F1787" s="75" t="s">
        <v>97</v>
      </c>
      <c r="G1787" s="77"/>
      <c r="H1787" s="77"/>
      <c r="I1787" s="80"/>
      <c r="J1787" s="77" t="s">
        <v>97</v>
      </c>
      <c r="K1787" s="79" t="s">
        <v>97</v>
      </c>
      <c r="L1787" s="79"/>
      <c r="M1787" s="80"/>
      <c r="N1787" s="79" t="s">
        <v>97</v>
      </c>
      <c r="O1787" s="81" t="str">
        <f t="array" ref="O1787">IF(A1787="", "", (IFNA(IF(A1787="", "", INDEX(UpdateSheet!$L:$L, MATCH(1, (UpdateSheet!$G:$G=MAXIFS(UpdateSheet!$G:$G, UpdateSheet!$H:$H, G1787, UpdateSheet!$G:$G, "&lt;=" &amp; D1787)) * (UpdateSheet!$H:$H=G1787), 0))), "") * J1787) +
(IFNA(IF(A1787="", "", INDEX(UpdateSheet!$P:$P, MATCH(1, (UpdateSheet!$G:$G=MAXIFS(UpdateSheet!$G:$G, UpdateSheet!$M:$M, K1787, UpdateSheet!$G:$G, "&lt;=" &amp; D1787)) * (UpdateSheet!$M:$M=K1787), 0))), "") * N1787)
)
</f>
        <v/>
      </c>
      <c r="P1787" s="86"/>
      <c r="Q1787" s="82" t="str">
        <f t="array" ref="Q1787">IF(A1787="", "", (IFNA(IF(A1787="", "", INDEX(UpdateSheet!$K:$K, MATCH(1, (UpdateSheet!$G:$G=MAXIFS(UpdateSheet!$G:$G, UpdateSheet!$H:$H, G1787, UpdateSheet!$I:$I, J1787, UpdateSheet!$G:$G, "&lt;=" &amp; D1787)) * (UpdateSheet!$H:$H=G1787) *(UpdateSheet!$I:$I=J1787), 0))), "")) +
(IFNA(IF(A1787="", "", INDEX(UpdateSheet!$O:$O, MATCH(1, (UpdateSheet!$G:$G=MAXIFS(UpdateSheet!$G:$G, UpdateSheet!$M:$M, K1787,UpdateSheet!$N:$N, N1787, UpdateSheet!$G:$G, "&lt;=" &amp; D1787)) * (UpdateSheet!$M:$M=K1787) *(UpdateSheet!$N:$N=N1787), 0))), ""))
)
</f>
        <v/>
      </c>
      <c r="R1787" s="81" t="s">
        <v>97</v>
      </c>
      <c r="S1787" s="63"/>
      <c r="T1787" s="87"/>
      <c r="U1787" s="84" t="s">
        <v>97</v>
      </c>
      <c r="V1787" s="84" t="s">
        <v>97</v>
      </c>
      <c r="W1787" s="85" t="b">
        <v>0</v>
      </c>
      <c r="X1787" s="63"/>
      <c r="Y1787" s="63"/>
      <c r="Z1787" s="63"/>
    </row>
    <row r="1788">
      <c r="A1788" s="75"/>
      <c r="B1788" s="94"/>
      <c r="C1788" s="75"/>
      <c r="D1788" s="76"/>
      <c r="E1788" s="75" t="s">
        <v>97</v>
      </c>
      <c r="F1788" s="75" t="s">
        <v>97</v>
      </c>
      <c r="G1788" s="77"/>
      <c r="H1788" s="77"/>
      <c r="I1788" s="80"/>
      <c r="J1788" s="77" t="s">
        <v>97</v>
      </c>
      <c r="K1788" s="79" t="s">
        <v>97</v>
      </c>
      <c r="L1788" s="79"/>
      <c r="M1788" s="80"/>
      <c r="N1788" s="79" t="s">
        <v>97</v>
      </c>
      <c r="O1788" s="81" t="str">
        <f t="array" ref="O1788">IF(A1788="", "", (IFNA(IF(A1788="", "", INDEX(UpdateSheet!$L:$L, MATCH(1, (UpdateSheet!$G:$G=MAXIFS(UpdateSheet!$G:$G, UpdateSheet!$H:$H, G1788, UpdateSheet!$G:$G, "&lt;=" &amp; D1788)) * (UpdateSheet!$H:$H=G1788), 0))), "") * J1788) +
(IFNA(IF(A1788="", "", INDEX(UpdateSheet!$P:$P, MATCH(1, (UpdateSheet!$G:$G=MAXIFS(UpdateSheet!$G:$G, UpdateSheet!$M:$M, K1788, UpdateSheet!$G:$G, "&lt;=" &amp; D1788)) * (UpdateSheet!$M:$M=K1788), 0))), "") * N1788)
)
</f>
        <v/>
      </c>
      <c r="P1788" s="86"/>
      <c r="Q1788" s="82" t="str">
        <f t="array" ref="Q1788">IF(A1788="", "", (IFNA(IF(A1788="", "", INDEX(UpdateSheet!$K:$K, MATCH(1, (UpdateSheet!$G:$G=MAXIFS(UpdateSheet!$G:$G, UpdateSheet!$H:$H, G1788, UpdateSheet!$I:$I, J1788, UpdateSheet!$G:$G, "&lt;=" &amp; D1788)) * (UpdateSheet!$H:$H=G1788) *(UpdateSheet!$I:$I=J1788), 0))), "")) +
(IFNA(IF(A1788="", "", INDEX(UpdateSheet!$O:$O, MATCH(1, (UpdateSheet!$G:$G=MAXIFS(UpdateSheet!$G:$G, UpdateSheet!$M:$M, K1788,UpdateSheet!$N:$N, N1788, UpdateSheet!$G:$G, "&lt;=" &amp; D1788)) * (UpdateSheet!$M:$M=K1788) *(UpdateSheet!$N:$N=N1788), 0))), ""))
)
</f>
        <v/>
      </c>
      <c r="R1788" s="81" t="s">
        <v>97</v>
      </c>
      <c r="S1788" s="63"/>
      <c r="T1788" s="87"/>
      <c r="U1788" s="84" t="s">
        <v>97</v>
      </c>
      <c r="V1788" s="84" t="s">
        <v>97</v>
      </c>
      <c r="W1788" s="85" t="b">
        <v>0</v>
      </c>
      <c r="X1788" s="63"/>
      <c r="Y1788" s="63"/>
      <c r="Z1788" s="63"/>
    </row>
    <row r="1789">
      <c r="A1789" s="75"/>
      <c r="B1789" s="94"/>
      <c r="C1789" s="75"/>
      <c r="D1789" s="76"/>
      <c r="E1789" s="75" t="s">
        <v>97</v>
      </c>
      <c r="F1789" s="75" t="s">
        <v>97</v>
      </c>
      <c r="G1789" s="77"/>
      <c r="H1789" s="77"/>
      <c r="I1789" s="80"/>
      <c r="J1789" s="77" t="s">
        <v>97</v>
      </c>
      <c r="K1789" s="79" t="s">
        <v>97</v>
      </c>
      <c r="L1789" s="79"/>
      <c r="M1789" s="80"/>
      <c r="N1789" s="79" t="s">
        <v>97</v>
      </c>
      <c r="O1789" s="81" t="str">
        <f t="array" ref="O1789">IF(A1789="", "", (IFNA(IF(A1789="", "", INDEX(UpdateSheet!$L:$L, MATCH(1, (UpdateSheet!$G:$G=MAXIFS(UpdateSheet!$G:$G, UpdateSheet!$H:$H, G1789, UpdateSheet!$G:$G, "&lt;=" &amp; D1789)) * (UpdateSheet!$H:$H=G1789), 0))), "") * J1789) +
(IFNA(IF(A1789="", "", INDEX(UpdateSheet!$P:$P, MATCH(1, (UpdateSheet!$G:$G=MAXIFS(UpdateSheet!$G:$G, UpdateSheet!$M:$M, K1789, UpdateSheet!$G:$G, "&lt;=" &amp; D1789)) * (UpdateSheet!$M:$M=K1789), 0))), "") * N1789)
)
</f>
        <v/>
      </c>
      <c r="P1789" s="86"/>
      <c r="Q1789" s="82" t="str">
        <f t="array" ref="Q1789">IF(A1789="", "", (IFNA(IF(A1789="", "", INDEX(UpdateSheet!$K:$K, MATCH(1, (UpdateSheet!$G:$G=MAXIFS(UpdateSheet!$G:$G, UpdateSheet!$H:$H, G1789, UpdateSheet!$I:$I, J1789, UpdateSheet!$G:$G, "&lt;=" &amp; D1789)) * (UpdateSheet!$H:$H=G1789) *(UpdateSheet!$I:$I=J1789), 0))), "")) +
(IFNA(IF(A1789="", "", INDEX(UpdateSheet!$O:$O, MATCH(1, (UpdateSheet!$G:$G=MAXIFS(UpdateSheet!$G:$G, UpdateSheet!$M:$M, K1789,UpdateSheet!$N:$N, N1789, UpdateSheet!$G:$G, "&lt;=" &amp; D1789)) * (UpdateSheet!$M:$M=K1789) *(UpdateSheet!$N:$N=N1789), 0))), ""))
)
</f>
        <v/>
      </c>
      <c r="R1789" s="81" t="s">
        <v>97</v>
      </c>
      <c r="S1789" s="63"/>
      <c r="T1789" s="87"/>
      <c r="U1789" s="84" t="s">
        <v>97</v>
      </c>
      <c r="V1789" s="84" t="s">
        <v>97</v>
      </c>
      <c r="W1789" s="85" t="b">
        <v>0</v>
      </c>
      <c r="X1789" s="63"/>
      <c r="Y1789" s="63"/>
      <c r="Z1789" s="63"/>
    </row>
    <row r="1790">
      <c r="A1790" s="75"/>
      <c r="B1790" s="94"/>
      <c r="C1790" s="75"/>
      <c r="D1790" s="76"/>
      <c r="E1790" s="75" t="s">
        <v>97</v>
      </c>
      <c r="F1790" s="75" t="s">
        <v>97</v>
      </c>
      <c r="G1790" s="77"/>
      <c r="H1790" s="77"/>
      <c r="I1790" s="80"/>
      <c r="J1790" s="77" t="s">
        <v>97</v>
      </c>
      <c r="K1790" s="79" t="s">
        <v>97</v>
      </c>
      <c r="L1790" s="79"/>
      <c r="M1790" s="80"/>
      <c r="N1790" s="79" t="s">
        <v>97</v>
      </c>
      <c r="O1790" s="81" t="str">
        <f t="array" ref="O1790">IF(A1790="", "", (IFNA(IF(A1790="", "", INDEX(UpdateSheet!$L:$L, MATCH(1, (UpdateSheet!$G:$G=MAXIFS(UpdateSheet!$G:$G, UpdateSheet!$H:$H, G1790, UpdateSheet!$G:$G, "&lt;=" &amp; D1790)) * (UpdateSheet!$H:$H=G1790), 0))), "") * J1790) +
(IFNA(IF(A1790="", "", INDEX(UpdateSheet!$P:$P, MATCH(1, (UpdateSheet!$G:$G=MAXIFS(UpdateSheet!$G:$G, UpdateSheet!$M:$M, K1790, UpdateSheet!$G:$G, "&lt;=" &amp; D1790)) * (UpdateSheet!$M:$M=K1790), 0))), "") * N1790)
)
</f>
        <v/>
      </c>
      <c r="P1790" s="86"/>
      <c r="Q1790" s="82" t="str">
        <f t="array" ref="Q1790">IF(A1790="", "", (IFNA(IF(A1790="", "", INDEX(UpdateSheet!$K:$K, MATCH(1, (UpdateSheet!$G:$G=MAXIFS(UpdateSheet!$G:$G, UpdateSheet!$H:$H, G1790, UpdateSheet!$I:$I, J1790, UpdateSheet!$G:$G, "&lt;=" &amp; D1790)) * (UpdateSheet!$H:$H=G1790) *(UpdateSheet!$I:$I=J1790), 0))), "")) +
(IFNA(IF(A1790="", "", INDEX(UpdateSheet!$O:$O, MATCH(1, (UpdateSheet!$G:$G=MAXIFS(UpdateSheet!$G:$G, UpdateSheet!$M:$M, K1790,UpdateSheet!$N:$N, N1790, UpdateSheet!$G:$G, "&lt;=" &amp; D1790)) * (UpdateSheet!$M:$M=K1790) *(UpdateSheet!$N:$N=N1790), 0))), ""))
)
</f>
        <v/>
      </c>
      <c r="R1790" s="81" t="s">
        <v>97</v>
      </c>
      <c r="S1790" s="63"/>
      <c r="T1790" s="87"/>
      <c r="U1790" s="84" t="s">
        <v>97</v>
      </c>
      <c r="V1790" s="84" t="s">
        <v>97</v>
      </c>
      <c r="W1790" s="85" t="b">
        <v>0</v>
      </c>
      <c r="X1790" s="63"/>
      <c r="Y1790" s="63"/>
      <c r="Z1790" s="63"/>
    </row>
    <row r="1791">
      <c r="A1791" s="75"/>
      <c r="B1791" s="94"/>
      <c r="C1791" s="75"/>
      <c r="D1791" s="76"/>
      <c r="E1791" s="75" t="s">
        <v>97</v>
      </c>
      <c r="F1791" s="75" t="s">
        <v>97</v>
      </c>
      <c r="G1791" s="77"/>
      <c r="H1791" s="77"/>
      <c r="I1791" s="80"/>
      <c r="J1791" s="77" t="s">
        <v>97</v>
      </c>
      <c r="K1791" s="79" t="s">
        <v>97</v>
      </c>
      <c r="L1791" s="79"/>
      <c r="M1791" s="80"/>
      <c r="N1791" s="79" t="s">
        <v>97</v>
      </c>
      <c r="O1791" s="81" t="str">
        <f t="array" ref="O1791">IF(A1791="", "", (IFNA(IF(A1791="", "", INDEX(UpdateSheet!$L:$L, MATCH(1, (UpdateSheet!$G:$G=MAXIFS(UpdateSheet!$G:$G, UpdateSheet!$H:$H, G1791, UpdateSheet!$G:$G, "&lt;=" &amp; D1791)) * (UpdateSheet!$H:$H=G1791), 0))), "") * J1791) +
(IFNA(IF(A1791="", "", INDEX(UpdateSheet!$P:$P, MATCH(1, (UpdateSheet!$G:$G=MAXIFS(UpdateSheet!$G:$G, UpdateSheet!$M:$M, K1791, UpdateSheet!$G:$G, "&lt;=" &amp; D1791)) * (UpdateSheet!$M:$M=K1791), 0))), "") * N1791)
)
</f>
        <v/>
      </c>
      <c r="P1791" s="86"/>
      <c r="Q1791" s="82" t="str">
        <f t="array" ref="Q1791">IF(A1791="", "", (IFNA(IF(A1791="", "", INDEX(UpdateSheet!$K:$K, MATCH(1, (UpdateSheet!$G:$G=MAXIFS(UpdateSheet!$G:$G, UpdateSheet!$H:$H, G1791, UpdateSheet!$I:$I, J1791, UpdateSheet!$G:$G, "&lt;=" &amp; D1791)) * (UpdateSheet!$H:$H=G1791) *(UpdateSheet!$I:$I=J1791), 0))), "")) +
(IFNA(IF(A1791="", "", INDEX(UpdateSheet!$O:$O, MATCH(1, (UpdateSheet!$G:$G=MAXIFS(UpdateSheet!$G:$G, UpdateSheet!$M:$M, K1791,UpdateSheet!$N:$N, N1791, UpdateSheet!$G:$G, "&lt;=" &amp; D1791)) * (UpdateSheet!$M:$M=K1791) *(UpdateSheet!$N:$N=N1791), 0))), ""))
)
</f>
        <v/>
      </c>
      <c r="R1791" s="81" t="s">
        <v>97</v>
      </c>
      <c r="S1791" s="63"/>
      <c r="T1791" s="87"/>
      <c r="U1791" s="84" t="s">
        <v>97</v>
      </c>
      <c r="V1791" s="84" t="s">
        <v>97</v>
      </c>
      <c r="W1791" s="85" t="b">
        <v>0</v>
      </c>
      <c r="X1791" s="63"/>
      <c r="Y1791" s="63"/>
      <c r="Z1791" s="63"/>
    </row>
    <row r="1792">
      <c r="A1792" s="75"/>
      <c r="B1792" s="94"/>
      <c r="C1792" s="75"/>
      <c r="D1792" s="76"/>
      <c r="E1792" s="75" t="s">
        <v>97</v>
      </c>
      <c r="F1792" s="75" t="s">
        <v>97</v>
      </c>
      <c r="G1792" s="77"/>
      <c r="H1792" s="77"/>
      <c r="I1792" s="80"/>
      <c r="J1792" s="77" t="s">
        <v>97</v>
      </c>
      <c r="K1792" s="79" t="s">
        <v>97</v>
      </c>
      <c r="L1792" s="79"/>
      <c r="M1792" s="80"/>
      <c r="N1792" s="79" t="s">
        <v>97</v>
      </c>
      <c r="O1792" s="81" t="str">
        <f t="array" ref="O1792">IF(A1792="", "", (IFNA(IF(A1792="", "", INDEX(UpdateSheet!$L:$L, MATCH(1, (UpdateSheet!$G:$G=MAXIFS(UpdateSheet!$G:$G, UpdateSheet!$H:$H, G1792, UpdateSheet!$G:$G, "&lt;=" &amp; D1792)) * (UpdateSheet!$H:$H=G1792), 0))), "") * J1792) +
(IFNA(IF(A1792="", "", INDEX(UpdateSheet!$P:$P, MATCH(1, (UpdateSheet!$G:$G=MAXIFS(UpdateSheet!$G:$G, UpdateSheet!$M:$M, K1792, UpdateSheet!$G:$G, "&lt;=" &amp; D1792)) * (UpdateSheet!$M:$M=K1792), 0))), "") * N1792)
)
</f>
        <v/>
      </c>
      <c r="P1792" s="86"/>
      <c r="Q1792" s="82" t="str">
        <f t="array" ref="Q1792">IF(A1792="", "", (IFNA(IF(A1792="", "", INDEX(UpdateSheet!$K:$K, MATCH(1, (UpdateSheet!$G:$G=MAXIFS(UpdateSheet!$G:$G, UpdateSheet!$H:$H, G1792, UpdateSheet!$I:$I, J1792, UpdateSheet!$G:$G, "&lt;=" &amp; D1792)) * (UpdateSheet!$H:$H=G1792) *(UpdateSheet!$I:$I=J1792), 0))), "")) +
(IFNA(IF(A1792="", "", INDEX(UpdateSheet!$O:$O, MATCH(1, (UpdateSheet!$G:$G=MAXIFS(UpdateSheet!$G:$G, UpdateSheet!$M:$M, K1792,UpdateSheet!$N:$N, N1792, UpdateSheet!$G:$G, "&lt;=" &amp; D1792)) * (UpdateSheet!$M:$M=K1792) *(UpdateSheet!$N:$N=N1792), 0))), ""))
)
</f>
        <v/>
      </c>
      <c r="R1792" s="81" t="s">
        <v>97</v>
      </c>
      <c r="S1792" s="63"/>
      <c r="T1792" s="87"/>
      <c r="U1792" s="84" t="s">
        <v>97</v>
      </c>
      <c r="V1792" s="84" t="s">
        <v>97</v>
      </c>
      <c r="W1792" s="85" t="b">
        <v>0</v>
      </c>
      <c r="X1792" s="63"/>
      <c r="Y1792" s="63"/>
      <c r="Z1792" s="63"/>
    </row>
    <row r="1793">
      <c r="A1793" s="75"/>
      <c r="B1793" s="94"/>
      <c r="C1793" s="75"/>
      <c r="D1793" s="76"/>
      <c r="E1793" s="75" t="s">
        <v>97</v>
      </c>
      <c r="F1793" s="75" t="s">
        <v>97</v>
      </c>
      <c r="G1793" s="77"/>
      <c r="H1793" s="77"/>
      <c r="I1793" s="80"/>
      <c r="J1793" s="77" t="s">
        <v>97</v>
      </c>
      <c r="K1793" s="79" t="s">
        <v>97</v>
      </c>
      <c r="L1793" s="79"/>
      <c r="M1793" s="80"/>
      <c r="N1793" s="79" t="s">
        <v>97</v>
      </c>
      <c r="O1793" s="81" t="str">
        <f t="array" ref="O1793">IF(A1793="", "", (IFNA(IF(A1793="", "", INDEX(UpdateSheet!$L:$L, MATCH(1, (UpdateSheet!$G:$G=MAXIFS(UpdateSheet!$G:$G, UpdateSheet!$H:$H, G1793, UpdateSheet!$G:$G, "&lt;=" &amp; D1793)) * (UpdateSheet!$H:$H=G1793), 0))), "") * J1793) +
(IFNA(IF(A1793="", "", INDEX(UpdateSheet!$P:$P, MATCH(1, (UpdateSheet!$G:$G=MAXIFS(UpdateSheet!$G:$G, UpdateSheet!$M:$M, K1793, UpdateSheet!$G:$G, "&lt;=" &amp; D1793)) * (UpdateSheet!$M:$M=K1793), 0))), "") * N1793)
)
</f>
        <v/>
      </c>
      <c r="P1793" s="86"/>
      <c r="Q1793" s="82" t="str">
        <f t="array" ref="Q1793">IF(A1793="", "", (IFNA(IF(A1793="", "", INDEX(UpdateSheet!$K:$K, MATCH(1, (UpdateSheet!$G:$G=MAXIFS(UpdateSheet!$G:$G, UpdateSheet!$H:$H, G1793, UpdateSheet!$I:$I, J1793, UpdateSheet!$G:$G, "&lt;=" &amp; D1793)) * (UpdateSheet!$H:$H=G1793) *(UpdateSheet!$I:$I=J1793), 0))), "")) +
(IFNA(IF(A1793="", "", INDEX(UpdateSheet!$O:$O, MATCH(1, (UpdateSheet!$G:$G=MAXIFS(UpdateSheet!$G:$G, UpdateSheet!$M:$M, K1793,UpdateSheet!$N:$N, N1793, UpdateSheet!$G:$G, "&lt;=" &amp; D1793)) * (UpdateSheet!$M:$M=K1793) *(UpdateSheet!$N:$N=N1793), 0))), ""))
)
</f>
        <v/>
      </c>
      <c r="R1793" s="81" t="s">
        <v>97</v>
      </c>
      <c r="S1793" s="63"/>
      <c r="T1793" s="87"/>
      <c r="U1793" s="84" t="s">
        <v>97</v>
      </c>
      <c r="V1793" s="84" t="s">
        <v>97</v>
      </c>
      <c r="W1793" s="85" t="b">
        <v>0</v>
      </c>
      <c r="X1793" s="63"/>
      <c r="Y1793" s="63"/>
      <c r="Z1793" s="63"/>
    </row>
    <row r="1794">
      <c r="A1794" s="75"/>
      <c r="B1794" s="94"/>
      <c r="C1794" s="75"/>
      <c r="D1794" s="76"/>
      <c r="E1794" s="75" t="s">
        <v>97</v>
      </c>
      <c r="F1794" s="75" t="s">
        <v>97</v>
      </c>
      <c r="G1794" s="77"/>
      <c r="H1794" s="77"/>
      <c r="I1794" s="80"/>
      <c r="J1794" s="77" t="s">
        <v>97</v>
      </c>
      <c r="K1794" s="79" t="s">
        <v>97</v>
      </c>
      <c r="L1794" s="79"/>
      <c r="M1794" s="80"/>
      <c r="N1794" s="79" t="s">
        <v>97</v>
      </c>
      <c r="O1794" s="81" t="str">
        <f t="array" ref="O1794">IF(A1794="", "", (IFNA(IF(A1794="", "", INDEX(UpdateSheet!$L:$L, MATCH(1, (UpdateSheet!$G:$G=MAXIFS(UpdateSheet!$G:$G, UpdateSheet!$H:$H, G1794, UpdateSheet!$G:$G, "&lt;=" &amp; D1794)) * (UpdateSheet!$H:$H=G1794), 0))), "") * J1794) +
(IFNA(IF(A1794="", "", INDEX(UpdateSheet!$P:$P, MATCH(1, (UpdateSheet!$G:$G=MAXIFS(UpdateSheet!$G:$G, UpdateSheet!$M:$M, K1794, UpdateSheet!$G:$G, "&lt;=" &amp; D1794)) * (UpdateSheet!$M:$M=K1794), 0))), "") * N1794)
)
</f>
        <v/>
      </c>
      <c r="P1794" s="86"/>
      <c r="Q1794" s="82" t="str">
        <f t="array" ref="Q1794">IF(A1794="", "", (IFNA(IF(A1794="", "", INDEX(UpdateSheet!$K:$K, MATCH(1, (UpdateSheet!$G:$G=MAXIFS(UpdateSheet!$G:$G, UpdateSheet!$H:$H, G1794, UpdateSheet!$I:$I, J1794, UpdateSheet!$G:$G, "&lt;=" &amp; D1794)) * (UpdateSheet!$H:$H=G1794) *(UpdateSheet!$I:$I=J1794), 0))), "")) +
(IFNA(IF(A1794="", "", INDEX(UpdateSheet!$O:$O, MATCH(1, (UpdateSheet!$G:$G=MAXIFS(UpdateSheet!$G:$G, UpdateSheet!$M:$M, K1794,UpdateSheet!$N:$N, N1794, UpdateSheet!$G:$G, "&lt;=" &amp; D1794)) * (UpdateSheet!$M:$M=K1794) *(UpdateSheet!$N:$N=N1794), 0))), ""))
)
</f>
        <v/>
      </c>
      <c r="R1794" s="81" t="s">
        <v>97</v>
      </c>
      <c r="S1794" s="63"/>
      <c r="T1794" s="87"/>
      <c r="U1794" s="84" t="s">
        <v>97</v>
      </c>
      <c r="V1794" s="84" t="s">
        <v>97</v>
      </c>
      <c r="W1794" s="85" t="b">
        <v>0</v>
      </c>
      <c r="X1794" s="63"/>
      <c r="Y1794" s="63"/>
      <c r="Z1794" s="63"/>
    </row>
    <row r="1795">
      <c r="A1795" s="75"/>
      <c r="B1795" s="94"/>
      <c r="C1795" s="75"/>
      <c r="D1795" s="76"/>
      <c r="E1795" s="75" t="s">
        <v>97</v>
      </c>
      <c r="F1795" s="75" t="s">
        <v>97</v>
      </c>
      <c r="G1795" s="77"/>
      <c r="H1795" s="77"/>
      <c r="I1795" s="80"/>
      <c r="J1795" s="77" t="s">
        <v>97</v>
      </c>
      <c r="K1795" s="79" t="s">
        <v>97</v>
      </c>
      <c r="L1795" s="79"/>
      <c r="M1795" s="80"/>
      <c r="N1795" s="79" t="s">
        <v>97</v>
      </c>
      <c r="O1795" s="81" t="str">
        <f t="array" ref="O1795">IF(A1795="", "", (IFNA(IF(A1795="", "", INDEX(UpdateSheet!$L:$L, MATCH(1, (UpdateSheet!$G:$G=MAXIFS(UpdateSheet!$G:$G, UpdateSheet!$H:$H, G1795, UpdateSheet!$G:$G, "&lt;=" &amp; D1795)) * (UpdateSheet!$H:$H=G1795), 0))), "") * J1795) +
(IFNA(IF(A1795="", "", INDEX(UpdateSheet!$P:$P, MATCH(1, (UpdateSheet!$G:$G=MAXIFS(UpdateSheet!$G:$G, UpdateSheet!$M:$M, K1795, UpdateSheet!$G:$G, "&lt;=" &amp; D1795)) * (UpdateSheet!$M:$M=K1795), 0))), "") * N1795)
)
</f>
        <v/>
      </c>
      <c r="P1795" s="86"/>
      <c r="Q1795" s="82" t="str">
        <f t="array" ref="Q1795">IF(A1795="", "", (IFNA(IF(A1795="", "", INDEX(UpdateSheet!$K:$K, MATCH(1, (UpdateSheet!$G:$G=MAXIFS(UpdateSheet!$G:$G, UpdateSheet!$H:$H, G1795, UpdateSheet!$I:$I, J1795, UpdateSheet!$G:$G, "&lt;=" &amp; D1795)) * (UpdateSheet!$H:$H=G1795) *(UpdateSheet!$I:$I=J1795), 0))), "")) +
(IFNA(IF(A1795="", "", INDEX(UpdateSheet!$O:$O, MATCH(1, (UpdateSheet!$G:$G=MAXIFS(UpdateSheet!$G:$G, UpdateSheet!$M:$M, K1795,UpdateSheet!$N:$N, N1795, UpdateSheet!$G:$G, "&lt;=" &amp; D1795)) * (UpdateSheet!$M:$M=K1795) *(UpdateSheet!$N:$N=N1795), 0))), ""))
)
</f>
        <v/>
      </c>
      <c r="R1795" s="81" t="s">
        <v>97</v>
      </c>
      <c r="S1795" s="63"/>
      <c r="T1795" s="87"/>
      <c r="U1795" s="84" t="s">
        <v>97</v>
      </c>
      <c r="V1795" s="84" t="s">
        <v>97</v>
      </c>
      <c r="W1795" s="85" t="b">
        <v>0</v>
      </c>
      <c r="X1795" s="63"/>
      <c r="Y1795" s="63"/>
      <c r="Z1795" s="63"/>
    </row>
    <row r="1796">
      <c r="A1796" s="75"/>
      <c r="B1796" s="94"/>
      <c r="C1796" s="75"/>
      <c r="D1796" s="76"/>
      <c r="E1796" s="75" t="s">
        <v>97</v>
      </c>
      <c r="F1796" s="75" t="s">
        <v>97</v>
      </c>
      <c r="G1796" s="77"/>
      <c r="H1796" s="77"/>
      <c r="I1796" s="80"/>
      <c r="J1796" s="77" t="s">
        <v>97</v>
      </c>
      <c r="K1796" s="79" t="s">
        <v>97</v>
      </c>
      <c r="L1796" s="79"/>
      <c r="M1796" s="80"/>
      <c r="N1796" s="79" t="s">
        <v>97</v>
      </c>
      <c r="O1796" s="81" t="str">
        <f t="array" ref="O1796">IF(A1796="", "", (IFNA(IF(A1796="", "", INDEX(UpdateSheet!$L:$L, MATCH(1, (UpdateSheet!$G:$G=MAXIFS(UpdateSheet!$G:$G, UpdateSheet!$H:$H, G1796, UpdateSheet!$G:$G, "&lt;=" &amp; D1796)) * (UpdateSheet!$H:$H=G1796), 0))), "") * J1796) +
(IFNA(IF(A1796="", "", INDEX(UpdateSheet!$P:$P, MATCH(1, (UpdateSheet!$G:$G=MAXIFS(UpdateSheet!$G:$G, UpdateSheet!$M:$M, K1796, UpdateSheet!$G:$G, "&lt;=" &amp; D1796)) * (UpdateSheet!$M:$M=K1796), 0))), "") * N1796)
)
</f>
        <v/>
      </c>
      <c r="P1796" s="86"/>
      <c r="Q1796" s="82" t="str">
        <f t="array" ref="Q1796">IF(A1796="", "", (IFNA(IF(A1796="", "", INDEX(UpdateSheet!$K:$K, MATCH(1, (UpdateSheet!$G:$G=MAXIFS(UpdateSheet!$G:$G, UpdateSheet!$H:$H, G1796, UpdateSheet!$I:$I, J1796, UpdateSheet!$G:$G, "&lt;=" &amp; D1796)) * (UpdateSheet!$H:$H=G1796) *(UpdateSheet!$I:$I=J1796), 0))), "")) +
(IFNA(IF(A1796="", "", INDEX(UpdateSheet!$O:$O, MATCH(1, (UpdateSheet!$G:$G=MAXIFS(UpdateSheet!$G:$G, UpdateSheet!$M:$M, K1796,UpdateSheet!$N:$N, N1796, UpdateSheet!$G:$G, "&lt;=" &amp; D1796)) * (UpdateSheet!$M:$M=K1796) *(UpdateSheet!$N:$N=N1796), 0))), ""))
)
</f>
        <v/>
      </c>
      <c r="R1796" s="81" t="s">
        <v>97</v>
      </c>
      <c r="S1796" s="63"/>
      <c r="T1796" s="87"/>
      <c r="U1796" s="84" t="s">
        <v>97</v>
      </c>
      <c r="V1796" s="84" t="s">
        <v>97</v>
      </c>
      <c r="W1796" s="85" t="b">
        <v>0</v>
      </c>
      <c r="X1796" s="63"/>
      <c r="Y1796" s="63"/>
      <c r="Z1796" s="63"/>
    </row>
    <row r="1797">
      <c r="A1797" s="75"/>
      <c r="B1797" s="94"/>
      <c r="C1797" s="75"/>
      <c r="D1797" s="76"/>
      <c r="E1797" s="75" t="s">
        <v>97</v>
      </c>
      <c r="F1797" s="75" t="s">
        <v>97</v>
      </c>
      <c r="G1797" s="77"/>
      <c r="H1797" s="77"/>
      <c r="I1797" s="80"/>
      <c r="J1797" s="77" t="s">
        <v>97</v>
      </c>
      <c r="K1797" s="79" t="s">
        <v>97</v>
      </c>
      <c r="L1797" s="79"/>
      <c r="M1797" s="80"/>
      <c r="N1797" s="79" t="s">
        <v>97</v>
      </c>
      <c r="O1797" s="81" t="str">
        <f t="array" ref="O1797">IF(A1797="", "", (IFNA(IF(A1797="", "", INDEX(UpdateSheet!$L:$L, MATCH(1, (UpdateSheet!$G:$G=MAXIFS(UpdateSheet!$G:$G, UpdateSheet!$H:$H, G1797, UpdateSheet!$G:$G, "&lt;=" &amp; D1797)) * (UpdateSheet!$H:$H=G1797), 0))), "") * J1797) +
(IFNA(IF(A1797="", "", INDEX(UpdateSheet!$P:$P, MATCH(1, (UpdateSheet!$G:$G=MAXIFS(UpdateSheet!$G:$G, UpdateSheet!$M:$M, K1797, UpdateSheet!$G:$G, "&lt;=" &amp; D1797)) * (UpdateSheet!$M:$M=K1797), 0))), "") * N1797)
)
</f>
        <v/>
      </c>
      <c r="P1797" s="86"/>
      <c r="Q1797" s="82" t="str">
        <f t="array" ref="Q1797">IF(A1797="", "", (IFNA(IF(A1797="", "", INDEX(UpdateSheet!$K:$K, MATCH(1, (UpdateSheet!$G:$G=MAXIFS(UpdateSheet!$G:$G, UpdateSheet!$H:$H, G1797, UpdateSheet!$I:$I, J1797, UpdateSheet!$G:$G, "&lt;=" &amp; D1797)) * (UpdateSheet!$H:$H=G1797) *(UpdateSheet!$I:$I=J1797), 0))), "")) +
(IFNA(IF(A1797="", "", INDEX(UpdateSheet!$O:$O, MATCH(1, (UpdateSheet!$G:$G=MAXIFS(UpdateSheet!$G:$G, UpdateSheet!$M:$M, K1797,UpdateSheet!$N:$N, N1797, UpdateSheet!$G:$G, "&lt;=" &amp; D1797)) * (UpdateSheet!$M:$M=K1797) *(UpdateSheet!$N:$N=N1797), 0))), ""))
)
</f>
        <v/>
      </c>
      <c r="R1797" s="81" t="s">
        <v>97</v>
      </c>
      <c r="S1797" s="63"/>
      <c r="T1797" s="87"/>
      <c r="U1797" s="84" t="s">
        <v>97</v>
      </c>
      <c r="V1797" s="84" t="s">
        <v>97</v>
      </c>
      <c r="W1797" s="85" t="b">
        <v>0</v>
      </c>
      <c r="X1797" s="63"/>
      <c r="Y1797" s="63"/>
      <c r="Z1797" s="63"/>
    </row>
    <row r="1798">
      <c r="A1798" s="75"/>
      <c r="B1798" s="94"/>
      <c r="C1798" s="75"/>
      <c r="D1798" s="76"/>
      <c r="E1798" s="75" t="s">
        <v>97</v>
      </c>
      <c r="F1798" s="75" t="s">
        <v>97</v>
      </c>
      <c r="G1798" s="77"/>
      <c r="H1798" s="77"/>
      <c r="I1798" s="80"/>
      <c r="J1798" s="77" t="s">
        <v>97</v>
      </c>
      <c r="K1798" s="79" t="s">
        <v>97</v>
      </c>
      <c r="L1798" s="79"/>
      <c r="M1798" s="80"/>
      <c r="N1798" s="79" t="s">
        <v>97</v>
      </c>
      <c r="O1798" s="81" t="str">
        <f t="array" ref="O1798">IF(A1798="", "", (IFNA(IF(A1798="", "", INDEX(UpdateSheet!$L:$L, MATCH(1, (UpdateSheet!$G:$G=MAXIFS(UpdateSheet!$G:$G, UpdateSheet!$H:$H, G1798, UpdateSheet!$G:$G, "&lt;=" &amp; D1798)) * (UpdateSheet!$H:$H=G1798), 0))), "") * J1798) +
(IFNA(IF(A1798="", "", INDEX(UpdateSheet!$P:$P, MATCH(1, (UpdateSheet!$G:$G=MAXIFS(UpdateSheet!$G:$G, UpdateSheet!$M:$M, K1798, UpdateSheet!$G:$G, "&lt;=" &amp; D1798)) * (UpdateSheet!$M:$M=K1798), 0))), "") * N1798)
)
</f>
        <v/>
      </c>
      <c r="P1798" s="86"/>
      <c r="Q1798" s="82" t="str">
        <f t="array" ref="Q1798">IF(A1798="", "", (IFNA(IF(A1798="", "", INDEX(UpdateSheet!$K:$K, MATCH(1, (UpdateSheet!$G:$G=MAXIFS(UpdateSheet!$G:$G, UpdateSheet!$H:$H, G1798, UpdateSheet!$I:$I, J1798, UpdateSheet!$G:$G, "&lt;=" &amp; D1798)) * (UpdateSheet!$H:$H=G1798) *(UpdateSheet!$I:$I=J1798), 0))), "")) +
(IFNA(IF(A1798="", "", INDEX(UpdateSheet!$O:$O, MATCH(1, (UpdateSheet!$G:$G=MAXIFS(UpdateSheet!$G:$G, UpdateSheet!$M:$M, K1798,UpdateSheet!$N:$N, N1798, UpdateSheet!$G:$G, "&lt;=" &amp; D1798)) * (UpdateSheet!$M:$M=K1798) *(UpdateSheet!$N:$N=N1798), 0))), ""))
)
</f>
        <v/>
      </c>
      <c r="R1798" s="81" t="s">
        <v>97</v>
      </c>
      <c r="S1798" s="63"/>
      <c r="T1798" s="87"/>
      <c r="U1798" s="84" t="s">
        <v>97</v>
      </c>
      <c r="V1798" s="84" t="s">
        <v>97</v>
      </c>
      <c r="W1798" s="85" t="b">
        <v>0</v>
      </c>
      <c r="X1798" s="63"/>
      <c r="Y1798" s="63"/>
      <c r="Z1798" s="63"/>
    </row>
    <row r="1799">
      <c r="A1799" s="75"/>
      <c r="B1799" s="94"/>
      <c r="C1799" s="75"/>
      <c r="D1799" s="76"/>
      <c r="E1799" s="75" t="s">
        <v>97</v>
      </c>
      <c r="F1799" s="75" t="s">
        <v>97</v>
      </c>
      <c r="G1799" s="77"/>
      <c r="H1799" s="77"/>
      <c r="I1799" s="80"/>
      <c r="J1799" s="77" t="s">
        <v>97</v>
      </c>
      <c r="K1799" s="79" t="s">
        <v>97</v>
      </c>
      <c r="L1799" s="79"/>
      <c r="M1799" s="80"/>
      <c r="N1799" s="79" t="s">
        <v>97</v>
      </c>
      <c r="O1799" s="81" t="str">
        <f t="array" ref="O1799">IF(A1799="", "", (IFNA(IF(A1799="", "", INDEX(UpdateSheet!$L:$L, MATCH(1, (UpdateSheet!$G:$G=MAXIFS(UpdateSheet!$G:$G, UpdateSheet!$H:$H, G1799, UpdateSheet!$G:$G, "&lt;=" &amp; D1799)) * (UpdateSheet!$H:$H=G1799), 0))), "") * J1799) +
(IFNA(IF(A1799="", "", INDEX(UpdateSheet!$P:$P, MATCH(1, (UpdateSheet!$G:$G=MAXIFS(UpdateSheet!$G:$G, UpdateSheet!$M:$M, K1799, UpdateSheet!$G:$G, "&lt;=" &amp; D1799)) * (UpdateSheet!$M:$M=K1799), 0))), "") * N1799)
)
</f>
        <v/>
      </c>
      <c r="P1799" s="86"/>
      <c r="Q1799" s="82" t="str">
        <f t="array" ref="Q1799">IF(A1799="", "", (IFNA(IF(A1799="", "", INDEX(UpdateSheet!$K:$K, MATCH(1, (UpdateSheet!$G:$G=MAXIFS(UpdateSheet!$G:$G, UpdateSheet!$H:$H, G1799, UpdateSheet!$I:$I, J1799, UpdateSheet!$G:$G, "&lt;=" &amp; D1799)) * (UpdateSheet!$H:$H=G1799) *(UpdateSheet!$I:$I=J1799), 0))), "")) +
(IFNA(IF(A1799="", "", INDEX(UpdateSheet!$O:$O, MATCH(1, (UpdateSheet!$G:$G=MAXIFS(UpdateSheet!$G:$G, UpdateSheet!$M:$M, K1799,UpdateSheet!$N:$N, N1799, UpdateSheet!$G:$G, "&lt;=" &amp; D1799)) * (UpdateSheet!$M:$M=K1799) *(UpdateSheet!$N:$N=N1799), 0))), ""))
)
</f>
        <v/>
      </c>
      <c r="R1799" s="81" t="s">
        <v>97</v>
      </c>
      <c r="S1799" s="63"/>
      <c r="T1799" s="87"/>
      <c r="U1799" s="84" t="s">
        <v>97</v>
      </c>
      <c r="V1799" s="84" t="s">
        <v>97</v>
      </c>
      <c r="W1799" s="85" t="b">
        <v>0</v>
      </c>
      <c r="X1799" s="63"/>
      <c r="Y1799" s="63"/>
      <c r="Z1799" s="63"/>
    </row>
    <row r="1800">
      <c r="A1800" s="75"/>
      <c r="B1800" s="94"/>
      <c r="C1800" s="75"/>
      <c r="D1800" s="76"/>
      <c r="E1800" s="75" t="s">
        <v>97</v>
      </c>
      <c r="F1800" s="75" t="s">
        <v>97</v>
      </c>
      <c r="G1800" s="77"/>
      <c r="H1800" s="77"/>
      <c r="I1800" s="80"/>
      <c r="J1800" s="77" t="s">
        <v>97</v>
      </c>
      <c r="K1800" s="79" t="s">
        <v>97</v>
      </c>
      <c r="L1800" s="79"/>
      <c r="M1800" s="80"/>
      <c r="N1800" s="79" t="s">
        <v>97</v>
      </c>
      <c r="O1800" s="81" t="str">
        <f t="array" ref="O1800">IF(A1800="", "", (IFNA(IF(A1800="", "", INDEX(UpdateSheet!$L:$L, MATCH(1, (UpdateSheet!$G:$G=MAXIFS(UpdateSheet!$G:$G, UpdateSheet!$H:$H, G1800, UpdateSheet!$G:$G, "&lt;=" &amp; D1800)) * (UpdateSheet!$H:$H=G1800), 0))), "") * J1800) +
(IFNA(IF(A1800="", "", INDEX(UpdateSheet!$P:$P, MATCH(1, (UpdateSheet!$G:$G=MAXIFS(UpdateSheet!$G:$G, UpdateSheet!$M:$M, K1800, UpdateSheet!$G:$G, "&lt;=" &amp; D1800)) * (UpdateSheet!$M:$M=K1800), 0))), "") * N1800)
)
</f>
        <v/>
      </c>
      <c r="P1800" s="86"/>
      <c r="Q1800" s="82" t="str">
        <f t="array" ref="Q1800">IF(A1800="", "", (IFNA(IF(A1800="", "", INDEX(UpdateSheet!$K:$K, MATCH(1, (UpdateSheet!$G:$G=MAXIFS(UpdateSheet!$G:$G, UpdateSheet!$H:$H, G1800, UpdateSheet!$I:$I, J1800, UpdateSheet!$G:$G, "&lt;=" &amp; D1800)) * (UpdateSheet!$H:$H=G1800) *(UpdateSheet!$I:$I=J1800), 0))), "")) +
(IFNA(IF(A1800="", "", INDEX(UpdateSheet!$O:$O, MATCH(1, (UpdateSheet!$G:$G=MAXIFS(UpdateSheet!$G:$G, UpdateSheet!$M:$M, K1800,UpdateSheet!$N:$N, N1800, UpdateSheet!$G:$G, "&lt;=" &amp; D1800)) * (UpdateSheet!$M:$M=K1800) *(UpdateSheet!$N:$N=N1800), 0))), ""))
)
</f>
        <v/>
      </c>
      <c r="R1800" s="81" t="s">
        <v>97</v>
      </c>
      <c r="S1800" s="63"/>
      <c r="T1800" s="87"/>
      <c r="U1800" s="84" t="s">
        <v>97</v>
      </c>
      <c r="V1800" s="84" t="s">
        <v>97</v>
      </c>
      <c r="W1800" s="85" t="b">
        <v>0</v>
      </c>
      <c r="X1800" s="63"/>
      <c r="Y1800" s="63"/>
      <c r="Z1800" s="63"/>
    </row>
    <row r="1801">
      <c r="A1801" s="75"/>
      <c r="B1801" s="94"/>
      <c r="C1801" s="75"/>
      <c r="D1801" s="76"/>
      <c r="E1801" s="75" t="s">
        <v>97</v>
      </c>
      <c r="F1801" s="75" t="s">
        <v>97</v>
      </c>
      <c r="G1801" s="77"/>
      <c r="H1801" s="77"/>
      <c r="I1801" s="80"/>
      <c r="J1801" s="77" t="s">
        <v>97</v>
      </c>
      <c r="K1801" s="79" t="s">
        <v>97</v>
      </c>
      <c r="L1801" s="79"/>
      <c r="M1801" s="80"/>
      <c r="N1801" s="79" t="s">
        <v>97</v>
      </c>
      <c r="O1801" s="81" t="str">
        <f t="array" ref="O1801">IF(A1801="", "", (IFNA(IF(A1801="", "", INDEX(UpdateSheet!$L:$L, MATCH(1, (UpdateSheet!$G:$G=MAXIFS(UpdateSheet!$G:$G, UpdateSheet!$H:$H, G1801, UpdateSheet!$G:$G, "&lt;=" &amp; D1801)) * (UpdateSheet!$H:$H=G1801), 0))), "") * J1801) +
(IFNA(IF(A1801="", "", INDEX(UpdateSheet!$P:$P, MATCH(1, (UpdateSheet!$G:$G=MAXIFS(UpdateSheet!$G:$G, UpdateSheet!$M:$M, K1801, UpdateSheet!$G:$G, "&lt;=" &amp; D1801)) * (UpdateSheet!$M:$M=K1801), 0))), "") * N1801)
)
</f>
        <v/>
      </c>
      <c r="P1801" s="86"/>
      <c r="Q1801" s="82" t="str">
        <f t="array" ref="Q1801">IF(A1801="", "", (IFNA(IF(A1801="", "", INDEX(UpdateSheet!$K:$K, MATCH(1, (UpdateSheet!$G:$G=MAXIFS(UpdateSheet!$G:$G, UpdateSheet!$H:$H, G1801, UpdateSheet!$I:$I, J1801, UpdateSheet!$G:$G, "&lt;=" &amp; D1801)) * (UpdateSheet!$H:$H=G1801) *(UpdateSheet!$I:$I=J1801), 0))), "")) +
(IFNA(IF(A1801="", "", INDEX(UpdateSheet!$O:$O, MATCH(1, (UpdateSheet!$G:$G=MAXIFS(UpdateSheet!$G:$G, UpdateSheet!$M:$M, K1801,UpdateSheet!$N:$N, N1801, UpdateSheet!$G:$G, "&lt;=" &amp; D1801)) * (UpdateSheet!$M:$M=K1801) *(UpdateSheet!$N:$N=N1801), 0))), ""))
)
</f>
        <v/>
      </c>
      <c r="R1801" s="81" t="s">
        <v>97</v>
      </c>
      <c r="S1801" s="63"/>
      <c r="T1801" s="87"/>
      <c r="U1801" s="84" t="s">
        <v>97</v>
      </c>
      <c r="V1801" s="84" t="s">
        <v>97</v>
      </c>
      <c r="W1801" s="85" t="b">
        <v>0</v>
      </c>
      <c r="X1801" s="63"/>
      <c r="Y1801" s="63"/>
      <c r="Z1801" s="63"/>
    </row>
    <row r="1802">
      <c r="A1802" s="75"/>
      <c r="B1802" s="94"/>
      <c r="C1802" s="75"/>
      <c r="D1802" s="76"/>
      <c r="E1802" s="75" t="s">
        <v>97</v>
      </c>
      <c r="F1802" s="75" t="s">
        <v>97</v>
      </c>
      <c r="G1802" s="77"/>
      <c r="H1802" s="77"/>
      <c r="I1802" s="80"/>
      <c r="J1802" s="77" t="s">
        <v>97</v>
      </c>
      <c r="K1802" s="79" t="s">
        <v>97</v>
      </c>
      <c r="L1802" s="79"/>
      <c r="M1802" s="80"/>
      <c r="N1802" s="79" t="s">
        <v>97</v>
      </c>
      <c r="O1802" s="81" t="str">
        <f t="array" ref="O1802">IF(A1802="", "", (IFNA(IF(A1802="", "", INDEX(UpdateSheet!$L:$L, MATCH(1, (UpdateSheet!$G:$G=MAXIFS(UpdateSheet!$G:$G, UpdateSheet!$H:$H, G1802, UpdateSheet!$G:$G, "&lt;=" &amp; D1802)) * (UpdateSheet!$H:$H=G1802), 0))), "") * J1802) +
(IFNA(IF(A1802="", "", INDEX(UpdateSheet!$P:$P, MATCH(1, (UpdateSheet!$G:$G=MAXIFS(UpdateSheet!$G:$G, UpdateSheet!$M:$M, K1802, UpdateSheet!$G:$G, "&lt;=" &amp; D1802)) * (UpdateSheet!$M:$M=K1802), 0))), "") * N1802)
)
</f>
        <v/>
      </c>
      <c r="P1802" s="86"/>
      <c r="Q1802" s="82" t="str">
        <f t="array" ref="Q1802">IF(A1802="", "", (IFNA(IF(A1802="", "", INDEX(UpdateSheet!$K:$K, MATCH(1, (UpdateSheet!$G:$G=MAXIFS(UpdateSheet!$G:$G, UpdateSheet!$H:$H, G1802, UpdateSheet!$I:$I, J1802, UpdateSheet!$G:$G, "&lt;=" &amp; D1802)) * (UpdateSheet!$H:$H=G1802) *(UpdateSheet!$I:$I=J1802), 0))), "")) +
(IFNA(IF(A1802="", "", INDEX(UpdateSheet!$O:$O, MATCH(1, (UpdateSheet!$G:$G=MAXIFS(UpdateSheet!$G:$G, UpdateSheet!$M:$M, K1802,UpdateSheet!$N:$N, N1802, UpdateSheet!$G:$G, "&lt;=" &amp; D1802)) * (UpdateSheet!$M:$M=K1802) *(UpdateSheet!$N:$N=N1802), 0))), ""))
)
</f>
        <v/>
      </c>
      <c r="R1802" s="81" t="s">
        <v>97</v>
      </c>
      <c r="S1802" s="63"/>
      <c r="T1802" s="87"/>
      <c r="U1802" s="84" t="s">
        <v>97</v>
      </c>
      <c r="V1802" s="84" t="s">
        <v>97</v>
      </c>
      <c r="W1802" s="85" t="b">
        <v>0</v>
      </c>
      <c r="X1802" s="63"/>
      <c r="Y1802" s="63"/>
      <c r="Z1802" s="63"/>
    </row>
    <row r="1803">
      <c r="A1803" s="75"/>
      <c r="B1803" s="94"/>
      <c r="C1803" s="75"/>
      <c r="D1803" s="76"/>
      <c r="E1803" s="75" t="s">
        <v>97</v>
      </c>
      <c r="F1803" s="75" t="s">
        <v>97</v>
      </c>
      <c r="G1803" s="77"/>
      <c r="H1803" s="77"/>
      <c r="I1803" s="80"/>
      <c r="J1803" s="77" t="s">
        <v>97</v>
      </c>
      <c r="K1803" s="79" t="s">
        <v>97</v>
      </c>
      <c r="L1803" s="79"/>
      <c r="M1803" s="80"/>
      <c r="N1803" s="79" t="s">
        <v>97</v>
      </c>
      <c r="O1803" s="81" t="str">
        <f t="array" ref="O1803">IF(A1803="", "", (IFNA(IF(A1803="", "", INDEX(UpdateSheet!$L:$L, MATCH(1, (UpdateSheet!$G:$G=MAXIFS(UpdateSheet!$G:$G, UpdateSheet!$H:$H, G1803, UpdateSheet!$G:$G, "&lt;=" &amp; D1803)) * (UpdateSheet!$H:$H=G1803), 0))), "") * J1803) +
(IFNA(IF(A1803="", "", INDEX(UpdateSheet!$P:$P, MATCH(1, (UpdateSheet!$G:$G=MAXIFS(UpdateSheet!$G:$G, UpdateSheet!$M:$M, K1803, UpdateSheet!$G:$G, "&lt;=" &amp; D1803)) * (UpdateSheet!$M:$M=K1803), 0))), "") * N1803)
)
</f>
        <v/>
      </c>
      <c r="P1803" s="86"/>
      <c r="Q1803" s="82" t="str">
        <f t="array" ref="Q1803">IF(A1803="", "", (IFNA(IF(A1803="", "", INDEX(UpdateSheet!$K:$K, MATCH(1, (UpdateSheet!$G:$G=MAXIFS(UpdateSheet!$G:$G, UpdateSheet!$H:$H, G1803, UpdateSheet!$I:$I, J1803, UpdateSheet!$G:$G, "&lt;=" &amp; D1803)) * (UpdateSheet!$H:$H=G1803) *(UpdateSheet!$I:$I=J1803), 0))), "")) +
(IFNA(IF(A1803="", "", INDEX(UpdateSheet!$O:$O, MATCH(1, (UpdateSheet!$G:$G=MAXIFS(UpdateSheet!$G:$G, UpdateSheet!$M:$M, K1803,UpdateSheet!$N:$N, N1803, UpdateSheet!$G:$G, "&lt;=" &amp; D1803)) * (UpdateSheet!$M:$M=K1803) *(UpdateSheet!$N:$N=N1803), 0))), ""))
)
</f>
        <v/>
      </c>
      <c r="R1803" s="81" t="s">
        <v>97</v>
      </c>
      <c r="S1803" s="63"/>
      <c r="T1803" s="87"/>
      <c r="U1803" s="84" t="s">
        <v>97</v>
      </c>
      <c r="V1803" s="84" t="s">
        <v>97</v>
      </c>
      <c r="W1803" s="85" t="b">
        <v>0</v>
      </c>
      <c r="X1803" s="63"/>
      <c r="Y1803" s="63"/>
      <c r="Z1803" s="63"/>
    </row>
    <row r="1804">
      <c r="A1804" s="75"/>
      <c r="B1804" s="94"/>
      <c r="C1804" s="75"/>
      <c r="D1804" s="76"/>
      <c r="E1804" s="75" t="s">
        <v>97</v>
      </c>
      <c r="F1804" s="75" t="s">
        <v>97</v>
      </c>
      <c r="G1804" s="77"/>
      <c r="H1804" s="77"/>
      <c r="I1804" s="80"/>
      <c r="J1804" s="77" t="s">
        <v>97</v>
      </c>
      <c r="K1804" s="79" t="s">
        <v>97</v>
      </c>
      <c r="L1804" s="79"/>
      <c r="M1804" s="80"/>
      <c r="N1804" s="79" t="s">
        <v>97</v>
      </c>
      <c r="O1804" s="81" t="str">
        <f t="array" ref="O1804">IF(A1804="", "", (IFNA(IF(A1804="", "", INDEX(UpdateSheet!$L:$L, MATCH(1, (UpdateSheet!$G:$G=MAXIFS(UpdateSheet!$G:$G, UpdateSheet!$H:$H, G1804, UpdateSheet!$G:$G, "&lt;=" &amp; D1804)) * (UpdateSheet!$H:$H=G1804), 0))), "") * J1804) +
(IFNA(IF(A1804="", "", INDEX(UpdateSheet!$P:$P, MATCH(1, (UpdateSheet!$G:$G=MAXIFS(UpdateSheet!$G:$G, UpdateSheet!$M:$M, K1804, UpdateSheet!$G:$G, "&lt;=" &amp; D1804)) * (UpdateSheet!$M:$M=K1804), 0))), "") * N1804)
)
</f>
        <v/>
      </c>
      <c r="P1804" s="86"/>
      <c r="Q1804" s="82" t="str">
        <f t="array" ref="Q1804">IF(A1804="", "", (IFNA(IF(A1804="", "", INDEX(UpdateSheet!$K:$K, MATCH(1, (UpdateSheet!$G:$G=MAXIFS(UpdateSheet!$G:$G, UpdateSheet!$H:$H, G1804, UpdateSheet!$I:$I, J1804, UpdateSheet!$G:$G, "&lt;=" &amp; D1804)) * (UpdateSheet!$H:$H=G1804) *(UpdateSheet!$I:$I=J1804), 0))), "")) +
(IFNA(IF(A1804="", "", INDEX(UpdateSheet!$O:$O, MATCH(1, (UpdateSheet!$G:$G=MAXIFS(UpdateSheet!$G:$G, UpdateSheet!$M:$M, K1804,UpdateSheet!$N:$N, N1804, UpdateSheet!$G:$G, "&lt;=" &amp; D1804)) * (UpdateSheet!$M:$M=K1804) *(UpdateSheet!$N:$N=N1804), 0))), ""))
)
</f>
        <v/>
      </c>
      <c r="R1804" s="81" t="s">
        <v>97</v>
      </c>
      <c r="S1804" s="63"/>
      <c r="T1804" s="87"/>
      <c r="U1804" s="84" t="s">
        <v>97</v>
      </c>
      <c r="V1804" s="84" t="s">
        <v>97</v>
      </c>
      <c r="W1804" s="85" t="b">
        <v>0</v>
      </c>
      <c r="X1804" s="63"/>
      <c r="Y1804" s="63"/>
      <c r="Z1804" s="63"/>
    </row>
    <row r="1805">
      <c r="A1805" s="75"/>
      <c r="B1805" s="94"/>
      <c r="C1805" s="75"/>
      <c r="D1805" s="76"/>
      <c r="E1805" s="75" t="s">
        <v>97</v>
      </c>
      <c r="F1805" s="75" t="s">
        <v>97</v>
      </c>
      <c r="G1805" s="77"/>
      <c r="H1805" s="77"/>
      <c r="I1805" s="80"/>
      <c r="J1805" s="77" t="s">
        <v>97</v>
      </c>
      <c r="K1805" s="79" t="s">
        <v>97</v>
      </c>
      <c r="L1805" s="79"/>
      <c r="M1805" s="80"/>
      <c r="N1805" s="79" t="s">
        <v>97</v>
      </c>
      <c r="O1805" s="81" t="str">
        <f t="array" ref="O1805">IF(A1805="", "", (IFNA(IF(A1805="", "", INDEX(UpdateSheet!$L:$L, MATCH(1, (UpdateSheet!$G:$G=MAXIFS(UpdateSheet!$G:$G, UpdateSheet!$H:$H, G1805, UpdateSheet!$G:$G, "&lt;=" &amp; D1805)) * (UpdateSheet!$H:$H=G1805), 0))), "") * J1805) +
(IFNA(IF(A1805="", "", INDEX(UpdateSheet!$P:$P, MATCH(1, (UpdateSheet!$G:$G=MAXIFS(UpdateSheet!$G:$G, UpdateSheet!$M:$M, K1805, UpdateSheet!$G:$G, "&lt;=" &amp; D1805)) * (UpdateSheet!$M:$M=K1805), 0))), "") * N1805)
)
</f>
        <v/>
      </c>
      <c r="P1805" s="86"/>
      <c r="Q1805" s="82" t="str">
        <f t="array" ref="Q1805">IF(A1805="", "", (IFNA(IF(A1805="", "", INDEX(UpdateSheet!$K:$K, MATCH(1, (UpdateSheet!$G:$G=MAXIFS(UpdateSheet!$G:$G, UpdateSheet!$H:$H, G1805, UpdateSheet!$I:$I, J1805, UpdateSheet!$G:$G, "&lt;=" &amp; D1805)) * (UpdateSheet!$H:$H=G1805) *(UpdateSheet!$I:$I=J1805), 0))), "")) +
(IFNA(IF(A1805="", "", INDEX(UpdateSheet!$O:$O, MATCH(1, (UpdateSheet!$G:$G=MAXIFS(UpdateSheet!$G:$G, UpdateSheet!$M:$M, K1805,UpdateSheet!$N:$N, N1805, UpdateSheet!$G:$G, "&lt;=" &amp; D1805)) * (UpdateSheet!$M:$M=K1805) *(UpdateSheet!$N:$N=N1805), 0))), ""))
)
</f>
        <v/>
      </c>
      <c r="R1805" s="81" t="s">
        <v>97</v>
      </c>
      <c r="S1805" s="63"/>
      <c r="T1805" s="87"/>
      <c r="U1805" s="84" t="s">
        <v>97</v>
      </c>
      <c r="V1805" s="84" t="s">
        <v>97</v>
      </c>
      <c r="W1805" s="85" t="b">
        <v>0</v>
      </c>
      <c r="X1805" s="63"/>
      <c r="Y1805" s="63"/>
      <c r="Z1805" s="63"/>
    </row>
    <row r="1806">
      <c r="A1806" s="75"/>
      <c r="B1806" s="94"/>
      <c r="C1806" s="75"/>
      <c r="D1806" s="76"/>
      <c r="E1806" s="75" t="s">
        <v>97</v>
      </c>
      <c r="F1806" s="75" t="s">
        <v>97</v>
      </c>
      <c r="G1806" s="77"/>
      <c r="H1806" s="77"/>
      <c r="I1806" s="80"/>
      <c r="J1806" s="77" t="s">
        <v>97</v>
      </c>
      <c r="K1806" s="79" t="s">
        <v>97</v>
      </c>
      <c r="L1806" s="79"/>
      <c r="M1806" s="80"/>
      <c r="N1806" s="79" t="s">
        <v>97</v>
      </c>
      <c r="O1806" s="81" t="str">
        <f t="array" ref="O1806">IF(A1806="", "", (IFNA(IF(A1806="", "", INDEX(UpdateSheet!$L:$L, MATCH(1, (UpdateSheet!$G:$G=MAXIFS(UpdateSheet!$G:$G, UpdateSheet!$H:$H, G1806, UpdateSheet!$G:$G, "&lt;=" &amp; D1806)) * (UpdateSheet!$H:$H=G1806), 0))), "") * J1806) +
(IFNA(IF(A1806="", "", INDEX(UpdateSheet!$P:$P, MATCH(1, (UpdateSheet!$G:$G=MAXIFS(UpdateSheet!$G:$G, UpdateSheet!$M:$M, K1806, UpdateSheet!$G:$G, "&lt;=" &amp; D1806)) * (UpdateSheet!$M:$M=K1806), 0))), "") * N1806)
)
</f>
        <v/>
      </c>
      <c r="P1806" s="86"/>
      <c r="Q1806" s="82" t="str">
        <f t="array" ref="Q1806">IF(A1806="", "", (IFNA(IF(A1806="", "", INDEX(UpdateSheet!$K:$K, MATCH(1, (UpdateSheet!$G:$G=MAXIFS(UpdateSheet!$G:$G, UpdateSheet!$H:$H, G1806, UpdateSheet!$I:$I, J1806, UpdateSheet!$G:$G, "&lt;=" &amp; D1806)) * (UpdateSheet!$H:$H=G1806) *(UpdateSheet!$I:$I=J1806), 0))), "")) +
(IFNA(IF(A1806="", "", INDEX(UpdateSheet!$O:$O, MATCH(1, (UpdateSheet!$G:$G=MAXIFS(UpdateSheet!$G:$G, UpdateSheet!$M:$M, K1806,UpdateSheet!$N:$N, N1806, UpdateSheet!$G:$G, "&lt;=" &amp; D1806)) * (UpdateSheet!$M:$M=K1806) *(UpdateSheet!$N:$N=N1806), 0))), ""))
)
</f>
        <v/>
      </c>
      <c r="R1806" s="81" t="s">
        <v>97</v>
      </c>
      <c r="S1806" s="63"/>
      <c r="T1806" s="87"/>
      <c r="U1806" s="84" t="s">
        <v>97</v>
      </c>
      <c r="V1806" s="84" t="s">
        <v>97</v>
      </c>
      <c r="W1806" s="85" t="b">
        <v>0</v>
      </c>
      <c r="X1806" s="63"/>
      <c r="Y1806" s="63"/>
      <c r="Z1806" s="63"/>
    </row>
    <row r="1807">
      <c r="A1807" s="75"/>
      <c r="B1807" s="94"/>
      <c r="C1807" s="75"/>
      <c r="D1807" s="76"/>
      <c r="E1807" s="75" t="s">
        <v>97</v>
      </c>
      <c r="F1807" s="75" t="s">
        <v>97</v>
      </c>
      <c r="G1807" s="77"/>
      <c r="H1807" s="77"/>
      <c r="I1807" s="80"/>
      <c r="J1807" s="77" t="s">
        <v>97</v>
      </c>
      <c r="K1807" s="79" t="s">
        <v>97</v>
      </c>
      <c r="L1807" s="79"/>
      <c r="M1807" s="80"/>
      <c r="N1807" s="79" t="s">
        <v>97</v>
      </c>
      <c r="O1807" s="81" t="str">
        <f t="array" ref="O1807">IF(A1807="", "", (IFNA(IF(A1807="", "", INDEX(UpdateSheet!$L:$L, MATCH(1, (UpdateSheet!$G:$G=MAXIFS(UpdateSheet!$G:$G, UpdateSheet!$H:$H, G1807, UpdateSheet!$G:$G, "&lt;=" &amp; D1807)) * (UpdateSheet!$H:$H=G1807), 0))), "") * J1807) +
(IFNA(IF(A1807="", "", INDEX(UpdateSheet!$P:$P, MATCH(1, (UpdateSheet!$G:$G=MAXIFS(UpdateSheet!$G:$G, UpdateSheet!$M:$M, K1807, UpdateSheet!$G:$G, "&lt;=" &amp; D1807)) * (UpdateSheet!$M:$M=K1807), 0))), "") * N1807)
)
</f>
        <v/>
      </c>
      <c r="P1807" s="86"/>
      <c r="Q1807" s="82" t="str">
        <f t="array" ref="Q1807">IF(A1807="", "", (IFNA(IF(A1807="", "", INDEX(UpdateSheet!$K:$K, MATCH(1, (UpdateSheet!$G:$G=MAXIFS(UpdateSheet!$G:$G, UpdateSheet!$H:$H, G1807, UpdateSheet!$I:$I, J1807, UpdateSheet!$G:$G, "&lt;=" &amp; D1807)) * (UpdateSheet!$H:$H=G1807) *(UpdateSheet!$I:$I=J1807), 0))), "")) +
(IFNA(IF(A1807="", "", INDEX(UpdateSheet!$O:$O, MATCH(1, (UpdateSheet!$G:$G=MAXIFS(UpdateSheet!$G:$G, UpdateSheet!$M:$M, K1807,UpdateSheet!$N:$N, N1807, UpdateSheet!$G:$G, "&lt;=" &amp; D1807)) * (UpdateSheet!$M:$M=K1807) *(UpdateSheet!$N:$N=N1807), 0))), ""))
)
</f>
        <v/>
      </c>
      <c r="R1807" s="81" t="s">
        <v>97</v>
      </c>
      <c r="S1807" s="63"/>
      <c r="T1807" s="87"/>
      <c r="U1807" s="84" t="s">
        <v>97</v>
      </c>
      <c r="V1807" s="84" t="s">
        <v>97</v>
      </c>
      <c r="W1807" s="85" t="b">
        <v>0</v>
      </c>
      <c r="X1807" s="63"/>
      <c r="Y1807" s="63"/>
      <c r="Z1807" s="63"/>
    </row>
    <row r="1808">
      <c r="A1808" s="75"/>
      <c r="B1808" s="94"/>
      <c r="C1808" s="75"/>
      <c r="D1808" s="76"/>
      <c r="E1808" s="75" t="s">
        <v>97</v>
      </c>
      <c r="F1808" s="75" t="s">
        <v>97</v>
      </c>
      <c r="G1808" s="77"/>
      <c r="H1808" s="77"/>
      <c r="I1808" s="80"/>
      <c r="J1808" s="77" t="s">
        <v>97</v>
      </c>
      <c r="K1808" s="79" t="s">
        <v>97</v>
      </c>
      <c r="L1808" s="79"/>
      <c r="M1808" s="80"/>
      <c r="N1808" s="79" t="s">
        <v>97</v>
      </c>
      <c r="O1808" s="81" t="str">
        <f t="array" ref="O1808">IF(A1808="", "", (IFNA(IF(A1808="", "", INDEX(UpdateSheet!$L:$L, MATCH(1, (UpdateSheet!$G:$G=MAXIFS(UpdateSheet!$G:$G, UpdateSheet!$H:$H, G1808, UpdateSheet!$G:$G, "&lt;=" &amp; D1808)) * (UpdateSheet!$H:$H=G1808), 0))), "") * J1808) +
(IFNA(IF(A1808="", "", INDEX(UpdateSheet!$P:$P, MATCH(1, (UpdateSheet!$G:$G=MAXIFS(UpdateSheet!$G:$G, UpdateSheet!$M:$M, K1808, UpdateSheet!$G:$G, "&lt;=" &amp; D1808)) * (UpdateSheet!$M:$M=K1808), 0))), "") * N1808)
)
</f>
        <v/>
      </c>
      <c r="P1808" s="86"/>
      <c r="Q1808" s="82" t="str">
        <f t="array" ref="Q1808">IF(A1808="", "", (IFNA(IF(A1808="", "", INDEX(UpdateSheet!$K:$K, MATCH(1, (UpdateSheet!$G:$G=MAXIFS(UpdateSheet!$G:$G, UpdateSheet!$H:$H, G1808, UpdateSheet!$I:$I, J1808, UpdateSheet!$G:$G, "&lt;=" &amp; D1808)) * (UpdateSheet!$H:$H=G1808) *(UpdateSheet!$I:$I=J1808), 0))), "")) +
(IFNA(IF(A1808="", "", INDEX(UpdateSheet!$O:$O, MATCH(1, (UpdateSheet!$G:$G=MAXIFS(UpdateSheet!$G:$G, UpdateSheet!$M:$M, K1808,UpdateSheet!$N:$N, N1808, UpdateSheet!$G:$G, "&lt;=" &amp; D1808)) * (UpdateSheet!$M:$M=K1808) *(UpdateSheet!$N:$N=N1808), 0))), ""))
)
</f>
        <v/>
      </c>
      <c r="R1808" s="81" t="s">
        <v>97</v>
      </c>
      <c r="S1808" s="63"/>
      <c r="T1808" s="87"/>
      <c r="U1808" s="84" t="s">
        <v>97</v>
      </c>
      <c r="V1808" s="84" t="s">
        <v>97</v>
      </c>
      <c r="W1808" s="85" t="b">
        <v>0</v>
      </c>
      <c r="X1808" s="63"/>
      <c r="Y1808" s="63"/>
      <c r="Z1808" s="63"/>
    </row>
    <row r="1809">
      <c r="A1809" s="75"/>
      <c r="B1809" s="94"/>
      <c r="C1809" s="75"/>
      <c r="D1809" s="76"/>
      <c r="E1809" s="75" t="s">
        <v>97</v>
      </c>
      <c r="F1809" s="75" t="s">
        <v>97</v>
      </c>
      <c r="G1809" s="77"/>
      <c r="H1809" s="77"/>
      <c r="I1809" s="80"/>
      <c r="J1809" s="77" t="s">
        <v>97</v>
      </c>
      <c r="K1809" s="79" t="s">
        <v>97</v>
      </c>
      <c r="L1809" s="79"/>
      <c r="M1809" s="80"/>
      <c r="N1809" s="79" t="s">
        <v>97</v>
      </c>
      <c r="O1809" s="81" t="str">
        <f t="array" ref="O1809">IF(A1809="", "", (IFNA(IF(A1809="", "", INDEX(UpdateSheet!$L:$L, MATCH(1, (UpdateSheet!$G:$G=MAXIFS(UpdateSheet!$G:$G, UpdateSheet!$H:$H, G1809, UpdateSheet!$G:$G, "&lt;=" &amp; D1809)) * (UpdateSheet!$H:$H=G1809), 0))), "") * J1809) +
(IFNA(IF(A1809="", "", INDEX(UpdateSheet!$P:$P, MATCH(1, (UpdateSheet!$G:$G=MAXIFS(UpdateSheet!$G:$G, UpdateSheet!$M:$M, K1809, UpdateSheet!$G:$G, "&lt;=" &amp; D1809)) * (UpdateSheet!$M:$M=K1809), 0))), "") * N1809)
)
</f>
        <v/>
      </c>
      <c r="P1809" s="86"/>
      <c r="Q1809" s="82" t="str">
        <f t="array" ref="Q1809">IF(A1809="", "", (IFNA(IF(A1809="", "", INDEX(UpdateSheet!$K:$K, MATCH(1, (UpdateSheet!$G:$G=MAXIFS(UpdateSheet!$G:$G, UpdateSheet!$H:$H, G1809, UpdateSheet!$I:$I, J1809, UpdateSheet!$G:$G, "&lt;=" &amp; D1809)) * (UpdateSheet!$H:$H=G1809) *(UpdateSheet!$I:$I=J1809), 0))), "")) +
(IFNA(IF(A1809="", "", INDEX(UpdateSheet!$O:$O, MATCH(1, (UpdateSheet!$G:$G=MAXIFS(UpdateSheet!$G:$G, UpdateSheet!$M:$M, K1809,UpdateSheet!$N:$N, N1809, UpdateSheet!$G:$G, "&lt;=" &amp; D1809)) * (UpdateSheet!$M:$M=K1809) *(UpdateSheet!$N:$N=N1809), 0))), ""))
)
</f>
        <v/>
      </c>
      <c r="R1809" s="81" t="s">
        <v>97</v>
      </c>
      <c r="S1809" s="63"/>
      <c r="T1809" s="87"/>
      <c r="U1809" s="84" t="s">
        <v>97</v>
      </c>
      <c r="V1809" s="84" t="s">
        <v>97</v>
      </c>
      <c r="W1809" s="85" t="b">
        <v>0</v>
      </c>
      <c r="X1809" s="63"/>
      <c r="Y1809" s="63"/>
      <c r="Z1809" s="63"/>
    </row>
    <row r="1810">
      <c r="A1810" s="75"/>
      <c r="B1810" s="94"/>
      <c r="C1810" s="75"/>
      <c r="D1810" s="76"/>
      <c r="E1810" s="75" t="s">
        <v>97</v>
      </c>
      <c r="F1810" s="75" t="s">
        <v>97</v>
      </c>
      <c r="G1810" s="77"/>
      <c r="H1810" s="77"/>
      <c r="I1810" s="80"/>
      <c r="J1810" s="77" t="s">
        <v>97</v>
      </c>
      <c r="K1810" s="79" t="s">
        <v>97</v>
      </c>
      <c r="L1810" s="79"/>
      <c r="M1810" s="80"/>
      <c r="N1810" s="79" t="s">
        <v>97</v>
      </c>
      <c r="O1810" s="81" t="str">
        <f t="array" ref="O1810">IF(A1810="", "", (IFNA(IF(A1810="", "", INDEX(UpdateSheet!$L:$L, MATCH(1, (UpdateSheet!$G:$G=MAXIFS(UpdateSheet!$G:$G, UpdateSheet!$H:$H, G1810, UpdateSheet!$G:$G, "&lt;=" &amp; D1810)) * (UpdateSheet!$H:$H=G1810), 0))), "") * J1810) +
(IFNA(IF(A1810="", "", INDEX(UpdateSheet!$P:$P, MATCH(1, (UpdateSheet!$G:$G=MAXIFS(UpdateSheet!$G:$G, UpdateSheet!$M:$M, K1810, UpdateSheet!$G:$G, "&lt;=" &amp; D1810)) * (UpdateSheet!$M:$M=K1810), 0))), "") * N1810)
)
</f>
        <v/>
      </c>
      <c r="P1810" s="86"/>
      <c r="Q1810" s="82" t="str">
        <f t="array" ref="Q1810">IF(A1810="", "", (IFNA(IF(A1810="", "", INDEX(UpdateSheet!$K:$K, MATCH(1, (UpdateSheet!$G:$G=MAXIFS(UpdateSheet!$G:$G, UpdateSheet!$H:$H, G1810, UpdateSheet!$I:$I, J1810, UpdateSheet!$G:$G, "&lt;=" &amp; D1810)) * (UpdateSheet!$H:$H=G1810) *(UpdateSheet!$I:$I=J1810), 0))), "")) +
(IFNA(IF(A1810="", "", INDEX(UpdateSheet!$O:$O, MATCH(1, (UpdateSheet!$G:$G=MAXIFS(UpdateSheet!$G:$G, UpdateSheet!$M:$M, K1810,UpdateSheet!$N:$N, N1810, UpdateSheet!$G:$G, "&lt;=" &amp; D1810)) * (UpdateSheet!$M:$M=K1810) *(UpdateSheet!$N:$N=N1810), 0))), ""))
)
</f>
        <v/>
      </c>
      <c r="R1810" s="81" t="s">
        <v>97</v>
      </c>
      <c r="S1810" s="63"/>
      <c r="T1810" s="87"/>
      <c r="U1810" s="84" t="s">
        <v>97</v>
      </c>
      <c r="V1810" s="84" t="s">
        <v>97</v>
      </c>
      <c r="W1810" s="85" t="b">
        <v>0</v>
      </c>
      <c r="X1810" s="63"/>
      <c r="Y1810" s="63"/>
      <c r="Z1810" s="63"/>
    </row>
    <row r="1811">
      <c r="A1811" s="75"/>
      <c r="B1811" s="94"/>
      <c r="C1811" s="75"/>
      <c r="D1811" s="76"/>
      <c r="E1811" s="75" t="s">
        <v>97</v>
      </c>
      <c r="F1811" s="75" t="s">
        <v>97</v>
      </c>
      <c r="G1811" s="77"/>
      <c r="H1811" s="77"/>
      <c r="I1811" s="80"/>
      <c r="J1811" s="77" t="s">
        <v>97</v>
      </c>
      <c r="K1811" s="79" t="s">
        <v>97</v>
      </c>
      <c r="L1811" s="79"/>
      <c r="M1811" s="80"/>
      <c r="N1811" s="79" t="s">
        <v>97</v>
      </c>
      <c r="O1811" s="81" t="str">
        <f t="array" ref="O1811">IF(A1811="", "", (IFNA(IF(A1811="", "", INDEX(UpdateSheet!$L:$L, MATCH(1, (UpdateSheet!$G:$G=MAXIFS(UpdateSheet!$G:$G, UpdateSheet!$H:$H, G1811, UpdateSheet!$G:$G, "&lt;=" &amp; D1811)) * (UpdateSheet!$H:$H=G1811), 0))), "") * J1811) +
(IFNA(IF(A1811="", "", INDEX(UpdateSheet!$P:$P, MATCH(1, (UpdateSheet!$G:$G=MAXIFS(UpdateSheet!$G:$G, UpdateSheet!$M:$M, K1811, UpdateSheet!$G:$G, "&lt;=" &amp; D1811)) * (UpdateSheet!$M:$M=K1811), 0))), "") * N1811)
)
</f>
        <v/>
      </c>
      <c r="P1811" s="86"/>
      <c r="Q1811" s="82" t="str">
        <f t="array" ref="Q1811">IF(A1811="", "", (IFNA(IF(A1811="", "", INDEX(UpdateSheet!$K:$K, MATCH(1, (UpdateSheet!$G:$G=MAXIFS(UpdateSheet!$G:$G, UpdateSheet!$H:$H, G1811, UpdateSheet!$I:$I, J1811, UpdateSheet!$G:$G, "&lt;=" &amp; D1811)) * (UpdateSheet!$H:$H=G1811) *(UpdateSheet!$I:$I=J1811), 0))), "")) +
(IFNA(IF(A1811="", "", INDEX(UpdateSheet!$O:$O, MATCH(1, (UpdateSheet!$G:$G=MAXIFS(UpdateSheet!$G:$G, UpdateSheet!$M:$M, K1811,UpdateSheet!$N:$N, N1811, UpdateSheet!$G:$G, "&lt;=" &amp; D1811)) * (UpdateSheet!$M:$M=K1811) *(UpdateSheet!$N:$N=N1811), 0))), ""))
)
</f>
        <v/>
      </c>
      <c r="R1811" s="81" t="s">
        <v>97</v>
      </c>
      <c r="S1811" s="63"/>
      <c r="T1811" s="87"/>
      <c r="U1811" s="84" t="s">
        <v>97</v>
      </c>
      <c r="V1811" s="84" t="s">
        <v>97</v>
      </c>
      <c r="W1811" s="85" t="b">
        <v>0</v>
      </c>
      <c r="X1811" s="63"/>
      <c r="Y1811" s="63"/>
      <c r="Z1811" s="63"/>
    </row>
    <row r="1812">
      <c r="A1812" s="75"/>
      <c r="B1812" s="94"/>
      <c r="C1812" s="75"/>
      <c r="D1812" s="76"/>
      <c r="E1812" s="75" t="s">
        <v>97</v>
      </c>
      <c r="F1812" s="75" t="s">
        <v>97</v>
      </c>
      <c r="G1812" s="77"/>
      <c r="H1812" s="77"/>
      <c r="I1812" s="80"/>
      <c r="J1812" s="77" t="s">
        <v>97</v>
      </c>
      <c r="K1812" s="79" t="s">
        <v>97</v>
      </c>
      <c r="L1812" s="79"/>
      <c r="M1812" s="80"/>
      <c r="N1812" s="79" t="s">
        <v>97</v>
      </c>
      <c r="O1812" s="81" t="str">
        <f t="array" ref="O1812">IF(A1812="", "", (IFNA(IF(A1812="", "", INDEX(UpdateSheet!$L:$L, MATCH(1, (UpdateSheet!$G:$G=MAXIFS(UpdateSheet!$G:$G, UpdateSheet!$H:$H, G1812, UpdateSheet!$G:$G, "&lt;=" &amp; D1812)) * (UpdateSheet!$H:$H=G1812), 0))), "") * J1812) +
(IFNA(IF(A1812="", "", INDEX(UpdateSheet!$P:$P, MATCH(1, (UpdateSheet!$G:$G=MAXIFS(UpdateSheet!$G:$G, UpdateSheet!$M:$M, K1812, UpdateSheet!$G:$G, "&lt;=" &amp; D1812)) * (UpdateSheet!$M:$M=K1812), 0))), "") * N1812)
)
</f>
        <v/>
      </c>
      <c r="P1812" s="86"/>
      <c r="Q1812" s="82" t="str">
        <f t="array" ref="Q1812">IF(A1812="", "", (IFNA(IF(A1812="", "", INDEX(UpdateSheet!$K:$K, MATCH(1, (UpdateSheet!$G:$G=MAXIFS(UpdateSheet!$G:$G, UpdateSheet!$H:$H, G1812, UpdateSheet!$I:$I, J1812, UpdateSheet!$G:$G, "&lt;=" &amp; D1812)) * (UpdateSheet!$H:$H=G1812) *(UpdateSheet!$I:$I=J1812), 0))), "")) +
(IFNA(IF(A1812="", "", INDEX(UpdateSheet!$O:$O, MATCH(1, (UpdateSheet!$G:$G=MAXIFS(UpdateSheet!$G:$G, UpdateSheet!$M:$M, K1812,UpdateSheet!$N:$N, N1812, UpdateSheet!$G:$G, "&lt;=" &amp; D1812)) * (UpdateSheet!$M:$M=K1812) *(UpdateSheet!$N:$N=N1812), 0))), ""))
)
</f>
        <v/>
      </c>
      <c r="R1812" s="81" t="s">
        <v>97</v>
      </c>
      <c r="S1812" s="63"/>
      <c r="T1812" s="87"/>
      <c r="U1812" s="84" t="s">
        <v>97</v>
      </c>
      <c r="V1812" s="84" t="s">
        <v>97</v>
      </c>
      <c r="W1812" s="85" t="b">
        <v>0</v>
      </c>
      <c r="X1812" s="63"/>
      <c r="Y1812" s="63"/>
      <c r="Z1812" s="63"/>
    </row>
    <row r="1813">
      <c r="A1813" s="75"/>
      <c r="B1813" s="94"/>
      <c r="C1813" s="75"/>
      <c r="D1813" s="76"/>
      <c r="E1813" s="75" t="s">
        <v>97</v>
      </c>
      <c r="F1813" s="75" t="s">
        <v>97</v>
      </c>
      <c r="G1813" s="77"/>
      <c r="H1813" s="77"/>
      <c r="I1813" s="80"/>
      <c r="J1813" s="77" t="s">
        <v>97</v>
      </c>
      <c r="K1813" s="79" t="s">
        <v>97</v>
      </c>
      <c r="L1813" s="79"/>
      <c r="M1813" s="80"/>
      <c r="N1813" s="79" t="s">
        <v>97</v>
      </c>
      <c r="O1813" s="81" t="str">
        <f t="array" ref="O1813">IF(A1813="", "", (IFNA(IF(A1813="", "", INDEX(UpdateSheet!$L:$L, MATCH(1, (UpdateSheet!$G:$G=MAXIFS(UpdateSheet!$G:$G, UpdateSheet!$H:$H, G1813, UpdateSheet!$G:$G, "&lt;=" &amp; D1813)) * (UpdateSheet!$H:$H=G1813), 0))), "") * J1813) +
(IFNA(IF(A1813="", "", INDEX(UpdateSheet!$P:$P, MATCH(1, (UpdateSheet!$G:$G=MAXIFS(UpdateSheet!$G:$G, UpdateSheet!$M:$M, K1813, UpdateSheet!$G:$G, "&lt;=" &amp; D1813)) * (UpdateSheet!$M:$M=K1813), 0))), "") * N1813)
)
</f>
        <v/>
      </c>
      <c r="P1813" s="86"/>
      <c r="Q1813" s="82" t="str">
        <f t="array" ref="Q1813">IF(A1813="", "", (IFNA(IF(A1813="", "", INDEX(UpdateSheet!$K:$K, MATCH(1, (UpdateSheet!$G:$G=MAXIFS(UpdateSheet!$G:$G, UpdateSheet!$H:$H, G1813, UpdateSheet!$I:$I, J1813, UpdateSheet!$G:$G, "&lt;=" &amp; D1813)) * (UpdateSheet!$H:$H=G1813) *(UpdateSheet!$I:$I=J1813), 0))), "")) +
(IFNA(IF(A1813="", "", INDEX(UpdateSheet!$O:$O, MATCH(1, (UpdateSheet!$G:$G=MAXIFS(UpdateSheet!$G:$G, UpdateSheet!$M:$M, K1813,UpdateSheet!$N:$N, N1813, UpdateSheet!$G:$G, "&lt;=" &amp; D1813)) * (UpdateSheet!$M:$M=K1813) *(UpdateSheet!$N:$N=N1813), 0))), ""))
)
</f>
        <v/>
      </c>
      <c r="R1813" s="81" t="s">
        <v>97</v>
      </c>
      <c r="S1813" s="63"/>
      <c r="T1813" s="87"/>
      <c r="U1813" s="84" t="s">
        <v>97</v>
      </c>
      <c r="V1813" s="84" t="s">
        <v>97</v>
      </c>
      <c r="W1813" s="85" t="b">
        <v>0</v>
      </c>
      <c r="X1813" s="63"/>
      <c r="Y1813" s="63"/>
      <c r="Z1813" s="63"/>
    </row>
    <row r="1814">
      <c r="A1814" s="75"/>
      <c r="B1814" s="94"/>
      <c r="C1814" s="75"/>
      <c r="D1814" s="76"/>
      <c r="E1814" s="75" t="s">
        <v>97</v>
      </c>
      <c r="F1814" s="75" t="s">
        <v>97</v>
      </c>
      <c r="G1814" s="77"/>
      <c r="H1814" s="77"/>
      <c r="I1814" s="80"/>
      <c r="J1814" s="77" t="s">
        <v>97</v>
      </c>
      <c r="K1814" s="79" t="s">
        <v>97</v>
      </c>
      <c r="L1814" s="79"/>
      <c r="M1814" s="80"/>
      <c r="N1814" s="79" t="s">
        <v>97</v>
      </c>
      <c r="O1814" s="81" t="str">
        <f t="array" ref="O1814">IF(A1814="", "", (IFNA(IF(A1814="", "", INDEX(UpdateSheet!$L:$L, MATCH(1, (UpdateSheet!$G:$G=MAXIFS(UpdateSheet!$G:$G, UpdateSheet!$H:$H, G1814, UpdateSheet!$G:$G, "&lt;=" &amp; D1814)) * (UpdateSheet!$H:$H=G1814), 0))), "") * J1814) +
(IFNA(IF(A1814="", "", INDEX(UpdateSheet!$P:$P, MATCH(1, (UpdateSheet!$G:$G=MAXIFS(UpdateSheet!$G:$G, UpdateSheet!$M:$M, K1814, UpdateSheet!$G:$G, "&lt;=" &amp; D1814)) * (UpdateSheet!$M:$M=K1814), 0))), "") * N1814)
)
</f>
        <v/>
      </c>
      <c r="P1814" s="86"/>
      <c r="Q1814" s="82" t="str">
        <f t="array" ref="Q1814">IF(A1814="", "", (IFNA(IF(A1814="", "", INDEX(UpdateSheet!$K:$K, MATCH(1, (UpdateSheet!$G:$G=MAXIFS(UpdateSheet!$G:$G, UpdateSheet!$H:$H, G1814, UpdateSheet!$I:$I, J1814, UpdateSheet!$G:$G, "&lt;=" &amp; D1814)) * (UpdateSheet!$H:$H=G1814) *(UpdateSheet!$I:$I=J1814), 0))), "")) +
(IFNA(IF(A1814="", "", INDEX(UpdateSheet!$O:$O, MATCH(1, (UpdateSheet!$G:$G=MAXIFS(UpdateSheet!$G:$G, UpdateSheet!$M:$M, K1814,UpdateSheet!$N:$N, N1814, UpdateSheet!$G:$G, "&lt;=" &amp; D1814)) * (UpdateSheet!$M:$M=K1814) *(UpdateSheet!$N:$N=N1814), 0))), ""))
)
</f>
        <v/>
      </c>
      <c r="R1814" s="81" t="s">
        <v>97</v>
      </c>
      <c r="S1814" s="63"/>
      <c r="T1814" s="87"/>
      <c r="U1814" s="84" t="s">
        <v>97</v>
      </c>
      <c r="V1814" s="84" t="s">
        <v>97</v>
      </c>
      <c r="W1814" s="85" t="b">
        <v>0</v>
      </c>
      <c r="X1814" s="63"/>
      <c r="Y1814" s="63"/>
      <c r="Z1814" s="63"/>
    </row>
    <row r="1815">
      <c r="A1815" s="75"/>
      <c r="B1815" s="94"/>
      <c r="C1815" s="75"/>
      <c r="D1815" s="76"/>
      <c r="E1815" s="75" t="s">
        <v>97</v>
      </c>
      <c r="F1815" s="75" t="s">
        <v>97</v>
      </c>
      <c r="G1815" s="77"/>
      <c r="H1815" s="77"/>
      <c r="I1815" s="80"/>
      <c r="J1815" s="77" t="s">
        <v>97</v>
      </c>
      <c r="K1815" s="79" t="s">
        <v>97</v>
      </c>
      <c r="L1815" s="79"/>
      <c r="M1815" s="80"/>
      <c r="N1815" s="79" t="s">
        <v>97</v>
      </c>
      <c r="O1815" s="81" t="str">
        <f t="array" ref="O1815">IF(A1815="", "", (IFNA(IF(A1815="", "", INDEX(UpdateSheet!$L:$L, MATCH(1, (UpdateSheet!$G:$G=MAXIFS(UpdateSheet!$G:$G, UpdateSheet!$H:$H, G1815, UpdateSheet!$G:$G, "&lt;=" &amp; D1815)) * (UpdateSheet!$H:$H=G1815), 0))), "") * J1815) +
(IFNA(IF(A1815="", "", INDEX(UpdateSheet!$P:$P, MATCH(1, (UpdateSheet!$G:$G=MAXIFS(UpdateSheet!$G:$G, UpdateSheet!$M:$M, K1815, UpdateSheet!$G:$G, "&lt;=" &amp; D1815)) * (UpdateSheet!$M:$M=K1815), 0))), "") * N1815)
)
</f>
        <v/>
      </c>
      <c r="P1815" s="86"/>
      <c r="Q1815" s="82" t="str">
        <f t="array" ref="Q1815">IF(A1815="", "", (IFNA(IF(A1815="", "", INDEX(UpdateSheet!$K:$K, MATCH(1, (UpdateSheet!$G:$G=MAXIFS(UpdateSheet!$G:$G, UpdateSheet!$H:$H, G1815, UpdateSheet!$I:$I, J1815, UpdateSheet!$G:$G, "&lt;=" &amp; D1815)) * (UpdateSheet!$H:$H=G1815) *(UpdateSheet!$I:$I=J1815), 0))), "")) +
(IFNA(IF(A1815="", "", INDEX(UpdateSheet!$O:$O, MATCH(1, (UpdateSheet!$G:$G=MAXIFS(UpdateSheet!$G:$G, UpdateSheet!$M:$M, K1815,UpdateSheet!$N:$N, N1815, UpdateSheet!$G:$G, "&lt;=" &amp; D1815)) * (UpdateSheet!$M:$M=K1815) *(UpdateSheet!$N:$N=N1815), 0))), ""))
)
</f>
        <v/>
      </c>
      <c r="R1815" s="81" t="s">
        <v>97</v>
      </c>
      <c r="S1815" s="63"/>
      <c r="T1815" s="87"/>
      <c r="U1815" s="84" t="s">
        <v>97</v>
      </c>
      <c r="V1815" s="84" t="s">
        <v>97</v>
      </c>
      <c r="W1815" s="85" t="b">
        <v>0</v>
      </c>
      <c r="X1815" s="63"/>
      <c r="Y1815" s="63"/>
      <c r="Z1815" s="63"/>
    </row>
    <row r="1816">
      <c r="A1816" s="75"/>
      <c r="B1816" s="94"/>
      <c r="C1816" s="75"/>
      <c r="D1816" s="76"/>
      <c r="E1816" s="75" t="s">
        <v>97</v>
      </c>
      <c r="F1816" s="75" t="s">
        <v>97</v>
      </c>
      <c r="G1816" s="77"/>
      <c r="H1816" s="77"/>
      <c r="I1816" s="80"/>
      <c r="J1816" s="77" t="s">
        <v>97</v>
      </c>
      <c r="K1816" s="79" t="s">
        <v>97</v>
      </c>
      <c r="L1816" s="79"/>
      <c r="M1816" s="80"/>
      <c r="N1816" s="79" t="s">
        <v>97</v>
      </c>
      <c r="O1816" s="81" t="str">
        <f t="array" ref="O1816">IF(A1816="", "", (IFNA(IF(A1816="", "", INDEX(UpdateSheet!$L:$L, MATCH(1, (UpdateSheet!$G:$G=MAXIFS(UpdateSheet!$G:$G, UpdateSheet!$H:$H, G1816, UpdateSheet!$G:$G, "&lt;=" &amp; D1816)) * (UpdateSheet!$H:$H=G1816), 0))), "") * J1816) +
(IFNA(IF(A1816="", "", INDEX(UpdateSheet!$P:$P, MATCH(1, (UpdateSheet!$G:$G=MAXIFS(UpdateSheet!$G:$G, UpdateSheet!$M:$M, K1816, UpdateSheet!$G:$G, "&lt;=" &amp; D1816)) * (UpdateSheet!$M:$M=K1816), 0))), "") * N1816)
)
</f>
        <v/>
      </c>
      <c r="P1816" s="86"/>
      <c r="Q1816" s="82" t="str">
        <f t="array" ref="Q1816">IF(A1816="", "", (IFNA(IF(A1816="", "", INDEX(UpdateSheet!$K:$K, MATCH(1, (UpdateSheet!$G:$G=MAXIFS(UpdateSheet!$G:$G, UpdateSheet!$H:$H, G1816, UpdateSheet!$I:$I, J1816, UpdateSheet!$G:$G, "&lt;=" &amp; D1816)) * (UpdateSheet!$H:$H=G1816) *(UpdateSheet!$I:$I=J1816), 0))), "")) +
(IFNA(IF(A1816="", "", INDEX(UpdateSheet!$O:$O, MATCH(1, (UpdateSheet!$G:$G=MAXIFS(UpdateSheet!$G:$G, UpdateSheet!$M:$M, K1816,UpdateSheet!$N:$N, N1816, UpdateSheet!$G:$G, "&lt;=" &amp; D1816)) * (UpdateSheet!$M:$M=K1816) *(UpdateSheet!$N:$N=N1816), 0))), ""))
)
</f>
        <v/>
      </c>
      <c r="R1816" s="81" t="s">
        <v>97</v>
      </c>
      <c r="S1816" s="63"/>
      <c r="T1816" s="87"/>
      <c r="U1816" s="84" t="s">
        <v>97</v>
      </c>
      <c r="V1816" s="84" t="s">
        <v>97</v>
      </c>
      <c r="W1816" s="85" t="b">
        <v>0</v>
      </c>
      <c r="X1816" s="63"/>
      <c r="Y1816" s="63"/>
      <c r="Z1816" s="63"/>
    </row>
    <row r="1817">
      <c r="A1817" s="75"/>
      <c r="B1817" s="94"/>
      <c r="C1817" s="75"/>
      <c r="D1817" s="76"/>
      <c r="E1817" s="75" t="s">
        <v>97</v>
      </c>
      <c r="F1817" s="75" t="s">
        <v>97</v>
      </c>
      <c r="G1817" s="77"/>
      <c r="H1817" s="77"/>
      <c r="I1817" s="80"/>
      <c r="J1817" s="77" t="s">
        <v>97</v>
      </c>
      <c r="K1817" s="79" t="s">
        <v>97</v>
      </c>
      <c r="L1817" s="79"/>
      <c r="M1817" s="80"/>
      <c r="N1817" s="79" t="s">
        <v>97</v>
      </c>
      <c r="O1817" s="81" t="str">
        <f t="array" ref="O1817">IF(A1817="", "", (IFNA(IF(A1817="", "", INDEX(UpdateSheet!$L:$L, MATCH(1, (UpdateSheet!$G:$G=MAXIFS(UpdateSheet!$G:$G, UpdateSheet!$H:$H, G1817, UpdateSheet!$G:$G, "&lt;=" &amp; D1817)) * (UpdateSheet!$H:$H=G1817), 0))), "") * J1817) +
(IFNA(IF(A1817="", "", INDEX(UpdateSheet!$P:$P, MATCH(1, (UpdateSheet!$G:$G=MAXIFS(UpdateSheet!$G:$G, UpdateSheet!$M:$M, K1817, UpdateSheet!$G:$G, "&lt;=" &amp; D1817)) * (UpdateSheet!$M:$M=K1817), 0))), "") * N1817)
)
</f>
        <v/>
      </c>
      <c r="P1817" s="86"/>
      <c r="Q1817" s="82" t="str">
        <f t="array" ref="Q1817">IF(A1817="", "", (IFNA(IF(A1817="", "", INDEX(UpdateSheet!$K:$K, MATCH(1, (UpdateSheet!$G:$G=MAXIFS(UpdateSheet!$G:$G, UpdateSheet!$H:$H, G1817, UpdateSheet!$I:$I, J1817, UpdateSheet!$G:$G, "&lt;=" &amp; D1817)) * (UpdateSheet!$H:$H=G1817) *(UpdateSheet!$I:$I=J1817), 0))), "")) +
(IFNA(IF(A1817="", "", INDEX(UpdateSheet!$O:$O, MATCH(1, (UpdateSheet!$G:$G=MAXIFS(UpdateSheet!$G:$G, UpdateSheet!$M:$M, K1817,UpdateSheet!$N:$N, N1817, UpdateSheet!$G:$G, "&lt;=" &amp; D1817)) * (UpdateSheet!$M:$M=K1817) *(UpdateSheet!$N:$N=N1817), 0))), ""))
)
</f>
        <v/>
      </c>
      <c r="R1817" s="81" t="s">
        <v>97</v>
      </c>
      <c r="S1817" s="63"/>
      <c r="T1817" s="87"/>
      <c r="U1817" s="84" t="s">
        <v>97</v>
      </c>
      <c r="V1817" s="84" t="s">
        <v>97</v>
      </c>
      <c r="W1817" s="85" t="b">
        <v>0</v>
      </c>
      <c r="X1817" s="63"/>
      <c r="Y1817" s="63"/>
      <c r="Z1817" s="63"/>
    </row>
    <row r="1818">
      <c r="A1818" s="75"/>
      <c r="B1818" s="94"/>
      <c r="C1818" s="75"/>
      <c r="D1818" s="76"/>
      <c r="E1818" s="75" t="s">
        <v>97</v>
      </c>
      <c r="F1818" s="75" t="s">
        <v>97</v>
      </c>
      <c r="G1818" s="77"/>
      <c r="H1818" s="77"/>
      <c r="I1818" s="80"/>
      <c r="J1818" s="77" t="s">
        <v>97</v>
      </c>
      <c r="K1818" s="79" t="s">
        <v>97</v>
      </c>
      <c r="L1818" s="79"/>
      <c r="M1818" s="80"/>
      <c r="N1818" s="79" t="s">
        <v>97</v>
      </c>
      <c r="O1818" s="81" t="str">
        <f t="array" ref="O1818">IF(A1818="", "", (IFNA(IF(A1818="", "", INDEX(UpdateSheet!$L:$L, MATCH(1, (UpdateSheet!$G:$G=MAXIFS(UpdateSheet!$G:$G, UpdateSheet!$H:$H, G1818, UpdateSheet!$G:$G, "&lt;=" &amp; D1818)) * (UpdateSheet!$H:$H=G1818), 0))), "") * J1818) +
(IFNA(IF(A1818="", "", INDEX(UpdateSheet!$P:$P, MATCH(1, (UpdateSheet!$G:$G=MAXIFS(UpdateSheet!$G:$G, UpdateSheet!$M:$M, K1818, UpdateSheet!$G:$G, "&lt;=" &amp; D1818)) * (UpdateSheet!$M:$M=K1818), 0))), "") * N1818)
)
</f>
        <v/>
      </c>
      <c r="P1818" s="86"/>
      <c r="Q1818" s="82" t="str">
        <f t="array" ref="Q1818">IF(A1818="", "", (IFNA(IF(A1818="", "", INDEX(UpdateSheet!$K:$K, MATCH(1, (UpdateSheet!$G:$G=MAXIFS(UpdateSheet!$G:$G, UpdateSheet!$H:$H, G1818, UpdateSheet!$I:$I, J1818, UpdateSheet!$G:$G, "&lt;=" &amp; D1818)) * (UpdateSheet!$H:$H=G1818) *(UpdateSheet!$I:$I=J1818), 0))), "")) +
(IFNA(IF(A1818="", "", INDEX(UpdateSheet!$O:$O, MATCH(1, (UpdateSheet!$G:$G=MAXIFS(UpdateSheet!$G:$G, UpdateSheet!$M:$M, K1818,UpdateSheet!$N:$N, N1818, UpdateSheet!$G:$G, "&lt;=" &amp; D1818)) * (UpdateSheet!$M:$M=K1818) *(UpdateSheet!$N:$N=N1818), 0))), ""))
)
</f>
        <v/>
      </c>
      <c r="R1818" s="81" t="s">
        <v>97</v>
      </c>
      <c r="S1818" s="63"/>
      <c r="T1818" s="87"/>
      <c r="U1818" s="84" t="s">
        <v>97</v>
      </c>
      <c r="V1818" s="84" t="s">
        <v>97</v>
      </c>
      <c r="W1818" s="85" t="b">
        <v>0</v>
      </c>
      <c r="X1818" s="63"/>
      <c r="Y1818" s="63"/>
      <c r="Z1818" s="63"/>
    </row>
    <row r="1819">
      <c r="A1819" s="75"/>
      <c r="B1819" s="94"/>
      <c r="C1819" s="75"/>
      <c r="D1819" s="76"/>
      <c r="E1819" s="75" t="s">
        <v>97</v>
      </c>
      <c r="F1819" s="75" t="s">
        <v>97</v>
      </c>
      <c r="G1819" s="77"/>
      <c r="H1819" s="77"/>
      <c r="I1819" s="80"/>
      <c r="J1819" s="77" t="s">
        <v>97</v>
      </c>
      <c r="K1819" s="79" t="s">
        <v>97</v>
      </c>
      <c r="L1819" s="79"/>
      <c r="M1819" s="80"/>
      <c r="N1819" s="79" t="s">
        <v>97</v>
      </c>
      <c r="O1819" s="81" t="str">
        <f t="array" ref="O1819">IF(A1819="", "", (IFNA(IF(A1819="", "", INDEX(UpdateSheet!$L:$L, MATCH(1, (UpdateSheet!$G:$G=MAXIFS(UpdateSheet!$G:$G, UpdateSheet!$H:$H, G1819, UpdateSheet!$G:$G, "&lt;=" &amp; D1819)) * (UpdateSheet!$H:$H=G1819), 0))), "") * J1819) +
(IFNA(IF(A1819="", "", INDEX(UpdateSheet!$P:$P, MATCH(1, (UpdateSheet!$G:$G=MAXIFS(UpdateSheet!$G:$G, UpdateSheet!$M:$M, K1819, UpdateSheet!$G:$G, "&lt;=" &amp; D1819)) * (UpdateSheet!$M:$M=K1819), 0))), "") * N1819)
)
</f>
        <v/>
      </c>
      <c r="P1819" s="86"/>
      <c r="Q1819" s="82" t="str">
        <f t="array" ref="Q1819">IF(A1819="", "", (IFNA(IF(A1819="", "", INDEX(UpdateSheet!$K:$K, MATCH(1, (UpdateSheet!$G:$G=MAXIFS(UpdateSheet!$G:$G, UpdateSheet!$H:$H, G1819, UpdateSheet!$I:$I, J1819, UpdateSheet!$G:$G, "&lt;=" &amp; D1819)) * (UpdateSheet!$H:$H=G1819) *(UpdateSheet!$I:$I=J1819), 0))), "")) +
(IFNA(IF(A1819="", "", INDEX(UpdateSheet!$O:$O, MATCH(1, (UpdateSheet!$G:$G=MAXIFS(UpdateSheet!$G:$G, UpdateSheet!$M:$M, K1819,UpdateSheet!$N:$N, N1819, UpdateSheet!$G:$G, "&lt;=" &amp; D1819)) * (UpdateSheet!$M:$M=K1819) *(UpdateSheet!$N:$N=N1819), 0))), ""))
)
</f>
        <v/>
      </c>
      <c r="R1819" s="81" t="s">
        <v>97</v>
      </c>
      <c r="S1819" s="63"/>
      <c r="T1819" s="87"/>
      <c r="U1819" s="84" t="s">
        <v>97</v>
      </c>
      <c r="V1819" s="84" t="s">
        <v>97</v>
      </c>
      <c r="W1819" s="85" t="b">
        <v>0</v>
      </c>
      <c r="X1819" s="63"/>
      <c r="Y1819" s="63"/>
      <c r="Z1819" s="63"/>
    </row>
    <row r="1820">
      <c r="A1820" s="75"/>
      <c r="B1820" s="94"/>
      <c r="C1820" s="75"/>
      <c r="D1820" s="76"/>
      <c r="E1820" s="75" t="s">
        <v>97</v>
      </c>
      <c r="F1820" s="75" t="s">
        <v>97</v>
      </c>
      <c r="G1820" s="77"/>
      <c r="H1820" s="77"/>
      <c r="I1820" s="80"/>
      <c r="J1820" s="77" t="s">
        <v>97</v>
      </c>
      <c r="K1820" s="79" t="s">
        <v>97</v>
      </c>
      <c r="L1820" s="79"/>
      <c r="M1820" s="80"/>
      <c r="N1820" s="79" t="s">
        <v>97</v>
      </c>
      <c r="O1820" s="81" t="str">
        <f t="array" ref="O1820">IF(A1820="", "", (IFNA(IF(A1820="", "", INDEX(UpdateSheet!$L:$L, MATCH(1, (UpdateSheet!$G:$G=MAXIFS(UpdateSheet!$G:$G, UpdateSheet!$H:$H, G1820, UpdateSheet!$G:$G, "&lt;=" &amp; D1820)) * (UpdateSheet!$H:$H=G1820), 0))), "") * J1820) +
(IFNA(IF(A1820="", "", INDEX(UpdateSheet!$P:$P, MATCH(1, (UpdateSheet!$G:$G=MAXIFS(UpdateSheet!$G:$G, UpdateSheet!$M:$M, K1820, UpdateSheet!$G:$G, "&lt;=" &amp; D1820)) * (UpdateSheet!$M:$M=K1820), 0))), "") * N1820)
)
</f>
        <v/>
      </c>
      <c r="P1820" s="86"/>
      <c r="Q1820" s="82" t="str">
        <f t="array" ref="Q1820">IF(A1820="", "", (IFNA(IF(A1820="", "", INDEX(UpdateSheet!$K:$K, MATCH(1, (UpdateSheet!$G:$G=MAXIFS(UpdateSheet!$G:$G, UpdateSheet!$H:$H, G1820, UpdateSheet!$I:$I, J1820, UpdateSheet!$G:$G, "&lt;=" &amp; D1820)) * (UpdateSheet!$H:$H=G1820) *(UpdateSheet!$I:$I=J1820), 0))), "")) +
(IFNA(IF(A1820="", "", INDEX(UpdateSheet!$O:$O, MATCH(1, (UpdateSheet!$G:$G=MAXIFS(UpdateSheet!$G:$G, UpdateSheet!$M:$M, K1820,UpdateSheet!$N:$N, N1820, UpdateSheet!$G:$G, "&lt;=" &amp; D1820)) * (UpdateSheet!$M:$M=K1820) *(UpdateSheet!$N:$N=N1820), 0))), ""))
)
</f>
        <v/>
      </c>
      <c r="R1820" s="81" t="s">
        <v>97</v>
      </c>
      <c r="S1820" s="63"/>
      <c r="T1820" s="87"/>
      <c r="U1820" s="84" t="s">
        <v>97</v>
      </c>
      <c r="V1820" s="84" t="s">
        <v>97</v>
      </c>
      <c r="W1820" s="85" t="b">
        <v>0</v>
      </c>
      <c r="X1820" s="63"/>
      <c r="Y1820" s="63"/>
      <c r="Z1820" s="63"/>
    </row>
    <row r="1821">
      <c r="A1821" s="75"/>
      <c r="B1821" s="94"/>
      <c r="C1821" s="75"/>
      <c r="D1821" s="76"/>
      <c r="E1821" s="75" t="s">
        <v>97</v>
      </c>
      <c r="F1821" s="75" t="s">
        <v>97</v>
      </c>
      <c r="G1821" s="77"/>
      <c r="H1821" s="77"/>
      <c r="I1821" s="80"/>
      <c r="J1821" s="77" t="s">
        <v>97</v>
      </c>
      <c r="K1821" s="79" t="s">
        <v>97</v>
      </c>
      <c r="L1821" s="79"/>
      <c r="M1821" s="80"/>
      <c r="N1821" s="79" t="s">
        <v>97</v>
      </c>
      <c r="O1821" s="81" t="str">
        <f t="array" ref="O1821">IF(A1821="", "", (IFNA(IF(A1821="", "", INDEX(UpdateSheet!$L:$L, MATCH(1, (UpdateSheet!$G:$G=MAXIFS(UpdateSheet!$G:$G, UpdateSheet!$H:$H, G1821, UpdateSheet!$G:$G, "&lt;=" &amp; D1821)) * (UpdateSheet!$H:$H=G1821), 0))), "") * J1821) +
(IFNA(IF(A1821="", "", INDEX(UpdateSheet!$P:$P, MATCH(1, (UpdateSheet!$G:$G=MAXIFS(UpdateSheet!$G:$G, UpdateSheet!$M:$M, K1821, UpdateSheet!$G:$G, "&lt;=" &amp; D1821)) * (UpdateSheet!$M:$M=K1821), 0))), "") * N1821)
)
</f>
        <v/>
      </c>
      <c r="P1821" s="86"/>
      <c r="Q1821" s="82" t="str">
        <f t="array" ref="Q1821">IF(A1821="", "", (IFNA(IF(A1821="", "", INDEX(UpdateSheet!$K:$K, MATCH(1, (UpdateSheet!$G:$G=MAXIFS(UpdateSheet!$G:$G, UpdateSheet!$H:$H, G1821, UpdateSheet!$I:$I, J1821, UpdateSheet!$G:$G, "&lt;=" &amp; D1821)) * (UpdateSheet!$H:$H=G1821) *(UpdateSheet!$I:$I=J1821), 0))), "")) +
(IFNA(IF(A1821="", "", INDEX(UpdateSheet!$O:$O, MATCH(1, (UpdateSheet!$G:$G=MAXIFS(UpdateSheet!$G:$G, UpdateSheet!$M:$M, K1821,UpdateSheet!$N:$N, N1821, UpdateSheet!$G:$G, "&lt;=" &amp; D1821)) * (UpdateSheet!$M:$M=K1821) *(UpdateSheet!$N:$N=N1821), 0))), ""))
)
</f>
        <v/>
      </c>
      <c r="R1821" s="81" t="s">
        <v>97</v>
      </c>
      <c r="S1821" s="63"/>
      <c r="T1821" s="87"/>
      <c r="U1821" s="84" t="s">
        <v>97</v>
      </c>
      <c r="V1821" s="84" t="s">
        <v>97</v>
      </c>
      <c r="W1821" s="85" t="b">
        <v>0</v>
      </c>
      <c r="X1821" s="63"/>
      <c r="Y1821" s="63"/>
      <c r="Z1821" s="63"/>
    </row>
    <row r="1822">
      <c r="A1822" s="75"/>
      <c r="B1822" s="94"/>
      <c r="C1822" s="75"/>
      <c r="D1822" s="76"/>
      <c r="E1822" s="75" t="s">
        <v>97</v>
      </c>
      <c r="F1822" s="75" t="s">
        <v>97</v>
      </c>
      <c r="G1822" s="77"/>
      <c r="H1822" s="77"/>
      <c r="I1822" s="80"/>
      <c r="J1822" s="77" t="s">
        <v>97</v>
      </c>
      <c r="K1822" s="79" t="s">
        <v>97</v>
      </c>
      <c r="L1822" s="79"/>
      <c r="M1822" s="80"/>
      <c r="N1822" s="79" t="s">
        <v>97</v>
      </c>
      <c r="O1822" s="81" t="str">
        <f t="array" ref="O1822">IF(A1822="", "", (IFNA(IF(A1822="", "", INDEX(UpdateSheet!$L:$L, MATCH(1, (UpdateSheet!$G:$G=MAXIFS(UpdateSheet!$G:$G, UpdateSheet!$H:$H, G1822, UpdateSheet!$G:$G, "&lt;=" &amp; D1822)) * (UpdateSheet!$H:$H=G1822), 0))), "") * J1822) +
(IFNA(IF(A1822="", "", INDEX(UpdateSheet!$P:$P, MATCH(1, (UpdateSheet!$G:$G=MAXIFS(UpdateSheet!$G:$G, UpdateSheet!$M:$M, K1822, UpdateSheet!$G:$G, "&lt;=" &amp; D1822)) * (UpdateSheet!$M:$M=K1822), 0))), "") * N1822)
)
</f>
        <v/>
      </c>
      <c r="P1822" s="86"/>
      <c r="Q1822" s="82" t="str">
        <f t="array" ref="Q1822">IF(A1822="", "", (IFNA(IF(A1822="", "", INDEX(UpdateSheet!$K:$K, MATCH(1, (UpdateSheet!$G:$G=MAXIFS(UpdateSheet!$G:$G, UpdateSheet!$H:$H, G1822, UpdateSheet!$I:$I, J1822, UpdateSheet!$G:$G, "&lt;=" &amp; D1822)) * (UpdateSheet!$H:$H=G1822) *(UpdateSheet!$I:$I=J1822), 0))), "")) +
(IFNA(IF(A1822="", "", INDEX(UpdateSheet!$O:$O, MATCH(1, (UpdateSheet!$G:$G=MAXIFS(UpdateSheet!$G:$G, UpdateSheet!$M:$M, K1822,UpdateSheet!$N:$N, N1822, UpdateSheet!$G:$G, "&lt;=" &amp; D1822)) * (UpdateSheet!$M:$M=K1822) *(UpdateSheet!$N:$N=N1822), 0))), ""))
)
</f>
        <v/>
      </c>
      <c r="R1822" s="81" t="s">
        <v>97</v>
      </c>
      <c r="S1822" s="63"/>
      <c r="T1822" s="87"/>
      <c r="U1822" s="84" t="s">
        <v>97</v>
      </c>
      <c r="V1822" s="84" t="s">
        <v>97</v>
      </c>
      <c r="W1822" s="85" t="b">
        <v>0</v>
      </c>
      <c r="X1822" s="63"/>
      <c r="Y1822" s="63"/>
      <c r="Z1822" s="63"/>
    </row>
    <row r="1823">
      <c r="A1823" s="75"/>
      <c r="B1823" s="94"/>
      <c r="C1823" s="75"/>
      <c r="D1823" s="76"/>
      <c r="E1823" s="75" t="s">
        <v>97</v>
      </c>
      <c r="F1823" s="75" t="s">
        <v>97</v>
      </c>
      <c r="G1823" s="77"/>
      <c r="H1823" s="77"/>
      <c r="I1823" s="80"/>
      <c r="J1823" s="77" t="s">
        <v>97</v>
      </c>
      <c r="K1823" s="79" t="s">
        <v>97</v>
      </c>
      <c r="L1823" s="79"/>
      <c r="M1823" s="80"/>
      <c r="N1823" s="79" t="s">
        <v>97</v>
      </c>
      <c r="O1823" s="81" t="str">
        <f t="array" ref="O1823">IF(A1823="", "", (IFNA(IF(A1823="", "", INDEX(UpdateSheet!$L:$L, MATCH(1, (UpdateSheet!$G:$G=MAXIFS(UpdateSheet!$G:$G, UpdateSheet!$H:$H, G1823, UpdateSheet!$G:$G, "&lt;=" &amp; D1823)) * (UpdateSheet!$H:$H=G1823), 0))), "") * J1823) +
(IFNA(IF(A1823="", "", INDEX(UpdateSheet!$P:$P, MATCH(1, (UpdateSheet!$G:$G=MAXIFS(UpdateSheet!$G:$G, UpdateSheet!$M:$M, K1823, UpdateSheet!$G:$G, "&lt;=" &amp; D1823)) * (UpdateSheet!$M:$M=K1823), 0))), "") * N1823)
)
</f>
        <v/>
      </c>
      <c r="P1823" s="86"/>
      <c r="Q1823" s="82" t="str">
        <f t="array" ref="Q1823">IF(A1823="", "", (IFNA(IF(A1823="", "", INDEX(UpdateSheet!$K:$K, MATCH(1, (UpdateSheet!$G:$G=MAXIFS(UpdateSheet!$G:$G, UpdateSheet!$H:$H, G1823, UpdateSheet!$I:$I, J1823, UpdateSheet!$G:$G, "&lt;=" &amp; D1823)) * (UpdateSheet!$H:$H=G1823) *(UpdateSheet!$I:$I=J1823), 0))), "")) +
(IFNA(IF(A1823="", "", INDEX(UpdateSheet!$O:$O, MATCH(1, (UpdateSheet!$G:$G=MAXIFS(UpdateSheet!$G:$G, UpdateSheet!$M:$M, K1823,UpdateSheet!$N:$N, N1823, UpdateSheet!$G:$G, "&lt;=" &amp; D1823)) * (UpdateSheet!$M:$M=K1823) *(UpdateSheet!$N:$N=N1823), 0))), ""))
)
</f>
        <v/>
      </c>
      <c r="R1823" s="81" t="s">
        <v>97</v>
      </c>
      <c r="S1823" s="63"/>
      <c r="T1823" s="87"/>
      <c r="U1823" s="84" t="s">
        <v>97</v>
      </c>
      <c r="V1823" s="84" t="s">
        <v>97</v>
      </c>
      <c r="W1823" s="85" t="b">
        <v>0</v>
      </c>
      <c r="X1823" s="63"/>
      <c r="Y1823" s="63"/>
      <c r="Z1823" s="63"/>
    </row>
    <row r="1824">
      <c r="A1824" s="75"/>
      <c r="B1824" s="94"/>
      <c r="C1824" s="75"/>
      <c r="D1824" s="76"/>
      <c r="E1824" s="75" t="s">
        <v>97</v>
      </c>
      <c r="F1824" s="75" t="s">
        <v>97</v>
      </c>
      <c r="G1824" s="77"/>
      <c r="H1824" s="77"/>
      <c r="I1824" s="80"/>
      <c r="J1824" s="77" t="s">
        <v>97</v>
      </c>
      <c r="K1824" s="79" t="s">
        <v>97</v>
      </c>
      <c r="L1824" s="79"/>
      <c r="M1824" s="80"/>
      <c r="N1824" s="79" t="s">
        <v>97</v>
      </c>
      <c r="O1824" s="81" t="str">
        <f t="array" ref="O1824">IF(A1824="", "", (IFNA(IF(A1824="", "", INDEX(UpdateSheet!$L:$L, MATCH(1, (UpdateSheet!$G:$G=MAXIFS(UpdateSheet!$G:$G, UpdateSheet!$H:$H, G1824, UpdateSheet!$G:$G, "&lt;=" &amp; D1824)) * (UpdateSheet!$H:$H=G1824), 0))), "") * J1824) +
(IFNA(IF(A1824="", "", INDEX(UpdateSheet!$P:$P, MATCH(1, (UpdateSheet!$G:$G=MAXIFS(UpdateSheet!$G:$G, UpdateSheet!$M:$M, K1824, UpdateSheet!$G:$G, "&lt;=" &amp; D1824)) * (UpdateSheet!$M:$M=K1824), 0))), "") * N1824)
)
</f>
        <v/>
      </c>
      <c r="P1824" s="86"/>
      <c r="Q1824" s="82" t="str">
        <f t="array" ref="Q1824">IF(A1824="", "", (IFNA(IF(A1824="", "", INDEX(UpdateSheet!$K:$K, MATCH(1, (UpdateSheet!$G:$G=MAXIFS(UpdateSheet!$G:$G, UpdateSheet!$H:$H, G1824, UpdateSheet!$I:$I, J1824, UpdateSheet!$G:$G, "&lt;=" &amp; D1824)) * (UpdateSheet!$H:$H=G1824) *(UpdateSheet!$I:$I=J1824), 0))), "")) +
(IFNA(IF(A1824="", "", INDEX(UpdateSheet!$O:$O, MATCH(1, (UpdateSheet!$G:$G=MAXIFS(UpdateSheet!$G:$G, UpdateSheet!$M:$M, K1824,UpdateSheet!$N:$N, N1824, UpdateSheet!$G:$G, "&lt;=" &amp; D1824)) * (UpdateSheet!$M:$M=K1824) *(UpdateSheet!$N:$N=N1824), 0))), ""))
)
</f>
        <v/>
      </c>
      <c r="R1824" s="81" t="s">
        <v>97</v>
      </c>
      <c r="S1824" s="63"/>
      <c r="T1824" s="87"/>
      <c r="U1824" s="84" t="s">
        <v>97</v>
      </c>
      <c r="V1824" s="84" t="s">
        <v>97</v>
      </c>
      <c r="W1824" s="85" t="b">
        <v>0</v>
      </c>
      <c r="X1824" s="63"/>
      <c r="Y1824" s="63"/>
      <c r="Z1824" s="63"/>
    </row>
    <row r="1825">
      <c r="A1825" s="75"/>
      <c r="B1825" s="94"/>
      <c r="C1825" s="75"/>
      <c r="D1825" s="76"/>
      <c r="E1825" s="75" t="s">
        <v>97</v>
      </c>
      <c r="F1825" s="75" t="s">
        <v>97</v>
      </c>
      <c r="G1825" s="77"/>
      <c r="H1825" s="77"/>
      <c r="I1825" s="80"/>
      <c r="J1825" s="77" t="s">
        <v>97</v>
      </c>
      <c r="K1825" s="79" t="s">
        <v>97</v>
      </c>
      <c r="L1825" s="79"/>
      <c r="M1825" s="80"/>
      <c r="N1825" s="79" t="s">
        <v>97</v>
      </c>
      <c r="O1825" s="81" t="str">
        <f t="array" ref="O1825">IF(A1825="", "", (IFNA(IF(A1825="", "", INDEX(UpdateSheet!$L:$L, MATCH(1, (UpdateSheet!$G:$G=MAXIFS(UpdateSheet!$G:$G, UpdateSheet!$H:$H, G1825, UpdateSheet!$G:$G, "&lt;=" &amp; D1825)) * (UpdateSheet!$H:$H=G1825), 0))), "") * J1825) +
(IFNA(IF(A1825="", "", INDEX(UpdateSheet!$P:$P, MATCH(1, (UpdateSheet!$G:$G=MAXIFS(UpdateSheet!$G:$G, UpdateSheet!$M:$M, K1825, UpdateSheet!$G:$G, "&lt;=" &amp; D1825)) * (UpdateSheet!$M:$M=K1825), 0))), "") * N1825)
)
</f>
        <v/>
      </c>
      <c r="P1825" s="86"/>
      <c r="Q1825" s="82" t="str">
        <f t="array" ref="Q1825">IF(A1825="", "", (IFNA(IF(A1825="", "", INDEX(UpdateSheet!$K:$K, MATCH(1, (UpdateSheet!$G:$G=MAXIFS(UpdateSheet!$G:$G, UpdateSheet!$H:$H, G1825, UpdateSheet!$I:$I, J1825, UpdateSheet!$G:$G, "&lt;=" &amp; D1825)) * (UpdateSheet!$H:$H=G1825) *(UpdateSheet!$I:$I=J1825), 0))), "")) +
(IFNA(IF(A1825="", "", INDEX(UpdateSheet!$O:$O, MATCH(1, (UpdateSheet!$G:$G=MAXIFS(UpdateSheet!$G:$G, UpdateSheet!$M:$M, K1825,UpdateSheet!$N:$N, N1825, UpdateSheet!$G:$G, "&lt;=" &amp; D1825)) * (UpdateSheet!$M:$M=K1825) *(UpdateSheet!$N:$N=N1825), 0))), ""))
)
</f>
        <v/>
      </c>
      <c r="R1825" s="81" t="s">
        <v>97</v>
      </c>
      <c r="S1825" s="63"/>
      <c r="T1825" s="87"/>
      <c r="U1825" s="84" t="s">
        <v>97</v>
      </c>
      <c r="V1825" s="84" t="s">
        <v>97</v>
      </c>
      <c r="W1825" s="85" t="b">
        <v>0</v>
      </c>
      <c r="X1825" s="63"/>
      <c r="Y1825" s="63"/>
      <c r="Z1825" s="63"/>
    </row>
    <row r="1826">
      <c r="A1826" s="75"/>
      <c r="B1826" s="94"/>
      <c r="C1826" s="75"/>
      <c r="D1826" s="76"/>
      <c r="E1826" s="75" t="s">
        <v>97</v>
      </c>
      <c r="F1826" s="75" t="s">
        <v>97</v>
      </c>
      <c r="G1826" s="77"/>
      <c r="H1826" s="77"/>
      <c r="I1826" s="80"/>
      <c r="J1826" s="77" t="s">
        <v>97</v>
      </c>
      <c r="K1826" s="79" t="s">
        <v>97</v>
      </c>
      <c r="L1826" s="79"/>
      <c r="M1826" s="80"/>
      <c r="N1826" s="79" t="s">
        <v>97</v>
      </c>
      <c r="O1826" s="81" t="str">
        <f t="array" ref="O1826">IF(A1826="", "", (IFNA(IF(A1826="", "", INDEX(UpdateSheet!$L:$L, MATCH(1, (UpdateSheet!$G:$G=MAXIFS(UpdateSheet!$G:$G, UpdateSheet!$H:$H, G1826, UpdateSheet!$G:$G, "&lt;=" &amp; D1826)) * (UpdateSheet!$H:$H=G1826), 0))), "") * J1826) +
(IFNA(IF(A1826="", "", INDEX(UpdateSheet!$P:$P, MATCH(1, (UpdateSheet!$G:$G=MAXIFS(UpdateSheet!$G:$G, UpdateSheet!$M:$M, K1826, UpdateSheet!$G:$G, "&lt;=" &amp; D1826)) * (UpdateSheet!$M:$M=K1826), 0))), "") * N1826)
)
</f>
        <v/>
      </c>
      <c r="P1826" s="86"/>
      <c r="Q1826" s="82" t="str">
        <f t="array" ref="Q1826">IF(A1826="", "", (IFNA(IF(A1826="", "", INDEX(UpdateSheet!$K:$K, MATCH(1, (UpdateSheet!$G:$G=MAXIFS(UpdateSheet!$G:$G, UpdateSheet!$H:$H, G1826, UpdateSheet!$I:$I, J1826, UpdateSheet!$G:$G, "&lt;=" &amp; D1826)) * (UpdateSheet!$H:$H=G1826) *(UpdateSheet!$I:$I=J1826), 0))), "")) +
(IFNA(IF(A1826="", "", INDEX(UpdateSheet!$O:$O, MATCH(1, (UpdateSheet!$G:$G=MAXIFS(UpdateSheet!$G:$G, UpdateSheet!$M:$M, K1826,UpdateSheet!$N:$N, N1826, UpdateSheet!$G:$G, "&lt;=" &amp; D1826)) * (UpdateSheet!$M:$M=K1826) *(UpdateSheet!$N:$N=N1826), 0))), ""))
)
</f>
        <v/>
      </c>
      <c r="R1826" s="81" t="s">
        <v>97</v>
      </c>
      <c r="S1826" s="63"/>
      <c r="T1826" s="87"/>
      <c r="U1826" s="84" t="s">
        <v>97</v>
      </c>
      <c r="V1826" s="84" t="s">
        <v>97</v>
      </c>
      <c r="W1826" s="85" t="b">
        <v>0</v>
      </c>
      <c r="X1826" s="63"/>
      <c r="Y1826" s="63"/>
      <c r="Z1826" s="63"/>
    </row>
    <row r="1827">
      <c r="A1827" s="75"/>
      <c r="B1827" s="94"/>
      <c r="C1827" s="75"/>
      <c r="D1827" s="76"/>
      <c r="E1827" s="75" t="s">
        <v>97</v>
      </c>
      <c r="F1827" s="75" t="s">
        <v>97</v>
      </c>
      <c r="G1827" s="77"/>
      <c r="H1827" s="77"/>
      <c r="I1827" s="80"/>
      <c r="J1827" s="77" t="s">
        <v>97</v>
      </c>
      <c r="K1827" s="79" t="s">
        <v>97</v>
      </c>
      <c r="L1827" s="79"/>
      <c r="M1827" s="80"/>
      <c r="N1827" s="79" t="s">
        <v>97</v>
      </c>
      <c r="O1827" s="81" t="str">
        <f t="array" ref="O1827">IF(A1827="", "", (IFNA(IF(A1827="", "", INDEX(UpdateSheet!$L:$L, MATCH(1, (UpdateSheet!$G:$G=MAXIFS(UpdateSheet!$G:$G, UpdateSheet!$H:$H, G1827, UpdateSheet!$G:$G, "&lt;=" &amp; D1827)) * (UpdateSheet!$H:$H=G1827), 0))), "") * J1827) +
(IFNA(IF(A1827="", "", INDEX(UpdateSheet!$P:$P, MATCH(1, (UpdateSheet!$G:$G=MAXIFS(UpdateSheet!$G:$G, UpdateSheet!$M:$M, K1827, UpdateSheet!$G:$G, "&lt;=" &amp; D1827)) * (UpdateSheet!$M:$M=K1827), 0))), "") * N1827)
)
</f>
        <v/>
      </c>
      <c r="P1827" s="86"/>
      <c r="Q1827" s="82" t="str">
        <f t="array" ref="Q1827">IF(A1827="", "", (IFNA(IF(A1827="", "", INDEX(UpdateSheet!$K:$K, MATCH(1, (UpdateSheet!$G:$G=MAXIFS(UpdateSheet!$G:$G, UpdateSheet!$H:$H, G1827, UpdateSheet!$I:$I, J1827, UpdateSheet!$G:$G, "&lt;=" &amp; D1827)) * (UpdateSheet!$H:$H=G1827) *(UpdateSheet!$I:$I=J1827), 0))), "")) +
(IFNA(IF(A1827="", "", INDEX(UpdateSheet!$O:$O, MATCH(1, (UpdateSheet!$G:$G=MAXIFS(UpdateSheet!$G:$G, UpdateSheet!$M:$M, K1827,UpdateSheet!$N:$N, N1827, UpdateSheet!$G:$G, "&lt;=" &amp; D1827)) * (UpdateSheet!$M:$M=K1827) *(UpdateSheet!$N:$N=N1827), 0))), ""))
)
</f>
        <v/>
      </c>
      <c r="R1827" s="81" t="s">
        <v>97</v>
      </c>
      <c r="S1827" s="63"/>
      <c r="T1827" s="87"/>
      <c r="U1827" s="84" t="s">
        <v>97</v>
      </c>
      <c r="V1827" s="84" t="s">
        <v>97</v>
      </c>
      <c r="W1827" s="85" t="b">
        <v>0</v>
      </c>
      <c r="X1827" s="63"/>
      <c r="Y1827" s="63"/>
      <c r="Z1827" s="63"/>
    </row>
    <row r="1828">
      <c r="A1828" s="75"/>
      <c r="B1828" s="94"/>
      <c r="C1828" s="75"/>
      <c r="D1828" s="76"/>
      <c r="E1828" s="75" t="s">
        <v>97</v>
      </c>
      <c r="F1828" s="75" t="s">
        <v>97</v>
      </c>
      <c r="G1828" s="77"/>
      <c r="H1828" s="77"/>
      <c r="I1828" s="80"/>
      <c r="J1828" s="77" t="s">
        <v>97</v>
      </c>
      <c r="K1828" s="79" t="s">
        <v>97</v>
      </c>
      <c r="L1828" s="79"/>
      <c r="M1828" s="80"/>
      <c r="N1828" s="79" t="s">
        <v>97</v>
      </c>
      <c r="O1828" s="81" t="str">
        <f t="array" ref="O1828">IF(A1828="", "", (IFNA(IF(A1828="", "", INDEX(UpdateSheet!$L:$L, MATCH(1, (UpdateSheet!$G:$G=MAXIFS(UpdateSheet!$G:$G, UpdateSheet!$H:$H, G1828, UpdateSheet!$G:$G, "&lt;=" &amp; D1828)) * (UpdateSheet!$H:$H=G1828), 0))), "") * J1828) +
(IFNA(IF(A1828="", "", INDEX(UpdateSheet!$P:$P, MATCH(1, (UpdateSheet!$G:$G=MAXIFS(UpdateSheet!$G:$G, UpdateSheet!$M:$M, K1828, UpdateSheet!$G:$G, "&lt;=" &amp; D1828)) * (UpdateSheet!$M:$M=K1828), 0))), "") * N1828)
)
</f>
        <v/>
      </c>
      <c r="P1828" s="86"/>
      <c r="Q1828" s="82" t="str">
        <f t="array" ref="Q1828">IF(A1828="", "", (IFNA(IF(A1828="", "", INDEX(UpdateSheet!$K:$K, MATCH(1, (UpdateSheet!$G:$G=MAXIFS(UpdateSheet!$G:$G, UpdateSheet!$H:$H, G1828, UpdateSheet!$I:$I, J1828, UpdateSheet!$G:$G, "&lt;=" &amp; D1828)) * (UpdateSheet!$H:$H=G1828) *(UpdateSheet!$I:$I=J1828), 0))), "")) +
(IFNA(IF(A1828="", "", INDEX(UpdateSheet!$O:$O, MATCH(1, (UpdateSheet!$G:$G=MAXIFS(UpdateSheet!$G:$G, UpdateSheet!$M:$M, K1828,UpdateSheet!$N:$N, N1828, UpdateSheet!$G:$G, "&lt;=" &amp; D1828)) * (UpdateSheet!$M:$M=K1828) *(UpdateSheet!$N:$N=N1828), 0))), ""))
)
</f>
        <v/>
      </c>
      <c r="R1828" s="81" t="s">
        <v>97</v>
      </c>
      <c r="S1828" s="63"/>
      <c r="T1828" s="87"/>
      <c r="U1828" s="84" t="s">
        <v>97</v>
      </c>
      <c r="V1828" s="84" t="s">
        <v>97</v>
      </c>
      <c r="W1828" s="85" t="b">
        <v>0</v>
      </c>
      <c r="X1828" s="63"/>
      <c r="Y1828" s="63"/>
      <c r="Z1828" s="63"/>
    </row>
    <row r="1829">
      <c r="A1829" s="75"/>
      <c r="B1829" s="94"/>
      <c r="C1829" s="75"/>
      <c r="D1829" s="76"/>
      <c r="E1829" s="75" t="s">
        <v>97</v>
      </c>
      <c r="F1829" s="75" t="s">
        <v>97</v>
      </c>
      <c r="G1829" s="77"/>
      <c r="H1829" s="77"/>
      <c r="I1829" s="80"/>
      <c r="J1829" s="77" t="s">
        <v>97</v>
      </c>
      <c r="K1829" s="79" t="s">
        <v>97</v>
      </c>
      <c r="L1829" s="79"/>
      <c r="M1829" s="80"/>
      <c r="N1829" s="79" t="s">
        <v>97</v>
      </c>
      <c r="O1829" s="81" t="str">
        <f t="array" ref="O1829">IF(A1829="", "", (IFNA(IF(A1829="", "", INDEX(UpdateSheet!$L:$L, MATCH(1, (UpdateSheet!$G:$G=MAXIFS(UpdateSheet!$G:$G, UpdateSheet!$H:$H, G1829, UpdateSheet!$G:$G, "&lt;=" &amp; D1829)) * (UpdateSheet!$H:$H=G1829), 0))), "") * J1829) +
(IFNA(IF(A1829="", "", INDEX(UpdateSheet!$P:$P, MATCH(1, (UpdateSheet!$G:$G=MAXIFS(UpdateSheet!$G:$G, UpdateSheet!$M:$M, K1829, UpdateSheet!$G:$G, "&lt;=" &amp; D1829)) * (UpdateSheet!$M:$M=K1829), 0))), "") * N1829)
)
</f>
        <v/>
      </c>
      <c r="P1829" s="86"/>
      <c r="Q1829" s="82" t="str">
        <f t="array" ref="Q1829">IF(A1829="", "", (IFNA(IF(A1829="", "", INDEX(UpdateSheet!$K:$K, MATCH(1, (UpdateSheet!$G:$G=MAXIFS(UpdateSheet!$G:$G, UpdateSheet!$H:$H, G1829, UpdateSheet!$I:$I, J1829, UpdateSheet!$G:$G, "&lt;=" &amp; D1829)) * (UpdateSheet!$H:$H=G1829) *(UpdateSheet!$I:$I=J1829), 0))), "")) +
(IFNA(IF(A1829="", "", INDEX(UpdateSheet!$O:$O, MATCH(1, (UpdateSheet!$G:$G=MAXIFS(UpdateSheet!$G:$G, UpdateSheet!$M:$M, K1829,UpdateSheet!$N:$N, N1829, UpdateSheet!$G:$G, "&lt;=" &amp; D1829)) * (UpdateSheet!$M:$M=K1829) *(UpdateSheet!$N:$N=N1829), 0))), ""))
)
</f>
        <v/>
      </c>
      <c r="R1829" s="81" t="s">
        <v>97</v>
      </c>
      <c r="S1829" s="63"/>
      <c r="T1829" s="87"/>
      <c r="U1829" s="84" t="s">
        <v>97</v>
      </c>
      <c r="V1829" s="84" t="s">
        <v>97</v>
      </c>
      <c r="W1829" s="85" t="b">
        <v>0</v>
      </c>
      <c r="X1829" s="63"/>
      <c r="Y1829" s="63"/>
      <c r="Z1829" s="63"/>
    </row>
    <row r="1830">
      <c r="A1830" s="75"/>
      <c r="B1830" s="94"/>
      <c r="C1830" s="75"/>
      <c r="D1830" s="76"/>
      <c r="E1830" s="75" t="s">
        <v>97</v>
      </c>
      <c r="F1830" s="75" t="s">
        <v>97</v>
      </c>
      <c r="G1830" s="77"/>
      <c r="H1830" s="77"/>
      <c r="I1830" s="80"/>
      <c r="J1830" s="77" t="s">
        <v>97</v>
      </c>
      <c r="K1830" s="79" t="s">
        <v>97</v>
      </c>
      <c r="L1830" s="79"/>
      <c r="M1830" s="80"/>
      <c r="N1830" s="79" t="s">
        <v>97</v>
      </c>
      <c r="O1830" s="81" t="str">
        <f t="array" ref="O1830">IF(A1830="", "", (IFNA(IF(A1830="", "", INDEX(UpdateSheet!$L:$L, MATCH(1, (UpdateSheet!$G:$G=MAXIFS(UpdateSheet!$G:$G, UpdateSheet!$H:$H, G1830, UpdateSheet!$G:$G, "&lt;=" &amp; D1830)) * (UpdateSheet!$H:$H=G1830), 0))), "") * J1830) +
(IFNA(IF(A1830="", "", INDEX(UpdateSheet!$P:$P, MATCH(1, (UpdateSheet!$G:$G=MAXIFS(UpdateSheet!$G:$G, UpdateSheet!$M:$M, K1830, UpdateSheet!$G:$G, "&lt;=" &amp; D1830)) * (UpdateSheet!$M:$M=K1830), 0))), "") * N1830)
)
</f>
        <v/>
      </c>
      <c r="P1830" s="86"/>
      <c r="Q1830" s="82" t="str">
        <f t="array" ref="Q1830">IF(A1830="", "", (IFNA(IF(A1830="", "", INDEX(UpdateSheet!$K:$K, MATCH(1, (UpdateSheet!$G:$G=MAXIFS(UpdateSheet!$G:$G, UpdateSheet!$H:$H, G1830, UpdateSheet!$I:$I, J1830, UpdateSheet!$G:$G, "&lt;=" &amp; D1830)) * (UpdateSheet!$H:$H=G1830) *(UpdateSheet!$I:$I=J1830), 0))), "")) +
(IFNA(IF(A1830="", "", INDEX(UpdateSheet!$O:$O, MATCH(1, (UpdateSheet!$G:$G=MAXIFS(UpdateSheet!$G:$G, UpdateSheet!$M:$M, K1830,UpdateSheet!$N:$N, N1830, UpdateSheet!$G:$G, "&lt;=" &amp; D1830)) * (UpdateSheet!$M:$M=K1830) *(UpdateSheet!$N:$N=N1830), 0))), ""))
)
</f>
        <v/>
      </c>
      <c r="R1830" s="81" t="s">
        <v>97</v>
      </c>
      <c r="S1830" s="63"/>
      <c r="T1830" s="87"/>
      <c r="U1830" s="84" t="s">
        <v>97</v>
      </c>
      <c r="V1830" s="84" t="s">
        <v>97</v>
      </c>
      <c r="W1830" s="85" t="b">
        <v>0</v>
      </c>
      <c r="X1830" s="63"/>
      <c r="Y1830" s="63"/>
      <c r="Z1830" s="63"/>
    </row>
    <row r="1831">
      <c r="A1831" s="75"/>
      <c r="B1831" s="94"/>
      <c r="C1831" s="75"/>
      <c r="D1831" s="76"/>
      <c r="E1831" s="75" t="s">
        <v>97</v>
      </c>
      <c r="F1831" s="75" t="s">
        <v>97</v>
      </c>
      <c r="G1831" s="77"/>
      <c r="H1831" s="77"/>
      <c r="I1831" s="80"/>
      <c r="J1831" s="77" t="s">
        <v>97</v>
      </c>
      <c r="K1831" s="79" t="s">
        <v>97</v>
      </c>
      <c r="L1831" s="79"/>
      <c r="M1831" s="80"/>
      <c r="N1831" s="79" t="s">
        <v>97</v>
      </c>
      <c r="O1831" s="81" t="str">
        <f t="array" ref="O1831">IF(A1831="", "", (IFNA(IF(A1831="", "", INDEX(UpdateSheet!$L:$L, MATCH(1, (UpdateSheet!$G:$G=MAXIFS(UpdateSheet!$G:$G, UpdateSheet!$H:$H, G1831, UpdateSheet!$G:$G, "&lt;=" &amp; D1831)) * (UpdateSheet!$H:$H=G1831), 0))), "") * J1831) +
(IFNA(IF(A1831="", "", INDEX(UpdateSheet!$P:$P, MATCH(1, (UpdateSheet!$G:$G=MAXIFS(UpdateSheet!$G:$G, UpdateSheet!$M:$M, K1831, UpdateSheet!$G:$G, "&lt;=" &amp; D1831)) * (UpdateSheet!$M:$M=K1831), 0))), "") * N1831)
)
</f>
        <v/>
      </c>
      <c r="P1831" s="86"/>
      <c r="Q1831" s="82" t="str">
        <f t="array" ref="Q1831">IF(A1831="", "", (IFNA(IF(A1831="", "", INDEX(UpdateSheet!$K:$K, MATCH(1, (UpdateSheet!$G:$G=MAXIFS(UpdateSheet!$G:$G, UpdateSheet!$H:$H, G1831, UpdateSheet!$I:$I, J1831, UpdateSheet!$G:$G, "&lt;=" &amp; D1831)) * (UpdateSheet!$H:$H=G1831) *(UpdateSheet!$I:$I=J1831), 0))), "")) +
(IFNA(IF(A1831="", "", INDEX(UpdateSheet!$O:$O, MATCH(1, (UpdateSheet!$G:$G=MAXIFS(UpdateSheet!$G:$G, UpdateSheet!$M:$M, K1831,UpdateSheet!$N:$N, N1831, UpdateSheet!$G:$G, "&lt;=" &amp; D1831)) * (UpdateSheet!$M:$M=K1831) *(UpdateSheet!$N:$N=N1831), 0))), ""))
)
</f>
        <v/>
      </c>
      <c r="R1831" s="81" t="s">
        <v>97</v>
      </c>
      <c r="S1831" s="63"/>
      <c r="T1831" s="87"/>
      <c r="U1831" s="84" t="s">
        <v>97</v>
      </c>
      <c r="V1831" s="84" t="s">
        <v>97</v>
      </c>
      <c r="W1831" s="85" t="b">
        <v>0</v>
      </c>
      <c r="X1831" s="63"/>
      <c r="Y1831" s="63"/>
      <c r="Z1831" s="63"/>
    </row>
    <row r="1832">
      <c r="A1832" s="75"/>
      <c r="B1832" s="94"/>
      <c r="C1832" s="75"/>
      <c r="D1832" s="76"/>
      <c r="E1832" s="75" t="s">
        <v>97</v>
      </c>
      <c r="F1832" s="75" t="s">
        <v>97</v>
      </c>
      <c r="G1832" s="77"/>
      <c r="H1832" s="77"/>
      <c r="I1832" s="80"/>
      <c r="J1832" s="77" t="s">
        <v>97</v>
      </c>
      <c r="K1832" s="79" t="s">
        <v>97</v>
      </c>
      <c r="L1832" s="79"/>
      <c r="M1832" s="80"/>
      <c r="N1832" s="79" t="s">
        <v>97</v>
      </c>
      <c r="O1832" s="81" t="str">
        <f t="array" ref="O1832">IF(A1832="", "", (IFNA(IF(A1832="", "", INDEX(UpdateSheet!$L:$L, MATCH(1, (UpdateSheet!$G:$G=MAXIFS(UpdateSheet!$G:$G, UpdateSheet!$H:$H, G1832, UpdateSheet!$G:$G, "&lt;=" &amp; D1832)) * (UpdateSheet!$H:$H=G1832), 0))), "") * J1832) +
(IFNA(IF(A1832="", "", INDEX(UpdateSheet!$P:$P, MATCH(1, (UpdateSheet!$G:$G=MAXIFS(UpdateSheet!$G:$G, UpdateSheet!$M:$M, K1832, UpdateSheet!$G:$G, "&lt;=" &amp; D1832)) * (UpdateSheet!$M:$M=K1832), 0))), "") * N1832)
)
</f>
        <v/>
      </c>
      <c r="P1832" s="86"/>
      <c r="Q1832" s="82" t="str">
        <f t="array" ref="Q1832">IF(A1832="", "", (IFNA(IF(A1832="", "", INDEX(UpdateSheet!$K:$K, MATCH(1, (UpdateSheet!$G:$G=MAXIFS(UpdateSheet!$G:$G, UpdateSheet!$H:$H, G1832, UpdateSheet!$I:$I, J1832, UpdateSheet!$G:$G, "&lt;=" &amp; D1832)) * (UpdateSheet!$H:$H=G1832) *(UpdateSheet!$I:$I=J1832), 0))), "")) +
(IFNA(IF(A1832="", "", INDEX(UpdateSheet!$O:$O, MATCH(1, (UpdateSheet!$G:$G=MAXIFS(UpdateSheet!$G:$G, UpdateSheet!$M:$M, K1832,UpdateSheet!$N:$N, N1832, UpdateSheet!$G:$G, "&lt;=" &amp; D1832)) * (UpdateSheet!$M:$M=K1832) *(UpdateSheet!$N:$N=N1832), 0))), ""))
)
</f>
        <v/>
      </c>
      <c r="R1832" s="81" t="s">
        <v>97</v>
      </c>
      <c r="S1832" s="63"/>
      <c r="T1832" s="87"/>
      <c r="U1832" s="84" t="s">
        <v>97</v>
      </c>
      <c r="V1832" s="84" t="s">
        <v>97</v>
      </c>
      <c r="W1832" s="85" t="b">
        <v>0</v>
      </c>
      <c r="X1832" s="63"/>
      <c r="Y1832" s="63"/>
      <c r="Z1832" s="63"/>
    </row>
    <row r="1833">
      <c r="A1833" s="75"/>
      <c r="B1833" s="94"/>
      <c r="C1833" s="75"/>
      <c r="D1833" s="76"/>
      <c r="E1833" s="75" t="s">
        <v>97</v>
      </c>
      <c r="F1833" s="75" t="s">
        <v>97</v>
      </c>
      <c r="G1833" s="77"/>
      <c r="H1833" s="77"/>
      <c r="I1833" s="80"/>
      <c r="J1833" s="77" t="s">
        <v>97</v>
      </c>
      <c r="K1833" s="79" t="s">
        <v>97</v>
      </c>
      <c r="L1833" s="79"/>
      <c r="M1833" s="80"/>
      <c r="N1833" s="79" t="s">
        <v>97</v>
      </c>
      <c r="O1833" s="81" t="str">
        <f t="array" ref="O1833">IF(A1833="", "", (IFNA(IF(A1833="", "", INDEX(UpdateSheet!$L:$L, MATCH(1, (UpdateSheet!$G:$G=MAXIFS(UpdateSheet!$G:$G, UpdateSheet!$H:$H, G1833, UpdateSheet!$G:$G, "&lt;=" &amp; D1833)) * (UpdateSheet!$H:$H=G1833), 0))), "") * J1833) +
(IFNA(IF(A1833="", "", INDEX(UpdateSheet!$P:$P, MATCH(1, (UpdateSheet!$G:$G=MAXIFS(UpdateSheet!$G:$G, UpdateSheet!$M:$M, K1833, UpdateSheet!$G:$G, "&lt;=" &amp; D1833)) * (UpdateSheet!$M:$M=K1833), 0))), "") * N1833)
)
</f>
        <v/>
      </c>
      <c r="P1833" s="86"/>
      <c r="Q1833" s="82" t="str">
        <f t="array" ref="Q1833">IF(A1833="", "", (IFNA(IF(A1833="", "", INDEX(UpdateSheet!$K:$K, MATCH(1, (UpdateSheet!$G:$G=MAXIFS(UpdateSheet!$G:$G, UpdateSheet!$H:$H, G1833, UpdateSheet!$I:$I, J1833, UpdateSheet!$G:$G, "&lt;=" &amp; D1833)) * (UpdateSheet!$H:$H=G1833) *(UpdateSheet!$I:$I=J1833), 0))), "")) +
(IFNA(IF(A1833="", "", INDEX(UpdateSheet!$O:$O, MATCH(1, (UpdateSheet!$G:$G=MAXIFS(UpdateSheet!$G:$G, UpdateSheet!$M:$M, K1833,UpdateSheet!$N:$N, N1833, UpdateSheet!$G:$G, "&lt;=" &amp; D1833)) * (UpdateSheet!$M:$M=K1833) *(UpdateSheet!$N:$N=N1833), 0))), ""))
)
</f>
        <v/>
      </c>
      <c r="R1833" s="81" t="s">
        <v>97</v>
      </c>
      <c r="S1833" s="63"/>
      <c r="T1833" s="87"/>
      <c r="U1833" s="84" t="s">
        <v>97</v>
      </c>
      <c r="V1833" s="84" t="s">
        <v>97</v>
      </c>
      <c r="W1833" s="85" t="b">
        <v>0</v>
      </c>
      <c r="X1833" s="63"/>
      <c r="Y1833" s="63"/>
      <c r="Z1833" s="63"/>
    </row>
    <row r="1834">
      <c r="A1834" s="75"/>
      <c r="B1834" s="94"/>
      <c r="C1834" s="75"/>
      <c r="D1834" s="76"/>
      <c r="E1834" s="75" t="s">
        <v>97</v>
      </c>
      <c r="F1834" s="75" t="s">
        <v>97</v>
      </c>
      <c r="G1834" s="77"/>
      <c r="H1834" s="77"/>
      <c r="I1834" s="80"/>
      <c r="J1834" s="77" t="s">
        <v>97</v>
      </c>
      <c r="K1834" s="79" t="s">
        <v>97</v>
      </c>
      <c r="L1834" s="79"/>
      <c r="M1834" s="80"/>
      <c r="N1834" s="79" t="s">
        <v>97</v>
      </c>
      <c r="O1834" s="81" t="str">
        <f t="array" ref="O1834">IF(A1834="", "", (IFNA(IF(A1834="", "", INDEX(UpdateSheet!$L:$L, MATCH(1, (UpdateSheet!$G:$G=MAXIFS(UpdateSheet!$G:$G, UpdateSheet!$H:$H, G1834, UpdateSheet!$G:$G, "&lt;=" &amp; D1834)) * (UpdateSheet!$H:$H=G1834), 0))), "") * J1834) +
(IFNA(IF(A1834="", "", INDEX(UpdateSheet!$P:$P, MATCH(1, (UpdateSheet!$G:$G=MAXIFS(UpdateSheet!$G:$G, UpdateSheet!$M:$M, K1834, UpdateSheet!$G:$G, "&lt;=" &amp; D1834)) * (UpdateSheet!$M:$M=K1834), 0))), "") * N1834)
)
</f>
        <v/>
      </c>
      <c r="P1834" s="86"/>
      <c r="Q1834" s="82" t="str">
        <f t="array" ref="Q1834">IF(A1834="", "", (IFNA(IF(A1834="", "", INDEX(UpdateSheet!$K:$K, MATCH(1, (UpdateSheet!$G:$G=MAXIFS(UpdateSheet!$G:$G, UpdateSheet!$H:$H, G1834, UpdateSheet!$I:$I, J1834, UpdateSheet!$G:$G, "&lt;=" &amp; D1834)) * (UpdateSheet!$H:$H=G1834) *(UpdateSheet!$I:$I=J1834), 0))), "")) +
(IFNA(IF(A1834="", "", INDEX(UpdateSheet!$O:$O, MATCH(1, (UpdateSheet!$G:$G=MAXIFS(UpdateSheet!$G:$G, UpdateSheet!$M:$M, K1834,UpdateSheet!$N:$N, N1834, UpdateSheet!$G:$G, "&lt;=" &amp; D1834)) * (UpdateSheet!$M:$M=K1834) *(UpdateSheet!$N:$N=N1834), 0))), ""))
)
</f>
        <v/>
      </c>
      <c r="R1834" s="81" t="s">
        <v>97</v>
      </c>
      <c r="S1834" s="63"/>
      <c r="T1834" s="87"/>
      <c r="U1834" s="84" t="s">
        <v>97</v>
      </c>
      <c r="V1834" s="84" t="s">
        <v>97</v>
      </c>
      <c r="W1834" s="85" t="b">
        <v>0</v>
      </c>
      <c r="X1834" s="63"/>
      <c r="Y1834" s="63"/>
      <c r="Z1834" s="63"/>
    </row>
    <row r="1835">
      <c r="A1835" s="75"/>
      <c r="B1835" s="94"/>
      <c r="C1835" s="75"/>
      <c r="D1835" s="76"/>
      <c r="E1835" s="75" t="s">
        <v>97</v>
      </c>
      <c r="F1835" s="75" t="s">
        <v>97</v>
      </c>
      <c r="G1835" s="77"/>
      <c r="H1835" s="77"/>
      <c r="I1835" s="80"/>
      <c r="J1835" s="77" t="s">
        <v>97</v>
      </c>
      <c r="K1835" s="79" t="s">
        <v>97</v>
      </c>
      <c r="L1835" s="79"/>
      <c r="M1835" s="80"/>
      <c r="N1835" s="79" t="s">
        <v>97</v>
      </c>
      <c r="O1835" s="81" t="str">
        <f t="array" ref="O1835">IF(A1835="", "", (IFNA(IF(A1835="", "", INDEX(UpdateSheet!$L:$L, MATCH(1, (UpdateSheet!$G:$G=MAXIFS(UpdateSheet!$G:$G, UpdateSheet!$H:$H, G1835, UpdateSheet!$G:$G, "&lt;=" &amp; D1835)) * (UpdateSheet!$H:$H=G1835), 0))), "") * J1835) +
(IFNA(IF(A1835="", "", INDEX(UpdateSheet!$P:$P, MATCH(1, (UpdateSheet!$G:$G=MAXIFS(UpdateSheet!$G:$G, UpdateSheet!$M:$M, K1835, UpdateSheet!$G:$G, "&lt;=" &amp; D1835)) * (UpdateSheet!$M:$M=K1835), 0))), "") * N1835)
)
</f>
        <v/>
      </c>
      <c r="P1835" s="86"/>
      <c r="Q1835" s="82" t="str">
        <f t="array" ref="Q1835">IF(A1835="", "", (IFNA(IF(A1835="", "", INDEX(UpdateSheet!$K:$K, MATCH(1, (UpdateSheet!$G:$G=MAXIFS(UpdateSheet!$G:$G, UpdateSheet!$H:$H, G1835, UpdateSheet!$I:$I, J1835, UpdateSheet!$G:$G, "&lt;=" &amp; D1835)) * (UpdateSheet!$H:$H=G1835) *(UpdateSheet!$I:$I=J1835), 0))), "")) +
(IFNA(IF(A1835="", "", INDEX(UpdateSheet!$O:$O, MATCH(1, (UpdateSheet!$G:$G=MAXIFS(UpdateSheet!$G:$G, UpdateSheet!$M:$M, K1835,UpdateSheet!$N:$N, N1835, UpdateSheet!$G:$G, "&lt;=" &amp; D1835)) * (UpdateSheet!$M:$M=K1835) *(UpdateSheet!$N:$N=N1835), 0))), ""))
)
</f>
        <v/>
      </c>
      <c r="R1835" s="81" t="s">
        <v>97</v>
      </c>
      <c r="S1835" s="63"/>
      <c r="T1835" s="87"/>
      <c r="U1835" s="84" t="s">
        <v>97</v>
      </c>
      <c r="V1835" s="84" t="s">
        <v>97</v>
      </c>
      <c r="W1835" s="85" t="b">
        <v>0</v>
      </c>
      <c r="X1835" s="63"/>
      <c r="Y1835" s="63"/>
      <c r="Z1835" s="63"/>
    </row>
    <row r="1836">
      <c r="A1836" s="75"/>
      <c r="B1836" s="94"/>
      <c r="C1836" s="75"/>
      <c r="D1836" s="76"/>
      <c r="E1836" s="75" t="s">
        <v>97</v>
      </c>
      <c r="F1836" s="75" t="s">
        <v>97</v>
      </c>
      <c r="G1836" s="77"/>
      <c r="H1836" s="77"/>
      <c r="I1836" s="80"/>
      <c r="J1836" s="77" t="s">
        <v>97</v>
      </c>
      <c r="K1836" s="79" t="s">
        <v>97</v>
      </c>
      <c r="L1836" s="79"/>
      <c r="M1836" s="80"/>
      <c r="N1836" s="79" t="s">
        <v>97</v>
      </c>
      <c r="O1836" s="81" t="str">
        <f t="array" ref="O1836">IF(A1836="", "", (IFNA(IF(A1836="", "", INDEX(UpdateSheet!$L:$L, MATCH(1, (UpdateSheet!$G:$G=MAXIFS(UpdateSheet!$G:$G, UpdateSheet!$H:$H, G1836, UpdateSheet!$G:$G, "&lt;=" &amp; D1836)) * (UpdateSheet!$H:$H=G1836), 0))), "") * J1836) +
(IFNA(IF(A1836="", "", INDEX(UpdateSheet!$P:$P, MATCH(1, (UpdateSheet!$G:$G=MAXIFS(UpdateSheet!$G:$G, UpdateSheet!$M:$M, K1836, UpdateSheet!$G:$G, "&lt;=" &amp; D1836)) * (UpdateSheet!$M:$M=K1836), 0))), "") * N1836)
)
</f>
        <v/>
      </c>
      <c r="P1836" s="86"/>
      <c r="Q1836" s="82" t="str">
        <f t="array" ref="Q1836">IF(A1836="", "", (IFNA(IF(A1836="", "", INDEX(UpdateSheet!$K:$K, MATCH(1, (UpdateSheet!$G:$G=MAXIFS(UpdateSheet!$G:$G, UpdateSheet!$H:$H, G1836, UpdateSheet!$I:$I, J1836, UpdateSheet!$G:$G, "&lt;=" &amp; D1836)) * (UpdateSheet!$H:$H=G1836) *(UpdateSheet!$I:$I=J1836), 0))), "")) +
(IFNA(IF(A1836="", "", INDEX(UpdateSheet!$O:$O, MATCH(1, (UpdateSheet!$G:$G=MAXIFS(UpdateSheet!$G:$G, UpdateSheet!$M:$M, K1836,UpdateSheet!$N:$N, N1836, UpdateSheet!$G:$G, "&lt;=" &amp; D1836)) * (UpdateSheet!$M:$M=K1836) *(UpdateSheet!$N:$N=N1836), 0))), ""))
)
</f>
        <v/>
      </c>
      <c r="R1836" s="81" t="s">
        <v>97</v>
      </c>
      <c r="S1836" s="63"/>
      <c r="T1836" s="87"/>
      <c r="U1836" s="84" t="s">
        <v>97</v>
      </c>
      <c r="V1836" s="84" t="s">
        <v>97</v>
      </c>
      <c r="W1836" s="85" t="b">
        <v>0</v>
      </c>
      <c r="X1836" s="63"/>
      <c r="Y1836" s="63"/>
      <c r="Z1836" s="63"/>
    </row>
    <row r="1837">
      <c r="A1837" s="75"/>
      <c r="B1837" s="94"/>
      <c r="C1837" s="75"/>
      <c r="D1837" s="76"/>
      <c r="E1837" s="75" t="s">
        <v>97</v>
      </c>
      <c r="F1837" s="75" t="s">
        <v>97</v>
      </c>
      <c r="G1837" s="77"/>
      <c r="H1837" s="77"/>
      <c r="I1837" s="80"/>
      <c r="J1837" s="77" t="s">
        <v>97</v>
      </c>
      <c r="K1837" s="79" t="s">
        <v>97</v>
      </c>
      <c r="L1837" s="79"/>
      <c r="M1837" s="80"/>
      <c r="N1837" s="79" t="s">
        <v>97</v>
      </c>
      <c r="O1837" s="81" t="str">
        <f t="array" ref="O1837">IF(A1837="", "", (IFNA(IF(A1837="", "", INDEX(UpdateSheet!$L:$L, MATCH(1, (UpdateSheet!$G:$G=MAXIFS(UpdateSheet!$G:$G, UpdateSheet!$H:$H, G1837, UpdateSheet!$G:$G, "&lt;=" &amp; D1837)) * (UpdateSheet!$H:$H=G1837), 0))), "") * J1837) +
(IFNA(IF(A1837="", "", INDEX(UpdateSheet!$P:$P, MATCH(1, (UpdateSheet!$G:$G=MAXIFS(UpdateSheet!$G:$G, UpdateSheet!$M:$M, K1837, UpdateSheet!$G:$G, "&lt;=" &amp; D1837)) * (UpdateSheet!$M:$M=K1837), 0))), "") * N1837)
)
</f>
        <v/>
      </c>
      <c r="P1837" s="86"/>
      <c r="Q1837" s="82" t="str">
        <f t="array" ref="Q1837">IF(A1837="", "", (IFNA(IF(A1837="", "", INDEX(UpdateSheet!$K:$K, MATCH(1, (UpdateSheet!$G:$G=MAXIFS(UpdateSheet!$G:$G, UpdateSheet!$H:$H, G1837, UpdateSheet!$I:$I, J1837, UpdateSheet!$G:$G, "&lt;=" &amp; D1837)) * (UpdateSheet!$H:$H=G1837) *(UpdateSheet!$I:$I=J1837), 0))), "")) +
(IFNA(IF(A1837="", "", INDEX(UpdateSheet!$O:$O, MATCH(1, (UpdateSheet!$G:$G=MAXIFS(UpdateSheet!$G:$G, UpdateSheet!$M:$M, K1837,UpdateSheet!$N:$N, N1837, UpdateSheet!$G:$G, "&lt;=" &amp; D1837)) * (UpdateSheet!$M:$M=K1837) *(UpdateSheet!$N:$N=N1837), 0))), ""))
)
</f>
        <v/>
      </c>
      <c r="R1837" s="81" t="s">
        <v>97</v>
      </c>
      <c r="S1837" s="63"/>
      <c r="T1837" s="87"/>
      <c r="U1837" s="84" t="s">
        <v>97</v>
      </c>
      <c r="V1837" s="84" t="s">
        <v>97</v>
      </c>
      <c r="W1837" s="85" t="b">
        <v>0</v>
      </c>
      <c r="X1837" s="63"/>
      <c r="Y1837" s="63"/>
      <c r="Z1837" s="63"/>
    </row>
    <row r="1838">
      <c r="A1838" s="75"/>
      <c r="B1838" s="94"/>
      <c r="C1838" s="75"/>
      <c r="D1838" s="76"/>
      <c r="E1838" s="75" t="s">
        <v>97</v>
      </c>
      <c r="F1838" s="75" t="s">
        <v>97</v>
      </c>
      <c r="G1838" s="77"/>
      <c r="H1838" s="77"/>
      <c r="I1838" s="80"/>
      <c r="J1838" s="77" t="s">
        <v>97</v>
      </c>
      <c r="K1838" s="79" t="s">
        <v>97</v>
      </c>
      <c r="L1838" s="79"/>
      <c r="M1838" s="80"/>
      <c r="N1838" s="79" t="s">
        <v>97</v>
      </c>
      <c r="O1838" s="81" t="str">
        <f t="array" ref="O1838">IF(A1838="", "", (IFNA(IF(A1838="", "", INDEX(UpdateSheet!$L:$L, MATCH(1, (UpdateSheet!$G:$G=MAXIFS(UpdateSheet!$G:$G, UpdateSheet!$H:$H, G1838, UpdateSheet!$G:$G, "&lt;=" &amp; D1838)) * (UpdateSheet!$H:$H=G1838), 0))), "") * J1838) +
(IFNA(IF(A1838="", "", INDEX(UpdateSheet!$P:$P, MATCH(1, (UpdateSheet!$G:$G=MAXIFS(UpdateSheet!$G:$G, UpdateSheet!$M:$M, K1838, UpdateSheet!$G:$G, "&lt;=" &amp; D1838)) * (UpdateSheet!$M:$M=K1838), 0))), "") * N1838)
)
</f>
        <v/>
      </c>
      <c r="P1838" s="86"/>
      <c r="Q1838" s="82" t="str">
        <f t="array" ref="Q1838">IF(A1838="", "", (IFNA(IF(A1838="", "", INDEX(UpdateSheet!$K:$K, MATCH(1, (UpdateSheet!$G:$G=MAXIFS(UpdateSheet!$G:$G, UpdateSheet!$H:$H, G1838, UpdateSheet!$I:$I, J1838, UpdateSheet!$G:$G, "&lt;=" &amp; D1838)) * (UpdateSheet!$H:$H=G1838) *(UpdateSheet!$I:$I=J1838), 0))), "")) +
(IFNA(IF(A1838="", "", INDEX(UpdateSheet!$O:$O, MATCH(1, (UpdateSheet!$G:$G=MAXIFS(UpdateSheet!$G:$G, UpdateSheet!$M:$M, K1838,UpdateSheet!$N:$N, N1838, UpdateSheet!$G:$G, "&lt;=" &amp; D1838)) * (UpdateSheet!$M:$M=K1838) *(UpdateSheet!$N:$N=N1838), 0))), ""))
)
</f>
        <v/>
      </c>
      <c r="R1838" s="81" t="s">
        <v>97</v>
      </c>
      <c r="S1838" s="63"/>
      <c r="T1838" s="87"/>
      <c r="U1838" s="84" t="s">
        <v>97</v>
      </c>
      <c r="V1838" s="84" t="s">
        <v>97</v>
      </c>
      <c r="W1838" s="85" t="b">
        <v>0</v>
      </c>
      <c r="X1838" s="63"/>
      <c r="Y1838" s="63"/>
      <c r="Z1838" s="63"/>
    </row>
    <row r="1839">
      <c r="A1839" s="75"/>
      <c r="B1839" s="94"/>
      <c r="C1839" s="75"/>
      <c r="D1839" s="76"/>
      <c r="E1839" s="75" t="s">
        <v>97</v>
      </c>
      <c r="F1839" s="75" t="s">
        <v>97</v>
      </c>
      <c r="G1839" s="77"/>
      <c r="H1839" s="77"/>
      <c r="I1839" s="80"/>
      <c r="J1839" s="77" t="s">
        <v>97</v>
      </c>
      <c r="K1839" s="79" t="s">
        <v>97</v>
      </c>
      <c r="L1839" s="79"/>
      <c r="M1839" s="80"/>
      <c r="N1839" s="79" t="s">
        <v>97</v>
      </c>
      <c r="O1839" s="81" t="str">
        <f t="array" ref="O1839">IF(A1839="", "", (IFNA(IF(A1839="", "", INDEX(UpdateSheet!$L:$L, MATCH(1, (UpdateSheet!$G:$G=MAXIFS(UpdateSheet!$G:$G, UpdateSheet!$H:$H, G1839, UpdateSheet!$G:$G, "&lt;=" &amp; D1839)) * (UpdateSheet!$H:$H=G1839), 0))), "") * J1839) +
(IFNA(IF(A1839="", "", INDEX(UpdateSheet!$P:$P, MATCH(1, (UpdateSheet!$G:$G=MAXIFS(UpdateSheet!$G:$G, UpdateSheet!$M:$M, K1839, UpdateSheet!$G:$G, "&lt;=" &amp; D1839)) * (UpdateSheet!$M:$M=K1839), 0))), "") * N1839)
)
</f>
        <v/>
      </c>
      <c r="P1839" s="86"/>
      <c r="Q1839" s="82" t="str">
        <f t="array" ref="Q1839">IF(A1839="", "", (IFNA(IF(A1839="", "", INDEX(UpdateSheet!$K:$K, MATCH(1, (UpdateSheet!$G:$G=MAXIFS(UpdateSheet!$G:$G, UpdateSheet!$H:$H, G1839, UpdateSheet!$I:$I, J1839, UpdateSheet!$G:$G, "&lt;=" &amp; D1839)) * (UpdateSheet!$H:$H=G1839) *(UpdateSheet!$I:$I=J1839), 0))), "")) +
(IFNA(IF(A1839="", "", INDEX(UpdateSheet!$O:$O, MATCH(1, (UpdateSheet!$G:$G=MAXIFS(UpdateSheet!$G:$G, UpdateSheet!$M:$M, K1839,UpdateSheet!$N:$N, N1839, UpdateSheet!$G:$G, "&lt;=" &amp; D1839)) * (UpdateSheet!$M:$M=K1839) *(UpdateSheet!$N:$N=N1839), 0))), ""))
)
</f>
        <v/>
      </c>
      <c r="R1839" s="81" t="s">
        <v>97</v>
      </c>
      <c r="S1839" s="63"/>
      <c r="T1839" s="87"/>
      <c r="U1839" s="84" t="s">
        <v>97</v>
      </c>
      <c r="V1839" s="84" t="s">
        <v>97</v>
      </c>
      <c r="W1839" s="85" t="b">
        <v>0</v>
      </c>
      <c r="X1839" s="63"/>
      <c r="Y1839" s="63"/>
      <c r="Z1839" s="63"/>
    </row>
    <row r="1840">
      <c r="A1840" s="75"/>
      <c r="B1840" s="94"/>
      <c r="C1840" s="75"/>
      <c r="D1840" s="76"/>
      <c r="E1840" s="75" t="s">
        <v>97</v>
      </c>
      <c r="F1840" s="75" t="s">
        <v>97</v>
      </c>
      <c r="G1840" s="77"/>
      <c r="H1840" s="77"/>
      <c r="I1840" s="80"/>
      <c r="J1840" s="77" t="s">
        <v>97</v>
      </c>
      <c r="K1840" s="79" t="s">
        <v>97</v>
      </c>
      <c r="L1840" s="79"/>
      <c r="M1840" s="80"/>
      <c r="N1840" s="79" t="s">
        <v>97</v>
      </c>
      <c r="O1840" s="81" t="str">
        <f t="array" ref="O1840">IF(A1840="", "", (IFNA(IF(A1840="", "", INDEX(UpdateSheet!$L:$L, MATCH(1, (UpdateSheet!$G:$G=MAXIFS(UpdateSheet!$G:$G, UpdateSheet!$H:$H, G1840, UpdateSheet!$G:$G, "&lt;=" &amp; D1840)) * (UpdateSheet!$H:$H=G1840), 0))), "") * J1840) +
(IFNA(IF(A1840="", "", INDEX(UpdateSheet!$P:$P, MATCH(1, (UpdateSheet!$G:$G=MAXIFS(UpdateSheet!$G:$G, UpdateSheet!$M:$M, K1840, UpdateSheet!$G:$G, "&lt;=" &amp; D1840)) * (UpdateSheet!$M:$M=K1840), 0))), "") * N1840)
)
</f>
        <v/>
      </c>
      <c r="P1840" s="86"/>
      <c r="Q1840" s="82" t="str">
        <f t="array" ref="Q1840">IF(A1840="", "", (IFNA(IF(A1840="", "", INDEX(UpdateSheet!$K:$K, MATCH(1, (UpdateSheet!$G:$G=MAXIFS(UpdateSheet!$G:$G, UpdateSheet!$H:$H, G1840, UpdateSheet!$I:$I, J1840, UpdateSheet!$G:$G, "&lt;=" &amp; D1840)) * (UpdateSheet!$H:$H=G1840) *(UpdateSheet!$I:$I=J1840), 0))), "")) +
(IFNA(IF(A1840="", "", INDEX(UpdateSheet!$O:$O, MATCH(1, (UpdateSheet!$G:$G=MAXIFS(UpdateSheet!$G:$G, UpdateSheet!$M:$M, K1840,UpdateSheet!$N:$N, N1840, UpdateSheet!$G:$G, "&lt;=" &amp; D1840)) * (UpdateSheet!$M:$M=K1840) *(UpdateSheet!$N:$N=N1840), 0))), ""))
)
</f>
        <v/>
      </c>
      <c r="R1840" s="81" t="s">
        <v>97</v>
      </c>
      <c r="S1840" s="63"/>
      <c r="T1840" s="87"/>
      <c r="U1840" s="84" t="s">
        <v>97</v>
      </c>
      <c r="V1840" s="84" t="s">
        <v>97</v>
      </c>
      <c r="W1840" s="85" t="b">
        <v>0</v>
      </c>
      <c r="X1840" s="63"/>
      <c r="Y1840" s="63"/>
      <c r="Z1840" s="63"/>
    </row>
    <row r="1841">
      <c r="A1841" s="75"/>
      <c r="B1841" s="94"/>
      <c r="C1841" s="75"/>
      <c r="D1841" s="76"/>
      <c r="E1841" s="75" t="s">
        <v>97</v>
      </c>
      <c r="F1841" s="75" t="s">
        <v>97</v>
      </c>
      <c r="G1841" s="77"/>
      <c r="H1841" s="77"/>
      <c r="I1841" s="80"/>
      <c r="J1841" s="77" t="s">
        <v>97</v>
      </c>
      <c r="K1841" s="79" t="s">
        <v>97</v>
      </c>
      <c r="L1841" s="79"/>
      <c r="M1841" s="80"/>
      <c r="N1841" s="79" t="s">
        <v>97</v>
      </c>
      <c r="O1841" s="81" t="str">
        <f t="array" ref="O1841">IF(A1841="", "", (IFNA(IF(A1841="", "", INDEX(UpdateSheet!$L:$L, MATCH(1, (UpdateSheet!$G:$G=MAXIFS(UpdateSheet!$G:$G, UpdateSheet!$H:$H, G1841, UpdateSheet!$G:$G, "&lt;=" &amp; D1841)) * (UpdateSheet!$H:$H=G1841), 0))), "") * J1841) +
(IFNA(IF(A1841="", "", INDEX(UpdateSheet!$P:$P, MATCH(1, (UpdateSheet!$G:$G=MAXIFS(UpdateSheet!$G:$G, UpdateSheet!$M:$M, K1841, UpdateSheet!$G:$G, "&lt;=" &amp; D1841)) * (UpdateSheet!$M:$M=K1841), 0))), "") * N1841)
)
</f>
        <v/>
      </c>
      <c r="P1841" s="86"/>
      <c r="Q1841" s="82" t="str">
        <f t="array" ref="Q1841">IF(A1841="", "", (IFNA(IF(A1841="", "", INDEX(UpdateSheet!$K:$K, MATCH(1, (UpdateSheet!$G:$G=MAXIFS(UpdateSheet!$G:$G, UpdateSheet!$H:$H, G1841, UpdateSheet!$I:$I, J1841, UpdateSheet!$G:$G, "&lt;=" &amp; D1841)) * (UpdateSheet!$H:$H=G1841) *(UpdateSheet!$I:$I=J1841), 0))), "")) +
(IFNA(IF(A1841="", "", INDEX(UpdateSheet!$O:$O, MATCH(1, (UpdateSheet!$G:$G=MAXIFS(UpdateSheet!$G:$G, UpdateSheet!$M:$M, K1841,UpdateSheet!$N:$N, N1841, UpdateSheet!$G:$G, "&lt;=" &amp; D1841)) * (UpdateSheet!$M:$M=K1841) *(UpdateSheet!$N:$N=N1841), 0))), ""))
)
</f>
        <v/>
      </c>
      <c r="R1841" s="81" t="s">
        <v>97</v>
      </c>
      <c r="S1841" s="63"/>
      <c r="T1841" s="87"/>
      <c r="U1841" s="84" t="s">
        <v>97</v>
      </c>
      <c r="V1841" s="84" t="s">
        <v>97</v>
      </c>
      <c r="W1841" s="85" t="b">
        <v>0</v>
      </c>
      <c r="X1841" s="63"/>
      <c r="Y1841" s="63"/>
      <c r="Z1841" s="63"/>
    </row>
    <row r="1842">
      <c r="A1842" s="75"/>
      <c r="B1842" s="94"/>
      <c r="C1842" s="75"/>
      <c r="D1842" s="76"/>
      <c r="E1842" s="75" t="s">
        <v>97</v>
      </c>
      <c r="F1842" s="75" t="s">
        <v>97</v>
      </c>
      <c r="G1842" s="77"/>
      <c r="H1842" s="77"/>
      <c r="I1842" s="80"/>
      <c r="J1842" s="77" t="s">
        <v>97</v>
      </c>
      <c r="K1842" s="79" t="s">
        <v>97</v>
      </c>
      <c r="L1842" s="79"/>
      <c r="M1842" s="80"/>
      <c r="N1842" s="79" t="s">
        <v>97</v>
      </c>
      <c r="O1842" s="81" t="str">
        <f t="array" ref="O1842">IF(A1842="", "", (IFNA(IF(A1842="", "", INDEX(UpdateSheet!$L:$L, MATCH(1, (UpdateSheet!$G:$G=MAXIFS(UpdateSheet!$G:$G, UpdateSheet!$H:$H, G1842, UpdateSheet!$G:$G, "&lt;=" &amp; D1842)) * (UpdateSheet!$H:$H=G1842), 0))), "") * J1842) +
(IFNA(IF(A1842="", "", INDEX(UpdateSheet!$P:$P, MATCH(1, (UpdateSheet!$G:$G=MAXIFS(UpdateSheet!$G:$G, UpdateSheet!$M:$M, K1842, UpdateSheet!$G:$G, "&lt;=" &amp; D1842)) * (UpdateSheet!$M:$M=K1842), 0))), "") * N1842)
)
</f>
        <v/>
      </c>
      <c r="P1842" s="86"/>
      <c r="Q1842" s="82" t="str">
        <f t="array" ref="Q1842">IF(A1842="", "", (IFNA(IF(A1842="", "", INDEX(UpdateSheet!$K:$K, MATCH(1, (UpdateSheet!$G:$G=MAXIFS(UpdateSheet!$G:$G, UpdateSheet!$H:$H, G1842, UpdateSheet!$I:$I, J1842, UpdateSheet!$G:$G, "&lt;=" &amp; D1842)) * (UpdateSheet!$H:$H=G1842) *(UpdateSheet!$I:$I=J1842), 0))), "")) +
(IFNA(IF(A1842="", "", INDEX(UpdateSheet!$O:$O, MATCH(1, (UpdateSheet!$G:$G=MAXIFS(UpdateSheet!$G:$G, UpdateSheet!$M:$M, K1842,UpdateSheet!$N:$N, N1842, UpdateSheet!$G:$G, "&lt;=" &amp; D1842)) * (UpdateSheet!$M:$M=K1842) *(UpdateSheet!$N:$N=N1842), 0))), ""))
)
</f>
        <v/>
      </c>
      <c r="R1842" s="81" t="s">
        <v>97</v>
      </c>
      <c r="S1842" s="63"/>
      <c r="T1842" s="87"/>
      <c r="U1842" s="84" t="s">
        <v>97</v>
      </c>
      <c r="V1842" s="84" t="s">
        <v>97</v>
      </c>
      <c r="W1842" s="85" t="b">
        <v>0</v>
      </c>
      <c r="X1842" s="63"/>
      <c r="Y1842" s="63"/>
      <c r="Z1842" s="63"/>
    </row>
    <row r="1843">
      <c r="A1843" s="75"/>
      <c r="B1843" s="94"/>
      <c r="C1843" s="75"/>
      <c r="D1843" s="76"/>
      <c r="E1843" s="75" t="s">
        <v>97</v>
      </c>
      <c r="F1843" s="75" t="s">
        <v>97</v>
      </c>
      <c r="G1843" s="77"/>
      <c r="H1843" s="77"/>
      <c r="I1843" s="80"/>
      <c r="J1843" s="77" t="s">
        <v>97</v>
      </c>
      <c r="K1843" s="79" t="s">
        <v>97</v>
      </c>
      <c r="L1843" s="79"/>
      <c r="M1843" s="80"/>
      <c r="N1843" s="79" t="s">
        <v>97</v>
      </c>
      <c r="O1843" s="81" t="str">
        <f t="array" ref="O1843">IF(A1843="", "", (IFNA(IF(A1843="", "", INDEX(UpdateSheet!$L:$L, MATCH(1, (UpdateSheet!$G:$G=MAXIFS(UpdateSheet!$G:$G, UpdateSheet!$H:$H, G1843, UpdateSheet!$G:$G, "&lt;=" &amp; D1843)) * (UpdateSheet!$H:$H=G1843), 0))), "") * J1843) +
(IFNA(IF(A1843="", "", INDEX(UpdateSheet!$P:$P, MATCH(1, (UpdateSheet!$G:$G=MAXIFS(UpdateSheet!$G:$G, UpdateSheet!$M:$M, K1843, UpdateSheet!$G:$G, "&lt;=" &amp; D1843)) * (UpdateSheet!$M:$M=K1843), 0))), "") * N1843)
)
</f>
        <v/>
      </c>
      <c r="P1843" s="86"/>
      <c r="Q1843" s="82" t="str">
        <f t="array" ref="Q1843">IF(A1843="", "", (IFNA(IF(A1843="", "", INDEX(UpdateSheet!$K:$K, MATCH(1, (UpdateSheet!$G:$G=MAXIFS(UpdateSheet!$G:$G, UpdateSheet!$H:$H, G1843, UpdateSheet!$I:$I, J1843, UpdateSheet!$G:$G, "&lt;=" &amp; D1843)) * (UpdateSheet!$H:$H=G1843) *(UpdateSheet!$I:$I=J1843), 0))), "")) +
(IFNA(IF(A1843="", "", INDEX(UpdateSheet!$O:$O, MATCH(1, (UpdateSheet!$G:$G=MAXIFS(UpdateSheet!$G:$G, UpdateSheet!$M:$M, K1843,UpdateSheet!$N:$N, N1843, UpdateSheet!$G:$G, "&lt;=" &amp; D1843)) * (UpdateSheet!$M:$M=K1843) *(UpdateSheet!$N:$N=N1843), 0))), ""))
)
</f>
        <v/>
      </c>
      <c r="R1843" s="81" t="s">
        <v>97</v>
      </c>
      <c r="S1843" s="63"/>
      <c r="T1843" s="87"/>
      <c r="U1843" s="84" t="s">
        <v>97</v>
      </c>
      <c r="V1843" s="84" t="s">
        <v>97</v>
      </c>
      <c r="W1843" s="85" t="b">
        <v>0</v>
      </c>
      <c r="X1843" s="63"/>
      <c r="Y1843" s="63"/>
      <c r="Z1843" s="63"/>
    </row>
    <row r="1844">
      <c r="A1844" s="75"/>
      <c r="B1844" s="94"/>
      <c r="C1844" s="75"/>
      <c r="D1844" s="76"/>
      <c r="E1844" s="75" t="s">
        <v>97</v>
      </c>
      <c r="F1844" s="75" t="s">
        <v>97</v>
      </c>
      <c r="G1844" s="77"/>
      <c r="H1844" s="77"/>
      <c r="I1844" s="80"/>
      <c r="J1844" s="77" t="s">
        <v>97</v>
      </c>
      <c r="K1844" s="79" t="s">
        <v>97</v>
      </c>
      <c r="L1844" s="79"/>
      <c r="M1844" s="80"/>
      <c r="N1844" s="79" t="s">
        <v>97</v>
      </c>
      <c r="O1844" s="81" t="str">
        <f t="array" ref="O1844">IF(A1844="", "", (IFNA(IF(A1844="", "", INDEX(UpdateSheet!$L:$L, MATCH(1, (UpdateSheet!$G:$G=MAXIFS(UpdateSheet!$G:$G, UpdateSheet!$H:$H, G1844, UpdateSheet!$G:$G, "&lt;=" &amp; D1844)) * (UpdateSheet!$H:$H=G1844), 0))), "") * J1844) +
(IFNA(IF(A1844="", "", INDEX(UpdateSheet!$P:$P, MATCH(1, (UpdateSheet!$G:$G=MAXIFS(UpdateSheet!$G:$G, UpdateSheet!$M:$M, K1844, UpdateSheet!$G:$G, "&lt;=" &amp; D1844)) * (UpdateSheet!$M:$M=K1844), 0))), "") * N1844)
)
</f>
        <v/>
      </c>
      <c r="P1844" s="86"/>
      <c r="Q1844" s="82" t="str">
        <f t="array" ref="Q1844">IF(A1844="", "", (IFNA(IF(A1844="", "", INDEX(UpdateSheet!$K:$K, MATCH(1, (UpdateSheet!$G:$G=MAXIFS(UpdateSheet!$G:$G, UpdateSheet!$H:$H, G1844, UpdateSheet!$I:$I, J1844, UpdateSheet!$G:$G, "&lt;=" &amp; D1844)) * (UpdateSheet!$H:$H=G1844) *(UpdateSheet!$I:$I=J1844), 0))), "")) +
(IFNA(IF(A1844="", "", INDEX(UpdateSheet!$O:$O, MATCH(1, (UpdateSheet!$G:$G=MAXIFS(UpdateSheet!$G:$G, UpdateSheet!$M:$M, K1844,UpdateSheet!$N:$N, N1844, UpdateSheet!$G:$G, "&lt;=" &amp; D1844)) * (UpdateSheet!$M:$M=K1844) *(UpdateSheet!$N:$N=N1844), 0))), ""))
)
</f>
        <v/>
      </c>
      <c r="R1844" s="81" t="s">
        <v>97</v>
      </c>
      <c r="S1844" s="63"/>
      <c r="T1844" s="87"/>
      <c r="U1844" s="84" t="s">
        <v>97</v>
      </c>
      <c r="V1844" s="84" t="s">
        <v>97</v>
      </c>
      <c r="W1844" s="85" t="b">
        <v>0</v>
      </c>
      <c r="X1844" s="63"/>
      <c r="Y1844" s="63"/>
      <c r="Z1844" s="63"/>
    </row>
    <row r="1845">
      <c r="A1845" s="75"/>
      <c r="B1845" s="94"/>
      <c r="C1845" s="75"/>
      <c r="D1845" s="76"/>
      <c r="E1845" s="75" t="s">
        <v>97</v>
      </c>
      <c r="F1845" s="75" t="s">
        <v>97</v>
      </c>
      <c r="G1845" s="77"/>
      <c r="H1845" s="77"/>
      <c r="I1845" s="80"/>
      <c r="J1845" s="77" t="s">
        <v>97</v>
      </c>
      <c r="K1845" s="79" t="s">
        <v>97</v>
      </c>
      <c r="L1845" s="79"/>
      <c r="M1845" s="80"/>
      <c r="N1845" s="79" t="s">
        <v>97</v>
      </c>
      <c r="O1845" s="81" t="str">
        <f t="array" ref="O1845">IF(A1845="", "", (IFNA(IF(A1845="", "", INDEX(UpdateSheet!$L:$L, MATCH(1, (UpdateSheet!$G:$G=MAXIFS(UpdateSheet!$G:$G, UpdateSheet!$H:$H, G1845, UpdateSheet!$G:$G, "&lt;=" &amp; D1845)) * (UpdateSheet!$H:$H=G1845), 0))), "") * J1845) +
(IFNA(IF(A1845="", "", INDEX(UpdateSheet!$P:$P, MATCH(1, (UpdateSheet!$G:$G=MAXIFS(UpdateSheet!$G:$G, UpdateSheet!$M:$M, K1845, UpdateSheet!$G:$G, "&lt;=" &amp; D1845)) * (UpdateSheet!$M:$M=K1845), 0))), "") * N1845)
)
</f>
        <v/>
      </c>
      <c r="P1845" s="86"/>
      <c r="Q1845" s="82" t="str">
        <f t="array" ref="Q1845">IF(A1845="", "", (IFNA(IF(A1845="", "", INDEX(UpdateSheet!$K:$K, MATCH(1, (UpdateSheet!$G:$G=MAXIFS(UpdateSheet!$G:$G, UpdateSheet!$H:$H, G1845, UpdateSheet!$I:$I, J1845, UpdateSheet!$G:$G, "&lt;=" &amp; D1845)) * (UpdateSheet!$H:$H=G1845) *(UpdateSheet!$I:$I=J1845), 0))), "")) +
(IFNA(IF(A1845="", "", INDEX(UpdateSheet!$O:$O, MATCH(1, (UpdateSheet!$G:$G=MAXIFS(UpdateSheet!$G:$G, UpdateSheet!$M:$M, K1845,UpdateSheet!$N:$N, N1845, UpdateSheet!$G:$G, "&lt;=" &amp; D1845)) * (UpdateSheet!$M:$M=K1845) *(UpdateSheet!$N:$N=N1845), 0))), ""))
)
</f>
        <v/>
      </c>
      <c r="R1845" s="81" t="s">
        <v>97</v>
      </c>
      <c r="S1845" s="63"/>
      <c r="T1845" s="87"/>
      <c r="U1845" s="84" t="s">
        <v>97</v>
      </c>
      <c r="V1845" s="84" t="s">
        <v>97</v>
      </c>
      <c r="W1845" s="85" t="b">
        <v>0</v>
      </c>
      <c r="X1845" s="63"/>
      <c r="Y1845" s="63"/>
      <c r="Z1845" s="63"/>
    </row>
    <row r="1846">
      <c r="A1846" s="75"/>
      <c r="B1846" s="94"/>
      <c r="C1846" s="75"/>
      <c r="D1846" s="76"/>
      <c r="E1846" s="75" t="s">
        <v>97</v>
      </c>
      <c r="F1846" s="75" t="s">
        <v>97</v>
      </c>
      <c r="G1846" s="77"/>
      <c r="H1846" s="77"/>
      <c r="I1846" s="80"/>
      <c r="J1846" s="77" t="s">
        <v>97</v>
      </c>
      <c r="K1846" s="79" t="s">
        <v>97</v>
      </c>
      <c r="L1846" s="79"/>
      <c r="M1846" s="80"/>
      <c r="N1846" s="79" t="s">
        <v>97</v>
      </c>
      <c r="O1846" s="81" t="str">
        <f t="array" ref="O1846">IF(A1846="", "", (IFNA(IF(A1846="", "", INDEX(UpdateSheet!$L:$L, MATCH(1, (UpdateSheet!$G:$G=MAXIFS(UpdateSheet!$G:$G, UpdateSheet!$H:$H, G1846, UpdateSheet!$G:$G, "&lt;=" &amp; D1846)) * (UpdateSheet!$H:$H=G1846), 0))), "") * J1846) +
(IFNA(IF(A1846="", "", INDEX(UpdateSheet!$P:$P, MATCH(1, (UpdateSheet!$G:$G=MAXIFS(UpdateSheet!$G:$G, UpdateSheet!$M:$M, K1846, UpdateSheet!$G:$G, "&lt;=" &amp; D1846)) * (UpdateSheet!$M:$M=K1846), 0))), "") * N1846)
)
</f>
        <v/>
      </c>
      <c r="P1846" s="86"/>
      <c r="Q1846" s="82" t="str">
        <f t="array" ref="Q1846">IF(A1846="", "", (IFNA(IF(A1846="", "", INDEX(UpdateSheet!$K:$K, MATCH(1, (UpdateSheet!$G:$G=MAXIFS(UpdateSheet!$G:$G, UpdateSheet!$H:$H, G1846, UpdateSheet!$I:$I, J1846, UpdateSheet!$G:$G, "&lt;=" &amp; D1846)) * (UpdateSheet!$H:$H=G1846) *(UpdateSheet!$I:$I=J1846), 0))), "")) +
(IFNA(IF(A1846="", "", INDEX(UpdateSheet!$O:$O, MATCH(1, (UpdateSheet!$G:$G=MAXIFS(UpdateSheet!$G:$G, UpdateSheet!$M:$M, K1846,UpdateSheet!$N:$N, N1846, UpdateSheet!$G:$G, "&lt;=" &amp; D1846)) * (UpdateSheet!$M:$M=K1846) *(UpdateSheet!$N:$N=N1846), 0))), ""))
)
</f>
        <v/>
      </c>
      <c r="R1846" s="81" t="s">
        <v>97</v>
      </c>
      <c r="S1846" s="63"/>
      <c r="T1846" s="87"/>
      <c r="U1846" s="84" t="s">
        <v>97</v>
      </c>
      <c r="V1846" s="84" t="s">
        <v>97</v>
      </c>
      <c r="W1846" s="85" t="b">
        <v>0</v>
      </c>
      <c r="X1846" s="63"/>
      <c r="Y1846" s="63"/>
      <c r="Z1846" s="63"/>
    </row>
    <row r="1847">
      <c r="A1847" s="75"/>
      <c r="B1847" s="94"/>
      <c r="C1847" s="75"/>
      <c r="D1847" s="76"/>
      <c r="E1847" s="75" t="s">
        <v>97</v>
      </c>
      <c r="F1847" s="75" t="s">
        <v>97</v>
      </c>
      <c r="G1847" s="77"/>
      <c r="H1847" s="77"/>
      <c r="I1847" s="80"/>
      <c r="J1847" s="77" t="s">
        <v>97</v>
      </c>
      <c r="K1847" s="79" t="s">
        <v>97</v>
      </c>
      <c r="L1847" s="79"/>
      <c r="M1847" s="80"/>
      <c r="N1847" s="79" t="s">
        <v>97</v>
      </c>
      <c r="O1847" s="81" t="str">
        <f t="array" ref="O1847">IF(A1847="", "", (IFNA(IF(A1847="", "", INDEX(UpdateSheet!$L:$L, MATCH(1, (UpdateSheet!$G:$G=MAXIFS(UpdateSheet!$G:$G, UpdateSheet!$H:$H, G1847, UpdateSheet!$G:$G, "&lt;=" &amp; D1847)) * (UpdateSheet!$H:$H=G1847), 0))), "") * J1847) +
(IFNA(IF(A1847="", "", INDEX(UpdateSheet!$P:$P, MATCH(1, (UpdateSheet!$G:$G=MAXIFS(UpdateSheet!$G:$G, UpdateSheet!$M:$M, K1847, UpdateSheet!$G:$G, "&lt;=" &amp; D1847)) * (UpdateSheet!$M:$M=K1847), 0))), "") * N1847)
)
</f>
        <v/>
      </c>
      <c r="P1847" s="86"/>
      <c r="Q1847" s="82" t="str">
        <f t="array" ref="Q1847">IF(A1847="", "", (IFNA(IF(A1847="", "", INDEX(UpdateSheet!$K:$K, MATCH(1, (UpdateSheet!$G:$G=MAXIFS(UpdateSheet!$G:$G, UpdateSheet!$H:$H, G1847, UpdateSheet!$I:$I, J1847, UpdateSheet!$G:$G, "&lt;=" &amp; D1847)) * (UpdateSheet!$H:$H=G1847) *(UpdateSheet!$I:$I=J1847), 0))), "")) +
(IFNA(IF(A1847="", "", INDEX(UpdateSheet!$O:$O, MATCH(1, (UpdateSheet!$G:$G=MAXIFS(UpdateSheet!$G:$G, UpdateSheet!$M:$M, K1847,UpdateSheet!$N:$N, N1847, UpdateSheet!$G:$G, "&lt;=" &amp; D1847)) * (UpdateSheet!$M:$M=K1847) *(UpdateSheet!$N:$N=N1847), 0))), ""))
)
</f>
        <v/>
      </c>
      <c r="R1847" s="81" t="s">
        <v>97</v>
      </c>
      <c r="S1847" s="63"/>
      <c r="T1847" s="87"/>
      <c r="U1847" s="84" t="s">
        <v>97</v>
      </c>
      <c r="V1847" s="84" t="s">
        <v>97</v>
      </c>
      <c r="W1847" s="85" t="b">
        <v>0</v>
      </c>
      <c r="X1847" s="63"/>
      <c r="Y1847" s="63"/>
      <c r="Z1847" s="63"/>
    </row>
    <row r="1848">
      <c r="A1848" s="75"/>
      <c r="B1848" s="94"/>
      <c r="C1848" s="75"/>
      <c r="D1848" s="76"/>
      <c r="E1848" s="75" t="s">
        <v>97</v>
      </c>
      <c r="F1848" s="75" t="s">
        <v>97</v>
      </c>
      <c r="G1848" s="77"/>
      <c r="H1848" s="77"/>
      <c r="I1848" s="80"/>
      <c r="J1848" s="77" t="s">
        <v>97</v>
      </c>
      <c r="K1848" s="79" t="s">
        <v>97</v>
      </c>
      <c r="L1848" s="79"/>
      <c r="M1848" s="80"/>
      <c r="N1848" s="79" t="s">
        <v>97</v>
      </c>
      <c r="O1848" s="81" t="str">
        <f t="array" ref="O1848">IF(A1848="", "", (IFNA(IF(A1848="", "", INDEX(UpdateSheet!$L:$L, MATCH(1, (UpdateSheet!$G:$G=MAXIFS(UpdateSheet!$G:$G, UpdateSheet!$H:$H, G1848, UpdateSheet!$G:$G, "&lt;=" &amp; D1848)) * (UpdateSheet!$H:$H=G1848), 0))), "") * J1848) +
(IFNA(IF(A1848="", "", INDEX(UpdateSheet!$P:$P, MATCH(1, (UpdateSheet!$G:$G=MAXIFS(UpdateSheet!$G:$G, UpdateSheet!$M:$M, K1848, UpdateSheet!$G:$G, "&lt;=" &amp; D1848)) * (UpdateSheet!$M:$M=K1848), 0))), "") * N1848)
)
</f>
        <v/>
      </c>
      <c r="P1848" s="86"/>
      <c r="Q1848" s="82" t="str">
        <f t="array" ref="Q1848">IF(A1848="", "", (IFNA(IF(A1848="", "", INDEX(UpdateSheet!$K:$K, MATCH(1, (UpdateSheet!$G:$G=MAXIFS(UpdateSheet!$G:$G, UpdateSheet!$H:$H, G1848, UpdateSheet!$I:$I, J1848, UpdateSheet!$G:$G, "&lt;=" &amp; D1848)) * (UpdateSheet!$H:$H=G1848) *(UpdateSheet!$I:$I=J1848), 0))), "")) +
(IFNA(IF(A1848="", "", INDEX(UpdateSheet!$O:$O, MATCH(1, (UpdateSheet!$G:$G=MAXIFS(UpdateSheet!$G:$G, UpdateSheet!$M:$M, K1848,UpdateSheet!$N:$N, N1848, UpdateSheet!$G:$G, "&lt;=" &amp; D1848)) * (UpdateSheet!$M:$M=K1848) *(UpdateSheet!$N:$N=N1848), 0))), ""))
)
</f>
        <v/>
      </c>
      <c r="R1848" s="81" t="s">
        <v>97</v>
      </c>
      <c r="S1848" s="63"/>
      <c r="T1848" s="87"/>
      <c r="U1848" s="84" t="s">
        <v>97</v>
      </c>
      <c r="V1848" s="84" t="s">
        <v>97</v>
      </c>
      <c r="W1848" s="85" t="b">
        <v>0</v>
      </c>
      <c r="X1848" s="63"/>
      <c r="Y1848" s="63"/>
      <c r="Z1848" s="63"/>
    </row>
    <row r="1849">
      <c r="A1849" s="75"/>
      <c r="B1849" s="94"/>
      <c r="C1849" s="75"/>
      <c r="D1849" s="76"/>
      <c r="E1849" s="75" t="s">
        <v>97</v>
      </c>
      <c r="F1849" s="75" t="s">
        <v>97</v>
      </c>
      <c r="G1849" s="77"/>
      <c r="H1849" s="77"/>
      <c r="I1849" s="80"/>
      <c r="J1849" s="77" t="s">
        <v>97</v>
      </c>
      <c r="K1849" s="79" t="s">
        <v>97</v>
      </c>
      <c r="L1849" s="79"/>
      <c r="M1849" s="80"/>
      <c r="N1849" s="79" t="s">
        <v>97</v>
      </c>
      <c r="O1849" s="81" t="str">
        <f t="array" ref="O1849">IF(A1849="", "", (IFNA(IF(A1849="", "", INDEX(UpdateSheet!$L:$L, MATCH(1, (UpdateSheet!$G:$G=MAXIFS(UpdateSheet!$G:$G, UpdateSheet!$H:$H, G1849, UpdateSheet!$G:$G, "&lt;=" &amp; D1849)) * (UpdateSheet!$H:$H=G1849), 0))), "") * J1849) +
(IFNA(IF(A1849="", "", INDEX(UpdateSheet!$P:$P, MATCH(1, (UpdateSheet!$G:$G=MAXIFS(UpdateSheet!$G:$G, UpdateSheet!$M:$M, K1849, UpdateSheet!$G:$G, "&lt;=" &amp; D1849)) * (UpdateSheet!$M:$M=K1849), 0))), "") * N1849)
)
</f>
        <v/>
      </c>
      <c r="P1849" s="86"/>
      <c r="Q1849" s="82" t="str">
        <f t="array" ref="Q1849">IF(A1849="", "", (IFNA(IF(A1849="", "", INDEX(UpdateSheet!$K:$K, MATCH(1, (UpdateSheet!$G:$G=MAXIFS(UpdateSheet!$G:$G, UpdateSheet!$H:$H, G1849, UpdateSheet!$I:$I, J1849, UpdateSheet!$G:$G, "&lt;=" &amp; D1849)) * (UpdateSheet!$H:$H=G1849) *(UpdateSheet!$I:$I=J1849), 0))), "")) +
(IFNA(IF(A1849="", "", INDEX(UpdateSheet!$O:$O, MATCH(1, (UpdateSheet!$G:$G=MAXIFS(UpdateSheet!$G:$G, UpdateSheet!$M:$M, K1849,UpdateSheet!$N:$N, N1849, UpdateSheet!$G:$G, "&lt;=" &amp; D1849)) * (UpdateSheet!$M:$M=K1849) *(UpdateSheet!$N:$N=N1849), 0))), ""))
)
</f>
        <v/>
      </c>
      <c r="R1849" s="81" t="s">
        <v>97</v>
      </c>
      <c r="S1849" s="63"/>
      <c r="T1849" s="87"/>
      <c r="U1849" s="84" t="s">
        <v>97</v>
      </c>
      <c r="V1849" s="84" t="s">
        <v>97</v>
      </c>
      <c r="W1849" s="85" t="b">
        <v>0</v>
      </c>
      <c r="X1849" s="63"/>
      <c r="Y1849" s="63"/>
      <c r="Z1849" s="63"/>
    </row>
    <row r="1850">
      <c r="A1850" s="75"/>
      <c r="B1850" s="94"/>
      <c r="C1850" s="75"/>
      <c r="D1850" s="76"/>
      <c r="E1850" s="75" t="s">
        <v>97</v>
      </c>
      <c r="F1850" s="75" t="s">
        <v>97</v>
      </c>
      <c r="G1850" s="77"/>
      <c r="H1850" s="77"/>
      <c r="I1850" s="80"/>
      <c r="J1850" s="77" t="s">
        <v>97</v>
      </c>
      <c r="K1850" s="79" t="s">
        <v>97</v>
      </c>
      <c r="L1850" s="79"/>
      <c r="M1850" s="80"/>
      <c r="N1850" s="79" t="s">
        <v>97</v>
      </c>
      <c r="O1850" s="81" t="str">
        <f t="array" ref="O1850">IF(A1850="", "", (IFNA(IF(A1850="", "", INDEX(UpdateSheet!$L:$L, MATCH(1, (UpdateSheet!$G:$G=MAXIFS(UpdateSheet!$G:$G, UpdateSheet!$H:$H, G1850, UpdateSheet!$G:$G, "&lt;=" &amp; D1850)) * (UpdateSheet!$H:$H=G1850), 0))), "") * J1850) +
(IFNA(IF(A1850="", "", INDEX(UpdateSheet!$P:$P, MATCH(1, (UpdateSheet!$G:$G=MAXIFS(UpdateSheet!$G:$G, UpdateSheet!$M:$M, K1850, UpdateSheet!$G:$G, "&lt;=" &amp; D1850)) * (UpdateSheet!$M:$M=K1850), 0))), "") * N1850)
)
</f>
        <v/>
      </c>
      <c r="P1850" s="86"/>
      <c r="Q1850" s="82" t="str">
        <f t="array" ref="Q1850">IF(A1850="", "", (IFNA(IF(A1850="", "", INDEX(UpdateSheet!$K:$K, MATCH(1, (UpdateSheet!$G:$G=MAXIFS(UpdateSheet!$G:$G, UpdateSheet!$H:$H, G1850, UpdateSheet!$I:$I, J1850, UpdateSheet!$G:$G, "&lt;=" &amp; D1850)) * (UpdateSheet!$H:$H=G1850) *(UpdateSheet!$I:$I=J1850), 0))), "")) +
(IFNA(IF(A1850="", "", INDEX(UpdateSheet!$O:$O, MATCH(1, (UpdateSheet!$G:$G=MAXIFS(UpdateSheet!$G:$G, UpdateSheet!$M:$M, K1850,UpdateSheet!$N:$N, N1850, UpdateSheet!$G:$G, "&lt;=" &amp; D1850)) * (UpdateSheet!$M:$M=K1850) *(UpdateSheet!$N:$N=N1850), 0))), ""))
)
</f>
        <v/>
      </c>
      <c r="R1850" s="81" t="s">
        <v>97</v>
      </c>
      <c r="S1850" s="63"/>
      <c r="T1850" s="87"/>
      <c r="U1850" s="84" t="s">
        <v>97</v>
      </c>
      <c r="V1850" s="84" t="s">
        <v>97</v>
      </c>
      <c r="W1850" s="85" t="b">
        <v>0</v>
      </c>
      <c r="X1850" s="63"/>
      <c r="Y1850" s="63"/>
      <c r="Z1850" s="63"/>
    </row>
    <row r="1851">
      <c r="A1851" s="75"/>
      <c r="B1851" s="94"/>
      <c r="C1851" s="75"/>
      <c r="D1851" s="76"/>
      <c r="E1851" s="75" t="s">
        <v>97</v>
      </c>
      <c r="F1851" s="75" t="s">
        <v>97</v>
      </c>
      <c r="G1851" s="77"/>
      <c r="H1851" s="77"/>
      <c r="I1851" s="80"/>
      <c r="J1851" s="77" t="s">
        <v>97</v>
      </c>
      <c r="K1851" s="79" t="s">
        <v>97</v>
      </c>
      <c r="L1851" s="79"/>
      <c r="M1851" s="80"/>
      <c r="N1851" s="79" t="s">
        <v>97</v>
      </c>
      <c r="O1851" s="81" t="str">
        <f t="array" ref="O1851">IF(A1851="", "", (IFNA(IF(A1851="", "", INDEX(UpdateSheet!$L:$L, MATCH(1, (UpdateSheet!$G:$G=MAXIFS(UpdateSheet!$G:$G, UpdateSheet!$H:$H, G1851, UpdateSheet!$G:$G, "&lt;=" &amp; D1851)) * (UpdateSheet!$H:$H=G1851), 0))), "") * J1851) +
(IFNA(IF(A1851="", "", INDEX(UpdateSheet!$P:$P, MATCH(1, (UpdateSheet!$G:$G=MAXIFS(UpdateSheet!$G:$G, UpdateSheet!$M:$M, K1851, UpdateSheet!$G:$G, "&lt;=" &amp; D1851)) * (UpdateSheet!$M:$M=K1851), 0))), "") * N1851)
)
</f>
        <v/>
      </c>
      <c r="P1851" s="86"/>
      <c r="Q1851" s="82" t="str">
        <f t="array" ref="Q1851">IF(A1851="", "", (IFNA(IF(A1851="", "", INDEX(UpdateSheet!$K:$K, MATCH(1, (UpdateSheet!$G:$G=MAXIFS(UpdateSheet!$G:$G, UpdateSheet!$H:$H, G1851, UpdateSheet!$I:$I, J1851, UpdateSheet!$G:$G, "&lt;=" &amp; D1851)) * (UpdateSheet!$H:$H=G1851) *(UpdateSheet!$I:$I=J1851), 0))), "")) +
(IFNA(IF(A1851="", "", INDEX(UpdateSheet!$O:$O, MATCH(1, (UpdateSheet!$G:$G=MAXIFS(UpdateSheet!$G:$G, UpdateSheet!$M:$M, K1851,UpdateSheet!$N:$N, N1851, UpdateSheet!$G:$G, "&lt;=" &amp; D1851)) * (UpdateSheet!$M:$M=K1851) *(UpdateSheet!$N:$N=N1851), 0))), ""))
)
</f>
        <v/>
      </c>
      <c r="R1851" s="81" t="s">
        <v>97</v>
      </c>
      <c r="S1851" s="63"/>
      <c r="T1851" s="87"/>
      <c r="U1851" s="84" t="s">
        <v>97</v>
      </c>
      <c r="V1851" s="84" t="s">
        <v>97</v>
      </c>
      <c r="W1851" s="85" t="b">
        <v>0</v>
      </c>
      <c r="X1851" s="63"/>
      <c r="Y1851" s="63"/>
      <c r="Z1851" s="63"/>
    </row>
    <row r="1852">
      <c r="A1852" s="75"/>
      <c r="B1852" s="94"/>
      <c r="C1852" s="75"/>
      <c r="D1852" s="76"/>
      <c r="E1852" s="75" t="s">
        <v>97</v>
      </c>
      <c r="F1852" s="75" t="s">
        <v>97</v>
      </c>
      <c r="G1852" s="77"/>
      <c r="H1852" s="77"/>
      <c r="I1852" s="80"/>
      <c r="J1852" s="77" t="s">
        <v>97</v>
      </c>
      <c r="K1852" s="79" t="s">
        <v>97</v>
      </c>
      <c r="L1852" s="79"/>
      <c r="M1852" s="80"/>
      <c r="N1852" s="79" t="s">
        <v>97</v>
      </c>
      <c r="O1852" s="81" t="str">
        <f t="array" ref="O1852">IF(A1852="", "", (IFNA(IF(A1852="", "", INDEX(UpdateSheet!$L:$L, MATCH(1, (UpdateSheet!$G:$G=MAXIFS(UpdateSheet!$G:$G, UpdateSheet!$H:$H, G1852, UpdateSheet!$G:$G, "&lt;=" &amp; D1852)) * (UpdateSheet!$H:$H=G1852), 0))), "") * J1852) +
(IFNA(IF(A1852="", "", INDEX(UpdateSheet!$P:$P, MATCH(1, (UpdateSheet!$G:$G=MAXIFS(UpdateSheet!$G:$G, UpdateSheet!$M:$M, K1852, UpdateSheet!$G:$G, "&lt;=" &amp; D1852)) * (UpdateSheet!$M:$M=K1852), 0))), "") * N1852)
)
</f>
        <v/>
      </c>
      <c r="P1852" s="86"/>
      <c r="Q1852" s="82" t="str">
        <f t="array" ref="Q1852">IF(A1852="", "", (IFNA(IF(A1852="", "", INDEX(UpdateSheet!$K:$K, MATCH(1, (UpdateSheet!$G:$G=MAXIFS(UpdateSheet!$G:$G, UpdateSheet!$H:$H, G1852, UpdateSheet!$I:$I, J1852, UpdateSheet!$G:$G, "&lt;=" &amp; D1852)) * (UpdateSheet!$H:$H=G1852) *(UpdateSheet!$I:$I=J1852), 0))), "")) +
(IFNA(IF(A1852="", "", INDEX(UpdateSheet!$O:$O, MATCH(1, (UpdateSheet!$G:$G=MAXIFS(UpdateSheet!$G:$G, UpdateSheet!$M:$M, K1852,UpdateSheet!$N:$N, N1852, UpdateSheet!$G:$G, "&lt;=" &amp; D1852)) * (UpdateSheet!$M:$M=K1852) *(UpdateSheet!$N:$N=N1852), 0))), ""))
)
</f>
        <v/>
      </c>
      <c r="R1852" s="81" t="s">
        <v>97</v>
      </c>
      <c r="S1852" s="63"/>
      <c r="T1852" s="87"/>
      <c r="U1852" s="84" t="s">
        <v>97</v>
      </c>
      <c r="V1852" s="84" t="s">
        <v>97</v>
      </c>
      <c r="W1852" s="85" t="b">
        <v>0</v>
      </c>
      <c r="X1852" s="63"/>
      <c r="Y1852" s="63"/>
      <c r="Z1852" s="63"/>
    </row>
    <row r="1853">
      <c r="A1853" s="75"/>
      <c r="B1853" s="94"/>
      <c r="C1853" s="75"/>
      <c r="D1853" s="76"/>
      <c r="E1853" s="75" t="s">
        <v>97</v>
      </c>
      <c r="F1853" s="75" t="s">
        <v>97</v>
      </c>
      <c r="G1853" s="77"/>
      <c r="H1853" s="77"/>
      <c r="I1853" s="80"/>
      <c r="J1853" s="77" t="s">
        <v>97</v>
      </c>
      <c r="K1853" s="79" t="s">
        <v>97</v>
      </c>
      <c r="L1853" s="79"/>
      <c r="M1853" s="80"/>
      <c r="N1853" s="79" t="s">
        <v>97</v>
      </c>
      <c r="O1853" s="81" t="str">
        <f t="array" ref="O1853">IF(A1853="", "", (IFNA(IF(A1853="", "", INDEX(UpdateSheet!$L:$L, MATCH(1, (UpdateSheet!$G:$G=MAXIFS(UpdateSheet!$G:$G, UpdateSheet!$H:$H, G1853, UpdateSheet!$G:$G, "&lt;=" &amp; D1853)) * (UpdateSheet!$H:$H=G1853), 0))), "") * J1853) +
(IFNA(IF(A1853="", "", INDEX(UpdateSheet!$P:$P, MATCH(1, (UpdateSheet!$G:$G=MAXIFS(UpdateSheet!$G:$G, UpdateSheet!$M:$M, K1853, UpdateSheet!$G:$G, "&lt;=" &amp; D1853)) * (UpdateSheet!$M:$M=K1853), 0))), "") * N1853)
)
</f>
        <v/>
      </c>
      <c r="P1853" s="86"/>
      <c r="Q1853" s="82" t="str">
        <f t="array" ref="Q1853">IF(A1853="", "", (IFNA(IF(A1853="", "", INDEX(UpdateSheet!$K:$K, MATCH(1, (UpdateSheet!$G:$G=MAXIFS(UpdateSheet!$G:$G, UpdateSheet!$H:$H, G1853, UpdateSheet!$I:$I, J1853, UpdateSheet!$G:$G, "&lt;=" &amp; D1853)) * (UpdateSheet!$H:$H=G1853) *(UpdateSheet!$I:$I=J1853), 0))), "")) +
(IFNA(IF(A1853="", "", INDEX(UpdateSheet!$O:$O, MATCH(1, (UpdateSheet!$G:$G=MAXIFS(UpdateSheet!$G:$G, UpdateSheet!$M:$M, K1853,UpdateSheet!$N:$N, N1853, UpdateSheet!$G:$G, "&lt;=" &amp; D1853)) * (UpdateSheet!$M:$M=K1853) *(UpdateSheet!$N:$N=N1853), 0))), ""))
)
</f>
        <v/>
      </c>
      <c r="R1853" s="81" t="s">
        <v>97</v>
      </c>
      <c r="S1853" s="63"/>
      <c r="T1853" s="87"/>
      <c r="U1853" s="84" t="s">
        <v>97</v>
      </c>
      <c r="V1853" s="84" t="s">
        <v>97</v>
      </c>
      <c r="W1853" s="85" t="b">
        <v>0</v>
      </c>
      <c r="X1853" s="63"/>
      <c r="Y1853" s="63"/>
      <c r="Z1853" s="63"/>
    </row>
    <row r="1854">
      <c r="A1854" s="75"/>
      <c r="B1854" s="94"/>
      <c r="C1854" s="75"/>
      <c r="D1854" s="76"/>
      <c r="E1854" s="75" t="s">
        <v>97</v>
      </c>
      <c r="F1854" s="75" t="s">
        <v>97</v>
      </c>
      <c r="G1854" s="77"/>
      <c r="H1854" s="77"/>
      <c r="I1854" s="80"/>
      <c r="J1854" s="77" t="s">
        <v>97</v>
      </c>
      <c r="K1854" s="79" t="s">
        <v>97</v>
      </c>
      <c r="L1854" s="79"/>
      <c r="M1854" s="80"/>
      <c r="N1854" s="79" t="s">
        <v>97</v>
      </c>
      <c r="O1854" s="81" t="str">
        <f t="array" ref="O1854">IF(A1854="", "", (IFNA(IF(A1854="", "", INDEX(UpdateSheet!$L:$L, MATCH(1, (UpdateSheet!$G:$G=MAXIFS(UpdateSheet!$G:$G, UpdateSheet!$H:$H, G1854, UpdateSheet!$G:$G, "&lt;=" &amp; D1854)) * (UpdateSheet!$H:$H=G1854), 0))), "") * J1854) +
(IFNA(IF(A1854="", "", INDEX(UpdateSheet!$P:$P, MATCH(1, (UpdateSheet!$G:$G=MAXIFS(UpdateSheet!$G:$G, UpdateSheet!$M:$M, K1854, UpdateSheet!$G:$G, "&lt;=" &amp; D1854)) * (UpdateSheet!$M:$M=K1854), 0))), "") * N1854)
)
</f>
        <v/>
      </c>
      <c r="P1854" s="86"/>
      <c r="Q1854" s="82" t="str">
        <f t="array" ref="Q1854">IF(A1854="", "", (IFNA(IF(A1854="", "", INDEX(UpdateSheet!$K:$K, MATCH(1, (UpdateSheet!$G:$G=MAXIFS(UpdateSheet!$G:$G, UpdateSheet!$H:$H, G1854, UpdateSheet!$I:$I, J1854, UpdateSheet!$G:$G, "&lt;=" &amp; D1854)) * (UpdateSheet!$H:$H=G1854) *(UpdateSheet!$I:$I=J1854), 0))), "")) +
(IFNA(IF(A1854="", "", INDEX(UpdateSheet!$O:$O, MATCH(1, (UpdateSheet!$G:$G=MAXIFS(UpdateSheet!$G:$G, UpdateSheet!$M:$M, K1854,UpdateSheet!$N:$N, N1854, UpdateSheet!$G:$G, "&lt;=" &amp; D1854)) * (UpdateSheet!$M:$M=K1854) *(UpdateSheet!$N:$N=N1854), 0))), ""))
)
</f>
        <v/>
      </c>
      <c r="R1854" s="81" t="s">
        <v>97</v>
      </c>
      <c r="S1854" s="63"/>
      <c r="T1854" s="87"/>
      <c r="U1854" s="84" t="s">
        <v>97</v>
      </c>
      <c r="V1854" s="84" t="s">
        <v>97</v>
      </c>
      <c r="W1854" s="85" t="b">
        <v>0</v>
      </c>
      <c r="X1854" s="63"/>
      <c r="Y1854" s="63"/>
      <c r="Z1854" s="63"/>
    </row>
    <row r="1855">
      <c r="A1855" s="75"/>
      <c r="B1855" s="94"/>
      <c r="C1855" s="75"/>
      <c r="D1855" s="76"/>
      <c r="E1855" s="75" t="s">
        <v>97</v>
      </c>
      <c r="F1855" s="75" t="s">
        <v>97</v>
      </c>
      <c r="G1855" s="77"/>
      <c r="H1855" s="77"/>
      <c r="I1855" s="80"/>
      <c r="J1855" s="77" t="s">
        <v>97</v>
      </c>
      <c r="K1855" s="79" t="s">
        <v>97</v>
      </c>
      <c r="L1855" s="79"/>
      <c r="M1855" s="80"/>
      <c r="N1855" s="79" t="s">
        <v>97</v>
      </c>
      <c r="O1855" s="81" t="str">
        <f t="array" ref="O1855">IF(A1855="", "", (IFNA(IF(A1855="", "", INDEX(UpdateSheet!$L:$L, MATCH(1, (UpdateSheet!$G:$G=MAXIFS(UpdateSheet!$G:$G, UpdateSheet!$H:$H, G1855, UpdateSheet!$G:$G, "&lt;=" &amp; D1855)) * (UpdateSheet!$H:$H=G1855), 0))), "") * J1855) +
(IFNA(IF(A1855="", "", INDEX(UpdateSheet!$P:$P, MATCH(1, (UpdateSheet!$G:$G=MAXIFS(UpdateSheet!$G:$G, UpdateSheet!$M:$M, K1855, UpdateSheet!$G:$G, "&lt;=" &amp; D1855)) * (UpdateSheet!$M:$M=K1855), 0))), "") * N1855)
)
</f>
        <v/>
      </c>
      <c r="P1855" s="86"/>
      <c r="Q1855" s="82" t="str">
        <f t="array" ref="Q1855">IF(A1855="", "", (IFNA(IF(A1855="", "", INDEX(UpdateSheet!$K:$K, MATCH(1, (UpdateSheet!$G:$G=MAXIFS(UpdateSheet!$G:$G, UpdateSheet!$H:$H, G1855, UpdateSheet!$I:$I, J1855, UpdateSheet!$G:$G, "&lt;=" &amp; D1855)) * (UpdateSheet!$H:$H=G1855) *(UpdateSheet!$I:$I=J1855), 0))), "")) +
(IFNA(IF(A1855="", "", INDEX(UpdateSheet!$O:$O, MATCH(1, (UpdateSheet!$G:$G=MAXIFS(UpdateSheet!$G:$G, UpdateSheet!$M:$M, K1855,UpdateSheet!$N:$N, N1855, UpdateSheet!$G:$G, "&lt;=" &amp; D1855)) * (UpdateSheet!$M:$M=K1855) *(UpdateSheet!$N:$N=N1855), 0))), ""))
)
</f>
        <v/>
      </c>
      <c r="R1855" s="81" t="s">
        <v>97</v>
      </c>
      <c r="S1855" s="63"/>
      <c r="T1855" s="87"/>
      <c r="U1855" s="84" t="s">
        <v>97</v>
      </c>
      <c r="V1855" s="84" t="s">
        <v>97</v>
      </c>
      <c r="W1855" s="85" t="b">
        <v>0</v>
      </c>
      <c r="X1855" s="63"/>
      <c r="Y1855" s="63"/>
      <c r="Z1855" s="63"/>
    </row>
    <row r="1856">
      <c r="A1856" s="75"/>
      <c r="B1856" s="94"/>
      <c r="C1856" s="75"/>
      <c r="D1856" s="76"/>
      <c r="E1856" s="75" t="s">
        <v>97</v>
      </c>
      <c r="F1856" s="75" t="s">
        <v>97</v>
      </c>
      <c r="G1856" s="77"/>
      <c r="H1856" s="77"/>
      <c r="I1856" s="80"/>
      <c r="J1856" s="77" t="s">
        <v>97</v>
      </c>
      <c r="K1856" s="79" t="s">
        <v>97</v>
      </c>
      <c r="L1856" s="79"/>
      <c r="M1856" s="80"/>
      <c r="N1856" s="79" t="s">
        <v>97</v>
      </c>
      <c r="O1856" s="81" t="str">
        <f t="array" ref="O1856">IF(A1856="", "", (IFNA(IF(A1856="", "", INDEX(UpdateSheet!$L:$L, MATCH(1, (UpdateSheet!$G:$G=MAXIFS(UpdateSheet!$G:$G, UpdateSheet!$H:$H, G1856, UpdateSheet!$G:$G, "&lt;=" &amp; D1856)) * (UpdateSheet!$H:$H=G1856), 0))), "") * J1856) +
(IFNA(IF(A1856="", "", INDEX(UpdateSheet!$P:$P, MATCH(1, (UpdateSheet!$G:$G=MAXIFS(UpdateSheet!$G:$G, UpdateSheet!$M:$M, K1856, UpdateSheet!$G:$G, "&lt;=" &amp; D1856)) * (UpdateSheet!$M:$M=K1856), 0))), "") * N1856)
)
</f>
        <v/>
      </c>
      <c r="P1856" s="86"/>
      <c r="Q1856" s="82" t="str">
        <f t="array" ref="Q1856">IF(A1856="", "", (IFNA(IF(A1856="", "", INDEX(UpdateSheet!$K:$K, MATCH(1, (UpdateSheet!$G:$G=MAXIFS(UpdateSheet!$G:$G, UpdateSheet!$H:$H, G1856, UpdateSheet!$I:$I, J1856, UpdateSheet!$G:$G, "&lt;=" &amp; D1856)) * (UpdateSheet!$H:$H=G1856) *(UpdateSheet!$I:$I=J1856), 0))), "")) +
(IFNA(IF(A1856="", "", INDEX(UpdateSheet!$O:$O, MATCH(1, (UpdateSheet!$G:$G=MAXIFS(UpdateSheet!$G:$G, UpdateSheet!$M:$M, K1856,UpdateSheet!$N:$N, N1856, UpdateSheet!$G:$G, "&lt;=" &amp; D1856)) * (UpdateSheet!$M:$M=K1856) *(UpdateSheet!$N:$N=N1856), 0))), ""))
)
</f>
        <v/>
      </c>
      <c r="R1856" s="81" t="s">
        <v>97</v>
      </c>
      <c r="S1856" s="63"/>
      <c r="T1856" s="87"/>
      <c r="U1856" s="84" t="s">
        <v>97</v>
      </c>
      <c r="V1856" s="84" t="s">
        <v>97</v>
      </c>
      <c r="W1856" s="85" t="b">
        <v>0</v>
      </c>
      <c r="X1856" s="63"/>
      <c r="Y1856" s="63"/>
      <c r="Z1856" s="63"/>
    </row>
    <row r="1857">
      <c r="A1857" s="75"/>
      <c r="B1857" s="94"/>
      <c r="C1857" s="75"/>
      <c r="D1857" s="76"/>
      <c r="E1857" s="75" t="s">
        <v>97</v>
      </c>
      <c r="F1857" s="75" t="s">
        <v>97</v>
      </c>
      <c r="G1857" s="77"/>
      <c r="H1857" s="77"/>
      <c r="I1857" s="80"/>
      <c r="J1857" s="77" t="s">
        <v>97</v>
      </c>
      <c r="K1857" s="79" t="s">
        <v>97</v>
      </c>
      <c r="L1857" s="79"/>
      <c r="M1857" s="80"/>
      <c r="N1857" s="79" t="s">
        <v>97</v>
      </c>
      <c r="O1857" s="81" t="str">
        <f t="array" ref="O1857">IF(A1857="", "", (IFNA(IF(A1857="", "", INDEX(UpdateSheet!$L:$L, MATCH(1, (UpdateSheet!$G:$G=MAXIFS(UpdateSheet!$G:$G, UpdateSheet!$H:$H, G1857, UpdateSheet!$G:$G, "&lt;=" &amp; D1857)) * (UpdateSheet!$H:$H=G1857), 0))), "") * J1857) +
(IFNA(IF(A1857="", "", INDEX(UpdateSheet!$P:$P, MATCH(1, (UpdateSheet!$G:$G=MAXIFS(UpdateSheet!$G:$G, UpdateSheet!$M:$M, K1857, UpdateSheet!$G:$G, "&lt;=" &amp; D1857)) * (UpdateSheet!$M:$M=K1857), 0))), "") * N1857)
)
</f>
        <v/>
      </c>
      <c r="P1857" s="86"/>
      <c r="Q1857" s="82" t="str">
        <f t="array" ref="Q1857">IF(A1857="", "", (IFNA(IF(A1857="", "", INDEX(UpdateSheet!$K:$K, MATCH(1, (UpdateSheet!$G:$G=MAXIFS(UpdateSheet!$G:$G, UpdateSheet!$H:$H, G1857, UpdateSheet!$I:$I, J1857, UpdateSheet!$G:$G, "&lt;=" &amp; D1857)) * (UpdateSheet!$H:$H=G1857) *(UpdateSheet!$I:$I=J1857), 0))), "")) +
(IFNA(IF(A1857="", "", INDEX(UpdateSheet!$O:$O, MATCH(1, (UpdateSheet!$G:$G=MAXIFS(UpdateSheet!$G:$G, UpdateSheet!$M:$M, K1857,UpdateSheet!$N:$N, N1857, UpdateSheet!$G:$G, "&lt;=" &amp; D1857)) * (UpdateSheet!$M:$M=K1857) *(UpdateSheet!$N:$N=N1857), 0))), ""))
)
</f>
        <v/>
      </c>
      <c r="R1857" s="81" t="s">
        <v>97</v>
      </c>
      <c r="S1857" s="63"/>
      <c r="T1857" s="87"/>
      <c r="U1857" s="84" t="s">
        <v>97</v>
      </c>
      <c r="V1857" s="84" t="s">
        <v>97</v>
      </c>
      <c r="W1857" s="85" t="b">
        <v>0</v>
      </c>
      <c r="X1857" s="63"/>
      <c r="Y1857" s="63"/>
      <c r="Z1857" s="63"/>
    </row>
    <row r="1858">
      <c r="A1858" s="75"/>
      <c r="B1858" s="94"/>
      <c r="C1858" s="75"/>
      <c r="D1858" s="76"/>
      <c r="E1858" s="75" t="s">
        <v>97</v>
      </c>
      <c r="F1858" s="75" t="s">
        <v>97</v>
      </c>
      <c r="G1858" s="77"/>
      <c r="H1858" s="77"/>
      <c r="I1858" s="80"/>
      <c r="J1858" s="77" t="s">
        <v>97</v>
      </c>
      <c r="K1858" s="79" t="s">
        <v>97</v>
      </c>
      <c r="L1858" s="79"/>
      <c r="M1858" s="80"/>
      <c r="N1858" s="79" t="s">
        <v>97</v>
      </c>
      <c r="O1858" s="81" t="str">
        <f t="array" ref="O1858">IF(A1858="", "", (IFNA(IF(A1858="", "", INDEX(UpdateSheet!$L:$L, MATCH(1, (UpdateSheet!$G:$G=MAXIFS(UpdateSheet!$G:$G, UpdateSheet!$H:$H, G1858, UpdateSheet!$G:$G, "&lt;=" &amp; D1858)) * (UpdateSheet!$H:$H=G1858), 0))), "") * J1858) +
(IFNA(IF(A1858="", "", INDEX(UpdateSheet!$P:$P, MATCH(1, (UpdateSheet!$G:$G=MAXIFS(UpdateSheet!$G:$G, UpdateSheet!$M:$M, K1858, UpdateSheet!$G:$G, "&lt;=" &amp; D1858)) * (UpdateSheet!$M:$M=K1858), 0))), "") * N1858)
)
</f>
        <v/>
      </c>
      <c r="P1858" s="86"/>
      <c r="Q1858" s="82" t="str">
        <f t="array" ref="Q1858">IF(A1858="", "", (IFNA(IF(A1858="", "", INDEX(UpdateSheet!$K:$K, MATCH(1, (UpdateSheet!$G:$G=MAXIFS(UpdateSheet!$G:$G, UpdateSheet!$H:$H, G1858, UpdateSheet!$I:$I, J1858, UpdateSheet!$G:$G, "&lt;=" &amp; D1858)) * (UpdateSheet!$H:$H=G1858) *(UpdateSheet!$I:$I=J1858), 0))), "")) +
(IFNA(IF(A1858="", "", INDEX(UpdateSheet!$O:$O, MATCH(1, (UpdateSheet!$G:$G=MAXIFS(UpdateSheet!$G:$G, UpdateSheet!$M:$M, K1858,UpdateSheet!$N:$N, N1858, UpdateSheet!$G:$G, "&lt;=" &amp; D1858)) * (UpdateSheet!$M:$M=K1858) *(UpdateSheet!$N:$N=N1858), 0))), ""))
)
</f>
        <v/>
      </c>
      <c r="R1858" s="81" t="s">
        <v>97</v>
      </c>
      <c r="S1858" s="63"/>
      <c r="T1858" s="87"/>
      <c r="U1858" s="84" t="s">
        <v>97</v>
      </c>
      <c r="V1858" s="84" t="s">
        <v>97</v>
      </c>
      <c r="W1858" s="85" t="b">
        <v>0</v>
      </c>
      <c r="X1858" s="63"/>
      <c r="Y1858" s="63"/>
      <c r="Z1858" s="63"/>
    </row>
    <row r="1859">
      <c r="A1859" s="75"/>
      <c r="B1859" s="94"/>
      <c r="C1859" s="75"/>
      <c r="D1859" s="76"/>
      <c r="E1859" s="75" t="s">
        <v>97</v>
      </c>
      <c r="F1859" s="75" t="s">
        <v>97</v>
      </c>
      <c r="G1859" s="77"/>
      <c r="H1859" s="77"/>
      <c r="I1859" s="80"/>
      <c r="J1859" s="77" t="s">
        <v>97</v>
      </c>
      <c r="K1859" s="79" t="s">
        <v>97</v>
      </c>
      <c r="L1859" s="79"/>
      <c r="M1859" s="80"/>
      <c r="N1859" s="79" t="s">
        <v>97</v>
      </c>
      <c r="O1859" s="81" t="str">
        <f t="array" ref="O1859">IF(A1859="", "", (IFNA(IF(A1859="", "", INDEX(UpdateSheet!$L:$L, MATCH(1, (UpdateSheet!$G:$G=MAXIFS(UpdateSheet!$G:$G, UpdateSheet!$H:$H, G1859, UpdateSheet!$G:$G, "&lt;=" &amp; D1859)) * (UpdateSheet!$H:$H=G1859), 0))), "") * J1859) +
(IFNA(IF(A1859="", "", INDEX(UpdateSheet!$P:$P, MATCH(1, (UpdateSheet!$G:$G=MAXIFS(UpdateSheet!$G:$G, UpdateSheet!$M:$M, K1859, UpdateSheet!$G:$G, "&lt;=" &amp; D1859)) * (UpdateSheet!$M:$M=K1859), 0))), "") * N1859)
)
</f>
        <v/>
      </c>
      <c r="P1859" s="86"/>
      <c r="Q1859" s="82" t="str">
        <f t="array" ref="Q1859">IF(A1859="", "", (IFNA(IF(A1859="", "", INDEX(UpdateSheet!$K:$K, MATCH(1, (UpdateSheet!$G:$G=MAXIFS(UpdateSheet!$G:$G, UpdateSheet!$H:$H, G1859, UpdateSheet!$I:$I, J1859, UpdateSheet!$G:$G, "&lt;=" &amp; D1859)) * (UpdateSheet!$H:$H=G1859) *(UpdateSheet!$I:$I=J1859), 0))), "")) +
(IFNA(IF(A1859="", "", INDEX(UpdateSheet!$O:$O, MATCH(1, (UpdateSheet!$G:$G=MAXIFS(UpdateSheet!$G:$G, UpdateSheet!$M:$M, K1859,UpdateSheet!$N:$N, N1859, UpdateSheet!$G:$G, "&lt;=" &amp; D1859)) * (UpdateSheet!$M:$M=K1859) *(UpdateSheet!$N:$N=N1859), 0))), ""))
)
</f>
        <v/>
      </c>
      <c r="R1859" s="81" t="s">
        <v>97</v>
      </c>
      <c r="S1859" s="63"/>
      <c r="T1859" s="87"/>
      <c r="U1859" s="84" t="s">
        <v>97</v>
      </c>
      <c r="V1859" s="84" t="s">
        <v>97</v>
      </c>
      <c r="W1859" s="85" t="b">
        <v>0</v>
      </c>
      <c r="X1859" s="63"/>
      <c r="Y1859" s="63"/>
      <c r="Z1859" s="63"/>
    </row>
    <row r="1860">
      <c r="A1860" s="75"/>
      <c r="B1860" s="94"/>
      <c r="C1860" s="75"/>
      <c r="D1860" s="76"/>
      <c r="E1860" s="75" t="s">
        <v>97</v>
      </c>
      <c r="F1860" s="75" t="s">
        <v>97</v>
      </c>
      <c r="G1860" s="77"/>
      <c r="H1860" s="77"/>
      <c r="I1860" s="80"/>
      <c r="J1860" s="77" t="s">
        <v>97</v>
      </c>
      <c r="K1860" s="79" t="s">
        <v>97</v>
      </c>
      <c r="L1860" s="79"/>
      <c r="M1860" s="80"/>
      <c r="N1860" s="79" t="s">
        <v>97</v>
      </c>
      <c r="O1860" s="81" t="str">
        <f t="array" ref="O1860">IF(A1860="", "", (IFNA(IF(A1860="", "", INDEX(UpdateSheet!$L:$L, MATCH(1, (UpdateSheet!$G:$G=MAXIFS(UpdateSheet!$G:$G, UpdateSheet!$H:$H, G1860, UpdateSheet!$G:$G, "&lt;=" &amp; D1860)) * (UpdateSheet!$H:$H=G1860), 0))), "") * J1860) +
(IFNA(IF(A1860="", "", INDEX(UpdateSheet!$P:$P, MATCH(1, (UpdateSheet!$G:$G=MAXIFS(UpdateSheet!$G:$G, UpdateSheet!$M:$M, K1860, UpdateSheet!$G:$G, "&lt;=" &amp; D1860)) * (UpdateSheet!$M:$M=K1860), 0))), "") * N1860)
)
</f>
        <v/>
      </c>
      <c r="P1860" s="86"/>
      <c r="Q1860" s="82" t="str">
        <f t="array" ref="Q1860">IF(A1860="", "", (IFNA(IF(A1860="", "", INDEX(UpdateSheet!$K:$K, MATCH(1, (UpdateSheet!$G:$G=MAXIFS(UpdateSheet!$G:$G, UpdateSheet!$H:$H, G1860, UpdateSheet!$I:$I, J1860, UpdateSheet!$G:$G, "&lt;=" &amp; D1860)) * (UpdateSheet!$H:$H=G1860) *(UpdateSheet!$I:$I=J1860), 0))), "")) +
(IFNA(IF(A1860="", "", INDEX(UpdateSheet!$O:$O, MATCH(1, (UpdateSheet!$G:$G=MAXIFS(UpdateSheet!$G:$G, UpdateSheet!$M:$M, K1860,UpdateSheet!$N:$N, N1860, UpdateSheet!$G:$G, "&lt;=" &amp; D1860)) * (UpdateSheet!$M:$M=K1860) *(UpdateSheet!$N:$N=N1860), 0))), ""))
)
</f>
        <v/>
      </c>
      <c r="R1860" s="81" t="s">
        <v>97</v>
      </c>
      <c r="S1860" s="63"/>
      <c r="T1860" s="87"/>
      <c r="U1860" s="84" t="s">
        <v>97</v>
      </c>
      <c r="V1860" s="84" t="s">
        <v>97</v>
      </c>
      <c r="W1860" s="85" t="b">
        <v>0</v>
      </c>
      <c r="X1860" s="63"/>
      <c r="Y1860" s="63"/>
      <c r="Z1860" s="63"/>
    </row>
    <row r="1861">
      <c r="A1861" s="75"/>
      <c r="B1861" s="94"/>
      <c r="C1861" s="75"/>
      <c r="D1861" s="76"/>
      <c r="E1861" s="75" t="s">
        <v>97</v>
      </c>
      <c r="F1861" s="75" t="s">
        <v>97</v>
      </c>
      <c r="G1861" s="77"/>
      <c r="H1861" s="77"/>
      <c r="I1861" s="80"/>
      <c r="J1861" s="77" t="s">
        <v>97</v>
      </c>
      <c r="K1861" s="79" t="s">
        <v>97</v>
      </c>
      <c r="L1861" s="79"/>
      <c r="M1861" s="80"/>
      <c r="N1861" s="79" t="s">
        <v>97</v>
      </c>
      <c r="O1861" s="81" t="str">
        <f t="array" ref="O1861">IF(A1861="", "", (IFNA(IF(A1861="", "", INDEX(UpdateSheet!$L:$L, MATCH(1, (UpdateSheet!$G:$G=MAXIFS(UpdateSheet!$G:$G, UpdateSheet!$H:$H, G1861, UpdateSheet!$G:$G, "&lt;=" &amp; D1861)) * (UpdateSheet!$H:$H=G1861), 0))), "") * J1861) +
(IFNA(IF(A1861="", "", INDEX(UpdateSheet!$P:$P, MATCH(1, (UpdateSheet!$G:$G=MAXIFS(UpdateSheet!$G:$G, UpdateSheet!$M:$M, K1861, UpdateSheet!$G:$G, "&lt;=" &amp; D1861)) * (UpdateSheet!$M:$M=K1861), 0))), "") * N1861)
)
</f>
        <v/>
      </c>
      <c r="P1861" s="86"/>
      <c r="Q1861" s="82" t="str">
        <f t="array" ref="Q1861">IF(A1861="", "", (IFNA(IF(A1861="", "", INDEX(UpdateSheet!$K:$K, MATCH(1, (UpdateSheet!$G:$G=MAXIFS(UpdateSheet!$G:$G, UpdateSheet!$H:$H, G1861, UpdateSheet!$I:$I, J1861, UpdateSheet!$G:$G, "&lt;=" &amp; D1861)) * (UpdateSheet!$H:$H=G1861) *(UpdateSheet!$I:$I=J1861), 0))), "")) +
(IFNA(IF(A1861="", "", INDEX(UpdateSheet!$O:$O, MATCH(1, (UpdateSheet!$G:$G=MAXIFS(UpdateSheet!$G:$G, UpdateSheet!$M:$M, K1861,UpdateSheet!$N:$N, N1861, UpdateSheet!$G:$G, "&lt;=" &amp; D1861)) * (UpdateSheet!$M:$M=K1861) *(UpdateSheet!$N:$N=N1861), 0))), ""))
)
</f>
        <v/>
      </c>
      <c r="R1861" s="81" t="s">
        <v>97</v>
      </c>
      <c r="S1861" s="63"/>
      <c r="T1861" s="87"/>
      <c r="U1861" s="84" t="s">
        <v>97</v>
      </c>
      <c r="V1861" s="84" t="s">
        <v>97</v>
      </c>
      <c r="W1861" s="85" t="b">
        <v>0</v>
      </c>
      <c r="X1861" s="63"/>
      <c r="Y1861" s="63"/>
      <c r="Z1861" s="63"/>
    </row>
    <row r="1862">
      <c r="A1862" s="75"/>
      <c r="B1862" s="94"/>
      <c r="C1862" s="75"/>
      <c r="D1862" s="76"/>
      <c r="E1862" s="75" t="s">
        <v>97</v>
      </c>
      <c r="F1862" s="75" t="s">
        <v>97</v>
      </c>
      <c r="G1862" s="77"/>
      <c r="H1862" s="77"/>
      <c r="I1862" s="80"/>
      <c r="J1862" s="77" t="s">
        <v>97</v>
      </c>
      <c r="K1862" s="79" t="s">
        <v>97</v>
      </c>
      <c r="L1862" s="79"/>
      <c r="M1862" s="80"/>
      <c r="N1862" s="79" t="s">
        <v>97</v>
      </c>
      <c r="O1862" s="81" t="str">
        <f t="array" ref="O1862">IF(A1862="", "", (IFNA(IF(A1862="", "", INDEX(UpdateSheet!$L:$L, MATCH(1, (UpdateSheet!$G:$G=MAXIFS(UpdateSheet!$G:$G, UpdateSheet!$H:$H, G1862, UpdateSheet!$G:$G, "&lt;=" &amp; D1862)) * (UpdateSheet!$H:$H=G1862), 0))), "") * J1862) +
(IFNA(IF(A1862="", "", INDEX(UpdateSheet!$P:$P, MATCH(1, (UpdateSheet!$G:$G=MAXIFS(UpdateSheet!$G:$G, UpdateSheet!$M:$M, K1862, UpdateSheet!$G:$G, "&lt;=" &amp; D1862)) * (UpdateSheet!$M:$M=K1862), 0))), "") * N1862)
)
</f>
        <v/>
      </c>
      <c r="P1862" s="86"/>
      <c r="Q1862" s="82" t="str">
        <f t="array" ref="Q1862">IF(A1862="", "", (IFNA(IF(A1862="", "", INDEX(UpdateSheet!$K:$K, MATCH(1, (UpdateSheet!$G:$G=MAXIFS(UpdateSheet!$G:$G, UpdateSheet!$H:$H, G1862, UpdateSheet!$I:$I, J1862, UpdateSheet!$G:$G, "&lt;=" &amp; D1862)) * (UpdateSheet!$H:$H=G1862) *(UpdateSheet!$I:$I=J1862), 0))), "")) +
(IFNA(IF(A1862="", "", INDEX(UpdateSheet!$O:$O, MATCH(1, (UpdateSheet!$G:$G=MAXIFS(UpdateSheet!$G:$G, UpdateSheet!$M:$M, K1862,UpdateSheet!$N:$N, N1862, UpdateSheet!$G:$G, "&lt;=" &amp; D1862)) * (UpdateSheet!$M:$M=K1862) *(UpdateSheet!$N:$N=N1862), 0))), ""))
)
</f>
        <v/>
      </c>
      <c r="R1862" s="81" t="s">
        <v>97</v>
      </c>
      <c r="S1862" s="63"/>
      <c r="T1862" s="87"/>
      <c r="U1862" s="84" t="s">
        <v>97</v>
      </c>
      <c r="V1862" s="84" t="s">
        <v>97</v>
      </c>
      <c r="W1862" s="85" t="b">
        <v>0</v>
      </c>
      <c r="X1862" s="63"/>
      <c r="Y1862" s="63"/>
      <c r="Z1862" s="63"/>
    </row>
    <row r="1863">
      <c r="A1863" s="75"/>
      <c r="B1863" s="94"/>
      <c r="C1863" s="75"/>
      <c r="D1863" s="76"/>
      <c r="E1863" s="75" t="s">
        <v>97</v>
      </c>
      <c r="F1863" s="75" t="s">
        <v>97</v>
      </c>
      <c r="G1863" s="77"/>
      <c r="H1863" s="77"/>
      <c r="I1863" s="80"/>
      <c r="J1863" s="77" t="s">
        <v>97</v>
      </c>
      <c r="K1863" s="79" t="s">
        <v>97</v>
      </c>
      <c r="L1863" s="79"/>
      <c r="M1863" s="80"/>
      <c r="N1863" s="79" t="s">
        <v>97</v>
      </c>
      <c r="O1863" s="81" t="str">
        <f t="array" ref="O1863">IF(A1863="", "", (IFNA(IF(A1863="", "", INDEX(UpdateSheet!$L:$L, MATCH(1, (UpdateSheet!$G:$G=MAXIFS(UpdateSheet!$G:$G, UpdateSheet!$H:$H, G1863, UpdateSheet!$G:$G, "&lt;=" &amp; D1863)) * (UpdateSheet!$H:$H=G1863), 0))), "") * J1863) +
(IFNA(IF(A1863="", "", INDEX(UpdateSheet!$P:$P, MATCH(1, (UpdateSheet!$G:$G=MAXIFS(UpdateSheet!$G:$G, UpdateSheet!$M:$M, K1863, UpdateSheet!$G:$G, "&lt;=" &amp; D1863)) * (UpdateSheet!$M:$M=K1863), 0))), "") * N1863)
)
</f>
        <v/>
      </c>
      <c r="P1863" s="86"/>
      <c r="Q1863" s="82" t="str">
        <f t="array" ref="Q1863">IF(A1863="", "", (IFNA(IF(A1863="", "", INDEX(UpdateSheet!$K:$K, MATCH(1, (UpdateSheet!$G:$G=MAXIFS(UpdateSheet!$G:$G, UpdateSheet!$H:$H, G1863, UpdateSheet!$I:$I, J1863, UpdateSheet!$G:$G, "&lt;=" &amp; D1863)) * (UpdateSheet!$H:$H=G1863) *(UpdateSheet!$I:$I=J1863), 0))), "")) +
(IFNA(IF(A1863="", "", INDEX(UpdateSheet!$O:$O, MATCH(1, (UpdateSheet!$G:$G=MAXIFS(UpdateSheet!$G:$G, UpdateSheet!$M:$M, K1863,UpdateSheet!$N:$N, N1863, UpdateSheet!$G:$G, "&lt;=" &amp; D1863)) * (UpdateSheet!$M:$M=K1863) *(UpdateSheet!$N:$N=N1863), 0))), ""))
)
</f>
        <v/>
      </c>
      <c r="R1863" s="81" t="s">
        <v>97</v>
      </c>
      <c r="S1863" s="63"/>
      <c r="T1863" s="87"/>
      <c r="U1863" s="84" t="s">
        <v>97</v>
      </c>
      <c r="V1863" s="84" t="s">
        <v>97</v>
      </c>
      <c r="W1863" s="85" t="b">
        <v>0</v>
      </c>
      <c r="X1863" s="63"/>
      <c r="Y1863" s="63"/>
      <c r="Z1863" s="63"/>
    </row>
    <row r="1864">
      <c r="A1864" s="75"/>
      <c r="B1864" s="94"/>
      <c r="C1864" s="75"/>
      <c r="D1864" s="76"/>
      <c r="E1864" s="75" t="s">
        <v>97</v>
      </c>
      <c r="F1864" s="75" t="s">
        <v>97</v>
      </c>
      <c r="G1864" s="77"/>
      <c r="H1864" s="77"/>
      <c r="I1864" s="80"/>
      <c r="J1864" s="77" t="s">
        <v>97</v>
      </c>
      <c r="K1864" s="79" t="s">
        <v>97</v>
      </c>
      <c r="L1864" s="79"/>
      <c r="M1864" s="80"/>
      <c r="N1864" s="79" t="s">
        <v>97</v>
      </c>
      <c r="O1864" s="81" t="str">
        <f t="array" ref="O1864">IF(A1864="", "", (IFNA(IF(A1864="", "", INDEX(UpdateSheet!$L:$L, MATCH(1, (UpdateSheet!$G:$G=MAXIFS(UpdateSheet!$G:$G, UpdateSheet!$H:$H, G1864, UpdateSheet!$G:$G, "&lt;=" &amp; D1864)) * (UpdateSheet!$H:$H=G1864), 0))), "") * J1864) +
(IFNA(IF(A1864="", "", INDEX(UpdateSheet!$P:$P, MATCH(1, (UpdateSheet!$G:$G=MAXIFS(UpdateSheet!$G:$G, UpdateSheet!$M:$M, K1864, UpdateSheet!$G:$G, "&lt;=" &amp; D1864)) * (UpdateSheet!$M:$M=K1864), 0))), "") * N1864)
)
</f>
        <v/>
      </c>
      <c r="P1864" s="86"/>
      <c r="Q1864" s="82" t="str">
        <f t="array" ref="Q1864">IF(A1864="", "", (IFNA(IF(A1864="", "", INDEX(UpdateSheet!$K:$K, MATCH(1, (UpdateSheet!$G:$G=MAXIFS(UpdateSheet!$G:$G, UpdateSheet!$H:$H, G1864, UpdateSheet!$I:$I, J1864, UpdateSheet!$G:$G, "&lt;=" &amp; D1864)) * (UpdateSheet!$H:$H=G1864) *(UpdateSheet!$I:$I=J1864), 0))), "")) +
(IFNA(IF(A1864="", "", INDEX(UpdateSheet!$O:$O, MATCH(1, (UpdateSheet!$G:$G=MAXIFS(UpdateSheet!$G:$G, UpdateSheet!$M:$M, K1864,UpdateSheet!$N:$N, N1864, UpdateSheet!$G:$G, "&lt;=" &amp; D1864)) * (UpdateSheet!$M:$M=K1864) *(UpdateSheet!$N:$N=N1864), 0))), ""))
)
</f>
        <v/>
      </c>
      <c r="R1864" s="81" t="s">
        <v>97</v>
      </c>
      <c r="S1864" s="63"/>
      <c r="T1864" s="87"/>
      <c r="U1864" s="84" t="s">
        <v>97</v>
      </c>
      <c r="V1864" s="84" t="s">
        <v>97</v>
      </c>
      <c r="W1864" s="85" t="b">
        <v>0</v>
      </c>
      <c r="X1864" s="63"/>
      <c r="Y1864" s="63"/>
      <c r="Z1864" s="63"/>
    </row>
    <row r="1865">
      <c r="A1865" s="75"/>
      <c r="B1865" s="94"/>
      <c r="C1865" s="75"/>
      <c r="D1865" s="76"/>
      <c r="E1865" s="75" t="s">
        <v>97</v>
      </c>
      <c r="F1865" s="75" t="s">
        <v>97</v>
      </c>
      <c r="G1865" s="77"/>
      <c r="H1865" s="77"/>
      <c r="I1865" s="80"/>
      <c r="J1865" s="77" t="s">
        <v>97</v>
      </c>
      <c r="K1865" s="79" t="s">
        <v>97</v>
      </c>
      <c r="L1865" s="79"/>
      <c r="M1865" s="80"/>
      <c r="N1865" s="79" t="s">
        <v>97</v>
      </c>
      <c r="O1865" s="81" t="str">
        <f t="array" ref="O1865">IF(A1865="", "", (IFNA(IF(A1865="", "", INDEX(UpdateSheet!$L:$L, MATCH(1, (UpdateSheet!$G:$G=MAXIFS(UpdateSheet!$G:$G, UpdateSheet!$H:$H, G1865, UpdateSheet!$G:$G, "&lt;=" &amp; D1865)) * (UpdateSheet!$H:$H=G1865), 0))), "") * J1865) +
(IFNA(IF(A1865="", "", INDEX(UpdateSheet!$P:$P, MATCH(1, (UpdateSheet!$G:$G=MAXIFS(UpdateSheet!$G:$G, UpdateSheet!$M:$M, K1865, UpdateSheet!$G:$G, "&lt;=" &amp; D1865)) * (UpdateSheet!$M:$M=K1865), 0))), "") * N1865)
)
</f>
        <v/>
      </c>
      <c r="P1865" s="86"/>
      <c r="Q1865" s="82" t="str">
        <f t="array" ref="Q1865">IF(A1865="", "", (IFNA(IF(A1865="", "", INDEX(UpdateSheet!$K:$K, MATCH(1, (UpdateSheet!$G:$G=MAXIFS(UpdateSheet!$G:$G, UpdateSheet!$H:$H, G1865, UpdateSheet!$I:$I, J1865, UpdateSheet!$G:$G, "&lt;=" &amp; D1865)) * (UpdateSheet!$H:$H=G1865) *(UpdateSheet!$I:$I=J1865), 0))), "")) +
(IFNA(IF(A1865="", "", INDEX(UpdateSheet!$O:$O, MATCH(1, (UpdateSheet!$G:$G=MAXIFS(UpdateSheet!$G:$G, UpdateSheet!$M:$M, K1865,UpdateSheet!$N:$N, N1865, UpdateSheet!$G:$G, "&lt;=" &amp; D1865)) * (UpdateSheet!$M:$M=K1865) *(UpdateSheet!$N:$N=N1865), 0))), ""))
)
</f>
        <v/>
      </c>
      <c r="R1865" s="81" t="s">
        <v>97</v>
      </c>
      <c r="S1865" s="63"/>
      <c r="T1865" s="87"/>
      <c r="U1865" s="84" t="s">
        <v>97</v>
      </c>
      <c r="V1865" s="84" t="s">
        <v>97</v>
      </c>
      <c r="W1865" s="85" t="b">
        <v>0</v>
      </c>
      <c r="X1865" s="63"/>
      <c r="Y1865" s="63"/>
      <c r="Z1865" s="63"/>
    </row>
    <row r="1866">
      <c r="A1866" s="75"/>
      <c r="B1866" s="94"/>
      <c r="C1866" s="75"/>
      <c r="D1866" s="76"/>
      <c r="E1866" s="75" t="s">
        <v>97</v>
      </c>
      <c r="F1866" s="75" t="s">
        <v>97</v>
      </c>
      <c r="G1866" s="77"/>
      <c r="H1866" s="77"/>
      <c r="I1866" s="80"/>
      <c r="J1866" s="77" t="s">
        <v>97</v>
      </c>
      <c r="K1866" s="79" t="s">
        <v>97</v>
      </c>
      <c r="L1866" s="79"/>
      <c r="M1866" s="80"/>
      <c r="N1866" s="79" t="s">
        <v>97</v>
      </c>
      <c r="O1866" s="81" t="str">
        <f t="array" ref="O1866">IF(A1866="", "", (IFNA(IF(A1866="", "", INDEX(UpdateSheet!$L:$L, MATCH(1, (UpdateSheet!$G:$G=MAXIFS(UpdateSheet!$G:$G, UpdateSheet!$H:$H, G1866, UpdateSheet!$G:$G, "&lt;=" &amp; D1866)) * (UpdateSheet!$H:$H=G1866), 0))), "") * J1866) +
(IFNA(IF(A1866="", "", INDEX(UpdateSheet!$P:$P, MATCH(1, (UpdateSheet!$G:$G=MAXIFS(UpdateSheet!$G:$G, UpdateSheet!$M:$M, K1866, UpdateSheet!$G:$G, "&lt;=" &amp; D1866)) * (UpdateSheet!$M:$M=K1866), 0))), "") * N1866)
)
</f>
        <v/>
      </c>
      <c r="P1866" s="86"/>
      <c r="Q1866" s="82" t="str">
        <f t="array" ref="Q1866">IF(A1866="", "", (IFNA(IF(A1866="", "", INDEX(UpdateSheet!$K:$K, MATCH(1, (UpdateSheet!$G:$G=MAXIFS(UpdateSheet!$G:$G, UpdateSheet!$H:$H, G1866, UpdateSheet!$I:$I, J1866, UpdateSheet!$G:$G, "&lt;=" &amp; D1866)) * (UpdateSheet!$H:$H=G1866) *(UpdateSheet!$I:$I=J1866), 0))), "")) +
(IFNA(IF(A1866="", "", INDEX(UpdateSheet!$O:$O, MATCH(1, (UpdateSheet!$G:$G=MAXIFS(UpdateSheet!$G:$G, UpdateSheet!$M:$M, K1866,UpdateSheet!$N:$N, N1866, UpdateSheet!$G:$G, "&lt;=" &amp; D1866)) * (UpdateSheet!$M:$M=K1866) *(UpdateSheet!$N:$N=N1866), 0))), ""))
)
</f>
        <v/>
      </c>
      <c r="R1866" s="81" t="s">
        <v>97</v>
      </c>
      <c r="S1866" s="63"/>
      <c r="T1866" s="87"/>
      <c r="U1866" s="84" t="s">
        <v>97</v>
      </c>
      <c r="V1866" s="84" t="s">
        <v>97</v>
      </c>
      <c r="W1866" s="85" t="b">
        <v>0</v>
      </c>
      <c r="X1866" s="63"/>
      <c r="Y1866" s="63"/>
      <c r="Z1866" s="63"/>
    </row>
    <row r="1867">
      <c r="A1867" s="75"/>
      <c r="B1867" s="94"/>
      <c r="C1867" s="75"/>
      <c r="D1867" s="76"/>
      <c r="E1867" s="75" t="s">
        <v>97</v>
      </c>
      <c r="F1867" s="75" t="s">
        <v>97</v>
      </c>
      <c r="G1867" s="77"/>
      <c r="H1867" s="77"/>
      <c r="I1867" s="80"/>
      <c r="J1867" s="77" t="s">
        <v>97</v>
      </c>
      <c r="K1867" s="79" t="s">
        <v>97</v>
      </c>
      <c r="L1867" s="79"/>
      <c r="M1867" s="80"/>
      <c r="N1867" s="79" t="s">
        <v>97</v>
      </c>
      <c r="O1867" s="81" t="str">
        <f t="array" ref="O1867">IF(A1867="", "", (IFNA(IF(A1867="", "", INDEX(UpdateSheet!$L:$L, MATCH(1, (UpdateSheet!$G:$G=MAXIFS(UpdateSheet!$G:$G, UpdateSheet!$H:$H, G1867, UpdateSheet!$G:$G, "&lt;=" &amp; D1867)) * (UpdateSheet!$H:$H=G1867), 0))), "") * J1867) +
(IFNA(IF(A1867="", "", INDEX(UpdateSheet!$P:$P, MATCH(1, (UpdateSheet!$G:$G=MAXIFS(UpdateSheet!$G:$G, UpdateSheet!$M:$M, K1867, UpdateSheet!$G:$G, "&lt;=" &amp; D1867)) * (UpdateSheet!$M:$M=K1867), 0))), "") * N1867)
)
</f>
        <v/>
      </c>
      <c r="P1867" s="86"/>
      <c r="Q1867" s="82" t="str">
        <f t="array" ref="Q1867">IF(A1867="", "", (IFNA(IF(A1867="", "", INDEX(UpdateSheet!$K:$K, MATCH(1, (UpdateSheet!$G:$G=MAXIFS(UpdateSheet!$G:$G, UpdateSheet!$H:$H, G1867, UpdateSheet!$I:$I, J1867, UpdateSheet!$G:$G, "&lt;=" &amp; D1867)) * (UpdateSheet!$H:$H=G1867) *(UpdateSheet!$I:$I=J1867), 0))), "")) +
(IFNA(IF(A1867="", "", INDEX(UpdateSheet!$O:$O, MATCH(1, (UpdateSheet!$G:$G=MAXIFS(UpdateSheet!$G:$G, UpdateSheet!$M:$M, K1867,UpdateSheet!$N:$N, N1867, UpdateSheet!$G:$G, "&lt;=" &amp; D1867)) * (UpdateSheet!$M:$M=K1867) *(UpdateSheet!$N:$N=N1867), 0))), ""))
)
</f>
        <v/>
      </c>
      <c r="R1867" s="81" t="s">
        <v>97</v>
      </c>
      <c r="S1867" s="63"/>
      <c r="T1867" s="87"/>
      <c r="U1867" s="84" t="s">
        <v>97</v>
      </c>
      <c r="V1867" s="84" t="s">
        <v>97</v>
      </c>
      <c r="W1867" s="85" t="b">
        <v>0</v>
      </c>
      <c r="X1867" s="63"/>
      <c r="Y1867" s="63"/>
      <c r="Z1867" s="63"/>
    </row>
    <row r="1868">
      <c r="A1868" s="75"/>
      <c r="B1868" s="94"/>
      <c r="C1868" s="75"/>
      <c r="D1868" s="76"/>
      <c r="E1868" s="75" t="s">
        <v>97</v>
      </c>
      <c r="F1868" s="75" t="s">
        <v>97</v>
      </c>
      <c r="G1868" s="77"/>
      <c r="H1868" s="77"/>
      <c r="I1868" s="80"/>
      <c r="J1868" s="77" t="s">
        <v>97</v>
      </c>
      <c r="K1868" s="79" t="s">
        <v>97</v>
      </c>
      <c r="L1868" s="79"/>
      <c r="M1868" s="80"/>
      <c r="N1868" s="79" t="s">
        <v>97</v>
      </c>
      <c r="O1868" s="81" t="str">
        <f t="array" ref="O1868">IF(A1868="", "", (IFNA(IF(A1868="", "", INDEX(UpdateSheet!$L:$L, MATCH(1, (UpdateSheet!$G:$G=MAXIFS(UpdateSheet!$G:$G, UpdateSheet!$H:$H, G1868, UpdateSheet!$G:$G, "&lt;=" &amp; D1868)) * (UpdateSheet!$H:$H=G1868), 0))), "") * J1868) +
(IFNA(IF(A1868="", "", INDEX(UpdateSheet!$P:$P, MATCH(1, (UpdateSheet!$G:$G=MAXIFS(UpdateSheet!$G:$G, UpdateSheet!$M:$M, K1868, UpdateSheet!$G:$G, "&lt;=" &amp; D1868)) * (UpdateSheet!$M:$M=K1868), 0))), "") * N1868)
)
</f>
        <v/>
      </c>
      <c r="P1868" s="86"/>
      <c r="Q1868" s="82" t="str">
        <f t="array" ref="Q1868">IF(A1868="", "", (IFNA(IF(A1868="", "", INDEX(UpdateSheet!$K:$K, MATCH(1, (UpdateSheet!$G:$G=MAXIFS(UpdateSheet!$G:$G, UpdateSheet!$H:$H, G1868, UpdateSheet!$I:$I, J1868, UpdateSheet!$G:$G, "&lt;=" &amp; D1868)) * (UpdateSheet!$H:$H=G1868) *(UpdateSheet!$I:$I=J1868), 0))), "")) +
(IFNA(IF(A1868="", "", INDEX(UpdateSheet!$O:$O, MATCH(1, (UpdateSheet!$G:$G=MAXIFS(UpdateSheet!$G:$G, UpdateSheet!$M:$M, K1868,UpdateSheet!$N:$N, N1868, UpdateSheet!$G:$G, "&lt;=" &amp; D1868)) * (UpdateSheet!$M:$M=K1868) *(UpdateSheet!$N:$N=N1868), 0))), ""))
)
</f>
        <v/>
      </c>
      <c r="R1868" s="81" t="s">
        <v>97</v>
      </c>
      <c r="S1868" s="63"/>
      <c r="T1868" s="87"/>
      <c r="U1868" s="84" t="s">
        <v>97</v>
      </c>
      <c r="V1868" s="84" t="s">
        <v>97</v>
      </c>
      <c r="W1868" s="85" t="b">
        <v>0</v>
      </c>
      <c r="X1868" s="63"/>
      <c r="Y1868" s="63"/>
      <c r="Z1868" s="63"/>
    </row>
    <row r="1869">
      <c r="A1869" s="75"/>
      <c r="B1869" s="94"/>
      <c r="C1869" s="75"/>
      <c r="D1869" s="76"/>
      <c r="E1869" s="75" t="s">
        <v>97</v>
      </c>
      <c r="F1869" s="75" t="s">
        <v>97</v>
      </c>
      <c r="G1869" s="77"/>
      <c r="H1869" s="77"/>
      <c r="I1869" s="80"/>
      <c r="J1869" s="77" t="s">
        <v>97</v>
      </c>
      <c r="K1869" s="79" t="s">
        <v>97</v>
      </c>
      <c r="L1869" s="79"/>
      <c r="M1869" s="80"/>
      <c r="N1869" s="79" t="s">
        <v>97</v>
      </c>
      <c r="O1869" s="81" t="str">
        <f t="array" ref="O1869">IF(A1869="", "", (IFNA(IF(A1869="", "", INDEX(UpdateSheet!$L:$L, MATCH(1, (UpdateSheet!$G:$G=MAXIFS(UpdateSheet!$G:$G, UpdateSheet!$H:$H, G1869, UpdateSheet!$G:$G, "&lt;=" &amp; D1869)) * (UpdateSheet!$H:$H=G1869), 0))), "") * J1869) +
(IFNA(IF(A1869="", "", INDEX(UpdateSheet!$P:$P, MATCH(1, (UpdateSheet!$G:$G=MAXIFS(UpdateSheet!$G:$G, UpdateSheet!$M:$M, K1869, UpdateSheet!$G:$G, "&lt;=" &amp; D1869)) * (UpdateSheet!$M:$M=K1869), 0))), "") * N1869)
)
</f>
        <v/>
      </c>
      <c r="P1869" s="86"/>
      <c r="Q1869" s="82" t="str">
        <f t="array" ref="Q1869">IF(A1869="", "", (IFNA(IF(A1869="", "", INDEX(UpdateSheet!$K:$K, MATCH(1, (UpdateSheet!$G:$G=MAXIFS(UpdateSheet!$G:$G, UpdateSheet!$H:$H, G1869, UpdateSheet!$I:$I, J1869, UpdateSheet!$G:$G, "&lt;=" &amp; D1869)) * (UpdateSheet!$H:$H=G1869) *(UpdateSheet!$I:$I=J1869), 0))), "")) +
(IFNA(IF(A1869="", "", INDEX(UpdateSheet!$O:$O, MATCH(1, (UpdateSheet!$G:$G=MAXIFS(UpdateSheet!$G:$G, UpdateSheet!$M:$M, K1869,UpdateSheet!$N:$N, N1869, UpdateSheet!$G:$G, "&lt;=" &amp; D1869)) * (UpdateSheet!$M:$M=K1869) *(UpdateSheet!$N:$N=N1869), 0))), ""))
)
</f>
        <v/>
      </c>
      <c r="R1869" s="81" t="s">
        <v>97</v>
      </c>
      <c r="S1869" s="63"/>
      <c r="T1869" s="87"/>
      <c r="U1869" s="84" t="s">
        <v>97</v>
      </c>
      <c r="V1869" s="84" t="s">
        <v>97</v>
      </c>
      <c r="W1869" s="85" t="b">
        <v>0</v>
      </c>
      <c r="X1869" s="63"/>
      <c r="Y1869" s="63"/>
      <c r="Z1869" s="63"/>
    </row>
    <row r="1870">
      <c r="A1870" s="75"/>
      <c r="B1870" s="94"/>
      <c r="C1870" s="75"/>
      <c r="D1870" s="76"/>
      <c r="E1870" s="75" t="s">
        <v>97</v>
      </c>
      <c r="F1870" s="75" t="s">
        <v>97</v>
      </c>
      <c r="G1870" s="77"/>
      <c r="H1870" s="77"/>
      <c r="I1870" s="80"/>
      <c r="J1870" s="77" t="s">
        <v>97</v>
      </c>
      <c r="K1870" s="79" t="s">
        <v>97</v>
      </c>
      <c r="L1870" s="79"/>
      <c r="M1870" s="80"/>
      <c r="N1870" s="79" t="s">
        <v>97</v>
      </c>
      <c r="O1870" s="81" t="str">
        <f t="array" ref="O1870">IF(A1870="", "", (IFNA(IF(A1870="", "", INDEX(UpdateSheet!$L:$L, MATCH(1, (UpdateSheet!$G:$G=MAXIFS(UpdateSheet!$G:$G, UpdateSheet!$H:$H, G1870, UpdateSheet!$G:$G, "&lt;=" &amp; D1870)) * (UpdateSheet!$H:$H=G1870), 0))), "") * J1870) +
(IFNA(IF(A1870="", "", INDEX(UpdateSheet!$P:$P, MATCH(1, (UpdateSheet!$G:$G=MAXIFS(UpdateSheet!$G:$G, UpdateSheet!$M:$M, K1870, UpdateSheet!$G:$G, "&lt;=" &amp; D1870)) * (UpdateSheet!$M:$M=K1870), 0))), "") * N1870)
)
</f>
        <v/>
      </c>
      <c r="P1870" s="86"/>
      <c r="Q1870" s="82" t="str">
        <f t="array" ref="Q1870">IF(A1870="", "", (IFNA(IF(A1870="", "", INDEX(UpdateSheet!$K:$K, MATCH(1, (UpdateSheet!$G:$G=MAXIFS(UpdateSheet!$G:$G, UpdateSheet!$H:$H, G1870, UpdateSheet!$I:$I, J1870, UpdateSheet!$G:$G, "&lt;=" &amp; D1870)) * (UpdateSheet!$H:$H=G1870) *(UpdateSheet!$I:$I=J1870), 0))), "")) +
(IFNA(IF(A1870="", "", INDEX(UpdateSheet!$O:$O, MATCH(1, (UpdateSheet!$G:$G=MAXIFS(UpdateSheet!$G:$G, UpdateSheet!$M:$M, K1870,UpdateSheet!$N:$N, N1870, UpdateSheet!$G:$G, "&lt;=" &amp; D1870)) * (UpdateSheet!$M:$M=K1870) *(UpdateSheet!$N:$N=N1870), 0))), ""))
)
</f>
        <v/>
      </c>
      <c r="R1870" s="81" t="s">
        <v>97</v>
      </c>
      <c r="S1870" s="63"/>
      <c r="T1870" s="87"/>
      <c r="U1870" s="84" t="s">
        <v>97</v>
      </c>
      <c r="V1870" s="84" t="s">
        <v>97</v>
      </c>
      <c r="W1870" s="85" t="b">
        <v>0</v>
      </c>
      <c r="X1870" s="63"/>
      <c r="Y1870" s="63"/>
      <c r="Z1870" s="63"/>
    </row>
    <row r="1871">
      <c r="A1871" s="75"/>
      <c r="B1871" s="94"/>
      <c r="C1871" s="75"/>
      <c r="D1871" s="76"/>
      <c r="E1871" s="75" t="s">
        <v>97</v>
      </c>
      <c r="F1871" s="75" t="s">
        <v>97</v>
      </c>
      <c r="G1871" s="77"/>
      <c r="H1871" s="77"/>
      <c r="I1871" s="80"/>
      <c r="J1871" s="77" t="s">
        <v>97</v>
      </c>
      <c r="K1871" s="79" t="s">
        <v>97</v>
      </c>
      <c r="L1871" s="79"/>
      <c r="M1871" s="80"/>
      <c r="N1871" s="79" t="s">
        <v>97</v>
      </c>
      <c r="O1871" s="81" t="str">
        <f t="array" ref="O1871">IF(A1871="", "", (IFNA(IF(A1871="", "", INDEX(UpdateSheet!$L:$L, MATCH(1, (UpdateSheet!$G:$G=MAXIFS(UpdateSheet!$G:$G, UpdateSheet!$H:$H, G1871, UpdateSheet!$G:$G, "&lt;=" &amp; D1871)) * (UpdateSheet!$H:$H=G1871), 0))), "") * J1871) +
(IFNA(IF(A1871="", "", INDEX(UpdateSheet!$P:$P, MATCH(1, (UpdateSheet!$G:$G=MAXIFS(UpdateSheet!$G:$G, UpdateSheet!$M:$M, K1871, UpdateSheet!$G:$G, "&lt;=" &amp; D1871)) * (UpdateSheet!$M:$M=K1871), 0))), "") * N1871)
)
</f>
        <v/>
      </c>
      <c r="P1871" s="86"/>
      <c r="Q1871" s="82" t="str">
        <f t="array" ref="Q1871">IF(A1871="", "", (IFNA(IF(A1871="", "", INDEX(UpdateSheet!$K:$K, MATCH(1, (UpdateSheet!$G:$G=MAXIFS(UpdateSheet!$G:$G, UpdateSheet!$H:$H, G1871, UpdateSheet!$I:$I, J1871, UpdateSheet!$G:$G, "&lt;=" &amp; D1871)) * (UpdateSheet!$H:$H=G1871) *(UpdateSheet!$I:$I=J1871), 0))), "")) +
(IFNA(IF(A1871="", "", INDEX(UpdateSheet!$O:$O, MATCH(1, (UpdateSheet!$G:$G=MAXIFS(UpdateSheet!$G:$G, UpdateSheet!$M:$M, K1871,UpdateSheet!$N:$N, N1871, UpdateSheet!$G:$G, "&lt;=" &amp; D1871)) * (UpdateSheet!$M:$M=K1871) *(UpdateSheet!$N:$N=N1871), 0))), ""))
)
</f>
        <v/>
      </c>
      <c r="R1871" s="81" t="s">
        <v>97</v>
      </c>
      <c r="S1871" s="63"/>
      <c r="T1871" s="87"/>
      <c r="U1871" s="84" t="s">
        <v>97</v>
      </c>
      <c r="V1871" s="84" t="s">
        <v>97</v>
      </c>
      <c r="W1871" s="85" t="b">
        <v>0</v>
      </c>
      <c r="X1871" s="63"/>
      <c r="Y1871" s="63"/>
      <c r="Z1871" s="63"/>
    </row>
    <row r="1872">
      <c r="A1872" s="75"/>
      <c r="B1872" s="94"/>
      <c r="C1872" s="75"/>
      <c r="D1872" s="76"/>
      <c r="E1872" s="75" t="s">
        <v>97</v>
      </c>
      <c r="F1872" s="75" t="s">
        <v>97</v>
      </c>
      <c r="G1872" s="77"/>
      <c r="H1872" s="77"/>
      <c r="I1872" s="80"/>
      <c r="J1872" s="77" t="s">
        <v>97</v>
      </c>
      <c r="K1872" s="79" t="s">
        <v>97</v>
      </c>
      <c r="L1872" s="79"/>
      <c r="M1872" s="80"/>
      <c r="N1872" s="79" t="s">
        <v>97</v>
      </c>
      <c r="O1872" s="81" t="str">
        <f t="array" ref="O1872">IF(A1872="", "", (IFNA(IF(A1872="", "", INDEX(UpdateSheet!$L:$L, MATCH(1, (UpdateSheet!$G:$G=MAXIFS(UpdateSheet!$G:$G, UpdateSheet!$H:$H, G1872, UpdateSheet!$G:$G, "&lt;=" &amp; D1872)) * (UpdateSheet!$H:$H=G1872), 0))), "") * J1872) +
(IFNA(IF(A1872="", "", INDEX(UpdateSheet!$P:$P, MATCH(1, (UpdateSheet!$G:$G=MAXIFS(UpdateSheet!$G:$G, UpdateSheet!$M:$M, K1872, UpdateSheet!$G:$G, "&lt;=" &amp; D1872)) * (UpdateSheet!$M:$M=K1872), 0))), "") * N1872)
)
</f>
        <v/>
      </c>
      <c r="P1872" s="86"/>
      <c r="Q1872" s="82" t="str">
        <f t="array" ref="Q1872">IF(A1872="", "", (IFNA(IF(A1872="", "", INDEX(UpdateSheet!$K:$K, MATCH(1, (UpdateSheet!$G:$G=MAXIFS(UpdateSheet!$G:$G, UpdateSheet!$H:$H, G1872, UpdateSheet!$I:$I, J1872, UpdateSheet!$G:$G, "&lt;=" &amp; D1872)) * (UpdateSheet!$H:$H=G1872) *(UpdateSheet!$I:$I=J1872), 0))), "")) +
(IFNA(IF(A1872="", "", INDEX(UpdateSheet!$O:$O, MATCH(1, (UpdateSheet!$G:$G=MAXIFS(UpdateSheet!$G:$G, UpdateSheet!$M:$M, K1872,UpdateSheet!$N:$N, N1872, UpdateSheet!$G:$G, "&lt;=" &amp; D1872)) * (UpdateSheet!$M:$M=K1872) *(UpdateSheet!$N:$N=N1872), 0))), ""))
)
</f>
        <v/>
      </c>
      <c r="R1872" s="81" t="s">
        <v>97</v>
      </c>
      <c r="S1872" s="63"/>
      <c r="T1872" s="87"/>
      <c r="U1872" s="84" t="s">
        <v>97</v>
      </c>
      <c r="V1872" s="84" t="s">
        <v>97</v>
      </c>
      <c r="W1872" s="85" t="b">
        <v>0</v>
      </c>
      <c r="X1872" s="63"/>
      <c r="Y1872" s="63"/>
      <c r="Z1872" s="63"/>
    </row>
    <row r="1873">
      <c r="A1873" s="75"/>
      <c r="B1873" s="94"/>
      <c r="C1873" s="75"/>
      <c r="D1873" s="76"/>
      <c r="E1873" s="75" t="s">
        <v>97</v>
      </c>
      <c r="F1873" s="75" t="s">
        <v>97</v>
      </c>
      <c r="G1873" s="77"/>
      <c r="H1873" s="77"/>
      <c r="I1873" s="80"/>
      <c r="J1873" s="77" t="s">
        <v>97</v>
      </c>
      <c r="K1873" s="79" t="s">
        <v>97</v>
      </c>
      <c r="L1873" s="79"/>
      <c r="M1873" s="80"/>
      <c r="N1873" s="79" t="s">
        <v>97</v>
      </c>
      <c r="O1873" s="81" t="str">
        <f t="array" ref="O1873">IF(A1873="", "", (IFNA(IF(A1873="", "", INDEX(UpdateSheet!$L:$L, MATCH(1, (UpdateSheet!$G:$G=MAXIFS(UpdateSheet!$G:$G, UpdateSheet!$H:$H, G1873, UpdateSheet!$G:$G, "&lt;=" &amp; D1873)) * (UpdateSheet!$H:$H=G1873), 0))), "") * J1873) +
(IFNA(IF(A1873="", "", INDEX(UpdateSheet!$P:$P, MATCH(1, (UpdateSheet!$G:$G=MAXIFS(UpdateSheet!$G:$G, UpdateSheet!$M:$M, K1873, UpdateSheet!$G:$G, "&lt;=" &amp; D1873)) * (UpdateSheet!$M:$M=K1873), 0))), "") * N1873)
)
</f>
        <v/>
      </c>
      <c r="P1873" s="86"/>
      <c r="Q1873" s="82" t="str">
        <f t="array" ref="Q1873">IF(A1873="", "", (IFNA(IF(A1873="", "", INDEX(UpdateSheet!$K:$K, MATCH(1, (UpdateSheet!$G:$G=MAXIFS(UpdateSheet!$G:$G, UpdateSheet!$H:$H, G1873, UpdateSheet!$I:$I, J1873, UpdateSheet!$G:$G, "&lt;=" &amp; D1873)) * (UpdateSheet!$H:$H=G1873) *(UpdateSheet!$I:$I=J1873), 0))), "")) +
(IFNA(IF(A1873="", "", INDEX(UpdateSheet!$O:$O, MATCH(1, (UpdateSheet!$G:$G=MAXIFS(UpdateSheet!$G:$G, UpdateSheet!$M:$M, K1873,UpdateSheet!$N:$N, N1873, UpdateSheet!$G:$G, "&lt;=" &amp; D1873)) * (UpdateSheet!$M:$M=K1873) *(UpdateSheet!$N:$N=N1873), 0))), ""))
)
</f>
        <v/>
      </c>
      <c r="R1873" s="81" t="s">
        <v>97</v>
      </c>
      <c r="S1873" s="63"/>
      <c r="T1873" s="87"/>
      <c r="U1873" s="84" t="s">
        <v>97</v>
      </c>
      <c r="V1873" s="84" t="s">
        <v>97</v>
      </c>
      <c r="W1873" s="85" t="b">
        <v>0</v>
      </c>
      <c r="X1873" s="63"/>
      <c r="Y1873" s="63"/>
      <c r="Z1873" s="63"/>
    </row>
    <row r="1874">
      <c r="A1874" s="75"/>
      <c r="B1874" s="94"/>
      <c r="C1874" s="75"/>
      <c r="D1874" s="76"/>
      <c r="E1874" s="75" t="s">
        <v>97</v>
      </c>
      <c r="F1874" s="75" t="s">
        <v>97</v>
      </c>
      <c r="G1874" s="77"/>
      <c r="H1874" s="77"/>
      <c r="I1874" s="80"/>
      <c r="J1874" s="77" t="s">
        <v>97</v>
      </c>
      <c r="K1874" s="79" t="s">
        <v>97</v>
      </c>
      <c r="L1874" s="79"/>
      <c r="M1874" s="80"/>
      <c r="N1874" s="79" t="s">
        <v>97</v>
      </c>
      <c r="O1874" s="81" t="str">
        <f t="array" ref="O1874">IF(A1874="", "", (IFNA(IF(A1874="", "", INDEX(UpdateSheet!$L:$L, MATCH(1, (UpdateSheet!$G:$G=MAXIFS(UpdateSheet!$G:$G, UpdateSheet!$H:$H, G1874, UpdateSheet!$G:$G, "&lt;=" &amp; D1874)) * (UpdateSheet!$H:$H=G1874), 0))), "") * J1874) +
(IFNA(IF(A1874="", "", INDEX(UpdateSheet!$P:$P, MATCH(1, (UpdateSheet!$G:$G=MAXIFS(UpdateSheet!$G:$G, UpdateSheet!$M:$M, K1874, UpdateSheet!$G:$G, "&lt;=" &amp; D1874)) * (UpdateSheet!$M:$M=K1874), 0))), "") * N1874)
)
</f>
        <v/>
      </c>
      <c r="P1874" s="86"/>
      <c r="Q1874" s="82" t="str">
        <f t="array" ref="Q1874">IF(A1874="", "", (IFNA(IF(A1874="", "", INDEX(UpdateSheet!$K:$K, MATCH(1, (UpdateSheet!$G:$G=MAXIFS(UpdateSheet!$G:$G, UpdateSheet!$H:$H, G1874, UpdateSheet!$I:$I, J1874, UpdateSheet!$G:$G, "&lt;=" &amp; D1874)) * (UpdateSheet!$H:$H=G1874) *(UpdateSheet!$I:$I=J1874), 0))), "")) +
(IFNA(IF(A1874="", "", INDEX(UpdateSheet!$O:$O, MATCH(1, (UpdateSheet!$G:$G=MAXIFS(UpdateSheet!$G:$G, UpdateSheet!$M:$M, K1874,UpdateSheet!$N:$N, N1874, UpdateSheet!$G:$G, "&lt;=" &amp; D1874)) * (UpdateSheet!$M:$M=K1874) *(UpdateSheet!$N:$N=N1874), 0))), ""))
)
</f>
        <v/>
      </c>
      <c r="R1874" s="81" t="s">
        <v>97</v>
      </c>
      <c r="S1874" s="63"/>
      <c r="T1874" s="87"/>
      <c r="U1874" s="84" t="s">
        <v>97</v>
      </c>
      <c r="V1874" s="84" t="s">
        <v>97</v>
      </c>
      <c r="W1874" s="85" t="b">
        <v>0</v>
      </c>
      <c r="X1874" s="63"/>
      <c r="Y1874" s="63"/>
      <c r="Z1874" s="63"/>
    </row>
    <row r="1875">
      <c r="A1875" s="75"/>
      <c r="B1875" s="94"/>
      <c r="C1875" s="75"/>
      <c r="D1875" s="76"/>
      <c r="E1875" s="75" t="s">
        <v>97</v>
      </c>
      <c r="F1875" s="75" t="s">
        <v>97</v>
      </c>
      <c r="G1875" s="77"/>
      <c r="H1875" s="77"/>
      <c r="I1875" s="80"/>
      <c r="J1875" s="77" t="s">
        <v>97</v>
      </c>
      <c r="K1875" s="79" t="s">
        <v>97</v>
      </c>
      <c r="L1875" s="79"/>
      <c r="M1875" s="80"/>
      <c r="N1875" s="79" t="s">
        <v>97</v>
      </c>
      <c r="O1875" s="81" t="str">
        <f t="array" ref="O1875">IF(A1875="", "", (IFNA(IF(A1875="", "", INDEX(UpdateSheet!$L:$L, MATCH(1, (UpdateSheet!$G:$G=MAXIFS(UpdateSheet!$G:$G, UpdateSheet!$H:$H, G1875, UpdateSheet!$G:$G, "&lt;=" &amp; D1875)) * (UpdateSheet!$H:$H=G1875), 0))), "") * J1875) +
(IFNA(IF(A1875="", "", INDEX(UpdateSheet!$P:$P, MATCH(1, (UpdateSheet!$G:$G=MAXIFS(UpdateSheet!$G:$G, UpdateSheet!$M:$M, K1875, UpdateSheet!$G:$G, "&lt;=" &amp; D1875)) * (UpdateSheet!$M:$M=K1875), 0))), "") * N1875)
)
</f>
        <v/>
      </c>
      <c r="P1875" s="86"/>
      <c r="Q1875" s="82" t="str">
        <f t="array" ref="Q1875">IF(A1875="", "", (IFNA(IF(A1875="", "", INDEX(UpdateSheet!$K:$K, MATCH(1, (UpdateSheet!$G:$G=MAXIFS(UpdateSheet!$G:$G, UpdateSheet!$H:$H, G1875, UpdateSheet!$I:$I, J1875, UpdateSheet!$G:$G, "&lt;=" &amp; D1875)) * (UpdateSheet!$H:$H=G1875) *(UpdateSheet!$I:$I=J1875), 0))), "")) +
(IFNA(IF(A1875="", "", INDEX(UpdateSheet!$O:$O, MATCH(1, (UpdateSheet!$G:$G=MAXIFS(UpdateSheet!$G:$G, UpdateSheet!$M:$M, K1875,UpdateSheet!$N:$N, N1875, UpdateSheet!$G:$G, "&lt;=" &amp; D1875)) * (UpdateSheet!$M:$M=K1875) *(UpdateSheet!$N:$N=N1875), 0))), ""))
)
</f>
        <v/>
      </c>
      <c r="R1875" s="81" t="s">
        <v>97</v>
      </c>
      <c r="S1875" s="63"/>
      <c r="T1875" s="87"/>
      <c r="U1875" s="84" t="s">
        <v>97</v>
      </c>
      <c r="V1875" s="84" t="s">
        <v>97</v>
      </c>
      <c r="W1875" s="85" t="b">
        <v>0</v>
      </c>
      <c r="X1875" s="63"/>
      <c r="Y1875" s="63"/>
      <c r="Z1875" s="63"/>
    </row>
    <row r="1876">
      <c r="A1876" s="75"/>
      <c r="B1876" s="94"/>
      <c r="C1876" s="75"/>
      <c r="D1876" s="76"/>
      <c r="E1876" s="75" t="s">
        <v>97</v>
      </c>
      <c r="F1876" s="75" t="s">
        <v>97</v>
      </c>
      <c r="G1876" s="77"/>
      <c r="H1876" s="77"/>
      <c r="I1876" s="80"/>
      <c r="J1876" s="77" t="s">
        <v>97</v>
      </c>
      <c r="K1876" s="79" t="s">
        <v>97</v>
      </c>
      <c r="L1876" s="79"/>
      <c r="M1876" s="80"/>
      <c r="N1876" s="79" t="s">
        <v>97</v>
      </c>
      <c r="O1876" s="81" t="str">
        <f t="array" ref="O1876">IF(A1876="", "", (IFNA(IF(A1876="", "", INDEX(UpdateSheet!$L:$L, MATCH(1, (UpdateSheet!$G:$G=MAXIFS(UpdateSheet!$G:$G, UpdateSheet!$H:$H, G1876, UpdateSheet!$G:$G, "&lt;=" &amp; D1876)) * (UpdateSheet!$H:$H=G1876), 0))), "") * J1876) +
(IFNA(IF(A1876="", "", INDEX(UpdateSheet!$P:$P, MATCH(1, (UpdateSheet!$G:$G=MAXIFS(UpdateSheet!$G:$G, UpdateSheet!$M:$M, K1876, UpdateSheet!$G:$G, "&lt;=" &amp; D1876)) * (UpdateSheet!$M:$M=K1876), 0))), "") * N1876)
)
</f>
        <v/>
      </c>
      <c r="P1876" s="86"/>
      <c r="Q1876" s="82" t="str">
        <f t="array" ref="Q1876">IF(A1876="", "", (IFNA(IF(A1876="", "", INDEX(UpdateSheet!$K:$K, MATCH(1, (UpdateSheet!$G:$G=MAXIFS(UpdateSheet!$G:$G, UpdateSheet!$H:$H, G1876, UpdateSheet!$I:$I, J1876, UpdateSheet!$G:$G, "&lt;=" &amp; D1876)) * (UpdateSheet!$H:$H=G1876) *(UpdateSheet!$I:$I=J1876), 0))), "")) +
(IFNA(IF(A1876="", "", INDEX(UpdateSheet!$O:$O, MATCH(1, (UpdateSheet!$G:$G=MAXIFS(UpdateSheet!$G:$G, UpdateSheet!$M:$M, K1876,UpdateSheet!$N:$N, N1876, UpdateSheet!$G:$G, "&lt;=" &amp; D1876)) * (UpdateSheet!$M:$M=K1876) *(UpdateSheet!$N:$N=N1876), 0))), ""))
)
</f>
        <v/>
      </c>
      <c r="R1876" s="81" t="s">
        <v>97</v>
      </c>
      <c r="S1876" s="63"/>
      <c r="T1876" s="87"/>
      <c r="U1876" s="84" t="s">
        <v>97</v>
      </c>
      <c r="V1876" s="84" t="s">
        <v>97</v>
      </c>
      <c r="W1876" s="85" t="b">
        <v>0</v>
      </c>
      <c r="X1876" s="63"/>
      <c r="Y1876" s="63"/>
      <c r="Z1876" s="63"/>
    </row>
    <row r="1877">
      <c r="A1877" s="75"/>
      <c r="B1877" s="94"/>
      <c r="C1877" s="75"/>
      <c r="D1877" s="76"/>
      <c r="E1877" s="75" t="s">
        <v>97</v>
      </c>
      <c r="F1877" s="75" t="s">
        <v>97</v>
      </c>
      <c r="G1877" s="77"/>
      <c r="H1877" s="77"/>
      <c r="I1877" s="80"/>
      <c r="J1877" s="77" t="s">
        <v>97</v>
      </c>
      <c r="K1877" s="79" t="s">
        <v>97</v>
      </c>
      <c r="L1877" s="79"/>
      <c r="M1877" s="80"/>
      <c r="N1877" s="79" t="s">
        <v>97</v>
      </c>
      <c r="O1877" s="81" t="str">
        <f t="array" ref="O1877">IF(A1877="", "", (IFNA(IF(A1877="", "", INDEX(UpdateSheet!$L:$L, MATCH(1, (UpdateSheet!$G:$G=MAXIFS(UpdateSheet!$G:$G, UpdateSheet!$H:$H, G1877, UpdateSheet!$G:$G, "&lt;=" &amp; D1877)) * (UpdateSheet!$H:$H=G1877), 0))), "") * J1877) +
(IFNA(IF(A1877="", "", INDEX(UpdateSheet!$P:$P, MATCH(1, (UpdateSheet!$G:$G=MAXIFS(UpdateSheet!$G:$G, UpdateSheet!$M:$M, K1877, UpdateSheet!$G:$G, "&lt;=" &amp; D1877)) * (UpdateSheet!$M:$M=K1877), 0))), "") * N1877)
)
</f>
        <v/>
      </c>
      <c r="P1877" s="86"/>
      <c r="Q1877" s="82" t="str">
        <f t="array" ref="Q1877">IF(A1877="", "", (IFNA(IF(A1877="", "", INDEX(UpdateSheet!$K:$K, MATCH(1, (UpdateSheet!$G:$G=MAXIFS(UpdateSheet!$G:$G, UpdateSheet!$H:$H, G1877, UpdateSheet!$I:$I, J1877, UpdateSheet!$G:$G, "&lt;=" &amp; D1877)) * (UpdateSheet!$H:$H=G1877) *(UpdateSheet!$I:$I=J1877), 0))), "")) +
(IFNA(IF(A1877="", "", INDEX(UpdateSheet!$O:$O, MATCH(1, (UpdateSheet!$G:$G=MAXIFS(UpdateSheet!$G:$G, UpdateSheet!$M:$M, K1877,UpdateSheet!$N:$N, N1877, UpdateSheet!$G:$G, "&lt;=" &amp; D1877)) * (UpdateSheet!$M:$M=K1877) *(UpdateSheet!$N:$N=N1877), 0))), ""))
)
</f>
        <v/>
      </c>
      <c r="R1877" s="81" t="s">
        <v>97</v>
      </c>
      <c r="S1877" s="63"/>
      <c r="T1877" s="87"/>
      <c r="U1877" s="84" t="s">
        <v>97</v>
      </c>
      <c r="V1877" s="84" t="s">
        <v>97</v>
      </c>
      <c r="W1877" s="85" t="b">
        <v>0</v>
      </c>
      <c r="X1877" s="63"/>
      <c r="Y1877" s="63"/>
      <c r="Z1877" s="63"/>
    </row>
    <row r="1878">
      <c r="A1878" s="75"/>
      <c r="B1878" s="94"/>
      <c r="C1878" s="75"/>
      <c r="D1878" s="76"/>
      <c r="E1878" s="75" t="s">
        <v>97</v>
      </c>
      <c r="F1878" s="75" t="s">
        <v>97</v>
      </c>
      <c r="G1878" s="77"/>
      <c r="H1878" s="77"/>
      <c r="I1878" s="80"/>
      <c r="J1878" s="77" t="s">
        <v>97</v>
      </c>
      <c r="K1878" s="79" t="s">
        <v>97</v>
      </c>
      <c r="L1878" s="79"/>
      <c r="M1878" s="80"/>
      <c r="N1878" s="79" t="s">
        <v>97</v>
      </c>
      <c r="O1878" s="81" t="str">
        <f t="array" ref="O1878">IF(A1878="", "", (IFNA(IF(A1878="", "", INDEX(UpdateSheet!$L:$L, MATCH(1, (UpdateSheet!$G:$G=MAXIFS(UpdateSheet!$G:$G, UpdateSheet!$H:$H, G1878, UpdateSheet!$G:$G, "&lt;=" &amp; D1878)) * (UpdateSheet!$H:$H=G1878), 0))), "") * J1878) +
(IFNA(IF(A1878="", "", INDEX(UpdateSheet!$P:$P, MATCH(1, (UpdateSheet!$G:$G=MAXIFS(UpdateSheet!$G:$G, UpdateSheet!$M:$M, K1878, UpdateSheet!$G:$G, "&lt;=" &amp; D1878)) * (UpdateSheet!$M:$M=K1878), 0))), "") * N1878)
)
</f>
        <v/>
      </c>
      <c r="P1878" s="86"/>
      <c r="Q1878" s="82" t="str">
        <f t="array" ref="Q1878">IF(A1878="", "", (IFNA(IF(A1878="", "", INDEX(UpdateSheet!$K:$K, MATCH(1, (UpdateSheet!$G:$G=MAXIFS(UpdateSheet!$G:$G, UpdateSheet!$H:$H, G1878, UpdateSheet!$I:$I, J1878, UpdateSheet!$G:$G, "&lt;=" &amp; D1878)) * (UpdateSheet!$H:$H=G1878) *(UpdateSheet!$I:$I=J1878), 0))), "")) +
(IFNA(IF(A1878="", "", INDEX(UpdateSheet!$O:$O, MATCH(1, (UpdateSheet!$G:$G=MAXIFS(UpdateSheet!$G:$G, UpdateSheet!$M:$M, K1878,UpdateSheet!$N:$N, N1878, UpdateSheet!$G:$G, "&lt;=" &amp; D1878)) * (UpdateSheet!$M:$M=K1878) *(UpdateSheet!$N:$N=N1878), 0))), ""))
)
</f>
        <v/>
      </c>
      <c r="R1878" s="81" t="s">
        <v>97</v>
      </c>
      <c r="S1878" s="63"/>
      <c r="T1878" s="87"/>
      <c r="U1878" s="84" t="s">
        <v>97</v>
      </c>
      <c r="V1878" s="84" t="s">
        <v>97</v>
      </c>
      <c r="W1878" s="85" t="b">
        <v>0</v>
      </c>
      <c r="X1878" s="63"/>
      <c r="Y1878" s="63"/>
      <c r="Z1878" s="63"/>
    </row>
    <row r="1879">
      <c r="A1879" s="75"/>
      <c r="B1879" s="94"/>
      <c r="C1879" s="75"/>
      <c r="D1879" s="76"/>
      <c r="E1879" s="75" t="s">
        <v>97</v>
      </c>
      <c r="F1879" s="75" t="s">
        <v>97</v>
      </c>
      <c r="G1879" s="77"/>
      <c r="H1879" s="77"/>
      <c r="I1879" s="80"/>
      <c r="J1879" s="77" t="s">
        <v>97</v>
      </c>
      <c r="K1879" s="79" t="s">
        <v>97</v>
      </c>
      <c r="L1879" s="79"/>
      <c r="M1879" s="80"/>
      <c r="N1879" s="79" t="s">
        <v>97</v>
      </c>
      <c r="O1879" s="81" t="str">
        <f t="array" ref="O1879">IF(A1879="", "", (IFNA(IF(A1879="", "", INDEX(UpdateSheet!$L:$L, MATCH(1, (UpdateSheet!$G:$G=MAXIFS(UpdateSheet!$G:$G, UpdateSheet!$H:$H, G1879, UpdateSheet!$G:$G, "&lt;=" &amp; D1879)) * (UpdateSheet!$H:$H=G1879), 0))), "") * J1879) +
(IFNA(IF(A1879="", "", INDEX(UpdateSheet!$P:$P, MATCH(1, (UpdateSheet!$G:$G=MAXIFS(UpdateSheet!$G:$G, UpdateSheet!$M:$M, K1879, UpdateSheet!$G:$G, "&lt;=" &amp; D1879)) * (UpdateSheet!$M:$M=K1879), 0))), "") * N1879)
)
</f>
        <v/>
      </c>
      <c r="P1879" s="86"/>
      <c r="Q1879" s="82" t="str">
        <f t="array" ref="Q1879">IF(A1879="", "", (IFNA(IF(A1879="", "", INDEX(UpdateSheet!$K:$K, MATCH(1, (UpdateSheet!$G:$G=MAXIFS(UpdateSheet!$G:$G, UpdateSheet!$H:$H, G1879, UpdateSheet!$I:$I, J1879, UpdateSheet!$G:$G, "&lt;=" &amp; D1879)) * (UpdateSheet!$H:$H=G1879) *(UpdateSheet!$I:$I=J1879), 0))), "")) +
(IFNA(IF(A1879="", "", INDEX(UpdateSheet!$O:$O, MATCH(1, (UpdateSheet!$G:$G=MAXIFS(UpdateSheet!$G:$G, UpdateSheet!$M:$M, K1879,UpdateSheet!$N:$N, N1879, UpdateSheet!$G:$G, "&lt;=" &amp; D1879)) * (UpdateSheet!$M:$M=K1879) *(UpdateSheet!$N:$N=N1879), 0))), ""))
)
</f>
        <v/>
      </c>
      <c r="R1879" s="81" t="s">
        <v>97</v>
      </c>
      <c r="S1879" s="63"/>
      <c r="T1879" s="87"/>
      <c r="U1879" s="84" t="s">
        <v>97</v>
      </c>
      <c r="V1879" s="84" t="s">
        <v>97</v>
      </c>
      <c r="W1879" s="85" t="b">
        <v>0</v>
      </c>
      <c r="X1879" s="63"/>
      <c r="Y1879" s="63"/>
      <c r="Z1879" s="63"/>
    </row>
    <row r="1880">
      <c r="A1880" s="75"/>
      <c r="B1880" s="94"/>
      <c r="C1880" s="75"/>
      <c r="D1880" s="76"/>
      <c r="E1880" s="75" t="s">
        <v>97</v>
      </c>
      <c r="F1880" s="75" t="s">
        <v>97</v>
      </c>
      <c r="G1880" s="77"/>
      <c r="H1880" s="77"/>
      <c r="I1880" s="80"/>
      <c r="J1880" s="77" t="s">
        <v>97</v>
      </c>
      <c r="K1880" s="79" t="s">
        <v>97</v>
      </c>
      <c r="L1880" s="79"/>
      <c r="M1880" s="80"/>
      <c r="N1880" s="79" t="s">
        <v>97</v>
      </c>
      <c r="O1880" s="81" t="str">
        <f t="array" ref="O1880">IF(A1880="", "", (IFNA(IF(A1880="", "", INDEX(UpdateSheet!$L:$L, MATCH(1, (UpdateSheet!$G:$G=MAXIFS(UpdateSheet!$G:$G, UpdateSheet!$H:$H, G1880, UpdateSheet!$G:$G, "&lt;=" &amp; D1880)) * (UpdateSheet!$H:$H=G1880), 0))), "") * J1880) +
(IFNA(IF(A1880="", "", INDEX(UpdateSheet!$P:$P, MATCH(1, (UpdateSheet!$G:$G=MAXIFS(UpdateSheet!$G:$G, UpdateSheet!$M:$M, K1880, UpdateSheet!$G:$G, "&lt;=" &amp; D1880)) * (UpdateSheet!$M:$M=K1880), 0))), "") * N1880)
)
</f>
        <v/>
      </c>
      <c r="P1880" s="86"/>
      <c r="Q1880" s="82" t="str">
        <f t="array" ref="Q1880">IF(A1880="", "", (IFNA(IF(A1880="", "", INDEX(UpdateSheet!$K:$K, MATCH(1, (UpdateSheet!$G:$G=MAXIFS(UpdateSheet!$G:$G, UpdateSheet!$H:$H, G1880, UpdateSheet!$I:$I, J1880, UpdateSheet!$G:$G, "&lt;=" &amp; D1880)) * (UpdateSheet!$H:$H=G1880) *(UpdateSheet!$I:$I=J1880), 0))), "")) +
(IFNA(IF(A1880="", "", INDEX(UpdateSheet!$O:$O, MATCH(1, (UpdateSheet!$G:$G=MAXIFS(UpdateSheet!$G:$G, UpdateSheet!$M:$M, K1880,UpdateSheet!$N:$N, N1880, UpdateSheet!$G:$G, "&lt;=" &amp; D1880)) * (UpdateSheet!$M:$M=K1880) *(UpdateSheet!$N:$N=N1880), 0))), ""))
)
</f>
        <v/>
      </c>
      <c r="R1880" s="81" t="s">
        <v>97</v>
      </c>
      <c r="S1880" s="63"/>
      <c r="T1880" s="87"/>
      <c r="U1880" s="84" t="s">
        <v>97</v>
      </c>
      <c r="V1880" s="84" t="s">
        <v>97</v>
      </c>
      <c r="W1880" s="85" t="b">
        <v>0</v>
      </c>
      <c r="X1880" s="63"/>
      <c r="Y1880" s="63"/>
      <c r="Z1880" s="63"/>
    </row>
    <row r="1881">
      <c r="A1881" s="75"/>
      <c r="B1881" s="94"/>
      <c r="C1881" s="75"/>
      <c r="D1881" s="76"/>
      <c r="E1881" s="75" t="s">
        <v>97</v>
      </c>
      <c r="F1881" s="75" t="s">
        <v>97</v>
      </c>
      <c r="G1881" s="77"/>
      <c r="H1881" s="77"/>
      <c r="I1881" s="80"/>
      <c r="J1881" s="77" t="s">
        <v>97</v>
      </c>
      <c r="K1881" s="79" t="s">
        <v>97</v>
      </c>
      <c r="L1881" s="79"/>
      <c r="M1881" s="80"/>
      <c r="N1881" s="79" t="s">
        <v>97</v>
      </c>
      <c r="O1881" s="81" t="str">
        <f t="array" ref="O1881">IF(A1881="", "", (IFNA(IF(A1881="", "", INDEX(UpdateSheet!$L:$L, MATCH(1, (UpdateSheet!$G:$G=MAXIFS(UpdateSheet!$G:$G, UpdateSheet!$H:$H, G1881, UpdateSheet!$G:$G, "&lt;=" &amp; D1881)) * (UpdateSheet!$H:$H=G1881), 0))), "") * J1881) +
(IFNA(IF(A1881="", "", INDEX(UpdateSheet!$P:$P, MATCH(1, (UpdateSheet!$G:$G=MAXIFS(UpdateSheet!$G:$G, UpdateSheet!$M:$M, K1881, UpdateSheet!$G:$G, "&lt;=" &amp; D1881)) * (UpdateSheet!$M:$M=K1881), 0))), "") * N1881)
)
</f>
        <v/>
      </c>
      <c r="P1881" s="86"/>
      <c r="Q1881" s="82" t="str">
        <f t="array" ref="Q1881">IF(A1881="", "", (IFNA(IF(A1881="", "", INDEX(UpdateSheet!$K:$K, MATCH(1, (UpdateSheet!$G:$G=MAXIFS(UpdateSheet!$G:$G, UpdateSheet!$H:$H, G1881, UpdateSheet!$I:$I, J1881, UpdateSheet!$G:$G, "&lt;=" &amp; D1881)) * (UpdateSheet!$H:$H=G1881) *(UpdateSheet!$I:$I=J1881), 0))), "")) +
(IFNA(IF(A1881="", "", INDEX(UpdateSheet!$O:$O, MATCH(1, (UpdateSheet!$G:$G=MAXIFS(UpdateSheet!$G:$G, UpdateSheet!$M:$M, K1881,UpdateSheet!$N:$N, N1881, UpdateSheet!$G:$G, "&lt;=" &amp; D1881)) * (UpdateSheet!$M:$M=K1881) *(UpdateSheet!$N:$N=N1881), 0))), ""))
)
</f>
        <v/>
      </c>
      <c r="R1881" s="81" t="s">
        <v>97</v>
      </c>
      <c r="S1881" s="63"/>
      <c r="T1881" s="87"/>
      <c r="U1881" s="84" t="s">
        <v>97</v>
      </c>
      <c r="V1881" s="84" t="s">
        <v>97</v>
      </c>
      <c r="W1881" s="85" t="b">
        <v>0</v>
      </c>
      <c r="X1881" s="63"/>
      <c r="Y1881" s="63"/>
      <c r="Z1881" s="63"/>
    </row>
    <row r="1882">
      <c r="A1882" s="75"/>
      <c r="B1882" s="94"/>
      <c r="C1882" s="75"/>
      <c r="D1882" s="76"/>
      <c r="E1882" s="75" t="s">
        <v>97</v>
      </c>
      <c r="F1882" s="75" t="s">
        <v>97</v>
      </c>
      <c r="G1882" s="77"/>
      <c r="H1882" s="77"/>
      <c r="I1882" s="80"/>
      <c r="J1882" s="77" t="s">
        <v>97</v>
      </c>
      <c r="K1882" s="79" t="s">
        <v>97</v>
      </c>
      <c r="L1882" s="79"/>
      <c r="M1882" s="80"/>
      <c r="N1882" s="79" t="s">
        <v>97</v>
      </c>
      <c r="O1882" s="81" t="str">
        <f t="array" ref="O1882">IF(A1882="", "", (IFNA(IF(A1882="", "", INDEX(UpdateSheet!$L:$L, MATCH(1, (UpdateSheet!$G:$G=MAXIFS(UpdateSheet!$G:$G, UpdateSheet!$H:$H, G1882, UpdateSheet!$G:$G, "&lt;=" &amp; D1882)) * (UpdateSheet!$H:$H=G1882), 0))), "") * J1882) +
(IFNA(IF(A1882="", "", INDEX(UpdateSheet!$P:$P, MATCH(1, (UpdateSheet!$G:$G=MAXIFS(UpdateSheet!$G:$G, UpdateSheet!$M:$M, K1882, UpdateSheet!$G:$G, "&lt;=" &amp; D1882)) * (UpdateSheet!$M:$M=K1882), 0))), "") * N1882)
)
</f>
        <v/>
      </c>
      <c r="P1882" s="86"/>
      <c r="Q1882" s="82" t="str">
        <f t="array" ref="Q1882">IF(A1882="", "", (IFNA(IF(A1882="", "", INDEX(UpdateSheet!$K:$K, MATCH(1, (UpdateSheet!$G:$G=MAXIFS(UpdateSheet!$G:$G, UpdateSheet!$H:$H, G1882, UpdateSheet!$I:$I, J1882, UpdateSheet!$G:$G, "&lt;=" &amp; D1882)) * (UpdateSheet!$H:$H=G1882) *(UpdateSheet!$I:$I=J1882), 0))), "")) +
(IFNA(IF(A1882="", "", INDEX(UpdateSheet!$O:$O, MATCH(1, (UpdateSheet!$G:$G=MAXIFS(UpdateSheet!$G:$G, UpdateSheet!$M:$M, K1882,UpdateSheet!$N:$N, N1882, UpdateSheet!$G:$G, "&lt;=" &amp; D1882)) * (UpdateSheet!$M:$M=K1882) *(UpdateSheet!$N:$N=N1882), 0))), ""))
)
</f>
        <v/>
      </c>
      <c r="R1882" s="81" t="s">
        <v>97</v>
      </c>
      <c r="S1882" s="63"/>
      <c r="T1882" s="87"/>
      <c r="U1882" s="84" t="s">
        <v>97</v>
      </c>
      <c r="V1882" s="84" t="s">
        <v>97</v>
      </c>
      <c r="W1882" s="85" t="b">
        <v>0</v>
      </c>
      <c r="X1882" s="63"/>
      <c r="Y1882" s="63"/>
      <c r="Z1882" s="63"/>
    </row>
    <row r="1883">
      <c r="A1883" s="75"/>
      <c r="B1883" s="94"/>
      <c r="C1883" s="75"/>
      <c r="D1883" s="76"/>
      <c r="E1883" s="75" t="s">
        <v>97</v>
      </c>
      <c r="F1883" s="75" t="s">
        <v>97</v>
      </c>
      <c r="G1883" s="77"/>
      <c r="H1883" s="77"/>
      <c r="I1883" s="80"/>
      <c r="J1883" s="77" t="s">
        <v>97</v>
      </c>
      <c r="K1883" s="79" t="s">
        <v>97</v>
      </c>
      <c r="L1883" s="79"/>
      <c r="M1883" s="80"/>
      <c r="N1883" s="79" t="s">
        <v>97</v>
      </c>
      <c r="O1883" s="81" t="str">
        <f t="array" ref="O1883">IF(A1883="", "", (IFNA(IF(A1883="", "", INDEX(UpdateSheet!$L:$L, MATCH(1, (UpdateSheet!$G:$G=MAXIFS(UpdateSheet!$G:$G, UpdateSheet!$H:$H, G1883, UpdateSheet!$G:$G, "&lt;=" &amp; D1883)) * (UpdateSheet!$H:$H=G1883), 0))), "") * J1883) +
(IFNA(IF(A1883="", "", INDEX(UpdateSheet!$P:$P, MATCH(1, (UpdateSheet!$G:$G=MAXIFS(UpdateSheet!$G:$G, UpdateSheet!$M:$M, K1883, UpdateSheet!$G:$G, "&lt;=" &amp; D1883)) * (UpdateSheet!$M:$M=K1883), 0))), "") * N1883)
)
</f>
        <v/>
      </c>
      <c r="P1883" s="86"/>
      <c r="Q1883" s="82" t="str">
        <f t="array" ref="Q1883">IF(A1883="", "", (IFNA(IF(A1883="", "", INDEX(UpdateSheet!$K:$K, MATCH(1, (UpdateSheet!$G:$G=MAXIFS(UpdateSheet!$G:$G, UpdateSheet!$H:$H, G1883, UpdateSheet!$I:$I, J1883, UpdateSheet!$G:$G, "&lt;=" &amp; D1883)) * (UpdateSheet!$H:$H=G1883) *(UpdateSheet!$I:$I=J1883), 0))), "")) +
(IFNA(IF(A1883="", "", INDEX(UpdateSheet!$O:$O, MATCH(1, (UpdateSheet!$G:$G=MAXIFS(UpdateSheet!$G:$G, UpdateSheet!$M:$M, K1883,UpdateSheet!$N:$N, N1883, UpdateSheet!$G:$G, "&lt;=" &amp; D1883)) * (UpdateSheet!$M:$M=K1883) *(UpdateSheet!$N:$N=N1883), 0))), ""))
)
</f>
        <v/>
      </c>
      <c r="R1883" s="81" t="s">
        <v>97</v>
      </c>
      <c r="S1883" s="63"/>
      <c r="T1883" s="87"/>
      <c r="U1883" s="84" t="s">
        <v>97</v>
      </c>
      <c r="V1883" s="84" t="s">
        <v>97</v>
      </c>
      <c r="W1883" s="85" t="b">
        <v>0</v>
      </c>
      <c r="X1883" s="63"/>
      <c r="Y1883" s="63"/>
      <c r="Z1883" s="63"/>
    </row>
    <row r="1884">
      <c r="A1884" s="75"/>
      <c r="B1884" s="94"/>
      <c r="C1884" s="75"/>
      <c r="D1884" s="76"/>
      <c r="E1884" s="75" t="s">
        <v>97</v>
      </c>
      <c r="F1884" s="75" t="s">
        <v>97</v>
      </c>
      <c r="G1884" s="77"/>
      <c r="H1884" s="77"/>
      <c r="I1884" s="80"/>
      <c r="J1884" s="77" t="s">
        <v>97</v>
      </c>
      <c r="K1884" s="79" t="s">
        <v>97</v>
      </c>
      <c r="L1884" s="79"/>
      <c r="M1884" s="80"/>
      <c r="N1884" s="79" t="s">
        <v>97</v>
      </c>
      <c r="O1884" s="81" t="str">
        <f t="array" ref="O1884">IF(A1884="", "", (IFNA(IF(A1884="", "", INDEX(UpdateSheet!$L:$L, MATCH(1, (UpdateSheet!$G:$G=MAXIFS(UpdateSheet!$G:$G, UpdateSheet!$H:$H, G1884, UpdateSheet!$G:$G, "&lt;=" &amp; D1884)) * (UpdateSheet!$H:$H=G1884), 0))), "") * J1884) +
(IFNA(IF(A1884="", "", INDEX(UpdateSheet!$P:$P, MATCH(1, (UpdateSheet!$G:$G=MAXIFS(UpdateSheet!$G:$G, UpdateSheet!$M:$M, K1884, UpdateSheet!$G:$G, "&lt;=" &amp; D1884)) * (UpdateSheet!$M:$M=K1884), 0))), "") * N1884)
)
</f>
        <v/>
      </c>
      <c r="P1884" s="86"/>
      <c r="Q1884" s="82" t="str">
        <f t="array" ref="Q1884">IF(A1884="", "", (IFNA(IF(A1884="", "", INDEX(UpdateSheet!$K:$K, MATCH(1, (UpdateSheet!$G:$G=MAXIFS(UpdateSheet!$G:$G, UpdateSheet!$H:$H, G1884, UpdateSheet!$I:$I, J1884, UpdateSheet!$G:$G, "&lt;=" &amp; D1884)) * (UpdateSheet!$H:$H=G1884) *(UpdateSheet!$I:$I=J1884), 0))), "")) +
(IFNA(IF(A1884="", "", INDEX(UpdateSheet!$O:$O, MATCH(1, (UpdateSheet!$G:$G=MAXIFS(UpdateSheet!$G:$G, UpdateSheet!$M:$M, K1884,UpdateSheet!$N:$N, N1884, UpdateSheet!$G:$G, "&lt;=" &amp; D1884)) * (UpdateSheet!$M:$M=K1884) *(UpdateSheet!$N:$N=N1884), 0))), ""))
)
</f>
        <v/>
      </c>
      <c r="R1884" s="81" t="s">
        <v>97</v>
      </c>
      <c r="S1884" s="63"/>
      <c r="T1884" s="87"/>
      <c r="U1884" s="84" t="s">
        <v>97</v>
      </c>
      <c r="V1884" s="84" t="s">
        <v>97</v>
      </c>
      <c r="W1884" s="85" t="b">
        <v>0</v>
      </c>
      <c r="X1884" s="63"/>
      <c r="Y1884" s="63"/>
      <c r="Z1884" s="63"/>
    </row>
    <row r="1885">
      <c r="A1885" s="75"/>
      <c r="B1885" s="94"/>
      <c r="C1885" s="75"/>
      <c r="D1885" s="76"/>
      <c r="E1885" s="75" t="s">
        <v>97</v>
      </c>
      <c r="F1885" s="75" t="s">
        <v>97</v>
      </c>
      <c r="G1885" s="77"/>
      <c r="H1885" s="77"/>
      <c r="I1885" s="80"/>
      <c r="J1885" s="77" t="s">
        <v>97</v>
      </c>
      <c r="K1885" s="79" t="s">
        <v>97</v>
      </c>
      <c r="L1885" s="79"/>
      <c r="M1885" s="80"/>
      <c r="N1885" s="79" t="s">
        <v>97</v>
      </c>
      <c r="O1885" s="81" t="str">
        <f t="array" ref="O1885">IF(A1885="", "", (IFNA(IF(A1885="", "", INDEX(UpdateSheet!$L:$L, MATCH(1, (UpdateSheet!$G:$G=MAXIFS(UpdateSheet!$G:$G, UpdateSheet!$H:$H, G1885, UpdateSheet!$G:$G, "&lt;=" &amp; D1885)) * (UpdateSheet!$H:$H=G1885), 0))), "") * J1885) +
(IFNA(IF(A1885="", "", INDEX(UpdateSheet!$P:$P, MATCH(1, (UpdateSheet!$G:$G=MAXIFS(UpdateSheet!$G:$G, UpdateSheet!$M:$M, K1885, UpdateSheet!$G:$G, "&lt;=" &amp; D1885)) * (UpdateSheet!$M:$M=K1885), 0))), "") * N1885)
)
</f>
        <v/>
      </c>
      <c r="P1885" s="86"/>
      <c r="Q1885" s="82" t="str">
        <f t="array" ref="Q1885">IF(A1885="", "", (IFNA(IF(A1885="", "", INDEX(UpdateSheet!$K:$K, MATCH(1, (UpdateSheet!$G:$G=MAXIFS(UpdateSheet!$G:$G, UpdateSheet!$H:$H, G1885, UpdateSheet!$I:$I, J1885, UpdateSheet!$G:$G, "&lt;=" &amp; D1885)) * (UpdateSheet!$H:$H=G1885) *(UpdateSheet!$I:$I=J1885), 0))), "")) +
(IFNA(IF(A1885="", "", INDEX(UpdateSheet!$O:$O, MATCH(1, (UpdateSheet!$G:$G=MAXIFS(UpdateSheet!$G:$G, UpdateSheet!$M:$M, K1885,UpdateSheet!$N:$N, N1885, UpdateSheet!$G:$G, "&lt;=" &amp; D1885)) * (UpdateSheet!$M:$M=K1885) *(UpdateSheet!$N:$N=N1885), 0))), ""))
)
</f>
        <v/>
      </c>
      <c r="R1885" s="81" t="s">
        <v>97</v>
      </c>
      <c r="S1885" s="63"/>
      <c r="T1885" s="87"/>
      <c r="U1885" s="84" t="s">
        <v>97</v>
      </c>
      <c r="V1885" s="84" t="s">
        <v>97</v>
      </c>
      <c r="W1885" s="85" t="b">
        <v>0</v>
      </c>
      <c r="X1885" s="63"/>
      <c r="Y1885" s="63"/>
      <c r="Z1885" s="63"/>
    </row>
    <row r="1886">
      <c r="A1886" s="75"/>
      <c r="B1886" s="94"/>
      <c r="C1886" s="75"/>
      <c r="D1886" s="76"/>
      <c r="E1886" s="75" t="s">
        <v>97</v>
      </c>
      <c r="F1886" s="75" t="s">
        <v>97</v>
      </c>
      <c r="G1886" s="77"/>
      <c r="H1886" s="77"/>
      <c r="I1886" s="80"/>
      <c r="J1886" s="77" t="s">
        <v>97</v>
      </c>
      <c r="K1886" s="79" t="s">
        <v>97</v>
      </c>
      <c r="L1886" s="79"/>
      <c r="M1886" s="80"/>
      <c r="N1886" s="79" t="s">
        <v>97</v>
      </c>
      <c r="O1886" s="81" t="str">
        <f t="array" ref="O1886">IF(A1886="", "", (IFNA(IF(A1886="", "", INDEX(UpdateSheet!$L:$L, MATCH(1, (UpdateSheet!$G:$G=MAXIFS(UpdateSheet!$G:$G, UpdateSheet!$H:$H, G1886, UpdateSheet!$G:$G, "&lt;=" &amp; D1886)) * (UpdateSheet!$H:$H=G1886), 0))), "") * J1886) +
(IFNA(IF(A1886="", "", INDEX(UpdateSheet!$P:$P, MATCH(1, (UpdateSheet!$G:$G=MAXIFS(UpdateSheet!$G:$G, UpdateSheet!$M:$M, K1886, UpdateSheet!$G:$G, "&lt;=" &amp; D1886)) * (UpdateSheet!$M:$M=K1886), 0))), "") * N1886)
)
</f>
        <v/>
      </c>
      <c r="P1886" s="86"/>
      <c r="Q1886" s="82" t="str">
        <f t="array" ref="Q1886">IF(A1886="", "", (IFNA(IF(A1886="", "", INDEX(UpdateSheet!$K:$K, MATCH(1, (UpdateSheet!$G:$G=MAXIFS(UpdateSheet!$G:$G, UpdateSheet!$H:$H, G1886, UpdateSheet!$I:$I, J1886, UpdateSheet!$G:$G, "&lt;=" &amp; D1886)) * (UpdateSheet!$H:$H=G1886) *(UpdateSheet!$I:$I=J1886), 0))), "")) +
(IFNA(IF(A1886="", "", INDEX(UpdateSheet!$O:$O, MATCH(1, (UpdateSheet!$G:$G=MAXIFS(UpdateSheet!$G:$G, UpdateSheet!$M:$M, K1886,UpdateSheet!$N:$N, N1886, UpdateSheet!$G:$G, "&lt;=" &amp; D1886)) * (UpdateSheet!$M:$M=K1886) *(UpdateSheet!$N:$N=N1886), 0))), ""))
)
</f>
        <v/>
      </c>
      <c r="R1886" s="81" t="s">
        <v>97</v>
      </c>
      <c r="S1886" s="63"/>
      <c r="T1886" s="87"/>
      <c r="U1886" s="84" t="s">
        <v>97</v>
      </c>
      <c r="V1886" s="84" t="s">
        <v>97</v>
      </c>
      <c r="W1886" s="85" t="b">
        <v>0</v>
      </c>
      <c r="X1886" s="63"/>
      <c r="Y1886" s="63"/>
      <c r="Z1886" s="63"/>
    </row>
    <row r="1887">
      <c r="A1887" s="75"/>
      <c r="B1887" s="94"/>
      <c r="C1887" s="75"/>
      <c r="D1887" s="76"/>
      <c r="E1887" s="75" t="s">
        <v>97</v>
      </c>
      <c r="F1887" s="75" t="s">
        <v>97</v>
      </c>
      <c r="G1887" s="77"/>
      <c r="H1887" s="77"/>
      <c r="I1887" s="80"/>
      <c r="J1887" s="77" t="s">
        <v>97</v>
      </c>
      <c r="K1887" s="79" t="s">
        <v>97</v>
      </c>
      <c r="L1887" s="79"/>
      <c r="M1887" s="80"/>
      <c r="N1887" s="79" t="s">
        <v>97</v>
      </c>
      <c r="O1887" s="81" t="str">
        <f t="array" ref="O1887">IF(A1887="", "", (IFNA(IF(A1887="", "", INDEX(UpdateSheet!$L:$L, MATCH(1, (UpdateSheet!$G:$G=MAXIFS(UpdateSheet!$G:$G, UpdateSheet!$H:$H, G1887, UpdateSheet!$G:$G, "&lt;=" &amp; D1887)) * (UpdateSheet!$H:$H=G1887), 0))), "") * J1887) +
(IFNA(IF(A1887="", "", INDEX(UpdateSheet!$P:$P, MATCH(1, (UpdateSheet!$G:$G=MAXIFS(UpdateSheet!$G:$G, UpdateSheet!$M:$M, K1887, UpdateSheet!$G:$G, "&lt;=" &amp; D1887)) * (UpdateSheet!$M:$M=K1887), 0))), "") * N1887)
)
</f>
        <v/>
      </c>
      <c r="P1887" s="86"/>
      <c r="Q1887" s="82" t="str">
        <f t="array" ref="Q1887">IF(A1887="", "", (IFNA(IF(A1887="", "", INDEX(UpdateSheet!$K:$K, MATCH(1, (UpdateSheet!$G:$G=MAXIFS(UpdateSheet!$G:$G, UpdateSheet!$H:$H, G1887, UpdateSheet!$I:$I, J1887, UpdateSheet!$G:$G, "&lt;=" &amp; D1887)) * (UpdateSheet!$H:$H=G1887) *(UpdateSheet!$I:$I=J1887), 0))), "")) +
(IFNA(IF(A1887="", "", INDEX(UpdateSheet!$O:$O, MATCH(1, (UpdateSheet!$G:$G=MAXIFS(UpdateSheet!$G:$G, UpdateSheet!$M:$M, K1887,UpdateSheet!$N:$N, N1887, UpdateSheet!$G:$G, "&lt;=" &amp; D1887)) * (UpdateSheet!$M:$M=K1887) *(UpdateSheet!$N:$N=N1887), 0))), ""))
)
</f>
        <v/>
      </c>
      <c r="R1887" s="81" t="s">
        <v>97</v>
      </c>
      <c r="S1887" s="63"/>
      <c r="T1887" s="87"/>
      <c r="U1887" s="84" t="s">
        <v>97</v>
      </c>
      <c r="V1887" s="84" t="s">
        <v>97</v>
      </c>
      <c r="W1887" s="85" t="b">
        <v>0</v>
      </c>
      <c r="X1887" s="63"/>
      <c r="Y1887" s="63"/>
      <c r="Z1887" s="63"/>
    </row>
    <row r="1888">
      <c r="A1888" s="75"/>
      <c r="B1888" s="94"/>
      <c r="C1888" s="75"/>
      <c r="D1888" s="76"/>
      <c r="E1888" s="75" t="s">
        <v>97</v>
      </c>
      <c r="F1888" s="75" t="s">
        <v>97</v>
      </c>
      <c r="G1888" s="77"/>
      <c r="H1888" s="77"/>
      <c r="I1888" s="80"/>
      <c r="J1888" s="77" t="s">
        <v>97</v>
      </c>
      <c r="K1888" s="79" t="s">
        <v>97</v>
      </c>
      <c r="L1888" s="79"/>
      <c r="M1888" s="80"/>
      <c r="N1888" s="79" t="s">
        <v>97</v>
      </c>
      <c r="O1888" s="81" t="str">
        <f t="array" ref="O1888">IF(A1888="", "", (IFNA(IF(A1888="", "", INDEX(UpdateSheet!$L:$L, MATCH(1, (UpdateSheet!$G:$G=MAXIFS(UpdateSheet!$G:$G, UpdateSheet!$H:$H, G1888, UpdateSheet!$G:$G, "&lt;=" &amp; D1888)) * (UpdateSheet!$H:$H=G1888), 0))), "") * J1888) +
(IFNA(IF(A1888="", "", INDEX(UpdateSheet!$P:$P, MATCH(1, (UpdateSheet!$G:$G=MAXIFS(UpdateSheet!$G:$G, UpdateSheet!$M:$M, K1888, UpdateSheet!$G:$G, "&lt;=" &amp; D1888)) * (UpdateSheet!$M:$M=K1888), 0))), "") * N1888)
)
</f>
        <v/>
      </c>
      <c r="P1888" s="86"/>
      <c r="Q1888" s="82" t="str">
        <f t="array" ref="Q1888">IF(A1888="", "", (IFNA(IF(A1888="", "", INDEX(UpdateSheet!$K:$K, MATCH(1, (UpdateSheet!$G:$G=MAXIFS(UpdateSheet!$G:$G, UpdateSheet!$H:$H, G1888, UpdateSheet!$I:$I, J1888, UpdateSheet!$G:$G, "&lt;=" &amp; D1888)) * (UpdateSheet!$H:$H=G1888) *(UpdateSheet!$I:$I=J1888), 0))), "")) +
(IFNA(IF(A1888="", "", INDEX(UpdateSheet!$O:$O, MATCH(1, (UpdateSheet!$G:$G=MAXIFS(UpdateSheet!$G:$G, UpdateSheet!$M:$M, K1888,UpdateSheet!$N:$N, N1888, UpdateSheet!$G:$G, "&lt;=" &amp; D1888)) * (UpdateSheet!$M:$M=K1888) *(UpdateSheet!$N:$N=N1888), 0))), ""))
)
</f>
        <v/>
      </c>
      <c r="R1888" s="81" t="s">
        <v>97</v>
      </c>
      <c r="S1888" s="63"/>
      <c r="T1888" s="87"/>
      <c r="U1888" s="84" t="s">
        <v>97</v>
      </c>
      <c r="V1888" s="84" t="s">
        <v>97</v>
      </c>
      <c r="W1888" s="85" t="b">
        <v>0</v>
      </c>
      <c r="X1888" s="63"/>
      <c r="Y1888" s="63"/>
      <c r="Z1888" s="63"/>
    </row>
    <row r="1889">
      <c r="A1889" s="75"/>
      <c r="B1889" s="94"/>
      <c r="C1889" s="75"/>
      <c r="D1889" s="76"/>
      <c r="E1889" s="75" t="s">
        <v>97</v>
      </c>
      <c r="F1889" s="75" t="s">
        <v>97</v>
      </c>
      <c r="G1889" s="77"/>
      <c r="H1889" s="77"/>
      <c r="I1889" s="80"/>
      <c r="J1889" s="77" t="s">
        <v>97</v>
      </c>
      <c r="K1889" s="79" t="s">
        <v>97</v>
      </c>
      <c r="L1889" s="79"/>
      <c r="M1889" s="80"/>
      <c r="N1889" s="79" t="s">
        <v>97</v>
      </c>
      <c r="O1889" s="81" t="str">
        <f t="array" ref="O1889">IF(A1889="", "", (IFNA(IF(A1889="", "", INDEX(UpdateSheet!$L:$L, MATCH(1, (UpdateSheet!$G:$G=MAXIFS(UpdateSheet!$G:$G, UpdateSheet!$H:$H, G1889, UpdateSheet!$G:$G, "&lt;=" &amp; D1889)) * (UpdateSheet!$H:$H=G1889), 0))), "") * J1889) +
(IFNA(IF(A1889="", "", INDEX(UpdateSheet!$P:$P, MATCH(1, (UpdateSheet!$G:$G=MAXIFS(UpdateSheet!$G:$G, UpdateSheet!$M:$M, K1889, UpdateSheet!$G:$G, "&lt;=" &amp; D1889)) * (UpdateSheet!$M:$M=K1889), 0))), "") * N1889)
)
</f>
        <v/>
      </c>
      <c r="P1889" s="86"/>
      <c r="Q1889" s="82" t="str">
        <f t="array" ref="Q1889">IF(A1889="", "", (IFNA(IF(A1889="", "", INDEX(UpdateSheet!$K:$K, MATCH(1, (UpdateSheet!$G:$G=MAXIFS(UpdateSheet!$G:$G, UpdateSheet!$H:$H, G1889, UpdateSheet!$I:$I, J1889, UpdateSheet!$G:$G, "&lt;=" &amp; D1889)) * (UpdateSheet!$H:$H=G1889) *(UpdateSheet!$I:$I=J1889), 0))), "")) +
(IFNA(IF(A1889="", "", INDEX(UpdateSheet!$O:$O, MATCH(1, (UpdateSheet!$G:$G=MAXIFS(UpdateSheet!$G:$G, UpdateSheet!$M:$M, K1889,UpdateSheet!$N:$N, N1889, UpdateSheet!$G:$G, "&lt;=" &amp; D1889)) * (UpdateSheet!$M:$M=K1889) *(UpdateSheet!$N:$N=N1889), 0))), ""))
)
</f>
        <v/>
      </c>
      <c r="R1889" s="81" t="s">
        <v>97</v>
      </c>
      <c r="S1889" s="63"/>
      <c r="T1889" s="87"/>
      <c r="U1889" s="84" t="s">
        <v>97</v>
      </c>
      <c r="V1889" s="84" t="s">
        <v>97</v>
      </c>
      <c r="W1889" s="85" t="b">
        <v>0</v>
      </c>
      <c r="X1889" s="63"/>
      <c r="Y1889" s="63"/>
      <c r="Z1889" s="63"/>
    </row>
    <row r="1890">
      <c r="A1890" s="75"/>
      <c r="B1890" s="94"/>
      <c r="C1890" s="75"/>
      <c r="D1890" s="76"/>
      <c r="E1890" s="75" t="s">
        <v>97</v>
      </c>
      <c r="F1890" s="75" t="s">
        <v>97</v>
      </c>
      <c r="G1890" s="77"/>
      <c r="H1890" s="77"/>
      <c r="I1890" s="80"/>
      <c r="J1890" s="77" t="s">
        <v>97</v>
      </c>
      <c r="K1890" s="79" t="s">
        <v>97</v>
      </c>
      <c r="L1890" s="79"/>
      <c r="M1890" s="80"/>
      <c r="N1890" s="79" t="s">
        <v>97</v>
      </c>
      <c r="O1890" s="81" t="str">
        <f t="array" ref="O1890">IF(A1890="", "", (IFNA(IF(A1890="", "", INDEX(UpdateSheet!$L:$L, MATCH(1, (UpdateSheet!$G:$G=MAXIFS(UpdateSheet!$G:$G, UpdateSheet!$H:$H, G1890, UpdateSheet!$G:$G, "&lt;=" &amp; D1890)) * (UpdateSheet!$H:$H=G1890), 0))), "") * J1890) +
(IFNA(IF(A1890="", "", INDEX(UpdateSheet!$P:$P, MATCH(1, (UpdateSheet!$G:$G=MAXIFS(UpdateSheet!$G:$G, UpdateSheet!$M:$M, K1890, UpdateSheet!$G:$G, "&lt;=" &amp; D1890)) * (UpdateSheet!$M:$M=K1890), 0))), "") * N1890)
)
</f>
        <v/>
      </c>
      <c r="P1890" s="86"/>
      <c r="Q1890" s="82" t="str">
        <f t="array" ref="Q1890">IF(A1890="", "", (IFNA(IF(A1890="", "", INDEX(UpdateSheet!$K:$K, MATCH(1, (UpdateSheet!$G:$G=MAXIFS(UpdateSheet!$G:$G, UpdateSheet!$H:$H, G1890, UpdateSheet!$I:$I, J1890, UpdateSheet!$G:$G, "&lt;=" &amp; D1890)) * (UpdateSheet!$H:$H=G1890) *(UpdateSheet!$I:$I=J1890), 0))), "")) +
(IFNA(IF(A1890="", "", INDEX(UpdateSheet!$O:$O, MATCH(1, (UpdateSheet!$G:$G=MAXIFS(UpdateSheet!$G:$G, UpdateSheet!$M:$M, K1890,UpdateSheet!$N:$N, N1890, UpdateSheet!$G:$G, "&lt;=" &amp; D1890)) * (UpdateSheet!$M:$M=K1890) *(UpdateSheet!$N:$N=N1890), 0))), ""))
)
</f>
        <v/>
      </c>
      <c r="R1890" s="81" t="s">
        <v>97</v>
      </c>
      <c r="S1890" s="63"/>
      <c r="T1890" s="87"/>
      <c r="U1890" s="84" t="s">
        <v>97</v>
      </c>
      <c r="V1890" s="84" t="s">
        <v>97</v>
      </c>
      <c r="W1890" s="85" t="b">
        <v>0</v>
      </c>
      <c r="X1890" s="63"/>
      <c r="Y1890" s="63"/>
      <c r="Z1890" s="63"/>
    </row>
    <row r="1891">
      <c r="A1891" s="75"/>
      <c r="B1891" s="94"/>
      <c r="C1891" s="75"/>
      <c r="D1891" s="76"/>
      <c r="E1891" s="75" t="s">
        <v>97</v>
      </c>
      <c r="F1891" s="75" t="s">
        <v>97</v>
      </c>
      <c r="G1891" s="77"/>
      <c r="H1891" s="77"/>
      <c r="I1891" s="80"/>
      <c r="J1891" s="77" t="s">
        <v>97</v>
      </c>
      <c r="K1891" s="79" t="s">
        <v>97</v>
      </c>
      <c r="L1891" s="79"/>
      <c r="M1891" s="80"/>
      <c r="N1891" s="79" t="s">
        <v>97</v>
      </c>
      <c r="O1891" s="81" t="str">
        <f t="array" ref="O1891">IF(A1891="", "", (IFNA(IF(A1891="", "", INDEX(UpdateSheet!$L:$L, MATCH(1, (UpdateSheet!$G:$G=MAXIFS(UpdateSheet!$G:$G, UpdateSheet!$H:$H, G1891, UpdateSheet!$G:$G, "&lt;=" &amp; D1891)) * (UpdateSheet!$H:$H=G1891), 0))), "") * J1891) +
(IFNA(IF(A1891="", "", INDEX(UpdateSheet!$P:$P, MATCH(1, (UpdateSheet!$G:$G=MAXIFS(UpdateSheet!$G:$G, UpdateSheet!$M:$M, K1891, UpdateSheet!$G:$G, "&lt;=" &amp; D1891)) * (UpdateSheet!$M:$M=K1891), 0))), "") * N1891)
)
</f>
        <v/>
      </c>
      <c r="P1891" s="86"/>
      <c r="Q1891" s="82" t="str">
        <f t="array" ref="Q1891">IF(A1891="", "", (IFNA(IF(A1891="", "", INDEX(UpdateSheet!$K:$K, MATCH(1, (UpdateSheet!$G:$G=MAXIFS(UpdateSheet!$G:$G, UpdateSheet!$H:$H, G1891, UpdateSheet!$I:$I, J1891, UpdateSheet!$G:$G, "&lt;=" &amp; D1891)) * (UpdateSheet!$H:$H=G1891) *(UpdateSheet!$I:$I=J1891), 0))), "")) +
(IFNA(IF(A1891="", "", INDEX(UpdateSheet!$O:$O, MATCH(1, (UpdateSheet!$G:$G=MAXIFS(UpdateSheet!$G:$G, UpdateSheet!$M:$M, K1891,UpdateSheet!$N:$N, N1891, UpdateSheet!$G:$G, "&lt;=" &amp; D1891)) * (UpdateSheet!$M:$M=K1891) *(UpdateSheet!$N:$N=N1891), 0))), ""))
)
</f>
        <v/>
      </c>
      <c r="R1891" s="81" t="s">
        <v>97</v>
      </c>
      <c r="S1891" s="63"/>
      <c r="T1891" s="87"/>
      <c r="U1891" s="84" t="s">
        <v>97</v>
      </c>
      <c r="V1891" s="84" t="s">
        <v>97</v>
      </c>
      <c r="W1891" s="85" t="b">
        <v>0</v>
      </c>
      <c r="X1891" s="63"/>
      <c r="Y1891" s="63"/>
      <c r="Z1891" s="63"/>
    </row>
  </sheetData>
  <dataValidations>
    <dataValidation type="custom" allowBlank="1" showDropDown="1" sqref="B2:B1891">
      <formula1>countifs(B:B,B2,G:G,G2)=1</formula1>
    </dataValidation>
    <dataValidation type="list" allowBlank="1" showErrorMessage="1" sqref="G3">
      <formula1>UpdateSheet!$D$2:$D$4</formula1>
    </dataValidation>
    <dataValidation type="list" allowBlank="1" showInputMessage="1" showErrorMessage="1" prompt="Click and enter a value from the list of items" sqref="S2:S1891">
      <formula1>"Pending,Delivered,Cancelled"</formula1>
    </dataValidation>
    <dataValidation type="custom" allowBlank="1" showDropDown="1" showInputMessage="1" showErrorMessage="1" prompt="Enter a Enter date format in DD/MM/YYYY valid date" sqref="T2:T1891">
      <formula1>OR(NOT(ISERROR(DATEVALUE(T2))), AND(ISNUMBER(T2), LEFT(CELL("format", T2))="D"))</formula1>
    </dataValidation>
    <dataValidation type="list" allowBlank="1" showInputMessage="1" showErrorMessage="1" prompt="Click and enter a value from range" sqref="X2 X4:X1891">
      <formula1>UpdateSheet!$A$2:$A$30</formula1>
    </dataValidation>
    <dataValidation type="list" allowBlank="1" showErrorMessage="1" sqref="G2 G4:G1891">
      <formula1>UpdateSheet!$D$2:$D$4</formula1>
    </dataValidation>
    <dataValidation type="custom" allowBlank="1" showDropDown="1" showInputMessage="1" showErrorMessage="1" prompt="Enter a Enter date format in DD/MM/YYYY valid date" sqref="D2:D1891">
      <formula1>OR(NOT(ISERROR(DATEVALUE(D2))), AND(ISNUMBER(D2), LEFT(CELL("format", D2))="D"))</formula1>
    </dataValidation>
    <dataValidation type="list" allowBlank="1" showInputMessage="1" showErrorMessage="1" prompt="Click and enter a value from range" sqref="X3">
      <formula1>UpdateSheet!$A$2:$A$25</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9.0"/>
    <col customWidth="1" min="6" max="6" width="22.75"/>
    <col customWidth="1" min="7" max="7" width="22.25"/>
  </cols>
  <sheetData>
    <row r="1">
      <c r="A1" s="35" t="s">
        <v>3</v>
      </c>
      <c r="B1" s="35" t="s">
        <v>69</v>
      </c>
      <c r="C1" s="35" t="s">
        <v>1848</v>
      </c>
      <c r="D1" s="35" t="s">
        <v>1849</v>
      </c>
      <c r="E1" s="35" t="s">
        <v>4</v>
      </c>
      <c r="F1" s="35" t="s">
        <v>98</v>
      </c>
      <c r="G1" s="35" t="s">
        <v>1850</v>
      </c>
      <c r="H1" s="35" t="s">
        <v>99</v>
      </c>
      <c r="I1" s="35" t="s">
        <v>123</v>
      </c>
      <c r="J1" s="63"/>
      <c r="K1" s="63"/>
      <c r="L1" s="63"/>
      <c r="M1" s="63"/>
      <c r="N1" s="63"/>
      <c r="O1" s="63"/>
      <c r="P1" s="63"/>
      <c r="Q1" s="63"/>
      <c r="R1" s="63"/>
      <c r="S1" s="63"/>
      <c r="T1" s="63"/>
      <c r="U1" s="63"/>
      <c r="V1" s="63"/>
      <c r="W1" s="63"/>
      <c r="X1" s="63"/>
      <c r="Y1" s="63"/>
      <c r="Z1" s="63"/>
    </row>
    <row r="2" ht="15.0" customHeight="1">
      <c r="A2" s="83">
        <v>45785.0</v>
      </c>
      <c r="B2" s="84" t="str">
        <f t="array" ref="B2:B1000">IF(A2:A1000 = "", "",TEXT(A2:A1000,"MMMM"))</f>
        <v>May</v>
      </c>
      <c r="C2" s="84" t="str">
        <f t="array" ref="C2:C1000">IF(A2:A1000 = "", "",TEXT(A2:A1000,"dddd"))</f>
        <v>Thursday</v>
      </c>
      <c r="D2" s="84" t="str">
        <f t="array" ref="D2:D1000">IF(A2:A1000 = "", "",TEXT(A2:A1000,"YYYY"))</f>
        <v>2025</v>
      </c>
      <c r="E2" s="53"/>
      <c r="F2" s="55" t="s">
        <v>1851</v>
      </c>
      <c r="G2" s="55" t="s">
        <v>1852</v>
      </c>
      <c r="H2" s="55">
        <v>12000.0</v>
      </c>
      <c r="I2" s="63"/>
      <c r="J2" s="63"/>
      <c r="K2" s="63"/>
      <c r="L2" s="63"/>
      <c r="M2" s="63"/>
      <c r="N2" s="63"/>
      <c r="O2" s="63"/>
      <c r="P2" s="63"/>
      <c r="Q2" s="63"/>
      <c r="R2" s="63"/>
      <c r="S2" s="63"/>
      <c r="T2" s="63"/>
      <c r="U2" s="63"/>
      <c r="V2" s="63"/>
      <c r="W2" s="63"/>
      <c r="X2" s="63"/>
      <c r="Y2" s="63"/>
      <c r="Z2" s="63"/>
    </row>
    <row r="3">
      <c r="A3" s="83">
        <v>45791.0</v>
      </c>
      <c r="B3" s="84" t="s">
        <v>81</v>
      </c>
      <c r="C3" s="84" t="s">
        <v>1853</v>
      </c>
      <c r="D3" s="84" t="s">
        <v>129</v>
      </c>
      <c r="E3" s="53"/>
      <c r="F3" s="55" t="s">
        <v>1851</v>
      </c>
      <c r="G3" s="55" t="s">
        <v>1852</v>
      </c>
      <c r="H3" s="55">
        <v>11000.0</v>
      </c>
      <c r="I3" s="63"/>
      <c r="J3" s="63"/>
      <c r="K3" s="63"/>
      <c r="L3" s="63"/>
      <c r="M3" s="63"/>
      <c r="N3" s="63"/>
      <c r="O3" s="63"/>
      <c r="P3" s="63"/>
      <c r="Q3" s="63"/>
      <c r="R3" s="63"/>
      <c r="S3" s="63"/>
      <c r="T3" s="63"/>
      <c r="U3" s="63"/>
      <c r="V3" s="63"/>
      <c r="W3" s="63"/>
      <c r="X3" s="63"/>
      <c r="Y3" s="63"/>
      <c r="Z3" s="63"/>
    </row>
    <row r="4">
      <c r="A4" s="83">
        <v>45792.0</v>
      </c>
      <c r="B4" s="84" t="s">
        <v>81</v>
      </c>
      <c r="C4" s="84" t="s">
        <v>1854</v>
      </c>
      <c r="D4" s="84" t="s">
        <v>129</v>
      </c>
      <c r="E4" s="53"/>
      <c r="F4" s="55" t="s">
        <v>1851</v>
      </c>
      <c r="G4" s="55" t="s">
        <v>1852</v>
      </c>
      <c r="H4" s="55">
        <v>7000.0</v>
      </c>
      <c r="I4" s="63"/>
      <c r="J4" s="63"/>
      <c r="K4" s="63"/>
      <c r="L4" s="63"/>
      <c r="M4" s="63"/>
      <c r="N4" s="63"/>
      <c r="O4" s="63"/>
      <c r="P4" s="63"/>
      <c r="Q4" s="63"/>
      <c r="R4" s="63"/>
      <c r="S4" s="63"/>
      <c r="T4" s="63"/>
      <c r="U4" s="63"/>
      <c r="V4" s="63"/>
      <c r="W4" s="63"/>
      <c r="X4" s="63"/>
      <c r="Y4" s="63"/>
      <c r="Z4" s="63"/>
    </row>
    <row r="5">
      <c r="A5" s="83">
        <v>45793.0</v>
      </c>
      <c r="B5" s="84" t="s">
        <v>81</v>
      </c>
      <c r="C5" s="84" t="s">
        <v>556</v>
      </c>
      <c r="D5" s="84" t="s">
        <v>129</v>
      </c>
      <c r="E5" s="53"/>
      <c r="F5" s="55" t="s">
        <v>1851</v>
      </c>
      <c r="G5" s="55" t="s">
        <v>1852</v>
      </c>
      <c r="H5" s="55">
        <v>28500.0</v>
      </c>
      <c r="I5" s="63"/>
      <c r="J5" s="63"/>
      <c r="K5" s="63"/>
      <c r="L5" s="63"/>
      <c r="M5" s="63"/>
      <c r="N5" s="63"/>
      <c r="O5" s="63"/>
      <c r="P5" s="63"/>
      <c r="Q5" s="63"/>
      <c r="R5" s="63"/>
      <c r="S5" s="63"/>
      <c r="T5" s="63"/>
      <c r="U5" s="63"/>
      <c r="V5" s="63"/>
      <c r="W5" s="63"/>
      <c r="X5" s="63"/>
      <c r="Y5" s="63"/>
      <c r="Z5" s="63"/>
    </row>
    <row r="6">
      <c r="A6" s="83">
        <v>45794.0</v>
      </c>
      <c r="B6" s="84" t="s">
        <v>81</v>
      </c>
      <c r="C6" s="84" t="s">
        <v>1855</v>
      </c>
      <c r="D6" s="84" t="s">
        <v>129</v>
      </c>
      <c r="E6" s="53"/>
      <c r="F6" s="55" t="s">
        <v>1851</v>
      </c>
      <c r="G6" s="55" t="s">
        <v>1852</v>
      </c>
      <c r="H6" s="55">
        <v>7000.0</v>
      </c>
      <c r="I6" s="63"/>
      <c r="J6" s="63"/>
      <c r="K6" s="63"/>
      <c r="L6" s="63"/>
      <c r="M6" s="63"/>
      <c r="N6" s="63"/>
      <c r="O6" s="63"/>
      <c r="P6" s="63"/>
      <c r="Q6" s="63"/>
      <c r="R6" s="63"/>
      <c r="S6" s="63"/>
      <c r="T6" s="63"/>
      <c r="U6" s="63"/>
      <c r="V6" s="63"/>
      <c r="W6" s="63"/>
      <c r="X6" s="63"/>
      <c r="Y6" s="63"/>
      <c r="Z6" s="63"/>
    </row>
    <row r="7">
      <c r="A7" s="83">
        <v>45778.0</v>
      </c>
      <c r="B7" s="84" t="s">
        <v>81</v>
      </c>
      <c r="C7" s="84" t="s">
        <v>1854</v>
      </c>
      <c r="D7" s="84" t="s">
        <v>129</v>
      </c>
      <c r="E7" s="53"/>
      <c r="F7" s="55" t="s">
        <v>1856</v>
      </c>
      <c r="G7" s="86" t="str">
        <f>IF(F7="Ads","Ads","")</f>
        <v>Ads</v>
      </c>
      <c r="H7" s="55">
        <v>200000.0</v>
      </c>
      <c r="I7" s="63"/>
      <c r="J7" s="63"/>
      <c r="K7" s="63"/>
      <c r="L7" s="63"/>
      <c r="M7" s="63"/>
      <c r="N7" s="63"/>
      <c r="O7" s="63"/>
      <c r="P7" s="63"/>
      <c r="Q7" s="63"/>
      <c r="R7" s="63"/>
      <c r="S7" s="63"/>
      <c r="T7" s="63"/>
      <c r="U7" s="63"/>
      <c r="V7" s="63"/>
      <c r="W7" s="63"/>
      <c r="X7" s="63"/>
      <c r="Y7" s="63"/>
      <c r="Z7" s="63"/>
    </row>
    <row r="8">
      <c r="A8" s="83">
        <v>45779.0</v>
      </c>
      <c r="B8" s="84" t="s">
        <v>81</v>
      </c>
      <c r="C8" s="84" t="s">
        <v>556</v>
      </c>
      <c r="D8" s="84" t="s">
        <v>129</v>
      </c>
      <c r="E8" s="53"/>
      <c r="F8" s="55" t="s">
        <v>1857</v>
      </c>
      <c r="G8" s="55" t="s">
        <v>1858</v>
      </c>
      <c r="H8" s="55">
        <v>30000.0</v>
      </c>
      <c r="I8" s="63"/>
      <c r="J8" s="63"/>
      <c r="K8" s="63"/>
      <c r="L8" s="63"/>
      <c r="M8" s="63"/>
      <c r="N8" s="63"/>
      <c r="O8" s="63"/>
      <c r="P8" s="63"/>
      <c r="Q8" s="63"/>
      <c r="R8" s="63"/>
      <c r="S8" s="63"/>
      <c r="T8" s="63"/>
      <c r="U8" s="63"/>
      <c r="V8" s="63"/>
      <c r="W8" s="63"/>
      <c r="X8" s="63"/>
      <c r="Y8" s="63"/>
      <c r="Z8" s="63"/>
    </row>
    <row r="9">
      <c r="A9" s="83">
        <v>45795.0</v>
      </c>
      <c r="B9" s="84" t="s">
        <v>81</v>
      </c>
      <c r="C9" s="84" t="s">
        <v>1859</v>
      </c>
      <c r="D9" s="84" t="s">
        <v>129</v>
      </c>
      <c r="E9" s="53"/>
      <c r="F9" s="55" t="s">
        <v>1856</v>
      </c>
      <c r="G9" s="86" t="str">
        <f>IF(F9="Ads","Ads","")</f>
        <v>Ads</v>
      </c>
      <c r="H9" s="55">
        <v>150000.0</v>
      </c>
      <c r="I9" s="63"/>
      <c r="J9" s="63"/>
      <c r="K9" s="63"/>
      <c r="L9" s="63"/>
      <c r="M9" s="63"/>
      <c r="N9" s="63"/>
      <c r="O9" s="63"/>
      <c r="P9" s="63"/>
      <c r="Q9" s="63"/>
      <c r="R9" s="63"/>
      <c r="S9" s="63"/>
      <c r="T9" s="63"/>
      <c r="U9" s="63"/>
      <c r="V9" s="63"/>
      <c r="W9" s="63"/>
      <c r="X9" s="63"/>
      <c r="Y9" s="63"/>
      <c r="Z9" s="63"/>
    </row>
    <row r="10">
      <c r="A10" s="83">
        <v>45796.0</v>
      </c>
      <c r="B10" s="84" t="s">
        <v>81</v>
      </c>
      <c r="C10" s="84" t="s">
        <v>1860</v>
      </c>
      <c r="D10" s="84" t="s">
        <v>129</v>
      </c>
      <c r="E10" s="53" t="s">
        <v>14</v>
      </c>
      <c r="F10" s="55" t="s">
        <v>1851</v>
      </c>
      <c r="G10" s="55" t="s">
        <v>1852</v>
      </c>
      <c r="H10" s="55">
        <v>16000.0</v>
      </c>
      <c r="I10" s="63"/>
      <c r="J10" s="63"/>
      <c r="K10" s="63"/>
      <c r="L10" s="63"/>
      <c r="M10" s="63"/>
      <c r="N10" s="63"/>
      <c r="O10" s="63"/>
      <c r="P10" s="63"/>
      <c r="Q10" s="63"/>
      <c r="R10" s="63"/>
      <c r="S10" s="63"/>
      <c r="T10" s="63"/>
      <c r="U10" s="63"/>
      <c r="V10" s="63"/>
      <c r="W10" s="63"/>
      <c r="X10" s="63"/>
      <c r="Y10" s="63"/>
      <c r="Z10" s="63"/>
    </row>
    <row r="11">
      <c r="A11" s="83">
        <v>45797.0</v>
      </c>
      <c r="B11" s="96" t="s">
        <v>81</v>
      </c>
      <c r="C11" s="96" t="s">
        <v>1861</v>
      </c>
      <c r="D11" s="96" t="s">
        <v>129</v>
      </c>
      <c r="E11" s="53" t="s">
        <v>14</v>
      </c>
      <c r="F11" s="55" t="s">
        <v>1851</v>
      </c>
      <c r="G11" s="55" t="s">
        <v>1852</v>
      </c>
      <c r="H11" s="55">
        <v>16000.0</v>
      </c>
      <c r="I11" s="63"/>
      <c r="J11" s="63"/>
      <c r="K11" s="63"/>
      <c r="L11" s="63"/>
      <c r="M11" s="63"/>
      <c r="N11" s="63"/>
      <c r="O11" s="63"/>
      <c r="P11" s="63"/>
      <c r="Q11" s="63"/>
      <c r="R11" s="63"/>
      <c r="S11" s="63"/>
      <c r="T11" s="63"/>
      <c r="U11" s="63"/>
      <c r="V11" s="63"/>
      <c r="W11" s="63"/>
      <c r="X11" s="63"/>
      <c r="Y11" s="63"/>
      <c r="Z11" s="63"/>
    </row>
    <row r="12">
      <c r="A12" s="83">
        <v>45798.0</v>
      </c>
      <c r="B12" s="96" t="s">
        <v>81</v>
      </c>
      <c r="C12" s="84" t="s">
        <v>1853</v>
      </c>
      <c r="D12" s="84" t="s">
        <v>129</v>
      </c>
      <c r="E12" s="53" t="s">
        <v>14</v>
      </c>
      <c r="F12" s="55" t="s">
        <v>1851</v>
      </c>
      <c r="G12" s="55" t="s">
        <v>1852</v>
      </c>
      <c r="H12" s="55">
        <v>4500.0</v>
      </c>
      <c r="I12" s="63"/>
      <c r="J12" s="63"/>
      <c r="K12" s="63"/>
      <c r="L12" s="63"/>
      <c r="M12" s="63"/>
      <c r="N12" s="63"/>
      <c r="O12" s="63"/>
      <c r="P12" s="63"/>
      <c r="Q12" s="63"/>
      <c r="R12" s="63"/>
      <c r="S12" s="63"/>
      <c r="T12" s="63"/>
      <c r="U12" s="63"/>
      <c r="V12" s="63"/>
      <c r="W12" s="63"/>
      <c r="X12" s="63"/>
      <c r="Y12" s="63"/>
      <c r="Z12" s="63"/>
    </row>
    <row r="13">
      <c r="A13" s="83">
        <v>45799.0</v>
      </c>
      <c r="B13" s="84" t="s">
        <v>81</v>
      </c>
      <c r="C13" s="84" t="s">
        <v>1854</v>
      </c>
      <c r="D13" s="84" t="s">
        <v>129</v>
      </c>
      <c r="E13" s="53" t="s">
        <v>14</v>
      </c>
      <c r="F13" s="55" t="s">
        <v>1851</v>
      </c>
      <c r="G13" s="55" t="s">
        <v>1852</v>
      </c>
      <c r="H13" s="55">
        <v>5000.0</v>
      </c>
      <c r="I13" s="63"/>
      <c r="J13" s="63"/>
      <c r="K13" s="63"/>
      <c r="L13" s="63"/>
      <c r="M13" s="63"/>
      <c r="N13" s="63"/>
      <c r="O13" s="63"/>
      <c r="P13" s="63"/>
      <c r="Q13" s="63"/>
      <c r="R13" s="63"/>
      <c r="S13" s="63"/>
      <c r="T13" s="63"/>
      <c r="U13" s="63"/>
      <c r="V13" s="63"/>
      <c r="W13" s="63"/>
      <c r="X13" s="63"/>
      <c r="Y13" s="63"/>
      <c r="Z13" s="63"/>
    </row>
    <row r="14">
      <c r="A14" s="83">
        <v>45801.0</v>
      </c>
      <c r="B14" s="84" t="s">
        <v>81</v>
      </c>
      <c r="C14" s="84" t="s">
        <v>1855</v>
      </c>
      <c r="D14" s="84" t="s">
        <v>129</v>
      </c>
      <c r="E14" s="53" t="s">
        <v>14</v>
      </c>
      <c r="F14" s="55" t="s">
        <v>1851</v>
      </c>
      <c r="G14" s="55" t="s">
        <v>1852</v>
      </c>
      <c r="H14" s="55">
        <v>10500.0</v>
      </c>
      <c r="I14" s="63"/>
      <c r="J14" s="63"/>
      <c r="K14" s="63"/>
      <c r="L14" s="63"/>
      <c r="M14" s="63"/>
      <c r="N14" s="63"/>
      <c r="O14" s="63"/>
      <c r="P14" s="63"/>
      <c r="Q14" s="63"/>
      <c r="R14" s="63"/>
      <c r="S14" s="63"/>
      <c r="T14" s="63"/>
      <c r="U14" s="63"/>
      <c r="V14" s="63"/>
      <c r="W14" s="63"/>
      <c r="X14" s="63"/>
      <c r="Y14" s="63"/>
      <c r="Z14" s="63"/>
    </row>
    <row r="15">
      <c r="A15" s="83">
        <v>45802.0</v>
      </c>
      <c r="B15" s="84" t="s">
        <v>81</v>
      </c>
      <c r="C15" s="84" t="s">
        <v>1859</v>
      </c>
      <c r="D15" s="84" t="s">
        <v>129</v>
      </c>
      <c r="E15" s="53" t="s">
        <v>14</v>
      </c>
      <c r="F15" s="55" t="s">
        <v>1851</v>
      </c>
      <c r="G15" s="55" t="s">
        <v>1862</v>
      </c>
      <c r="H15" s="55">
        <v>7000.0</v>
      </c>
      <c r="I15" s="63"/>
      <c r="J15" s="63"/>
      <c r="K15" s="63"/>
      <c r="L15" s="63"/>
      <c r="M15" s="63"/>
      <c r="N15" s="63"/>
      <c r="O15" s="63"/>
      <c r="P15" s="63"/>
      <c r="Q15" s="63"/>
      <c r="R15" s="63"/>
      <c r="S15" s="63"/>
      <c r="T15" s="63"/>
      <c r="U15" s="63"/>
      <c r="V15" s="63"/>
      <c r="W15" s="63"/>
      <c r="X15" s="63"/>
      <c r="Y15" s="63"/>
      <c r="Z15" s="63"/>
    </row>
    <row r="16">
      <c r="A16" s="83">
        <v>45803.0</v>
      </c>
      <c r="B16" s="84" t="s">
        <v>81</v>
      </c>
      <c r="C16" s="84" t="s">
        <v>1860</v>
      </c>
      <c r="D16" s="84" t="s">
        <v>129</v>
      </c>
      <c r="E16" s="53" t="s">
        <v>14</v>
      </c>
      <c r="F16" s="55" t="s">
        <v>1851</v>
      </c>
      <c r="G16" s="55" t="s">
        <v>1862</v>
      </c>
      <c r="H16" s="55">
        <v>29500.0</v>
      </c>
      <c r="I16" s="63"/>
      <c r="J16" s="63"/>
      <c r="K16" s="63"/>
      <c r="L16" s="63"/>
      <c r="M16" s="63"/>
      <c r="N16" s="63"/>
      <c r="O16" s="63"/>
      <c r="P16" s="63"/>
      <c r="Q16" s="63"/>
      <c r="R16" s="63"/>
      <c r="S16" s="63"/>
      <c r="T16" s="63"/>
      <c r="U16" s="63"/>
      <c r="V16" s="63"/>
      <c r="W16" s="63"/>
      <c r="X16" s="63"/>
      <c r="Y16" s="63"/>
      <c r="Z16" s="63"/>
    </row>
    <row r="17">
      <c r="A17" s="97">
        <v>45807.0</v>
      </c>
      <c r="B17" s="84" t="s">
        <v>81</v>
      </c>
      <c r="C17" s="84" t="s">
        <v>556</v>
      </c>
      <c r="D17" s="84" t="s">
        <v>129</v>
      </c>
      <c r="E17" s="53" t="s">
        <v>14</v>
      </c>
      <c r="F17" s="55" t="s">
        <v>1851</v>
      </c>
      <c r="G17" s="55" t="s">
        <v>1862</v>
      </c>
      <c r="H17" s="55">
        <v>4000.0</v>
      </c>
      <c r="I17" s="63"/>
      <c r="J17" s="63"/>
      <c r="K17" s="63"/>
      <c r="L17" s="63"/>
      <c r="M17" s="63"/>
      <c r="N17" s="63"/>
      <c r="O17" s="63"/>
      <c r="P17" s="63"/>
      <c r="Q17" s="63"/>
      <c r="R17" s="63"/>
      <c r="S17" s="63"/>
      <c r="T17" s="63"/>
      <c r="U17" s="63"/>
      <c r="V17" s="63"/>
      <c r="W17" s="63"/>
      <c r="X17" s="63"/>
      <c r="Y17" s="63"/>
      <c r="Z17" s="63"/>
    </row>
    <row r="18">
      <c r="A18" s="83">
        <v>45808.0</v>
      </c>
      <c r="B18" s="84" t="s">
        <v>81</v>
      </c>
      <c r="C18" s="84" t="s">
        <v>1855</v>
      </c>
      <c r="D18" s="84" t="s">
        <v>129</v>
      </c>
      <c r="E18" s="53" t="s">
        <v>14</v>
      </c>
      <c r="F18" s="55" t="s">
        <v>1856</v>
      </c>
      <c r="G18" s="55" t="s">
        <v>1856</v>
      </c>
      <c r="H18" s="55">
        <v>200000.0</v>
      </c>
      <c r="I18" s="63"/>
      <c r="J18" s="63"/>
      <c r="K18" s="63"/>
      <c r="L18" s="63"/>
      <c r="M18" s="63"/>
      <c r="N18" s="63"/>
      <c r="O18" s="63"/>
      <c r="P18" s="63"/>
      <c r="Q18" s="63"/>
      <c r="R18" s="63"/>
      <c r="S18" s="63"/>
      <c r="T18" s="63"/>
      <c r="U18" s="63"/>
      <c r="V18" s="63"/>
      <c r="W18" s="63"/>
      <c r="X18" s="63"/>
      <c r="Y18" s="63"/>
      <c r="Z18" s="63"/>
    </row>
    <row r="19">
      <c r="A19" s="83">
        <v>45813.0</v>
      </c>
      <c r="B19" s="84" t="s">
        <v>82</v>
      </c>
      <c r="C19" s="84" t="s">
        <v>1854</v>
      </c>
      <c r="D19" s="84" t="s">
        <v>129</v>
      </c>
      <c r="E19" s="53" t="s">
        <v>14</v>
      </c>
      <c r="F19" s="55" t="s">
        <v>1851</v>
      </c>
      <c r="G19" s="55" t="s">
        <v>1862</v>
      </c>
      <c r="H19" s="55">
        <v>11500.0</v>
      </c>
      <c r="I19" s="63"/>
      <c r="J19" s="63"/>
      <c r="K19" s="63"/>
      <c r="L19" s="63"/>
      <c r="M19" s="63"/>
      <c r="N19" s="63"/>
      <c r="O19" s="63"/>
      <c r="P19" s="63"/>
      <c r="Q19" s="63"/>
      <c r="R19" s="63"/>
      <c r="S19" s="63"/>
      <c r="T19" s="63"/>
      <c r="U19" s="63"/>
      <c r="V19" s="63"/>
      <c r="W19" s="63"/>
      <c r="X19" s="63"/>
      <c r="Y19" s="63"/>
      <c r="Z19" s="63"/>
    </row>
    <row r="20">
      <c r="A20" s="83">
        <v>45814.0</v>
      </c>
      <c r="B20" s="84" t="s">
        <v>82</v>
      </c>
      <c r="C20" s="84" t="s">
        <v>556</v>
      </c>
      <c r="D20" s="84" t="s">
        <v>129</v>
      </c>
      <c r="E20" s="53" t="s">
        <v>14</v>
      </c>
      <c r="F20" s="55" t="s">
        <v>1851</v>
      </c>
      <c r="G20" s="55" t="s">
        <v>1862</v>
      </c>
      <c r="H20" s="55">
        <v>12500.0</v>
      </c>
      <c r="I20" s="63"/>
      <c r="J20" s="63"/>
      <c r="K20" s="63"/>
      <c r="L20" s="63"/>
      <c r="M20" s="63"/>
      <c r="N20" s="63"/>
      <c r="O20" s="63"/>
      <c r="P20" s="63"/>
      <c r="Q20" s="63"/>
      <c r="R20" s="63"/>
      <c r="S20" s="63"/>
      <c r="T20" s="63"/>
      <c r="U20" s="63"/>
      <c r="V20" s="63"/>
      <c r="W20" s="63"/>
      <c r="X20" s="63"/>
      <c r="Y20" s="63"/>
      <c r="Z20" s="63"/>
    </row>
    <row r="21">
      <c r="A21" s="83">
        <v>45817.0</v>
      </c>
      <c r="B21" s="84" t="s">
        <v>82</v>
      </c>
      <c r="C21" s="84" t="s">
        <v>1860</v>
      </c>
      <c r="D21" s="84" t="s">
        <v>129</v>
      </c>
      <c r="E21" s="53" t="s">
        <v>14</v>
      </c>
      <c r="F21" s="55" t="s">
        <v>1851</v>
      </c>
      <c r="G21" s="55" t="s">
        <v>1862</v>
      </c>
      <c r="H21" s="55">
        <v>3000.0</v>
      </c>
      <c r="I21" s="63"/>
      <c r="J21" s="63"/>
      <c r="K21" s="63"/>
      <c r="L21" s="63"/>
      <c r="M21" s="63"/>
      <c r="N21" s="63"/>
      <c r="O21" s="63"/>
      <c r="P21" s="63"/>
      <c r="Q21" s="63"/>
      <c r="R21" s="63"/>
      <c r="S21" s="63"/>
      <c r="T21" s="63"/>
      <c r="U21" s="63"/>
      <c r="V21" s="63"/>
      <c r="W21" s="63"/>
      <c r="X21" s="63"/>
      <c r="Y21" s="63"/>
      <c r="Z21" s="63"/>
    </row>
    <row r="22">
      <c r="A22" s="83">
        <v>45818.0</v>
      </c>
      <c r="B22" s="84" t="s">
        <v>82</v>
      </c>
      <c r="C22" s="84" t="s">
        <v>1861</v>
      </c>
      <c r="D22" s="84" t="s">
        <v>129</v>
      </c>
      <c r="E22" s="53" t="s">
        <v>14</v>
      </c>
      <c r="F22" s="55" t="s">
        <v>1856</v>
      </c>
      <c r="G22" s="86" t="str">
        <f>IF(F22="Ads","Ads","")</f>
        <v>Ads</v>
      </c>
      <c r="H22" s="55">
        <v>150000.0</v>
      </c>
      <c r="I22" s="63"/>
      <c r="J22" s="63"/>
      <c r="K22" s="63"/>
      <c r="L22" s="63"/>
      <c r="M22" s="63"/>
      <c r="N22" s="63"/>
      <c r="O22" s="63"/>
      <c r="P22" s="63"/>
      <c r="Q22" s="63"/>
      <c r="R22" s="63"/>
      <c r="S22" s="63"/>
      <c r="T22" s="63"/>
      <c r="U22" s="63"/>
      <c r="V22" s="63"/>
      <c r="W22" s="63"/>
      <c r="X22" s="63"/>
      <c r="Y22" s="63"/>
      <c r="Z22" s="63"/>
    </row>
    <row r="23">
      <c r="A23" s="83">
        <v>45822.0</v>
      </c>
      <c r="B23" s="84" t="s">
        <v>82</v>
      </c>
      <c r="C23" s="84" t="s">
        <v>1855</v>
      </c>
      <c r="D23" s="84" t="s">
        <v>129</v>
      </c>
      <c r="E23" s="53" t="s">
        <v>14</v>
      </c>
      <c r="F23" s="55" t="s">
        <v>1851</v>
      </c>
      <c r="G23" s="55" t="s">
        <v>1862</v>
      </c>
      <c r="H23" s="55">
        <v>3000.0</v>
      </c>
      <c r="I23" s="63"/>
      <c r="J23" s="63"/>
      <c r="K23" s="63"/>
      <c r="L23" s="63"/>
      <c r="M23" s="63"/>
      <c r="N23" s="63"/>
      <c r="O23" s="63"/>
      <c r="P23" s="63"/>
      <c r="Q23" s="63"/>
      <c r="R23" s="63"/>
      <c r="S23" s="63"/>
      <c r="T23" s="63"/>
      <c r="U23" s="63"/>
      <c r="V23" s="63"/>
      <c r="W23" s="63"/>
      <c r="X23" s="63"/>
      <c r="Y23" s="63"/>
      <c r="Z23" s="63"/>
    </row>
    <row r="24">
      <c r="A24" s="83">
        <v>45824.0</v>
      </c>
      <c r="B24" s="84" t="s">
        <v>82</v>
      </c>
      <c r="C24" s="84" t="s">
        <v>1860</v>
      </c>
      <c r="D24" s="84" t="s">
        <v>129</v>
      </c>
      <c r="E24" s="53" t="s">
        <v>14</v>
      </c>
      <c r="F24" s="55" t="s">
        <v>1851</v>
      </c>
      <c r="G24" s="55" t="s">
        <v>1862</v>
      </c>
      <c r="H24" s="55">
        <v>6000.0</v>
      </c>
      <c r="I24" s="63"/>
      <c r="J24" s="63"/>
      <c r="K24" s="63"/>
      <c r="L24" s="63"/>
      <c r="M24" s="63"/>
      <c r="N24" s="63"/>
      <c r="O24" s="63"/>
      <c r="P24" s="63"/>
      <c r="Q24" s="63"/>
      <c r="R24" s="63"/>
      <c r="S24" s="63"/>
      <c r="T24" s="63"/>
      <c r="U24" s="63"/>
      <c r="V24" s="63"/>
      <c r="W24" s="63"/>
      <c r="X24" s="63"/>
      <c r="Y24" s="63"/>
      <c r="Z24" s="63"/>
    </row>
    <row r="25">
      <c r="A25" s="83">
        <v>45825.0</v>
      </c>
      <c r="B25" s="84" t="s">
        <v>82</v>
      </c>
      <c r="C25" s="84" t="s">
        <v>1861</v>
      </c>
      <c r="D25" s="84" t="s">
        <v>129</v>
      </c>
      <c r="E25" s="53" t="s">
        <v>14</v>
      </c>
      <c r="F25" s="55" t="s">
        <v>1851</v>
      </c>
      <c r="G25" s="55" t="s">
        <v>1862</v>
      </c>
      <c r="H25" s="55">
        <v>5500.0</v>
      </c>
      <c r="I25" s="63"/>
      <c r="J25" s="63"/>
      <c r="K25" s="63"/>
      <c r="L25" s="63"/>
      <c r="M25" s="63"/>
      <c r="N25" s="63"/>
      <c r="O25" s="63"/>
      <c r="P25" s="63"/>
      <c r="Q25" s="63"/>
      <c r="R25" s="63"/>
      <c r="S25" s="63"/>
      <c r="T25" s="63"/>
      <c r="U25" s="63"/>
      <c r="V25" s="63"/>
      <c r="W25" s="63"/>
      <c r="X25" s="63"/>
      <c r="Y25" s="63"/>
      <c r="Z25" s="63"/>
    </row>
    <row r="26">
      <c r="A26" s="83">
        <v>45825.0</v>
      </c>
      <c r="B26" s="84" t="s">
        <v>82</v>
      </c>
      <c r="C26" s="84" t="s">
        <v>1861</v>
      </c>
      <c r="D26" s="84" t="s">
        <v>129</v>
      </c>
      <c r="E26" s="53" t="s">
        <v>14</v>
      </c>
      <c r="F26" s="55" t="s">
        <v>1856</v>
      </c>
      <c r="G26" s="86" t="str">
        <f>IF(F26="Ads","Ads","")</f>
        <v>Ads</v>
      </c>
      <c r="H26" s="55">
        <v>200000.0</v>
      </c>
      <c r="I26" s="63"/>
      <c r="J26" s="63"/>
      <c r="K26" s="63"/>
      <c r="L26" s="63"/>
      <c r="M26" s="63"/>
      <c r="N26" s="63"/>
      <c r="O26" s="63"/>
      <c r="P26" s="63"/>
      <c r="Q26" s="63"/>
      <c r="R26" s="63"/>
      <c r="S26" s="63"/>
      <c r="T26" s="63"/>
      <c r="U26" s="63"/>
      <c r="V26" s="63"/>
      <c r="W26" s="63"/>
      <c r="X26" s="63"/>
      <c r="Y26" s="63"/>
      <c r="Z26" s="63"/>
    </row>
    <row r="27">
      <c r="A27" s="83">
        <v>45825.0</v>
      </c>
      <c r="B27" s="84" t="s">
        <v>82</v>
      </c>
      <c r="C27" s="84" t="s">
        <v>1861</v>
      </c>
      <c r="D27" s="84" t="s">
        <v>129</v>
      </c>
      <c r="E27" s="53" t="s">
        <v>14</v>
      </c>
      <c r="F27" s="55" t="s">
        <v>1863</v>
      </c>
      <c r="G27" s="55" t="s">
        <v>1864</v>
      </c>
      <c r="H27" s="55">
        <v>5000.0</v>
      </c>
      <c r="I27" s="63"/>
      <c r="J27" s="63"/>
      <c r="K27" s="63"/>
      <c r="L27" s="63"/>
      <c r="M27" s="63"/>
      <c r="N27" s="63"/>
      <c r="O27" s="63"/>
      <c r="P27" s="63"/>
      <c r="Q27" s="63"/>
      <c r="R27" s="63"/>
      <c r="S27" s="63"/>
      <c r="T27" s="63"/>
      <c r="U27" s="63"/>
      <c r="V27" s="63"/>
      <c r="W27" s="63"/>
      <c r="X27" s="63"/>
      <c r="Y27" s="63"/>
      <c r="Z27" s="63"/>
    </row>
    <row r="28">
      <c r="A28" s="83">
        <v>45827.0</v>
      </c>
      <c r="B28" s="84" t="s">
        <v>82</v>
      </c>
      <c r="C28" s="84" t="s">
        <v>1854</v>
      </c>
      <c r="D28" s="84" t="s">
        <v>129</v>
      </c>
      <c r="E28" s="53" t="s">
        <v>14</v>
      </c>
      <c r="F28" s="55" t="s">
        <v>1851</v>
      </c>
      <c r="G28" s="55" t="s">
        <v>1862</v>
      </c>
      <c r="H28" s="55">
        <v>12000.0</v>
      </c>
      <c r="I28" s="63"/>
      <c r="J28" s="63"/>
      <c r="K28" s="63"/>
      <c r="L28" s="63"/>
      <c r="M28" s="63"/>
      <c r="N28" s="63"/>
      <c r="O28" s="63"/>
      <c r="P28" s="63"/>
      <c r="Q28" s="63"/>
      <c r="R28" s="63"/>
      <c r="S28" s="63"/>
      <c r="T28" s="63"/>
      <c r="U28" s="63"/>
      <c r="V28" s="63"/>
      <c r="W28" s="63"/>
      <c r="X28" s="63"/>
      <c r="Y28" s="63"/>
      <c r="Z28" s="63"/>
    </row>
    <row r="29">
      <c r="A29" s="83">
        <v>45828.0</v>
      </c>
      <c r="B29" s="84" t="s">
        <v>82</v>
      </c>
      <c r="C29" s="84" t="s">
        <v>556</v>
      </c>
      <c r="D29" s="84" t="s">
        <v>129</v>
      </c>
      <c r="E29" s="53" t="s">
        <v>14</v>
      </c>
      <c r="F29" s="55" t="s">
        <v>1851</v>
      </c>
      <c r="G29" s="55" t="s">
        <v>1862</v>
      </c>
      <c r="H29" s="55">
        <v>17000.0</v>
      </c>
      <c r="I29" s="63"/>
      <c r="J29" s="63"/>
      <c r="K29" s="63"/>
      <c r="L29" s="63"/>
      <c r="M29" s="63"/>
      <c r="N29" s="63"/>
      <c r="O29" s="63"/>
      <c r="P29" s="63"/>
      <c r="Q29" s="63"/>
      <c r="R29" s="63"/>
      <c r="S29" s="63"/>
      <c r="T29" s="63"/>
      <c r="U29" s="63"/>
      <c r="V29" s="63"/>
      <c r="W29" s="63"/>
      <c r="X29" s="63"/>
      <c r="Y29" s="63"/>
      <c r="Z29" s="63"/>
    </row>
    <row r="30">
      <c r="A30" s="83">
        <v>45832.0</v>
      </c>
      <c r="B30" s="84" t="s">
        <v>82</v>
      </c>
      <c r="C30" s="84" t="s">
        <v>1861</v>
      </c>
      <c r="D30" s="84" t="s">
        <v>129</v>
      </c>
      <c r="E30" s="53" t="s">
        <v>14</v>
      </c>
      <c r="F30" s="55" t="s">
        <v>1856</v>
      </c>
      <c r="G30" s="86" t="str">
        <f>IF(F30="Ads","Ads","")</f>
        <v>Ads</v>
      </c>
      <c r="H30" s="55">
        <v>200000.0</v>
      </c>
      <c r="I30" s="63"/>
      <c r="J30" s="63"/>
      <c r="K30" s="63"/>
      <c r="L30" s="63"/>
      <c r="M30" s="63"/>
      <c r="N30" s="63"/>
      <c r="O30" s="63"/>
      <c r="P30" s="63"/>
      <c r="Q30" s="63"/>
      <c r="R30" s="63"/>
      <c r="S30" s="63"/>
      <c r="T30" s="63"/>
      <c r="U30" s="63"/>
      <c r="V30" s="63"/>
      <c r="W30" s="63"/>
      <c r="X30" s="63"/>
      <c r="Y30" s="63"/>
      <c r="Z30" s="63"/>
    </row>
    <row r="31">
      <c r="A31" s="83">
        <v>45833.0</v>
      </c>
      <c r="B31" s="84" t="s">
        <v>82</v>
      </c>
      <c r="C31" s="84" t="s">
        <v>1853</v>
      </c>
      <c r="D31" s="84" t="s">
        <v>129</v>
      </c>
      <c r="E31" s="53" t="s">
        <v>14</v>
      </c>
      <c r="F31" s="55" t="s">
        <v>1851</v>
      </c>
      <c r="G31" s="55" t="s">
        <v>1862</v>
      </c>
      <c r="H31" s="55">
        <v>5000.0</v>
      </c>
      <c r="I31" s="63"/>
      <c r="J31" s="63"/>
      <c r="K31" s="63"/>
      <c r="L31" s="63"/>
      <c r="M31" s="63"/>
      <c r="N31" s="63"/>
      <c r="O31" s="63"/>
      <c r="P31" s="63"/>
      <c r="Q31" s="63"/>
      <c r="R31" s="63"/>
      <c r="S31" s="63"/>
      <c r="T31" s="63"/>
      <c r="U31" s="63"/>
      <c r="V31" s="63"/>
      <c r="W31" s="63"/>
      <c r="X31" s="63"/>
      <c r="Y31" s="63"/>
      <c r="Z31" s="63"/>
    </row>
    <row r="32">
      <c r="A32" s="83">
        <v>45834.0</v>
      </c>
      <c r="B32" s="84" t="s">
        <v>82</v>
      </c>
      <c r="C32" s="84" t="s">
        <v>1854</v>
      </c>
      <c r="D32" s="84" t="s">
        <v>129</v>
      </c>
      <c r="E32" s="53" t="s">
        <v>14</v>
      </c>
      <c r="F32" s="55" t="s">
        <v>1851</v>
      </c>
      <c r="G32" s="55" t="s">
        <v>1862</v>
      </c>
      <c r="H32" s="55">
        <v>18000.0</v>
      </c>
      <c r="I32" s="63"/>
      <c r="J32" s="63"/>
      <c r="K32" s="63"/>
      <c r="L32" s="63"/>
      <c r="M32" s="63"/>
      <c r="N32" s="63"/>
      <c r="O32" s="63"/>
      <c r="P32" s="63"/>
      <c r="Q32" s="63"/>
      <c r="R32" s="63"/>
      <c r="S32" s="63"/>
      <c r="T32" s="63"/>
      <c r="U32" s="63"/>
      <c r="V32" s="63"/>
      <c r="W32" s="63"/>
      <c r="X32" s="63"/>
      <c r="Y32" s="63"/>
      <c r="Z32" s="63"/>
    </row>
    <row r="33">
      <c r="A33" s="83">
        <v>45835.0</v>
      </c>
      <c r="B33" s="84" t="s">
        <v>82</v>
      </c>
      <c r="C33" s="84" t="s">
        <v>556</v>
      </c>
      <c r="D33" s="84" t="s">
        <v>129</v>
      </c>
      <c r="E33" s="53" t="s">
        <v>14</v>
      </c>
      <c r="F33" s="55" t="s">
        <v>1851</v>
      </c>
      <c r="G33" s="55" t="s">
        <v>1862</v>
      </c>
      <c r="H33" s="55">
        <v>5000.0</v>
      </c>
      <c r="I33" s="63"/>
      <c r="J33" s="63"/>
      <c r="K33" s="63"/>
      <c r="L33" s="63"/>
      <c r="M33" s="63"/>
      <c r="N33" s="63"/>
      <c r="O33" s="63"/>
      <c r="P33" s="63"/>
      <c r="Q33" s="63"/>
      <c r="R33" s="63"/>
      <c r="S33" s="63"/>
      <c r="T33" s="63"/>
      <c r="U33" s="63"/>
      <c r="V33" s="63"/>
      <c r="W33" s="63"/>
      <c r="X33" s="63"/>
      <c r="Y33" s="63"/>
      <c r="Z33" s="63"/>
    </row>
    <row r="34">
      <c r="A34" s="83">
        <v>45837.0</v>
      </c>
      <c r="B34" s="84" t="s">
        <v>82</v>
      </c>
      <c r="C34" s="84" t="s">
        <v>1859</v>
      </c>
      <c r="D34" s="84" t="s">
        <v>129</v>
      </c>
      <c r="E34" s="53" t="s">
        <v>14</v>
      </c>
      <c r="F34" s="55" t="s">
        <v>1856</v>
      </c>
      <c r="G34" s="86" t="str">
        <f>IF(F34="Ads","Ads","")</f>
        <v>Ads</v>
      </c>
      <c r="H34" s="55">
        <v>200000.0</v>
      </c>
      <c r="I34" s="63"/>
      <c r="J34" s="63"/>
      <c r="K34" s="63"/>
      <c r="L34" s="63"/>
      <c r="M34" s="63"/>
      <c r="N34" s="63"/>
      <c r="O34" s="63"/>
      <c r="P34" s="63"/>
      <c r="Q34" s="63"/>
      <c r="R34" s="63"/>
      <c r="S34" s="63"/>
      <c r="T34" s="63"/>
      <c r="U34" s="63"/>
      <c r="V34" s="63"/>
      <c r="W34" s="63"/>
      <c r="X34" s="63"/>
      <c r="Y34" s="63"/>
      <c r="Z34" s="63"/>
    </row>
    <row r="35">
      <c r="A35" s="83">
        <v>45838.0</v>
      </c>
      <c r="B35" s="84" t="s">
        <v>82</v>
      </c>
      <c r="C35" s="84" t="s">
        <v>1860</v>
      </c>
      <c r="D35" s="84" t="s">
        <v>129</v>
      </c>
      <c r="E35" s="53" t="s">
        <v>14</v>
      </c>
      <c r="F35" s="55" t="s">
        <v>1857</v>
      </c>
      <c r="G35" s="55" t="s">
        <v>1858</v>
      </c>
      <c r="H35" s="55">
        <v>15000.0</v>
      </c>
      <c r="I35" s="63"/>
      <c r="J35" s="63"/>
      <c r="K35" s="63"/>
      <c r="L35" s="63"/>
      <c r="M35" s="63"/>
      <c r="N35" s="63"/>
      <c r="O35" s="63"/>
      <c r="P35" s="63"/>
      <c r="Q35" s="63"/>
      <c r="R35" s="63"/>
      <c r="S35" s="63"/>
      <c r="T35" s="63"/>
      <c r="U35" s="63"/>
      <c r="V35" s="63"/>
      <c r="W35" s="63"/>
      <c r="X35" s="63"/>
      <c r="Y35" s="63"/>
      <c r="Z35" s="63"/>
    </row>
    <row r="36">
      <c r="A36" s="83">
        <v>45838.0</v>
      </c>
      <c r="B36" s="84" t="s">
        <v>82</v>
      </c>
      <c r="C36" s="84" t="s">
        <v>1860</v>
      </c>
      <c r="D36" s="84" t="s">
        <v>129</v>
      </c>
      <c r="E36" s="53" t="s">
        <v>14</v>
      </c>
      <c r="F36" s="55" t="s">
        <v>1863</v>
      </c>
      <c r="G36" s="55" t="s">
        <v>1865</v>
      </c>
      <c r="H36" s="55">
        <v>44200.0</v>
      </c>
      <c r="I36" s="63"/>
      <c r="J36" s="63"/>
      <c r="K36" s="63"/>
      <c r="L36" s="63"/>
      <c r="M36" s="63"/>
      <c r="N36" s="63"/>
      <c r="O36" s="63"/>
      <c r="P36" s="63"/>
      <c r="Q36" s="63"/>
      <c r="R36" s="63"/>
      <c r="S36" s="63"/>
      <c r="T36" s="63"/>
      <c r="U36" s="63"/>
      <c r="V36" s="63"/>
      <c r="W36" s="63"/>
      <c r="X36" s="63"/>
      <c r="Y36" s="63"/>
      <c r="Z36" s="63"/>
    </row>
    <row r="37">
      <c r="A37" s="83">
        <v>45838.0</v>
      </c>
      <c r="B37" s="84" t="s">
        <v>82</v>
      </c>
      <c r="C37" s="84" t="s">
        <v>1860</v>
      </c>
      <c r="D37" s="84" t="s">
        <v>129</v>
      </c>
      <c r="E37" s="53" t="s">
        <v>14</v>
      </c>
      <c r="F37" s="55" t="s">
        <v>1856</v>
      </c>
      <c r="G37" s="55" t="s">
        <v>1866</v>
      </c>
      <c r="H37" s="55">
        <v>150000.0</v>
      </c>
      <c r="I37" s="63"/>
      <c r="J37" s="63"/>
      <c r="K37" s="63"/>
      <c r="L37" s="63"/>
      <c r="M37" s="63"/>
      <c r="N37" s="63"/>
      <c r="O37" s="63"/>
      <c r="P37" s="63"/>
      <c r="Q37" s="63"/>
      <c r="R37" s="63"/>
      <c r="S37" s="63"/>
      <c r="T37" s="63"/>
      <c r="U37" s="63"/>
      <c r="V37" s="63"/>
      <c r="W37" s="63"/>
      <c r="X37" s="63"/>
      <c r="Y37" s="63"/>
      <c r="Z37" s="63"/>
    </row>
    <row r="38">
      <c r="A38" s="83">
        <v>45841.0</v>
      </c>
      <c r="B38" s="84" t="s">
        <v>83</v>
      </c>
      <c r="C38" s="84" t="s">
        <v>1854</v>
      </c>
      <c r="D38" s="84" t="s">
        <v>129</v>
      </c>
      <c r="E38" s="53" t="s">
        <v>14</v>
      </c>
      <c r="F38" s="55" t="s">
        <v>1856</v>
      </c>
      <c r="G38" s="86" t="str">
        <f t="shared" ref="G38:G39" si="1">IF(F38="Ads","Ads","")</f>
        <v>Ads</v>
      </c>
      <c r="H38" s="55">
        <v>200000.0</v>
      </c>
      <c r="I38" s="63"/>
      <c r="J38" s="63"/>
      <c r="K38" s="63"/>
      <c r="L38" s="63"/>
      <c r="M38" s="63"/>
      <c r="N38" s="63"/>
      <c r="O38" s="63"/>
      <c r="P38" s="63"/>
      <c r="Q38" s="63"/>
      <c r="R38" s="63"/>
      <c r="S38" s="63"/>
      <c r="T38" s="63"/>
      <c r="U38" s="63"/>
      <c r="V38" s="63"/>
      <c r="W38" s="63"/>
      <c r="X38" s="63"/>
      <c r="Y38" s="63"/>
      <c r="Z38" s="63"/>
    </row>
    <row r="39">
      <c r="A39" s="83">
        <v>45852.0</v>
      </c>
      <c r="B39" s="84" t="s">
        <v>83</v>
      </c>
      <c r="C39" s="84" t="s">
        <v>1860</v>
      </c>
      <c r="D39" s="84" t="s">
        <v>129</v>
      </c>
      <c r="E39" s="53" t="s">
        <v>14</v>
      </c>
      <c r="F39" s="55" t="s">
        <v>1856</v>
      </c>
      <c r="G39" s="86" t="str">
        <f t="shared" si="1"/>
        <v>Ads</v>
      </c>
      <c r="H39" s="55">
        <v>200000.0</v>
      </c>
      <c r="I39" s="63"/>
      <c r="J39" s="63"/>
      <c r="K39" s="63"/>
      <c r="L39" s="63"/>
      <c r="M39" s="63"/>
      <c r="N39" s="63"/>
      <c r="O39" s="63"/>
      <c r="P39" s="63"/>
      <c r="Q39" s="63"/>
      <c r="R39" s="63"/>
      <c r="S39" s="63"/>
      <c r="T39" s="63"/>
      <c r="U39" s="63"/>
      <c r="V39" s="63"/>
      <c r="W39" s="63"/>
      <c r="X39" s="63"/>
      <c r="Y39" s="63"/>
      <c r="Z39" s="63"/>
    </row>
    <row r="40">
      <c r="A40" s="83">
        <v>45853.0</v>
      </c>
      <c r="B40" s="84" t="s">
        <v>83</v>
      </c>
      <c r="C40" s="84" t="s">
        <v>1861</v>
      </c>
      <c r="D40" s="84" t="s">
        <v>129</v>
      </c>
      <c r="E40" s="53" t="s">
        <v>14</v>
      </c>
      <c r="F40" s="55" t="s">
        <v>1851</v>
      </c>
      <c r="G40" s="55" t="s">
        <v>1862</v>
      </c>
      <c r="H40" s="55">
        <v>7500.0</v>
      </c>
      <c r="I40" s="63"/>
      <c r="J40" s="63"/>
      <c r="K40" s="63"/>
      <c r="L40" s="63"/>
      <c r="M40" s="63"/>
      <c r="N40" s="63"/>
      <c r="O40" s="63"/>
      <c r="P40" s="63"/>
      <c r="Q40" s="63"/>
      <c r="R40" s="63"/>
      <c r="S40" s="63"/>
      <c r="T40" s="63"/>
      <c r="U40" s="63"/>
      <c r="V40" s="63"/>
      <c r="W40" s="63"/>
      <c r="X40" s="63"/>
      <c r="Y40" s="63"/>
      <c r="Z40" s="63"/>
    </row>
    <row r="41">
      <c r="A41" s="83">
        <v>45857.0</v>
      </c>
      <c r="B41" s="84" t="s">
        <v>83</v>
      </c>
      <c r="C41" s="84" t="s">
        <v>1855</v>
      </c>
      <c r="D41" s="84" t="s">
        <v>129</v>
      </c>
      <c r="E41" s="53" t="s">
        <v>14</v>
      </c>
      <c r="F41" s="55" t="s">
        <v>1851</v>
      </c>
      <c r="G41" s="55" t="s">
        <v>1862</v>
      </c>
      <c r="H41" s="55">
        <v>3000.0</v>
      </c>
      <c r="I41" s="63"/>
      <c r="J41" s="63"/>
      <c r="K41" s="63"/>
      <c r="L41" s="63"/>
      <c r="M41" s="63"/>
      <c r="N41" s="63"/>
      <c r="O41" s="63"/>
      <c r="P41" s="63"/>
      <c r="Q41" s="63"/>
      <c r="R41" s="63"/>
      <c r="S41" s="63"/>
      <c r="T41" s="63"/>
      <c r="U41" s="63"/>
      <c r="V41" s="63"/>
      <c r="W41" s="63"/>
      <c r="X41" s="63"/>
      <c r="Y41" s="63"/>
      <c r="Z41" s="63"/>
    </row>
    <row r="42">
      <c r="A42" s="83">
        <v>45858.0</v>
      </c>
      <c r="B42" s="84" t="s">
        <v>83</v>
      </c>
      <c r="C42" s="84" t="s">
        <v>1859</v>
      </c>
      <c r="D42" s="84" t="s">
        <v>129</v>
      </c>
      <c r="E42" s="53" t="s">
        <v>14</v>
      </c>
      <c r="F42" s="55" t="s">
        <v>1856</v>
      </c>
      <c r="G42" s="86" t="str">
        <f>IF(F42="Ads","Ads","")</f>
        <v>Ads</v>
      </c>
      <c r="H42" s="55">
        <v>200000.0</v>
      </c>
      <c r="I42" s="63"/>
      <c r="J42" s="63"/>
      <c r="K42" s="63"/>
      <c r="L42" s="63"/>
      <c r="M42" s="63"/>
      <c r="N42" s="63"/>
      <c r="O42" s="63"/>
      <c r="P42" s="63"/>
      <c r="Q42" s="63"/>
      <c r="R42" s="63"/>
      <c r="S42" s="63"/>
      <c r="T42" s="63"/>
      <c r="U42" s="63"/>
      <c r="V42" s="63"/>
      <c r="W42" s="63"/>
      <c r="X42" s="63"/>
      <c r="Y42" s="63"/>
      <c r="Z42" s="63"/>
    </row>
    <row r="43">
      <c r="A43" s="83">
        <v>45864.0</v>
      </c>
      <c r="B43" s="84" t="s">
        <v>83</v>
      </c>
      <c r="C43" s="84" t="s">
        <v>1855</v>
      </c>
      <c r="D43" s="84" t="s">
        <v>129</v>
      </c>
      <c r="E43" s="53" t="s">
        <v>14</v>
      </c>
      <c r="F43" s="55" t="s">
        <v>1851</v>
      </c>
      <c r="G43" s="55" t="s">
        <v>1862</v>
      </c>
      <c r="H43" s="55">
        <v>8500.0</v>
      </c>
      <c r="I43" s="63"/>
      <c r="J43" s="63"/>
      <c r="K43" s="63"/>
      <c r="L43" s="63"/>
      <c r="M43" s="63"/>
      <c r="N43" s="63"/>
      <c r="O43" s="63"/>
      <c r="P43" s="63"/>
      <c r="Q43" s="63"/>
      <c r="R43" s="63"/>
      <c r="S43" s="63"/>
      <c r="T43" s="63"/>
      <c r="U43" s="63"/>
      <c r="V43" s="63"/>
      <c r="W43" s="63"/>
      <c r="X43" s="63"/>
      <c r="Y43" s="63"/>
      <c r="Z43" s="63"/>
    </row>
    <row r="44">
      <c r="A44" s="83">
        <v>45865.0</v>
      </c>
      <c r="B44" s="84" t="s">
        <v>83</v>
      </c>
      <c r="C44" s="84" t="s">
        <v>1859</v>
      </c>
      <c r="D44" s="84" t="s">
        <v>129</v>
      </c>
      <c r="E44" s="53" t="s">
        <v>14</v>
      </c>
      <c r="F44" s="55" t="s">
        <v>1856</v>
      </c>
      <c r="G44" s="86" t="str">
        <f>IF(F44="Ads","Ads","")</f>
        <v>Ads</v>
      </c>
      <c r="H44" s="55">
        <v>200000.0</v>
      </c>
      <c r="I44" s="63"/>
      <c r="J44" s="63"/>
      <c r="K44" s="63"/>
      <c r="L44" s="63"/>
      <c r="M44" s="63"/>
      <c r="N44" s="63"/>
      <c r="O44" s="63"/>
      <c r="P44" s="63"/>
      <c r="Q44" s="63"/>
      <c r="R44" s="63"/>
      <c r="S44" s="63"/>
      <c r="T44" s="63"/>
      <c r="U44" s="63"/>
      <c r="V44" s="63"/>
      <c r="W44" s="63"/>
      <c r="X44" s="63"/>
      <c r="Y44" s="63"/>
      <c r="Z44" s="63"/>
    </row>
    <row r="45">
      <c r="A45" s="83">
        <v>45866.0</v>
      </c>
      <c r="B45" s="84" t="s">
        <v>83</v>
      </c>
      <c r="C45" s="84" t="s">
        <v>1860</v>
      </c>
      <c r="D45" s="84" t="s">
        <v>129</v>
      </c>
      <c r="E45" s="53" t="s">
        <v>14</v>
      </c>
      <c r="F45" s="55" t="s">
        <v>1851</v>
      </c>
      <c r="G45" s="55" t="s">
        <v>1862</v>
      </c>
      <c r="H45" s="55">
        <v>19500.0</v>
      </c>
      <c r="I45" s="63"/>
      <c r="J45" s="63"/>
      <c r="K45" s="63"/>
      <c r="L45" s="63"/>
      <c r="M45" s="63"/>
      <c r="N45" s="63"/>
      <c r="O45" s="63"/>
      <c r="P45" s="63"/>
      <c r="Q45" s="63"/>
      <c r="R45" s="63"/>
      <c r="S45" s="63"/>
      <c r="T45" s="63"/>
      <c r="U45" s="63"/>
      <c r="V45" s="63"/>
      <c r="W45" s="63"/>
      <c r="X45" s="63"/>
      <c r="Y45" s="63"/>
      <c r="Z45" s="63"/>
    </row>
    <row r="46">
      <c r="A46" s="83">
        <v>45867.0</v>
      </c>
      <c r="B46" s="84" t="s">
        <v>83</v>
      </c>
      <c r="C46" s="84" t="s">
        <v>1861</v>
      </c>
      <c r="D46" s="84" t="s">
        <v>129</v>
      </c>
      <c r="E46" s="53" t="s">
        <v>14</v>
      </c>
      <c r="F46" s="55" t="s">
        <v>1856</v>
      </c>
      <c r="G46" s="86" t="str">
        <f>IF(F46="Ads","Ads","")</f>
        <v>Ads</v>
      </c>
      <c r="H46" s="55">
        <v>200000.0</v>
      </c>
      <c r="I46" s="63"/>
      <c r="J46" s="63"/>
      <c r="K46" s="63"/>
      <c r="L46" s="63"/>
      <c r="M46" s="63"/>
      <c r="N46" s="63"/>
      <c r="O46" s="63"/>
      <c r="P46" s="63"/>
      <c r="Q46" s="63"/>
      <c r="R46" s="63"/>
      <c r="S46" s="63"/>
      <c r="T46" s="63"/>
      <c r="U46" s="63"/>
      <c r="V46" s="63"/>
      <c r="W46" s="63"/>
      <c r="X46" s="63"/>
      <c r="Y46" s="63"/>
      <c r="Z46" s="63"/>
    </row>
    <row r="47">
      <c r="A47" s="83">
        <v>45869.0</v>
      </c>
      <c r="B47" s="84" t="s">
        <v>83</v>
      </c>
      <c r="C47" s="84" t="s">
        <v>1854</v>
      </c>
      <c r="D47" s="84" t="s">
        <v>129</v>
      </c>
      <c r="E47" s="53" t="s">
        <v>19</v>
      </c>
      <c r="F47" s="55" t="s">
        <v>1851</v>
      </c>
      <c r="G47" s="55" t="s">
        <v>1867</v>
      </c>
      <c r="H47" s="55">
        <v>3000.0</v>
      </c>
      <c r="I47" s="63"/>
      <c r="J47" s="63"/>
      <c r="K47" s="63"/>
      <c r="L47" s="63"/>
      <c r="M47" s="63"/>
      <c r="N47" s="63"/>
      <c r="O47" s="63"/>
      <c r="P47" s="63"/>
      <c r="Q47" s="63"/>
      <c r="R47" s="63"/>
      <c r="S47" s="63"/>
      <c r="T47" s="63"/>
      <c r="U47" s="63"/>
      <c r="V47" s="63"/>
      <c r="W47" s="63"/>
      <c r="X47" s="63"/>
      <c r="Y47" s="63"/>
      <c r="Z47" s="63"/>
    </row>
    <row r="48">
      <c r="A48" s="83">
        <v>45869.0</v>
      </c>
      <c r="B48" s="84" t="s">
        <v>83</v>
      </c>
      <c r="C48" s="84" t="s">
        <v>1854</v>
      </c>
      <c r="D48" s="84" t="s">
        <v>129</v>
      </c>
      <c r="E48" s="53" t="s">
        <v>14</v>
      </c>
      <c r="F48" s="55" t="s">
        <v>1851</v>
      </c>
      <c r="G48" s="55" t="s">
        <v>1862</v>
      </c>
      <c r="H48" s="55">
        <v>3500.0</v>
      </c>
      <c r="I48" s="63"/>
      <c r="J48" s="63"/>
      <c r="K48" s="63"/>
      <c r="L48" s="63"/>
      <c r="M48" s="63"/>
      <c r="N48" s="63"/>
      <c r="O48" s="63"/>
      <c r="P48" s="63"/>
      <c r="Q48" s="63"/>
      <c r="R48" s="63"/>
      <c r="S48" s="63"/>
      <c r="T48" s="63"/>
      <c r="U48" s="63"/>
      <c r="V48" s="63"/>
      <c r="W48" s="63"/>
      <c r="X48" s="63"/>
      <c r="Y48" s="63"/>
      <c r="Z48" s="63"/>
    </row>
    <row r="49">
      <c r="A49" s="83">
        <v>45869.0</v>
      </c>
      <c r="B49" s="84" t="s">
        <v>83</v>
      </c>
      <c r="C49" s="84" t="s">
        <v>1854</v>
      </c>
      <c r="D49" s="84" t="s">
        <v>129</v>
      </c>
      <c r="E49" s="53" t="s">
        <v>14</v>
      </c>
      <c r="F49" s="55" t="s">
        <v>1863</v>
      </c>
      <c r="G49" s="55" t="s">
        <v>1868</v>
      </c>
      <c r="H49" s="55">
        <v>35000.0</v>
      </c>
      <c r="I49" s="63"/>
      <c r="J49" s="63"/>
      <c r="K49" s="63"/>
      <c r="L49" s="63"/>
      <c r="M49" s="63"/>
      <c r="N49" s="63"/>
      <c r="O49" s="63"/>
      <c r="P49" s="63"/>
      <c r="Q49" s="63"/>
      <c r="R49" s="63"/>
      <c r="S49" s="63"/>
      <c r="T49" s="63"/>
      <c r="U49" s="63"/>
      <c r="V49" s="63"/>
      <c r="W49" s="63"/>
      <c r="X49" s="63"/>
      <c r="Y49" s="63"/>
      <c r="Z49" s="63"/>
    </row>
    <row r="50">
      <c r="A50" s="83">
        <v>45869.0</v>
      </c>
      <c r="B50" s="84" t="s">
        <v>83</v>
      </c>
      <c r="C50" s="84" t="s">
        <v>1854</v>
      </c>
      <c r="D50" s="84" t="s">
        <v>129</v>
      </c>
      <c r="E50" s="53" t="s">
        <v>14</v>
      </c>
      <c r="F50" s="55" t="s">
        <v>1856</v>
      </c>
      <c r="G50" s="55" t="s">
        <v>1866</v>
      </c>
      <c r="H50" s="55">
        <v>94000.0</v>
      </c>
      <c r="I50" s="63"/>
      <c r="J50" s="63"/>
      <c r="K50" s="63"/>
      <c r="L50" s="63"/>
      <c r="M50" s="63"/>
      <c r="N50" s="63"/>
      <c r="O50" s="63"/>
      <c r="P50" s="63"/>
      <c r="Q50" s="63"/>
      <c r="R50" s="63"/>
      <c r="S50" s="63"/>
      <c r="T50" s="63"/>
      <c r="U50" s="63"/>
      <c r="V50" s="63"/>
      <c r="W50" s="63"/>
      <c r="X50" s="63"/>
      <c r="Y50" s="63"/>
      <c r="Z50" s="63"/>
    </row>
    <row r="51">
      <c r="A51" s="83">
        <v>45869.0</v>
      </c>
      <c r="B51" s="84" t="s">
        <v>83</v>
      </c>
      <c r="C51" s="84" t="s">
        <v>1854</v>
      </c>
      <c r="D51" s="84" t="s">
        <v>129</v>
      </c>
      <c r="E51" s="53" t="s">
        <v>14</v>
      </c>
      <c r="F51" s="55" t="s">
        <v>1857</v>
      </c>
      <c r="G51" s="55" t="s">
        <v>1858</v>
      </c>
      <c r="H51" s="55">
        <v>15000.0</v>
      </c>
      <c r="I51" s="63"/>
      <c r="J51" s="63"/>
      <c r="K51" s="63"/>
      <c r="L51" s="63"/>
      <c r="M51" s="63"/>
      <c r="N51" s="63"/>
      <c r="O51" s="63"/>
      <c r="P51" s="63"/>
      <c r="Q51" s="63"/>
      <c r="R51" s="63"/>
      <c r="S51" s="63"/>
      <c r="T51" s="63"/>
      <c r="U51" s="63"/>
      <c r="V51" s="63"/>
      <c r="W51" s="63"/>
      <c r="X51" s="63"/>
      <c r="Y51" s="63"/>
      <c r="Z51" s="63"/>
    </row>
    <row r="52">
      <c r="A52" s="83">
        <v>45874.0</v>
      </c>
      <c r="B52" s="84" t="s">
        <v>84</v>
      </c>
      <c r="C52" s="84" t="s">
        <v>1861</v>
      </c>
      <c r="D52" s="84" t="s">
        <v>129</v>
      </c>
      <c r="E52" s="53" t="s">
        <v>14</v>
      </c>
      <c r="F52" s="55" t="s">
        <v>1856</v>
      </c>
      <c r="G52" s="86" t="str">
        <f>IF(F52="Ads","Ads","")</f>
        <v>Ads</v>
      </c>
      <c r="H52" s="55">
        <v>200000.0</v>
      </c>
      <c r="I52" s="63"/>
      <c r="J52" s="63"/>
      <c r="K52" s="63"/>
      <c r="L52" s="63"/>
      <c r="M52" s="63"/>
      <c r="N52" s="63"/>
      <c r="O52" s="63"/>
      <c r="P52" s="63"/>
      <c r="Q52" s="63"/>
      <c r="R52" s="63"/>
      <c r="S52" s="63"/>
      <c r="T52" s="63"/>
      <c r="U52" s="63"/>
      <c r="V52" s="63"/>
      <c r="W52" s="63"/>
      <c r="X52" s="63"/>
      <c r="Y52" s="63"/>
      <c r="Z52" s="63"/>
    </row>
    <row r="53">
      <c r="A53" s="83">
        <v>45874.0</v>
      </c>
      <c r="B53" s="84" t="s">
        <v>84</v>
      </c>
      <c r="C53" s="84" t="s">
        <v>1861</v>
      </c>
      <c r="D53" s="84" t="s">
        <v>129</v>
      </c>
      <c r="E53" s="53" t="s">
        <v>19</v>
      </c>
      <c r="F53" s="55" t="s">
        <v>1851</v>
      </c>
      <c r="G53" s="55" t="s">
        <v>1862</v>
      </c>
      <c r="H53" s="55">
        <v>10500.0</v>
      </c>
      <c r="I53" s="63"/>
      <c r="J53" s="63"/>
      <c r="K53" s="63"/>
      <c r="L53" s="63"/>
      <c r="M53" s="63"/>
      <c r="N53" s="63"/>
      <c r="O53" s="63"/>
      <c r="P53" s="63"/>
      <c r="Q53" s="63"/>
      <c r="R53" s="63"/>
      <c r="S53" s="63"/>
      <c r="T53" s="63"/>
      <c r="U53" s="63"/>
      <c r="V53" s="63"/>
      <c r="W53" s="63"/>
      <c r="X53" s="63"/>
      <c r="Y53" s="63"/>
      <c r="Z53" s="63"/>
    </row>
    <row r="54">
      <c r="A54" s="83">
        <v>45876.0</v>
      </c>
      <c r="B54" s="84" t="s">
        <v>84</v>
      </c>
      <c r="C54" s="84" t="s">
        <v>1854</v>
      </c>
      <c r="D54" s="84" t="s">
        <v>129</v>
      </c>
      <c r="E54" s="53" t="s">
        <v>14</v>
      </c>
      <c r="F54" s="55" t="s">
        <v>1851</v>
      </c>
      <c r="G54" s="55" t="s">
        <v>1862</v>
      </c>
      <c r="H54" s="55">
        <v>6000.0</v>
      </c>
      <c r="I54" s="63"/>
      <c r="J54" s="63"/>
      <c r="K54" s="63"/>
      <c r="L54" s="63"/>
      <c r="M54" s="63"/>
      <c r="N54" s="63"/>
      <c r="O54" s="63"/>
      <c r="P54" s="63"/>
      <c r="Q54" s="63"/>
      <c r="R54" s="63"/>
      <c r="S54" s="63"/>
      <c r="T54" s="63"/>
      <c r="U54" s="63"/>
      <c r="V54" s="63"/>
      <c r="W54" s="63"/>
      <c r="X54" s="63"/>
      <c r="Y54" s="63"/>
      <c r="Z54" s="63"/>
    </row>
    <row r="55">
      <c r="A55" s="83">
        <v>45884.0</v>
      </c>
      <c r="B55" s="84" t="s">
        <v>84</v>
      </c>
      <c r="C55" s="84" t="s">
        <v>556</v>
      </c>
      <c r="D55" s="84" t="s">
        <v>129</v>
      </c>
      <c r="E55" s="53" t="s">
        <v>14</v>
      </c>
      <c r="F55" s="55" t="s">
        <v>1851</v>
      </c>
      <c r="G55" s="55" t="s">
        <v>1862</v>
      </c>
      <c r="H55" s="55">
        <v>24000.0</v>
      </c>
      <c r="I55" s="63"/>
      <c r="J55" s="63"/>
      <c r="K55" s="63"/>
      <c r="L55" s="63"/>
      <c r="M55" s="63"/>
      <c r="N55" s="63"/>
      <c r="O55" s="63"/>
      <c r="P55" s="63"/>
      <c r="Q55" s="63"/>
      <c r="R55" s="63"/>
      <c r="S55" s="63"/>
      <c r="T55" s="63"/>
      <c r="U55" s="63"/>
      <c r="V55" s="63"/>
      <c r="W55" s="63"/>
      <c r="X55" s="63"/>
      <c r="Y55" s="63"/>
      <c r="Z55" s="63"/>
    </row>
    <row r="56">
      <c r="A56" s="83">
        <v>45885.0</v>
      </c>
      <c r="B56" s="84" t="s">
        <v>84</v>
      </c>
      <c r="C56" s="84" t="s">
        <v>1855</v>
      </c>
      <c r="D56" s="84" t="s">
        <v>129</v>
      </c>
      <c r="E56" s="53" t="s">
        <v>23</v>
      </c>
      <c r="F56" s="55" t="s">
        <v>1851</v>
      </c>
      <c r="G56" s="55" t="s">
        <v>1862</v>
      </c>
      <c r="H56" s="55">
        <v>14500.0</v>
      </c>
      <c r="I56" s="63"/>
      <c r="J56" s="63"/>
      <c r="K56" s="63"/>
      <c r="L56" s="63"/>
      <c r="M56" s="63"/>
      <c r="N56" s="63"/>
      <c r="O56" s="63"/>
      <c r="P56" s="63"/>
      <c r="Q56" s="63"/>
      <c r="R56" s="63"/>
      <c r="S56" s="63"/>
      <c r="T56" s="63"/>
      <c r="U56" s="63"/>
      <c r="V56" s="63"/>
      <c r="W56" s="63"/>
      <c r="X56" s="63"/>
      <c r="Y56" s="63"/>
      <c r="Z56" s="63"/>
    </row>
    <row r="57">
      <c r="A57" s="83">
        <v>45881.0</v>
      </c>
      <c r="B57" s="84" t="s">
        <v>84</v>
      </c>
      <c r="C57" s="84" t="s">
        <v>1861</v>
      </c>
      <c r="D57" s="84" t="s">
        <v>129</v>
      </c>
      <c r="E57" s="53" t="s">
        <v>14</v>
      </c>
      <c r="F57" s="55" t="s">
        <v>1856</v>
      </c>
      <c r="G57" s="86" t="str">
        <f t="shared" ref="G57:G60" si="2">IF(F57="Ads","Ads","")</f>
        <v>Ads</v>
      </c>
      <c r="H57" s="55">
        <v>200000.0</v>
      </c>
      <c r="I57" s="63"/>
      <c r="J57" s="63"/>
      <c r="K57" s="63"/>
      <c r="L57" s="63"/>
      <c r="M57" s="63"/>
      <c r="N57" s="63"/>
      <c r="O57" s="63"/>
      <c r="P57" s="63"/>
      <c r="Q57" s="63"/>
      <c r="R57" s="63"/>
      <c r="S57" s="63"/>
      <c r="T57" s="63"/>
      <c r="U57" s="63"/>
      <c r="V57" s="63"/>
      <c r="W57" s="63"/>
      <c r="X57" s="63"/>
      <c r="Y57" s="63"/>
      <c r="Z57" s="63"/>
    </row>
    <row r="58">
      <c r="A58" s="83">
        <v>45881.0</v>
      </c>
      <c r="B58" s="84" t="s">
        <v>84</v>
      </c>
      <c r="C58" s="84" t="s">
        <v>1861</v>
      </c>
      <c r="D58" s="84" t="s">
        <v>129</v>
      </c>
      <c r="E58" s="53" t="s">
        <v>23</v>
      </c>
      <c r="F58" s="55" t="s">
        <v>1856</v>
      </c>
      <c r="G58" s="86" t="str">
        <f t="shared" si="2"/>
        <v>Ads</v>
      </c>
      <c r="H58" s="55">
        <v>100000.0</v>
      </c>
      <c r="I58" s="63"/>
      <c r="J58" s="63"/>
      <c r="K58" s="63"/>
      <c r="L58" s="63"/>
      <c r="M58" s="63"/>
      <c r="N58" s="63"/>
      <c r="O58" s="63"/>
      <c r="P58" s="63"/>
      <c r="Q58" s="63"/>
      <c r="R58" s="63"/>
      <c r="S58" s="63"/>
      <c r="T58" s="63"/>
      <c r="U58" s="63"/>
      <c r="V58" s="63"/>
      <c r="W58" s="63"/>
      <c r="X58" s="63"/>
      <c r="Y58" s="63"/>
      <c r="Z58" s="63"/>
    </row>
    <row r="59">
      <c r="A59" s="83">
        <v>45886.0</v>
      </c>
      <c r="B59" s="84" t="s">
        <v>84</v>
      </c>
      <c r="C59" s="84" t="s">
        <v>1859</v>
      </c>
      <c r="D59" s="84" t="s">
        <v>129</v>
      </c>
      <c r="E59" s="53" t="s">
        <v>14</v>
      </c>
      <c r="F59" s="55" t="s">
        <v>1856</v>
      </c>
      <c r="G59" s="86" t="str">
        <f t="shared" si="2"/>
        <v>Ads</v>
      </c>
      <c r="H59" s="55">
        <v>200000.0</v>
      </c>
      <c r="I59" s="63"/>
      <c r="J59" s="63"/>
      <c r="K59" s="63"/>
      <c r="L59" s="63"/>
      <c r="M59" s="63"/>
      <c r="N59" s="63"/>
      <c r="O59" s="63"/>
      <c r="P59" s="63"/>
      <c r="Q59" s="63"/>
      <c r="R59" s="63"/>
      <c r="S59" s="63"/>
      <c r="T59" s="63"/>
      <c r="U59" s="63"/>
      <c r="V59" s="63"/>
      <c r="W59" s="63"/>
      <c r="X59" s="63"/>
      <c r="Y59" s="63"/>
      <c r="Z59" s="63"/>
    </row>
    <row r="60">
      <c r="A60" s="83">
        <v>45886.0</v>
      </c>
      <c r="B60" s="84" t="s">
        <v>84</v>
      </c>
      <c r="C60" s="84" t="s">
        <v>1859</v>
      </c>
      <c r="D60" s="84" t="s">
        <v>129</v>
      </c>
      <c r="E60" s="53" t="s">
        <v>23</v>
      </c>
      <c r="F60" s="55" t="s">
        <v>1856</v>
      </c>
      <c r="G60" s="86" t="str">
        <f t="shared" si="2"/>
        <v>Ads</v>
      </c>
      <c r="H60" s="55">
        <v>100000.0</v>
      </c>
      <c r="I60" s="63"/>
      <c r="J60" s="63"/>
      <c r="K60" s="63"/>
      <c r="L60" s="63"/>
      <c r="M60" s="63"/>
      <c r="N60" s="63"/>
      <c r="O60" s="63"/>
      <c r="P60" s="63"/>
      <c r="Q60" s="63"/>
      <c r="R60" s="63"/>
      <c r="S60" s="63"/>
      <c r="T60" s="63"/>
      <c r="U60" s="63"/>
      <c r="V60" s="63"/>
      <c r="W60" s="63"/>
      <c r="X60" s="63"/>
      <c r="Y60" s="63"/>
      <c r="Z60" s="63"/>
    </row>
    <row r="61">
      <c r="A61" s="83">
        <v>45878.0</v>
      </c>
      <c r="B61" s="84" t="s">
        <v>84</v>
      </c>
      <c r="C61" s="84" t="s">
        <v>1855</v>
      </c>
      <c r="D61" s="84" t="s">
        <v>129</v>
      </c>
      <c r="E61" s="53" t="s">
        <v>14</v>
      </c>
      <c r="F61" s="55" t="s">
        <v>1863</v>
      </c>
      <c r="G61" s="55" t="s">
        <v>1864</v>
      </c>
      <c r="H61" s="55">
        <v>5000.0</v>
      </c>
      <c r="I61" s="63"/>
      <c r="J61" s="63"/>
      <c r="K61" s="63"/>
      <c r="L61" s="63"/>
      <c r="M61" s="63"/>
      <c r="N61" s="63"/>
      <c r="O61" s="63"/>
      <c r="P61" s="63"/>
      <c r="Q61" s="63"/>
      <c r="R61" s="63"/>
      <c r="S61" s="63"/>
      <c r="T61" s="63"/>
      <c r="U61" s="63"/>
      <c r="V61" s="63"/>
      <c r="W61" s="63"/>
      <c r="X61" s="63"/>
      <c r="Y61" s="63"/>
      <c r="Z61" s="63"/>
    </row>
    <row r="62">
      <c r="A62" s="83">
        <v>45890.0</v>
      </c>
      <c r="B62" s="84" t="s">
        <v>84</v>
      </c>
      <c r="C62" s="84" t="s">
        <v>1854</v>
      </c>
      <c r="D62" s="84" t="s">
        <v>129</v>
      </c>
      <c r="E62" s="53" t="s">
        <v>19</v>
      </c>
      <c r="F62" s="55" t="s">
        <v>1851</v>
      </c>
      <c r="G62" s="55" t="s">
        <v>1862</v>
      </c>
      <c r="H62" s="55">
        <v>3000.0</v>
      </c>
      <c r="I62" s="63"/>
      <c r="J62" s="63"/>
      <c r="K62" s="63"/>
      <c r="L62" s="63"/>
      <c r="M62" s="63"/>
      <c r="N62" s="63"/>
      <c r="O62" s="63"/>
      <c r="P62" s="63"/>
      <c r="Q62" s="63"/>
      <c r="R62" s="63"/>
      <c r="S62" s="63"/>
      <c r="T62" s="63"/>
      <c r="U62" s="63"/>
      <c r="V62" s="63"/>
      <c r="W62" s="63"/>
      <c r="X62" s="63"/>
      <c r="Y62" s="63"/>
      <c r="Z62" s="63"/>
    </row>
    <row r="63">
      <c r="A63" s="83">
        <v>45890.0</v>
      </c>
      <c r="B63" s="84" t="s">
        <v>84</v>
      </c>
      <c r="C63" s="84" t="s">
        <v>1854</v>
      </c>
      <c r="D63" s="84" t="s">
        <v>129</v>
      </c>
      <c r="E63" s="53" t="s">
        <v>14</v>
      </c>
      <c r="F63" s="55" t="s">
        <v>1851</v>
      </c>
      <c r="G63" s="55" t="s">
        <v>1862</v>
      </c>
      <c r="H63" s="55">
        <v>25000.0</v>
      </c>
      <c r="I63" s="63"/>
      <c r="J63" s="63"/>
      <c r="K63" s="63"/>
      <c r="L63" s="63"/>
      <c r="M63" s="63"/>
      <c r="N63" s="63"/>
      <c r="O63" s="63"/>
      <c r="P63" s="63"/>
      <c r="Q63" s="63"/>
      <c r="R63" s="63"/>
      <c r="S63" s="63"/>
      <c r="T63" s="63"/>
      <c r="U63" s="63"/>
      <c r="V63" s="63"/>
      <c r="W63" s="63"/>
      <c r="X63" s="63"/>
      <c r="Y63" s="63"/>
      <c r="Z63" s="63"/>
    </row>
    <row r="64">
      <c r="A64" s="83">
        <v>45891.0</v>
      </c>
      <c r="B64" s="84" t="s">
        <v>84</v>
      </c>
      <c r="C64" s="84" t="s">
        <v>556</v>
      </c>
      <c r="D64" s="84" t="s">
        <v>129</v>
      </c>
      <c r="E64" s="53" t="s">
        <v>23</v>
      </c>
      <c r="F64" s="55" t="s">
        <v>1851</v>
      </c>
      <c r="G64" s="55" t="s">
        <v>1862</v>
      </c>
      <c r="H64" s="55">
        <v>15000.0</v>
      </c>
      <c r="I64" s="63"/>
      <c r="J64" s="63"/>
      <c r="K64" s="63"/>
      <c r="L64" s="63"/>
      <c r="M64" s="63"/>
      <c r="N64" s="63"/>
      <c r="O64" s="63"/>
      <c r="P64" s="63"/>
      <c r="Q64" s="63"/>
      <c r="R64" s="63"/>
      <c r="S64" s="63"/>
      <c r="T64" s="63"/>
      <c r="U64" s="63"/>
      <c r="V64" s="63"/>
      <c r="W64" s="63"/>
      <c r="X64" s="63"/>
      <c r="Y64" s="63"/>
      <c r="Z64" s="63"/>
    </row>
    <row r="65">
      <c r="A65" s="83">
        <v>45892.0</v>
      </c>
      <c r="B65" s="84" t="s">
        <v>84</v>
      </c>
      <c r="C65" s="84" t="s">
        <v>1855</v>
      </c>
      <c r="D65" s="84" t="s">
        <v>129</v>
      </c>
      <c r="E65" s="53" t="s">
        <v>14</v>
      </c>
      <c r="F65" s="55" t="s">
        <v>1851</v>
      </c>
      <c r="G65" s="55" t="s">
        <v>1862</v>
      </c>
      <c r="H65" s="55">
        <v>6000.0</v>
      </c>
      <c r="I65" s="63"/>
      <c r="J65" s="63"/>
      <c r="K65" s="63"/>
      <c r="L65" s="63"/>
      <c r="M65" s="63"/>
      <c r="N65" s="63"/>
      <c r="O65" s="63"/>
      <c r="P65" s="63"/>
      <c r="Q65" s="63"/>
      <c r="R65" s="63"/>
      <c r="S65" s="63"/>
      <c r="T65" s="63"/>
      <c r="U65" s="63"/>
      <c r="V65" s="63"/>
      <c r="W65" s="63"/>
      <c r="X65" s="63"/>
      <c r="Y65" s="63"/>
      <c r="Z65" s="63"/>
    </row>
    <row r="66">
      <c r="A66" s="83">
        <v>45893.0</v>
      </c>
      <c r="B66" s="84" t="s">
        <v>84</v>
      </c>
      <c r="C66" s="84" t="s">
        <v>1859</v>
      </c>
      <c r="D66" s="84" t="s">
        <v>129</v>
      </c>
      <c r="E66" s="53" t="s">
        <v>23</v>
      </c>
      <c r="F66" s="55" t="s">
        <v>1856</v>
      </c>
      <c r="G66" s="86" t="str">
        <f>IF(F66="Ads","Ads","")</f>
        <v>Ads</v>
      </c>
      <c r="H66" s="55">
        <v>200000.0</v>
      </c>
      <c r="I66" s="63"/>
      <c r="J66" s="63"/>
      <c r="K66" s="63"/>
      <c r="L66" s="63"/>
      <c r="M66" s="63"/>
      <c r="N66" s="63"/>
      <c r="O66" s="63"/>
      <c r="P66" s="63"/>
      <c r="Q66" s="63"/>
      <c r="R66" s="63"/>
      <c r="S66" s="63"/>
      <c r="T66" s="63"/>
      <c r="U66" s="63"/>
      <c r="V66" s="63"/>
      <c r="W66" s="63"/>
      <c r="X66" s="63"/>
      <c r="Y66" s="63"/>
      <c r="Z66" s="63"/>
    </row>
    <row r="67">
      <c r="A67" s="83">
        <v>45897.0</v>
      </c>
      <c r="B67" s="84" t="s">
        <v>84</v>
      </c>
      <c r="C67" s="84" t="s">
        <v>1854</v>
      </c>
      <c r="D67" s="84" t="s">
        <v>129</v>
      </c>
      <c r="E67" s="53" t="s">
        <v>23</v>
      </c>
      <c r="F67" s="55" t="s">
        <v>1851</v>
      </c>
      <c r="G67" s="55" t="s">
        <v>1862</v>
      </c>
      <c r="H67" s="55">
        <v>7000.0</v>
      </c>
      <c r="I67" s="63"/>
      <c r="J67" s="63"/>
      <c r="K67" s="63"/>
      <c r="L67" s="63"/>
      <c r="M67" s="63"/>
      <c r="N67" s="63"/>
      <c r="O67" s="63"/>
      <c r="P67" s="63"/>
      <c r="Q67" s="63"/>
      <c r="R67" s="63"/>
      <c r="S67" s="63"/>
      <c r="T67" s="63"/>
      <c r="U67" s="63"/>
      <c r="V67" s="63"/>
      <c r="W67" s="63"/>
      <c r="X67" s="63"/>
      <c r="Y67" s="63"/>
      <c r="Z67" s="63"/>
    </row>
    <row r="68">
      <c r="A68" s="83">
        <v>45899.0</v>
      </c>
      <c r="B68" s="84" t="s">
        <v>84</v>
      </c>
      <c r="C68" s="84" t="s">
        <v>1855</v>
      </c>
      <c r="D68" s="84" t="s">
        <v>129</v>
      </c>
      <c r="E68" s="53" t="s">
        <v>14</v>
      </c>
      <c r="F68" s="55" t="s">
        <v>1851</v>
      </c>
      <c r="G68" s="55" t="s">
        <v>1852</v>
      </c>
      <c r="H68" s="55">
        <v>21500.0</v>
      </c>
      <c r="I68" s="63"/>
      <c r="J68" s="63"/>
      <c r="K68" s="63"/>
      <c r="L68" s="63"/>
      <c r="M68" s="63"/>
      <c r="N68" s="63"/>
      <c r="O68" s="63"/>
      <c r="P68" s="63"/>
      <c r="Q68" s="63"/>
      <c r="R68" s="63"/>
      <c r="S68" s="63"/>
      <c r="T68" s="63"/>
      <c r="U68" s="63"/>
      <c r="V68" s="63"/>
      <c r="W68" s="63"/>
      <c r="X68" s="63"/>
      <c r="Y68" s="63"/>
      <c r="Z68" s="63"/>
    </row>
    <row r="69">
      <c r="A69" s="83">
        <v>45901.0</v>
      </c>
      <c r="B69" s="84" t="s">
        <v>85</v>
      </c>
      <c r="C69" s="84" t="s">
        <v>1860</v>
      </c>
      <c r="D69" s="84" t="s">
        <v>129</v>
      </c>
      <c r="E69" s="63"/>
      <c r="F69" s="55" t="s">
        <v>1856</v>
      </c>
      <c r="G69" s="86" t="str">
        <f>IF(F69="Ads","Ads","")</f>
        <v>Ads</v>
      </c>
      <c r="H69" s="55">
        <v>500000.0</v>
      </c>
      <c r="I69" s="63"/>
      <c r="J69" s="63"/>
      <c r="K69" s="63"/>
      <c r="L69" s="63"/>
      <c r="M69" s="63"/>
      <c r="N69" s="63"/>
      <c r="O69" s="63"/>
      <c r="P69" s="63"/>
      <c r="Q69" s="63"/>
      <c r="R69" s="63"/>
      <c r="S69" s="63"/>
      <c r="T69" s="63"/>
      <c r="U69" s="63"/>
      <c r="V69" s="63"/>
      <c r="W69" s="63"/>
      <c r="X69" s="63"/>
      <c r="Y69" s="63"/>
      <c r="Z69" s="63"/>
    </row>
    <row r="70">
      <c r="A70" s="83">
        <v>45900.0</v>
      </c>
      <c r="B70" s="84" t="s">
        <v>84</v>
      </c>
      <c r="C70" s="84" t="s">
        <v>1859</v>
      </c>
      <c r="D70" s="84" t="s">
        <v>129</v>
      </c>
      <c r="E70" s="63"/>
      <c r="F70" s="55" t="s">
        <v>1863</v>
      </c>
      <c r="G70" s="55" t="s">
        <v>1868</v>
      </c>
      <c r="H70" s="55">
        <v>70000.0</v>
      </c>
      <c r="I70" s="63"/>
      <c r="J70" s="63"/>
      <c r="K70" s="63"/>
      <c r="L70" s="63"/>
      <c r="M70" s="63"/>
      <c r="N70" s="63"/>
      <c r="O70" s="63"/>
      <c r="P70" s="63"/>
      <c r="Q70" s="63"/>
      <c r="R70" s="63"/>
      <c r="S70" s="63"/>
      <c r="T70" s="63"/>
      <c r="U70" s="63"/>
      <c r="V70" s="63"/>
      <c r="W70" s="63"/>
      <c r="X70" s="63"/>
      <c r="Y70" s="63"/>
      <c r="Z70" s="63"/>
    </row>
    <row r="71">
      <c r="A71" s="83">
        <v>45900.0</v>
      </c>
      <c r="B71" s="84" t="s">
        <v>84</v>
      </c>
      <c r="C71" s="84" t="s">
        <v>1859</v>
      </c>
      <c r="D71" s="84" t="s">
        <v>129</v>
      </c>
      <c r="E71" s="63"/>
      <c r="F71" s="55" t="s">
        <v>1863</v>
      </c>
      <c r="G71" s="55" t="s">
        <v>1869</v>
      </c>
      <c r="H71" s="55">
        <v>30000.0</v>
      </c>
      <c r="I71" s="63"/>
      <c r="J71" s="63"/>
      <c r="K71" s="63"/>
      <c r="L71" s="63"/>
      <c r="M71" s="63"/>
      <c r="N71" s="63"/>
      <c r="O71" s="63"/>
      <c r="P71" s="63"/>
      <c r="Q71" s="63"/>
      <c r="R71" s="63"/>
      <c r="S71" s="63"/>
      <c r="T71" s="63"/>
      <c r="U71" s="63"/>
      <c r="V71" s="63"/>
      <c r="W71" s="63"/>
      <c r="X71" s="63"/>
      <c r="Y71" s="63"/>
      <c r="Z71" s="63"/>
    </row>
    <row r="72">
      <c r="A72" s="83">
        <v>45900.0</v>
      </c>
      <c r="B72" s="84" t="s">
        <v>84</v>
      </c>
      <c r="C72" s="84" t="s">
        <v>1859</v>
      </c>
      <c r="D72" s="84" t="s">
        <v>129</v>
      </c>
      <c r="E72" s="63"/>
      <c r="F72" s="55" t="s">
        <v>1863</v>
      </c>
      <c r="G72" s="55" t="s">
        <v>1864</v>
      </c>
      <c r="H72" s="55">
        <v>5000.0</v>
      </c>
      <c r="I72" s="63"/>
      <c r="J72" s="63"/>
      <c r="K72" s="63"/>
      <c r="L72" s="63"/>
      <c r="M72" s="63"/>
      <c r="N72" s="63"/>
      <c r="O72" s="63"/>
      <c r="P72" s="63"/>
      <c r="Q72" s="63"/>
      <c r="R72" s="63"/>
      <c r="S72" s="63"/>
      <c r="T72" s="63"/>
      <c r="U72" s="63"/>
      <c r="V72" s="63"/>
      <c r="W72" s="63"/>
      <c r="X72" s="63"/>
      <c r="Y72" s="63"/>
      <c r="Z72" s="63"/>
    </row>
    <row r="73">
      <c r="A73" s="83">
        <v>45900.0</v>
      </c>
      <c r="B73" s="84" t="s">
        <v>84</v>
      </c>
      <c r="C73" s="84" t="s">
        <v>1859</v>
      </c>
      <c r="D73" s="84" t="s">
        <v>129</v>
      </c>
      <c r="E73" s="63"/>
      <c r="F73" s="55" t="s">
        <v>1863</v>
      </c>
      <c r="G73" s="55" t="s">
        <v>1870</v>
      </c>
      <c r="H73" s="55">
        <v>5000.0</v>
      </c>
      <c r="I73" s="63"/>
      <c r="J73" s="63"/>
      <c r="K73" s="63"/>
      <c r="L73" s="63"/>
      <c r="M73" s="63"/>
      <c r="N73" s="63"/>
      <c r="O73" s="63"/>
      <c r="P73" s="63"/>
      <c r="Q73" s="63"/>
      <c r="R73" s="63"/>
      <c r="S73" s="63"/>
      <c r="T73" s="63"/>
      <c r="U73" s="63"/>
      <c r="V73" s="63"/>
      <c r="W73" s="63"/>
      <c r="X73" s="63"/>
      <c r="Y73" s="63"/>
      <c r="Z73" s="63"/>
    </row>
    <row r="74">
      <c r="A74" s="83">
        <v>45901.0</v>
      </c>
      <c r="B74" s="84" t="s">
        <v>85</v>
      </c>
      <c r="C74" s="84" t="s">
        <v>1860</v>
      </c>
      <c r="D74" s="84" t="s">
        <v>129</v>
      </c>
      <c r="E74" s="63"/>
      <c r="F74" s="55" t="s">
        <v>1857</v>
      </c>
      <c r="G74" s="55" t="s">
        <v>1858</v>
      </c>
      <c r="H74" s="55">
        <v>30000.0</v>
      </c>
      <c r="I74" s="63"/>
      <c r="J74" s="63"/>
      <c r="K74" s="63"/>
      <c r="L74" s="63"/>
      <c r="M74" s="63"/>
      <c r="N74" s="63"/>
      <c r="O74" s="63"/>
      <c r="P74" s="63"/>
      <c r="Q74" s="63"/>
      <c r="R74" s="63"/>
      <c r="S74" s="63"/>
      <c r="T74" s="63"/>
      <c r="U74" s="63"/>
      <c r="V74" s="63"/>
      <c r="W74" s="63"/>
      <c r="X74" s="63"/>
      <c r="Y74" s="63"/>
      <c r="Z74" s="63"/>
    </row>
    <row r="75">
      <c r="A75" s="83">
        <v>45900.0</v>
      </c>
      <c r="B75" s="84" t="s">
        <v>84</v>
      </c>
      <c r="C75" s="84" t="s">
        <v>1859</v>
      </c>
      <c r="D75" s="84" t="s">
        <v>129</v>
      </c>
      <c r="E75" s="63"/>
      <c r="F75" s="55" t="s">
        <v>1863</v>
      </c>
      <c r="G75" s="55" t="s">
        <v>1871</v>
      </c>
      <c r="H75" s="55">
        <v>138000.0</v>
      </c>
      <c r="I75" s="63"/>
      <c r="J75" s="63"/>
      <c r="K75" s="63"/>
      <c r="L75" s="63"/>
      <c r="M75" s="63"/>
      <c r="N75" s="63"/>
      <c r="O75" s="63"/>
      <c r="P75" s="63"/>
      <c r="Q75" s="63"/>
      <c r="R75" s="63"/>
      <c r="S75" s="63"/>
      <c r="T75" s="63"/>
      <c r="U75" s="63"/>
      <c r="V75" s="63"/>
      <c r="W75" s="63"/>
      <c r="X75" s="63"/>
      <c r="Y75" s="63"/>
      <c r="Z75" s="63"/>
    </row>
    <row r="76">
      <c r="A76" s="83">
        <v>45904.0</v>
      </c>
      <c r="B76" s="84" t="s">
        <v>85</v>
      </c>
      <c r="C76" s="84" t="s">
        <v>1854</v>
      </c>
      <c r="D76" s="84" t="s">
        <v>129</v>
      </c>
      <c r="E76" s="53" t="s">
        <v>19</v>
      </c>
      <c r="F76" s="55" t="s">
        <v>1851</v>
      </c>
      <c r="G76" s="55" t="s">
        <v>1852</v>
      </c>
      <c r="H76" s="55">
        <v>3000.0</v>
      </c>
      <c r="I76" s="63"/>
      <c r="J76" s="63"/>
      <c r="K76" s="63"/>
      <c r="L76" s="63"/>
      <c r="M76" s="63"/>
      <c r="N76" s="63"/>
      <c r="O76" s="63"/>
      <c r="P76" s="63"/>
      <c r="Q76" s="63"/>
      <c r="R76" s="63"/>
      <c r="S76" s="63"/>
      <c r="T76" s="63"/>
      <c r="U76" s="63"/>
      <c r="V76" s="63"/>
      <c r="W76" s="63"/>
      <c r="X76" s="63"/>
      <c r="Y76" s="63"/>
      <c r="Z76" s="63"/>
    </row>
    <row r="77">
      <c r="A77" s="83">
        <v>45907.0</v>
      </c>
      <c r="B77" s="84" t="s">
        <v>85</v>
      </c>
      <c r="C77" s="84" t="s">
        <v>1859</v>
      </c>
      <c r="D77" s="84" t="s">
        <v>129</v>
      </c>
      <c r="E77" s="53" t="s">
        <v>14</v>
      </c>
      <c r="F77" s="55" t="s">
        <v>1856</v>
      </c>
      <c r="G77" s="86" t="str">
        <f t="shared" ref="G77:G80" si="3">IF(F77="Ads","Ads","")</f>
        <v>Ads</v>
      </c>
      <c r="H77" s="55">
        <v>500000.0</v>
      </c>
      <c r="I77" s="63"/>
      <c r="J77" s="63"/>
      <c r="K77" s="63"/>
      <c r="L77" s="63"/>
      <c r="M77" s="63"/>
      <c r="N77" s="63"/>
      <c r="O77" s="63"/>
      <c r="P77" s="63"/>
      <c r="Q77" s="63"/>
      <c r="R77" s="63"/>
      <c r="S77" s="63"/>
      <c r="T77" s="63"/>
      <c r="U77" s="63"/>
      <c r="V77" s="63"/>
      <c r="W77" s="63"/>
      <c r="X77" s="63"/>
      <c r="Y77" s="63"/>
      <c r="Z77" s="63"/>
    </row>
    <row r="78">
      <c r="A78" s="83">
        <v>45912.0</v>
      </c>
      <c r="B78" s="84" t="s">
        <v>85</v>
      </c>
      <c r="C78" s="84" t="s">
        <v>556</v>
      </c>
      <c r="D78" s="84" t="s">
        <v>129</v>
      </c>
      <c r="E78" s="53" t="s">
        <v>14</v>
      </c>
      <c r="F78" s="55" t="s">
        <v>1856</v>
      </c>
      <c r="G78" s="86" t="str">
        <f t="shared" si="3"/>
        <v>Ads</v>
      </c>
      <c r="H78" s="55">
        <v>200000.0</v>
      </c>
      <c r="I78" s="63"/>
      <c r="J78" s="63"/>
      <c r="K78" s="63"/>
      <c r="L78" s="63"/>
      <c r="M78" s="63"/>
      <c r="N78" s="63"/>
      <c r="O78" s="63"/>
      <c r="P78" s="63"/>
      <c r="Q78" s="63"/>
      <c r="R78" s="63"/>
      <c r="S78" s="63"/>
      <c r="T78" s="63"/>
      <c r="U78" s="63"/>
      <c r="V78" s="63"/>
      <c r="W78" s="63"/>
      <c r="X78" s="63"/>
      <c r="Y78" s="63"/>
      <c r="Z78" s="63"/>
    </row>
    <row r="79">
      <c r="A79" s="83">
        <v>45915.0</v>
      </c>
      <c r="B79" s="84" t="s">
        <v>85</v>
      </c>
      <c r="C79" s="84" t="s">
        <v>1860</v>
      </c>
      <c r="D79" s="84" t="s">
        <v>129</v>
      </c>
      <c r="E79" s="53" t="s">
        <v>14</v>
      </c>
      <c r="F79" s="55" t="s">
        <v>1856</v>
      </c>
      <c r="G79" s="86" t="str">
        <f t="shared" si="3"/>
        <v>Ads</v>
      </c>
      <c r="H79" s="55">
        <v>400000.0</v>
      </c>
      <c r="I79" s="63"/>
      <c r="J79" s="63"/>
      <c r="K79" s="63"/>
      <c r="L79" s="63"/>
      <c r="M79" s="63"/>
      <c r="N79" s="63"/>
      <c r="O79" s="63"/>
      <c r="P79" s="63"/>
      <c r="Q79" s="63"/>
      <c r="R79" s="63"/>
      <c r="S79" s="63"/>
      <c r="T79" s="63"/>
      <c r="U79" s="63"/>
      <c r="V79" s="63"/>
      <c r="W79" s="63"/>
      <c r="X79" s="63"/>
      <c r="Y79" s="63"/>
      <c r="Z79" s="63"/>
    </row>
    <row r="80">
      <c r="A80" s="83">
        <v>45925.0</v>
      </c>
      <c r="B80" s="84" t="s">
        <v>85</v>
      </c>
      <c r="C80" s="84" t="s">
        <v>1854</v>
      </c>
      <c r="D80" s="84" t="s">
        <v>129</v>
      </c>
      <c r="E80" s="53" t="s">
        <v>14</v>
      </c>
      <c r="F80" s="55" t="s">
        <v>1856</v>
      </c>
      <c r="G80" s="86" t="str">
        <f t="shared" si="3"/>
        <v>Ads</v>
      </c>
      <c r="H80" s="55">
        <v>500000.0</v>
      </c>
      <c r="I80" s="63"/>
      <c r="J80" s="63"/>
      <c r="K80" s="63"/>
      <c r="L80" s="63"/>
      <c r="M80" s="63"/>
      <c r="N80" s="63"/>
      <c r="O80" s="63"/>
      <c r="P80" s="63"/>
      <c r="Q80" s="63"/>
      <c r="R80" s="63"/>
      <c r="S80" s="63"/>
      <c r="T80" s="63"/>
      <c r="U80" s="63"/>
      <c r="V80" s="63"/>
      <c r="W80" s="63"/>
      <c r="X80" s="63"/>
      <c r="Y80" s="63"/>
      <c r="Z80" s="63"/>
    </row>
    <row r="81">
      <c r="A81" s="83">
        <v>45929.0</v>
      </c>
      <c r="B81" s="84" t="s">
        <v>85</v>
      </c>
      <c r="C81" s="84" t="s">
        <v>1860</v>
      </c>
      <c r="D81" s="84" t="s">
        <v>129</v>
      </c>
      <c r="E81" s="63"/>
      <c r="F81" s="55" t="s">
        <v>1872</v>
      </c>
      <c r="G81" s="55" t="s">
        <v>1873</v>
      </c>
      <c r="H81" s="55">
        <v>30000.0</v>
      </c>
      <c r="I81" s="63"/>
      <c r="J81" s="63"/>
      <c r="K81" s="63"/>
      <c r="L81" s="63"/>
      <c r="M81" s="63"/>
      <c r="N81" s="63"/>
      <c r="O81" s="63"/>
      <c r="P81" s="63"/>
      <c r="Q81" s="63"/>
      <c r="R81" s="63"/>
      <c r="S81" s="63"/>
      <c r="T81" s="63"/>
      <c r="U81" s="63"/>
      <c r="V81" s="63"/>
      <c r="W81" s="63"/>
      <c r="X81" s="63"/>
      <c r="Y81" s="63"/>
      <c r="Z81" s="63"/>
    </row>
    <row r="82">
      <c r="A82" s="83">
        <v>45930.0</v>
      </c>
      <c r="B82" s="84" t="s">
        <v>85</v>
      </c>
      <c r="C82" s="84" t="s">
        <v>1861</v>
      </c>
      <c r="D82" s="84" t="s">
        <v>129</v>
      </c>
      <c r="E82" s="63"/>
      <c r="F82" s="55" t="s">
        <v>1863</v>
      </c>
      <c r="G82" s="55" t="s">
        <v>1863</v>
      </c>
      <c r="H82" s="55">
        <v>251000.0</v>
      </c>
      <c r="I82" s="63"/>
      <c r="J82" s="63"/>
      <c r="K82" s="63"/>
      <c r="L82" s="63"/>
      <c r="M82" s="63"/>
      <c r="N82" s="63"/>
      <c r="O82" s="63"/>
      <c r="P82" s="63"/>
      <c r="Q82" s="63"/>
      <c r="R82" s="63"/>
      <c r="S82" s="63"/>
      <c r="T82" s="63"/>
      <c r="U82" s="63"/>
      <c r="V82" s="63"/>
      <c r="W82" s="63"/>
      <c r="X82" s="63"/>
      <c r="Y82" s="63"/>
      <c r="Z82" s="63"/>
    </row>
    <row r="83">
      <c r="A83" s="83">
        <v>45930.0</v>
      </c>
      <c r="B83" s="84" t="s">
        <v>85</v>
      </c>
      <c r="C83" s="84" t="s">
        <v>1861</v>
      </c>
      <c r="D83" s="84" t="s">
        <v>129</v>
      </c>
      <c r="E83" s="63"/>
      <c r="F83" s="55" t="s">
        <v>1851</v>
      </c>
      <c r="G83" s="55" t="s">
        <v>1852</v>
      </c>
      <c r="H83" s="55">
        <v>52000.0</v>
      </c>
      <c r="I83" s="63"/>
      <c r="J83" s="63"/>
      <c r="K83" s="63"/>
      <c r="L83" s="63"/>
      <c r="M83" s="63"/>
      <c r="N83" s="63"/>
      <c r="O83" s="63"/>
      <c r="P83" s="63"/>
      <c r="Q83" s="63"/>
      <c r="R83" s="63"/>
      <c r="S83" s="63"/>
      <c r="T83" s="63"/>
      <c r="U83" s="63"/>
      <c r="V83" s="63"/>
      <c r="W83" s="63"/>
      <c r="X83" s="63"/>
      <c r="Y83" s="63"/>
      <c r="Z83" s="63"/>
    </row>
    <row r="84">
      <c r="A84" s="83">
        <v>45931.0</v>
      </c>
      <c r="B84" s="84" t="s">
        <v>86</v>
      </c>
      <c r="C84" s="84" t="s">
        <v>1853</v>
      </c>
      <c r="D84" s="84" t="s">
        <v>129</v>
      </c>
      <c r="E84" s="53" t="s">
        <v>14</v>
      </c>
      <c r="F84" s="55" t="s">
        <v>1856</v>
      </c>
      <c r="G84" s="86" t="str">
        <f t="shared" ref="G84:G89" si="4">IF(F84="Ads","Ads","")</f>
        <v>Ads</v>
      </c>
      <c r="H84" s="55">
        <v>400000.0</v>
      </c>
      <c r="I84" s="63"/>
      <c r="J84" s="63"/>
      <c r="K84" s="63"/>
      <c r="L84" s="63"/>
      <c r="M84" s="63"/>
      <c r="N84" s="63"/>
      <c r="O84" s="63"/>
      <c r="P84" s="63"/>
      <c r="Q84" s="63"/>
      <c r="R84" s="63"/>
      <c r="S84" s="63"/>
      <c r="T84" s="63"/>
      <c r="U84" s="63"/>
      <c r="V84" s="63"/>
      <c r="W84" s="63"/>
      <c r="X84" s="63"/>
      <c r="Y84" s="63"/>
      <c r="Z84" s="63"/>
    </row>
    <row r="85">
      <c r="A85" s="83">
        <v>45938.0</v>
      </c>
      <c r="B85" s="84" t="s">
        <v>86</v>
      </c>
      <c r="C85" s="84" t="s">
        <v>1853</v>
      </c>
      <c r="D85" s="84" t="s">
        <v>129</v>
      </c>
      <c r="E85" s="53" t="s">
        <v>14</v>
      </c>
      <c r="F85" s="55" t="s">
        <v>1856</v>
      </c>
      <c r="G85" s="86" t="str">
        <f t="shared" si="4"/>
        <v>Ads</v>
      </c>
      <c r="H85" s="55">
        <v>400000.0</v>
      </c>
      <c r="I85" s="63"/>
      <c r="J85" s="63"/>
      <c r="K85" s="63"/>
      <c r="L85" s="63"/>
      <c r="M85" s="63"/>
      <c r="N85" s="63"/>
      <c r="O85" s="63"/>
      <c r="P85" s="63"/>
      <c r="Q85" s="63"/>
      <c r="R85" s="63"/>
      <c r="S85" s="63"/>
      <c r="T85" s="63"/>
      <c r="U85" s="63"/>
      <c r="V85" s="63"/>
      <c r="W85" s="63"/>
      <c r="X85" s="63"/>
      <c r="Y85" s="63"/>
      <c r="Z85" s="63"/>
    </row>
    <row r="86">
      <c r="A86" s="83">
        <v>45946.0</v>
      </c>
      <c r="B86" s="84" t="s">
        <v>86</v>
      </c>
      <c r="C86" s="84" t="s">
        <v>1854</v>
      </c>
      <c r="D86" s="84" t="s">
        <v>129</v>
      </c>
      <c r="E86" s="53" t="s">
        <v>14</v>
      </c>
      <c r="F86" s="55" t="s">
        <v>1856</v>
      </c>
      <c r="G86" s="86" t="str">
        <f t="shared" si="4"/>
        <v>Ads</v>
      </c>
      <c r="H86" s="55">
        <v>200000.0</v>
      </c>
      <c r="I86" s="63"/>
      <c r="J86" s="63"/>
      <c r="K86" s="63"/>
      <c r="L86" s="63"/>
      <c r="M86" s="63"/>
      <c r="N86" s="63"/>
      <c r="O86" s="63"/>
      <c r="P86" s="63"/>
      <c r="Q86" s="63"/>
      <c r="R86" s="63"/>
      <c r="S86" s="63"/>
      <c r="T86" s="63"/>
      <c r="U86" s="63"/>
      <c r="V86" s="63"/>
      <c r="W86" s="63"/>
      <c r="X86" s="63"/>
      <c r="Y86" s="63"/>
      <c r="Z86" s="63"/>
    </row>
    <row r="87">
      <c r="A87" s="83">
        <v>45952.0</v>
      </c>
      <c r="B87" s="84" t="s">
        <v>86</v>
      </c>
      <c r="C87" s="84" t="s">
        <v>1853</v>
      </c>
      <c r="D87" s="84" t="s">
        <v>129</v>
      </c>
      <c r="E87" s="53" t="s">
        <v>14</v>
      </c>
      <c r="F87" s="55" t="s">
        <v>1856</v>
      </c>
      <c r="G87" s="86" t="str">
        <f t="shared" si="4"/>
        <v>Ads</v>
      </c>
      <c r="H87" s="55">
        <v>200000.0</v>
      </c>
      <c r="I87" s="63"/>
      <c r="J87" s="63"/>
      <c r="K87" s="63"/>
      <c r="L87" s="63"/>
      <c r="M87" s="63"/>
      <c r="N87" s="63"/>
      <c r="O87" s="63"/>
      <c r="P87" s="63"/>
      <c r="Q87" s="63"/>
      <c r="R87" s="63"/>
      <c r="S87" s="63"/>
      <c r="T87" s="63"/>
      <c r="U87" s="63"/>
      <c r="V87" s="63"/>
      <c r="W87" s="63"/>
      <c r="X87" s="63"/>
      <c r="Y87" s="63"/>
      <c r="Z87" s="63"/>
    </row>
    <row r="88">
      <c r="A88" s="83">
        <v>45956.0</v>
      </c>
      <c r="B88" s="84" t="s">
        <v>86</v>
      </c>
      <c r="C88" s="84" t="s">
        <v>1859</v>
      </c>
      <c r="D88" s="84" t="s">
        <v>129</v>
      </c>
      <c r="E88" s="53" t="s">
        <v>14</v>
      </c>
      <c r="F88" s="55" t="s">
        <v>1856</v>
      </c>
      <c r="G88" s="86" t="str">
        <f t="shared" si="4"/>
        <v>Ads</v>
      </c>
      <c r="H88" s="55">
        <v>200000.0</v>
      </c>
      <c r="I88" s="63"/>
      <c r="J88" s="63"/>
      <c r="K88" s="63"/>
      <c r="L88" s="63"/>
      <c r="M88" s="63"/>
      <c r="N88" s="63"/>
      <c r="O88" s="63"/>
      <c r="P88" s="63"/>
      <c r="Q88" s="63"/>
      <c r="R88" s="63"/>
      <c r="S88" s="63"/>
      <c r="T88" s="63"/>
      <c r="U88" s="63"/>
      <c r="V88" s="63"/>
      <c r="W88" s="63"/>
      <c r="X88" s="63"/>
      <c r="Y88" s="63"/>
      <c r="Z88" s="63"/>
    </row>
    <row r="89">
      <c r="A89" s="83">
        <v>45959.0</v>
      </c>
      <c r="B89" s="84" t="s">
        <v>86</v>
      </c>
      <c r="C89" s="84" t="s">
        <v>1853</v>
      </c>
      <c r="D89" s="84" t="s">
        <v>129</v>
      </c>
      <c r="E89" s="53" t="s">
        <v>14</v>
      </c>
      <c r="F89" s="55" t="s">
        <v>1856</v>
      </c>
      <c r="G89" s="86" t="str">
        <f t="shared" si="4"/>
        <v>Ads</v>
      </c>
      <c r="H89" s="55">
        <v>200000.0</v>
      </c>
      <c r="I89" s="63"/>
      <c r="J89" s="63"/>
      <c r="K89" s="63"/>
      <c r="L89" s="63"/>
      <c r="M89" s="63"/>
      <c r="N89" s="63"/>
      <c r="O89" s="63"/>
      <c r="P89" s="63"/>
      <c r="Q89" s="63"/>
      <c r="R89" s="63"/>
      <c r="S89" s="63"/>
      <c r="T89" s="63"/>
      <c r="U89" s="63"/>
      <c r="V89" s="63"/>
      <c r="W89" s="63"/>
      <c r="X89" s="63"/>
      <c r="Y89" s="63"/>
      <c r="Z89" s="63"/>
    </row>
    <row r="90">
      <c r="A90" s="83">
        <v>45961.0</v>
      </c>
      <c r="B90" s="84" t="s">
        <v>86</v>
      </c>
      <c r="C90" s="84" t="s">
        <v>556</v>
      </c>
      <c r="D90" s="84" t="s">
        <v>129</v>
      </c>
      <c r="E90" s="63"/>
      <c r="F90" s="55" t="s">
        <v>1863</v>
      </c>
      <c r="G90" s="55" t="s">
        <v>1863</v>
      </c>
      <c r="H90" s="55">
        <v>209000.0</v>
      </c>
      <c r="I90" s="63"/>
      <c r="J90" s="63"/>
      <c r="K90" s="63"/>
      <c r="L90" s="63"/>
      <c r="M90" s="63"/>
      <c r="N90" s="63"/>
      <c r="O90" s="63"/>
      <c r="P90" s="63"/>
      <c r="Q90" s="63"/>
      <c r="R90" s="63"/>
      <c r="S90" s="63"/>
      <c r="T90" s="63"/>
      <c r="U90" s="63"/>
      <c r="V90" s="63"/>
      <c r="W90" s="63"/>
      <c r="X90" s="63"/>
      <c r="Y90" s="63"/>
      <c r="Z90" s="63"/>
    </row>
    <row r="91">
      <c r="A91" s="83">
        <v>45961.0</v>
      </c>
      <c r="B91" s="84" t="s">
        <v>86</v>
      </c>
      <c r="C91" s="84" t="s">
        <v>556</v>
      </c>
      <c r="D91" s="84" t="s">
        <v>129</v>
      </c>
      <c r="E91" s="63"/>
      <c r="F91" s="55" t="s">
        <v>1872</v>
      </c>
      <c r="G91" s="55" t="s">
        <v>1873</v>
      </c>
      <c r="H91" s="55">
        <v>30000.0</v>
      </c>
      <c r="I91" s="63"/>
      <c r="J91" s="63"/>
      <c r="K91" s="63"/>
      <c r="L91" s="63"/>
      <c r="M91" s="63"/>
      <c r="N91" s="63"/>
      <c r="O91" s="63"/>
      <c r="P91" s="63"/>
      <c r="Q91" s="63"/>
      <c r="R91" s="63"/>
      <c r="S91" s="63"/>
      <c r="T91" s="63"/>
      <c r="U91" s="63"/>
      <c r="V91" s="63"/>
      <c r="W91" s="63"/>
      <c r="X91" s="63"/>
      <c r="Y91" s="63"/>
      <c r="Z91" s="63"/>
    </row>
    <row r="92">
      <c r="A92" s="83">
        <v>45961.0</v>
      </c>
      <c r="B92" s="84" t="s">
        <v>86</v>
      </c>
      <c r="C92" s="84" t="s">
        <v>556</v>
      </c>
      <c r="D92" s="84" t="s">
        <v>129</v>
      </c>
      <c r="E92" s="63"/>
      <c r="F92" s="55" t="s">
        <v>1851</v>
      </c>
      <c r="G92" s="55" t="s">
        <v>1852</v>
      </c>
      <c r="H92" s="55">
        <v>72500.0</v>
      </c>
      <c r="I92" s="63"/>
      <c r="J92" s="63"/>
      <c r="K92" s="63"/>
      <c r="L92" s="63"/>
      <c r="M92" s="63"/>
      <c r="N92" s="63"/>
      <c r="O92" s="63"/>
      <c r="P92" s="63"/>
      <c r="Q92" s="63"/>
      <c r="R92" s="63"/>
      <c r="S92" s="63"/>
      <c r="T92" s="63"/>
      <c r="U92" s="63"/>
      <c r="V92" s="63"/>
      <c r="W92" s="63"/>
      <c r="X92" s="63"/>
      <c r="Y92" s="63"/>
      <c r="Z92" s="63"/>
    </row>
    <row r="93">
      <c r="A93" s="83">
        <v>45961.0</v>
      </c>
      <c r="B93" s="84" t="s">
        <v>86</v>
      </c>
      <c r="C93" s="84" t="s">
        <v>556</v>
      </c>
      <c r="D93" s="84" t="s">
        <v>129</v>
      </c>
      <c r="E93" s="63"/>
      <c r="F93" s="55" t="s">
        <v>1851</v>
      </c>
      <c r="G93" s="55" t="s">
        <v>1874</v>
      </c>
      <c r="H93" s="55">
        <v>21500.0</v>
      </c>
      <c r="I93" s="63"/>
      <c r="J93" s="63"/>
      <c r="K93" s="63"/>
      <c r="L93" s="63"/>
      <c r="M93" s="63"/>
      <c r="N93" s="63"/>
      <c r="O93" s="63"/>
      <c r="P93" s="63"/>
      <c r="Q93" s="63"/>
      <c r="R93" s="63"/>
      <c r="S93" s="63"/>
      <c r="T93" s="63"/>
      <c r="U93" s="63"/>
      <c r="V93" s="63"/>
      <c r="W93" s="63"/>
      <c r="X93" s="63"/>
      <c r="Y93" s="63"/>
      <c r="Z93" s="63"/>
    </row>
    <row r="94">
      <c r="A94" s="83">
        <v>45963.0</v>
      </c>
      <c r="B94" s="84" t="s">
        <v>87</v>
      </c>
      <c r="C94" s="84" t="s">
        <v>1859</v>
      </c>
      <c r="D94" s="84" t="s">
        <v>129</v>
      </c>
      <c r="E94" s="53" t="s">
        <v>14</v>
      </c>
      <c r="F94" s="55" t="s">
        <v>1856</v>
      </c>
      <c r="G94" s="86" t="str">
        <f t="shared" ref="G94:G103" si="5">IF(F94="Ads","Ads","")</f>
        <v>Ads</v>
      </c>
      <c r="H94" s="55">
        <v>200000.0</v>
      </c>
      <c r="I94" s="63"/>
      <c r="J94" s="63"/>
      <c r="K94" s="63"/>
      <c r="L94" s="63"/>
      <c r="M94" s="63"/>
      <c r="N94" s="63"/>
      <c r="O94" s="63"/>
      <c r="P94" s="63"/>
      <c r="Q94" s="63"/>
      <c r="R94" s="63"/>
      <c r="S94" s="63"/>
      <c r="T94" s="63"/>
      <c r="U94" s="63"/>
      <c r="V94" s="63"/>
      <c r="W94" s="63"/>
      <c r="X94" s="63"/>
      <c r="Y94" s="63"/>
      <c r="Z94" s="63"/>
    </row>
    <row r="95">
      <c r="A95" s="83">
        <v>45967.0</v>
      </c>
      <c r="B95" s="84" t="s">
        <v>87</v>
      </c>
      <c r="C95" s="84" t="s">
        <v>1854</v>
      </c>
      <c r="D95" s="84" t="s">
        <v>129</v>
      </c>
      <c r="E95" s="53" t="s">
        <v>14</v>
      </c>
      <c r="F95" s="55" t="s">
        <v>1856</v>
      </c>
      <c r="G95" s="86" t="str">
        <f t="shared" si="5"/>
        <v>Ads</v>
      </c>
      <c r="H95" s="55">
        <v>200000.0</v>
      </c>
      <c r="I95" s="63"/>
      <c r="J95" s="63"/>
      <c r="K95" s="63"/>
      <c r="L95" s="63"/>
      <c r="M95" s="63"/>
      <c r="N95" s="63"/>
      <c r="O95" s="63"/>
      <c r="P95" s="63"/>
      <c r="Q95" s="63"/>
      <c r="R95" s="63"/>
      <c r="S95" s="63"/>
      <c r="T95" s="63"/>
      <c r="U95" s="63"/>
      <c r="V95" s="63"/>
      <c r="W95" s="63"/>
      <c r="X95" s="63"/>
      <c r="Y95" s="63"/>
      <c r="Z95" s="63"/>
    </row>
    <row r="96">
      <c r="A96" s="83">
        <v>45968.0</v>
      </c>
      <c r="B96" s="84" t="s">
        <v>87</v>
      </c>
      <c r="C96" s="84" t="s">
        <v>556</v>
      </c>
      <c r="D96" s="84" t="s">
        <v>129</v>
      </c>
      <c r="E96" s="53" t="s">
        <v>14</v>
      </c>
      <c r="F96" s="55" t="s">
        <v>1856</v>
      </c>
      <c r="G96" s="86" t="str">
        <f t="shared" si="5"/>
        <v>Ads</v>
      </c>
      <c r="H96" s="55">
        <v>200000.0</v>
      </c>
      <c r="I96" s="63"/>
      <c r="J96" s="63"/>
      <c r="K96" s="63"/>
      <c r="L96" s="63"/>
      <c r="M96" s="63"/>
      <c r="N96" s="63"/>
      <c r="O96" s="63"/>
      <c r="P96" s="63"/>
      <c r="Q96" s="63"/>
      <c r="R96" s="63"/>
      <c r="S96" s="63"/>
      <c r="T96" s="63"/>
      <c r="U96" s="63"/>
      <c r="V96" s="63"/>
      <c r="W96" s="63"/>
      <c r="X96" s="63"/>
      <c r="Y96" s="63"/>
      <c r="Z96" s="63"/>
    </row>
    <row r="97">
      <c r="A97" s="83">
        <v>45970.0</v>
      </c>
      <c r="B97" s="84" t="s">
        <v>87</v>
      </c>
      <c r="C97" s="84" t="s">
        <v>1859</v>
      </c>
      <c r="D97" s="84" t="s">
        <v>129</v>
      </c>
      <c r="E97" s="53" t="s">
        <v>14</v>
      </c>
      <c r="F97" s="55" t="s">
        <v>1856</v>
      </c>
      <c r="G97" s="86" t="str">
        <f t="shared" si="5"/>
        <v>Ads</v>
      </c>
      <c r="H97" s="55">
        <v>150000.0</v>
      </c>
      <c r="I97" s="63"/>
      <c r="J97" s="63"/>
      <c r="K97" s="63"/>
      <c r="L97" s="63"/>
      <c r="M97" s="63"/>
      <c r="N97" s="63"/>
      <c r="O97" s="63"/>
      <c r="P97" s="63"/>
      <c r="Q97" s="63"/>
      <c r="R97" s="63"/>
      <c r="S97" s="63"/>
      <c r="T97" s="63"/>
      <c r="U97" s="63"/>
      <c r="V97" s="63"/>
      <c r="W97" s="63"/>
      <c r="X97" s="63"/>
      <c r="Y97" s="63"/>
      <c r="Z97" s="63"/>
    </row>
    <row r="98">
      <c r="A98" s="83">
        <v>45975.0</v>
      </c>
      <c r="B98" s="84" t="s">
        <v>87</v>
      </c>
      <c r="C98" s="84" t="s">
        <v>556</v>
      </c>
      <c r="D98" s="84" t="s">
        <v>129</v>
      </c>
      <c r="E98" s="53" t="s">
        <v>14</v>
      </c>
      <c r="F98" s="55" t="s">
        <v>1856</v>
      </c>
      <c r="G98" s="86" t="str">
        <f t="shared" si="5"/>
        <v>Ads</v>
      </c>
      <c r="H98" s="55">
        <v>150000.0</v>
      </c>
      <c r="I98" s="63"/>
      <c r="J98" s="63"/>
      <c r="K98" s="63"/>
      <c r="L98" s="63"/>
      <c r="M98" s="63"/>
      <c r="N98" s="63"/>
      <c r="O98" s="63"/>
      <c r="P98" s="63"/>
      <c r="Q98" s="63"/>
      <c r="R98" s="63"/>
      <c r="S98" s="63"/>
      <c r="T98" s="63"/>
      <c r="U98" s="63"/>
      <c r="V98" s="63"/>
      <c r="W98" s="63"/>
      <c r="X98" s="63"/>
      <c r="Y98" s="63"/>
      <c r="Z98" s="63"/>
    </row>
    <row r="99">
      <c r="A99" s="83">
        <v>45976.0</v>
      </c>
      <c r="B99" s="84" t="s">
        <v>87</v>
      </c>
      <c r="C99" s="84" t="s">
        <v>1855</v>
      </c>
      <c r="D99" s="84" t="s">
        <v>129</v>
      </c>
      <c r="E99" s="53" t="s">
        <v>14</v>
      </c>
      <c r="F99" s="55" t="s">
        <v>1856</v>
      </c>
      <c r="G99" s="86" t="str">
        <f t="shared" si="5"/>
        <v>Ads</v>
      </c>
      <c r="H99" s="55">
        <v>200000.0</v>
      </c>
      <c r="I99" s="63"/>
      <c r="J99" s="63"/>
      <c r="K99" s="63"/>
      <c r="L99" s="63"/>
      <c r="M99" s="63"/>
      <c r="N99" s="63"/>
      <c r="O99" s="63"/>
      <c r="P99" s="63"/>
      <c r="Q99" s="63"/>
      <c r="R99" s="63"/>
      <c r="S99" s="63"/>
      <c r="T99" s="63"/>
      <c r="U99" s="63"/>
      <c r="V99" s="63"/>
      <c r="W99" s="63"/>
      <c r="X99" s="63"/>
      <c r="Y99" s="63"/>
      <c r="Z99" s="63"/>
    </row>
    <row r="100">
      <c r="A100" s="83">
        <v>45978.0</v>
      </c>
      <c r="B100" s="84" t="s">
        <v>87</v>
      </c>
      <c r="C100" s="84" t="s">
        <v>1860</v>
      </c>
      <c r="D100" s="84" t="s">
        <v>129</v>
      </c>
      <c r="E100" s="53" t="s">
        <v>14</v>
      </c>
      <c r="F100" s="55" t="s">
        <v>1856</v>
      </c>
      <c r="G100" s="86" t="str">
        <f t="shared" si="5"/>
        <v>Ads</v>
      </c>
      <c r="H100" s="55">
        <v>150000.0</v>
      </c>
      <c r="I100" s="63"/>
      <c r="J100" s="63"/>
      <c r="K100" s="63"/>
      <c r="L100" s="63"/>
      <c r="M100" s="63"/>
      <c r="N100" s="63"/>
      <c r="O100" s="63"/>
      <c r="P100" s="63"/>
      <c r="Q100" s="63"/>
      <c r="R100" s="63"/>
      <c r="S100" s="63"/>
      <c r="T100" s="63"/>
      <c r="U100" s="63"/>
      <c r="V100" s="63"/>
      <c r="W100" s="63"/>
      <c r="X100" s="63"/>
      <c r="Y100" s="63"/>
      <c r="Z100" s="63"/>
    </row>
    <row r="101">
      <c r="A101" s="83">
        <v>45979.0</v>
      </c>
      <c r="B101" s="84" t="s">
        <v>87</v>
      </c>
      <c r="C101" s="84" t="s">
        <v>1861</v>
      </c>
      <c r="D101" s="84" t="s">
        <v>129</v>
      </c>
      <c r="E101" s="53" t="s">
        <v>14</v>
      </c>
      <c r="F101" s="55" t="s">
        <v>1856</v>
      </c>
      <c r="G101" s="86" t="str">
        <f t="shared" si="5"/>
        <v>Ads</v>
      </c>
      <c r="H101" s="55">
        <v>150000.0</v>
      </c>
      <c r="I101" s="63"/>
      <c r="J101" s="63"/>
      <c r="K101" s="63"/>
      <c r="L101" s="63"/>
      <c r="M101" s="63"/>
      <c r="N101" s="63"/>
      <c r="O101" s="63"/>
      <c r="P101" s="63"/>
      <c r="Q101" s="63"/>
      <c r="R101" s="63"/>
      <c r="S101" s="63"/>
      <c r="T101" s="63"/>
      <c r="U101" s="63"/>
      <c r="V101" s="63"/>
      <c r="W101" s="63"/>
      <c r="X101" s="63"/>
      <c r="Y101" s="63"/>
      <c r="Z101" s="63"/>
    </row>
    <row r="102">
      <c r="A102" s="83">
        <v>45980.0</v>
      </c>
      <c r="B102" s="84" t="s">
        <v>87</v>
      </c>
      <c r="C102" s="84" t="s">
        <v>1853</v>
      </c>
      <c r="D102" s="84" t="s">
        <v>129</v>
      </c>
      <c r="E102" s="53" t="s">
        <v>14</v>
      </c>
      <c r="F102" s="55" t="s">
        <v>1856</v>
      </c>
      <c r="G102" s="86" t="str">
        <f t="shared" si="5"/>
        <v>Ads</v>
      </c>
      <c r="H102" s="55">
        <v>150000.0</v>
      </c>
      <c r="I102" s="63"/>
      <c r="J102" s="63"/>
      <c r="K102" s="63"/>
      <c r="L102" s="63"/>
      <c r="M102" s="63"/>
      <c r="N102" s="63"/>
      <c r="O102" s="63"/>
      <c r="P102" s="63"/>
      <c r="Q102" s="63"/>
      <c r="R102" s="63"/>
      <c r="S102" s="63"/>
      <c r="T102" s="63"/>
      <c r="U102" s="63"/>
      <c r="V102" s="63"/>
      <c r="W102" s="63"/>
      <c r="X102" s="63"/>
      <c r="Y102" s="63"/>
      <c r="Z102" s="63"/>
    </row>
    <row r="103">
      <c r="A103" s="83">
        <v>45981.0</v>
      </c>
      <c r="B103" s="84" t="s">
        <v>87</v>
      </c>
      <c r="C103" s="84" t="s">
        <v>1854</v>
      </c>
      <c r="D103" s="84" t="s">
        <v>129</v>
      </c>
      <c r="E103" s="53" t="s">
        <v>14</v>
      </c>
      <c r="F103" s="55" t="s">
        <v>1856</v>
      </c>
      <c r="G103" s="86" t="str">
        <f t="shared" si="5"/>
        <v>Ads</v>
      </c>
      <c r="H103" s="55">
        <v>150000.0</v>
      </c>
      <c r="I103" s="63"/>
      <c r="J103" s="63"/>
      <c r="K103" s="63"/>
      <c r="L103" s="63"/>
      <c r="M103" s="63"/>
      <c r="N103" s="63"/>
      <c r="O103" s="63"/>
      <c r="P103" s="63"/>
      <c r="Q103" s="63"/>
      <c r="R103" s="63"/>
      <c r="S103" s="63"/>
      <c r="T103" s="63"/>
      <c r="U103" s="63"/>
      <c r="V103" s="63"/>
      <c r="W103" s="63"/>
      <c r="X103" s="63"/>
      <c r="Y103" s="63"/>
      <c r="Z103" s="63"/>
    </row>
    <row r="104">
      <c r="A104" s="83">
        <v>45991.0</v>
      </c>
      <c r="B104" s="84" t="s">
        <v>87</v>
      </c>
      <c r="C104" s="84" t="s">
        <v>1859</v>
      </c>
      <c r="D104" s="84" t="s">
        <v>129</v>
      </c>
      <c r="E104" s="63"/>
      <c r="F104" s="55" t="s">
        <v>1863</v>
      </c>
      <c r="G104" s="55" t="s">
        <v>1863</v>
      </c>
      <c r="H104" s="55">
        <v>199100.0</v>
      </c>
      <c r="I104" s="63"/>
      <c r="J104" s="63"/>
      <c r="K104" s="63"/>
      <c r="L104" s="63"/>
      <c r="M104" s="63"/>
      <c r="N104" s="63"/>
      <c r="O104" s="63"/>
      <c r="P104" s="63"/>
      <c r="Q104" s="63"/>
      <c r="R104" s="63"/>
      <c r="S104" s="63"/>
      <c r="T104" s="63"/>
      <c r="U104" s="63"/>
      <c r="V104" s="63"/>
      <c r="W104" s="63"/>
      <c r="X104" s="63"/>
      <c r="Y104" s="63"/>
      <c r="Z104" s="63"/>
    </row>
    <row r="105">
      <c r="A105" s="83">
        <v>45626.0</v>
      </c>
      <c r="B105" s="84" t="s">
        <v>87</v>
      </c>
      <c r="C105" s="84" t="s">
        <v>1855</v>
      </c>
      <c r="D105" s="84" t="s">
        <v>1875</v>
      </c>
      <c r="E105" s="63"/>
      <c r="F105" s="55" t="s">
        <v>1851</v>
      </c>
      <c r="G105" s="55" t="s">
        <v>1852</v>
      </c>
      <c r="H105" s="55">
        <v>37500.0</v>
      </c>
      <c r="I105" s="63"/>
      <c r="J105" s="63"/>
      <c r="K105" s="63"/>
      <c r="L105" s="63"/>
      <c r="M105" s="63"/>
      <c r="N105" s="63"/>
      <c r="O105" s="63"/>
      <c r="P105" s="63"/>
      <c r="Q105" s="63"/>
      <c r="R105" s="63"/>
      <c r="S105" s="63"/>
      <c r="T105" s="63"/>
      <c r="U105" s="63"/>
      <c r="V105" s="63"/>
      <c r="W105" s="63"/>
      <c r="X105" s="63"/>
      <c r="Y105" s="63"/>
      <c r="Z105" s="63"/>
    </row>
    <row r="106">
      <c r="A106" s="83">
        <v>45991.0</v>
      </c>
      <c r="B106" s="84" t="s">
        <v>87</v>
      </c>
      <c r="C106" s="84" t="s">
        <v>1859</v>
      </c>
      <c r="D106" s="84" t="s">
        <v>129</v>
      </c>
      <c r="E106" s="63"/>
      <c r="F106" s="55" t="s">
        <v>1851</v>
      </c>
      <c r="G106" s="55" t="s">
        <v>1874</v>
      </c>
      <c r="H106" s="55">
        <v>23000.0</v>
      </c>
      <c r="I106" s="63"/>
      <c r="J106" s="63"/>
      <c r="K106" s="63"/>
      <c r="L106" s="63"/>
      <c r="M106" s="63"/>
      <c r="N106" s="63"/>
      <c r="O106" s="63"/>
      <c r="P106" s="63"/>
      <c r="Q106" s="63"/>
      <c r="R106" s="63"/>
      <c r="S106" s="63"/>
      <c r="T106" s="63"/>
      <c r="U106" s="63"/>
      <c r="V106" s="63"/>
      <c r="W106" s="63"/>
      <c r="X106" s="63"/>
      <c r="Y106" s="63"/>
      <c r="Z106" s="63"/>
    </row>
    <row r="107">
      <c r="A107" s="87"/>
      <c r="B107" s="84" t="s">
        <v>97</v>
      </c>
      <c r="C107" s="84" t="s">
        <v>97</v>
      </c>
      <c r="D107" s="84" t="s">
        <v>97</v>
      </c>
      <c r="E107" s="63"/>
      <c r="F107" s="86"/>
      <c r="G107" s="86" t="str">
        <f t="shared" ref="G107:G1000" si="6">IF(F107="Ads","Ads","")</f>
        <v/>
      </c>
      <c r="H107" s="86"/>
      <c r="I107" s="63"/>
      <c r="J107" s="63"/>
      <c r="K107" s="63"/>
      <c r="L107" s="63"/>
      <c r="M107" s="63"/>
      <c r="N107" s="63"/>
      <c r="O107" s="63"/>
      <c r="P107" s="63"/>
      <c r="Q107" s="63"/>
      <c r="R107" s="63"/>
      <c r="S107" s="63"/>
      <c r="T107" s="63"/>
      <c r="U107" s="63"/>
      <c r="V107" s="63"/>
      <c r="W107" s="63"/>
      <c r="X107" s="63"/>
      <c r="Y107" s="63"/>
      <c r="Z107" s="63"/>
    </row>
    <row r="108">
      <c r="A108" s="87"/>
      <c r="B108" s="84" t="s">
        <v>97</v>
      </c>
      <c r="C108" s="84" t="s">
        <v>97</v>
      </c>
      <c r="D108" s="84" t="s">
        <v>97</v>
      </c>
      <c r="E108" s="63"/>
      <c r="F108" s="86"/>
      <c r="G108" s="86" t="str">
        <f t="shared" si="6"/>
        <v/>
      </c>
      <c r="H108" s="86"/>
      <c r="I108" s="63"/>
      <c r="J108" s="63"/>
      <c r="K108" s="63"/>
      <c r="L108" s="63"/>
      <c r="M108" s="63"/>
      <c r="N108" s="63"/>
      <c r="O108" s="63"/>
      <c r="P108" s="63"/>
      <c r="Q108" s="63"/>
      <c r="R108" s="63"/>
      <c r="S108" s="63"/>
      <c r="T108" s="63"/>
      <c r="U108" s="63"/>
      <c r="V108" s="63"/>
      <c r="W108" s="63"/>
      <c r="X108" s="63"/>
      <c r="Y108" s="63"/>
      <c r="Z108" s="63"/>
    </row>
    <row r="109">
      <c r="A109" s="87"/>
      <c r="B109" s="84" t="s">
        <v>97</v>
      </c>
      <c r="C109" s="84" t="s">
        <v>97</v>
      </c>
      <c r="D109" s="84" t="s">
        <v>97</v>
      </c>
      <c r="E109" s="63"/>
      <c r="F109" s="86"/>
      <c r="G109" s="86" t="str">
        <f t="shared" si="6"/>
        <v/>
      </c>
      <c r="H109" s="86"/>
      <c r="I109" s="63"/>
      <c r="J109" s="63"/>
      <c r="K109" s="63"/>
      <c r="L109" s="63"/>
      <c r="M109" s="63"/>
      <c r="N109" s="63"/>
      <c r="O109" s="63"/>
      <c r="P109" s="63"/>
      <c r="Q109" s="63"/>
      <c r="R109" s="63"/>
      <c r="S109" s="63"/>
      <c r="T109" s="63"/>
      <c r="U109" s="63"/>
      <c r="V109" s="63"/>
      <c r="W109" s="63"/>
      <c r="X109" s="63"/>
      <c r="Y109" s="63"/>
      <c r="Z109" s="63"/>
    </row>
    <row r="110">
      <c r="A110" s="87"/>
      <c r="B110" s="84" t="s">
        <v>97</v>
      </c>
      <c r="C110" s="84" t="s">
        <v>97</v>
      </c>
      <c r="D110" s="84" t="s">
        <v>97</v>
      </c>
      <c r="E110" s="63"/>
      <c r="F110" s="86"/>
      <c r="G110" s="86" t="str">
        <f t="shared" si="6"/>
        <v/>
      </c>
      <c r="H110" s="86"/>
      <c r="I110" s="63"/>
      <c r="J110" s="63"/>
      <c r="K110" s="63"/>
      <c r="L110" s="63"/>
      <c r="M110" s="63"/>
      <c r="N110" s="63"/>
      <c r="O110" s="63"/>
      <c r="P110" s="63"/>
      <c r="Q110" s="63"/>
      <c r="R110" s="63"/>
      <c r="S110" s="63"/>
      <c r="T110" s="63"/>
      <c r="U110" s="63"/>
      <c r="V110" s="63"/>
      <c r="W110" s="63"/>
      <c r="X110" s="63"/>
      <c r="Y110" s="63"/>
      <c r="Z110" s="63"/>
    </row>
    <row r="111">
      <c r="A111" s="87"/>
      <c r="B111" s="84" t="s">
        <v>97</v>
      </c>
      <c r="C111" s="84" t="s">
        <v>97</v>
      </c>
      <c r="D111" s="84" t="s">
        <v>97</v>
      </c>
      <c r="E111" s="63"/>
      <c r="F111" s="86"/>
      <c r="G111" s="86" t="str">
        <f t="shared" si="6"/>
        <v/>
      </c>
      <c r="H111" s="86"/>
      <c r="I111" s="63"/>
      <c r="J111" s="63"/>
      <c r="K111" s="63"/>
      <c r="L111" s="63"/>
      <c r="M111" s="63"/>
      <c r="N111" s="63"/>
      <c r="O111" s="63"/>
      <c r="P111" s="63"/>
      <c r="Q111" s="63"/>
      <c r="R111" s="63"/>
      <c r="S111" s="63"/>
      <c r="T111" s="63"/>
      <c r="U111" s="63"/>
      <c r="V111" s="63"/>
      <c r="W111" s="63"/>
      <c r="X111" s="63"/>
      <c r="Y111" s="63"/>
      <c r="Z111" s="63"/>
    </row>
    <row r="112">
      <c r="A112" s="87"/>
      <c r="B112" s="84" t="s">
        <v>97</v>
      </c>
      <c r="C112" s="84" t="s">
        <v>97</v>
      </c>
      <c r="D112" s="84" t="s">
        <v>97</v>
      </c>
      <c r="E112" s="63"/>
      <c r="F112" s="86"/>
      <c r="G112" s="86" t="str">
        <f t="shared" si="6"/>
        <v/>
      </c>
      <c r="H112" s="86"/>
      <c r="I112" s="63"/>
      <c r="J112" s="63"/>
      <c r="K112" s="63"/>
      <c r="L112" s="63"/>
      <c r="M112" s="63"/>
      <c r="N112" s="63"/>
      <c r="O112" s="63"/>
      <c r="P112" s="63"/>
      <c r="Q112" s="63"/>
      <c r="R112" s="63"/>
      <c r="S112" s="63"/>
      <c r="T112" s="63"/>
      <c r="U112" s="63"/>
      <c r="V112" s="63"/>
      <c r="W112" s="63"/>
      <c r="X112" s="63"/>
      <c r="Y112" s="63"/>
      <c r="Z112" s="63"/>
    </row>
    <row r="113">
      <c r="A113" s="87"/>
      <c r="B113" s="84" t="s">
        <v>97</v>
      </c>
      <c r="C113" s="84" t="s">
        <v>97</v>
      </c>
      <c r="D113" s="84" t="s">
        <v>97</v>
      </c>
      <c r="E113" s="63"/>
      <c r="F113" s="86"/>
      <c r="G113" s="86" t="str">
        <f t="shared" si="6"/>
        <v/>
      </c>
      <c r="H113" s="86"/>
      <c r="I113" s="63"/>
      <c r="J113" s="63"/>
      <c r="K113" s="63"/>
      <c r="L113" s="63"/>
      <c r="M113" s="63"/>
      <c r="N113" s="63"/>
      <c r="O113" s="63"/>
      <c r="P113" s="63"/>
      <c r="Q113" s="63"/>
      <c r="R113" s="63"/>
      <c r="S113" s="63"/>
      <c r="T113" s="63"/>
      <c r="U113" s="63"/>
      <c r="V113" s="63"/>
      <c r="W113" s="63"/>
      <c r="X113" s="63"/>
      <c r="Y113" s="63"/>
      <c r="Z113" s="63"/>
    </row>
    <row r="114">
      <c r="A114" s="87"/>
      <c r="B114" s="84" t="s">
        <v>97</v>
      </c>
      <c r="C114" s="84" t="s">
        <v>97</v>
      </c>
      <c r="D114" s="84" t="s">
        <v>97</v>
      </c>
      <c r="E114" s="63"/>
      <c r="F114" s="86"/>
      <c r="G114" s="86" t="str">
        <f t="shared" si="6"/>
        <v/>
      </c>
      <c r="H114" s="86"/>
      <c r="I114" s="63"/>
      <c r="J114" s="63"/>
      <c r="K114" s="63"/>
      <c r="L114" s="63"/>
      <c r="M114" s="63"/>
      <c r="N114" s="63"/>
      <c r="O114" s="63"/>
      <c r="P114" s="63"/>
      <c r="Q114" s="63"/>
      <c r="R114" s="63"/>
      <c r="S114" s="63"/>
      <c r="T114" s="63"/>
      <c r="U114" s="63"/>
      <c r="V114" s="63"/>
      <c r="W114" s="63"/>
      <c r="X114" s="63"/>
      <c r="Y114" s="63"/>
      <c r="Z114" s="63"/>
    </row>
    <row r="115">
      <c r="A115" s="87"/>
      <c r="B115" s="84" t="s">
        <v>97</v>
      </c>
      <c r="C115" s="84" t="s">
        <v>97</v>
      </c>
      <c r="D115" s="84" t="s">
        <v>97</v>
      </c>
      <c r="E115" s="63"/>
      <c r="F115" s="86"/>
      <c r="G115" s="86" t="str">
        <f t="shared" si="6"/>
        <v/>
      </c>
      <c r="H115" s="86"/>
      <c r="I115" s="63"/>
      <c r="J115" s="63"/>
      <c r="K115" s="63"/>
      <c r="L115" s="63"/>
      <c r="M115" s="63"/>
      <c r="N115" s="63"/>
      <c r="O115" s="63"/>
      <c r="P115" s="63"/>
      <c r="Q115" s="63"/>
      <c r="R115" s="63"/>
      <c r="S115" s="63"/>
      <c r="T115" s="63"/>
      <c r="U115" s="63"/>
      <c r="V115" s="63"/>
      <c r="W115" s="63"/>
      <c r="X115" s="63"/>
      <c r="Y115" s="63"/>
      <c r="Z115" s="63"/>
    </row>
    <row r="116">
      <c r="A116" s="87"/>
      <c r="B116" s="84" t="s">
        <v>97</v>
      </c>
      <c r="C116" s="84" t="s">
        <v>97</v>
      </c>
      <c r="D116" s="84" t="s">
        <v>97</v>
      </c>
      <c r="E116" s="63"/>
      <c r="F116" s="86"/>
      <c r="G116" s="86" t="str">
        <f t="shared" si="6"/>
        <v/>
      </c>
      <c r="H116" s="86"/>
      <c r="I116" s="63"/>
      <c r="J116" s="63"/>
      <c r="K116" s="63"/>
      <c r="L116" s="63"/>
      <c r="M116" s="63"/>
      <c r="N116" s="63"/>
      <c r="O116" s="63"/>
      <c r="P116" s="63"/>
      <c r="Q116" s="63"/>
      <c r="R116" s="63"/>
      <c r="S116" s="63"/>
      <c r="T116" s="63"/>
      <c r="U116" s="63"/>
      <c r="V116" s="63"/>
      <c r="W116" s="63"/>
      <c r="X116" s="63"/>
      <c r="Y116" s="63"/>
      <c r="Z116" s="63"/>
    </row>
    <row r="117">
      <c r="A117" s="87"/>
      <c r="B117" s="84" t="s">
        <v>97</v>
      </c>
      <c r="C117" s="84" t="s">
        <v>97</v>
      </c>
      <c r="D117" s="84" t="s">
        <v>97</v>
      </c>
      <c r="E117" s="63"/>
      <c r="F117" s="86"/>
      <c r="G117" s="86" t="str">
        <f t="shared" si="6"/>
        <v/>
      </c>
      <c r="H117" s="86"/>
      <c r="I117" s="63"/>
      <c r="J117" s="63"/>
      <c r="K117" s="63"/>
      <c r="L117" s="63"/>
      <c r="M117" s="63"/>
      <c r="N117" s="63"/>
      <c r="O117" s="63"/>
      <c r="P117" s="63"/>
      <c r="Q117" s="63"/>
      <c r="R117" s="63"/>
      <c r="S117" s="63"/>
      <c r="T117" s="63"/>
      <c r="U117" s="63"/>
      <c r="V117" s="63"/>
      <c r="W117" s="63"/>
      <c r="X117" s="63"/>
      <c r="Y117" s="63"/>
      <c r="Z117" s="63"/>
    </row>
    <row r="118">
      <c r="A118" s="87"/>
      <c r="B118" s="84" t="s">
        <v>97</v>
      </c>
      <c r="C118" s="84" t="s">
        <v>97</v>
      </c>
      <c r="D118" s="84" t="s">
        <v>97</v>
      </c>
      <c r="E118" s="63"/>
      <c r="F118" s="86"/>
      <c r="G118" s="86" t="str">
        <f t="shared" si="6"/>
        <v/>
      </c>
      <c r="H118" s="86"/>
      <c r="I118" s="63"/>
      <c r="J118" s="63"/>
      <c r="K118" s="63"/>
      <c r="L118" s="63"/>
      <c r="M118" s="63"/>
      <c r="N118" s="63"/>
      <c r="O118" s="63"/>
      <c r="P118" s="63"/>
      <c r="Q118" s="63"/>
      <c r="R118" s="63"/>
      <c r="S118" s="63"/>
      <c r="T118" s="63"/>
      <c r="U118" s="63"/>
      <c r="V118" s="63"/>
      <c r="W118" s="63"/>
      <c r="X118" s="63"/>
      <c r="Y118" s="63"/>
      <c r="Z118" s="63"/>
    </row>
    <row r="119">
      <c r="A119" s="87"/>
      <c r="B119" s="84" t="s">
        <v>97</v>
      </c>
      <c r="C119" s="84" t="s">
        <v>97</v>
      </c>
      <c r="D119" s="84" t="s">
        <v>97</v>
      </c>
      <c r="E119" s="63"/>
      <c r="F119" s="86"/>
      <c r="G119" s="86" t="str">
        <f t="shared" si="6"/>
        <v/>
      </c>
      <c r="H119" s="86"/>
      <c r="I119" s="63"/>
      <c r="J119" s="63"/>
      <c r="K119" s="63"/>
      <c r="L119" s="63"/>
      <c r="M119" s="63"/>
      <c r="N119" s="63"/>
      <c r="O119" s="63"/>
      <c r="P119" s="63"/>
      <c r="Q119" s="63"/>
      <c r="R119" s="63"/>
      <c r="S119" s="63"/>
      <c r="T119" s="63"/>
      <c r="U119" s="63"/>
      <c r="V119" s="63"/>
      <c r="W119" s="63"/>
      <c r="X119" s="63"/>
      <c r="Y119" s="63"/>
      <c r="Z119" s="63"/>
    </row>
    <row r="120">
      <c r="A120" s="87"/>
      <c r="B120" s="84" t="s">
        <v>97</v>
      </c>
      <c r="C120" s="84" t="s">
        <v>97</v>
      </c>
      <c r="D120" s="84" t="s">
        <v>97</v>
      </c>
      <c r="E120" s="63"/>
      <c r="F120" s="86"/>
      <c r="G120" s="86" t="str">
        <f t="shared" si="6"/>
        <v/>
      </c>
      <c r="H120" s="86"/>
      <c r="I120" s="63"/>
      <c r="J120" s="63"/>
      <c r="K120" s="63"/>
      <c r="L120" s="63"/>
      <c r="M120" s="63"/>
      <c r="N120" s="63"/>
      <c r="O120" s="63"/>
      <c r="P120" s="63"/>
      <c r="Q120" s="63"/>
      <c r="R120" s="63"/>
      <c r="S120" s="63"/>
      <c r="T120" s="63"/>
      <c r="U120" s="63"/>
      <c r="V120" s="63"/>
      <c r="W120" s="63"/>
      <c r="X120" s="63"/>
      <c r="Y120" s="63"/>
      <c r="Z120" s="63"/>
    </row>
    <row r="121">
      <c r="A121" s="87"/>
      <c r="B121" s="84" t="s">
        <v>97</v>
      </c>
      <c r="C121" s="84" t="s">
        <v>97</v>
      </c>
      <c r="D121" s="84" t="s">
        <v>97</v>
      </c>
      <c r="E121" s="63"/>
      <c r="F121" s="86"/>
      <c r="G121" s="86" t="str">
        <f t="shared" si="6"/>
        <v/>
      </c>
      <c r="H121" s="86"/>
      <c r="I121" s="63"/>
      <c r="J121" s="63"/>
      <c r="K121" s="63"/>
      <c r="L121" s="63"/>
      <c r="M121" s="63"/>
      <c r="N121" s="63"/>
      <c r="O121" s="63"/>
      <c r="P121" s="63"/>
      <c r="Q121" s="63"/>
      <c r="R121" s="63"/>
      <c r="S121" s="63"/>
      <c r="T121" s="63"/>
      <c r="U121" s="63"/>
      <c r="V121" s="63"/>
      <c r="W121" s="63"/>
      <c r="X121" s="63"/>
      <c r="Y121" s="63"/>
      <c r="Z121" s="63"/>
    </row>
    <row r="122">
      <c r="A122" s="87"/>
      <c r="B122" s="84" t="s">
        <v>97</v>
      </c>
      <c r="C122" s="84" t="s">
        <v>97</v>
      </c>
      <c r="D122" s="84" t="s">
        <v>97</v>
      </c>
      <c r="E122" s="63"/>
      <c r="F122" s="86"/>
      <c r="G122" s="86" t="str">
        <f t="shared" si="6"/>
        <v/>
      </c>
      <c r="H122" s="86"/>
      <c r="I122" s="63"/>
      <c r="J122" s="63"/>
      <c r="K122" s="63"/>
      <c r="L122" s="63"/>
      <c r="M122" s="63"/>
      <c r="N122" s="63"/>
      <c r="O122" s="63"/>
      <c r="P122" s="63"/>
      <c r="Q122" s="63"/>
      <c r="R122" s="63"/>
      <c r="S122" s="63"/>
      <c r="T122" s="63"/>
      <c r="U122" s="63"/>
      <c r="V122" s="63"/>
      <c r="W122" s="63"/>
      <c r="X122" s="63"/>
      <c r="Y122" s="63"/>
      <c r="Z122" s="63"/>
    </row>
    <row r="123">
      <c r="A123" s="87"/>
      <c r="B123" s="84" t="s">
        <v>97</v>
      </c>
      <c r="C123" s="84" t="s">
        <v>97</v>
      </c>
      <c r="D123" s="84" t="s">
        <v>97</v>
      </c>
      <c r="E123" s="63"/>
      <c r="F123" s="86"/>
      <c r="G123" s="86" t="str">
        <f t="shared" si="6"/>
        <v/>
      </c>
      <c r="H123" s="86"/>
      <c r="I123" s="63"/>
      <c r="J123" s="63"/>
      <c r="K123" s="63"/>
      <c r="L123" s="63"/>
      <c r="M123" s="63"/>
      <c r="N123" s="63"/>
      <c r="O123" s="63"/>
      <c r="P123" s="63"/>
      <c r="Q123" s="63"/>
      <c r="R123" s="63"/>
      <c r="S123" s="63"/>
      <c r="T123" s="63"/>
      <c r="U123" s="63"/>
      <c r="V123" s="63"/>
      <c r="W123" s="63"/>
      <c r="X123" s="63"/>
      <c r="Y123" s="63"/>
      <c r="Z123" s="63"/>
    </row>
    <row r="124">
      <c r="A124" s="87"/>
      <c r="B124" s="84" t="s">
        <v>97</v>
      </c>
      <c r="C124" s="84" t="s">
        <v>97</v>
      </c>
      <c r="D124" s="84" t="s">
        <v>97</v>
      </c>
      <c r="E124" s="63"/>
      <c r="F124" s="86"/>
      <c r="G124" s="86" t="str">
        <f t="shared" si="6"/>
        <v/>
      </c>
      <c r="H124" s="86"/>
      <c r="I124" s="63"/>
      <c r="J124" s="63"/>
      <c r="K124" s="63"/>
      <c r="L124" s="63"/>
      <c r="M124" s="63"/>
      <c r="N124" s="63"/>
      <c r="O124" s="63"/>
      <c r="P124" s="63"/>
      <c r="Q124" s="63"/>
      <c r="R124" s="63"/>
      <c r="S124" s="63"/>
      <c r="T124" s="63"/>
      <c r="U124" s="63"/>
      <c r="V124" s="63"/>
      <c r="W124" s="63"/>
      <c r="X124" s="63"/>
      <c r="Y124" s="63"/>
      <c r="Z124" s="63"/>
    </row>
    <row r="125">
      <c r="A125" s="87"/>
      <c r="B125" s="84" t="s">
        <v>97</v>
      </c>
      <c r="C125" s="84" t="s">
        <v>97</v>
      </c>
      <c r="D125" s="84" t="s">
        <v>97</v>
      </c>
      <c r="E125" s="63"/>
      <c r="F125" s="86"/>
      <c r="G125" s="86" t="str">
        <f t="shared" si="6"/>
        <v/>
      </c>
      <c r="H125" s="86"/>
      <c r="I125" s="63"/>
      <c r="J125" s="63"/>
      <c r="K125" s="63"/>
      <c r="L125" s="63"/>
      <c r="M125" s="63"/>
      <c r="N125" s="63"/>
      <c r="O125" s="63"/>
      <c r="P125" s="63"/>
      <c r="Q125" s="63"/>
      <c r="R125" s="63"/>
      <c r="S125" s="63"/>
      <c r="T125" s="63"/>
      <c r="U125" s="63"/>
      <c r="V125" s="63"/>
      <c r="W125" s="63"/>
      <c r="X125" s="63"/>
      <c r="Y125" s="63"/>
      <c r="Z125" s="63"/>
    </row>
    <row r="126">
      <c r="A126" s="87"/>
      <c r="B126" s="84" t="s">
        <v>97</v>
      </c>
      <c r="C126" s="84" t="s">
        <v>97</v>
      </c>
      <c r="D126" s="84" t="s">
        <v>97</v>
      </c>
      <c r="E126" s="63"/>
      <c r="F126" s="86"/>
      <c r="G126" s="86" t="str">
        <f t="shared" si="6"/>
        <v/>
      </c>
      <c r="H126" s="86"/>
      <c r="I126" s="63"/>
      <c r="J126" s="63"/>
      <c r="K126" s="63"/>
      <c r="L126" s="63"/>
      <c r="M126" s="63"/>
      <c r="N126" s="63"/>
      <c r="O126" s="63"/>
      <c r="P126" s="63"/>
      <c r="Q126" s="63"/>
      <c r="R126" s="63"/>
      <c r="S126" s="63"/>
      <c r="T126" s="63"/>
      <c r="U126" s="63"/>
      <c r="V126" s="63"/>
      <c r="W126" s="63"/>
      <c r="X126" s="63"/>
      <c r="Y126" s="63"/>
      <c r="Z126" s="63"/>
    </row>
    <row r="127">
      <c r="A127" s="87"/>
      <c r="B127" s="84" t="s">
        <v>97</v>
      </c>
      <c r="C127" s="84" t="s">
        <v>97</v>
      </c>
      <c r="D127" s="84" t="s">
        <v>97</v>
      </c>
      <c r="E127" s="63"/>
      <c r="F127" s="86"/>
      <c r="G127" s="86" t="str">
        <f t="shared" si="6"/>
        <v/>
      </c>
      <c r="H127" s="86"/>
      <c r="I127" s="63"/>
      <c r="J127" s="63"/>
      <c r="K127" s="63"/>
      <c r="L127" s="63"/>
      <c r="M127" s="63"/>
      <c r="N127" s="63"/>
      <c r="O127" s="63"/>
      <c r="P127" s="63"/>
      <c r="Q127" s="63"/>
      <c r="R127" s="63"/>
      <c r="S127" s="63"/>
      <c r="T127" s="63"/>
      <c r="U127" s="63"/>
      <c r="V127" s="63"/>
      <c r="W127" s="63"/>
      <c r="X127" s="63"/>
      <c r="Y127" s="63"/>
      <c r="Z127" s="63"/>
    </row>
    <row r="128">
      <c r="A128" s="87"/>
      <c r="B128" s="84" t="s">
        <v>97</v>
      </c>
      <c r="C128" s="84" t="s">
        <v>97</v>
      </c>
      <c r="D128" s="84" t="s">
        <v>97</v>
      </c>
      <c r="E128" s="63"/>
      <c r="F128" s="86"/>
      <c r="G128" s="86" t="str">
        <f t="shared" si="6"/>
        <v/>
      </c>
      <c r="H128" s="86"/>
      <c r="I128" s="63"/>
      <c r="J128" s="63"/>
      <c r="K128" s="63"/>
      <c r="L128" s="63"/>
      <c r="M128" s="63"/>
      <c r="N128" s="63"/>
      <c r="O128" s="63"/>
      <c r="P128" s="63"/>
      <c r="Q128" s="63"/>
      <c r="R128" s="63"/>
      <c r="S128" s="63"/>
      <c r="T128" s="63"/>
      <c r="U128" s="63"/>
      <c r="V128" s="63"/>
      <c r="W128" s="63"/>
      <c r="X128" s="63"/>
      <c r="Y128" s="63"/>
      <c r="Z128" s="63"/>
    </row>
    <row r="129">
      <c r="A129" s="87"/>
      <c r="B129" s="84" t="s">
        <v>97</v>
      </c>
      <c r="C129" s="84" t="s">
        <v>97</v>
      </c>
      <c r="D129" s="84" t="s">
        <v>97</v>
      </c>
      <c r="E129" s="63"/>
      <c r="F129" s="86"/>
      <c r="G129" s="86" t="str">
        <f t="shared" si="6"/>
        <v/>
      </c>
      <c r="H129" s="86"/>
      <c r="I129" s="63"/>
      <c r="J129" s="63"/>
      <c r="K129" s="63"/>
      <c r="L129" s="63"/>
      <c r="M129" s="63"/>
      <c r="N129" s="63"/>
      <c r="O129" s="63"/>
      <c r="P129" s="63"/>
      <c r="Q129" s="63"/>
      <c r="R129" s="63"/>
      <c r="S129" s="63"/>
      <c r="T129" s="63"/>
      <c r="U129" s="63"/>
      <c r="V129" s="63"/>
      <c r="W129" s="63"/>
      <c r="X129" s="63"/>
      <c r="Y129" s="63"/>
      <c r="Z129" s="63"/>
    </row>
    <row r="130">
      <c r="A130" s="87"/>
      <c r="B130" s="84" t="s">
        <v>97</v>
      </c>
      <c r="C130" s="84" t="s">
        <v>97</v>
      </c>
      <c r="D130" s="84" t="s">
        <v>97</v>
      </c>
      <c r="E130" s="63"/>
      <c r="F130" s="86"/>
      <c r="G130" s="86" t="str">
        <f t="shared" si="6"/>
        <v/>
      </c>
      <c r="H130" s="86"/>
      <c r="I130" s="63"/>
      <c r="J130" s="63"/>
      <c r="K130" s="63"/>
      <c r="L130" s="63"/>
      <c r="M130" s="63"/>
      <c r="N130" s="63"/>
      <c r="O130" s="63"/>
      <c r="P130" s="63"/>
      <c r="Q130" s="63"/>
      <c r="R130" s="63"/>
      <c r="S130" s="63"/>
      <c r="T130" s="63"/>
      <c r="U130" s="63"/>
      <c r="V130" s="63"/>
      <c r="W130" s="63"/>
      <c r="X130" s="63"/>
      <c r="Y130" s="63"/>
      <c r="Z130" s="63"/>
    </row>
    <row r="131">
      <c r="A131" s="87"/>
      <c r="B131" s="84" t="s">
        <v>97</v>
      </c>
      <c r="C131" s="84" t="s">
        <v>97</v>
      </c>
      <c r="D131" s="84" t="s">
        <v>97</v>
      </c>
      <c r="E131" s="63"/>
      <c r="F131" s="86"/>
      <c r="G131" s="86" t="str">
        <f t="shared" si="6"/>
        <v/>
      </c>
      <c r="H131" s="86"/>
      <c r="I131" s="63"/>
      <c r="J131" s="63"/>
      <c r="K131" s="63"/>
      <c r="L131" s="63"/>
      <c r="M131" s="63"/>
      <c r="N131" s="63"/>
      <c r="O131" s="63"/>
      <c r="P131" s="63"/>
      <c r="Q131" s="63"/>
      <c r="R131" s="63"/>
      <c r="S131" s="63"/>
      <c r="T131" s="63"/>
      <c r="U131" s="63"/>
      <c r="V131" s="63"/>
      <c r="W131" s="63"/>
      <c r="X131" s="63"/>
      <c r="Y131" s="63"/>
      <c r="Z131" s="63"/>
    </row>
    <row r="132">
      <c r="A132" s="87"/>
      <c r="B132" s="84" t="s">
        <v>97</v>
      </c>
      <c r="C132" s="84" t="s">
        <v>97</v>
      </c>
      <c r="D132" s="84" t="s">
        <v>97</v>
      </c>
      <c r="E132" s="63"/>
      <c r="F132" s="86"/>
      <c r="G132" s="86" t="str">
        <f t="shared" si="6"/>
        <v/>
      </c>
      <c r="H132" s="86"/>
      <c r="I132" s="63"/>
      <c r="J132" s="63"/>
      <c r="K132" s="63"/>
      <c r="L132" s="63"/>
      <c r="M132" s="63"/>
      <c r="N132" s="63"/>
      <c r="O132" s="63"/>
      <c r="P132" s="63"/>
      <c r="Q132" s="63"/>
      <c r="R132" s="63"/>
      <c r="S132" s="63"/>
      <c r="T132" s="63"/>
      <c r="U132" s="63"/>
      <c r="V132" s="63"/>
      <c r="W132" s="63"/>
      <c r="X132" s="63"/>
      <c r="Y132" s="63"/>
      <c r="Z132" s="63"/>
    </row>
    <row r="133">
      <c r="A133" s="87"/>
      <c r="B133" s="84" t="s">
        <v>97</v>
      </c>
      <c r="C133" s="84" t="s">
        <v>97</v>
      </c>
      <c r="D133" s="84" t="s">
        <v>97</v>
      </c>
      <c r="E133" s="63"/>
      <c r="F133" s="86"/>
      <c r="G133" s="86" t="str">
        <f t="shared" si="6"/>
        <v/>
      </c>
      <c r="H133" s="86"/>
      <c r="I133" s="63"/>
      <c r="J133" s="63"/>
      <c r="K133" s="63"/>
      <c r="L133" s="63"/>
      <c r="M133" s="63"/>
      <c r="N133" s="63"/>
      <c r="O133" s="63"/>
      <c r="P133" s="63"/>
      <c r="Q133" s="63"/>
      <c r="R133" s="63"/>
      <c r="S133" s="63"/>
      <c r="T133" s="63"/>
      <c r="U133" s="63"/>
      <c r="V133" s="63"/>
      <c r="W133" s="63"/>
      <c r="X133" s="63"/>
      <c r="Y133" s="63"/>
      <c r="Z133" s="63"/>
    </row>
    <row r="134">
      <c r="A134" s="87"/>
      <c r="B134" s="84" t="s">
        <v>97</v>
      </c>
      <c r="C134" s="84" t="s">
        <v>97</v>
      </c>
      <c r="D134" s="84" t="s">
        <v>97</v>
      </c>
      <c r="E134" s="63"/>
      <c r="F134" s="86"/>
      <c r="G134" s="86" t="str">
        <f t="shared" si="6"/>
        <v/>
      </c>
      <c r="H134" s="86"/>
      <c r="I134" s="63"/>
      <c r="J134" s="63"/>
      <c r="K134" s="63"/>
      <c r="L134" s="63"/>
      <c r="M134" s="63"/>
      <c r="N134" s="63"/>
      <c r="O134" s="63"/>
      <c r="P134" s="63"/>
      <c r="Q134" s="63"/>
      <c r="R134" s="63"/>
      <c r="S134" s="63"/>
      <c r="T134" s="63"/>
      <c r="U134" s="63"/>
      <c r="V134" s="63"/>
      <c r="W134" s="63"/>
      <c r="X134" s="63"/>
      <c r="Y134" s="63"/>
      <c r="Z134" s="63"/>
    </row>
    <row r="135">
      <c r="A135" s="87"/>
      <c r="B135" s="84" t="s">
        <v>97</v>
      </c>
      <c r="C135" s="84" t="s">
        <v>97</v>
      </c>
      <c r="D135" s="84" t="s">
        <v>97</v>
      </c>
      <c r="E135" s="63"/>
      <c r="F135" s="86"/>
      <c r="G135" s="86" t="str">
        <f t="shared" si="6"/>
        <v/>
      </c>
      <c r="H135" s="86"/>
      <c r="I135" s="63"/>
      <c r="J135" s="63"/>
      <c r="K135" s="63"/>
      <c r="L135" s="63"/>
      <c r="M135" s="63"/>
      <c r="N135" s="63"/>
      <c r="O135" s="63"/>
      <c r="P135" s="63"/>
      <c r="Q135" s="63"/>
      <c r="R135" s="63"/>
      <c r="S135" s="63"/>
      <c r="T135" s="63"/>
      <c r="U135" s="63"/>
      <c r="V135" s="63"/>
      <c r="W135" s="63"/>
      <c r="X135" s="63"/>
      <c r="Y135" s="63"/>
      <c r="Z135" s="63"/>
    </row>
    <row r="136">
      <c r="A136" s="87"/>
      <c r="B136" s="84" t="s">
        <v>97</v>
      </c>
      <c r="C136" s="84" t="s">
        <v>97</v>
      </c>
      <c r="D136" s="84" t="s">
        <v>97</v>
      </c>
      <c r="E136" s="63"/>
      <c r="F136" s="86"/>
      <c r="G136" s="86" t="str">
        <f t="shared" si="6"/>
        <v/>
      </c>
      <c r="H136" s="86"/>
      <c r="I136" s="63"/>
      <c r="J136" s="63"/>
      <c r="K136" s="63"/>
      <c r="L136" s="63"/>
      <c r="M136" s="63"/>
      <c r="N136" s="63"/>
      <c r="O136" s="63"/>
      <c r="P136" s="63"/>
      <c r="Q136" s="63"/>
      <c r="R136" s="63"/>
      <c r="S136" s="63"/>
      <c r="T136" s="63"/>
      <c r="U136" s="63"/>
      <c r="V136" s="63"/>
      <c r="W136" s="63"/>
      <c r="X136" s="63"/>
      <c r="Y136" s="63"/>
      <c r="Z136" s="63"/>
    </row>
    <row r="137">
      <c r="A137" s="87"/>
      <c r="B137" s="84" t="s">
        <v>97</v>
      </c>
      <c r="C137" s="84" t="s">
        <v>97</v>
      </c>
      <c r="D137" s="84" t="s">
        <v>97</v>
      </c>
      <c r="E137" s="63"/>
      <c r="F137" s="86"/>
      <c r="G137" s="86" t="str">
        <f t="shared" si="6"/>
        <v/>
      </c>
      <c r="H137" s="86"/>
      <c r="I137" s="63"/>
      <c r="J137" s="63"/>
      <c r="K137" s="63"/>
      <c r="L137" s="63"/>
      <c r="M137" s="63"/>
      <c r="N137" s="63"/>
      <c r="O137" s="63"/>
      <c r="P137" s="63"/>
      <c r="Q137" s="63"/>
      <c r="R137" s="63"/>
      <c r="S137" s="63"/>
      <c r="T137" s="63"/>
      <c r="U137" s="63"/>
      <c r="V137" s="63"/>
      <c r="W137" s="63"/>
      <c r="X137" s="63"/>
      <c r="Y137" s="63"/>
      <c r="Z137" s="63"/>
    </row>
    <row r="138">
      <c r="A138" s="87"/>
      <c r="B138" s="84" t="s">
        <v>97</v>
      </c>
      <c r="C138" s="84" t="s">
        <v>97</v>
      </c>
      <c r="D138" s="84" t="s">
        <v>97</v>
      </c>
      <c r="E138" s="63"/>
      <c r="F138" s="86"/>
      <c r="G138" s="86" t="str">
        <f t="shared" si="6"/>
        <v/>
      </c>
      <c r="H138" s="86"/>
      <c r="I138" s="63"/>
      <c r="J138" s="63"/>
      <c r="K138" s="63"/>
      <c r="L138" s="63"/>
      <c r="M138" s="63"/>
      <c r="N138" s="63"/>
      <c r="O138" s="63"/>
      <c r="P138" s="63"/>
      <c r="Q138" s="63"/>
      <c r="R138" s="63"/>
      <c r="S138" s="63"/>
      <c r="T138" s="63"/>
      <c r="U138" s="63"/>
      <c r="V138" s="63"/>
      <c r="W138" s="63"/>
      <c r="X138" s="63"/>
      <c r="Y138" s="63"/>
      <c r="Z138" s="63"/>
    </row>
    <row r="139">
      <c r="A139" s="87"/>
      <c r="B139" s="84" t="s">
        <v>97</v>
      </c>
      <c r="C139" s="84" t="s">
        <v>97</v>
      </c>
      <c r="D139" s="84" t="s">
        <v>97</v>
      </c>
      <c r="E139" s="63"/>
      <c r="F139" s="86"/>
      <c r="G139" s="86" t="str">
        <f t="shared" si="6"/>
        <v/>
      </c>
      <c r="H139" s="86"/>
      <c r="I139" s="63"/>
      <c r="J139" s="63"/>
      <c r="K139" s="63"/>
      <c r="L139" s="63"/>
      <c r="M139" s="63"/>
      <c r="N139" s="63"/>
      <c r="O139" s="63"/>
      <c r="P139" s="63"/>
      <c r="Q139" s="63"/>
      <c r="R139" s="63"/>
      <c r="S139" s="63"/>
      <c r="T139" s="63"/>
      <c r="U139" s="63"/>
      <c r="V139" s="63"/>
      <c r="W139" s="63"/>
      <c r="X139" s="63"/>
      <c r="Y139" s="63"/>
      <c r="Z139" s="63"/>
    </row>
    <row r="140">
      <c r="A140" s="87"/>
      <c r="B140" s="84" t="s">
        <v>97</v>
      </c>
      <c r="C140" s="84" t="s">
        <v>97</v>
      </c>
      <c r="D140" s="84" t="s">
        <v>97</v>
      </c>
      <c r="E140" s="63"/>
      <c r="F140" s="86"/>
      <c r="G140" s="86" t="str">
        <f t="shared" si="6"/>
        <v/>
      </c>
      <c r="H140" s="86"/>
      <c r="I140" s="63"/>
      <c r="J140" s="63"/>
      <c r="K140" s="63"/>
      <c r="L140" s="63"/>
      <c r="M140" s="63"/>
      <c r="N140" s="63"/>
      <c r="O140" s="63"/>
      <c r="P140" s="63"/>
      <c r="Q140" s="63"/>
      <c r="R140" s="63"/>
      <c r="S140" s="63"/>
      <c r="T140" s="63"/>
      <c r="U140" s="63"/>
      <c r="V140" s="63"/>
      <c r="W140" s="63"/>
      <c r="X140" s="63"/>
      <c r="Y140" s="63"/>
      <c r="Z140" s="63"/>
    </row>
    <row r="141">
      <c r="A141" s="87"/>
      <c r="B141" s="84" t="s">
        <v>97</v>
      </c>
      <c r="C141" s="84" t="s">
        <v>97</v>
      </c>
      <c r="D141" s="84" t="s">
        <v>97</v>
      </c>
      <c r="E141" s="63"/>
      <c r="F141" s="86"/>
      <c r="G141" s="86" t="str">
        <f t="shared" si="6"/>
        <v/>
      </c>
      <c r="H141" s="86"/>
      <c r="I141" s="63"/>
      <c r="J141" s="63"/>
      <c r="K141" s="63"/>
      <c r="L141" s="63"/>
      <c r="M141" s="63"/>
      <c r="N141" s="63"/>
      <c r="O141" s="63"/>
      <c r="P141" s="63"/>
      <c r="Q141" s="63"/>
      <c r="R141" s="63"/>
      <c r="S141" s="63"/>
      <c r="T141" s="63"/>
      <c r="U141" s="63"/>
      <c r="V141" s="63"/>
      <c r="W141" s="63"/>
      <c r="X141" s="63"/>
      <c r="Y141" s="63"/>
      <c r="Z141" s="63"/>
    </row>
    <row r="142">
      <c r="A142" s="87"/>
      <c r="B142" s="84" t="s">
        <v>97</v>
      </c>
      <c r="C142" s="84" t="s">
        <v>97</v>
      </c>
      <c r="D142" s="84" t="s">
        <v>97</v>
      </c>
      <c r="E142" s="63"/>
      <c r="F142" s="86"/>
      <c r="G142" s="86" t="str">
        <f t="shared" si="6"/>
        <v/>
      </c>
      <c r="H142" s="86"/>
      <c r="I142" s="63"/>
      <c r="J142" s="63"/>
      <c r="K142" s="63"/>
      <c r="L142" s="63"/>
      <c r="M142" s="63"/>
      <c r="N142" s="63"/>
      <c r="O142" s="63"/>
      <c r="P142" s="63"/>
      <c r="Q142" s="63"/>
      <c r="R142" s="63"/>
      <c r="S142" s="63"/>
      <c r="T142" s="63"/>
      <c r="U142" s="63"/>
      <c r="V142" s="63"/>
      <c r="W142" s="63"/>
      <c r="X142" s="63"/>
      <c r="Y142" s="63"/>
      <c r="Z142" s="63"/>
    </row>
    <row r="143">
      <c r="A143" s="87"/>
      <c r="B143" s="84" t="s">
        <v>97</v>
      </c>
      <c r="C143" s="84" t="s">
        <v>97</v>
      </c>
      <c r="D143" s="84" t="s">
        <v>97</v>
      </c>
      <c r="E143" s="63"/>
      <c r="F143" s="86"/>
      <c r="G143" s="86" t="str">
        <f t="shared" si="6"/>
        <v/>
      </c>
      <c r="H143" s="86"/>
      <c r="I143" s="63"/>
      <c r="J143" s="63"/>
      <c r="K143" s="63"/>
      <c r="L143" s="63"/>
      <c r="M143" s="63"/>
      <c r="N143" s="63"/>
      <c r="O143" s="63"/>
      <c r="P143" s="63"/>
      <c r="Q143" s="63"/>
      <c r="R143" s="63"/>
      <c r="S143" s="63"/>
      <c r="T143" s="63"/>
      <c r="U143" s="63"/>
      <c r="V143" s="63"/>
      <c r="W143" s="63"/>
      <c r="X143" s="63"/>
      <c r="Y143" s="63"/>
      <c r="Z143" s="63"/>
    </row>
    <row r="144">
      <c r="A144" s="87"/>
      <c r="B144" s="84" t="s">
        <v>97</v>
      </c>
      <c r="C144" s="84" t="s">
        <v>97</v>
      </c>
      <c r="D144" s="84" t="s">
        <v>97</v>
      </c>
      <c r="E144" s="63"/>
      <c r="F144" s="86"/>
      <c r="G144" s="86" t="str">
        <f t="shared" si="6"/>
        <v/>
      </c>
      <c r="H144" s="86"/>
      <c r="I144" s="63"/>
      <c r="J144" s="63"/>
      <c r="K144" s="63"/>
      <c r="L144" s="63"/>
      <c r="M144" s="63"/>
      <c r="N144" s="63"/>
      <c r="O144" s="63"/>
      <c r="P144" s="63"/>
      <c r="Q144" s="63"/>
      <c r="R144" s="63"/>
      <c r="S144" s="63"/>
      <c r="T144" s="63"/>
      <c r="U144" s="63"/>
      <c r="V144" s="63"/>
      <c r="W144" s="63"/>
      <c r="X144" s="63"/>
      <c r="Y144" s="63"/>
      <c r="Z144" s="63"/>
    </row>
    <row r="145">
      <c r="A145" s="87"/>
      <c r="B145" s="84" t="s">
        <v>97</v>
      </c>
      <c r="C145" s="84" t="s">
        <v>97</v>
      </c>
      <c r="D145" s="84" t="s">
        <v>97</v>
      </c>
      <c r="E145" s="63"/>
      <c r="F145" s="86"/>
      <c r="G145" s="86" t="str">
        <f t="shared" si="6"/>
        <v/>
      </c>
      <c r="H145" s="86"/>
      <c r="I145" s="63"/>
      <c r="J145" s="63"/>
      <c r="K145" s="63"/>
      <c r="L145" s="63"/>
      <c r="M145" s="63"/>
      <c r="N145" s="63"/>
      <c r="O145" s="63"/>
      <c r="P145" s="63"/>
      <c r="Q145" s="63"/>
      <c r="R145" s="63"/>
      <c r="S145" s="63"/>
      <c r="T145" s="63"/>
      <c r="U145" s="63"/>
      <c r="V145" s="63"/>
      <c r="W145" s="63"/>
      <c r="X145" s="63"/>
      <c r="Y145" s="63"/>
      <c r="Z145" s="63"/>
    </row>
    <row r="146">
      <c r="A146" s="87"/>
      <c r="B146" s="84" t="s">
        <v>97</v>
      </c>
      <c r="C146" s="84" t="s">
        <v>97</v>
      </c>
      <c r="D146" s="84" t="s">
        <v>97</v>
      </c>
      <c r="E146" s="63"/>
      <c r="F146" s="86"/>
      <c r="G146" s="86" t="str">
        <f t="shared" si="6"/>
        <v/>
      </c>
      <c r="H146" s="86"/>
      <c r="I146" s="63"/>
      <c r="J146" s="63"/>
      <c r="K146" s="63"/>
      <c r="L146" s="63"/>
      <c r="M146" s="63"/>
      <c r="N146" s="63"/>
      <c r="O146" s="63"/>
      <c r="P146" s="63"/>
      <c r="Q146" s="63"/>
      <c r="R146" s="63"/>
      <c r="S146" s="63"/>
      <c r="T146" s="63"/>
      <c r="U146" s="63"/>
      <c r="V146" s="63"/>
      <c r="W146" s="63"/>
      <c r="X146" s="63"/>
      <c r="Y146" s="63"/>
      <c r="Z146" s="63"/>
    </row>
    <row r="147">
      <c r="A147" s="87"/>
      <c r="B147" s="84" t="s">
        <v>97</v>
      </c>
      <c r="C147" s="84" t="s">
        <v>97</v>
      </c>
      <c r="D147" s="84" t="s">
        <v>97</v>
      </c>
      <c r="E147" s="63"/>
      <c r="F147" s="86"/>
      <c r="G147" s="86" t="str">
        <f t="shared" si="6"/>
        <v/>
      </c>
      <c r="H147" s="86"/>
      <c r="I147" s="63"/>
      <c r="J147" s="63"/>
      <c r="K147" s="63"/>
      <c r="L147" s="63"/>
      <c r="M147" s="63"/>
      <c r="N147" s="63"/>
      <c r="O147" s="63"/>
      <c r="P147" s="63"/>
      <c r="Q147" s="63"/>
      <c r="R147" s="63"/>
      <c r="S147" s="63"/>
      <c r="T147" s="63"/>
      <c r="U147" s="63"/>
      <c r="V147" s="63"/>
      <c r="W147" s="63"/>
      <c r="X147" s="63"/>
      <c r="Y147" s="63"/>
      <c r="Z147" s="63"/>
    </row>
    <row r="148">
      <c r="A148" s="87"/>
      <c r="B148" s="84" t="s">
        <v>97</v>
      </c>
      <c r="C148" s="84" t="s">
        <v>97</v>
      </c>
      <c r="D148" s="84" t="s">
        <v>97</v>
      </c>
      <c r="E148" s="63"/>
      <c r="F148" s="86"/>
      <c r="G148" s="86" t="str">
        <f t="shared" si="6"/>
        <v/>
      </c>
      <c r="H148" s="86"/>
      <c r="I148" s="63"/>
      <c r="J148" s="63"/>
      <c r="K148" s="63"/>
      <c r="L148" s="63"/>
      <c r="M148" s="63"/>
      <c r="N148" s="63"/>
      <c r="O148" s="63"/>
      <c r="P148" s="63"/>
      <c r="Q148" s="63"/>
      <c r="R148" s="63"/>
      <c r="S148" s="63"/>
      <c r="T148" s="63"/>
      <c r="U148" s="63"/>
      <c r="V148" s="63"/>
      <c r="W148" s="63"/>
      <c r="X148" s="63"/>
      <c r="Y148" s="63"/>
      <c r="Z148" s="63"/>
    </row>
    <row r="149">
      <c r="A149" s="87"/>
      <c r="B149" s="84" t="s">
        <v>97</v>
      </c>
      <c r="C149" s="84" t="s">
        <v>97</v>
      </c>
      <c r="D149" s="84" t="s">
        <v>97</v>
      </c>
      <c r="E149" s="63"/>
      <c r="F149" s="86"/>
      <c r="G149" s="86" t="str">
        <f t="shared" si="6"/>
        <v/>
      </c>
      <c r="H149" s="86"/>
      <c r="I149" s="63"/>
      <c r="J149" s="63"/>
      <c r="K149" s="63"/>
      <c r="L149" s="63"/>
      <c r="M149" s="63"/>
      <c r="N149" s="63"/>
      <c r="O149" s="63"/>
      <c r="P149" s="63"/>
      <c r="Q149" s="63"/>
      <c r="R149" s="63"/>
      <c r="S149" s="63"/>
      <c r="T149" s="63"/>
      <c r="U149" s="63"/>
      <c r="V149" s="63"/>
      <c r="W149" s="63"/>
      <c r="X149" s="63"/>
      <c r="Y149" s="63"/>
      <c r="Z149" s="63"/>
    </row>
    <row r="150">
      <c r="A150" s="87"/>
      <c r="B150" s="84" t="s">
        <v>97</v>
      </c>
      <c r="C150" s="84" t="s">
        <v>97</v>
      </c>
      <c r="D150" s="84" t="s">
        <v>97</v>
      </c>
      <c r="E150" s="63"/>
      <c r="F150" s="86"/>
      <c r="G150" s="86" t="str">
        <f t="shared" si="6"/>
        <v/>
      </c>
      <c r="H150" s="86"/>
      <c r="I150" s="63"/>
      <c r="J150" s="63"/>
      <c r="K150" s="63"/>
      <c r="L150" s="63"/>
      <c r="M150" s="63"/>
      <c r="N150" s="63"/>
      <c r="O150" s="63"/>
      <c r="P150" s="63"/>
      <c r="Q150" s="63"/>
      <c r="R150" s="63"/>
      <c r="S150" s="63"/>
      <c r="T150" s="63"/>
      <c r="U150" s="63"/>
      <c r="V150" s="63"/>
      <c r="W150" s="63"/>
      <c r="X150" s="63"/>
      <c r="Y150" s="63"/>
      <c r="Z150" s="63"/>
    </row>
    <row r="151">
      <c r="A151" s="87"/>
      <c r="B151" s="84" t="s">
        <v>97</v>
      </c>
      <c r="C151" s="84" t="s">
        <v>97</v>
      </c>
      <c r="D151" s="84" t="s">
        <v>97</v>
      </c>
      <c r="E151" s="63"/>
      <c r="F151" s="86"/>
      <c r="G151" s="86" t="str">
        <f t="shared" si="6"/>
        <v/>
      </c>
      <c r="H151" s="86"/>
      <c r="I151" s="63"/>
      <c r="J151" s="63"/>
      <c r="K151" s="63"/>
      <c r="L151" s="63"/>
      <c r="M151" s="63"/>
      <c r="N151" s="63"/>
      <c r="O151" s="63"/>
      <c r="P151" s="63"/>
      <c r="Q151" s="63"/>
      <c r="R151" s="63"/>
      <c r="S151" s="63"/>
      <c r="T151" s="63"/>
      <c r="U151" s="63"/>
      <c r="V151" s="63"/>
      <c r="W151" s="63"/>
      <c r="X151" s="63"/>
      <c r="Y151" s="63"/>
      <c r="Z151" s="63"/>
    </row>
    <row r="152">
      <c r="A152" s="87"/>
      <c r="B152" s="84" t="s">
        <v>97</v>
      </c>
      <c r="C152" s="84" t="s">
        <v>97</v>
      </c>
      <c r="D152" s="84" t="s">
        <v>97</v>
      </c>
      <c r="E152" s="63"/>
      <c r="F152" s="86"/>
      <c r="G152" s="86" t="str">
        <f t="shared" si="6"/>
        <v/>
      </c>
      <c r="H152" s="86"/>
      <c r="I152" s="63"/>
      <c r="J152" s="63"/>
      <c r="K152" s="63"/>
      <c r="L152" s="63"/>
      <c r="M152" s="63"/>
      <c r="N152" s="63"/>
      <c r="O152" s="63"/>
      <c r="P152" s="63"/>
      <c r="Q152" s="63"/>
      <c r="R152" s="63"/>
      <c r="S152" s="63"/>
      <c r="T152" s="63"/>
      <c r="U152" s="63"/>
      <c r="V152" s="63"/>
      <c r="W152" s="63"/>
      <c r="X152" s="63"/>
      <c r="Y152" s="63"/>
      <c r="Z152" s="63"/>
    </row>
    <row r="153">
      <c r="A153" s="87"/>
      <c r="B153" s="84" t="s">
        <v>97</v>
      </c>
      <c r="C153" s="84" t="s">
        <v>97</v>
      </c>
      <c r="D153" s="84" t="s">
        <v>97</v>
      </c>
      <c r="E153" s="63"/>
      <c r="F153" s="86"/>
      <c r="G153" s="86" t="str">
        <f t="shared" si="6"/>
        <v/>
      </c>
      <c r="H153" s="86"/>
      <c r="I153" s="63"/>
      <c r="J153" s="63"/>
      <c r="K153" s="63"/>
      <c r="L153" s="63"/>
      <c r="M153" s="63"/>
      <c r="N153" s="63"/>
      <c r="O153" s="63"/>
      <c r="P153" s="63"/>
      <c r="Q153" s="63"/>
      <c r="R153" s="63"/>
      <c r="S153" s="63"/>
      <c r="T153" s="63"/>
      <c r="U153" s="63"/>
      <c r="V153" s="63"/>
      <c r="W153" s="63"/>
      <c r="X153" s="63"/>
      <c r="Y153" s="63"/>
      <c r="Z153" s="63"/>
    </row>
    <row r="154">
      <c r="A154" s="87"/>
      <c r="B154" s="84" t="s">
        <v>97</v>
      </c>
      <c r="C154" s="84" t="s">
        <v>97</v>
      </c>
      <c r="D154" s="84" t="s">
        <v>97</v>
      </c>
      <c r="E154" s="63"/>
      <c r="F154" s="86"/>
      <c r="G154" s="86" t="str">
        <f t="shared" si="6"/>
        <v/>
      </c>
      <c r="H154" s="86"/>
      <c r="I154" s="63"/>
      <c r="J154" s="63"/>
      <c r="K154" s="63"/>
      <c r="L154" s="63"/>
      <c r="M154" s="63"/>
      <c r="N154" s="63"/>
      <c r="O154" s="63"/>
      <c r="P154" s="63"/>
      <c r="Q154" s="63"/>
      <c r="R154" s="63"/>
      <c r="S154" s="63"/>
      <c r="T154" s="63"/>
      <c r="U154" s="63"/>
      <c r="V154" s="63"/>
      <c r="W154" s="63"/>
      <c r="X154" s="63"/>
      <c r="Y154" s="63"/>
      <c r="Z154" s="63"/>
    </row>
    <row r="155">
      <c r="A155" s="87"/>
      <c r="B155" s="84" t="s">
        <v>97</v>
      </c>
      <c r="C155" s="84" t="s">
        <v>97</v>
      </c>
      <c r="D155" s="84" t="s">
        <v>97</v>
      </c>
      <c r="E155" s="63"/>
      <c r="F155" s="86"/>
      <c r="G155" s="86" t="str">
        <f t="shared" si="6"/>
        <v/>
      </c>
      <c r="H155" s="86"/>
      <c r="I155" s="63"/>
      <c r="J155" s="63"/>
      <c r="K155" s="63"/>
      <c r="L155" s="63"/>
      <c r="M155" s="63"/>
      <c r="N155" s="63"/>
      <c r="O155" s="63"/>
      <c r="P155" s="63"/>
      <c r="Q155" s="63"/>
      <c r="R155" s="63"/>
      <c r="S155" s="63"/>
      <c r="T155" s="63"/>
      <c r="U155" s="63"/>
      <c r="V155" s="63"/>
      <c r="W155" s="63"/>
      <c r="X155" s="63"/>
      <c r="Y155" s="63"/>
      <c r="Z155" s="63"/>
    </row>
    <row r="156">
      <c r="A156" s="87"/>
      <c r="B156" s="84" t="s">
        <v>97</v>
      </c>
      <c r="C156" s="84" t="s">
        <v>97</v>
      </c>
      <c r="D156" s="84" t="s">
        <v>97</v>
      </c>
      <c r="E156" s="63"/>
      <c r="F156" s="86"/>
      <c r="G156" s="86" t="str">
        <f t="shared" si="6"/>
        <v/>
      </c>
      <c r="H156" s="86"/>
      <c r="I156" s="63"/>
      <c r="J156" s="63"/>
      <c r="K156" s="63"/>
      <c r="L156" s="63"/>
      <c r="M156" s="63"/>
      <c r="N156" s="63"/>
      <c r="O156" s="63"/>
      <c r="P156" s="63"/>
      <c r="Q156" s="63"/>
      <c r="R156" s="63"/>
      <c r="S156" s="63"/>
      <c r="T156" s="63"/>
      <c r="U156" s="63"/>
      <c r="V156" s="63"/>
      <c r="W156" s="63"/>
      <c r="X156" s="63"/>
      <c r="Y156" s="63"/>
      <c r="Z156" s="63"/>
    </row>
    <row r="157">
      <c r="A157" s="87"/>
      <c r="B157" s="84" t="s">
        <v>97</v>
      </c>
      <c r="C157" s="84" t="s">
        <v>97</v>
      </c>
      <c r="D157" s="84" t="s">
        <v>97</v>
      </c>
      <c r="E157" s="63"/>
      <c r="F157" s="86"/>
      <c r="G157" s="86" t="str">
        <f t="shared" si="6"/>
        <v/>
      </c>
      <c r="H157" s="86"/>
      <c r="I157" s="63"/>
      <c r="J157" s="63"/>
      <c r="K157" s="63"/>
      <c r="L157" s="63"/>
      <c r="M157" s="63"/>
      <c r="N157" s="63"/>
      <c r="O157" s="63"/>
      <c r="P157" s="63"/>
      <c r="Q157" s="63"/>
      <c r="R157" s="63"/>
      <c r="S157" s="63"/>
      <c r="T157" s="63"/>
      <c r="U157" s="63"/>
      <c r="V157" s="63"/>
      <c r="W157" s="63"/>
      <c r="X157" s="63"/>
      <c r="Y157" s="63"/>
      <c r="Z157" s="63"/>
    </row>
    <row r="158">
      <c r="A158" s="87"/>
      <c r="B158" s="84" t="s">
        <v>97</v>
      </c>
      <c r="C158" s="84" t="s">
        <v>97</v>
      </c>
      <c r="D158" s="84" t="s">
        <v>97</v>
      </c>
      <c r="E158" s="63"/>
      <c r="F158" s="86"/>
      <c r="G158" s="86" t="str">
        <f t="shared" si="6"/>
        <v/>
      </c>
      <c r="H158" s="86"/>
      <c r="I158" s="63"/>
      <c r="J158" s="63"/>
      <c r="K158" s="63"/>
      <c r="L158" s="63"/>
      <c r="M158" s="63"/>
      <c r="N158" s="63"/>
      <c r="O158" s="63"/>
      <c r="P158" s="63"/>
      <c r="Q158" s="63"/>
      <c r="R158" s="63"/>
      <c r="S158" s="63"/>
      <c r="T158" s="63"/>
      <c r="U158" s="63"/>
      <c r="V158" s="63"/>
      <c r="W158" s="63"/>
      <c r="X158" s="63"/>
      <c r="Y158" s="63"/>
      <c r="Z158" s="63"/>
    </row>
    <row r="159">
      <c r="A159" s="87"/>
      <c r="B159" s="84" t="s">
        <v>97</v>
      </c>
      <c r="C159" s="84" t="s">
        <v>97</v>
      </c>
      <c r="D159" s="84" t="s">
        <v>97</v>
      </c>
      <c r="E159" s="63"/>
      <c r="F159" s="86"/>
      <c r="G159" s="86" t="str">
        <f t="shared" si="6"/>
        <v/>
      </c>
      <c r="H159" s="86"/>
      <c r="I159" s="63"/>
      <c r="J159" s="63"/>
      <c r="K159" s="63"/>
      <c r="L159" s="63"/>
      <c r="M159" s="63"/>
      <c r="N159" s="63"/>
      <c r="O159" s="63"/>
      <c r="P159" s="63"/>
      <c r="Q159" s="63"/>
      <c r="R159" s="63"/>
      <c r="S159" s="63"/>
      <c r="T159" s="63"/>
      <c r="U159" s="63"/>
      <c r="V159" s="63"/>
      <c r="W159" s="63"/>
      <c r="X159" s="63"/>
      <c r="Y159" s="63"/>
      <c r="Z159" s="63"/>
    </row>
    <row r="160">
      <c r="A160" s="87"/>
      <c r="B160" s="84" t="s">
        <v>97</v>
      </c>
      <c r="C160" s="84" t="s">
        <v>97</v>
      </c>
      <c r="D160" s="84" t="s">
        <v>97</v>
      </c>
      <c r="E160" s="63"/>
      <c r="F160" s="86"/>
      <c r="G160" s="86" t="str">
        <f t="shared" si="6"/>
        <v/>
      </c>
      <c r="H160" s="86"/>
      <c r="I160" s="63"/>
      <c r="J160" s="63"/>
      <c r="K160" s="63"/>
      <c r="L160" s="63"/>
      <c r="M160" s="63"/>
      <c r="N160" s="63"/>
      <c r="O160" s="63"/>
      <c r="P160" s="63"/>
      <c r="Q160" s="63"/>
      <c r="R160" s="63"/>
      <c r="S160" s="63"/>
      <c r="T160" s="63"/>
      <c r="U160" s="63"/>
      <c r="V160" s="63"/>
      <c r="W160" s="63"/>
      <c r="X160" s="63"/>
      <c r="Y160" s="63"/>
      <c r="Z160" s="63"/>
    </row>
    <row r="161">
      <c r="A161" s="87"/>
      <c r="B161" s="84" t="s">
        <v>97</v>
      </c>
      <c r="C161" s="84" t="s">
        <v>97</v>
      </c>
      <c r="D161" s="84" t="s">
        <v>97</v>
      </c>
      <c r="E161" s="63"/>
      <c r="F161" s="86"/>
      <c r="G161" s="86" t="str">
        <f t="shared" si="6"/>
        <v/>
      </c>
      <c r="H161" s="86"/>
      <c r="I161" s="63"/>
      <c r="J161" s="63"/>
      <c r="K161" s="63"/>
      <c r="L161" s="63"/>
      <c r="M161" s="63"/>
      <c r="N161" s="63"/>
      <c r="O161" s="63"/>
      <c r="P161" s="63"/>
      <c r="Q161" s="63"/>
      <c r="R161" s="63"/>
      <c r="S161" s="63"/>
      <c r="T161" s="63"/>
      <c r="U161" s="63"/>
      <c r="V161" s="63"/>
      <c r="W161" s="63"/>
      <c r="X161" s="63"/>
      <c r="Y161" s="63"/>
      <c r="Z161" s="63"/>
    </row>
    <row r="162">
      <c r="A162" s="87"/>
      <c r="B162" s="84" t="s">
        <v>97</v>
      </c>
      <c r="C162" s="84" t="s">
        <v>97</v>
      </c>
      <c r="D162" s="84" t="s">
        <v>97</v>
      </c>
      <c r="E162" s="63"/>
      <c r="F162" s="86"/>
      <c r="G162" s="86" t="str">
        <f t="shared" si="6"/>
        <v/>
      </c>
      <c r="H162" s="86"/>
      <c r="I162" s="63"/>
      <c r="J162" s="63"/>
      <c r="K162" s="63"/>
      <c r="L162" s="63"/>
      <c r="M162" s="63"/>
      <c r="N162" s="63"/>
      <c r="O162" s="63"/>
      <c r="P162" s="63"/>
      <c r="Q162" s="63"/>
      <c r="R162" s="63"/>
      <c r="S162" s="63"/>
      <c r="T162" s="63"/>
      <c r="U162" s="63"/>
      <c r="V162" s="63"/>
      <c r="W162" s="63"/>
      <c r="X162" s="63"/>
      <c r="Y162" s="63"/>
      <c r="Z162" s="63"/>
    </row>
    <row r="163">
      <c r="A163" s="87"/>
      <c r="B163" s="84" t="s">
        <v>97</v>
      </c>
      <c r="C163" s="84" t="s">
        <v>97</v>
      </c>
      <c r="D163" s="84" t="s">
        <v>97</v>
      </c>
      <c r="E163" s="63"/>
      <c r="F163" s="86"/>
      <c r="G163" s="86" t="str">
        <f t="shared" si="6"/>
        <v/>
      </c>
      <c r="H163" s="86"/>
      <c r="I163" s="63"/>
      <c r="J163" s="63"/>
      <c r="K163" s="63"/>
      <c r="L163" s="63"/>
      <c r="M163" s="63"/>
      <c r="N163" s="63"/>
      <c r="O163" s="63"/>
      <c r="P163" s="63"/>
      <c r="Q163" s="63"/>
      <c r="R163" s="63"/>
      <c r="S163" s="63"/>
      <c r="T163" s="63"/>
      <c r="U163" s="63"/>
      <c r="V163" s="63"/>
      <c r="W163" s="63"/>
      <c r="X163" s="63"/>
      <c r="Y163" s="63"/>
      <c r="Z163" s="63"/>
    </row>
    <row r="164">
      <c r="A164" s="87"/>
      <c r="B164" s="84" t="s">
        <v>97</v>
      </c>
      <c r="C164" s="84" t="s">
        <v>97</v>
      </c>
      <c r="D164" s="84" t="s">
        <v>97</v>
      </c>
      <c r="E164" s="63"/>
      <c r="F164" s="86"/>
      <c r="G164" s="86" t="str">
        <f t="shared" si="6"/>
        <v/>
      </c>
      <c r="H164" s="86"/>
      <c r="I164" s="63"/>
      <c r="J164" s="63"/>
      <c r="K164" s="63"/>
      <c r="L164" s="63"/>
      <c r="M164" s="63"/>
      <c r="N164" s="63"/>
      <c r="O164" s="63"/>
      <c r="P164" s="63"/>
      <c r="Q164" s="63"/>
      <c r="R164" s="63"/>
      <c r="S164" s="63"/>
      <c r="T164" s="63"/>
      <c r="U164" s="63"/>
      <c r="V164" s="63"/>
      <c r="W164" s="63"/>
      <c r="X164" s="63"/>
      <c r="Y164" s="63"/>
      <c r="Z164" s="63"/>
    </row>
    <row r="165">
      <c r="A165" s="87"/>
      <c r="B165" s="84" t="s">
        <v>97</v>
      </c>
      <c r="C165" s="84" t="s">
        <v>97</v>
      </c>
      <c r="D165" s="84" t="s">
        <v>97</v>
      </c>
      <c r="E165" s="63"/>
      <c r="F165" s="86"/>
      <c r="G165" s="86" t="str">
        <f t="shared" si="6"/>
        <v/>
      </c>
      <c r="H165" s="86"/>
      <c r="I165" s="63"/>
      <c r="J165" s="63"/>
      <c r="K165" s="63"/>
      <c r="L165" s="63"/>
      <c r="M165" s="63"/>
      <c r="N165" s="63"/>
      <c r="O165" s="63"/>
      <c r="P165" s="63"/>
      <c r="Q165" s="63"/>
      <c r="R165" s="63"/>
      <c r="S165" s="63"/>
      <c r="T165" s="63"/>
      <c r="U165" s="63"/>
      <c r="V165" s="63"/>
      <c r="W165" s="63"/>
      <c r="X165" s="63"/>
      <c r="Y165" s="63"/>
      <c r="Z165" s="63"/>
    </row>
    <row r="166">
      <c r="A166" s="87"/>
      <c r="B166" s="84" t="s">
        <v>97</v>
      </c>
      <c r="C166" s="84" t="s">
        <v>97</v>
      </c>
      <c r="D166" s="84" t="s">
        <v>97</v>
      </c>
      <c r="E166" s="63"/>
      <c r="F166" s="86"/>
      <c r="G166" s="86" t="str">
        <f t="shared" si="6"/>
        <v/>
      </c>
      <c r="H166" s="86"/>
      <c r="I166" s="63"/>
      <c r="J166" s="63"/>
      <c r="K166" s="63"/>
      <c r="L166" s="63"/>
      <c r="M166" s="63"/>
      <c r="N166" s="63"/>
      <c r="O166" s="63"/>
      <c r="P166" s="63"/>
      <c r="Q166" s="63"/>
      <c r="R166" s="63"/>
      <c r="S166" s="63"/>
      <c r="T166" s="63"/>
      <c r="U166" s="63"/>
      <c r="V166" s="63"/>
      <c r="W166" s="63"/>
      <c r="X166" s="63"/>
      <c r="Y166" s="63"/>
      <c r="Z166" s="63"/>
    </row>
    <row r="167">
      <c r="A167" s="87"/>
      <c r="B167" s="84" t="s">
        <v>97</v>
      </c>
      <c r="C167" s="84" t="s">
        <v>97</v>
      </c>
      <c r="D167" s="84" t="s">
        <v>97</v>
      </c>
      <c r="E167" s="63"/>
      <c r="F167" s="86"/>
      <c r="G167" s="86" t="str">
        <f t="shared" si="6"/>
        <v/>
      </c>
      <c r="H167" s="86"/>
      <c r="I167" s="63"/>
      <c r="J167" s="63"/>
      <c r="K167" s="63"/>
      <c r="L167" s="63"/>
      <c r="M167" s="63"/>
      <c r="N167" s="63"/>
      <c r="O167" s="63"/>
      <c r="P167" s="63"/>
      <c r="Q167" s="63"/>
      <c r="R167" s="63"/>
      <c r="S167" s="63"/>
      <c r="T167" s="63"/>
      <c r="U167" s="63"/>
      <c r="V167" s="63"/>
      <c r="W167" s="63"/>
      <c r="X167" s="63"/>
      <c r="Y167" s="63"/>
      <c r="Z167" s="63"/>
    </row>
    <row r="168">
      <c r="A168" s="87"/>
      <c r="B168" s="84" t="s">
        <v>97</v>
      </c>
      <c r="C168" s="84" t="s">
        <v>97</v>
      </c>
      <c r="D168" s="84" t="s">
        <v>97</v>
      </c>
      <c r="E168" s="63"/>
      <c r="F168" s="86"/>
      <c r="G168" s="86" t="str">
        <f t="shared" si="6"/>
        <v/>
      </c>
      <c r="H168" s="86"/>
      <c r="I168" s="63"/>
      <c r="J168" s="63"/>
      <c r="K168" s="63"/>
      <c r="L168" s="63"/>
      <c r="M168" s="63"/>
      <c r="N168" s="63"/>
      <c r="O168" s="63"/>
      <c r="P168" s="63"/>
      <c r="Q168" s="63"/>
      <c r="R168" s="63"/>
      <c r="S168" s="63"/>
      <c r="T168" s="63"/>
      <c r="U168" s="63"/>
      <c r="V168" s="63"/>
      <c r="W168" s="63"/>
      <c r="X168" s="63"/>
      <c r="Y168" s="63"/>
      <c r="Z168" s="63"/>
    </row>
    <row r="169">
      <c r="A169" s="87"/>
      <c r="B169" s="84" t="s">
        <v>97</v>
      </c>
      <c r="C169" s="84" t="s">
        <v>97</v>
      </c>
      <c r="D169" s="84" t="s">
        <v>97</v>
      </c>
      <c r="E169" s="63"/>
      <c r="F169" s="86"/>
      <c r="G169" s="86" t="str">
        <f t="shared" si="6"/>
        <v/>
      </c>
      <c r="H169" s="86"/>
      <c r="I169" s="63"/>
      <c r="J169" s="63"/>
      <c r="K169" s="63"/>
      <c r="L169" s="63"/>
      <c r="M169" s="63"/>
      <c r="N169" s="63"/>
      <c r="O169" s="63"/>
      <c r="P169" s="63"/>
      <c r="Q169" s="63"/>
      <c r="R169" s="63"/>
      <c r="S169" s="63"/>
      <c r="T169" s="63"/>
      <c r="U169" s="63"/>
      <c r="V169" s="63"/>
      <c r="W169" s="63"/>
      <c r="X169" s="63"/>
      <c r="Y169" s="63"/>
      <c r="Z169" s="63"/>
    </row>
    <row r="170">
      <c r="A170" s="87"/>
      <c r="B170" s="84" t="s">
        <v>97</v>
      </c>
      <c r="C170" s="84" t="s">
        <v>97</v>
      </c>
      <c r="D170" s="84" t="s">
        <v>97</v>
      </c>
      <c r="E170" s="63"/>
      <c r="F170" s="86"/>
      <c r="G170" s="86" t="str">
        <f t="shared" si="6"/>
        <v/>
      </c>
      <c r="H170" s="86"/>
      <c r="I170" s="63"/>
      <c r="J170" s="63"/>
      <c r="K170" s="63"/>
      <c r="L170" s="63"/>
      <c r="M170" s="63"/>
      <c r="N170" s="63"/>
      <c r="O170" s="63"/>
      <c r="P170" s="63"/>
      <c r="Q170" s="63"/>
      <c r="R170" s="63"/>
      <c r="S170" s="63"/>
      <c r="T170" s="63"/>
      <c r="U170" s="63"/>
      <c r="V170" s="63"/>
      <c r="W170" s="63"/>
      <c r="X170" s="63"/>
      <c r="Y170" s="63"/>
      <c r="Z170" s="63"/>
    </row>
    <row r="171">
      <c r="A171" s="87"/>
      <c r="B171" s="84" t="s">
        <v>97</v>
      </c>
      <c r="C171" s="84" t="s">
        <v>97</v>
      </c>
      <c r="D171" s="84" t="s">
        <v>97</v>
      </c>
      <c r="E171" s="63"/>
      <c r="F171" s="86"/>
      <c r="G171" s="86" t="str">
        <f t="shared" si="6"/>
        <v/>
      </c>
      <c r="H171" s="86"/>
      <c r="I171" s="63"/>
      <c r="J171" s="63"/>
      <c r="K171" s="63"/>
      <c r="L171" s="63"/>
      <c r="M171" s="63"/>
      <c r="N171" s="63"/>
      <c r="O171" s="63"/>
      <c r="P171" s="63"/>
      <c r="Q171" s="63"/>
      <c r="R171" s="63"/>
      <c r="S171" s="63"/>
      <c r="T171" s="63"/>
      <c r="U171" s="63"/>
      <c r="V171" s="63"/>
      <c r="W171" s="63"/>
      <c r="X171" s="63"/>
      <c r="Y171" s="63"/>
      <c r="Z171" s="63"/>
    </row>
    <row r="172">
      <c r="A172" s="87"/>
      <c r="B172" s="84" t="s">
        <v>97</v>
      </c>
      <c r="C172" s="84" t="s">
        <v>97</v>
      </c>
      <c r="D172" s="84" t="s">
        <v>97</v>
      </c>
      <c r="E172" s="63"/>
      <c r="F172" s="86"/>
      <c r="G172" s="86" t="str">
        <f t="shared" si="6"/>
        <v/>
      </c>
      <c r="H172" s="86"/>
      <c r="I172" s="63"/>
      <c r="J172" s="63"/>
      <c r="K172" s="63"/>
      <c r="L172" s="63"/>
      <c r="M172" s="63"/>
      <c r="N172" s="63"/>
      <c r="O172" s="63"/>
      <c r="P172" s="63"/>
      <c r="Q172" s="63"/>
      <c r="R172" s="63"/>
      <c r="S172" s="63"/>
      <c r="T172" s="63"/>
      <c r="U172" s="63"/>
      <c r="V172" s="63"/>
      <c r="W172" s="63"/>
      <c r="X172" s="63"/>
      <c r="Y172" s="63"/>
      <c r="Z172" s="63"/>
    </row>
    <row r="173">
      <c r="A173" s="87"/>
      <c r="B173" s="84" t="s">
        <v>97</v>
      </c>
      <c r="C173" s="84" t="s">
        <v>97</v>
      </c>
      <c r="D173" s="84" t="s">
        <v>97</v>
      </c>
      <c r="E173" s="63"/>
      <c r="F173" s="86"/>
      <c r="G173" s="86" t="str">
        <f t="shared" si="6"/>
        <v/>
      </c>
      <c r="H173" s="86"/>
      <c r="I173" s="63"/>
      <c r="J173" s="63"/>
      <c r="K173" s="63"/>
      <c r="L173" s="63"/>
      <c r="M173" s="63"/>
      <c r="N173" s="63"/>
      <c r="O173" s="63"/>
      <c r="P173" s="63"/>
      <c r="Q173" s="63"/>
      <c r="R173" s="63"/>
      <c r="S173" s="63"/>
      <c r="T173" s="63"/>
      <c r="U173" s="63"/>
      <c r="V173" s="63"/>
      <c r="W173" s="63"/>
      <c r="X173" s="63"/>
      <c r="Y173" s="63"/>
      <c r="Z173" s="63"/>
    </row>
    <row r="174">
      <c r="A174" s="87"/>
      <c r="B174" s="84" t="s">
        <v>97</v>
      </c>
      <c r="C174" s="84" t="s">
        <v>97</v>
      </c>
      <c r="D174" s="84" t="s">
        <v>97</v>
      </c>
      <c r="E174" s="63"/>
      <c r="F174" s="86"/>
      <c r="G174" s="86" t="str">
        <f t="shared" si="6"/>
        <v/>
      </c>
      <c r="H174" s="86"/>
      <c r="I174" s="63"/>
      <c r="J174" s="63"/>
      <c r="K174" s="63"/>
      <c r="L174" s="63"/>
      <c r="M174" s="63"/>
      <c r="N174" s="63"/>
      <c r="O174" s="63"/>
      <c r="P174" s="63"/>
      <c r="Q174" s="63"/>
      <c r="R174" s="63"/>
      <c r="S174" s="63"/>
      <c r="T174" s="63"/>
      <c r="U174" s="63"/>
      <c r="V174" s="63"/>
      <c r="W174" s="63"/>
      <c r="X174" s="63"/>
      <c r="Y174" s="63"/>
      <c r="Z174" s="63"/>
    </row>
    <row r="175">
      <c r="A175" s="87"/>
      <c r="B175" s="84" t="s">
        <v>97</v>
      </c>
      <c r="C175" s="84" t="s">
        <v>97</v>
      </c>
      <c r="D175" s="84" t="s">
        <v>97</v>
      </c>
      <c r="E175" s="63"/>
      <c r="F175" s="86"/>
      <c r="G175" s="86" t="str">
        <f t="shared" si="6"/>
        <v/>
      </c>
      <c r="H175" s="86"/>
      <c r="I175" s="63"/>
      <c r="J175" s="63"/>
      <c r="K175" s="63"/>
      <c r="L175" s="63"/>
      <c r="M175" s="63"/>
      <c r="N175" s="63"/>
      <c r="O175" s="63"/>
      <c r="P175" s="63"/>
      <c r="Q175" s="63"/>
      <c r="R175" s="63"/>
      <c r="S175" s="63"/>
      <c r="T175" s="63"/>
      <c r="U175" s="63"/>
      <c r="V175" s="63"/>
      <c r="W175" s="63"/>
      <c r="X175" s="63"/>
      <c r="Y175" s="63"/>
      <c r="Z175" s="63"/>
    </row>
    <row r="176">
      <c r="A176" s="87"/>
      <c r="B176" s="84" t="s">
        <v>97</v>
      </c>
      <c r="C176" s="84" t="s">
        <v>97</v>
      </c>
      <c r="D176" s="84" t="s">
        <v>97</v>
      </c>
      <c r="E176" s="63"/>
      <c r="F176" s="86"/>
      <c r="G176" s="86" t="str">
        <f t="shared" si="6"/>
        <v/>
      </c>
      <c r="H176" s="86"/>
      <c r="I176" s="63"/>
      <c r="J176" s="63"/>
      <c r="K176" s="63"/>
      <c r="L176" s="63"/>
      <c r="M176" s="63"/>
      <c r="N176" s="63"/>
      <c r="O176" s="63"/>
      <c r="P176" s="63"/>
      <c r="Q176" s="63"/>
      <c r="R176" s="63"/>
      <c r="S176" s="63"/>
      <c r="T176" s="63"/>
      <c r="U176" s="63"/>
      <c r="V176" s="63"/>
      <c r="W176" s="63"/>
      <c r="X176" s="63"/>
      <c r="Y176" s="63"/>
      <c r="Z176" s="63"/>
    </row>
    <row r="177">
      <c r="A177" s="87"/>
      <c r="B177" s="84" t="s">
        <v>97</v>
      </c>
      <c r="C177" s="84" t="s">
        <v>97</v>
      </c>
      <c r="D177" s="84" t="s">
        <v>97</v>
      </c>
      <c r="E177" s="63"/>
      <c r="F177" s="86"/>
      <c r="G177" s="86" t="str">
        <f t="shared" si="6"/>
        <v/>
      </c>
      <c r="H177" s="86"/>
      <c r="I177" s="63"/>
      <c r="J177" s="63"/>
      <c r="K177" s="63"/>
      <c r="L177" s="63"/>
      <c r="M177" s="63"/>
      <c r="N177" s="63"/>
      <c r="O177" s="63"/>
      <c r="P177" s="63"/>
      <c r="Q177" s="63"/>
      <c r="R177" s="63"/>
      <c r="S177" s="63"/>
      <c r="T177" s="63"/>
      <c r="U177" s="63"/>
      <c r="V177" s="63"/>
      <c r="W177" s="63"/>
      <c r="X177" s="63"/>
      <c r="Y177" s="63"/>
      <c r="Z177" s="63"/>
    </row>
    <row r="178">
      <c r="A178" s="87"/>
      <c r="B178" s="84" t="s">
        <v>97</v>
      </c>
      <c r="C178" s="84" t="s">
        <v>97</v>
      </c>
      <c r="D178" s="84" t="s">
        <v>97</v>
      </c>
      <c r="E178" s="63"/>
      <c r="F178" s="86"/>
      <c r="G178" s="86" t="str">
        <f t="shared" si="6"/>
        <v/>
      </c>
      <c r="H178" s="86"/>
      <c r="I178" s="63"/>
      <c r="J178" s="63"/>
      <c r="K178" s="63"/>
      <c r="L178" s="63"/>
      <c r="M178" s="63"/>
      <c r="N178" s="63"/>
      <c r="O178" s="63"/>
      <c r="P178" s="63"/>
      <c r="Q178" s="63"/>
      <c r="R178" s="63"/>
      <c r="S178" s="63"/>
      <c r="T178" s="63"/>
      <c r="U178" s="63"/>
      <c r="V178" s="63"/>
      <c r="W178" s="63"/>
      <c r="X178" s="63"/>
      <c r="Y178" s="63"/>
      <c r="Z178" s="63"/>
    </row>
    <row r="179">
      <c r="A179" s="87"/>
      <c r="B179" s="84" t="s">
        <v>97</v>
      </c>
      <c r="C179" s="84" t="s">
        <v>97</v>
      </c>
      <c r="D179" s="84" t="s">
        <v>97</v>
      </c>
      <c r="E179" s="63"/>
      <c r="F179" s="86"/>
      <c r="G179" s="86" t="str">
        <f t="shared" si="6"/>
        <v/>
      </c>
      <c r="H179" s="86"/>
      <c r="I179" s="63"/>
      <c r="J179" s="63"/>
      <c r="K179" s="63"/>
      <c r="L179" s="63"/>
      <c r="M179" s="63"/>
      <c r="N179" s="63"/>
      <c r="O179" s="63"/>
      <c r="P179" s="63"/>
      <c r="Q179" s="63"/>
      <c r="R179" s="63"/>
      <c r="S179" s="63"/>
      <c r="T179" s="63"/>
      <c r="U179" s="63"/>
      <c r="V179" s="63"/>
      <c r="W179" s="63"/>
      <c r="X179" s="63"/>
      <c r="Y179" s="63"/>
      <c r="Z179" s="63"/>
    </row>
    <row r="180">
      <c r="A180" s="87"/>
      <c r="B180" s="84" t="s">
        <v>97</v>
      </c>
      <c r="C180" s="84" t="s">
        <v>97</v>
      </c>
      <c r="D180" s="84" t="s">
        <v>97</v>
      </c>
      <c r="E180" s="63"/>
      <c r="F180" s="86"/>
      <c r="G180" s="86" t="str">
        <f t="shared" si="6"/>
        <v/>
      </c>
      <c r="H180" s="86"/>
      <c r="I180" s="63"/>
      <c r="J180" s="63"/>
      <c r="K180" s="63"/>
      <c r="L180" s="63"/>
      <c r="M180" s="63"/>
      <c r="N180" s="63"/>
      <c r="O180" s="63"/>
      <c r="P180" s="63"/>
      <c r="Q180" s="63"/>
      <c r="R180" s="63"/>
      <c r="S180" s="63"/>
      <c r="T180" s="63"/>
      <c r="U180" s="63"/>
      <c r="V180" s="63"/>
      <c r="W180" s="63"/>
      <c r="X180" s="63"/>
      <c r="Y180" s="63"/>
      <c r="Z180" s="63"/>
    </row>
    <row r="181">
      <c r="A181" s="87"/>
      <c r="B181" s="84" t="s">
        <v>97</v>
      </c>
      <c r="C181" s="84" t="s">
        <v>97</v>
      </c>
      <c r="D181" s="84" t="s">
        <v>97</v>
      </c>
      <c r="E181" s="63"/>
      <c r="F181" s="86"/>
      <c r="G181" s="86" t="str">
        <f t="shared" si="6"/>
        <v/>
      </c>
      <c r="H181" s="86"/>
      <c r="I181" s="63"/>
      <c r="J181" s="63"/>
      <c r="K181" s="63"/>
      <c r="L181" s="63"/>
      <c r="M181" s="63"/>
      <c r="N181" s="63"/>
      <c r="O181" s="63"/>
      <c r="P181" s="63"/>
      <c r="Q181" s="63"/>
      <c r="R181" s="63"/>
      <c r="S181" s="63"/>
      <c r="T181" s="63"/>
      <c r="U181" s="63"/>
      <c r="V181" s="63"/>
      <c r="W181" s="63"/>
      <c r="X181" s="63"/>
      <c r="Y181" s="63"/>
      <c r="Z181" s="63"/>
    </row>
    <row r="182">
      <c r="A182" s="87"/>
      <c r="B182" s="84" t="s">
        <v>97</v>
      </c>
      <c r="C182" s="84" t="s">
        <v>97</v>
      </c>
      <c r="D182" s="84" t="s">
        <v>97</v>
      </c>
      <c r="E182" s="63"/>
      <c r="F182" s="86"/>
      <c r="G182" s="86" t="str">
        <f t="shared" si="6"/>
        <v/>
      </c>
      <c r="H182" s="86"/>
      <c r="I182" s="63"/>
      <c r="J182" s="63"/>
      <c r="K182" s="63"/>
      <c r="L182" s="63"/>
      <c r="M182" s="63"/>
      <c r="N182" s="63"/>
      <c r="O182" s="63"/>
      <c r="P182" s="63"/>
      <c r="Q182" s="63"/>
      <c r="R182" s="63"/>
      <c r="S182" s="63"/>
      <c r="T182" s="63"/>
      <c r="U182" s="63"/>
      <c r="V182" s="63"/>
      <c r="W182" s="63"/>
      <c r="X182" s="63"/>
      <c r="Y182" s="63"/>
      <c r="Z182" s="63"/>
    </row>
    <row r="183">
      <c r="A183" s="87"/>
      <c r="B183" s="84" t="s">
        <v>97</v>
      </c>
      <c r="C183" s="84" t="s">
        <v>97</v>
      </c>
      <c r="D183" s="84" t="s">
        <v>97</v>
      </c>
      <c r="E183" s="63"/>
      <c r="F183" s="86"/>
      <c r="G183" s="86" t="str">
        <f t="shared" si="6"/>
        <v/>
      </c>
      <c r="H183" s="86"/>
      <c r="I183" s="63"/>
      <c r="J183" s="63"/>
      <c r="K183" s="63"/>
      <c r="L183" s="63"/>
      <c r="M183" s="63"/>
      <c r="N183" s="63"/>
      <c r="O183" s="63"/>
      <c r="P183" s="63"/>
      <c r="Q183" s="63"/>
      <c r="R183" s="63"/>
      <c r="S183" s="63"/>
      <c r="T183" s="63"/>
      <c r="U183" s="63"/>
      <c r="V183" s="63"/>
      <c r="W183" s="63"/>
      <c r="X183" s="63"/>
      <c r="Y183" s="63"/>
      <c r="Z183" s="63"/>
    </row>
    <row r="184">
      <c r="A184" s="87"/>
      <c r="B184" s="84" t="s">
        <v>97</v>
      </c>
      <c r="C184" s="84" t="s">
        <v>97</v>
      </c>
      <c r="D184" s="84" t="s">
        <v>97</v>
      </c>
      <c r="E184" s="63"/>
      <c r="F184" s="86"/>
      <c r="G184" s="86" t="str">
        <f t="shared" si="6"/>
        <v/>
      </c>
      <c r="H184" s="86"/>
      <c r="I184" s="63"/>
      <c r="J184" s="63"/>
      <c r="K184" s="63"/>
      <c r="L184" s="63"/>
      <c r="M184" s="63"/>
      <c r="N184" s="63"/>
      <c r="O184" s="63"/>
      <c r="P184" s="63"/>
      <c r="Q184" s="63"/>
      <c r="R184" s="63"/>
      <c r="S184" s="63"/>
      <c r="T184" s="63"/>
      <c r="U184" s="63"/>
      <c r="V184" s="63"/>
      <c r="W184" s="63"/>
      <c r="X184" s="63"/>
      <c r="Y184" s="63"/>
      <c r="Z184" s="63"/>
    </row>
    <row r="185">
      <c r="A185" s="87"/>
      <c r="B185" s="84" t="s">
        <v>97</v>
      </c>
      <c r="C185" s="84" t="s">
        <v>97</v>
      </c>
      <c r="D185" s="84" t="s">
        <v>97</v>
      </c>
      <c r="E185" s="63"/>
      <c r="F185" s="86"/>
      <c r="G185" s="86" t="str">
        <f t="shared" si="6"/>
        <v/>
      </c>
      <c r="H185" s="86"/>
      <c r="I185" s="63"/>
      <c r="J185" s="63"/>
      <c r="K185" s="63"/>
      <c r="L185" s="63"/>
      <c r="M185" s="63"/>
      <c r="N185" s="63"/>
      <c r="O185" s="63"/>
      <c r="P185" s="63"/>
      <c r="Q185" s="63"/>
      <c r="R185" s="63"/>
      <c r="S185" s="63"/>
      <c r="T185" s="63"/>
      <c r="U185" s="63"/>
      <c r="V185" s="63"/>
      <c r="W185" s="63"/>
      <c r="X185" s="63"/>
      <c r="Y185" s="63"/>
      <c r="Z185" s="63"/>
    </row>
    <row r="186">
      <c r="A186" s="87"/>
      <c r="B186" s="84" t="s">
        <v>97</v>
      </c>
      <c r="C186" s="84" t="s">
        <v>97</v>
      </c>
      <c r="D186" s="84" t="s">
        <v>97</v>
      </c>
      <c r="E186" s="63"/>
      <c r="F186" s="86"/>
      <c r="G186" s="86" t="str">
        <f t="shared" si="6"/>
        <v/>
      </c>
      <c r="H186" s="86"/>
      <c r="I186" s="63"/>
      <c r="J186" s="63"/>
      <c r="K186" s="63"/>
      <c r="L186" s="63"/>
      <c r="M186" s="63"/>
      <c r="N186" s="63"/>
      <c r="O186" s="63"/>
      <c r="P186" s="63"/>
      <c r="Q186" s="63"/>
      <c r="R186" s="63"/>
      <c r="S186" s="63"/>
      <c r="T186" s="63"/>
      <c r="U186" s="63"/>
      <c r="V186" s="63"/>
      <c r="W186" s="63"/>
      <c r="X186" s="63"/>
      <c r="Y186" s="63"/>
      <c r="Z186" s="63"/>
    </row>
    <row r="187">
      <c r="A187" s="87"/>
      <c r="B187" s="84" t="s">
        <v>97</v>
      </c>
      <c r="C187" s="84" t="s">
        <v>97</v>
      </c>
      <c r="D187" s="84" t="s">
        <v>97</v>
      </c>
      <c r="E187" s="63"/>
      <c r="F187" s="86"/>
      <c r="G187" s="86" t="str">
        <f t="shared" si="6"/>
        <v/>
      </c>
      <c r="H187" s="86"/>
      <c r="I187" s="63"/>
      <c r="J187" s="63"/>
      <c r="K187" s="63"/>
      <c r="L187" s="63"/>
      <c r="M187" s="63"/>
      <c r="N187" s="63"/>
      <c r="O187" s="63"/>
      <c r="P187" s="63"/>
      <c r="Q187" s="63"/>
      <c r="R187" s="63"/>
      <c r="S187" s="63"/>
      <c r="T187" s="63"/>
      <c r="U187" s="63"/>
      <c r="V187" s="63"/>
      <c r="W187" s="63"/>
      <c r="X187" s="63"/>
      <c r="Y187" s="63"/>
      <c r="Z187" s="63"/>
    </row>
    <row r="188">
      <c r="A188" s="87"/>
      <c r="B188" s="84" t="s">
        <v>97</v>
      </c>
      <c r="C188" s="84" t="s">
        <v>97</v>
      </c>
      <c r="D188" s="84" t="s">
        <v>97</v>
      </c>
      <c r="E188" s="63"/>
      <c r="F188" s="86"/>
      <c r="G188" s="86" t="str">
        <f t="shared" si="6"/>
        <v/>
      </c>
      <c r="H188" s="86"/>
      <c r="I188" s="63"/>
      <c r="J188" s="63"/>
      <c r="K188" s="63"/>
      <c r="L188" s="63"/>
      <c r="M188" s="63"/>
      <c r="N188" s="63"/>
      <c r="O188" s="63"/>
      <c r="P188" s="63"/>
      <c r="Q188" s="63"/>
      <c r="R188" s="63"/>
      <c r="S188" s="63"/>
      <c r="T188" s="63"/>
      <c r="U188" s="63"/>
      <c r="V188" s="63"/>
      <c r="W188" s="63"/>
      <c r="X188" s="63"/>
      <c r="Y188" s="63"/>
      <c r="Z188" s="63"/>
    </row>
    <row r="189">
      <c r="A189" s="87"/>
      <c r="B189" s="84" t="s">
        <v>97</v>
      </c>
      <c r="C189" s="84" t="s">
        <v>97</v>
      </c>
      <c r="D189" s="84" t="s">
        <v>97</v>
      </c>
      <c r="E189" s="63"/>
      <c r="F189" s="86"/>
      <c r="G189" s="86" t="str">
        <f t="shared" si="6"/>
        <v/>
      </c>
      <c r="H189" s="86"/>
      <c r="I189" s="63"/>
      <c r="J189" s="63"/>
      <c r="K189" s="63"/>
      <c r="L189" s="63"/>
      <c r="M189" s="63"/>
      <c r="N189" s="63"/>
      <c r="O189" s="63"/>
      <c r="P189" s="63"/>
      <c r="Q189" s="63"/>
      <c r="R189" s="63"/>
      <c r="S189" s="63"/>
      <c r="T189" s="63"/>
      <c r="U189" s="63"/>
      <c r="V189" s="63"/>
      <c r="W189" s="63"/>
      <c r="X189" s="63"/>
      <c r="Y189" s="63"/>
      <c r="Z189" s="63"/>
    </row>
    <row r="190">
      <c r="A190" s="87"/>
      <c r="B190" s="84" t="s">
        <v>97</v>
      </c>
      <c r="C190" s="84" t="s">
        <v>97</v>
      </c>
      <c r="D190" s="84" t="s">
        <v>97</v>
      </c>
      <c r="E190" s="63"/>
      <c r="F190" s="86"/>
      <c r="G190" s="86" t="str">
        <f t="shared" si="6"/>
        <v/>
      </c>
      <c r="H190" s="86"/>
      <c r="I190" s="63"/>
      <c r="J190" s="63"/>
      <c r="K190" s="63"/>
      <c r="L190" s="63"/>
      <c r="M190" s="63"/>
      <c r="N190" s="63"/>
      <c r="O190" s="63"/>
      <c r="P190" s="63"/>
      <c r="Q190" s="63"/>
      <c r="R190" s="63"/>
      <c r="S190" s="63"/>
      <c r="T190" s="63"/>
      <c r="U190" s="63"/>
      <c r="V190" s="63"/>
      <c r="W190" s="63"/>
      <c r="X190" s="63"/>
      <c r="Y190" s="63"/>
      <c r="Z190" s="63"/>
    </row>
    <row r="191">
      <c r="A191" s="87"/>
      <c r="B191" s="84" t="s">
        <v>97</v>
      </c>
      <c r="C191" s="84" t="s">
        <v>97</v>
      </c>
      <c r="D191" s="84" t="s">
        <v>97</v>
      </c>
      <c r="E191" s="63"/>
      <c r="F191" s="86"/>
      <c r="G191" s="86" t="str">
        <f t="shared" si="6"/>
        <v/>
      </c>
      <c r="H191" s="86"/>
      <c r="I191" s="63"/>
      <c r="J191" s="63"/>
      <c r="K191" s="63"/>
      <c r="L191" s="63"/>
      <c r="M191" s="63"/>
      <c r="N191" s="63"/>
      <c r="O191" s="63"/>
      <c r="P191" s="63"/>
      <c r="Q191" s="63"/>
      <c r="R191" s="63"/>
      <c r="S191" s="63"/>
      <c r="T191" s="63"/>
      <c r="U191" s="63"/>
      <c r="V191" s="63"/>
      <c r="W191" s="63"/>
      <c r="X191" s="63"/>
      <c r="Y191" s="63"/>
      <c r="Z191" s="63"/>
    </row>
    <row r="192">
      <c r="A192" s="87"/>
      <c r="B192" s="84" t="s">
        <v>97</v>
      </c>
      <c r="C192" s="84" t="s">
        <v>97</v>
      </c>
      <c r="D192" s="84" t="s">
        <v>97</v>
      </c>
      <c r="E192" s="63"/>
      <c r="F192" s="86"/>
      <c r="G192" s="86" t="str">
        <f t="shared" si="6"/>
        <v/>
      </c>
      <c r="H192" s="86"/>
      <c r="I192" s="63"/>
      <c r="J192" s="63"/>
      <c r="K192" s="63"/>
      <c r="L192" s="63"/>
      <c r="M192" s="63"/>
      <c r="N192" s="63"/>
      <c r="O192" s="63"/>
      <c r="P192" s="63"/>
      <c r="Q192" s="63"/>
      <c r="R192" s="63"/>
      <c r="S192" s="63"/>
      <c r="T192" s="63"/>
      <c r="U192" s="63"/>
      <c r="V192" s="63"/>
      <c r="W192" s="63"/>
      <c r="X192" s="63"/>
      <c r="Y192" s="63"/>
      <c r="Z192" s="63"/>
    </row>
    <row r="193">
      <c r="A193" s="87"/>
      <c r="B193" s="84" t="s">
        <v>97</v>
      </c>
      <c r="C193" s="84" t="s">
        <v>97</v>
      </c>
      <c r="D193" s="84" t="s">
        <v>97</v>
      </c>
      <c r="E193" s="63"/>
      <c r="F193" s="86"/>
      <c r="G193" s="86" t="str">
        <f t="shared" si="6"/>
        <v/>
      </c>
      <c r="H193" s="86"/>
      <c r="I193" s="63"/>
      <c r="J193" s="63"/>
      <c r="K193" s="63"/>
      <c r="L193" s="63"/>
      <c r="M193" s="63"/>
      <c r="N193" s="63"/>
      <c r="O193" s="63"/>
      <c r="P193" s="63"/>
      <c r="Q193" s="63"/>
      <c r="R193" s="63"/>
      <c r="S193" s="63"/>
      <c r="T193" s="63"/>
      <c r="U193" s="63"/>
      <c r="V193" s="63"/>
      <c r="W193" s="63"/>
      <c r="X193" s="63"/>
      <c r="Y193" s="63"/>
      <c r="Z193" s="63"/>
    </row>
    <row r="194">
      <c r="A194" s="87"/>
      <c r="B194" s="84" t="s">
        <v>97</v>
      </c>
      <c r="C194" s="84" t="s">
        <v>97</v>
      </c>
      <c r="D194" s="84" t="s">
        <v>97</v>
      </c>
      <c r="E194" s="63"/>
      <c r="F194" s="86"/>
      <c r="G194" s="86" t="str">
        <f t="shared" si="6"/>
        <v/>
      </c>
      <c r="H194" s="86"/>
      <c r="I194" s="63"/>
      <c r="J194" s="63"/>
      <c r="K194" s="63"/>
      <c r="L194" s="63"/>
      <c r="M194" s="63"/>
      <c r="N194" s="63"/>
      <c r="O194" s="63"/>
      <c r="P194" s="63"/>
      <c r="Q194" s="63"/>
      <c r="R194" s="63"/>
      <c r="S194" s="63"/>
      <c r="T194" s="63"/>
      <c r="U194" s="63"/>
      <c r="V194" s="63"/>
      <c r="W194" s="63"/>
      <c r="X194" s="63"/>
      <c r="Y194" s="63"/>
      <c r="Z194" s="63"/>
    </row>
    <row r="195">
      <c r="A195" s="87"/>
      <c r="B195" s="84" t="s">
        <v>97</v>
      </c>
      <c r="C195" s="84" t="s">
        <v>97</v>
      </c>
      <c r="D195" s="84" t="s">
        <v>97</v>
      </c>
      <c r="E195" s="63"/>
      <c r="F195" s="86"/>
      <c r="G195" s="86" t="str">
        <f t="shared" si="6"/>
        <v/>
      </c>
      <c r="H195" s="86"/>
      <c r="I195" s="63"/>
      <c r="J195" s="63"/>
      <c r="K195" s="63"/>
      <c r="L195" s="63"/>
      <c r="M195" s="63"/>
      <c r="N195" s="63"/>
      <c r="O195" s="63"/>
      <c r="P195" s="63"/>
      <c r="Q195" s="63"/>
      <c r="R195" s="63"/>
      <c r="S195" s="63"/>
      <c r="T195" s="63"/>
      <c r="U195" s="63"/>
      <c r="V195" s="63"/>
      <c r="W195" s="63"/>
      <c r="X195" s="63"/>
      <c r="Y195" s="63"/>
      <c r="Z195" s="63"/>
    </row>
    <row r="196">
      <c r="A196" s="87"/>
      <c r="B196" s="84" t="s">
        <v>97</v>
      </c>
      <c r="C196" s="84" t="s">
        <v>97</v>
      </c>
      <c r="D196" s="84" t="s">
        <v>97</v>
      </c>
      <c r="E196" s="63"/>
      <c r="F196" s="86"/>
      <c r="G196" s="86" t="str">
        <f t="shared" si="6"/>
        <v/>
      </c>
      <c r="H196" s="86"/>
      <c r="I196" s="63"/>
      <c r="J196" s="63"/>
      <c r="K196" s="63"/>
      <c r="L196" s="63"/>
      <c r="M196" s="63"/>
      <c r="N196" s="63"/>
      <c r="O196" s="63"/>
      <c r="P196" s="63"/>
      <c r="Q196" s="63"/>
      <c r="R196" s="63"/>
      <c r="S196" s="63"/>
      <c r="T196" s="63"/>
      <c r="U196" s="63"/>
      <c r="V196" s="63"/>
      <c r="W196" s="63"/>
      <c r="X196" s="63"/>
      <c r="Y196" s="63"/>
      <c r="Z196" s="63"/>
    </row>
    <row r="197">
      <c r="A197" s="87"/>
      <c r="B197" s="84" t="s">
        <v>97</v>
      </c>
      <c r="C197" s="84" t="s">
        <v>97</v>
      </c>
      <c r="D197" s="84" t="s">
        <v>97</v>
      </c>
      <c r="E197" s="63"/>
      <c r="F197" s="86"/>
      <c r="G197" s="86" t="str">
        <f t="shared" si="6"/>
        <v/>
      </c>
      <c r="H197" s="86"/>
      <c r="I197" s="63"/>
      <c r="J197" s="63"/>
      <c r="K197" s="63"/>
      <c r="L197" s="63"/>
      <c r="M197" s="63"/>
      <c r="N197" s="63"/>
      <c r="O197" s="63"/>
      <c r="P197" s="63"/>
      <c r="Q197" s="63"/>
      <c r="R197" s="63"/>
      <c r="S197" s="63"/>
      <c r="T197" s="63"/>
      <c r="U197" s="63"/>
      <c r="V197" s="63"/>
      <c r="W197" s="63"/>
      <c r="X197" s="63"/>
      <c r="Y197" s="63"/>
      <c r="Z197" s="63"/>
    </row>
    <row r="198">
      <c r="A198" s="87"/>
      <c r="B198" s="84" t="s">
        <v>97</v>
      </c>
      <c r="C198" s="84" t="s">
        <v>97</v>
      </c>
      <c r="D198" s="84" t="s">
        <v>97</v>
      </c>
      <c r="E198" s="63"/>
      <c r="F198" s="86"/>
      <c r="G198" s="86" t="str">
        <f t="shared" si="6"/>
        <v/>
      </c>
      <c r="H198" s="86"/>
      <c r="I198" s="63"/>
      <c r="J198" s="63"/>
      <c r="K198" s="63"/>
      <c r="L198" s="63"/>
      <c r="M198" s="63"/>
      <c r="N198" s="63"/>
      <c r="O198" s="63"/>
      <c r="P198" s="63"/>
      <c r="Q198" s="63"/>
      <c r="R198" s="63"/>
      <c r="S198" s="63"/>
      <c r="T198" s="63"/>
      <c r="U198" s="63"/>
      <c r="V198" s="63"/>
      <c r="W198" s="63"/>
      <c r="X198" s="63"/>
      <c r="Y198" s="63"/>
      <c r="Z198" s="63"/>
    </row>
    <row r="199">
      <c r="A199" s="87"/>
      <c r="B199" s="84" t="s">
        <v>97</v>
      </c>
      <c r="C199" s="84" t="s">
        <v>97</v>
      </c>
      <c r="D199" s="84" t="s">
        <v>97</v>
      </c>
      <c r="E199" s="63"/>
      <c r="F199" s="86"/>
      <c r="G199" s="86" t="str">
        <f t="shared" si="6"/>
        <v/>
      </c>
      <c r="H199" s="86"/>
      <c r="I199" s="63"/>
      <c r="J199" s="63"/>
      <c r="K199" s="63"/>
      <c r="L199" s="63"/>
      <c r="M199" s="63"/>
      <c r="N199" s="63"/>
      <c r="O199" s="63"/>
      <c r="P199" s="63"/>
      <c r="Q199" s="63"/>
      <c r="R199" s="63"/>
      <c r="S199" s="63"/>
      <c r="T199" s="63"/>
      <c r="U199" s="63"/>
      <c r="V199" s="63"/>
      <c r="W199" s="63"/>
      <c r="X199" s="63"/>
      <c r="Y199" s="63"/>
      <c r="Z199" s="63"/>
    </row>
    <row r="200">
      <c r="A200" s="87"/>
      <c r="B200" s="84" t="s">
        <v>97</v>
      </c>
      <c r="C200" s="84" t="s">
        <v>97</v>
      </c>
      <c r="D200" s="84" t="s">
        <v>97</v>
      </c>
      <c r="E200" s="63"/>
      <c r="F200" s="86"/>
      <c r="G200" s="86" t="str">
        <f t="shared" si="6"/>
        <v/>
      </c>
      <c r="H200" s="86"/>
      <c r="I200" s="63"/>
      <c r="J200" s="63"/>
      <c r="K200" s="63"/>
      <c r="L200" s="63"/>
      <c r="M200" s="63"/>
      <c r="N200" s="63"/>
      <c r="O200" s="63"/>
      <c r="P200" s="63"/>
      <c r="Q200" s="63"/>
      <c r="R200" s="63"/>
      <c r="S200" s="63"/>
      <c r="T200" s="63"/>
      <c r="U200" s="63"/>
      <c r="V200" s="63"/>
      <c r="W200" s="63"/>
      <c r="X200" s="63"/>
      <c r="Y200" s="63"/>
      <c r="Z200" s="63"/>
    </row>
    <row r="201">
      <c r="A201" s="87"/>
      <c r="B201" s="84" t="s">
        <v>97</v>
      </c>
      <c r="C201" s="84" t="s">
        <v>97</v>
      </c>
      <c r="D201" s="84" t="s">
        <v>97</v>
      </c>
      <c r="E201" s="63"/>
      <c r="F201" s="86"/>
      <c r="G201" s="86" t="str">
        <f t="shared" si="6"/>
        <v/>
      </c>
      <c r="H201" s="86"/>
      <c r="I201" s="63"/>
      <c r="J201" s="63"/>
      <c r="K201" s="63"/>
      <c r="L201" s="63"/>
      <c r="M201" s="63"/>
      <c r="N201" s="63"/>
      <c r="O201" s="63"/>
      <c r="P201" s="63"/>
      <c r="Q201" s="63"/>
      <c r="R201" s="63"/>
      <c r="S201" s="63"/>
      <c r="T201" s="63"/>
      <c r="U201" s="63"/>
      <c r="V201" s="63"/>
      <c r="W201" s="63"/>
      <c r="X201" s="63"/>
      <c r="Y201" s="63"/>
      <c r="Z201" s="63"/>
    </row>
    <row r="202">
      <c r="A202" s="87"/>
      <c r="B202" s="84" t="s">
        <v>97</v>
      </c>
      <c r="C202" s="84" t="s">
        <v>97</v>
      </c>
      <c r="D202" s="84" t="s">
        <v>97</v>
      </c>
      <c r="E202" s="63"/>
      <c r="F202" s="86"/>
      <c r="G202" s="86" t="str">
        <f t="shared" si="6"/>
        <v/>
      </c>
      <c r="H202" s="86"/>
      <c r="I202" s="63"/>
      <c r="J202" s="63"/>
      <c r="K202" s="63"/>
      <c r="L202" s="63"/>
      <c r="M202" s="63"/>
      <c r="N202" s="63"/>
      <c r="O202" s="63"/>
      <c r="P202" s="63"/>
      <c r="Q202" s="63"/>
      <c r="R202" s="63"/>
      <c r="S202" s="63"/>
      <c r="T202" s="63"/>
      <c r="U202" s="63"/>
      <c r="V202" s="63"/>
      <c r="W202" s="63"/>
      <c r="X202" s="63"/>
      <c r="Y202" s="63"/>
      <c r="Z202" s="63"/>
    </row>
    <row r="203">
      <c r="A203" s="87"/>
      <c r="B203" s="84" t="s">
        <v>97</v>
      </c>
      <c r="C203" s="84" t="s">
        <v>97</v>
      </c>
      <c r="D203" s="84" t="s">
        <v>97</v>
      </c>
      <c r="E203" s="63"/>
      <c r="F203" s="86"/>
      <c r="G203" s="86" t="str">
        <f t="shared" si="6"/>
        <v/>
      </c>
      <c r="H203" s="86"/>
      <c r="I203" s="63"/>
      <c r="J203" s="63"/>
      <c r="K203" s="63"/>
      <c r="L203" s="63"/>
      <c r="M203" s="63"/>
      <c r="N203" s="63"/>
      <c r="O203" s="63"/>
      <c r="P203" s="63"/>
      <c r="Q203" s="63"/>
      <c r="R203" s="63"/>
      <c r="S203" s="63"/>
      <c r="T203" s="63"/>
      <c r="U203" s="63"/>
      <c r="V203" s="63"/>
      <c r="W203" s="63"/>
      <c r="X203" s="63"/>
      <c r="Y203" s="63"/>
      <c r="Z203" s="63"/>
    </row>
    <row r="204">
      <c r="A204" s="87"/>
      <c r="B204" s="84" t="s">
        <v>97</v>
      </c>
      <c r="C204" s="84" t="s">
        <v>97</v>
      </c>
      <c r="D204" s="84" t="s">
        <v>97</v>
      </c>
      <c r="E204" s="63"/>
      <c r="F204" s="86"/>
      <c r="G204" s="86" t="str">
        <f t="shared" si="6"/>
        <v/>
      </c>
      <c r="H204" s="86"/>
      <c r="I204" s="63"/>
      <c r="J204" s="63"/>
      <c r="K204" s="63"/>
      <c r="L204" s="63"/>
      <c r="M204" s="63"/>
      <c r="N204" s="63"/>
      <c r="O204" s="63"/>
      <c r="P204" s="63"/>
      <c r="Q204" s="63"/>
      <c r="R204" s="63"/>
      <c r="S204" s="63"/>
      <c r="T204" s="63"/>
      <c r="U204" s="63"/>
      <c r="V204" s="63"/>
      <c r="W204" s="63"/>
      <c r="X204" s="63"/>
      <c r="Y204" s="63"/>
      <c r="Z204" s="63"/>
    </row>
    <row r="205">
      <c r="A205" s="87"/>
      <c r="B205" s="84" t="s">
        <v>97</v>
      </c>
      <c r="C205" s="84" t="s">
        <v>97</v>
      </c>
      <c r="D205" s="84" t="s">
        <v>97</v>
      </c>
      <c r="E205" s="63"/>
      <c r="F205" s="86"/>
      <c r="G205" s="86" t="str">
        <f t="shared" si="6"/>
        <v/>
      </c>
      <c r="H205" s="86"/>
      <c r="I205" s="63"/>
      <c r="J205" s="63"/>
      <c r="K205" s="63"/>
      <c r="L205" s="63"/>
      <c r="M205" s="63"/>
      <c r="N205" s="63"/>
      <c r="O205" s="63"/>
      <c r="P205" s="63"/>
      <c r="Q205" s="63"/>
      <c r="R205" s="63"/>
      <c r="S205" s="63"/>
      <c r="T205" s="63"/>
      <c r="U205" s="63"/>
      <c r="V205" s="63"/>
      <c r="W205" s="63"/>
      <c r="X205" s="63"/>
      <c r="Y205" s="63"/>
      <c r="Z205" s="63"/>
    </row>
    <row r="206">
      <c r="A206" s="87"/>
      <c r="B206" s="84" t="s">
        <v>97</v>
      </c>
      <c r="C206" s="84" t="s">
        <v>97</v>
      </c>
      <c r="D206" s="84" t="s">
        <v>97</v>
      </c>
      <c r="E206" s="63"/>
      <c r="F206" s="86"/>
      <c r="G206" s="86" t="str">
        <f t="shared" si="6"/>
        <v/>
      </c>
      <c r="H206" s="86"/>
      <c r="I206" s="63"/>
      <c r="J206" s="63"/>
      <c r="K206" s="63"/>
      <c r="L206" s="63"/>
      <c r="M206" s="63"/>
      <c r="N206" s="63"/>
      <c r="O206" s="63"/>
      <c r="P206" s="63"/>
      <c r="Q206" s="63"/>
      <c r="R206" s="63"/>
      <c r="S206" s="63"/>
      <c r="T206" s="63"/>
      <c r="U206" s="63"/>
      <c r="V206" s="63"/>
      <c r="W206" s="63"/>
      <c r="X206" s="63"/>
      <c r="Y206" s="63"/>
      <c r="Z206" s="63"/>
    </row>
    <row r="207">
      <c r="A207" s="87"/>
      <c r="B207" s="84" t="s">
        <v>97</v>
      </c>
      <c r="C207" s="84" t="s">
        <v>97</v>
      </c>
      <c r="D207" s="84" t="s">
        <v>97</v>
      </c>
      <c r="E207" s="63"/>
      <c r="F207" s="86"/>
      <c r="G207" s="86" t="str">
        <f t="shared" si="6"/>
        <v/>
      </c>
      <c r="H207" s="86"/>
      <c r="I207" s="63"/>
      <c r="J207" s="63"/>
      <c r="K207" s="63"/>
      <c r="L207" s="63"/>
      <c r="M207" s="63"/>
      <c r="N207" s="63"/>
      <c r="O207" s="63"/>
      <c r="P207" s="63"/>
      <c r="Q207" s="63"/>
      <c r="R207" s="63"/>
      <c r="S207" s="63"/>
      <c r="T207" s="63"/>
      <c r="U207" s="63"/>
      <c r="V207" s="63"/>
      <c r="W207" s="63"/>
      <c r="X207" s="63"/>
      <c r="Y207" s="63"/>
      <c r="Z207" s="63"/>
    </row>
    <row r="208">
      <c r="A208" s="87"/>
      <c r="B208" s="84" t="s">
        <v>97</v>
      </c>
      <c r="C208" s="84" t="s">
        <v>97</v>
      </c>
      <c r="D208" s="84" t="s">
        <v>97</v>
      </c>
      <c r="E208" s="63"/>
      <c r="F208" s="86"/>
      <c r="G208" s="86" t="str">
        <f t="shared" si="6"/>
        <v/>
      </c>
      <c r="H208" s="86"/>
      <c r="I208" s="63"/>
      <c r="J208" s="63"/>
      <c r="K208" s="63"/>
      <c r="L208" s="63"/>
      <c r="M208" s="63"/>
      <c r="N208" s="63"/>
      <c r="O208" s="63"/>
      <c r="P208" s="63"/>
      <c r="Q208" s="63"/>
      <c r="R208" s="63"/>
      <c r="S208" s="63"/>
      <c r="T208" s="63"/>
      <c r="U208" s="63"/>
      <c r="V208" s="63"/>
      <c r="W208" s="63"/>
      <c r="X208" s="63"/>
      <c r="Y208" s="63"/>
      <c r="Z208" s="63"/>
    </row>
    <row r="209">
      <c r="A209" s="87"/>
      <c r="B209" s="84" t="s">
        <v>97</v>
      </c>
      <c r="C209" s="84" t="s">
        <v>97</v>
      </c>
      <c r="D209" s="84" t="s">
        <v>97</v>
      </c>
      <c r="E209" s="63"/>
      <c r="F209" s="86"/>
      <c r="G209" s="86" t="str">
        <f t="shared" si="6"/>
        <v/>
      </c>
      <c r="H209" s="86"/>
      <c r="I209" s="63"/>
      <c r="J209" s="63"/>
      <c r="K209" s="63"/>
      <c r="L209" s="63"/>
      <c r="M209" s="63"/>
      <c r="N209" s="63"/>
      <c r="O209" s="63"/>
      <c r="P209" s="63"/>
      <c r="Q209" s="63"/>
      <c r="R209" s="63"/>
      <c r="S209" s="63"/>
      <c r="T209" s="63"/>
      <c r="U209" s="63"/>
      <c r="V209" s="63"/>
      <c r="W209" s="63"/>
      <c r="X209" s="63"/>
      <c r="Y209" s="63"/>
      <c r="Z209" s="63"/>
    </row>
    <row r="210">
      <c r="A210" s="87"/>
      <c r="B210" s="84" t="s">
        <v>97</v>
      </c>
      <c r="C210" s="84" t="s">
        <v>97</v>
      </c>
      <c r="D210" s="84" t="s">
        <v>97</v>
      </c>
      <c r="E210" s="63"/>
      <c r="F210" s="86"/>
      <c r="G210" s="86" t="str">
        <f t="shared" si="6"/>
        <v/>
      </c>
      <c r="H210" s="86"/>
      <c r="I210" s="63"/>
      <c r="J210" s="63"/>
      <c r="K210" s="63"/>
      <c r="L210" s="63"/>
      <c r="M210" s="63"/>
      <c r="N210" s="63"/>
      <c r="O210" s="63"/>
      <c r="P210" s="63"/>
      <c r="Q210" s="63"/>
      <c r="R210" s="63"/>
      <c r="S210" s="63"/>
      <c r="T210" s="63"/>
      <c r="U210" s="63"/>
      <c r="V210" s="63"/>
      <c r="W210" s="63"/>
      <c r="X210" s="63"/>
      <c r="Y210" s="63"/>
      <c r="Z210" s="63"/>
    </row>
    <row r="211">
      <c r="A211" s="87"/>
      <c r="B211" s="84" t="s">
        <v>97</v>
      </c>
      <c r="C211" s="84" t="s">
        <v>97</v>
      </c>
      <c r="D211" s="84" t="s">
        <v>97</v>
      </c>
      <c r="E211" s="63"/>
      <c r="F211" s="86"/>
      <c r="G211" s="86" t="str">
        <f t="shared" si="6"/>
        <v/>
      </c>
      <c r="H211" s="86"/>
      <c r="I211" s="63"/>
      <c r="J211" s="63"/>
      <c r="K211" s="63"/>
      <c r="L211" s="63"/>
      <c r="M211" s="63"/>
      <c r="N211" s="63"/>
      <c r="O211" s="63"/>
      <c r="P211" s="63"/>
      <c r="Q211" s="63"/>
      <c r="R211" s="63"/>
      <c r="S211" s="63"/>
      <c r="T211" s="63"/>
      <c r="U211" s="63"/>
      <c r="V211" s="63"/>
      <c r="W211" s="63"/>
      <c r="X211" s="63"/>
      <c r="Y211" s="63"/>
      <c r="Z211" s="63"/>
    </row>
    <row r="212">
      <c r="A212" s="87"/>
      <c r="B212" s="84" t="s">
        <v>97</v>
      </c>
      <c r="C212" s="84" t="s">
        <v>97</v>
      </c>
      <c r="D212" s="84" t="s">
        <v>97</v>
      </c>
      <c r="E212" s="63"/>
      <c r="F212" s="86"/>
      <c r="G212" s="86" t="str">
        <f t="shared" si="6"/>
        <v/>
      </c>
      <c r="H212" s="86"/>
      <c r="I212" s="63"/>
      <c r="J212" s="63"/>
      <c r="K212" s="63"/>
      <c r="L212" s="63"/>
      <c r="M212" s="63"/>
      <c r="N212" s="63"/>
      <c r="O212" s="63"/>
      <c r="P212" s="63"/>
      <c r="Q212" s="63"/>
      <c r="R212" s="63"/>
      <c r="S212" s="63"/>
      <c r="T212" s="63"/>
      <c r="U212" s="63"/>
      <c r="V212" s="63"/>
      <c r="W212" s="63"/>
      <c r="X212" s="63"/>
      <c r="Y212" s="63"/>
      <c r="Z212" s="63"/>
    </row>
    <row r="213">
      <c r="A213" s="87"/>
      <c r="B213" s="84" t="s">
        <v>97</v>
      </c>
      <c r="C213" s="84" t="s">
        <v>97</v>
      </c>
      <c r="D213" s="84" t="s">
        <v>97</v>
      </c>
      <c r="E213" s="63"/>
      <c r="F213" s="86"/>
      <c r="G213" s="86" t="str">
        <f t="shared" si="6"/>
        <v/>
      </c>
      <c r="H213" s="86"/>
      <c r="I213" s="63"/>
      <c r="J213" s="63"/>
      <c r="K213" s="63"/>
      <c r="L213" s="63"/>
      <c r="M213" s="63"/>
      <c r="N213" s="63"/>
      <c r="O213" s="63"/>
      <c r="P213" s="63"/>
      <c r="Q213" s="63"/>
      <c r="R213" s="63"/>
      <c r="S213" s="63"/>
      <c r="T213" s="63"/>
      <c r="U213" s="63"/>
      <c r="V213" s="63"/>
      <c r="W213" s="63"/>
      <c r="X213" s="63"/>
      <c r="Y213" s="63"/>
      <c r="Z213" s="63"/>
    </row>
    <row r="214">
      <c r="A214" s="87"/>
      <c r="B214" s="84" t="s">
        <v>97</v>
      </c>
      <c r="C214" s="84" t="s">
        <v>97</v>
      </c>
      <c r="D214" s="84" t="s">
        <v>97</v>
      </c>
      <c r="E214" s="63"/>
      <c r="F214" s="86"/>
      <c r="G214" s="86" t="str">
        <f t="shared" si="6"/>
        <v/>
      </c>
      <c r="H214" s="86"/>
      <c r="I214" s="63"/>
      <c r="J214" s="63"/>
      <c r="K214" s="63"/>
      <c r="L214" s="63"/>
      <c r="M214" s="63"/>
      <c r="N214" s="63"/>
      <c r="O214" s="63"/>
      <c r="P214" s="63"/>
      <c r="Q214" s="63"/>
      <c r="R214" s="63"/>
      <c r="S214" s="63"/>
      <c r="T214" s="63"/>
      <c r="U214" s="63"/>
      <c r="V214" s="63"/>
      <c r="W214" s="63"/>
      <c r="X214" s="63"/>
      <c r="Y214" s="63"/>
      <c r="Z214" s="63"/>
    </row>
    <row r="215">
      <c r="A215" s="87"/>
      <c r="B215" s="84" t="s">
        <v>97</v>
      </c>
      <c r="C215" s="84" t="s">
        <v>97</v>
      </c>
      <c r="D215" s="84" t="s">
        <v>97</v>
      </c>
      <c r="E215" s="63"/>
      <c r="F215" s="86"/>
      <c r="G215" s="86" t="str">
        <f t="shared" si="6"/>
        <v/>
      </c>
      <c r="H215" s="86"/>
      <c r="I215" s="63"/>
      <c r="J215" s="63"/>
      <c r="K215" s="63"/>
      <c r="L215" s="63"/>
      <c r="M215" s="63"/>
      <c r="N215" s="63"/>
      <c r="O215" s="63"/>
      <c r="P215" s="63"/>
      <c r="Q215" s="63"/>
      <c r="R215" s="63"/>
      <c r="S215" s="63"/>
      <c r="T215" s="63"/>
      <c r="U215" s="63"/>
      <c r="V215" s="63"/>
      <c r="W215" s="63"/>
      <c r="X215" s="63"/>
      <c r="Y215" s="63"/>
      <c r="Z215" s="63"/>
    </row>
    <row r="216">
      <c r="A216" s="87"/>
      <c r="B216" s="84" t="s">
        <v>97</v>
      </c>
      <c r="C216" s="84" t="s">
        <v>97</v>
      </c>
      <c r="D216" s="84" t="s">
        <v>97</v>
      </c>
      <c r="E216" s="63"/>
      <c r="F216" s="86"/>
      <c r="G216" s="86" t="str">
        <f t="shared" si="6"/>
        <v/>
      </c>
      <c r="H216" s="86"/>
      <c r="I216" s="63"/>
      <c r="J216" s="63"/>
      <c r="K216" s="63"/>
      <c r="L216" s="63"/>
      <c r="M216" s="63"/>
      <c r="N216" s="63"/>
      <c r="O216" s="63"/>
      <c r="P216" s="63"/>
      <c r="Q216" s="63"/>
      <c r="R216" s="63"/>
      <c r="S216" s="63"/>
      <c r="T216" s="63"/>
      <c r="U216" s="63"/>
      <c r="V216" s="63"/>
      <c r="W216" s="63"/>
      <c r="X216" s="63"/>
      <c r="Y216" s="63"/>
      <c r="Z216" s="63"/>
    </row>
    <row r="217">
      <c r="A217" s="87"/>
      <c r="B217" s="84" t="s">
        <v>97</v>
      </c>
      <c r="C217" s="84" t="s">
        <v>97</v>
      </c>
      <c r="D217" s="84" t="s">
        <v>97</v>
      </c>
      <c r="E217" s="63"/>
      <c r="F217" s="86"/>
      <c r="G217" s="86" t="str">
        <f t="shared" si="6"/>
        <v/>
      </c>
      <c r="H217" s="86"/>
      <c r="I217" s="63"/>
      <c r="J217" s="63"/>
      <c r="K217" s="63"/>
      <c r="L217" s="63"/>
      <c r="M217" s="63"/>
      <c r="N217" s="63"/>
      <c r="O217" s="63"/>
      <c r="P217" s="63"/>
      <c r="Q217" s="63"/>
      <c r="R217" s="63"/>
      <c r="S217" s="63"/>
      <c r="T217" s="63"/>
      <c r="U217" s="63"/>
      <c r="V217" s="63"/>
      <c r="W217" s="63"/>
      <c r="X217" s="63"/>
      <c r="Y217" s="63"/>
      <c r="Z217" s="63"/>
    </row>
    <row r="218">
      <c r="A218" s="87"/>
      <c r="B218" s="84" t="s">
        <v>97</v>
      </c>
      <c r="C218" s="84" t="s">
        <v>97</v>
      </c>
      <c r="D218" s="84" t="s">
        <v>97</v>
      </c>
      <c r="E218" s="63"/>
      <c r="F218" s="86"/>
      <c r="G218" s="86" t="str">
        <f t="shared" si="6"/>
        <v/>
      </c>
      <c r="H218" s="86"/>
      <c r="I218" s="63"/>
      <c r="J218" s="63"/>
      <c r="K218" s="63"/>
      <c r="L218" s="63"/>
      <c r="M218" s="63"/>
      <c r="N218" s="63"/>
      <c r="O218" s="63"/>
      <c r="P218" s="63"/>
      <c r="Q218" s="63"/>
      <c r="R218" s="63"/>
      <c r="S218" s="63"/>
      <c r="T218" s="63"/>
      <c r="U218" s="63"/>
      <c r="V218" s="63"/>
      <c r="W218" s="63"/>
      <c r="X218" s="63"/>
      <c r="Y218" s="63"/>
      <c r="Z218" s="63"/>
    </row>
    <row r="219">
      <c r="A219" s="87"/>
      <c r="B219" s="84" t="s">
        <v>97</v>
      </c>
      <c r="C219" s="84" t="s">
        <v>97</v>
      </c>
      <c r="D219" s="84" t="s">
        <v>97</v>
      </c>
      <c r="E219" s="63"/>
      <c r="F219" s="86"/>
      <c r="G219" s="86" t="str">
        <f t="shared" si="6"/>
        <v/>
      </c>
      <c r="H219" s="86"/>
      <c r="I219" s="63"/>
      <c r="J219" s="63"/>
      <c r="K219" s="63"/>
      <c r="L219" s="63"/>
      <c r="M219" s="63"/>
      <c r="N219" s="63"/>
      <c r="O219" s="63"/>
      <c r="P219" s="63"/>
      <c r="Q219" s="63"/>
      <c r="R219" s="63"/>
      <c r="S219" s="63"/>
      <c r="T219" s="63"/>
      <c r="U219" s="63"/>
      <c r="V219" s="63"/>
      <c r="W219" s="63"/>
      <c r="X219" s="63"/>
      <c r="Y219" s="63"/>
      <c r="Z219" s="63"/>
    </row>
    <row r="220">
      <c r="A220" s="87"/>
      <c r="B220" s="84" t="s">
        <v>97</v>
      </c>
      <c r="C220" s="84" t="s">
        <v>97</v>
      </c>
      <c r="D220" s="84" t="s">
        <v>97</v>
      </c>
      <c r="E220" s="63"/>
      <c r="F220" s="86"/>
      <c r="G220" s="86" t="str">
        <f t="shared" si="6"/>
        <v/>
      </c>
      <c r="H220" s="86"/>
      <c r="I220" s="63"/>
      <c r="J220" s="63"/>
      <c r="K220" s="63"/>
      <c r="L220" s="63"/>
      <c r="M220" s="63"/>
      <c r="N220" s="63"/>
      <c r="O220" s="63"/>
      <c r="P220" s="63"/>
      <c r="Q220" s="63"/>
      <c r="R220" s="63"/>
      <c r="S220" s="63"/>
      <c r="T220" s="63"/>
      <c r="U220" s="63"/>
      <c r="V220" s="63"/>
      <c r="W220" s="63"/>
      <c r="X220" s="63"/>
      <c r="Y220" s="63"/>
      <c r="Z220" s="63"/>
    </row>
    <row r="221">
      <c r="A221" s="87"/>
      <c r="B221" s="84" t="s">
        <v>97</v>
      </c>
      <c r="C221" s="84" t="s">
        <v>97</v>
      </c>
      <c r="D221" s="84" t="s">
        <v>97</v>
      </c>
      <c r="E221" s="63"/>
      <c r="F221" s="86"/>
      <c r="G221" s="86" t="str">
        <f t="shared" si="6"/>
        <v/>
      </c>
      <c r="H221" s="86"/>
      <c r="I221" s="63"/>
      <c r="J221" s="63"/>
      <c r="K221" s="63"/>
      <c r="L221" s="63"/>
      <c r="M221" s="63"/>
      <c r="N221" s="63"/>
      <c r="O221" s="63"/>
      <c r="P221" s="63"/>
      <c r="Q221" s="63"/>
      <c r="R221" s="63"/>
      <c r="S221" s="63"/>
      <c r="T221" s="63"/>
      <c r="U221" s="63"/>
      <c r="V221" s="63"/>
      <c r="W221" s="63"/>
      <c r="X221" s="63"/>
      <c r="Y221" s="63"/>
      <c r="Z221" s="63"/>
    </row>
    <row r="222">
      <c r="A222" s="87"/>
      <c r="B222" s="84" t="s">
        <v>97</v>
      </c>
      <c r="C222" s="84" t="s">
        <v>97</v>
      </c>
      <c r="D222" s="84" t="s">
        <v>97</v>
      </c>
      <c r="E222" s="63"/>
      <c r="F222" s="86"/>
      <c r="G222" s="86" t="str">
        <f t="shared" si="6"/>
        <v/>
      </c>
      <c r="H222" s="86"/>
      <c r="I222" s="63"/>
      <c r="J222" s="63"/>
      <c r="K222" s="63"/>
      <c r="L222" s="63"/>
      <c r="M222" s="63"/>
      <c r="N222" s="63"/>
      <c r="O222" s="63"/>
      <c r="P222" s="63"/>
      <c r="Q222" s="63"/>
      <c r="R222" s="63"/>
      <c r="S222" s="63"/>
      <c r="T222" s="63"/>
      <c r="U222" s="63"/>
      <c r="V222" s="63"/>
      <c r="W222" s="63"/>
      <c r="X222" s="63"/>
      <c r="Y222" s="63"/>
      <c r="Z222" s="63"/>
    </row>
    <row r="223">
      <c r="A223" s="87"/>
      <c r="B223" s="84" t="s">
        <v>97</v>
      </c>
      <c r="C223" s="84" t="s">
        <v>97</v>
      </c>
      <c r="D223" s="84" t="s">
        <v>97</v>
      </c>
      <c r="E223" s="63"/>
      <c r="F223" s="86"/>
      <c r="G223" s="86" t="str">
        <f t="shared" si="6"/>
        <v/>
      </c>
      <c r="H223" s="86"/>
      <c r="I223" s="63"/>
      <c r="J223" s="63"/>
      <c r="K223" s="63"/>
      <c r="L223" s="63"/>
      <c r="M223" s="63"/>
      <c r="N223" s="63"/>
      <c r="O223" s="63"/>
      <c r="P223" s="63"/>
      <c r="Q223" s="63"/>
      <c r="R223" s="63"/>
      <c r="S223" s="63"/>
      <c r="T223" s="63"/>
      <c r="U223" s="63"/>
      <c r="V223" s="63"/>
      <c r="W223" s="63"/>
      <c r="X223" s="63"/>
      <c r="Y223" s="63"/>
      <c r="Z223" s="63"/>
    </row>
    <row r="224">
      <c r="A224" s="87"/>
      <c r="B224" s="84" t="s">
        <v>97</v>
      </c>
      <c r="C224" s="84" t="s">
        <v>97</v>
      </c>
      <c r="D224" s="84" t="s">
        <v>97</v>
      </c>
      <c r="E224" s="63"/>
      <c r="F224" s="86"/>
      <c r="G224" s="86" t="str">
        <f t="shared" si="6"/>
        <v/>
      </c>
      <c r="H224" s="86"/>
      <c r="I224" s="63"/>
      <c r="J224" s="63"/>
      <c r="K224" s="63"/>
      <c r="L224" s="63"/>
      <c r="M224" s="63"/>
      <c r="N224" s="63"/>
      <c r="O224" s="63"/>
      <c r="P224" s="63"/>
      <c r="Q224" s="63"/>
      <c r="R224" s="63"/>
      <c r="S224" s="63"/>
      <c r="T224" s="63"/>
      <c r="U224" s="63"/>
      <c r="V224" s="63"/>
      <c r="W224" s="63"/>
      <c r="X224" s="63"/>
      <c r="Y224" s="63"/>
      <c r="Z224" s="63"/>
    </row>
    <row r="225">
      <c r="A225" s="87"/>
      <c r="B225" s="84" t="s">
        <v>97</v>
      </c>
      <c r="C225" s="84" t="s">
        <v>97</v>
      </c>
      <c r="D225" s="84" t="s">
        <v>97</v>
      </c>
      <c r="E225" s="63"/>
      <c r="F225" s="86"/>
      <c r="G225" s="86" t="str">
        <f t="shared" si="6"/>
        <v/>
      </c>
      <c r="H225" s="86"/>
      <c r="I225" s="63"/>
      <c r="J225" s="63"/>
      <c r="K225" s="63"/>
      <c r="L225" s="63"/>
      <c r="M225" s="63"/>
      <c r="N225" s="63"/>
      <c r="O225" s="63"/>
      <c r="P225" s="63"/>
      <c r="Q225" s="63"/>
      <c r="R225" s="63"/>
      <c r="S225" s="63"/>
      <c r="T225" s="63"/>
      <c r="U225" s="63"/>
      <c r="V225" s="63"/>
      <c r="W225" s="63"/>
      <c r="X225" s="63"/>
      <c r="Y225" s="63"/>
      <c r="Z225" s="63"/>
    </row>
    <row r="226">
      <c r="A226" s="87"/>
      <c r="B226" s="84" t="s">
        <v>97</v>
      </c>
      <c r="C226" s="84" t="s">
        <v>97</v>
      </c>
      <c r="D226" s="84" t="s">
        <v>97</v>
      </c>
      <c r="E226" s="63"/>
      <c r="F226" s="86"/>
      <c r="G226" s="86" t="str">
        <f t="shared" si="6"/>
        <v/>
      </c>
      <c r="H226" s="86"/>
      <c r="I226" s="63"/>
      <c r="J226" s="63"/>
      <c r="K226" s="63"/>
      <c r="L226" s="63"/>
      <c r="M226" s="63"/>
      <c r="N226" s="63"/>
      <c r="O226" s="63"/>
      <c r="P226" s="63"/>
      <c r="Q226" s="63"/>
      <c r="R226" s="63"/>
      <c r="S226" s="63"/>
      <c r="T226" s="63"/>
      <c r="U226" s="63"/>
      <c r="V226" s="63"/>
      <c r="W226" s="63"/>
      <c r="X226" s="63"/>
      <c r="Y226" s="63"/>
      <c r="Z226" s="63"/>
    </row>
    <row r="227">
      <c r="A227" s="87"/>
      <c r="B227" s="84" t="s">
        <v>97</v>
      </c>
      <c r="C227" s="84" t="s">
        <v>97</v>
      </c>
      <c r="D227" s="84" t="s">
        <v>97</v>
      </c>
      <c r="E227" s="63"/>
      <c r="F227" s="86"/>
      <c r="G227" s="86" t="str">
        <f t="shared" si="6"/>
        <v/>
      </c>
      <c r="H227" s="86"/>
      <c r="I227" s="63"/>
      <c r="J227" s="63"/>
      <c r="K227" s="63"/>
      <c r="L227" s="63"/>
      <c r="M227" s="63"/>
      <c r="N227" s="63"/>
      <c r="O227" s="63"/>
      <c r="P227" s="63"/>
      <c r="Q227" s="63"/>
      <c r="R227" s="63"/>
      <c r="S227" s="63"/>
      <c r="T227" s="63"/>
      <c r="U227" s="63"/>
      <c r="V227" s="63"/>
      <c r="W227" s="63"/>
      <c r="X227" s="63"/>
      <c r="Y227" s="63"/>
      <c r="Z227" s="63"/>
    </row>
    <row r="228">
      <c r="A228" s="87"/>
      <c r="B228" s="84" t="s">
        <v>97</v>
      </c>
      <c r="C228" s="84" t="s">
        <v>97</v>
      </c>
      <c r="D228" s="84" t="s">
        <v>97</v>
      </c>
      <c r="E228" s="63"/>
      <c r="F228" s="86"/>
      <c r="G228" s="86" t="str">
        <f t="shared" si="6"/>
        <v/>
      </c>
      <c r="H228" s="86"/>
      <c r="I228" s="63"/>
      <c r="J228" s="63"/>
      <c r="K228" s="63"/>
      <c r="L228" s="63"/>
      <c r="M228" s="63"/>
      <c r="N228" s="63"/>
      <c r="O228" s="63"/>
      <c r="P228" s="63"/>
      <c r="Q228" s="63"/>
      <c r="R228" s="63"/>
      <c r="S228" s="63"/>
      <c r="T228" s="63"/>
      <c r="U228" s="63"/>
      <c r="V228" s="63"/>
      <c r="W228" s="63"/>
      <c r="X228" s="63"/>
      <c r="Y228" s="63"/>
      <c r="Z228" s="63"/>
    </row>
    <row r="229">
      <c r="A229" s="87"/>
      <c r="B229" s="84" t="s">
        <v>97</v>
      </c>
      <c r="C229" s="84" t="s">
        <v>97</v>
      </c>
      <c r="D229" s="84" t="s">
        <v>97</v>
      </c>
      <c r="E229" s="63"/>
      <c r="F229" s="86"/>
      <c r="G229" s="86" t="str">
        <f t="shared" si="6"/>
        <v/>
      </c>
      <c r="H229" s="86"/>
      <c r="I229" s="63"/>
      <c r="J229" s="63"/>
      <c r="K229" s="63"/>
      <c r="L229" s="63"/>
      <c r="M229" s="63"/>
      <c r="N229" s="63"/>
      <c r="O229" s="63"/>
      <c r="P229" s="63"/>
      <c r="Q229" s="63"/>
      <c r="R229" s="63"/>
      <c r="S229" s="63"/>
      <c r="T229" s="63"/>
      <c r="U229" s="63"/>
      <c r="V229" s="63"/>
      <c r="W229" s="63"/>
      <c r="X229" s="63"/>
      <c r="Y229" s="63"/>
      <c r="Z229" s="63"/>
    </row>
    <row r="230">
      <c r="A230" s="87"/>
      <c r="B230" s="84" t="s">
        <v>97</v>
      </c>
      <c r="C230" s="84" t="s">
        <v>97</v>
      </c>
      <c r="D230" s="84" t="s">
        <v>97</v>
      </c>
      <c r="E230" s="63"/>
      <c r="F230" s="86"/>
      <c r="G230" s="86" t="str">
        <f t="shared" si="6"/>
        <v/>
      </c>
      <c r="H230" s="86"/>
      <c r="I230" s="63"/>
      <c r="J230" s="63"/>
      <c r="K230" s="63"/>
      <c r="L230" s="63"/>
      <c r="M230" s="63"/>
      <c r="N230" s="63"/>
      <c r="O230" s="63"/>
      <c r="P230" s="63"/>
      <c r="Q230" s="63"/>
      <c r="R230" s="63"/>
      <c r="S230" s="63"/>
      <c r="T230" s="63"/>
      <c r="U230" s="63"/>
      <c r="V230" s="63"/>
      <c r="W230" s="63"/>
      <c r="X230" s="63"/>
      <c r="Y230" s="63"/>
      <c r="Z230" s="63"/>
    </row>
    <row r="231">
      <c r="A231" s="87"/>
      <c r="B231" s="84" t="s">
        <v>97</v>
      </c>
      <c r="C231" s="84" t="s">
        <v>97</v>
      </c>
      <c r="D231" s="84" t="s">
        <v>97</v>
      </c>
      <c r="E231" s="63"/>
      <c r="F231" s="86"/>
      <c r="G231" s="86" t="str">
        <f t="shared" si="6"/>
        <v/>
      </c>
      <c r="H231" s="86"/>
      <c r="I231" s="63"/>
      <c r="J231" s="63"/>
      <c r="K231" s="63"/>
      <c r="L231" s="63"/>
      <c r="M231" s="63"/>
      <c r="N231" s="63"/>
      <c r="O231" s="63"/>
      <c r="P231" s="63"/>
      <c r="Q231" s="63"/>
      <c r="R231" s="63"/>
      <c r="S231" s="63"/>
      <c r="T231" s="63"/>
      <c r="U231" s="63"/>
      <c r="V231" s="63"/>
      <c r="W231" s="63"/>
      <c r="X231" s="63"/>
      <c r="Y231" s="63"/>
      <c r="Z231" s="63"/>
    </row>
    <row r="232">
      <c r="A232" s="87"/>
      <c r="B232" s="84" t="s">
        <v>97</v>
      </c>
      <c r="C232" s="84" t="s">
        <v>97</v>
      </c>
      <c r="D232" s="84" t="s">
        <v>97</v>
      </c>
      <c r="E232" s="63"/>
      <c r="F232" s="86"/>
      <c r="G232" s="86" t="str">
        <f t="shared" si="6"/>
        <v/>
      </c>
      <c r="H232" s="86"/>
      <c r="I232" s="63"/>
      <c r="J232" s="63"/>
      <c r="K232" s="63"/>
      <c r="L232" s="63"/>
      <c r="M232" s="63"/>
      <c r="N232" s="63"/>
      <c r="O232" s="63"/>
      <c r="P232" s="63"/>
      <c r="Q232" s="63"/>
      <c r="R232" s="63"/>
      <c r="S232" s="63"/>
      <c r="T232" s="63"/>
      <c r="U232" s="63"/>
      <c r="V232" s="63"/>
      <c r="W232" s="63"/>
      <c r="X232" s="63"/>
      <c r="Y232" s="63"/>
      <c r="Z232" s="63"/>
    </row>
    <row r="233">
      <c r="A233" s="87"/>
      <c r="B233" s="84" t="s">
        <v>97</v>
      </c>
      <c r="C233" s="84" t="s">
        <v>97</v>
      </c>
      <c r="D233" s="84" t="s">
        <v>97</v>
      </c>
      <c r="E233" s="63"/>
      <c r="F233" s="86"/>
      <c r="G233" s="86" t="str">
        <f t="shared" si="6"/>
        <v/>
      </c>
      <c r="H233" s="86"/>
      <c r="I233" s="63"/>
      <c r="J233" s="63"/>
      <c r="K233" s="63"/>
      <c r="L233" s="63"/>
      <c r="M233" s="63"/>
      <c r="N233" s="63"/>
      <c r="O233" s="63"/>
      <c r="P233" s="63"/>
      <c r="Q233" s="63"/>
      <c r="R233" s="63"/>
      <c r="S233" s="63"/>
      <c r="T233" s="63"/>
      <c r="U233" s="63"/>
      <c r="V233" s="63"/>
      <c r="W233" s="63"/>
      <c r="X233" s="63"/>
      <c r="Y233" s="63"/>
      <c r="Z233" s="63"/>
    </row>
    <row r="234">
      <c r="A234" s="87"/>
      <c r="B234" s="84" t="s">
        <v>97</v>
      </c>
      <c r="C234" s="84" t="s">
        <v>97</v>
      </c>
      <c r="D234" s="84" t="s">
        <v>97</v>
      </c>
      <c r="E234" s="63"/>
      <c r="F234" s="86"/>
      <c r="G234" s="86" t="str">
        <f t="shared" si="6"/>
        <v/>
      </c>
      <c r="H234" s="86"/>
      <c r="I234" s="63"/>
      <c r="J234" s="63"/>
      <c r="K234" s="63"/>
      <c r="L234" s="63"/>
      <c r="M234" s="63"/>
      <c r="N234" s="63"/>
      <c r="O234" s="63"/>
      <c r="P234" s="63"/>
      <c r="Q234" s="63"/>
      <c r="R234" s="63"/>
      <c r="S234" s="63"/>
      <c r="T234" s="63"/>
      <c r="U234" s="63"/>
      <c r="V234" s="63"/>
      <c r="W234" s="63"/>
      <c r="X234" s="63"/>
      <c r="Y234" s="63"/>
      <c r="Z234" s="63"/>
    </row>
    <row r="235">
      <c r="A235" s="87"/>
      <c r="B235" s="84" t="s">
        <v>97</v>
      </c>
      <c r="C235" s="84" t="s">
        <v>97</v>
      </c>
      <c r="D235" s="84" t="s">
        <v>97</v>
      </c>
      <c r="E235" s="63"/>
      <c r="F235" s="86"/>
      <c r="G235" s="86" t="str">
        <f t="shared" si="6"/>
        <v/>
      </c>
      <c r="H235" s="86"/>
      <c r="I235" s="63"/>
      <c r="J235" s="63"/>
      <c r="K235" s="63"/>
      <c r="L235" s="63"/>
      <c r="M235" s="63"/>
      <c r="N235" s="63"/>
      <c r="O235" s="63"/>
      <c r="P235" s="63"/>
      <c r="Q235" s="63"/>
      <c r="R235" s="63"/>
      <c r="S235" s="63"/>
      <c r="T235" s="63"/>
      <c r="U235" s="63"/>
      <c r="V235" s="63"/>
      <c r="W235" s="63"/>
      <c r="X235" s="63"/>
      <c r="Y235" s="63"/>
      <c r="Z235" s="63"/>
    </row>
    <row r="236">
      <c r="A236" s="87"/>
      <c r="B236" s="84" t="s">
        <v>97</v>
      </c>
      <c r="C236" s="84" t="s">
        <v>97</v>
      </c>
      <c r="D236" s="84" t="s">
        <v>97</v>
      </c>
      <c r="E236" s="63"/>
      <c r="F236" s="86"/>
      <c r="G236" s="86" t="str">
        <f t="shared" si="6"/>
        <v/>
      </c>
      <c r="H236" s="86"/>
      <c r="I236" s="63"/>
      <c r="J236" s="63"/>
      <c r="K236" s="63"/>
      <c r="L236" s="63"/>
      <c r="M236" s="63"/>
      <c r="N236" s="63"/>
      <c r="O236" s="63"/>
      <c r="P236" s="63"/>
      <c r="Q236" s="63"/>
      <c r="R236" s="63"/>
      <c r="S236" s="63"/>
      <c r="T236" s="63"/>
      <c r="U236" s="63"/>
      <c r="V236" s="63"/>
      <c r="W236" s="63"/>
      <c r="X236" s="63"/>
      <c r="Y236" s="63"/>
      <c r="Z236" s="63"/>
    </row>
    <row r="237">
      <c r="A237" s="87"/>
      <c r="B237" s="84" t="s">
        <v>97</v>
      </c>
      <c r="C237" s="84" t="s">
        <v>97</v>
      </c>
      <c r="D237" s="84" t="s">
        <v>97</v>
      </c>
      <c r="E237" s="63"/>
      <c r="F237" s="86"/>
      <c r="G237" s="86" t="str">
        <f t="shared" si="6"/>
        <v/>
      </c>
      <c r="H237" s="86"/>
      <c r="I237" s="63"/>
      <c r="J237" s="63"/>
      <c r="K237" s="63"/>
      <c r="L237" s="63"/>
      <c r="M237" s="63"/>
      <c r="N237" s="63"/>
      <c r="O237" s="63"/>
      <c r="P237" s="63"/>
      <c r="Q237" s="63"/>
      <c r="R237" s="63"/>
      <c r="S237" s="63"/>
      <c r="T237" s="63"/>
      <c r="U237" s="63"/>
      <c r="V237" s="63"/>
      <c r="W237" s="63"/>
      <c r="X237" s="63"/>
      <c r="Y237" s="63"/>
      <c r="Z237" s="63"/>
    </row>
    <row r="238">
      <c r="A238" s="87"/>
      <c r="B238" s="84" t="s">
        <v>97</v>
      </c>
      <c r="C238" s="84" t="s">
        <v>97</v>
      </c>
      <c r="D238" s="84" t="s">
        <v>97</v>
      </c>
      <c r="E238" s="63"/>
      <c r="F238" s="86"/>
      <c r="G238" s="86" t="str">
        <f t="shared" si="6"/>
        <v/>
      </c>
      <c r="H238" s="86"/>
      <c r="I238" s="63"/>
      <c r="J238" s="63"/>
      <c r="K238" s="63"/>
      <c r="L238" s="63"/>
      <c r="M238" s="63"/>
      <c r="N238" s="63"/>
      <c r="O238" s="63"/>
      <c r="P238" s="63"/>
      <c r="Q238" s="63"/>
      <c r="R238" s="63"/>
      <c r="S238" s="63"/>
      <c r="T238" s="63"/>
      <c r="U238" s="63"/>
      <c r="V238" s="63"/>
      <c r="W238" s="63"/>
      <c r="X238" s="63"/>
      <c r="Y238" s="63"/>
      <c r="Z238" s="63"/>
    </row>
    <row r="239">
      <c r="A239" s="87"/>
      <c r="B239" s="84" t="s">
        <v>97</v>
      </c>
      <c r="C239" s="84" t="s">
        <v>97</v>
      </c>
      <c r="D239" s="84" t="s">
        <v>97</v>
      </c>
      <c r="E239" s="63"/>
      <c r="F239" s="86"/>
      <c r="G239" s="86" t="str">
        <f t="shared" si="6"/>
        <v/>
      </c>
      <c r="H239" s="86"/>
      <c r="I239" s="63"/>
      <c r="J239" s="63"/>
      <c r="K239" s="63"/>
      <c r="L239" s="63"/>
      <c r="M239" s="63"/>
      <c r="N239" s="63"/>
      <c r="O239" s="63"/>
      <c r="P239" s="63"/>
      <c r="Q239" s="63"/>
      <c r="R239" s="63"/>
      <c r="S239" s="63"/>
      <c r="T239" s="63"/>
      <c r="U239" s="63"/>
      <c r="V239" s="63"/>
      <c r="W239" s="63"/>
      <c r="X239" s="63"/>
      <c r="Y239" s="63"/>
      <c r="Z239" s="63"/>
    </row>
    <row r="240">
      <c r="A240" s="87"/>
      <c r="B240" s="84" t="s">
        <v>97</v>
      </c>
      <c r="C240" s="84" t="s">
        <v>97</v>
      </c>
      <c r="D240" s="84" t="s">
        <v>97</v>
      </c>
      <c r="E240" s="63"/>
      <c r="F240" s="86"/>
      <c r="G240" s="86" t="str">
        <f t="shared" si="6"/>
        <v/>
      </c>
      <c r="H240" s="86"/>
      <c r="I240" s="63"/>
      <c r="J240" s="63"/>
      <c r="K240" s="63"/>
      <c r="L240" s="63"/>
      <c r="M240" s="63"/>
      <c r="N240" s="63"/>
      <c r="O240" s="63"/>
      <c r="P240" s="63"/>
      <c r="Q240" s="63"/>
      <c r="R240" s="63"/>
      <c r="S240" s="63"/>
      <c r="T240" s="63"/>
      <c r="U240" s="63"/>
      <c r="V240" s="63"/>
      <c r="W240" s="63"/>
      <c r="X240" s="63"/>
      <c r="Y240" s="63"/>
      <c r="Z240" s="63"/>
    </row>
    <row r="241">
      <c r="A241" s="87"/>
      <c r="B241" s="84" t="s">
        <v>97</v>
      </c>
      <c r="C241" s="84" t="s">
        <v>97</v>
      </c>
      <c r="D241" s="84" t="s">
        <v>97</v>
      </c>
      <c r="E241" s="63"/>
      <c r="F241" s="86"/>
      <c r="G241" s="86" t="str">
        <f t="shared" si="6"/>
        <v/>
      </c>
      <c r="H241" s="86"/>
      <c r="I241" s="63"/>
      <c r="J241" s="63"/>
      <c r="K241" s="63"/>
      <c r="L241" s="63"/>
      <c r="M241" s="63"/>
      <c r="N241" s="63"/>
      <c r="O241" s="63"/>
      <c r="P241" s="63"/>
      <c r="Q241" s="63"/>
      <c r="R241" s="63"/>
      <c r="S241" s="63"/>
      <c r="T241" s="63"/>
      <c r="U241" s="63"/>
      <c r="V241" s="63"/>
      <c r="W241" s="63"/>
      <c r="X241" s="63"/>
      <c r="Y241" s="63"/>
      <c r="Z241" s="63"/>
    </row>
    <row r="242">
      <c r="A242" s="87"/>
      <c r="B242" s="84" t="s">
        <v>97</v>
      </c>
      <c r="C242" s="84" t="s">
        <v>97</v>
      </c>
      <c r="D242" s="84" t="s">
        <v>97</v>
      </c>
      <c r="E242" s="63"/>
      <c r="F242" s="86"/>
      <c r="G242" s="86" t="str">
        <f t="shared" si="6"/>
        <v/>
      </c>
      <c r="H242" s="86"/>
      <c r="I242" s="63"/>
      <c r="J242" s="63"/>
      <c r="K242" s="63"/>
      <c r="L242" s="63"/>
      <c r="M242" s="63"/>
      <c r="N242" s="63"/>
      <c r="O242" s="63"/>
      <c r="P242" s="63"/>
      <c r="Q242" s="63"/>
      <c r="R242" s="63"/>
      <c r="S242" s="63"/>
      <c r="T242" s="63"/>
      <c r="U242" s="63"/>
      <c r="V242" s="63"/>
      <c r="W242" s="63"/>
      <c r="X242" s="63"/>
      <c r="Y242" s="63"/>
      <c r="Z242" s="63"/>
    </row>
    <row r="243">
      <c r="A243" s="87"/>
      <c r="B243" s="84" t="s">
        <v>97</v>
      </c>
      <c r="C243" s="84" t="s">
        <v>97</v>
      </c>
      <c r="D243" s="84" t="s">
        <v>97</v>
      </c>
      <c r="E243" s="63"/>
      <c r="F243" s="86"/>
      <c r="G243" s="86" t="str">
        <f t="shared" si="6"/>
        <v/>
      </c>
      <c r="H243" s="86"/>
      <c r="I243" s="63"/>
      <c r="J243" s="63"/>
      <c r="K243" s="63"/>
      <c r="L243" s="63"/>
      <c r="M243" s="63"/>
      <c r="N243" s="63"/>
      <c r="O243" s="63"/>
      <c r="P243" s="63"/>
      <c r="Q243" s="63"/>
      <c r="R243" s="63"/>
      <c r="S243" s="63"/>
      <c r="T243" s="63"/>
      <c r="U243" s="63"/>
      <c r="V243" s="63"/>
      <c r="W243" s="63"/>
      <c r="X243" s="63"/>
      <c r="Y243" s="63"/>
      <c r="Z243" s="63"/>
    </row>
    <row r="244">
      <c r="A244" s="87"/>
      <c r="B244" s="84" t="s">
        <v>97</v>
      </c>
      <c r="C244" s="84" t="s">
        <v>97</v>
      </c>
      <c r="D244" s="84" t="s">
        <v>97</v>
      </c>
      <c r="E244" s="63"/>
      <c r="F244" s="86"/>
      <c r="G244" s="86" t="str">
        <f t="shared" si="6"/>
        <v/>
      </c>
      <c r="H244" s="86"/>
      <c r="I244" s="63"/>
      <c r="J244" s="63"/>
      <c r="K244" s="63"/>
      <c r="L244" s="63"/>
      <c r="M244" s="63"/>
      <c r="N244" s="63"/>
      <c r="O244" s="63"/>
      <c r="P244" s="63"/>
      <c r="Q244" s="63"/>
      <c r="R244" s="63"/>
      <c r="S244" s="63"/>
      <c r="T244" s="63"/>
      <c r="U244" s="63"/>
      <c r="V244" s="63"/>
      <c r="W244" s="63"/>
      <c r="X244" s="63"/>
      <c r="Y244" s="63"/>
      <c r="Z244" s="63"/>
    </row>
    <row r="245">
      <c r="A245" s="87"/>
      <c r="B245" s="84" t="s">
        <v>97</v>
      </c>
      <c r="C245" s="84" t="s">
        <v>97</v>
      </c>
      <c r="D245" s="84" t="s">
        <v>97</v>
      </c>
      <c r="E245" s="63"/>
      <c r="F245" s="86"/>
      <c r="G245" s="86" t="str">
        <f t="shared" si="6"/>
        <v/>
      </c>
      <c r="H245" s="86"/>
      <c r="I245" s="63"/>
      <c r="J245" s="63"/>
      <c r="K245" s="63"/>
      <c r="L245" s="63"/>
      <c r="M245" s="63"/>
      <c r="N245" s="63"/>
      <c r="O245" s="63"/>
      <c r="P245" s="63"/>
      <c r="Q245" s="63"/>
      <c r="R245" s="63"/>
      <c r="S245" s="63"/>
      <c r="T245" s="63"/>
      <c r="U245" s="63"/>
      <c r="V245" s="63"/>
      <c r="W245" s="63"/>
      <c r="X245" s="63"/>
      <c r="Y245" s="63"/>
      <c r="Z245" s="63"/>
    </row>
    <row r="246">
      <c r="A246" s="87"/>
      <c r="B246" s="84" t="s">
        <v>97</v>
      </c>
      <c r="C246" s="84" t="s">
        <v>97</v>
      </c>
      <c r="D246" s="84" t="s">
        <v>97</v>
      </c>
      <c r="E246" s="63"/>
      <c r="F246" s="86"/>
      <c r="G246" s="86" t="str">
        <f t="shared" si="6"/>
        <v/>
      </c>
      <c r="H246" s="86"/>
      <c r="I246" s="63"/>
      <c r="J246" s="63"/>
      <c r="K246" s="63"/>
      <c r="L246" s="63"/>
      <c r="M246" s="63"/>
      <c r="N246" s="63"/>
      <c r="O246" s="63"/>
      <c r="P246" s="63"/>
      <c r="Q246" s="63"/>
      <c r="R246" s="63"/>
      <c r="S246" s="63"/>
      <c r="T246" s="63"/>
      <c r="U246" s="63"/>
      <c r="V246" s="63"/>
      <c r="W246" s="63"/>
      <c r="X246" s="63"/>
      <c r="Y246" s="63"/>
      <c r="Z246" s="63"/>
    </row>
    <row r="247">
      <c r="A247" s="87"/>
      <c r="B247" s="84" t="s">
        <v>97</v>
      </c>
      <c r="C247" s="84" t="s">
        <v>97</v>
      </c>
      <c r="D247" s="84" t="s">
        <v>97</v>
      </c>
      <c r="E247" s="63"/>
      <c r="F247" s="86"/>
      <c r="G247" s="86" t="str">
        <f t="shared" si="6"/>
        <v/>
      </c>
      <c r="H247" s="86"/>
      <c r="I247" s="63"/>
      <c r="J247" s="63"/>
      <c r="K247" s="63"/>
      <c r="L247" s="63"/>
      <c r="M247" s="63"/>
      <c r="N247" s="63"/>
      <c r="O247" s="63"/>
      <c r="P247" s="63"/>
      <c r="Q247" s="63"/>
      <c r="R247" s="63"/>
      <c r="S247" s="63"/>
      <c r="T247" s="63"/>
      <c r="U247" s="63"/>
      <c r="V247" s="63"/>
      <c r="W247" s="63"/>
      <c r="X247" s="63"/>
      <c r="Y247" s="63"/>
      <c r="Z247" s="63"/>
    </row>
    <row r="248">
      <c r="A248" s="87"/>
      <c r="B248" s="84" t="s">
        <v>97</v>
      </c>
      <c r="C248" s="84" t="s">
        <v>97</v>
      </c>
      <c r="D248" s="84" t="s">
        <v>97</v>
      </c>
      <c r="E248" s="63"/>
      <c r="F248" s="86"/>
      <c r="G248" s="86" t="str">
        <f t="shared" si="6"/>
        <v/>
      </c>
      <c r="H248" s="86"/>
      <c r="I248" s="63"/>
      <c r="J248" s="63"/>
      <c r="K248" s="63"/>
      <c r="L248" s="63"/>
      <c r="M248" s="63"/>
      <c r="N248" s="63"/>
      <c r="O248" s="63"/>
      <c r="P248" s="63"/>
      <c r="Q248" s="63"/>
      <c r="R248" s="63"/>
      <c r="S248" s="63"/>
      <c r="T248" s="63"/>
      <c r="U248" s="63"/>
      <c r="V248" s="63"/>
      <c r="W248" s="63"/>
      <c r="X248" s="63"/>
      <c r="Y248" s="63"/>
      <c r="Z248" s="63"/>
    </row>
    <row r="249">
      <c r="A249" s="87"/>
      <c r="B249" s="84" t="s">
        <v>97</v>
      </c>
      <c r="C249" s="84" t="s">
        <v>97</v>
      </c>
      <c r="D249" s="84" t="s">
        <v>97</v>
      </c>
      <c r="E249" s="63"/>
      <c r="F249" s="86"/>
      <c r="G249" s="86" t="str">
        <f t="shared" si="6"/>
        <v/>
      </c>
      <c r="H249" s="86"/>
      <c r="I249" s="63"/>
      <c r="J249" s="63"/>
      <c r="K249" s="63"/>
      <c r="L249" s="63"/>
      <c r="M249" s="63"/>
      <c r="N249" s="63"/>
      <c r="O249" s="63"/>
      <c r="P249" s="63"/>
      <c r="Q249" s="63"/>
      <c r="R249" s="63"/>
      <c r="S249" s="63"/>
      <c r="T249" s="63"/>
      <c r="U249" s="63"/>
      <c r="V249" s="63"/>
      <c r="W249" s="63"/>
      <c r="X249" s="63"/>
      <c r="Y249" s="63"/>
      <c r="Z249" s="63"/>
    </row>
    <row r="250">
      <c r="A250" s="87"/>
      <c r="B250" s="84" t="s">
        <v>97</v>
      </c>
      <c r="C250" s="84" t="s">
        <v>97</v>
      </c>
      <c r="D250" s="84" t="s">
        <v>97</v>
      </c>
      <c r="E250" s="63"/>
      <c r="F250" s="86"/>
      <c r="G250" s="86" t="str">
        <f t="shared" si="6"/>
        <v/>
      </c>
      <c r="H250" s="86"/>
      <c r="I250" s="63"/>
      <c r="J250" s="63"/>
      <c r="K250" s="63"/>
      <c r="L250" s="63"/>
      <c r="M250" s="63"/>
      <c r="N250" s="63"/>
      <c r="O250" s="63"/>
      <c r="P250" s="63"/>
      <c r="Q250" s="63"/>
      <c r="R250" s="63"/>
      <c r="S250" s="63"/>
      <c r="T250" s="63"/>
      <c r="U250" s="63"/>
      <c r="V250" s="63"/>
      <c r="W250" s="63"/>
      <c r="X250" s="63"/>
      <c r="Y250" s="63"/>
      <c r="Z250" s="63"/>
    </row>
    <row r="251">
      <c r="A251" s="87"/>
      <c r="B251" s="84" t="s">
        <v>97</v>
      </c>
      <c r="C251" s="84" t="s">
        <v>97</v>
      </c>
      <c r="D251" s="84" t="s">
        <v>97</v>
      </c>
      <c r="E251" s="63"/>
      <c r="F251" s="86"/>
      <c r="G251" s="86" t="str">
        <f t="shared" si="6"/>
        <v/>
      </c>
      <c r="H251" s="86"/>
      <c r="I251" s="63"/>
      <c r="J251" s="63"/>
      <c r="K251" s="63"/>
      <c r="L251" s="63"/>
      <c r="M251" s="63"/>
      <c r="N251" s="63"/>
      <c r="O251" s="63"/>
      <c r="P251" s="63"/>
      <c r="Q251" s="63"/>
      <c r="R251" s="63"/>
      <c r="S251" s="63"/>
      <c r="T251" s="63"/>
      <c r="U251" s="63"/>
      <c r="V251" s="63"/>
      <c r="W251" s="63"/>
      <c r="X251" s="63"/>
      <c r="Y251" s="63"/>
      <c r="Z251" s="63"/>
    </row>
    <row r="252">
      <c r="A252" s="87"/>
      <c r="B252" s="84" t="s">
        <v>97</v>
      </c>
      <c r="C252" s="84" t="s">
        <v>97</v>
      </c>
      <c r="D252" s="84" t="s">
        <v>97</v>
      </c>
      <c r="E252" s="63"/>
      <c r="F252" s="86"/>
      <c r="G252" s="86" t="str">
        <f t="shared" si="6"/>
        <v/>
      </c>
      <c r="H252" s="86"/>
      <c r="I252" s="63"/>
      <c r="J252" s="63"/>
      <c r="K252" s="63"/>
      <c r="L252" s="63"/>
      <c r="M252" s="63"/>
      <c r="N252" s="63"/>
      <c r="O252" s="63"/>
      <c r="P252" s="63"/>
      <c r="Q252" s="63"/>
      <c r="R252" s="63"/>
      <c r="S252" s="63"/>
      <c r="T252" s="63"/>
      <c r="U252" s="63"/>
      <c r="V252" s="63"/>
      <c r="W252" s="63"/>
      <c r="X252" s="63"/>
      <c r="Y252" s="63"/>
      <c r="Z252" s="63"/>
    </row>
    <row r="253">
      <c r="A253" s="87"/>
      <c r="B253" s="84" t="s">
        <v>97</v>
      </c>
      <c r="C253" s="84" t="s">
        <v>97</v>
      </c>
      <c r="D253" s="84" t="s">
        <v>97</v>
      </c>
      <c r="E253" s="63"/>
      <c r="F253" s="86"/>
      <c r="G253" s="86" t="str">
        <f t="shared" si="6"/>
        <v/>
      </c>
      <c r="H253" s="86"/>
      <c r="I253" s="63"/>
      <c r="J253" s="63"/>
      <c r="K253" s="63"/>
      <c r="L253" s="63"/>
      <c r="M253" s="63"/>
      <c r="N253" s="63"/>
      <c r="O253" s="63"/>
      <c r="P253" s="63"/>
      <c r="Q253" s="63"/>
      <c r="R253" s="63"/>
      <c r="S253" s="63"/>
      <c r="T253" s="63"/>
      <c r="U253" s="63"/>
      <c r="V253" s="63"/>
      <c r="W253" s="63"/>
      <c r="X253" s="63"/>
      <c r="Y253" s="63"/>
      <c r="Z253" s="63"/>
    </row>
    <row r="254">
      <c r="A254" s="87"/>
      <c r="B254" s="84" t="s">
        <v>97</v>
      </c>
      <c r="C254" s="84" t="s">
        <v>97</v>
      </c>
      <c r="D254" s="84" t="s">
        <v>97</v>
      </c>
      <c r="E254" s="63"/>
      <c r="F254" s="86"/>
      <c r="G254" s="86" t="str">
        <f t="shared" si="6"/>
        <v/>
      </c>
      <c r="H254" s="86"/>
      <c r="I254" s="63"/>
      <c r="J254" s="63"/>
      <c r="K254" s="63"/>
      <c r="L254" s="63"/>
      <c r="M254" s="63"/>
      <c r="N254" s="63"/>
      <c r="O254" s="63"/>
      <c r="P254" s="63"/>
      <c r="Q254" s="63"/>
      <c r="R254" s="63"/>
      <c r="S254" s="63"/>
      <c r="T254" s="63"/>
      <c r="U254" s="63"/>
      <c r="V254" s="63"/>
      <c r="W254" s="63"/>
      <c r="X254" s="63"/>
      <c r="Y254" s="63"/>
      <c r="Z254" s="63"/>
    </row>
    <row r="255">
      <c r="A255" s="87"/>
      <c r="B255" s="84" t="s">
        <v>97</v>
      </c>
      <c r="C255" s="84" t="s">
        <v>97</v>
      </c>
      <c r="D255" s="84" t="s">
        <v>97</v>
      </c>
      <c r="E255" s="63"/>
      <c r="F255" s="86"/>
      <c r="G255" s="86" t="str">
        <f t="shared" si="6"/>
        <v/>
      </c>
      <c r="H255" s="86"/>
      <c r="I255" s="63"/>
      <c r="J255" s="63"/>
      <c r="K255" s="63"/>
      <c r="L255" s="63"/>
      <c r="M255" s="63"/>
      <c r="N255" s="63"/>
      <c r="O255" s="63"/>
      <c r="P255" s="63"/>
      <c r="Q255" s="63"/>
      <c r="R255" s="63"/>
      <c r="S255" s="63"/>
      <c r="T255" s="63"/>
      <c r="U255" s="63"/>
      <c r="V255" s="63"/>
      <c r="W255" s="63"/>
      <c r="X255" s="63"/>
      <c r="Y255" s="63"/>
      <c r="Z255" s="63"/>
    </row>
    <row r="256">
      <c r="A256" s="87"/>
      <c r="B256" s="84" t="s">
        <v>97</v>
      </c>
      <c r="C256" s="84" t="s">
        <v>97</v>
      </c>
      <c r="D256" s="84" t="s">
        <v>97</v>
      </c>
      <c r="E256" s="63"/>
      <c r="F256" s="86"/>
      <c r="G256" s="86" t="str">
        <f t="shared" si="6"/>
        <v/>
      </c>
      <c r="H256" s="86"/>
      <c r="I256" s="63"/>
      <c r="J256" s="63"/>
      <c r="K256" s="63"/>
      <c r="L256" s="63"/>
      <c r="M256" s="63"/>
      <c r="N256" s="63"/>
      <c r="O256" s="63"/>
      <c r="P256" s="63"/>
      <c r="Q256" s="63"/>
      <c r="R256" s="63"/>
      <c r="S256" s="63"/>
      <c r="T256" s="63"/>
      <c r="U256" s="63"/>
      <c r="V256" s="63"/>
      <c r="W256" s="63"/>
      <c r="X256" s="63"/>
      <c r="Y256" s="63"/>
      <c r="Z256" s="63"/>
    </row>
    <row r="257">
      <c r="A257" s="87"/>
      <c r="B257" s="84" t="s">
        <v>97</v>
      </c>
      <c r="C257" s="84" t="s">
        <v>97</v>
      </c>
      <c r="D257" s="84" t="s">
        <v>97</v>
      </c>
      <c r="E257" s="63"/>
      <c r="F257" s="86"/>
      <c r="G257" s="86" t="str">
        <f t="shared" si="6"/>
        <v/>
      </c>
      <c r="H257" s="86"/>
      <c r="I257" s="63"/>
      <c r="J257" s="63"/>
      <c r="K257" s="63"/>
      <c r="L257" s="63"/>
      <c r="M257" s="63"/>
      <c r="N257" s="63"/>
      <c r="O257" s="63"/>
      <c r="P257" s="63"/>
      <c r="Q257" s="63"/>
      <c r="R257" s="63"/>
      <c r="S257" s="63"/>
      <c r="T257" s="63"/>
      <c r="U257" s="63"/>
      <c r="V257" s="63"/>
      <c r="W257" s="63"/>
      <c r="X257" s="63"/>
      <c r="Y257" s="63"/>
      <c r="Z257" s="63"/>
    </row>
    <row r="258">
      <c r="A258" s="87"/>
      <c r="B258" s="84" t="s">
        <v>97</v>
      </c>
      <c r="C258" s="84" t="s">
        <v>97</v>
      </c>
      <c r="D258" s="84" t="s">
        <v>97</v>
      </c>
      <c r="E258" s="63"/>
      <c r="F258" s="86"/>
      <c r="G258" s="86" t="str">
        <f t="shared" si="6"/>
        <v/>
      </c>
      <c r="H258" s="86"/>
      <c r="I258" s="63"/>
      <c r="J258" s="63"/>
      <c r="K258" s="63"/>
      <c r="L258" s="63"/>
      <c r="M258" s="63"/>
      <c r="N258" s="63"/>
      <c r="O258" s="63"/>
      <c r="P258" s="63"/>
      <c r="Q258" s="63"/>
      <c r="R258" s="63"/>
      <c r="S258" s="63"/>
      <c r="T258" s="63"/>
      <c r="U258" s="63"/>
      <c r="V258" s="63"/>
      <c r="W258" s="63"/>
      <c r="X258" s="63"/>
      <c r="Y258" s="63"/>
      <c r="Z258" s="63"/>
    </row>
    <row r="259">
      <c r="A259" s="87"/>
      <c r="B259" s="84" t="s">
        <v>97</v>
      </c>
      <c r="C259" s="84" t="s">
        <v>97</v>
      </c>
      <c r="D259" s="84" t="s">
        <v>97</v>
      </c>
      <c r="E259" s="63"/>
      <c r="F259" s="86"/>
      <c r="G259" s="86" t="str">
        <f t="shared" si="6"/>
        <v/>
      </c>
      <c r="H259" s="86"/>
      <c r="I259" s="63"/>
      <c r="J259" s="63"/>
      <c r="K259" s="63"/>
      <c r="L259" s="63"/>
      <c r="M259" s="63"/>
      <c r="N259" s="63"/>
      <c r="O259" s="63"/>
      <c r="P259" s="63"/>
      <c r="Q259" s="63"/>
      <c r="R259" s="63"/>
      <c r="S259" s="63"/>
      <c r="T259" s="63"/>
      <c r="U259" s="63"/>
      <c r="V259" s="63"/>
      <c r="W259" s="63"/>
      <c r="X259" s="63"/>
      <c r="Y259" s="63"/>
      <c r="Z259" s="63"/>
    </row>
    <row r="260">
      <c r="A260" s="87"/>
      <c r="B260" s="84" t="s">
        <v>97</v>
      </c>
      <c r="C260" s="84" t="s">
        <v>97</v>
      </c>
      <c r="D260" s="84" t="s">
        <v>97</v>
      </c>
      <c r="E260" s="63"/>
      <c r="F260" s="86"/>
      <c r="G260" s="86" t="str">
        <f t="shared" si="6"/>
        <v/>
      </c>
      <c r="H260" s="86"/>
      <c r="I260" s="63"/>
      <c r="J260" s="63"/>
      <c r="K260" s="63"/>
      <c r="L260" s="63"/>
      <c r="M260" s="63"/>
      <c r="N260" s="63"/>
      <c r="O260" s="63"/>
      <c r="P260" s="63"/>
      <c r="Q260" s="63"/>
      <c r="R260" s="63"/>
      <c r="S260" s="63"/>
      <c r="T260" s="63"/>
      <c r="U260" s="63"/>
      <c r="V260" s="63"/>
      <c r="W260" s="63"/>
      <c r="X260" s="63"/>
      <c r="Y260" s="63"/>
      <c r="Z260" s="63"/>
    </row>
    <row r="261">
      <c r="A261" s="87"/>
      <c r="B261" s="84" t="s">
        <v>97</v>
      </c>
      <c r="C261" s="84" t="s">
        <v>97</v>
      </c>
      <c r="D261" s="84" t="s">
        <v>97</v>
      </c>
      <c r="E261" s="63"/>
      <c r="F261" s="86"/>
      <c r="G261" s="86" t="str">
        <f t="shared" si="6"/>
        <v/>
      </c>
      <c r="H261" s="86"/>
      <c r="I261" s="63"/>
      <c r="J261" s="63"/>
      <c r="K261" s="63"/>
      <c r="L261" s="63"/>
      <c r="M261" s="63"/>
      <c r="N261" s="63"/>
      <c r="O261" s="63"/>
      <c r="P261" s="63"/>
      <c r="Q261" s="63"/>
      <c r="R261" s="63"/>
      <c r="S261" s="63"/>
      <c r="T261" s="63"/>
      <c r="U261" s="63"/>
      <c r="V261" s="63"/>
      <c r="W261" s="63"/>
      <c r="X261" s="63"/>
      <c r="Y261" s="63"/>
      <c r="Z261" s="63"/>
    </row>
    <row r="262">
      <c r="A262" s="87"/>
      <c r="B262" s="84" t="s">
        <v>97</v>
      </c>
      <c r="C262" s="84" t="s">
        <v>97</v>
      </c>
      <c r="D262" s="84" t="s">
        <v>97</v>
      </c>
      <c r="E262" s="63"/>
      <c r="F262" s="86"/>
      <c r="G262" s="86" t="str">
        <f t="shared" si="6"/>
        <v/>
      </c>
      <c r="H262" s="86"/>
      <c r="I262" s="63"/>
      <c r="J262" s="63"/>
      <c r="K262" s="63"/>
      <c r="L262" s="63"/>
      <c r="M262" s="63"/>
      <c r="N262" s="63"/>
      <c r="O262" s="63"/>
      <c r="P262" s="63"/>
      <c r="Q262" s="63"/>
      <c r="R262" s="63"/>
      <c r="S262" s="63"/>
      <c r="T262" s="63"/>
      <c r="U262" s="63"/>
      <c r="V262" s="63"/>
      <c r="W262" s="63"/>
      <c r="X262" s="63"/>
      <c r="Y262" s="63"/>
      <c r="Z262" s="63"/>
    </row>
    <row r="263">
      <c r="A263" s="87"/>
      <c r="B263" s="84" t="s">
        <v>97</v>
      </c>
      <c r="C263" s="84" t="s">
        <v>97</v>
      </c>
      <c r="D263" s="84" t="s">
        <v>97</v>
      </c>
      <c r="E263" s="63"/>
      <c r="F263" s="86"/>
      <c r="G263" s="86" t="str">
        <f t="shared" si="6"/>
        <v/>
      </c>
      <c r="H263" s="86"/>
      <c r="I263" s="63"/>
      <c r="J263" s="63"/>
      <c r="K263" s="63"/>
      <c r="L263" s="63"/>
      <c r="M263" s="63"/>
      <c r="N263" s="63"/>
      <c r="O263" s="63"/>
      <c r="P263" s="63"/>
      <c r="Q263" s="63"/>
      <c r="R263" s="63"/>
      <c r="S263" s="63"/>
      <c r="T263" s="63"/>
      <c r="U263" s="63"/>
      <c r="V263" s="63"/>
      <c r="W263" s="63"/>
      <c r="X263" s="63"/>
      <c r="Y263" s="63"/>
      <c r="Z263" s="63"/>
    </row>
    <row r="264">
      <c r="A264" s="87"/>
      <c r="B264" s="84" t="s">
        <v>97</v>
      </c>
      <c r="C264" s="84" t="s">
        <v>97</v>
      </c>
      <c r="D264" s="84" t="s">
        <v>97</v>
      </c>
      <c r="E264" s="63"/>
      <c r="F264" s="86"/>
      <c r="G264" s="86" t="str">
        <f t="shared" si="6"/>
        <v/>
      </c>
      <c r="H264" s="86"/>
      <c r="I264" s="63"/>
      <c r="J264" s="63"/>
      <c r="K264" s="63"/>
      <c r="L264" s="63"/>
      <c r="M264" s="63"/>
      <c r="N264" s="63"/>
      <c r="O264" s="63"/>
      <c r="P264" s="63"/>
      <c r="Q264" s="63"/>
      <c r="R264" s="63"/>
      <c r="S264" s="63"/>
      <c r="T264" s="63"/>
      <c r="U264" s="63"/>
      <c r="V264" s="63"/>
      <c r="W264" s="63"/>
      <c r="X264" s="63"/>
      <c r="Y264" s="63"/>
      <c r="Z264" s="63"/>
    </row>
    <row r="265">
      <c r="A265" s="87"/>
      <c r="B265" s="84" t="s">
        <v>97</v>
      </c>
      <c r="C265" s="84" t="s">
        <v>97</v>
      </c>
      <c r="D265" s="84" t="s">
        <v>97</v>
      </c>
      <c r="E265" s="63"/>
      <c r="F265" s="86"/>
      <c r="G265" s="86" t="str">
        <f t="shared" si="6"/>
        <v/>
      </c>
      <c r="H265" s="86"/>
      <c r="I265" s="63"/>
      <c r="J265" s="63"/>
      <c r="K265" s="63"/>
      <c r="L265" s="63"/>
      <c r="M265" s="63"/>
      <c r="N265" s="63"/>
      <c r="O265" s="63"/>
      <c r="P265" s="63"/>
      <c r="Q265" s="63"/>
      <c r="R265" s="63"/>
      <c r="S265" s="63"/>
      <c r="T265" s="63"/>
      <c r="U265" s="63"/>
      <c r="V265" s="63"/>
      <c r="W265" s="63"/>
      <c r="X265" s="63"/>
      <c r="Y265" s="63"/>
      <c r="Z265" s="63"/>
    </row>
    <row r="266">
      <c r="A266" s="87"/>
      <c r="B266" s="84" t="s">
        <v>97</v>
      </c>
      <c r="C266" s="84" t="s">
        <v>97</v>
      </c>
      <c r="D266" s="84" t="s">
        <v>97</v>
      </c>
      <c r="E266" s="63"/>
      <c r="F266" s="86"/>
      <c r="G266" s="86" t="str">
        <f t="shared" si="6"/>
        <v/>
      </c>
      <c r="H266" s="86"/>
      <c r="I266" s="63"/>
      <c r="J266" s="63"/>
      <c r="K266" s="63"/>
      <c r="L266" s="63"/>
      <c r="M266" s="63"/>
      <c r="N266" s="63"/>
      <c r="O266" s="63"/>
      <c r="P266" s="63"/>
      <c r="Q266" s="63"/>
      <c r="R266" s="63"/>
      <c r="S266" s="63"/>
      <c r="T266" s="63"/>
      <c r="U266" s="63"/>
      <c r="V266" s="63"/>
      <c r="W266" s="63"/>
      <c r="X266" s="63"/>
      <c r="Y266" s="63"/>
      <c r="Z266" s="63"/>
    </row>
    <row r="267">
      <c r="A267" s="87"/>
      <c r="B267" s="84" t="s">
        <v>97</v>
      </c>
      <c r="C267" s="84" t="s">
        <v>97</v>
      </c>
      <c r="D267" s="84" t="s">
        <v>97</v>
      </c>
      <c r="E267" s="63"/>
      <c r="F267" s="86"/>
      <c r="G267" s="86" t="str">
        <f t="shared" si="6"/>
        <v/>
      </c>
      <c r="H267" s="86"/>
      <c r="I267" s="63"/>
      <c r="J267" s="63"/>
      <c r="K267" s="63"/>
      <c r="L267" s="63"/>
      <c r="M267" s="63"/>
      <c r="N267" s="63"/>
      <c r="O267" s="63"/>
      <c r="P267" s="63"/>
      <c r="Q267" s="63"/>
      <c r="R267" s="63"/>
      <c r="S267" s="63"/>
      <c r="T267" s="63"/>
      <c r="U267" s="63"/>
      <c r="V267" s="63"/>
      <c r="W267" s="63"/>
      <c r="X267" s="63"/>
      <c r="Y267" s="63"/>
      <c r="Z267" s="63"/>
    </row>
    <row r="268">
      <c r="A268" s="87"/>
      <c r="B268" s="84" t="s">
        <v>97</v>
      </c>
      <c r="C268" s="84" t="s">
        <v>97</v>
      </c>
      <c r="D268" s="84" t="s">
        <v>97</v>
      </c>
      <c r="E268" s="63"/>
      <c r="F268" s="86"/>
      <c r="G268" s="86" t="str">
        <f t="shared" si="6"/>
        <v/>
      </c>
      <c r="H268" s="86"/>
      <c r="I268" s="63"/>
      <c r="J268" s="63"/>
      <c r="K268" s="63"/>
      <c r="L268" s="63"/>
      <c r="M268" s="63"/>
      <c r="N268" s="63"/>
      <c r="O268" s="63"/>
      <c r="P268" s="63"/>
      <c r="Q268" s="63"/>
      <c r="R268" s="63"/>
      <c r="S268" s="63"/>
      <c r="T268" s="63"/>
      <c r="U268" s="63"/>
      <c r="V268" s="63"/>
      <c r="W268" s="63"/>
      <c r="X268" s="63"/>
      <c r="Y268" s="63"/>
      <c r="Z268" s="63"/>
    </row>
    <row r="269">
      <c r="A269" s="87"/>
      <c r="B269" s="84" t="s">
        <v>97</v>
      </c>
      <c r="C269" s="84" t="s">
        <v>97</v>
      </c>
      <c r="D269" s="84" t="s">
        <v>97</v>
      </c>
      <c r="E269" s="63"/>
      <c r="F269" s="86"/>
      <c r="G269" s="86" t="str">
        <f t="shared" si="6"/>
        <v/>
      </c>
      <c r="H269" s="86"/>
      <c r="I269" s="63"/>
      <c r="J269" s="63"/>
      <c r="K269" s="63"/>
      <c r="L269" s="63"/>
      <c r="M269" s="63"/>
      <c r="N269" s="63"/>
      <c r="O269" s="63"/>
      <c r="P269" s="63"/>
      <c r="Q269" s="63"/>
      <c r="R269" s="63"/>
      <c r="S269" s="63"/>
      <c r="T269" s="63"/>
      <c r="U269" s="63"/>
      <c r="V269" s="63"/>
      <c r="W269" s="63"/>
      <c r="X269" s="63"/>
      <c r="Y269" s="63"/>
      <c r="Z269" s="63"/>
    </row>
    <row r="270">
      <c r="A270" s="87"/>
      <c r="B270" s="84" t="s">
        <v>97</v>
      </c>
      <c r="C270" s="84" t="s">
        <v>97</v>
      </c>
      <c r="D270" s="84" t="s">
        <v>97</v>
      </c>
      <c r="E270" s="63"/>
      <c r="F270" s="86"/>
      <c r="G270" s="86" t="str">
        <f t="shared" si="6"/>
        <v/>
      </c>
      <c r="H270" s="86"/>
      <c r="I270" s="63"/>
      <c r="J270" s="63"/>
      <c r="K270" s="63"/>
      <c r="L270" s="63"/>
      <c r="M270" s="63"/>
      <c r="N270" s="63"/>
      <c r="O270" s="63"/>
      <c r="P270" s="63"/>
      <c r="Q270" s="63"/>
      <c r="R270" s="63"/>
      <c r="S270" s="63"/>
      <c r="T270" s="63"/>
      <c r="U270" s="63"/>
      <c r="V270" s="63"/>
      <c r="W270" s="63"/>
      <c r="X270" s="63"/>
      <c r="Y270" s="63"/>
      <c r="Z270" s="63"/>
    </row>
    <row r="271">
      <c r="A271" s="87"/>
      <c r="B271" s="84" t="s">
        <v>97</v>
      </c>
      <c r="C271" s="84" t="s">
        <v>97</v>
      </c>
      <c r="D271" s="84" t="s">
        <v>97</v>
      </c>
      <c r="E271" s="63"/>
      <c r="F271" s="86"/>
      <c r="G271" s="86" t="str">
        <f t="shared" si="6"/>
        <v/>
      </c>
      <c r="H271" s="86"/>
      <c r="I271" s="63"/>
      <c r="J271" s="63"/>
      <c r="K271" s="63"/>
      <c r="L271" s="63"/>
      <c r="M271" s="63"/>
      <c r="N271" s="63"/>
      <c r="O271" s="63"/>
      <c r="P271" s="63"/>
      <c r="Q271" s="63"/>
      <c r="R271" s="63"/>
      <c r="S271" s="63"/>
      <c r="T271" s="63"/>
      <c r="U271" s="63"/>
      <c r="V271" s="63"/>
      <c r="W271" s="63"/>
      <c r="X271" s="63"/>
      <c r="Y271" s="63"/>
      <c r="Z271" s="63"/>
    </row>
    <row r="272">
      <c r="A272" s="87"/>
      <c r="B272" s="84" t="s">
        <v>97</v>
      </c>
      <c r="C272" s="84" t="s">
        <v>97</v>
      </c>
      <c r="D272" s="84" t="s">
        <v>97</v>
      </c>
      <c r="E272" s="63"/>
      <c r="F272" s="86"/>
      <c r="G272" s="86" t="str">
        <f t="shared" si="6"/>
        <v/>
      </c>
      <c r="H272" s="86"/>
      <c r="I272" s="63"/>
      <c r="J272" s="63"/>
      <c r="K272" s="63"/>
      <c r="L272" s="63"/>
      <c r="M272" s="63"/>
      <c r="N272" s="63"/>
      <c r="O272" s="63"/>
      <c r="P272" s="63"/>
      <c r="Q272" s="63"/>
      <c r="R272" s="63"/>
      <c r="S272" s="63"/>
      <c r="T272" s="63"/>
      <c r="U272" s="63"/>
      <c r="V272" s="63"/>
      <c r="W272" s="63"/>
      <c r="X272" s="63"/>
      <c r="Y272" s="63"/>
      <c r="Z272" s="63"/>
    </row>
    <row r="273">
      <c r="A273" s="87"/>
      <c r="B273" s="84" t="s">
        <v>97</v>
      </c>
      <c r="C273" s="84" t="s">
        <v>97</v>
      </c>
      <c r="D273" s="84" t="s">
        <v>97</v>
      </c>
      <c r="E273" s="63"/>
      <c r="F273" s="86"/>
      <c r="G273" s="86" t="str">
        <f t="shared" si="6"/>
        <v/>
      </c>
      <c r="H273" s="86"/>
      <c r="I273" s="63"/>
      <c r="J273" s="63"/>
      <c r="K273" s="63"/>
      <c r="L273" s="63"/>
      <c r="M273" s="63"/>
      <c r="N273" s="63"/>
      <c r="O273" s="63"/>
      <c r="P273" s="63"/>
      <c r="Q273" s="63"/>
      <c r="R273" s="63"/>
      <c r="S273" s="63"/>
      <c r="T273" s="63"/>
      <c r="U273" s="63"/>
      <c r="V273" s="63"/>
      <c r="W273" s="63"/>
      <c r="X273" s="63"/>
      <c r="Y273" s="63"/>
      <c r="Z273" s="63"/>
    </row>
    <row r="274">
      <c r="A274" s="87"/>
      <c r="B274" s="84" t="s">
        <v>97</v>
      </c>
      <c r="C274" s="84" t="s">
        <v>97</v>
      </c>
      <c r="D274" s="84" t="s">
        <v>97</v>
      </c>
      <c r="E274" s="63"/>
      <c r="F274" s="86"/>
      <c r="G274" s="86" t="str">
        <f t="shared" si="6"/>
        <v/>
      </c>
      <c r="H274" s="86"/>
      <c r="I274" s="63"/>
      <c r="J274" s="63"/>
      <c r="K274" s="63"/>
      <c r="L274" s="63"/>
      <c r="M274" s="63"/>
      <c r="N274" s="63"/>
      <c r="O274" s="63"/>
      <c r="P274" s="63"/>
      <c r="Q274" s="63"/>
      <c r="R274" s="63"/>
      <c r="S274" s="63"/>
      <c r="T274" s="63"/>
      <c r="U274" s="63"/>
      <c r="V274" s="63"/>
      <c r="W274" s="63"/>
      <c r="X274" s="63"/>
      <c r="Y274" s="63"/>
      <c r="Z274" s="63"/>
    </row>
    <row r="275">
      <c r="A275" s="87"/>
      <c r="B275" s="84" t="s">
        <v>97</v>
      </c>
      <c r="C275" s="84" t="s">
        <v>97</v>
      </c>
      <c r="D275" s="84" t="s">
        <v>97</v>
      </c>
      <c r="E275" s="63"/>
      <c r="F275" s="86"/>
      <c r="G275" s="86" t="str">
        <f t="shared" si="6"/>
        <v/>
      </c>
      <c r="H275" s="86"/>
      <c r="I275" s="63"/>
      <c r="J275" s="63"/>
      <c r="K275" s="63"/>
      <c r="L275" s="63"/>
      <c r="M275" s="63"/>
      <c r="N275" s="63"/>
      <c r="O275" s="63"/>
      <c r="P275" s="63"/>
      <c r="Q275" s="63"/>
      <c r="R275" s="63"/>
      <c r="S275" s="63"/>
      <c r="T275" s="63"/>
      <c r="U275" s="63"/>
      <c r="V275" s="63"/>
      <c r="W275" s="63"/>
      <c r="X275" s="63"/>
      <c r="Y275" s="63"/>
      <c r="Z275" s="63"/>
    </row>
    <row r="276">
      <c r="A276" s="87"/>
      <c r="B276" s="84" t="s">
        <v>97</v>
      </c>
      <c r="C276" s="84" t="s">
        <v>97</v>
      </c>
      <c r="D276" s="84" t="s">
        <v>97</v>
      </c>
      <c r="E276" s="63"/>
      <c r="F276" s="86"/>
      <c r="G276" s="86" t="str">
        <f t="shared" si="6"/>
        <v/>
      </c>
      <c r="H276" s="86"/>
      <c r="I276" s="63"/>
      <c r="J276" s="63"/>
      <c r="K276" s="63"/>
      <c r="L276" s="63"/>
      <c r="M276" s="63"/>
      <c r="N276" s="63"/>
      <c r="O276" s="63"/>
      <c r="P276" s="63"/>
      <c r="Q276" s="63"/>
      <c r="R276" s="63"/>
      <c r="S276" s="63"/>
      <c r="T276" s="63"/>
      <c r="U276" s="63"/>
      <c r="V276" s="63"/>
      <c r="W276" s="63"/>
      <c r="X276" s="63"/>
      <c r="Y276" s="63"/>
      <c r="Z276" s="63"/>
    </row>
    <row r="277">
      <c r="A277" s="87"/>
      <c r="B277" s="84" t="s">
        <v>97</v>
      </c>
      <c r="C277" s="84" t="s">
        <v>97</v>
      </c>
      <c r="D277" s="84" t="s">
        <v>97</v>
      </c>
      <c r="E277" s="63"/>
      <c r="F277" s="86"/>
      <c r="G277" s="86" t="str">
        <f t="shared" si="6"/>
        <v/>
      </c>
      <c r="H277" s="86"/>
      <c r="I277" s="63"/>
      <c r="J277" s="63"/>
      <c r="K277" s="63"/>
      <c r="L277" s="63"/>
      <c r="M277" s="63"/>
      <c r="N277" s="63"/>
      <c r="O277" s="63"/>
      <c r="P277" s="63"/>
      <c r="Q277" s="63"/>
      <c r="R277" s="63"/>
      <c r="S277" s="63"/>
      <c r="T277" s="63"/>
      <c r="U277" s="63"/>
      <c r="V277" s="63"/>
      <c r="W277" s="63"/>
      <c r="X277" s="63"/>
      <c r="Y277" s="63"/>
      <c r="Z277" s="63"/>
    </row>
    <row r="278">
      <c r="A278" s="87"/>
      <c r="B278" s="84" t="s">
        <v>97</v>
      </c>
      <c r="C278" s="84" t="s">
        <v>97</v>
      </c>
      <c r="D278" s="84" t="s">
        <v>97</v>
      </c>
      <c r="E278" s="63"/>
      <c r="F278" s="86"/>
      <c r="G278" s="86" t="str">
        <f t="shared" si="6"/>
        <v/>
      </c>
      <c r="H278" s="86"/>
      <c r="I278" s="63"/>
      <c r="J278" s="63"/>
      <c r="K278" s="63"/>
      <c r="L278" s="63"/>
      <c r="M278" s="63"/>
      <c r="N278" s="63"/>
      <c r="O278" s="63"/>
      <c r="P278" s="63"/>
      <c r="Q278" s="63"/>
      <c r="R278" s="63"/>
      <c r="S278" s="63"/>
      <c r="T278" s="63"/>
      <c r="U278" s="63"/>
      <c r="V278" s="63"/>
      <c r="W278" s="63"/>
      <c r="X278" s="63"/>
      <c r="Y278" s="63"/>
      <c r="Z278" s="63"/>
    </row>
    <row r="279">
      <c r="A279" s="87"/>
      <c r="B279" s="84" t="s">
        <v>97</v>
      </c>
      <c r="C279" s="84" t="s">
        <v>97</v>
      </c>
      <c r="D279" s="84" t="s">
        <v>97</v>
      </c>
      <c r="E279" s="63"/>
      <c r="F279" s="86"/>
      <c r="G279" s="86" t="str">
        <f t="shared" si="6"/>
        <v/>
      </c>
      <c r="H279" s="86"/>
      <c r="I279" s="63"/>
      <c r="J279" s="63"/>
      <c r="K279" s="63"/>
      <c r="L279" s="63"/>
      <c r="M279" s="63"/>
      <c r="N279" s="63"/>
      <c r="O279" s="63"/>
      <c r="P279" s="63"/>
      <c r="Q279" s="63"/>
      <c r="R279" s="63"/>
      <c r="S279" s="63"/>
      <c r="T279" s="63"/>
      <c r="U279" s="63"/>
      <c r="V279" s="63"/>
      <c r="W279" s="63"/>
      <c r="X279" s="63"/>
      <c r="Y279" s="63"/>
      <c r="Z279" s="63"/>
    </row>
    <row r="280">
      <c r="A280" s="87"/>
      <c r="B280" s="84" t="s">
        <v>97</v>
      </c>
      <c r="C280" s="84" t="s">
        <v>97</v>
      </c>
      <c r="D280" s="84" t="s">
        <v>97</v>
      </c>
      <c r="E280" s="63"/>
      <c r="F280" s="86"/>
      <c r="G280" s="86" t="str">
        <f t="shared" si="6"/>
        <v/>
      </c>
      <c r="H280" s="86"/>
      <c r="I280" s="63"/>
      <c r="J280" s="63"/>
      <c r="K280" s="63"/>
      <c r="L280" s="63"/>
      <c r="M280" s="63"/>
      <c r="N280" s="63"/>
      <c r="O280" s="63"/>
      <c r="P280" s="63"/>
      <c r="Q280" s="63"/>
      <c r="R280" s="63"/>
      <c r="S280" s="63"/>
      <c r="T280" s="63"/>
      <c r="U280" s="63"/>
      <c r="V280" s="63"/>
      <c r="W280" s="63"/>
      <c r="X280" s="63"/>
      <c r="Y280" s="63"/>
      <c r="Z280" s="63"/>
    </row>
    <row r="281">
      <c r="A281" s="87"/>
      <c r="B281" s="84" t="s">
        <v>97</v>
      </c>
      <c r="C281" s="84" t="s">
        <v>97</v>
      </c>
      <c r="D281" s="84" t="s">
        <v>97</v>
      </c>
      <c r="E281" s="63"/>
      <c r="F281" s="86"/>
      <c r="G281" s="86" t="str">
        <f t="shared" si="6"/>
        <v/>
      </c>
      <c r="H281" s="86"/>
      <c r="I281" s="63"/>
      <c r="J281" s="63"/>
      <c r="K281" s="63"/>
      <c r="L281" s="63"/>
      <c r="M281" s="63"/>
      <c r="N281" s="63"/>
      <c r="O281" s="63"/>
      <c r="P281" s="63"/>
      <c r="Q281" s="63"/>
      <c r="R281" s="63"/>
      <c r="S281" s="63"/>
      <c r="T281" s="63"/>
      <c r="U281" s="63"/>
      <c r="V281" s="63"/>
      <c r="W281" s="63"/>
      <c r="X281" s="63"/>
      <c r="Y281" s="63"/>
      <c r="Z281" s="63"/>
    </row>
    <row r="282">
      <c r="A282" s="87"/>
      <c r="B282" s="84" t="s">
        <v>97</v>
      </c>
      <c r="C282" s="84" t="s">
        <v>97</v>
      </c>
      <c r="D282" s="84" t="s">
        <v>97</v>
      </c>
      <c r="E282" s="63"/>
      <c r="F282" s="86"/>
      <c r="G282" s="86" t="str">
        <f t="shared" si="6"/>
        <v/>
      </c>
      <c r="H282" s="86"/>
      <c r="I282" s="63"/>
      <c r="J282" s="63"/>
      <c r="K282" s="63"/>
      <c r="L282" s="63"/>
      <c r="M282" s="63"/>
      <c r="N282" s="63"/>
      <c r="O282" s="63"/>
      <c r="P282" s="63"/>
      <c r="Q282" s="63"/>
      <c r="R282" s="63"/>
      <c r="S282" s="63"/>
      <c r="T282" s="63"/>
      <c r="U282" s="63"/>
      <c r="V282" s="63"/>
      <c r="W282" s="63"/>
      <c r="X282" s="63"/>
      <c r="Y282" s="63"/>
      <c r="Z282" s="63"/>
    </row>
    <row r="283">
      <c r="A283" s="87"/>
      <c r="B283" s="84" t="s">
        <v>97</v>
      </c>
      <c r="C283" s="84" t="s">
        <v>97</v>
      </c>
      <c r="D283" s="84" t="s">
        <v>97</v>
      </c>
      <c r="E283" s="63"/>
      <c r="F283" s="86"/>
      <c r="G283" s="86" t="str">
        <f t="shared" si="6"/>
        <v/>
      </c>
      <c r="H283" s="86"/>
      <c r="I283" s="63"/>
      <c r="J283" s="63"/>
      <c r="K283" s="63"/>
      <c r="L283" s="63"/>
      <c r="M283" s="63"/>
      <c r="N283" s="63"/>
      <c r="O283" s="63"/>
      <c r="P283" s="63"/>
      <c r="Q283" s="63"/>
      <c r="R283" s="63"/>
      <c r="S283" s="63"/>
      <c r="T283" s="63"/>
      <c r="U283" s="63"/>
      <c r="V283" s="63"/>
      <c r="W283" s="63"/>
      <c r="X283" s="63"/>
      <c r="Y283" s="63"/>
      <c r="Z283" s="63"/>
    </row>
    <row r="284">
      <c r="A284" s="87"/>
      <c r="B284" s="84" t="s">
        <v>97</v>
      </c>
      <c r="C284" s="84" t="s">
        <v>97</v>
      </c>
      <c r="D284" s="84" t="s">
        <v>97</v>
      </c>
      <c r="E284" s="63"/>
      <c r="F284" s="86"/>
      <c r="G284" s="86" t="str">
        <f t="shared" si="6"/>
        <v/>
      </c>
      <c r="H284" s="86"/>
      <c r="I284" s="63"/>
      <c r="J284" s="63"/>
      <c r="K284" s="63"/>
      <c r="L284" s="63"/>
      <c r="M284" s="63"/>
      <c r="N284" s="63"/>
      <c r="O284" s="63"/>
      <c r="P284" s="63"/>
      <c r="Q284" s="63"/>
      <c r="R284" s="63"/>
      <c r="S284" s="63"/>
      <c r="T284" s="63"/>
      <c r="U284" s="63"/>
      <c r="V284" s="63"/>
      <c r="W284" s="63"/>
      <c r="X284" s="63"/>
      <c r="Y284" s="63"/>
      <c r="Z284" s="63"/>
    </row>
    <row r="285">
      <c r="A285" s="87"/>
      <c r="B285" s="84" t="s">
        <v>97</v>
      </c>
      <c r="C285" s="84" t="s">
        <v>97</v>
      </c>
      <c r="D285" s="84" t="s">
        <v>97</v>
      </c>
      <c r="E285" s="63"/>
      <c r="F285" s="86"/>
      <c r="G285" s="86" t="str">
        <f t="shared" si="6"/>
        <v/>
      </c>
      <c r="H285" s="86"/>
      <c r="I285" s="63"/>
      <c r="J285" s="63"/>
      <c r="K285" s="63"/>
      <c r="L285" s="63"/>
      <c r="M285" s="63"/>
      <c r="N285" s="63"/>
      <c r="O285" s="63"/>
      <c r="P285" s="63"/>
      <c r="Q285" s="63"/>
      <c r="R285" s="63"/>
      <c r="S285" s="63"/>
      <c r="T285" s="63"/>
      <c r="U285" s="63"/>
      <c r="V285" s="63"/>
      <c r="W285" s="63"/>
      <c r="X285" s="63"/>
      <c r="Y285" s="63"/>
      <c r="Z285" s="63"/>
    </row>
    <row r="286">
      <c r="A286" s="87"/>
      <c r="B286" s="84" t="s">
        <v>97</v>
      </c>
      <c r="C286" s="84" t="s">
        <v>97</v>
      </c>
      <c r="D286" s="84" t="s">
        <v>97</v>
      </c>
      <c r="E286" s="63"/>
      <c r="F286" s="86"/>
      <c r="G286" s="86" t="str">
        <f t="shared" si="6"/>
        <v/>
      </c>
      <c r="H286" s="86"/>
      <c r="I286" s="63"/>
      <c r="J286" s="63"/>
      <c r="K286" s="63"/>
      <c r="L286" s="63"/>
      <c r="M286" s="63"/>
      <c r="N286" s="63"/>
      <c r="O286" s="63"/>
      <c r="P286" s="63"/>
      <c r="Q286" s="63"/>
      <c r="R286" s="63"/>
      <c r="S286" s="63"/>
      <c r="T286" s="63"/>
      <c r="U286" s="63"/>
      <c r="V286" s="63"/>
      <c r="W286" s="63"/>
      <c r="X286" s="63"/>
      <c r="Y286" s="63"/>
      <c r="Z286" s="63"/>
    </row>
    <row r="287">
      <c r="A287" s="87"/>
      <c r="B287" s="84" t="s">
        <v>97</v>
      </c>
      <c r="C287" s="84" t="s">
        <v>97</v>
      </c>
      <c r="D287" s="84" t="s">
        <v>97</v>
      </c>
      <c r="E287" s="63"/>
      <c r="F287" s="86"/>
      <c r="G287" s="86" t="str">
        <f t="shared" si="6"/>
        <v/>
      </c>
      <c r="H287" s="86"/>
      <c r="I287" s="63"/>
      <c r="J287" s="63"/>
      <c r="K287" s="63"/>
      <c r="L287" s="63"/>
      <c r="M287" s="63"/>
      <c r="N287" s="63"/>
      <c r="O287" s="63"/>
      <c r="P287" s="63"/>
      <c r="Q287" s="63"/>
      <c r="R287" s="63"/>
      <c r="S287" s="63"/>
      <c r="T287" s="63"/>
      <c r="U287" s="63"/>
      <c r="V287" s="63"/>
      <c r="W287" s="63"/>
      <c r="X287" s="63"/>
      <c r="Y287" s="63"/>
      <c r="Z287" s="63"/>
    </row>
    <row r="288">
      <c r="A288" s="87"/>
      <c r="B288" s="84" t="s">
        <v>97</v>
      </c>
      <c r="C288" s="84" t="s">
        <v>97</v>
      </c>
      <c r="D288" s="84" t="s">
        <v>97</v>
      </c>
      <c r="E288" s="63"/>
      <c r="F288" s="86"/>
      <c r="G288" s="86" t="str">
        <f t="shared" si="6"/>
        <v/>
      </c>
      <c r="H288" s="86"/>
      <c r="I288" s="63"/>
      <c r="J288" s="63"/>
      <c r="K288" s="63"/>
      <c r="L288" s="63"/>
      <c r="M288" s="63"/>
      <c r="N288" s="63"/>
      <c r="O288" s="63"/>
      <c r="P288" s="63"/>
      <c r="Q288" s="63"/>
      <c r="R288" s="63"/>
      <c r="S288" s="63"/>
      <c r="T288" s="63"/>
      <c r="U288" s="63"/>
      <c r="V288" s="63"/>
      <c r="W288" s="63"/>
      <c r="X288" s="63"/>
      <c r="Y288" s="63"/>
      <c r="Z288" s="63"/>
    </row>
    <row r="289">
      <c r="A289" s="87"/>
      <c r="B289" s="84" t="s">
        <v>97</v>
      </c>
      <c r="C289" s="84" t="s">
        <v>97</v>
      </c>
      <c r="D289" s="84" t="s">
        <v>97</v>
      </c>
      <c r="E289" s="63"/>
      <c r="F289" s="86"/>
      <c r="G289" s="86" t="str">
        <f t="shared" si="6"/>
        <v/>
      </c>
      <c r="H289" s="86"/>
      <c r="I289" s="63"/>
      <c r="J289" s="63"/>
      <c r="K289" s="63"/>
      <c r="L289" s="63"/>
      <c r="M289" s="63"/>
      <c r="N289" s="63"/>
      <c r="O289" s="63"/>
      <c r="P289" s="63"/>
      <c r="Q289" s="63"/>
      <c r="R289" s="63"/>
      <c r="S289" s="63"/>
      <c r="T289" s="63"/>
      <c r="U289" s="63"/>
      <c r="V289" s="63"/>
      <c r="W289" s="63"/>
      <c r="X289" s="63"/>
      <c r="Y289" s="63"/>
      <c r="Z289" s="63"/>
    </row>
    <row r="290">
      <c r="A290" s="87"/>
      <c r="B290" s="84" t="s">
        <v>97</v>
      </c>
      <c r="C290" s="84" t="s">
        <v>97</v>
      </c>
      <c r="D290" s="84" t="s">
        <v>97</v>
      </c>
      <c r="E290" s="63"/>
      <c r="F290" s="86"/>
      <c r="G290" s="86" t="str">
        <f t="shared" si="6"/>
        <v/>
      </c>
      <c r="H290" s="86"/>
      <c r="I290" s="63"/>
      <c r="J290" s="63"/>
      <c r="K290" s="63"/>
      <c r="L290" s="63"/>
      <c r="M290" s="63"/>
      <c r="N290" s="63"/>
      <c r="O290" s="63"/>
      <c r="P290" s="63"/>
      <c r="Q290" s="63"/>
      <c r="R290" s="63"/>
      <c r="S290" s="63"/>
      <c r="T290" s="63"/>
      <c r="U290" s="63"/>
      <c r="V290" s="63"/>
      <c r="W290" s="63"/>
      <c r="X290" s="63"/>
      <c r="Y290" s="63"/>
      <c r="Z290" s="63"/>
    </row>
    <row r="291">
      <c r="A291" s="87"/>
      <c r="B291" s="84" t="s">
        <v>97</v>
      </c>
      <c r="C291" s="84" t="s">
        <v>97</v>
      </c>
      <c r="D291" s="84" t="s">
        <v>97</v>
      </c>
      <c r="E291" s="63"/>
      <c r="F291" s="86"/>
      <c r="G291" s="86" t="str">
        <f t="shared" si="6"/>
        <v/>
      </c>
      <c r="H291" s="86"/>
      <c r="I291" s="63"/>
      <c r="J291" s="63"/>
      <c r="K291" s="63"/>
      <c r="L291" s="63"/>
      <c r="M291" s="63"/>
      <c r="N291" s="63"/>
      <c r="O291" s="63"/>
      <c r="P291" s="63"/>
      <c r="Q291" s="63"/>
      <c r="R291" s="63"/>
      <c r="S291" s="63"/>
      <c r="T291" s="63"/>
      <c r="U291" s="63"/>
      <c r="V291" s="63"/>
      <c r="W291" s="63"/>
      <c r="X291" s="63"/>
      <c r="Y291" s="63"/>
      <c r="Z291" s="63"/>
    </row>
    <row r="292">
      <c r="A292" s="87"/>
      <c r="B292" s="84" t="s">
        <v>97</v>
      </c>
      <c r="C292" s="84" t="s">
        <v>97</v>
      </c>
      <c r="D292" s="84" t="s">
        <v>97</v>
      </c>
      <c r="E292" s="63"/>
      <c r="F292" s="86"/>
      <c r="G292" s="86" t="str">
        <f t="shared" si="6"/>
        <v/>
      </c>
      <c r="H292" s="86"/>
      <c r="I292" s="63"/>
      <c r="J292" s="63"/>
      <c r="K292" s="63"/>
      <c r="L292" s="63"/>
      <c r="M292" s="63"/>
      <c r="N292" s="63"/>
      <c r="O292" s="63"/>
      <c r="P292" s="63"/>
      <c r="Q292" s="63"/>
      <c r="R292" s="63"/>
      <c r="S292" s="63"/>
      <c r="T292" s="63"/>
      <c r="U292" s="63"/>
      <c r="V292" s="63"/>
      <c r="W292" s="63"/>
      <c r="X292" s="63"/>
      <c r="Y292" s="63"/>
      <c r="Z292" s="63"/>
    </row>
    <row r="293">
      <c r="A293" s="87"/>
      <c r="B293" s="84" t="s">
        <v>97</v>
      </c>
      <c r="C293" s="84" t="s">
        <v>97</v>
      </c>
      <c r="D293" s="84" t="s">
        <v>97</v>
      </c>
      <c r="E293" s="63"/>
      <c r="F293" s="86"/>
      <c r="G293" s="86" t="str">
        <f t="shared" si="6"/>
        <v/>
      </c>
      <c r="H293" s="86"/>
      <c r="I293" s="63"/>
      <c r="J293" s="63"/>
      <c r="K293" s="63"/>
      <c r="L293" s="63"/>
      <c r="M293" s="63"/>
      <c r="N293" s="63"/>
      <c r="O293" s="63"/>
      <c r="P293" s="63"/>
      <c r="Q293" s="63"/>
      <c r="R293" s="63"/>
      <c r="S293" s="63"/>
      <c r="T293" s="63"/>
      <c r="U293" s="63"/>
      <c r="V293" s="63"/>
      <c r="W293" s="63"/>
      <c r="X293" s="63"/>
      <c r="Y293" s="63"/>
      <c r="Z293" s="63"/>
    </row>
    <row r="294">
      <c r="A294" s="87"/>
      <c r="B294" s="84" t="s">
        <v>97</v>
      </c>
      <c r="C294" s="84" t="s">
        <v>97</v>
      </c>
      <c r="D294" s="84" t="s">
        <v>97</v>
      </c>
      <c r="E294" s="63"/>
      <c r="F294" s="86"/>
      <c r="G294" s="86" t="str">
        <f t="shared" si="6"/>
        <v/>
      </c>
      <c r="H294" s="86"/>
      <c r="I294" s="63"/>
      <c r="J294" s="63"/>
      <c r="K294" s="63"/>
      <c r="L294" s="63"/>
      <c r="M294" s="63"/>
      <c r="N294" s="63"/>
      <c r="O294" s="63"/>
      <c r="P294" s="63"/>
      <c r="Q294" s="63"/>
      <c r="R294" s="63"/>
      <c r="S294" s="63"/>
      <c r="T294" s="63"/>
      <c r="U294" s="63"/>
      <c r="V294" s="63"/>
      <c r="W294" s="63"/>
      <c r="X294" s="63"/>
      <c r="Y294" s="63"/>
      <c r="Z294" s="63"/>
    </row>
    <row r="295">
      <c r="A295" s="87"/>
      <c r="B295" s="84" t="s">
        <v>97</v>
      </c>
      <c r="C295" s="84" t="s">
        <v>97</v>
      </c>
      <c r="D295" s="84" t="s">
        <v>97</v>
      </c>
      <c r="E295" s="63"/>
      <c r="F295" s="86"/>
      <c r="G295" s="86" t="str">
        <f t="shared" si="6"/>
        <v/>
      </c>
      <c r="H295" s="86"/>
      <c r="I295" s="63"/>
      <c r="J295" s="63"/>
      <c r="K295" s="63"/>
      <c r="L295" s="63"/>
      <c r="M295" s="63"/>
      <c r="N295" s="63"/>
      <c r="O295" s="63"/>
      <c r="P295" s="63"/>
      <c r="Q295" s="63"/>
      <c r="R295" s="63"/>
      <c r="S295" s="63"/>
      <c r="T295" s="63"/>
      <c r="U295" s="63"/>
      <c r="V295" s="63"/>
      <c r="W295" s="63"/>
      <c r="X295" s="63"/>
      <c r="Y295" s="63"/>
      <c r="Z295" s="63"/>
    </row>
    <row r="296">
      <c r="A296" s="87"/>
      <c r="B296" s="84" t="s">
        <v>97</v>
      </c>
      <c r="C296" s="84" t="s">
        <v>97</v>
      </c>
      <c r="D296" s="84" t="s">
        <v>97</v>
      </c>
      <c r="E296" s="63"/>
      <c r="F296" s="86"/>
      <c r="G296" s="86" t="str">
        <f t="shared" si="6"/>
        <v/>
      </c>
      <c r="H296" s="86"/>
      <c r="I296" s="63"/>
      <c r="J296" s="63"/>
      <c r="K296" s="63"/>
      <c r="L296" s="63"/>
      <c r="M296" s="63"/>
      <c r="N296" s="63"/>
      <c r="O296" s="63"/>
      <c r="P296" s="63"/>
      <c r="Q296" s="63"/>
      <c r="R296" s="63"/>
      <c r="S296" s="63"/>
      <c r="T296" s="63"/>
      <c r="U296" s="63"/>
      <c r="V296" s="63"/>
      <c r="W296" s="63"/>
      <c r="X296" s="63"/>
      <c r="Y296" s="63"/>
      <c r="Z296" s="63"/>
    </row>
    <row r="297">
      <c r="A297" s="87"/>
      <c r="B297" s="84" t="s">
        <v>97</v>
      </c>
      <c r="C297" s="84" t="s">
        <v>97</v>
      </c>
      <c r="D297" s="84" t="s">
        <v>97</v>
      </c>
      <c r="E297" s="63"/>
      <c r="F297" s="86"/>
      <c r="G297" s="86" t="str">
        <f t="shared" si="6"/>
        <v/>
      </c>
      <c r="H297" s="86"/>
      <c r="I297" s="63"/>
      <c r="J297" s="63"/>
      <c r="K297" s="63"/>
      <c r="L297" s="63"/>
      <c r="M297" s="63"/>
      <c r="N297" s="63"/>
      <c r="O297" s="63"/>
      <c r="P297" s="63"/>
      <c r="Q297" s="63"/>
      <c r="R297" s="63"/>
      <c r="S297" s="63"/>
      <c r="T297" s="63"/>
      <c r="U297" s="63"/>
      <c r="V297" s="63"/>
      <c r="W297" s="63"/>
      <c r="X297" s="63"/>
      <c r="Y297" s="63"/>
      <c r="Z297" s="63"/>
    </row>
    <row r="298">
      <c r="A298" s="87"/>
      <c r="B298" s="84" t="s">
        <v>97</v>
      </c>
      <c r="C298" s="84" t="s">
        <v>97</v>
      </c>
      <c r="D298" s="84" t="s">
        <v>97</v>
      </c>
      <c r="E298" s="63"/>
      <c r="F298" s="86"/>
      <c r="G298" s="86" t="str">
        <f t="shared" si="6"/>
        <v/>
      </c>
      <c r="H298" s="86"/>
      <c r="I298" s="63"/>
      <c r="J298" s="63"/>
      <c r="K298" s="63"/>
      <c r="L298" s="63"/>
      <c r="M298" s="63"/>
      <c r="N298" s="63"/>
      <c r="O298" s="63"/>
      <c r="P298" s="63"/>
      <c r="Q298" s="63"/>
      <c r="R298" s="63"/>
      <c r="S298" s="63"/>
      <c r="T298" s="63"/>
      <c r="U298" s="63"/>
      <c r="V298" s="63"/>
      <c r="W298" s="63"/>
      <c r="X298" s="63"/>
      <c r="Y298" s="63"/>
      <c r="Z298" s="63"/>
    </row>
    <row r="299">
      <c r="A299" s="87"/>
      <c r="B299" s="84" t="s">
        <v>97</v>
      </c>
      <c r="C299" s="84" t="s">
        <v>97</v>
      </c>
      <c r="D299" s="84" t="s">
        <v>97</v>
      </c>
      <c r="E299" s="63"/>
      <c r="F299" s="86"/>
      <c r="G299" s="86" t="str">
        <f t="shared" si="6"/>
        <v/>
      </c>
      <c r="H299" s="86"/>
      <c r="I299" s="63"/>
      <c r="J299" s="63"/>
      <c r="K299" s="63"/>
      <c r="L299" s="63"/>
      <c r="M299" s="63"/>
      <c r="N299" s="63"/>
      <c r="O299" s="63"/>
      <c r="P299" s="63"/>
      <c r="Q299" s="63"/>
      <c r="R299" s="63"/>
      <c r="S299" s="63"/>
      <c r="T299" s="63"/>
      <c r="U299" s="63"/>
      <c r="V299" s="63"/>
      <c r="W299" s="63"/>
      <c r="X299" s="63"/>
      <c r="Y299" s="63"/>
      <c r="Z299" s="63"/>
    </row>
    <row r="300">
      <c r="A300" s="87"/>
      <c r="B300" s="84" t="s">
        <v>97</v>
      </c>
      <c r="C300" s="84" t="s">
        <v>97</v>
      </c>
      <c r="D300" s="84" t="s">
        <v>97</v>
      </c>
      <c r="E300" s="63"/>
      <c r="F300" s="86"/>
      <c r="G300" s="86" t="str">
        <f t="shared" si="6"/>
        <v/>
      </c>
      <c r="H300" s="86"/>
      <c r="I300" s="63"/>
      <c r="J300" s="63"/>
      <c r="K300" s="63"/>
      <c r="L300" s="63"/>
      <c r="M300" s="63"/>
      <c r="N300" s="63"/>
      <c r="O300" s="63"/>
      <c r="P300" s="63"/>
      <c r="Q300" s="63"/>
      <c r="R300" s="63"/>
      <c r="S300" s="63"/>
      <c r="T300" s="63"/>
      <c r="U300" s="63"/>
      <c r="V300" s="63"/>
      <c r="W300" s="63"/>
      <c r="X300" s="63"/>
      <c r="Y300" s="63"/>
      <c r="Z300" s="63"/>
    </row>
    <row r="301">
      <c r="A301" s="87"/>
      <c r="B301" s="84" t="s">
        <v>97</v>
      </c>
      <c r="C301" s="84" t="s">
        <v>97</v>
      </c>
      <c r="D301" s="84" t="s">
        <v>97</v>
      </c>
      <c r="E301" s="63"/>
      <c r="F301" s="86"/>
      <c r="G301" s="86" t="str">
        <f t="shared" si="6"/>
        <v/>
      </c>
      <c r="H301" s="86"/>
      <c r="I301" s="63"/>
      <c r="J301" s="63"/>
      <c r="K301" s="63"/>
      <c r="L301" s="63"/>
      <c r="M301" s="63"/>
      <c r="N301" s="63"/>
      <c r="O301" s="63"/>
      <c r="P301" s="63"/>
      <c r="Q301" s="63"/>
      <c r="R301" s="63"/>
      <c r="S301" s="63"/>
      <c r="T301" s="63"/>
      <c r="U301" s="63"/>
      <c r="V301" s="63"/>
      <c r="W301" s="63"/>
      <c r="X301" s="63"/>
      <c r="Y301" s="63"/>
      <c r="Z301" s="63"/>
    </row>
    <row r="302">
      <c r="A302" s="87"/>
      <c r="B302" s="84" t="s">
        <v>97</v>
      </c>
      <c r="C302" s="84" t="s">
        <v>97</v>
      </c>
      <c r="D302" s="84" t="s">
        <v>97</v>
      </c>
      <c r="E302" s="63"/>
      <c r="F302" s="86"/>
      <c r="G302" s="86" t="str">
        <f t="shared" si="6"/>
        <v/>
      </c>
      <c r="H302" s="86"/>
      <c r="I302" s="63"/>
      <c r="J302" s="63"/>
      <c r="K302" s="63"/>
      <c r="L302" s="63"/>
      <c r="M302" s="63"/>
      <c r="N302" s="63"/>
      <c r="O302" s="63"/>
      <c r="P302" s="63"/>
      <c r="Q302" s="63"/>
      <c r="R302" s="63"/>
      <c r="S302" s="63"/>
      <c r="T302" s="63"/>
      <c r="U302" s="63"/>
      <c r="V302" s="63"/>
      <c r="W302" s="63"/>
      <c r="X302" s="63"/>
      <c r="Y302" s="63"/>
      <c r="Z302" s="63"/>
    </row>
    <row r="303">
      <c r="A303" s="87"/>
      <c r="B303" s="84" t="s">
        <v>97</v>
      </c>
      <c r="C303" s="84" t="s">
        <v>97</v>
      </c>
      <c r="D303" s="84" t="s">
        <v>97</v>
      </c>
      <c r="E303" s="63"/>
      <c r="F303" s="86"/>
      <c r="G303" s="86" t="str">
        <f t="shared" si="6"/>
        <v/>
      </c>
      <c r="H303" s="86"/>
      <c r="I303" s="63"/>
      <c r="J303" s="63"/>
      <c r="K303" s="63"/>
      <c r="L303" s="63"/>
      <c r="M303" s="63"/>
      <c r="N303" s="63"/>
      <c r="O303" s="63"/>
      <c r="P303" s="63"/>
      <c r="Q303" s="63"/>
      <c r="R303" s="63"/>
      <c r="S303" s="63"/>
      <c r="T303" s="63"/>
      <c r="U303" s="63"/>
      <c r="V303" s="63"/>
      <c r="W303" s="63"/>
      <c r="X303" s="63"/>
      <c r="Y303" s="63"/>
      <c r="Z303" s="63"/>
    </row>
    <row r="304">
      <c r="A304" s="87"/>
      <c r="B304" s="84" t="s">
        <v>97</v>
      </c>
      <c r="C304" s="84" t="s">
        <v>97</v>
      </c>
      <c r="D304" s="84" t="s">
        <v>97</v>
      </c>
      <c r="E304" s="63"/>
      <c r="F304" s="86"/>
      <c r="G304" s="86" t="str">
        <f t="shared" si="6"/>
        <v/>
      </c>
      <c r="H304" s="86"/>
      <c r="I304" s="63"/>
      <c r="J304" s="63"/>
      <c r="K304" s="63"/>
      <c r="L304" s="63"/>
      <c r="M304" s="63"/>
      <c r="N304" s="63"/>
      <c r="O304" s="63"/>
      <c r="P304" s="63"/>
      <c r="Q304" s="63"/>
      <c r="R304" s="63"/>
      <c r="S304" s="63"/>
      <c r="T304" s="63"/>
      <c r="U304" s="63"/>
      <c r="V304" s="63"/>
      <c r="W304" s="63"/>
      <c r="X304" s="63"/>
      <c r="Y304" s="63"/>
      <c r="Z304" s="63"/>
    </row>
    <row r="305">
      <c r="A305" s="87"/>
      <c r="B305" s="84" t="s">
        <v>97</v>
      </c>
      <c r="C305" s="84" t="s">
        <v>97</v>
      </c>
      <c r="D305" s="84" t="s">
        <v>97</v>
      </c>
      <c r="E305" s="63"/>
      <c r="F305" s="86"/>
      <c r="G305" s="86" t="str">
        <f t="shared" si="6"/>
        <v/>
      </c>
      <c r="H305" s="86"/>
      <c r="I305" s="63"/>
      <c r="J305" s="63"/>
      <c r="K305" s="63"/>
      <c r="L305" s="63"/>
      <c r="M305" s="63"/>
      <c r="N305" s="63"/>
      <c r="O305" s="63"/>
      <c r="P305" s="63"/>
      <c r="Q305" s="63"/>
      <c r="R305" s="63"/>
      <c r="S305" s="63"/>
      <c r="T305" s="63"/>
      <c r="U305" s="63"/>
      <c r="V305" s="63"/>
      <c r="W305" s="63"/>
      <c r="X305" s="63"/>
      <c r="Y305" s="63"/>
      <c r="Z305" s="63"/>
    </row>
    <row r="306">
      <c r="A306" s="87"/>
      <c r="B306" s="84" t="s">
        <v>97</v>
      </c>
      <c r="C306" s="84" t="s">
        <v>97</v>
      </c>
      <c r="D306" s="84" t="s">
        <v>97</v>
      </c>
      <c r="E306" s="63"/>
      <c r="F306" s="86"/>
      <c r="G306" s="86" t="str">
        <f t="shared" si="6"/>
        <v/>
      </c>
      <c r="H306" s="86"/>
      <c r="I306" s="63"/>
      <c r="J306" s="63"/>
      <c r="K306" s="63"/>
      <c r="L306" s="63"/>
      <c r="M306" s="63"/>
      <c r="N306" s="63"/>
      <c r="O306" s="63"/>
      <c r="P306" s="63"/>
      <c r="Q306" s="63"/>
      <c r="R306" s="63"/>
      <c r="S306" s="63"/>
      <c r="T306" s="63"/>
      <c r="U306" s="63"/>
      <c r="V306" s="63"/>
      <c r="W306" s="63"/>
      <c r="X306" s="63"/>
      <c r="Y306" s="63"/>
      <c r="Z306" s="63"/>
    </row>
    <row r="307">
      <c r="A307" s="87"/>
      <c r="B307" s="84" t="s">
        <v>97</v>
      </c>
      <c r="C307" s="84" t="s">
        <v>97</v>
      </c>
      <c r="D307" s="84" t="s">
        <v>97</v>
      </c>
      <c r="E307" s="63"/>
      <c r="F307" s="86"/>
      <c r="G307" s="86" t="str">
        <f t="shared" si="6"/>
        <v/>
      </c>
      <c r="H307" s="86"/>
      <c r="I307" s="63"/>
      <c r="J307" s="63"/>
      <c r="K307" s="63"/>
      <c r="L307" s="63"/>
      <c r="M307" s="63"/>
      <c r="N307" s="63"/>
      <c r="O307" s="63"/>
      <c r="P307" s="63"/>
      <c r="Q307" s="63"/>
      <c r="R307" s="63"/>
      <c r="S307" s="63"/>
      <c r="T307" s="63"/>
      <c r="U307" s="63"/>
      <c r="V307" s="63"/>
      <c r="W307" s="63"/>
      <c r="X307" s="63"/>
      <c r="Y307" s="63"/>
      <c r="Z307" s="63"/>
    </row>
    <row r="308">
      <c r="A308" s="87"/>
      <c r="B308" s="84" t="s">
        <v>97</v>
      </c>
      <c r="C308" s="84" t="s">
        <v>97</v>
      </c>
      <c r="D308" s="84" t="s">
        <v>97</v>
      </c>
      <c r="E308" s="63"/>
      <c r="F308" s="86"/>
      <c r="G308" s="86" t="str">
        <f t="shared" si="6"/>
        <v/>
      </c>
      <c r="H308" s="86"/>
      <c r="I308" s="63"/>
      <c r="J308" s="63"/>
      <c r="K308" s="63"/>
      <c r="L308" s="63"/>
      <c r="M308" s="63"/>
      <c r="N308" s="63"/>
      <c r="O308" s="63"/>
      <c r="P308" s="63"/>
      <c r="Q308" s="63"/>
      <c r="R308" s="63"/>
      <c r="S308" s="63"/>
      <c r="T308" s="63"/>
      <c r="U308" s="63"/>
      <c r="V308" s="63"/>
      <c r="W308" s="63"/>
      <c r="X308" s="63"/>
      <c r="Y308" s="63"/>
      <c r="Z308" s="63"/>
    </row>
    <row r="309">
      <c r="A309" s="87"/>
      <c r="B309" s="84" t="s">
        <v>97</v>
      </c>
      <c r="C309" s="84" t="s">
        <v>97</v>
      </c>
      <c r="D309" s="84" t="s">
        <v>97</v>
      </c>
      <c r="E309" s="63"/>
      <c r="F309" s="86"/>
      <c r="G309" s="86" t="str">
        <f t="shared" si="6"/>
        <v/>
      </c>
      <c r="H309" s="86"/>
      <c r="I309" s="63"/>
      <c r="J309" s="63"/>
      <c r="K309" s="63"/>
      <c r="L309" s="63"/>
      <c r="M309" s="63"/>
      <c r="N309" s="63"/>
      <c r="O309" s="63"/>
      <c r="P309" s="63"/>
      <c r="Q309" s="63"/>
      <c r="R309" s="63"/>
      <c r="S309" s="63"/>
      <c r="T309" s="63"/>
      <c r="U309" s="63"/>
      <c r="V309" s="63"/>
      <c r="W309" s="63"/>
      <c r="X309" s="63"/>
      <c r="Y309" s="63"/>
      <c r="Z309" s="63"/>
    </row>
    <row r="310">
      <c r="A310" s="87"/>
      <c r="B310" s="84" t="s">
        <v>97</v>
      </c>
      <c r="C310" s="84" t="s">
        <v>97</v>
      </c>
      <c r="D310" s="84" t="s">
        <v>97</v>
      </c>
      <c r="E310" s="63"/>
      <c r="F310" s="86"/>
      <c r="G310" s="86" t="str">
        <f t="shared" si="6"/>
        <v/>
      </c>
      <c r="H310" s="86"/>
      <c r="I310" s="63"/>
      <c r="J310" s="63"/>
      <c r="K310" s="63"/>
      <c r="L310" s="63"/>
      <c r="M310" s="63"/>
      <c r="N310" s="63"/>
      <c r="O310" s="63"/>
      <c r="P310" s="63"/>
      <c r="Q310" s="63"/>
      <c r="R310" s="63"/>
      <c r="S310" s="63"/>
      <c r="T310" s="63"/>
      <c r="U310" s="63"/>
      <c r="V310" s="63"/>
      <c r="W310" s="63"/>
      <c r="X310" s="63"/>
      <c r="Y310" s="63"/>
      <c r="Z310" s="63"/>
    </row>
    <row r="311">
      <c r="A311" s="87"/>
      <c r="B311" s="84" t="s">
        <v>97</v>
      </c>
      <c r="C311" s="84" t="s">
        <v>97</v>
      </c>
      <c r="D311" s="84" t="s">
        <v>97</v>
      </c>
      <c r="E311" s="63"/>
      <c r="F311" s="86"/>
      <c r="G311" s="86" t="str">
        <f t="shared" si="6"/>
        <v/>
      </c>
      <c r="H311" s="86"/>
      <c r="I311" s="63"/>
      <c r="J311" s="63"/>
      <c r="K311" s="63"/>
      <c r="L311" s="63"/>
      <c r="M311" s="63"/>
      <c r="N311" s="63"/>
      <c r="O311" s="63"/>
      <c r="P311" s="63"/>
      <c r="Q311" s="63"/>
      <c r="R311" s="63"/>
      <c r="S311" s="63"/>
      <c r="T311" s="63"/>
      <c r="U311" s="63"/>
      <c r="V311" s="63"/>
      <c r="W311" s="63"/>
      <c r="X311" s="63"/>
      <c r="Y311" s="63"/>
      <c r="Z311" s="63"/>
    </row>
    <row r="312">
      <c r="A312" s="87"/>
      <c r="B312" s="84" t="s">
        <v>97</v>
      </c>
      <c r="C312" s="84" t="s">
        <v>97</v>
      </c>
      <c r="D312" s="84" t="s">
        <v>97</v>
      </c>
      <c r="E312" s="63"/>
      <c r="F312" s="86"/>
      <c r="G312" s="86" t="str">
        <f t="shared" si="6"/>
        <v/>
      </c>
      <c r="H312" s="86"/>
      <c r="I312" s="63"/>
      <c r="J312" s="63"/>
      <c r="K312" s="63"/>
      <c r="L312" s="63"/>
      <c r="M312" s="63"/>
      <c r="N312" s="63"/>
      <c r="O312" s="63"/>
      <c r="P312" s="63"/>
      <c r="Q312" s="63"/>
      <c r="R312" s="63"/>
      <c r="S312" s="63"/>
      <c r="T312" s="63"/>
      <c r="U312" s="63"/>
      <c r="V312" s="63"/>
      <c r="W312" s="63"/>
      <c r="X312" s="63"/>
      <c r="Y312" s="63"/>
      <c r="Z312" s="63"/>
    </row>
    <row r="313">
      <c r="A313" s="87"/>
      <c r="B313" s="84" t="s">
        <v>97</v>
      </c>
      <c r="C313" s="84" t="s">
        <v>97</v>
      </c>
      <c r="D313" s="84" t="s">
        <v>97</v>
      </c>
      <c r="E313" s="63"/>
      <c r="F313" s="86"/>
      <c r="G313" s="86" t="str">
        <f t="shared" si="6"/>
        <v/>
      </c>
      <c r="H313" s="86"/>
      <c r="I313" s="63"/>
      <c r="J313" s="63"/>
      <c r="K313" s="63"/>
      <c r="L313" s="63"/>
      <c r="M313" s="63"/>
      <c r="N313" s="63"/>
      <c r="O313" s="63"/>
      <c r="P313" s="63"/>
      <c r="Q313" s="63"/>
      <c r="R313" s="63"/>
      <c r="S313" s="63"/>
      <c r="T313" s="63"/>
      <c r="U313" s="63"/>
      <c r="V313" s="63"/>
      <c r="W313" s="63"/>
      <c r="X313" s="63"/>
      <c r="Y313" s="63"/>
      <c r="Z313" s="63"/>
    </row>
    <row r="314">
      <c r="A314" s="87"/>
      <c r="B314" s="84" t="s">
        <v>97</v>
      </c>
      <c r="C314" s="84" t="s">
        <v>97</v>
      </c>
      <c r="D314" s="84" t="s">
        <v>97</v>
      </c>
      <c r="E314" s="63"/>
      <c r="F314" s="86"/>
      <c r="G314" s="86" t="str">
        <f t="shared" si="6"/>
        <v/>
      </c>
      <c r="H314" s="86"/>
      <c r="I314" s="63"/>
      <c r="J314" s="63"/>
      <c r="K314" s="63"/>
      <c r="L314" s="63"/>
      <c r="M314" s="63"/>
      <c r="N314" s="63"/>
      <c r="O314" s="63"/>
      <c r="P314" s="63"/>
      <c r="Q314" s="63"/>
      <c r="R314" s="63"/>
      <c r="S314" s="63"/>
      <c r="T314" s="63"/>
      <c r="U314" s="63"/>
      <c r="V314" s="63"/>
      <c r="W314" s="63"/>
      <c r="X314" s="63"/>
      <c r="Y314" s="63"/>
      <c r="Z314" s="63"/>
    </row>
    <row r="315">
      <c r="A315" s="87"/>
      <c r="B315" s="84" t="s">
        <v>97</v>
      </c>
      <c r="C315" s="84" t="s">
        <v>97</v>
      </c>
      <c r="D315" s="84" t="s">
        <v>97</v>
      </c>
      <c r="E315" s="63"/>
      <c r="F315" s="86"/>
      <c r="G315" s="86" t="str">
        <f t="shared" si="6"/>
        <v/>
      </c>
      <c r="H315" s="86"/>
      <c r="I315" s="63"/>
      <c r="J315" s="63"/>
      <c r="K315" s="63"/>
      <c r="L315" s="63"/>
      <c r="M315" s="63"/>
      <c r="N315" s="63"/>
      <c r="O315" s="63"/>
      <c r="P315" s="63"/>
      <c r="Q315" s="63"/>
      <c r="R315" s="63"/>
      <c r="S315" s="63"/>
      <c r="T315" s="63"/>
      <c r="U315" s="63"/>
      <c r="V315" s="63"/>
      <c r="W315" s="63"/>
      <c r="X315" s="63"/>
      <c r="Y315" s="63"/>
      <c r="Z315" s="63"/>
    </row>
    <row r="316">
      <c r="A316" s="87"/>
      <c r="B316" s="84" t="s">
        <v>97</v>
      </c>
      <c r="C316" s="84" t="s">
        <v>97</v>
      </c>
      <c r="D316" s="84" t="s">
        <v>97</v>
      </c>
      <c r="E316" s="63"/>
      <c r="F316" s="86"/>
      <c r="G316" s="86" t="str">
        <f t="shared" si="6"/>
        <v/>
      </c>
      <c r="H316" s="86"/>
      <c r="I316" s="63"/>
      <c r="J316" s="63"/>
      <c r="K316" s="63"/>
      <c r="L316" s="63"/>
      <c r="M316" s="63"/>
      <c r="N316" s="63"/>
      <c r="O316" s="63"/>
      <c r="P316" s="63"/>
      <c r="Q316" s="63"/>
      <c r="R316" s="63"/>
      <c r="S316" s="63"/>
      <c r="T316" s="63"/>
      <c r="U316" s="63"/>
      <c r="V316" s="63"/>
      <c r="W316" s="63"/>
      <c r="X316" s="63"/>
      <c r="Y316" s="63"/>
      <c r="Z316" s="63"/>
    </row>
    <row r="317">
      <c r="A317" s="87"/>
      <c r="B317" s="84" t="s">
        <v>97</v>
      </c>
      <c r="C317" s="84" t="s">
        <v>97</v>
      </c>
      <c r="D317" s="84" t="s">
        <v>97</v>
      </c>
      <c r="E317" s="63"/>
      <c r="F317" s="86"/>
      <c r="G317" s="86" t="str">
        <f t="shared" si="6"/>
        <v/>
      </c>
      <c r="H317" s="86"/>
      <c r="I317" s="63"/>
      <c r="J317" s="63"/>
      <c r="K317" s="63"/>
      <c r="L317" s="63"/>
      <c r="M317" s="63"/>
      <c r="N317" s="63"/>
      <c r="O317" s="63"/>
      <c r="P317" s="63"/>
      <c r="Q317" s="63"/>
      <c r="R317" s="63"/>
      <c r="S317" s="63"/>
      <c r="T317" s="63"/>
      <c r="U317" s="63"/>
      <c r="V317" s="63"/>
      <c r="W317" s="63"/>
      <c r="X317" s="63"/>
      <c r="Y317" s="63"/>
      <c r="Z317" s="63"/>
    </row>
    <row r="318">
      <c r="A318" s="87"/>
      <c r="B318" s="84" t="s">
        <v>97</v>
      </c>
      <c r="C318" s="84" t="s">
        <v>97</v>
      </c>
      <c r="D318" s="84" t="s">
        <v>97</v>
      </c>
      <c r="E318" s="63"/>
      <c r="F318" s="86"/>
      <c r="G318" s="86" t="str">
        <f t="shared" si="6"/>
        <v/>
      </c>
      <c r="H318" s="86"/>
      <c r="I318" s="63"/>
      <c r="J318" s="63"/>
      <c r="K318" s="63"/>
      <c r="L318" s="63"/>
      <c r="M318" s="63"/>
      <c r="N318" s="63"/>
      <c r="O318" s="63"/>
      <c r="P318" s="63"/>
      <c r="Q318" s="63"/>
      <c r="R318" s="63"/>
      <c r="S318" s="63"/>
      <c r="T318" s="63"/>
      <c r="U318" s="63"/>
      <c r="V318" s="63"/>
      <c r="W318" s="63"/>
      <c r="X318" s="63"/>
      <c r="Y318" s="63"/>
      <c r="Z318" s="63"/>
    </row>
    <row r="319">
      <c r="A319" s="87"/>
      <c r="B319" s="84" t="s">
        <v>97</v>
      </c>
      <c r="C319" s="84" t="s">
        <v>97</v>
      </c>
      <c r="D319" s="84" t="s">
        <v>97</v>
      </c>
      <c r="E319" s="63"/>
      <c r="F319" s="86"/>
      <c r="G319" s="86" t="str">
        <f t="shared" si="6"/>
        <v/>
      </c>
      <c r="H319" s="86"/>
      <c r="I319" s="63"/>
      <c r="J319" s="63"/>
      <c r="K319" s="63"/>
      <c r="L319" s="63"/>
      <c r="M319" s="63"/>
      <c r="N319" s="63"/>
      <c r="O319" s="63"/>
      <c r="P319" s="63"/>
      <c r="Q319" s="63"/>
      <c r="R319" s="63"/>
      <c r="S319" s="63"/>
      <c r="T319" s="63"/>
      <c r="U319" s="63"/>
      <c r="V319" s="63"/>
      <c r="W319" s="63"/>
      <c r="X319" s="63"/>
      <c r="Y319" s="63"/>
      <c r="Z319" s="63"/>
    </row>
    <row r="320">
      <c r="A320" s="87"/>
      <c r="B320" s="84" t="s">
        <v>97</v>
      </c>
      <c r="C320" s="84" t="s">
        <v>97</v>
      </c>
      <c r="D320" s="84" t="s">
        <v>97</v>
      </c>
      <c r="E320" s="63"/>
      <c r="F320" s="86"/>
      <c r="G320" s="86" t="str">
        <f t="shared" si="6"/>
        <v/>
      </c>
      <c r="H320" s="86"/>
      <c r="I320" s="63"/>
      <c r="J320" s="63"/>
      <c r="K320" s="63"/>
      <c r="L320" s="63"/>
      <c r="M320" s="63"/>
      <c r="N320" s="63"/>
      <c r="O320" s="63"/>
      <c r="P320" s="63"/>
      <c r="Q320" s="63"/>
      <c r="R320" s="63"/>
      <c r="S320" s="63"/>
      <c r="T320" s="63"/>
      <c r="U320" s="63"/>
      <c r="V320" s="63"/>
      <c r="W320" s="63"/>
      <c r="X320" s="63"/>
      <c r="Y320" s="63"/>
      <c r="Z320" s="63"/>
    </row>
    <row r="321">
      <c r="A321" s="87"/>
      <c r="B321" s="84" t="s">
        <v>97</v>
      </c>
      <c r="C321" s="84" t="s">
        <v>97</v>
      </c>
      <c r="D321" s="84" t="s">
        <v>97</v>
      </c>
      <c r="E321" s="63"/>
      <c r="F321" s="86"/>
      <c r="G321" s="86" t="str">
        <f t="shared" si="6"/>
        <v/>
      </c>
      <c r="H321" s="86"/>
      <c r="I321" s="63"/>
      <c r="J321" s="63"/>
      <c r="K321" s="63"/>
      <c r="L321" s="63"/>
      <c r="M321" s="63"/>
      <c r="N321" s="63"/>
      <c r="O321" s="63"/>
      <c r="P321" s="63"/>
      <c r="Q321" s="63"/>
      <c r="R321" s="63"/>
      <c r="S321" s="63"/>
      <c r="T321" s="63"/>
      <c r="U321" s="63"/>
      <c r="V321" s="63"/>
      <c r="W321" s="63"/>
      <c r="X321" s="63"/>
      <c r="Y321" s="63"/>
      <c r="Z321" s="63"/>
    </row>
    <row r="322">
      <c r="A322" s="87"/>
      <c r="B322" s="84" t="s">
        <v>97</v>
      </c>
      <c r="C322" s="84" t="s">
        <v>97</v>
      </c>
      <c r="D322" s="84" t="s">
        <v>97</v>
      </c>
      <c r="E322" s="63"/>
      <c r="F322" s="86"/>
      <c r="G322" s="86" t="str">
        <f t="shared" si="6"/>
        <v/>
      </c>
      <c r="H322" s="86"/>
      <c r="I322" s="63"/>
      <c r="J322" s="63"/>
      <c r="K322" s="63"/>
      <c r="L322" s="63"/>
      <c r="M322" s="63"/>
      <c r="N322" s="63"/>
      <c r="O322" s="63"/>
      <c r="P322" s="63"/>
      <c r="Q322" s="63"/>
      <c r="R322" s="63"/>
      <c r="S322" s="63"/>
      <c r="T322" s="63"/>
      <c r="U322" s="63"/>
      <c r="V322" s="63"/>
      <c r="W322" s="63"/>
      <c r="X322" s="63"/>
      <c r="Y322" s="63"/>
      <c r="Z322" s="63"/>
    </row>
    <row r="323">
      <c r="A323" s="87"/>
      <c r="B323" s="84" t="s">
        <v>97</v>
      </c>
      <c r="C323" s="84" t="s">
        <v>97</v>
      </c>
      <c r="D323" s="84" t="s">
        <v>97</v>
      </c>
      <c r="E323" s="63"/>
      <c r="F323" s="86"/>
      <c r="G323" s="86" t="str">
        <f t="shared" si="6"/>
        <v/>
      </c>
      <c r="H323" s="86"/>
      <c r="I323" s="63"/>
      <c r="J323" s="63"/>
      <c r="K323" s="63"/>
      <c r="L323" s="63"/>
      <c r="M323" s="63"/>
      <c r="N323" s="63"/>
      <c r="O323" s="63"/>
      <c r="P323" s="63"/>
      <c r="Q323" s="63"/>
      <c r="R323" s="63"/>
      <c r="S323" s="63"/>
      <c r="T323" s="63"/>
      <c r="U323" s="63"/>
      <c r="V323" s="63"/>
      <c r="W323" s="63"/>
      <c r="X323" s="63"/>
      <c r="Y323" s="63"/>
      <c r="Z323" s="63"/>
    </row>
    <row r="324">
      <c r="A324" s="87"/>
      <c r="B324" s="84" t="s">
        <v>97</v>
      </c>
      <c r="C324" s="84" t="s">
        <v>97</v>
      </c>
      <c r="D324" s="84" t="s">
        <v>97</v>
      </c>
      <c r="E324" s="63"/>
      <c r="F324" s="86"/>
      <c r="G324" s="86" t="str">
        <f t="shared" si="6"/>
        <v/>
      </c>
      <c r="H324" s="86"/>
      <c r="I324" s="63"/>
      <c r="J324" s="63"/>
      <c r="K324" s="63"/>
      <c r="L324" s="63"/>
      <c r="M324" s="63"/>
      <c r="N324" s="63"/>
      <c r="O324" s="63"/>
      <c r="P324" s="63"/>
      <c r="Q324" s="63"/>
      <c r="R324" s="63"/>
      <c r="S324" s="63"/>
      <c r="T324" s="63"/>
      <c r="U324" s="63"/>
      <c r="V324" s="63"/>
      <c r="W324" s="63"/>
      <c r="X324" s="63"/>
      <c r="Y324" s="63"/>
      <c r="Z324" s="63"/>
    </row>
    <row r="325">
      <c r="A325" s="87"/>
      <c r="B325" s="84" t="s">
        <v>97</v>
      </c>
      <c r="C325" s="84" t="s">
        <v>97</v>
      </c>
      <c r="D325" s="84" t="s">
        <v>97</v>
      </c>
      <c r="E325" s="63"/>
      <c r="F325" s="86"/>
      <c r="G325" s="86" t="str">
        <f t="shared" si="6"/>
        <v/>
      </c>
      <c r="H325" s="86"/>
      <c r="I325" s="63"/>
      <c r="J325" s="63"/>
      <c r="K325" s="63"/>
      <c r="L325" s="63"/>
      <c r="M325" s="63"/>
      <c r="N325" s="63"/>
      <c r="O325" s="63"/>
      <c r="P325" s="63"/>
      <c r="Q325" s="63"/>
      <c r="R325" s="63"/>
      <c r="S325" s="63"/>
      <c r="T325" s="63"/>
      <c r="U325" s="63"/>
      <c r="V325" s="63"/>
      <c r="W325" s="63"/>
      <c r="X325" s="63"/>
      <c r="Y325" s="63"/>
      <c r="Z325" s="63"/>
    </row>
    <row r="326">
      <c r="A326" s="87"/>
      <c r="B326" s="84" t="s">
        <v>97</v>
      </c>
      <c r="C326" s="84" t="s">
        <v>97</v>
      </c>
      <c r="D326" s="84" t="s">
        <v>97</v>
      </c>
      <c r="E326" s="63"/>
      <c r="F326" s="86"/>
      <c r="G326" s="86" t="str">
        <f t="shared" si="6"/>
        <v/>
      </c>
      <c r="H326" s="86"/>
      <c r="I326" s="63"/>
      <c r="J326" s="63"/>
      <c r="K326" s="63"/>
      <c r="L326" s="63"/>
      <c r="M326" s="63"/>
      <c r="N326" s="63"/>
      <c r="O326" s="63"/>
      <c r="P326" s="63"/>
      <c r="Q326" s="63"/>
      <c r="R326" s="63"/>
      <c r="S326" s="63"/>
      <c r="T326" s="63"/>
      <c r="U326" s="63"/>
      <c r="V326" s="63"/>
      <c r="W326" s="63"/>
      <c r="X326" s="63"/>
      <c r="Y326" s="63"/>
      <c r="Z326" s="63"/>
    </row>
    <row r="327">
      <c r="A327" s="87"/>
      <c r="B327" s="84" t="s">
        <v>97</v>
      </c>
      <c r="C327" s="84" t="s">
        <v>97</v>
      </c>
      <c r="D327" s="84" t="s">
        <v>97</v>
      </c>
      <c r="E327" s="63"/>
      <c r="F327" s="86"/>
      <c r="G327" s="86" t="str">
        <f t="shared" si="6"/>
        <v/>
      </c>
      <c r="H327" s="86"/>
      <c r="I327" s="63"/>
      <c r="J327" s="63"/>
      <c r="K327" s="63"/>
      <c r="L327" s="63"/>
      <c r="M327" s="63"/>
      <c r="N327" s="63"/>
      <c r="O327" s="63"/>
      <c r="P327" s="63"/>
      <c r="Q327" s="63"/>
      <c r="R327" s="63"/>
      <c r="S327" s="63"/>
      <c r="T327" s="63"/>
      <c r="U327" s="63"/>
      <c r="V327" s="63"/>
      <c r="W327" s="63"/>
      <c r="X327" s="63"/>
      <c r="Y327" s="63"/>
      <c r="Z327" s="63"/>
    </row>
    <row r="328">
      <c r="A328" s="87"/>
      <c r="B328" s="84" t="s">
        <v>97</v>
      </c>
      <c r="C328" s="84" t="s">
        <v>97</v>
      </c>
      <c r="D328" s="84" t="s">
        <v>97</v>
      </c>
      <c r="E328" s="63"/>
      <c r="F328" s="86"/>
      <c r="G328" s="86" t="str">
        <f t="shared" si="6"/>
        <v/>
      </c>
      <c r="H328" s="86"/>
      <c r="I328" s="63"/>
      <c r="J328" s="63"/>
      <c r="K328" s="63"/>
      <c r="L328" s="63"/>
      <c r="M328" s="63"/>
      <c r="N328" s="63"/>
      <c r="O328" s="63"/>
      <c r="P328" s="63"/>
      <c r="Q328" s="63"/>
      <c r="R328" s="63"/>
      <c r="S328" s="63"/>
      <c r="T328" s="63"/>
      <c r="U328" s="63"/>
      <c r="V328" s="63"/>
      <c r="W328" s="63"/>
      <c r="X328" s="63"/>
      <c r="Y328" s="63"/>
      <c r="Z328" s="63"/>
    </row>
    <row r="329">
      <c r="A329" s="87"/>
      <c r="B329" s="84" t="s">
        <v>97</v>
      </c>
      <c r="C329" s="84" t="s">
        <v>97</v>
      </c>
      <c r="D329" s="84" t="s">
        <v>97</v>
      </c>
      <c r="E329" s="63"/>
      <c r="F329" s="86"/>
      <c r="G329" s="86" t="str">
        <f t="shared" si="6"/>
        <v/>
      </c>
      <c r="H329" s="86"/>
      <c r="I329" s="63"/>
      <c r="J329" s="63"/>
      <c r="K329" s="63"/>
      <c r="L329" s="63"/>
      <c r="M329" s="63"/>
      <c r="N329" s="63"/>
      <c r="O329" s="63"/>
      <c r="P329" s="63"/>
      <c r="Q329" s="63"/>
      <c r="R329" s="63"/>
      <c r="S329" s="63"/>
      <c r="T329" s="63"/>
      <c r="U329" s="63"/>
      <c r="V329" s="63"/>
      <c r="W329" s="63"/>
      <c r="X329" s="63"/>
      <c r="Y329" s="63"/>
      <c r="Z329" s="63"/>
    </row>
    <row r="330">
      <c r="A330" s="87"/>
      <c r="B330" s="84" t="s">
        <v>97</v>
      </c>
      <c r="C330" s="84" t="s">
        <v>97</v>
      </c>
      <c r="D330" s="84" t="s">
        <v>97</v>
      </c>
      <c r="E330" s="63"/>
      <c r="F330" s="86"/>
      <c r="G330" s="86" t="str">
        <f t="shared" si="6"/>
        <v/>
      </c>
      <c r="H330" s="86"/>
      <c r="I330" s="63"/>
      <c r="J330" s="63"/>
      <c r="K330" s="63"/>
      <c r="L330" s="63"/>
      <c r="M330" s="63"/>
      <c r="N330" s="63"/>
      <c r="O330" s="63"/>
      <c r="P330" s="63"/>
      <c r="Q330" s="63"/>
      <c r="R330" s="63"/>
      <c r="S330" s="63"/>
      <c r="T330" s="63"/>
      <c r="U330" s="63"/>
      <c r="V330" s="63"/>
      <c r="W330" s="63"/>
      <c r="X330" s="63"/>
      <c r="Y330" s="63"/>
      <c r="Z330" s="63"/>
    </row>
    <row r="331">
      <c r="A331" s="87"/>
      <c r="B331" s="84" t="s">
        <v>97</v>
      </c>
      <c r="C331" s="84" t="s">
        <v>97</v>
      </c>
      <c r="D331" s="84" t="s">
        <v>97</v>
      </c>
      <c r="E331" s="63"/>
      <c r="F331" s="86"/>
      <c r="G331" s="86" t="str">
        <f t="shared" si="6"/>
        <v/>
      </c>
      <c r="H331" s="86"/>
      <c r="I331" s="63"/>
      <c r="J331" s="63"/>
      <c r="K331" s="63"/>
      <c r="L331" s="63"/>
      <c r="M331" s="63"/>
      <c r="N331" s="63"/>
      <c r="O331" s="63"/>
      <c r="P331" s="63"/>
      <c r="Q331" s="63"/>
      <c r="R331" s="63"/>
      <c r="S331" s="63"/>
      <c r="T331" s="63"/>
      <c r="U331" s="63"/>
      <c r="V331" s="63"/>
      <c r="W331" s="63"/>
      <c r="X331" s="63"/>
      <c r="Y331" s="63"/>
      <c r="Z331" s="63"/>
    </row>
    <row r="332">
      <c r="A332" s="87"/>
      <c r="B332" s="84" t="s">
        <v>97</v>
      </c>
      <c r="C332" s="84" t="s">
        <v>97</v>
      </c>
      <c r="D332" s="84" t="s">
        <v>97</v>
      </c>
      <c r="E332" s="63"/>
      <c r="F332" s="86"/>
      <c r="G332" s="86" t="str">
        <f t="shared" si="6"/>
        <v/>
      </c>
      <c r="H332" s="86"/>
      <c r="I332" s="63"/>
      <c r="J332" s="63"/>
      <c r="K332" s="63"/>
      <c r="L332" s="63"/>
      <c r="M332" s="63"/>
      <c r="N332" s="63"/>
      <c r="O332" s="63"/>
      <c r="P332" s="63"/>
      <c r="Q332" s="63"/>
      <c r="R332" s="63"/>
      <c r="S332" s="63"/>
      <c r="T332" s="63"/>
      <c r="U332" s="63"/>
      <c r="V332" s="63"/>
      <c r="W332" s="63"/>
      <c r="X332" s="63"/>
      <c r="Y332" s="63"/>
      <c r="Z332" s="63"/>
    </row>
    <row r="333">
      <c r="A333" s="87"/>
      <c r="B333" s="84" t="s">
        <v>97</v>
      </c>
      <c r="C333" s="84" t="s">
        <v>97</v>
      </c>
      <c r="D333" s="84" t="s">
        <v>97</v>
      </c>
      <c r="E333" s="63"/>
      <c r="F333" s="86"/>
      <c r="G333" s="86" t="str">
        <f t="shared" si="6"/>
        <v/>
      </c>
      <c r="H333" s="86"/>
      <c r="I333" s="63"/>
      <c r="J333" s="63"/>
      <c r="K333" s="63"/>
      <c r="L333" s="63"/>
      <c r="M333" s="63"/>
      <c r="N333" s="63"/>
      <c r="O333" s="63"/>
      <c r="P333" s="63"/>
      <c r="Q333" s="63"/>
      <c r="R333" s="63"/>
      <c r="S333" s="63"/>
      <c r="T333" s="63"/>
      <c r="U333" s="63"/>
      <c r="V333" s="63"/>
      <c r="W333" s="63"/>
      <c r="X333" s="63"/>
      <c r="Y333" s="63"/>
      <c r="Z333" s="63"/>
    </row>
    <row r="334">
      <c r="A334" s="87"/>
      <c r="B334" s="84" t="s">
        <v>97</v>
      </c>
      <c r="C334" s="84" t="s">
        <v>97</v>
      </c>
      <c r="D334" s="84" t="s">
        <v>97</v>
      </c>
      <c r="E334" s="63"/>
      <c r="F334" s="86"/>
      <c r="G334" s="86" t="str">
        <f t="shared" si="6"/>
        <v/>
      </c>
      <c r="H334" s="86"/>
      <c r="I334" s="63"/>
      <c r="J334" s="63"/>
      <c r="K334" s="63"/>
      <c r="L334" s="63"/>
      <c r="M334" s="63"/>
      <c r="N334" s="63"/>
      <c r="O334" s="63"/>
      <c r="P334" s="63"/>
      <c r="Q334" s="63"/>
      <c r="R334" s="63"/>
      <c r="S334" s="63"/>
      <c r="T334" s="63"/>
      <c r="U334" s="63"/>
      <c r="V334" s="63"/>
      <c r="W334" s="63"/>
      <c r="X334" s="63"/>
      <c r="Y334" s="63"/>
      <c r="Z334" s="63"/>
    </row>
    <row r="335">
      <c r="A335" s="87"/>
      <c r="B335" s="84" t="s">
        <v>97</v>
      </c>
      <c r="C335" s="84" t="s">
        <v>97</v>
      </c>
      <c r="D335" s="84" t="s">
        <v>97</v>
      </c>
      <c r="E335" s="63"/>
      <c r="F335" s="86"/>
      <c r="G335" s="86" t="str">
        <f t="shared" si="6"/>
        <v/>
      </c>
      <c r="H335" s="86"/>
      <c r="I335" s="63"/>
      <c r="J335" s="63"/>
      <c r="K335" s="63"/>
      <c r="L335" s="63"/>
      <c r="M335" s="63"/>
      <c r="N335" s="63"/>
      <c r="O335" s="63"/>
      <c r="P335" s="63"/>
      <c r="Q335" s="63"/>
      <c r="R335" s="63"/>
      <c r="S335" s="63"/>
      <c r="T335" s="63"/>
      <c r="U335" s="63"/>
      <c r="V335" s="63"/>
      <c r="W335" s="63"/>
      <c r="X335" s="63"/>
      <c r="Y335" s="63"/>
      <c r="Z335" s="63"/>
    </row>
    <row r="336">
      <c r="A336" s="87"/>
      <c r="B336" s="84" t="s">
        <v>97</v>
      </c>
      <c r="C336" s="84" t="s">
        <v>97</v>
      </c>
      <c r="D336" s="84" t="s">
        <v>97</v>
      </c>
      <c r="E336" s="63"/>
      <c r="F336" s="86"/>
      <c r="G336" s="86" t="str">
        <f t="shared" si="6"/>
        <v/>
      </c>
      <c r="H336" s="86"/>
      <c r="I336" s="63"/>
      <c r="J336" s="63"/>
      <c r="K336" s="63"/>
      <c r="L336" s="63"/>
      <c r="M336" s="63"/>
      <c r="N336" s="63"/>
      <c r="O336" s="63"/>
      <c r="P336" s="63"/>
      <c r="Q336" s="63"/>
      <c r="R336" s="63"/>
      <c r="S336" s="63"/>
      <c r="T336" s="63"/>
      <c r="U336" s="63"/>
      <c r="V336" s="63"/>
      <c r="W336" s="63"/>
      <c r="X336" s="63"/>
      <c r="Y336" s="63"/>
      <c r="Z336" s="63"/>
    </row>
    <row r="337">
      <c r="A337" s="87"/>
      <c r="B337" s="84" t="s">
        <v>97</v>
      </c>
      <c r="C337" s="84" t="s">
        <v>97</v>
      </c>
      <c r="D337" s="84" t="s">
        <v>97</v>
      </c>
      <c r="E337" s="63"/>
      <c r="F337" s="86"/>
      <c r="G337" s="86" t="str">
        <f t="shared" si="6"/>
        <v/>
      </c>
      <c r="H337" s="86"/>
      <c r="I337" s="63"/>
      <c r="J337" s="63"/>
      <c r="K337" s="63"/>
      <c r="L337" s="63"/>
      <c r="M337" s="63"/>
      <c r="N337" s="63"/>
      <c r="O337" s="63"/>
      <c r="P337" s="63"/>
      <c r="Q337" s="63"/>
      <c r="R337" s="63"/>
      <c r="S337" s="63"/>
      <c r="T337" s="63"/>
      <c r="U337" s="63"/>
      <c r="V337" s="63"/>
      <c r="W337" s="63"/>
      <c r="X337" s="63"/>
      <c r="Y337" s="63"/>
      <c r="Z337" s="63"/>
    </row>
    <row r="338">
      <c r="A338" s="87"/>
      <c r="B338" s="84" t="s">
        <v>97</v>
      </c>
      <c r="C338" s="84" t="s">
        <v>97</v>
      </c>
      <c r="D338" s="84" t="s">
        <v>97</v>
      </c>
      <c r="E338" s="63"/>
      <c r="F338" s="86"/>
      <c r="G338" s="86" t="str">
        <f t="shared" si="6"/>
        <v/>
      </c>
      <c r="H338" s="86"/>
      <c r="I338" s="63"/>
      <c r="J338" s="63"/>
      <c r="K338" s="63"/>
      <c r="L338" s="63"/>
      <c r="M338" s="63"/>
      <c r="N338" s="63"/>
      <c r="O338" s="63"/>
      <c r="P338" s="63"/>
      <c r="Q338" s="63"/>
      <c r="R338" s="63"/>
      <c r="S338" s="63"/>
      <c r="T338" s="63"/>
      <c r="U338" s="63"/>
      <c r="V338" s="63"/>
      <c r="W338" s="63"/>
      <c r="X338" s="63"/>
      <c r="Y338" s="63"/>
      <c r="Z338" s="63"/>
    </row>
    <row r="339">
      <c r="A339" s="87"/>
      <c r="B339" s="84" t="s">
        <v>97</v>
      </c>
      <c r="C339" s="84" t="s">
        <v>97</v>
      </c>
      <c r="D339" s="84" t="s">
        <v>97</v>
      </c>
      <c r="E339" s="63"/>
      <c r="F339" s="86"/>
      <c r="G339" s="86" t="str">
        <f t="shared" si="6"/>
        <v/>
      </c>
      <c r="H339" s="86"/>
      <c r="I339" s="63"/>
      <c r="J339" s="63"/>
      <c r="K339" s="63"/>
      <c r="L339" s="63"/>
      <c r="M339" s="63"/>
      <c r="N339" s="63"/>
      <c r="O339" s="63"/>
      <c r="P339" s="63"/>
      <c r="Q339" s="63"/>
      <c r="R339" s="63"/>
      <c r="S339" s="63"/>
      <c r="T339" s="63"/>
      <c r="U339" s="63"/>
      <c r="V339" s="63"/>
      <c r="W339" s="63"/>
      <c r="X339" s="63"/>
      <c r="Y339" s="63"/>
      <c r="Z339" s="63"/>
    </row>
    <row r="340">
      <c r="A340" s="87"/>
      <c r="B340" s="84" t="s">
        <v>97</v>
      </c>
      <c r="C340" s="84" t="s">
        <v>97</v>
      </c>
      <c r="D340" s="84" t="s">
        <v>97</v>
      </c>
      <c r="E340" s="63"/>
      <c r="F340" s="86"/>
      <c r="G340" s="86" t="str">
        <f t="shared" si="6"/>
        <v/>
      </c>
      <c r="H340" s="86"/>
      <c r="I340" s="63"/>
      <c r="J340" s="63"/>
      <c r="K340" s="63"/>
      <c r="L340" s="63"/>
      <c r="M340" s="63"/>
      <c r="N340" s="63"/>
      <c r="O340" s="63"/>
      <c r="P340" s="63"/>
      <c r="Q340" s="63"/>
      <c r="R340" s="63"/>
      <c r="S340" s="63"/>
      <c r="T340" s="63"/>
      <c r="U340" s="63"/>
      <c r="V340" s="63"/>
      <c r="W340" s="63"/>
      <c r="X340" s="63"/>
      <c r="Y340" s="63"/>
      <c r="Z340" s="63"/>
    </row>
    <row r="341">
      <c r="A341" s="87"/>
      <c r="B341" s="84" t="s">
        <v>97</v>
      </c>
      <c r="C341" s="84" t="s">
        <v>97</v>
      </c>
      <c r="D341" s="84" t="s">
        <v>97</v>
      </c>
      <c r="E341" s="63"/>
      <c r="F341" s="86"/>
      <c r="G341" s="86" t="str">
        <f t="shared" si="6"/>
        <v/>
      </c>
      <c r="H341" s="86"/>
      <c r="I341" s="63"/>
      <c r="J341" s="63"/>
      <c r="K341" s="63"/>
      <c r="L341" s="63"/>
      <c r="M341" s="63"/>
      <c r="N341" s="63"/>
      <c r="O341" s="63"/>
      <c r="P341" s="63"/>
      <c r="Q341" s="63"/>
      <c r="R341" s="63"/>
      <c r="S341" s="63"/>
      <c r="T341" s="63"/>
      <c r="U341" s="63"/>
      <c r="V341" s="63"/>
      <c r="W341" s="63"/>
      <c r="X341" s="63"/>
      <c r="Y341" s="63"/>
      <c r="Z341" s="63"/>
    </row>
    <row r="342">
      <c r="A342" s="87"/>
      <c r="B342" s="84" t="s">
        <v>97</v>
      </c>
      <c r="C342" s="84" t="s">
        <v>97</v>
      </c>
      <c r="D342" s="84" t="s">
        <v>97</v>
      </c>
      <c r="E342" s="63"/>
      <c r="F342" s="86"/>
      <c r="G342" s="86" t="str">
        <f t="shared" si="6"/>
        <v/>
      </c>
      <c r="H342" s="86"/>
      <c r="I342" s="63"/>
      <c r="J342" s="63"/>
      <c r="K342" s="63"/>
      <c r="L342" s="63"/>
      <c r="M342" s="63"/>
      <c r="N342" s="63"/>
      <c r="O342" s="63"/>
      <c r="P342" s="63"/>
      <c r="Q342" s="63"/>
      <c r="R342" s="63"/>
      <c r="S342" s="63"/>
      <c r="T342" s="63"/>
      <c r="U342" s="63"/>
      <c r="V342" s="63"/>
      <c r="W342" s="63"/>
      <c r="X342" s="63"/>
      <c r="Y342" s="63"/>
      <c r="Z342" s="63"/>
    </row>
    <row r="343">
      <c r="A343" s="87"/>
      <c r="B343" s="84" t="s">
        <v>97</v>
      </c>
      <c r="C343" s="84" t="s">
        <v>97</v>
      </c>
      <c r="D343" s="84" t="s">
        <v>97</v>
      </c>
      <c r="E343" s="63"/>
      <c r="F343" s="86"/>
      <c r="G343" s="86" t="str">
        <f t="shared" si="6"/>
        <v/>
      </c>
      <c r="H343" s="86"/>
      <c r="I343" s="63"/>
      <c r="J343" s="63"/>
      <c r="K343" s="63"/>
      <c r="L343" s="63"/>
      <c r="M343" s="63"/>
      <c r="N343" s="63"/>
      <c r="O343" s="63"/>
      <c r="P343" s="63"/>
      <c r="Q343" s="63"/>
      <c r="R343" s="63"/>
      <c r="S343" s="63"/>
      <c r="T343" s="63"/>
      <c r="U343" s="63"/>
      <c r="V343" s="63"/>
      <c r="W343" s="63"/>
      <c r="X343" s="63"/>
      <c r="Y343" s="63"/>
      <c r="Z343" s="63"/>
    </row>
    <row r="344">
      <c r="A344" s="87"/>
      <c r="B344" s="84" t="s">
        <v>97</v>
      </c>
      <c r="C344" s="84" t="s">
        <v>97</v>
      </c>
      <c r="D344" s="84" t="s">
        <v>97</v>
      </c>
      <c r="E344" s="63"/>
      <c r="F344" s="86"/>
      <c r="G344" s="86" t="str">
        <f t="shared" si="6"/>
        <v/>
      </c>
      <c r="H344" s="86"/>
      <c r="I344" s="63"/>
      <c r="J344" s="63"/>
      <c r="K344" s="63"/>
      <c r="L344" s="63"/>
      <c r="M344" s="63"/>
      <c r="N344" s="63"/>
      <c r="O344" s="63"/>
      <c r="P344" s="63"/>
      <c r="Q344" s="63"/>
      <c r="R344" s="63"/>
      <c r="S344" s="63"/>
      <c r="T344" s="63"/>
      <c r="U344" s="63"/>
      <c r="V344" s="63"/>
      <c r="W344" s="63"/>
      <c r="X344" s="63"/>
      <c r="Y344" s="63"/>
      <c r="Z344" s="63"/>
    </row>
    <row r="345">
      <c r="A345" s="87"/>
      <c r="B345" s="84" t="s">
        <v>97</v>
      </c>
      <c r="C345" s="84" t="s">
        <v>97</v>
      </c>
      <c r="D345" s="84" t="s">
        <v>97</v>
      </c>
      <c r="E345" s="63"/>
      <c r="F345" s="86"/>
      <c r="G345" s="86" t="str">
        <f t="shared" si="6"/>
        <v/>
      </c>
      <c r="H345" s="86"/>
      <c r="I345" s="63"/>
      <c r="J345" s="63"/>
      <c r="K345" s="63"/>
      <c r="L345" s="63"/>
      <c r="M345" s="63"/>
      <c r="N345" s="63"/>
      <c r="O345" s="63"/>
      <c r="P345" s="63"/>
      <c r="Q345" s="63"/>
      <c r="R345" s="63"/>
      <c r="S345" s="63"/>
      <c r="T345" s="63"/>
      <c r="U345" s="63"/>
      <c r="V345" s="63"/>
      <c r="W345" s="63"/>
      <c r="X345" s="63"/>
      <c r="Y345" s="63"/>
      <c r="Z345" s="63"/>
    </row>
    <row r="346">
      <c r="A346" s="87"/>
      <c r="B346" s="84" t="s">
        <v>97</v>
      </c>
      <c r="C346" s="84" t="s">
        <v>97</v>
      </c>
      <c r="D346" s="84" t="s">
        <v>97</v>
      </c>
      <c r="E346" s="63"/>
      <c r="F346" s="86"/>
      <c r="G346" s="86" t="str">
        <f t="shared" si="6"/>
        <v/>
      </c>
      <c r="H346" s="86"/>
      <c r="I346" s="63"/>
      <c r="J346" s="63"/>
      <c r="K346" s="63"/>
      <c r="L346" s="63"/>
      <c r="M346" s="63"/>
      <c r="N346" s="63"/>
      <c r="O346" s="63"/>
      <c r="P346" s="63"/>
      <c r="Q346" s="63"/>
      <c r="R346" s="63"/>
      <c r="S346" s="63"/>
      <c r="T346" s="63"/>
      <c r="U346" s="63"/>
      <c r="V346" s="63"/>
      <c r="W346" s="63"/>
      <c r="X346" s="63"/>
      <c r="Y346" s="63"/>
      <c r="Z346" s="63"/>
    </row>
    <row r="347">
      <c r="A347" s="87"/>
      <c r="B347" s="84" t="s">
        <v>97</v>
      </c>
      <c r="C347" s="84" t="s">
        <v>97</v>
      </c>
      <c r="D347" s="84" t="s">
        <v>97</v>
      </c>
      <c r="E347" s="63"/>
      <c r="F347" s="86"/>
      <c r="G347" s="86" t="str">
        <f t="shared" si="6"/>
        <v/>
      </c>
      <c r="H347" s="86"/>
      <c r="I347" s="63"/>
      <c r="J347" s="63"/>
      <c r="K347" s="63"/>
      <c r="L347" s="63"/>
      <c r="M347" s="63"/>
      <c r="N347" s="63"/>
      <c r="O347" s="63"/>
      <c r="P347" s="63"/>
      <c r="Q347" s="63"/>
      <c r="R347" s="63"/>
      <c r="S347" s="63"/>
      <c r="T347" s="63"/>
      <c r="U347" s="63"/>
      <c r="V347" s="63"/>
      <c r="W347" s="63"/>
      <c r="X347" s="63"/>
      <c r="Y347" s="63"/>
      <c r="Z347" s="63"/>
    </row>
    <row r="348">
      <c r="A348" s="87"/>
      <c r="B348" s="84" t="s">
        <v>97</v>
      </c>
      <c r="C348" s="84" t="s">
        <v>97</v>
      </c>
      <c r="D348" s="84" t="s">
        <v>97</v>
      </c>
      <c r="E348" s="63"/>
      <c r="F348" s="86"/>
      <c r="G348" s="86" t="str">
        <f t="shared" si="6"/>
        <v/>
      </c>
      <c r="H348" s="86"/>
      <c r="I348" s="63"/>
      <c r="J348" s="63"/>
      <c r="K348" s="63"/>
      <c r="L348" s="63"/>
      <c r="M348" s="63"/>
      <c r="N348" s="63"/>
      <c r="O348" s="63"/>
      <c r="P348" s="63"/>
      <c r="Q348" s="63"/>
      <c r="R348" s="63"/>
      <c r="S348" s="63"/>
      <c r="T348" s="63"/>
      <c r="U348" s="63"/>
      <c r="V348" s="63"/>
      <c r="W348" s="63"/>
      <c r="X348" s="63"/>
      <c r="Y348" s="63"/>
      <c r="Z348" s="63"/>
    </row>
    <row r="349">
      <c r="A349" s="87"/>
      <c r="B349" s="84" t="s">
        <v>97</v>
      </c>
      <c r="C349" s="84" t="s">
        <v>97</v>
      </c>
      <c r="D349" s="84" t="s">
        <v>97</v>
      </c>
      <c r="E349" s="63"/>
      <c r="F349" s="86"/>
      <c r="G349" s="86" t="str">
        <f t="shared" si="6"/>
        <v/>
      </c>
      <c r="H349" s="86"/>
      <c r="I349" s="63"/>
      <c r="J349" s="63"/>
      <c r="K349" s="63"/>
      <c r="L349" s="63"/>
      <c r="M349" s="63"/>
      <c r="N349" s="63"/>
      <c r="O349" s="63"/>
      <c r="P349" s="63"/>
      <c r="Q349" s="63"/>
      <c r="R349" s="63"/>
      <c r="S349" s="63"/>
      <c r="T349" s="63"/>
      <c r="U349" s="63"/>
      <c r="V349" s="63"/>
      <c r="W349" s="63"/>
      <c r="X349" s="63"/>
      <c r="Y349" s="63"/>
      <c r="Z349" s="63"/>
    </row>
    <row r="350">
      <c r="A350" s="87"/>
      <c r="B350" s="84" t="s">
        <v>97</v>
      </c>
      <c r="C350" s="84" t="s">
        <v>97</v>
      </c>
      <c r="D350" s="84" t="s">
        <v>97</v>
      </c>
      <c r="E350" s="63"/>
      <c r="F350" s="86"/>
      <c r="G350" s="86" t="str">
        <f t="shared" si="6"/>
        <v/>
      </c>
      <c r="H350" s="86"/>
      <c r="I350" s="63"/>
      <c r="J350" s="63"/>
      <c r="K350" s="63"/>
      <c r="L350" s="63"/>
      <c r="M350" s="63"/>
      <c r="N350" s="63"/>
      <c r="O350" s="63"/>
      <c r="P350" s="63"/>
      <c r="Q350" s="63"/>
      <c r="R350" s="63"/>
      <c r="S350" s="63"/>
      <c r="T350" s="63"/>
      <c r="U350" s="63"/>
      <c r="V350" s="63"/>
      <c r="W350" s="63"/>
      <c r="X350" s="63"/>
      <c r="Y350" s="63"/>
      <c r="Z350" s="63"/>
    </row>
    <row r="351">
      <c r="A351" s="87"/>
      <c r="B351" s="84" t="s">
        <v>97</v>
      </c>
      <c r="C351" s="84" t="s">
        <v>97</v>
      </c>
      <c r="D351" s="84" t="s">
        <v>97</v>
      </c>
      <c r="E351" s="63"/>
      <c r="F351" s="86"/>
      <c r="G351" s="86" t="str">
        <f t="shared" si="6"/>
        <v/>
      </c>
      <c r="H351" s="86"/>
      <c r="I351" s="63"/>
      <c r="J351" s="63"/>
      <c r="K351" s="63"/>
      <c r="L351" s="63"/>
      <c r="M351" s="63"/>
      <c r="N351" s="63"/>
      <c r="O351" s="63"/>
      <c r="P351" s="63"/>
      <c r="Q351" s="63"/>
      <c r="R351" s="63"/>
      <c r="S351" s="63"/>
      <c r="T351" s="63"/>
      <c r="U351" s="63"/>
      <c r="V351" s="63"/>
      <c r="W351" s="63"/>
      <c r="X351" s="63"/>
      <c r="Y351" s="63"/>
      <c r="Z351" s="63"/>
    </row>
    <row r="352">
      <c r="A352" s="87"/>
      <c r="B352" s="84" t="s">
        <v>97</v>
      </c>
      <c r="C352" s="84" t="s">
        <v>97</v>
      </c>
      <c r="D352" s="84" t="s">
        <v>97</v>
      </c>
      <c r="E352" s="63"/>
      <c r="F352" s="86"/>
      <c r="G352" s="86" t="str">
        <f t="shared" si="6"/>
        <v/>
      </c>
      <c r="H352" s="86"/>
      <c r="I352" s="63"/>
      <c r="J352" s="63"/>
      <c r="K352" s="63"/>
      <c r="L352" s="63"/>
      <c r="M352" s="63"/>
      <c r="N352" s="63"/>
      <c r="O352" s="63"/>
      <c r="P352" s="63"/>
      <c r="Q352" s="63"/>
      <c r="R352" s="63"/>
      <c r="S352" s="63"/>
      <c r="T352" s="63"/>
      <c r="U352" s="63"/>
      <c r="V352" s="63"/>
      <c r="W352" s="63"/>
      <c r="X352" s="63"/>
      <c r="Y352" s="63"/>
      <c r="Z352" s="63"/>
    </row>
    <row r="353">
      <c r="A353" s="87"/>
      <c r="B353" s="84" t="s">
        <v>97</v>
      </c>
      <c r="C353" s="84" t="s">
        <v>97</v>
      </c>
      <c r="D353" s="84" t="s">
        <v>97</v>
      </c>
      <c r="E353" s="63"/>
      <c r="F353" s="86"/>
      <c r="G353" s="86" t="str">
        <f t="shared" si="6"/>
        <v/>
      </c>
      <c r="H353" s="86"/>
      <c r="I353" s="63"/>
      <c r="J353" s="63"/>
      <c r="K353" s="63"/>
      <c r="L353" s="63"/>
      <c r="M353" s="63"/>
      <c r="N353" s="63"/>
      <c r="O353" s="63"/>
      <c r="P353" s="63"/>
      <c r="Q353" s="63"/>
      <c r="R353" s="63"/>
      <c r="S353" s="63"/>
      <c r="T353" s="63"/>
      <c r="U353" s="63"/>
      <c r="V353" s="63"/>
      <c r="W353" s="63"/>
      <c r="X353" s="63"/>
      <c r="Y353" s="63"/>
      <c r="Z353" s="63"/>
    </row>
    <row r="354">
      <c r="A354" s="87"/>
      <c r="B354" s="84" t="s">
        <v>97</v>
      </c>
      <c r="C354" s="84" t="s">
        <v>97</v>
      </c>
      <c r="D354" s="84" t="s">
        <v>97</v>
      </c>
      <c r="E354" s="63"/>
      <c r="F354" s="86"/>
      <c r="G354" s="86" t="str">
        <f t="shared" si="6"/>
        <v/>
      </c>
      <c r="H354" s="86"/>
      <c r="I354" s="63"/>
      <c r="J354" s="63"/>
      <c r="K354" s="63"/>
      <c r="L354" s="63"/>
      <c r="M354" s="63"/>
      <c r="N354" s="63"/>
      <c r="O354" s="63"/>
      <c r="P354" s="63"/>
      <c r="Q354" s="63"/>
      <c r="R354" s="63"/>
      <c r="S354" s="63"/>
      <c r="T354" s="63"/>
      <c r="U354" s="63"/>
      <c r="V354" s="63"/>
      <c r="W354" s="63"/>
      <c r="X354" s="63"/>
      <c r="Y354" s="63"/>
      <c r="Z354" s="63"/>
    </row>
    <row r="355">
      <c r="A355" s="87"/>
      <c r="B355" s="84" t="s">
        <v>97</v>
      </c>
      <c r="C355" s="84" t="s">
        <v>97</v>
      </c>
      <c r="D355" s="84" t="s">
        <v>97</v>
      </c>
      <c r="E355" s="63"/>
      <c r="F355" s="86"/>
      <c r="G355" s="86" t="str">
        <f t="shared" si="6"/>
        <v/>
      </c>
      <c r="H355" s="86"/>
      <c r="I355" s="63"/>
      <c r="J355" s="63"/>
      <c r="K355" s="63"/>
      <c r="L355" s="63"/>
      <c r="M355" s="63"/>
      <c r="N355" s="63"/>
      <c r="O355" s="63"/>
      <c r="P355" s="63"/>
      <c r="Q355" s="63"/>
      <c r="R355" s="63"/>
      <c r="S355" s="63"/>
      <c r="T355" s="63"/>
      <c r="U355" s="63"/>
      <c r="V355" s="63"/>
      <c r="W355" s="63"/>
      <c r="X355" s="63"/>
      <c r="Y355" s="63"/>
      <c r="Z355" s="63"/>
    </row>
    <row r="356">
      <c r="A356" s="87"/>
      <c r="B356" s="84" t="s">
        <v>97</v>
      </c>
      <c r="C356" s="84" t="s">
        <v>97</v>
      </c>
      <c r="D356" s="84" t="s">
        <v>97</v>
      </c>
      <c r="E356" s="63"/>
      <c r="F356" s="86"/>
      <c r="G356" s="86" t="str">
        <f t="shared" si="6"/>
        <v/>
      </c>
      <c r="H356" s="86"/>
      <c r="I356" s="63"/>
      <c r="J356" s="63"/>
      <c r="K356" s="63"/>
      <c r="L356" s="63"/>
      <c r="M356" s="63"/>
      <c r="N356" s="63"/>
      <c r="O356" s="63"/>
      <c r="P356" s="63"/>
      <c r="Q356" s="63"/>
      <c r="R356" s="63"/>
      <c r="S356" s="63"/>
      <c r="T356" s="63"/>
      <c r="U356" s="63"/>
      <c r="V356" s="63"/>
      <c r="W356" s="63"/>
      <c r="X356" s="63"/>
      <c r="Y356" s="63"/>
      <c r="Z356" s="63"/>
    </row>
    <row r="357">
      <c r="A357" s="87"/>
      <c r="B357" s="84" t="s">
        <v>97</v>
      </c>
      <c r="C357" s="84" t="s">
        <v>97</v>
      </c>
      <c r="D357" s="84" t="s">
        <v>97</v>
      </c>
      <c r="E357" s="63"/>
      <c r="F357" s="86"/>
      <c r="G357" s="86" t="str">
        <f t="shared" si="6"/>
        <v/>
      </c>
      <c r="H357" s="86"/>
      <c r="I357" s="63"/>
      <c r="J357" s="63"/>
      <c r="K357" s="63"/>
      <c r="L357" s="63"/>
      <c r="M357" s="63"/>
      <c r="N357" s="63"/>
      <c r="O357" s="63"/>
      <c r="P357" s="63"/>
      <c r="Q357" s="63"/>
      <c r="R357" s="63"/>
      <c r="S357" s="63"/>
      <c r="T357" s="63"/>
      <c r="U357" s="63"/>
      <c r="V357" s="63"/>
      <c r="W357" s="63"/>
      <c r="X357" s="63"/>
      <c r="Y357" s="63"/>
      <c r="Z357" s="63"/>
    </row>
    <row r="358">
      <c r="A358" s="87"/>
      <c r="B358" s="84" t="s">
        <v>97</v>
      </c>
      <c r="C358" s="84" t="s">
        <v>97</v>
      </c>
      <c r="D358" s="84" t="s">
        <v>97</v>
      </c>
      <c r="E358" s="63"/>
      <c r="F358" s="86"/>
      <c r="G358" s="86" t="str">
        <f t="shared" si="6"/>
        <v/>
      </c>
      <c r="H358" s="86"/>
      <c r="I358" s="63"/>
      <c r="J358" s="63"/>
      <c r="K358" s="63"/>
      <c r="L358" s="63"/>
      <c r="M358" s="63"/>
      <c r="N358" s="63"/>
      <c r="O358" s="63"/>
      <c r="P358" s="63"/>
      <c r="Q358" s="63"/>
      <c r="R358" s="63"/>
      <c r="S358" s="63"/>
      <c r="T358" s="63"/>
      <c r="U358" s="63"/>
      <c r="V358" s="63"/>
      <c r="W358" s="63"/>
      <c r="X358" s="63"/>
      <c r="Y358" s="63"/>
      <c r="Z358" s="63"/>
    </row>
    <row r="359">
      <c r="A359" s="87"/>
      <c r="B359" s="84" t="s">
        <v>97</v>
      </c>
      <c r="C359" s="84" t="s">
        <v>97</v>
      </c>
      <c r="D359" s="84" t="s">
        <v>97</v>
      </c>
      <c r="E359" s="63"/>
      <c r="F359" s="86"/>
      <c r="G359" s="86" t="str">
        <f t="shared" si="6"/>
        <v/>
      </c>
      <c r="H359" s="86"/>
      <c r="I359" s="63"/>
      <c r="J359" s="63"/>
      <c r="K359" s="63"/>
      <c r="L359" s="63"/>
      <c r="M359" s="63"/>
      <c r="N359" s="63"/>
      <c r="O359" s="63"/>
      <c r="P359" s="63"/>
      <c r="Q359" s="63"/>
      <c r="R359" s="63"/>
      <c r="S359" s="63"/>
      <c r="T359" s="63"/>
      <c r="U359" s="63"/>
      <c r="V359" s="63"/>
      <c r="W359" s="63"/>
      <c r="X359" s="63"/>
      <c r="Y359" s="63"/>
      <c r="Z359" s="63"/>
    </row>
    <row r="360">
      <c r="A360" s="87"/>
      <c r="B360" s="84" t="s">
        <v>97</v>
      </c>
      <c r="C360" s="84" t="s">
        <v>97</v>
      </c>
      <c r="D360" s="84" t="s">
        <v>97</v>
      </c>
      <c r="E360" s="63"/>
      <c r="F360" s="86"/>
      <c r="G360" s="86" t="str">
        <f t="shared" si="6"/>
        <v/>
      </c>
      <c r="H360" s="86"/>
      <c r="I360" s="63"/>
      <c r="J360" s="63"/>
      <c r="K360" s="63"/>
      <c r="L360" s="63"/>
      <c r="M360" s="63"/>
      <c r="N360" s="63"/>
      <c r="O360" s="63"/>
      <c r="P360" s="63"/>
      <c r="Q360" s="63"/>
      <c r="R360" s="63"/>
      <c r="S360" s="63"/>
      <c r="T360" s="63"/>
      <c r="U360" s="63"/>
      <c r="V360" s="63"/>
      <c r="W360" s="63"/>
      <c r="X360" s="63"/>
      <c r="Y360" s="63"/>
      <c r="Z360" s="63"/>
    </row>
    <row r="361">
      <c r="A361" s="87"/>
      <c r="B361" s="84" t="s">
        <v>97</v>
      </c>
      <c r="C361" s="84" t="s">
        <v>97</v>
      </c>
      <c r="D361" s="84" t="s">
        <v>97</v>
      </c>
      <c r="E361" s="63"/>
      <c r="F361" s="86"/>
      <c r="G361" s="86" t="str">
        <f t="shared" si="6"/>
        <v/>
      </c>
      <c r="H361" s="86"/>
      <c r="I361" s="63"/>
      <c r="J361" s="63"/>
      <c r="K361" s="63"/>
      <c r="L361" s="63"/>
      <c r="M361" s="63"/>
      <c r="N361" s="63"/>
      <c r="O361" s="63"/>
      <c r="P361" s="63"/>
      <c r="Q361" s="63"/>
      <c r="R361" s="63"/>
      <c r="S361" s="63"/>
      <c r="T361" s="63"/>
      <c r="U361" s="63"/>
      <c r="V361" s="63"/>
      <c r="W361" s="63"/>
      <c r="X361" s="63"/>
      <c r="Y361" s="63"/>
      <c r="Z361" s="63"/>
    </row>
    <row r="362">
      <c r="A362" s="87"/>
      <c r="B362" s="84" t="s">
        <v>97</v>
      </c>
      <c r="C362" s="84" t="s">
        <v>97</v>
      </c>
      <c r="D362" s="84" t="s">
        <v>97</v>
      </c>
      <c r="E362" s="63"/>
      <c r="F362" s="86"/>
      <c r="G362" s="86" t="str">
        <f t="shared" si="6"/>
        <v/>
      </c>
      <c r="H362" s="86"/>
      <c r="I362" s="63"/>
      <c r="J362" s="63"/>
      <c r="K362" s="63"/>
      <c r="L362" s="63"/>
      <c r="M362" s="63"/>
      <c r="N362" s="63"/>
      <c r="O362" s="63"/>
      <c r="P362" s="63"/>
      <c r="Q362" s="63"/>
      <c r="R362" s="63"/>
      <c r="S362" s="63"/>
      <c r="T362" s="63"/>
      <c r="U362" s="63"/>
      <c r="V362" s="63"/>
      <c r="W362" s="63"/>
      <c r="X362" s="63"/>
      <c r="Y362" s="63"/>
      <c r="Z362" s="63"/>
    </row>
    <row r="363">
      <c r="A363" s="87"/>
      <c r="B363" s="84" t="s">
        <v>97</v>
      </c>
      <c r="C363" s="84" t="s">
        <v>97</v>
      </c>
      <c r="D363" s="84" t="s">
        <v>97</v>
      </c>
      <c r="E363" s="63"/>
      <c r="F363" s="86"/>
      <c r="G363" s="86" t="str">
        <f t="shared" si="6"/>
        <v/>
      </c>
      <c r="H363" s="86"/>
      <c r="I363" s="63"/>
      <c r="J363" s="63"/>
      <c r="K363" s="63"/>
      <c r="L363" s="63"/>
      <c r="M363" s="63"/>
      <c r="N363" s="63"/>
      <c r="O363" s="63"/>
      <c r="P363" s="63"/>
      <c r="Q363" s="63"/>
      <c r="R363" s="63"/>
      <c r="S363" s="63"/>
      <c r="T363" s="63"/>
      <c r="U363" s="63"/>
      <c r="V363" s="63"/>
      <c r="W363" s="63"/>
      <c r="X363" s="63"/>
      <c r="Y363" s="63"/>
      <c r="Z363" s="63"/>
    </row>
    <row r="364">
      <c r="A364" s="87"/>
      <c r="B364" s="84" t="s">
        <v>97</v>
      </c>
      <c r="C364" s="84" t="s">
        <v>97</v>
      </c>
      <c r="D364" s="84" t="s">
        <v>97</v>
      </c>
      <c r="E364" s="63"/>
      <c r="F364" s="86"/>
      <c r="G364" s="86" t="str">
        <f t="shared" si="6"/>
        <v/>
      </c>
      <c r="H364" s="86"/>
      <c r="I364" s="63"/>
      <c r="J364" s="63"/>
      <c r="K364" s="63"/>
      <c r="L364" s="63"/>
      <c r="M364" s="63"/>
      <c r="N364" s="63"/>
      <c r="O364" s="63"/>
      <c r="P364" s="63"/>
      <c r="Q364" s="63"/>
      <c r="R364" s="63"/>
      <c r="S364" s="63"/>
      <c r="T364" s="63"/>
      <c r="U364" s="63"/>
      <c r="V364" s="63"/>
      <c r="W364" s="63"/>
      <c r="X364" s="63"/>
      <c r="Y364" s="63"/>
      <c r="Z364" s="63"/>
    </row>
    <row r="365">
      <c r="A365" s="87"/>
      <c r="B365" s="84" t="s">
        <v>97</v>
      </c>
      <c r="C365" s="84" t="s">
        <v>97</v>
      </c>
      <c r="D365" s="84" t="s">
        <v>97</v>
      </c>
      <c r="E365" s="63"/>
      <c r="F365" s="86"/>
      <c r="G365" s="86" t="str">
        <f t="shared" si="6"/>
        <v/>
      </c>
      <c r="H365" s="86"/>
      <c r="I365" s="63"/>
      <c r="J365" s="63"/>
      <c r="K365" s="63"/>
      <c r="L365" s="63"/>
      <c r="M365" s="63"/>
      <c r="N365" s="63"/>
      <c r="O365" s="63"/>
      <c r="P365" s="63"/>
      <c r="Q365" s="63"/>
      <c r="R365" s="63"/>
      <c r="S365" s="63"/>
      <c r="T365" s="63"/>
      <c r="U365" s="63"/>
      <c r="V365" s="63"/>
      <c r="W365" s="63"/>
      <c r="X365" s="63"/>
      <c r="Y365" s="63"/>
      <c r="Z365" s="63"/>
    </row>
    <row r="366">
      <c r="A366" s="87"/>
      <c r="B366" s="84" t="s">
        <v>97</v>
      </c>
      <c r="C366" s="84" t="s">
        <v>97</v>
      </c>
      <c r="D366" s="84" t="s">
        <v>97</v>
      </c>
      <c r="E366" s="63"/>
      <c r="F366" s="86"/>
      <c r="G366" s="86" t="str">
        <f t="shared" si="6"/>
        <v/>
      </c>
      <c r="H366" s="86"/>
      <c r="I366" s="63"/>
      <c r="J366" s="63"/>
      <c r="K366" s="63"/>
      <c r="L366" s="63"/>
      <c r="M366" s="63"/>
      <c r="N366" s="63"/>
      <c r="O366" s="63"/>
      <c r="P366" s="63"/>
      <c r="Q366" s="63"/>
      <c r="R366" s="63"/>
      <c r="S366" s="63"/>
      <c r="T366" s="63"/>
      <c r="U366" s="63"/>
      <c r="V366" s="63"/>
      <c r="W366" s="63"/>
      <c r="X366" s="63"/>
      <c r="Y366" s="63"/>
      <c r="Z366" s="63"/>
    </row>
    <row r="367">
      <c r="A367" s="87"/>
      <c r="B367" s="84" t="s">
        <v>97</v>
      </c>
      <c r="C367" s="84" t="s">
        <v>97</v>
      </c>
      <c r="D367" s="84" t="s">
        <v>97</v>
      </c>
      <c r="E367" s="63"/>
      <c r="F367" s="86"/>
      <c r="G367" s="86" t="str">
        <f t="shared" si="6"/>
        <v/>
      </c>
      <c r="H367" s="86"/>
      <c r="I367" s="63"/>
      <c r="J367" s="63"/>
      <c r="K367" s="63"/>
      <c r="L367" s="63"/>
      <c r="M367" s="63"/>
      <c r="N367" s="63"/>
      <c r="O367" s="63"/>
      <c r="P367" s="63"/>
      <c r="Q367" s="63"/>
      <c r="R367" s="63"/>
      <c r="S367" s="63"/>
      <c r="T367" s="63"/>
      <c r="U367" s="63"/>
      <c r="V367" s="63"/>
      <c r="W367" s="63"/>
      <c r="X367" s="63"/>
      <c r="Y367" s="63"/>
      <c r="Z367" s="63"/>
    </row>
    <row r="368">
      <c r="A368" s="87"/>
      <c r="B368" s="84" t="s">
        <v>97</v>
      </c>
      <c r="C368" s="84" t="s">
        <v>97</v>
      </c>
      <c r="D368" s="84" t="s">
        <v>97</v>
      </c>
      <c r="E368" s="63"/>
      <c r="F368" s="86"/>
      <c r="G368" s="86" t="str">
        <f t="shared" si="6"/>
        <v/>
      </c>
      <c r="H368" s="86"/>
      <c r="I368" s="63"/>
      <c r="J368" s="63"/>
      <c r="K368" s="63"/>
      <c r="L368" s="63"/>
      <c r="M368" s="63"/>
      <c r="N368" s="63"/>
      <c r="O368" s="63"/>
      <c r="P368" s="63"/>
      <c r="Q368" s="63"/>
      <c r="R368" s="63"/>
      <c r="S368" s="63"/>
      <c r="T368" s="63"/>
      <c r="U368" s="63"/>
      <c r="V368" s="63"/>
      <c r="W368" s="63"/>
      <c r="X368" s="63"/>
      <c r="Y368" s="63"/>
      <c r="Z368" s="63"/>
    </row>
    <row r="369">
      <c r="A369" s="87"/>
      <c r="B369" s="84" t="s">
        <v>97</v>
      </c>
      <c r="C369" s="84" t="s">
        <v>97</v>
      </c>
      <c r="D369" s="84" t="s">
        <v>97</v>
      </c>
      <c r="E369" s="63"/>
      <c r="F369" s="86"/>
      <c r="G369" s="86" t="str">
        <f t="shared" si="6"/>
        <v/>
      </c>
      <c r="H369" s="86"/>
      <c r="I369" s="63"/>
      <c r="J369" s="63"/>
      <c r="K369" s="63"/>
      <c r="L369" s="63"/>
      <c r="M369" s="63"/>
      <c r="N369" s="63"/>
      <c r="O369" s="63"/>
      <c r="P369" s="63"/>
      <c r="Q369" s="63"/>
      <c r="R369" s="63"/>
      <c r="S369" s="63"/>
      <c r="T369" s="63"/>
      <c r="U369" s="63"/>
      <c r="V369" s="63"/>
      <c r="W369" s="63"/>
      <c r="X369" s="63"/>
      <c r="Y369" s="63"/>
      <c r="Z369" s="63"/>
    </row>
    <row r="370">
      <c r="A370" s="87"/>
      <c r="B370" s="84" t="s">
        <v>97</v>
      </c>
      <c r="C370" s="84" t="s">
        <v>97</v>
      </c>
      <c r="D370" s="84" t="s">
        <v>97</v>
      </c>
      <c r="E370" s="63"/>
      <c r="F370" s="86"/>
      <c r="G370" s="86" t="str">
        <f t="shared" si="6"/>
        <v/>
      </c>
      <c r="H370" s="86"/>
      <c r="I370" s="63"/>
      <c r="J370" s="63"/>
      <c r="K370" s="63"/>
      <c r="L370" s="63"/>
      <c r="M370" s="63"/>
      <c r="N370" s="63"/>
      <c r="O370" s="63"/>
      <c r="P370" s="63"/>
      <c r="Q370" s="63"/>
      <c r="R370" s="63"/>
      <c r="S370" s="63"/>
      <c r="T370" s="63"/>
      <c r="U370" s="63"/>
      <c r="V370" s="63"/>
      <c r="W370" s="63"/>
      <c r="X370" s="63"/>
      <c r="Y370" s="63"/>
      <c r="Z370" s="63"/>
    </row>
    <row r="371">
      <c r="A371" s="87"/>
      <c r="B371" s="84" t="s">
        <v>97</v>
      </c>
      <c r="C371" s="84" t="s">
        <v>97</v>
      </c>
      <c r="D371" s="84" t="s">
        <v>97</v>
      </c>
      <c r="E371" s="63"/>
      <c r="F371" s="86"/>
      <c r="G371" s="86" t="str">
        <f t="shared" si="6"/>
        <v/>
      </c>
      <c r="H371" s="86"/>
      <c r="I371" s="63"/>
      <c r="J371" s="63"/>
      <c r="K371" s="63"/>
      <c r="L371" s="63"/>
      <c r="M371" s="63"/>
      <c r="N371" s="63"/>
      <c r="O371" s="63"/>
      <c r="P371" s="63"/>
      <c r="Q371" s="63"/>
      <c r="R371" s="63"/>
      <c r="S371" s="63"/>
      <c r="T371" s="63"/>
      <c r="U371" s="63"/>
      <c r="V371" s="63"/>
      <c r="W371" s="63"/>
      <c r="X371" s="63"/>
      <c r="Y371" s="63"/>
      <c r="Z371" s="63"/>
    </row>
    <row r="372">
      <c r="A372" s="87"/>
      <c r="B372" s="84" t="s">
        <v>97</v>
      </c>
      <c r="C372" s="84" t="s">
        <v>97</v>
      </c>
      <c r="D372" s="84" t="s">
        <v>97</v>
      </c>
      <c r="E372" s="63"/>
      <c r="F372" s="86"/>
      <c r="G372" s="86" t="str">
        <f t="shared" si="6"/>
        <v/>
      </c>
      <c r="H372" s="86"/>
      <c r="I372" s="63"/>
      <c r="J372" s="63"/>
      <c r="K372" s="63"/>
      <c r="L372" s="63"/>
      <c r="M372" s="63"/>
      <c r="N372" s="63"/>
      <c r="O372" s="63"/>
      <c r="P372" s="63"/>
      <c r="Q372" s="63"/>
      <c r="R372" s="63"/>
      <c r="S372" s="63"/>
      <c r="T372" s="63"/>
      <c r="U372" s="63"/>
      <c r="V372" s="63"/>
      <c r="W372" s="63"/>
      <c r="X372" s="63"/>
      <c r="Y372" s="63"/>
      <c r="Z372" s="63"/>
    </row>
    <row r="373">
      <c r="A373" s="87"/>
      <c r="B373" s="84" t="s">
        <v>97</v>
      </c>
      <c r="C373" s="84" t="s">
        <v>97</v>
      </c>
      <c r="D373" s="84" t="s">
        <v>97</v>
      </c>
      <c r="E373" s="63"/>
      <c r="F373" s="86"/>
      <c r="G373" s="86" t="str">
        <f t="shared" si="6"/>
        <v/>
      </c>
      <c r="H373" s="86"/>
      <c r="I373" s="63"/>
      <c r="J373" s="63"/>
      <c r="K373" s="63"/>
      <c r="L373" s="63"/>
      <c r="M373" s="63"/>
      <c r="N373" s="63"/>
      <c r="O373" s="63"/>
      <c r="P373" s="63"/>
      <c r="Q373" s="63"/>
      <c r="R373" s="63"/>
      <c r="S373" s="63"/>
      <c r="T373" s="63"/>
      <c r="U373" s="63"/>
      <c r="V373" s="63"/>
      <c r="W373" s="63"/>
      <c r="X373" s="63"/>
      <c r="Y373" s="63"/>
      <c r="Z373" s="63"/>
    </row>
    <row r="374">
      <c r="A374" s="87"/>
      <c r="B374" s="84" t="s">
        <v>97</v>
      </c>
      <c r="C374" s="84" t="s">
        <v>97</v>
      </c>
      <c r="D374" s="84" t="s">
        <v>97</v>
      </c>
      <c r="E374" s="63"/>
      <c r="F374" s="86"/>
      <c r="G374" s="86" t="str">
        <f t="shared" si="6"/>
        <v/>
      </c>
      <c r="H374" s="86"/>
      <c r="I374" s="63"/>
      <c r="J374" s="63"/>
      <c r="K374" s="63"/>
      <c r="L374" s="63"/>
      <c r="M374" s="63"/>
      <c r="N374" s="63"/>
      <c r="O374" s="63"/>
      <c r="P374" s="63"/>
      <c r="Q374" s="63"/>
      <c r="R374" s="63"/>
      <c r="S374" s="63"/>
      <c r="T374" s="63"/>
      <c r="U374" s="63"/>
      <c r="V374" s="63"/>
      <c r="W374" s="63"/>
      <c r="X374" s="63"/>
      <c r="Y374" s="63"/>
      <c r="Z374" s="63"/>
    </row>
    <row r="375">
      <c r="A375" s="87"/>
      <c r="B375" s="84" t="s">
        <v>97</v>
      </c>
      <c r="C375" s="84" t="s">
        <v>97</v>
      </c>
      <c r="D375" s="84" t="s">
        <v>97</v>
      </c>
      <c r="E375" s="63"/>
      <c r="F375" s="86"/>
      <c r="G375" s="86" t="str">
        <f t="shared" si="6"/>
        <v/>
      </c>
      <c r="H375" s="86"/>
      <c r="I375" s="63"/>
      <c r="J375" s="63"/>
      <c r="K375" s="63"/>
      <c r="L375" s="63"/>
      <c r="M375" s="63"/>
      <c r="N375" s="63"/>
      <c r="O375" s="63"/>
      <c r="P375" s="63"/>
      <c r="Q375" s="63"/>
      <c r="R375" s="63"/>
      <c r="S375" s="63"/>
      <c r="T375" s="63"/>
      <c r="U375" s="63"/>
      <c r="V375" s="63"/>
      <c r="W375" s="63"/>
      <c r="X375" s="63"/>
      <c r="Y375" s="63"/>
      <c r="Z375" s="63"/>
    </row>
    <row r="376">
      <c r="A376" s="87"/>
      <c r="B376" s="84" t="s">
        <v>97</v>
      </c>
      <c r="C376" s="84" t="s">
        <v>97</v>
      </c>
      <c r="D376" s="84" t="s">
        <v>97</v>
      </c>
      <c r="E376" s="63"/>
      <c r="F376" s="86"/>
      <c r="G376" s="86" t="str">
        <f t="shared" si="6"/>
        <v/>
      </c>
      <c r="H376" s="86"/>
      <c r="I376" s="63"/>
      <c r="J376" s="63"/>
      <c r="K376" s="63"/>
      <c r="L376" s="63"/>
      <c r="M376" s="63"/>
      <c r="N376" s="63"/>
      <c r="O376" s="63"/>
      <c r="P376" s="63"/>
      <c r="Q376" s="63"/>
      <c r="R376" s="63"/>
      <c r="S376" s="63"/>
      <c r="T376" s="63"/>
      <c r="U376" s="63"/>
      <c r="V376" s="63"/>
      <c r="W376" s="63"/>
      <c r="X376" s="63"/>
      <c r="Y376" s="63"/>
      <c r="Z376" s="63"/>
    </row>
    <row r="377">
      <c r="A377" s="87"/>
      <c r="B377" s="84" t="s">
        <v>97</v>
      </c>
      <c r="C377" s="84" t="s">
        <v>97</v>
      </c>
      <c r="D377" s="84" t="s">
        <v>97</v>
      </c>
      <c r="E377" s="63"/>
      <c r="F377" s="86"/>
      <c r="G377" s="86" t="str">
        <f t="shared" si="6"/>
        <v/>
      </c>
      <c r="H377" s="86"/>
      <c r="I377" s="63"/>
      <c r="J377" s="63"/>
      <c r="K377" s="63"/>
      <c r="L377" s="63"/>
      <c r="M377" s="63"/>
      <c r="N377" s="63"/>
      <c r="O377" s="63"/>
      <c r="P377" s="63"/>
      <c r="Q377" s="63"/>
      <c r="R377" s="63"/>
      <c r="S377" s="63"/>
      <c r="T377" s="63"/>
      <c r="U377" s="63"/>
      <c r="V377" s="63"/>
      <c r="W377" s="63"/>
      <c r="X377" s="63"/>
      <c r="Y377" s="63"/>
      <c r="Z377" s="63"/>
    </row>
    <row r="378">
      <c r="A378" s="87"/>
      <c r="B378" s="84" t="s">
        <v>97</v>
      </c>
      <c r="C378" s="84" t="s">
        <v>97</v>
      </c>
      <c r="D378" s="84" t="s">
        <v>97</v>
      </c>
      <c r="E378" s="63"/>
      <c r="F378" s="86"/>
      <c r="G378" s="86" t="str">
        <f t="shared" si="6"/>
        <v/>
      </c>
      <c r="H378" s="86"/>
      <c r="I378" s="63"/>
      <c r="J378" s="63"/>
      <c r="K378" s="63"/>
      <c r="L378" s="63"/>
      <c r="M378" s="63"/>
      <c r="N378" s="63"/>
      <c r="O378" s="63"/>
      <c r="P378" s="63"/>
      <c r="Q378" s="63"/>
      <c r="R378" s="63"/>
      <c r="S378" s="63"/>
      <c r="T378" s="63"/>
      <c r="U378" s="63"/>
      <c r="V378" s="63"/>
      <c r="W378" s="63"/>
      <c r="X378" s="63"/>
      <c r="Y378" s="63"/>
      <c r="Z378" s="63"/>
    </row>
    <row r="379">
      <c r="A379" s="87"/>
      <c r="B379" s="84" t="s">
        <v>97</v>
      </c>
      <c r="C379" s="84" t="s">
        <v>97</v>
      </c>
      <c r="D379" s="84" t="s">
        <v>97</v>
      </c>
      <c r="E379" s="63"/>
      <c r="F379" s="86"/>
      <c r="G379" s="86" t="str">
        <f t="shared" si="6"/>
        <v/>
      </c>
      <c r="H379" s="86"/>
      <c r="I379" s="63"/>
      <c r="J379" s="63"/>
      <c r="K379" s="63"/>
      <c r="L379" s="63"/>
      <c r="M379" s="63"/>
      <c r="N379" s="63"/>
      <c r="O379" s="63"/>
      <c r="P379" s="63"/>
      <c r="Q379" s="63"/>
      <c r="R379" s="63"/>
      <c r="S379" s="63"/>
      <c r="T379" s="63"/>
      <c r="U379" s="63"/>
      <c r="V379" s="63"/>
      <c r="W379" s="63"/>
      <c r="X379" s="63"/>
      <c r="Y379" s="63"/>
      <c r="Z379" s="63"/>
    </row>
    <row r="380">
      <c r="A380" s="87"/>
      <c r="B380" s="84" t="s">
        <v>97</v>
      </c>
      <c r="C380" s="84" t="s">
        <v>97</v>
      </c>
      <c r="D380" s="84" t="s">
        <v>97</v>
      </c>
      <c r="E380" s="63"/>
      <c r="F380" s="86"/>
      <c r="G380" s="86" t="str">
        <f t="shared" si="6"/>
        <v/>
      </c>
      <c r="H380" s="86"/>
      <c r="I380" s="63"/>
      <c r="J380" s="63"/>
      <c r="K380" s="63"/>
      <c r="L380" s="63"/>
      <c r="M380" s="63"/>
      <c r="N380" s="63"/>
      <c r="O380" s="63"/>
      <c r="P380" s="63"/>
      <c r="Q380" s="63"/>
      <c r="R380" s="63"/>
      <c r="S380" s="63"/>
      <c r="T380" s="63"/>
      <c r="U380" s="63"/>
      <c r="V380" s="63"/>
      <c r="W380" s="63"/>
      <c r="X380" s="63"/>
      <c r="Y380" s="63"/>
      <c r="Z380" s="63"/>
    </row>
    <row r="381">
      <c r="A381" s="87"/>
      <c r="B381" s="84" t="s">
        <v>97</v>
      </c>
      <c r="C381" s="84" t="s">
        <v>97</v>
      </c>
      <c r="D381" s="84" t="s">
        <v>97</v>
      </c>
      <c r="E381" s="63"/>
      <c r="F381" s="86"/>
      <c r="G381" s="86" t="str">
        <f t="shared" si="6"/>
        <v/>
      </c>
      <c r="H381" s="86"/>
      <c r="I381" s="63"/>
      <c r="J381" s="63"/>
      <c r="K381" s="63"/>
      <c r="L381" s="63"/>
      <c r="M381" s="63"/>
      <c r="N381" s="63"/>
      <c r="O381" s="63"/>
      <c r="P381" s="63"/>
      <c r="Q381" s="63"/>
      <c r="R381" s="63"/>
      <c r="S381" s="63"/>
      <c r="T381" s="63"/>
      <c r="U381" s="63"/>
      <c r="V381" s="63"/>
      <c r="W381" s="63"/>
      <c r="X381" s="63"/>
      <c r="Y381" s="63"/>
      <c r="Z381" s="63"/>
    </row>
    <row r="382">
      <c r="A382" s="87"/>
      <c r="B382" s="84" t="s">
        <v>97</v>
      </c>
      <c r="C382" s="84" t="s">
        <v>97</v>
      </c>
      <c r="D382" s="84" t="s">
        <v>97</v>
      </c>
      <c r="E382" s="63"/>
      <c r="F382" s="86"/>
      <c r="G382" s="86" t="str">
        <f t="shared" si="6"/>
        <v/>
      </c>
      <c r="H382" s="86"/>
      <c r="I382" s="63"/>
      <c r="J382" s="63"/>
      <c r="K382" s="63"/>
      <c r="L382" s="63"/>
      <c r="M382" s="63"/>
      <c r="N382" s="63"/>
      <c r="O382" s="63"/>
      <c r="P382" s="63"/>
      <c r="Q382" s="63"/>
      <c r="R382" s="63"/>
      <c r="S382" s="63"/>
      <c r="T382" s="63"/>
      <c r="U382" s="63"/>
      <c r="V382" s="63"/>
      <c r="W382" s="63"/>
      <c r="X382" s="63"/>
      <c r="Y382" s="63"/>
      <c r="Z382" s="63"/>
    </row>
    <row r="383">
      <c r="A383" s="87"/>
      <c r="B383" s="84" t="s">
        <v>97</v>
      </c>
      <c r="C383" s="84" t="s">
        <v>97</v>
      </c>
      <c r="D383" s="84" t="s">
        <v>97</v>
      </c>
      <c r="E383" s="63"/>
      <c r="F383" s="86"/>
      <c r="G383" s="86" t="str">
        <f t="shared" si="6"/>
        <v/>
      </c>
      <c r="H383" s="86"/>
      <c r="I383" s="63"/>
      <c r="J383" s="63"/>
      <c r="K383" s="63"/>
      <c r="L383" s="63"/>
      <c r="M383" s="63"/>
      <c r="N383" s="63"/>
      <c r="O383" s="63"/>
      <c r="P383" s="63"/>
      <c r="Q383" s="63"/>
      <c r="R383" s="63"/>
      <c r="S383" s="63"/>
      <c r="T383" s="63"/>
      <c r="U383" s="63"/>
      <c r="V383" s="63"/>
      <c r="W383" s="63"/>
      <c r="X383" s="63"/>
      <c r="Y383" s="63"/>
      <c r="Z383" s="63"/>
    </row>
    <row r="384">
      <c r="A384" s="87"/>
      <c r="B384" s="84" t="s">
        <v>97</v>
      </c>
      <c r="C384" s="84" t="s">
        <v>97</v>
      </c>
      <c r="D384" s="84" t="s">
        <v>97</v>
      </c>
      <c r="E384" s="63"/>
      <c r="F384" s="86"/>
      <c r="G384" s="86" t="str">
        <f t="shared" si="6"/>
        <v/>
      </c>
      <c r="H384" s="86"/>
      <c r="I384" s="63"/>
      <c r="J384" s="63"/>
      <c r="K384" s="63"/>
      <c r="L384" s="63"/>
      <c r="M384" s="63"/>
      <c r="N384" s="63"/>
      <c r="O384" s="63"/>
      <c r="P384" s="63"/>
      <c r="Q384" s="63"/>
      <c r="R384" s="63"/>
      <c r="S384" s="63"/>
      <c r="T384" s="63"/>
      <c r="U384" s="63"/>
      <c r="V384" s="63"/>
      <c r="W384" s="63"/>
      <c r="X384" s="63"/>
      <c r="Y384" s="63"/>
      <c r="Z384" s="63"/>
    </row>
    <row r="385">
      <c r="A385" s="87"/>
      <c r="B385" s="84" t="s">
        <v>97</v>
      </c>
      <c r="C385" s="84" t="s">
        <v>97</v>
      </c>
      <c r="D385" s="84" t="s">
        <v>97</v>
      </c>
      <c r="E385" s="63"/>
      <c r="F385" s="86"/>
      <c r="G385" s="86" t="str">
        <f t="shared" si="6"/>
        <v/>
      </c>
      <c r="H385" s="86"/>
      <c r="I385" s="63"/>
      <c r="J385" s="63"/>
      <c r="K385" s="63"/>
      <c r="L385" s="63"/>
      <c r="M385" s="63"/>
      <c r="N385" s="63"/>
      <c r="O385" s="63"/>
      <c r="P385" s="63"/>
      <c r="Q385" s="63"/>
      <c r="R385" s="63"/>
      <c r="S385" s="63"/>
      <c r="T385" s="63"/>
      <c r="U385" s="63"/>
      <c r="V385" s="63"/>
      <c r="W385" s="63"/>
      <c r="X385" s="63"/>
      <c r="Y385" s="63"/>
      <c r="Z385" s="63"/>
    </row>
    <row r="386">
      <c r="A386" s="87"/>
      <c r="B386" s="84" t="s">
        <v>97</v>
      </c>
      <c r="C386" s="84" t="s">
        <v>97</v>
      </c>
      <c r="D386" s="84" t="s">
        <v>97</v>
      </c>
      <c r="E386" s="63"/>
      <c r="F386" s="86"/>
      <c r="G386" s="86" t="str">
        <f t="shared" si="6"/>
        <v/>
      </c>
      <c r="H386" s="86"/>
      <c r="I386" s="63"/>
      <c r="J386" s="63"/>
      <c r="K386" s="63"/>
      <c r="L386" s="63"/>
      <c r="M386" s="63"/>
      <c r="N386" s="63"/>
      <c r="O386" s="63"/>
      <c r="P386" s="63"/>
      <c r="Q386" s="63"/>
      <c r="R386" s="63"/>
      <c r="S386" s="63"/>
      <c r="T386" s="63"/>
      <c r="U386" s="63"/>
      <c r="V386" s="63"/>
      <c r="W386" s="63"/>
      <c r="X386" s="63"/>
      <c r="Y386" s="63"/>
      <c r="Z386" s="63"/>
    </row>
    <row r="387">
      <c r="A387" s="87"/>
      <c r="B387" s="84" t="s">
        <v>97</v>
      </c>
      <c r="C387" s="84" t="s">
        <v>97</v>
      </c>
      <c r="D387" s="84" t="s">
        <v>97</v>
      </c>
      <c r="E387" s="63"/>
      <c r="F387" s="86"/>
      <c r="G387" s="86" t="str">
        <f t="shared" si="6"/>
        <v/>
      </c>
      <c r="H387" s="86"/>
      <c r="I387" s="63"/>
      <c r="J387" s="63"/>
      <c r="K387" s="63"/>
      <c r="L387" s="63"/>
      <c r="M387" s="63"/>
      <c r="N387" s="63"/>
      <c r="O387" s="63"/>
      <c r="P387" s="63"/>
      <c r="Q387" s="63"/>
      <c r="R387" s="63"/>
      <c r="S387" s="63"/>
      <c r="T387" s="63"/>
      <c r="U387" s="63"/>
      <c r="V387" s="63"/>
      <c r="W387" s="63"/>
      <c r="X387" s="63"/>
      <c r="Y387" s="63"/>
      <c r="Z387" s="63"/>
    </row>
    <row r="388">
      <c r="A388" s="87"/>
      <c r="B388" s="84" t="s">
        <v>97</v>
      </c>
      <c r="C388" s="84" t="s">
        <v>97</v>
      </c>
      <c r="D388" s="84" t="s">
        <v>97</v>
      </c>
      <c r="E388" s="63"/>
      <c r="F388" s="86"/>
      <c r="G388" s="86" t="str">
        <f t="shared" si="6"/>
        <v/>
      </c>
      <c r="H388" s="86"/>
      <c r="I388" s="63"/>
      <c r="J388" s="63"/>
      <c r="K388" s="63"/>
      <c r="L388" s="63"/>
      <c r="M388" s="63"/>
      <c r="N388" s="63"/>
      <c r="O388" s="63"/>
      <c r="P388" s="63"/>
      <c r="Q388" s="63"/>
      <c r="R388" s="63"/>
      <c r="S388" s="63"/>
      <c r="T388" s="63"/>
      <c r="U388" s="63"/>
      <c r="V388" s="63"/>
      <c r="W388" s="63"/>
      <c r="X388" s="63"/>
      <c r="Y388" s="63"/>
      <c r="Z388" s="63"/>
    </row>
    <row r="389">
      <c r="A389" s="87"/>
      <c r="B389" s="84" t="s">
        <v>97</v>
      </c>
      <c r="C389" s="84" t="s">
        <v>97</v>
      </c>
      <c r="D389" s="84" t="s">
        <v>97</v>
      </c>
      <c r="E389" s="63"/>
      <c r="F389" s="86"/>
      <c r="G389" s="86" t="str">
        <f t="shared" si="6"/>
        <v/>
      </c>
      <c r="H389" s="86"/>
      <c r="I389" s="63"/>
      <c r="J389" s="63"/>
      <c r="K389" s="63"/>
      <c r="L389" s="63"/>
      <c r="M389" s="63"/>
      <c r="N389" s="63"/>
      <c r="O389" s="63"/>
      <c r="P389" s="63"/>
      <c r="Q389" s="63"/>
      <c r="R389" s="63"/>
      <c r="S389" s="63"/>
      <c r="T389" s="63"/>
      <c r="U389" s="63"/>
      <c r="V389" s="63"/>
      <c r="W389" s="63"/>
      <c r="X389" s="63"/>
      <c r="Y389" s="63"/>
      <c r="Z389" s="63"/>
    </row>
    <row r="390">
      <c r="A390" s="87"/>
      <c r="B390" s="84" t="s">
        <v>97</v>
      </c>
      <c r="C390" s="84" t="s">
        <v>97</v>
      </c>
      <c r="D390" s="84" t="s">
        <v>97</v>
      </c>
      <c r="E390" s="63"/>
      <c r="F390" s="86"/>
      <c r="G390" s="86" t="str">
        <f t="shared" si="6"/>
        <v/>
      </c>
      <c r="H390" s="86"/>
      <c r="I390" s="63"/>
      <c r="J390" s="63"/>
      <c r="K390" s="63"/>
      <c r="L390" s="63"/>
      <c r="M390" s="63"/>
      <c r="N390" s="63"/>
      <c r="O390" s="63"/>
      <c r="P390" s="63"/>
      <c r="Q390" s="63"/>
      <c r="R390" s="63"/>
      <c r="S390" s="63"/>
      <c r="T390" s="63"/>
      <c r="U390" s="63"/>
      <c r="V390" s="63"/>
      <c r="W390" s="63"/>
      <c r="X390" s="63"/>
      <c r="Y390" s="63"/>
      <c r="Z390" s="63"/>
    </row>
    <row r="391">
      <c r="A391" s="87"/>
      <c r="B391" s="84" t="s">
        <v>97</v>
      </c>
      <c r="C391" s="84" t="s">
        <v>97</v>
      </c>
      <c r="D391" s="84" t="s">
        <v>97</v>
      </c>
      <c r="E391" s="63"/>
      <c r="F391" s="86"/>
      <c r="G391" s="86" t="str">
        <f t="shared" si="6"/>
        <v/>
      </c>
      <c r="H391" s="86"/>
      <c r="I391" s="63"/>
      <c r="J391" s="63"/>
      <c r="K391" s="63"/>
      <c r="L391" s="63"/>
      <c r="M391" s="63"/>
      <c r="N391" s="63"/>
      <c r="O391" s="63"/>
      <c r="P391" s="63"/>
      <c r="Q391" s="63"/>
      <c r="R391" s="63"/>
      <c r="S391" s="63"/>
      <c r="T391" s="63"/>
      <c r="U391" s="63"/>
      <c r="V391" s="63"/>
      <c r="W391" s="63"/>
      <c r="X391" s="63"/>
      <c r="Y391" s="63"/>
      <c r="Z391" s="63"/>
    </row>
    <row r="392">
      <c r="A392" s="87"/>
      <c r="B392" s="84" t="s">
        <v>97</v>
      </c>
      <c r="C392" s="84" t="s">
        <v>97</v>
      </c>
      <c r="D392" s="84" t="s">
        <v>97</v>
      </c>
      <c r="E392" s="63"/>
      <c r="F392" s="86"/>
      <c r="G392" s="86" t="str">
        <f t="shared" si="6"/>
        <v/>
      </c>
      <c r="H392" s="86"/>
      <c r="I392" s="63"/>
      <c r="J392" s="63"/>
      <c r="K392" s="63"/>
      <c r="L392" s="63"/>
      <c r="M392" s="63"/>
      <c r="N392" s="63"/>
      <c r="O392" s="63"/>
      <c r="P392" s="63"/>
      <c r="Q392" s="63"/>
      <c r="R392" s="63"/>
      <c r="S392" s="63"/>
      <c r="T392" s="63"/>
      <c r="U392" s="63"/>
      <c r="V392" s="63"/>
      <c r="W392" s="63"/>
      <c r="X392" s="63"/>
      <c r="Y392" s="63"/>
      <c r="Z392" s="63"/>
    </row>
    <row r="393">
      <c r="A393" s="87"/>
      <c r="B393" s="84" t="s">
        <v>97</v>
      </c>
      <c r="C393" s="84" t="s">
        <v>97</v>
      </c>
      <c r="D393" s="84" t="s">
        <v>97</v>
      </c>
      <c r="E393" s="63"/>
      <c r="F393" s="86"/>
      <c r="G393" s="86" t="str">
        <f t="shared" si="6"/>
        <v/>
      </c>
      <c r="H393" s="86"/>
      <c r="I393" s="63"/>
      <c r="J393" s="63"/>
      <c r="K393" s="63"/>
      <c r="L393" s="63"/>
      <c r="M393" s="63"/>
      <c r="N393" s="63"/>
      <c r="O393" s="63"/>
      <c r="P393" s="63"/>
      <c r="Q393" s="63"/>
      <c r="R393" s="63"/>
      <c r="S393" s="63"/>
      <c r="T393" s="63"/>
      <c r="U393" s="63"/>
      <c r="V393" s="63"/>
      <c r="W393" s="63"/>
      <c r="X393" s="63"/>
      <c r="Y393" s="63"/>
      <c r="Z393" s="63"/>
    </row>
    <row r="394">
      <c r="A394" s="87"/>
      <c r="B394" s="84" t="s">
        <v>97</v>
      </c>
      <c r="C394" s="84" t="s">
        <v>97</v>
      </c>
      <c r="D394" s="84" t="s">
        <v>97</v>
      </c>
      <c r="E394" s="63"/>
      <c r="F394" s="86"/>
      <c r="G394" s="86" t="str">
        <f t="shared" si="6"/>
        <v/>
      </c>
      <c r="H394" s="86"/>
      <c r="I394" s="63"/>
      <c r="J394" s="63"/>
      <c r="K394" s="63"/>
      <c r="L394" s="63"/>
      <c r="M394" s="63"/>
      <c r="N394" s="63"/>
      <c r="O394" s="63"/>
      <c r="P394" s="63"/>
      <c r="Q394" s="63"/>
      <c r="R394" s="63"/>
      <c r="S394" s="63"/>
      <c r="T394" s="63"/>
      <c r="U394" s="63"/>
      <c r="V394" s="63"/>
      <c r="W394" s="63"/>
      <c r="X394" s="63"/>
      <c r="Y394" s="63"/>
      <c r="Z394" s="63"/>
    </row>
    <row r="395">
      <c r="A395" s="87"/>
      <c r="B395" s="84" t="s">
        <v>97</v>
      </c>
      <c r="C395" s="84" t="s">
        <v>97</v>
      </c>
      <c r="D395" s="84" t="s">
        <v>97</v>
      </c>
      <c r="E395" s="63"/>
      <c r="F395" s="86"/>
      <c r="G395" s="86" t="str">
        <f t="shared" si="6"/>
        <v/>
      </c>
      <c r="H395" s="86"/>
      <c r="I395" s="63"/>
      <c r="J395" s="63"/>
      <c r="K395" s="63"/>
      <c r="L395" s="63"/>
      <c r="M395" s="63"/>
      <c r="N395" s="63"/>
      <c r="O395" s="63"/>
      <c r="P395" s="63"/>
      <c r="Q395" s="63"/>
      <c r="R395" s="63"/>
      <c r="S395" s="63"/>
      <c r="T395" s="63"/>
      <c r="U395" s="63"/>
      <c r="V395" s="63"/>
      <c r="W395" s="63"/>
      <c r="X395" s="63"/>
      <c r="Y395" s="63"/>
      <c r="Z395" s="63"/>
    </row>
    <row r="396">
      <c r="A396" s="87"/>
      <c r="B396" s="84" t="s">
        <v>97</v>
      </c>
      <c r="C396" s="84" t="s">
        <v>97</v>
      </c>
      <c r="D396" s="84" t="s">
        <v>97</v>
      </c>
      <c r="E396" s="63"/>
      <c r="F396" s="86"/>
      <c r="G396" s="86" t="str">
        <f t="shared" si="6"/>
        <v/>
      </c>
      <c r="H396" s="86"/>
      <c r="I396" s="63"/>
      <c r="J396" s="63"/>
      <c r="K396" s="63"/>
      <c r="L396" s="63"/>
      <c r="M396" s="63"/>
      <c r="N396" s="63"/>
      <c r="O396" s="63"/>
      <c r="P396" s="63"/>
      <c r="Q396" s="63"/>
      <c r="R396" s="63"/>
      <c r="S396" s="63"/>
      <c r="T396" s="63"/>
      <c r="U396" s="63"/>
      <c r="V396" s="63"/>
      <c r="W396" s="63"/>
      <c r="X396" s="63"/>
      <c r="Y396" s="63"/>
      <c r="Z396" s="63"/>
    </row>
    <row r="397">
      <c r="A397" s="87"/>
      <c r="B397" s="84" t="s">
        <v>97</v>
      </c>
      <c r="C397" s="84" t="s">
        <v>97</v>
      </c>
      <c r="D397" s="84" t="s">
        <v>97</v>
      </c>
      <c r="E397" s="63"/>
      <c r="F397" s="86"/>
      <c r="G397" s="86" t="str">
        <f t="shared" si="6"/>
        <v/>
      </c>
      <c r="H397" s="86"/>
      <c r="I397" s="63"/>
      <c r="J397" s="63"/>
      <c r="K397" s="63"/>
      <c r="L397" s="63"/>
      <c r="M397" s="63"/>
      <c r="N397" s="63"/>
      <c r="O397" s="63"/>
      <c r="P397" s="63"/>
      <c r="Q397" s="63"/>
      <c r="R397" s="63"/>
      <c r="S397" s="63"/>
      <c r="T397" s="63"/>
      <c r="U397" s="63"/>
      <c r="V397" s="63"/>
      <c r="W397" s="63"/>
      <c r="X397" s="63"/>
      <c r="Y397" s="63"/>
      <c r="Z397" s="63"/>
    </row>
    <row r="398">
      <c r="A398" s="87"/>
      <c r="B398" s="84" t="s">
        <v>97</v>
      </c>
      <c r="C398" s="84" t="s">
        <v>97</v>
      </c>
      <c r="D398" s="84" t="s">
        <v>97</v>
      </c>
      <c r="E398" s="63"/>
      <c r="F398" s="86"/>
      <c r="G398" s="86" t="str">
        <f t="shared" si="6"/>
        <v/>
      </c>
      <c r="H398" s="86"/>
      <c r="I398" s="63"/>
      <c r="J398" s="63"/>
      <c r="K398" s="63"/>
      <c r="L398" s="63"/>
      <c r="M398" s="63"/>
      <c r="N398" s="63"/>
      <c r="O398" s="63"/>
      <c r="P398" s="63"/>
      <c r="Q398" s="63"/>
      <c r="R398" s="63"/>
      <c r="S398" s="63"/>
      <c r="T398" s="63"/>
      <c r="U398" s="63"/>
      <c r="V398" s="63"/>
      <c r="W398" s="63"/>
      <c r="X398" s="63"/>
      <c r="Y398" s="63"/>
      <c r="Z398" s="63"/>
    </row>
    <row r="399">
      <c r="A399" s="87"/>
      <c r="B399" s="84" t="s">
        <v>97</v>
      </c>
      <c r="C399" s="84" t="s">
        <v>97</v>
      </c>
      <c r="D399" s="84" t="s">
        <v>97</v>
      </c>
      <c r="E399" s="63"/>
      <c r="F399" s="86"/>
      <c r="G399" s="86" t="str">
        <f t="shared" si="6"/>
        <v/>
      </c>
      <c r="H399" s="86"/>
      <c r="I399" s="63"/>
      <c r="J399" s="63"/>
      <c r="K399" s="63"/>
      <c r="L399" s="63"/>
      <c r="M399" s="63"/>
      <c r="N399" s="63"/>
      <c r="O399" s="63"/>
      <c r="P399" s="63"/>
      <c r="Q399" s="63"/>
      <c r="R399" s="63"/>
      <c r="S399" s="63"/>
      <c r="T399" s="63"/>
      <c r="U399" s="63"/>
      <c r="V399" s="63"/>
      <c r="W399" s="63"/>
      <c r="X399" s="63"/>
      <c r="Y399" s="63"/>
      <c r="Z399" s="63"/>
    </row>
    <row r="400">
      <c r="A400" s="87"/>
      <c r="B400" s="84" t="s">
        <v>97</v>
      </c>
      <c r="C400" s="84" t="s">
        <v>97</v>
      </c>
      <c r="D400" s="84" t="s">
        <v>97</v>
      </c>
      <c r="E400" s="63"/>
      <c r="F400" s="86"/>
      <c r="G400" s="86" t="str">
        <f t="shared" si="6"/>
        <v/>
      </c>
      <c r="H400" s="86"/>
      <c r="I400" s="63"/>
      <c r="J400" s="63"/>
      <c r="K400" s="63"/>
      <c r="L400" s="63"/>
      <c r="M400" s="63"/>
      <c r="N400" s="63"/>
      <c r="O400" s="63"/>
      <c r="P400" s="63"/>
      <c r="Q400" s="63"/>
      <c r="R400" s="63"/>
      <c r="S400" s="63"/>
      <c r="T400" s="63"/>
      <c r="U400" s="63"/>
      <c r="V400" s="63"/>
      <c r="W400" s="63"/>
      <c r="X400" s="63"/>
      <c r="Y400" s="63"/>
      <c r="Z400" s="63"/>
    </row>
    <row r="401">
      <c r="A401" s="87"/>
      <c r="B401" s="84" t="s">
        <v>97</v>
      </c>
      <c r="C401" s="84" t="s">
        <v>97</v>
      </c>
      <c r="D401" s="84" t="s">
        <v>97</v>
      </c>
      <c r="E401" s="63"/>
      <c r="F401" s="86"/>
      <c r="G401" s="86" t="str">
        <f t="shared" si="6"/>
        <v/>
      </c>
      <c r="H401" s="86"/>
      <c r="I401" s="63"/>
      <c r="J401" s="63"/>
      <c r="K401" s="63"/>
      <c r="L401" s="63"/>
      <c r="M401" s="63"/>
      <c r="N401" s="63"/>
      <c r="O401" s="63"/>
      <c r="P401" s="63"/>
      <c r="Q401" s="63"/>
      <c r="R401" s="63"/>
      <c r="S401" s="63"/>
      <c r="T401" s="63"/>
      <c r="U401" s="63"/>
      <c r="V401" s="63"/>
      <c r="W401" s="63"/>
      <c r="X401" s="63"/>
      <c r="Y401" s="63"/>
      <c r="Z401" s="63"/>
    </row>
    <row r="402">
      <c r="A402" s="87"/>
      <c r="B402" s="84" t="s">
        <v>97</v>
      </c>
      <c r="C402" s="84" t="s">
        <v>97</v>
      </c>
      <c r="D402" s="84" t="s">
        <v>97</v>
      </c>
      <c r="E402" s="63"/>
      <c r="F402" s="86"/>
      <c r="G402" s="86" t="str">
        <f t="shared" si="6"/>
        <v/>
      </c>
      <c r="H402" s="86"/>
      <c r="I402" s="63"/>
      <c r="J402" s="63"/>
      <c r="K402" s="63"/>
      <c r="L402" s="63"/>
      <c r="M402" s="63"/>
      <c r="N402" s="63"/>
      <c r="O402" s="63"/>
      <c r="P402" s="63"/>
      <c r="Q402" s="63"/>
      <c r="R402" s="63"/>
      <c r="S402" s="63"/>
      <c r="T402" s="63"/>
      <c r="U402" s="63"/>
      <c r="V402" s="63"/>
      <c r="W402" s="63"/>
      <c r="X402" s="63"/>
      <c r="Y402" s="63"/>
      <c r="Z402" s="63"/>
    </row>
    <row r="403">
      <c r="A403" s="87"/>
      <c r="B403" s="84" t="s">
        <v>97</v>
      </c>
      <c r="C403" s="84" t="s">
        <v>97</v>
      </c>
      <c r="D403" s="84" t="s">
        <v>97</v>
      </c>
      <c r="E403" s="63"/>
      <c r="F403" s="86"/>
      <c r="G403" s="86" t="str">
        <f t="shared" si="6"/>
        <v/>
      </c>
      <c r="H403" s="86"/>
      <c r="I403" s="63"/>
      <c r="J403" s="63"/>
      <c r="K403" s="63"/>
      <c r="L403" s="63"/>
      <c r="M403" s="63"/>
      <c r="N403" s="63"/>
      <c r="O403" s="63"/>
      <c r="P403" s="63"/>
      <c r="Q403" s="63"/>
      <c r="R403" s="63"/>
      <c r="S403" s="63"/>
      <c r="T403" s="63"/>
      <c r="U403" s="63"/>
      <c r="V403" s="63"/>
      <c r="W403" s="63"/>
      <c r="X403" s="63"/>
      <c r="Y403" s="63"/>
      <c r="Z403" s="63"/>
    </row>
    <row r="404">
      <c r="A404" s="87"/>
      <c r="B404" s="84" t="s">
        <v>97</v>
      </c>
      <c r="C404" s="84" t="s">
        <v>97</v>
      </c>
      <c r="D404" s="84" t="s">
        <v>97</v>
      </c>
      <c r="E404" s="63"/>
      <c r="F404" s="86"/>
      <c r="G404" s="86" t="str">
        <f t="shared" si="6"/>
        <v/>
      </c>
      <c r="H404" s="86"/>
      <c r="I404" s="63"/>
      <c r="J404" s="63"/>
      <c r="K404" s="63"/>
      <c r="L404" s="63"/>
      <c r="M404" s="63"/>
      <c r="N404" s="63"/>
      <c r="O404" s="63"/>
      <c r="P404" s="63"/>
      <c r="Q404" s="63"/>
      <c r="R404" s="63"/>
      <c r="S404" s="63"/>
      <c r="T404" s="63"/>
      <c r="U404" s="63"/>
      <c r="V404" s="63"/>
      <c r="W404" s="63"/>
      <c r="X404" s="63"/>
      <c r="Y404" s="63"/>
      <c r="Z404" s="63"/>
    </row>
    <row r="405">
      <c r="A405" s="87"/>
      <c r="B405" s="84" t="s">
        <v>97</v>
      </c>
      <c r="C405" s="84" t="s">
        <v>97</v>
      </c>
      <c r="D405" s="84" t="s">
        <v>97</v>
      </c>
      <c r="E405" s="63"/>
      <c r="F405" s="86"/>
      <c r="G405" s="86" t="str">
        <f t="shared" si="6"/>
        <v/>
      </c>
      <c r="H405" s="86"/>
      <c r="I405" s="63"/>
      <c r="J405" s="63"/>
      <c r="K405" s="63"/>
      <c r="L405" s="63"/>
      <c r="M405" s="63"/>
      <c r="N405" s="63"/>
      <c r="O405" s="63"/>
      <c r="P405" s="63"/>
      <c r="Q405" s="63"/>
      <c r="R405" s="63"/>
      <c r="S405" s="63"/>
      <c r="T405" s="63"/>
      <c r="U405" s="63"/>
      <c r="V405" s="63"/>
      <c r="W405" s="63"/>
      <c r="X405" s="63"/>
      <c r="Y405" s="63"/>
      <c r="Z405" s="63"/>
    </row>
    <row r="406">
      <c r="A406" s="87"/>
      <c r="B406" s="84" t="s">
        <v>97</v>
      </c>
      <c r="C406" s="84" t="s">
        <v>97</v>
      </c>
      <c r="D406" s="84" t="s">
        <v>97</v>
      </c>
      <c r="E406" s="63"/>
      <c r="F406" s="86"/>
      <c r="G406" s="86" t="str">
        <f t="shared" si="6"/>
        <v/>
      </c>
      <c r="H406" s="86"/>
      <c r="I406" s="63"/>
      <c r="J406" s="63"/>
      <c r="K406" s="63"/>
      <c r="L406" s="63"/>
      <c r="M406" s="63"/>
      <c r="N406" s="63"/>
      <c r="O406" s="63"/>
      <c r="P406" s="63"/>
      <c r="Q406" s="63"/>
      <c r="R406" s="63"/>
      <c r="S406" s="63"/>
      <c r="T406" s="63"/>
      <c r="U406" s="63"/>
      <c r="V406" s="63"/>
      <c r="W406" s="63"/>
      <c r="X406" s="63"/>
      <c r="Y406" s="63"/>
      <c r="Z406" s="63"/>
    </row>
    <row r="407">
      <c r="A407" s="87"/>
      <c r="B407" s="84" t="s">
        <v>97</v>
      </c>
      <c r="C407" s="84" t="s">
        <v>97</v>
      </c>
      <c r="D407" s="84" t="s">
        <v>97</v>
      </c>
      <c r="E407" s="63"/>
      <c r="F407" s="86"/>
      <c r="G407" s="86" t="str">
        <f t="shared" si="6"/>
        <v/>
      </c>
      <c r="H407" s="86"/>
      <c r="I407" s="63"/>
      <c r="J407" s="63"/>
      <c r="K407" s="63"/>
      <c r="L407" s="63"/>
      <c r="M407" s="63"/>
      <c r="N407" s="63"/>
      <c r="O407" s="63"/>
      <c r="P407" s="63"/>
      <c r="Q407" s="63"/>
      <c r="R407" s="63"/>
      <c r="S407" s="63"/>
      <c r="T407" s="63"/>
      <c r="U407" s="63"/>
      <c r="V407" s="63"/>
      <c r="W407" s="63"/>
      <c r="X407" s="63"/>
      <c r="Y407" s="63"/>
      <c r="Z407" s="63"/>
    </row>
    <row r="408">
      <c r="A408" s="87"/>
      <c r="B408" s="84" t="s">
        <v>97</v>
      </c>
      <c r="C408" s="84" t="s">
        <v>97</v>
      </c>
      <c r="D408" s="84" t="s">
        <v>97</v>
      </c>
      <c r="E408" s="63"/>
      <c r="F408" s="86"/>
      <c r="G408" s="86" t="str">
        <f t="shared" si="6"/>
        <v/>
      </c>
      <c r="H408" s="86"/>
      <c r="I408" s="63"/>
      <c r="J408" s="63"/>
      <c r="K408" s="63"/>
      <c r="L408" s="63"/>
      <c r="M408" s="63"/>
      <c r="N408" s="63"/>
      <c r="O408" s="63"/>
      <c r="P408" s="63"/>
      <c r="Q408" s="63"/>
      <c r="R408" s="63"/>
      <c r="S408" s="63"/>
      <c r="T408" s="63"/>
      <c r="U408" s="63"/>
      <c r="V408" s="63"/>
      <c r="W408" s="63"/>
      <c r="X408" s="63"/>
      <c r="Y408" s="63"/>
      <c r="Z408" s="63"/>
    </row>
    <row r="409">
      <c r="A409" s="87"/>
      <c r="B409" s="84" t="s">
        <v>97</v>
      </c>
      <c r="C409" s="84" t="s">
        <v>97</v>
      </c>
      <c r="D409" s="84" t="s">
        <v>97</v>
      </c>
      <c r="E409" s="63"/>
      <c r="F409" s="86"/>
      <c r="G409" s="86" t="str">
        <f t="shared" si="6"/>
        <v/>
      </c>
      <c r="H409" s="86"/>
      <c r="I409" s="63"/>
      <c r="J409" s="63"/>
      <c r="K409" s="63"/>
      <c r="L409" s="63"/>
      <c r="M409" s="63"/>
      <c r="N409" s="63"/>
      <c r="O409" s="63"/>
      <c r="P409" s="63"/>
      <c r="Q409" s="63"/>
      <c r="R409" s="63"/>
      <c r="S409" s="63"/>
      <c r="T409" s="63"/>
      <c r="U409" s="63"/>
      <c r="V409" s="63"/>
      <c r="W409" s="63"/>
      <c r="X409" s="63"/>
      <c r="Y409" s="63"/>
      <c r="Z409" s="63"/>
    </row>
    <row r="410">
      <c r="A410" s="87"/>
      <c r="B410" s="84" t="s">
        <v>97</v>
      </c>
      <c r="C410" s="84" t="s">
        <v>97</v>
      </c>
      <c r="D410" s="84" t="s">
        <v>97</v>
      </c>
      <c r="E410" s="63"/>
      <c r="F410" s="86"/>
      <c r="G410" s="86" t="str">
        <f t="shared" si="6"/>
        <v/>
      </c>
      <c r="H410" s="86"/>
      <c r="I410" s="63"/>
      <c r="J410" s="63"/>
      <c r="K410" s="63"/>
      <c r="L410" s="63"/>
      <c r="M410" s="63"/>
      <c r="N410" s="63"/>
      <c r="O410" s="63"/>
      <c r="P410" s="63"/>
      <c r="Q410" s="63"/>
      <c r="R410" s="63"/>
      <c r="S410" s="63"/>
      <c r="T410" s="63"/>
      <c r="U410" s="63"/>
      <c r="V410" s="63"/>
      <c r="W410" s="63"/>
      <c r="X410" s="63"/>
      <c r="Y410" s="63"/>
      <c r="Z410" s="63"/>
    </row>
    <row r="411">
      <c r="A411" s="87"/>
      <c r="B411" s="84" t="s">
        <v>97</v>
      </c>
      <c r="C411" s="84" t="s">
        <v>97</v>
      </c>
      <c r="D411" s="84" t="s">
        <v>97</v>
      </c>
      <c r="E411" s="63"/>
      <c r="F411" s="86"/>
      <c r="G411" s="86" t="str">
        <f t="shared" si="6"/>
        <v/>
      </c>
      <c r="H411" s="86"/>
      <c r="I411" s="63"/>
      <c r="J411" s="63"/>
      <c r="K411" s="63"/>
      <c r="L411" s="63"/>
      <c r="M411" s="63"/>
      <c r="N411" s="63"/>
      <c r="O411" s="63"/>
      <c r="P411" s="63"/>
      <c r="Q411" s="63"/>
      <c r="R411" s="63"/>
      <c r="S411" s="63"/>
      <c r="T411" s="63"/>
      <c r="U411" s="63"/>
      <c r="V411" s="63"/>
      <c r="W411" s="63"/>
      <c r="X411" s="63"/>
      <c r="Y411" s="63"/>
      <c r="Z411" s="63"/>
    </row>
    <row r="412">
      <c r="A412" s="87"/>
      <c r="B412" s="84" t="s">
        <v>97</v>
      </c>
      <c r="C412" s="84" t="s">
        <v>97</v>
      </c>
      <c r="D412" s="84" t="s">
        <v>97</v>
      </c>
      <c r="E412" s="63"/>
      <c r="F412" s="86"/>
      <c r="G412" s="86" t="str">
        <f t="shared" si="6"/>
        <v/>
      </c>
      <c r="H412" s="86"/>
      <c r="I412" s="63"/>
      <c r="J412" s="63"/>
      <c r="K412" s="63"/>
      <c r="L412" s="63"/>
      <c r="M412" s="63"/>
      <c r="N412" s="63"/>
      <c r="O412" s="63"/>
      <c r="P412" s="63"/>
      <c r="Q412" s="63"/>
      <c r="R412" s="63"/>
      <c r="S412" s="63"/>
      <c r="T412" s="63"/>
      <c r="U412" s="63"/>
      <c r="V412" s="63"/>
      <c r="W412" s="63"/>
      <c r="X412" s="63"/>
      <c r="Y412" s="63"/>
      <c r="Z412" s="63"/>
    </row>
    <row r="413">
      <c r="A413" s="87"/>
      <c r="B413" s="84" t="s">
        <v>97</v>
      </c>
      <c r="C413" s="84" t="s">
        <v>97</v>
      </c>
      <c r="D413" s="84" t="s">
        <v>97</v>
      </c>
      <c r="E413" s="63"/>
      <c r="F413" s="86"/>
      <c r="G413" s="86" t="str">
        <f t="shared" si="6"/>
        <v/>
      </c>
      <c r="H413" s="86"/>
      <c r="I413" s="63"/>
      <c r="J413" s="63"/>
      <c r="K413" s="63"/>
      <c r="L413" s="63"/>
      <c r="M413" s="63"/>
      <c r="N413" s="63"/>
      <c r="O413" s="63"/>
      <c r="P413" s="63"/>
      <c r="Q413" s="63"/>
      <c r="R413" s="63"/>
      <c r="S413" s="63"/>
      <c r="T413" s="63"/>
      <c r="U413" s="63"/>
      <c r="V413" s="63"/>
      <c r="W413" s="63"/>
      <c r="X413" s="63"/>
      <c r="Y413" s="63"/>
      <c r="Z413" s="63"/>
    </row>
    <row r="414">
      <c r="A414" s="87"/>
      <c r="B414" s="84" t="s">
        <v>97</v>
      </c>
      <c r="C414" s="84" t="s">
        <v>97</v>
      </c>
      <c r="D414" s="84" t="s">
        <v>97</v>
      </c>
      <c r="E414" s="63"/>
      <c r="F414" s="86"/>
      <c r="G414" s="86" t="str">
        <f t="shared" si="6"/>
        <v/>
      </c>
      <c r="H414" s="86"/>
      <c r="I414" s="63"/>
      <c r="J414" s="63"/>
      <c r="K414" s="63"/>
      <c r="L414" s="63"/>
      <c r="M414" s="63"/>
      <c r="N414" s="63"/>
      <c r="O414" s="63"/>
      <c r="P414" s="63"/>
      <c r="Q414" s="63"/>
      <c r="R414" s="63"/>
      <c r="S414" s="63"/>
      <c r="T414" s="63"/>
      <c r="U414" s="63"/>
      <c r="V414" s="63"/>
      <c r="W414" s="63"/>
      <c r="X414" s="63"/>
      <c r="Y414" s="63"/>
      <c r="Z414" s="63"/>
    </row>
    <row r="415">
      <c r="A415" s="87"/>
      <c r="B415" s="84" t="s">
        <v>97</v>
      </c>
      <c r="C415" s="84" t="s">
        <v>97</v>
      </c>
      <c r="D415" s="84" t="s">
        <v>97</v>
      </c>
      <c r="E415" s="63"/>
      <c r="F415" s="86"/>
      <c r="G415" s="86" t="str">
        <f t="shared" si="6"/>
        <v/>
      </c>
      <c r="H415" s="86"/>
      <c r="I415" s="63"/>
      <c r="J415" s="63"/>
      <c r="K415" s="63"/>
      <c r="L415" s="63"/>
      <c r="M415" s="63"/>
      <c r="N415" s="63"/>
      <c r="O415" s="63"/>
      <c r="P415" s="63"/>
      <c r="Q415" s="63"/>
      <c r="R415" s="63"/>
      <c r="S415" s="63"/>
      <c r="T415" s="63"/>
      <c r="U415" s="63"/>
      <c r="V415" s="63"/>
      <c r="W415" s="63"/>
      <c r="X415" s="63"/>
      <c r="Y415" s="63"/>
      <c r="Z415" s="63"/>
    </row>
    <row r="416">
      <c r="A416" s="87"/>
      <c r="B416" s="84" t="s">
        <v>97</v>
      </c>
      <c r="C416" s="84" t="s">
        <v>97</v>
      </c>
      <c r="D416" s="84" t="s">
        <v>97</v>
      </c>
      <c r="E416" s="63"/>
      <c r="F416" s="86"/>
      <c r="G416" s="86" t="str">
        <f t="shared" si="6"/>
        <v/>
      </c>
      <c r="H416" s="86"/>
      <c r="I416" s="63"/>
      <c r="J416" s="63"/>
      <c r="K416" s="63"/>
      <c r="L416" s="63"/>
      <c r="M416" s="63"/>
      <c r="N416" s="63"/>
      <c r="O416" s="63"/>
      <c r="P416" s="63"/>
      <c r="Q416" s="63"/>
      <c r="R416" s="63"/>
      <c r="S416" s="63"/>
      <c r="T416" s="63"/>
      <c r="U416" s="63"/>
      <c r="V416" s="63"/>
      <c r="W416" s="63"/>
      <c r="X416" s="63"/>
      <c r="Y416" s="63"/>
      <c r="Z416" s="63"/>
    </row>
    <row r="417">
      <c r="A417" s="87"/>
      <c r="B417" s="84" t="s">
        <v>97</v>
      </c>
      <c r="C417" s="84" t="s">
        <v>97</v>
      </c>
      <c r="D417" s="84" t="s">
        <v>97</v>
      </c>
      <c r="E417" s="63"/>
      <c r="F417" s="86"/>
      <c r="G417" s="86" t="str">
        <f t="shared" si="6"/>
        <v/>
      </c>
      <c r="H417" s="86"/>
      <c r="I417" s="63"/>
      <c r="J417" s="63"/>
      <c r="K417" s="63"/>
      <c r="L417" s="63"/>
      <c r="M417" s="63"/>
      <c r="N417" s="63"/>
      <c r="O417" s="63"/>
      <c r="P417" s="63"/>
      <c r="Q417" s="63"/>
      <c r="R417" s="63"/>
      <c r="S417" s="63"/>
      <c r="T417" s="63"/>
      <c r="U417" s="63"/>
      <c r="V417" s="63"/>
      <c r="W417" s="63"/>
      <c r="X417" s="63"/>
      <c r="Y417" s="63"/>
      <c r="Z417" s="63"/>
    </row>
    <row r="418">
      <c r="A418" s="87"/>
      <c r="B418" s="84" t="s">
        <v>97</v>
      </c>
      <c r="C418" s="84" t="s">
        <v>97</v>
      </c>
      <c r="D418" s="84" t="s">
        <v>97</v>
      </c>
      <c r="E418" s="63"/>
      <c r="F418" s="86"/>
      <c r="G418" s="86" t="str">
        <f t="shared" si="6"/>
        <v/>
      </c>
      <c r="H418" s="86"/>
      <c r="I418" s="63"/>
      <c r="J418" s="63"/>
      <c r="K418" s="63"/>
      <c r="L418" s="63"/>
      <c r="M418" s="63"/>
      <c r="N418" s="63"/>
      <c r="O418" s="63"/>
      <c r="P418" s="63"/>
      <c r="Q418" s="63"/>
      <c r="R418" s="63"/>
      <c r="S418" s="63"/>
      <c r="T418" s="63"/>
      <c r="U418" s="63"/>
      <c r="V418" s="63"/>
      <c r="W418" s="63"/>
      <c r="X418" s="63"/>
      <c r="Y418" s="63"/>
      <c r="Z418" s="63"/>
    </row>
    <row r="419">
      <c r="A419" s="87"/>
      <c r="B419" s="84" t="s">
        <v>97</v>
      </c>
      <c r="C419" s="84" t="s">
        <v>97</v>
      </c>
      <c r="D419" s="84" t="s">
        <v>97</v>
      </c>
      <c r="E419" s="63"/>
      <c r="F419" s="86"/>
      <c r="G419" s="86" t="str">
        <f t="shared" si="6"/>
        <v/>
      </c>
      <c r="H419" s="86"/>
      <c r="I419" s="63"/>
      <c r="J419" s="63"/>
      <c r="K419" s="63"/>
      <c r="L419" s="63"/>
      <c r="M419" s="63"/>
      <c r="N419" s="63"/>
      <c r="O419" s="63"/>
      <c r="P419" s="63"/>
      <c r="Q419" s="63"/>
      <c r="R419" s="63"/>
      <c r="S419" s="63"/>
      <c r="T419" s="63"/>
      <c r="U419" s="63"/>
      <c r="V419" s="63"/>
      <c r="W419" s="63"/>
      <c r="X419" s="63"/>
      <c r="Y419" s="63"/>
      <c r="Z419" s="63"/>
    </row>
    <row r="420">
      <c r="A420" s="87"/>
      <c r="B420" s="84" t="s">
        <v>97</v>
      </c>
      <c r="C420" s="84" t="s">
        <v>97</v>
      </c>
      <c r="D420" s="84" t="s">
        <v>97</v>
      </c>
      <c r="E420" s="63"/>
      <c r="F420" s="86"/>
      <c r="G420" s="86" t="str">
        <f t="shared" si="6"/>
        <v/>
      </c>
      <c r="H420" s="86"/>
      <c r="I420" s="63"/>
      <c r="J420" s="63"/>
      <c r="K420" s="63"/>
      <c r="L420" s="63"/>
      <c r="M420" s="63"/>
      <c r="N420" s="63"/>
      <c r="O420" s="63"/>
      <c r="P420" s="63"/>
      <c r="Q420" s="63"/>
      <c r="R420" s="63"/>
      <c r="S420" s="63"/>
      <c r="T420" s="63"/>
      <c r="U420" s="63"/>
      <c r="V420" s="63"/>
      <c r="W420" s="63"/>
      <c r="X420" s="63"/>
      <c r="Y420" s="63"/>
      <c r="Z420" s="63"/>
    </row>
    <row r="421">
      <c r="A421" s="87"/>
      <c r="B421" s="84" t="s">
        <v>97</v>
      </c>
      <c r="C421" s="84" t="s">
        <v>97</v>
      </c>
      <c r="D421" s="84" t="s">
        <v>97</v>
      </c>
      <c r="E421" s="63"/>
      <c r="F421" s="86"/>
      <c r="G421" s="86" t="str">
        <f t="shared" si="6"/>
        <v/>
      </c>
      <c r="H421" s="86"/>
      <c r="I421" s="63"/>
      <c r="J421" s="63"/>
      <c r="K421" s="63"/>
      <c r="L421" s="63"/>
      <c r="M421" s="63"/>
      <c r="N421" s="63"/>
      <c r="O421" s="63"/>
      <c r="P421" s="63"/>
      <c r="Q421" s="63"/>
      <c r="R421" s="63"/>
      <c r="S421" s="63"/>
      <c r="T421" s="63"/>
      <c r="U421" s="63"/>
      <c r="V421" s="63"/>
      <c r="W421" s="63"/>
      <c r="X421" s="63"/>
      <c r="Y421" s="63"/>
      <c r="Z421" s="63"/>
    </row>
    <row r="422">
      <c r="A422" s="87"/>
      <c r="B422" s="84" t="s">
        <v>97</v>
      </c>
      <c r="C422" s="84" t="s">
        <v>97</v>
      </c>
      <c r="D422" s="84" t="s">
        <v>97</v>
      </c>
      <c r="E422" s="63"/>
      <c r="F422" s="86"/>
      <c r="G422" s="86" t="str">
        <f t="shared" si="6"/>
        <v/>
      </c>
      <c r="H422" s="86"/>
      <c r="I422" s="63"/>
      <c r="J422" s="63"/>
      <c r="K422" s="63"/>
      <c r="L422" s="63"/>
      <c r="M422" s="63"/>
      <c r="N422" s="63"/>
      <c r="O422" s="63"/>
      <c r="P422" s="63"/>
      <c r="Q422" s="63"/>
      <c r="R422" s="63"/>
      <c r="S422" s="63"/>
      <c r="T422" s="63"/>
      <c r="U422" s="63"/>
      <c r="V422" s="63"/>
      <c r="W422" s="63"/>
      <c r="X422" s="63"/>
      <c r="Y422" s="63"/>
      <c r="Z422" s="63"/>
    </row>
    <row r="423">
      <c r="A423" s="87"/>
      <c r="B423" s="84" t="s">
        <v>97</v>
      </c>
      <c r="C423" s="84" t="s">
        <v>97</v>
      </c>
      <c r="D423" s="84" t="s">
        <v>97</v>
      </c>
      <c r="E423" s="63"/>
      <c r="F423" s="86"/>
      <c r="G423" s="86" t="str">
        <f t="shared" si="6"/>
        <v/>
      </c>
      <c r="H423" s="86"/>
      <c r="I423" s="63"/>
      <c r="J423" s="63"/>
      <c r="K423" s="63"/>
      <c r="L423" s="63"/>
      <c r="M423" s="63"/>
      <c r="N423" s="63"/>
      <c r="O423" s="63"/>
      <c r="P423" s="63"/>
      <c r="Q423" s="63"/>
      <c r="R423" s="63"/>
      <c r="S423" s="63"/>
      <c r="T423" s="63"/>
      <c r="U423" s="63"/>
      <c r="V423" s="63"/>
      <c r="W423" s="63"/>
      <c r="X423" s="63"/>
      <c r="Y423" s="63"/>
      <c r="Z423" s="63"/>
    </row>
    <row r="424">
      <c r="A424" s="87"/>
      <c r="B424" s="84" t="s">
        <v>97</v>
      </c>
      <c r="C424" s="84" t="s">
        <v>97</v>
      </c>
      <c r="D424" s="84" t="s">
        <v>97</v>
      </c>
      <c r="E424" s="63"/>
      <c r="F424" s="86"/>
      <c r="G424" s="86" t="str">
        <f t="shared" si="6"/>
        <v/>
      </c>
      <c r="H424" s="86"/>
      <c r="I424" s="63"/>
      <c r="J424" s="63"/>
      <c r="K424" s="63"/>
      <c r="L424" s="63"/>
      <c r="M424" s="63"/>
      <c r="N424" s="63"/>
      <c r="O424" s="63"/>
      <c r="P424" s="63"/>
      <c r="Q424" s="63"/>
      <c r="R424" s="63"/>
      <c r="S424" s="63"/>
      <c r="T424" s="63"/>
      <c r="U424" s="63"/>
      <c r="V424" s="63"/>
      <c r="W424" s="63"/>
      <c r="X424" s="63"/>
      <c r="Y424" s="63"/>
      <c r="Z424" s="63"/>
    </row>
    <row r="425">
      <c r="A425" s="87"/>
      <c r="B425" s="84" t="s">
        <v>97</v>
      </c>
      <c r="C425" s="84" t="s">
        <v>97</v>
      </c>
      <c r="D425" s="84" t="s">
        <v>97</v>
      </c>
      <c r="E425" s="63"/>
      <c r="F425" s="86"/>
      <c r="G425" s="86" t="str">
        <f t="shared" si="6"/>
        <v/>
      </c>
      <c r="H425" s="86"/>
      <c r="I425" s="63"/>
      <c r="J425" s="63"/>
      <c r="K425" s="63"/>
      <c r="L425" s="63"/>
      <c r="M425" s="63"/>
      <c r="N425" s="63"/>
      <c r="O425" s="63"/>
      <c r="P425" s="63"/>
      <c r="Q425" s="63"/>
      <c r="R425" s="63"/>
      <c r="S425" s="63"/>
      <c r="T425" s="63"/>
      <c r="U425" s="63"/>
      <c r="V425" s="63"/>
      <c r="W425" s="63"/>
      <c r="X425" s="63"/>
      <c r="Y425" s="63"/>
      <c r="Z425" s="63"/>
    </row>
    <row r="426">
      <c r="A426" s="87"/>
      <c r="B426" s="84" t="s">
        <v>97</v>
      </c>
      <c r="C426" s="84" t="s">
        <v>97</v>
      </c>
      <c r="D426" s="84" t="s">
        <v>97</v>
      </c>
      <c r="E426" s="63"/>
      <c r="F426" s="86"/>
      <c r="G426" s="86" t="str">
        <f t="shared" si="6"/>
        <v/>
      </c>
      <c r="H426" s="86"/>
      <c r="I426" s="63"/>
      <c r="J426" s="63"/>
      <c r="K426" s="63"/>
      <c r="L426" s="63"/>
      <c r="M426" s="63"/>
      <c r="N426" s="63"/>
      <c r="O426" s="63"/>
      <c r="P426" s="63"/>
      <c r="Q426" s="63"/>
      <c r="R426" s="63"/>
      <c r="S426" s="63"/>
      <c r="T426" s="63"/>
      <c r="U426" s="63"/>
      <c r="V426" s="63"/>
      <c r="W426" s="63"/>
      <c r="X426" s="63"/>
      <c r="Y426" s="63"/>
      <c r="Z426" s="63"/>
    </row>
    <row r="427">
      <c r="A427" s="87"/>
      <c r="B427" s="84" t="s">
        <v>97</v>
      </c>
      <c r="C427" s="84" t="s">
        <v>97</v>
      </c>
      <c r="D427" s="84" t="s">
        <v>97</v>
      </c>
      <c r="E427" s="63"/>
      <c r="F427" s="86"/>
      <c r="G427" s="86" t="str">
        <f t="shared" si="6"/>
        <v/>
      </c>
      <c r="H427" s="86"/>
      <c r="I427" s="63"/>
      <c r="J427" s="63"/>
      <c r="K427" s="63"/>
      <c r="L427" s="63"/>
      <c r="M427" s="63"/>
      <c r="N427" s="63"/>
      <c r="O427" s="63"/>
      <c r="P427" s="63"/>
      <c r="Q427" s="63"/>
      <c r="R427" s="63"/>
      <c r="S427" s="63"/>
      <c r="T427" s="63"/>
      <c r="U427" s="63"/>
      <c r="V427" s="63"/>
      <c r="W427" s="63"/>
      <c r="X427" s="63"/>
      <c r="Y427" s="63"/>
      <c r="Z427" s="63"/>
    </row>
    <row r="428">
      <c r="A428" s="87"/>
      <c r="B428" s="84" t="s">
        <v>97</v>
      </c>
      <c r="C428" s="84" t="s">
        <v>97</v>
      </c>
      <c r="D428" s="84" t="s">
        <v>97</v>
      </c>
      <c r="E428" s="63"/>
      <c r="F428" s="86"/>
      <c r="G428" s="86" t="str">
        <f t="shared" si="6"/>
        <v/>
      </c>
      <c r="H428" s="86"/>
      <c r="I428" s="63"/>
      <c r="J428" s="63"/>
      <c r="K428" s="63"/>
      <c r="L428" s="63"/>
      <c r="M428" s="63"/>
      <c r="N428" s="63"/>
      <c r="O428" s="63"/>
      <c r="P428" s="63"/>
      <c r="Q428" s="63"/>
      <c r="R428" s="63"/>
      <c r="S428" s="63"/>
      <c r="T428" s="63"/>
      <c r="U428" s="63"/>
      <c r="V428" s="63"/>
      <c r="W428" s="63"/>
      <c r="X428" s="63"/>
      <c r="Y428" s="63"/>
      <c r="Z428" s="63"/>
    </row>
    <row r="429">
      <c r="A429" s="87"/>
      <c r="B429" s="84" t="s">
        <v>97</v>
      </c>
      <c r="C429" s="84" t="s">
        <v>97</v>
      </c>
      <c r="D429" s="84" t="s">
        <v>97</v>
      </c>
      <c r="E429" s="63"/>
      <c r="F429" s="86"/>
      <c r="G429" s="86" t="str">
        <f t="shared" si="6"/>
        <v/>
      </c>
      <c r="H429" s="86"/>
      <c r="I429" s="63"/>
      <c r="J429" s="63"/>
      <c r="K429" s="63"/>
      <c r="L429" s="63"/>
      <c r="M429" s="63"/>
      <c r="N429" s="63"/>
      <c r="O429" s="63"/>
      <c r="P429" s="63"/>
      <c r="Q429" s="63"/>
      <c r="R429" s="63"/>
      <c r="S429" s="63"/>
      <c r="T429" s="63"/>
      <c r="U429" s="63"/>
      <c r="V429" s="63"/>
      <c r="W429" s="63"/>
      <c r="X429" s="63"/>
      <c r="Y429" s="63"/>
      <c r="Z429" s="63"/>
    </row>
    <row r="430">
      <c r="A430" s="87"/>
      <c r="B430" s="84" t="s">
        <v>97</v>
      </c>
      <c r="C430" s="84" t="s">
        <v>97</v>
      </c>
      <c r="D430" s="84" t="s">
        <v>97</v>
      </c>
      <c r="E430" s="63"/>
      <c r="F430" s="86"/>
      <c r="G430" s="86" t="str">
        <f t="shared" si="6"/>
        <v/>
      </c>
      <c r="H430" s="86"/>
      <c r="I430" s="63"/>
      <c r="J430" s="63"/>
      <c r="K430" s="63"/>
      <c r="L430" s="63"/>
      <c r="M430" s="63"/>
      <c r="N430" s="63"/>
      <c r="O430" s="63"/>
      <c r="P430" s="63"/>
      <c r="Q430" s="63"/>
      <c r="R430" s="63"/>
      <c r="S430" s="63"/>
      <c r="T430" s="63"/>
      <c r="U430" s="63"/>
      <c r="V430" s="63"/>
      <c r="W430" s="63"/>
      <c r="X430" s="63"/>
      <c r="Y430" s="63"/>
      <c r="Z430" s="63"/>
    </row>
    <row r="431">
      <c r="A431" s="87"/>
      <c r="B431" s="84" t="s">
        <v>97</v>
      </c>
      <c r="C431" s="84" t="s">
        <v>97</v>
      </c>
      <c r="D431" s="84" t="s">
        <v>97</v>
      </c>
      <c r="E431" s="63"/>
      <c r="F431" s="86"/>
      <c r="G431" s="86" t="str">
        <f t="shared" si="6"/>
        <v/>
      </c>
      <c r="H431" s="86"/>
      <c r="I431" s="63"/>
      <c r="J431" s="63"/>
      <c r="K431" s="63"/>
      <c r="L431" s="63"/>
      <c r="M431" s="63"/>
      <c r="N431" s="63"/>
      <c r="O431" s="63"/>
      <c r="P431" s="63"/>
      <c r="Q431" s="63"/>
      <c r="R431" s="63"/>
      <c r="S431" s="63"/>
      <c r="T431" s="63"/>
      <c r="U431" s="63"/>
      <c r="V431" s="63"/>
      <c r="W431" s="63"/>
      <c r="X431" s="63"/>
      <c r="Y431" s="63"/>
      <c r="Z431" s="63"/>
    </row>
    <row r="432">
      <c r="A432" s="87"/>
      <c r="B432" s="84" t="s">
        <v>97</v>
      </c>
      <c r="C432" s="84" t="s">
        <v>97</v>
      </c>
      <c r="D432" s="84" t="s">
        <v>97</v>
      </c>
      <c r="E432" s="63"/>
      <c r="F432" s="86"/>
      <c r="G432" s="86" t="str">
        <f t="shared" si="6"/>
        <v/>
      </c>
      <c r="H432" s="86"/>
      <c r="I432" s="63"/>
      <c r="J432" s="63"/>
      <c r="K432" s="63"/>
      <c r="L432" s="63"/>
      <c r="M432" s="63"/>
      <c r="N432" s="63"/>
      <c r="O432" s="63"/>
      <c r="P432" s="63"/>
      <c r="Q432" s="63"/>
      <c r="R432" s="63"/>
      <c r="S432" s="63"/>
      <c r="T432" s="63"/>
      <c r="U432" s="63"/>
      <c r="V432" s="63"/>
      <c r="W432" s="63"/>
      <c r="X432" s="63"/>
      <c r="Y432" s="63"/>
      <c r="Z432" s="63"/>
    </row>
    <row r="433">
      <c r="A433" s="87"/>
      <c r="B433" s="84" t="s">
        <v>97</v>
      </c>
      <c r="C433" s="84" t="s">
        <v>97</v>
      </c>
      <c r="D433" s="84" t="s">
        <v>97</v>
      </c>
      <c r="E433" s="63"/>
      <c r="F433" s="86"/>
      <c r="G433" s="86" t="str">
        <f t="shared" si="6"/>
        <v/>
      </c>
      <c r="H433" s="86"/>
      <c r="I433" s="63"/>
      <c r="J433" s="63"/>
      <c r="K433" s="63"/>
      <c r="L433" s="63"/>
      <c r="M433" s="63"/>
      <c r="N433" s="63"/>
      <c r="O433" s="63"/>
      <c r="P433" s="63"/>
      <c r="Q433" s="63"/>
      <c r="R433" s="63"/>
      <c r="S433" s="63"/>
      <c r="T433" s="63"/>
      <c r="U433" s="63"/>
      <c r="V433" s="63"/>
      <c r="W433" s="63"/>
      <c r="X433" s="63"/>
      <c r="Y433" s="63"/>
      <c r="Z433" s="63"/>
    </row>
    <row r="434">
      <c r="A434" s="87"/>
      <c r="B434" s="84" t="s">
        <v>97</v>
      </c>
      <c r="C434" s="84" t="s">
        <v>97</v>
      </c>
      <c r="D434" s="84" t="s">
        <v>97</v>
      </c>
      <c r="E434" s="63"/>
      <c r="F434" s="86"/>
      <c r="G434" s="86" t="str">
        <f t="shared" si="6"/>
        <v/>
      </c>
      <c r="H434" s="86"/>
      <c r="I434" s="63"/>
      <c r="J434" s="63"/>
      <c r="K434" s="63"/>
      <c r="L434" s="63"/>
      <c r="M434" s="63"/>
      <c r="N434" s="63"/>
      <c r="O434" s="63"/>
      <c r="P434" s="63"/>
      <c r="Q434" s="63"/>
      <c r="R434" s="63"/>
      <c r="S434" s="63"/>
      <c r="T434" s="63"/>
      <c r="U434" s="63"/>
      <c r="V434" s="63"/>
      <c r="W434" s="63"/>
      <c r="X434" s="63"/>
      <c r="Y434" s="63"/>
      <c r="Z434" s="63"/>
    </row>
    <row r="435">
      <c r="A435" s="87"/>
      <c r="B435" s="84" t="s">
        <v>97</v>
      </c>
      <c r="C435" s="84" t="s">
        <v>97</v>
      </c>
      <c r="D435" s="84" t="s">
        <v>97</v>
      </c>
      <c r="E435" s="63"/>
      <c r="F435" s="86"/>
      <c r="G435" s="86" t="str">
        <f t="shared" si="6"/>
        <v/>
      </c>
      <c r="H435" s="86"/>
      <c r="I435" s="63"/>
      <c r="J435" s="63"/>
      <c r="K435" s="63"/>
      <c r="L435" s="63"/>
      <c r="M435" s="63"/>
      <c r="N435" s="63"/>
      <c r="O435" s="63"/>
      <c r="P435" s="63"/>
      <c r="Q435" s="63"/>
      <c r="R435" s="63"/>
      <c r="S435" s="63"/>
      <c r="T435" s="63"/>
      <c r="U435" s="63"/>
      <c r="V435" s="63"/>
      <c r="W435" s="63"/>
      <c r="X435" s="63"/>
      <c r="Y435" s="63"/>
      <c r="Z435" s="63"/>
    </row>
    <row r="436">
      <c r="A436" s="87"/>
      <c r="B436" s="84" t="s">
        <v>97</v>
      </c>
      <c r="C436" s="84" t="s">
        <v>97</v>
      </c>
      <c r="D436" s="84" t="s">
        <v>97</v>
      </c>
      <c r="E436" s="63"/>
      <c r="F436" s="86"/>
      <c r="G436" s="86" t="str">
        <f t="shared" si="6"/>
        <v/>
      </c>
      <c r="H436" s="86"/>
      <c r="I436" s="63"/>
      <c r="J436" s="63"/>
      <c r="K436" s="63"/>
      <c r="L436" s="63"/>
      <c r="M436" s="63"/>
      <c r="N436" s="63"/>
      <c r="O436" s="63"/>
      <c r="P436" s="63"/>
      <c r="Q436" s="63"/>
      <c r="R436" s="63"/>
      <c r="S436" s="63"/>
      <c r="T436" s="63"/>
      <c r="U436" s="63"/>
      <c r="V436" s="63"/>
      <c r="W436" s="63"/>
      <c r="X436" s="63"/>
      <c r="Y436" s="63"/>
      <c r="Z436" s="63"/>
    </row>
    <row r="437">
      <c r="A437" s="87"/>
      <c r="B437" s="84" t="s">
        <v>97</v>
      </c>
      <c r="C437" s="84" t="s">
        <v>97</v>
      </c>
      <c r="D437" s="84" t="s">
        <v>97</v>
      </c>
      <c r="E437" s="63"/>
      <c r="F437" s="86"/>
      <c r="G437" s="86" t="str">
        <f t="shared" si="6"/>
        <v/>
      </c>
      <c r="H437" s="86"/>
      <c r="I437" s="63"/>
      <c r="J437" s="63"/>
      <c r="K437" s="63"/>
      <c r="L437" s="63"/>
      <c r="M437" s="63"/>
      <c r="N437" s="63"/>
      <c r="O437" s="63"/>
      <c r="P437" s="63"/>
      <c r="Q437" s="63"/>
      <c r="R437" s="63"/>
      <c r="S437" s="63"/>
      <c r="T437" s="63"/>
      <c r="U437" s="63"/>
      <c r="V437" s="63"/>
      <c r="W437" s="63"/>
      <c r="X437" s="63"/>
      <c r="Y437" s="63"/>
      <c r="Z437" s="63"/>
    </row>
    <row r="438">
      <c r="A438" s="87"/>
      <c r="B438" s="84" t="s">
        <v>97</v>
      </c>
      <c r="C438" s="84" t="s">
        <v>97</v>
      </c>
      <c r="D438" s="84" t="s">
        <v>97</v>
      </c>
      <c r="E438" s="63"/>
      <c r="F438" s="86"/>
      <c r="G438" s="86" t="str">
        <f t="shared" si="6"/>
        <v/>
      </c>
      <c r="H438" s="86"/>
      <c r="I438" s="63"/>
      <c r="J438" s="63"/>
      <c r="K438" s="63"/>
      <c r="L438" s="63"/>
      <c r="M438" s="63"/>
      <c r="N438" s="63"/>
      <c r="O438" s="63"/>
      <c r="P438" s="63"/>
      <c r="Q438" s="63"/>
      <c r="R438" s="63"/>
      <c r="S438" s="63"/>
      <c r="T438" s="63"/>
      <c r="U438" s="63"/>
      <c r="V438" s="63"/>
      <c r="W438" s="63"/>
      <c r="X438" s="63"/>
      <c r="Y438" s="63"/>
      <c r="Z438" s="63"/>
    </row>
    <row r="439">
      <c r="A439" s="87"/>
      <c r="B439" s="84" t="s">
        <v>97</v>
      </c>
      <c r="C439" s="84" t="s">
        <v>97</v>
      </c>
      <c r="D439" s="84" t="s">
        <v>97</v>
      </c>
      <c r="E439" s="63"/>
      <c r="F439" s="86"/>
      <c r="G439" s="86" t="str">
        <f t="shared" si="6"/>
        <v/>
      </c>
      <c r="H439" s="86"/>
      <c r="I439" s="63"/>
      <c r="J439" s="63"/>
      <c r="K439" s="63"/>
      <c r="L439" s="63"/>
      <c r="M439" s="63"/>
      <c r="N439" s="63"/>
      <c r="O439" s="63"/>
      <c r="P439" s="63"/>
      <c r="Q439" s="63"/>
      <c r="R439" s="63"/>
      <c r="S439" s="63"/>
      <c r="T439" s="63"/>
      <c r="U439" s="63"/>
      <c r="V439" s="63"/>
      <c r="W439" s="63"/>
      <c r="X439" s="63"/>
      <c r="Y439" s="63"/>
      <c r="Z439" s="63"/>
    </row>
    <row r="440">
      <c r="A440" s="87"/>
      <c r="B440" s="84" t="s">
        <v>97</v>
      </c>
      <c r="C440" s="84" t="s">
        <v>97</v>
      </c>
      <c r="D440" s="84" t="s">
        <v>97</v>
      </c>
      <c r="E440" s="63"/>
      <c r="F440" s="86"/>
      <c r="G440" s="86" t="str">
        <f t="shared" si="6"/>
        <v/>
      </c>
      <c r="H440" s="86"/>
      <c r="I440" s="63"/>
      <c r="J440" s="63"/>
      <c r="K440" s="63"/>
      <c r="L440" s="63"/>
      <c r="M440" s="63"/>
      <c r="N440" s="63"/>
      <c r="O440" s="63"/>
      <c r="P440" s="63"/>
      <c r="Q440" s="63"/>
      <c r="R440" s="63"/>
      <c r="S440" s="63"/>
      <c r="T440" s="63"/>
      <c r="U440" s="63"/>
      <c r="V440" s="63"/>
      <c r="W440" s="63"/>
      <c r="X440" s="63"/>
      <c r="Y440" s="63"/>
      <c r="Z440" s="63"/>
    </row>
    <row r="441">
      <c r="A441" s="87"/>
      <c r="B441" s="84" t="s">
        <v>97</v>
      </c>
      <c r="C441" s="84" t="s">
        <v>97</v>
      </c>
      <c r="D441" s="84" t="s">
        <v>97</v>
      </c>
      <c r="E441" s="63"/>
      <c r="F441" s="86"/>
      <c r="G441" s="86" t="str">
        <f t="shared" si="6"/>
        <v/>
      </c>
      <c r="H441" s="86"/>
      <c r="I441" s="63"/>
      <c r="J441" s="63"/>
      <c r="K441" s="63"/>
      <c r="L441" s="63"/>
      <c r="M441" s="63"/>
      <c r="N441" s="63"/>
      <c r="O441" s="63"/>
      <c r="P441" s="63"/>
      <c r="Q441" s="63"/>
      <c r="R441" s="63"/>
      <c r="S441" s="63"/>
      <c r="T441" s="63"/>
      <c r="U441" s="63"/>
      <c r="V441" s="63"/>
      <c r="W441" s="63"/>
      <c r="X441" s="63"/>
      <c r="Y441" s="63"/>
      <c r="Z441" s="63"/>
    </row>
    <row r="442">
      <c r="A442" s="87"/>
      <c r="B442" s="84" t="s">
        <v>97</v>
      </c>
      <c r="C442" s="84" t="s">
        <v>97</v>
      </c>
      <c r="D442" s="84" t="s">
        <v>97</v>
      </c>
      <c r="E442" s="63"/>
      <c r="F442" s="86"/>
      <c r="G442" s="86" t="str">
        <f t="shared" si="6"/>
        <v/>
      </c>
      <c r="H442" s="86"/>
      <c r="I442" s="63"/>
      <c r="J442" s="63"/>
      <c r="K442" s="63"/>
      <c r="L442" s="63"/>
      <c r="M442" s="63"/>
      <c r="N442" s="63"/>
      <c r="O442" s="63"/>
      <c r="P442" s="63"/>
      <c r="Q442" s="63"/>
      <c r="R442" s="63"/>
      <c r="S442" s="63"/>
      <c r="T442" s="63"/>
      <c r="U442" s="63"/>
      <c r="V442" s="63"/>
      <c r="W442" s="63"/>
      <c r="X442" s="63"/>
      <c r="Y442" s="63"/>
      <c r="Z442" s="63"/>
    </row>
    <row r="443">
      <c r="A443" s="87"/>
      <c r="B443" s="84" t="s">
        <v>97</v>
      </c>
      <c r="C443" s="84" t="s">
        <v>97</v>
      </c>
      <c r="D443" s="84" t="s">
        <v>97</v>
      </c>
      <c r="E443" s="63"/>
      <c r="F443" s="86"/>
      <c r="G443" s="86" t="str">
        <f t="shared" si="6"/>
        <v/>
      </c>
      <c r="H443" s="86"/>
      <c r="I443" s="63"/>
      <c r="J443" s="63"/>
      <c r="K443" s="63"/>
      <c r="L443" s="63"/>
      <c r="M443" s="63"/>
      <c r="N443" s="63"/>
      <c r="O443" s="63"/>
      <c r="P443" s="63"/>
      <c r="Q443" s="63"/>
      <c r="R443" s="63"/>
      <c r="S443" s="63"/>
      <c r="T443" s="63"/>
      <c r="U443" s="63"/>
      <c r="V443" s="63"/>
      <c r="W443" s="63"/>
      <c r="X443" s="63"/>
      <c r="Y443" s="63"/>
      <c r="Z443" s="63"/>
    </row>
    <row r="444">
      <c r="A444" s="87"/>
      <c r="B444" s="84" t="s">
        <v>97</v>
      </c>
      <c r="C444" s="84" t="s">
        <v>97</v>
      </c>
      <c r="D444" s="84" t="s">
        <v>97</v>
      </c>
      <c r="E444" s="63"/>
      <c r="F444" s="86"/>
      <c r="G444" s="86" t="str">
        <f t="shared" si="6"/>
        <v/>
      </c>
      <c r="H444" s="86"/>
      <c r="I444" s="63"/>
      <c r="J444" s="63"/>
      <c r="K444" s="63"/>
      <c r="L444" s="63"/>
      <c r="M444" s="63"/>
      <c r="N444" s="63"/>
      <c r="O444" s="63"/>
      <c r="P444" s="63"/>
      <c r="Q444" s="63"/>
      <c r="R444" s="63"/>
      <c r="S444" s="63"/>
      <c r="T444" s="63"/>
      <c r="U444" s="63"/>
      <c r="V444" s="63"/>
      <c r="W444" s="63"/>
      <c r="X444" s="63"/>
      <c r="Y444" s="63"/>
      <c r="Z444" s="63"/>
    </row>
    <row r="445">
      <c r="A445" s="87"/>
      <c r="B445" s="84" t="s">
        <v>97</v>
      </c>
      <c r="C445" s="84" t="s">
        <v>97</v>
      </c>
      <c r="D445" s="84" t="s">
        <v>97</v>
      </c>
      <c r="E445" s="63"/>
      <c r="F445" s="86"/>
      <c r="G445" s="86" t="str">
        <f t="shared" si="6"/>
        <v/>
      </c>
      <c r="H445" s="86"/>
      <c r="I445" s="63"/>
      <c r="J445" s="63"/>
      <c r="K445" s="63"/>
      <c r="L445" s="63"/>
      <c r="M445" s="63"/>
      <c r="N445" s="63"/>
      <c r="O445" s="63"/>
      <c r="P445" s="63"/>
      <c r="Q445" s="63"/>
      <c r="R445" s="63"/>
      <c r="S445" s="63"/>
      <c r="T445" s="63"/>
      <c r="U445" s="63"/>
      <c r="V445" s="63"/>
      <c r="W445" s="63"/>
      <c r="X445" s="63"/>
      <c r="Y445" s="63"/>
      <c r="Z445" s="63"/>
    </row>
    <row r="446">
      <c r="A446" s="87"/>
      <c r="B446" s="84" t="s">
        <v>97</v>
      </c>
      <c r="C446" s="84" t="s">
        <v>97</v>
      </c>
      <c r="D446" s="84" t="s">
        <v>97</v>
      </c>
      <c r="E446" s="63"/>
      <c r="F446" s="86"/>
      <c r="G446" s="86" t="str">
        <f t="shared" si="6"/>
        <v/>
      </c>
      <c r="H446" s="86"/>
      <c r="I446" s="63"/>
      <c r="J446" s="63"/>
      <c r="K446" s="63"/>
      <c r="L446" s="63"/>
      <c r="M446" s="63"/>
      <c r="N446" s="63"/>
      <c r="O446" s="63"/>
      <c r="P446" s="63"/>
      <c r="Q446" s="63"/>
      <c r="R446" s="63"/>
      <c r="S446" s="63"/>
      <c r="T446" s="63"/>
      <c r="U446" s="63"/>
      <c r="V446" s="63"/>
      <c r="W446" s="63"/>
      <c r="X446" s="63"/>
      <c r="Y446" s="63"/>
      <c r="Z446" s="63"/>
    </row>
    <row r="447">
      <c r="A447" s="87"/>
      <c r="B447" s="84" t="s">
        <v>97</v>
      </c>
      <c r="C447" s="84" t="s">
        <v>97</v>
      </c>
      <c r="D447" s="84" t="s">
        <v>97</v>
      </c>
      <c r="E447" s="63"/>
      <c r="F447" s="86"/>
      <c r="G447" s="86" t="str">
        <f t="shared" si="6"/>
        <v/>
      </c>
      <c r="H447" s="86"/>
      <c r="I447" s="63"/>
      <c r="J447" s="63"/>
      <c r="K447" s="63"/>
      <c r="L447" s="63"/>
      <c r="M447" s="63"/>
      <c r="N447" s="63"/>
      <c r="O447" s="63"/>
      <c r="P447" s="63"/>
      <c r="Q447" s="63"/>
      <c r="R447" s="63"/>
      <c r="S447" s="63"/>
      <c r="T447" s="63"/>
      <c r="U447" s="63"/>
      <c r="V447" s="63"/>
      <c r="W447" s="63"/>
      <c r="X447" s="63"/>
      <c r="Y447" s="63"/>
      <c r="Z447" s="63"/>
    </row>
    <row r="448">
      <c r="A448" s="87"/>
      <c r="B448" s="84" t="s">
        <v>97</v>
      </c>
      <c r="C448" s="84" t="s">
        <v>97</v>
      </c>
      <c r="D448" s="84" t="s">
        <v>97</v>
      </c>
      <c r="E448" s="63"/>
      <c r="F448" s="86"/>
      <c r="G448" s="86" t="str">
        <f t="shared" si="6"/>
        <v/>
      </c>
      <c r="H448" s="86"/>
      <c r="I448" s="63"/>
      <c r="J448" s="63"/>
      <c r="K448" s="63"/>
      <c r="L448" s="63"/>
      <c r="M448" s="63"/>
      <c r="N448" s="63"/>
      <c r="O448" s="63"/>
      <c r="P448" s="63"/>
      <c r="Q448" s="63"/>
      <c r="R448" s="63"/>
      <c r="S448" s="63"/>
      <c r="T448" s="63"/>
      <c r="U448" s="63"/>
      <c r="V448" s="63"/>
      <c r="W448" s="63"/>
      <c r="X448" s="63"/>
      <c r="Y448" s="63"/>
      <c r="Z448" s="63"/>
    </row>
    <row r="449">
      <c r="A449" s="87"/>
      <c r="B449" s="84" t="s">
        <v>97</v>
      </c>
      <c r="C449" s="84" t="s">
        <v>97</v>
      </c>
      <c r="D449" s="84" t="s">
        <v>97</v>
      </c>
      <c r="E449" s="63"/>
      <c r="F449" s="86"/>
      <c r="G449" s="86" t="str">
        <f t="shared" si="6"/>
        <v/>
      </c>
      <c r="H449" s="86"/>
      <c r="I449" s="63"/>
      <c r="J449" s="63"/>
      <c r="K449" s="63"/>
      <c r="L449" s="63"/>
      <c r="M449" s="63"/>
      <c r="N449" s="63"/>
      <c r="O449" s="63"/>
      <c r="P449" s="63"/>
      <c r="Q449" s="63"/>
      <c r="R449" s="63"/>
      <c r="S449" s="63"/>
      <c r="T449" s="63"/>
      <c r="U449" s="63"/>
      <c r="V449" s="63"/>
      <c r="W449" s="63"/>
      <c r="X449" s="63"/>
      <c r="Y449" s="63"/>
      <c r="Z449" s="63"/>
    </row>
    <row r="450">
      <c r="A450" s="87"/>
      <c r="B450" s="84" t="s">
        <v>97</v>
      </c>
      <c r="C450" s="84" t="s">
        <v>97</v>
      </c>
      <c r="D450" s="84" t="s">
        <v>97</v>
      </c>
      <c r="E450" s="63"/>
      <c r="F450" s="86"/>
      <c r="G450" s="86" t="str">
        <f t="shared" si="6"/>
        <v/>
      </c>
      <c r="H450" s="86"/>
      <c r="I450" s="63"/>
      <c r="J450" s="63"/>
      <c r="K450" s="63"/>
      <c r="L450" s="63"/>
      <c r="M450" s="63"/>
      <c r="N450" s="63"/>
      <c r="O450" s="63"/>
      <c r="P450" s="63"/>
      <c r="Q450" s="63"/>
      <c r="R450" s="63"/>
      <c r="S450" s="63"/>
      <c r="T450" s="63"/>
      <c r="U450" s="63"/>
      <c r="V450" s="63"/>
      <c r="W450" s="63"/>
      <c r="X450" s="63"/>
      <c r="Y450" s="63"/>
      <c r="Z450" s="63"/>
    </row>
    <row r="451">
      <c r="A451" s="87"/>
      <c r="B451" s="84" t="s">
        <v>97</v>
      </c>
      <c r="C451" s="84" t="s">
        <v>97</v>
      </c>
      <c r="D451" s="84" t="s">
        <v>97</v>
      </c>
      <c r="E451" s="63"/>
      <c r="F451" s="86"/>
      <c r="G451" s="86" t="str">
        <f t="shared" si="6"/>
        <v/>
      </c>
      <c r="H451" s="86"/>
      <c r="I451" s="63"/>
      <c r="J451" s="63"/>
      <c r="K451" s="63"/>
      <c r="L451" s="63"/>
      <c r="M451" s="63"/>
      <c r="N451" s="63"/>
      <c r="O451" s="63"/>
      <c r="P451" s="63"/>
      <c r="Q451" s="63"/>
      <c r="R451" s="63"/>
      <c r="S451" s="63"/>
      <c r="T451" s="63"/>
      <c r="U451" s="63"/>
      <c r="V451" s="63"/>
      <c r="W451" s="63"/>
      <c r="X451" s="63"/>
      <c r="Y451" s="63"/>
      <c r="Z451" s="63"/>
    </row>
    <row r="452">
      <c r="A452" s="87"/>
      <c r="B452" s="84" t="s">
        <v>97</v>
      </c>
      <c r="C452" s="84" t="s">
        <v>97</v>
      </c>
      <c r="D452" s="84" t="s">
        <v>97</v>
      </c>
      <c r="E452" s="63"/>
      <c r="F452" s="86"/>
      <c r="G452" s="86" t="str">
        <f t="shared" si="6"/>
        <v/>
      </c>
      <c r="H452" s="86"/>
      <c r="I452" s="63"/>
      <c r="J452" s="63"/>
      <c r="K452" s="63"/>
      <c r="L452" s="63"/>
      <c r="M452" s="63"/>
      <c r="N452" s="63"/>
      <c r="O452" s="63"/>
      <c r="P452" s="63"/>
      <c r="Q452" s="63"/>
      <c r="R452" s="63"/>
      <c r="S452" s="63"/>
      <c r="T452" s="63"/>
      <c r="U452" s="63"/>
      <c r="V452" s="63"/>
      <c r="W452" s="63"/>
      <c r="X452" s="63"/>
      <c r="Y452" s="63"/>
      <c r="Z452" s="63"/>
    </row>
    <row r="453">
      <c r="A453" s="87"/>
      <c r="B453" s="84" t="s">
        <v>97</v>
      </c>
      <c r="C453" s="84" t="s">
        <v>97</v>
      </c>
      <c r="D453" s="84" t="s">
        <v>97</v>
      </c>
      <c r="E453" s="63"/>
      <c r="F453" s="86"/>
      <c r="G453" s="86" t="str">
        <f t="shared" si="6"/>
        <v/>
      </c>
      <c r="H453" s="86"/>
      <c r="I453" s="63"/>
      <c r="J453" s="63"/>
      <c r="K453" s="63"/>
      <c r="L453" s="63"/>
      <c r="M453" s="63"/>
      <c r="N453" s="63"/>
      <c r="O453" s="63"/>
      <c r="P453" s="63"/>
      <c r="Q453" s="63"/>
      <c r="R453" s="63"/>
      <c r="S453" s="63"/>
      <c r="T453" s="63"/>
      <c r="U453" s="63"/>
      <c r="V453" s="63"/>
      <c r="W453" s="63"/>
      <c r="X453" s="63"/>
      <c r="Y453" s="63"/>
      <c r="Z453" s="63"/>
    </row>
    <row r="454">
      <c r="A454" s="87"/>
      <c r="B454" s="84" t="s">
        <v>97</v>
      </c>
      <c r="C454" s="84" t="s">
        <v>97</v>
      </c>
      <c r="D454" s="84" t="s">
        <v>97</v>
      </c>
      <c r="E454" s="63"/>
      <c r="F454" s="86"/>
      <c r="G454" s="86" t="str">
        <f t="shared" si="6"/>
        <v/>
      </c>
      <c r="H454" s="86"/>
      <c r="I454" s="63"/>
      <c r="J454" s="63"/>
      <c r="K454" s="63"/>
      <c r="L454" s="63"/>
      <c r="M454" s="63"/>
      <c r="N454" s="63"/>
      <c r="O454" s="63"/>
      <c r="P454" s="63"/>
      <c r="Q454" s="63"/>
      <c r="R454" s="63"/>
      <c r="S454" s="63"/>
      <c r="T454" s="63"/>
      <c r="U454" s="63"/>
      <c r="V454" s="63"/>
      <c r="W454" s="63"/>
      <c r="X454" s="63"/>
      <c r="Y454" s="63"/>
      <c r="Z454" s="63"/>
    </row>
    <row r="455">
      <c r="A455" s="87"/>
      <c r="B455" s="84" t="s">
        <v>97</v>
      </c>
      <c r="C455" s="84" t="s">
        <v>97</v>
      </c>
      <c r="D455" s="84" t="s">
        <v>97</v>
      </c>
      <c r="E455" s="63"/>
      <c r="F455" s="86"/>
      <c r="G455" s="86" t="str">
        <f t="shared" si="6"/>
        <v/>
      </c>
      <c r="H455" s="86"/>
      <c r="I455" s="63"/>
      <c r="J455" s="63"/>
      <c r="K455" s="63"/>
      <c r="L455" s="63"/>
      <c r="M455" s="63"/>
      <c r="N455" s="63"/>
      <c r="O455" s="63"/>
      <c r="P455" s="63"/>
      <c r="Q455" s="63"/>
      <c r="R455" s="63"/>
      <c r="S455" s="63"/>
      <c r="T455" s="63"/>
      <c r="U455" s="63"/>
      <c r="V455" s="63"/>
      <c r="W455" s="63"/>
      <c r="X455" s="63"/>
      <c r="Y455" s="63"/>
      <c r="Z455" s="63"/>
    </row>
    <row r="456">
      <c r="A456" s="87"/>
      <c r="B456" s="84" t="s">
        <v>97</v>
      </c>
      <c r="C456" s="84" t="s">
        <v>97</v>
      </c>
      <c r="D456" s="84" t="s">
        <v>97</v>
      </c>
      <c r="E456" s="63"/>
      <c r="F456" s="86"/>
      <c r="G456" s="86" t="str">
        <f t="shared" si="6"/>
        <v/>
      </c>
      <c r="H456" s="86"/>
      <c r="I456" s="63"/>
      <c r="J456" s="63"/>
      <c r="K456" s="63"/>
      <c r="L456" s="63"/>
      <c r="M456" s="63"/>
      <c r="N456" s="63"/>
      <c r="O456" s="63"/>
      <c r="P456" s="63"/>
      <c r="Q456" s="63"/>
      <c r="R456" s="63"/>
      <c r="S456" s="63"/>
      <c r="T456" s="63"/>
      <c r="U456" s="63"/>
      <c r="V456" s="63"/>
      <c r="W456" s="63"/>
      <c r="X456" s="63"/>
      <c r="Y456" s="63"/>
      <c r="Z456" s="63"/>
    </row>
    <row r="457">
      <c r="A457" s="87"/>
      <c r="B457" s="84" t="s">
        <v>97</v>
      </c>
      <c r="C457" s="84" t="s">
        <v>97</v>
      </c>
      <c r="D457" s="84" t="s">
        <v>97</v>
      </c>
      <c r="E457" s="63"/>
      <c r="F457" s="86"/>
      <c r="G457" s="86" t="str">
        <f t="shared" si="6"/>
        <v/>
      </c>
      <c r="H457" s="86"/>
      <c r="I457" s="63"/>
      <c r="J457" s="63"/>
      <c r="K457" s="63"/>
      <c r="L457" s="63"/>
      <c r="M457" s="63"/>
      <c r="N457" s="63"/>
      <c r="O457" s="63"/>
      <c r="P457" s="63"/>
      <c r="Q457" s="63"/>
      <c r="R457" s="63"/>
      <c r="S457" s="63"/>
      <c r="T457" s="63"/>
      <c r="U457" s="63"/>
      <c r="V457" s="63"/>
      <c r="W457" s="63"/>
      <c r="X457" s="63"/>
      <c r="Y457" s="63"/>
      <c r="Z457" s="63"/>
    </row>
    <row r="458">
      <c r="A458" s="87"/>
      <c r="B458" s="84" t="s">
        <v>97</v>
      </c>
      <c r="C458" s="84" t="s">
        <v>97</v>
      </c>
      <c r="D458" s="84" t="s">
        <v>97</v>
      </c>
      <c r="E458" s="63"/>
      <c r="F458" s="86"/>
      <c r="G458" s="86" t="str">
        <f t="shared" si="6"/>
        <v/>
      </c>
      <c r="H458" s="86"/>
      <c r="I458" s="63"/>
      <c r="J458" s="63"/>
      <c r="K458" s="63"/>
      <c r="L458" s="63"/>
      <c r="M458" s="63"/>
      <c r="N458" s="63"/>
      <c r="O458" s="63"/>
      <c r="P458" s="63"/>
      <c r="Q458" s="63"/>
      <c r="R458" s="63"/>
      <c r="S458" s="63"/>
      <c r="T458" s="63"/>
      <c r="U458" s="63"/>
      <c r="V458" s="63"/>
      <c r="W458" s="63"/>
      <c r="X458" s="63"/>
      <c r="Y458" s="63"/>
      <c r="Z458" s="63"/>
    </row>
    <row r="459">
      <c r="A459" s="87"/>
      <c r="B459" s="84" t="s">
        <v>97</v>
      </c>
      <c r="C459" s="84" t="s">
        <v>97</v>
      </c>
      <c r="D459" s="84" t="s">
        <v>97</v>
      </c>
      <c r="E459" s="63"/>
      <c r="F459" s="86"/>
      <c r="G459" s="86" t="str">
        <f t="shared" si="6"/>
        <v/>
      </c>
      <c r="H459" s="86"/>
      <c r="I459" s="63"/>
      <c r="J459" s="63"/>
      <c r="K459" s="63"/>
      <c r="L459" s="63"/>
      <c r="M459" s="63"/>
      <c r="N459" s="63"/>
      <c r="O459" s="63"/>
      <c r="P459" s="63"/>
      <c r="Q459" s="63"/>
      <c r="R459" s="63"/>
      <c r="S459" s="63"/>
      <c r="T459" s="63"/>
      <c r="U459" s="63"/>
      <c r="V459" s="63"/>
      <c r="W459" s="63"/>
      <c r="X459" s="63"/>
      <c r="Y459" s="63"/>
      <c r="Z459" s="63"/>
    </row>
    <row r="460">
      <c r="A460" s="87"/>
      <c r="B460" s="84" t="s">
        <v>97</v>
      </c>
      <c r="C460" s="84" t="s">
        <v>97</v>
      </c>
      <c r="D460" s="84" t="s">
        <v>97</v>
      </c>
      <c r="E460" s="63"/>
      <c r="F460" s="86"/>
      <c r="G460" s="86" t="str">
        <f t="shared" si="6"/>
        <v/>
      </c>
      <c r="H460" s="86"/>
      <c r="I460" s="63"/>
      <c r="J460" s="63"/>
      <c r="K460" s="63"/>
      <c r="L460" s="63"/>
      <c r="M460" s="63"/>
      <c r="N460" s="63"/>
      <c r="O460" s="63"/>
      <c r="P460" s="63"/>
      <c r="Q460" s="63"/>
      <c r="R460" s="63"/>
      <c r="S460" s="63"/>
      <c r="T460" s="63"/>
      <c r="U460" s="63"/>
      <c r="V460" s="63"/>
      <c r="W460" s="63"/>
      <c r="X460" s="63"/>
      <c r="Y460" s="63"/>
      <c r="Z460" s="63"/>
    </row>
    <row r="461">
      <c r="A461" s="87"/>
      <c r="B461" s="84" t="s">
        <v>97</v>
      </c>
      <c r="C461" s="84" t="s">
        <v>97</v>
      </c>
      <c r="D461" s="84" t="s">
        <v>97</v>
      </c>
      <c r="E461" s="63"/>
      <c r="F461" s="86"/>
      <c r="G461" s="86" t="str">
        <f t="shared" si="6"/>
        <v/>
      </c>
      <c r="H461" s="86"/>
      <c r="I461" s="63"/>
      <c r="J461" s="63"/>
      <c r="K461" s="63"/>
      <c r="L461" s="63"/>
      <c r="M461" s="63"/>
      <c r="N461" s="63"/>
      <c r="O461" s="63"/>
      <c r="P461" s="63"/>
      <c r="Q461" s="63"/>
      <c r="R461" s="63"/>
      <c r="S461" s="63"/>
      <c r="T461" s="63"/>
      <c r="U461" s="63"/>
      <c r="V461" s="63"/>
      <c r="W461" s="63"/>
      <c r="X461" s="63"/>
      <c r="Y461" s="63"/>
      <c r="Z461" s="63"/>
    </row>
    <row r="462">
      <c r="A462" s="87"/>
      <c r="B462" s="84" t="s">
        <v>97</v>
      </c>
      <c r="C462" s="84" t="s">
        <v>97</v>
      </c>
      <c r="D462" s="84" t="s">
        <v>97</v>
      </c>
      <c r="E462" s="63"/>
      <c r="F462" s="86"/>
      <c r="G462" s="86" t="str">
        <f t="shared" si="6"/>
        <v/>
      </c>
      <c r="H462" s="86"/>
      <c r="I462" s="63"/>
      <c r="J462" s="63"/>
      <c r="K462" s="63"/>
      <c r="L462" s="63"/>
      <c r="M462" s="63"/>
      <c r="N462" s="63"/>
      <c r="O462" s="63"/>
      <c r="P462" s="63"/>
      <c r="Q462" s="63"/>
      <c r="R462" s="63"/>
      <c r="S462" s="63"/>
      <c r="T462" s="63"/>
      <c r="U462" s="63"/>
      <c r="V462" s="63"/>
      <c r="W462" s="63"/>
      <c r="X462" s="63"/>
      <c r="Y462" s="63"/>
      <c r="Z462" s="63"/>
    </row>
    <row r="463">
      <c r="A463" s="87"/>
      <c r="B463" s="84" t="s">
        <v>97</v>
      </c>
      <c r="C463" s="84" t="s">
        <v>97</v>
      </c>
      <c r="D463" s="84" t="s">
        <v>97</v>
      </c>
      <c r="E463" s="63"/>
      <c r="F463" s="86"/>
      <c r="G463" s="86" t="str">
        <f t="shared" si="6"/>
        <v/>
      </c>
      <c r="H463" s="86"/>
      <c r="I463" s="63"/>
      <c r="J463" s="63"/>
      <c r="K463" s="63"/>
      <c r="L463" s="63"/>
      <c r="M463" s="63"/>
      <c r="N463" s="63"/>
      <c r="O463" s="63"/>
      <c r="P463" s="63"/>
      <c r="Q463" s="63"/>
      <c r="R463" s="63"/>
      <c r="S463" s="63"/>
      <c r="T463" s="63"/>
      <c r="U463" s="63"/>
      <c r="V463" s="63"/>
      <c r="W463" s="63"/>
      <c r="X463" s="63"/>
      <c r="Y463" s="63"/>
      <c r="Z463" s="63"/>
    </row>
    <row r="464">
      <c r="A464" s="87"/>
      <c r="B464" s="84" t="s">
        <v>97</v>
      </c>
      <c r="C464" s="84" t="s">
        <v>97</v>
      </c>
      <c r="D464" s="84" t="s">
        <v>97</v>
      </c>
      <c r="E464" s="63"/>
      <c r="F464" s="86"/>
      <c r="G464" s="86" t="str">
        <f t="shared" si="6"/>
        <v/>
      </c>
      <c r="H464" s="86"/>
      <c r="I464" s="63"/>
      <c r="J464" s="63"/>
      <c r="K464" s="63"/>
      <c r="L464" s="63"/>
      <c r="M464" s="63"/>
      <c r="N464" s="63"/>
      <c r="O464" s="63"/>
      <c r="P464" s="63"/>
      <c r="Q464" s="63"/>
      <c r="R464" s="63"/>
      <c r="S464" s="63"/>
      <c r="T464" s="63"/>
      <c r="U464" s="63"/>
      <c r="V464" s="63"/>
      <c r="W464" s="63"/>
      <c r="X464" s="63"/>
      <c r="Y464" s="63"/>
      <c r="Z464" s="63"/>
    </row>
    <row r="465">
      <c r="A465" s="87"/>
      <c r="B465" s="84" t="s">
        <v>97</v>
      </c>
      <c r="C465" s="84" t="s">
        <v>97</v>
      </c>
      <c r="D465" s="84" t="s">
        <v>97</v>
      </c>
      <c r="E465" s="63"/>
      <c r="F465" s="86"/>
      <c r="G465" s="86" t="str">
        <f t="shared" si="6"/>
        <v/>
      </c>
      <c r="H465" s="86"/>
      <c r="I465" s="63"/>
      <c r="J465" s="63"/>
      <c r="K465" s="63"/>
      <c r="L465" s="63"/>
      <c r="M465" s="63"/>
      <c r="N465" s="63"/>
      <c r="O465" s="63"/>
      <c r="P465" s="63"/>
      <c r="Q465" s="63"/>
      <c r="R465" s="63"/>
      <c r="S465" s="63"/>
      <c r="T465" s="63"/>
      <c r="U465" s="63"/>
      <c r="V465" s="63"/>
      <c r="W465" s="63"/>
      <c r="X465" s="63"/>
      <c r="Y465" s="63"/>
      <c r="Z465" s="63"/>
    </row>
    <row r="466">
      <c r="A466" s="87"/>
      <c r="B466" s="84" t="s">
        <v>97</v>
      </c>
      <c r="C466" s="84" t="s">
        <v>97</v>
      </c>
      <c r="D466" s="84" t="s">
        <v>97</v>
      </c>
      <c r="E466" s="63"/>
      <c r="F466" s="86"/>
      <c r="G466" s="86" t="str">
        <f t="shared" si="6"/>
        <v/>
      </c>
      <c r="H466" s="86"/>
      <c r="I466" s="63"/>
      <c r="J466" s="63"/>
      <c r="K466" s="63"/>
      <c r="L466" s="63"/>
      <c r="M466" s="63"/>
      <c r="N466" s="63"/>
      <c r="O466" s="63"/>
      <c r="P466" s="63"/>
      <c r="Q466" s="63"/>
      <c r="R466" s="63"/>
      <c r="S466" s="63"/>
      <c r="T466" s="63"/>
      <c r="U466" s="63"/>
      <c r="V466" s="63"/>
      <c r="W466" s="63"/>
      <c r="X466" s="63"/>
      <c r="Y466" s="63"/>
      <c r="Z466" s="63"/>
    </row>
    <row r="467">
      <c r="A467" s="87"/>
      <c r="B467" s="84" t="s">
        <v>97</v>
      </c>
      <c r="C467" s="84" t="s">
        <v>97</v>
      </c>
      <c r="D467" s="84" t="s">
        <v>97</v>
      </c>
      <c r="E467" s="63"/>
      <c r="F467" s="86"/>
      <c r="G467" s="86" t="str">
        <f t="shared" si="6"/>
        <v/>
      </c>
      <c r="H467" s="86"/>
      <c r="I467" s="63"/>
      <c r="J467" s="63"/>
      <c r="K467" s="63"/>
      <c r="L467" s="63"/>
      <c r="M467" s="63"/>
      <c r="N467" s="63"/>
      <c r="O467" s="63"/>
      <c r="P467" s="63"/>
      <c r="Q467" s="63"/>
      <c r="R467" s="63"/>
      <c r="S467" s="63"/>
      <c r="T467" s="63"/>
      <c r="U467" s="63"/>
      <c r="V467" s="63"/>
      <c r="W467" s="63"/>
      <c r="X467" s="63"/>
      <c r="Y467" s="63"/>
      <c r="Z467" s="63"/>
    </row>
    <row r="468">
      <c r="A468" s="87"/>
      <c r="B468" s="84" t="s">
        <v>97</v>
      </c>
      <c r="C468" s="84" t="s">
        <v>97</v>
      </c>
      <c r="D468" s="84" t="s">
        <v>97</v>
      </c>
      <c r="E468" s="63"/>
      <c r="F468" s="86"/>
      <c r="G468" s="86" t="str">
        <f t="shared" si="6"/>
        <v/>
      </c>
      <c r="H468" s="86"/>
      <c r="I468" s="63"/>
      <c r="J468" s="63"/>
      <c r="K468" s="63"/>
      <c r="L468" s="63"/>
      <c r="M468" s="63"/>
      <c r="N468" s="63"/>
      <c r="O468" s="63"/>
      <c r="P468" s="63"/>
      <c r="Q468" s="63"/>
      <c r="R468" s="63"/>
      <c r="S468" s="63"/>
      <c r="T468" s="63"/>
      <c r="U468" s="63"/>
      <c r="V468" s="63"/>
      <c r="W468" s="63"/>
      <c r="X468" s="63"/>
      <c r="Y468" s="63"/>
      <c r="Z468" s="63"/>
    </row>
    <row r="469">
      <c r="A469" s="87"/>
      <c r="B469" s="84" t="s">
        <v>97</v>
      </c>
      <c r="C469" s="84" t="s">
        <v>97</v>
      </c>
      <c r="D469" s="84" t="s">
        <v>97</v>
      </c>
      <c r="E469" s="63"/>
      <c r="F469" s="86"/>
      <c r="G469" s="86" t="str">
        <f t="shared" si="6"/>
        <v/>
      </c>
      <c r="H469" s="86"/>
      <c r="I469" s="63"/>
      <c r="J469" s="63"/>
      <c r="K469" s="63"/>
      <c r="L469" s="63"/>
      <c r="M469" s="63"/>
      <c r="N469" s="63"/>
      <c r="O469" s="63"/>
      <c r="P469" s="63"/>
      <c r="Q469" s="63"/>
      <c r="R469" s="63"/>
      <c r="S469" s="63"/>
      <c r="T469" s="63"/>
      <c r="U469" s="63"/>
      <c r="V469" s="63"/>
      <c r="W469" s="63"/>
      <c r="X469" s="63"/>
      <c r="Y469" s="63"/>
      <c r="Z469" s="63"/>
    </row>
    <row r="470">
      <c r="A470" s="87"/>
      <c r="B470" s="84" t="s">
        <v>97</v>
      </c>
      <c r="C470" s="84" t="s">
        <v>97</v>
      </c>
      <c r="D470" s="84" t="s">
        <v>97</v>
      </c>
      <c r="E470" s="63"/>
      <c r="F470" s="86"/>
      <c r="G470" s="86" t="str">
        <f t="shared" si="6"/>
        <v/>
      </c>
      <c r="H470" s="86"/>
      <c r="I470" s="63"/>
      <c r="J470" s="63"/>
      <c r="K470" s="63"/>
      <c r="L470" s="63"/>
      <c r="M470" s="63"/>
      <c r="N470" s="63"/>
      <c r="O470" s="63"/>
      <c r="P470" s="63"/>
      <c r="Q470" s="63"/>
      <c r="R470" s="63"/>
      <c r="S470" s="63"/>
      <c r="T470" s="63"/>
      <c r="U470" s="63"/>
      <c r="V470" s="63"/>
      <c r="W470" s="63"/>
      <c r="X470" s="63"/>
      <c r="Y470" s="63"/>
      <c r="Z470" s="63"/>
    </row>
    <row r="471">
      <c r="A471" s="87"/>
      <c r="B471" s="84" t="s">
        <v>97</v>
      </c>
      <c r="C471" s="84" t="s">
        <v>97</v>
      </c>
      <c r="D471" s="84" t="s">
        <v>97</v>
      </c>
      <c r="E471" s="63"/>
      <c r="F471" s="86"/>
      <c r="G471" s="86" t="str">
        <f t="shared" si="6"/>
        <v/>
      </c>
      <c r="H471" s="86"/>
      <c r="I471" s="63"/>
      <c r="J471" s="63"/>
      <c r="K471" s="63"/>
      <c r="L471" s="63"/>
      <c r="M471" s="63"/>
      <c r="N471" s="63"/>
      <c r="O471" s="63"/>
      <c r="P471" s="63"/>
      <c r="Q471" s="63"/>
      <c r="R471" s="63"/>
      <c r="S471" s="63"/>
      <c r="T471" s="63"/>
      <c r="U471" s="63"/>
      <c r="V471" s="63"/>
      <c r="W471" s="63"/>
      <c r="X471" s="63"/>
      <c r="Y471" s="63"/>
      <c r="Z471" s="63"/>
    </row>
    <row r="472">
      <c r="A472" s="87"/>
      <c r="B472" s="84" t="s">
        <v>97</v>
      </c>
      <c r="C472" s="84" t="s">
        <v>97</v>
      </c>
      <c r="D472" s="84" t="s">
        <v>97</v>
      </c>
      <c r="E472" s="63"/>
      <c r="F472" s="86"/>
      <c r="G472" s="86" t="str">
        <f t="shared" si="6"/>
        <v/>
      </c>
      <c r="H472" s="86"/>
      <c r="I472" s="63"/>
      <c r="J472" s="63"/>
      <c r="K472" s="63"/>
      <c r="L472" s="63"/>
      <c r="M472" s="63"/>
      <c r="N472" s="63"/>
      <c r="O472" s="63"/>
      <c r="P472" s="63"/>
      <c r="Q472" s="63"/>
      <c r="R472" s="63"/>
      <c r="S472" s="63"/>
      <c r="T472" s="63"/>
      <c r="U472" s="63"/>
      <c r="V472" s="63"/>
      <c r="W472" s="63"/>
      <c r="X472" s="63"/>
      <c r="Y472" s="63"/>
      <c r="Z472" s="63"/>
    </row>
    <row r="473">
      <c r="A473" s="87"/>
      <c r="B473" s="84" t="s">
        <v>97</v>
      </c>
      <c r="C473" s="84" t="s">
        <v>97</v>
      </c>
      <c r="D473" s="84" t="s">
        <v>97</v>
      </c>
      <c r="E473" s="63"/>
      <c r="F473" s="86"/>
      <c r="G473" s="86" t="str">
        <f t="shared" si="6"/>
        <v/>
      </c>
      <c r="H473" s="86"/>
      <c r="I473" s="63"/>
      <c r="J473" s="63"/>
      <c r="K473" s="63"/>
      <c r="L473" s="63"/>
      <c r="M473" s="63"/>
      <c r="N473" s="63"/>
      <c r="O473" s="63"/>
      <c r="P473" s="63"/>
      <c r="Q473" s="63"/>
      <c r="R473" s="63"/>
      <c r="S473" s="63"/>
      <c r="T473" s="63"/>
      <c r="U473" s="63"/>
      <c r="V473" s="63"/>
      <c r="W473" s="63"/>
      <c r="X473" s="63"/>
      <c r="Y473" s="63"/>
      <c r="Z473" s="63"/>
    </row>
    <row r="474">
      <c r="A474" s="87"/>
      <c r="B474" s="84" t="s">
        <v>97</v>
      </c>
      <c r="C474" s="84" t="s">
        <v>97</v>
      </c>
      <c r="D474" s="84" t="s">
        <v>97</v>
      </c>
      <c r="E474" s="63"/>
      <c r="F474" s="86"/>
      <c r="G474" s="86" t="str">
        <f t="shared" si="6"/>
        <v/>
      </c>
      <c r="H474" s="86"/>
      <c r="I474" s="63"/>
      <c r="J474" s="63"/>
      <c r="K474" s="63"/>
      <c r="L474" s="63"/>
      <c r="M474" s="63"/>
      <c r="N474" s="63"/>
      <c r="O474" s="63"/>
      <c r="P474" s="63"/>
      <c r="Q474" s="63"/>
      <c r="R474" s="63"/>
      <c r="S474" s="63"/>
      <c r="T474" s="63"/>
      <c r="U474" s="63"/>
      <c r="V474" s="63"/>
      <c r="W474" s="63"/>
      <c r="X474" s="63"/>
      <c r="Y474" s="63"/>
      <c r="Z474" s="63"/>
    </row>
    <row r="475">
      <c r="A475" s="87"/>
      <c r="B475" s="84" t="s">
        <v>97</v>
      </c>
      <c r="C475" s="84" t="s">
        <v>97</v>
      </c>
      <c r="D475" s="84" t="s">
        <v>97</v>
      </c>
      <c r="E475" s="63"/>
      <c r="F475" s="86"/>
      <c r="G475" s="86" t="str">
        <f t="shared" si="6"/>
        <v/>
      </c>
      <c r="H475" s="86"/>
      <c r="I475" s="63"/>
      <c r="J475" s="63"/>
      <c r="K475" s="63"/>
      <c r="L475" s="63"/>
      <c r="M475" s="63"/>
      <c r="N475" s="63"/>
      <c r="O475" s="63"/>
      <c r="P475" s="63"/>
      <c r="Q475" s="63"/>
      <c r="R475" s="63"/>
      <c r="S475" s="63"/>
      <c r="T475" s="63"/>
      <c r="U475" s="63"/>
      <c r="V475" s="63"/>
      <c r="W475" s="63"/>
      <c r="X475" s="63"/>
      <c r="Y475" s="63"/>
      <c r="Z475" s="63"/>
    </row>
    <row r="476">
      <c r="A476" s="87"/>
      <c r="B476" s="84" t="s">
        <v>97</v>
      </c>
      <c r="C476" s="84" t="s">
        <v>97</v>
      </c>
      <c r="D476" s="84" t="s">
        <v>97</v>
      </c>
      <c r="E476" s="63"/>
      <c r="F476" s="86"/>
      <c r="G476" s="86" t="str">
        <f t="shared" si="6"/>
        <v/>
      </c>
      <c r="H476" s="86"/>
      <c r="I476" s="63"/>
      <c r="J476" s="63"/>
      <c r="K476" s="63"/>
      <c r="L476" s="63"/>
      <c r="M476" s="63"/>
      <c r="N476" s="63"/>
      <c r="O476" s="63"/>
      <c r="P476" s="63"/>
      <c r="Q476" s="63"/>
      <c r="R476" s="63"/>
      <c r="S476" s="63"/>
      <c r="T476" s="63"/>
      <c r="U476" s="63"/>
      <c r="V476" s="63"/>
      <c r="W476" s="63"/>
      <c r="X476" s="63"/>
      <c r="Y476" s="63"/>
      <c r="Z476" s="63"/>
    </row>
    <row r="477">
      <c r="A477" s="87"/>
      <c r="B477" s="84" t="s">
        <v>97</v>
      </c>
      <c r="C477" s="84" t="s">
        <v>97</v>
      </c>
      <c r="D477" s="84" t="s">
        <v>97</v>
      </c>
      <c r="E477" s="63"/>
      <c r="F477" s="86"/>
      <c r="G477" s="86" t="str">
        <f t="shared" si="6"/>
        <v/>
      </c>
      <c r="H477" s="86"/>
      <c r="I477" s="63"/>
      <c r="J477" s="63"/>
      <c r="K477" s="63"/>
      <c r="L477" s="63"/>
      <c r="M477" s="63"/>
      <c r="N477" s="63"/>
      <c r="O477" s="63"/>
      <c r="P477" s="63"/>
      <c r="Q477" s="63"/>
      <c r="R477" s="63"/>
      <c r="S477" s="63"/>
      <c r="T477" s="63"/>
      <c r="U477" s="63"/>
      <c r="V477" s="63"/>
      <c r="W477" s="63"/>
      <c r="X477" s="63"/>
      <c r="Y477" s="63"/>
      <c r="Z477" s="63"/>
    </row>
    <row r="478">
      <c r="A478" s="87"/>
      <c r="B478" s="84" t="s">
        <v>97</v>
      </c>
      <c r="C478" s="84" t="s">
        <v>97</v>
      </c>
      <c r="D478" s="84" t="s">
        <v>97</v>
      </c>
      <c r="E478" s="63"/>
      <c r="F478" s="86"/>
      <c r="G478" s="86" t="str">
        <f t="shared" si="6"/>
        <v/>
      </c>
      <c r="H478" s="86"/>
      <c r="I478" s="63"/>
      <c r="J478" s="63"/>
      <c r="K478" s="63"/>
      <c r="L478" s="63"/>
      <c r="M478" s="63"/>
      <c r="N478" s="63"/>
      <c r="O478" s="63"/>
      <c r="P478" s="63"/>
      <c r="Q478" s="63"/>
      <c r="R478" s="63"/>
      <c r="S478" s="63"/>
      <c r="T478" s="63"/>
      <c r="U478" s="63"/>
      <c r="V478" s="63"/>
      <c r="W478" s="63"/>
      <c r="X478" s="63"/>
      <c r="Y478" s="63"/>
      <c r="Z478" s="63"/>
    </row>
    <row r="479">
      <c r="A479" s="87"/>
      <c r="B479" s="84" t="s">
        <v>97</v>
      </c>
      <c r="C479" s="84" t="s">
        <v>97</v>
      </c>
      <c r="D479" s="84" t="s">
        <v>97</v>
      </c>
      <c r="E479" s="63"/>
      <c r="F479" s="86"/>
      <c r="G479" s="86" t="str">
        <f t="shared" si="6"/>
        <v/>
      </c>
      <c r="H479" s="86"/>
      <c r="I479" s="63"/>
      <c r="J479" s="63"/>
      <c r="K479" s="63"/>
      <c r="L479" s="63"/>
      <c r="M479" s="63"/>
      <c r="N479" s="63"/>
      <c r="O479" s="63"/>
      <c r="P479" s="63"/>
      <c r="Q479" s="63"/>
      <c r="R479" s="63"/>
      <c r="S479" s="63"/>
      <c r="T479" s="63"/>
      <c r="U479" s="63"/>
      <c r="V479" s="63"/>
      <c r="W479" s="63"/>
      <c r="X479" s="63"/>
      <c r="Y479" s="63"/>
      <c r="Z479" s="63"/>
    </row>
    <row r="480">
      <c r="A480" s="87"/>
      <c r="B480" s="84" t="s">
        <v>97</v>
      </c>
      <c r="C480" s="84" t="s">
        <v>97</v>
      </c>
      <c r="D480" s="84" t="s">
        <v>97</v>
      </c>
      <c r="E480" s="63"/>
      <c r="F480" s="86"/>
      <c r="G480" s="86" t="str">
        <f t="shared" si="6"/>
        <v/>
      </c>
      <c r="H480" s="86"/>
      <c r="I480" s="63"/>
      <c r="J480" s="63"/>
      <c r="K480" s="63"/>
      <c r="L480" s="63"/>
      <c r="M480" s="63"/>
      <c r="N480" s="63"/>
      <c r="O480" s="63"/>
      <c r="P480" s="63"/>
      <c r="Q480" s="63"/>
      <c r="R480" s="63"/>
      <c r="S480" s="63"/>
      <c r="T480" s="63"/>
      <c r="U480" s="63"/>
      <c r="V480" s="63"/>
      <c r="W480" s="63"/>
      <c r="X480" s="63"/>
      <c r="Y480" s="63"/>
      <c r="Z480" s="63"/>
    </row>
    <row r="481">
      <c r="A481" s="87"/>
      <c r="B481" s="84" t="s">
        <v>97</v>
      </c>
      <c r="C481" s="84" t="s">
        <v>97</v>
      </c>
      <c r="D481" s="84" t="s">
        <v>97</v>
      </c>
      <c r="E481" s="63"/>
      <c r="F481" s="86"/>
      <c r="G481" s="86" t="str">
        <f t="shared" si="6"/>
        <v/>
      </c>
      <c r="H481" s="86"/>
      <c r="I481" s="63"/>
      <c r="J481" s="63"/>
      <c r="K481" s="63"/>
      <c r="L481" s="63"/>
      <c r="M481" s="63"/>
      <c r="N481" s="63"/>
      <c r="O481" s="63"/>
      <c r="P481" s="63"/>
      <c r="Q481" s="63"/>
      <c r="R481" s="63"/>
      <c r="S481" s="63"/>
      <c r="T481" s="63"/>
      <c r="U481" s="63"/>
      <c r="V481" s="63"/>
      <c r="W481" s="63"/>
      <c r="X481" s="63"/>
      <c r="Y481" s="63"/>
      <c r="Z481" s="63"/>
    </row>
    <row r="482">
      <c r="A482" s="87"/>
      <c r="B482" s="84" t="s">
        <v>97</v>
      </c>
      <c r="C482" s="84" t="s">
        <v>97</v>
      </c>
      <c r="D482" s="84" t="s">
        <v>97</v>
      </c>
      <c r="E482" s="63"/>
      <c r="F482" s="86"/>
      <c r="G482" s="86" t="str">
        <f t="shared" si="6"/>
        <v/>
      </c>
      <c r="H482" s="86"/>
      <c r="I482" s="63"/>
      <c r="J482" s="63"/>
      <c r="K482" s="63"/>
      <c r="L482" s="63"/>
      <c r="M482" s="63"/>
      <c r="N482" s="63"/>
      <c r="O482" s="63"/>
      <c r="P482" s="63"/>
      <c r="Q482" s="63"/>
      <c r="R482" s="63"/>
      <c r="S482" s="63"/>
      <c r="T482" s="63"/>
      <c r="U482" s="63"/>
      <c r="V482" s="63"/>
      <c r="W482" s="63"/>
      <c r="X482" s="63"/>
      <c r="Y482" s="63"/>
      <c r="Z482" s="63"/>
    </row>
    <row r="483">
      <c r="A483" s="87"/>
      <c r="B483" s="84" t="s">
        <v>97</v>
      </c>
      <c r="C483" s="84" t="s">
        <v>97</v>
      </c>
      <c r="D483" s="84" t="s">
        <v>97</v>
      </c>
      <c r="E483" s="63"/>
      <c r="F483" s="86"/>
      <c r="G483" s="86" t="str">
        <f t="shared" si="6"/>
        <v/>
      </c>
      <c r="H483" s="86"/>
      <c r="I483" s="63"/>
      <c r="J483" s="63"/>
      <c r="K483" s="63"/>
      <c r="L483" s="63"/>
      <c r="M483" s="63"/>
      <c r="N483" s="63"/>
      <c r="O483" s="63"/>
      <c r="P483" s="63"/>
      <c r="Q483" s="63"/>
      <c r="R483" s="63"/>
      <c r="S483" s="63"/>
      <c r="T483" s="63"/>
      <c r="U483" s="63"/>
      <c r="V483" s="63"/>
      <c r="W483" s="63"/>
      <c r="X483" s="63"/>
      <c r="Y483" s="63"/>
      <c r="Z483" s="63"/>
    </row>
    <row r="484">
      <c r="A484" s="87"/>
      <c r="B484" s="84" t="s">
        <v>97</v>
      </c>
      <c r="C484" s="84" t="s">
        <v>97</v>
      </c>
      <c r="D484" s="84" t="s">
        <v>97</v>
      </c>
      <c r="E484" s="63"/>
      <c r="F484" s="86"/>
      <c r="G484" s="86" t="str">
        <f t="shared" si="6"/>
        <v/>
      </c>
      <c r="H484" s="86"/>
      <c r="I484" s="63"/>
      <c r="J484" s="63"/>
      <c r="K484" s="63"/>
      <c r="L484" s="63"/>
      <c r="M484" s="63"/>
      <c r="N484" s="63"/>
      <c r="O484" s="63"/>
      <c r="P484" s="63"/>
      <c r="Q484" s="63"/>
      <c r="R484" s="63"/>
      <c r="S484" s="63"/>
      <c r="T484" s="63"/>
      <c r="U484" s="63"/>
      <c r="V484" s="63"/>
      <c r="W484" s="63"/>
      <c r="X484" s="63"/>
      <c r="Y484" s="63"/>
      <c r="Z484" s="63"/>
    </row>
    <row r="485">
      <c r="A485" s="87"/>
      <c r="B485" s="84" t="s">
        <v>97</v>
      </c>
      <c r="C485" s="84" t="s">
        <v>97</v>
      </c>
      <c r="D485" s="84" t="s">
        <v>97</v>
      </c>
      <c r="E485" s="63"/>
      <c r="F485" s="86"/>
      <c r="G485" s="86" t="str">
        <f t="shared" si="6"/>
        <v/>
      </c>
      <c r="H485" s="86"/>
      <c r="I485" s="63"/>
      <c r="J485" s="63"/>
      <c r="K485" s="63"/>
      <c r="L485" s="63"/>
      <c r="M485" s="63"/>
      <c r="N485" s="63"/>
      <c r="O485" s="63"/>
      <c r="P485" s="63"/>
      <c r="Q485" s="63"/>
      <c r="R485" s="63"/>
      <c r="S485" s="63"/>
      <c r="T485" s="63"/>
      <c r="U485" s="63"/>
      <c r="V485" s="63"/>
      <c r="W485" s="63"/>
      <c r="X485" s="63"/>
      <c r="Y485" s="63"/>
      <c r="Z485" s="63"/>
    </row>
    <row r="486">
      <c r="A486" s="87"/>
      <c r="B486" s="84" t="s">
        <v>97</v>
      </c>
      <c r="C486" s="84" t="s">
        <v>97</v>
      </c>
      <c r="D486" s="84" t="s">
        <v>97</v>
      </c>
      <c r="E486" s="63"/>
      <c r="F486" s="86"/>
      <c r="G486" s="86" t="str">
        <f t="shared" si="6"/>
        <v/>
      </c>
      <c r="H486" s="86"/>
      <c r="I486" s="63"/>
      <c r="J486" s="63"/>
      <c r="K486" s="63"/>
      <c r="L486" s="63"/>
      <c r="M486" s="63"/>
      <c r="N486" s="63"/>
      <c r="O486" s="63"/>
      <c r="P486" s="63"/>
      <c r="Q486" s="63"/>
      <c r="R486" s="63"/>
      <c r="S486" s="63"/>
      <c r="T486" s="63"/>
      <c r="U486" s="63"/>
      <c r="V486" s="63"/>
      <c r="W486" s="63"/>
      <c r="X486" s="63"/>
      <c r="Y486" s="63"/>
      <c r="Z486" s="63"/>
    </row>
    <row r="487">
      <c r="A487" s="87"/>
      <c r="B487" s="84" t="s">
        <v>97</v>
      </c>
      <c r="C487" s="84" t="s">
        <v>97</v>
      </c>
      <c r="D487" s="84" t="s">
        <v>97</v>
      </c>
      <c r="E487" s="63"/>
      <c r="F487" s="86"/>
      <c r="G487" s="86" t="str">
        <f t="shared" si="6"/>
        <v/>
      </c>
      <c r="H487" s="86"/>
      <c r="I487" s="63"/>
      <c r="J487" s="63"/>
      <c r="K487" s="63"/>
      <c r="L487" s="63"/>
      <c r="M487" s="63"/>
      <c r="N487" s="63"/>
      <c r="O487" s="63"/>
      <c r="P487" s="63"/>
      <c r="Q487" s="63"/>
      <c r="R487" s="63"/>
      <c r="S487" s="63"/>
      <c r="T487" s="63"/>
      <c r="U487" s="63"/>
      <c r="V487" s="63"/>
      <c r="W487" s="63"/>
      <c r="X487" s="63"/>
      <c r="Y487" s="63"/>
      <c r="Z487" s="63"/>
    </row>
    <row r="488">
      <c r="A488" s="87"/>
      <c r="B488" s="84" t="s">
        <v>97</v>
      </c>
      <c r="C488" s="84" t="s">
        <v>97</v>
      </c>
      <c r="D488" s="84" t="s">
        <v>97</v>
      </c>
      <c r="E488" s="63"/>
      <c r="F488" s="86"/>
      <c r="G488" s="86" t="str">
        <f t="shared" si="6"/>
        <v/>
      </c>
      <c r="H488" s="86"/>
      <c r="I488" s="63"/>
      <c r="J488" s="63"/>
      <c r="K488" s="63"/>
      <c r="L488" s="63"/>
      <c r="M488" s="63"/>
      <c r="N488" s="63"/>
      <c r="O488" s="63"/>
      <c r="P488" s="63"/>
      <c r="Q488" s="63"/>
      <c r="R488" s="63"/>
      <c r="S488" s="63"/>
      <c r="T488" s="63"/>
      <c r="U488" s="63"/>
      <c r="V488" s="63"/>
      <c r="W488" s="63"/>
      <c r="X488" s="63"/>
      <c r="Y488" s="63"/>
      <c r="Z488" s="63"/>
    </row>
    <row r="489">
      <c r="A489" s="87"/>
      <c r="B489" s="84" t="s">
        <v>97</v>
      </c>
      <c r="C489" s="84" t="s">
        <v>97</v>
      </c>
      <c r="D489" s="84" t="s">
        <v>97</v>
      </c>
      <c r="E489" s="63"/>
      <c r="F489" s="86"/>
      <c r="G489" s="86" t="str">
        <f t="shared" si="6"/>
        <v/>
      </c>
      <c r="H489" s="86"/>
      <c r="I489" s="63"/>
      <c r="J489" s="63"/>
      <c r="K489" s="63"/>
      <c r="L489" s="63"/>
      <c r="M489" s="63"/>
      <c r="N489" s="63"/>
      <c r="O489" s="63"/>
      <c r="P489" s="63"/>
      <c r="Q489" s="63"/>
      <c r="R489" s="63"/>
      <c r="S489" s="63"/>
      <c r="T489" s="63"/>
      <c r="U489" s="63"/>
      <c r="V489" s="63"/>
      <c r="W489" s="63"/>
      <c r="X489" s="63"/>
      <c r="Y489" s="63"/>
      <c r="Z489" s="63"/>
    </row>
    <row r="490">
      <c r="A490" s="87"/>
      <c r="B490" s="84" t="s">
        <v>97</v>
      </c>
      <c r="C490" s="84" t="s">
        <v>97</v>
      </c>
      <c r="D490" s="84" t="s">
        <v>97</v>
      </c>
      <c r="E490" s="63"/>
      <c r="F490" s="86"/>
      <c r="G490" s="86" t="str">
        <f t="shared" si="6"/>
        <v/>
      </c>
      <c r="H490" s="86"/>
      <c r="I490" s="63"/>
      <c r="J490" s="63"/>
      <c r="K490" s="63"/>
      <c r="L490" s="63"/>
      <c r="M490" s="63"/>
      <c r="N490" s="63"/>
      <c r="O490" s="63"/>
      <c r="P490" s="63"/>
      <c r="Q490" s="63"/>
      <c r="R490" s="63"/>
      <c r="S490" s="63"/>
      <c r="T490" s="63"/>
      <c r="U490" s="63"/>
      <c r="V490" s="63"/>
      <c r="W490" s="63"/>
      <c r="X490" s="63"/>
      <c r="Y490" s="63"/>
      <c r="Z490" s="63"/>
    </row>
    <row r="491">
      <c r="A491" s="87"/>
      <c r="B491" s="84" t="s">
        <v>97</v>
      </c>
      <c r="C491" s="84" t="s">
        <v>97</v>
      </c>
      <c r="D491" s="84" t="s">
        <v>97</v>
      </c>
      <c r="E491" s="63"/>
      <c r="F491" s="86"/>
      <c r="G491" s="86" t="str">
        <f t="shared" si="6"/>
        <v/>
      </c>
      <c r="H491" s="86"/>
      <c r="I491" s="63"/>
      <c r="J491" s="63"/>
      <c r="K491" s="63"/>
      <c r="L491" s="63"/>
      <c r="M491" s="63"/>
      <c r="N491" s="63"/>
      <c r="O491" s="63"/>
      <c r="P491" s="63"/>
      <c r="Q491" s="63"/>
      <c r="R491" s="63"/>
      <c r="S491" s="63"/>
      <c r="T491" s="63"/>
      <c r="U491" s="63"/>
      <c r="V491" s="63"/>
      <c r="W491" s="63"/>
      <c r="X491" s="63"/>
      <c r="Y491" s="63"/>
      <c r="Z491" s="63"/>
    </row>
    <row r="492">
      <c r="A492" s="87"/>
      <c r="B492" s="84" t="s">
        <v>97</v>
      </c>
      <c r="C492" s="84" t="s">
        <v>97</v>
      </c>
      <c r="D492" s="84" t="s">
        <v>97</v>
      </c>
      <c r="E492" s="63"/>
      <c r="F492" s="86"/>
      <c r="G492" s="86" t="str">
        <f t="shared" si="6"/>
        <v/>
      </c>
      <c r="H492" s="86"/>
      <c r="I492" s="63"/>
      <c r="J492" s="63"/>
      <c r="K492" s="63"/>
      <c r="L492" s="63"/>
      <c r="M492" s="63"/>
      <c r="N492" s="63"/>
      <c r="O492" s="63"/>
      <c r="P492" s="63"/>
      <c r="Q492" s="63"/>
      <c r="R492" s="63"/>
      <c r="S492" s="63"/>
      <c r="T492" s="63"/>
      <c r="U492" s="63"/>
      <c r="V492" s="63"/>
      <c r="W492" s="63"/>
      <c r="X492" s="63"/>
      <c r="Y492" s="63"/>
      <c r="Z492" s="63"/>
    </row>
    <row r="493">
      <c r="A493" s="87"/>
      <c r="B493" s="84" t="s">
        <v>97</v>
      </c>
      <c r="C493" s="84" t="s">
        <v>97</v>
      </c>
      <c r="D493" s="84" t="s">
        <v>97</v>
      </c>
      <c r="E493" s="63"/>
      <c r="F493" s="86"/>
      <c r="G493" s="86" t="str">
        <f t="shared" si="6"/>
        <v/>
      </c>
      <c r="H493" s="86"/>
      <c r="I493" s="63"/>
      <c r="J493" s="63"/>
      <c r="K493" s="63"/>
      <c r="L493" s="63"/>
      <c r="M493" s="63"/>
      <c r="N493" s="63"/>
      <c r="O493" s="63"/>
      <c r="P493" s="63"/>
      <c r="Q493" s="63"/>
      <c r="R493" s="63"/>
      <c r="S493" s="63"/>
      <c r="T493" s="63"/>
      <c r="U493" s="63"/>
      <c r="V493" s="63"/>
      <c r="W493" s="63"/>
      <c r="X493" s="63"/>
      <c r="Y493" s="63"/>
      <c r="Z493" s="63"/>
    </row>
    <row r="494">
      <c r="A494" s="87"/>
      <c r="B494" s="84" t="s">
        <v>97</v>
      </c>
      <c r="C494" s="84" t="s">
        <v>97</v>
      </c>
      <c r="D494" s="84" t="s">
        <v>97</v>
      </c>
      <c r="E494" s="63"/>
      <c r="F494" s="86"/>
      <c r="G494" s="86" t="str">
        <f t="shared" si="6"/>
        <v/>
      </c>
      <c r="H494" s="86"/>
      <c r="I494" s="63"/>
      <c r="J494" s="63"/>
      <c r="K494" s="63"/>
      <c r="L494" s="63"/>
      <c r="M494" s="63"/>
      <c r="N494" s="63"/>
      <c r="O494" s="63"/>
      <c r="P494" s="63"/>
      <c r="Q494" s="63"/>
      <c r="R494" s="63"/>
      <c r="S494" s="63"/>
      <c r="T494" s="63"/>
      <c r="U494" s="63"/>
      <c r="V494" s="63"/>
      <c r="W494" s="63"/>
      <c r="X494" s="63"/>
      <c r="Y494" s="63"/>
      <c r="Z494" s="63"/>
    </row>
    <row r="495">
      <c r="A495" s="87"/>
      <c r="B495" s="84" t="s">
        <v>97</v>
      </c>
      <c r="C495" s="84" t="s">
        <v>97</v>
      </c>
      <c r="D495" s="84" t="s">
        <v>97</v>
      </c>
      <c r="E495" s="63"/>
      <c r="F495" s="86"/>
      <c r="G495" s="86" t="str">
        <f t="shared" si="6"/>
        <v/>
      </c>
      <c r="H495" s="86"/>
      <c r="I495" s="63"/>
      <c r="J495" s="63"/>
      <c r="K495" s="63"/>
      <c r="L495" s="63"/>
      <c r="M495" s="63"/>
      <c r="N495" s="63"/>
      <c r="O495" s="63"/>
      <c r="P495" s="63"/>
      <c r="Q495" s="63"/>
      <c r="R495" s="63"/>
      <c r="S495" s="63"/>
      <c r="T495" s="63"/>
      <c r="U495" s="63"/>
      <c r="V495" s="63"/>
      <c r="W495" s="63"/>
      <c r="X495" s="63"/>
      <c r="Y495" s="63"/>
      <c r="Z495" s="63"/>
    </row>
    <row r="496">
      <c r="A496" s="87"/>
      <c r="B496" s="84" t="s">
        <v>97</v>
      </c>
      <c r="C496" s="84" t="s">
        <v>97</v>
      </c>
      <c r="D496" s="84" t="s">
        <v>97</v>
      </c>
      <c r="E496" s="63"/>
      <c r="F496" s="86"/>
      <c r="G496" s="86" t="str">
        <f t="shared" si="6"/>
        <v/>
      </c>
      <c r="H496" s="86"/>
      <c r="I496" s="63"/>
      <c r="J496" s="63"/>
      <c r="K496" s="63"/>
      <c r="L496" s="63"/>
      <c r="M496" s="63"/>
      <c r="N496" s="63"/>
      <c r="O496" s="63"/>
      <c r="P496" s="63"/>
      <c r="Q496" s="63"/>
      <c r="R496" s="63"/>
      <c r="S496" s="63"/>
      <c r="T496" s="63"/>
      <c r="U496" s="63"/>
      <c r="V496" s="63"/>
      <c r="W496" s="63"/>
      <c r="X496" s="63"/>
      <c r="Y496" s="63"/>
      <c r="Z496" s="63"/>
    </row>
    <row r="497">
      <c r="A497" s="87"/>
      <c r="B497" s="84" t="s">
        <v>97</v>
      </c>
      <c r="C497" s="84" t="s">
        <v>97</v>
      </c>
      <c r="D497" s="84" t="s">
        <v>97</v>
      </c>
      <c r="E497" s="63"/>
      <c r="F497" s="86"/>
      <c r="G497" s="86" t="str">
        <f t="shared" si="6"/>
        <v/>
      </c>
      <c r="H497" s="86"/>
      <c r="I497" s="63"/>
      <c r="J497" s="63"/>
      <c r="K497" s="63"/>
      <c r="L497" s="63"/>
      <c r="M497" s="63"/>
      <c r="N497" s="63"/>
      <c r="O497" s="63"/>
      <c r="P497" s="63"/>
      <c r="Q497" s="63"/>
      <c r="R497" s="63"/>
      <c r="S497" s="63"/>
      <c r="T497" s="63"/>
      <c r="U497" s="63"/>
      <c r="V497" s="63"/>
      <c r="W497" s="63"/>
      <c r="X497" s="63"/>
      <c r="Y497" s="63"/>
      <c r="Z497" s="63"/>
    </row>
    <row r="498">
      <c r="A498" s="87"/>
      <c r="B498" s="84" t="s">
        <v>97</v>
      </c>
      <c r="C498" s="84" t="s">
        <v>97</v>
      </c>
      <c r="D498" s="84" t="s">
        <v>97</v>
      </c>
      <c r="E498" s="63"/>
      <c r="F498" s="86"/>
      <c r="G498" s="86" t="str">
        <f t="shared" si="6"/>
        <v/>
      </c>
      <c r="H498" s="86"/>
      <c r="I498" s="63"/>
      <c r="J498" s="63"/>
      <c r="K498" s="63"/>
      <c r="L498" s="63"/>
      <c r="M498" s="63"/>
      <c r="N498" s="63"/>
      <c r="O498" s="63"/>
      <c r="P498" s="63"/>
      <c r="Q498" s="63"/>
      <c r="R498" s="63"/>
      <c r="S498" s="63"/>
      <c r="T498" s="63"/>
      <c r="U498" s="63"/>
      <c r="V498" s="63"/>
      <c r="W498" s="63"/>
      <c r="X498" s="63"/>
      <c r="Y498" s="63"/>
      <c r="Z498" s="63"/>
    </row>
    <row r="499">
      <c r="A499" s="87"/>
      <c r="B499" s="84" t="s">
        <v>97</v>
      </c>
      <c r="C499" s="84" t="s">
        <v>97</v>
      </c>
      <c r="D499" s="84" t="s">
        <v>97</v>
      </c>
      <c r="E499" s="63"/>
      <c r="F499" s="86"/>
      <c r="G499" s="86" t="str">
        <f t="shared" si="6"/>
        <v/>
      </c>
      <c r="H499" s="86"/>
      <c r="I499" s="63"/>
      <c r="J499" s="63"/>
      <c r="K499" s="63"/>
      <c r="L499" s="63"/>
      <c r="M499" s="63"/>
      <c r="N499" s="63"/>
      <c r="O499" s="63"/>
      <c r="P499" s="63"/>
      <c r="Q499" s="63"/>
      <c r="R499" s="63"/>
      <c r="S499" s="63"/>
      <c r="T499" s="63"/>
      <c r="U499" s="63"/>
      <c r="V499" s="63"/>
      <c r="W499" s="63"/>
      <c r="X499" s="63"/>
      <c r="Y499" s="63"/>
      <c r="Z499" s="63"/>
    </row>
    <row r="500">
      <c r="A500" s="87"/>
      <c r="B500" s="84" t="s">
        <v>97</v>
      </c>
      <c r="C500" s="84" t="s">
        <v>97</v>
      </c>
      <c r="D500" s="84" t="s">
        <v>97</v>
      </c>
      <c r="E500" s="63"/>
      <c r="F500" s="86"/>
      <c r="G500" s="86" t="str">
        <f t="shared" si="6"/>
        <v/>
      </c>
      <c r="H500" s="86"/>
      <c r="I500" s="63"/>
      <c r="J500" s="63"/>
      <c r="K500" s="63"/>
      <c r="L500" s="63"/>
      <c r="M500" s="63"/>
      <c r="N500" s="63"/>
      <c r="O500" s="63"/>
      <c r="P500" s="63"/>
      <c r="Q500" s="63"/>
      <c r="R500" s="63"/>
      <c r="S500" s="63"/>
      <c r="T500" s="63"/>
      <c r="U500" s="63"/>
      <c r="V500" s="63"/>
      <c r="W500" s="63"/>
      <c r="X500" s="63"/>
      <c r="Y500" s="63"/>
      <c r="Z500" s="63"/>
    </row>
    <row r="501">
      <c r="A501" s="87"/>
      <c r="B501" s="84" t="s">
        <v>97</v>
      </c>
      <c r="C501" s="84" t="s">
        <v>97</v>
      </c>
      <c r="D501" s="84" t="s">
        <v>97</v>
      </c>
      <c r="E501" s="63"/>
      <c r="F501" s="86"/>
      <c r="G501" s="86" t="str">
        <f t="shared" si="6"/>
        <v/>
      </c>
      <c r="H501" s="86"/>
      <c r="I501" s="63"/>
      <c r="J501" s="63"/>
      <c r="K501" s="63"/>
      <c r="L501" s="63"/>
      <c r="M501" s="63"/>
      <c r="N501" s="63"/>
      <c r="O501" s="63"/>
      <c r="P501" s="63"/>
      <c r="Q501" s="63"/>
      <c r="R501" s="63"/>
      <c r="S501" s="63"/>
      <c r="T501" s="63"/>
      <c r="U501" s="63"/>
      <c r="V501" s="63"/>
      <c r="W501" s="63"/>
      <c r="X501" s="63"/>
      <c r="Y501" s="63"/>
      <c r="Z501" s="63"/>
    </row>
    <row r="502">
      <c r="A502" s="87"/>
      <c r="B502" s="84" t="s">
        <v>97</v>
      </c>
      <c r="C502" s="84" t="s">
        <v>97</v>
      </c>
      <c r="D502" s="84" t="s">
        <v>97</v>
      </c>
      <c r="E502" s="63"/>
      <c r="F502" s="86"/>
      <c r="G502" s="86" t="str">
        <f t="shared" si="6"/>
        <v/>
      </c>
      <c r="H502" s="86"/>
      <c r="I502" s="63"/>
      <c r="J502" s="63"/>
      <c r="K502" s="63"/>
      <c r="L502" s="63"/>
      <c r="M502" s="63"/>
      <c r="N502" s="63"/>
      <c r="O502" s="63"/>
      <c r="P502" s="63"/>
      <c r="Q502" s="63"/>
      <c r="R502" s="63"/>
      <c r="S502" s="63"/>
      <c r="T502" s="63"/>
      <c r="U502" s="63"/>
      <c r="V502" s="63"/>
      <c r="W502" s="63"/>
      <c r="X502" s="63"/>
      <c r="Y502" s="63"/>
      <c r="Z502" s="63"/>
    </row>
    <row r="503">
      <c r="A503" s="87"/>
      <c r="B503" s="84" t="s">
        <v>97</v>
      </c>
      <c r="C503" s="84" t="s">
        <v>97</v>
      </c>
      <c r="D503" s="84" t="s">
        <v>97</v>
      </c>
      <c r="E503" s="63"/>
      <c r="F503" s="86"/>
      <c r="G503" s="86" t="str">
        <f t="shared" si="6"/>
        <v/>
      </c>
      <c r="H503" s="86"/>
      <c r="I503" s="63"/>
      <c r="J503" s="63"/>
      <c r="K503" s="63"/>
      <c r="L503" s="63"/>
      <c r="M503" s="63"/>
      <c r="N503" s="63"/>
      <c r="O503" s="63"/>
      <c r="P503" s="63"/>
      <c r="Q503" s="63"/>
      <c r="R503" s="63"/>
      <c r="S503" s="63"/>
      <c r="T503" s="63"/>
      <c r="U503" s="63"/>
      <c r="V503" s="63"/>
      <c r="W503" s="63"/>
      <c r="X503" s="63"/>
      <c r="Y503" s="63"/>
      <c r="Z503" s="63"/>
    </row>
    <row r="504">
      <c r="A504" s="87"/>
      <c r="B504" s="84" t="s">
        <v>97</v>
      </c>
      <c r="C504" s="84" t="s">
        <v>97</v>
      </c>
      <c r="D504" s="84" t="s">
        <v>97</v>
      </c>
      <c r="E504" s="63"/>
      <c r="F504" s="86"/>
      <c r="G504" s="86" t="str">
        <f t="shared" si="6"/>
        <v/>
      </c>
      <c r="H504" s="86"/>
      <c r="I504" s="63"/>
      <c r="J504" s="63"/>
      <c r="K504" s="63"/>
      <c r="L504" s="63"/>
      <c r="M504" s="63"/>
      <c r="N504" s="63"/>
      <c r="O504" s="63"/>
      <c r="P504" s="63"/>
      <c r="Q504" s="63"/>
      <c r="R504" s="63"/>
      <c r="S504" s="63"/>
      <c r="T504" s="63"/>
      <c r="U504" s="63"/>
      <c r="V504" s="63"/>
      <c r="W504" s="63"/>
      <c r="X504" s="63"/>
      <c r="Y504" s="63"/>
      <c r="Z504" s="63"/>
    </row>
    <row r="505">
      <c r="A505" s="87"/>
      <c r="B505" s="84" t="s">
        <v>97</v>
      </c>
      <c r="C505" s="84" t="s">
        <v>97</v>
      </c>
      <c r="D505" s="84" t="s">
        <v>97</v>
      </c>
      <c r="E505" s="63"/>
      <c r="F505" s="86"/>
      <c r="G505" s="86" t="str">
        <f t="shared" si="6"/>
        <v/>
      </c>
      <c r="H505" s="86"/>
      <c r="I505" s="63"/>
      <c r="J505" s="63"/>
      <c r="K505" s="63"/>
      <c r="L505" s="63"/>
      <c r="M505" s="63"/>
      <c r="N505" s="63"/>
      <c r="O505" s="63"/>
      <c r="P505" s="63"/>
      <c r="Q505" s="63"/>
      <c r="R505" s="63"/>
      <c r="S505" s="63"/>
      <c r="T505" s="63"/>
      <c r="U505" s="63"/>
      <c r="V505" s="63"/>
      <c r="W505" s="63"/>
      <c r="X505" s="63"/>
      <c r="Y505" s="63"/>
      <c r="Z505" s="63"/>
    </row>
    <row r="506">
      <c r="A506" s="87"/>
      <c r="B506" s="84" t="s">
        <v>97</v>
      </c>
      <c r="C506" s="84" t="s">
        <v>97</v>
      </c>
      <c r="D506" s="84" t="s">
        <v>97</v>
      </c>
      <c r="E506" s="63"/>
      <c r="F506" s="86"/>
      <c r="G506" s="86" t="str">
        <f t="shared" si="6"/>
        <v/>
      </c>
      <c r="H506" s="86"/>
      <c r="I506" s="63"/>
      <c r="J506" s="63"/>
      <c r="K506" s="63"/>
      <c r="L506" s="63"/>
      <c r="M506" s="63"/>
      <c r="N506" s="63"/>
      <c r="O506" s="63"/>
      <c r="P506" s="63"/>
      <c r="Q506" s="63"/>
      <c r="R506" s="63"/>
      <c r="S506" s="63"/>
      <c r="T506" s="63"/>
      <c r="U506" s="63"/>
      <c r="V506" s="63"/>
      <c r="W506" s="63"/>
      <c r="X506" s="63"/>
      <c r="Y506" s="63"/>
      <c r="Z506" s="63"/>
    </row>
    <row r="507">
      <c r="A507" s="87"/>
      <c r="B507" s="84" t="s">
        <v>97</v>
      </c>
      <c r="C507" s="84" t="s">
        <v>97</v>
      </c>
      <c r="D507" s="84" t="s">
        <v>97</v>
      </c>
      <c r="E507" s="63"/>
      <c r="F507" s="86"/>
      <c r="G507" s="86" t="str">
        <f t="shared" si="6"/>
        <v/>
      </c>
      <c r="H507" s="86"/>
      <c r="I507" s="63"/>
      <c r="J507" s="63"/>
      <c r="K507" s="63"/>
      <c r="L507" s="63"/>
      <c r="M507" s="63"/>
      <c r="N507" s="63"/>
      <c r="O507" s="63"/>
      <c r="P507" s="63"/>
      <c r="Q507" s="63"/>
      <c r="R507" s="63"/>
      <c r="S507" s="63"/>
      <c r="T507" s="63"/>
      <c r="U507" s="63"/>
      <c r="V507" s="63"/>
      <c r="W507" s="63"/>
      <c r="X507" s="63"/>
      <c r="Y507" s="63"/>
      <c r="Z507" s="63"/>
    </row>
    <row r="508">
      <c r="A508" s="87"/>
      <c r="B508" s="84" t="s">
        <v>97</v>
      </c>
      <c r="C508" s="84" t="s">
        <v>97</v>
      </c>
      <c r="D508" s="84" t="s">
        <v>97</v>
      </c>
      <c r="E508" s="63"/>
      <c r="F508" s="86"/>
      <c r="G508" s="86" t="str">
        <f t="shared" si="6"/>
        <v/>
      </c>
      <c r="H508" s="86"/>
      <c r="I508" s="63"/>
      <c r="J508" s="63"/>
      <c r="K508" s="63"/>
      <c r="L508" s="63"/>
      <c r="M508" s="63"/>
      <c r="N508" s="63"/>
      <c r="O508" s="63"/>
      <c r="P508" s="63"/>
      <c r="Q508" s="63"/>
      <c r="R508" s="63"/>
      <c r="S508" s="63"/>
      <c r="T508" s="63"/>
      <c r="U508" s="63"/>
      <c r="V508" s="63"/>
      <c r="W508" s="63"/>
      <c r="X508" s="63"/>
      <c r="Y508" s="63"/>
      <c r="Z508" s="63"/>
    </row>
    <row r="509">
      <c r="A509" s="87"/>
      <c r="B509" s="84" t="s">
        <v>97</v>
      </c>
      <c r="C509" s="84" t="s">
        <v>97</v>
      </c>
      <c r="D509" s="84" t="s">
        <v>97</v>
      </c>
      <c r="E509" s="63"/>
      <c r="F509" s="86"/>
      <c r="G509" s="86" t="str">
        <f t="shared" si="6"/>
        <v/>
      </c>
      <c r="H509" s="86"/>
      <c r="I509" s="63"/>
      <c r="J509" s="63"/>
      <c r="K509" s="63"/>
      <c r="L509" s="63"/>
      <c r="M509" s="63"/>
      <c r="N509" s="63"/>
      <c r="O509" s="63"/>
      <c r="P509" s="63"/>
      <c r="Q509" s="63"/>
      <c r="R509" s="63"/>
      <c r="S509" s="63"/>
      <c r="T509" s="63"/>
      <c r="U509" s="63"/>
      <c r="V509" s="63"/>
      <c r="W509" s="63"/>
      <c r="X509" s="63"/>
      <c r="Y509" s="63"/>
      <c r="Z509" s="63"/>
    </row>
    <row r="510">
      <c r="A510" s="87"/>
      <c r="B510" s="84" t="s">
        <v>97</v>
      </c>
      <c r="C510" s="84" t="s">
        <v>97</v>
      </c>
      <c r="D510" s="84" t="s">
        <v>97</v>
      </c>
      <c r="E510" s="63"/>
      <c r="F510" s="86"/>
      <c r="G510" s="86" t="str">
        <f t="shared" si="6"/>
        <v/>
      </c>
      <c r="H510" s="86"/>
      <c r="I510" s="63"/>
      <c r="J510" s="63"/>
      <c r="K510" s="63"/>
      <c r="L510" s="63"/>
      <c r="M510" s="63"/>
      <c r="N510" s="63"/>
      <c r="O510" s="63"/>
      <c r="P510" s="63"/>
      <c r="Q510" s="63"/>
      <c r="R510" s="63"/>
      <c r="S510" s="63"/>
      <c r="T510" s="63"/>
      <c r="U510" s="63"/>
      <c r="V510" s="63"/>
      <c r="W510" s="63"/>
      <c r="X510" s="63"/>
      <c r="Y510" s="63"/>
      <c r="Z510" s="63"/>
    </row>
    <row r="511">
      <c r="A511" s="87"/>
      <c r="B511" s="84" t="s">
        <v>97</v>
      </c>
      <c r="C511" s="84" t="s">
        <v>97</v>
      </c>
      <c r="D511" s="84" t="s">
        <v>97</v>
      </c>
      <c r="E511" s="63"/>
      <c r="F511" s="86"/>
      <c r="G511" s="86" t="str">
        <f t="shared" si="6"/>
        <v/>
      </c>
      <c r="H511" s="86"/>
      <c r="I511" s="63"/>
      <c r="J511" s="63"/>
      <c r="K511" s="63"/>
      <c r="L511" s="63"/>
      <c r="M511" s="63"/>
      <c r="N511" s="63"/>
      <c r="O511" s="63"/>
      <c r="P511" s="63"/>
      <c r="Q511" s="63"/>
      <c r="R511" s="63"/>
      <c r="S511" s="63"/>
      <c r="T511" s="63"/>
      <c r="U511" s="63"/>
      <c r="V511" s="63"/>
      <c r="W511" s="63"/>
      <c r="X511" s="63"/>
      <c r="Y511" s="63"/>
      <c r="Z511" s="63"/>
    </row>
    <row r="512">
      <c r="A512" s="87"/>
      <c r="B512" s="84" t="s">
        <v>97</v>
      </c>
      <c r="C512" s="84" t="s">
        <v>97</v>
      </c>
      <c r="D512" s="84" t="s">
        <v>97</v>
      </c>
      <c r="E512" s="63"/>
      <c r="F512" s="86"/>
      <c r="G512" s="86" t="str">
        <f t="shared" si="6"/>
        <v/>
      </c>
      <c r="H512" s="86"/>
      <c r="I512" s="63"/>
      <c r="J512" s="63"/>
      <c r="K512" s="63"/>
      <c r="L512" s="63"/>
      <c r="M512" s="63"/>
      <c r="N512" s="63"/>
      <c r="O512" s="63"/>
      <c r="P512" s="63"/>
      <c r="Q512" s="63"/>
      <c r="R512" s="63"/>
      <c r="S512" s="63"/>
      <c r="T512" s="63"/>
      <c r="U512" s="63"/>
      <c r="V512" s="63"/>
      <c r="W512" s="63"/>
      <c r="X512" s="63"/>
      <c r="Y512" s="63"/>
      <c r="Z512" s="63"/>
    </row>
    <row r="513">
      <c r="A513" s="87"/>
      <c r="B513" s="84" t="s">
        <v>97</v>
      </c>
      <c r="C513" s="84" t="s">
        <v>97</v>
      </c>
      <c r="D513" s="84" t="s">
        <v>97</v>
      </c>
      <c r="E513" s="63"/>
      <c r="F513" s="86"/>
      <c r="G513" s="86" t="str">
        <f t="shared" si="6"/>
        <v/>
      </c>
      <c r="H513" s="86"/>
      <c r="I513" s="63"/>
      <c r="J513" s="63"/>
      <c r="K513" s="63"/>
      <c r="L513" s="63"/>
      <c r="M513" s="63"/>
      <c r="N513" s="63"/>
      <c r="O513" s="63"/>
      <c r="P513" s="63"/>
      <c r="Q513" s="63"/>
      <c r="R513" s="63"/>
      <c r="S513" s="63"/>
      <c r="T513" s="63"/>
      <c r="U513" s="63"/>
      <c r="V513" s="63"/>
      <c r="W513" s="63"/>
      <c r="X513" s="63"/>
      <c r="Y513" s="63"/>
      <c r="Z513" s="63"/>
    </row>
    <row r="514">
      <c r="A514" s="87"/>
      <c r="B514" s="84" t="s">
        <v>97</v>
      </c>
      <c r="C514" s="84" t="s">
        <v>97</v>
      </c>
      <c r="D514" s="84" t="s">
        <v>97</v>
      </c>
      <c r="E514" s="63"/>
      <c r="F514" s="86"/>
      <c r="G514" s="86" t="str">
        <f t="shared" si="6"/>
        <v/>
      </c>
      <c r="H514" s="86"/>
      <c r="I514" s="63"/>
      <c r="J514" s="63"/>
      <c r="K514" s="63"/>
      <c r="L514" s="63"/>
      <c r="M514" s="63"/>
      <c r="N514" s="63"/>
      <c r="O514" s="63"/>
      <c r="P514" s="63"/>
      <c r="Q514" s="63"/>
      <c r="R514" s="63"/>
      <c r="S514" s="63"/>
      <c r="T514" s="63"/>
      <c r="U514" s="63"/>
      <c r="V514" s="63"/>
      <c r="W514" s="63"/>
      <c r="X514" s="63"/>
      <c r="Y514" s="63"/>
      <c r="Z514" s="63"/>
    </row>
    <row r="515">
      <c r="A515" s="87"/>
      <c r="B515" s="84" t="s">
        <v>97</v>
      </c>
      <c r="C515" s="84" t="s">
        <v>97</v>
      </c>
      <c r="D515" s="84" t="s">
        <v>97</v>
      </c>
      <c r="E515" s="63"/>
      <c r="F515" s="86"/>
      <c r="G515" s="86" t="str">
        <f t="shared" si="6"/>
        <v/>
      </c>
      <c r="H515" s="86"/>
      <c r="I515" s="63"/>
      <c r="J515" s="63"/>
      <c r="K515" s="63"/>
      <c r="L515" s="63"/>
      <c r="M515" s="63"/>
      <c r="N515" s="63"/>
      <c r="O515" s="63"/>
      <c r="P515" s="63"/>
      <c r="Q515" s="63"/>
      <c r="R515" s="63"/>
      <c r="S515" s="63"/>
      <c r="T515" s="63"/>
      <c r="U515" s="63"/>
      <c r="V515" s="63"/>
      <c r="W515" s="63"/>
      <c r="X515" s="63"/>
      <c r="Y515" s="63"/>
      <c r="Z515" s="63"/>
    </row>
    <row r="516">
      <c r="A516" s="87"/>
      <c r="B516" s="84" t="s">
        <v>97</v>
      </c>
      <c r="C516" s="84" t="s">
        <v>97</v>
      </c>
      <c r="D516" s="84" t="s">
        <v>97</v>
      </c>
      <c r="E516" s="63"/>
      <c r="F516" s="86"/>
      <c r="G516" s="86" t="str">
        <f t="shared" si="6"/>
        <v/>
      </c>
      <c r="H516" s="86"/>
      <c r="I516" s="63"/>
      <c r="J516" s="63"/>
      <c r="K516" s="63"/>
      <c r="L516" s="63"/>
      <c r="M516" s="63"/>
      <c r="N516" s="63"/>
      <c r="O516" s="63"/>
      <c r="P516" s="63"/>
      <c r="Q516" s="63"/>
      <c r="R516" s="63"/>
      <c r="S516" s="63"/>
      <c r="T516" s="63"/>
      <c r="U516" s="63"/>
      <c r="V516" s="63"/>
      <c r="W516" s="63"/>
      <c r="X516" s="63"/>
      <c r="Y516" s="63"/>
      <c r="Z516" s="63"/>
    </row>
    <row r="517">
      <c r="A517" s="87"/>
      <c r="B517" s="84" t="s">
        <v>97</v>
      </c>
      <c r="C517" s="84" t="s">
        <v>97</v>
      </c>
      <c r="D517" s="84" t="s">
        <v>97</v>
      </c>
      <c r="E517" s="63"/>
      <c r="F517" s="86"/>
      <c r="G517" s="86" t="str">
        <f t="shared" si="6"/>
        <v/>
      </c>
      <c r="H517" s="86"/>
      <c r="I517" s="63"/>
      <c r="J517" s="63"/>
      <c r="K517" s="63"/>
      <c r="L517" s="63"/>
      <c r="M517" s="63"/>
      <c r="N517" s="63"/>
      <c r="O517" s="63"/>
      <c r="P517" s="63"/>
      <c r="Q517" s="63"/>
      <c r="R517" s="63"/>
      <c r="S517" s="63"/>
      <c r="T517" s="63"/>
      <c r="U517" s="63"/>
      <c r="V517" s="63"/>
      <c r="W517" s="63"/>
      <c r="X517" s="63"/>
      <c r="Y517" s="63"/>
      <c r="Z517" s="63"/>
    </row>
    <row r="518">
      <c r="A518" s="87"/>
      <c r="B518" s="84" t="s">
        <v>97</v>
      </c>
      <c r="C518" s="84" t="s">
        <v>97</v>
      </c>
      <c r="D518" s="84" t="s">
        <v>97</v>
      </c>
      <c r="E518" s="63"/>
      <c r="F518" s="86"/>
      <c r="G518" s="86" t="str">
        <f t="shared" si="6"/>
        <v/>
      </c>
      <c r="H518" s="86"/>
      <c r="I518" s="63"/>
      <c r="J518" s="63"/>
      <c r="K518" s="63"/>
      <c r="L518" s="63"/>
      <c r="M518" s="63"/>
      <c r="N518" s="63"/>
      <c r="O518" s="63"/>
      <c r="P518" s="63"/>
      <c r="Q518" s="63"/>
      <c r="R518" s="63"/>
      <c r="S518" s="63"/>
      <c r="T518" s="63"/>
      <c r="U518" s="63"/>
      <c r="V518" s="63"/>
      <c r="W518" s="63"/>
      <c r="X518" s="63"/>
      <c r="Y518" s="63"/>
      <c r="Z518" s="63"/>
    </row>
    <row r="519">
      <c r="A519" s="87"/>
      <c r="B519" s="84" t="s">
        <v>97</v>
      </c>
      <c r="C519" s="84" t="s">
        <v>97</v>
      </c>
      <c r="D519" s="84" t="s">
        <v>97</v>
      </c>
      <c r="E519" s="63"/>
      <c r="F519" s="86"/>
      <c r="G519" s="86" t="str">
        <f t="shared" si="6"/>
        <v/>
      </c>
      <c r="H519" s="86"/>
      <c r="I519" s="63"/>
      <c r="J519" s="63"/>
      <c r="K519" s="63"/>
      <c r="L519" s="63"/>
      <c r="M519" s="63"/>
      <c r="N519" s="63"/>
      <c r="O519" s="63"/>
      <c r="P519" s="63"/>
      <c r="Q519" s="63"/>
      <c r="R519" s="63"/>
      <c r="S519" s="63"/>
      <c r="T519" s="63"/>
      <c r="U519" s="63"/>
      <c r="V519" s="63"/>
      <c r="W519" s="63"/>
      <c r="X519" s="63"/>
      <c r="Y519" s="63"/>
      <c r="Z519" s="63"/>
    </row>
    <row r="520">
      <c r="A520" s="87"/>
      <c r="B520" s="84" t="s">
        <v>97</v>
      </c>
      <c r="C520" s="84" t="s">
        <v>97</v>
      </c>
      <c r="D520" s="84" t="s">
        <v>97</v>
      </c>
      <c r="E520" s="63"/>
      <c r="F520" s="86"/>
      <c r="G520" s="86" t="str">
        <f t="shared" si="6"/>
        <v/>
      </c>
      <c r="H520" s="86"/>
      <c r="I520" s="63"/>
      <c r="J520" s="63"/>
      <c r="K520" s="63"/>
      <c r="L520" s="63"/>
      <c r="M520" s="63"/>
      <c r="N520" s="63"/>
      <c r="O520" s="63"/>
      <c r="P520" s="63"/>
      <c r="Q520" s="63"/>
      <c r="R520" s="63"/>
      <c r="S520" s="63"/>
      <c r="T520" s="63"/>
      <c r="U520" s="63"/>
      <c r="V520" s="63"/>
      <c r="W520" s="63"/>
      <c r="X520" s="63"/>
      <c r="Y520" s="63"/>
      <c r="Z520" s="63"/>
    </row>
    <row r="521">
      <c r="A521" s="87"/>
      <c r="B521" s="84" t="s">
        <v>97</v>
      </c>
      <c r="C521" s="84" t="s">
        <v>97</v>
      </c>
      <c r="D521" s="84" t="s">
        <v>97</v>
      </c>
      <c r="E521" s="63"/>
      <c r="F521" s="86"/>
      <c r="G521" s="86" t="str">
        <f t="shared" si="6"/>
        <v/>
      </c>
      <c r="H521" s="86"/>
      <c r="I521" s="63"/>
      <c r="J521" s="63"/>
      <c r="K521" s="63"/>
      <c r="L521" s="63"/>
      <c r="M521" s="63"/>
      <c r="N521" s="63"/>
      <c r="O521" s="63"/>
      <c r="P521" s="63"/>
      <c r="Q521" s="63"/>
      <c r="R521" s="63"/>
      <c r="S521" s="63"/>
      <c r="T521" s="63"/>
      <c r="U521" s="63"/>
      <c r="V521" s="63"/>
      <c r="W521" s="63"/>
      <c r="X521" s="63"/>
      <c r="Y521" s="63"/>
      <c r="Z521" s="63"/>
    </row>
    <row r="522">
      <c r="A522" s="87"/>
      <c r="B522" s="84" t="s">
        <v>97</v>
      </c>
      <c r="C522" s="84" t="s">
        <v>97</v>
      </c>
      <c r="D522" s="84" t="s">
        <v>97</v>
      </c>
      <c r="E522" s="63"/>
      <c r="F522" s="86"/>
      <c r="G522" s="86" t="str">
        <f t="shared" si="6"/>
        <v/>
      </c>
      <c r="H522" s="86"/>
      <c r="I522" s="63"/>
      <c r="J522" s="63"/>
      <c r="K522" s="63"/>
      <c r="L522" s="63"/>
      <c r="M522" s="63"/>
      <c r="N522" s="63"/>
      <c r="O522" s="63"/>
      <c r="P522" s="63"/>
      <c r="Q522" s="63"/>
      <c r="R522" s="63"/>
      <c r="S522" s="63"/>
      <c r="T522" s="63"/>
      <c r="U522" s="63"/>
      <c r="V522" s="63"/>
      <c r="W522" s="63"/>
      <c r="X522" s="63"/>
      <c r="Y522" s="63"/>
      <c r="Z522" s="63"/>
    </row>
    <row r="523">
      <c r="A523" s="87"/>
      <c r="B523" s="84" t="s">
        <v>97</v>
      </c>
      <c r="C523" s="84" t="s">
        <v>97</v>
      </c>
      <c r="D523" s="84" t="s">
        <v>97</v>
      </c>
      <c r="E523" s="63"/>
      <c r="F523" s="86"/>
      <c r="G523" s="86" t="str">
        <f t="shared" si="6"/>
        <v/>
      </c>
      <c r="H523" s="86"/>
      <c r="I523" s="63"/>
      <c r="J523" s="63"/>
      <c r="K523" s="63"/>
      <c r="L523" s="63"/>
      <c r="M523" s="63"/>
      <c r="N523" s="63"/>
      <c r="O523" s="63"/>
      <c r="P523" s="63"/>
      <c r="Q523" s="63"/>
      <c r="R523" s="63"/>
      <c r="S523" s="63"/>
      <c r="T523" s="63"/>
      <c r="U523" s="63"/>
      <c r="V523" s="63"/>
      <c r="W523" s="63"/>
      <c r="X523" s="63"/>
      <c r="Y523" s="63"/>
      <c r="Z523" s="63"/>
    </row>
    <row r="524">
      <c r="A524" s="87"/>
      <c r="B524" s="84" t="s">
        <v>97</v>
      </c>
      <c r="C524" s="84" t="s">
        <v>97</v>
      </c>
      <c r="D524" s="84" t="s">
        <v>97</v>
      </c>
      <c r="E524" s="63"/>
      <c r="F524" s="86"/>
      <c r="G524" s="86" t="str">
        <f t="shared" si="6"/>
        <v/>
      </c>
      <c r="H524" s="86"/>
      <c r="I524" s="63"/>
      <c r="J524" s="63"/>
      <c r="K524" s="63"/>
      <c r="L524" s="63"/>
      <c r="M524" s="63"/>
      <c r="N524" s="63"/>
      <c r="O524" s="63"/>
      <c r="P524" s="63"/>
      <c r="Q524" s="63"/>
      <c r="R524" s="63"/>
      <c r="S524" s="63"/>
      <c r="T524" s="63"/>
      <c r="U524" s="63"/>
      <c r="V524" s="63"/>
      <c r="W524" s="63"/>
      <c r="X524" s="63"/>
      <c r="Y524" s="63"/>
      <c r="Z524" s="63"/>
    </row>
    <row r="525">
      <c r="A525" s="87"/>
      <c r="B525" s="84" t="s">
        <v>97</v>
      </c>
      <c r="C525" s="84" t="s">
        <v>97</v>
      </c>
      <c r="D525" s="84" t="s">
        <v>97</v>
      </c>
      <c r="E525" s="63"/>
      <c r="F525" s="86"/>
      <c r="G525" s="86" t="str">
        <f t="shared" si="6"/>
        <v/>
      </c>
      <c r="H525" s="86"/>
      <c r="I525" s="63"/>
      <c r="J525" s="63"/>
      <c r="K525" s="63"/>
      <c r="L525" s="63"/>
      <c r="M525" s="63"/>
      <c r="N525" s="63"/>
      <c r="O525" s="63"/>
      <c r="P525" s="63"/>
      <c r="Q525" s="63"/>
      <c r="R525" s="63"/>
      <c r="S525" s="63"/>
      <c r="T525" s="63"/>
      <c r="U525" s="63"/>
      <c r="V525" s="63"/>
      <c r="W525" s="63"/>
      <c r="X525" s="63"/>
      <c r="Y525" s="63"/>
      <c r="Z525" s="63"/>
    </row>
    <row r="526">
      <c r="A526" s="87"/>
      <c r="B526" s="84" t="s">
        <v>97</v>
      </c>
      <c r="C526" s="84" t="s">
        <v>97</v>
      </c>
      <c r="D526" s="84" t="s">
        <v>97</v>
      </c>
      <c r="E526" s="63"/>
      <c r="F526" s="86"/>
      <c r="G526" s="86" t="str">
        <f t="shared" si="6"/>
        <v/>
      </c>
      <c r="H526" s="86"/>
      <c r="I526" s="63"/>
      <c r="J526" s="63"/>
      <c r="K526" s="63"/>
      <c r="L526" s="63"/>
      <c r="M526" s="63"/>
      <c r="N526" s="63"/>
      <c r="O526" s="63"/>
      <c r="P526" s="63"/>
      <c r="Q526" s="63"/>
      <c r="R526" s="63"/>
      <c r="S526" s="63"/>
      <c r="T526" s="63"/>
      <c r="U526" s="63"/>
      <c r="V526" s="63"/>
      <c r="W526" s="63"/>
      <c r="X526" s="63"/>
      <c r="Y526" s="63"/>
      <c r="Z526" s="63"/>
    </row>
    <row r="527">
      <c r="A527" s="87"/>
      <c r="B527" s="84" t="s">
        <v>97</v>
      </c>
      <c r="C527" s="84" t="s">
        <v>97</v>
      </c>
      <c r="D527" s="84" t="s">
        <v>97</v>
      </c>
      <c r="E527" s="63"/>
      <c r="F527" s="86"/>
      <c r="G527" s="86" t="str">
        <f t="shared" si="6"/>
        <v/>
      </c>
      <c r="H527" s="86"/>
      <c r="I527" s="63"/>
      <c r="J527" s="63"/>
      <c r="K527" s="63"/>
      <c r="L527" s="63"/>
      <c r="M527" s="63"/>
      <c r="N527" s="63"/>
      <c r="O527" s="63"/>
      <c r="P527" s="63"/>
      <c r="Q527" s="63"/>
      <c r="R527" s="63"/>
      <c r="S527" s="63"/>
      <c r="T527" s="63"/>
      <c r="U527" s="63"/>
      <c r="V527" s="63"/>
      <c r="W527" s="63"/>
      <c r="X527" s="63"/>
      <c r="Y527" s="63"/>
      <c r="Z527" s="63"/>
    </row>
    <row r="528">
      <c r="A528" s="87"/>
      <c r="B528" s="84" t="s">
        <v>97</v>
      </c>
      <c r="C528" s="84" t="s">
        <v>97</v>
      </c>
      <c r="D528" s="84" t="s">
        <v>97</v>
      </c>
      <c r="E528" s="63"/>
      <c r="F528" s="86"/>
      <c r="G528" s="86" t="str">
        <f t="shared" si="6"/>
        <v/>
      </c>
      <c r="H528" s="86"/>
      <c r="I528" s="63"/>
      <c r="J528" s="63"/>
      <c r="K528" s="63"/>
      <c r="L528" s="63"/>
      <c r="M528" s="63"/>
      <c r="N528" s="63"/>
      <c r="O528" s="63"/>
      <c r="P528" s="63"/>
      <c r="Q528" s="63"/>
      <c r="R528" s="63"/>
      <c r="S528" s="63"/>
      <c r="T528" s="63"/>
      <c r="U528" s="63"/>
      <c r="V528" s="63"/>
      <c r="W528" s="63"/>
      <c r="X528" s="63"/>
      <c r="Y528" s="63"/>
      <c r="Z528" s="63"/>
    </row>
    <row r="529">
      <c r="A529" s="87"/>
      <c r="B529" s="84" t="s">
        <v>97</v>
      </c>
      <c r="C529" s="84" t="s">
        <v>97</v>
      </c>
      <c r="D529" s="84" t="s">
        <v>97</v>
      </c>
      <c r="E529" s="63"/>
      <c r="F529" s="86"/>
      <c r="G529" s="86" t="str">
        <f t="shared" si="6"/>
        <v/>
      </c>
      <c r="H529" s="86"/>
      <c r="I529" s="63"/>
      <c r="J529" s="63"/>
      <c r="K529" s="63"/>
      <c r="L529" s="63"/>
      <c r="M529" s="63"/>
      <c r="N529" s="63"/>
      <c r="O529" s="63"/>
      <c r="P529" s="63"/>
      <c r="Q529" s="63"/>
      <c r="R529" s="63"/>
      <c r="S529" s="63"/>
      <c r="T529" s="63"/>
      <c r="U529" s="63"/>
      <c r="V529" s="63"/>
      <c r="W529" s="63"/>
      <c r="X529" s="63"/>
      <c r="Y529" s="63"/>
      <c r="Z529" s="63"/>
    </row>
    <row r="530">
      <c r="A530" s="87"/>
      <c r="B530" s="84" t="s">
        <v>97</v>
      </c>
      <c r="C530" s="84" t="s">
        <v>97</v>
      </c>
      <c r="D530" s="84" t="s">
        <v>97</v>
      </c>
      <c r="E530" s="63"/>
      <c r="F530" s="86"/>
      <c r="G530" s="86" t="str">
        <f t="shared" si="6"/>
        <v/>
      </c>
      <c r="H530" s="86"/>
      <c r="I530" s="63"/>
      <c r="J530" s="63"/>
      <c r="K530" s="63"/>
      <c r="L530" s="63"/>
      <c r="M530" s="63"/>
      <c r="N530" s="63"/>
      <c r="O530" s="63"/>
      <c r="P530" s="63"/>
      <c r="Q530" s="63"/>
      <c r="R530" s="63"/>
      <c r="S530" s="63"/>
      <c r="T530" s="63"/>
      <c r="U530" s="63"/>
      <c r="V530" s="63"/>
      <c r="W530" s="63"/>
      <c r="X530" s="63"/>
      <c r="Y530" s="63"/>
      <c r="Z530" s="63"/>
    </row>
    <row r="531">
      <c r="A531" s="87"/>
      <c r="B531" s="84" t="s">
        <v>97</v>
      </c>
      <c r="C531" s="84" t="s">
        <v>97</v>
      </c>
      <c r="D531" s="84" t="s">
        <v>97</v>
      </c>
      <c r="E531" s="63"/>
      <c r="F531" s="86"/>
      <c r="G531" s="86" t="str">
        <f t="shared" si="6"/>
        <v/>
      </c>
      <c r="H531" s="86"/>
      <c r="I531" s="63"/>
      <c r="J531" s="63"/>
      <c r="K531" s="63"/>
      <c r="L531" s="63"/>
      <c r="M531" s="63"/>
      <c r="N531" s="63"/>
      <c r="O531" s="63"/>
      <c r="P531" s="63"/>
      <c r="Q531" s="63"/>
      <c r="R531" s="63"/>
      <c r="S531" s="63"/>
      <c r="T531" s="63"/>
      <c r="U531" s="63"/>
      <c r="V531" s="63"/>
      <c r="W531" s="63"/>
      <c r="X531" s="63"/>
      <c r="Y531" s="63"/>
      <c r="Z531" s="63"/>
    </row>
    <row r="532">
      <c r="A532" s="87"/>
      <c r="B532" s="84" t="s">
        <v>97</v>
      </c>
      <c r="C532" s="84" t="s">
        <v>97</v>
      </c>
      <c r="D532" s="84" t="s">
        <v>97</v>
      </c>
      <c r="E532" s="63"/>
      <c r="F532" s="86"/>
      <c r="G532" s="86" t="str">
        <f t="shared" si="6"/>
        <v/>
      </c>
      <c r="H532" s="86"/>
      <c r="I532" s="63"/>
      <c r="J532" s="63"/>
      <c r="K532" s="63"/>
      <c r="L532" s="63"/>
      <c r="M532" s="63"/>
      <c r="N532" s="63"/>
      <c r="O532" s="63"/>
      <c r="P532" s="63"/>
      <c r="Q532" s="63"/>
      <c r="R532" s="63"/>
      <c r="S532" s="63"/>
      <c r="T532" s="63"/>
      <c r="U532" s="63"/>
      <c r="V532" s="63"/>
      <c r="W532" s="63"/>
      <c r="X532" s="63"/>
      <c r="Y532" s="63"/>
      <c r="Z532" s="63"/>
    </row>
    <row r="533">
      <c r="A533" s="87"/>
      <c r="B533" s="84" t="s">
        <v>97</v>
      </c>
      <c r="C533" s="84" t="s">
        <v>97</v>
      </c>
      <c r="D533" s="84" t="s">
        <v>97</v>
      </c>
      <c r="E533" s="63"/>
      <c r="F533" s="86"/>
      <c r="G533" s="86" t="str">
        <f t="shared" si="6"/>
        <v/>
      </c>
      <c r="H533" s="86"/>
      <c r="I533" s="63"/>
      <c r="J533" s="63"/>
      <c r="K533" s="63"/>
      <c r="L533" s="63"/>
      <c r="M533" s="63"/>
      <c r="N533" s="63"/>
      <c r="O533" s="63"/>
      <c r="P533" s="63"/>
      <c r="Q533" s="63"/>
      <c r="R533" s="63"/>
      <c r="S533" s="63"/>
      <c r="T533" s="63"/>
      <c r="U533" s="63"/>
      <c r="V533" s="63"/>
      <c r="W533" s="63"/>
      <c r="X533" s="63"/>
      <c r="Y533" s="63"/>
      <c r="Z533" s="63"/>
    </row>
    <row r="534">
      <c r="A534" s="87"/>
      <c r="B534" s="84" t="s">
        <v>97</v>
      </c>
      <c r="C534" s="84" t="s">
        <v>97</v>
      </c>
      <c r="D534" s="84" t="s">
        <v>97</v>
      </c>
      <c r="E534" s="63"/>
      <c r="F534" s="86"/>
      <c r="G534" s="86" t="str">
        <f t="shared" si="6"/>
        <v/>
      </c>
      <c r="H534" s="86"/>
      <c r="I534" s="63"/>
      <c r="J534" s="63"/>
      <c r="K534" s="63"/>
      <c r="L534" s="63"/>
      <c r="M534" s="63"/>
      <c r="N534" s="63"/>
      <c r="O534" s="63"/>
      <c r="P534" s="63"/>
      <c r="Q534" s="63"/>
      <c r="R534" s="63"/>
      <c r="S534" s="63"/>
      <c r="T534" s="63"/>
      <c r="U534" s="63"/>
      <c r="V534" s="63"/>
      <c r="W534" s="63"/>
      <c r="X534" s="63"/>
      <c r="Y534" s="63"/>
      <c r="Z534" s="63"/>
    </row>
    <row r="535">
      <c r="A535" s="87"/>
      <c r="B535" s="84" t="s">
        <v>97</v>
      </c>
      <c r="C535" s="84" t="s">
        <v>97</v>
      </c>
      <c r="D535" s="84" t="s">
        <v>97</v>
      </c>
      <c r="E535" s="63"/>
      <c r="F535" s="86"/>
      <c r="G535" s="86" t="str">
        <f t="shared" si="6"/>
        <v/>
      </c>
      <c r="H535" s="86"/>
      <c r="I535" s="63"/>
      <c r="J535" s="63"/>
      <c r="K535" s="63"/>
      <c r="L535" s="63"/>
      <c r="M535" s="63"/>
      <c r="N535" s="63"/>
      <c r="O535" s="63"/>
      <c r="P535" s="63"/>
      <c r="Q535" s="63"/>
      <c r="R535" s="63"/>
      <c r="S535" s="63"/>
      <c r="T535" s="63"/>
      <c r="U535" s="63"/>
      <c r="V535" s="63"/>
      <c r="W535" s="63"/>
      <c r="X535" s="63"/>
      <c r="Y535" s="63"/>
      <c r="Z535" s="63"/>
    </row>
    <row r="536">
      <c r="A536" s="87"/>
      <c r="B536" s="84" t="s">
        <v>97</v>
      </c>
      <c r="C536" s="84" t="s">
        <v>97</v>
      </c>
      <c r="D536" s="84" t="s">
        <v>97</v>
      </c>
      <c r="E536" s="63"/>
      <c r="F536" s="86"/>
      <c r="G536" s="86" t="str">
        <f t="shared" si="6"/>
        <v/>
      </c>
      <c r="H536" s="86"/>
      <c r="I536" s="63"/>
      <c r="J536" s="63"/>
      <c r="K536" s="63"/>
      <c r="L536" s="63"/>
      <c r="M536" s="63"/>
      <c r="N536" s="63"/>
      <c r="O536" s="63"/>
      <c r="P536" s="63"/>
      <c r="Q536" s="63"/>
      <c r="R536" s="63"/>
      <c r="S536" s="63"/>
      <c r="T536" s="63"/>
      <c r="U536" s="63"/>
      <c r="V536" s="63"/>
      <c r="W536" s="63"/>
      <c r="X536" s="63"/>
      <c r="Y536" s="63"/>
      <c r="Z536" s="63"/>
    </row>
    <row r="537">
      <c r="A537" s="87"/>
      <c r="B537" s="84" t="s">
        <v>97</v>
      </c>
      <c r="C537" s="84" t="s">
        <v>97</v>
      </c>
      <c r="D537" s="84" t="s">
        <v>97</v>
      </c>
      <c r="E537" s="63"/>
      <c r="F537" s="86"/>
      <c r="G537" s="86" t="str">
        <f t="shared" si="6"/>
        <v/>
      </c>
      <c r="H537" s="86"/>
      <c r="I537" s="63"/>
      <c r="J537" s="63"/>
      <c r="K537" s="63"/>
      <c r="L537" s="63"/>
      <c r="M537" s="63"/>
      <c r="N537" s="63"/>
      <c r="O537" s="63"/>
      <c r="P537" s="63"/>
      <c r="Q537" s="63"/>
      <c r="R537" s="63"/>
      <c r="S537" s="63"/>
      <c r="T537" s="63"/>
      <c r="U537" s="63"/>
      <c r="V537" s="63"/>
      <c r="W537" s="63"/>
      <c r="X537" s="63"/>
      <c r="Y537" s="63"/>
      <c r="Z537" s="63"/>
    </row>
    <row r="538">
      <c r="A538" s="87"/>
      <c r="B538" s="84" t="s">
        <v>97</v>
      </c>
      <c r="C538" s="84" t="s">
        <v>97</v>
      </c>
      <c r="D538" s="84" t="s">
        <v>97</v>
      </c>
      <c r="E538" s="63"/>
      <c r="F538" s="86"/>
      <c r="G538" s="86" t="str">
        <f t="shared" si="6"/>
        <v/>
      </c>
      <c r="H538" s="86"/>
      <c r="I538" s="63"/>
      <c r="J538" s="63"/>
      <c r="K538" s="63"/>
      <c r="L538" s="63"/>
      <c r="M538" s="63"/>
      <c r="N538" s="63"/>
      <c r="O538" s="63"/>
      <c r="P538" s="63"/>
      <c r="Q538" s="63"/>
      <c r="R538" s="63"/>
      <c r="S538" s="63"/>
      <c r="T538" s="63"/>
      <c r="U538" s="63"/>
      <c r="V538" s="63"/>
      <c r="W538" s="63"/>
      <c r="X538" s="63"/>
      <c r="Y538" s="63"/>
      <c r="Z538" s="63"/>
    </row>
    <row r="539">
      <c r="A539" s="87"/>
      <c r="B539" s="84" t="s">
        <v>97</v>
      </c>
      <c r="C539" s="84" t="s">
        <v>97</v>
      </c>
      <c r="D539" s="84" t="s">
        <v>97</v>
      </c>
      <c r="E539" s="63"/>
      <c r="F539" s="86"/>
      <c r="G539" s="86" t="str">
        <f t="shared" si="6"/>
        <v/>
      </c>
      <c r="H539" s="86"/>
      <c r="I539" s="63"/>
      <c r="J539" s="63"/>
      <c r="K539" s="63"/>
      <c r="L539" s="63"/>
      <c r="M539" s="63"/>
      <c r="N539" s="63"/>
      <c r="O539" s="63"/>
      <c r="P539" s="63"/>
      <c r="Q539" s="63"/>
      <c r="R539" s="63"/>
      <c r="S539" s="63"/>
      <c r="T539" s="63"/>
      <c r="U539" s="63"/>
      <c r="V539" s="63"/>
      <c r="W539" s="63"/>
      <c r="X539" s="63"/>
      <c r="Y539" s="63"/>
      <c r="Z539" s="63"/>
    </row>
    <row r="540">
      <c r="A540" s="87"/>
      <c r="B540" s="84" t="s">
        <v>97</v>
      </c>
      <c r="C540" s="84" t="s">
        <v>97</v>
      </c>
      <c r="D540" s="84" t="s">
        <v>97</v>
      </c>
      <c r="E540" s="63"/>
      <c r="F540" s="86"/>
      <c r="G540" s="86" t="str">
        <f t="shared" si="6"/>
        <v/>
      </c>
      <c r="H540" s="86"/>
      <c r="I540" s="63"/>
      <c r="J540" s="63"/>
      <c r="K540" s="63"/>
      <c r="L540" s="63"/>
      <c r="M540" s="63"/>
      <c r="N540" s="63"/>
      <c r="O540" s="63"/>
      <c r="P540" s="63"/>
      <c r="Q540" s="63"/>
      <c r="R540" s="63"/>
      <c r="S540" s="63"/>
      <c r="T540" s="63"/>
      <c r="U540" s="63"/>
      <c r="V540" s="63"/>
      <c r="W540" s="63"/>
      <c r="X540" s="63"/>
      <c r="Y540" s="63"/>
      <c r="Z540" s="63"/>
    </row>
    <row r="541">
      <c r="A541" s="87"/>
      <c r="B541" s="84" t="s">
        <v>97</v>
      </c>
      <c r="C541" s="84" t="s">
        <v>97</v>
      </c>
      <c r="D541" s="84" t="s">
        <v>97</v>
      </c>
      <c r="E541" s="63"/>
      <c r="F541" s="86"/>
      <c r="G541" s="86" t="str">
        <f t="shared" si="6"/>
        <v/>
      </c>
      <c r="H541" s="86"/>
      <c r="I541" s="63"/>
      <c r="J541" s="63"/>
      <c r="K541" s="63"/>
      <c r="L541" s="63"/>
      <c r="M541" s="63"/>
      <c r="N541" s="63"/>
      <c r="O541" s="63"/>
      <c r="P541" s="63"/>
      <c r="Q541" s="63"/>
      <c r="R541" s="63"/>
      <c r="S541" s="63"/>
      <c r="T541" s="63"/>
      <c r="U541" s="63"/>
      <c r="V541" s="63"/>
      <c r="W541" s="63"/>
      <c r="X541" s="63"/>
      <c r="Y541" s="63"/>
      <c r="Z541" s="63"/>
    </row>
    <row r="542">
      <c r="A542" s="87"/>
      <c r="B542" s="84" t="s">
        <v>97</v>
      </c>
      <c r="C542" s="84" t="s">
        <v>97</v>
      </c>
      <c r="D542" s="84" t="s">
        <v>97</v>
      </c>
      <c r="E542" s="63"/>
      <c r="F542" s="86"/>
      <c r="G542" s="86" t="str">
        <f t="shared" si="6"/>
        <v/>
      </c>
      <c r="H542" s="86"/>
      <c r="I542" s="63"/>
      <c r="J542" s="63"/>
      <c r="K542" s="63"/>
      <c r="L542" s="63"/>
      <c r="M542" s="63"/>
      <c r="N542" s="63"/>
      <c r="O542" s="63"/>
      <c r="P542" s="63"/>
      <c r="Q542" s="63"/>
      <c r="R542" s="63"/>
      <c r="S542" s="63"/>
      <c r="T542" s="63"/>
      <c r="U542" s="63"/>
      <c r="V542" s="63"/>
      <c r="W542" s="63"/>
      <c r="X542" s="63"/>
      <c r="Y542" s="63"/>
      <c r="Z542" s="63"/>
    </row>
    <row r="543">
      <c r="A543" s="87"/>
      <c r="B543" s="84" t="s">
        <v>97</v>
      </c>
      <c r="C543" s="84" t="s">
        <v>97</v>
      </c>
      <c r="D543" s="84" t="s">
        <v>97</v>
      </c>
      <c r="E543" s="63"/>
      <c r="F543" s="86"/>
      <c r="G543" s="86" t="str">
        <f t="shared" si="6"/>
        <v/>
      </c>
      <c r="H543" s="86"/>
      <c r="I543" s="63"/>
      <c r="J543" s="63"/>
      <c r="K543" s="63"/>
      <c r="L543" s="63"/>
      <c r="M543" s="63"/>
      <c r="N543" s="63"/>
      <c r="O543" s="63"/>
      <c r="P543" s="63"/>
      <c r="Q543" s="63"/>
      <c r="R543" s="63"/>
      <c r="S543" s="63"/>
      <c r="T543" s="63"/>
      <c r="U543" s="63"/>
      <c r="V543" s="63"/>
      <c r="W543" s="63"/>
      <c r="X543" s="63"/>
      <c r="Y543" s="63"/>
      <c r="Z543" s="63"/>
    </row>
    <row r="544">
      <c r="A544" s="87"/>
      <c r="B544" s="84" t="s">
        <v>97</v>
      </c>
      <c r="C544" s="84" t="s">
        <v>97</v>
      </c>
      <c r="D544" s="84" t="s">
        <v>97</v>
      </c>
      <c r="E544" s="63"/>
      <c r="F544" s="86"/>
      <c r="G544" s="86" t="str">
        <f t="shared" si="6"/>
        <v/>
      </c>
      <c r="H544" s="86"/>
      <c r="I544" s="63"/>
      <c r="J544" s="63"/>
      <c r="K544" s="63"/>
      <c r="L544" s="63"/>
      <c r="M544" s="63"/>
      <c r="N544" s="63"/>
      <c r="O544" s="63"/>
      <c r="P544" s="63"/>
      <c r="Q544" s="63"/>
      <c r="R544" s="63"/>
      <c r="S544" s="63"/>
      <c r="T544" s="63"/>
      <c r="U544" s="63"/>
      <c r="V544" s="63"/>
      <c r="W544" s="63"/>
      <c r="X544" s="63"/>
      <c r="Y544" s="63"/>
      <c r="Z544" s="63"/>
    </row>
    <row r="545">
      <c r="A545" s="87"/>
      <c r="B545" s="84" t="s">
        <v>97</v>
      </c>
      <c r="C545" s="84" t="s">
        <v>97</v>
      </c>
      <c r="D545" s="84" t="s">
        <v>97</v>
      </c>
      <c r="E545" s="63"/>
      <c r="F545" s="86"/>
      <c r="G545" s="86" t="str">
        <f t="shared" si="6"/>
        <v/>
      </c>
      <c r="H545" s="86"/>
      <c r="I545" s="63"/>
      <c r="J545" s="63"/>
      <c r="K545" s="63"/>
      <c r="L545" s="63"/>
      <c r="M545" s="63"/>
      <c r="N545" s="63"/>
      <c r="O545" s="63"/>
      <c r="P545" s="63"/>
      <c r="Q545" s="63"/>
      <c r="R545" s="63"/>
      <c r="S545" s="63"/>
      <c r="T545" s="63"/>
      <c r="U545" s="63"/>
      <c r="V545" s="63"/>
      <c r="W545" s="63"/>
      <c r="X545" s="63"/>
      <c r="Y545" s="63"/>
      <c r="Z545" s="63"/>
    </row>
    <row r="546">
      <c r="A546" s="87"/>
      <c r="B546" s="84" t="s">
        <v>97</v>
      </c>
      <c r="C546" s="84" t="s">
        <v>97</v>
      </c>
      <c r="D546" s="84" t="s">
        <v>97</v>
      </c>
      <c r="E546" s="63"/>
      <c r="F546" s="86"/>
      <c r="G546" s="86" t="str">
        <f t="shared" si="6"/>
        <v/>
      </c>
      <c r="H546" s="86"/>
      <c r="I546" s="63"/>
      <c r="J546" s="63"/>
      <c r="K546" s="63"/>
      <c r="L546" s="63"/>
      <c r="M546" s="63"/>
      <c r="N546" s="63"/>
      <c r="O546" s="63"/>
      <c r="P546" s="63"/>
      <c r="Q546" s="63"/>
      <c r="R546" s="63"/>
      <c r="S546" s="63"/>
      <c r="T546" s="63"/>
      <c r="U546" s="63"/>
      <c r="V546" s="63"/>
      <c r="W546" s="63"/>
      <c r="X546" s="63"/>
      <c r="Y546" s="63"/>
      <c r="Z546" s="63"/>
    </row>
    <row r="547">
      <c r="A547" s="87"/>
      <c r="B547" s="84" t="s">
        <v>97</v>
      </c>
      <c r="C547" s="84" t="s">
        <v>97</v>
      </c>
      <c r="D547" s="84" t="s">
        <v>97</v>
      </c>
      <c r="E547" s="63"/>
      <c r="F547" s="86"/>
      <c r="G547" s="86" t="str">
        <f t="shared" si="6"/>
        <v/>
      </c>
      <c r="H547" s="86"/>
      <c r="I547" s="63"/>
      <c r="J547" s="63"/>
      <c r="K547" s="63"/>
      <c r="L547" s="63"/>
      <c r="M547" s="63"/>
      <c r="N547" s="63"/>
      <c r="O547" s="63"/>
      <c r="P547" s="63"/>
      <c r="Q547" s="63"/>
      <c r="R547" s="63"/>
      <c r="S547" s="63"/>
      <c r="T547" s="63"/>
      <c r="U547" s="63"/>
      <c r="V547" s="63"/>
      <c r="W547" s="63"/>
      <c r="X547" s="63"/>
      <c r="Y547" s="63"/>
      <c r="Z547" s="63"/>
    </row>
    <row r="548">
      <c r="A548" s="87"/>
      <c r="B548" s="84" t="s">
        <v>97</v>
      </c>
      <c r="C548" s="84" t="s">
        <v>97</v>
      </c>
      <c r="D548" s="84" t="s">
        <v>97</v>
      </c>
      <c r="E548" s="63"/>
      <c r="F548" s="86"/>
      <c r="G548" s="86" t="str">
        <f t="shared" si="6"/>
        <v/>
      </c>
      <c r="H548" s="86"/>
      <c r="I548" s="63"/>
      <c r="J548" s="63"/>
      <c r="K548" s="63"/>
      <c r="L548" s="63"/>
      <c r="M548" s="63"/>
      <c r="N548" s="63"/>
      <c r="O548" s="63"/>
      <c r="P548" s="63"/>
      <c r="Q548" s="63"/>
      <c r="R548" s="63"/>
      <c r="S548" s="63"/>
      <c r="T548" s="63"/>
      <c r="U548" s="63"/>
      <c r="V548" s="63"/>
      <c r="W548" s="63"/>
      <c r="X548" s="63"/>
      <c r="Y548" s="63"/>
      <c r="Z548" s="63"/>
    </row>
    <row r="549">
      <c r="A549" s="87"/>
      <c r="B549" s="84" t="s">
        <v>97</v>
      </c>
      <c r="C549" s="84" t="s">
        <v>97</v>
      </c>
      <c r="D549" s="84" t="s">
        <v>97</v>
      </c>
      <c r="E549" s="63"/>
      <c r="F549" s="86"/>
      <c r="G549" s="86" t="str">
        <f t="shared" si="6"/>
        <v/>
      </c>
      <c r="H549" s="86"/>
      <c r="I549" s="63"/>
      <c r="J549" s="63"/>
      <c r="K549" s="63"/>
      <c r="L549" s="63"/>
      <c r="M549" s="63"/>
      <c r="N549" s="63"/>
      <c r="O549" s="63"/>
      <c r="P549" s="63"/>
      <c r="Q549" s="63"/>
      <c r="R549" s="63"/>
      <c r="S549" s="63"/>
      <c r="T549" s="63"/>
      <c r="U549" s="63"/>
      <c r="V549" s="63"/>
      <c r="W549" s="63"/>
      <c r="X549" s="63"/>
      <c r="Y549" s="63"/>
      <c r="Z549" s="63"/>
    </row>
    <row r="550">
      <c r="A550" s="87"/>
      <c r="B550" s="84" t="s">
        <v>97</v>
      </c>
      <c r="C550" s="84" t="s">
        <v>97</v>
      </c>
      <c r="D550" s="84" t="s">
        <v>97</v>
      </c>
      <c r="E550" s="63"/>
      <c r="F550" s="86"/>
      <c r="G550" s="86" t="str">
        <f t="shared" si="6"/>
        <v/>
      </c>
      <c r="H550" s="86"/>
      <c r="I550" s="63"/>
      <c r="J550" s="63"/>
      <c r="K550" s="63"/>
      <c r="L550" s="63"/>
      <c r="M550" s="63"/>
      <c r="N550" s="63"/>
      <c r="O550" s="63"/>
      <c r="P550" s="63"/>
      <c r="Q550" s="63"/>
      <c r="R550" s="63"/>
      <c r="S550" s="63"/>
      <c r="T550" s="63"/>
      <c r="U550" s="63"/>
      <c r="V550" s="63"/>
      <c r="W550" s="63"/>
      <c r="X550" s="63"/>
      <c r="Y550" s="63"/>
      <c r="Z550" s="63"/>
    </row>
    <row r="551">
      <c r="A551" s="87"/>
      <c r="B551" s="84" t="s">
        <v>97</v>
      </c>
      <c r="C551" s="84" t="s">
        <v>97</v>
      </c>
      <c r="D551" s="84" t="s">
        <v>97</v>
      </c>
      <c r="E551" s="63"/>
      <c r="F551" s="86"/>
      <c r="G551" s="86" t="str">
        <f t="shared" si="6"/>
        <v/>
      </c>
      <c r="H551" s="86"/>
      <c r="I551" s="63"/>
      <c r="J551" s="63"/>
      <c r="K551" s="63"/>
      <c r="L551" s="63"/>
      <c r="M551" s="63"/>
      <c r="N551" s="63"/>
      <c r="O551" s="63"/>
      <c r="P551" s="63"/>
      <c r="Q551" s="63"/>
      <c r="R551" s="63"/>
      <c r="S551" s="63"/>
      <c r="T551" s="63"/>
      <c r="U551" s="63"/>
      <c r="V551" s="63"/>
      <c r="W551" s="63"/>
      <c r="X551" s="63"/>
      <c r="Y551" s="63"/>
      <c r="Z551" s="63"/>
    </row>
    <row r="552">
      <c r="A552" s="87"/>
      <c r="B552" s="84" t="s">
        <v>97</v>
      </c>
      <c r="C552" s="84" t="s">
        <v>97</v>
      </c>
      <c r="D552" s="84" t="s">
        <v>97</v>
      </c>
      <c r="E552" s="63"/>
      <c r="F552" s="86"/>
      <c r="G552" s="86" t="str">
        <f t="shared" si="6"/>
        <v/>
      </c>
      <c r="H552" s="86"/>
      <c r="I552" s="63"/>
      <c r="J552" s="63"/>
      <c r="K552" s="63"/>
      <c r="L552" s="63"/>
      <c r="M552" s="63"/>
      <c r="N552" s="63"/>
      <c r="O552" s="63"/>
      <c r="P552" s="63"/>
      <c r="Q552" s="63"/>
      <c r="R552" s="63"/>
      <c r="S552" s="63"/>
      <c r="T552" s="63"/>
      <c r="U552" s="63"/>
      <c r="V552" s="63"/>
      <c r="W552" s="63"/>
      <c r="X552" s="63"/>
      <c r="Y552" s="63"/>
      <c r="Z552" s="63"/>
    </row>
    <row r="553">
      <c r="A553" s="87"/>
      <c r="B553" s="84" t="s">
        <v>97</v>
      </c>
      <c r="C553" s="84" t="s">
        <v>97</v>
      </c>
      <c r="D553" s="84" t="s">
        <v>97</v>
      </c>
      <c r="E553" s="63"/>
      <c r="F553" s="86"/>
      <c r="G553" s="86" t="str">
        <f t="shared" si="6"/>
        <v/>
      </c>
      <c r="H553" s="86"/>
      <c r="I553" s="63"/>
      <c r="J553" s="63"/>
      <c r="K553" s="63"/>
      <c r="L553" s="63"/>
      <c r="M553" s="63"/>
      <c r="N553" s="63"/>
      <c r="O553" s="63"/>
      <c r="P553" s="63"/>
      <c r="Q553" s="63"/>
      <c r="R553" s="63"/>
      <c r="S553" s="63"/>
      <c r="T553" s="63"/>
      <c r="U553" s="63"/>
      <c r="V553" s="63"/>
      <c r="W553" s="63"/>
      <c r="X553" s="63"/>
      <c r="Y553" s="63"/>
      <c r="Z553" s="63"/>
    </row>
    <row r="554">
      <c r="A554" s="87"/>
      <c r="B554" s="84" t="s">
        <v>97</v>
      </c>
      <c r="C554" s="84" t="s">
        <v>97</v>
      </c>
      <c r="D554" s="84" t="s">
        <v>97</v>
      </c>
      <c r="E554" s="63"/>
      <c r="F554" s="86"/>
      <c r="G554" s="86" t="str">
        <f t="shared" si="6"/>
        <v/>
      </c>
      <c r="H554" s="86"/>
      <c r="I554" s="63"/>
      <c r="J554" s="63"/>
      <c r="K554" s="63"/>
      <c r="L554" s="63"/>
      <c r="M554" s="63"/>
      <c r="N554" s="63"/>
      <c r="O554" s="63"/>
      <c r="P554" s="63"/>
      <c r="Q554" s="63"/>
      <c r="R554" s="63"/>
      <c r="S554" s="63"/>
      <c r="T554" s="63"/>
      <c r="U554" s="63"/>
      <c r="V554" s="63"/>
      <c r="W554" s="63"/>
      <c r="X554" s="63"/>
      <c r="Y554" s="63"/>
      <c r="Z554" s="63"/>
    </row>
    <row r="555">
      <c r="A555" s="87"/>
      <c r="B555" s="84" t="s">
        <v>97</v>
      </c>
      <c r="C555" s="84" t="s">
        <v>97</v>
      </c>
      <c r="D555" s="84" t="s">
        <v>97</v>
      </c>
      <c r="E555" s="63"/>
      <c r="F555" s="86"/>
      <c r="G555" s="86" t="str">
        <f t="shared" si="6"/>
        <v/>
      </c>
      <c r="H555" s="86"/>
      <c r="I555" s="63"/>
      <c r="J555" s="63"/>
      <c r="K555" s="63"/>
      <c r="L555" s="63"/>
      <c r="M555" s="63"/>
      <c r="N555" s="63"/>
      <c r="O555" s="63"/>
      <c r="P555" s="63"/>
      <c r="Q555" s="63"/>
      <c r="R555" s="63"/>
      <c r="S555" s="63"/>
      <c r="T555" s="63"/>
      <c r="U555" s="63"/>
      <c r="V555" s="63"/>
      <c r="W555" s="63"/>
      <c r="X555" s="63"/>
      <c r="Y555" s="63"/>
      <c r="Z555" s="63"/>
    </row>
    <row r="556">
      <c r="A556" s="87"/>
      <c r="B556" s="84" t="s">
        <v>97</v>
      </c>
      <c r="C556" s="84" t="s">
        <v>97</v>
      </c>
      <c r="D556" s="84" t="s">
        <v>97</v>
      </c>
      <c r="E556" s="63"/>
      <c r="F556" s="86"/>
      <c r="G556" s="86" t="str">
        <f t="shared" si="6"/>
        <v/>
      </c>
      <c r="H556" s="86"/>
      <c r="I556" s="63"/>
      <c r="J556" s="63"/>
      <c r="K556" s="63"/>
      <c r="L556" s="63"/>
      <c r="M556" s="63"/>
      <c r="N556" s="63"/>
      <c r="O556" s="63"/>
      <c r="P556" s="63"/>
      <c r="Q556" s="63"/>
      <c r="R556" s="63"/>
      <c r="S556" s="63"/>
      <c r="T556" s="63"/>
      <c r="U556" s="63"/>
      <c r="V556" s="63"/>
      <c r="W556" s="63"/>
      <c r="X556" s="63"/>
      <c r="Y556" s="63"/>
      <c r="Z556" s="63"/>
    </row>
    <row r="557">
      <c r="A557" s="87"/>
      <c r="B557" s="84" t="s">
        <v>97</v>
      </c>
      <c r="C557" s="84" t="s">
        <v>97</v>
      </c>
      <c r="D557" s="84" t="s">
        <v>97</v>
      </c>
      <c r="E557" s="63"/>
      <c r="F557" s="86"/>
      <c r="G557" s="86" t="str">
        <f t="shared" si="6"/>
        <v/>
      </c>
      <c r="H557" s="86"/>
      <c r="I557" s="63"/>
      <c r="J557" s="63"/>
      <c r="K557" s="63"/>
      <c r="L557" s="63"/>
      <c r="M557" s="63"/>
      <c r="N557" s="63"/>
      <c r="O557" s="63"/>
      <c r="P557" s="63"/>
      <c r="Q557" s="63"/>
      <c r="R557" s="63"/>
      <c r="S557" s="63"/>
      <c r="T557" s="63"/>
      <c r="U557" s="63"/>
      <c r="V557" s="63"/>
      <c r="W557" s="63"/>
      <c r="X557" s="63"/>
      <c r="Y557" s="63"/>
      <c r="Z557" s="63"/>
    </row>
    <row r="558">
      <c r="A558" s="87"/>
      <c r="B558" s="84" t="s">
        <v>97</v>
      </c>
      <c r="C558" s="84" t="s">
        <v>97</v>
      </c>
      <c r="D558" s="84" t="s">
        <v>97</v>
      </c>
      <c r="E558" s="63"/>
      <c r="F558" s="86"/>
      <c r="G558" s="86" t="str">
        <f t="shared" si="6"/>
        <v/>
      </c>
      <c r="H558" s="86"/>
      <c r="I558" s="63"/>
      <c r="J558" s="63"/>
      <c r="K558" s="63"/>
      <c r="L558" s="63"/>
      <c r="M558" s="63"/>
      <c r="N558" s="63"/>
      <c r="O558" s="63"/>
      <c r="P558" s="63"/>
      <c r="Q558" s="63"/>
      <c r="R558" s="63"/>
      <c r="S558" s="63"/>
      <c r="T558" s="63"/>
      <c r="U558" s="63"/>
      <c r="V558" s="63"/>
      <c r="W558" s="63"/>
      <c r="X558" s="63"/>
      <c r="Y558" s="63"/>
      <c r="Z558" s="63"/>
    </row>
    <row r="559">
      <c r="A559" s="87"/>
      <c r="B559" s="84" t="s">
        <v>97</v>
      </c>
      <c r="C559" s="84" t="s">
        <v>97</v>
      </c>
      <c r="D559" s="84" t="s">
        <v>97</v>
      </c>
      <c r="E559" s="63"/>
      <c r="F559" s="86"/>
      <c r="G559" s="86" t="str">
        <f t="shared" si="6"/>
        <v/>
      </c>
      <c r="H559" s="86"/>
      <c r="I559" s="63"/>
      <c r="J559" s="63"/>
      <c r="K559" s="63"/>
      <c r="L559" s="63"/>
      <c r="M559" s="63"/>
      <c r="N559" s="63"/>
      <c r="O559" s="63"/>
      <c r="P559" s="63"/>
      <c r="Q559" s="63"/>
      <c r="R559" s="63"/>
      <c r="S559" s="63"/>
      <c r="T559" s="63"/>
      <c r="U559" s="63"/>
      <c r="V559" s="63"/>
      <c r="W559" s="63"/>
      <c r="X559" s="63"/>
      <c r="Y559" s="63"/>
      <c r="Z559" s="63"/>
    </row>
    <row r="560">
      <c r="A560" s="87"/>
      <c r="B560" s="84" t="s">
        <v>97</v>
      </c>
      <c r="C560" s="84" t="s">
        <v>97</v>
      </c>
      <c r="D560" s="84" t="s">
        <v>97</v>
      </c>
      <c r="E560" s="63"/>
      <c r="F560" s="86"/>
      <c r="G560" s="86" t="str">
        <f t="shared" si="6"/>
        <v/>
      </c>
      <c r="H560" s="86"/>
      <c r="I560" s="63"/>
      <c r="J560" s="63"/>
      <c r="K560" s="63"/>
      <c r="L560" s="63"/>
      <c r="M560" s="63"/>
      <c r="N560" s="63"/>
      <c r="O560" s="63"/>
      <c r="P560" s="63"/>
      <c r="Q560" s="63"/>
      <c r="R560" s="63"/>
      <c r="S560" s="63"/>
      <c r="T560" s="63"/>
      <c r="U560" s="63"/>
      <c r="V560" s="63"/>
      <c r="W560" s="63"/>
      <c r="X560" s="63"/>
      <c r="Y560" s="63"/>
      <c r="Z560" s="63"/>
    </row>
    <row r="561">
      <c r="A561" s="87"/>
      <c r="B561" s="84" t="s">
        <v>97</v>
      </c>
      <c r="C561" s="84" t="s">
        <v>97</v>
      </c>
      <c r="D561" s="84" t="s">
        <v>97</v>
      </c>
      <c r="E561" s="63"/>
      <c r="F561" s="86"/>
      <c r="G561" s="86" t="str">
        <f t="shared" si="6"/>
        <v/>
      </c>
      <c r="H561" s="86"/>
      <c r="I561" s="63"/>
      <c r="J561" s="63"/>
      <c r="K561" s="63"/>
      <c r="L561" s="63"/>
      <c r="M561" s="63"/>
      <c r="N561" s="63"/>
      <c r="O561" s="63"/>
      <c r="P561" s="63"/>
      <c r="Q561" s="63"/>
      <c r="R561" s="63"/>
      <c r="S561" s="63"/>
      <c r="T561" s="63"/>
      <c r="U561" s="63"/>
      <c r="V561" s="63"/>
      <c r="W561" s="63"/>
      <c r="X561" s="63"/>
      <c r="Y561" s="63"/>
      <c r="Z561" s="63"/>
    </row>
    <row r="562">
      <c r="A562" s="87"/>
      <c r="B562" s="84" t="s">
        <v>97</v>
      </c>
      <c r="C562" s="84" t="s">
        <v>97</v>
      </c>
      <c r="D562" s="84" t="s">
        <v>97</v>
      </c>
      <c r="E562" s="63"/>
      <c r="F562" s="86"/>
      <c r="G562" s="86" t="str">
        <f t="shared" si="6"/>
        <v/>
      </c>
      <c r="H562" s="86"/>
      <c r="I562" s="63"/>
      <c r="J562" s="63"/>
      <c r="K562" s="63"/>
      <c r="L562" s="63"/>
      <c r="M562" s="63"/>
      <c r="N562" s="63"/>
      <c r="O562" s="63"/>
      <c r="P562" s="63"/>
      <c r="Q562" s="63"/>
      <c r="R562" s="63"/>
      <c r="S562" s="63"/>
      <c r="T562" s="63"/>
      <c r="U562" s="63"/>
      <c r="V562" s="63"/>
      <c r="W562" s="63"/>
      <c r="X562" s="63"/>
      <c r="Y562" s="63"/>
      <c r="Z562" s="63"/>
    </row>
    <row r="563">
      <c r="A563" s="87"/>
      <c r="B563" s="84" t="s">
        <v>97</v>
      </c>
      <c r="C563" s="84" t="s">
        <v>97</v>
      </c>
      <c r="D563" s="84" t="s">
        <v>97</v>
      </c>
      <c r="E563" s="63"/>
      <c r="F563" s="86"/>
      <c r="G563" s="86" t="str">
        <f t="shared" si="6"/>
        <v/>
      </c>
      <c r="H563" s="86"/>
      <c r="I563" s="63"/>
      <c r="J563" s="63"/>
      <c r="K563" s="63"/>
      <c r="L563" s="63"/>
      <c r="M563" s="63"/>
      <c r="N563" s="63"/>
      <c r="O563" s="63"/>
      <c r="P563" s="63"/>
      <c r="Q563" s="63"/>
      <c r="R563" s="63"/>
      <c r="S563" s="63"/>
      <c r="T563" s="63"/>
      <c r="U563" s="63"/>
      <c r="V563" s="63"/>
      <c r="W563" s="63"/>
      <c r="X563" s="63"/>
      <c r="Y563" s="63"/>
      <c r="Z563" s="63"/>
    </row>
    <row r="564">
      <c r="A564" s="87"/>
      <c r="B564" s="84" t="s">
        <v>97</v>
      </c>
      <c r="C564" s="84" t="s">
        <v>97</v>
      </c>
      <c r="D564" s="84" t="s">
        <v>97</v>
      </c>
      <c r="E564" s="63"/>
      <c r="F564" s="86"/>
      <c r="G564" s="86" t="str">
        <f t="shared" si="6"/>
        <v/>
      </c>
      <c r="H564" s="86"/>
      <c r="I564" s="63"/>
      <c r="J564" s="63"/>
      <c r="K564" s="63"/>
      <c r="L564" s="63"/>
      <c r="M564" s="63"/>
      <c r="N564" s="63"/>
      <c r="O564" s="63"/>
      <c r="P564" s="63"/>
      <c r="Q564" s="63"/>
      <c r="R564" s="63"/>
      <c r="S564" s="63"/>
      <c r="T564" s="63"/>
      <c r="U564" s="63"/>
      <c r="V564" s="63"/>
      <c r="W564" s="63"/>
      <c r="X564" s="63"/>
      <c r="Y564" s="63"/>
      <c r="Z564" s="63"/>
    </row>
    <row r="565">
      <c r="A565" s="87"/>
      <c r="B565" s="84" t="s">
        <v>97</v>
      </c>
      <c r="C565" s="84" t="s">
        <v>97</v>
      </c>
      <c r="D565" s="84" t="s">
        <v>97</v>
      </c>
      <c r="E565" s="63"/>
      <c r="F565" s="86"/>
      <c r="G565" s="86" t="str">
        <f t="shared" si="6"/>
        <v/>
      </c>
      <c r="H565" s="86"/>
      <c r="I565" s="63"/>
      <c r="J565" s="63"/>
      <c r="K565" s="63"/>
      <c r="L565" s="63"/>
      <c r="M565" s="63"/>
      <c r="N565" s="63"/>
      <c r="O565" s="63"/>
      <c r="P565" s="63"/>
      <c r="Q565" s="63"/>
      <c r="R565" s="63"/>
      <c r="S565" s="63"/>
      <c r="T565" s="63"/>
      <c r="U565" s="63"/>
      <c r="V565" s="63"/>
      <c r="W565" s="63"/>
      <c r="X565" s="63"/>
      <c r="Y565" s="63"/>
      <c r="Z565" s="63"/>
    </row>
    <row r="566">
      <c r="A566" s="87"/>
      <c r="B566" s="84" t="s">
        <v>97</v>
      </c>
      <c r="C566" s="84" t="s">
        <v>97</v>
      </c>
      <c r="D566" s="84" t="s">
        <v>97</v>
      </c>
      <c r="E566" s="63"/>
      <c r="F566" s="86"/>
      <c r="G566" s="86" t="str">
        <f t="shared" si="6"/>
        <v/>
      </c>
      <c r="H566" s="86"/>
      <c r="I566" s="63"/>
      <c r="J566" s="63"/>
      <c r="K566" s="63"/>
      <c r="L566" s="63"/>
      <c r="M566" s="63"/>
      <c r="N566" s="63"/>
      <c r="O566" s="63"/>
      <c r="P566" s="63"/>
      <c r="Q566" s="63"/>
      <c r="R566" s="63"/>
      <c r="S566" s="63"/>
      <c r="T566" s="63"/>
      <c r="U566" s="63"/>
      <c r="V566" s="63"/>
      <c r="W566" s="63"/>
      <c r="X566" s="63"/>
      <c r="Y566" s="63"/>
      <c r="Z566" s="63"/>
    </row>
    <row r="567">
      <c r="A567" s="87"/>
      <c r="B567" s="84" t="s">
        <v>97</v>
      </c>
      <c r="C567" s="84" t="s">
        <v>97</v>
      </c>
      <c r="D567" s="84" t="s">
        <v>97</v>
      </c>
      <c r="E567" s="63"/>
      <c r="F567" s="86"/>
      <c r="G567" s="86" t="str">
        <f t="shared" si="6"/>
        <v/>
      </c>
      <c r="H567" s="86"/>
      <c r="I567" s="63"/>
      <c r="J567" s="63"/>
      <c r="K567" s="63"/>
      <c r="L567" s="63"/>
      <c r="M567" s="63"/>
      <c r="N567" s="63"/>
      <c r="O567" s="63"/>
      <c r="P567" s="63"/>
      <c r="Q567" s="63"/>
      <c r="R567" s="63"/>
      <c r="S567" s="63"/>
      <c r="T567" s="63"/>
      <c r="U567" s="63"/>
      <c r="V567" s="63"/>
      <c r="W567" s="63"/>
      <c r="X567" s="63"/>
      <c r="Y567" s="63"/>
      <c r="Z567" s="63"/>
    </row>
    <row r="568">
      <c r="A568" s="87"/>
      <c r="B568" s="84" t="s">
        <v>97</v>
      </c>
      <c r="C568" s="84" t="s">
        <v>97</v>
      </c>
      <c r="D568" s="84" t="s">
        <v>97</v>
      </c>
      <c r="E568" s="63"/>
      <c r="F568" s="86"/>
      <c r="G568" s="86" t="str">
        <f t="shared" si="6"/>
        <v/>
      </c>
      <c r="H568" s="86"/>
      <c r="I568" s="63"/>
      <c r="J568" s="63"/>
      <c r="K568" s="63"/>
      <c r="L568" s="63"/>
      <c r="M568" s="63"/>
      <c r="N568" s="63"/>
      <c r="O568" s="63"/>
      <c r="P568" s="63"/>
      <c r="Q568" s="63"/>
      <c r="R568" s="63"/>
      <c r="S568" s="63"/>
      <c r="T568" s="63"/>
      <c r="U568" s="63"/>
      <c r="V568" s="63"/>
      <c r="W568" s="63"/>
      <c r="X568" s="63"/>
      <c r="Y568" s="63"/>
      <c r="Z568" s="63"/>
    </row>
    <row r="569">
      <c r="A569" s="87"/>
      <c r="B569" s="84" t="s">
        <v>97</v>
      </c>
      <c r="C569" s="84" t="s">
        <v>97</v>
      </c>
      <c r="D569" s="84" t="s">
        <v>97</v>
      </c>
      <c r="E569" s="63"/>
      <c r="F569" s="86"/>
      <c r="G569" s="86" t="str">
        <f t="shared" si="6"/>
        <v/>
      </c>
      <c r="H569" s="86"/>
      <c r="I569" s="63"/>
      <c r="J569" s="63"/>
      <c r="K569" s="63"/>
      <c r="L569" s="63"/>
      <c r="M569" s="63"/>
      <c r="N569" s="63"/>
      <c r="O569" s="63"/>
      <c r="P569" s="63"/>
      <c r="Q569" s="63"/>
      <c r="R569" s="63"/>
      <c r="S569" s="63"/>
      <c r="T569" s="63"/>
      <c r="U569" s="63"/>
      <c r="V569" s="63"/>
      <c r="W569" s="63"/>
      <c r="X569" s="63"/>
      <c r="Y569" s="63"/>
      <c r="Z569" s="63"/>
    </row>
    <row r="570">
      <c r="A570" s="87"/>
      <c r="B570" s="84" t="s">
        <v>97</v>
      </c>
      <c r="C570" s="84" t="s">
        <v>97</v>
      </c>
      <c r="D570" s="84" t="s">
        <v>97</v>
      </c>
      <c r="E570" s="63"/>
      <c r="F570" s="86"/>
      <c r="G570" s="86" t="str">
        <f t="shared" si="6"/>
        <v/>
      </c>
      <c r="H570" s="86"/>
      <c r="I570" s="63"/>
      <c r="J570" s="63"/>
      <c r="K570" s="63"/>
      <c r="L570" s="63"/>
      <c r="M570" s="63"/>
      <c r="N570" s="63"/>
      <c r="O570" s="63"/>
      <c r="P570" s="63"/>
      <c r="Q570" s="63"/>
      <c r="R570" s="63"/>
      <c r="S570" s="63"/>
      <c r="T570" s="63"/>
      <c r="U570" s="63"/>
      <c r="V570" s="63"/>
      <c r="W570" s="63"/>
      <c r="X570" s="63"/>
      <c r="Y570" s="63"/>
      <c r="Z570" s="63"/>
    </row>
    <row r="571">
      <c r="A571" s="87"/>
      <c r="B571" s="84" t="s">
        <v>97</v>
      </c>
      <c r="C571" s="84" t="s">
        <v>97</v>
      </c>
      <c r="D571" s="84" t="s">
        <v>97</v>
      </c>
      <c r="E571" s="63"/>
      <c r="F571" s="86"/>
      <c r="G571" s="86" t="str">
        <f t="shared" si="6"/>
        <v/>
      </c>
      <c r="H571" s="86"/>
      <c r="I571" s="63"/>
      <c r="J571" s="63"/>
      <c r="K571" s="63"/>
      <c r="L571" s="63"/>
      <c r="M571" s="63"/>
      <c r="N571" s="63"/>
      <c r="O571" s="63"/>
      <c r="P571" s="63"/>
      <c r="Q571" s="63"/>
      <c r="R571" s="63"/>
      <c r="S571" s="63"/>
      <c r="T571" s="63"/>
      <c r="U571" s="63"/>
      <c r="V571" s="63"/>
      <c r="W571" s="63"/>
      <c r="X571" s="63"/>
      <c r="Y571" s="63"/>
      <c r="Z571" s="63"/>
    </row>
    <row r="572">
      <c r="A572" s="87"/>
      <c r="B572" s="84" t="s">
        <v>97</v>
      </c>
      <c r="C572" s="84" t="s">
        <v>97</v>
      </c>
      <c r="D572" s="84" t="s">
        <v>97</v>
      </c>
      <c r="E572" s="63"/>
      <c r="F572" s="86"/>
      <c r="G572" s="86" t="str">
        <f t="shared" si="6"/>
        <v/>
      </c>
      <c r="H572" s="86"/>
      <c r="I572" s="63"/>
      <c r="J572" s="63"/>
      <c r="K572" s="63"/>
      <c r="L572" s="63"/>
      <c r="M572" s="63"/>
      <c r="N572" s="63"/>
      <c r="O572" s="63"/>
      <c r="P572" s="63"/>
      <c r="Q572" s="63"/>
      <c r="R572" s="63"/>
      <c r="S572" s="63"/>
      <c r="T572" s="63"/>
      <c r="U572" s="63"/>
      <c r="V572" s="63"/>
      <c r="W572" s="63"/>
      <c r="X572" s="63"/>
      <c r="Y572" s="63"/>
      <c r="Z572" s="63"/>
    </row>
    <row r="573">
      <c r="A573" s="87"/>
      <c r="B573" s="84" t="s">
        <v>97</v>
      </c>
      <c r="C573" s="84" t="s">
        <v>97</v>
      </c>
      <c r="D573" s="84" t="s">
        <v>97</v>
      </c>
      <c r="E573" s="63"/>
      <c r="F573" s="86"/>
      <c r="G573" s="86" t="str">
        <f t="shared" si="6"/>
        <v/>
      </c>
      <c r="H573" s="86"/>
      <c r="I573" s="63"/>
      <c r="J573" s="63"/>
      <c r="K573" s="63"/>
      <c r="L573" s="63"/>
      <c r="M573" s="63"/>
      <c r="N573" s="63"/>
      <c r="O573" s="63"/>
      <c r="P573" s="63"/>
      <c r="Q573" s="63"/>
      <c r="R573" s="63"/>
      <c r="S573" s="63"/>
      <c r="T573" s="63"/>
      <c r="U573" s="63"/>
      <c r="V573" s="63"/>
      <c r="W573" s="63"/>
      <c r="X573" s="63"/>
      <c r="Y573" s="63"/>
      <c r="Z573" s="63"/>
    </row>
    <row r="574">
      <c r="A574" s="87"/>
      <c r="B574" s="84" t="s">
        <v>97</v>
      </c>
      <c r="C574" s="84" t="s">
        <v>97</v>
      </c>
      <c r="D574" s="84" t="s">
        <v>97</v>
      </c>
      <c r="E574" s="63"/>
      <c r="F574" s="86"/>
      <c r="G574" s="86" t="str">
        <f t="shared" si="6"/>
        <v/>
      </c>
      <c r="H574" s="86"/>
      <c r="I574" s="63"/>
      <c r="J574" s="63"/>
      <c r="K574" s="63"/>
      <c r="L574" s="63"/>
      <c r="M574" s="63"/>
      <c r="N574" s="63"/>
      <c r="O574" s="63"/>
      <c r="P574" s="63"/>
      <c r="Q574" s="63"/>
      <c r="R574" s="63"/>
      <c r="S574" s="63"/>
      <c r="T574" s="63"/>
      <c r="U574" s="63"/>
      <c r="V574" s="63"/>
      <c r="W574" s="63"/>
      <c r="X574" s="63"/>
      <c r="Y574" s="63"/>
      <c r="Z574" s="63"/>
    </row>
    <row r="575">
      <c r="A575" s="87"/>
      <c r="B575" s="84" t="s">
        <v>97</v>
      </c>
      <c r="C575" s="84" t="s">
        <v>97</v>
      </c>
      <c r="D575" s="84" t="s">
        <v>97</v>
      </c>
      <c r="E575" s="63"/>
      <c r="F575" s="86"/>
      <c r="G575" s="86" t="str">
        <f t="shared" si="6"/>
        <v/>
      </c>
      <c r="H575" s="86"/>
      <c r="I575" s="63"/>
      <c r="J575" s="63"/>
      <c r="K575" s="63"/>
      <c r="L575" s="63"/>
      <c r="M575" s="63"/>
      <c r="N575" s="63"/>
      <c r="O575" s="63"/>
      <c r="P575" s="63"/>
      <c r="Q575" s="63"/>
      <c r="R575" s="63"/>
      <c r="S575" s="63"/>
      <c r="T575" s="63"/>
      <c r="U575" s="63"/>
      <c r="V575" s="63"/>
      <c r="W575" s="63"/>
      <c r="X575" s="63"/>
      <c r="Y575" s="63"/>
      <c r="Z575" s="63"/>
    </row>
    <row r="576">
      <c r="A576" s="87"/>
      <c r="B576" s="84" t="s">
        <v>97</v>
      </c>
      <c r="C576" s="84" t="s">
        <v>97</v>
      </c>
      <c r="D576" s="84" t="s">
        <v>97</v>
      </c>
      <c r="E576" s="63"/>
      <c r="F576" s="86"/>
      <c r="G576" s="86" t="str">
        <f t="shared" si="6"/>
        <v/>
      </c>
      <c r="H576" s="86"/>
      <c r="I576" s="63"/>
      <c r="J576" s="63"/>
      <c r="K576" s="63"/>
      <c r="L576" s="63"/>
      <c r="M576" s="63"/>
      <c r="N576" s="63"/>
      <c r="O576" s="63"/>
      <c r="P576" s="63"/>
      <c r="Q576" s="63"/>
      <c r="R576" s="63"/>
      <c r="S576" s="63"/>
      <c r="T576" s="63"/>
      <c r="U576" s="63"/>
      <c r="V576" s="63"/>
      <c r="W576" s="63"/>
      <c r="X576" s="63"/>
      <c r="Y576" s="63"/>
      <c r="Z576" s="63"/>
    </row>
    <row r="577">
      <c r="A577" s="87"/>
      <c r="B577" s="84" t="s">
        <v>97</v>
      </c>
      <c r="C577" s="84" t="s">
        <v>97</v>
      </c>
      <c r="D577" s="84" t="s">
        <v>97</v>
      </c>
      <c r="E577" s="63"/>
      <c r="F577" s="86"/>
      <c r="G577" s="86" t="str">
        <f t="shared" si="6"/>
        <v/>
      </c>
      <c r="H577" s="86"/>
      <c r="I577" s="63"/>
      <c r="J577" s="63"/>
      <c r="K577" s="63"/>
      <c r="L577" s="63"/>
      <c r="M577" s="63"/>
      <c r="N577" s="63"/>
      <c r="O577" s="63"/>
      <c r="P577" s="63"/>
      <c r="Q577" s="63"/>
      <c r="R577" s="63"/>
      <c r="S577" s="63"/>
      <c r="T577" s="63"/>
      <c r="U577" s="63"/>
      <c r="V577" s="63"/>
      <c r="W577" s="63"/>
      <c r="X577" s="63"/>
      <c r="Y577" s="63"/>
      <c r="Z577" s="63"/>
    </row>
    <row r="578">
      <c r="A578" s="87"/>
      <c r="B578" s="84" t="s">
        <v>97</v>
      </c>
      <c r="C578" s="84" t="s">
        <v>97</v>
      </c>
      <c r="D578" s="84" t="s">
        <v>97</v>
      </c>
      <c r="E578" s="63"/>
      <c r="F578" s="86"/>
      <c r="G578" s="86" t="str">
        <f t="shared" si="6"/>
        <v/>
      </c>
      <c r="H578" s="86"/>
      <c r="I578" s="63"/>
      <c r="J578" s="63"/>
      <c r="K578" s="63"/>
      <c r="L578" s="63"/>
      <c r="M578" s="63"/>
      <c r="N578" s="63"/>
      <c r="O578" s="63"/>
      <c r="P578" s="63"/>
      <c r="Q578" s="63"/>
      <c r="R578" s="63"/>
      <c r="S578" s="63"/>
      <c r="T578" s="63"/>
      <c r="U578" s="63"/>
      <c r="V578" s="63"/>
      <c r="W578" s="63"/>
      <c r="X578" s="63"/>
      <c r="Y578" s="63"/>
      <c r="Z578" s="63"/>
    </row>
    <row r="579">
      <c r="A579" s="87"/>
      <c r="B579" s="84" t="s">
        <v>97</v>
      </c>
      <c r="C579" s="84" t="s">
        <v>97</v>
      </c>
      <c r="D579" s="84" t="s">
        <v>97</v>
      </c>
      <c r="E579" s="63"/>
      <c r="F579" s="86"/>
      <c r="G579" s="86" t="str">
        <f t="shared" si="6"/>
        <v/>
      </c>
      <c r="H579" s="86"/>
      <c r="I579" s="63"/>
      <c r="J579" s="63"/>
      <c r="K579" s="63"/>
      <c r="L579" s="63"/>
      <c r="M579" s="63"/>
      <c r="N579" s="63"/>
      <c r="O579" s="63"/>
      <c r="P579" s="63"/>
      <c r="Q579" s="63"/>
      <c r="R579" s="63"/>
      <c r="S579" s="63"/>
      <c r="T579" s="63"/>
      <c r="U579" s="63"/>
      <c r="V579" s="63"/>
      <c r="W579" s="63"/>
      <c r="X579" s="63"/>
      <c r="Y579" s="63"/>
      <c r="Z579" s="63"/>
    </row>
    <row r="580">
      <c r="A580" s="87"/>
      <c r="B580" s="84" t="s">
        <v>97</v>
      </c>
      <c r="C580" s="84" t="s">
        <v>97</v>
      </c>
      <c r="D580" s="84" t="s">
        <v>97</v>
      </c>
      <c r="E580" s="63"/>
      <c r="F580" s="86"/>
      <c r="G580" s="86" t="str">
        <f t="shared" si="6"/>
        <v/>
      </c>
      <c r="H580" s="86"/>
      <c r="I580" s="63"/>
      <c r="J580" s="63"/>
      <c r="K580" s="63"/>
      <c r="L580" s="63"/>
      <c r="M580" s="63"/>
      <c r="N580" s="63"/>
      <c r="O580" s="63"/>
      <c r="P580" s="63"/>
      <c r="Q580" s="63"/>
      <c r="R580" s="63"/>
      <c r="S580" s="63"/>
      <c r="T580" s="63"/>
      <c r="U580" s="63"/>
      <c r="V580" s="63"/>
      <c r="W580" s="63"/>
      <c r="X580" s="63"/>
      <c r="Y580" s="63"/>
      <c r="Z580" s="63"/>
    </row>
    <row r="581">
      <c r="A581" s="87"/>
      <c r="B581" s="84" t="s">
        <v>97</v>
      </c>
      <c r="C581" s="84" t="s">
        <v>97</v>
      </c>
      <c r="D581" s="84" t="s">
        <v>97</v>
      </c>
      <c r="E581" s="63"/>
      <c r="F581" s="86"/>
      <c r="G581" s="86" t="str">
        <f t="shared" si="6"/>
        <v/>
      </c>
      <c r="H581" s="86"/>
      <c r="I581" s="63"/>
      <c r="J581" s="63"/>
      <c r="K581" s="63"/>
      <c r="L581" s="63"/>
      <c r="M581" s="63"/>
      <c r="N581" s="63"/>
      <c r="O581" s="63"/>
      <c r="P581" s="63"/>
      <c r="Q581" s="63"/>
      <c r="R581" s="63"/>
      <c r="S581" s="63"/>
      <c r="T581" s="63"/>
      <c r="U581" s="63"/>
      <c r="V581" s="63"/>
      <c r="W581" s="63"/>
      <c r="X581" s="63"/>
      <c r="Y581" s="63"/>
      <c r="Z581" s="63"/>
    </row>
    <row r="582">
      <c r="A582" s="87"/>
      <c r="B582" s="84" t="s">
        <v>97</v>
      </c>
      <c r="C582" s="84" t="s">
        <v>97</v>
      </c>
      <c r="D582" s="84" t="s">
        <v>97</v>
      </c>
      <c r="E582" s="63"/>
      <c r="F582" s="86"/>
      <c r="G582" s="86" t="str">
        <f t="shared" si="6"/>
        <v/>
      </c>
      <c r="H582" s="86"/>
      <c r="I582" s="63"/>
      <c r="J582" s="63"/>
      <c r="K582" s="63"/>
      <c r="L582" s="63"/>
      <c r="M582" s="63"/>
      <c r="N582" s="63"/>
      <c r="O582" s="63"/>
      <c r="P582" s="63"/>
      <c r="Q582" s="63"/>
      <c r="R582" s="63"/>
      <c r="S582" s="63"/>
      <c r="T582" s="63"/>
      <c r="U582" s="63"/>
      <c r="V582" s="63"/>
      <c r="W582" s="63"/>
      <c r="X582" s="63"/>
      <c r="Y582" s="63"/>
      <c r="Z582" s="63"/>
    </row>
    <row r="583">
      <c r="A583" s="87"/>
      <c r="B583" s="84" t="s">
        <v>97</v>
      </c>
      <c r="C583" s="84" t="s">
        <v>97</v>
      </c>
      <c r="D583" s="84" t="s">
        <v>97</v>
      </c>
      <c r="E583" s="63"/>
      <c r="F583" s="86"/>
      <c r="G583" s="86" t="str">
        <f t="shared" si="6"/>
        <v/>
      </c>
      <c r="H583" s="86"/>
      <c r="I583" s="63"/>
      <c r="J583" s="63"/>
      <c r="K583" s="63"/>
      <c r="L583" s="63"/>
      <c r="M583" s="63"/>
      <c r="N583" s="63"/>
      <c r="O583" s="63"/>
      <c r="P583" s="63"/>
      <c r="Q583" s="63"/>
      <c r="R583" s="63"/>
      <c r="S583" s="63"/>
      <c r="T583" s="63"/>
      <c r="U583" s="63"/>
      <c r="V583" s="63"/>
      <c r="W583" s="63"/>
      <c r="X583" s="63"/>
      <c r="Y583" s="63"/>
      <c r="Z583" s="63"/>
    </row>
    <row r="584">
      <c r="A584" s="87"/>
      <c r="B584" s="84" t="s">
        <v>97</v>
      </c>
      <c r="C584" s="84" t="s">
        <v>97</v>
      </c>
      <c r="D584" s="84" t="s">
        <v>97</v>
      </c>
      <c r="E584" s="63"/>
      <c r="F584" s="86"/>
      <c r="G584" s="86" t="str">
        <f t="shared" si="6"/>
        <v/>
      </c>
      <c r="H584" s="86"/>
      <c r="I584" s="63"/>
      <c r="J584" s="63"/>
      <c r="K584" s="63"/>
      <c r="L584" s="63"/>
      <c r="M584" s="63"/>
      <c r="N584" s="63"/>
      <c r="O584" s="63"/>
      <c r="P584" s="63"/>
      <c r="Q584" s="63"/>
      <c r="R584" s="63"/>
      <c r="S584" s="63"/>
      <c r="T584" s="63"/>
      <c r="U584" s="63"/>
      <c r="V584" s="63"/>
      <c r="W584" s="63"/>
      <c r="X584" s="63"/>
      <c r="Y584" s="63"/>
      <c r="Z584" s="63"/>
    </row>
    <row r="585">
      <c r="A585" s="87"/>
      <c r="B585" s="84" t="s">
        <v>97</v>
      </c>
      <c r="C585" s="84" t="s">
        <v>97</v>
      </c>
      <c r="D585" s="84" t="s">
        <v>97</v>
      </c>
      <c r="E585" s="63"/>
      <c r="F585" s="86"/>
      <c r="G585" s="86" t="str">
        <f t="shared" si="6"/>
        <v/>
      </c>
      <c r="H585" s="86"/>
      <c r="I585" s="63"/>
      <c r="J585" s="63"/>
      <c r="K585" s="63"/>
      <c r="L585" s="63"/>
      <c r="M585" s="63"/>
      <c r="N585" s="63"/>
      <c r="O585" s="63"/>
      <c r="P585" s="63"/>
      <c r="Q585" s="63"/>
      <c r="R585" s="63"/>
      <c r="S585" s="63"/>
      <c r="T585" s="63"/>
      <c r="U585" s="63"/>
      <c r="V585" s="63"/>
      <c r="W585" s="63"/>
      <c r="X585" s="63"/>
      <c r="Y585" s="63"/>
      <c r="Z585" s="63"/>
    </row>
    <row r="586">
      <c r="A586" s="87"/>
      <c r="B586" s="84" t="s">
        <v>97</v>
      </c>
      <c r="C586" s="84" t="s">
        <v>97</v>
      </c>
      <c r="D586" s="84" t="s">
        <v>97</v>
      </c>
      <c r="E586" s="63"/>
      <c r="F586" s="86"/>
      <c r="G586" s="86" t="str">
        <f t="shared" si="6"/>
        <v/>
      </c>
      <c r="H586" s="86"/>
      <c r="I586" s="63"/>
      <c r="J586" s="63"/>
      <c r="K586" s="63"/>
      <c r="L586" s="63"/>
      <c r="M586" s="63"/>
      <c r="N586" s="63"/>
      <c r="O586" s="63"/>
      <c r="P586" s="63"/>
      <c r="Q586" s="63"/>
      <c r="R586" s="63"/>
      <c r="S586" s="63"/>
      <c r="T586" s="63"/>
      <c r="U586" s="63"/>
      <c r="V586" s="63"/>
      <c r="W586" s="63"/>
      <c r="X586" s="63"/>
      <c r="Y586" s="63"/>
      <c r="Z586" s="63"/>
    </row>
    <row r="587">
      <c r="A587" s="87"/>
      <c r="B587" s="84" t="s">
        <v>97</v>
      </c>
      <c r="C587" s="84" t="s">
        <v>97</v>
      </c>
      <c r="D587" s="84" t="s">
        <v>97</v>
      </c>
      <c r="E587" s="63"/>
      <c r="F587" s="86"/>
      <c r="G587" s="86" t="str">
        <f t="shared" si="6"/>
        <v/>
      </c>
      <c r="H587" s="86"/>
      <c r="I587" s="63"/>
      <c r="J587" s="63"/>
      <c r="K587" s="63"/>
      <c r="L587" s="63"/>
      <c r="M587" s="63"/>
      <c r="N587" s="63"/>
      <c r="O587" s="63"/>
      <c r="P587" s="63"/>
      <c r="Q587" s="63"/>
      <c r="R587" s="63"/>
      <c r="S587" s="63"/>
      <c r="T587" s="63"/>
      <c r="U587" s="63"/>
      <c r="V587" s="63"/>
      <c r="W587" s="63"/>
      <c r="X587" s="63"/>
      <c r="Y587" s="63"/>
      <c r="Z587" s="63"/>
    </row>
    <row r="588">
      <c r="A588" s="87"/>
      <c r="B588" s="84" t="s">
        <v>97</v>
      </c>
      <c r="C588" s="84" t="s">
        <v>97</v>
      </c>
      <c r="D588" s="84" t="s">
        <v>97</v>
      </c>
      <c r="E588" s="63"/>
      <c r="F588" s="86"/>
      <c r="G588" s="86" t="str">
        <f t="shared" si="6"/>
        <v/>
      </c>
      <c r="H588" s="86"/>
      <c r="I588" s="63"/>
      <c r="J588" s="63"/>
      <c r="K588" s="63"/>
      <c r="L588" s="63"/>
      <c r="M588" s="63"/>
      <c r="N588" s="63"/>
      <c r="O588" s="63"/>
      <c r="P588" s="63"/>
      <c r="Q588" s="63"/>
      <c r="R588" s="63"/>
      <c r="S588" s="63"/>
      <c r="T588" s="63"/>
      <c r="U588" s="63"/>
      <c r="V588" s="63"/>
      <c r="W588" s="63"/>
      <c r="X588" s="63"/>
      <c r="Y588" s="63"/>
      <c r="Z588" s="63"/>
    </row>
    <row r="589">
      <c r="A589" s="87"/>
      <c r="B589" s="84" t="s">
        <v>97</v>
      </c>
      <c r="C589" s="84" t="s">
        <v>97</v>
      </c>
      <c r="D589" s="84" t="s">
        <v>97</v>
      </c>
      <c r="E589" s="63"/>
      <c r="F589" s="86"/>
      <c r="G589" s="86" t="str">
        <f t="shared" si="6"/>
        <v/>
      </c>
      <c r="H589" s="86"/>
      <c r="I589" s="63"/>
      <c r="J589" s="63"/>
      <c r="K589" s="63"/>
      <c r="L589" s="63"/>
      <c r="M589" s="63"/>
      <c r="N589" s="63"/>
      <c r="O589" s="63"/>
      <c r="P589" s="63"/>
      <c r="Q589" s="63"/>
      <c r="R589" s="63"/>
      <c r="S589" s="63"/>
      <c r="T589" s="63"/>
      <c r="U589" s="63"/>
      <c r="V589" s="63"/>
      <c r="W589" s="63"/>
      <c r="X589" s="63"/>
      <c r="Y589" s="63"/>
      <c r="Z589" s="63"/>
    </row>
    <row r="590">
      <c r="A590" s="87"/>
      <c r="B590" s="84" t="s">
        <v>97</v>
      </c>
      <c r="C590" s="84" t="s">
        <v>97</v>
      </c>
      <c r="D590" s="84" t="s">
        <v>97</v>
      </c>
      <c r="E590" s="63"/>
      <c r="F590" s="86"/>
      <c r="G590" s="86" t="str">
        <f t="shared" si="6"/>
        <v/>
      </c>
      <c r="H590" s="86"/>
      <c r="I590" s="63"/>
      <c r="J590" s="63"/>
      <c r="K590" s="63"/>
      <c r="L590" s="63"/>
      <c r="M590" s="63"/>
      <c r="N590" s="63"/>
      <c r="O590" s="63"/>
      <c r="P590" s="63"/>
      <c r="Q590" s="63"/>
      <c r="R590" s="63"/>
      <c r="S590" s="63"/>
      <c r="T590" s="63"/>
      <c r="U590" s="63"/>
      <c r="V590" s="63"/>
      <c r="W590" s="63"/>
      <c r="X590" s="63"/>
      <c r="Y590" s="63"/>
      <c r="Z590" s="63"/>
    </row>
    <row r="591">
      <c r="A591" s="87"/>
      <c r="B591" s="84" t="s">
        <v>97</v>
      </c>
      <c r="C591" s="84" t="s">
        <v>97</v>
      </c>
      <c r="D591" s="84" t="s">
        <v>97</v>
      </c>
      <c r="E591" s="63"/>
      <c r="F591" s="86"/>
      <c r="G591" s="86" t="str">
        <f t="shared" si="6"/>
        <v/>
      </c>
      <c r="H591" s="86"/>
      <c r="I591" s="63"/>
      <c r="J591" s="63"/>
      <c r="K591" s="63"/>
      <c r="L591" s="63"/>
      <c r="M591" s="63"/>
      <c r="N591" s="63"/>
      <c r="O591" s="63"/>
      <c r="P591" s="63"/>
      <c r="Q591" s="63"/>
      <c r="R591" s="63"/>
      <c r="S591" s="63"/>
      <c r="T591" s="63"/>
      <c r="U591" s="63"/>
      <c r="V591" s="63"/>
      <c r="W591" s="63"/>
      <c r="X591" s="63"/>
      <c r="Y591" s="63"/>
      <c r="Z591" s="63"/>
    </row>
    <row r="592">
      <c r="A592" s="87"/>
      <c r="B592" s="84" t="s">
        <v>97</v>
      </c>
      <c r="C592" s="84" t="s">
        <v>97</v>
      </c>
      <c r="D592" s="84" t="s">
        <v>97</v>
      </c>
      <c r="E592" s="63"/>
      <c r="F592" s="86"/>
      <c r="G592" s="86" t="str">
        <f t="shared" si="6"/>
        <v/>
      </c>
      <c r="H592" s="86"/>
      <c r="I592" s="63"/>
      <c r="J592" s="63"/>
      <c r="K592" s="63"/>
      <c r="L592" s="63"/>
      <c r="M592" s="63"/>
      <c r="N592" s="63"/>
      <c r="O592" s="63"/>
      <c r="P592" s="63"/>
      <c r="Q592" s="63"/>
      <c r="R592" s="63"/>
      <c r="S592" s="63"/>
      <c r="T592" s="63"/>
      <c r="U592" s="63"/>
      <c r="V592" s="63"/>
      <c r="W592" s="63"/>
      <c r="X592" s="63"/>
      <c r="Y592" s="63"/>
      <c r="Z592" s="63"/>
    </row>
    <row r="593">
      <c r="A593" s="87"/>
      <c r="B593" s="84" t="s">
        <v>97</v>
      </c>
      <c r="C593" s="84" t="s">
        <v>97</v>
      </c>
      <c r="D593" s="84" t="s">
        <v>97</v>
      </c>
      <c r="E593" s="63"/>
      <c r="F593" s="86"/>
      <c r="G593" s="86" t="str">
        <f t="shared" si="6"/>
        <v/>
      </c>
      <c r="H593" s="86"/>
      <c r="I593" s="63"/>
      <c r="J593" s="63"/>
      <c r="K593" s="63"/>
      <c r="L593" s="63"/>
      <c r="M593" s="63"/>
      <c r="N593" s="63"/>
      <c r="O593" s="63"/>
      <c r="P593" s="63"/>
      <c r="Q593" s="63"/>
      <c r="R593" s="63"/>
      <c r="S593" s="63"/>
      <c r="T593" s="63"/>
      <c r="U593" s="63"/>
      <c r="V593" s="63"/>
      <c r="W593" s="63"/>
      <c r="X593" s="63"/>
      <c r="Y593" s="63"/>
      <c r="Z593" s="63"/>
    </row>
    <row r="594">
      <c r="A594" s="87"/>
      <c r="B594" s="84" t="s">
        <v>97</v>
      </c>
      <c r="C594" s="84" t="s">
        <v>97</v>
      </c>
      <c r="D594" s="84" t="s">
        <v>97</v>
      </c>
      <c r="E594" s="63"/>
      <c r="F594" s="86"/>
      <c r="G594" s="86" t="str">
        <f t="shared" si="6"/>
        <v/>
      </c>
      <c r="H594" s="86"/>
      <c r="I594" s="63"/>
      <c r="J594" s="63"/>
      <c r="K594" s="63"/>
      <c r="L594" s="63"/>
      <c r="M594" s="63"/>
      <c r="N594" s="63"/>
      <c r="O594" s="63"/>
      <c r="P594" s="63"/>
      <c r="Q594" s="63"/>
      <c r="R594" s="63"/>
      <c r="S594" s="63"/>
      <c r="T594" s="63"/>
      <c r="U594" s="63"/>
      <c r="V594" s="63"/>
      <c r="W594" s="63"/>
      <c r="X594" s="63"/>
      <c r="Y594" s="63"/>
      <c r="Z594" s="63"/>
    </row>
    <row r="595">
      <c r="A595" s="87"/>
      <c r="B595" s="84" t="s">
        <v>97</v>
      </c>
      <c r="C595" s="84" t="s">
        <v>97</v>
      </c>
      <c r="D595" s="84" t="s">
        <v>97</v>
      </c>
      <c r="E595" s="63"/>
      <c r="F595" s="86"/>
      <c r="G595" s="86" t="str">
        <f t="shared" si="6"/>
        <v/>
      </c>
      <c r="H595" s="86"/>
      <c r="I595" s="63"/>
      <c r="J595" s="63"/>
      <c r="K595" s="63"/>
      <c r="L595" s="63"/>
      <c r="M595" s="63"/>
      <c r="N595" s="63"/>
      <c r="O595" s="63"/>
      <c r="P595" s="63"/>
      <c r="Q595" s="63"/>
      <c r="R595" s="63"/>
      <c r="S595" s="63"/>
      <c r="T595" s="63"/>
      <c r="U595" s="63"/>
      <c r="V595" s="63"/>
      <c r="W595" s="63"/>
      <c r="X595" s="63"/>
      <c r="Y595" s="63"/>
      <c r="Z595" s="63"/>
    </row>
    <row r="596">
      <c r="A596" s="87"/>
      <c r="B596" s="84" t="s">
        <v>97</v>
      </c>
      <c r="C596" s="84" t="s">
        <v>97</v>
      </c>
      <c r="D596" s="84" t="s">
        <v>97</v>
      </c>
      <c r="E596" s="63"/>
      <c r="F596" s="86"/>
      <c r="G596" s="86" t="str">
        <f t="shared" si="6"/>
        <v/>
      </c>
      <c r="H596" s="86"/>
      <c r="I596" s="63"/>
      <c r="J596" s="63"/>
      <c r="K596" s="63"/>
      <c r="L596" s="63"/>
      <c r="M596" s="63"/>
      <c r="N596" s="63"/>
      <c r="O596" s="63"/>
      <c r="P596" s="63"/>
      <c r="Q596" s="63"/>
      <c r="R596" s="63"/>
      <c r="S596" s="63"/>
      <c r="T596" s="63"/>
      <c r="U596" s="63"/>
      <c r="V596" s="63"/>
      <c r="W596" s="63"/>
      <c r="X596" s="63"/>
      <c r="Y596" s="63"/>
      <c r="Z596" s="63"/>
    </row>
    <row r="597">
      <c r="A597" s="87"/>
      <c r="B597" s="84" t="s">
        <v>97</v>
      </c>
      <c r="C597" s="84" t="s">
        <v>97</v>
      </c>
      <c r="D597" s="84" t="s">
        <v>97</v>
      </c>
      <c r="E597" s="63"/>
      <c r="F597" s="86"/>
      <c r="G597" s="86" t="str">
        <f t="shared" si="6"/>
        <v/>
      </c>
      <c r="H597" s="86"/>
      <c r="I597" s="63"/>
      <c r="J597" s="63"/>
      <c r="K597" s="63"/>
      <c r="L597" s="63"/>
      <c r="M597" s="63"/>
      <c r="N597" s="63"/>
      <c r="O597" s="63"/>
      <c r="P597" s="63"/>
      <c r="Q597" s="63"/>
      <c r="R597" s="63"/>
      <c r="S597" s="63"/>
      <c r="T597" s="63"/>
      <c r="U597" s="63"/>
      <c r="V597" s="63"/>
      <c r="W597" s="63"/>
      <c r="X597" s="63"/>
      <c r="Y597" s="63"/>
      <c r="Z597" s="63"/>
    </row>
    <row r="598">
      <c r="A598" s="87"/>
      <c r="B598" s="84" t="s">
        <v>97</v>
      </c>
      <c r="C598" s="84" t="s">
        <v>97</v>
      </c>
      <c r="D598" s="84" t="s">
        <v>97</v>
      </c>
      <c r="E598" s="63"/>
      <c r="F598" s="86"/>
      <c r="G598" s="86" t="str">
        <f t="shared" si="6"/>
        <v/>
      </c>
      <c r="H598" s="86"/>
      <c r="I598" s="63"/>
      <c r="J598" s="63"/>
      <c r="K598" s="63"/>
      <c r="L598" s="63"/>
      <c r="M598" s="63"/>
      <c r="N598" s="63"/>
      <c r="O598" s="63"/>
      <c r="P598" s="63"/>
      <c r="Q598" s="63"/>
      <c r="R598" s="63"/>
      <c r="S598" s="63"/>
      <c r="T598" s="63"/>
      <c r="U598" s="63"/>
      <c r="V598" s="63"/>
      <c r="W598" s="63"/>
      <c r="X598" s="63"/>
      <c r="Y598" s="63"/>
      <c r="Z598" s="63"/>
    </row>
    <row r="599">
      <c r="A599" s="87"/>
      <c r="B599" s="84" t="s">
        <v>97</v>
      </c>
      <c r="C599" s="84" t="s">
        <v>97</v>
      </c>
      <c r="D599" s="84" t="s">
        <v>97</v>
      </c>
      <c r="E599" s="63"/>
      <c r="F599" s="86"/>
      <c r="G599" s="86" t="str">
        <f t="shared" si="6"/>
        <v/>
      </c>
      <c r="H599" s="86"/>
      <c r="I599" s="63"/>
      <c r="J599" s="63"/>
      <c r="K599" s="63"/>
      <c r="L599" s="63"/>
      <c r="M599" s="63"/>
      <c r="N599" s="63"/>
      <c r="O599" s="63"/>
      <c r="P599" s="63"/>
      <c r="Q599" s="63"/>
      <c r="R599" s="63"/>
      <c r="S599" s="63"/>
      <c r="T599" s="63"/>
      <c r="U599" s="63"/>
      <c r="V599" s="63"/>
      <c r="W599" s="63"/>
      <c r="X599" s="63"/>
      <c r="Y599" s="63"/>
      <c r="Z599" s="63"/>
    </row>
    <row r="600">
      <c r="A600" s="87"/>
      <c r="B600" s="84" t="s">
        <v>97</v>
      </c>
      <c r="C600" s="84" t="s">
        <v>97</v>
      </c>
      <c r="D600" s="84" t="s">
        <v>97</v>
      </c>
      <c r="E600" s="63"/>
      <c r="F600" s="86"/>
      <c r="G600" s="86" t="str">
        <f t="shared" si="6"/>
        <v/>
      </c>
      <c r="H600" s="86"/>
      <c r="I600" s="63"/>
      <c r="J600" s="63"/>
      <c r="K600" s="63"/>
      <c r="L600" s="63"/>
      <c r="M600" s="63"/>
      <c r="N600" s="63"/>
      <c r="O600" s="63"/>
      <c r="P600" s="63"/>
      <c r="Q600" s="63"/>
      <c r="R600" s="63"/>
      <c r="S600" s="63"/>
      <c r="T600" s="63"/>
      <c r="U600" s="63"/>
      <c r="V600" s="63"/>
      <c r="W600" s="63"/>
      <c r="X600" s="63"/>
      <c r="Y600" s="63"/>
      <c r="Z600" s="63"/>
    </row>
    <row r="601">
      <c r="A601" s="87"/>
      <c r="B601" s="84" t="s">
        <v>97</v>
      </c>
      <c r="C601" s="84" t="s">
        <v>97</v>
      </c>
      <c r="D601" s="84" t="s">
        <v>97</v>
      </c>
      <c r="E601" s="63"/>
      <c r="F601" s="86"/>
      <c r="G601" s="86" t="str">
        <f t="shared" si="6"/>
        <v/>
      </c>
      <c r="H601" s="86"/>
      <c r="I601" s="63"/>
      <c r="J601" s="63"/>
      <c r="K601" s="63"/>
      <c r="L601" s="63"/>
      <c r="M601" s="63"/>
      <c r="N601" s="63"/>
      <c r="O601" s="63"/>
      <c r="P601" s="63"/>
      <c r="Q601" s="63"/>
      <c r="R601" s="63"/>
      <c r="S601" s="63"/>
      <c r="T601" s="63"/>
      <c r="U601" s="63"/>
      <c r="V601" s="63"/>
      <c r="W601" s="63"/>
      <c r="X601" s="63"/>
      <c r="Y601" s="63"/>
      <c r="Z601" s="63"/>
    </row>
    <row r="602">
      <c r="A602" s="87"/>
      <c r="B602" s="84" t="s">
        <v>97</v>
      </c>
      <c r="C602" s="84" t="s">
        <v>97</v>
      </c>
      <c r="D602" s="84" t="s">
        <v>97</v>
      </c>
      <c r="E602" s="63"/>
      <c r="F602" s="86"/>
      <c r="G602" s="86" t="str">
        <f t="shared" si="6"/>
        <v/>
      </c>
      <c r="H602" s="86"/>
      <c r="I602" s="63"/>
      <c r="J602" s="63"/>
      <c r="K602" s="63"/>
      <c r="L602" s="63"/>
      <c r="M602" s="63"/>
      <c r="N602" s="63"/>
      <c r="O602" s="63"/>
      <c r="P602" s="63"/>
      <c r="Q602" s="63"/>
      <c r="R602" s="63"/>
      <c r="S602" s="63"/>
      <c r="T602" s="63"/>
      <c r="U602" s="63"/>
      <c r="V602" s="63"/>
      <c r="W602" s="63"/>
      <c r="X602" s="63"/>
      <c r="Y602" s="63"/>
      <c r="Z602" s="63"/>
    </row>
    <row r="603">
      <c r="A603" s="87"/>
      <c r="B603" s="84" t="s">
        <v>97</v>
      </c>
      <c r="C603" s="84" t="s">
        <v>97</v>
      </c>
      <c r="D603" s="84" t="s">
        <v>97</v>
      </c>
      <c r="E603" s="63"/>
      <c r="F603" s="86"/>
      <c r="G603" s="86" t="str">
        <f t="shared" si="6"/>
        <v/>
      </c>
      <c r="H603" s="86"/>
      <c r="I603" s="63"/>
      <c r="J603" s="63"/>
      <c r="K603" s="63"/>
      <c r="L603" s="63"/>
      <c r="M603" s="63"/>
      <c r="N603" s="63"/>
      <c r="O603" s="63"/>
      <c r="P603" s="63"/>
      <c r="Q603" s="63"/>
      <c r="R603" s="63"/>
      <c r="S603" s="63"/>
      <c r="T603" s="63"/>
      <c r="U603" s="63"/>
      <c r="V603" s="63"/>
      <c r="W603" s="63"/>
      <c r="X603" s="63"/>
      <c r="Y603" s="63"/>
      <c r="Z603" s="63"/>
    </row>
    <row r="604">
      <c r="A604" s="87"/>
      <c r="B604" s="84" t="s">
        <v>97</v>
      </c>
      <c r="C604" s="84" t="s">
        <v>97</v>
      </c>
      <c r="D604" s="84" t="s">
        <v>97</v>
      </c>
      <c r="E604" s="63"/>
      <c r="F604" s="86"/>
      <c r="G604" s="86" t="str">
        <f t="shared" si="6"/>
        <v/>
      </c>
      <c r="H604" s="86"/>
      <c r="I604" s="63"/>
      <c r="J604" s="63"/>
      <c r="K604" s="63"/>
      <c r="L604" s="63"/>
      <c r="M604" s="63"/>
      <c r="N604" s="63"/>
      <c r="O604" s="63"/>
      <c r="P604" s="63"/>
      <c r="Q604" s="63"/>
      <c r="R604" s="63"/>
      <c r="S604" s="63"/>
      <c r="T604" s="63"/>
      <c r="U604" s="63"/>
      <c r="V604" s="63"/>
      <c r="W604" s="63"/>
      <c r="X604" s="63"/>
      <c r="Y604" s="63"/>
      <c r="Z604" s="63"/>
    </row>
    <row r="605">
      <c r="A605" s="87"/>
      <c r="B605" s="84" t="s">
        <v>97</v>
      </c>
      <c r="C605" s="84" t="s">
        <v>97</v>
      </c>
      <c r="D605" s="84" t="s">
        <v>97</v>
      </c>
      <c r="E605" s="63"/>
      <c r="F605" s="86"/>
      <c r="G605" s="86" t="str">
        <f t="shared" si="6"/>
        <v/>
      </c>
      <c r="H605" s="86"/>
      <c r="I605" s="63"/>
      <c r="J605" s="63"/>
      <c r="K605" s="63"/>
      <c r="L605" s="63"/>
      <c r="M605" s="63"/>
      <c r="N605" s="63"/>
      <c r="O605" s="63"/>
      <c r="P605" s="63"/>
      <c r="Q605" s="63"/>
      <c r="R605" s="63"/>
      <c r="S605" s="63"/>
      <c r="T605" s="63"/>
      <c r="U605" s="63"/>
      <c r="V605" s="63"/>
      <c r="W605" s="63"/>
      <c r="X605" s="63"/>
      <c r="Y605" s="63"/>
      <c r="Z605" s="63"/>
    </row>
    <row r="606">
      <c r="A606" s="87"/>
      <c r="B606" s="84" t="s">
        <v>97</v>
      </c>
      <c r="C606" s="84" t="s">
        <v>97</v>
      </c>
      <c r="D606" s="84" t="s">
        <v>97</v>
      </c>
      <c r="E606" s="63"/>
      <c r="F606" s="86"/>
      <c r="G606" s="86" t="str">
        <f t="shared" si="6"/>
        <v/>
      </c>
      <c r="H606" s="86"/>
      <c r="I606" s="63"/>
      <c r="J606" s="63"/>
      <c r="K606" s="63"/>
      <c r="L606" s="63"/>
      <c r="M606" s="63"/>
      <c r="N606" s="63"/>
      <c r="O606" s="63"/>
      <c r="P606" s="63"/>
      <c r="Q606" s="63"/>
      <c r="R606" s="63"/>
      <c r="S606" s="63"/>
      <c r="T606" s="63"/>
      <c r="U606" s="63"/>
      <c r="V606" s="63"/>
      <c r="W606" s="63"/>
      <c r="X606" s="63"/>
      <c r="Y606" s="63"/>
      <c r="Z606" s="63"/>
    </row>
    <row r="607">
      <c r="A607" s="87"/>
      <c r="B607" s="84" t="s">
        <v>97</v>
      </c>
      <c r="C607" s="84" t="s">
        <v>97</v>
      </c>
      <c r="D607" s="84" t="s">
        <v>97</v>
      </c>
      <c r="E607" s="63"/>
      <c r="F607" s="86"/>
      <c r="G607" s="86" t="str">
        <f t="shared" si="6"/>
        <v/>
      </c>
      <c r="H607" s="86"/>
      <c r="I607" s="63"/>
      <c r="J607" s="63"/>
      <c r="K607" s="63"/>
      <c r="L607" s="63"/>
      <c r="M607" s="63"/>
      <c r="N607" s="63"/>
      <c r="O607" s="63"/>
      <c r="P607" s="63"/>
      <c r="Q607" s="63"/>
      <c r="R607" s="63"/>
      <c r="S607" s="63"/>
      <c r="T607" s="63"/>
      <c r="U607" s="63"/>
      <c r="V607" s="63"/>
      <c r="W607" s="63"/>
      <c r="X607" s="63"/>
      <c r="Y607" s="63"/>
      <c r="Z607" s="63"/>
    </row>
    <row r="608">
      <c r="A608" s="87"/>
      <c r="B608" s="84" t="s">
        <v>97</v>
      </c>
      <c r="C608" s="84" t="s">
        <v>97</v>
      </c>
      <c r="D608" s="84" t="s">
        <v>97</v>
      </c>
      <c r="E608" s="63"/>
      <c r="F608" s="86"/>
      <c r="G608" s="86" t="str">
        <f t="shared" si="6"/>
        <v/>
      </c>
      <c r="H608" s="86"/>
      <c r="I608" s="63"/>
      <c r="J608" s="63"/>
      <c r="K608" s="63"/>
      <c r="L608" s="63"/>
      <c r="M608" s="63"/>
      <c r="N608" s="63"/>
      <c r="O608" s="63"/>
      <c r="P608" s="63"/>
      <c r="Q608" s="63"/>
      <c r="R608" s="63"/>
      <c r="S608" s="63"/>
      <c r="T608" s="63"/>
      <c r="U608" s="63"/>
      <c r="V608" s="63"/>
      <c r="W608" s="63"/>
      <c r="X608" s="63"/>
      <c r="Y608" s="63"/>
      <c r="Z608" s="63"/>
    </row>
    <row r="609">
      <c r="A609" s="87"/>
      <c r="B609" s="84" t="s">
        <v>97</v>
      </c>
      <c r="C609" s="84" t="s">
        <v>97</v>
      </c>
      <c r="D609" s="84" t="s">
        <v>97</v>
      </c>
      <c r="E609" s="63"/>
      <c r="F609" s="86"/>
      <c r="G609" s="86" t="str">
        <f t="shared" si="6"/>
        <v/>
      </c>
      <c r="H609" s="86"/>
      <c r="I609" s="63"/>
      <c r="J609" s="63"/>
      <c r="K609" s="63"/>
      <c r="L609" s="63"/>
      <c r="M609" s="63"/>
      <c r="N609" s="63"/>
      <c r="O609" s="63"/>
      <c r="P609" s="63"/>
      <c r="Q609" s="63"/>
      <c r="R609" s="63"/>
      <c r="S609" s="63"/>
      <c r="T609" s="63"/>
      <c r="U609" s="63"/>
      <c r="V609" s="63"/>
      <c r="W609" s="63"/>
      <c r="X609" s="63"/>
      <c r="Y609" s="63"/>
      <c r="Z609" s="63"/>
    </row>
    <row r="610">
      <c r="A610" s="87"/>
      <c r="B610" s="84" t="s">
        <v>97</v>
      </c>
      <c r="C610" s="84" t="s">
        <v>97</v>
      </c>
      <c r="D610" s="84" t="s">
        <v>97</v>
      </c>
      <c r="E610" s="63"/>
      <c r="F610" s="86"/>
      <c r="G610" s="86" t="str">
        <f t="shared" si="6"/>
        <v/>
      </c>
      <c r="H610" s="86"/>
      <c r="I610" s="63"/>
      <c r="J610" s="63"/>
      <c r="K610" s="63"/>
      <c r="L610" s="63"/>
      <c r="M610" s="63"/>
      <c r="N610" s="63"/>
      <c r="O610" s="63"/>
      <c r="P610" s="63"/>
      <c r="Q610" s="63"/>
      <c r="R610" s="63"/>
      <c r="S610" s="63"/>
      <c r="T610" s="63"/>
      <c r="U610" s="63"/>
      <c r="V610" s="63"/>
      <c r="W610" s="63"/>
      <c r="X610" s="63"/>
      <c r="Y610" s="63"/>
      <c r="Z610" s="63"/>
    </row>
    <row r="611">
      <c r="A611" s="87"/>
      <c r="B611" s="84" t="s">
        <v>97</v>
      </c>
      <c r="C611" s="84" t="s">
        <v>97</v>
      </c>
      <c r="D611" s="84" t="s">
        <v>97</v>
      </c>
      <c r="E611" s="63"/>
      <c r="F611" s="86"/>
      <c r="G611" s="86" t="str">
        <f t="shared" si="6"/>
        <v/>
      </c>
      <c r="H611" s="86"/>
      <c r="I611" s="63"/>
      <c r="J611" s="63"/>
      <c r="K611" s="63"/>
      <c r="L611" s="63"/>
      <c r="M611" s="63"/>
      <c r="N611" s="63"/>
      <c r="O611" s="63"/>
      <c r="P611" s="63"/>
      <c r="Q611" s="63"/>
      <c r="R611" s="63"/>
      <c r="S611" s="63"/>
      <c r="T611" s="63"/>
      <c r="U611" s="63"/>
      <c r="V611" s="63"/>
      <c r="W611" s="63"/>
      <c r="X611" s="63"/>
      <c r="Y611" s="63"/>
      <c r="Z611" s="63"/>
    </row>
    <row r="612">
      <c r="A612" s="87"/>
      <c r="B612" s="84" t="s">
        <v>97</v>
      </c>
      <c r="C612" s="84" t="s">
        <v>97</v>
      </c>
      <c r="D612" s="84" t="s">
        <v>97</v>
      </c>
      <c r="E612" s="63"/>
      <c r="F612" s="86"/>
      <c r="G612" s="86" t="str">
        <f t="shared" si="6"/>
        <v/>
      </c>
      <c r="H612" s="86"/>
      <c r="I612" s="63"/>
      <c r="J612" s="63"/>
      <c r="K612" s="63"/>
      <c r="L612" s="63"/>
      <c r="M612" s="63"/>
      <c r="N612" s="63"/>
      <c r="O612" s="63"/>
      <c r="P612" s="63"/>
      <c r="Q612" s="63"/>
      <c r="R612" s="63"/>
      <c r="S612" s="63"/>
      <c r="T612" s="63"/>
      <c r="U612" s="63"/>
      <c r="V612" s="63"/>
      <c r="W612" s="63"/>
      <c r="X612" s="63"/>
      <c r="Y612" s="63"/>
      <c r="Z612" s="63"/>
    </row>
    <row r="613">
      <c r="A613" s="87"/>
      <c r="B613" s="84" t="s">
        <v>97</v>
      </c>
      <c r="C613" s="84" t="s">
        <v>97</v>
      </c>
      <c r="D613" s="84" t="s">
        <v>97</v>
      </c>
      <c r="E613" s="63"/>
      <c r="F613" s="86"/>
      <c r="G613" s="86" t="str">
        <f t="shared" si="6"/>
        <v/>
      </c>
      <c r="H613" s="86"/>
      <c r="I613" s="63"/>
      <c r="J613" s="63"/>
      <c r="K613" s="63"/>
      <c r="L613" s="63"/>
      <c r="M613" s="63"/>
      <c r="N613" s="63"/>
      <c r="O613" s="63"/>
      <c r="P613" s="63"/>
      <c r="Q613" s="63"/>
      <c r="R613" s="63"/>
      <c r="S613" s="63"/>
      <c r="T613" s="63"/>
      <c r="U613" s="63"/>
      <c r="V613" s="63"/>
      <c r="W613" s="63"/>
      <c r="X613" s="63"/>
      <c r="Y613" s="63"/>
      <c r="Z613" s="63"/>
    </row>
    <row r="614">
      <c r="A614" s="87"/>
      <c r="B614" s="84" t="s">
        <v>97</v>
      </c>
      <c r="C614" s="84" t="s">
        <v>97</v>
      </c>
      <c r="D614" s="84" t="s">
        <v>97</v>
      </c>
      <c r="E614" s="63"/>
      <c r="F614" s="86"/>
      <c r="G614" s="86" t="str">
        <f t="shared" si="6"/>
        <v/>
      </c>
      <c r="H614" s="86"/>
      <c r="I614" s="63"/>
      <c r="J614" s="63"/>
      <c r="K614" s="63"/>
      <c r="L614" s="63"/>
      <c r="M614" s="63"/>
      <c r="N614" s="63"/>
      <c r="O614" s="63"/>
      <c r="P614" s="63"/>
      <c r="Q614" s="63"/>
      <c r="R614" s="63"/>
      <c r="S614" s="63"/>
      <c r="T614" s="63"/>
      <c r="U614" s="63"/>
      <c r="V614" s="63"/>
      <c r="W614" s="63"/>
      <c r="X614" s="63"/>
      <c r="Y614" s="63"/>
      <c r="Z614" s="63"/>
    </row>
    <row r="615">
      <c r="A615" s="87"/>
      <c r="B615" s="84" t="s">
        <v>97</v>
      </c>
      <c r="C615" s="84" t="s">
        <v>97</v>
      </c>
      <c r="D615" s="84" t="s">
        <v>97</v>
      </c>
      <c r="E615" s="63"/>
      <c r="F615" s="86"/>
      <c r="G615" s="86" t="str">
        <f t="shared" si="6"/>
        <v/>
      </c>
      <c r="H615" s="86"/>
      <c r="I615" s="63"/>
      <c r="J615" s="63"/>
      <c r="K615" s="63"/>
      <c r="L615" s="63"/>
      <c r="M615" s="63"/>
      <c r="N615" s="63"/>
      <c r="O615" s="63"/>
      <c r="P615" s="63"/>
      <c r="Q615" s="63"/>
      <c r="R615" s="63"/>
      <c r="S615" s="63"/>
      <c r="T615" s="63"/>
      <c r="U615" s="63"/>
      <c r="V615" s="63"/>
      <c r="W615" s="63"/>
      <c r="X615" s="63"/>
      <c r="Y615" s="63"/>
      <c r="Z615" s="63"/>
    </row>
    <row r="616">
      <c r="A616" s="87"/>
      <c r="B616" s="84" t="s">
        <v>97</v>
      </c>
      <c r="C616" s="84" t="s">
        <v>97</v>
      </c>
      <c r="D616" s="84" t="s">
        <v>97</v>
      </c>
      <c r="E616" s="63"/>
      <c r="F616" s="86"/>
      <c r="G616" s="86" t="str">
        <f t="shared" si="6"/>
        <v/>
      </c>
      <c r="H616" s="86"/>
      <c r="I616" s="63"/>
      <c r="J616" s="63"/>
      <c r="K616" s="63"/>
      <c r="L616" s="63"/>
      <c r="M616" s="63"/>
      <c r="N616" s="63"/>
      <c r="O616" s="63"/>
      <c r="P616" s="63"/>
      <c r="Q616" s="63"/>
      <c r="R616" s="63"/>
      <c r="S616" s="63"/>
      <c r="T616" s="63"/>
      <c r="U616" s="63"/>
      <c r="V616" s="63"/>
      <c r="W616" s="63"/>
      <c r="X616" s="63"/>
      <c r="Y616" s="63"/>
      <c r="Z616" s="63"/>
    </row>
    <row r="617">
      <c r="A617" s="87"/>
      <c r="B617" s="84" t="s">
        <v>97</v>
      </c>
      <c r="C617" s="84" t="s">
        <v>97</v>
      </c>
      <c r="D617" s="84" t="s">
        <v>97</v>
      </c>
      <c r="E617" s="63"/>
      <c r="F617" s="86"/>
      <c r="G617" s="86" t="str">
        <f t="shared" si="6"/>
        <v/>
      </c>
      <c r="H617" s="86"/>
      <c r="I617" s="63"/>
      <c r="J617" s="63"/>
      <c r="K617" s="63"/>
      <c r="L617" s="63"/>
      <c r="M617" s="63"/>
      <c r="N617" s="63"/>
      <c r="O617" s="63"/>
      <c r="P617" s="63"/>
      <c r="Q617" s="63"/>
      <c r="R617" s="63"/>
      <c r="S617" s="63"/>
      <c r="T617" s="63"/>
      <c r="U617" s="63"/>
      <c r="V617" s="63"/>
      <c r="W617" s="63"/>
      <c r="X617" s="63"/>
      <c r="Y617" s="63"/>
      <c r="Z617" s="63"/>
    </row>
    <row r="618">
      <c r="A618" s="87"/>
      <c r="B618" s="84" t="s">
        <v>97</v>
      </c>
      <c r="C618" s="84" t="s">
        <v>97</v>
      </c>
      <c r="D618" s="84" t="s">
        <v>97</v>
      </c>
      <c r="E618" s="63"/>
      <c r="F618" s="86"/>
      <c r="G618" s="86" t="str">
        <f t="shared" si="6"/>
        <v/>
      </c>
      <c r="H618" s="86"/>
      <c r="I618" s="63"/>
      <c r="J618" s="63"/>
      <c r="K618" s="63"/>
      <c r="L618" s="63"/>
      <c r="M618" s="63"/>
      <c r="N618" s="63"/>
      <c r="O618" s="63"/>
      <c r="P618" s="63"/>
      <c r="Q618" s="63"/>
      <c r="R618" s="63"/>
      <c r="S618" s="63"/>
      <c r="T618" s="63"/>
      <c r="U618" s="63"/>
      <c r="V618" s="63"/>
      <c r="W618" s="63"/>
      <c r="X618" s="63"/>
      <c r="Y618" s="63"/>
      <c r="Z618" s="63"/>
    </row>
    <row r="619">
      <c r="A619" s="87"/>
      <c r="B619" s="84" t="s">
        <v>97</v>
      </c>
      <c r="C619" s="84" t="s">
        <v>97</v>
      </c>
      <c r="D619" s="84" t="s">
        <v>97</v>
      </c>
      <c r="E619" s="63"/>
      <c r="F619" s="86"/>
      <c r="G619" s="86" t="str">
        <f t="shared" si="6"/>
        <v/>
      </c>
      <c r="H619" s="86"/>
      <c r="I619" s="63"/>
      <c r="J619" s="63"/>
      <c r="K619" s="63"/>
      <c r="L619" s="63"/>
      <c r="M619" s="63"/>
      <c r="N619" s="63"/>
      <c r="O619" s="63"/>
      <c r="P619" s="63"/>
      <c r="Q619" s="63"/>
      <c r="R619" s="63"/>
      <c r="S619" s="63"/>
      <c r="T619" s="63"/>
      <c r="U619" s="63"/>
      <c r="V619" s="63"/>
      <c r="W619" s="63"/>
      <c r="X619" s="63"/>
      <c r="Y619" s="63"/>
      <c r="Z619" s="63"/>
    </row>
    <row r="620">
      <c r="A620" s="87"/>
      <c r="B620" s="84" t="s">
        <v>97</v>
      </c>
      <c r="C620" s="84" t="s">
        <v>97</v>
      </c>
      <c r="D620" s="84" t="s">
        <v>97</v>
      </c>
      <c r="E620" s="63"/>
      <c r="F620" s="86"/>
      <c r="G620" s="86" t="str">
        <f t="shared" si="6"/>
        <v/>
      </c>
      <c r="H620" s="86"/>
      <c r="I620" s="63"/>
      <c r="J620" s="63"/>
      <c r="K620" s="63"/>
      <c r="L620" s="63"/>
      <c r="M620" s="63"/>
      <c r="N620" s="63"/>
      <c r="O620" s="63"/>
      <c r="P620" s="63"/>
      <c r="Q620" s="63"/>
      <c r="R620" s="63"/>
      <c r="S620" s="63"/>
      <c r="T620" s="63"/>
      <c r="U620" s="63"/>
      <c r="V620" s="63"/>
      <c r="W620" s="63"/>
      <c r="X620" s="63"/>
      <c r="Y620" s="63"/>
      <c r="Z620" s="63"/>
    </row>
    <row r="621">
      <c r="A621" s="87"/>
      <c r="B621" s="84" t="s">
        <v>97</v>
      </c>
      <c r="C621" s="84" t="s">
        <v>97</v>
      </c>
      <c r="D621" s="84" t="s">
        <v>97</v>
      </c>
      <c r="E621" s="63"/>
      <c r="F621" s="86"/>
      <c r="G621" s="86" t="str">
        <f t="shared" si="6"/>
        <v/>
      </c>
      <c r="H621" s="86"/>
      <c r="I621" s="63"/>
      <c r="J621" s="63"/>
      <c r="K621" s="63"/>
      <c r="L621" s="63"/>
      <c r="M621" s="63"/>
      <c r="N621" s="63"/>
      <c r="O621" s="63"/>
      <c r="P621" s="63"/>
      <c r="Q621" s="63"/>
      <c r="R621" s="63"/>
      <c r="S621" s="63"/>
      <c r="T621" s="63"/>
      <c r="U621" s="63"/>
      <c r="V621" s="63"/>
      <c r="W621" s="63"/>
      <c r="X621" s="63"/>
      <c r="Y621" s="63"/>
      <c r="Z621" s="63"/>
    </row>
    <row r="622">
      <c r="A622" s="87"/>
      <c r="B622" s="84" t="s">
        <v>97</v>
      </c>
      <c r="C622" s="84" t="s">
        <v>97</v>
      </c>
      <c r="D622" s="84" t="s">
        <v>97</v>
      </c>
      <c r="E622" s="63"/>
      <c r="F622" s="86"/>
      <c r="G622" s="86" t="str">
        <f t="shared" si="6"/>
        <v/>
      </c>
      <c r="H622" s="86"/>
      <c r="I622" s="63"/>
      <c r="J622" s="63"/>
      <c r="K622" s="63"/>
      <c r="L622" s="63"/>
      <c r="M622" s="63"/>
      <c r="N622" s="63"/>
      <c r="O622" s="63"/>
      <c r="P622" s="63"/>
      <c r="Q622" s="63"/>
      <c r="R622" s="63"/>
      <c r="S622" s="63"/>
      <c r="T622" s="63"/>
      <c r="U622" s="63"/>
      <c r="V622" s="63"/>
      <c r="W622" s="63"/>
      <c r="X622" s="63"/>
      <c r="Y622" s="63"/>
      <c r="Z622" s="63"/>
    </row>
    <row r="623">
      <c r="A623" s="87"/>
      <c r="B623" s="84" t="s">
        <v>97</v>
      </c>
      <c r="C623" s="84" t="s">
        <v>97</v>
      </c>
      <c r="D623" s="84" t="s">
        <v>97</v>
      </c>
      <c r="E623" s="63"/>
      <c r="F623" s="86"/>
      <c r="G623" s="86" t="str">
        <f t="shared" si="6"/>
        <v/>
      </c>
      <c r="H623" s="86"/>
      <c r="I623" s="63"/>
      <c r="J623" s="63"/>
      <c r="K623" s="63"/>
      <c r="L623" s="63"/>
      <c r="M623" s="63"/>
      <c r="N623" s="63"/>
      <c r="O623" s="63"/>
      <c r="P623" s="63"/>
      <c r="Q623" s="63"/>
      <c r="R623" s="63"/>
      <c r="S623" s="63"/>
      <c r="T623" s="63"/>
      <c r="U623" s="63"/>
      <c r="V623" s="63"/>
      <c r="W623" s="63"/>
      <c r="X623" s="63"/>
      <c r="Y623" s="63"/>
      <c r="Z623" s="63"/>
    </row>
    <row r="624">
      <c r="A624" s="87"/>
      <c r="B624" s="84" t="s">
        <v>97</v>
      </c>
      <c r="C624" s="84" t="s">
        <v>97</v>
      </c>
      <c r="D624" s="84" t="s">
        <v>97</v>
      </c>
      <c r="E624" s="63"/>
      <c r="F624" s="86"/>
      <c r="G624" s="86" t="str">
        <f t="shared" si="6"/>
        <v/>
      </c>
      <c r="H624" s="86"/>
      <c r="I624" s="63"/>
      <c r="J624" s="63"/>
      <c r="K624" s="63"/>
      <c r="L624" s="63"/>
      <c r="M624" s="63"/>
      <c r="N624" s="63"/>
      <c r="O624" s="63"/>
      <c r="P624" s="63"/>
      <c r="Q624" s="63"/>
      <c r="R624" s="63"/>
      <c r="S624" s="63"/>
      <c r="T624" s="63"/>
      <c r="U624" s="63"/>
      <c r="V624" s="63"/>
      <c r="W624" s="63"/>
      <c r="X624" s="63"/>
      <c r="Y624" s="63"/>
      <c r="Z624" s="63"/>
    </row>
    <row r="625">
      <c r="A625" s="87"/>
      <c r="B625" s="84" t="s">
        <v>97</v>
      </c>
      <c r="C625" s="84" t="s">
        <v>97</v>
      </c>
      <c r="D625" s="84" t="s">
        <v>97</v>
      </c>
      <c r="E625" s="63"/>
      <c r="F625" s="86"/>
      <c r="G625" s="86" t="str">
        <f t="shared" si="6"/>
        <v/>
      </c>
      <c r="H625" s="86"/>
      <c r="I625" s="63"/>
      <c r="J625" s="63"/>
      <c r="K625" s="63"/>
      <c r="L625" s="63"/>
      <c r="M625" s="63"/>
      <c r="N625" s="63"/>
      <c r="O625" s="63"/>
      <c r="P625" s="63"/>
      <c r="Q625" s="63"/>
      <c r="R625" s="63"/>
      <c r="S625" s="63"/>
      <c r="T625" s="63"/>
      <c r="U625" s="63"/>
      <c r="V625" s="63"/>
      <c r="W625" s="63"/>
      <c r="X625" s="63"/>
      <c r="Y625" s="63"/>
      <c r="Z625" s="63"/>
    </row>
    <row r="626">
      <c r="A626" s="87"/>
      <c r="B626" s="84" t="s">
        <v>97</v>
      </c>
      <c r="C626" s="84" t="s">
        <v>97</v>
      </c>
      <c r="D626" s="84" t="s">
        <v>97</v>
      </c>
      <c r="E626" s="63"/>
      <c r="F626" s="86"/>
      <c r="G626" s="86" t="str">
        <f t="shared" si="6"/>
        <v/>
      </c>
      <c r="H626" s="86"/>
      <c r="I626" s="63"/>
      <c r="J626" s="63"/>
      <c r="K626" s="63"/>
      <c r="L626" s="63"/>
      <c r="M626" s="63"/>
      <c r="N626" s="63"/>
      <c r="O626" s="63"/>
      <c r="P626" s="63"/>
      <c r="Q626" s="63"/>
      <c r="R626" s="63"/>
      <c r="S626" s="63"/>
      <c r="T626" s="63"/>
      <c r="U626" s="63"/>
      <c r="V626" s="63"/>
      <c r="W626" s="63"/>
      <c r="X626" s="63"/>
      <c r="Y626" s="63"/>
      <c r="Z626" s="63"/>
    </row>
    <row r="627">
      <c r="A627" s="87"/>
      <c r="B627" s="84" t="s">
        <v>97</v>
      </c>
      <c r="C627" s="84" t="s">
        <v>97</v>
      </c>
      <c r="D627" s="84" t="s">
        <v>97</v>
      </c>
      <c r="E627" s="63"/>
      <c r="F627" s="86"/>
      <c r="G627" s="86" t="str">
        <f t="shared" si="6"/>
        <v/>
      </c>
      <c r="H627" s="86"/>
      <c r="I627" s="63"/>
      <c r="J627" s="63"/>
      <c r="K627" s="63"/>
      <c r="L627" s="63"/>
      <c r="M627" s="63"/>
      <c r="N627" s="63"/>
      <c r="O627" s="63"/>
      <c r="P627" s="63"/>
      <c r="Q627" s="63"/>
      <c r="R627" s="63"/>
      <c r="S627" s="63"/>
      <c r="T627" s="63"/>
      <c r="U627" s="63"/>
      <c r="V627" s="63"/>
      <c r="W627" s="63"/>
      <c r="X627" s="63"/>
      <c r="Y627" s="63"/>
      <c r="Z627" s="63"/>
    </row>
    <row r="628">
      <c r="A628" s="87"/>
      <c r="B628" s="84" t="s">
        <v>97</v>
      </c>
      <c r="C628" s="84" t="s">
        <v>97</v>
      </c>
      <c r="D628" s="84" t="s">
        <v>97</v>
      </c>
      <c r="E628" s="63"/>
      <c r="F628" s="86"/>
      <c r="G628" s="86" t="str">
        <f t="shared" si="6"/>
        <v/>
      </c>
      <c r="H628" s="86"/>
      <c r="I628" s="63"/>
      <c r="J628" s="63"/>
      <c r="K628" s="63"/>
      <c r="L628" s="63"/>
      <c r="M628" s="63"/>
      <c r="N628" s="63"/>
      <c r="O628" s="63"/>
      <c r="P628" s="63"/>
      <c r="Q628" s="63"/>
      <c r="R628" s="63"/>
      <c r="S628" s="63"/>
      <c r="T628" s="63"/>
      <c r="U628" s="63"/>
      <c r="V628" s="63"/>
      <c r="W628" s="63"/>
      <c r="X628" s="63"/>
      <c r="Y628" s="63"/>
      <c r="Z628" s="63"/>
    </row>
    <row r="629">
      <c r="A629" s="87"/>
      <c r="B629" s="84" t="s">
        <v>97</v>
      </c>
      <c r="C629" s="84" t="s">
        <v>97</v>
      </c>
      <c r="D629" s="84" t="s">
        <v>97</v>
      </c>
      <c r="E629" s="63"/>
      <c r="F629" s="86"/>
      <c r="G629" s="86" t="str">
        <f t="shared" si="6"/>
        <v/>
      </c>
      <c r="H629" s="86"/>
      <c r="I629" s="63"/>
      <c r="J629" s="63"/>
      <c r="K629" s="63"/>
      <c r="L629" s="63"/>
      <c r="M629" s="63"/>
      <c r="N629" s="63"/>
      <c r="O629" s="63"/>
      <c r="P629" s="63"/>
      <c r="Q629" s="63"/>
      <c r="R629" s="63"/>
      <c r="S629" s="63"/>
      <c r="T629" s="63"/>
      <c r="U629" s="63"/>
      <c r="V629" s="63"/>
      <c r="W629" s="63"/>
      <c r="X629" s="63"/>
      <c r="Y629" s="63"/>
      <c r="Z629" s="63"/>
    </row>
    <row r="630">
      <c r="A630" s="87"/>
      <c r="B630" s="84" t="s">
        <v>97</v>
      </c>
      <c r="C630" s="84" t="s">
        <v>97</v>
      </c>
      <c r="D630" s="84" t="s">
        <v>97</v>
      </c>
      <c r="E630" s="63"/>
      <c r="F630" s="86"/>
      <c r="G630" s="86" t="str">
        <f t="shared" si="6"/>
        <v/>
      </c>
      <c r="H630" s="86"/>
      <c r="I630" s="63"/>
      <c r="J630" s="63"/>
      <c r="K630" s="63"/>
      <c r="L630" s="63"/>
      <c r="M630" s="63"/>
      <c r="N630" s="63"/>
      <c r="O630" s="63"/>
      <c r="P630" s="63"/>
      <c r="Q630" s="63"/>
      <c r="R630" s="63"/>
      <c r="S630" s="63"/>
      <c r="T630" s="63"/>
      <c r="U630" s="63"/>
      <c r="V630" s="63"/>
      <c r="W630" s="63"/>
      <c r="X630" s="63"/>
      <c r="Y630" s="63"/>
      <c r="Z630" s="63"/>
    </row>
    <row r="631">
      <c r="A631" s="87"/>
      <c r="B631" s="84" t="s">
        <v>97</v>
      </c>
      <c r="C631" s="84" t="s">
        <v>97</v>
      </c>
      <c r="D631" s="84" t="s">
        <v>97</v>
      </c>
      <c r="E631" s="63"/>
      <c r="F631" s="86"/>
      <c r="G631" s="86" t="str">
        <f t="shared" si="6"/>
        <v/>
      </c>
      <c r="H631" s="86"/>
      <c r="I631" s="63"/>
      <c r="J631" s="63"/>
      <c r="K631" s="63"/>
      <c r="L631" s="63"/>
      <c r="M631" s="63"/>
      <c r="N631" s="63"/>
      <c r="O631" s="63"/>
      <c r="P631" s="63"/>
      <c r="Q631" s="63"/>
      <c r="R631" s="63"/>
      <c r="S631" s="63"/>
      <c r="T631" s="63"/>
      <c r="U631" s="63"/>
      <c r="V631" s="63"/>
      <c r="W631" s="63"/>
      <c r="X631" s="63"/>
      <c r="Y631" s="63"/>
      <c r="Z631" s="63"/>
    </row>
    <row r="632">
      <c r="A632" s="87"/>
      <c r="B632" s="84" t="s">
        <v>97</v>
      </c>
      <c r="C632" s="84" t="s">
        <v>97</v>
      </c>
      <c r="D632" s="84" t="s">
        <v>97</v>
      </c>
      <c r="E632" s="63"/>
      <c r="F632" s="86"/>
      <c r="G632" s="86" t="str">
        <f t="shared" si="6"/>
        <v/>
      </c>
      <c r="H632" s="86"/>
      <c r="I632" s="63"/>
      <c r="J632" s="63"/>
      <c r="K632" s="63"/>
      <c r="L632" s="63"/>
      <c r="M632" s="63"/>
      <c r="N632" s="63"/>
      <c r="O632" s="63"/>
      <c r="P632" s="63"/>
      <c r="Q632" s="63"/>
      <c r="R632" s="63"/>
      <c r="S632" s="63"/>
      <c r="T632" s="63"/>
      <c r="U632" s="63"/>
      <c r="V632" s="63"/>
      <c r="W632" s="63"/>
      <c r="X632" s="63"/>
      <c r="Y632" s="63"/>
      <c r="Z632" s="63"/>
    </row>
    <row r="633">
      <c r="A633" s="87"/>
      <c r="B633" s="84" t="s">
        <v>97</v>
      </c>
      <c r="C633" s="84" t="s">
        <v>97</v>
      </c>
      <c r="D633" s="84" t="s">
        <v>97</v>
      </c>
      <c r="E633" s="63"/>
      <c r="F633" s="86"/>
      <c r="G633" s="86" t="str">
        <f t="shared" si="6"/>
        <v/>
      </c>
      <c r="H633" s="86"/>
      <c r="I633" s="63"/>
      <c r="J633" s="63"/>
      <c r="K633" s="63"/>
      <c r="L633" s="63"/>
      <c r="M633" s="63"/>
      <c r="N633" s="63"/>
      <c r="O633" s="63"/>
      <c r="P633" s="63"/>
      <c r="Q633" s="63"/>
      <c r="R633" s="63"/>
      <c r="S633" s="63"/>
      <c r="T633" s="63"/>
      <c r="U633" s="63"/>
      <c r="V633" s="63"/>
      <c r="W633" s="63"/>
      <c r="X633" s="63"/>
      <c r="Y633" s="63"/>
      <c r="Z633" s="63"/>
    </row>
    <row r="634">
      <c r="A634" s="87"/>
      <c r="B634" s="84" t="s">
        <v>97</v>
      </c>
      <c r="C634" s="84" t="s">
        <v>97</v>
      </c>
      <c r="D634" s="84" t="s">
        <v>97</v>
      </c>
      <c r="E634" s="63"/>
      <c r="F634" s="86"/>
      <c r="G634" s="86" t="str">
        <f t="shared" si="6"/>
        <v/>
      </c>
      <c r="H634" s="86"/>
      <c r="I634" s="63"/>
      <c r="J634" s="63"/>
      <c r="K634" s="63"/>
      <c r="L634" s="63"/>
      <c r="M634" s="63"/>
      <c r="N634" s="63"/>
      <c r="O634" s="63"/>
      <c r="P634" s="63"/>
      <c r="Q634" s="63"/>
      <c r="R634" s="63"/>
      <c r="S634" s="63"/>
      <c r="T634" s="63"/>
      <c r="U634" s="63"/>
      <c r="V634" s="63"/>
      <c r="W634" s="63"/>
      <c r="X634" s="63"/>
      <c r="Y634" s="63"/>
      <c r="Z634" s="63"/>
    </row>
    <row r="635">
      <c r="A635" s="87"/>
      <c r="B635" s="84" t="s">
        <v>97</v>
      </c>
      <c r="C635" s="84" t="s">
        <v>97</v>
      </c>
      <c r="D635" s="84" t="s">
        <v>97</v>
      </c>
      <c r="E635" s="63"/>
      <c r="F635" s="86"/>
      <c r="G635" s="86" t="str">
        <f t="shared" si="6"/>
        <v/>
      </c>
      <c r="H635" s="86"/>
      <c r="I635" s="63"/>
      <c r="J635" s="63"/>
      <c r="K635" s="63"/>
      <c r="L635" s="63"/>
      <c r="M635" s="63"/>
      <c r="N635" s="63"/>
      <c r="O635" s="63"/>
      <c r="P635" s="63"/>
      <c r="Q635" s="63"/>
      <c r="R635" s="63"/>
      <c r="S635" s="63"/>
      <c r="T635" s="63"/>
      <c r="U635" s="63"/>
      <c r="V635" s="63"/>
      <c r="W635" s="63"/>
      <c r="X635" s="63"/>
      <c r="Y635" s="63"/>
      <c r="Z635" s="63"/>
    </row>
    <row r="636">
      <c r="A636" s="87"/>
      <c r="B636" s="84" t="s">
        <v>97</v>
      </c>
      <c r="C636" s="84" t="s">
        <v>97</v>
      </c>
      <c r="D636" s="84" t="s">
        <v>97</v>
      </c>
      <c r="E636" s="63"/>
      <c r="F636" s="86"/>
      <c r="G636" s="86" t="str">
        <f t="shared" si="6"/>
        <v/>
      </c>
      <c r="H636" s="86"/>
      <c r="I636" s="63"/>
      <c r="J636" s="63"/>
      <c r="K636" s="63"/>
      <c r="L636" s="63"/>
      <c r="M636" s="63"/>
      <c r="N636" s="63"/>
      <c r="O636" s="63"/>
      <c r="P636" s="63"/>
      <c r="Q636" s="63"/>
      <c r="R636" s="63"/>
      <c r="S636" s="63"/>
      <c r="T636" s="63"/>
      <c r="U636" s="63"/>
      <c r="V636" s="63"/>
      <c r="W636" s="63"/>
      <c r="X636" s="63"/>
      <c r="Y636" s="63"/>
      <c r="Z636" s="63"/>
    </row>
    <row r="637">
      <c r="A637" s="87"/>
      <c r="B637" s="84" t="s">
        <v>97</v>
      </c>
      <c r="C637" s="84" t="s">
        <v>97</v>
      </c>
      <c r="D637" s="84" t="s">
        <v>97</v>
      </c>
      <c r="E637" s="63"/>
      <c r="F637" s="86"/>
      <c r="G637" s="86" t="str">
        <f t="shared" si="6"/>
        <v/>
      </c>
      <c r="H637" s="86"/>
      <c r="I637" s="63"/>
      <c r="J637" s="63"/>
      <c r="K637" s="63"/>
      <c r="L637" s="63"/>
      <c r="M637" s="63"/>
      <c r="N637" s="63"/>
      <c r="O637" s="63"/>
      <c r="P637" s="63"/>
      <c r="Q637" s="63"/>
      <c r="R637" s="63"/>
      <c r="S637" s="63"/>
      <c r="T637" s="63"/>
      <c r="U637" s="63"/>
      <c r="V637" s="63"/>
      <c r="W637" s="63"/>
      <c r="X637" s="63"/>
      <c r="Y637" s="63"/>
      <c r="Z637" s="63"/>
    </row>
    <row r="638">
      <c r="A638" s="87"/>
      <c r="B638" s="84" t="s">
        <v>97</v>
      </c>
      <c r="C638" s="84" t="s">
        <v>97</v>
      </c>
      <c r="D638" s="84" t="s">
        <v>97</v>
      </c>
      <c r="E638" s="63"/>
      <c r="F638" s="86"/>
      <c r="G638" s="86" t="str">
        <f t="shared" si="6"/>
        <v/>
      </c>
      <c r="H638" s="86"/>
      <c r="I638" s="63"/>
      <c r="J638" s="63"/>
      <c r="K638" s="63"/>
      <c r="L638" s="63"/>
      <c r="M638" s="63"/>
      <c r="N638" s="63"/>
      <c r="O638" s="63"/>
      <c r="P638" s="63"/>
      <c r="Q638" s="63"/>
      <c r="R638" s="63"/>
      <c r="S638" s="63"/>
      <c r="T638" s="63"/>
      <c r="U638" s="63"/>
      <c r="V638" s="63"/>
      <c r="W638" s="63"/>
      <c r="X638" s="63"/>
      <c r="Y638" s="63"/>
      <c r="Z638" s="63"/>
    </row>
    <row r="639">
      <c r="A639" s="87"/>
      <c r="B639" s="84" t="s">
        <v>97</v>
      </c>
      <c r="C639" s="84" t="s">
        <v>97</v>
      </c>
      <c r="D639" s="84" t="s">
        <v>97</v>
      </c>
      <c r="E639" s="63"/>
      <c r="F639" s="86"/>
      <c r="G639" s="86" t="str">
        <f t="shared" si="6"/>
        <v/>
      </c>
      <c r="H639" s="86"/>
      <c r="I639" s="63"/>
      <c r="J639" s="63"/>
      <c r="K639" s="63"/>
      <c r="L639" s="63"/>
      <c r="M639" s="63"/>
      <c r="N639" s="63"/>
      <c r="O639" s="63"/>
      <c r="P639" s="63"/>
      <c r="Q639" s="63"/>
      <c r="R639" s="63"/>
      <c r="S639" s="63"/>
      <c r="T639" s="63"/>
      <c r="U639" s="63"/>
      <c r="V639" s="63"/>
      <c r="W639" s="63"/>
      <c r="X639" s="63"/>
      <c r="Y639" s="63"/>
      <c r="Z639" s="63"/>
    </row>
    <row r="640">
      <c r="A640" s="87"/>
      <c r="B640" s="84" t="s">
        <v>97</v>
      </c>
      <c r="C640" s="84" t="s">
        <v>97</v>
      </c>
      <c r="D640" s="84" t="s">
        <v>97</v>
      </c>
      <c r="E640" s="63"/>
      <c r="F640" s="86"/>
      <c r="G640" s="86" t="str">
        <f t="shared" si="6"/>
        <v/>
      </c>
      <c r="H640" s="86"/>
      <c r="I640" s="63"/>
      <c r="J640" s="63"/>
      <c r="K640" s="63"/>
      <c r="L640" s="63"/>
      <c r="M640" s="63"/>
      <c r="N640" s="63"/>
      <c r="O640" s="63"/>
      <c r="P640" s="63"/>
      <c r="Q640" s="63"/>
      <c r="R640" s="63"/>
      <c r="S640" s="63"/>
      <c r="T640" s="63"/>
      <c r="U640" s="63"/>
      <c r="V640" s="63"/>
      <c r="W640" s="63"/>
      <c r="X640" s="63"/>
      <c r="Y640" s="63"/>
      <c r="Z640" s="63"/>
    </row>
    <row r="641">
      <c r="A641" s="87"/>
      <c r="B641" s="84" t="s">
        <v>97</v>
      </c>
      <c r="C641" s="84" t="s">
        <v>97</v>
      </c>
      <c r="D641" s="84" t="s">
        <v>97</v>
      </c>
      <c r="E641" s="63"/>
      <c r="F641" s="86"/>
      <c r="G641" s="86" t="str">
        <f t="shared" si="6"/>
        <v/>
      </c>
      <c r="H641" s="86"/>
      <c r="I641" s="63"/>
      <c r="J641" s="63"/>
      <c r="K641" s="63"/>
      <c r="L641" s="63"/>
      <c r="M641" s="63"/>
      <c r="N641" s="63"/>
      <c r="O641" s="63"/>
      <c r="P641" s="63"/>
      <c r="Q641" s="63"/>
      <c r="R641" s="63"/>
      <c r="S641" s="63"/>
      <c r="T641" s="63"/>
      <c r="U641" s="63"/>
      <c r="V641" s="63"/>
      <c r="W641" s="63"/>
      <c r="X641" s="63"/>
      <c r="Y641" s="63"/>
      <c r="Z641" s="63"/>
    </row>
    <row r="642">
      <c r="A642" s="87"/>
      <c r="B642" s="84" t="s">
        <v>97</v>
      </c>
      <c r="C642" s="84" t="s">
        <v>97</v>
      </c>
      <c r="D642" s="84" t="s">
        <v>97</v>
      </c>
      <c r="E642" s="63"/>
      <c r="F642" s="86"/>
      <c r="G642" s="86" t="str">
        <f t="shared" si="6"/>
        <v/>
      </c>
      <c r="H642" s="86"/>
      <c r="I642" s="63"/>
      <c r="J642" s="63"/>
      <c r="K642" s="63"/>
      <c r="L642" s="63"/>
      <c r="M642" s="63"/>
      <c r="N642" s="63"/>
      <c r="O642" s="63"/>
      <c r="P642" s="63"/>
      <c r="Q642" s="63"/>
      <c r="R642" s="63"/>
      <c r="S642" s="63"/>
      <c r="T642" s="63"/>
      <c r="U642" s="63"/>
      <c r="V642" s="63"/>
      <c r="W642" s="63"/>
      <c r="X642" s="63"/>
      <c r="Y642" s="63"/>
      <c r="Z642" s="63"/>
    </row>
    <row r="643">
      <c r="A643" s="87"/>
      <c r="B643" s="84" t="s">
        <v>97</v>
      </c>
      <c r="C643" s="84" t="s">
        <v>97</v>
      </c>
      <c r="D643" s="84" t="s">
        <v>97</v>
      </c>
      <c r="E643" s="63"/>
      <c r="F643" s="86"/>
      <c r="G643" s="86" t="str">
        <f t="shared" si="6"/>
        <v/>
      </c>
      <c r="H643" s="86"/>
      <c r="I643" s="63"/>
      <c r="J643" s="63"/>
      <c r="K643" s="63"/>
      <c r="L643" s="63"/>
      <c r="M643" s="63"/>
      <c r="N643" s="63"/>
      <c r="O643" s="63"/>
      <c r="P643" s="63"/>
      <c r="Q643" s="63"/>
      <c r="R643" s="63"/>
      <c r="S643" s="63"/>
      <c r="T643" s="63"/>
      <c r="U643" s="63"/>
      <c r="V643" s="63"/>
      <c r="W643" s="63"/>
      <c r="X643" s="63"/>
      <c r="Y643" s="63"/>
      <c r="Z643" s="63"/>
    </row>
    <row r="644">
      <c r="A644" s="87"/>
      <c r="B644" s="84" t="s">
        <v>97</v>
      </c>
      <c r="C644" s="84" t="s">
        <v>97</v>
      </c>
      <c r="D644" s="84" t="s">
        <v>97</v>
      </c>
      <c r="E644" s="63"/>
      <c r="F644" s="86"/>
      <c r="G644" s="86" t="str">
        <f t="shared" si="6"/>
        <v/>
      </c>
      <c r="H644" s="86"/>
      <c r="I644" s="63"/>
      <c r="J644" s="63"/>
      <c r="K644" s="63"/>
      <c r="L644" s="63"/>
      <c r="M644" s="63"/>
      <c r="N644" s="63"/>
      <c r="O644" s="63"/>
      <c r="P644" s="63"/>
      <c r="Q644" s="63"/>
      <c r="R644" s="63"/>
      <c r="S644" s="63"/>
      <c r="T644" s="63"/>
      <c r="U644" s="63"/>
      <c r="V644" s="63"/>
      <c r="W644" s="63"/>
      <c r="X644" s="63"/>
      <c r="Y644" s="63"/>
      <c r="Z644" s="63"/>
    </row>
    <row r="645">
      <c r="A645" s="87"/>
      <c r="B645" s="84" t="s">
        <v>97</v>
      </c>
      <c r="C645" s="84" t="s">
        <v>97</v>
      </c>
      <c r="D645" s="84" t="s">
        <v>97</v>
      </c>
      <c r="E645" s="63"/>
      <c r="F645" s="86"/>
      <c r="G645" s="86" t="str">
        <f t="shared" si="6"/>
        <v/>
      </c>
      <c r="H645" s="86"/>
      <c r="I645" s="63"/>
      <c r="J645" s="63"/>
      <c r="K645" s="63"/>
      <c r="L645" s="63"/>
      <c r="M645" s="63"/>
      <c r="N645" s="63"/>
      <c r="O645" s="63"/>
      <c r="P645" s="63"/>
      <c r="Q645" s="63"/>
      <c r="R645" s="63"/>
      <c r="S645" s="63"/>
      <c r="T645" s="63"/>
      <c r="U645" s="63"/>
      <c r="V645" s="63"/>
      <c r="W645" s="63"/>
      <c r="X645" s="63"/>
      <c r="Y645" s="63"/>
      <c r="Z645" s="63"/>
    </row>
    <row r="646">
      <c r="A646" s="87"/>
      <c r="B646" s="84" t="s">
        <v>97</v>
      </c>
      <c r="C646" s="84" t="s">
        <v>97</v>
      </c>
      <c r="D646" s="84" t="s">
        <v>97</v>
      </c>
      <c r="E646" s="63"/>
      <c r="F646" s="86"/>
      <c r="G646" s="86" t="str">
        <f t="shared" si="6"/>
        <v/>
      </c>
      <c r="H646" s="86"/>
      <c r="I646" s="63"/>
      <c r="J646" s="63"/>
      <c r="K646" s="63"/>
      <c r="L646" s="63"/>
      <c r="M646" s="63"/>
      <c r="N646" s="63"/>
      <c r="O646" s="63"/>
      <c r="P646" s="63"/>
      <c r="Q646" s="63"/>
      <c r="R646" s="63"/>
      <c r="S646" s="63"/>
      <c r="T646" s="63"/>
      <c r="U646" s="63"/>
      <c r="V646" s="63"/>
      <c r="W646" s="63"/>
      <c r="X646" s="63"/>
      <c r="Y646" s="63"/>
      <c r="Z646" s="63"/>
    </row>
    <row r="647">
      <c r="A647" s="87"/>
      <c r="B647" s="84" t="s">
        <v>97</v>
      </c>
      <c r="C647" s="84" t="s">
        <v>97</v>
      </c>
      <c r="D647" s="84" t="s">
        <v>97</v>
      </c>
      <c r="E647" s="63"/>
      <c r="F647" s="86"/>
      <c r="G647" s="86" t="str">
        <f t="shared" si="6"/>
        <v/>
      </c>
      <c r="H647" s="86"/>
      <c r="I647" s="63"/>
      <c r="J647" s="63"/>
      <c r="K647" s="63"/>
      <c r="L647" s="63"/>
      <c r="M647" s="63"/>
      <c r="N647" s="63"/>
      <c r="O647" s="63"/>
      <c r="P647" s="63"/>
      <c r="Q647" s="63"/>
      <c r="R647" s="63"/>
      <c r="S647" s="63"/>
      <c r="T647" s="63"/>
      <c r="U647" s="63"/>
      <c r="V647" s="63"/>
      <c r="W647" s="63"/>
      <c r="X647" s="63"/>
      <c r="Y647" s="63"/>
      <c r="Z647" s="63"/>
    </row>
    <row r="648">
      <c r="A648" s="87"/>
      <c r="B648" s="84" t="s">
        <v>97</v>
      </c>
      <c r="C648" s="84" t="s">
        <v>97</v>
      </c>
      <c r="D648" s="84" t="s">
        <v>97</v>
      </c>
      <c r="E648" s="63"/>
      <c r="F648" s="86"/>
      <c r="G648" s="86" t="str">
        <f t="shared" si="6"/>
        <v/>
      </c>
      <c r="H648" s="86"/>
      <c r="I648" s="63"/>
      <c r="J648" s="63"/>
      <c r="K648" s="63"/>
      <c r="L648" s="63"/>
      <c r="M648" s="63"/>
      <c r="N648" s="63"/>
      <c r="O648" s="63"/>
      <c r="P648" s="63"/>
      <c r="Q648" s="63"/>
      <c r="R648" s="63"/>
      <c r="S648" s="63"/>
      <c r="T648" s="63"/>
      <c r="U648" s="63"/>
      <c r="V648" s="63"/>
      <c r="W648" s="63"/>
      <c r="X648" s="63"/>
      <c r="Y648" s="63"/>
      <c r="Z648" s="63"/>
    </row>
    <row r="649">
      <c r="A649" s="87"/>
      <c r="B649" s="84" t="s">
        <v>97</v>
      </c>
      <c r="C649" s="84" t="s">
        <v>97</v>
      </c>
      <c r="D649" s="84" t="s">
        <v>97</v>
      </c>
      <c r="E649" s="63"/>
      <c r="F649" s="86"/>
      <c r="G649" s="86" t="str">
        <f t="shared" si="6"/>
        <v/>
      </c>
      <c r="H649" s="86"/>
      <c r="I649" s="63"/>
      <c r="J649" s="63"/>
      <c r="K649" s="63"/>
      <c r="L649" s="63"/>
      <c r="M649" s="63"/>
      <c r="N649" s="63"/>
      <c r="O649" s="63"/>
      <c r="P649" s="63"/>
      <c r="Q649" s="63"/>
      <c r="R649" s="63"/>
      <c r="S649" s="63"/>
      <c r="T649" s="63"/>
      <c r="U649" s="63"/>
      <c r="V649" s="63"/>
      <c r="W649" s="63"/>
      <c r="X649" s="63"/>
      <c r="Y649" s="63"/>
      <c r="Z649" s="63"/>
    </row>
    <row r="650">
      <c r="A650" s="87"/>
      <c r="B650" s="84" t="s">
        <v>97</v>
      </c>
      <c r="C650" s="84" t="s">
        <v>97</v>
      </c>
      <c r="D650" s="84" t="s">
        <v>97</v>
      </c>
      <c r="E650" s="63"/>
      <c r="F650" s="86"/>
      <c r="G650" s="86" t="str">
        <f t="shared" si="6"/>
        <v/>
      </c>
      <c r="H650" s="86"/>
      <c r="I650" s="63"/>
      <c r="J650" s="63"/>
      <c r="K650" s="63"/>
      <c r="L650" s="63"/>
      <c r="M650" s="63"/>
      <c r="N650" s="63"/>
      <c r="O650" s="63"/>
      <c r="P650" s="63"/>
      <c r="Q650" s="63"/>
      <c r="R650" s="63"/>
      <c r="S650" s="63"/>
      <c r="T650" s="63"/>
      <c r="U650" s="63"/>
      <c r="V650" s="63"/>
      <c r="W650" s="63"/>
      <c r="X650" s="63"/>
      <c r="Y650" s="63"/>
      <c r="Z650" s="63"/>
    </row>
    <row r="651">
      <c r="A651" s="87"/>
      <c r="B651" s="84" t="s">
        <v>97</v>
      </c>
      <c r="C651" s="84" t="s">
        <v>97</v>
      </c>
      <c r="D651" s="84" t="s">
        <v>97</v>
      </c>
      <c r="E651" s="63"/>
      <c r="F651" s="86"/>
      <c r="G651" s="86" t="str">
        <f t="shared" si="6"/>
        <v/>
      </c>
      <c r="H651" s="86"/>
      <c r="I651" s="63"/>
      <c r="J651" s="63"/>
      <c r="K651" s="63"/>
      <c r="L651" s="63"/>
      <c r="M651" s="63"/>
      <c r="N651" s="63"/>
      <c r="O651" s="63"/>
      <c r="P651" s="63"/>
      <c r="Q651" s="63"/>
      <c r="R651" s="63"/>
      <c r="S651" s="63"/>
      <c r="T651" s="63"/>
      <c r="U651" s="63"/>
      <c r="V651" s="63"/>
      <c r="W651" s="63"/>
      <c r="X651" s="63"/>
      <c r="Y651" s="63"/>
      <c r="Z651" s="63"/>
    </row>
    <row r="652">
      <c r="A652" s="87"/>
      <c r="B652" s="84" t="s">
        <v>97</v>
      </c>
      <c r="C652" s="84" t="s">
        <v>97</v>
      </c>
      <c r="D652" s="84" t="s">
        <v>97</v>
      </c>
      <c r="E652" s="63"/>
      <c r="F652" s="86"/>
      <c r="G652" s="86" t="str">
        <f t="shared" si="6"/>
        <v/>
      </c>
      <c r="H652" s="86"/>
      <c r="I652" s="63"/>
      <c r="J652" s="63"/>
      <c r="K652" s="63"/>
      <c r="L652" s="63"/>
      <c r="M652" s="63"/>
      <c r="N652" s="63"/>
      <c r="O652" s="63"/>
      <c r="P652" s="63"/>
      <c r="Q652" s="63"/>
      <c r="R652" s="63"/>
      <c r="S652" s="63"/>
      <c r="T652" s="63"/>
      <c r="U652" s="63"/>
      <c r="V652" s="63"/>
      <c r="W652" s="63"/>
      <c r="X652" s="63"/>
      <c r="Y652" s="63"/>
      <c r="Z652" s="63"/>
    </row>
    <row r="653">
      <c r="A653" s="87"/>
      <c r="B653" s="84" t="s">
        <v>97</v>
      </c>
      <c r="C653" s="84" t="s">
        <v>97</v>
      </c>
      <c r="D653" s="84" t="s">
        <v>97</v>
      </c>
      <c r="E653" s="63"/>
      <c r="F653" s="86"/>
      <c r="G653" s="86" t="str">
        <f t="shared" si="6"/>
        <v/>
      </c>
      <c r="H653" s="86"/>
      <c r="I653" s="63"/>
      <c r="J653" s="63"/>
      <c r="K653" s="63"/>
      <c r="L653" s="63"/>
      <c r="M653" s="63"/>
      <c r="N653" s="63"/>
      <c r="O653" s="63"/>
      <c r="P653" s="63"/>
      <c r="Q653" s="63"/>
      <c r="R653" s="63"/>
      <c r="S653" s="63"/>
      <c r="T653" s="63"/>
      <c r="U653" s="63"/>
      <c r="V653" s="63"/>
      <c r="W653" s="63"/>
      <c r="X653" s="63"/>
      <c r="Y653" s="63"/>
      <c r="Z653" s="63"/>
    </row>
    <row r="654">
      <c r="A654" s="87"/>
      <c r="B654" s="84" t="s">
        <v>97</v>
      </c>
      <c r="C654" s="84" t="s">
        <v>97</v>
      </c>
      <c r="D654" s="84" t="s">
        <v>97</v>
      </c>
      <c r="E654" s="63"/>
      <c r="F654" s="86"/>
      <c r="G654" s="86" t="str">
        <f t="shared" si="6"/>
        <v/>
      </c>
      <c r="H654" s="86"/>
      <c r="I654" s="63"/>
      <c r="J654" s="63"/>
      <c r="K654" s="63"/>
      <c r="L654" s="63"/>
      <c r="M654" s="63"/>
      <c r="N654" s="63"/>
      <c r="O654" s="63"/>
      <c r="P654" s="63"/>
      <c r="Q654" s="63"/>
      <c r="R654" s="63"/>
      <c r="S654" s="63"/>
      <c r="T654" s="63"/>
      <c r="U654" s="63"/>
      <c r="V654" s="63"/>
      <c r="W654" s="63"/>
      <c r="X654" s="63"/>
      <c r="Y654" s="63"/>
      <c r="Z654" s="63"/>
    </row>
    <row r="655">
      <c r="A655" s="87"/>
      <c r="B655" s="84" t="s">
        <v>97</v>
      </c>
      <c r="C655" s="84" t="s">
        <v>97</v>
      </c>
      <c r="D655" s="84" t="s">
        <v>97</v>
      </c>
      <c r="E655" s="63"/>
      <c r="F655" s="86"/>
      <c r="G655" s="86" t="str">
        <f t="shared" si="6"/>
        <v/>
      </c>
      <c r="H655" s="86"/>
      <c r="I655" s="63"/>
      <c r="J655" s="63"/>
      <c r="K655" s="63"/>
      <c r="L655" s="63"/>
      <c r="M655" s="63"/>
      <c r="N655" s="63"/>
      <c r="O655" s="63"/>
      <c r="P655" s="63"/>
      <c r="Q655" s="63"/>
      <c r="R655" s="63"/>
      <c r="S655" s="63"/>
      <c r="T655" s="63"/>
      <c r="U655" s="63"/>
      <c r="V655" s="63"/>
      <c r="W655" s="63"/>
      <c r="X655" s="63"/>
      <c r="Y655" s="63"/>
      <c r="Z655" s="63"/>
    </row>
    <row r="656">
      <c r="A656" s="87"/>
      <c r="B656" s="84" t="s">
        <v>97</v>
      </c>
      <c r="C656" s="84" t="s">
        <v>97</v>
      </c>
      <c r="D656" s="84" t="s">
        <v>97</v>
      </c>
      <c r="E656" s="63"/>
      <c r="F656" s="86"/>
      <c r="G656" s="86" t="str">
        <f t="shared" si="6"/>
        <v/>
      </c>
      <c r="H656" s="86"/>
      <c r="I656" s="63"/>
      <c r="J656" s="63"/>
      <c r="K656" s="63"/>
      <c r="L656" s="63"/>
      <c r="M656" s="63"/>
      <c r="N656" s="63"/>
      <c r="O656" s="63"/>
      <c r="P656" s="63"/>
      <c r="Q656" s="63"/>
      <c r="R656" s="63"/>
      <c r="S656" s="63"/>
      <c r="T656" s="63"/>
      <c r="U656" s="63"/>
      <c r="V656" s="63"/>
      <c r="W656" s="63"/>
      <c r="X656" s="63"/>
      <c r="Y656" s="63"/>
      <c r="Z656" s="63"/>
    </row>
    <row r="657">
      <c r="A657" s="87"/>
      <c r="B657" s="84" t="s">
        <v>97</v>
      </c>
      <c r="C657" s="84" t="s">
        <v>97</v>
      </c>
      <c r="D657" s="84" t="s">
        <v>97</v>
      </c>
      <c r="E657" s="63"/>
      <c r="F657" s="86"/>
      <c r="G657" s="86" t="str">
        <f t="shared" si="6"/>
        <v/>
      </c>
      <c r="H657" s="86"/>
      <c r="I657" s="63"/>
      <c r="J657" s="63"/>
      <c r="K657" s="63"/>
      <c r="L657" s="63"/>
      <c r="M657" s="63"/>
      <c r="N657" s="63"/>
      <c r="O657" s="63"/>
      <c r="P657" s="63"/>
      <c r="Q657" s="63"/>
      <c r="R657" s="63"/>
      <c r="S657" s="63"/>
      <c r="T657" s="63"/>
      <c r="U657" s="63"/>
      <c r="V657" s="63"/>
      <c r="W657" s="63"/>
      <c r="X657" s="63"/>
      <c r="Y657" s="63"/>
      <c r="Z657" s="63"/>
    </row>
    <row r="658">
      <c r="A658" s="87"/>
      <c r="B658" s="84" t="s">
        <v>97</v>
      </c>
      <c r="C658" s="84" t="s">
        <v>97</v>
      </c>
      <c r="D658" s="84" t="s">
        <v>97</v>
      </c>
      <c r="E658" s="63"/>
      <c r="F658" s="86"/>
      <c r="G658" s="86" t="str">
        <f t="shared" si="6"/>
        <v/>
      </c>
      <c r="H658" s="86"/>
      <c r="I658" s="63"/>
      <c r="J658" s="63"/>
      <c r="K658" s="63"/>
      <c r="L658" s="63"/>
      <c r="M658" s="63"/>
      <c r="N658" s="63"/>
      <c r="O658" s="63"/>
      <c r="P658" s="63"/>
      <c r="Q658" s="63"/>
      <c r="R658" s="63"/>
      <c r="S658" s="63"/>
      <c r="T658" s="63"/>
      <c r="U658" s="63"/>
      <c r="V658" s="63"/>
      <c r="W658" s="63"/>
      <c r="X658" s="63"/>
      <c r="Y658" s="63"/>
      <c r="Z658" s="63"/>
    </row>
    <row r="659">
      <c r="A659" s="87"/>
      <c r="B659" s="84" t="s">
        <v>97</v>
      </c>
      <c r="C659" s="84" t="s">
        <v>97</v>
      </c>
      <c r="D659" s="84" t="s">
        <v>97</v>
      </c>
      <c r="E659" s="63"/>
      <c r="F659" s="86"/>
      <c r="G659" s="86" t="str">
        <f t="shared" si="6"/>
        <v/>
      </c>
      <c r="H659" s="86"/>
      <c r="I659" s="63"/>
      <c r="J659" s="63"/>
      <c r="K659" s="63"/>
      <c r="L659" s="63"/>
      <c r="M659" s="63"/>
      <c r="N659" s="63"/>
      <c r="O659" s="63"/>
      <c r="P659" s="63"/>
      <c r="Q659" s="63"/>
      <c r="R659" s="63"/>
      <c r="S659" s="63"/>
      <c r="T659" s="63"/>
      <c r="U659" s="63"/>
      <c r="V659" s="63"/>
      <c r="W659" s="63"/>
      <c r="X659" s="63"/>
      <c r="Y659" s="63"/>
      <c r="Z659" s="63"/>
    </row>
    <row r="660">
      <c r="A660" s="87"/>
      <c r="B660" s="84" t="s">
        <v>97</v>
      </c>
      <c r="C660" s="84" t="s">
        <v>97</v>
      </c>
      <c r="D660" s="84" t="s">
        <v>97</v>
      </c>
      <c r="E660" s="63"/>
      <c r="F660" s="86"/>
      <c r="G660" s="86" t="str">
        <f t="shared" si="6"/>
        <v/>
      </c>
      <c r="H660" s="86"/>
      <c r="I660" s="63"/>
      <c r="J660" s="63"/>
      <c r="K660" s="63"/>
      <c r="L660" s="63"/>
      <c r="M660" s="63"/>
      <c r="N660" s="63"/>
      <c r="O660" s="63"/>
      <c r="P660" s="63"/>
      <c r="Q660" s="63"/>
      <c r="R660" s="63"/>
      <c r="S660" s="63"/>
      <c r="T660" s="63"/>
      <c r="U660" s="63"/>
      <c r="V660" s="63"/>
      <c r="W660" s="63"/>
      <c r="X660" s="63"/>
      <c r="Y660" s="63"/>
      <c r="Z660" s="63"/>
    </row>
    <row r="661">
      <c r="A661" s="87"/>
      <c r="B661" s="84" t="s">
        <v>97</v>
      </c>
      <c r="C661" s="84" t="s">
        <v>97</v>
      </c>
      <c r="D661" s="84" t="s">
        <v>97</v>
      </c>
      <c r="E661" s="63"/>
      <c r="F661" s="86"/>
      <c r="G661" s="86" t="str">
        <f t="shared" si="6"/>
        <v/>
      </c>
      <c r="H661" s="86"/>
      <c r="I661" s="63"/>
      <c r="J661" s="63"/>
      <c r="K661" s="63"/>
      <c r="L661" s="63"/>
      <c r="M661" s="63"/>
      <c r="N661" s="63"/>
      <c r="O661" s="63"/>
      <c r="P661" s="63"/>
      <c r="Q661" s="63"/>
      <c r="R661" s="63"/>
      <c r="S661" s="63"/>
      <c r="T661" s="63"/>
      <c r="U661" s="63"/>
      <c r="V661" s="63"/>
      <c r="W661" s="63"/>
      <c r="X661" s="63"/>
      <c r="Y661" s="63"/>
      <c r="Z661" s="63"/>
    </row>
    <row r="662">
      <c r="A662" s="87"/>
      <c r="B662" s="84" t="s">
        <v>97</v>
      </c>
      <c r="C662" s="84" t="s">
        <v>97</v>
      </c>
      <c r="D662" s="84" t="s">
        <v>97</v>
      </c>
      <c r="E662" s="63"/>
      <c r="F662" s="86"/>
      <c r="G662" s="86" t="str">
        <f t="shared" si="6"/>
        <v/>
      </c>
      <c r="H662" s="86"/>
      <c r="I662" s="63"/>
      <c r="J662" s="63"/>
      <c r="K662" s="63"/>
      <c r="L662" s="63"/>
      <c r="M662" s="63"/>
      <c r="N662" s="63"/>
      <c r="O662" s="63"/>
      <c r="P662" s="63"/>
      <c r="Q662" s="63"/>
      <c r="R662" s="63"/>
      <c r="S662" s="63"/>
      <c r="T662" s="63"/>
      <c r="U662" s="63"/>
      <c r="V662" s="63"/>
      <c r="W662" s="63"/>
      <c r="X662" s="63"/>
      <c r="Y662" s="63"/>
      <c r="Z662" s="63"/>
    </row>
    <row r="663">
      <c r="A663" s="87"/>
      <c r="B663" s="84" t="s">
        <v>97</v>
      </c>
      <c r="C663" s="84" t="s">
        <v>97</v>
      </c>
      <c r="D663" s="84" t="s">
        <v>97</v>
      </c>
      <c r="E663" s="63"/>
      <c r="F663" s="86"/>
      <c r="G663" s="86" t="str">
        <f t="shared" si="6"/>
        <v/>
      </c>
      <c r="H663" s="86"/>
      <c r="I663" s="63"/>
      <c r="J663" s="63"/>
      <c r="K663" s="63"/>
      <c r="L663" s="63"/>
      <c r="M663" s="63"/>
      <c r="N663" s="63"/>
      <c r="O663" s="63"/>
      <c r="P663" s="63"/>
      <c r="Q663" s="63"/>
      <c r="R663" s="63"/>
      <c r="S663" s="63"/>
      <c r="T663" s="63"/>
      <c r="U663" s="63"/>
      <c r="V663" s="63"/>
      <c r="W663" s="63"/>
      <c r="X663" s="63"/>
      <c r="Y663" s="63"/>
      <c r="Z663" s="63"/>
    </row>
    <row r="664">
      <c r="A664" s="87"/>
      <c r="B664" s="84" t="s">
        <v>97</v>
      </c>
      <c r="C664" s="84" t="s">
        <v>97</v>
      </c>
      <c r="D664" s="84" t="s">
        <v>97</v>
      </c>
      <c r="E664" s="63"/>
      <c r="F664" s="86"/>
      <c r="G664" s="86" t="str">
        <f t="shared" si="6"/>
        <v/>
      </c>
      <c r="H664" s="86"/>
      <c r="I664" s="63"/>
      <c r="J664" s="63"/>
      <c r="K664" s="63"/>
      <c r="L664" s="63"/>
      <c r="M664" s="63"/>
      <c r="N664" s="63"/>
      <c r="O664" s="63"/>
      <c r="P664" s="63"/>
      <c r="Q664" s="63"/>
      <c r="R664" s="63"/>
      <c r="S664" s="63"/>
      <c r="T664" s="63"/>
      <c r="U664" s="63"/>
      <c r="V664" s="63"/>
      <c r="W664" s="63"/>
      <c r="X664" s="63"/>
      <c r="Y664" s="63"/>
      <c r="Z664" s="63"/>
    </row>
    <row r="665">
      <c r="A665" s="87"/>
      <c r="B665" s="84" t="s">
        <v>97</v>
      </c>
      <c r="C665" s="84" t="s">
        <v>97</v>
      </c>
      <c r="D665" s="84" t="s">
        <v>97</v>
      </c>
      <c r="E665" s="63"/>
      <c r="F665" s="86"/>
      <c r="G665" s="86" t="str">
        <f t="shared" si="6"/>
        <v/>
      </c>
      <c r="H665" s="86"/>
      <c r="I665" s="63"/>
      <c r="J665" s="63"/>
      <c r="K665" s="63"/>
      <c r="L665" s="63"/>
      <c r="M665" s="63"/>
      <c r="N665" s="63"/>
      <c r="O665" s="63"/>
      <c r="P665" s="63"/>
      <c r="Q665" s="63"/>
      <c r="R665" s="63"/>
      <c r="S665" s="63"/>
      <c r="T665" s="63"/>
      <c r="U665" s="63"/>
      <c r="V665" s="63"/>
      <c r="W665" s="63"/>
      <c r="X665" s="63"/>
      <c r="Y665" s="63"/>
      <c r="Z665" s="63"/>
    </row>
    <row r="666">
      <c r="A666" s="87"/>
      <c r="B666" s="84" t="s">
        <v>97</v>
      </c>
      <c r="C666" s="84" t="s">
        <v>97</v>
      </c>
      <c r="D666" s="84" t="s">
        <v>97</v>
      </c>
      <c r="E666" s="63"/>
      <c r="F666" s="86"/>
      <c r="G666" s="86" t="str">
        <f t="shared" si="6"/>
        <v/>
      </c>
      <c r="H666" s="86"/>
      <c r="I666" s="63"/>
      <c r="J666" s="63"/>
      <c r="K666" s="63"/>
      <c r="L666" s="63"/>
      <c r="M666" s="63"/>
      <c r="N666" s="63"/>
      <c r="O666" s="63"/>
      <c r="P666" s="63"/>
      <c r="Q666" s="63"/>
      <c r="R666" s="63"/>
      <c r="S666" s="63"/>
      <c r="T666" s="63"/>
      <c r="U666" s="63"/>
      <c r="V666" s="63"/>
      <c r="W666" s="63"/>
      <c r="X666" s="63"/>
      <c r="Y666" s="63"/>
      <c r="Z666" s="63"/>
    </row>
    <row r="667">
      <c r="A667" s="87"/>
      <c r="B667" s="84" t="s">
        <v>97</v>
      </c>
      <c r="C667" s="84" t="s">
        <v>97</v>
      </c>
      <c r="D667" s="84" t="s">
        <v>97</v>
      </c>
      <c r="E667" s="63"/>
      <c r="F667" s="86"/>
      <c r="G667" s="86" t="str">
        <f t="shared" si="6"/>
        <v/>
      </c>
      <c r="H667" s="86"/>
      <c r="I667" s="63"/>
      <c r="J667" s="63"/>
      <c r="K667" s="63"/>
      <c r="L667" s="63"/>
      <c r="M667" s="63"/>
      <c r="N667" s="63"/>
      <c r="O667" s="63"/>
      <c r="P667" s="63"/>
      <c r="Q667" s="63"/>
      <c r="R667" s="63"/>
      <c r="S667" s="63"/>
      <c r="T667" s="63"/>
      <c r="U667" s="63"/>
      <c r="V667" s="63"/>
      <c r="W667" s="63"/>
      <c r="X667" s="63"/>
      <c r="Y667" s="63"/>
      <c r="Z667" s="63"/>
    </row>
    <row r="668">
      <c r="A668" s="87"/>
      <c r="B668" s="84" t="s">
        <v>97</v>
      </c>
      <c r="C668" s="84" t="s">
        <v>97</v>
      </c>
      <c r="D668" s="84" t="s">
        <v>97</v>
      </c>
      <c r="E668" s="63"/>
      <c r="F668" s="86"/>
      <c r="G668" s="86" t="str">
        <f t="shared" si="6"/>
        <v/>
      </c>
      <c r="H668" s="86"/>
      <c r="I668" s="63"/>
      <c r="J668" s="63"/>
      <c r="K668" s="63"/>
      <c r="L668" s="63"/>
      <c r="M668" s="63"/>
      <c r="N668" s="63"/>
      <c r="O668" s="63"/>
      <c r="P668" s="63"/>
      <c r="Q668" s="63"/>
      <c r="R668" s="63"/>
      <c r="S668" s="63"/>
      <c r="T668" s="63"/>
      <c r="U668" s="63"/>
      <c r="V668" s="63"/>
      <c r="W668" s="63"/>
      <c r="X668" s="63"/>
      <c r="Y668" s="63"/>
      <c r="Z668" s="63"/>
    </row>
    <row r="669">
      <c r="A669" s="87"/>
      <c r="B669" s="84" t="s">
        <v>97</v>
      </c>
      <c r="C669" s="84" t="s">
        <v>97</v>
      </c>
      <c r="D669" s="84" t="s">
        <v>97</v>
      </c>
      <c r="E669" s="63"/>
      <c r="F669" s="86"/>
      <c r="G669" s="86" t="str">
        <f t="shared" si="6"/>
        <v/>
      </c>
      <c r="H669" s="86"/>
      <c r="I669" s="63"/>
      <c r="J669" s="63"/>
      <c r="K669" s="63"/>
      <c r="L669" s="63"/>
      <c r="M669" s="63"/>
      <c r="N669" s="63"/>
      <c r="O669" s="63"/>
      <c r="P669" s="63"/>
      <c r="Q669" s="63"/>
      <c r="R669" s="63"/>
      <c r="S669" s="63"/>
      <c r="T669" s="63"/>
      <c r="U669" s="63"/>
      <c r="V669" s="63"/>
      <c r="W669" s="63"/>
      <c r="X669" s="63"/>
      <c r="Y669" s="63"/>
      <c r="Z669" s="63"/>
    </row>
    <row r="670">
      <c r="A670" s="87"/>
      <c r="B670" s="84" t="s">
        <v>97</v>
      </c>
      <c r="C670" s="84" t="s">
        <v>97</v>
      </c>
      <c r="D670" s="84" t="s">
        <v>97</v>
      </c>
      <c r="E670" s="63"/>
      <c r="F670" s="86"/>
      <c r="G670" s="86" t="str">
        <f t="shared" si="6"/>
        <v/>
      </c>
      <c r="H670" s="86"/>
      <c r="I670" s="63"/>
      <c r="J670" s="63"/>
      <c r="K670" s="63"/>
      <c r="L670" s="63"/>
      <c r="M670" s="63"/>
      <c r="N670" s="63"/>
      <c r="O670" s="63"/>
      <c r="P670" s="63"/>
      <c r="Q670" s="63"/>
      <c r="R670" s="63"/>
      <c r="S670" s="63"/>
      <c r="T670" s="63"/>
      <c r="U670" s="63"/>
      <c r="V670" s="63"/>
      <c r="W670" s="63"/>
      <c r="X670" s="63"/>
      <c r="Y670" s="63"/>
      <c r="Z670" s="63"/>
    </row>
    <row r="671">
      <c r="A671" s="87"/>
      <c r="B671" s="84" t="s">
        <v>97</v>
      </c>
      <c r="C671" s="84" t="s">
        <v>97</v>
      </c>
      <c r="D671" s="84" t="s">
        <v>97</v>
      </c>
      <c r="E671" s="63"/>
      <c r="F671" s="86"/>
      <c r="G671" s="86" t="str">
        <f t="shared" si="6"/>
        <v/>
      </c>
      <c r="H671" s="86"/>
      <c r="I671" s="63"/>
      <c r="J671" s="63"/>
      <c r="K671" s="63"/>
      <c r="L671" s="63"/>
      <c r="M671" s="63"/>
      <c r="N671" s="63"/>
      <c r="O671" s="63"/>
      <c r="P671" s="63"/>
      <c r="Q671" s="63"/>
      <c r="R671" s="63"/>
      <c r="S671" s="63"/>
      <c r="T671" s="63"/>
      <c r="U671" s="63"/>
      <c r="V671" s="63"/>
      <c r="W671" s="63"/>
      <c r="X671" s="63"/>
      <c r="Y671" s="63"/>
      <c r="Z671" s="63"/>
    </row>
    <row r="672">
      <c r="A672" s="87"/>
      <c r="B672" s="84" t="s">
        <v>97</v>
      </c>
      <c r="C672" s="84" t="s">
        <v>97</v>
      </c>
      <c r="D672" s="84" t="s">
        <v>97</v>
      </c>
      <c r="E672" s="63"/>
      <c r="F672" s="86"/>
      <c r="G672" s="86" t="str">
        <f t="shared" si="6"/>
        <v/>
      </c>
      <c r="H672" s="86"/>
      <c r="I672" s="63"/>
      <c r="J672" s="63"/>
      <c r="K672" s="63"/>
      <c r="L672" s="63"/>
      <c r="M672" s="63"/>
      <c r="N672" s="63"/>
      <c r="O672" s="63"/>
      <c r="P672" s="63"/>
      <c r="Q672" s="63"/>
      <c r="R672" s="63"/>
      <c r="S672" s="63"/>
      <c r="T672" s="63"/>
      <c r="U672" s="63"/>
      <c r="V672" s="63"/>
      <c r="W672" s="63"/>
      <c r="X672" s="63"/>
      <c r="Y672" s="63"/>
      <c r="Z672" s="63"/>
    </row>
    <row r="673">
      <c r="A673" s="87"/>
      <c r="B673" s="84" t="s">
        <v>97</v>
      </c>
      <c r="C673" s="84" t="s">
        <v>97</v>
      </c>
      <c r="D673" s="84" t="s">
        <v>97</v>
      </c>
      <c r="E673" s="63"/>
      <c r="F673" s="86"/>
      <c r="G673" s="86" t="str">
        <f t="shared" si="6"/>
        <v/>
      </c>
      <c r="H673" s="86"/>
      <c r="I673" s="63"/>
      <c r="J673" s="63"/>
      <c r="K673" s="63"/>
      <c r="L673" s="63"/>
      <c r="M673" s="63"/>
      <c r="N673" s="63"/>
      <c r="O673" s="63"/>
      <c r="P673" s="63"/>
      <c r="Q673" s="63"/>
      <c r="R673" s="63"/>
      <c r="S673" s="63"/>
      <c r="T673" s="63"/>
      <c r="U673" s="63"/>
      <c r="V673" s="63"/>
      <c r="W673" s="63"/>
      <c r="X673" s="63"/>
      <c r="Y673" s="63"/>
      <c r="Z673" s="63"/>
    </row>
    <row r="674">
      <c r="A674" s="87"/>
      <c r="B674" s="84" t="s">
        <v>97</v>
      </c>
      <c r="C674" s="84" t="s">
        <v>97</v>
      </c>
      <c r="D674" s="84" t="s">
        <v>97</v>
      </c>
      <c r="E674" s="63"/>
      <c r="F674" s="86"/>
      <c r="G674" s="86" t="str">
        <f t="shared" si="6"/>
        <v/>
      </c>
      <c r="H674" s="86"/>
      <c r="I674" s="63"/>
      <c r="J674" s="63"/>
      <c r="K674" s="63"/>
      <c r="L674" s="63"/>
      <c r="M674" s="63"/>
      <c r="N674" s="63"/>
      <c r="O674" s="63"/>
      <c r="P674" s="63"/>
      <c r="Q674" s="63"/>
      <c r="R674" s="63"/>
      <c r="S674" s="63"/>
      <c r="T674" s="63"/>
      <c r="U674" s="63"/>
      <c r="V674" s="63"/>
      <c r="W674" s="63"/>
      <c r="X674" s="63"/>
      <c r="Y674" s="63"/>
      <c r="Z674" s="63"/>
    </row>
    <row r="675">
      <c r="A675" s="87"/>
      <c r="B675" s="84" t="s">
        <v>97</v>
      </c>
      <c r="C675" s="84" t="s">
        <v>97</v>
      </c>
      <c r="D675" s="84" t="s">
        <v>97</v>
      </c>
      <c r="E675" s="63"/>
      <c r="F675" s="86"/>
      <c r="G675" s="86" t="str">
        <f t="shared" si="6"/>
        <v/>
      </c>
      <c r="H675" s="86"/>
      <c r="I675" s="63"/>
      <c r="J675" s="63"/>
      <c r="K675" s="63"/>
      <c r="L675" s="63"/>
      <c r="M675" s="63"/>
      <c r="N675" s="63"/>
      <c r="O675" s="63"/>
      <c r="P675" s="63"/>
      <c r="Q675" s="63"/>
      <c r="R675" s="63"/>
      <c r="S675" s="63"/>
      <c r="T675" s="63"/>
      <c r="U675" s="63"/>
      <c r="V675" s="63"/>
      <c r="W675" s="63"/>
      <c r="X675" s="63"/>
      <c r="Y675" s="63"/>
      <c r="Z675" s="63"/>
    </row>
    <row r="676">
      <c r="A676" s="87"/>
      <c r="B676" s="84" t="s">
        <v>97</v>
      </c>
      <c r="C676" s="84" t="s">
        <v>97</v>
      </c>
      <c r="D676" s="84" t="s">
        <v>97</v>
      </c>
      <c r="E676" s="63"/>
      <c r="F676" s="86"/>
      <c r="G676" s="86" t="str">
        <f t="shared" si="6"/>
        <v/>
      </c>
      <c r="H676" s="86"/>
      <c r="I676" s="63"/>
      <c r="J676" s="63"/>
      <c r="K676" s="63"/>
      <c r="L676" s="63"/>
      <c r="M676" s="63"/>
      <c r="N676" s="63"/>
      <c r="O676" s="63"/>
      <c r="P676" s="63"/>
      <c r="Q676" s="63"/>
      <c r="R676" s="63"/>
      <c r="S676" s="63"/>
      <c r="T676" s="63"/>
      <c r="U676" s="63"/>
      <c r="V676" s="63"/>
      <c r="W676" s="63"/>
      <c r="X676" s="63"/>
      <c r="Y676" s="63"/>
      <c r="Z676" s="63"/>
    </row>
    <row r="677">
      <c r="A677" s="87"/>
      <c r="B677" s="84" t="s">
        <v>97</v>
      </c>
      <c r="C677" s="84" t="s">
        <v>97</v>
      </c>
      <c r="D677" s="84" t="s">
        <v>97</v>
      </c>
      <c r="E677" s="63"/>
      <c r="F677" s="86"/>
      <c r="G677" s="86" t="str">
        <f t="shared" si="6"/>
        <v/>
      </c>
      <c r="H677" s="86"/>
      <c r="I677" s="63"/>
      <c r="J677" s="63"/>
      <c r="K677" s="63"/>
      <c r="L677" s="63"/>
      <c r="M677" s="63"/>
      <c r="N677" s="63"/>
      <c r="O677" s="63"/>
      <c r="P677" s="63"/>
      <c r="Q677" s="63"/>
      <c r="R677" s="63"/>
      <c r="S677" s="63"/>
      <c r="T677" s="63"/>
      <c r="U677" s="63"/>
      <c r="V677" s="63"/>
      <c r="W677" s="63"/>
      <c r="X677" s="63"/>
      <c r="Y677" s="63"/>
      <c r="Z677" s="63"/>
    </row>
    <row r="678">
      <c r="A678" s="87"/>
      <c r="B678" s="84" t="s">
        <v>97</v>
      </c>
      <c r="C678" s="84" t="s">
        <v>97</v>
      </c>
      <c r="D678" s="84" t="s">
        <v>97</v>
      </c>
      <c r="E678" s="63"/>
      <c r="F678" s="86"/>
      <c r="G678" s="86" t="str">
        <f t="shared" si="6"/>
        <v/>
      </c>
      <c r="H678" s="86"/>
      <c r="I678" s="63"/>
      <c r="J678" s="63"/>
      <c r="K678" s="63"/>
      <c r="L678" s="63"/>
      <c r="M678" s="63"/>
      <c r="N678" s="63"/>
      <c r="O678" s="63"/>
      <c r="P678" s="63"/>
      <c r="Q678" s="63"/>
      <c r="R678" s="63"/>
      <c r="S678" s="63"/>
      <c r="T678" s="63"/>
      <c r="U678" s="63"/>
      <c r="V678" s="63"/>
      <c r="W678" s="63"/>
      <c r="X678" s="63"/>
      <c r="Y678" s="63"/>
      <c r="Z678" s="63"/>
    </row>
    <row r="679">
      <c r="A679" s="87"/>
      <c r="B679" s="84" t="s">
        <v>97</v>
      </c>
      <c r="C679" s="84" t="s">
        <v>97</v>
      </c>
      <c r="D679" s="84" t="s">
        <v>97</v>
      </c>
      <c r="E679" s="63"/>
      <c r="F679" s="86"/>
      <c r="G679" s="86" t="str">
        <f t="shared" si="6"/>
        <v/>
      </c>
      <c r="H679" s="86"/>
      <c r="I679" s="63"/>
      <c r="J679" s="63"/>
      <c r="K679" s="63"/>
      <c r="L679" s="63"/>
      <c r="M679" s="63"/>
      <c r="N679" s="63"/>
      <c r="O679" s="63"/>
      <c r="P679" s="63"/>
      <c r="Q679" s="63"/>
      <c r="R679" s="63"/>
      <c r="S679" s="63"/>
      <c r="T679" s="63"/>
      <c r="U679" s="63"/>
      <c r="V679" s="63"/>
      <c r="W679" s="63"/>
      <c r="X679" s="63"/>
      <c r="Y679" s="63"/>
      <c r="Z679" s="63"/>
    </row>
    <row r="680">
      <c r="A680" s="87"/>
      <c r="B680" s="84" t="s">
        <v>97</v>
      </c>
      <c r="C680" s="84" t="s">
        <v>97</v>
      </c>
      <c r="D680" s="84" t="s">
        <v>97</v>
      </c>
      <c r="E680" s="63"/>
      <c r="F680" s="86"/>
      <c r="G680" s="86" t="str">
        <f t="shared" si="6"/>
        <v/>
      </c>
      <c r="H680" s="86"/>
      <c r="I680" s="63"/>
      <c r="J680" s="63"/>
      <c r="K680" s="63"/>
      <c r="L680" s="63"/>
      <c r="M680" s="63"/>
      <c r="N680" s="63"/>
      <c r="O680" s="63"/>
      <c r="P680" s="63"/>
      <c r="Q680" s="63"/>
      <c r="R680" s="63"/>
      <c r="S680" s="63"/>
      <c r="T680" s="63"/>
      <c r="U680" s="63"/>
      <c r="V680" s="63"/>
      <c r="W680" s="63"/>
      <c r="X680" s="63"/>
      <c r="Y680" s="63"/>
      <c r="Z680" s="63"/>
    </row>
    <row r="681">
      <c r="A681" s="87"/>
      <c r="B681" s="84" t="s">
        <v>97</v>
      </c>
      <c r="C681" s="84" t="s">
        <v>97</v>
      </c>
      <c r="D681" s="84" t="s">
        <v>97</v>
      </c>
      <c r="E681" s="63"/>
      <c r="F681" s="86"/>
      <c r="G681" s="86" t="str">
        <f t="shared" si="6"/>
        <v/>
      </c>
      <c r="H681" s="86"/>
      <c r="I681" s="63"/>
      <c r="J681" s="63"/>
      <c r="K681" s="63"/>
      <c r="L681" s="63"/>
      <c r="M681" s="63"/>
      <c r="N681" s="63"/>
      <c r="O681" s="63"/>
      <c r="P681" s="63"/>
      <c r="Q681" s="63"/>
      <c r="R681" s="63"/>
      <c r="S681" s="63"/>
      <c r="T681" s="63"/>
      <c r="U681" s="63"/>
      <c r="V681" s="63"/>
      <c r="W681" s="63"/>
      <c r="X681" s="63"/>
      <c r="Y681" s="63"/>
      <c r="Z681" s="63"/>
    </row>
    <row r="682">
      <c r="A682" s="87"/>
      <c r="B682" s="84" t="s">
        <v>97</v>
      </c>
      <c r="C682" s="84" t="s">
        <v>97</v>
      </c>
      <c r="D682" s="84" t="s">
        <v>97</v>
      </c>
      <c r="E682" s="63"/>
      <c r="F682" s="86"/>
      <c r="G682" s="86" t="str">
        <f t="shared" si="6"/>
        <v/>
      </c>
      <c r="H682" s="86"/>
      <c r="I682" s="63"/>
      <c r="J682" s="63"/>
      <c r="K682" s="63"/>
      <c r="L682" s="63"/>
      <c r="M682" s="63"/>
      <c r="N682" s="63"/>
      <c r="O682" s="63"/>
      <c r="P682" s="63"/>
      <c r="Q682" s="63"/>
      <c r="R682" s="63"/>
      <c r="S682" s="63"/>
      <c r="T682" s="63"/>
      <c r="U682" s="63"/>
      <c r="V682" s="63"/>
      <c r="W682" s="63"/>
      <c r="X682" s="63"/>
      <c r="Y682" s="63"/>
      <c r="Z682" s="63"/>
    </row>
    <row r="683">
      <c r="A683" s="87"/>
      <c r="B683" s="84" t="s">
        <v>97</v>
      </c>
      <c r="C683" s="84" t="s">
        <v>97</v>
      </c>
      <c r="D683" s="84" t="s">
        <v>97</v>
      </c>
      <c r="E683" s="63"/>
      <c r="F683" s="86"/>
      <c r="G683" s="86" t="str">
        <f t="shared" si="6"/>
        <v/>
      </c>
      <c r="H683" s="86"/>
      <c r="I683" s="63"/>
      <c r="J683" s="63"/>
      <c r="K683" s="63"/>
      <c r="L683" s="63"/>
      <c r="M683" s="63"/>
      <c r="N683" s="63"/>
      <c r="O683" s="63"/>
      <c r="P683" s="63"/>
      <c r="Q683" s="63"/>
      <c r="R683" s="63"/>
      <c r="S683" s="63"/>
      <c r="T683" s="63"/>
      <c r="U683" s="63"/>
      <c r="V683" s="63"/>
      <c r="W683" s="63"/>
      <c r="X683" s="63"/>
      <c r="Y683" s="63"/>
      <c r="Z683" s="63"/>
    </row>
    <row r="684">
      <c r="A684" s="87"/>
      <c r="B684" s="84" t="s">
        <v>97</v>
      </c>
      <c r="C684" s="84" t="s">
        <v>97</v>
      </c>
      <c r="D684" s="84" t="s">
        <v>97</v>
      </c>
      <c r="E684" s="63"/>
      <c r="F684" s="86"/>
      <c r="G684" s="86" t="str">
        <f t="shared" si="6"/>
        <v/>
      </c>
      <c r="H684" s="86"/>
      <c r="I684" s="63"/>
      <c r="J684" s="63"/>
      <c r="K684" s="63"/>
      <c r="L684" s="63"/>
      <c r="M684" s="63"/>
      <c r="N684" s="63"/>
      <c r="O684" s="63"/>
      <c r="P684" s="63"/>
      <c r="Q684" s="63"/>
      <c r="R684" s="63"/>
      <c r="S684" s="63"/>
      <c r="T684" s="63"/>
      <c r="U684" s="63"/>
      <c r="V684" s="63"/>
      <c r="W684" s="63"/>
      <c r="X684" s="63"/>
      <c r="Y684" s="63"/>
      <c r="Z684" s="63"/>
    </row>
    <row r="685">
      <c r="A685" s="87"/>
      <c r="B685" s="84" t="s">
        <v>97</v>
      </c>
      <c r="C685" s="84" t="s">
        <v>97</v>
      </c>
      <c r="D685" s="84" t="s">
        <v>97</v>
      </c>
      <c r="E685" s="63"/>
      <c r="F685" s="86"/>
      <c r="G685" s="86" t="str">
        <f t="shared" si="6"/>
        <v/>
      </c>
      <c r="H685" s="86"/>
      <c r="I685" s="63"/>
      <c r="J685" s="63"/>
      <c r="K685" s="63"/>
      <c r="L685" s="63"/>
      <c r="M685" s="63"/>
      <c r="N685" s="63"/>
      <c r="O685" s="63"/>
      <c r="P685" s="63"/>
      <c r="Q685" s="63"/>
      <c r="R685" s="63"/>
      <c r="S685" s="63"/>
      <c r="T685" s="63"/>
      <c r="U685" s="63"/>
      <c r="V685" s="63"/>
      <c r="W685" s="63"/>
      <c r="X685" s="63"/>
      <c r="Y685" s="63"/>
      <c r="Z685" s="63"/>
    </row>
    <row r="686">
      <c r="A686" s="87"/>
      <c r="B686" s="84" t="s">
        <v>97</v>
      </c>
      <c r="C686" s="84" t="s">
        <v>97</v>
      </c>
      <c r="D686" s="84" t="s">
        <v>97</v>
      </c>
      <c r="E686" s="63"/>
      <c r="F686" s="86"/>
      <c r="G686" s="86" t="str">
        <f t="shared" si="6"/>
        <v/>
      </c>
      <c r="H686" s="86"/>
      <c r="I686" s="63"/>
      <c r="J686" s="63"/>
      <c r="K686" s="63"/>
      <c r="L686" s="63"/>
      <c r="M686" s="63"/>
      <c r="N686" s="63"/>
      <c r="O686" s="63"/>
      <c r="P686" s="63"/>
      <c r="Q686" s="63"/>
      <c r="R686" s="63"/>
      <c r="S686" s="63"/>
      <c r="T686" s="63"/>
      <c r="U686" s="63"/>
      <c r="V686" s="63"/>
      <c r="W686" s="63"/>
      <c r="X686" s="63"/>
      <c r="Y686" s="63"/>
      <c r="Z686" s="63"/>
    </row>
    <row r="687">
      <c r="A687" s="87"/>
      <c r="B687" s="84" t="s">
        <v>97</v>
      </c>
      <c r="C687" s="84" t="s">
        <v>97</v>
      </c>
      <c r="D687" s="84" t="s">
        <v>97</v>
      </c>
      <c r="E687" s="63"/>
      <c r="F687" s="86"/>
      <c r="G687" s="86" t="str">
        <f t="shared" si="6"/>
        <v/>
      </c>
      <c r="H687" s="86"/>
      <c r="I687" s="63"/>
      <c r="J687" s="63"/>
      <c r="K687" s="63"/>
      <c r="L687" s="63"/>
      <c r="M687" s="63"/>
      <c r="N687" s="63"/>
      <c r="O687" s="63"/>
      <c r="P687" s="63"/>
      <c r="Q687" s="63"/>
      <c r="R687" s="63"/>
      <c r="S687" s="63"/>
      <c r="T687" s="63"/>
      <c r="U687" s="63"/>
      <c r="V687" s="63"/>
      <c r="W687" s="63"/>
      <c r="X687" s="63"/>
      <c r="Y687" s="63"/>
      <c r="Z687" s="63"/>
    </row>
    <row r="688">
      <c r="A688" s="87"/>
      <c r="B688" s="84" t="s">
        <v>97</v>
      </c>
      <c r="C688" s="84" t="s">
        <v>97</v>
      </c>
      <c r="D688" s="84" t="s">
        <v>97</v>
      </c>
      <c r="E688" s="63"/>
      <c r="F688" s="86"/>
      <c r="G688" s="86" t="str">
        <f t="shared" si="6"/>
        <v/>
      </c>
      <c r="H688" s="86"/>
      <c r="I688" s="63"/>
      <c r="J688" s="63"/>
      <c r="K688" s="63"/>
      <c r="L688" s="63"/>
      <c r="M688" s="63"/>
      <c r="N688" s="63"/>
      <c r="O688" s="63"/>
      <c r="P688" s="63"/>
      <c r="Q688" s="63"/>
      <c r="R688" s="63"/>
      <c r="S688" s="63"/>
      <c r="T688" s="63"/>
      <c r="U688" s="63"/>
      <c r="V688" s="63"/>
      <c r="W688" s="63"/>
      <c r="X688" s="63"/>
      <c r="Y688" s="63"/>
      <c r="Z688" s="63"/>
    </row>
    <row r="689">
      <c r="A689" s="87"/>
      <c r="B689" s="84" t="s">
        <v>97</v>
      </c>
      <c r="C689" s="84" t="s">
        <v>97</v>
      </c>
      <c r="D689" s="84" t="s">
        <v>97</v>
      </c>
      <c r="E689" s="63"/>
      <c r="F689" s="86"/>
      <c r="G689" s="86" t="str">
        <f t="shared" si="6"/>
        <v/>
      </c>
      <c r="H689" s="86"/>
      <c r="I689" s="63"/>
      <c r="J689" s="63"/>
      <c r="K689" s="63"/>
      <c r="L689" s="63"/>
      <c r="M689" s="63"/>
      <c r="N689" s="63"/>
      <c r="O689" s="63"/>
      <c r="P689" s="63"/>
      <c r="Q689" s="63"/>
      <c r="R689" s="63"/>
      <c r="S689" s="63"/>
      <c r="T689" s="63"/>
      <c r="U689" s="63"/>
      <c r="V689" s="63"/>
      <c r="W689" s="63"/>
      <c r="X689" s="63"/>
      <c r="Y689" s="63"/>
      <c r="Z689" s="63"/>
    </row>
    <row r="690">
      <c r="A690" s="87"/>
      <c r="B690" s="84" t="s">
        <v>97</v>
      </c>
      <c r="C690" s="84" t="s">
        <v>97</v>
      </c>
      <c r="D690" s="84" t="s">
        <v>97</v>
      </c>
      <c r="E690" s="63"/>
      <c r="F690" s="86"/>
      <c r="G690" s="86" t="str">
        <f t="shared" si="6"/>
        <v/>
      </c>
      <c r="H690" s="86"/>
      <c r="I690" s="63"/>
      <c r="J690" s="63"/>
      <c r="K690" s="63"/>
      <c r="L690" s="63"/>
      <c r="M690" s="63"/>
      <c r="N690" s="63"/>
      <c r="O690" s="63"/>
      <c r="P690" s="63"/>
      <c r="Q690" s="63"/>
      <c r="R690" s="63"/>
      <c r="S690" s="63"/>
      <c r="T690" s="63"/>
      <c r="U690" s="63"/>
      <c r="V690" s="63"/>
      <c r="W690" s="63"/>
      <c r="X690" s="63"/>
      <c r="Y690" s="63"/>
      <c r="Z690" s="63"/>
    </row>
    <row r="691">
      <c r="A691" s="87"/>
      <c r="B691" s="84" t="s">
        <v>97</v>
      </c>
      <c r="C691" s="84" t="s">
        <v>97</v>
      </c>
      <c r="D691" s="84" t="s">
        <v>97</v>
      </c>
      <c r="E691" s="63"/>
      <c r="F691" s="86"/>
      <c r="G691" s="86" t="str">
        <f t="shared" si="6"/>
        <v/>
      </c>
      <c r="H691" s="86"/>
      <c r="I691" s="63"/>
      <c r="J691" s="63"/>
      <c r="K691" s="63"/>
      <c r="L691" s="63"/>
      <c r="M691" s="63"/>
      <c r="N691" s="63"/>
      <c r="O691" s="63"/>
      <c r="P691" s="63"/>
      <c r="Q691" s="63"/>
      <c r="R691" s="63"/>
      <c r="S691" s="63"/>
      <c r="T691" s="63"/>
      <c r="U691" s="63"/>
      <c r="V691" s="63"/>
      <c r="W691" s="63"/>
      <c r="X691" s="63"/>
      <c r="Y691" s="63"/>
      <c r="Z691" s="63"/>
    </row>
    <row r="692">
      <c r="A692" s="87"/>
      <c r="B692" s="84" t="s">
        <v>97</v>
      </c>
      <c r="C692" s="84" t="s">
        <v>97</v>
      </c>
      <c r="D692" s="84" t="s">
        <v>97</v>
      </c>
      <c r="E692" s="63"/>
      <c r="F692" s="86"/>
      <c r="G692" s="86" t="str">
        <f t="shared" si="6"/>
        <v/>
      </c>
      <c r="H692" s="86"/>
      <c r="I692" s="63"/>
      <c r="J692" s="63"/>
      <c r="K692" s="63"/>
      <c r="L692" s="63"/>
      <c r="M692" s="63"/>
      <c r="N692" s="63"/>
      <c r="O692" s="63"/>
      <c r="P692" s="63"/>
      <c r="Q692" s="63"/>
      <c r="R692" s="63"/>
      <c r="S692" s="63"/>
      <c r="T692" s="63"/>
      <c r="U692" s="63"/>
      <c r="V692" s="63"/>
      <c r="W692" s="63"/>
      <c r="X692" s="63"/>
      <c r="Y692" s="63"/>
      <c r="Z692" s="63"/>
    </row>
    <row r="693">
      <c r="A693" s="87"/>
      <c r="B693" s="84" t="s">
        <v>97</v>
      </c>
      <c r="C693" s="84" t="s">
        <v>97</v>
      </c>
      <c r="D693" s="84" t="s">
        <v>97</v>
      </c>
      <c r="E693" s="63"/>
      <c r="F693" s="86"/>
      <c r="G693" s="86" t="str">
        <f t="shared" si="6"/>
        <v/>
      </c>
      <c r="H693" s="86"/>
      <c r="I693" s="63"/>
      <c r="J693" s="63"/>
      <c r="K693" s="63"/>
      <c r="L693" s="63"/>
      <c r="M693" s="63"/>
      <c r="N693" s="63"/>
      <c r="O693" s="63"/>
      <c r="P693" s="63"/>
      <c r="Q693" s="63"/>
      <c r="R693" s="63"/>
      <c r="S693" s="63"/>
      <c r="T693" s="63"/>
      <c r="U693" s="63"/>
      <c r="V693" s="63"/>
      <c r="W693" s="63"/>
      <c r="X693" s="63"/>
      <c r="Y693" s="63"/>
      <c r="Z693" s="63"/>
    </row>
    <row r="694">
      <c r="A694" s="87"/>
      <c r="B694" s="84" t="s">
        <v>97</v>
      </c>
      <c r="C694" s="84" t="s">
        <v>97</v>
      </c>
      <c r="D694" s="84" t="s">
        <v>97</v>
      </c>
      <c r="E694" s="63"/>
      <c r="F694" s="86"/>
      <c r="G694" s="86" t="str">
        <f t="shared" si="6"/>
        <v/>
      </c>
      <c r="H694" s="86"/>
      <c r="I694" s="63"/>
      <c r="J694" s="63"/>
      <c r="K694" s="63"/>
      <c r="L694" s="63"/>
      <c r="M694" s="63"/>
      <c r="N694" s="63"/>
      <c r="O694" s="63"/>
      <c r="P694" s="63"/>
      <c r="Q694" s="63"/>
      <c r="R694" s="63"/>
      <c r="S694" s="63"/>
      <c r="T694" s="63"/>
      <c r="U694" s="63"/>
      <c r="V694" s="63"/>
      <c r="W694" s="63"/>
      <c r="X694" s="63"/>
      <c r="Y694" s="63"/>
      <c r="Z694" s="63"/>
    </row>
    <row r="695">
      <c r="A695" s="87"/>
      <c r="B695" s="84" t="s">
        <v>97</v>
      </c>
      <c r="C695" s="84" t="s">
        <v>97</v>
      </c>
      <c r="D695" s="84" t="s">
        <v>97</v>
      </c>
      <c r="E695" s="63"/>
      <c r="F695" s="86"/>
      <c r="G695" s="86" t="str">
        <f t="shared" si="6"/>
        <v/>
      </c>
      <c r="H695" s="86"/>
      <c r="I695" s="63"/>
      <c r="J695" s="63"/>
      <c r="K695" s="63"/>
      <c r="L695" s="63"/>
      <c r="M695" s="63"/>
      <c r="N695" s="63"/>
      <c r="O695" s="63"/>
      <c r="P695" s="63"/>
      <c r="Q695" s="63"/>
      <c r="R695" s="63"/>
      <c r="S695" s="63"/>
      <c r="T695" s="63"/>
      <c r="U695" s="63"/>
      <c r="V695" s="63"/>
      <c r="W695" s="63"/>
      <c r="X695" s="63"/>
      <c r="Y695" s="63"/>
      <c r="Z695" s="63"/>
    </row>
    <row r="696">
      <c r="A696" s="87"/>
      <c r="B696" s="84" t="s">
        <v>97</v>
      </c>
      <c r="C696" s="84" t="s">
        <v>97</v>
      </c>
      <c r="D696" s="84" t="s">
        <v>97</v>
      </c>
      <c r="E696" s="63"/>
      <c r="F696" s="86"/>
      <c r="G696" s="86" t="str">
        <f t="shared" si="6"/>
        <v/>
      </c>
      <c r="H696" s="86"/>
      <c r="I696" s="63"/>
      <c r="J696" s="63"/>
      <c r="K696" s="63"/>
      <c r="L696" s="63"/>
      <c r="M696" s="63"/>
      <c r="N696" s="63"/>
      <c r="O696" s="63"/>
      <c r="P696" s="63"/>
      <c r="Q696" s="63"/>
      <c r="R696" s="63"/>
      <c r="S696" s="63"/>
      <c r="T696" s="63"/>
      <c r="U696" s="63"/>
      <c r="V696" s="63"/>
      <c r="W696" s="63"/>
      <c r="X696" s="63"/>
      <c r="Y696" s="63"/>
      <c r="Z696" s="63"/>
    </row>
    <row r="697">
      <c r="A697" s="87"/>
      <c r="B697" s="84" t="s">
        <v>97</v>
      </c>
      <c r="C697" s="84" t="s">
        <v>97</v>
      </c>
      <c r="D697" s="84" t="s">
        <v>97</v>
      </c>
      <c r="E697" s="63"/>
      <c r="F697" s="86"/>
      <c r="G697" s="86" t="str">
        <f t="shared" si="6"/>
        <v/>
      </c>
      <c r="H697" s="86"/>
      <c r="I697" s="63"/>
      <c r="J697" s="63"/>
      <c r="K697" s="63"/>
      <c r="L697" s="63"/>
      <c r="M697" s="63"/>
      <c r="N697" s="63"/>
      <c r="O697" s="63"/>
      <c r="P697" s="63"/>
      <c r="Q697" s="63"/>
      <c r="R697" s="63"/>
      <c r="S697" s="63"/>
      <c r="T697" s="63"/>
      <c r="U697" s="63"/>
      <c r="V697" s="63"/>
      <c r="W697" s="63"/>
      <c r="X697" s="63"/>
      <c r="Y697" s="63"/>
      <c r="Z697" s="63"/>
    </row>
    <row r="698">
      <c r="A698" s="87"/>
      <c r="B698" s="84" t="s">
        <v>97</v>
      </c>
      <c r="C698" s="84" t="s">
        <v>97</v>
      </c>
      <c r="D698" s="84" t="s">
        <v>97</v>
      </c>
      <c r="E698" s="63"/>
      <c r="F698" s="86"/>
      <c r="G698" s="86" t="str">
        <f t="shared" si="6"/>
        <v/>
      </c>
      <c r="H698" s="86"/>
      <c r="I698" s="63"/>
      <c r="J698" s="63"/>
      <c r="K698" s="63"/>
      <c r="L698" s="63"/>
      <c r="M698" s="63"/>
      <c r="N698" s="63"/>
      <c r="O698" s="63"/>
      <c r="P698" s="63"/>
      <c r="Q698" s="63"/>
      <c r="R698" s="63"/>
      <c r="S698" s="63"/>
      <c r="T698" s="63"/>
      <c r="U698" s="63"/>
      <c r="V698" s="63"/>
      <c r="W698" s="63"/>
      <c r="X698" s="63"/>
      <c r="Y698" s="63"/>
      <c r="Z698" s="63"/>
    </row>
    <row r="699">
      <c r="A699" s="87"/>
      <c r="B699" s="84" t="s">
        <v>97</v>
      </c>
      <c r="C699" s="84" t="s">
        <v>97</v>
      </c>
      <c r="D699" s="84" t="s">
        <v>97</v>
      </c>
      <c r="E699" s="63"/>
      <c r="F699" s="86"/>
      <c r="G699" s="86" t="str">
        <f t="shared" si="6"/>
        <v/>
      </c>
      <c r="H699" s="86"/>
      <c r="I699" s="63"/>
      <c r="J699" s="63"/>
      <c r="K699" s="63"/>
      <c r="L699" s="63"/>
      <c r="M699" s="63"/>
      <c r="N699" s="63"/>
      <c r="O699" s="63"/>
      <c r="P699" s="63"/>
      <c r="Q699" s="63"/>
      <c r="R699" s="63"/>
      <c r="S699" s="63"/>
      <c r="T699" s="63"/>
      <c r="U699" s="63"/>
      <c r="V699" s="63"/>
      <c r="W699" s="63"/>
      <c r="X699" s="63"/>
      <c r="Y699" s="63"/>
      <c r="Z699" s="63"/>
    </row>
    <row r="700">
      <c r="A700" s="87"/>
      <c r="B700" s="84" t="s">
        <v>97</v>
      </c>
      <c r="C700" s="84" t="s">
        <v>97</v>
      </c>
      <c r="D700" s="84" t="s">
        <v>97</v>
      </c>
      <c r="E700" s="63"/>
      <c r="F700" s="86"/>
      <c r="G700" s="86" t="str">
        <f t="shared" si="6"/>
        <v/>
      </c>
      <c r="H700" s="86"/>
      <c r="I700" s="63"/>
      <c r="J700" s="63"/>
      <c r="K700" s="63"/>
      <c r="L700" s="63"/>
      <c r="M700" s="63"/>
      <c r="N700" s="63"/>
      <c r="O700" s="63"/>
      <c r="P700" s="63"/>
      <c r="Q700" s="63"/>
      <c r="R700" s="63"/>
      <c r="S700" s="63"/>
      <c r="T700" s="63"/>
      <c r="U700" s="63"/>
      <c r="V700" s="63"/>
      <c r="W700" s="63"/>
      <c r="X700" s="63"/>
      <c r="Y700" s="63"/>
      <c r="Z700" s="63"/>
    </row>
    <row r="701">
      <c r="A701" s="87"/>
      <c r="B701" s="84" t="s">
        <v>97</v>
      </c>
      <c r="C701" s="84" t="s">
        <v>97</v>
      </c>
      <c r="D701" s="84" t="s">
        <v>97</v>
      </c>
      <c r="E701" s="63"/>
      <c r="F701" s="86"/>
      <c r="G701" s="86" t="str">
        <f t="shared" si="6"/>
        <v/>
      </c>
      <c r="H701" s="86"/>
      <c r="I701" s="63"/>
      <c r="J701" s="63"/>
      <c r="K701" s="63"/>
      <c r="L701" s="63"/>
      <c r="M701" s="63"/>
      <c r="N701" s="63"/>
      <c r="O701" s="63"/>
      <c r="P701" s="63"/>
      <c r="Q701" s="63"/>
      <c r="R701" s="63"/>
      <c r="S701" s="63"/>
      <c r="T701" s="63"/>
      <c r="U701" s="63"/>
      <c r="V701" s="63"/>
      <c r="W701" s="63"/>
      <c r="X701" s="63"/>
      <c r="Y701" s="63"/>
      <c r="Z701" s="63"/>
    </row>
    <row r="702">
      <c r="A702" s="87"/>
      <c r="B702" s="84" t="s">
        <v>97</v>
      </c>
      <c r="C702" s="84" t="s">
        <v>97</v>
      </c>
      <c r="D702" s="84" t="s">
        <v>97</v>
      </c>
      <c r="E702" s="63"/>
      <c r="F702" s="86"/>
      <c r="G702" s="86" t="str">
        <f t="shared" si="6"/>
        <v/>
      </c>
      <c r="H702" s="86"/>
      <c r="I702" s="63"/>
      <c r="J702" s="63"/>
      <c r="K702" s="63"/>
      <c r="L702" s="63"/>
      <c r="M702" s="63"/>
      <c r="N702" s="63"/>
      <c r="O702" s="63"/>
      <c r="P702" s="63"/>
      <c r="Q702" s="63"/>
      <c r="R702" s="63"/>
      <c r="S702" s="63"/>
      <c r="T702" s="63"/>
      <c r="U702" s="63"/>
      <c r="V702" s="63"/>
      <c r="W702" s="63"/>
      <c r="X702" s="63"/>
      <c r="Y702" s="63"/>
      <c r="Z702" s="63"/>
    </row>
    <row r="703">
      <c r="A703" s="87"/>
      <c r="B703" s="84" t="s">
        <v>97</v>
      </c>
      <c r="C703" s="84" t="s">
        <v>97</v>
      </c>
      <c r="D703" s="84" t="s">
        <v>97</v>
      </c>
      <c r="E703" s="63"/>
      <c r="F703" s="86"/>
      <c r="G703" s="86" t="str">
        <f t="shared" si="6"/>
        <v/>
      </c>
      <c r="H703" s="86"/>
      <c r="I703" s="63"/>
      <c r="J703" s="63"/>
      <c r="K703" s="63"/>
      <c r="L703" s="63"/>
      <c r="M703" s="63"/>
      <c r="N703" s="63"/>
      <c r="O703" s="63"/>
      <c r="P703" s="63"/>
      <c r="Q703" s="63"/>
      <c r="R703" s="63"/>
      <c r="S703" s="63"/>
      <c r="T703" s="63"/>
      <c r="U703" s="63"/>
      <c r="V703" s="63"/>
      <c r="W703" s="63"/>
      <c r="X703" s="63"/>
      <c r="Y703" s="63"/>
      <c r="Z703" s="63"/>
    </row>
    <row r="704">
      <c r="A704" s="87"/>
      <c r="B704" s="84" t="s">
        <v>97</v>
      </c>
      <c r="C704" s="84" t="s">
        <v>97</v>
      </c>
      <c r="D704" s="84" t="s">
        <v>97</v>
      </c>
      <c r="E704" s="63"/>
      <c r="F704" s="86"/>
      <c r="G704" s="86" t="str">
        <f t="shared" si="6"/>
        <v/>
      </c>
      <c r="H704" s="86"/>
      <c r="I704" s="63"/>
      <c r="J704" s="63"/>
      <c r="K704" s="63"/>
      <c r="L704" s="63"/>
      <c r="M704" s="63"/>
      <c r="N704" s="63"/>
      <c r="O704" s="63"/>
      <c r="P704" s="63"/>
      <c r="Q704" s="63"/>
      <c r="R704" s="63"/>
      <c r="S704" s="63"/>
      <c r="T704" s="63"/>
      <c r="U704" s="63"/>
      <c r="V704" s="63"/>
      <c r="W704" s="63"/>
      <c r="X704" s="63"/>
      <c r="Y704" s="63"/>
      <c r="Z704" s="63"/>
    </row>
    <row r="705">
      <c r="A705" s="87"/>
      <c r="B705" s="84" t="s">
        <v>97</v>
      </c>
      <c r="C705" s="84" t="s">
        <v>97</v>
      </c>
      <c r="D705" s="84" t="s">
        <v>97</v>
      </c>
      <c r="E705" s="63"/>
      <c r="F705" s="86"/>
      <c r="G705" s="86" t="str">
        <f t="shared" si="6"/>
        <v/>
      </c>
      <c r="H705" s="86"/>
      <c r="I705" s="63"/>
      <c r="J705" s="63"/>
      <c r="K705" s="63"/>
      <c r="L705" s="63"/>
      <c r="M705" s="63"/>
      <c r="N705" s="63"/>
      <c r="O705" s="63"/>
      <c r="P705" s="63"/>
      <c r="Q705" s="63"/>
      <c r="R705" s="63"/>
      <c r="S705" s="63"/>
      <c r="T705" s="63"/>
      <c r="U705" s="63"/>
      <c r="V705" s="63"/>
      <c r="W705" s="63"/>
      <c r="X705" s="63"/>
      <c r="Y705" s="63"/>
      <c r="Z705" s="63"/>
    </row>
    <row r="706">
      <c r="A706" s="87"/>
      <c r="B706" s="84" t="s">
        <v>97</v>
      </c>
      <c r="C706" s="84" t="s">
        <v>97</v>
      </c>
      <c r="D706" s="84" t="s">
        <v>97</v>
      </c>
      <c r="E706" s="63"/>
      <c r="F706" s="86"/>
      <c r="G706" s="86" t="str">
        <f t="shared" si="6"/>
        <v/>
      </c>
      <c r="H706" s="86"/>
      <c r="I706" s="63"/>
      <c r="J706" s="63"/>
      <c r="K706" s="63"/>
      <c r="L706" s="63"/>
      <c r="M706" s="63"/>
      <c r="N706" s="63"/>
      <c r="O706" s="63"/>
      <c r="P706" s="63"/>
      <c r="Q706" s="63"/>
      <c r="R706" s="63"/>
      <c r="S706" s="63"/>
      <c r="T706" s="63"/>
      <c r="U706" s="63"/>
      <c r="V706" s="63"/>
      <c r="W706" s="63"/>
      <c r="X706" s="63"/>
      <c r="Y706" s="63"/>
      <c r="Z706" s="63"/>
    </row>
    <row r="707">
      <c r="A707" s="87"/>
      <c r="B707" s="84" t="s">
        <v>97</v>
      </c>
      <c r="C707" s="84" t="s">
        <v>97</v>
      </c>
      <c r="D707" s="84" t="s">
        <v>97</v>
      </c>
      <c r="E707" s="63"/>
      <c r="F707" s="86"/>
      <c r="G707" s="86" t="str">
        <f t="shared" si="6"/>
        <v/>
      </c>
      <c r="H707" s="86"/>
      <c r="I707" s="63"/>
      <c r="J707" s="63"/>
      <c r="K707" s="63"/>
      <c r="L707" s="63"/>
      <c r="M707" s="63"/>
      <c r="N707" s="63"/>
      <c r="O707" s="63"/>
      <c r="P707" s="63"/>
      <c r="Q707" s="63"/>
      <c r="R707" s="63"/>
      <c r="S707" s="63"/>
      <c r="T707" s="63"/>
      <c r="U707" s="63"/>
      <c r="V707" s="63"/>
      <c r="W707" s="63"/>
      <c r="X707" s="63"/>
      <c r="Y707" s="63"/>
      <c r="Z707" s="63"/>
    </row>
    <row r="708">
      <c r="A708" s="87"/>
      <c r="B708" s="84" t="s">
        <v>97</v>
      </c>
      <c r="C708" s="84" t="s">
        <v>97</v>
      </c>
      <c r="D708" s="84" t="s">
        <v>97</v>
      </c>
      <c r="E708" s="63"/>
      <c r="F708" s="86"/>
      <c r="G708" s="86" t="str">
        <f t="shared" si="6"/>
        <v/>
      </c>
      <c r="H708" s="86"/>
      <c r="I708" s="63"/>
      <c r="J708" s="63"/>
      <c r="K708" s="63"/>
      <c r="L708" s="63"/>
      <c r="M708" s="63"/>
      <c r="N708" s="63"/>
      <c r="O708" s="63"/>
      <c r="P708" s="63"/>
      <c r="Q708" s="63"/>
      <c r="R708" s="63"/>
      <c r="S708" s="63"/>
      <c r="T708" s="63"/>
      <c r="U708" s="63"/>
      <c r="V708" s="63"/>
      <c r="W708" s="63"/>
      <c r="X708" s="63"/>
      <c r="Y708" s="63"/>
      <c r="Z708" s="63"/>
    </row>
    <row r="709">
      <c r="A709" s="87"/>
      <c r="B709" s="84" t="s">
        <v>97</v>
      </c>
      <c r="C709" s="84" t="s">
        <v>97</v>
      </c>
      <c r="D709" s="84" t="s">
        <v>97</v>
      </c>
      <c r="E709" s="63"/>
      <c r="F709" s="86"/>
      <c r="G709" s="86" t="str">
        <f t="shared" si="6"/>
        <v/>
      </c>
      <c r="H709" s="86"/>
      <c r="I709" s="63"/>
      <c r="J709" s="63"/>
      <c r="K709" s="63"/>
      <c r="L709" s="63"/>
      <c r="M709" s="63"/>
      <c r="N709" s="63"/>
      <c r="O709" s="63"/>
      <c r="P709" s="63"/>
      <c r="Q709" s="63"/>
      <c r="R709" s="63"/>
      <c r="S709" s="63"/>
      <c r="T709" s="63"/>
      <c r="U709" s="63"/>
      <c r="V709" s="63"/>
      <c r="W709" s="63"/>
      <c r="X709" s="63"/>
      <c r="Y709" s="63"/>
      <c r="Z709" s="63"/>
    </row>
    <row r="710">
      <c r="A710" s="87"/>
      <c r="B710" s="84" t="s">
        <v>97</v>
      </c>
      <c r="C710" s="84" t="s">
        <v>97</v>
      </c>
      <c r="D710" s="84" t="s">
        <v>97</v>
      </c>
      <c r="E710" s="63"/>
      <c r="F710" s="86"/>
      <c r="G710" s="86" t="str">
        <f t="shared" si="6"/>
        <v/>
      </c>
      <c r="H710" s="86"/>
      <c r="I710" s="63"/>
      <c r="J710" s="63"/>
      <c r="K710" s="63"/>
      <c r="L710" s="63"/>
      <c r="M710" s="63"/>
      <c r="N710" s="63"/>
      <c r="O710" s="63"/>
      <c r="P710" s="63"/>
      <c r="Q710" s="63"/>
      <c r="R710" s="63"/>
      <c r="S710" s="63"/>
      <c r="T710" s="63"/>
      <c r="U710" s="63"/>
      <c r="V710" s="63"/>
      <c r="W710" s="63"/>
      <c r="X710" s="63"/>
      <c r="Y710" s="63"/>
      <c r="Z710" s="63"/>
    </row>
    <row r="711">
      <c r="A711" s="87"/>
      <c r="B711" s="84" t="s">
        <v>97</v>
      </c>
      <c r="C711" s="84" t="s">
        <v>97</v>
      </c>
      <c r="D711" s="84" t="s">
        <v>97</v>
      </c>
      <c r="E711" s="63"/>
      <c r="F711" s="86"/>
      <c r="G711" s="86" t="str">
        <f t="shared" si="6"/>
        <v/>
      </c>
      <c r="H711" s="86"/>
      <c r="I711" s="63"/>
      <c r="J711" s="63"/>
      <c r="K711" s="63"/>
      <c r="L711" s="63"/>
      <c r="M711" s="63"/>
      <c r="N711" s="63"/>
      <c r="O711" s="63"/>
      <c r="P711" s="63"/>
      <c r="Q711" s="63"/>
      <c r="R711" s="63"/>
      <c r="S711" s="63"/>
      <c r="T711" s="63"/>
      <c r="U711" s="63"/>
      <c r="V711" s="63"/>
      <c r="W711" s="63"/>
      <c r="X711" s="63"/>
      <c r="Y711" s="63"/>
      <c r="Z711" s="63"/>
    </row>
    <row r="712">
      <c r="A712" s="87"/>
      <c r="B712" s="84" t="s">
        <v>97</v>
      </c>
      <c r="C712" s="84" t="s">
        <v>97</v>
      </c>
      <c r="D712" s="84" t="s">
        <v>97</v>
      </c>
      <c r="E712" s="63"/>
      <c r="F712" s="86"/>
      <c r="G712" s="86" t="str">
        <f t="shared" si="6"/>
        <v/>
      </c>
      <c r="H712" s="86"/>
      <c r="I712" s="63"/>
      <c r="J712" s="63"/>
      <c r="K712" s="63"/>
      <c r="L712" s="63"/>
      <c r="M712" s="63"/>
      <c r="N712" s="63"/>
      <c r="O712" s="63"/>
      <c r="P712" s="63"/>
      <c r="Q712" s="63"/>
      <c r="R712" s="63"/>
      <c r="S712" s="63"/>
      <c r="T712" s="63"/>
      <c r="U712" s="63"/>
      <c r="V712" s="63"/>
      <c r="W712" s="63"/>
      <c r="X712" s="63"/>
      <c r="Y712" s="63"/>
      <c r="Z712" s="63"/>
    </row>
    <row r="713">
      <c r="A713" s="87"/>
      <c r="B713" s="84" t="s">
        <v>97</v>
      </c>
      <c r="C713" s="84" t="s">
        <v>97</v>
      </c>
      <c r="D713" s="84" t="s">
        <v>97</v>
      </c>
      <c r="E713" s="63"/>
      <c r="F713" s="86"/>
      <c r="G713" s="86" t="str">
        <f t="shared" si="6"/>
        <v/>
      </c>
      <c r="H713" s="86"/>
      <c r="I713" s="63"/>
      <c r="J713" s="63"/>
      <c r="K713" s="63"/>
      <c r="L713" s="63"/>
      <c r="M713" s="63"/>
      <c r="N713" s="63"/>
      <c r="O713" s="63"/>
      <c r="P713" s="63"/>
      <c r="Q713" s="63"/>
      <c r="R713" s="63"/>
      <c r="S713" s="63"/>
      <c r="T713" s="63"/>
      <c r="U713" s="63"/>
      <c r="V713" s="63"/>
      <c r="W713" s="63"/>
      <c r="X713" s="63"/>
      <c r="Y713" s="63"/>
      <c r="Z713" s="63"/>
    </row>
    <row r="714">
      <c r="A714" s="87"/>
      <c r="B714" s="84" t="s">
        <v>97</v>
      </c>
      <c r="C714" s="84" t="s">
        <v>97</v>
      </c>
      <c r="D714" s="84" t="s">
        <v>97</v>
      </c>
      <c r="E714" s="63"/>
      <c r="F714" s="86"/>
      <c r="G714" s="86" t="str">
        <f t="shared" si="6"/>
        <v/>
      </c>
      <c r="H714" s="86"/>
      <c r="I714" s="63"/>
      <c r="J714" s="63"/>
      <c r="K714" s="63"/>
      <c r="L714" s="63"/>
      <c r="M714" s="63"/>
      <c r="N714" s="63"/>
      <c r="O714" s="63"/>
      <c r="P714" s="63"/>
      <c r="Q714" s="63"/>
      <c r="R714" s="63"/>
      <c r="S714" s="63"/>
      <c r="T714" s="63"/>
      <c r="U714" s="63"/>
      <c r="V714" s="63"/>
      <c r="W714" s="63"/>
      <c r="X714" s="63"/>
      <c r="Y714" s="63"/>
      <c r="Z714" s="63"/>
    </row>
    <row r="715">
      <c r="A715" s="87"/>
      <c r="B715" s="84" t="s">
        <v>97</v>
      </c>
      <c r="C715" s="84" t="s">
        <v>97</v>
      </c>
      <c r="D715" s="84" t="s">
        <v>97</v>
      </c>
      <c r="E715" s="63"/>
      <c r="F715" s="86"/>
      <c r="G715" s="86" t="str">
        <f t="shared" si="6"/>
        <v/>
      </c>
      <c r="H715" s="86"/>
      <c r="I715" s="63"/>
      <c r="J715" s="63"/>
      <c r="K715" s="63"/>
      <c r="L715" s="63"/>
      <c r="M715" s="63"/>
      <c r="N715" s="63"/>
      <c r="O715" s="63"/>
      <c r="P715" s="63"/>
      <c r="Q715" s="63"/>
      <c r="R715" s="63"/>
      <c r="S715" s="63"/>
      <c r="T715" s="63"/>
      <c r="U715" s="63"/>
      <c r="V715" s="63"/>
      <c r="W715" s="63"/>
      <c r="X715" s="63"/>
      <c r="Y715" s="63"/>
      <c r="Z715" s="63"/>
    </row>
    <row r="716">
      <c r="A716" s="87"/>
      <c r="B716" s="84" t="s">
        <v>97</v>
      </c>
      <c r="C716" s="84" t="s">
        <v>97</v>
      </c>
      <c r="D716" s="84" t="s">
        <v>97</v>
      </c>
      <c r="E716" s="63"/>
      <c r="F716" s="86"/>
      <c r="G716" s="86" t="str">
        <f t="shared" si="6"/>
        <v/>
      </c>
      <c r="H716" s="86"/>
      <c r="I716" s="63"/>
      <c r="J716" s="63"/>
      <c r="K716" s="63"/>
      <c r="L716" s="63"/>
      <c r="M716" s="63"/>
      <c r="N716" s="63"/>
      <c r="O716" s="63"/>
      <c r="P716" s="63"/>
      <c r="Q716" s="63"/>
      <c r="R716" s="63"/>
      <c r="S716" s="63"/>
      <c r="T716" s="63"/>
      <c r="U716" s="63"/>
      <c r="V716" s="63"/>
      <c r="W716" s="63"/>
      <c r="X716" s="63"/>
      <c r="Y716" s="63"/>
      <c r="Z716" s="63"/>
    </row>
    <row r="717">
      <c r="A717" s="87"/>
      <c r="B717" s="84" t="s">
        <v>97</v>
      </c>
      <c r="C717" s="84" t="s">
        <v>97</v>
      </c>
      <c r="D717" s="84" t="s">
        <v>97</v>
      </c>
      <c r="E717" s="63"/>
      <c r="F717" s="86"/>
      <c r="G717" s="86" t="str">
        <f t="shared" si="6"/>
        <v/>
      </c>
      <c r="H717" s="86"/>
      <c r="I717" s="63"/>
      <c r="J717" s="63"/>
      <c r="K717" s="63"/>
      <c r="L717" s="63"/>
      <c r="M717" s="63"/>
      <c r="N717" s="63"/>
      <c r="O717" s="63"/>
      <c r="P717" s="63"/>
      <c r="Q717" s="63"/>
      <c r="R717" s="63"/>
      <c r="S717" s="63"/>
      <c r="T717" s="63"/>
      <c r="U717" s="63"/>
      <c r="V717" s="63"/>
      <c r="W717" s="63"/>
      <c r="X717" s="63"/>
      <c r="Y717" s="63"/>
      <c r="Z717" s="63"/>
    </row>
    <row r="718">
      <c r="A718" s="87"/>
      <c r="B718" s="84" t="s">
        <v>97</v>
      </c>
      <c r="C718" s="84" t="s">
        <v>97</v>
      </c>
      <c r="D718" s="84" t="s">
        <v>97</v>
      </c>
      <c r="E718" s="63"/>
      <c r="F718" s="86"/>
      <c r="G718" s="86" t="str">
        <f t="shared" si="6"/>
        <v/>
      </c>
      <c r="H718" s="86"/>
      <c r="I718" s="63"/>
      <c r="J718" s="63"/>
      <c r="K718" s="63"/>
      <c r="L718" s="63"/>
      <c r="M718" s="63"/>
      <c r="N718" s="63"/>
      <c r="O718" s="63"/>
      <c r="P718" s="63"/>
      <c r="Q718" s="63"/>
      <c r="R718" s="63"/>
      <c r="S718" s="63"/>
      <c r="T718" s="63"/>
      <c r="U718" s="63"/>
      <c r="V718" s="63"/>
      <c r="W718" s="63"/>
      <c r="X718" s="63"/>
      <c r="Y718" s="63"/>
      <c r="Z718" s="63"/>
    </row>
    <row r="719">
      <c r="A719" s="87"/>
      <c r="B719" s="84" t="s">
        <v>97</v>
      </c>
      <c r="C719" s="84" t="s">
        <v>97</v>
      </c>
      <c r="D719" s="84" t="s">
        <v>97</v>
      </c>
      <c r="E719" s="63"/>
      <c r="F719" s="86"/>
      <c r="G719" s="86" t="str">
        <f t="shared" si="6"/>
        <v/>
      </c>
      <c r="H719" s="86"/>
      <c r="I719" s="63"/>
      <c r="J719" s="63"/>
      <c r="K719" s="63"/>
      <c r="L719" s="63"/>
      <c r="M719" s="63"/>
      <c r="N719" s="63"/>
      <c r="O719" s="63"/>
      <c r="P719" s="63"/>
      <c r="Q719" s="63"/>
      <c r="R719" s="63"/>
      <c r="S719" s="63"/>
      <c r="T719" s="63"/>
      <c r="U719" s="63"/>
      <c r="V719" s="63"/>
      <c r="W719" s="63"/>
      <c r="X719" s="63"/>
      <c r="Y719" s="63"/>
      <c r="Z719" s="63"/>
    </row>
    <row r="720">
      <c r="A720" s="87"/>
      <c r="B720" s="84" t="s">
        <v>97</v>
      </c>
      <c r="C720" s="84" t="s">
        <v>97</v>
      </c>
      <c r="D720" s="84" t="s">
        <v>97</v>
      </c>
      <c r="E720" s="63"/>
      <c r="F720" s="86"/>
      <c r="G720" s="86" t="str">
        <f t="shared" si="6"/>
        <v/>
      </c>
      <c r="H720" s="86"/>
      <c r="I720" s="63"/>
      <c r="J720" s="63"/>
      <c r="K720" s="63"/>
      <c r="L720" s="63"/>
      <c r="M720" s="63"/>
      <c r="N720" s="63"/>
      <c r="O720" s="63"/>
      <c r="P720" s="63"/>
      <c r="Q720" s="63"/>
      <c r="R720" s="63"/>
      <c r="S720" s="63"/>
      <c r="T720" s="63"/>
      <c r="U720" s="63"/>
      <c r="V720" s="63"/>
      <c r="W720" s="63"/>
      <c r="X720" s="63"/>
      <c r="Y720" s="63"/>
      <c r="Z720" s="63"/>
    </row>
    <row r="721">
      <c r="A721" s="87"/>
      <c r="B721" s="84" t="s">
        <v>97</v>
      </c>
      <c r="C721" s="84" t="s">
        <v>97</v>
      </c>
      <c r="D721" s="84" t="s">
        <v>97</v>
      </c>
      <c r="E721" s="63"/>
      <c r="F721" s="86"/>
      <c r="G721" s="86" t="str">
        <f t="shared" si="6"/>
        <v/>
      </c>
      <c r="H721" s="86"/>
      <c r="I721" s="63"/>
      <c r="J721" s="63"/>
      <c r="K721" s="63"/>
      <c r="L721" s="63"/>
      <c r="M721" s="63"/>
      <c r="N721" s="63"/>
      <c r="O721" s="63"/>
      <c r="P721" s="63"/>
      <c r="Q721" s="63"/>
      <c r="R721" s="63"/>
      <c r="S721" s="63"/>
      <c r="T721" s="63"/>
      <c r="U721" s="63"/>
      <c r="V721" s="63"/>
      <c r="W721" s="63"/>
      <c r="X721" s="63"/>
      <c r="Y721" s="63"/>
      <c r="Z721" s="63"/>
    </row>
    <row r="722">
      <c r="A722" s="87"/>
      <c r="B722" s="84" t="s">
        <v>97</v>
      </c>
      <c r="C722" s="84" t="s">
        <v>97</v>
      </c>
      <c r="D722" s="84" t="s">
        <v>97</v>
      </c>
      <c r="E722" s="63"/>
      <c r="F722" s="86"/>
      <c r="G722" s="86" t="str">
        <f t="shared" si="6"/>
        <v/>
      </c>
      <c r="H722" s="86"/>
      <c r="I722" s="63"/>
      <c r="J722" s="63"/>
      <c r="K722" s="63"/>
      <c r="L722" s="63"/>
      <c r="M722" s="63"/>
      <c r="N722" s="63"/>
      <c r="O722" s="63"/>
      <c r="P722" s="63"/>
      <c r="Q722" s="63"/>
      <c r="R722" s="63"/>
      <c r="S722" s="63"/>
      <c r="T722" s="63"/>
      <c r="U722" s="63"/>
      <c r="V722" s="63"/>
      <c r="W722" s="63"/>
      <c r="X722" s="63"/>
      <c r="Y722" s="63"/>
      <c r="Z722" s="63"/>
    </row>
    <row r="723">
      <c r="A723" s="87"/>
      <c r="B723" s="84" t="s">
        <v>97</v>
      </c>
      <c r="C723" s="84" t="s">
        <v>97</v>
      </c>
      <c r="D723" s="84" t="s">
        <v>97</v>
      </c>
      <c r="E723" s="63"/>
      <c r="F723" s="86"/>
      <c r="G723" s="86" t="str">
        <f t="shared" si="6"/>
        <v/>
      </c>
      <c r="H723" s="86"/>
      <c r="I723" s="63"/>
      <c r="J723" s="63"/>
      <c r="K723" s="63"/>
      <c r="L723" s="63"/>
      <c r="M723" s="63"/>
      <c r="N723" s="63"/>
      <c r="O723" s="63"/>
      <c r="P723" s="63"/>
      <c r="Q723" s="63"/>
      <c r="R723" s="63"/>
      <c r="S723" s="63"/>
      <c r="T723" s="63"/>
      <c r="U723" s="63"/>
      <c r="V723" s="63"/>
      <c r="W723" s="63"/>
      <c r="X723" s="63"/>
      <c r="Y723" s="63"/>
      <c r="Z723" s="63"/>
    </row>
    <row r="724">
      <c r="A724" s="87"/>
      <c r="B724" s="84" t="s">
        <v>97</v>
      </c>
      <c r="C724" s="84" t="s">
        <v>97</v>
      </c>
      <c r="D724" s="84" t="s">
        <v>97</v>
      </c>
      <c r="E724" s="63"/>
      <c r="F724" s="86"/>
      <c r="G724" s="86" t="str">
        <f t="shared" si="6"/>
        <v/>
      </c>
      <c r="H724" s="86"/>
      <c r="I724" s="63"/>
      <c r="J724" s="63"/>
      <c r="K724" s="63"/>
      <c r="L724" s="63"/>
      <c r="M724" s="63"/>
      <c r="N724" s="63"/>
      <c r="O724" s="63"/>
      <c r="P724" s="63"/>
      <c r="Q724" s="63"/>
      <c r="R724" s="63"/>
      <c r="S724" s="63"/>
      <c r="T724" s="63"/>
      <c r="U724" s="63"/>
      <c r="V724" s="63"/>
      <c r="W724" s="63"/>
      <c r="X724" s="63"/>
      <c r="Y724" s="63"/>
      <c r="Z724" s="63"/>
    </row>
    <row r="725">
      <c r="A725" s="87"/>
      <c r="B725" s="84" t="s">
        <v>97</v>
      </c>
      <c r="C725" s="84" t="s">
        <v>97</v>
      </c>
      <c r="D725" s="84" t="s">
        <v>97</v>
      </c>
      <c r="E725" s="63"/>
      <c r="F725" s="86"/>
      <c r="G725" s="86" t="str">
        <f t="shared" si="6"/>
        <v/>
      </c>
      <c r="H725" s="86"/>
      <c r="I725" s="63"/>
      <c r="J725" s="63"/>
      <c r="K725" s="63"/>
      <c r="L725" s="63"/>
      <c r="M725" s="63"/>
      <c r="N725" s="63"/>
      <c r="O725" s="63"/>
      <c r="P725" s="63"/>
      <c r="Q725" s="63"/>
      <c r="R725" s="63"/>
      <c r="S725" s="63"/>
      <c r="T725" s="63"/>
      <c r="U725" s="63"/>
      <c r="V725" s="63"/>
      <c r="W725" s="63"/>
      <c r="X725" s="63"/>
      <c r="Y725" s="63"/>
      <c r="Z725" s="63"/>
    </row>
    <row r="726">
      <c r="A726" s="87"/>
      <c r="B726" s="84" t="s">
        <v>97</v>
      </c>
      <c r="C726" s="84" t="s">
        <v>97</v>
      </c>
      <c r="D726" s="84" t="s">
        <v>97</v>
      </c>
      <c r="E726" s="63"/>
      <c r="F726" s="86"/>
      <c r="G726" s="86" t="str">
        <f t="shared" si="6"/>
        <v/>
      </c>
      <c r="H726" s="86"/>
      <c r="I726" s="63"/>
      <c r="J726" s="63"/>
      <c r="K726" s="63"/>
      <c r="L726" s="63"/>
      <c r="M726" s="63"/>
      <c r="N726" s="63"/>
      <c r="O726" s="63"/>
      <c r="P726" s="63"/>
      <c r="Q726" s="63"/>
      <c r="R726" s="63"/>
      <c r="S726" s="63"/>
      <c r="T726" s="63"/>
      <c r="U726" s="63"/>
      <c r="V726" s="63"/>
      <c r="W726" s="63"/>
      <c r="X726" s="63"/>
      <c r="Y726" s="63"/>
      <c r="Z726" s="63"/>
    </row>
    <row r="727">
      <c r="A727" s="87"/>
      <c r="B727" s="84" t="s">
        <v>97</v>
      </c>
      <c r="C727" s="84" t="s">
        <v>97</v>
      </c>
      <c r="D727" s="84" t="s">
        <v>97</v>
      </c>
      <c r="E727" s="63"/>
      <c r="F727" s="86"/>
      <c r="G727" s="86" t="str">
        <f t="shared" si="6"/>
        <v/>
      </c>
      <c r="H727" s="86"/>
      <c r="I727" s="63"/>
      <c r="J727" s="63"/>
      <c r="K727" s="63"/>
      <c r="L727" s="63"/>
      <c r="M727" s="63"/>
      <c r="N727" s="63"/>
      <c r="O727" s="63"/>
      <c r="P727" s="63"/>
      <c r="Q727" s="63"/>
      <c r="R727" s="63"/>
      <c r="S727" s="63"/>
      <c r="T727" s="63"/>
      <c r="U727" s="63"/>
      <c r="V727" s="63"/>
      <c r="W727" s="63"/>
      <c r="X727" s="63"/>
      <c r="Y727" s="63"/>
      <c r="Z727" s="63"/>
    </row>
    <row r="728">
      <c r="A728" s="87"/>
      <c r="B728" s="84" t="s">
        <v>97</v>
      </c>
      <c r="C728" s="84" t="s">
        <v>97</v>
      </c>
      <c r="D728" s="84" t="s">
        <v>97</v>
      </c>
      <c r="E728" s="63"/>
      <c r="F728" s="86"/>
      <c r="G728" s="86" t="str">
        <f t="shared" si="6"/>
        <v/>
      </c>
      <c r="H728" s="86"/>
      <c r="I728" s="63"/>
      <c r="J728" s="63"/>
      <c r="K728" s="63"/>
      <c r="L728" s="63"/>
      <c r="M728" s="63"/>
      <c r="N728" s="63"/>
      <c r="O728" s="63"/>
      <c r="P728" s="63"/>
      <c r="Q728" s="63"/>
      <c r="R728" s="63"/>
      <c r="S728" s="63"/>
      <c r="T728" s="63"/>
      <c r="U728" s="63"/>
      <c r="V728" s="63"/>
      <c r="W728" s="63"/>
      <c r="X728" s="63"/>
      <c r="Y728" s="63"/>
      <c r="Z728" s="63"/>
    </row>
    <row r="729">
      <c r="A729" s="87"/>
      <c r="B729" s="84" t="s">
        <v>97</v>
      </c>
      <c r="C729" s="84" t="s">
        <v>97</v>
      </c>
      <c r="D729" s="84" t="s">
        <v>97</v>
      </c>
      <c r="E729" s="63"/>
      <c r="F729" s="86"/>
      <c r="G729" s="86" t="str">
        <f t="shared" si="6"/>
        <v/>
      </c>
      <c r="H729" s="86"/>
      <c r="I729" s="63"/>
      <c r="J729" s="63"/>
      <c r="K729" s="63"/>
      <c r="L729" s="63"/>
      <c r="M729" s="63"/>
      <c r="N729" s="63"/>
      <c r="O729" s="63"/>
      <c r="P729" s="63"/>
      <c r="Q729" s="63"/>
      <c r="R729" s="63"/>
      <c r="S729" s="63"/>
      <c r="T729" s="63"/>
      <c r="U729" s="63"/>
      <c r="V729" s="63"/>
      <c r="W729" s="63"/>
      <c r="X729" s="63"/>
      <c r="Y729" s="63"/>
      <c r="Z729" s="63"/>
    </row>
    <row r="730">
      <c r="A730" s="87"/>
      <c r="B730" s="84" t="s">
        <v>97</v>
      </c>
      <c r="C730" s="84" t="s">
        <v>97</v>
      </c>
      <c r="D730" s="84" t="s">
        <v>97</v>
      </c>
      <c r="E730" s="63"/>
      <c r="F730" s="86"/>
      <c r="G730" s="86" t="str">
        <f t="shared" si="6"/>
        <v/>
      </c>
      <c r="H730" s="86"/>
      <c r="I730" s="63"/>
      <c r="J730" s="63"/>
      <c r="K730" s="63"/>
      <c r="L730" s="63"/>
      <c r="M730" s="63"/>
      <c r="N730" s="63"/>
      <c r="O730" s="63"/>
      <c r="P730" s="63"/>
      <c r="Q730" s="63"/>
      <c r="R730" s="63"/>
      <c r="S730" s="63"/>
      <c r="T730" s="63"/>
      <c r="U730" s="63"/>
      <c r="V730" s="63"/>
      <c r="W730" s="63"/>
      <c r="X730" s="63"/>
      <c r="Y730" s="63"/>
      <c r="Z730" s="63"/>
    </row>
    <row r="731">
      <c r="A731" s="87"/>
      <c r="B731" s="84" t="s">
        <v>97</v>
      </c>
      <c r="C731" s="84" t="s">
        <v>97</v>
      </c>
      <c r="D731" s="84" t="s">
        <v>97</v>
      </c>
      <c r="E731" s="63"/>
      <c r="F731" s="86"/>
      <c r="G731" s="86" t="str">
        <f t="shared" si="6"/>
        <v/>
      </c>
      <c r="H731" s="86"/>
      <c r="I731" s="63"/>
      <c r="J731" s="63"/>
      <c r="K731" s="63"/>
      <c r="L731" s="63"/>
      <c r="M731" s="63"/>
      <c r="N731" s="63"/>
      <c r="O731" s="63"/>
      <c r="P731" s="63"/>
      <c r="Q731" s="63"/>
      <c r="R731" s="63"/>
      <c r="S731" s="63"/>
      <c r="T731" s="63"/>
      <c r="U731" s="63"/>
      <c r="V731" s="63"/>
      <c r="W731" s="63"/>
      <c r="X731" s="63"/>
      <c r="Y731" s="63"/>
      <c r="Z731" s="63"/>
    </row>
    <row r="732">
      <c r="A732" s="87"/>
      <c r="B732" s="84" t="s">
        <v>97</v>
      </c>
      <c r="C732" s="84" t="s">
        <v>97</v>
      </c>
      <c r="D732" s="84" t="s">
        <v>97</v>
      </c>
      <c r="E732" s="63"/>
      <c r="F732" s="86"/>
      <c r="G732" s="86" t="str">
        <f t="shared" si="6"/>
        <v/>
      </c>
      <c r="H732" s="86"/>
      <c r="I732" s="63"/>
      <c r="J732" s="63"/>
      <c r="K732" s="63"/>
      <c r="L732" s="63"/>
      <c r="M732" s="63"/>
      <c r="N732" s="63"/>
      <c r="O732" s="63"/>
      <c r="P732" s="63"/>
      <c r="Q732" s="63"/>
      <c r="R732" s="63"/>
      <c r="S732" s="63"/>
      <c r="T732" s="63"/>
      <c r="U732" s="63"/>
      <c r="V732" s="63"/>
      <c r="W732" s="63"/>
      <c r="X732" s="63"/>
      <c r="Y732" s="63"/>
      <c r="Z732" s="63"/>
    </row>
    <row r="733">
      <c r="A733" s="87"/>
      <c r="B733" s="84" t="s">
        <v>97</v>
      </c>
      <c r="C733" s="84" t="s">
        <v>97</v>
      </c>
      <c r="D733" s="84" t="s">
        <v>97</v>
      </c>
      <c r="E733" s="63"/>
      <c r="F733" s="86"/>
      <c r="G733" s="86" t="str">
        <f t="shared" si="6"/>
        <v/>
      </c>
      <c r="H733" s="86"/>
      <c r="I733" s="63"/>
      <c r="J733" s="63"/>
      <c r="K733" s="63"/>
      <c r="L733" s="63"/>
      <c r="M733" s="63"/>
      <c r="N733" s="63"/>
      <c r="O733" s="63"/>
      <c r="P733" s="63"/>
      <c r="Q733" s="63"/>
      <c r="R733" s="63"/>
      <c r="S733" s="63"/>
      <c r="T733" s="63"/>
      <c r="U733" s="63"/>
      <c r="V733" s="63"/>
      <c r="W733" s="63"/>
      <c r="X733" s="63"/>
      <c r="Y733" s="63"/>
      <c r="Z733" s="63"/>
    </row>
    <row r="734">
      <c r="A734" s="87"/>
      <c r="B734" s="84" t="s">
        <v>97</v>
      </c>
      <c r="C734" s="84" t="s">
        <v>97</v>
      </c>
      <c r="D734" s="84" t="s">
        <v>97</v>
      </c>
      <c r="E734" s="63"/>
      <c r="F734" s="86"/>
      <c r="G734" s="86" t="str">
        <f t="shared" si="6"/>
        <v/>
      </c>
      <c r="H734" s="86"/>
      <c r="I734" s="63"/>
      <c r="J734" s="63"/>
      <c r="K734" s="63"/>
      <c r="L734" s="63"/>
      <c r="M734" s="63"/>
      <c r="N734" s="63"/>
      <c r="O734" s="63"/>
      <c r="P734" s="63"/>
      <c r="Q734" s="63"/>
      <c r="R734" s="63"/>
      <c r="S734" s="63"/>
      <c r="T734" s="63"/>
      <c r="U734" s="63"/>
      <c r="V734" s="63"/>
      <c r="W734" s="63"/>
      <c r="X734" s="63"/>
      <c r="Y734" s="63"/>
      <c r="Z734" s="63"/>
    </row>
    <row r="735">
      <c r="A735" s="87"/>
      <c r="B735" s="84" t="s">
        <v>97</v>
      </c>
      <c r="C735" s="84" t="s">
        <v>97</v>
      </c>
      <c r="D735" s="84" t="s">
        <v>97</v>
      </c>
      <c r="E735" s="63"/>
      <c r="F735" s="86"/>
      <c r="G735" s="86" t="str">
        <f t="shared" si="6"/>
        <v/>
      </c>
      <c r="H735" s="86"/>
      <c r="I735" s="63"/>
      <c r="J735" s="63"/>
      <c r="K735" s="63"/>
      <c r="L735" s="63"/>
      <c r="M735" s="63"/>
      <c r="N735" s="63"/>
      <c r="O735" s="63"/>
      <c r="P735" s="63"/>
      <c r="Q735" s="63"/>
      <c r="R735" s="63"/>
      <c r="S735" s="63"/>
      <c r="T735" s="63"/>
      <c r="U735" s="63"/>
      <c r="V735" s="63"/>
      <c r="W735" s="63"/>
      <c r="X735" s="63"/>
      <c r="Y735" s="63"/>
      <c r="Z735" s="63"/>
    </row>
    <row r="736">
      <c r="A736" s="87"/>
      <c r="B736" s="84" t="s">
        <v>97</v>
      </c>
      <c r="C736" s="84" t="s">
        <v>97</v>
      </c>
      <c r="D736" s="84" t="s">
        <v>97</v>
      </c>
      <c r="E736" s="63"/>
      <c r="F736" s="86"/>
      <c r="G736" s="86" t="str">
        <f t="shared" si="6"/>
        <v/>
      </c>
      <c r="H736" s="86"/>
      <c r="I736" s="63"/>
      <c r="J736" s="63"/>
      <c r="K736" s="63"/>
      <c r="L736" s="63"/>
      <c r="M736" s="63"/>
      <c r="N736" s="63"/>
      <c r="O736" s="63"/>
      <c r="P736" s="63"/>
      <c r="Q736" s="63"/>
      <c r="R736" s="63"/>
      <c r="S736" s="63"/>
      <c r="T736" s="63"/>
      <c r="U736" s="63"/>
      <c r="V736" s="63"/>
      <c r="W736" s="63"/>
      <c r="X736" s="63"/>
      <c r="Y736" s="63"/>
      <c r="Z736" s="63"/>
    </row>
    <row r="737">
      <c r="A737" s="87"/>
      <c r="B737" s="84" t="s">
        <v>97</v>
      </c>
      <c r="C737" s="84" t="s">
        <v>97</v>
      </c>
      <c r="D737" s="84" t="s">
        <v>97</v>
      </c>
      <c r="E737" s="63"/>
      <c r="F737" s="86"/>
      <c r="G737" s="86" t="str">
        <f t="shared" si="6"/>
        <v/>
      </c>
      <c r="H737" s="86"/>
      <c r="I737" s="63"/>
      <c r="J737" s="63"/>
      <c r="K737" s="63"/>
      <c r="L737" s="63"/>
      <c r="M737" s="63"/>
      <c r="N737" s="63"/>
      <c r="O737" s="63"/>
      <c r="P737" s="63"/>
      <c r="Q737" s="63"/>
      <c r="R737" s="63"/>
      <c r="S737" s="63"/>
      <c r="T737" s="63"/>
      <c r="U737" s="63"/>
      <c r="V737" s="63"/>
      <c r="W737" s="63"/>
      <c r="X737" s="63"/>
      <c r="Y737" s="63"/>
      <c r="Z737" s="63"/>
    </row>
    <row r="738">
      <c r="A738" s="87"/>
      <c r="B738" s="84" t="s">
        <v>97</v>
      </c>
      <c r="C738" s="84" t="s">
        <v>97</v>
      </c>
      <c r="D738" s="84" t="s">
        <v>97</v>
      </c>
      <c r="E738" s="63"/>
      <c r="F738" s="86"/>
      <c r="G738" s="86" t="str">
        <f t="shared" si="6"/>
        <v/>
      </c>
      <c r="H738" s="86"/>
      <c r="I738" s="63"/>
      <c r="J738" s="63"/>
      <c r="K738" s="63"/>
      <c r="L738" s="63"/>
      <c r="M738" s="63"/>
      <c r="N738" s="63"/>
      <c r="O738" s="63"/>
      <c r="P738" s="63"/>
      <c r="Q738" s="63"/>
      <c r="R738" s="63"/>
      <c r="S738" s="63"/>
      <c r="T738" s="63"/>
      <c r="U738" s="63"/>
      <c r="V738" s="63"/>
      <c r="W738" s="63"/>
      <c r="X738" s="63"/>
      <c r="Y738" s="63"/>
      <c r="Z738" s="63"/>
    </row>
    <row r="739">
      <c r="A739" s="87"/>
      <c r="B739" s="84" t="s">
        <v>97</v>
      </c>
      <c r="C739" s="84" t="s">
        <v>97</v>
      </c>
      <c r="D739" s="84" t="s">
        <v>97</v>
      </c>
      <c r="E739" s="63"/>
      <c r="F739" s="86"/>
      <c r="G739" s="86" t="str">
        <f t="shared" si="6"/>
        <v/>
      </c>
      <c r="H739" s="86"/>
      <c r="I739" s="63"/>
      <c r="J739" s="63"/>
      <c r="K739" s="63"/>
      <c r="L739" s="63"/>
      <c r="M739" s="63"/>
      <c r="N739" s="63"/>
      <c r="O739" s="63"/>
      <c r="P739" s="63"/>
      <c r="Q739" s="63"/>
      <c r="R739" s="63"/>
      <c r="S739" s="63"/>
      <c r="T739" s="63"/>
      <c r="U739" s="63"/>
      <c r="V739" s="63"/>
      <c r="W739" s="63"/>
      <c r="X739" s="63"/>
      <c r="Y739" s="63"/>
      <c r="Z739" s="63"/>
    </row>
    <row r="740">
      <c r="A740" s="87"/>
      <c r="B740" s="84" t="s">
        <v>97</v>
      </c>
      <c r="C740" s="84" t="s">
        <v>97</v>
      </c>
      <c r="D740" s="84" t="s">
        <v>97</v>
      </c>
      <c r="E740" s="63"/>
      <c r="F740" s="86"/>
      <c r="G740" s="86" t="str">
        <f t="shared" si="6"/>
        <v/>
      </c>
      <c r="H740" s="86"/>
      <c r="I740" s="63"/>
      <c r="J740" s="63"/>
      <c r="K740" s="63"/>
      <c r="L740" s="63"/>
      <c r="M740" s="63"/>
      <c r="N740" s="63"/>
      <c r="O740" s="63"/>
      <c r="P740" s="63"/>
      <c r="Q740" s="63"/>
      <c r="R740" s="63"/>
      <c r="S740" s="63"/>
      <c r="T740" s="63"/>
      <c r="U740" s="63"/>
      <c r="V740" s="63"/>
      <c r="W740" s="63"/>
      <c r="X740" s="63"/>
      <c r="Y740" s="63"/>
      <c r="Z740" s="63"/>
    </row>
    <row r="741">
      <c r="A741" s="87"/>
      <c r="B741" s="84" t="s">
        <v>97</v>
      </c>
      <c r="C741" s="84" t="s">
        <v>97</v>
      </c>
      <c r="D741" s="84" t="s">
        <v>97</v>
      </c>
      <c r="E741" s="63"/>
      <c r="F741" s="86"/>
      <c r="G741" s="86" t="str">
        <f t="shared" si="6"/>
        <v/>
      </c>
      <c r="H741" s="86"/>
      <c r="I741" s="63"/>
      <c r="J741" s="63"/>
      <c r="K741" s="63"/>
      <c r="L741" s="63"/>
      <c r="M741" s="63"/>
      <c r="N741" s="63"/>
      <c r="O741" s="63"/>
      <c r="P741" s="63"/>
      <c r="Q741" s="63"/>
      <c r="R741" s="63"/>
      <c r="S741" s="63"/>
      <c r="T741" s="63"/>
      <c r="U741" s="63"/>
      <c r="V741" s="63"/>
      <c r="W741" s="63"/>
      <c r="X741" s="63"/>
      <c r="Y741" s="63"/>
      <c r="Z741" s="63"/>
    </row>
    <row r="742">
      <c r="A742" s="87"/>
      <c r="B742" s="84" t="s">
        <v>97</v>
      </c>
      <c r="C742" s="84" t="s">
        <v>97</v>
      </c>
      <c r="D742" s="84" t="s">
        <v>97</v>
      </c>
      <c r="E742" s="63"/>
      <c r="F742" s="86"/>
      <c r="G742" s="86" t="str">
        <f t="shared" si="6"/>
        <v/>
      </c>
      <c r="H742" s="86"/>
      <c r="I742" s="63"/>
      <c r="J742" s="63"/>
      <c r="K742" s="63"/>
      <c r="L742" s="63"/>
      <c r="M742" s="63"/>
      <c r="N742" s="63"/>
      <c r="O742" s="63"/>
      <c r="P742" s="63"/>
      <c r="Q742" s="63"/>
      <c r="R742" s="63"/>
      <c r="S742" s="63"/>
      <c r="T742" s="63"/>
      <c r="U742" s="63"/>
      <c r="V742" s="63"/>
      <c r="W742" s="63"/>
      <c r="X742" s="63"/>
      <c r="Y742" s="63"/>
      <c r="Z742" s="63"/>
    </row>
    <row r="743">
      <c r="A743" s="87"/>
      <c r="B743" s="84" t="s">
        <v>97</v>
      </c>
      <c r="C743" s="84" t="s">
        <v>97</v>
      </c>
      <c r="D743" s="84" t="s">
        <v>97</v>
      </c>
      <c r="E743" s="63"/>
      <c r="F743" s="86"/>
      <c r="G743" s="86" t="str">
        <f t="shared" si="6"/>
        <v/>
      </c>
      <c r="H743" s="86"/>
      <c r="I743" s="63"/>
      <c r="J743" s="63"/>
      <c r="K743" s="63"/>
      <c r="L743" s="63"/>
      <c r="M743" s="63"/>
      <c r="N743" s="63"/>
      <c r="O743" s="63"/>
      <c r="P743" s="63"/>
      <c r="Q743" s="63"/>
      <c r="R743" s="63"/>
      <c r="S743" s="63"/>
      <c r="T743" s="63"/>
      <c r="U743" s="63"/>
      <c r="V743" s="63"/>
      <c r="W743" s="63"/>
      <c r="X743" s="63"/>
      <c r="Y743" s="63"/>
      <c r="Z743" s="63"/>
    </row>
    <row r="744">
      <c r="A744" s="87"/>
      <c r="B744" s="84" t="s">
        <v>97</v>
      </c>
      <c r="C744" s="84" t="s">
        <v>97</v>
      </c>
      <c r="D744" s="84" t="s">
        <v>97</v>
      </c>
      <c r="E744" s="63"/>
      <c r="F744" s="86"/>
      <c r="G744" s="86" t="str">
        <f t="shared" si="6"/>
        <v/>
      </c>
      <c r="H744" s="86"/>
      <c r="I744" s="63"/>
      <c r="J744" s="63"/>
      <c r="K744" s="63"/>
      <c r="L744" s="63"/>
      <c r="M744" s="63"/>
      <c r="N744" s="63"/>
      <c r="O744" s="63"/>
      <c r="P744" s="63"/>
      <c r="Q744" s="63"/>
      <c r="R744" s="63"/>
      <c r="S744" s="63"/>
      <c r="T744" s="63"/>
      <c r="U744" s="63"/>
      <c r="V744" s="63"/>
      <c r="W744" s="63"/>
      <c r="X744" s="63"/>
      <c r="Y744" s="63"/>
      <c r="Z744" s="63"/>
    </row>
    <row r="745">
      <c r="A745" s="87"/>
      <c r="B745" s="84" t="s">
        <v>97</v>
      </c>
      <c r="C745" s="84" t="s">
        <v>97</v>
      </c>
      <c r="D745" s="84" t="s">
        <v>97</v>
      </c>
      <c r="E745" s="63"/>
      <c r="F745" s="86"/>
      <c r="G745" s="86" t="str">
        <f t="shared" si="6"/>
        <v/>
      </c>
      <c r="H745" s="86"/>
      <c r="I745" s="63"/>
      <c r="J745" s="63"/>
      <c r="K745" s="63"/>
      <c r="L745" s="63"/>
      <c r="M745" s="63"/>
      <c r="N745" s="63"/>
      <c r="O745" s="63"/>
      <c r="P745" s="63"/>
      <c r="Q745" s="63"/>
      <c r="R745" s="63"/>
      <c r="S745" s="63"/>
      <c r="T745" s="63"/>
      <c r="U745" s="63"/>
      <c r="V745" s="63"/>
      <c r="W745" s="63"/>
      <c r="X745" s="63"/>
      <c r="Y745" s="63"/>
      <c r="Z745" s="63"/>
    </row>
    <row r="746">
      <c r="A746" s="87"/>
      <c r="B746" s="84" t="s">
        <v>97</v>
      </c>
      <c r="C746" s="84" t="s">
        <v>97</v>
      </c>
      <c r="D746" s="84" t="s">
        <v>97</v>
      </c>
      <c r="E746" s="63"/>
      <c r="F746" s="86"/>
      <c r="G746" s="86" t="str">
        <f t="shared" si="6"/>
        <v/>
      </c>
      <c r="H746" s="86"/>
      <c r="I746" s="63"/>
      <c r="J746" s="63"/>
      <c r="K746" s="63"/>
      <c r="L746" s="63"/>
      <c r="M746" s="63"/>
      <c r="N746" s="63"/>
      <c r="O746" s="63"/>
      <c r="P746" s="63"/>
      <c r="Q746" s="63"/>
      <c r="R746" s="63"/>
      <c r="S746" s="63"/>
      <c r="T746" s="63"/>
      <c r="U746" s="63"/>
      <c r="V746" s="63"/>
      <c r="W746" s="63"/>
      <c r="X746" s="63"/>
      <c r="Y746" s="63"/>
      <c r="Z746" s="63"/>
    </row>
    <row r="747">
      <c r="A747" s="87"/>
      <c r="B747" s="84" t="s">
        <v>97</v>
      </c>
      <c r="C747" s="84" t="s">
        <v>97</v>
      </c>
      <c r="D747" s="84" t="s">
        <v>97</v>
      </c>
      <c r="E747" s="63"/>
      <c r="F747" s="86"/>
      <c r="G747" s="86" t="str">
        <f t="shared" si="6"/>
        <v/>
      </c>
      <c r="H747" s="86"/>
      <c r="I747" s="63"/>
      <c r="J747" s="63"/>
      <c r="K747" s="63"/>
      <c r="L747" s="63"/>
      <c r="M747" s="63"/>
      <c r="N747" s="63"/>
      <c r="O747" s="63"/>
      <c r="P747" s="63"/>
      <c r="Q747" s="63"/>
      <c r="R747" s="63"/>
      <c r="S747" s="63"/>
      <c r="T747" s="63"/>
      <c r="U747" s="63"/>
      <c r="V747" s="63"/>
      <c r="W747" s="63"/>
      <c r="X747" s="63"/>
      <c r="Y747" s="63"/>
      <c r="Z747" s="63"/>
    </row>
    <row r="748">
      <c r="A748" s="87"/>
      <c r="B748" s="84" t="s">
        <v>97</v>
      </c>
      <c r="C748" s="84" t="s">
        <v>97</v>
      </c>
      <c r="D748" s="84" t="s">
        <v>97</v>
      </c>
      <c r="E748" s="63"/>
      <c r="F748" s="86"/>
      <c r="G748" s="86" t="str">
        <f t="shared" si="6"/>
        <v/>
      </c>
      <c r="H748" s="86"/>
      <c r="I748" s="63"/>
      <c r="J748" s="63"/>
      <c r="K748" s="63"/>
      <c r="L748" s="63"/>
      <c r="M748" s="63"/>
      <c r="N748" s="63"/>
      <c r="O748" s="63"/>
      <c r="P748" s="63"/>
      <c r="Q748" s="63"/>
      <c r="R748" s="63"/>
      <c r="S748" s="63"/>
      <c r="T748" s="63"/>
      <c r="U748" s="63"/>
      <c r="V748" s="63"/>
      <c r="W748" s="63"/>
      <c r="X748" s="63"/>
      <c r="Y748" s="63"/>
      <c r="Z748" s="63"/>
    </row>
    <row r="749">
      <c r="A749" s="87"/>
      <c r="B749" s="84" t="s">
        <v>97</v>
      </c>
      <c r="C749" s="84" t="s">
        <v>97</v>
      </c>
      <c r="D749" s="84" t="s">
        <v>97</v>
      </c>
      <c r="E749" s="63"/>
      <c r="F749" s="86"/>
      <c r="G749" s="86" t="str">
        <f t="shared" si="6"/>
        <v/>
      </c>
      <c r="H749" s="86"/>
      <c r="I749" s="63"/>
      <c r="J749" s="63"/>
      <c r="K749" s="63"/>
      <c r="L749" s="63"/>
      <c r="M749" s="63"/>
      <c r="N749" s="63"/>
      <c r="O749" s="63"/>
      <c r="P749" s="63"/>
      <c r="Q749" s="63"/>
      <c r="R749" s="63"/>
      <c r="S749" s="63"/>
      <c r="T749" s="63"/>
      <c r="U749" s="63"/>
      <c r="V749" s="63"/>
      <c r="W749" s="63"/>
      <c r="X749" s="63"/>
      <c r="Y749" s="63"/>
      <c r="Z749" s="63"/>
    </row>
    <row r="750">
      <c r="A750" s="87"/>
      <c r="B750" s="84" t="s">
        <v>97</v>
      </c>
      <c r="C750" s="84" t="s">
        <v>97</v>
      </c>
      <c r="D750" s="84" t="s">
        <v>97</v>
      </c>
      <c r="E750" s="63"/>
      <c r="F750" s="86"/>
      <c r="G750" s="86" t="str">
        <f t="shared" si="6"/>
        <v/>
      </c>
      <c r="H750" s="86"/>
      <c r="I750" s="63"/>
      <c r="J750" s="63"/>
      <c r="K750" s="63"/>
      <c r="L750" s="63"/>
      <c r="M750" s="63"/>
      <c r="N750" s="63"/>
      <c r="O750" s="63"/>
      <c r="P750" s="63"/>
      <c r="Q750" s="63"/>
      <c r="R750" s="63"/>
      <c r="S750" s="63"/>
      <c r="T750" s="63"/>
      <c r="U750" s="63"/>
      <c r="V750" s="63"/>
      <c r="W750" s="63"/>
      <c r="X750" s="63"/>
      <c r="Y750" s="63"/>
      <c r="Z750" s="63"/>
    </row>
    <row r="751">
      <c r="A751" s="87"/>
      <c r="B751" s="84" t="s">
        <v>97</v>
      </c>
      <c r="C751" s="84" t="s">
        <v>97</v>
      </c>
      <c r="D751" s="84" t="s">
        <v>97</v>
      </c>
      <c r="E751" s="63"/>
      <c r="F751" s="86"/>
      <c r="G751" s="86" t="str">
        <f t="shared" si="6"/>
        <v/>
      </c>
      <c r="H751" s="86"/>
      <c r="I751" s="63"/>
      <c r="J751" s="63"/>
      <c r="K751" s="63"/>
      <c r="L751" s="63"/>
      <c r="M751" s="63"/>
      <c r="N751" s="63"/>
      <c r="O751" s="63"/>
      <c r="P751" s="63"/>
      <c r="Q751" s="63"/>
      <c r="R751" s="63"/>
      <c r="S751" s="63"/>
      <c r="T751" s="63"/>
      <c r="U751" s="63"/>
      <c r="V751" s="63"/>
      <c r="W751" s="63"/>
      <c r="X751" s="63"/>
      <c r="Y751" s="63"/>
      <c r="Z751" s="63"/>
    </row>
    <row r="752">
      <c r="A752" s="87"/>
      <c r="B752" s="84" t="s">
        <v>97</v>
      </c>
      <c r="C752" s="84" t="s">
        <v>97</v>
      </c>
      <c r="D752" s="84" t="s">
        <v>97</v>
      </c>
      <c r="E752" s="63"/>
      <c r="F752" s="86"/>
      <c r="G752" s="86" t="str">
        <f t="shared" si="6"/>
        <v/>
      </c>
      <c r="H752" s="86"/>
      <c r="I752" s="63"/>
      <c r="J752" s="63"/>
      <c r="K752" s="63"/>
      <c r="L752" s="63"/>
      <c r="M752" s="63"/>
      <c r="N752" s="63"/>
      <c r="O752" s="63"/>
      <c r="P752" s="63"/>
      <c r="Q752" s="63"/>
      <c r="R752" s="63"/>
      <c r="S752" s="63"/>
      <c r="T752" s="63"/>
      <c r="U752" s="63"/>
      <c r="V752" s="63"/>
      <c r="W752" s="63"/>
      <c r="X752" s="63"/>
      <c r="Y752" s="63"/>
      <c r="Z752" s="63"/>
    </row>
    <row r="753">
      <c r="A753" s="87"/>
      <c r="B753" s="84" t="s">
        <v>97</v>
      </c>
      <c r="C753" s="84" t="s">
        <v>97</v>
      </c>
      <c r="D753" s="84" t="s">
        <v>97</v>
      </c>
      <c r="E753" s="63"/>
      <c r="F753" s="86"/>
      <c r="G753" s="86" t="str">
        <f t="shared" si="6"/>
        <v/>
      </c>
      <c r="H753" s="86"/>
      <c r="I753" s="63"/>
      <c r="J753" s="63"/>
      <c r="K753" s="63"/>
      <c r="L753" s="63"/>
      <c r="M753" s="63"/>
      <c r="N753" s="63"/>
      <c r="O753" s="63"/>
      <c r="P753" s="63"/>
      <c r="Q753" s="63"/>
      <c r="R753" s="63"/>
      <c r="S753" s="63"/>
      <c r="T753" s="63"/>
      <c r="U753" s="63"/>
      <c r="V753" s="63"/>
      <c r="W753" s="63"/>
      <c r="X753" s="63"/>
      <c r="Y753" s="63"/>
      <c r="Z753" s="63"/>
    </row>
    <row r="754">
      <c r="A754" s="87"/>
      <c r="B754" s="84" t="s">
        <v>97</v>
      </c>
      <c r="C754" s="84" t="s">
        <v>97</v>
      </c>
      <c r="D754" s="84" t="s">
        <v>97</v>
      </c>
      <c r="E754" s="63"/>
      <c r="F754" s="86"/>
      <c r="G754" s="86" t="str">
        <f t="shared" si="6"/>
        <v/>
      </c>
      <c r="H754" s="86"/>
      <c r="I754" s="63"/>
      <c r="J754" s="63"/>
      <c r="K754" s="63"/>
      <c r="L754" s="63"/>
      <c r="M754" s="63"/>
      <c r="N754" s="63"/>
      <c r="O754" s="63"/>
      <c r="P754" s="63"/>
      <c r="Q754" s="63"/>
      <c r="R754" s="63"/>
      <c r="S754" s="63"/>
      <c r="T754" s="63"/>
      <c r="U754" s="63"/>
      <c r="V754" s="63"/>
      <c r="W754" s="63"/>
      <c r="X754" s="63"/>
      <c r="Y754" s="63"/>
      <c r="Z754" s="63"/>
    </row>
    <row r="755">
      <c r="A755" s="87"/>
      <c r="B755" s="84" t="s">
        <v>97</v>
      </c>
      <c r="C755" s="84" t="s">
        <v>97</v>
      </c>
      <c r="D755" s="84" t="s">
        <v>97</v>
      </c>
      <c r="E755" s="63"/>
      <c r="F755" s="86"/>
      <c r="G755" s="86" t="str">
        <f t="shared" si="6"/>
        <v/>
      </c>
      <c r="H755" s="86"/>
      <c r="I755" s="63"/>
      <c r="J755" s="63"/>
      <c r="K755" s="63"/>
      <c r="L755" s="63"/>
      <c r="M755" s="63"/>
      <c r="N755" s="63"/>
      <c r="O755" s="63"/>
      <c r="P755" s="63"/>
      <c r="Q755" s="63"/>
      <c r="R755" s="63"/>
      <c r="S755" s="63"/>
      <c r="T755" s="63"/>
      <c r="U755" s="63"/>
      <c r="V755" s="63"/>
      <c r="W755" s="63"/>
      <c r="X755" s="63"/>
      <c r="Y755" s="63"/>
      <c r="Z755" s="63"/>
    </row>
    <row r="756">
      <c r="A756" s="87"/>
      <c r="B756" s="84" t="s">
        <v>97</v>
      </c>
      <c r="C756" s="84" t="s">
        <v>97</v>
      </c>
      <c r="D756" s="84" t="s">
        <v>97</v>
      </c>
      <c r="E756" s="63"/>
      <c r="F756" s="86"/>
      <c r="G756" s="86" t="str">
        <f t="shared" si="6"/>
        <v/>
      </c>
      <c r="H756" s="86"/>
      <c r="I756" s="63"/>
      <c r="J756" s="63"/>
      <c r="K756" s="63"/>
      <c r="L756" s="63"/>
      <c r="M756" s="63"/>
      <c r="N756" s="63"/>
      <c r="O756" s="63"/>
      <c r="P756" s="63"/>
      <c r="Q756" s="63"/>
      <c r="R756" s="63"/>
      <c r="S756" s="63"/>
      <c r="T756" s="63"/>
      <c r="U756" s="63"/>
      <c r="V756" s="63"/>
      <c r="W756" s="63"/>
      <c r="X756" s="63"/>
      <c r="Y756" s="63"/>
      <c r="Z756" s="63"/>
    </row>
    <row r="757">
      <c r="A757" s="87"/>
      <c r="B757" s="84" t="s">
        <v>97</v>
      </c>
      <c r="C757" s="84" t="s">
        <v>97</v>
      </c>
      <c r="D757" s="84" t="s">
        <v>97</v>
      </c>
      <c r="E757" s="63"/>
      <c r="F757" s="86"/>
      <c r="G757" s="86" t="str">
        <f t="shared" si="6"/>
        <v/>
      </c>
      <c r="H757" s="86"/>
      <c r="I757" s="63"/>
      <c r="J757" s="63"/>
      <c r="K757" s="63"/>
      <c r="L757" s="63"/>
      <c r="M757" s="63"/>
      <c r="N757" s="63"/>
      <c r="O757" s="63"/>
      <c r="P757" s="63"/>
      <c r="Q757" s="63"/>
      <c r="R757" s="63"/>
      <c r="S757" s="63"/>
      <c r="T757" s="63"/>
      <c r="U757" s="63"/>
      <c r="V757" s="63"/>
      <c r="W757" s="63"/>
      <c r="X757" s="63"/>
      <c r="Y757" s="63"/>
      <c r="Z757" s="63"/>
    </row>
    <row r="758">
      <c r="A758" s="87"/>
      <c r="B758" s="84" t="s">
        <v>97</v>
      </c>
      <c r="C758" s="84" t="s">
        <v>97</v>
      </c>
      <c r="D758" s="84" t="s">
        <v>97</v>
      </c>
      <c r="E758" s="63"/>
      <c r="F758" s="86"/>
      <c r="G758" s="86" t="str">
        <f t="shared" si="6"/>
        <v/>
      </c>
      <c r="H758" s="86"/>
      <c r="I758" s="63"/>
      <c r="J758" s="63"/>
      <c r="K758" s="63"/>
      <c r="L758" s="63"/>
      <c r="M758" s="63"/>
      <c r="N758" s="63"/>
      <c r="O758" s="63"/>
      <c r="P758" s="63"/>
      <c r="Q758" s="63"/>
      <c r="R758" s="63"/>
      <c r="S758" s="63"/>
      <c r="T758" s="63"/>
      <c r="U758" s="63"/>
      <c r="V758" s="63"/>
      <c r="W758" s="63"/>
      <c r="X758" s="63"/>
      <c r="Y758" s="63"/>
      <c r="Z758" s="63"/>
    </row>
    <row r="759">
      <c r="A759" s="87"/>
      <c r="B759" s="84" t="s">
        <v>97</v>
      </c>
      <c r="C759" s="84" t="s">
        <v>97</v>
      </c>
      <c r="D759" s="84" t="s">
        <v>97</v>
      </c>
      <c r="E759" s="63"/>
      <c r="F759" s="86"/>
      <c r="G759" s="86" t="str">
        <f t="shared" si="6"/>
        <v/>
      </c>
      <c r="H759" s="86"/>
      <c r="I759" s="63"/>
      <c r="J759" s="63"/>
      <c r="K759" s="63"/>
      <c r="L759" s="63"/>
      <c r="M759" s="63"/>
      <c r="N759" s="63"/>
      <c r="O759" s="63"/>
      <c r="P759" s="63"/>
      <c r="Q759" s="63"/>
      <c r="R759" s="63"/>
      <c r="S759" s="63"/>
      <c r="T759" s="63"/>
      <c r="U759" s="63"/>
      <c r="V759" s="63"/>
      <c r="W759" s="63"/>
      <c r="X759" s="63"/>
      <c r="Y759" s="63"/>
      <c r="Z759" s="63"/>
    </row>
    <row r="760">
      <c r="A760" s="87"/>
      <c r="B760" s="84" t="s">
        <v>97</v>
      </c>
      <c r="C760" s="84" t="s">
        <v>97</v>
      </c>
      <c r="D760" s="84" t="s">
        <v>97</v>
      </c>
      <c r="E760" s="63"/>
      <c r="F760" s="86"/>
      <c r="G760" s="86" t="str">
        <f t="shared" si="6"/>
        <v/>
      </c>
      <c r="H760" s="86"/>
      <c r="I760" s="63"/>
      <c r="J760" s="63"/>
      <c r="K760" s="63"/>
      <c r="L760" s="63"/>
      <c r="M760" s="63"/>
      <c r="N760" s="63"/>
      <c r="O760" s="63"/>
      <c r="P760" s="63"/>
      <c r="Q760" s="63"/>
      <c r="R760" s="63"/>
      <c r="S760" s="63"/>
      <c r="T760" s="63"/>
      <c r="U760" s="63"/>
      <c r="V760" s="63"/>
      <c r="W760" s="63"/>
      <c r="X760" s="63"/>
      <c r="Y760" s="63"/>
      <c r="Z760" s="63"/>
    </row>
    <row r="761">
      <c r="A761" s="87"/>
      <c r="B761" s="84" t="s">
        <v>97</v>
      </c>
      <c r="C761" s="84" t="s">
        <v>97</v>
      </c>
      <c r="D761" s="84" t="s">
        <v>97</v>
      </c>
      <c r="E761" s="63"/>
      <c r="F761" s="86"/>
      <c r="G761" s="86" t="str">
        <f t="shared" si="6"/>
        <v/>
      </c>
      <c r="H761" s="86"/>
      <c r="I761" s="63"/>
      <c r="J761" s="63"/>
      <c r="K761" s="63"/>
      <c r="L761" s="63"/>
      <c r="M761" s="63"/>
      <c r="N761" s="63"/>
      <c r="O761" s="63"/>
      <c r="P761" s="63"/>
      <c r="Q761" s="63"/>
      <c r="R761" s="63"/>
      <c r="S761" s="63"/>
      <c r="T761" s="63"/>
      <c r="U761" s="63"/>
      <c r="V761" s="63"/>
      <c r="W761" s="63"/>
      <c r="X761" s="63"/>
      <c r="Y761" s="63"/>
      <c r="Z761" s="63"/>
    </row>
    <row r="762">
      <c r="A762" s="87"/>
      <c r="B762" s="84" t="s">
        <v>97</v>
      </c>
      <c r="C762" s="84" t="s">
        <v>97</v>
      </c>
      <c r="D762" s="84" t="s">
        <v>97</v>
      </c>
      <c r="E762" s="63"/>
      <c r="F762" s="86"/>
      <c r="G762" s="86" t="str">
        <f t="shared" si="6"/>
        <v/>
      </c>
      <c r="H762" s="86"/>
      <c r="I762" s="63"/>
      <c r="J762" s="63"/>
      <c r="K762" s="63"/>
      <c r="L762" s="63"/>
      <c r="M762" s="63"/>
      <c r="N762" s="63"/>
      <c r="O762" s="63"/>
      <c r="P762" s="63"/>
      <c r="Q762" s="63"/>
      <c r="R762" s="63"/>
      <c r="S762" s="63"/>
      <c r="T762" s="63"/>
      <c r="U762" s="63"/>
      <c r="V762" s="63"/>
      <c r="W762" s="63"/>
      <c r="X762" s="63"/>
      <c r="Y762" s="63"/>
      <c r="Z762" s="63"/>
    </row>
    <row r="763">
      <c r="A763" s="87"/>
      <c r="B763" s="84" t="s">
        <v>97</v>
      </c>
      <c r="C763" s="84" t="s">
        <v>97</v>
      </c>
      <c r="D763" s="84" t="s">
        <v>97</v>
      </c>
      <c r="E763" s="63"/>
      <c r="F763" s="86"/>
      <c r="G763" s="86" t="str">
        <f t="shared" si="6"/>
        <v/>
      </c>
      <c r="H763" s="86"/>
      <c r="I763" s="63"/>
      <c r="J763" s="63"/>
      <c r="K763" s="63"/>
      <c r="L763" s="63"/>
      <c r="M763" s="63"/>
      <c r="N763" s="63"/>
      <c r="O763" s="63"/>
      <c r="P763" s="63"/>
      <c r="Q763" s="63"/>
      <c r="R763" s="63"/>
      <c r="S763" s="63"/>
      <c r="T763" s="63"/>
      <c r="U763" s="63"/>
      <c r="V763" s="63"/>
      <c r="W763" s="63"/>
      <c r="X763" s="63"/>
      <c r="Y763" s="63"/>
      <c r="Z763" s="63"/>
    </row>
    <row r="764">
      <c r="A764" s="87"/>
      <c r="B764" s="84" t="s">
        <v>97</v>
      </c>
      <c r="C764" s="84" t="s">
        <v>97</v>
      </c>
      <c r="D764" s="84" t="s">
        <v>97</v>
      </c>
      <c r="E764" s="63"/>
      <c r="F764" s="86"/>
      <c r="G764" s="86" t="str">
        <f t="shared" si="6"/>
        <v/>
      </c>
      <c r="H764" s="86"/>
      <c r="I764" s="63"/>
      <c r="J764" s="63"/>
      <c r="K764" s="63"/>
      <c r="L764" s="63"/>
      <c r="M764" s="63"/>
      <c r="N764" s="63"/>
      <c r="O764" s="63"/>
      <c r="P764" s="63"/>
      <c r="Q764" s="63"/>
      <c r="R764" s="63"/>
      <c r="S764" s="63"/>
      <c r="T764" s="63"/>
      <c r="U764" s="63"/>
      <c r="V764" s="63"/>
      <c r="W764" s="63"/>
      <c r="X764" s="63"/>
      <c r="Y764" s="63"/>
      <c r="Z764" s="63"/>
    </row>
    <row r="765">
      <c r="A765" s="87"/>
      <c r="B765" s="84" t="s">
        <v>97</v>
      </c>
      <c r="C765" s="84" t="s">
        <v>97</v>
      </c>
      <c r="D765" s="84" t="s">
        <v>97</v>
      </c>
      <c r="E765" s="63"/>
      <c r="F765" s="86"/>
      <c r="G765" s="86" t="str">
        <f t="shared" si="6"/>
        <v/>
      </c>
      <c r="H765" s="86"/>
      <c r="I765" s="63"/>
      <c r="J765" s="63"/>
      <c r="K765" s="63"/>
      <c r="L765" s="63"/>
      <c r="M765" s="63"/>
      <c r="N765" s="63"/>
      <c r="O765" s="63"/>
      <c r="P765" s="63"/>
      <c r="Q765" s="63"/>
      <c r="R765" s="63"/>
      <c r="S765" s="63"/>
      <c r="T765" s="63"/>
      <c r="U765" s="63"/>
      <c r="V765" s="63"/>
      <c r="W765" s="63"/>
      <c r="X765" s="63"/>
      <c r="Y765" s="63"/>
      <c r="Z765" s="63"/>
    </row>
    <row r="766">
      <c r="A766" s="87"/>
      <c r="B766" s="84" t="s">
        <v>97</v>
      </c>
      <c r="C766" s="84" t="s">
        <v>97</v>
      </c>
      <c r="D766" s="84" t="s">
        <v>97</v>
      </c>
      <c r="E766" s="63"/>
      <c r="F766" s="86"/>
      <c r="G766" s="86" t="str">
        <f t="shared" si="6"/>
        <v/>
      </c>
      <c r="H766" s="86"/>
      <c r="I766" s="63"/>
      <c r="J766" s="63"/>
      <c r="K766" s="63"/>
      <c r="L766" s="63"/>
      <c r="M766" s="63"/>
      <c r="N766" s="63"/>
      <c r="O766" s="63"/>
      <c r="P766" s="63"/>
      <c r="Q766" s="63"/>
      <c r="R766" s="63"/>
      <c r="S766" s="63"/>
      <c r="T766" s="63"/>
      <c r="U766" s="63"/>
      <c r="V766" s="63"/>
      <c r="W766" s="63"/>
      <c r="X766" s="63"/>
      <c r="Y766" s="63"/>
      <c r="Z766" s="63"/>
    </row>
    <row r="767">
      <c r="A767" s="87"/>
      <c r="B767" s="84" t="s">
        <v>97</v>
      </c>
      <c r="C767" s="84" t="s">
        <v>97</v>
      </c>
      <c r="D767" s="84" t="s">
        <v>97</v>
      </c>
      <c r="E767" s="63"/>
      <c r="F767" s="86"/>
      <c r="G767" s="86" t="str">
        <f t="shared" si="6"/>
        <v/>
      </c>
      <c r="H767" s="86"/>
      <c r="I767" s="63"/>
      <c r="J767" s="63"/>
      <c r="K767" s="63"/>
      <c r="L767" s="63"/>
      <c r="M767" s="63"/>
      <c r="N767" s="63"/>
      <c r="O767" s="63"/>
      <c r="P767" s="63"/>
      <c r="Q767" s="63"/>
      <c r="R767" s="63"/>
      <c r="S767" s="63"/>
      <c r="T767" s="63"/>
      <c r="U767" s="63"/>
      <c r="V767" s="63"/>
      <c r="W767" s="63"/>
      <c r="X767" s="63"/>
      <c r="Y767" s="63"/>
      <c r="Z767" s="63"/>
    </row>
    <row r="768">
      <c r="A768" s="87"/>
      <c r="B768" s="84" t="s">
        <v>97</v>
      </c>
      <c r="C768" s="84" t="s">
        <v>97</v>
      </c>
      <c r="D768" s="84" t="s">
        <v>97</v>
      </c>
      <c r="E768" s="63"/>
      <c r="F768" s="86"/>
      <c r="G768" s="86" t="str">
        <f t="shared" si="6"/>
        <v/>
      </c>
      <c r="H768" s="86"/>
      <c r="I768" s="63"/>
      <c r="J768" s="63"/>
      <c r="K768" s="63"/>
      <c r="L768" s="63"/>
      <c r="M768" s="63"/>
      <c r="N768" s="63"/>
      <c r="O768" s="63"/>
      <c r="P768" s="63"/>
      <c r="Q768" s="63"/>
      <c r="R768" s="63"/>
      <c r="S768" s="63"/>
      <c r="T768" s="63"/>
      <c r="U768" s="63"/>
      <c r="V768" s="63"/>
      <c r="W768" s="63"/>
      <c r="X768" s="63"/>
      <c r="Y768" s="63"/>
      <c r="Z768" s="63"/>
    </row>
    <row r="769">
      <c r="A769" s="87"/>
      <c r="B769" s="84" t="s">
        <v>97</v>
      </c>
      <c r="C769" s="84" t="s">
        <v>97</v>
      </c>
      <c r="D769" s="84" t="s">
        <v>97</v>
      </c>
      <c r="E769" s="63"/>
      <c r="F769" s="86"/>
      <c r="G769" s="86" t="str">
        <f t="shared" si="6"/>
        <v/>
      </c>
      <c r="H769" s="86"/>
      <c r="I769" s="63"/>
      <c r="J769" s="63"/>
      <c r="K769" s="63"/>
      <c r="L769" s="63"/>
      <c r="M769" s="63"/>
      <c r="N769" s="63"/>
      <c r="O769" s="63"/>
      <c r="P769" s="63"/>
      <c r="Q769" s="63"/>
      <c r="R769" s="63"/>
      <c r="S769" s="63"/>
      <c r="T769" s="63"/>
      <c r="U769" s="63"/>
      <c r="V769" s="63"/>
      <c r="W769" s="63"/>
      <c r="X769" s="63"/>
      <c r="Y769" s="63"/>
      <c r="Z769" s="63"/>
    </row>
    <row r="770">
      <c r="A770" s="87"/>
      <c r="B770" s="84" t="s">
        <v>97</v>
      </c>
      <c r="C770" s="84" t="s">
        <v>97</v>
      </c>
      <c r="D770" s="84" t="s">
        <v>97</v>
      </c>
      <c r="E770" s="63"/>
      <c r="F770" s="86"/>
      <c r="G770" s="86" t="str">
        <f t="shared" si="6"/>
        <v/>
      </c>
      <c r="H770" s="86"/>
      <c r="I770" s="63"/>
      <c r="J770" s="63"/>
      <c r="K770" s="63"/>
      <c r="L770" s="63"/>
      <c r="M770" s="63"/>
      <c r="N770" s="63"/>
      <c r="O770" s="63"/>
      <c r="P770" s="63"/>
      <c r="Q770" s="63"/>
      <c r="R770" s="63"/>
      <c r="S770" s="63"/>
      <c r="T770" s="63"/>
      <c r="U770" s="63"/>
      <c r="V770" s="63"/>
      <c r="W770" s="63"/>
      <c r="X770" s="63"/>
      <c r="Y770" s="63"/>
      <c r="Z770" s="63"/>
    </row>
    <row r="771">
      <c r="A771" s="87"/>
      <c r="B771" s="84" t="s">
        <v>97</v>
      </c>
      <c r="C771" s="84" t="s">
        <v>97</v>
      </c>
      <c r="D771" s="84" t="s">
        <v>97</v>
      </c>
      <c r="E771" s="63"/>
      <c r="F771" s="86"/>
      <c r="G771" s="86" t="str">
        <f t="shared" si="6"/>
        <v/>
      </c>
      <c r="H771" s="86"/>
      <c r="I771" s="63"/>
      <c r="J771" s="63"/>
      <c r="K771" s="63"/>
      <c r="L771" s="63"/>
      <c r="M771" s="63"/>
      <c r="N771" s="63"/>
      <c r="O771" s="63"/>
      <c r="P771" s="63"/>
      <c r="Q771" s="63"/>
      <c r="R771" s="63"/>
      <c r="S771" s="63"/>
      <c r="T771" s="63"/>
      <c r="U771" s="63"/>
      <c r="V771" s="63"/>
      <c r="W771" s="63"/>
      <c r="X771" s="63"/>
      <c r="Y771" s="63"/>
      <c r="Z771" s="63"/>
    </row>
    <row r="772">
      <c r="A772" s="87"/>
      <c r="B772" s="84" t="s">
        <v>97</v>
      </c>
      <c r="C772" s="84" t="s">
        <v>97</v>
      </c>
      <c r="D772" s="84" t="s">
        <v>97</v>
      </c>
      <c r="E772" s="63"/>
      <c r="F772" s="86"/>
      <c r="G772" s="86" t="str">
        <f t="shared" si="6"/>
        <v/>
      </c>
      <c r="H772" s="86"/>
      <c r="I772" s="63"/>
      <c r="J772" s="63"/>
      <c r="K772" s="63"/>
      <c r="L772" s="63"/>
      <c r="M772" s="63"/>
      <c r="N772" s="63"/>
      <c r="O772" s="63"/>
      <c r="P772" s="63"/>
      <c r="Q772" s="63"/>
      <c r="R772" s="63"/>
      <c r="S772" s="63"/>
      <c r="T772" s="63"/>
      <c r="U772" s="63"/>
      <c r="V772" s="63"/>
      <c r="W772" s="63"/>
      <c r="X772" s="63"/>
      <c r="Y772" s="63"/>
      <c r="Z772" s="63"/>
    </row>
    <row r="773">
      <c r="A773" s="87"/>
      <c r="B773" s="84" t="s">
        <v>97</v>
      </c>
      <c r="C773" s="84" t="s">
        <v>97</v>
      </c>
      <c r="D773" s="84" t="s">
        <v>97</v>
      </c>
      <c r="E773" s="63"/>
      <c r="F773" s="86"/>
      <c r="G773" s="86" t="str">
        <f t="shared" si="6"/>
        <v/>
      </c>
      <c r="H773" s="86"/>
      <c r="I773" s="63"/>
      <c r="J773" s="63"/>
      <c r="K773" s="63"/>
      <c r="L773" s="63"/>
      <c r="M773" s="63"/>
      <c r="N773" s="63"/>
      <c r="O773" s="63"/>
      <c r="P773" s="63"/>
      <c r="Q773" s="63"/>
      <c r="R773" s="63"/>
      <c r="S773" s="63"/>
      <c r="T773" s="63"/>
      <c r="U773" s="63"/>
      <c r="V773" s="63"/>
      <c r="W773" s="63"/>
      <c r="X773" s="63"/>
      <c r="Y773" s="63"/>
      <c r="Z773" s="63"/>
    </row>
    <row r="774">
      <c r="A774" s="87"/>
      <c r="B774" s="84" t="s">
        <v>97</v>
      </c>
      <c r="C774" s="84" t="s">
        <v>97</v>
      </c>
      <c r="D774" s="84" t="s">
        <v>97</v>
      </c>
      <c r="E774" s="63"/>
      <c r="F774" s="86"/>
      <c r="G774" s="86" t="str">
        <f t="shared" si="6"/>
        <v/>
      </c>
      <c r="H774" s="86"/>
      <c r="I774" s="63"/>
      <c r="J774" s="63"/>
      <c r="K774" s="63"/>
      <c r="L774" s="63"/>
      <c r="M774" s="63"/>
      <c r="N774" s="63"/>
      <c r="O774" s="63"/>
      <c r="P774" s="63"/>
      <c r="Q774" s="63"/>
      <c r="R774" s="63"/>
      <c r="S774" s="63"/>
      <c r="T774" s="63"/>
      <c r="U774" s="63"/>
      <c r="V774" s="63"/>
      <c r="W774" s="63"/>
      <c r="X774" s="63"/>
      <c r="Y774" s="63"/>
      <c r="Z774" s="63"/>
    </row>
    <row r="775">
      <c r="A775" s="87"/>
      <c r="B775" s="84" t="s">
        <v>97</v>
      </c>
      <c r="C775" s="84" t="s">
        <v>97</v>
      </c>
      <c r="D775" s="84" t="s">
        <v>97</v>
      </c>
      <c r="E775" s="63"/>
      <c r="F775" s="86"/>
      <c r="G775" s="86" t="str">
        <f t="shared" si="6"/>
        <v/>
      </c>
      <c r="H775" s="86"/>
      <c r="I775" s="63"/>
      <c r="J775" s="63"/>
      <c r="K775" s="63"/>
      <c r="L775" s="63"/>
      <c r="M775" s="63"/>
      <c r="N775" s="63"/>
      <c r="O775" s="63"/>
      <c r="P775" s="63"/>
      <c r="Q775" s="63"/>
      <c r="R775" s="63"/>
      <c r="S775" s="63"/>
      <c r="T775" s="63"/>
      <c r="U775" s="63"/>
      <c r="V775" s="63"/>
      <c r="W775" s="63"/>
      <c r="X775" s="63"/>
      <c r="Y775" s="63"/>
      <c r="Z775" s="63"/>
    </row>
    <row r="776">
      <c r="A776" s="87"/>
      <c r="B776" s="84" t="s">
        <v>97</v>
      </c>
      <c r="C776" s="84" t="s">
        <v>97</v>
      </c>
      <c r="D776" s="84" t="s">
        <v>97</v>
      </c>
      <c r="E776" s="63"/>
      <c r="F776" s="86"/>
      <c r="G776" s="86" t="str">
        <f t="shared" si="6"/>
        <v/>
      </c>
      <c r="H776" s="86"/>
      <c r="I776" s="63"/>
      <c r="J776" s="63"/>
      <c r="K776" s="63"/>
      <c r="L776" s="63"/>
      <c r="M776" s="63"/>
      <c r="N776" s="63"/>
      <c r="O776" s="63"/>
      <c r="P776" s="63"/>
      <c r="Q776" s="63"/>
      <c r="R776" s="63"/>
      <c r="S776" s="63"/>
      <c r="T776" s="63"/>
      <c r="U776" s="63"/>
      <c r="V776" s="63"/>
      <c r="W776" s="63"/>
      <c r="X776" s="63"/>
      <c r="Y776" s="63"/>
      <c r="Z776" s="63"/>
    </row>
    <row r="777">
      <c r="A777" s="87"/>
      <c r="B777" s="84" t="s">
        <v>97</v>
      </c>
      <c r="C777" s="84" t="s">
        <v>97</v>
      </c>
      <c r="D777" s="84" t="s">
        <v>97</v>
      </c>
      <c r="E777" s="63"/>
      <c r="F777" s="86"/>
      <c r="G777" s="86" t="str">
        <f t="shared" si="6"/>
        <v/>
      </c>
      <c r="H777" s="86"/>
      <c r="I777" s="63"/>
      <c r="J777" s="63"/>
      <c r="K777" s="63"/>
      <c r="L777" s="63"/>
      <c r="M777" s="63"/>
      <c r="N777" s="63"/>
      <c r="O777" s="63"/>
      <c r="P777" s="63"/>
      <c r="Q777" s="63"/>
      <c r="R777" s="63"/>
      <c r="S777" s="63"/>
      <c r="T777" s="63"/>
      <c r="U777" s="63"/>
      <c r="V777" s="63"/>
      <c r="W777" s="63"/>
      <c r="X777" s="63"/>
      <c r="Y777" s="63"/>
      <c r="Z777" s="63"/>
    </row>
    <row r="778">
      <c r="A778" s="87"/>
      <c r="B778" s="84" t="s">
        <v>97</v>
      </c>
      <c r="C778" s="84" t="s">
        <v>97</v>
      </c>
      <c r="D778" s="84" t="s">
        <v>97</v>
      </c>
      <c r="E778" s="63"/>
      <c r="F778" s="86"/>
      <c r="G778" s="86" t="str">
        <f t="shared" si="6"/>
        <v/>
      </c>
      <c r="H778" s="86"/>
      <c r="I778" s="63"/>
      <c r="J778" s="63"/>
      <c r="K778" s="63"/>
      <c r="L778" s="63"/>
      <c r="M778" s="63"/>
      <c r="N778" s="63"/>
      <c r="O778" s="63"/>
      <c r="P778" s="63"/>
      <c r="Q778" s="63"/>
      <c r="R778" s="63"/>
      <c r="S778" s="63"/>
      <c r="T778" s="63"/>
      <c r="U778" s="63"/>
      <c r="V778" s="63"/>
      <c r="W778" s="63"/>
      <c r="X778" s="63"/>
      <c r="Y778" s="63"/>
      <c r="Z778" s="63"/>
    </row>
    <row r="779">
      <c r="A779" s="87"/>
      <c r="B779" s="84" t="s">
        <v>97</v>
      </c>
      <c r="C779" s="84" t="s">
        <v>97</v>
      </c>
      <c r="D779" s="84" t="s">
        <v>97</v>
      </c>
      <c r="E779" s="63"/>
      <c r="F779" s="86"/>
      <c r="G779" s="86" t="str">
        <f t="shared" si="6"/>
        <v/>
      </c>
      <c r="H779" s="86"/>
      <c r="I779" s="63"/>
      <c r="J779" s="63"/>
      <c r="K779" s="63"/>
      <c r="L779" s="63"/>
      <c r="M779" s="63"/>
      <c r="N779" s="63"/>
      <c r="O779" s="63"/>
      <c r="P779" s="63"/>
      <c r="Q779" s="63"/>
      <c r="R779" s="63"/>
      <c r="S779" s="63"/>
      <c r="T779" s="63"/>
      <c r="U779" s="63"/>
      <c r="V779" s="63"/>
      <c r="W779" s="63"/>
      <c r="X779" s="63"/>
      <c r="Y779" s="63"/>
      <c r="Z779" s="63"/>
    </row>
    <row r="780">
      <c r="A780" s="87"/>
      <c r="B780" s="84" t="s">
        <v>97</v>
      </c>
      <c r="C780" s="84" t="s">
        <v>97</v>
      </c>
      <c r="D780" s="84" t="s">
        <v>97</v>
      </c>
      <c r="E780" s="63"/>
      <c r="F780" s="86"/>
      <c r="G780" s="86" t="str">
        <f t="shared" si="6"/>
        <v/>
      </c>
      <c r="H780" s="86"/>
      <c r="I780" s="63"/>
      <c r="J780" s="63"/>
      <c r="K780" s="63"/>
      <c r="L780" s="63"/>
      <c r="M780" s="63"/>
      <c r="N780" s="63"/>
      <c r="O780" s="63"/>
      <c r="P780" s="63"/>
      <c r="Q780" s="63"/>
      <c r="R780" s="63"/>
      <c r="S780" s="63"/>
      <c r="T780" s="63"/>
      <c r="U780" s="63"/>
      <c r="V780" s="63"/>
      <c r="W780" s="63"/>
      <c r="X780" s="63"/>
      <c r="Y780" s="63"/>
      <c r="Z780" s="63"/>
    </row>
    <row r="781">
      <c r="A781" s="87"/>
      <c r="B781" s="84" t="s">
        <v>97</v>
      </c>
      <c r="C781" s="84" t="s">
        <v>97</v>
      </c>
      <c r="D781" s="84" t="s">
        <v>97</v>
      </c>
      <c r="E781" s="63"/>
      <c r="F781" s="86"/>
      <c r="G781" s="86" t="str">
        <f t="shared" si="6"/>
        <v/>
      </c>
      <c r="H781" s="86"/>
      <c r="I781" s="63"/>
      <c r="J781" s="63"/>
      <c r="K781" s="63"/>
      <c r="L781" s="63"/>
      <c r="M781" s="63"/>
      <c r="N781" s="63"/>
      <c r="O781" s="63"/>
      <c r="P781" s="63"/>
      <c r="Q781" s="63"/>
      <c r="R781" s="63"/>
      <c r="S781" s="63"/>
      <c r="T781" s="63"/>
      <c r="U781" s="63"/>
      <c r="V781" s="63"/>
      <c r="W781" s="63"/>
      <c r="X781" s="63"/>
      <c r="Y781" s="63"/>
      <c r="Z781" s="63"/>
    </row>
    <row r="782">
      <c r="A782" s="87"/>
      <c r="B782" s="84" t="s">
        <v>97</v>
      </c>
      <c r="C782" s="84" t="s">
        <v>97</v>
      </c>
      <c r="D782" s="84" t="s">
        <v>97</v>
      </c>
      <c r="E782" s="63"/>
      <c r="F782" s="86"/>
      <c r="G782" s="86" t="str">
        <f t="shared" si="6"/>
        <v/>
      </c>
      <c r="H782" s="86"/>
      <c r="I782" s="63"/>
      <c r="J782" s="63"/>
      <c r="K782" s="63"/>
      <c r="L782" s="63"/>
      <c r="M782" s="63"/>
      <c r="N782" s="63"/>
      <c r="O782" s="63"/>
      <c r="P782" s="63"/>
      <c r="Q782" s="63"/>
      <c r="R782" s="63"/>
      <c r="S782" s="63"/>
      <c r="T782" s="63"/>
      <c r="U782" s="63"/>
      <c r="V782" s="63"/>
      <c r="W782" s="63"/>
      <c r="X782" s="63"/>
      <c r="Y782" s="63"/>
      <c r="Z782" s="63"/>
    </row>
    <row r="783">
      <c r="A783" s="87"/>
      <c r="B783" s="84" t="s">
        <v>97</v>
      </c>
      <c r="C783" s="84" t="s">
        <v>97</v>
      </c>
      <c r="D783" s="84" t="s">
        <v>97</v>
      </c>
      <c r="E783" s="63"/>
      <c r="F783" s="86"/>
      <c r="G783" s="86" t="str">
        <f t="shared" si="6"/>
        <v/>
      </c>
      <c r="H783" s="86"/>
      <c r="I783" s="63"/>
      <c r="J783" s="63"/>
      <c r="K783" s="63"/>
      <c r="L783" s="63"/>
      <c r="M783" s="63"/>
      <c r="N783" s="63"/>
      <c r="O783" s="63"/>
      <c r="P783" s="63"/>
      <c r="Q783" s="63"/>
      <c r="R783" s="63"/>
      <c r="S783" s="63"/>
      <c r="T783" s="63"/>
      <c r="U783" s="63"/>
      <c r="V783" s="63"/>
      <c r="W783" s="63"/>
      <c r="X783" s="63"/>
      <c r="Y783" s="63"/>
      <c r="Z783" s="63"/>
    </row>
    <row r="784">
      <c r="A784" s="87"/>
      <c r="B784" s="84" t="s">
        <v>97</v>
      </c>
      <c r="C784" s="84" t="s">
        <v>97</v>
      </c>
      <c r="D784" s="84" t="s">
        <v>97</v>
      </c>
      <c r="E784" s="63"/>
      <c r="F784" s="86"/>
      <c r="G784" s="86" t="str">
        <f t="shared" si="6"/>
        <v/>
      </c>
      <c r="H784" s="86"/>
      <c r="I784" s="63"/>
      <c r="J784" s="63"/>
      <c r="K784" s="63"/>
      <c r="L784" s="63"/>
      <c r="M784" s="63"/>
      <c r="N784" s="63"/>
      <c r="O784" s="63"/>
      <c r="P784" s="63"/>
      <c r="Q784" s="63"/>
      <c r="R784" s="63"/>
      <c r="S784" s="63"/>
      <c r="T784" s="63"/>
      <c r="U784" s="63"/>
      <c r="V784" s="63"/>
      <c r="W784" s="63"/>
      <c r="X784" s="63"/>
      <c r="Y784" s="63"/>
      <c r="Z784" s="63"/>
    </row>
    <row r="785">
      <c r="A785" s="87"/>
      <c r="B785" s="84" t="s">
        <v>97</v>
      </c>
      <c r="C785" s="84" t="s">
        <v>97</v>
      </c>
      <c r="D785" s="84" t="s">
        <v>97</v>
      </c>
      <c r="E785" s="63"/>
      <c r="F785" s="86"/>
      <c r="G785" s="86" t="str">
        <f t="shared" si="6"/>
        <v/>
      </c>
      <c r="H785" s="86"/>
      <c r="I785" s="63"/>
      <c r="J785" s="63"/>
      <c r="K785" s="63"/>
      <c r="L785" s="63"/>
      <c r="M785" s="63"/>
      <c r="N785" s="63"/>
      <c r="O785" s="63"/>
      <c r="P785" s="63"/>
      <c r="Q785" s="63"/>
      <c r="R785" s="63"/>
      <c r="S785" s="63"/>
      <c r="T785" s="63"/>
      <c r="U785" s="63"/>
      <c r="V785" s="63"/>
      <c r="W785" s="63"/>
      <c r="X785" s="63"/>
      <c r="Y785" s="63"/>
      <c r="Z785" s="63"/>
    </row>
    <row r="786">
      <c r="A786" s="87"/>
      <c r="B786" s="84" t="s">
        <v>97</v>
      </c>
      <c r="C786" s="84" t="s">
        <v>97</v>
      </c>
      <c r="D786" s="84" t="s">
        <v>97</v>
      </c>
      <c r="E786" s="63"/>
      <c r="F786" s="86"/>
      <c r="G786" s="86" t="str">
        <f t="shared" si="6"/>
        <v/>
      </c>
      <c r="H786" s="86"/>
      <c r="I786" s="63"/>
      <c r="J786" s="63"/>
      <c r="K786" s="63"/>
      <c r="L786" s="63"/>
      <c r="M786" s="63"/>
      <c r="N786" s="63"/>
      <c r="O786" s="63"/>
      <c r="P786" s="63"/>
      <c r="Q786" s="63"/>
      <c r="R786" s="63"/>
      <c r="S786" s="63"/>
      <c r="T786" s="63"/>
      <c r="U786" s="63"/>
      <c r="V786" s="63"/>
      <c r="W786" s="63"/>
      <c r="X786" s="63"/>
      <c r="Y786" s="63"/>
      <c r="Z786" s="63"/>
    </row>
    <row r="787">
      <c r="A787" s="87"/>
      <c r="B787" s="84" t="s">
        <v>97</v>
      </c>
      <c r="C787" s="84" t="s">
        <v>97</v>
      </c>
      <c r="D787" s="84" t="s">
        <v>97</v>
      </c>
      <c r="E787" s="63"/>
      <c r="F787" s="86"/>
      <c r="G787" s="86" t="str">
        <f t="shared" si="6"/>
        <v/>
      </c>
      <c r="H787" s="86"/>
      <c r="I787" s="63"/>
      <c r="J787" s="63"/>
      <c r="K787" s="63"/>
      <c r="L787" s="63"/>
      <c r="M787" s="63"/>
      <c r="N787" s="63"/>
      <c r="O787" s="63"/>
      <c r="P787" s="63"/>
      <c r="Q787" s="63"/>
      <c r="R787" s="63"/>
      <c r="S787" s="63"/>
      <c r="T787" s="63"/>
      <c r="U787" s="63"/>
      <c r="V787" s="63"/>
      <c r="W787" s="63"/>
      <c r="X787" s="63"/>
      <c r="Y787" s="63"/>
      <c r="Z787" s="63"/>
    </row>
    <row r="788">
      <c r="A788" s="87"/>
      <c r="B788" s="84" t="s">
        <v>97</v>
      </c>
      <c r="C788" s="84" t="s">
        <v>97</v>
      </c>
      <c r="D788" s="84" t="s">
        <v>97</v>
      </c>
      <c r="E788" s="63"/>
      <c r="F788" s="86"/>
      <c r="G788" s="86" t="str">
        <f t="shared" si="6"/>
        <v/>
      </c>
      <c r="H788" s="86"/>
      <c r="I788" s="63"/>
      <c r="J788" s="63"/>
      <c r="K788" s="63"/>
      <c r="L788" s="63"/>
      <c r="M788" s="63"/>
      <c r="N788" s="63"/>
      <c r="O788" s="63"/>
      <c r="P788" s="63"/>
      <c r="Q788" s="63"/>
      <c r="R788" s="63"/>
      <c r="S788" s="63"/>
      <c r="T788" s="63"/>
      <c r="U788" s="63"/>
      <c r="V788" s="63"/>
      <c r="W788" s="63"/>
      <c r="X788" s="63"/>
      <c r="Y788" s="63"/>
      <c r="Z788" s="63"/>
    </row>
    <row r="789">
      <c r="A789" s="87"/>
      <c r="B789" s="84" t="s">
        <v>97</v>
      </c>
      <c r="C789" s="84" t="s">
        <v>97</v>
      </c>
      <c r="D789" s="84" t="s">
        <v>97</v>
      </c>
      <c r="E789" s="63"/>
      <c r="F789" s="86"/>
      <c r="G789" s="86" t="str">
        <f t="shared" si="6"/>
        <v/>
      </c>
      <c r="H789" s="86"/>
      <c r="I789" s="63"/>
      <c r="J789" s="63"/>
      <c r="K789" s="63"/>
      <c r="L789" s="63"/>
      <c r="M789" s="63"/>
      <c r="N789" s="63"/>
      <c r="O789" s="63"/>
      <c r="P789" s="63"/>
      <c r="Q789" s="63"/>
      <c r="R789" s="63"/>
      <c r="S789" s="63"/>
      <c r="T789" s="63"/>
      <c r="U789" s="63"/>
      <c r="V789" s="63"/>
      <c r="W789" s="63"/>
      <c r="X789" s="63"/>
      <c r="Y789" s="63"/>
      <c r="Z789" s="63"/>
    </row>
    <row r="790">
      <c r="A790" s="87"/>
      <c r="B790" s="84" t="s">
        <v>97</v>
      </c>
      <c r="C790" s="84" t="s">
        <v>97</v>
      </c>
      <c r="D790" s="84" t="s">
        <v>97</v>
      </c>
      <c r="E790" s="63"/>
      <c r="F790" s="86"/>
      <c r="G790" s="86" t="str">
        <f t="shared" si="6"/>
        <v/>
      </c>
      <c r="H790" s="86"/>
      <c r="I790" s="63"/>
      <c r="J790" s="63"/>
      <c r="K790" s="63"/>
      <c r="L790" s="63"/>
      <c r="M790" s="63"/>
      <c r="N790" s="63"/>
      <c r="O790" s="63"/>
      <c r="P790" s="63"/>
      <c r="Q790" s="63"/>
      <c r="R790" s="63"/>
      <c r="S790" s="63"/>
      <c r="T790" s="63"/>
      <c r="U790" s="63"/>
      <c r="V790" s="63"/>
      <c r="W790" s="63"/>
      <c r="X790" s="63"/>
      <c r="Y790" s="63"/>
      <c r="Z790" s="63"/>
    </row>
    <row r="791">
      <c r="A791" s="87"/>
      <c r="B791" s="84" t="s">
        <v>97</v>
      </c>
      <c r="C791" s="84" t="s">
        <v>97</v>
      </c>
      <c r="D791" s="84" t="s">
        <v>97</v>
      </c>
      <c r="E791" s="63"/>
      <c r="F791" s="86"/>
      <c r="G791" s="86" t="str">
        <f t="shared" si="6"/>
        <v/>
      </c>
      <c r="H791" s="86"/>
      <c r="I791" s="63"/>
      <c r="J791" s="63"/>
      <c r="K791" s="63"/>
      <c r="L791" s="63"/>
      <c r="M791" s="63"/>
      <c r="N791" s="63"/>
      <c r="O791" s="63"/>
      <c r="P791" s="63"/>
      <c r="Q791" s="63"/>
      <c r="R791" s="63"/>
      <c r="S791" s="63"/>
      <c r="T791" s="63"/>
      <c r="U791" s="63"/>
      <c r="V791" s="63"/>
      <c r="W791" s="63"/>
      <c r="X791" s="63"/>
      <c r="Y791" s="63"/>
      <c r="Z791" s="63"/>
    </row>
    <row r="792">
      <c r="A792" s="87"/>
      <c r="B792" s="84" t="s">
        <v>97</v>
      </c>
      <c r="C792" s="84" t="s">
        <v>97</v>
      </c>
      <c r="D792" s="84" t="s">
        <v>97</v>
      </c>
      <c r="E792" s="63"/>
      <c r="F792" s="86"/>
      <c r="G792" s="86" t="str">
        <f t="shared" si="6"/>
        <v/>
      </c>
      <c r="H792" s="86"/>
      <c r="I792" s="63"/>
      <c r="J792" s="63"/>
      <c r="K792" s="63"/>
      <c r="L792" s="63"/>
      <c r="M792" s="63"/>
      <c r="N792" s="63"/>
      <c r="O792" s="63"/>
      <c r="P792" s="63"/>
      <c r="Q792" s="63"/>
      <c r="R792" s="63"/>
      <c r="S792" s="63"/>
      <c r="T792" s="63"/>
      <c r="U792" s="63"/>
      <c r="V792" s="63"/>
      <c r="W792" s="63"/>
      <c r="X792" s="63"/>
      <c r="Y792" s="63"/>
      <c r="Z792" s="63"/>
    </row>
    <row r="793">
      <c r="A793" s="87"/>
      <c r="B793" s="84" t="s">
        <v>97</v>
      </c>
      <c r="C793" s="84" t="s">
        <v>97</v>
      </c>
      <c r="D793" s="84" t="s">
        <v>97</v>
      </c>
      <c r="E793" s="63"/>
      <c r="F793" s="86"/>
      <c r="G793" s="86" t="str">
        <f t="shared" si="6"/>
        <v/>
      </c>
      <c r="H793" s="86"/>
      <c r="I793" s="63"/>
      <c r="J793" s="63"/>
      <c r="K793" s="63"/>
      <c r="L793" s="63"/>
      <c r="M793" s="63"/>
      <c r="N793" s="63"/>
      <c r="O793" s="63"/>
      <c r="P793" s="63"/>
      <c r="Q793" s="63"/>
      <c r="R793" s="63"/>
      <c r="S793" s="63"/>
      <c r="T793" s="63"/>
      <c r="U793" s="63"/>
      <c r="V793" s="63"/>
      <c r="W793" s="63"/>
      <c r="X793" s="63"/>
      <c r="Y793" s="63"/>
      <c r="Z793" s="63"/>
    </row>
    <row r="794">
      <c r="A794" s="87"/>
      <c r="B794" s="84" t="s">
        <v>97</v>
      </c>
      <c r="C794" s="84" t="s">
        <v>97</v>
      </c>
      <c r="D794" s="84" t="s">
        <v>97</v>
      </c>
      <c r="E794" s="63"/>
      <c r="F794" s="86"/>
      <c r="G794" s="86" t="str">
        <f t="shared" si="6"/>
        <v/>
      </c>
      <c r="H794" s="86"/>
      <c r="I794" s="63"/>
      <c r="J794" s="63"/>
      <c r="K794" s="63"/>
      <c r="L794" s="63"/>
      <c r="M794" s="63"/>
      <c r="N794" s="63"/>
      <c r="O794" s="63"/>
      <c r="P794" s="63"/>
      <c r="Q794" s="63"/>
      <c r="R794" s="63"/>
      <c r="S794" s="63"/>
      <c r="T794" s="63"/>
      <c r="U794" s="63"/>
      <c r="V794" s="63"/>
      <c r="W794" s="63"/>
      <c r="X794" s="63"/>
      <c r="Y794" s="63"/>
      <c r="Z794" s="63"/>
    </row>
    <row r="795">
      <c r="A795" s="87"/>
      <c r="B795" s="84" t="s">
        <v>97</v>
      </c>
      <c r="C795" s="84" t="s">
        <v>97</v>
      </c>
      <c r="D795" s="84" t="s">
        <v>97</v>
      </c>
      <c r="E795" s="63"/>
      <c r="F795" s="86"/>
      <c r="G795" s="86" t="str">
        <f t="shared" si="6"/>
        <v/>
      </c>
      <c r="H795" s="86"/>
      <c r="I795" s="63"/>
      <c r="J795" s="63"/>
      <c r="K795" s="63"/>
      <c r="L795" s="63"/>
      <c r="M795" s="63"/>
      <c r="N795" s="63"/>
      <c r="O795" s="63"/>
      <c r="P795" s="63"/>
      <c r="Q795" s="63"/>
      <c r="R795" s="63"/>
      <c r="S795" s="63"/>
      <c r="T795" s="63"/>
      <c r="U795" s="63"/>
      <c r="V795" s="63"/>
      <c r="W795" s="63"/>
      <c r="X795" s="63"/>
      <c r="Y795" s="63"/>
      <c r="Z795" s="63"/>
    </row>
    <row r="796">
      <c r="A796" s="87"/>
      <c r="B796" s="84" t="s">
        <v>97</v>
      </c>
      <c r="C796" s="84" t="s">
        <v>97</v>
      </c>
      <c r="D796" s="84" t="s">
        <v>97</v>
      </c>
      <c r="E796" s="63"/>
      <c r="F796" s="86"/>
      <c r="G796" s="86" t="str">
        <f t="shared" si="6"/>
        <v/>
      </c>
      <c r="H796" s="86"/>
      <c r="I796" s="63"/>
      <c r="J796" s="63"/>
      <c r="K796" s="63"/>
      <c r="L796" s="63"/>
      <c r="M796" s="63"/>
      <c r="N796" s="63"/>
      <c r="O796" s="63"/>
      <c r="P796" s="63"/>
      <c r="Q796" s="63"/>
      <c r="R796" s="63"/>
      <c r="S796" s="63"/>
      <c r="T796" s="63"/>
      <c r="U796" s="63"/>
      <c r="V796" s="63"/>
      <c r="W796" s="63"/>
      <c r="X796" s="63"/>
      <c r="Y796" s="63"/>
      <c r="Z796" s="63"/>
    </row>
    <row r="797">
      <c r="A797" s="87"/>
      <c r="B797" s="84" t="s">
        <v>97</v>
      </c>
      <c r="C797" s="84" t="s">
        <v>97</v>
      </c>
      <c r="D797" s="84" t="s">
        <v>97</v>
      </c>
      <c r="E797" s="63"/>
      <c r="F797" s="86"/>
      <c r="G797" s="86" t="str">
        <f t="shared" si="6"/>
        <v/>
      </c>
      <c r="H797" s="86"/>
      <c r="I797" s="63"/>
      <c r="J797" s="63"/>
      <c r="K797" s="63"/>
      <c r="L797" s="63"/>
      <c r="M797" s="63"/>
      <c r="N797" s="63"/>
      <c r="O797" s="63"/>
      <c r="P797" s="63"/>
      <c r="Q797" s="63"/>
      <c r="R797" s="63"/>
      <c r="S797" s="63"/>
      <c r="T797" s="63"/>
      <c r="U797" s="63"/>
      <c r="V797" s="63"/>
      <c r="W797" s="63"/>
      <c r="X797" s="63"/>
      <c r="Y797" s="63"/>
      <c r="Z797" s="63"/>
    </row>
    <row r="798">
      <c r="A798" s="87"/>
      <c r="B798" s="84" t="s">
        <v>97</v>
      </c>
      <c r="C798" s="84" t="s">
        <v>97</v>
      </c>
      <c r="D798" s="84" t="s">
        <v>97</v>
      </c>
      <c r="E798" s="63"/>
      <c r="F798" s="86"/>
      <c r="G798" s="86" t="str">
        <f t="shared" si="6"/>
        <v/>
      </c>
      <c r="H798" s="86"/>
      <c r="I798" s="63"/>
      <c r="J798" s="63"/>
      <c r="K798" s="63"/>
      <c r="L798" s="63"/>
      <c r="M798" s="63"/>
      <c r="N798" s="63"/>
      <c r="O798" s="63"/>
      <c r="P798" s="63"/>
      <c r="Q798" s="63"/>
      <c r="R798" s="63"/>
      <c r="S798" s="63"/>
      <c r="T798" s="63"/>
      <c r="U798" s="63"/>
      <c r="V798" s="63"/>
      <c r="W798" s="63"/>
      <c r="X798" s="63"/>
      <c r="Y798" s="63"/>
      <c r="Z798" s="63"/>
    </row>
    <row r="799">
      <c r="A799" s="87"/>
      <c r="B799" s="84" t="s">
        <v>97</v>
      </c>
      <c r="C799" s="84" t="s">
        <v>97</v>
      </c>
      <c r="D799" s="84" t="s">
        <v>97</v>
      </c>
      <c r="E799" s="63"/>
      <c r="F799" s="86"/>
      <c r="G799" s="86" t="str">
        <f t="shared" si="6"/>
        <v/>
      </c>
      <c r="H799" s="86"/>
      <c r="I799" s="63"/>
      <c r="J799" s="63"/>
      <c r="K799" s="63"/>
      <c r="L799" s="63"/>
      <c r="M799" s="63"/>
      <c r="N799" s="63"/>
      <c r="O799" s="63"/>
      <c r="P799" s="63"/>
      <c r="Q799" s="63"/>
      <c r="R799" s="63"/>
      <c r="S799" s="63"/>
      <c r="T799" s="63"/>
      <c r="U799" s="63"/>
      <c r="V799" s="63"/>
      <c r="W799" s="63"/>
      <c r="X799" s="63"/>
      <c r="Y799" s="63"/>
      <c r="Z799" s="63"/>
    </row>
    <row r="800">
      <c r="A800" s="87"/>
      <c r="B800" s="84" t="s">
        <v>97</v>
      </c>
      <c r="C800" s="84" t="s">
        <v>97</v>
      </c>
      <c r="D800" s="84" t="s">
        <v>97</v>
      </c>
      <c r="E800" s="63"/>
      <c r="F800" s="86"/>
      <c r="G800" s="86" t="str">
        <f t="shared" si="6"/>
        <v/>
      </c>
      <c r="H800" s="86"/>
      <c r="I800" s="63"/>
      <c r="J800" s="63"/>
      <c r="K800" s="63"/>
      <c r="L800" s="63"/>
      <c r="M800" s="63"/>
      <c r="N800" s="63"/>
      <c r="O800" s="63"/>
      <c r="P800" s="63"/>
      <c r="Q800" s="63"/>
      <c r="R800" s="63"/>
      <c r="S800" s="63"/>
      <c r="T800" s="63"/>
      <c r="U800" s="63"/>
      <c r="V800" s="63"/>
      <c r="W800" s="63"/>
      <c r="X800" s="63"/>
      <c r="Y800" s="63"/>
      <c r="Z800" s="63"/>
    </row>
    <row r="801">
      <c r="A801" s="87"/>
      <c r="B801" s="84" t="s">
        <v>97</v>
      </c>
      <c r="C801" s="84" t="s">
        <v>97</v>
      </c>
      <c r="D801" s="84" t="s">
        <v>97</v>
      </c>
      <c r="E801" s="63"/>
      <c r="F801" s="86"/>
      <c r="G801" s="86" t="str">
        <f t="shared" si="6"/>
        <v/>
      </c>
      <c r="H801" s="86"/>
      <c r="I801" s="63"/>
      <c r="J801" s="63"/>
      <c r="K801" s="63"/>
      <c r="L801" s="63"/>
      <c r="M801" s="63"/>
      <c r="N801" s="63"/>
      <c r="O801" s="63"/>
      <c r="P801" s="63"/>
      <c r="Q801" s="63"/>
      <c r="R801" s="63"/>
      <c r="S801" s="63"/>
      <c r="T801" s="63"/>
      <c r="U801" s="63"/>
      <c r="V801" s="63"/>
      <c r="W801" s="63"/>
      <c r="X801" s="63"/>
      <c r="Y801" s="63"/>
      <c r="Z801" s="63"/>
    </row>
    <row r="802">
      <c r="A802" s="87"/>
      <c r="B802" s="84" t="s">
        <v>97</v>
      </c>
      <c r="C802" s="84" t="s">
        <v>97</v>
      </c>
      <c r="D802" s="84" t="s">
        <v>97</v>
      </c>
      <c r="E802" s="63"/>
      <c r="F802" s="86"/>
      <c r="G802" s="86" t="str">
        <f t="shared" si="6"/>
        <v/>
      </c>
      <c r="H802" s="86"/>
      <c r="I802" s="63"/>
      <c r="J802" s="63"/>
      <c r="K802" s="63"/>
      <c r="L802" s="63"/>
      <c r="M802" s="63"/>
      <c r="N802" s="63"/>
      <c r="O802" s="63"/>
      <c r="P802" s="63"/>
      <c r="Q802" s="63"/>
      <c r="R802" s="63"/>
      <c r="S802" s="63"/>
      <c r="T802" s="63"/>
      <c r="U802" s="63"/>
      <c r="V802" s="63"/>
      <c r="W802" s="63"/>
      <c r="X802" s="63"/>
      <c r="Y802" s="63"/>
      <c r="Z802" s="63"/>
    </row>
    <row r="803">
      <c r="A803" s="87"/>
      <c r="B803" s="84" t="s">
        <v>97</v>
      </c>
      <c r="C803" s="84" t="s">
        <v>97</v>
      </c>
      <c r="D803" s="84" t="s">
        <v>97</v>
      </c>
      <c r="E803" s="63"/>
      <c r="F803" s="86"/>
      <c r="G803" s="86" t="str">
        <f t="shared" si="6"/>
        <v/>
      </c>
      <c r="H803" s="86"/>
      <c r="I803" s="63"/>
      <c r="J803" s="63"/>
      <c r="K803" s="63"/>
      <c r="L803" s="63"/>
      <c r="M803" s="63"/>
      <c r="N803" s="63"/>
      <c r="O803" s="63"/>
      <c r="P803" s="63"/>
      <c r="Q803" s="63"/>
      <c r="R803" s="63"/>
      <c r="S803" s="63"/>
      <c r="T803" s="63"/>
      <c r="U803" s="63"/>
      <c r="V803" s="63"/>
      <c r="W803" s="63"/>
      <c r="X803" s="63"/>
      <c r="Y803" s="63"/>
      <c r="Z803" s="63"/>
    </row>
    <row r="804">
      <c r="A804" s="87"/>
      <c r="B804" s="84" t="s">
        <v>97</v>
      </c>
      <c r="C804" s="84" t="s">
        <v>97</v>
      </c>
      <c r="D804" s="84" t="s">
        <v>97</v>
      </c>
      <c r="E804" s="63"/>
      <c r="F804" s="86"/>
      <c r="G804" s="86" t="str">
        <f t="shared" si="6"/>
        <v/>
      </c>
      <c r="H804" s="86"/>
      <c r="I804" s="63"/>
      <c r="J804" s="63"/>
      <c r="K804" s="63"/>
      <c r="L804" s="63"/>
      <c r="M804" s="63"/>
      <c r="N804" s="63"/>
      <c r="O804" s="63"/>
      <c r="P804" s="63"/>
      <c r="Q804" s="63"/>
      <c r="R804" s="63"/>
      <c r="S804" s="63"/>
      <c r="T804" s="63"/>
      <c r="U804" s="63"/>
      <c r="V804" s="63"/>
      <c r="W804" s="63"/>
      <c r="X804" s="63"/>
      <c r="Y804" s="63"/>
      <c r="Z804" s="63"/>
    </row>
    <row r="805">
      <c r="A805" s="87"/>
      <c r="B805" s="84" t="s">
        <v>97</v>
      </c>
      <c r="C805" s="84" t="s">
        <v>97</v>
      </c>
      <c r="D805" s="84" t="s">
        <v>97</v>
      </c>
      <c r="E805" s="63"/>
      <c r="F805" s="86"/>
      <c r="G805" s="86" t="str">
        <f t="shared" si="6"/>
        <v/>
      </c>
      <c r="H805" s="86"/>
      <c r="I805" s="63"/>
      <c r="J805" s="63"/>
      <c r="K805" s="63"/>
      <c r="L805" s="63"/>
      <c r="M805" s="63"/>
      <c r="N805" s="63"/>
      <c r="O805" s="63"/>
      <c r="P805" s="63"/>
      <c r="Q805" s="63"/>
      <c r="R805" s="63"/>
      <c r="S805" s="63"/>
      <c r="T805" s="63"/>
      <c r="U805" s="63"/>
      <c r="V805" s="63"/>
      <c r="W805" s="63"/>
      <c r="X805" s="63"/>
      <c r="Y805" s="63"/>
      <c r="Z805" s="63"/>
    </row>
    <row r="806">
      <c r="A806" s="87"/>
      <c r="B806" s="84" t="s">
        <v>97</v>
      </c>
      <c r="C806" s="84" t="s">
        <v>97</v>
      </c>
      <c r="D806" s="84" t="s">
        <v>97</v>
      </c>
      <c r="E806" s="63"/>
      <c r="F806" s="86"/>
      <c r="G806" s="86" t="str">
        <f t="shared" si="6"/>
        <v/>
      </c>
      <c r="H806" s="86"/>
      <c r="I806" s="63"/>
      <c r="J806" s="63"/>
      <c r="K806" s="63"/>
      <c r="L806" s="63"/>
      <c r="M806" s="63"/>
      <c r="N806" s="63"/>
      <c r="O806" s="63"/>
      <c r="P806" s="63"/>
      <c r="Q806" s="63"/>
      <c r="R806" s="63"/>
      <c r="S806" s="63"/>
      <c r="T806" s="63"/>
      <c r="U806" s="63"/>
      <c r="V806" s="63"/>
      <c r="W806" s="63"/>
      <c r="X806" s="63"/>
      <c r="Y806" s="63"/>
      <c r="Z806" s="63"/>
    </row>
    <row r="807">
      <c r="A807" s="87"/>
      <c r="B807" s="84" t="s">
        <v>97</v>
      </c>
      <c r="C807" s="84" t="s">
        <v>97</v>
      </c>
      <c r="D807" s="84" t="s">
        <v>97</v>
      </c>
      <c r="E807" s="63"/>
      <c r="F807" s="86"/>
      <c r="G807" s="86" t="str">
        <f t="shared" si="6"/>
        <v/>
      </c>
      <c r="H807" s="86"/>
      <c r="I807" s="63"/>
      <c r="J807" s="63"/>
      <c r="K807" s="63"/>
      <c r="L807" s="63"/>
      <c r="M807" s="63"/>
      <c r="N807" s="63"/>
      <c r="O807" s="63"/>
      <c r="P807" s="63"/>
      <c r="Q807" s="63"/>
      <c r="R807" s="63"/>
      <c r="S807" s="63"/>
      <c r="T807" s="63"/>
      <c r="U807" s="63"/>
      <c r="V807" s="63"/>
      <c r="W807" s="63"/>
      <c r="X807" s="63"/>
      <c r="Y807" s="63"/>
      <c r="Z807" s="63"/>
    </row>
    <row r="808">
      <c r="A808" s="87"/>
      <c r="B808" s="84" t="s">
        <v>97</v>
      </c>
      <c r="C808" s="84" t="s">
        <v>97</v>
      </c>
      <c r="D808" s="84" t="s">
        <v>97</v>
      </c>
      <c r="E808" s="63"/>
      <c r="F808" s="86"/>
      <c r="G808" s="86" t="str">
        <f t="shared" si="6"/>
        <v/>
      </c>
      <c r="H808" s="86"/>
      <c r="I808" s="63"/>
      <c r="J808" s="63"/>
      <c r="K808" s="63"/>
      <c r="L808" s="63"/>
      <c r="M808" s="63"/>
      <c r="N808" s="63"/>
      <c r="O808" s="63"/>
      <c r="P808" s="63"/>
      <c r="Q808" s="63"/>
      <c r="R808" s="63"/>
      <c r="S808" s="63"/>
      <c r="T808" s="63"/>
      <c r="U808" s="63"/>
      <c r="V808" s="63"/>
      <c r="W808" s="63"/>
      <c r="X808" s="63"/>
      <c r="Y808" s="63"/>
      <c r="Z808" s="63"/>
    </row>
    <row r="809">
      <c r="A809" s="87"/>
      <c r="B809" s="84" t="s">
        <v>97</v>
      </c>
      <c r="C809" s="84" t="s">
        <v>97</v>
      </c>
      <c r="D809" s="84" t="s">
        <v>97</v>
      </c>
      <c r="E809" s="63"/>
      <c r="F809" s="86"/>
      <c r="G809" s="86" t="str">
        <f t="shared" si="6"/>
        <v/>
      </c>
      <c r="H809" s="86"/>
      <c r="I809" s="63"/>
      <c r="J809" s="63"/>
      <c r="K809" s="63"/>
      <c r="L809" s="63"/>
      <c r="M809" s="63"/>
      <c r="N809" s="63"/>
      <c r="O809" s="63"/>
      <c r="P809" s="63"/>
      <c r="Q809" s="63"/>
      <c r="R809" s="63"/>
      <c r="S809" s="63"/>
      <c r="T809" s="63"/>
      <c r="U809" s="63"/>
      <c r="V809" s="63"/>
      <c r="W809" s="63"/>
      <c r="X809" s="63"/>
      <c r="Y809" s="63"/>
      <c r="Z809" s="63"/>
    </row>
    <row r="810">
      <c r="A810" s="87"/>
      <c r="B810" s="84" t="s">
        <v>97</v>
      </c>
      <c r="C810" s="84" t="s">
        <v>97</v>
      </c>
      <c r="D810" s="84" t="s">
        <v>97</v>
      </c>
      <c r="E810" s="63"/>
      <c r="F810" s="86"/>
      <c r="G810" s="86" t="str">
        <f t="shared" si="6"/>
        <v/>
      </c>
      <c r="H810" s="86"/>
      <c r="I810" s="63"/>
      <c r="J810" s="63"/>
      <c r="K810" s="63"/>
      <c r="L810" s="63"/>
      <c r="M810" s="63"/>
      <c r="N810" s="63"/>
      <c r="O810" s="63"/>
      <c r="P810" s="63"/>
      <c r="Q810" s="63"/>
      <c r="R810" s="63"/>
      <c r="S810" s="63"/>
      <c r="T810" s="63"/>
      <c r="U810" s="63"/>
      <c r="V810" s="63"/>
      <c r="W810" s="63"/>
      <c r="X810" s="63"/>
      <c r="Y810" s="63"/>
      <c r="Z810" s="63"/>
    </row>
    <row r="811">
      <c r="A811" s="87"/>
      <c r="B811" s="84" t="s">
        <v>97</v>
      </c>
      <c r="C811" s="84" t="s">
        <v>97</v>
      </c>
      <c r="D811" s="84" t="s">
        <v>97</v>
      </c>
      <c r="E811" s="63"/>
      <c r="F811" s="86"/>
      <c r="G811" s="86" t="str">
        <f t="shared" si="6"/>
        <v/>
      </c>
      <c r="H811" s="86"/>
      <c r="I811" s="63"/>
      <c r="J811" s="63"/>
      <c r="K811" s="63"/>
      <c r="L811" s="63"/>
      <c r="M811" s="63"/>
      <c r="N811" s="63"/>
      <c r="O811" s="63"/>
      <c r="P811" s="63"/>
      <c r="Q811" s="63"/>
      <c r="R811" s="63"/>
      <c r="S811" s="63"/>
      <c r="T811" s="63"/>
      <c r="U811" s="63"/>
      <c r="V811" s="63"/>
      <c r="W811" s="63"/>
      <c r="X811" s="63"/>
      <c r="Y811" s="63"/>
      <c r="Z811" s="63"/>
    </row>
    <row r="812">
      <c r="A812" s="87"/>
      <c r="B812" s="84" t="s">
        <v>97</v>
      </c>
      <c r="C812" s="84" t="s">
        <v>97</v>
      </c>
      <c r="D812" s="84" t="s">
        <v>97</v>
      </c>
      <c r="E812" s="63"/>
      <c r="F812" s="86"/>
      <c r="G812" s="86" t="str">
        <f t="shared" si="6"/>
        <v/>
      </c>
      <c r="H812" s="86"/>
      <c r="I812" s="63"/>
      <c r="J812" s="63"/>
      <c r="K812" s="63"/>
      <c r="L812" s="63"/>
      <c r="M812" s="63"/>
      <c r="N812" s="63"/>
      <c r="O812" s="63"/>
      <c r="P812" s="63"/>
      <c r="Q812" s="63"/>
      <c r="R812" s="63"/>
      <c r="S812" s="63"/>
      <c r="T812" s="63"/>
      <c r="U812" s="63"/>
      <c r="V812" s="63"/>
      <c r="W812" s="63"/>
      <c r="X812" s="63"/>
      <c r="Y812" s="63"/>
      <c r="Z812" s="63"/>
    </row>
    <row r="813">
      <c r="A813" s="87"/>
      <c r="B813" s="84" t="s">
        <v>97</v>
      </c>
      <c r="C813" s="84" t="s">
        <v>97</v>
      </c>
      <c r="D813" s="84" t="s">
        <v>97</v>
      </c>
      <c r="E813" s="63"/>
      <c r="F813" s="86"/>
      <c r="G813" s="86" t="str">
        <f t="shared" si="6"/>
        <v/>
      </c>
      <c r="H813" s="86"/>
      <c r="I813" s="63"/>
      <c r="J813" s="63"/>
      <c r="K813" s="63"/>
      <c r="L813" s="63"/>
      <c r="M813" s="63"/>
      <c r="N813" s="63"/>
      <c r="O813" s="63"/>
      <c r="P813" s="63"/>
      <c r="Q813" s="63"/>
      <c r="R813" s="63"/>
      <c r="S813" s="63"/>
      <c r="T813" s="63"/>
      <c r="U813" s="63"/>
      <c r="V813" s="63"/>
      <c r="W813" s="63"/>
      <c r="X813" s="63"/>
      <c r="Y813" s="63"/>
      <c r="Z813" s="63"/>
    </row>
    <row r="814">
      <c r="A814" s="87"/>
      <c r="B814" s="84" t="s">
        <v>97</v>
      </c>
      <c r="C814" s="84" t="s">
        <v>97</v>
      </c>
      <c r="D814" s="84" t="s">
        <v>97</v>
      </c>
      <c r="E814" s="63"/>
      <c r="F814" s="86"/>
      <c r="G814" s="86" t="str">
        <f t="shared" si="6"/>
        <v/>
      </c>
      <c r="H814" s="86"/>
      <c r="I814" s="63"/>
      <c r="J814" s="63"/>
      <c r="K814" s="63"/>
      <c r="L814" s="63"/>
      <c r="M814" s="63"/>
      <c r="N814" s="63"/>
      <c r="O814" s="63"/>
      <c r="P814" s="63"/>
      <c r="Q814" s="63"/>
      <c r="R814" s="63"/>
      <c r="S814" s="63"/>
      <c r="T814" s="63"/>
      <c r="U814" s="63"/>
      <c r="V814" s="63"/>
      <c r="W814" s="63"/>
      <c r="X814" s="63"/>
      <c r="Y814" s="63"/>
      <c r="Z814" s="63"/>
    </row>
    <row r="815">
      <c r="A815" s="87"/>
      <c r="B815" s="84" t="s">
        <v>97</v>
      </c>
      <c r="C815" s="84" t="s">
        <v>97</v>
      </c>
      <c r="D815" s="84" t="s">
        <v>97</v>
      </c>
      <c r="E815" s="63"/>
      <c r="F815" s="86"/>
      <c r="G815" s="86" t="str">
        <f t="shared" si="6"/>
        <v/>
      </c>
      <c r="H815" s="86"/>
      <c r="I815" s="63"/>
      <c r="J815" s="63"/>
      <c r="K815" s="63"/>
      <c r="L815" s="63"/>
      <c r="M815" s="63"/>
      <c r="N815" s="63"/>
      <c r="O815" s="63"/>
      <c r="P815" s="63"/>
      <c r="Q815" s="63"/>
      <c r="R815" s="63"/>
      <c r="S815" s="63"/>
      <c r="T815" s="63"/>
      <c r="U815" s="63"/>
      <c r="V815" s="63"/>
      <c r="W815" s="63"/>
      <c r="X815" s="63"/>
      <c r="Y815" s="63"/>
      <c r="Z815" s="63"/>
    </row>
    <row r="816">
      <c r="A816" s="87"/>
      <c r="B816" s="84" t="s">
        <v>97</v>
      </c>
      <c r="C816" s="84" t="s">
        <v>97</v>
      </c>
      <c r="D816" s="84" t="s">
        <v>97</v>
      </c>
      <c r="E816" s="63"/>
      <c r="F816" s="86"/>
      <c r="G816" s="86" t="str">
        <f t="shared" si="6"/>
        <v/>
      </c>
      <c r="H816" s="86"/>
      <c r="I816" s="63"/>
      <c r="J816" s="63"/>
      <c r="K816" s="63"/>
      <c r="L816" s="63"/>
      <c r="M816" s="63"/>
      <c r="N816" s="63"/>
      <c r="O816" s="63"/>
      <c r="P816" s="63"/>
      <c r="Q816" s="63"/>
      <c r="R816" s="63"/>
      <c r="S816" s="63"/>
      <c r="T816" s="63"/>
      <c r="U816" s="63"/>
      <c r="V816" s="63"/>
      <c r="W816" s="63"/>
      <c r="X816" s="63"/>
      <c r="Y816" s="63"/>
      <c r="Z816" s="63"/>
    </row>
    <row r="817">
      <c r="A817" s="87"/>
      <c r="B817" s="84" t="s">
        <v>97</v>
      </c>
      <c r="C817" s="84" t="s">
        <v>97</v>
      </c>
      <c r="D817" s="84" t="s">
        <v>97</v>
      </c>
      <c r="E817" s="63"/>
      <c r="F817" s="86"/>
      <c r="G817" s="86" t="str">
        <f t="shared" si="6"/>
        <v/>
      </c>
      <c r="H817" s="86"/>
      <c r="I817" s="63"/>
      <c r="J817" s="63"/>
      <c r="K817" s="63"/>
      <c r="L817" s="63"/>
      <c r="M817" s="63"/>
      <c r="N817" s="63"/>
      <c r="O817" s="63"/>
      <c r="P817" s="63"/>
      <c r="Q817" s="63"/>
      <c r="R817" s="63"/>
      <c r="S817" s="63"/>
      <c r="T817" s="63"/>
      <c r="U817" s="63"/>
      <c r="V817" s="63"/>
      <c r="W817" s="63"/>
      <c r="X817" s="63"/>
      <c r="Y817" s="63"/>
      <c r="Z817" s="63"/>
    </row>
    <row r="818">
      <c r="A818" s="87"/>
      <c r="B818" s="84" t="s">
        <v>97</v>
      </c>
      <c r="C818" s="84" t="s">
        <v>97</v>
      </c>
      <c r="D818" s="84" t="s">
        <v>97</v>
      </c>
      <c r="E818" s="63"/>
      <c r="F818" s="86"/>
      <c r="G818" s="86" t="str">
        <f t="shared" si="6"/>
        <v/>
      </c>
      <c r="H818" s="86"/>
      <c r="I818" s="63"/>
      <c r="J818" s="63"/>
      <c r="K818" s="63"/>
      <c r="L818" s="63"/>
      <c r="M818" s="63"/>
      <c r="N818" s="63"/>
      <c r="O818" s="63"/>
      <c r="P818" s="63"/>
      <c r="Q818" s="63"/>
      <c r="R818" s="63"/>
      <c r="S818" s="63"/>
      <c r="T818" s="63"/>
      <c r="U818" s="63"/>
      <c r="V818" s="63"/>
      <c r="W818" s="63"/>
      <c r="X818" s="63"/>
      <c r="Y818" s="63"/>
      <c r="Z818" s="63"/>
    </row>
    <row r="819">
      <c r="A819" s="87"/>
      <c r="B819" s="84" t="s">
        <v>97</v>
      </c>
      <c r="C819" s="84" t="s">
        <v>97</v>
      </c>
      <c r="D819" s="84" t="s">
        <v>97</v>
      </c>
      <c r="E819" s="63"/>
      <c r="F819" s="86"/>
      <c r="G819" s="86" t="str">
        <f t="shared" si="6"/>
        <v/>
      </c>
      <c r="H819" s="86"/>
      <c r="I819" s="63"/>
      <c r="J819" s="63"/>
      <c r="K819" s="63"/>
      <c r="L819" s="63"/>
      <c r="M819" s="63"/>
      <c r="N819" s="63"/>
      <c r="O819" s="63"/>
      <c r="P819" s="63"/>
      <c r="Q819" s="63"/>
      <c r="R819" s="63"/>
      <c r="S819" s="63"/>
      <c r="T819" s="63"/>
      <c r="U819" s="63"/>
      <c r="V819" s="63"/>
      <c r="W819" s="63"/>
      <c r="X819" s="63"/>
      <c r="Y819" s="63"/>
      <c r="Z819" s="63"/>
    </row>
    <row r="820">
      <c r="A820" s="87"/>
      <c r="B820" s="84" t="s">
        <v>97</v>
      </c>
      <c r="C820" s="84" t="s">
        <v>97</v>
      </c>
      <c r="D820" s="84" t="s">
        <v>97</v>
      </c>
      <c r="E820" s="63"/>
      <c r="F820" s="86"/>
      <c r="G820" s="86" t="str">
        <f t="shared" si="6"/>
        <v/>
      </c>
      <c r="H820" s="86"/>
      <c r="I820" s="63"/>
      <c r="J820" s="63"/>
      <c r="K820" s="63"/>
      <c r="L820" s="63"/>
      <c r="M820" s="63"/>
      <c r="N820" s="63"/>
      <c r="O820" s="63"/>
      <c r="P820" s="63"/>
      <c r="Q820" s="63"/>
      <c r="R820" s="63"/>
      <c r="S820" s="63"/>
      <c r="T820" s="63"/>
      <c r="U820" s="63"/>
      <c r="V820" s="63"/>
      <c r="W820" s="63"/>
      <c r="X820" s="63"/>
      <c r="Y820" s="63"/>
      <c r="Z820" s="63"/>
    </row>
    <row r="821">
      <c r="A821" s="87"/>
      <c r="B821" s="84" t="s">
        <v>97</v>
      </c>
      <c r="C821" s="84" t="s">
        <v>97</v>
      </c>
      <c r="D821" s="84" t="s">
        <v>97</v>
      </c>
      <c r="E821" s="63"/>
      <c r="F821" s="86"/>
      <c r="G821" s="86" t="str">
        <f t="shared" si="6"/>
        <v/>
      </c>
      <c r="H821" s="86"/>
      <c r="I821" s="63"/>
      <c r="J821" s="63"/>
      <c r="K821" s="63"/>
      <c r="L821" s="63"/>
      <c r="M821" s="63"/>
      <c r="N821" s="63"/>
      <c r="O821" s="63"/>
      <c r="P821" s="63"/>
      <c r="Q821" s="63"/>
      <c r="R821" s="63"/>
      <c r="S821" s="63"/>
      <c r="T821" s="63"/>
      <c r="U821" s="63"/>
      <c r="V821" s="63"/>
      <c r="W821" s="63"/>
      <c r="X821" s="63"/>
      <c r="Y821" s="63"/>
      <c r="Z821" s="63"/>
    </row>
    <row r="822">
      <c r="A822" s="87"/>
      <c r="B822" s="84" t="s">
        <v>97</v>
      </c>
      <c r="C822" s="84" t="s">
        <v>97</v>
      </c>
      <c r="D822" s="84" t="s">
        <v>97</v>
      </c>
      <c r="E822" s="63"/>
      <c r="F822" s="86"/>
      <c r="G822" s="86" t="str">
        <f t="shared" si="6"/>
        <v/>
      </c>
      <c r="H822" s="86"/>
      <c r="I822" s="63"/>
      <c r="J822" s="63"/>
      <c r="K822" s="63"/>
      <c r="L822" s="63"/>
      <c r="M822" s="63"/>
      <c r="N822" s="63"/>
      <c r="O822" s="63"/>
      <c r="P822" s="63"/>
      <c r="Q822" s="63"/>
      <c r="R822" s="63"/>
      <c r="S822" s="63"/>
      <c r="T822" s="63"/>
      <c r="U822" s="63"/>
      <c r="V822" s="63"/>
      <c r="W822" s="63"/>
      <c r="X822" s="63"/>
      <c r="Y822" s="63"/>
      <c r="Z822" s="63"/>
    </row>
    <row r="823">
      <c r="A823" s="87"/>
      <c r="B823" s="84" t="s">
        <v>97</v>
      </c>
      <c r="C823" s="84" t="s">
        <v>97</v>
      </c>
      <c r="D823" s="84" t="s">
        <v>97</v>
      </c>
      <c r="E823" s="63"/>
      <c r="F823" s="86"/>
      <c r="G823" s="86" t="str">
        <f t="shared" si="6"/>
        <v/>
      </c>
      <c r="H823" s="86"/>
      <c r="I823" s="63"/>
      <c r="J823" s="63"/>
      <c r="K823" s="63"/>
      <c r="L823" s="63"/>
      <c r="M823" s="63"/>
      <c r="N823" s="63"/>
      <c r="O823" s="63"/>
      <c r="P823" s="63"/>
      <c r="Q823" s="63"/>
      <c r="R823" s="63"/>
      <c r="S823" s="63"/>
      <c r="T823" s="63"/>
      <c r="U823" s="63"/>
      <c r="V823" s="63"/>
      <c r="W823" s="63"/>
      <c r="X823" s="63"/>
      <c r="Y823" s="63"/>
      <c r="Z823" s="63"/>
    </row>
    <row r="824">
      <c r="A824" s="87"/>
      <c r="B824" s="84" t="s">
        <v>97</v>
      </c>
      <c r="C824" s="84" t="s">
        <v>97</v>
      </c>
      <c r="D824" s="84" t="s">
        <v>97</v>
      </c>
      <c r="E824" s="63"/>
      <c r="F824" s="86"/>
      <c r="G824" s="86" t="str">
        <f t="shared" si="6"/>
        <v/>
      </c>
      <c r="H824" s="86"/>
      <c r="I824" s="63"/>
      <c r="J824" s="63"/>
      <c r="K824" s="63"/>
      <c r="L824" s="63"/>
      <c r="M824" s="63"/>
      <c r="N824" s="63"/>
      <c r="O824" s="63"/>
      <c r="P824" s="63"/>
      <c r="Q824" s="63"/>
      <c r="R824" s="63"/>
      <c r="S824" s="63"/>
      <c r="T824" s="63"/>
      <c r="U824" s="63"/>
      <c r="V824" s="63"/>
      <c r="W824" s="63"/>
      <c r="X824" s="63"/>
      <c r="Y824" s="63"/>
      <c r="Z824" s="63"/>
    </row>
    <row r="825">
      <c r="A825" s="87"/>
      <c r="B825" s="84" t="s">
        <v>97</v>
      </c>
      <c r="C825" s="84" t="s">
        <v>97</v>
      </c>
      <c r="D825" s="84" t="s">
        <v>97</v>
      </c>
      <c r="E825" s="63"/>
      <c r="F825" s="86"/>
      <c r="G825" s="86" t="str">
        <f t="shared" si="6"/>
        <v/>
      </c>
      <c r="H825" s="86"/>
      <c r="I825" s="63"/>
      <c r="J825" s="63"/>
      <c r="K825" s="63"/>
      <c r="L825" s="63"/>
      <c r="M825" s="63"/>
      <c r="N825" s="63"/>
      <c r="O825" s="63"/>
      <c r="P825" s="63"/>
      <c r="Q825" s="63"/>
      <c r="R825" s="63"/>
      <c r="S825" s="63"/>
      <c r="T825" s="63"/>
      <c r="U825" s="63"/>
      <c r="V825" s="63"/>
      <c r="W825" s="63"/>
      <c r="X825" s="63"/>
      <c r="Y825" s="63"/>
      <c r="Z825" s="63"/>
    </row>
    <row r="826">
      <c r="A826" s="87"/>
      <c r="B826" s="84" t="s">
        <v>97</v>
      </c>
      <c r="C826" s="84" t="s">
        <v>97</v>
      </c>
      <c r="D826" s="84" t="s">
        <v>97</v>
      </c>
      <c r="E826" s="63"/>
      <c r="F826" s="86"/>
      <c r="G826" s="86" t="str">
        <f t="shared" si="6"/>
        <v/>
      </c>
      <c r="H826" s="86"/>
      <c r="I826" s="63"/>
      <c r="J826" s="63"/>
      <c r="K826" s="63"/>
      <c r="L826" s="63"/>
      <c r="M826" s="63"/>
      <c r="N826" s="63"/>
      <c r="O826" s="63"/>
      <c r="P826" s="63"/>
      <c r="Q826" s="63"/>
      <c r="R826" s="63"/>
      <c r="S826" s="63"/>
      <c r="T826" s="63"/>
      <c r="U826" s="63"/>
      <c r="V826" s="63"/>
      <c r="W826" s="63"/>
      <c r="X826" s="63"/>
      <c r="Y826" s="63"/>
      <c r="Z826" s="63"/>
    </row>
    <row r="827">
      <c r="A827" s="87"/>
      <c r="B827" s="84" t="s">
        <v>97</v>
      </c>
      <c r="C827" s="84" t="s">
        <v>97</v>
      </c>
      <c r="D827" s="84" t="s">
        <v>97</v>
      </c>
      <c r="E827" s="63"/>
      <c r="F827" s="86"/>
      <c r="G827" s="86" t="str">
        <f t="shared" si="6"/>
        <v/>
      </c>
      <c r="H827" s="86"/>
      <c r="I827" s="63"/>
      <c r="J827" s="63"/>
      <c r="K827" s="63"/>
      <c r="L827" s="63"/>
      <c r="M827" s="63"/>
      <c r="N827" s="63"/>
      <c r="O827" s="63"/>
      <c r="P827" s="63"/>
      <c r="Q827" s="63"/>
      <c r="R827" s="63"/>
      <c r="S827" s="63"/>
      <c r="T827" s="63"/>
      <c r="U827" s="63"/>
      <c r="V827" s="63"/>
      <c r="W827" s="63"/>
      <c r="X827" s="63"/>
      <c r="Y827" s="63"/>
      <c r="Z827" s="63"/>
    </row>
    <row r="828">
      <c r="A828" s="87"/>
      <c r="B828" s="84" t="s">
        <v>97</v>
      </c>
      <c r="C828" s="84" t="s">
        <v>97</v>
      </c>
      <c r="D828" s="84" t="s">
        <v>97</v>
      </c>
      <c r="E828" s="63"/>
      <c r="F828" s="86"/>
      <c r="G828" s="86" t="str">
        <f t="shared" si="6"/>
        <v/>
      </c>
      <c r="H828" s="86"/>
      <c r="I828" s="63"/>
      <c r="J828" s="63"/>
      <c r="K828" s="63"/>
      <c r="L828" s="63"/>
      <c r="M828" s="63"/>
      <c r="N828" s="63"/>
      <c r="O828" s="63"/>
      <c r="P828" s="63"/>
      <c r="Q828" s="63"/>
      <c r="R828" s="63"/>
      <c r="S828" s="63"/>
      <c r="T828" s="63"/>
      <c r="U828" s="63"/>
      <c r="V828" s="63"/>
      <c r="W828" s="63"/>
      <c r="X828" s="63"/>
      <c r="Y828" s="63"/>
      <c r="Z828" s="63"/>
    </row>
    <row r="829">
      <c r="A829" s="87"/>
      <c r="B829" s="84" t="s">
        <v>97</v>
      </c>
      <c r="C829" s="84" t="s">
        <v>97</v>
      </c>
      <c r="D829" s="84" t="s">
        <v>97</v>
      </c>
      <c r="E829" s="63"/>
      <c r="F829" s="86"/>
      <c r="G829" s="86" t="str">
        <f t="shared" si="6"/>
        <v/>
      </c>
      <c r="H829" s="86"/>
      <c r="I829" s="63"/>
      <c r="J829" s="63"/>
      <c r="K829" s="63"/>
      <c r="L829" s="63"/>
      <c r="M829" s="63"/>
      <c r="N829" s="63"/>
      <c r="O829" s="63"/>
      <c r="P829" s="63"/>
      <c r="Q829" s="63"/>
      <c r="R829" s="63"/>
      <c r="S829" s="63"/>
      <c r="T829" s="63"/>
      <c r="U829" s="63"/>
      <c r="V829" s="63"/>
      <c r="W829" s="63"/>
      <c r="X829" s="63"/>
      <c r="Y829" s="63"/>
      <c r="Z829" s="63"/>
    </row>
    <row r="830">
      <c r="A830" s="87"/>
      <c r="B830" s="84" t="s">
        <v>97</v>
      </c>
      <c r="C830" s="84" t="s">
        <v>97</v>
      </c>
      <c r="D830" s="84" t="s">
        <v>97</v>
      </c>
      <c r="E830" s="63"/>
      <c r="F830" s="86"/>
      <c r="G830" s="86" t="str">
        <f t="shared" si="6"/>
        <v/>
      </c>
      <c r="H830" s="86"/>
      <c r="I830" s="63"/>
      <c r="J830" s="63"/>
      <c r="K830" s="63"/>
      <c r="L830" s="63"/>
      <c r="M830" s="63"/>
      <c r="N830" s="63"/>
      <c r="O830" s="63"/>
      <c r="P830" s="63"/>
      <c r="Q830" s="63"/>
      <c r="R830" s="63"/>
      <c r="S830" s="63"/>
      <c r="T830" s="63"/>
      <c r="U830" s="63"/>
      <c r="V830" s="63"/>
      <c r="W830" s="63"/>
      <c r="X830" s="63"/>
      <c r="Y830" s="63"/>
      <c r="Z830" s="63"/>
    </row>
    <row r="831">
      <c r="A831" s="87"/>
      <c r="B831" s="84" t="s">
        <v>97</v>
      </c>
      <c r="C831" s="84" t="s">
        <v>97</v>
      </c>
      <c r="D831" s="84" t="s">
        <v>97</v>
      </c>
      <c r="E831" s="63"/>
      <c r="F831" s="86"/>
      <c r="G831" s="86" t="str">
        <f t="shared" si="6"/>
        <v/>
      </c>
      <c r="H831" s="86"/>
      <c r="I831" s="63"/>
      <c r="J831" s="63"/>
      <c r="K831" s="63"/>
      <c r="L831" s="63"/>
      <c r="M831" s="63"/>
      <c r="N831" s="63"/>
      <c r="O831" s="63"/>
      <c r="P831" s="63"/>
      <c r="Q831" s="63"/>
      <c r="R831" s="63"/>
      <c r="S831" s="63"/>
      <c r="T831" s="63"/>
      <c r="U831" s="63"/>
      <c r="V831" s="63"/>
      <c r="W831" s="63"/>
      <c r="X831" s="63"/>
      <c r="Y831" s="63"/>
      <c r="Z831" s="63"/>
    </row>
    <row r="832">
      <c r="A832" s="87"/>
      <c r="B832" s="84" t="s">
        <v>97</v>
      </c>
      <c r="C832" s="84" t="s">
        <v>97</v>
      </c>
      <c r="D832" s="84" t="s">
        <v>97</v>
      </c>
      <c r="E832" s="63"/>
      <c r="F832" s="86"/>
      <c r="G832" s="86" t="str">
        <f t="shared" si="6"/>
        <v/>
      </c>
      <c r="H832" s="86"/>
      <c r="I832" s="63"/>
      <c r="J832" s="63"/>
      <c r="K832" s="63"/>
      <c r="L832" s="63"/>
      <c r="M832" s="63"/>
      <c r="N832" s="63"/>
      <c r="O832" s="63"/>
      <c r="P832" s="63"/>
      <c r="Q832" s="63"/>
      <c r="R832" s="63"/>
      <c r="S832" s="63"/>
      <c r="T832" s="63"/>
      <c r="U832" s="63"/>
      <c r="V832" s="63"/>
      <c r="W832" s="63"/>
      <c r="X832" s="63"/>
      <c r="Y832" s="63"/>
      <c r="Z832" s="63"/>
    </row>
    <row r="833">
      <c r="A833" s="87"/>
      <c r="B833" s="84" t="s">
        <v>97</v>
      </c>
      <c r="C833" s="84" t="s">
        <v>97</v>
      </c>
      <c r="D833" s="84" t="s">
        <v>97</v>
      </c>
      <c r="E833" s="63"/>
      <c r="F833" s="86"/>
      <c r="G833" s="86" t="str">
        <f t="shared" si="6"/>
        <v/>
      </c>
      <c r="H833" s="86"/>
      <c r="I833" s="63"/>
      <c r="J833" s="63"/>
      <c r="K833" s="63"/>
      <c r="L833" s="63"/>
      <c r="M833" s="63"/>
      <c r="N833" s="63"/>
      <c r="O833" s="63"/>
      <c r="P833" s="63"/>
      <c r="Q833" s="63"/>
      <c r="R833" s="63"/>
      <c r="S833" s="63"/>
      <c r="T833" s="63"/>
      <c r="U833" s="63"/>
      <c r="V833" s="63"/>
      <c r="W833" s="63"/>
      <c r="X833" s="63"/>
      <c r="Y833" s="63"/>
      <c r="Z833" s="63"/>
    </row>
    <row r="834">
      <c r="A834" s="87"/>
      <c r="B834" s="84" t="s">
        <v>97</v>
      </c>
      <c r="C834" s="84" t="s">
        <v>97</v>
      </c>
      <c r="D834" s="84" t="s">
        <v>97</v>
      </c>
      <c r="E834" s="63"/>
      <c r="F834" s="86"/>
      <c r="G834" s="86" t="str">
        <f t="shared" si="6"/>
        <v/>
      </c>
      <c r="H834" s="86"/>
      <c r="I834" s="63"/>
      <c r="J834" s="63"/>
      <c r="K834" s="63"/>
      <c r="L834" s="63"/>
      <c r="M834" s="63"/>
      <c r="N834" s="63"/>
      <c r="O834" s="63"/>
      <c r="P834" s="63"/>
      <c r="Q834" s="63"/>
      <c r="R834" s="63"/>
      <c r="S834" s="63"/>
      <c r="T834" s="63"/>
      <c r="U834" s="63"/>
      <c r="V834" s="63"/>
      <c r="W834" s="63"/>
      <c r="X834" s="63"/>
      <c r="Y834" s="63"/>
      <c r="Z834" s="63"/>
    </row>
    <row r="835">
      <c r="A835" s="87"/>
      <c r="B835" s="84" t="s">
        <v>97</v>
      </c>
      <c r="C835" s="84" t="s">
        <v>97</v>
      </c>
      <c r="D835" s="84" t="s">
        <v>97</v>
      </c>
      <c r="E835" s="63"/>
      <c r="F835" s="86"/>
      <c r="G835" s="86" t="str">
        <f t="shared" si="6"/>
        <v/>
      </c>
      <c r="H835" s="86"/>
      <c r="I835" s="63"/>
      <c r="J835" s="63"/>
      <c r="K835" s="63"/>
      <c r="L835" s="63"/>
      <c r="M835" s="63"/>
      <c r="N835" s="63"/>
      <c r="O835" s="63"/>
      <c r="P835" s="63"/>
      <c r="Q835" s="63"/>
      <c r="R835" s="63"/>
      <c r="S835" s="63"/>
      <c r="T835" s="63"/>
      <c r="U835" s="63"/>
      <c r="V835" s="63"/>
      <c r="W835" s="63"/>
      <c r="X835" s="63"/>
      <c r="Y835" s="63"/>
      <c r="Z835" s="63"/>
    </row>
    <row r="836">
      <c r="A836" s="87"/>
      <c r="B836" s="84" t="s">
        <v>97</v>
      </c>
      <c r="C836" s="84" t="s">
        <v>97</v>
      </c>
      <c r="D836" s="84" t="s">
        <v>97</v>
      </c>
      <c r="E836" s="63"/>
      <c r="F836" s="86"/>
      <c r="G836" s="86" t="str">
        <f t="shared" si="6"/>
        <v/>
      </c>
      <c r="H836" s="86"/>
      <c r="I836" s="63"/>
      <c r="J836" s="63"/>
      <c r="K836" s="63"/>
      <c r="L836" s="63"/>
      <c r="M836" s="63"/>
      <c r="N836" s="63"/>
      <c r="O836" s="63"/>
      <c r="P836" s="63"/>
      <c r="Q836" s="63"/>
      <c r="R836" s="63"/>
      <c r="S836" s="63"/>
      <c r="T836" s="63"/>
      <c r="U836" s="63"/>
      <c r="V836" s="63"/>
      <c r="W836" s="63"/>
      <c r="X836" s="63"/>
      <c r="Y836" s="63"/>
      <c r="Z836" s="63"/>
    </row>
    <row r="837">
      <c r="A837" s="87"/>
      <c r="B837" s="84" t="s">
        <v>97</v>
      </c>
      <c r="C837" s="84" t="s">
        <v>97</v>
      </c>
      <c r="D837" s="84" t="s">
        <v>97</v>
      </c>
      <c r="E837" s="63"/>
      <c r="F837" s="86"/>
      <c r="G837" s="86" t="str">
        <f t="shared" si="6"/>
        <v/>
      </c>
      <c r="H837" s="86"/>
      <c r="I837" s="63"/>
      <c r="J837" s="63"/>
      <c r="K837" s="63"/>
      <c r="L837" s="63"/>
      <c r="M837" s="63"/>
      <c r="N837" s="63"/>
      <c r="O837" s="63"/>
      <c r="P837" s="63"/>
      <c r="Q837" s="63"/>
      <c r="R837" s="63"/>
      <c r="S837" s="63"/>
      <c r="T837" s="63"/>
      <c r="U837" s="63"/>
      <c r="V837" s="63"/>
      <c r="W837" s="63"/>
      <c r="X837" s="63"/>
      <c r="Y837" s="63"/>
      <c r="Z837" s="63"/>
    </row>
    <row r="838">
      <c r="A838" s="87"/>
      <c r="B838" s="84" t="s">
        <v>97</v>
      </c>
      <c r="C838" s="84" t="s">
        <v>97</v>
      </c>
      <c r="D838" s="84" t="s">
        <v>97</v>
      </c>
      <c r="E838" s="63"/>
      <c r="F838" s="86"/>
      <c r="G838" s="86" t="str">
        <f t="shared" si="6"/>
        <v/>
      </c>
      <c r="H838" s="86"/>
      <c r="I838" s="63"/>
      <c r="J838" s="63"/>
      <c r="K838" s="63"/>
      <c r="L838" s="63"/>
      <c r="M838" s="63"/>
      <c r="N838" s="63"/>
      <c r="O838" s="63"/>
      <c r="P838" s="63"/>
      <c r="Q838" s="63"/>
      <c r="R838" s="63"/>
      <c r="S838" s="63"/>
      <c r="T838" s="63"/>
      <c r="U838" s="63"/>
      <c r="V838" s="63"/>
      <c r="W838" s="63"/>
      <c r="X838" s="63"/>
      <c r="Y838" s="63"/>
      <c r="Z838" s="63"/>
    </row>
    <row r="839">
      <c r="A839" s="87"/>
      <c r="B839" s="84" t="s">
        <v>97</v>
      </c>
      <c r="C839" s="84" t="s">
        <v>97</v>
      </c>
      <c r="D839" s="84" t="s">
        <v>97</v>
      </c>
      <c r="E839" s="63"/>
      <c r="F839" s="86"/>
      <c r="G839" s="86" t="str">
        <f t="shared" si="6"/>
        <v/>
      </c>
      <c r="H839" s="86"/>
      <c r="I839" s="63"/>
      <c r="J839" s="63"/>
      <c r="K839" s="63"/>
      <c r="L839" s="63"/>
      <c r="M839" s="63"/>
      <c r="N839" s="63"/>
      <c r="O839" s="63"/>
      <c r="P839" s="63"/>
      <c r="Q839" s="63"/>
      <c r="R839" s="63"/>
      <c r="S839" s="63"/>
      <c r="T839" s="63"/>
      <c r="U839" s="63"/>
      <c r="V839" s="63"/>
      <c r="W839" s="63"/>
      <c r="X839" s="63"/>
      <c r="Y839" s="63"/>
      <c r="Z839" s="63"/>
    </row>
    <row r="840">
      <c r="A840" s="87"/>
      <c r="B840" s="84" t="s">
        <v>97</v>
      </c>
      <c r="C840" s="84" t="s">
        <v>97</v>
      </c>
      <c r="D840" s="84" t="s">
        <v>97</v>
      </c>
      <c r="E840" s="63"/>
      <c r="F840" s="86"/>
      <c r="G840" s="86" t="str">
        <f t="shared" si="6"/>
        <v/>
      </c>
      <c r="H840" s="86"/>
      <c r="I840" s="63"/>
      <c r="J840" s="63"/>
      <c r="K840" s="63"/>
      <c r="L840" s="63"/>
      <c r="M840" s="63"/>
      <c r="N840" s="63"/>
      <c r="O840" s="63"/>
      <c r="P840" s="63"/>
      <c r="Q840" s="63"/>
      <c r="R840" s="63"/>
      <c r="S840" s="63"/>
      <c r="T840" s="63"/>
      <c r="U840" s="63"/>
      <c r="V840" s="63"/>
      <c r="W840" s="63"/>
      <c r="X840" s="63"/>
      <c r="Y840" s="63"/>
      <c r="Z840" s="63"/>
    </row>
    <row r="841">
      <c r="A841" s="87"/>
      <c r="B841" s="84" t="s">
        <v>97</v>
      </c>
      <c r="C841" s="84" t="s">
        <v>97</v>
      </c>
      <c r="D841" s="84" t="s">
        <v>97</v>
      </c>
      <c r="E841" s="63"/>
      <c r="F841" s="86"/>
      <c r="G841" s="86" t="str">
        <f t="shared" si="6"/>
        <v/>
      </c>
      <c r="H841" s="86"/>
      <c r="I841" s="63"/>
      <c r="J841" s="63"/>
      <c r="K841" s="63"/>
      <c r="L841" s="63"/>
      <c r="M841" s="63"/>
      <c r="N841" s="63"/>
      <c r="O841" s="63"/>
      <c r="P841" s="63"/>
      <c r="Q841" s="63"/>
      <c r="R841" s="63"/>
      <c r="S841" s="63"/>
      <c r="T841" s="63"/>
      <c r="U841" s="63"/>
      <c r="V841" s="63"/>
      <c r="W841" s="63"/>
      <c r="X841" s="63"/>
      <c r="Y841" s="63"/>
      <c r="Z841" s="63"/>
    </row>
    <row r="842">
      <c r="A842" s="87"/>
      <c r="B842" s="84" t="s">
        <v>97</v>
      </c>
      <c r="C842" s="84" t="s">
        <v>97</v>
      </c>
      <c r="D842" s="84" t="s">
        <v>97</v>
      </c>
      <c r="E842" s="63"/>
      <c r="F842" s="86"/>
      <c r="G842" s="86" t="str">
        <f t="shared" si="6"/>
        <v/>
      </c>
      <c r="H842" s="86"/>
      <c r="I842" s="63"/>
      <c r="J842" s="63"/>
      <c r="K842" s="63"/>
      <c r="L842" s="63"/>
      <c r="M842" s="63"/>
      <c r="N842" s="63"/>
      <c r="O842" s="63"/>
      <c r="P842" s="63"/>
      <c r="Q842" s="63"/>
      <c r="R842" s="63"/>
      <c r="S842" s="63"/>
      <c r="T842" s="63"/>
      <c r="U842" s="63"/>
      <c r="V842" s="63"/>
      <c r="W842" s="63"/>
      <c r="X842" s="63"/>
      <c r="Y842" s="63"/>
      <c r="Z842" s="63"/>
    </row>
    <row r="843">
      <c r="A843" s="87"/>
      <c r="B843" s="84" t="s">
        <v>97</v>
      </c>
      <c r="C843" s="84" t="s">
        <v>97</v>
      </c>
      <c r="D843" s="84" t="s">
        <v>97</v>
      </c>
      <c r="E843" s="63"/>
      <c r="F843" s="86"/>
      <c r="G843" s="86" t="str">
        <f t="shared" si="6"/>
        <v/>
      </c>
      <c r="H843" s="86"/>
      <c r="I843" s="63"/>
      <c r="J843" s="63"/>
      <c r="K843" s="63"/>
      <c r="L843" s="63"/>
      <c r="M843" s="63"/>
      <c r="N843" s="63"/>
      <c r="O843" s="63"/>
      <c r="P843" s="63"/>
      <c r="Q843" s="63"/>
      <c r="R843" s="63"/>
      <c r="S843" s="63"/>
      <c r="T843" s="63"/>
      <c r="U843" s="63"/>
      <c r="V843" s="63"/>
      <c r="W843" s="63"/>
      <c r="X843" s="63"/>
      <c r="Y843" s="63"/>
      <c r="Z843" s="63"/>
    </row>
    <row r="844">
      <c r="A844" s="87"/>
      <c r="B844" s="84" t="s">
        <v>97</v>
      </c>
      <c r="C844" s="84" t="s">
        <v>97</v>
      </c>
      <c r="D844" s="84" t="s">
        <v>97</v>
      </c>
      <c r="E844" s="63"/>
      <c r="F844" s="86"/>
      <c r="G844" s="86" t="str">
        <f t="shared" si="6"/>
        <v/>
      </c>
      <c r="H844" s="86"/>
      <c r="I844" s="63"/>
      <c r="J844" s="63"/>
      <c r="K844" s="63"/>
      <c r="L844" s="63"/>
      <c r="M844" s="63"/>
      <c r="N844" s="63"/>
      <c r="O844" s="63"/>
      <c r="P844" s="63"/>
      <c r="Q844" s="63"/>
      <c r="R844" s="63"/>
      <c r="S844" s="63"/>
      <c r="T844" s="63"/>
      <c r="U844" s="63"/>
      <c r="V844" s="63"/>
      <c r="W844" s="63"/>
      <c r="X844" s="63"/>
      <c r="Y844" s="63"/>
      <c r="Z844" s="63"/>
    </row>
    <row r="845">
      <c r="A845" s="87"/>
      <c r="B845" s="84" t="s">
        <v>97</v>
      </c>
      <c r="C845" s="84" t="s">
        <v>97</v>
      </c>
      <c r="D845" s="84" t="s">
        <v>97</v>
      </c>
      <c r="E845" s="63"/>
      <c r="F845" s="86"/>
      <c r="G845" s="86" t="str">
        <f t="shared" si="6"/>
        <v/>
      </c>
      <c r="H845" s="86"/>
      <c r="I845" s="63"/>
      <c r="J845" s="63"/>
      <c r="K845" s="63"/>
      <c r="L845" s="63"/>
      <c r="M845" s="63"/>
      <c r="N845" s="63"/>
      <c r="O845" s="63"/>
      <c r="P845" s="63"/>
      <c r="Q845" s="63"/>
      <c r="R845" s="63"/>
      <c r="S845" s="63"/>
      <c r="T845" s="63"/>
      <c r="U845" s="63"/>
      <c r="V845" s="63"/>
      <c r="W845" s="63"/>
      <c r="X845" s="63"/>
      <c r="Y845" s="63"/>
      <c r="Z845" s="63"/>
    </row>
    <row r="846">
      <c r="A846" s="87"/>
      <c r="B846" s="84" t="s">
        <v>97</v>
      </c>
      <c r="C846" s="84" t="s">
        <v>97</v>
      </c>
      <c r="D846" s="84" t="s">
        <v>97</v>
      </c>
      <c r="E846" s="63"/>
      <c r="F846" s="86"/>
      <c r="G846" s="86" t="str">
        <f t="shared" si="6"/>
        <v/>
      </c>
      <c r="H846" s="86"/>
      <c r="I846" s="63"/>
      <c r="J846" s="63"/>
      <c r="K846" s="63"/>
      <c r="L846" s="63"/>
      <c r="M846" s="63"/>
      <c r="N846" s="63"/>
      <c r="O846" s="63"/>
      <c r="P846" s="63"/>
      <c r="Q846" s="63"/>
      <c r="R846" s="63"/>
      <c r="S846" s="63"/>
      <c r="T846" s="63"/>
      <c r="U846" s="63"/>
      <c r="V846" s="63"/>
      <c r="W846" s="63"/>
      <c r="X846" s="63"/>
      <c r="Y846" s="63"/>
      <c r="Z846" s="63"/>
    </row>
    <row r="847">
      <c r="A847" s="87"/>
      <c r="B847" s="84" t="s">
        <v>97</v>
      </c>
      <c r="C847" s="84" t="s">
        <v>97</v>
      </c>
      <c r="D847" s="84" t="s">
        <v>97</v>
      </c>
      <c r="E847" s="63"/>
      <c r="F847" s="86"/>
      <c r="G847" s="86" t="str">
        <f t="shared" si="6"/>
        <v/>
      </c>
      <c r="H847" s="86"/>
      <c r="I847" s="63"/>
      <c r="J847" s="63"/>
      <c r="K847" s="63"/>
      <c r="L847" s="63"/>
      <c r="M847" s="63"/>
      <c r="N847" s="63"/>
      <c r="O847" s="63"/>
      <c r="P847" s="63"/>
      <c r="Q847" s="63"/>
      <c r="R847" s="63"/>
      <c r="S847" s="63"/>
      <c r="T847" s="63"/>
      <c r="U847" s="63"/>
      <c r="V847" s="63"/>
      <c r="W847" s="63"/>
      <c r="X847" s="63"/>
      <c r="Y847" s="63"/>
      <c r="Z847" s="63"/>
    </row>
    <row r="848">
      <c r="A848" s="87"/>
      <c r="B848" s="84" t="s">
        <v>97</v>
      </c>
      <c r="C848" s="84" t="s">
        <v>97</v>
      </c>
      <c r="D848" s="84" t="s">
        <v>97</v>
      </c>
      <c r="E848" s="63"/>
      <c r="F848" s="86"/>
      <c r="G848" s="86" t="str">
        <f t="shared" si="6"/>
        <v/>
      </c>
      <c r="H848" s="86"/>
      <c r="I848" s="63"/>
      <c r="J848" s="63"/>
      <c r="K848" s="63"/>
      <c r="L848" s="63"/>
      <c r="M848" s="63"/>
      <c r="N848" s="63"/>
      <c r="O848" s="63"/>
      <c r="P848" s="63"/>
      <c r="Q848" s="63"/>
      <c r="R848" s="63"/>
      <c r="S848" s="63"/>
      <c r="T848" s="63"/>
      <c r="U848" s="63"/>
      <c r="V848" s="63"/>
      <c r="W848" s="63"/>
      <c r="X848" s="63"/>
      <c r="Y848" s="63"/>
      <c r="Z848" s="63"/>
    </row>
    <row r="849">
      <c r="A849" s="87"/>
      <c r="B849" s="84" t="s">
        <v>97</v>
      </c>
      <c r="C849" s="84" t="s">
        <v>97</v>
      </c>
      <c r="D849" s="84" t="s">
        <v>97</v>
      </c>
      <c r="E849" s="63"/>
      <c r="F849" s="86"/>
      <c r="G849" s="86" t="str">
        <f t="shared" si="6"/>
        <v/>
      </c>
      <c r="H849" s="86"/>
      <c r="I849" s="63"/>
      <c r="J849" s="63"/>
      <c r="K849" s="63"/>
      <c r="L849" s="63"/>
      <c r="M849" s="63"/>
      <c r="N849" s="63"/>
      <c r="O849" s="63"/>
      <c r="P849" s="63"/>
      <c r="Q849" s="63"/>
      <c r="R849" s="63"/>
      <c r="S849" s="63"/>
      <c r="T849" s="63"/>
      <c r="U849" s="63"/>
      <c r="V849" s="63"/>
      <c r="W849" s="63"/>
      <c r="X849" s="63"/>
      <c r="Y849" s="63"/>
      <c r="Z849" s="63"/>
    </row>
    <row r="850">
      <c r="A850" s="87"/>
      <c r="B850" s="84" t="s">
        <v>97</v>
      </c>
      <c r="C850" s="84" t="s">
        <v>97</v>
      </c>
      <c r="D850" s="84" t="s">
        <v>97</v>
      </c>
      <c r="E850" s="63"/>
      <c r="F850" s="86"/>
      <c r="G850" s="86" t="str">
        <f t="shared" si="6"/>
        <v/>
      </c>
      <c r="H850" s="86"/>
      <c r="I850" s="63"/>
      <c r="J850" s="63"/>
      <c r="K850" s="63"/>
      <c r="L850" s="63"/>
      <c r="M850" s="63"/>
      <c r="N850" s="63"/>
      <c r="O850" s="63"/>
      <c r="P850" s="63"/>
      <c r="Q850" s="63"/>
      <c r="R850" s="63"/>
      <c r="S850" s="63"/>
      <c r="T850" s="63"/>
      <c r="U850" s="63"/>
      <c r="V850" s="63"/>
      <c r="W850" s="63"/>
      <c r="X850" s="63"/>
      <c r="Y850" s="63"/>
      <c r="Z850" s="63"/>
    </row>
    <row r="851">
      <c r="A851" s="87"/>
      <c r="B851" s="84" t="s">
        <v>97</v>
      </c>
      <c r="C851" s="84" t="s">
        <v>97</v>
      </c>
      <c r="D851" s="84" t="s">
        <v>97</v>
      </c>
      <c r="E851" s="63"/>
      <c r="F851" s="86"/>
      <c r="G851" s="86" t="str">
        <f t="shared" si="6"/>
        <v/>
      </c>
      <c r="H851" s="86"/>
      <c r="I851" s="63"/>
      <c r="J851" s="63"/>
      <c r="K851" s="63"/>
      <c r="L851" s="63"/>
      <c r="M851" s="63"/>
      <c r="N851" s="63"/>
      <c r="O851" s="63"/>
      <c r="P851" s="63"/>
      <c r="Q851" s="63"/>
      <c r="R851" s="63"/>
      <c r="S851" s="63"/>
      <c r="T851" s="63"/>
      <c r="U851" s="63"/>
      <c r="V851" s="63"/>
      <c r="W851" s="63"/>
      <c r="X851" s="63"/>
      <c r="Y851" s="63"/>
      <c r="Z851" s="63"/>
    </row>
    <row r="852">
      <c r="A852" s="87"/>
      <c r="B852" s="84" t="s">
        <v>97</v>
      </c>
      <c r="C852" s="84" t="s">
        <v>97</v>
      </c>
      <c r="D852" s="84" t="s">
        <v>97</v>
      </c>
      <c r="E852" s="63"/>
      <c r="F852" s="86"/>
      <c r="G852" s="86" t="str">
        <f t="shared" si="6"/>
        <v/>
      </c>
      <c r="H852" s="86"/>
      <c r="I852" s="63"/>
      <c r="J852" s="63"/>
      <c r="K852" s="63"/>
      <c r="L852" s="63"/>
      <c r="M852" s="63"/>
      <c r="N852" s="63"/>
      <c r="O852" s="63"/>
      <c r="P852" s="63"/>
      <c r="Q852" s="63"/>
      <c r="R852" s="63"/>
      <c r="S852" s="63"/>
      <c r="T852" s="63"/>
      <c r="U852" s="63"/>
      <c r="V852" s="63"/>
      <c r="W852" s="63"/>
      <c r="X852" s="63"/>
      <c r="Y852" s="63"/>
      <c r="Z852" s="63"/>
    </row>
    <row r="853">
      <c r="A853" s="87"/>
      <c r="B853" s="84" t="s">
        <v>97</v>
      </c>
      <c r="C853" s="84" t="s">
        <v>97</v>
      </c>
      <c r="D853" s="84" t="s">
        <v>97</v>
      </c>
      <c r="E853" s="63"/>
      <c r="F853" s="86"/>
      <c r="G853" s="86" t="str">
        <f t="shared" si="6"/>
        <v/>
      </c>
      <c r="H853" s="86"/>
      <c r="I853" s="63"/>
      <c r="J853" s="63"/>
      <c r="K853" s="63"/>
      <c r="L853" s="63"/>
      <c r="M853" s="63"/>
      <c r="N853" s="63"/>
      <c r="O853" s="63"/>
      <c r="P853" s="63"/>
      <c r="Q853" s="63"/>
      <c r="R853" s="63"/>
      <c r="S853" s="63"/>
      <c r="T853" s="63"/>
      <c r="U853" s="63"/>
      <c r="V853" s="63"/>
      <c r="W853" s="63"/>
      <c r="X853" s="63"/>
      <c r="Y853" s="63"/>
      <c r="Z853" s="63"/>
    </row>
    <row r="854">
      <c r="A854" s="87"/>
      <c r="B854" s="84" t="s">
        <v>97</v>
      </c>
      <c r="C854" s="84" t="s">
        <v>97</v>
      </c>
      <c r="D854" s="84" t="s">
        <v>97</v>
      </c>
      <c r="E854" s="63"/>
      <c r="F854" s="86"/>
      <c r="G854" s="86" t="str">
        <f t="shared" si="6"/>
        <v/>
      </c>
      <c r="H854" s="86"/>
      <c r="I854" s="63"/>
      <c r="J854" s="63"/>
      <c r="K854" s="63"/>
      <c r="L854" s="63"/>
      <c r="M854" s="63"/>
      <c r="N854" s="63"/>
      <c r="O854" s="63"/>
      <c r="P854" s="63"/>
      <c r="Q854" s="63"/>
      <c r="R854" s="63"/>
      <c r="S854" s="63"/>
      <c r="T854" s="63"/>
      <c r="U854" s="63"/>
      <c r="V854" s="63"/>
      <c r="W854" s="63"/>
      <c r="X854" s="63"/>
      <c r="Y854" s="63"/>
      <c r="Z854" s="63"/>
    </row>
    <row r="855">
      <c r="A855" s="87"/>
      <c r="B855" s="84" t="s">
        <v>97</v>
      </c>
      <c r="C855" s="84" t="s">
        <v>97</v>
      </c>
      <c r="D855" s="84" t="s">
        <v>97</v>
      </c>
      <c r="E855" s="63"/>
      <c r="F855" s="86"/>
      <c r="G855" s="86" t="str">
        <f t="shared" si="6"/>
        <v/>
      </c>
      <c r="H855" s="86"/>
      <c r="I855" s="63"/>
      <c r="J855" s="63"/>
      <c r="K855" s="63"/>
      <c r="L855" s="63"/>
      <c r="M855" s="63"/>
      <c r="N855" s="63"/>
      <c r="O855" s="63"/>
      <c r="P855" s="63"/>
      <c r="Q855" s="63"/>
      <c r="R855" s="63"/>
      <c r="S855" s="63"/>
      <c r="T855" s="63"/>
      <c r="U855" s="63"/>
      <c r="V855" s="63"/>
      <c r="W855" s="63"/>
      <c r="X855" s="63"/>
      <c r="Y855" s="63"/>
      <c r="Z855" s="63"/>
    </row>
    <row r="856">
      <c r="A856" s="87"/>
      <c r="B856" s="84" t="s">
        <v>97</v>
      </c>
      <c r="C856" s="84" t="s">
        <v>97</v>
      </c>
      <c r="D856" s="84" t="s">
        <v>97</v>
      </c>
      <c r="E856" s="63"/>
      <c r="F856" s="86"/>
      <c r="G856" s="86" t="str">
        <f t="shared" si="6"/>
        <v/>
      </c>
      <c r="H856" s="86"/>
      <c r="I856" s="63"/>
      <c r="J856" s="63"/>
      <c r="K856" s="63"/>
      <c r="L856" s="63"/>
      <c r="M856" s="63"/>
      <c r="N856" s="63"/>
      <c r="O856" s="63"/>
      <c r="P856" s="63"/>
      <c r="Q856" s="63"/>
      <c r="R856" s="63"/>
      <c r="S856" s="63"/>
      <c r="T856" s="63"/>
      <c r="U856" s="63"/>
      <c r="V856" s="63"/>
      <c r="W856" s="63"/>
      <c r="X856" s="63"/>
      <c r="Y856" s="63"/>
      <c r="Z856" s="63"/>
    </row>
    <row r="857">
      <c r="A857" s="87"/>
      <c r="B857" s="84" t="s">
        <v>97</v>
      </c>
      <c r="C857" s="84" t="s">
        <v>97</v>
      </c>
      <c r="D857" s="84" t="s">
        <v>97</v>
      </c>
      <c r="E857" s="63"/>
      <c r="F857" s="86"/>
      <c r="G857" s="86" t="str">
        <f t="shared" si="6"/>
        <v/>
      </c>
      <c r="H857" s="86"/>
      <c r="I857" s="63"/>
      <c r="J857" s="63"/>
      <c r="K857" s="63"/>
      <c r="L857" s="63"/>
      <c r="M857" s="63"/>
      <c r="N857" s="63"/>
      <c r="O857" s="63"/>
      <c r="P857" s="63"/>
      <c r="Q857" s="63"/>
      <c r="R857" s="63"/>
      <c r="S857" s="63"/>
      <c r="T857" s="63"/>
      <c r="U857" s="63"/>
      <c r="V857" s="63"/>
      <c r="W857" s="63"/>
      <c r="X857" s="63"/>
      <c r="Y857" s="63"/>
      <c r="Z857" s="63"/>
    </row>
    <row r="858">
      <c r="A858" s="87"/>
      <c r="B858" s="84" t="s">
        <v>97</v>
      </c>
      <c r="C858" s="84" t="s">
        <v>97</v>
      </c>
      <c r="D858" s="84" t="s">
        <v>97</v>
      </c>
      <c r="E858" s="63"/>
      <c r="F858" s="86"/>
      <c r="G858" s="86" t="str">
        <f t="shared" si="6"/>
        <v/>
      </c>
      <c r="H858" s="86"/>
      <c r="I858" s="63"/>
      <c r="J858" s="63"/>
      <c r="K858" s="63"/>
      <c r="L858" s="63"/>
      <c r="M858" s="63"/>
      <c r="N858" s="63"/>
      <c r="O858" s="63"/>
      <c r="P858" s="63"/>
      <c r="Q858" s="63"/>
      <c r="R858" s="63"/>
      <c r="S858" s="63"/>
      <c r="T858" s="63"/>
      <c r="U858" s="63"/>
      <c r="V858" s="63"/>
      <c r="W858" s="63"/>
      <c r="X858" s="63"/>
      <c r="Y858" s="63"/>
      <c r="Z858" s="63"/>
    </row>
    <row r="859">
      <c r="A859" s="87"/>
      <c r="B859" s="84" t="s">
        <v>97</v>
      </c>
      <c r="C859" s="84" t="s">
        <v>97</v>
      </c>
      <c r="D859" s="84" t="s">
        <v>97</v>
      </c>
      <c r="E859" s="63"/>
      <c r="F859" s="86"/>
      <c r="G859" s="86" t="str">
        <f t="shared" si="6"/>
        <v/>
      </c>
      <c r="H859" s="86"/>
      <c r="I859" s="63"/>
      <c r="J859" s="63"/>
      <c r="K859" s="63"/>
      <c r="L859" s="63"/>
      <c r="M859" s="63"/>
      <c r="N859" s="63"/>
      <c r="O859" s="63"/>
      <c r="P859" s="63"/>
      <c r="Q859" s="63"/>
      <c r="R859" s="63"/>
      <c r="S859" s="63"/>
      <c r="T859" s="63"/>
      <c r="U859" s="63"/>
      <c r="V859" s="63"/>
      <c r="W859" s="63"/>
      <c r="X859" s="63"/>
      <c r="Y859" s="63"/>
      <c r="Z859" s="63"/>
    </row>
    <row r="860">
      <c r="A860" s="87"/>
      <c r="B860" s="84" t="s">
        <v>97</v>
      </c>
      <c r="C860" s="84" t="s">
        <v>97</v>
      </c>
      <c r="D860" s="84" t="s">
        <v>97</v>
      </c>
      <c r="E860" s="63"/>
      <c r="F860" s="86"/>
      <c r="G860" s="86" t="str">
        <f t="shared" si="6"/>
        <v/>
      </c>
      <c r="H860" s="86"/>
      <c r="I860" s="63"/>
      <c r="J860" s="63"/>
      <c r="K860" s="63"/>
      <c r="L860" s="63"/>
      <c r="M860" s="63"/>
      <c r="N860" s="63"/>
      <c r="O860" s="63"/>
      <c r="P860" s="63"/>
      <c r="Q860" s="63"/>
      <c r="R860" s="63"/>
      <c r="S860" s="63"/>
      <c r="T860" s="63"/>
      <c r="U860" s="63"/>
      <c r="V860" s="63"/>
      <c r="W860" s="63"/>
      <c r="X860" s="63"/>
      <c r="Y860" s="63"/>
      <c r="Z860" s="63"/>
    </row>
    <row r="861">
      <c r="A861" s="87"/>
      <c r="B861" s="84" t="s">
        <v>97</v>
      </c>
      <c r="C861" s="84" t="s">
        <v>97</v>
      </c>
      <c r="D861" s="84" t="s">
        <v>97</v>
      </c>
      <c r="E861" s="63"/>
      <c r="F861" s="86"/>
      <c r="G861" s="86" t="str">
        <f t="shared" si="6"/>
        <v/>
      </c>
      <c r="H861" s="86"/>
      <c r="I861" s="63"/>
      <c r="J861" s="63"/>
      <c r="K861" s="63"/>
      <c r="L861" s="63"/>
      <c r="M861" s="63"/>
      <c r="N861" s="63"/>
      <c r="O861" s="63"/>
      <c r="P861" s="63"/>
      <c r="Q861" s="63"/>
      <c r="R861" s="63"/>
      <c r="S861" s="63"/>
      <c r="T861" s="63"/>
      <c r="U861" s="63"/>
      <c r="V861" s="63"/>
      <c r="W861" s="63"/>
      <c r="X861" s="63"/>
      <c r="Y861" s="63"/>
      <c r="Z861" s="63"/>
    </row>
    <row r="862">
      <c r="A862" s="87"/>
      <c r="B862" s="84" t="s">
        <v>97</v>
      </c>
      <c r="C862" s="84" t="s">
        <v>97</v>
      </c>
      <c r="D862" s="84" t="s">
        <v>97</v>
      </c>
      <c r="E862" s="63"/>
      <c r="F862" s="86"/>
      <c r="G862" s="86" t="str">
        <f t="shared" si="6"/>
        <v/>
      </c>
      <c r="H862" s="86"/>
      <c r="I862" s="63"/>
      <c r="J862" s="63"/>
      <c r="K862" s="63"/>
      <c r="L862" s="63"/>
      <c r="M862" s="63"/>
      <c r="N862" s="63"/>
      <c r="O862" s="63"/>
      <c r="P862" s="63"/>
      <c r="Q862" s="63"/>
      <c r="R862" s="63"/>
      <c r="S862" s="63"/>
      <c r="T862" s="63"/>
      <c r="U862" s="63"/>
      <c r="V862" s="63"/>
      <c r="W862" s="63"/>
      <c r="X862" s="63"/>
      <c r="Y862" s="63"/>
      <c r="Z862" s="63"/>
    </row>
    <row r="863">
      <c r="A863" s="87"/>
      <c r="B863" s="84" t="s">
        <v>97</v>
      </c>
      <c r="C863" s="84" t="s">
        <v>97</v>
      </c>
      <c r="D863" s="84" t="s">
        <v>97</v>
      </c>
      <c r="E863" s="63"/>
      <c r="F863" s="86"/>
      <c r="G863" s="86" t="str">
        <f t="shared" si="6"/>
        <v/>
      </c>
      <c r="H863" s="86"/>
      <c r="I863" s="63"/>
      <c r="J863" s="63"/>
      <c r="K863" s="63"/>
      <c r="L863" s="63"/>
      <c r="M863" s="63"/>
      <c r="N863" s="63"/>
      <c r="O863" s="63"/>
      <c r="P863" s="63"/>
      <c r="Q863" s="63"/>
      <c r="R863" s="63"/>
      <c r="S863" s="63"/>
      <c r="T863" s="63"/>
      <c r="U863" s="63"/>
      <c r="V863" s="63"/>
      <c r="W863" s="63"/>
      <c r="X863" s="63"/>
      <c r="Y863" s="63"/>
      <c r="Z863" s="63"/>
    </row>
    <row r="864">
      <c r="A864" s="87"/>
      <c r="B864" s="84" t="s">
        <v>97</v>
      </c>
      <c r="C864" s="84" t="s">
        <v>97</v>
      </c>
      <c r="D864" s="84" t="s">
        <v>97</v>
      </c>
      <c r="E864" s="63"/>
      <c r="F864" s="86"/>
      <c r="G864" s="86" t="str">
        <f t="shared" si="6"/>
        <v/>
      </c>
      <c r="H864" s="86"/>
      <c r="I864" s="63"/>
      <c r="J864" s="63"/>
      <c r="K864" s="63"/>
      <c r="L864" s="63"/>
      <c r="M864" s="63"/>
      <c r="N864" s="63"/>
      <c r="O864" s="63"/>
      <c r="P864" s="63"/>
      <c r="Q864" s="63"/>
      <c r="R864" s="63"/>
      <c r="S864" s="63"/>
      <c r="T864" s="63"/>
      <c r="U864" s="63"/>
      <c r="V864" s="63"/>
      <c r="W864" s="63"/>
      <c r="X864" s="63"/>
      <c r="Y864" s="63"/>
      <c r="Z864" s="63"/>
    </row>
    <row r="865">
      <c r="A865" s="87"/>
      <c r="B865" s="84" t="s">
        <v>97</v>
      </c>
      <c r="C865" s="84" t="s">
        <v>97</v>
      </c>
      <c r="D865" s="84" t="s">
        <v>97</v>
      </c>
      <c r="E865" s="63"/>
      <c r="F865" s="86"/>
      <c r="G865" s="86" t="str">
        <f t="shared" si="6"/>
        <v/>
      </c>
      <c r="H865" s="86"/>
      <c r="I865" s="63"/>
      <c r="J865" s="63"/>
      <c r="K865" s="63"/>
      <c r="L865" s="63"/>
      <c r="M865" s="63"/>
      <c r="N865" s="63"/>
      <c r="O865" s="63"/>
      <c r="P865" s="63"/>
      <c r="Q865" s="63"/>
      <c r="R865" s="63"/>
      <c r="S865" s="63"/>
      <c r="T865" s="63"/>
      <c r="U865" s="63"/>
      <c r="V865" s="63"/>
      <c r="W865" s="63"/>
      <c r="X865" s="63"/>
      <c r="Y865" s="63"/>
      <c r="Z865" s="63"/>
    </row>
    <row r="866">
      <c r="A866" s="87"/>
      <c r="B866" s="84" t="s">
        <v>97</v>
      </c>
      <c r="C866" s="84" t="s">
        <v>97</v>
      </c>
      <c r="D866" s="84" t="s">
        <v>97</v>
      </c>
      <c r="E866" s="63"/>
      <c r="F866" s="86"/>
      <c r="G866" s="86" t="str">
        <f t="shared" si="6"/>
        <v/>
      </c>
      <c r="H866" s="86"/>
      <c r="I866" s="63"/>
      <c r="J866" s="63"/>
      <c r="K866" s="63"/>
      <c r="L866" s="63"/>
      <c r="M866" s="63"/>
      <c r="N866" s="63"/>
      <c r="O866" s="63"/>
      <c r="P866" s="63"/>
      <c r="Q866" s="63"/>
      <c r="R866" s="63"/>
      <c r="S866" s="63"/>
      <c r="T866" s="63"/>
      <c r="U866" s="63"/>
      <c r="V866" s="63"/>
      <c r="W866" s="63"/>
      <c r="X866" s="63"/>
      <c r="Y866" s="63"/>
      <c r="Z866" s="63"/>
    </row>
    <row r="867">
      <c r="A867" s="87"/>
      <c r="B867" s="84" t="s">
        <v>97</v>
      </c>
      <c r="C867" s="84" t="s">
        <v>97</v>
      </c>
      <c r="D867" s="84" t="s">
        <v>97</v>
      </c>
      <c r="E867" s="63"/>
      <c r="F867" s="86"/>
      <c r="G867" s="86" t="str">
        <f t="shared" si="6"/>
        <v/>
      </c>
      <c r="H867" s="86"/>
      <c r="I867" s="63"/>
      <c r="J867" s="63"/>
      <c r="K867" s="63"/>
      <c r="L867" s="63"/>
      <c r="M867" s="63"/>
      <c r="N867" s="63"/>
      <c r="O867" s="63"/>
      <c r="P867" s="63"/>
      <c r="Q867" s="63"/>
      <c r="R867" s="63"/>
      <c r="S867" s="63"/>
      <c r="T867" s="63"/>
      <c r="U867" s="63"/>
      <c r="V867" s="63"/>
      <c r="W867" s="63"/>
      <c r="X867" s="63"/>
      <c r="Y867" s="63"/>
      <c r="Z867" s="63"/>
    </row>
    <row r="868">
      <c r="A868" s="87"/>
      <c r="B868" s="84" t="s">
        <v>97</v>
      </c>
      <c r="C868" s="84" t="s">
        <v>97</v>
      </c>
      <c r="D868" s="84" t="s">
        <v>97</v>
      </c>
      <c r="E868" s="63"/>
      <c r="F868" s="86"/>
      <c r="G868" s="86" t="str">
        <f t="shared" si="6"/>
        <v/>
      </c>
      <c r="H868" s="86"/>
      <c r="I868" s="63"/>
      <c r="J868" s="63"/>
      <c r="K868" s="63"/>
      <c r="L868" s="63"/>
      <c r="M868" s="63"/>
      <c r="N868" s="63"/>
      <c r="O868" s="63"/>
      <c r="P868" s="63"/>
      <c r="Q868" s="63"/>
      <c r="R868" s="63"/>
      <c r="S868" s="63"/>
      <c r="T868" s="63"/>
      <c r="U868" s="63"/>
      <c r="V868" s="63"/>
      <c r="W868" s="63"/>
      <c r="X868" s="63"/>
      <c r="Y868" s="63"/>
      <c r="Z868" s="63"/>
    </row>
    <row r="869">
      <c r="A869" s="87"/>
      <c r="B869" s="84" t="s">
        <v>97</v>
      </c>
      <c r="C869" s="84" t="s">
        <v>97</v>
      </c>
      <c r="D869" s="84" t="s">
        <v>97</v>
      </c>
      <c r="E869" s="63"/>
      <c r="F869" s="86"/>
      <c r="G869" s="86" t="str">
        <f t="shared" si="6"/>
        <v/>
      </c>
      <c r="H869" s="86"/>
      <c r="I869" s="63"/>
      <c r="J869" s="63"/>
      <c r="K869" s="63"/>
      <c r="L869" s="63"/>
      <c r="M869" s="63"/>
      <c r="N869" s="63"/>
      <c r="O869" s="63"/>
      <c r="P869" s="63"/>
      <c r="Q869" s="63"/>
      <c r="R869" s="63"/>
      <c r="S869" s="63"/>
      <c r="T869" s="63"/>
      <c r="U869" s="63"/>
      <c r="V869" s="63"/>
      <c r="W869" s="63"/>
      <c r="X869" s="63"/>
      <c r="Y869" s="63"/>
      <c r="Z869" s="63"/>
    </row>
    <row r="870">
      <c r="A870" s="87"/>
      <c r="B870" s="84" t="s">
        <v>97</v>
      </c>
      <c r="C870" s="84" t="s">
        <v>97</v>
      </c>
      <c r="D870" s="84" t="s">
        <v>97</v>
      </c>
      <c r="E870" s="63"/>
      <c r="F870" s="86"/>
      <c r="G870" s="86" t="str">
        <f t="shared" si="6"/>
        <v/>
      </c>
      <c r="H870" s="86"/>
      <c r="I870" s="63"/>
      <c r="J870" s="63"/>
      <c r="K870" s="63"/>
      <c r="L870" s="63"/>
      <c r="M870" s="63"/>
      <c r="N870" s="63"/>
      <c r="O870" s="63"/>
      <c r="P870" s="63"/>
      <c r="Q870" s="63"/>
      <c r="R870" s="63"/>
      <c r="S870" s="63"/>
      <c r="T870" s="63"/>
      <c r="U870" s="63"/>
      <c r="V870" s="63"/>
      <c r="W870" s="63"/>
      <c r="X870" s="63"/>
      <c r="Y870" s="63"/>
      <c r="Z870" s="63"/>
    </row>
    <row r="871">
      <c r="A871" s="87"/>
      <c r="B871" s="84" t="s">
        <v>97</v>
      </c>
      <c r="C871" s="84" t="s">
        <v>97</v>
      </c>
      <c r="D871" s="84" t="s">
        <v>97</v>
      </c>
      <c r="E871" s="63"/>
      <c r="F871" s="86"/>
      <c r="G871" s="86" t="str">
        <f t="shared" si="6"/>
        <v/>
      </c>
      <c r="H871" s="86"/>
      <c r="I871" s="63"/>
      <c r="J871" s="63"/>
      <c r="K871" s="63"/>
      <c r="L871" s="63"/>
      <c r="M871" s="63"/>
      <c r="N871" s="63"/>
      <c r="O871" s="63"/>
      <c r="P871" s="63"/>
      <c r="Q871" s="63"/>
      <c r="R871" s="63"/>
      <c r="S871" s="63"/>
      <c r="T871" s="63"/>
      <c r="U871" s="63"/>
      <c r="V871" s="63"/>
      <c r="W871" s="63"/>
      <c r="X871" s="63"/>
      <c r="Y871" s="63"/>
      <c r="Z871" s="63"/>
    </row>
    <row r="872">
      <c r="A872" s="87"/>
      <c r="B872" s="84" t="s">
        <v>97</v>
      </c>
      <c r="C872" s="84" t="s">
        <v>97</v>
      </c>
      <c r="D872" s="84" t="s">
        <v>97</v>
      </c>
      <c r="E872" s="63"/>
      <c r="F872" s="86"/>
      <c r="G872" s="86" t="str">
        <f t="shared" si="6"/>
        <v/>
      </c>
      <c r="H872" s="86"/>
      <c r="I872" s="63"/>
      <c r="J872" s="63"/>
      <c r="K872" s="63"/>
      <c r="L872" s="63"/>
      <c r="M872" s="63"/>
      <c r="N872" s="63"/>
      <c r="O872" s="63"/>
      <c r="P872" s="63"/>
      <c r="Q872" s="63"/>
      <c r="R872" s="63"/>
      <c r="S872" s="63"/>
      <c r="T872" s="63"/>
      <c r="U872" s="63"/>
      <c r="V872" s="63"/>
      <c r="W872" s="63"/>
      <c r="X872" s="63"/>
      <c r="Y872" s="63"/>
      <c r="Z872" s="63"/>
    </row>
    <row r="873">
      <c r="A873" s="87"/>
      <c r="B873" s="84" t="s">
        <v>97</v>
      </c>
      <c r="C873" s="84" t="s">
        <v>97</v>
      </c>
      <c r="D873" s="84" t="s">
        <v>97</v>
      </c>
      <c r="E873" s="63"/>
      <c r="F873" s="86"/>
      <c r="G873" s="86" t="str">
        <f t="shared" si="6"/>
        <v/>
      </c>
      <c r="H873" s="86"/>
      <c r="I873" s="63"/>
      <c r="J873" s="63"/>
      <c r="K873" s="63"/>
      <c r="L873" s="63"/>
      <c r="M873" s="63"/>
      <c r="N873" s="63"/>
      <c r="O873" s="63"/>
      <c r="P873" s="63"/>
      <c r="Q873" s="63"/>
      <c r="R873" s="63"/>
      <c r="S873" s="63"/>
      <c r="T873" s="63"/>
      <c r="U873" s="63"/>
      <c r="V873" s="63"/>
      <c r="W873" s="63"/>
      <c r="X873" s="63"/>
      <c r="Y873" s="63"/>
      <c r="Z873" s="63"/>
    </row>
    <row r="874">
      <c r="A874" s="87"/>
      <c r="B874" s="84" t="s">
        <v>97</v>
      </c>
      <c r="C874" s="84" t="s">
        <v>97</v>
      </c>
      <c r="D874" s="84" t="s">
        <v>97</v>
      </c>
      <c r="E874" s="63"/>
      <c r="F874" s="86"/>
      <c r="G874" s="86" t="str">
        <f t="shared" si="6"/>
        <v/>
      </c>
      <c r="H874" s="86"/>
      <c r="I874" s="63"/>
      <c r="J874" s="63"/>
      <c r="K874" s="63"/>
      <c r="L874" s="63"/>
      <c r="M874" s="63"/>
      <c r="N874" s="63"/>
      <c r="O874" s="63"/>
      <c r="P874" s="63"/>
      <c r="Q874" s="63"/>
      <c r="R874" s="63"/>
      <c r="S874" s="63"/>
      <c r="T874" s="63"/>
      <c r="U874" s="63"/>
      <c r="V874" s="63"/>
      <c r="W874" s="63"/>
      <c r="X874" s="63"/>
      <c r="Y874" s="63"/>
      <c r="Z874" s="63"/>
    </row>
    <row r="875">
      <c r="A875" s="87"/>
      <c r="B875" s="84" t="s">
        <v>97</v>
      </c>
      <c r="C875" s="84" t="s">
        <v>97</v>
      </c>
      <c r="D875" s="84" t="s">
        <v>97</v>
      </c>
      <c r="E875" s="63"/>
      <c r="F875" s="86"/>
      <c r="G875" s="86" t="str">
        <f t="shared" si="6"/>
        <v/>
      </c>
      <c r="H875" s="86"/>
      <c r="I875" s="63"/>
      <c r="J875" s="63"/>
      <c r="K875" s="63"/>
      <c r="L875" s="63"/>
      <c r="M875" s="63"/>
      <c r="N875" s="63"/>
      <c r="O875" s="63"/>
      <c r="P875" s="63"/>
      <c r="Q875" s="63"/>
      <c r="R875" s="63"/>
      <c r="S875" s="63"/>
      <c r="T875" s="63"/>
      <c r="U875" s="63"/>
      <c r="V875" s="63"/>
      <c r="W875" s="63"/>
      <c r="X875" s="63"/>
      <c r="Y875" s="63"/>
      <c r="Z875" s="63"/>
    </row>
    <row r="876">
      <c r="A876" s="87"/>
      <c r="B876" s="84" t="s">
        <v>97</v>
      </c>
      <c r="C876" s="84" t="s">
        <v>97</v>
      </c>
      <c r="D876" s="84" t="s">
        <v>97</v>
      </c>
      <c r="E876" s="63"/>
      <c r="F876" s="86"/>
      <c r="G876" s="86" t="str">
        <f t="shared" si="6"/>
        <v/>
      </c>
      <c r="H876" s="86"/>
      <c r="I876" s="63"/>
      <c r="J876" s="63"/>
      <c r="K876" s="63"/>
      <c r="L876" s="63"/>
      <c r="M876" s="63"/>
      <c r="N876" s="63"/>
      <c r="O876" s="63"/>
      <c r="P876" s="63"/>
      <c r="Q876" s="63"/>
      <c r="R876" s="63"/>
      <c r="S876" s="63"/>
      <c r="T876" s="63"/>
      <c r="U876" s="63"/>
      <c r="V876" s="63"/>
      <c r="W876" s="63"/>
      <c r="X876" s="63"/>
      <c r="Y876" s="63"/>
      <c r="Z876" s="63"/>
    </row>
    <row r="877">
      <c r="A877" s="87"/>
      <c r="B877" s="84" t="s">
        <v>97</v>
      </c>
      <c r="C877" s="84" t="s">
        <v>97</v>
      </c>
      <c r="D877" s="84" t="s">
        <v>97</v>
      </c>
      <c r="E877" s="63"/>
      <c r="F877" s="86"/>
      <c r="G877" s="86" t="str">
        <f t="shared" si="6"/>
        <v/>
      </c>
      <c r="H877" s="86"/>
      <c r="I877" s="63"/>
      <c r="J877" s="63"/>
      <c r="K877" s="63"/>
      <c r="L877" s="63"/>
      <c r="M877" s="63"/>
      <c r="N877" s="63"/>
      <c r="O877" s="63"/>
      <c r="P877" s="63"/>
      <c r="Q877" s="63"/>
      <c r="R877" s="63"/>
      <c r="S877" s="63"/>
      <c r="T877" s="63"/>
      <c r="U877" s="63"/>
      <c r="V877" s="63"/>
      <c r="W877" s="63"/>
      <c r="X877" s="63"/>
      <c r="Y877" s="63"/>
      <c r="Z877" s="63"/>
    </row>
    <row r="878">
      <c r="A878" s="87"/>
      <c r="B878" s="84" t="s">
        <v>97</v>
      </c>
      <c r="C878" s="84" t="s">
        <v>97</v>
      </c>
      <c r="D878" s="84" t="s">
        <v>97</v>
      </c>
      <c r="E878" s="63"/>
      <c r="F878" s="86"/>
      <c r="G878" s="86" t="str">
        <f t="shared" si="6"/>
        <v/>
      </c>
      <c r="H878" s="86"/>
      <c r="I878" s="63"/>
      <c r="J878" s="63"/>
      <c r="K878" s="63"/>
      <c r="L878" s="63"/>
      <c r="M878" s="63"/>
      <c r="N878" s="63"/>
      <c r="O878" s="63"/>
      <c r="P878" s="63"/>
      <c r="Q878" s="63"/>
      <c r="R878" s="63"/>
      <c r="S878" s="63"/>
      <c r="T878" s="63"/>
      <c r="U878" s="63"/>
      <c r="V878" s="63"/>
      <c r="W878" s="63"/>
      <c r="X878" s="63"/>
      <c r="Y878" s="63"/>
      <c r="Z878" s="63"/>
    </row>
    <row r="879">
      <c r="A879" s="87"/>
      <c r="B879" s="84" t="s">
        <v>97</v>
      </c>
      <c r="C879" s="84" t="s">
        <v>97</v>
      </c>
      <c r="D879" s="84" t="s">
        <v>97</v>
      </c>
      <c r="E879" s="63"/>
      <c r="F879" s="86"/>
      <c r="G879" s="86" t="str">
        <f t="shared" si="6"/>
        <v/>
      </c>
      <c r="H879" s="86"/>
      <c r="I879" s="63"/>
      <c r="J879" s="63"/>
      <c r="K879" s="63"/>
      <c r="L879" s="63"/>
      <c r="M879" s="63"/>
      <c r="N879" s="63"/>
      <c r="O879" s="63"/>
      <c r="P879" s="63"/>
      <c r="Q879" s="63"/>
      <c r="R879" s="63"/>
      <c r="S879" s="63"/>
      <c r="T879" s="63"/>
      <c r="U879" s="63"/>
      <c r="V879" s="63"/>
      <c r="W879" s="63"/>
      <c r="X879" s="63"/>
      <c r="Y879" s="63"/>
      <c r="Z879" s="63"/>
    </row>
    <row r="880">
      <c r="A880" s="87"/>
      <c r="B880" s="84" t="s">
        <v>97</v>
      </c>
      <c r="C880" s="84" t="s">
        <v>97</v>
      </c>
      <c r="D880" s="84" t="s">
        <v>97</v>
      </c>
      <c r="E880" s="63"/>
      <c r="F880" s="86"/>
      <c r="G880" s="86" t="str">
        <f t="shared" si="6"/>
        <v/>
      </c>
      <c r="H880" s="86"/>
      <c r="I880" s="63"/>
      <c r="J880" s="63"/>
      <c r="K880" s="63"/>
      <c r="L880" s="63"/>
      <c r="M880" s="63"/>
      <c r="N880" s="63"/>
      <c r="O880" s="63"/>
      <c r="P880" s="63"/>
      <c r="Q880" s="63"/>
      <c r="R880" s="63"/>
      <c r="S880" s="63"/>
      <c r="T880" s="63"/>
      <c r="U880" s="63"/>
      <c r="V880" s="63"/>
      <c r="W880" s="63"/>
      <c r="X880" s="63"/>
      <c r="Y880" s="63"/>
      <c r="Z880" s="63"/>
    </row>
    <row r="881">
      <c r="A881" s="87"/>
      <c r="B881" s="84" t="s">
        <v>97</v>
      </c>
      <c r="C881" s="84" t="s">
        <v>97</v>
      </c>
      <c r="D881" s="84" t="s">
        <v>97</v>
      </c>
      <c r="E881" s="63"/>
      <c r="F881" s="86"/>
      <c r="G881" s="86" t="str">
        <f t="shared" si="6"/>
        <v/>
      </c>
      <c r="H881" s="86"/>
      <c r="I881" s="63"/>
      <c r="J881" s="63"/>
      <c r="K881" s="63"/>
      <c r="L881" s="63"/>
      <c r="M881" s="63"/>
      <c r="N881" s="63"/>
      <c r="O881" s="63"/>
      <c r="P881" s="63"/>
      <c r="Q881" s="63"/>
      <c r="R881" s="63"/>
      <c r="S881" s="63"/>
      <c r="T881" s="63"/>
      <c r="U881" s="63"/>
      <c r="V881" s="63"/>
      <c r="W881" s="63"/>
      <c r="X881" s="63"/>
      <c r="Y881" s="63"/>
      <c r="Z881" s="63"/>
    </row>
    <row r="882">
      <c r="A882" s="87"/>
      <c r="B882" s="84" t="s">
        <v>97</v>
      </c>
      <c r="C882" s="84" t="s">
        <v>97</v>
      </c>
      <c r="D882" s="84" t="s">
        <v>97</v>
      </c>
      <c r="E882" s="63"/>
      <c r="F882" s="86"/>
      <c r="G882" s="86" t="str">
        <f t="shared" si="6"/>
        <v/>
      </c>
      <c r="H882" s="86"/>
      <c r="I882" s="63"/>
      <c r="J882" s="63"/>
      <c r="K882" s="63"/>
      <c r="L882" s="63"/>
      <c r="M882" s="63"/>
      <c r="N882" s="63"/>
      <c r="O882" s="63"/>
      <c r="P882" s="63"/>
      <c r="Q882" s="63"/>
      <c r="R882" s="63"/>
      <c r="S882" s="63"/>
      <c r="T882" s="63"/>
      <c r="U882" s="63"/>
      <c r="V882" s="63"/>
      <c r="W882" s="63"/>
      <c r="X882" s="63"/>
      <c r="Y882" s="63"/>
      <c r="Z882" s="63"/>
    </row>
    <row r="883">
      <c r="A883" s="87"/>
      <c r="B883" s="84" t="s">
        <v>97</v>
      </c>
      <c r="C883" s="84" t="s">
        <v>97</v>
      </c>
      <c r="D883" s="84" t="s">
        <v>97</v>
      </c>
      <c r="E883" s="63"/>
      <c r="F883" s="86"/>
      <c r="G883" s="86" t="str">
        <f t="shared" si="6"/>
        <v/>
      </c>
      <c r="H883" s="86"/>
      <c r="I883" s="63"/>
      <c r="J883" s="63"/>
      <c r="K883" s="63"/>
      <c r="L883" s="63"/>
      <c r="M883" s="63"/>
      <c r="N883" s="63"/>
      <c r="O883" s="63"/>
      <c r="P883" s="63"/>
      <c r="Q883" s="63"/>
      <c r="R883" s="63"/>
      <c r="S883" s="63"/>
      <c r="T883" s="63"/>
      <c r="U883" s="63"/>
      <c r="V883" s="63"/>
      <c r="W883" s="63"/>
      <c r="X883" s="63"/>
      <c r="Y883" s="63"/>
      <c r="Z883" s="63"/>
    </row>
    <row r="884">
      <c r="A884" s="87"/>
      <c r="B884" s="84" t="s">
        <v>97</v>
      </c>
      <c r="C884" s="84" t="s">
        <v>97</v>
      </c>
      <c r="D884" s="84" t="s">
        <v>97</v>
      </c>
      <c r="E884" s="63"/>
      <c r="F884" s="86"/>
      <c r="G884" s="86" t="str">
        <f t="shared" si="6"/>
        <v/>
      </c>
      <c r="H884" s="86"/>
      <c r="I884" s="63"/>
      <c r="J884" s="63"/>
      <c r="K884" s="63"/>
      <c r="L884" s="63"/>
      <c r="M884" s="63"/>
      <c r="N884" s="63"/>
      <c r="O884" s="63"/>
      <c r="P884" s="63"/>
      <c r="Q884" s="63"/>
      <c r="R884" s="63"/>
      <c r="S884" s="63"/>
      <c r="T884" s="63"/>
      <c r="U884" s="63"/>
      <c r="V884" s="63"/>
      <c r="W884" s="63"/>
      <c r="X884" s="63"/>
      <c r="Y884" s="63"/>
      <c r="Z884" s="63"/>
    </row>
    <row r="885">
      <c r="A885" s="87"/>
      <c r="B885" s="84" t="s">
        <v>97</v>
      </c>
      <c r="C885" s="84" t="s">
        <v>97</v>
      </c>
      <c r="D885" s="84" t="s">
        <v>97</v>
      </c>
      <c r="E885" s="63"/>
      <c r="F885" s="86"/>
      <c r="G885" s="86" t="str">
        <f t="shared" si="6"/>
        <v/>
      </c>
      <c r="H885" s="86"/>
      <c r="I885" s="63"/>
      <c r="J885" s="63"/>
      <c r="K885" s="63"/>
      <c r="L885" s="63"/>
      <c r="M885" s="63"/>
      <c r="N885" s="63"/>
      <c r="O885" s="63"/>
      <c r="P885" s="63"/>
      <c r="Q885" s="63"/>
      <c r="R885" s="63"/>
      <c r="S885" s="63"/>
      <c r="T885" s="63"/>
      <c r="U885" s="63"/>
      <c r="V885" s="63"/>
      <c r="W885" s="63"/>
      <c r="X885" s="63"/>
      <c r="Y885" s="63"/>
      <c r="Z885" s="63"/>
    </row>
    <row r="886">
      <c r="A886" s="87"/>
      <c r="B886" s="84" t="s">
        <v>97</v>
      </c>
      <c r="C886" s="84" t="s">
        <v>97</v>
      </c>
      <c r="D886" s="84" t="s">
        <v>97</v>
      </c>
      <c r="E886" s="63"/>
      <c r="F886" s="86"/>
      <c r="G886" s="86" t="str">
        <f t="shared" si="6"/>
        <v/>
      </c>
      <c r="H886" s="86"/>
      <c r="I886" s="63"/>
      <c r="J886" s="63"/>
      <c r="K886" s="63"/>
      <c r="L886" s="63"/>
      <c r="M886" s="63"/>
      <c r="N886" s="63"/>
      <c r="O886" s="63"/>
      <c r="P886" s="63"/>
      <c r="Q886" s="63"/>
      <c r="R886" s="63"/>
      <c r="S886" s="63"/>
      <c r="T886" s="63"/>
      <c r="U886" s="63"/>
      <c r="V886" s="63"/>
      <c r="W886" s="63"/>
      <c r="X886" s="63"/>
      <c r="Y886" s="63"/>
      <c r="Z886" s="63"/>
    </row>
    <row r="887">
      <c r="A887" s="87"/>
      <c r="B887" s="84" t="s">
        <v>97</v>
      </c>
      <c r="C887" s="84" t="s">
        <v>97</v>
      </c>
      <c r="D887" s="84" t="s">
        <v>97</v>
      </c>
      <c r="E887" s="63"/>
      <c r="F887" s="86"/>
      <c r="G887" s="86" t="str">
        <f t="shared" si="6"/>
        <v/>
      </c>
      <c r="H887" s="86"/>
      <c r="I887" s="63"/>
      <c r="J887" s="63"/>
      <c r="K887" s="63"/>
      <c r="L887" s="63"/>
      <c r="M887" s="63"/>
      <c r="N887" s="63"/>
      <c r="O887" s="63"/>
      <c r="P887" s="63"/>
      <c r="Q887" s="63"/>
      <c r="R887" s="63"/>
      <c r="S887" s="63"/>
      <c r="T887" s="63"/>
      <c r="U887" s="63"/>
      <c r="V887" s="63"/>
      <c r="W887" s="63"/>
      <c r="X887" s="63"/>
      <c r="Y887" s="63"/>
      <c r="Z887" s="63"/>
    </row>
    <row r="888">
      <c r="A888" s="87"/>
      <c r="B888" s="84" t="s">
        <v>97</v>
      </c>
      <c r="C888" s="84" t="s">
        <v>97</v>
      </c>
      <c r="D888" s="84" t="s">
        <v>97</v>
      </c>
      <c r="E888" s="63"/>
      <c r="F888" s="86"/>
      <c r="G888" s="86" t="str">
        <f t="shared" si="6"/>
        <v/>
      </c>
      <c r="H888" s="86"/>
      <c r="I888" s="63"/>
      <c r="J888" s="63"/>
      <c r="K888" s="63"/>
      <c r="L888" s="63"/>
      <c r="M888" s="63"/>
      <c r="N888" s="63"/>
      <c r="O888" s="63"/>
      <c r="P888" s="63"/>
      <c r="Q888" s="63"/>
      <c r="R888" s="63"/>
      <c r="S888" s="63"/>
      <c r="T888" s="63"/>
      <c r="U888" s="63"/>
      <c r="V888" s="63"/>
      <c r="W888" s="63"/>
      <c r="X888" s="63"/>
      <c r="Y888" s="63"/>
      <c r="Z888" s="63"/>
    </row>
    <row r="889">
      <c r="A889" s="87"/>
      <c r="B889" s="84" t="s">
        <v>97</v>
      </c>
      <c r="C889" s="84" t="s">
        <v>97</v>
      </c>
      <c r="D889" s="84" t="s">
        <v>97</v>
      </c>
      <c r="E889" s="63"/>
      <c r="F889" s="86"/>
      <c r="G889" s="86" t="str">
        <f t="shared" si="6"/>
        <v/>
      </c>
      <c r="H889" s="86"/>
      <c r="I889" s="63"/>
      <c r="J889" s="63"/>
      <c r="K889" s="63"/>
      <c r="L889" s="63"/>
      <c r="M889" s="63"/>
      <c r="N889" s="63"/>
      <c r="O889" s="63"/>
      <c r="P889" s="63"/>
      <c r="Q889" s="63"/>
      <c r="R889" s="63"/>
      <c r="S889" s="63"/>
      <c r="T889" s="63"/>
      <c r="U889" s="63"/>
      <c r="V889" s="63"/>
      <c r="W889" s="63"/>
      <c r="X889" s="63"/>
      <c r="Y889" s="63"/>
      <c r="Z889" s="63"/>
    </row>
    <row r="890">
      <c r="A890" s="87"/>
      <c r="B890" s="84" t="s">
        <v>97</v>
      </c>
      <c r="C890" s="84" t="s">
        <v>97</v>
      </c>
      <c r="D890" s="84" t="s">
        <v>97</v>
      </c>
      <c r="E890" s="63"/>
      <c r="F890" s="86"/>
      <c r="G890" s="86" t="str">
        <f t="shared" si="6"/>
        <v/>
      </c>
      <c r="H890" s="86"/>
      <c r="I890" s="63"/>
      <c r="J890" s="63"/>
      <c r="K890" s="63"/>
      <c r="L890" s="63"/>
      <c r="M890" s="63"/>
      <c r="N890" s="63"/>
      <c r="O890" s="63"/>
      <c r="P890" s="63"/>
      <c r="Q890" s="63"/>
      <c r="R890" s="63"/>
      <c r="S890" s="63"/>
      <c r="T890" s="63"/>
      <c r="U890" s="63"/>
      <c r="V890" s="63"/>
      <c r="W890" s="63"/>
      <c r="X890" s="63"/>
      <c r="Y890" s="63"/>
      <c r="Z890" s="63"/>
    </row>
    <row r="891">
      <c r="A891" s="87"/>
      <c r="B891" s="84" t="s">
        <v>97</v>
      </c>
      <c r="C891" s="84" t="s">
        <v>97</v>
      </c>
      <c r="D891" s="84" t="s">
        <v>97</v>
      </c>
      <c r="E891" s="63"/>
      <c r="F891" s="86"/>
      <c r="G891" s="86" t="str">
        <f t="shared" si="6"/>
        <v/>
      </c>
      <c r="H891" s="86"/>
      <c r="I891" s="63"/>
      <c r="J891" s="63"/>
      <c r="K891" s="63"/>
      <c r="L891" s="63"/>
      <c r="M891" s="63"/>
      <c r="N891" s="63"/>
      <c r="O891" s="63"/>
      <c r="P891" s="63"/>
      <c r="Q891" s="63"/>
      <c r="R891" s="63"/>
      <c r="S891" s="63"/>
      <c r="T891" s="63"/>
      <c r="U891" s="63"/>
      <c r="V891" s="63"/>
      <c r="W891" s="63"/>
      <c r="X891" s="63"/>
      <c r="Y891" s="63"/>
      <c r="Z891" s="63"/>
    </row>
    <row r="892">
      <c r="A892" s="87"/>
      <c r="B892" s="84" t="s">
        <v>97</v>
      </c>
      <c r="C892" s="84" t="s">
        <v>97</v>
      </c>
      <c r="D892" s="84" t="s">
        <v>97</v>
      </c>
      <c r="E892" s="63"/>
      <c r="F892" s="86"/>
      <c r="G892" s="86" t="str">
        <f t="shared" si="6"/>
        <v/>
      </c>
      <c r="H892" s="86"/>
      <c r="I892" s="63"/>
      <c r="J892" s="63"/>
      <c r="K892" s="63"/>
      <c r="L892" s="63"/>
      <c r="M892" s="63"/>
      <c r="N892" s="63"/>
      <c r="O892" s="63"/>
      <c r="P892" s="63"/>
      <c r="Q892" s="63"/>
      <c r="R892" s="63"/>
      <c r="S892" s="63"/>
      <c r="T892" s="63"/>
      <c r="U892" s="63"/>
      <c r="V892" s="63"/>
      <c r="W892" s="63"/>
      <c r="X892" s="63"/>
      <c r="Y892" s="63"/>
      <c r="Z892" s="63"/>
    </row>
    <row r="893">
      <c r="A893" s="87"/>
      <c r="B893" s="84" t="s">
        <v>97</v>
      </c>
      <c r="C893" s="84" t="s">
        <v>97</v>
      </c>
      <c r="D893" s="84" t="s">
        <v>97</v>
      </c>
      <c r="E893" s="63"/>
      <c r="F893" s="86"/>
      <c r="G893" s="86" t="str">
        <f t="shared" si="6"/>
        <v/>
      </c>
      <c r="H893" s="86"/>
      <c r="I893" s="63"/>
      <c r="J893" s="63"/>
      <c r="K893" s="63"/>
      <c r="L893" s="63"/>
      <c r="M893" s="63"/>
      <c r="N893" s="63"/>
      <c r="O893" s="63"/>
      <c r="P893" s="63"/>
      <c r="Q893" s="63"/>
      <c r="R893" s="63"/>
      <c r="S893" s="63"/>
      <c r="T893" s="63"/>
      <c r="U893" s="63"/>
      <c r="V893" s="63"/>
      <c r="W893" s="63"/>
      <c r="X893" s="63"/>
      <c r="Y893" s="63"/>
      <c r="Z893" s="63"/>
    </row>
    <row r="894">
      <c r="A894" s="87"/>
      <c r="B894" s="84" t="s">
        <v>97</v>
      </c>
      <c r="C894" s="84" t="s">
        <v>97</v>
      </c>
      <c r="D894" s="84" t="s">
        <v>97</v>
      </c>
      <c r="E894" s="63"/>
      <c r="F894" s="86"/>
      <c r="G894" s="86" t="str">
        <f t="shared" si="6"/>
        <v/>
      </c>
      <c r="H894" s="86"/>
      <c r="I894" s="63"/>
      <c r="J894" s="63"/>
      <c r="K894" s="63"/>
      <c r="L894" s="63"/>
      <c r="M894" s="63"/>
      <c r="N894" s="63"/>
      <c r="O894" s="63"/>
      <c r="P894" s="63"/>
      <c r="Q894" s="63"/>
      <c r="R894" s="63"/>
      <c r="S894" s="63"/>
      <c r="T894" s="63"/>
      <c r="U894" s="63"/>
      <c r="V894" s="63"/>
      <c r="W894" s="63"/>
      <c r="X894" s="63"/>
      <c r="Y894" s="63"/>
      <c r="Z894" s="63"/>
    </row>
    <row r="895">
      <c r="A895" s="87"/>
      <c r="B895" s="84" t="s">
        <v>97</v>
      </c>
      <c r="C895" s="84" t="s">
        <v>97</v>
      </c>
      <c r="D895" s="84" t="s">
        <v>97</v>
      </c>
      <c r="E895" s="63"/>
      <c r="F895" s="86"/>
      <c r="G895" s="86" t="str">
        <f t="shared" si="6"/>
        <v/>
      </c>
      <c r="H895" s="86"/>
      <c r="I895" s="63"/>
      <c r="J895" s="63"/>
      <c r="K895" s="63"/>
      <c r="L895" s="63"/>
      <c r="M895" s="63"/>
      <c r="N895" s="63"/>
      <c r="O895" s="63"/>
      <c r="P895" s="63"/>
      <c r="Q895" s="63"/>
      <c r="R895" s="63"/>
      <c r="S895" s="63"/>
      <c r="T895" s="63"/>
      <c r="U895" s="63"/>
      <c r="V895" s="63"/>
      <c r="W895" s="63"/>
      <c r="X895" s="63"/>
      <c r="Y895" s="63"/>
      <c r="Z895" s="63"/>
    </row>
    <row r="896">
      <c r="A896" s="87"/>
      <c r="B896" s="84" t="s">
        <v>97</v>
      </c>
      <c r="C896" s="84" t="s">
        <v>97</v>
      </c>
      <c r="D896" s="84" t="s">
        <v>97</v>
      </c>
      <c r="E896" s="63"/>
      <c r="F896" s="86"/>
      <c r="G896" s="86" t="str">
        <f t="shared" si="6"/>
        <v/>
      </c>
      <c r="H896" s="86"/>
      <c r="I896" s="63"/>
      <c r="J896" s="63"/>
      <c r="K896" s="63"/>
      <c r="L896" s="63"/>
      <c r="M896" s="63"/>
      <c r="N896" s="63"/>
      <c r="O896" s="63"/>
      <c r="P896" s="63"/>
      <c r="Q896" s="63"/>
      <c r="R896" s="63"/>
      <c r="S896" s="63"/>
      <c r="T896" s="63"/>
      <c r="U896" s="63"/>
      <c r="V896" s="63"/>
      <c r="W896" s="63"/>
      <c r="X896" s="63"/>
      <c r="Y896" s="63"/>
      <c r="Z896" s="63"/>
    </row>
    <row r="897">
      <c r="A897" s="87"/>
      <c r="B897" s="84" t="s">
        <v>97</v>
      </c>
      <c r="C897" s="84" t="s">
        <v>97</v>
      </c>
      <c r="D897" s="84" t="s">
        <v>97</v>
      </c>
      <c r="E897" s="63"/>
      <c r="F897" s="86"/>
      <c r="G897" s="86" t="str">
        <f t="shared" si="6"/>
        <v/>
      </c>
      <c r="H897" s="86"/>
      <c r="I897" s="63"/>
      <c r="J897" s="63"/>
      <c r="K897" s="63"/>
      <c r="L897" s="63"/>
      <c r="M897" s="63"/>
      <c r="N897" s="63"/>
      <c r="O897" s="63"/>
      <c r="P897" s="63"/>
      <c r="Q897" s="63"/>
      <c r="R897" s="63"/>
      <c r="S897" s="63"/>
      <c r="T897" s="63"/>
      <c r="U897" s="63"/>
      <c r="V897" s="63"/>
      <c r="W897" s="63"/>
      <c r="X897" s="63"/>
      <c r="Y897" s="63"/>
      <c r="Z897" s="63"/>
    </row>
    <row r="898">
      <c r="A898" s="87"/>
      <c r="B898" s="84" t="s">
        <v>97</v>
      </c>
      <c r="C898" s="84" t="s">
        <v>97</v>
      </c>
      <c r="D898" s="84" t="s">
        <v>97</v>
      </c>
      <c r="E898" s="63"/>
      <c r="F898" s="86"/>
      <c r="G898" s="86" t="str">
        <f t="shared" si="6"/>
        <v/>
      </c>
      <c r="H898" s="86"/>
      <c r="I898" s="63"/>
      <c r="J898" s="63"/>
      <c r="K898" s="63"/>
      <c r="L898" s="63"/>
      <c r="M898" s="63"/>
      <c r="N898" s="63"/>
      <c r="O898" s="63"/>
      <c r="P898" s="63"/>
      <c r="Q898" s="63"/>
      <c r="R898" s="63"/>
      <c r="S898" s="63"/>
      <c r="T898" s="63"/>
      <c r="U898" s="63"/>
      <c r="V898" s="63"/>
      <c r="W898" s="63"/>
      <c r="X898" s="63"/>
      <c r="Y898" s="63"/>
      <c r="Z898" s="63"/>
    </row>
    <row r="899">
      <c r="A899" s="87"/>
      <c r="B899" s="84" t="s">
        <v>97</v>
      </c>
      <c r="C899" s="84" t="s">
        <v>97</v>
      </c>
      <c r="D899" s="84" t="s">
        <v>97</v>
      </c>
      <c r="E899" s="63"/>
      <c r="F899" s="86"/>
      <c r="G899" s="86" t="str">
        <f t="shared" si="6"/>
        <v/>
      </c>
      <c r="H899" s="86"/>
      <c r="I899" s="63"/>
      <c r="J899" s="63"/>
      <c r="K899" s="63"/>
      <c r="L899" s="63"/>
      <c r="M899" s="63"/>
      <c r="N899" s="63"/>
      <c r="O899" s="63"/>
      <c r="P899" s="63"/>
      <c r="Q899" s="63"/>
      <c r="R899" s="63"/>
      <c r="S899" s="63"/>
      <c r="T899" s="63"/>
      <c r="U899" s="63"/>
      <c r="V899" s="63"/>
      <c r="W899" s="63"/>
      <c r="X899" s="63"/>
      <c r="Y899" s="63"/>
      <c r="Z899" s="63"/>
    </row>
    <row r="900">
      <c r="A900" s="87"/>
      <c r="B900" s="84" t="s">
        <v>97</v>
      </c>
      <c r="C900" s="84" t="s">
        <v>97</v>
      </c>
      <c r="D900" s="84" t="s">
        <v>97</v>
      </c>
      <c r="E900" s="63"/>
      <c r="F900" s="86"/>
      <c r="G900" s="86" t="str">
        <f t="shared" si="6"/>
        <v/>
      </c>
      <c r="H900" s="86"/>
      <c r="I900" s="63"/>
      <c r="J900" s="63"/>
      <c r="K900" s="63"/>
      <c r="L900" s="63"/>
      <c r="M900" s="63"/>
      <c r="N900" s="63"/>
      <c r="O900" s="63"/>
      <c r="P900" s="63"/>
      <c r="Q900" s="63"/>
      <c r="R900" s="63"/>
      <c r="S900" s="63"/>
      <c r="T900" s="63"/>
      <c r="U900" s="63"/>
      <c r="V900" s="63"/>
      <c r="W900" s="63"/>
      <c r="X900" s="63"/>
      <c r="Y900" s="63"/>
      <c r="Z900" s="63"/>
    </row>
    <row r="901">
      <c r="A901" s="87"/>
      <c r="B901" s="84" t="s">
        <v>97</v>
      </c>
      <c r="C901" s="84" t="s">
        <v>97</v>
      </c>
      <c r="D901" s="84" t="s">
        <v>97</v>
      </c>
      <c r="E901" s="63"/>
      <c r="F901" s="86"/>
      <c r="G901" s="86" t="str">
        <f t="shared" si="6"/>
        <v/>
      </c>
      <c r="H901" s="86"/>
      <c r="I901" s="63"/>
      <c r="J901" s="63"/>
      <c r="K901" s="63"/>
      <c r="L901" s="63"/>
      <c r="M901" s="63"/>
      <c r="N901" s="63"/>
      <c r="O901" s="63"/>
      <c r="P901" s="63"/>
      <c r="Q901" s="63"/>
      <c r="R901" s="63"/>
      <c r="S901" s="63"/>
      <c r="T901" s="63"/>
      <c r="U901" s="63"/>
      <c r="V901" s="63"/>
      <c r="W901" s="63"/>
      <c r="X901" s="63"/>
      <c r="Y901" s="63"/>
      <c r="Z901" s="63"/>
    </row>
    <row r="902">
      <c r="A902" s="87"/>
      <c r="B902" s="84" t="s">
        <v>97</v>
      </c>
      <c r="C902" s="84" t="s">
        <v>97</v>
      </c>
      <c r="D902" s="84" t="s">
        <v>97</v>
      </c>
      <c r="E902" s="63"/>
      <c r="F902" s="86"/>
      <c r="G902" s="86" t="str">
        <f t="shared" si="6"/>
        <v/>
      </c>
      <c r="H902" s="86"/>
      <c r="I902" s="63"/>
      <c r="J902" s="63"/>
      <c r="K902" s="63"/>
      <c r="L902" s="63"/>
      <c r="M902" s="63"/>
      <c r="N902" s="63"/>
      <c r="O902" s="63"/>
      <c r="P902" s="63"/>
      <c r="Q902" s="63"/>
      <c r="R902" s="63"/>
      <c r="S902" s="63"/>
      <c r="T902" s="63"/>
      <c r="U902" s="63"/>
      <c r="V902" s="63"/>
      <c r="W902" s="63"/>
      <c r="X902" s="63"/>
      <c r="Y902" s="63"/>
      <c r="Z902" s="63"/>
    </row>
    <row r="903">
      <c r="A903" s="87"/>
      <c r="B903" s="84" t="s">
        <v>97</v>
      </c>
      <c r="C903" s="84" t="s">
        <v>97</v>
      </c>
      <c r="D903" s="84" t="s">
        <v>97</v>
      </c>
      <c r="E903" s="63"/>
      <c r="F903" s="86"/>
      <c r="G903" s="86" t="str">
        <f t="shared" si="6"/>
        <v/>
      </c>
      <c r="H903" s="86"/>
      <c r="I903" s="63"/>
      <c r="J903" s="63"/>
      <c r="K903" s="63"/>
      <c r="L903" s="63"/>
      <c r="M903" s="63"/>
      <c r="N903" s="63"/>
      <c r="O903" s="63"/>
      <c r="P903" s="63"/>
      <c r="Q903" s="63"/>
      <c r="R903" s="63"/>
      <c r="S903" s="63"/>
      <c r="T903" s="63"/>
      <c r="U903" s="63"/>
      <c r="V903" s="63"/>
      <c r="W903" s="63"/>
      <c r="X903" s="63"/>
      <c r="Y903" s="63"/>
      <c r="Z903" s="63"/>
    </row>
    <row r="904">
      <c r="A904" s="87"/>
      <c r="B904" s="84" t="s">
        <v>97</v>
      </c>
      <c r="C904" s="84" t="s">
        <v>97</v>
      </c>
      <c r="D904" s="84" t="s">
        <v>97</v>
      </c>
      <c r="E904" s="63"/>
      <c r="F904" s="86"/>
      <c r="G904" s="86" t="str">
        <f t="shared" si="6"/>
        <v/>
      </c>
      <c r="H904" s="86"/>
      <c r="I904" s="63"/>
      <c r="J904" s="63"/>
      <c r="K904" s="63"/>
      <c r="L904" s="63"/>
      <c r="M904" s="63"/>
      <c r="N904" s="63"/>
      <c r="O904" s="63"/>
      <c r="P904" s="63"/>
      <c r="Q904" s="63"/>
      <c r="R904" s="63"/>
      <c r="S904" s="63"/>
      <c r="T904" s="63"/>
      <c r="U904" s="63"/>
      <c r="V904" s="63"/>
      <c r="W904" s="63"/>
      <c r="X904" s="63"/>
      <c r="Y904" s="63"/>
      <c r="Z904" s="63"/>
    </row>
    <row r="905">
      <c r="A905" s="87"/>
      <c r="B905" s="84" t="s">
        <v>97</v>
      </c>
      <c r="C905" s="84" t="s">
        <v>97</v>
      </c>
      <c r="D905" s="84" t="s">
        <v>97</v>
      </c>
      <c r="E905" s="63"/>
      <c r="F905" s="86"/>
      <c r="G905" s="86" t="str">
        <f t="shared" si="6"/>
        <v/>
      </c>
      <c r="H905" s="86"/>
      <c r="I905" s="63"/>
      <c r="J905" s="63"/>
      <c r="K905" s="63"/>
      <c r="L905" s="63"/>
      <c r="M905" s="63"/>
      <c r="N905" s="63"/>
      <c r="O905" s="63"/>
      <c r="P905" s="63"/>
      <c r="Q905" s="63"/>
      <c r="R905" s="63"/>
      <c r="S905" s="63"/>
      <c r="T905" s="63"/>
      <c r="U905" s="63"/>
      <c r="V905" s="63"/>
      <c r="W905" s="63"/>
      <c r="X905" s="63"/>
      <c r="Y905" s="63"/>
      <c r="Z905" s="63"/>
    </row>
    <row r="906">
      <c r="A906" s="87"/>
      <c r="B906" s="84" t="s">
        <v>97</v>
      </c>
      <c r="C906" s="84" t="s">
        <v>97</v>
      </c>
      <c r="D906" s="84" t="s">
        <v>97</v>
      </c>
      <c r="E906" s="63"/>
      <c r="F906" s="86"/>
      <c r="G906" s="86" t="str">
        <f t="shared" si="6"/>
        <v/>
      </c>
      <c r="H906" s="86"/>
      <c r="I906" s="63"/>
      <c r="J906" s="63"/>
      <c r="K906" s="63"/>
      <c r="L906" s="63"/>
      <c r="M906" s="63"/>
      <c r="N906" s="63"/>
      <c r="O906" s="63"/>
      <c r="P906" s="63"/>
      <c r="Q906" s="63"/>
      <c r="R906" s="63"/>
      <c r="S906" s="63"/>
      <c r="T906" s="63"/>
      <c r="U906" s="63"/>
      <c r="V906" s="63"/>
      <c r="W906" s="63"/>
      <c r="X906" s="63"/>
      <c r="Y906" s="63"/>
      <c r="Z906" s="63"/>
    </row>
    <row r="907">
      <c r="A907" s="87"/>
      <c r="B907" s="84" t="s">
        <v>97</v>
      </c>
      <c r="C907" s="84" t="s">
        <v>97</v>
      </c>
      <c r="D907" s="84" t="s">
        <v>97</v>
      </c>
      <c r="E907" s="63"/>
      <c r="F907" s="86"/>
      <c r="G907" s="86" t="str">
        <f t="shared" si="6"/>
        <v/>
      </c>
      <c r="H907" s="86"/>
      <c r="I907" s="63"/>
      <c r="J907" s="63"/>
      <c r="K907" s="63"/>
      <c r="L907" s="63"/>
      <c r="M907" s="63"/>
      <c r="N907" s="63"/>
      <c r="O907" s="63"/>
      <c r="P907" s="63"/>
      <c r="Q907" s="63"/>
      <c r="R907" s="63"/>
      <c r="S907" s="63"/>
      <c r="T907" s="63"/>
      <c r="U907" s="63"/>
      <c r="V907" s="63"/>
      <c r="W907" s="63"/>
      <c r="X907" s="63"/>
      <c r="Y907" s="63"/>
      <c r="Z907" s="63"/>
    </row>
    <row r="908">
      <c r="A908" s="87"/>
      <c r="B908" s="84" t="s">
        <v>97</v>
      </c>
      <c r="C908" s="84" t="s">
        <v>97</v>
      </c>
      <c r="D908" s="84" t="s">
        <v>97</v>
      </c>
      <c r="E908" s="63"/>
      <c r="F908" s="86"/>
      <c r="G908" s="86" t="str">
        <f t="shared" si="6"/>
        <v/>
      </c>
      <c r="H908" s="86"/>
      <c r="I908" s="63"/>
      <c r="J908" s="63"/>
      <c r="K908" s="63"/>
      <c r="L908" s="63"/>
      <c r="M908" s="63"/>
      <c r="N908" s="63"/>
      <c r="O908" s="63"/>
      <c r="P908" s="63"/>
      <c r="Q908" s="63"/>
      <c r="R908" s="63"/>
      <c r="S908" s="63"/>
      <c r="T908" s="63"/>
      <c r="U908" s="63"/>
      <c r="V908" s="63"/>
      <c r="W908" s="63"/>
      <c r="X908" s="63"/>
      <c r="Y908" s="63"/>
      <c r="Z908" s="63"/>
    </row>
    <row r="909">
      <c r="A909" s="87"/>
      <c r="B909" s="84" t="s">
        <v>97</v>
      </c>
      <c r="C909" s="84" t="s">
        <v>97</v>
      </c>
      <c r="D909" s="84" t="s">
        <v>97</v>
      </c>
      <c r="E909" s="63"/>
      <c r="F909" s="86"/>
      <c r="G909" s="86" t="str">
        <f t="shared" si="6"/>
        <v/>
      </c>
      <c r="H909" s="86"/>
      <c r="I909" s="63"/>
      <c r="J909" s="63"/>
      <c r="K909" s="63"/>
      <c r="L909" s="63"/>
      <c r="M909" s="63"/>
      <c r="N909" s="63"/>
      <c r="O909" s="63"/>
      <c r="P909" s="63"/>
      <c r="Q909" s="63"/>
      <c r="R909" s="63"/>
      <c r="S909" s="63"/>
      <c r="T909" s="63"/>
      <c r="U909" s="63"/>
      <c r="V909" s="63"/>
      <c r="W909" s="63"/>
      <c r="X909" s="63"/>
      <c r="Y909" s="63"/>
      <c r="Z909" s="63"/>
    </row>
    <row r="910">
      <c r="A910" s="87"/>
      <c r="B910" s="84" t="s">
        <v>97</v>
      </c>
      <c r="C910" s="84" t="s">
        <v>97</v>
      </c>
      <c r="D910" s="84" t="s">
        <v>97</v>
      </c>
      <c r="E910" s="63"/>
      <c r="F910" s="86"/>
      <c r="G910" s="86" t="str">
        <f t="shared" si="6"/>
        <v/>
      </c>
      <c r="H910" s="86"/>
      <c r="I910" s="63"/>
      <c r="J910" s="63"/>
      <c r="K910" s="63"/>
      <c r="L910" s="63"/>
      <c r="M910" s="63"/>
      <c r="N910" s="63"/>
      <c r="O910" s="63"/>
      <c r="P910" s="63"/>
      <c r="Q910" s="63"/>
      <c r="R910" s="63"/>
      <c r="S910" s="63"/>
      <c r="T910" s="63"/>
      <c r="U910" s="63"/>
      <c r="V910" s="63"/>
      <c r="W910" s="63"/>
      <c r="X910" s="63"/>
      <c r="Y910" s="63"/>
      <c r="Z910" s="63"/>
    </row>
    <row r="911">
      <c r="A911" s="87"/>
      <c r="B911" s="84" t="s">
        <v>97</v>
      </c>
      <c r="C911" s="84" t="s">
        <v>97</v>
      </c>
      <c r="D911" s="84" t="s">
        <v>97</v>
      </c>
      <c r="E911" s="63"/>
      <c r="F911" s="86"/>
      <c r="G911" s="86" t="str">
        <f t="shared" si="6"/>
        <v/>
      </c>
      <c r="H911" s="86"/>
      <c r="I911" s="63"/>
      <c r="J911" s="63"/>
      <c r="K911" s="63"/>
      <c r="L911" s="63"/>
      <c r="M911" s="63"/>
      <c r="N911" s="63"/>
      <c r="O911" s="63"/>
      <c r="P911" s="63"/>
      <c r="Q911" s="63"/>
      <c r="R911" s="63"/>
      <c r="S911" s="63"/>
      <c r="T911" s="63"/>
      <c r="U911" s="63"/>
      <c r="V911" s="63"/>
      <c r="W911" s="63"/>
      <c r="X911" s="63"/>
      <c r="Y911" s="63"/>
      <c r="Z911" s="63"/>
    </row>
    <row r="912">
      <c r="A912" s="87"/>
      <c r="B912" s="84" t="s">
        <v>97</v>
      </c>
      <c r="C912" s="84" t="s">
        <v>97</v>
      </c>
      <c r="D912" s="84" t="s">
        <v>97</v>
      </c>
      <c r="E912" s="63"/>
      <c r="F912" s="86"/>
      <c r="G912" s="86" t="str">
        <f t="shared" si="6"/>
        <v/>
      </c>
      <c r="H912" s="86"/>
      <c r="I912" s="63"/>
      <c r="J912" s="63"/>
      <c r="K912" s="63"/>
      <c r="L912" s="63"/>
      <c r="M912" s="63"/>
      <c r="N912" s="63"/>
      <c r="O912" s="63"/>
      <c r="P912" s="63"/>
      <c r="Q912" s="63"/>
      <c r="R912" s="63"/>
      <c r="S912" s="63"/>
      <c r="T912" s="63"/>
      <c r="U912" s="63"/>
      <c r="V912" s="63"/>
      <c r="W912" s="63"/>
      <c r="X912" s="63"/>
      <c r="Y912" s="63"/>
      <c r="Z912" s="63"/>
    </row>
    <row r="913">
      <c r="A913" s="87"/>
      <c r="B913" s="84" t="s">
        <v>97</v>
      </c>
      <c r="C913" s="84" t="s">
        <v>97</v>
      </c>
      <c r="D913" s="84" t="s">
        <v>97</v>
      </c>
      <c r="E913" s="63"/>
      <c r="F913" s="86"/>
      <c r="G913" s="86" t="str">
        <f t="shared" si="6"/>
        <v/>
      </c>
      <c r="H913" s="86"/>
      <c r="I913" s="63"/>
      <c r="J913" s="63"/>
      <c r="K913" s="63"/>
      <c r="L913" s="63"/>
      <c r="M913" s="63"/>
      <c r="N913" s="63"/>
      <c r="O913" s="63"/>
      <c r="P913" s="63"/>
      <c r="Q913" s="63"/>
      <c r="R913" s="63"/>
      <c r="S913" s="63"/>
      <c r="T913" s="63"/>
      <c r="U913" s="63"/>
      <c r="V913" s="63"/>
      <c r="W913" s="63"/>
      <c r="X913" s="63"/>
      <c r="Y913" s="63"/>
      <c r="Z913" s="63"/>
    </row>
    <row r="914">
      <c r="A914" s="87"/>
      <c r="B914" s="84" t="s">
        <v>97</v>
      </c>
      <c r="C914" s="84" t="s">
        <v>97</v>
      </c>
      <c r="D914" s="84" t="s">
        <v>97</v>
      </c>
      <c r="E914" s="63"/>
      <c r="F914" s="86"/>
      <c r="G914" s="86" t="str">
        <f t="shared" si="6"/>
        <v/>
      </c>
      <c r="H914" s="86"/>
      <c r="I914" s="63"/>
      <c r="J914" s="63"/>
      <c r="K914" s="63"/>
      <c r="L914" s="63"/>
      <c r="M914" s="63"/>
      <c r="N914" s="63"/>
      <c r="O914" s="63"/>
      <c r="P914" s="63"/>
      <c r="Q914" s="63"/>
      <c r="R914" s="63"/>
      <c r="S914" s="63"/>
      <c r="T914" s="63"/>
      <c r="U914" s="63"/>
      <c r="V914" s="63"/>
      <c r="W914" s="63"/>
      <c r="X914" s="63"/>
      <c r="Y914" s="63"/>
      <c r="Z914" s="63"/>
    </row>
    <row r="915">
      <c r="A915" s="87"/>
      <c r="B915" s="84" t="s">
        <v>97</v>
      </c>
      <c r="C915" s="84" t="s">
        <v>97</v>
      </c>
      <c r="D915" s="84" t="s">
        <v>97</v>
      </c>
      <c r="E915" s="63"/>
      <c r="F915" s="86"/>
      <c r="G915" s="86" t="str">
        <f t="shared" si="6"/>
        <v/>
      </c>
      <c r="H915" s="86"/>
      <c r="I915" s="63"/>
      <c r="J915" s="63"/>
      <c r="K915" s="63"/>
      <c r="L915" s="63"/>
      <c r="M915" s="63"/>
      <c r="N915" s="63"/>
      <c r="O915" s="63"/>
      <c r="P915" s="63"/>
      <c r="Q915" s="63"/>
      <c r="R915" s="63"/>
      <c r="S915" s="63"/>
      <c r="T915" s="63"/>
      <c r="U915" s="63"/>
      <c r="V915" s="63"/>
      <c r="W915" s="63"/>
      <c r="X915" s="63"/>
      <c r="Y915" s="63"/>
      <c r="Z915" s="63"/>
    </row>
    <row r="916">
      <c r="A916" s="87"/>
      <c r="B916" s="84" t="s">
        <v>97</v>
      </c>
      <c r="C916" s="84" t="s">
        <v>97</v>
      </c>
      <c r="D916" s="84" t="s">
        <v>97</v>
      </c>
      <c r="E916" s="63"/>
      <c r="F916" s="86"/>
      <c r="G916" s="86" t="str">
        <f t="shared" si="6"/>
        <v/>
      </c>
      <c r="H916" s="86"/>
      <c r="I916" s="63"/>
      <c r="J916" s="63"/>
      <c r="K916" s="63"/>
      <c r="L916" s="63"/>
      <c r="M916" s="63"/>
      <c r="N916" s="63"/>
      <c r="O916" s="63"/>
      <c r="P916" s="63"/>
      <c r="Q916" s="63"/>
      <c r="R916" s="63"/>
      <c r="S916" s="63"/>
      <c r="T916" s="63"/>
      <c r="U916" s="63"/>
      <c r="V916" s="63"/>
      <c r="W916" s="63"/>
      <c r="X916" s="63"/>
      <c r="Y916" s="63"/>
      <c r="Z916" s="63"/>
    </row>
    <row r="917">
      <c r="A917" s="87"/>
      <c r="B917" s="84" t="s">
        <v>97</v>
      </c>
      <c r="C917" s="84" t="s">
        <v>97</v>
      </c>
      <c r="D917" s="84" t="s">
        <v>97</v>
      </c>
      <c r="E917" s="63"/>
      <c r="F917" s="86"/>
      <c r="G917" s="86" t="str">
        <f t="shared" si="6"/>
        <v/>
      </c>
      <c r="H917" s="86"/>
      <c r="I917" s="63"/>
      <c r="J917" s="63"/>
      <c r="K917" s="63"/>
      <c r="L917" s="63"/>
      <c r="M917" s="63"/>
      <c r="N917" s="63"/>
      <c r="O917" s="63"/>
      <c r="P917" s="63"/>
      <c r="Q917" s="63"/>
      <c r="R917" s="63"/>
      <c r="S917" s="63"/>
      <c r="T917" s="63"/>
      <c r="U917" s="63"/>
      <c r="V917" s="63"/>
      <c r="W917" s="63"/>
      <c r="X917" s="63"/>
      <c r="Y917" s="63"/>
      <c r="Z917" s="63"/>
    </row>
    <row r="918">
      <c r="A918" s="87"/>
      <c r="B918" s="84" t="s">
        <v>97</v>
      </c>
      <c r="C918" s="84" t="s">
        <v>97</v>
      </c>
      <c r="D918" s="84" t="s">
        <v>97</v>
      </c>
      <c r="E918" s="63"/>
      <c r="F918" s="86"/>
      <c r="G918" s="86" t="str">
        <f t="shared" si="6"/>
        <v/>
      </c>
      <c r="H918" s="86"/>
      <c r="I918" s="63"/>
      <c r="J918" s="63"/>
      <c r="K918" s="63"/>
      <c r="L918" s="63"/>
      <c r="M918" s="63"/>
      <c r="N918" s="63"/>
      <c r="O918" s="63"/>
      <c r="P918" s="63"/>
      <c r="Q918" s="63"/>
      <c r="R918" s="63"/>
      <c r="S918" s="63"/>
      <c r="T918" s="63"/>
      <c r="U918" s="63"/>
      <c r="V918" s="63"/>
      <c r="W918" s="63"/>
      <c r="X918" s="63"/>
      <c r="Y918" s="63"/>
      <c r="Z918" s="63"/>
    </row>
    <row r="919">
      <c r="A919" s="87"/>
      <c r="B919" s="84" t="s">
        <v>97</v>
      </c>
      <c r="C919" s="84" t="s">
        <v>97</v>
      </c>
      <c r="D919" s="84" t="s">
        <v>97</v>
      </c>
      <c r="E919" s="63"/>
      <c r="F919" s="86"/>
      <c r="G919" s="86" t="str">
        <f t="shared" si="6"/>
        <v/>
      </c>
      <c r="H919" s="86"/>
      <c r="I919" s="63"/>
      <c r="J919" s="63"/>
      <c r="K919" s="63"/>
      <c r="L919" s="63"/>
      <c r="M919" s="63"/>
      <c r="N919" s="63"/>
      <c r="O919" s="63"/>
      <c r="P919" s="63"/>
      <c r="Q919" s="63"/>
      <c r="R919" s="63"/>
      <c r="S919" s="63"/>
      <c r="T919" s="63"/>
      <c r="U919" s="63"/>
      <c r="V919" s="63"/>
      <c r="W919" s="63"/>
      <c r="X919" s="63"/>
      <c r="Y919" s="63"/>
      <c r="Z919" s="63"/>
    </row>
    <row r="920">
      <c r="A920" s="87"/>
      <c r="B920" s="84" t="s">
        <v>97</v>
      </c>
      <c r="C920" s="84" t="s">
        <v>97</v>
      </c>
      <c r="D920" s="84" t="s">
        <v>97</v>
      </c>
      <c r="E920" s="63"/>
      <c r="F920" s="86"/>
      <c r="G920" s="86" t="str">
        <f t="shared" si="6"/>
        <v/>
      </c>
      <c r="H920" s="86"/>
      <c r="I920" s="63"/>
      <c r="J920" s="63"/>
      <c r="K920" s="63"/>
      <c r="L920" s="63"/>
      <c r="M920" s="63"/>
      <c r="N920" s="63"/>
      <c r="O920" s="63"/>
      <c r="P920" s="63"/>
      <c r="Q920" s="63"/>
      <c r="R920" s="63"/>
      <c r="S920" s="63"/>
      <c r="T920" s="63"/>
      <c r="U920" s="63"/>
      <c r="V920" s="63"/>
      <c r="W920" s="63"/>
      <c r="X920" s="63"/>
      <c r="Y920" s="63"/>
      <c r="Z920" s="63"/>
    </row>
    <row r="921">
      <c r="A921" s="87"/>
      <c r="B921" s="84" t="s">
        <v>97</v>
      </c>
      <c r="C921" s="84" t="s">
        <v>97</v>
      </c>
      <c r="D921" s="84" t="s">
        <v>97</v>
      </c>
      <c r="E921" s="63"/>
      <c r="F921" s="86"/>
      <c r="G921" s="86" t="str">
        <f t="shared" si="6"/>
        <v/>
      </c>
      <c r="H921" s="86"/>
      <c r="I921" s="63"/>
      <c r="J921" s="63"/>
      <c r="K921" s="63"/>
      <c r="L921" s="63"/>
      <c r="M921" s="63"/>
      <c r="N921" s="63"/>
      <c r="O921" s="63"/>
      <c r="P921" s="63"/>
      <c r="Q921" s="63"/>
      <c r="R921" s="63"/>
      <c r="S921" s="63"/>
      <c r="T921" s="63"/>
      <c r="U921" s="63"/>
      <c r="V921" s="63"/>
      <c r="W921" s="63"/>
      <c r="X921" s="63"/>
      <c r="Y921" s="63"/>
      <c r="Z921" s="63"/>
    </row>
    <row r="922">
      <c r="A922" s="87"/>
      <c r="B922" s="84" t="s">
        <v>97</v>
      </c>
      <c r="C922" s="84" t="s">
        <v>97</v>
      </c>
      <c r="D922" s="84" t="s">
        <v>97</v>
      </c>
      <c r="E922" s="63"/>
      <c r="F922" s="86"/>
      <c r="G922" s="86" t="str">
        <f t="shared" si="6"/>
        <v/>
      </c>
      <c r="H922" s="86"/>
      <c r="I922" s="63"/>
      <c r="J922" s="63"/>
      <c r="K922" s="63"/>
      <c r="L922" s="63"/>
      <c r="M922" s="63"/>
      <c r="N922" s="63"/>
      <c r="O922" s="63"/>
      <c r="P922" s="63"/>
      <c r="Q922" s="63"/>
      <c r="R922" s="63"/>
      <c r="S922" s="63"/>
      <c r="T922" s="63"/>
      <c r="U922" s="63"/>
      <c r="V922" s="63"/>
      <c r="W922" s="63"/>
      <c r="X922" s="63"/>
      <c r="Y922" s="63"/>
      <c r="Z922" s="63"/>
    </row>
    <row r="923">
      <c r="A923" s="87"/>
      <c r="B923" s="84" t="s">
        <v>97</v>
      </c>
      <c r="C923" s="84" t="s">
        <v>97</v>
      </c>
      <c r="D923" s="84" t="s">
        <v>97</v>
      </c>
      <c r="E923" s="63"/>
      <c r="F923" s="86"/>
      <c r="G923" s="86" t="str">
        <f t="shared" si="6"/>
        <v/>
      </c>
      <c r="H923" s="86"/>
      <c r="I923" s="63"/>
      <c r="J923" s="63"/>
      <c r="K923" s="63"/>
      <c r="L923" s="63"/>
      <c r="M923" s="63"/>
      <c r="N923" s="63"/>
      <c r="O923" s="63"/>
      <c r="P923" s="63"/>
      <c r="Q923" s="63"/>
      <c r="R923" s="63"/>
      <c r="S923" s="63"/>
      <c r="T923" s="63"/>
      <c r="U923" s="63"/>
      <c r="V923" s="63"/>
      <c r="W923" s="63"/>
      <c r="X923" s="63"/>
      <c r="Y923" s="63"/>
      <c r="Z923" s="63"/>
    </row>
    <row r="924">
      <c r="A924" s="87"/>
      <c r="B924" s="84" t="s">
        <v>97</v>
      </c>
      <c r="C924" s="84" t="s">
        <v>97</v>
      </c>
      <c r="D924" s="84" t="s">
        <v>97</v>
      </c>
      <c r="E924" s="63"/>
      <c r="F924" s="86"/>
      <c r="G924" s="86" t="str">
        <f t="shared" si="6"/>
        <v/>
      </c>
      <c r="H924" s="86"/>
      <c r="I924" s="63"/>
      <c r="J924" s="63"/>
      <c r="K924" s="63"/>
      <c r="L924" s="63"/>
      <c r="M924" s="63"/>
      <c r="N924" s="63"/>
      <c r="O924" s="63"/>
      <c r="P924" s="63"/>
      <c r="Q924" s="63"/>
      <c r="R924" s="63"/>
      <c r="S924" s="63"/>
      <c r="T924" s="63"/>
      <c r="U924" s="63"/>
      <c r="V924" s="63"/>
      <c r="W924" s="63"/>
      <c r="X924" s="63"/>
      <c r="Y924" s="63"/>
      <c r="Z924" s="63"/>
    </row>
    <row r="925">
      <c r="A925" s="87"/>
      <c r="B925" s="84" t="s">
        <v>97</v>
      </c>
      <c r="C925" s="84" t="s">
        <v>97</v>
      </c>
      <c r="D925" s="84" t="s">
        <v>97</v>
      </c>
      <c r="E925" s="63"/>
      <c r="F925" s="86"/>
      <c r="G925" s="86" t="str">
        <f t="shared" si="6"/>
        <v/>
      </c>
      <c r="H925" s="86"/>
      <c r="I925" s="63"/>
      <c r="J925" s="63"/>
      <c r="K925" s="63"/>
      <c r="L925" s="63"/>
      <c r="M925" s="63"/>
      <c r="N925" s="63"/>
      <c r="O925" s="63"/>
      <c r="P925" s="63"/>
      <c r="Q925" s="63"/>
      <c r="R925" s="63"/>
      <c r="S925" s="63"/>
      <c r="T925" s="63"/>
      <c r="U925" s="63"/>
      <c r="V925" s="63"/>
      <c r="W925" s="63"/>
      <c r="X925" s="63"/>
      <c r="Y925" s="63"/>
      <c r="Z925" s="63"/>
    </row>
    <row r="926">
      <c r="A926" s="87"/>
      <c r="B926" s="84" t="s">
        <v>97</v>
      </c>
      <c r="C926" s="84" t="s">
        <v>97</v>
      </c>
      <c r="D926" s="84" t="s">
        <v>97</v>
      </c>
      <c r="E926" s="63"/>
      <c r="F926" s="86"/>
      <c r="G926" s="86" t="str">
        <f t="shared" si="6"/>
        <v/>
      </c>
      <c r="H926" s="86"/>
      <c r="I926" s="63"/>
      <c r="J926" s="63"/>
      <c r="K926" s="63"/>
      <c r="L926" s="63"/>
      <c r="M926" s="63"/>
      <c r="N926" s="63"/>
      <c r="O926" s="63"/>
      <c r="P926" s="63"/>
      <c r="Q926" s="63"/>
      <c r="R926" s="63"/>
      <c r="S926" s="63"/>
      <c r="T926" s="63"/>
      <c r="U926" s="63"/>
      <c r="V926" s="63"/>
      <c r="W926" s="63"/>
      <c r="X926" s="63"/>
      <c r="Y926" s="63"/>
      <c r="Z926" s="63"/>
    </row>
    <row r="927">
      <c r="A927" s="87"/>
      <c r="B927" s="84" t="s">
        <v>97</v>
      </c>
      <c r="C927" s="84" t="s">
        <v>97</v>
      </c>
      <c r="D927" s="84" t="s">
        <v>97</v>
      </c>
      <c r="E927" s="63"/>
      <c r="F927" s="86"/>
      <c r="G927" s="86" t="str">
        <f t="shared" si="6"/>
        <v/>
      </c>
      <c r="H927" s="86"/>
      <c r="I927" s="63"/>
      <c r="J927" s="63"/>
      <c r="K927" s="63"/>
      <c r="L927" s="63"/>
      <c r="M927" s="63"/>
      <c r="N927" s="63"/>
      <c r="O927" s="63"/>
      <c r="P927" s="63"/>
      <c r="Q927" s="63"/>
      <c r="R927" s="63"/>
      <c r="S927" s="63"/>
      <c r="T927" s="63"/>
      <c r="U927" s="63"/>
      <c r="V927" s="63"/>
      <c r="W927" s="63"/>
      <c r="X927" s="63"/>
      <c r="Y927" s="63"/>
      <c r="Z927" s="63"/>
    </row>
    <row r="928">
      <c r="A928" s="87"/>
      <c r="B928" s="84" t="s">
        <v>97</v>
      </c>
      <c r="C928" s="84" t="s">
        <v>97</v>
      </c>
      <c r="D928" s="84" t="s">
        <v>97</v>
      </c>
      <c r="E928" s="63"/>
      <c r="F928" s="86"/>
      <c r="G928" s="86" t="str">
        <f t="shared" si="6"/>
        <v/>
      </c>
      <c r="H928" s="86"/>
      <c r="I928" s="63"/>
      <c r="J928" s="63"/>
      <c r="K928" s="63"/>
      <c r="L928" s="63"/>
      <c r="M928" s="63"/>
      <c r="N928" s="63"/>
      <c r="O928" s="63"/>
      <c r="P928" s="63"/>
      <c r="Q928" s="63"/>
      <c r="R928" s="63"/>
      <c r="S928" s="63"/>
      <c r="T928" s="63"/>
      <c r="U928" s="63"/>
      <c r="V928" s="63"/>
      <c r="W928" s="63"/>
      <c r="X928" s="63"/>
      <c r="Y928" s="63"/>
      <c r="Z928" s="63"/>
    </row>
    <row r="929">
      <c r="A929" s="87"/>
      <c r="B929" s="84" t="s">
        <v>97</v>
      </c>
      <c r="C929" s="84" t="s">
        <v>97</v>
      </c>
      <c r="D929" s="84" t="s">
        <v>97</v>
      </c>
      <c r="E929" s="63"/>
      <c r="F929" s="86"/>
      <c r="G929" s="86" t="str">
        <f t="shared" si="6"/>
        <v/>
      </c>
      <c r="H929" s="86"/>
      <c r="I929" s="63"/>
      <c r="J929" s="63"/>
      <c r="K929" s="63"/>
      <c r="L929" s="63"/>
      <c r="M929" s="63"/>
      <c r="N929" s="63"/>
      <c r="O929" s="63"/>
      <c r="P929" s="63"/>
      <c r="Q929" s="63"/>
      <c r="R929" s="63"/>
      <c r="S929" s="63"/>
      <c r="T929" s="63"/>
      <c r="U929" s="63"/>
      <c r="V929" s="63"/>
      <c r="W929" s="63"/>
      <c r="X929" s="63"/>
      <c r="Y929" s="63"/>
      <c r="Z929" s="63"/>
    </row>
    <row r="930">
      <c r="A930" s="87"/>
      <c r="B930" s="84" t="s">
        <v>97</v>
      </c>
      <c r="C930" s="84" t="s">
        <v>97</v>
      </c>
      <c r="D930" s="84" t="s">
        <v>97</v>
      </c>
      <c r="E930" s="63"/>
      <c r="F930" s="86"/>
      <c r="G930" s="86" t="str">
        <f t="shared" si="6"/>
        <v/>
      </c>
      <c r="H930" s="86"/>
      <c r="I930" s="63"/>
      <c r="J930" s="63"/>
      <c r="K930" s="63"/>
      <c r="L930" s="63"/>
      <c r="M930" s="63"/>
      <c r="N930" s="63"/>
      <c r="O930" s="63"/>
      <c r="P930" s="63"/>
      <c r="Q930" s="63"/>
      <c r="R930" s="63"/>
      <c r="S930" s="63"/>
      <c r="T930" s="63"/>
      <c r="U930" s="63"/>
      <c r="V930" s="63"/>
      <c r="W930" s="63"/>
      <c r="X930" s="63"/>
      <c r="Y930" s="63"/>
      <c r="Z930" s="63"/>
    </row>
    <row r="931">
      <c r="A931" s="87"/>
      <c r="B931" s="84" t="s">
        <v>97</v>
      </c>
      <c r="C931" s="84" t="s">
        <v>97</v>
      </c>
      <c r="D931" s="84" t="s">
        <v>97</v>
      </c>
      <c r="E931" s="63"/>
      <c r="F931" s="86"/>
      <c r="G931" s="86" t="str">
        <f t="shared" si="6"/>
        <v/>
      </c>
      <c r="H931" s="86"/>
      <c r="I931" s="63"/>
      <c r="J931" s="63"/>
      <c r="K931" s="63"/>
      <c r="L931" s="63"/>
      <c r="M931" s="63"/>
      <c r="N931" s="63"/>
      <c r="O931" s="63"/>
      <c r="P931" s="63"/>
      <c r="Q931" s="63"/>
      <c r="R931" s="63"/>
      <c r="S931" s="63"/>
      <c r="T931" s="63"/>
      <c r="U931" s="63"/>
      <c r="V931" s="63"/>
      <c r="W931" s="63"/>
      <c r="X931" s="63"/>
      <c r="Y931" s="63"/>
      <c r="Z931" s="63"/>
    </row>
    <row r="932">
      <c r="A932" s="87"/>
      <c r="B932" s="84" t="s">
        <v>97</v>
      </c>
      <c r="C932" s="84" t="s">
        <v>97</v>
      </c>
      <c r="D932" s="84" t="s">
        <v>97</v>
      </c>
      <c r="E932" s="63"/>
      <c r="F932" s="86"/>
      <c r="G932" s="86" t="str">
        <f t="shared" si="6"/>
        <v/>
      </c>
      <c r="H932" s="86"/>
      <c r="I932" s="63"/>
      <c r="J932" s="63"/>
      <c r="K932" s="63"/>
      <c r="L932" s="63"/>
      <c r="M932" s="63"/>
      <c r="N932" s="63"/>
      <c r="O932" s="63"/>
      <c r="P932" s="63"/>
      <c r="Q932" s="63"/>
      <c r="R932" s="63"/>
      <c r="S932" s="63"/>
      <c r="T932" s="63"/>
      <c r="U932" s="63"/>
      <c r="V932" s="63"/>
      <c r="W932" s="63"/>
      <c r="X932" s="63"/>
      <c r="Y932" s="63"/>
      <c r="Z932" s="63"/>
    </row>
    <row r="933">
      <c r="A933" s="87"/>
      <c r="B933" s="84" t="s">
        <v>97</v>
      </c>
      <c r="C933" s="84" t="s">
        <v>97</v>
      </c>
      <c r="D933" s="84" t="s">
        <v>97</v>
      </c>
      <c r="E933" s="63"/>
      <c r="F933" s="86"/>
      <c r="G933" s="86" t="str">
        <f t="shared" si="6"/>
        <v/>
      </c>
      <c r="H933" s="86"/>
      <c r="I933" s="63"/>
      <c r="J933" s="63"/>
      <c r="K933" s="63"/>
      <c r="L933" s="63"/>
      <c r="M933" s="63"/>
      <c r="N933" s="63"/>
      <c r="O933" s="63"/>
      <c r="P933" s="63"/>
      <c r="Q933" s="63"/>
      <c r="R933" s="63"/>
      <c r="S933" s="63"/>
      <c r="T933" s="63"/>
      <c r="U933" s="63"/>
      <c r="V933" s="63"/>
      <c r="W933" s="63"/>
      <c r="X933" s="63"/>
      <c r="Y933" s="63"/>
      <c r="Z933" s="63"/>
    </row>
    <row r="934">
      <c r="A934" s="87"/>
      <c r="B934" s="84" t="s">
        <v>97</v>
      </c>
      <c r="C934" s="84" t="s">
        <v>97</v>
      </c>
      <c r="D934" s="84" t="s">
        <v>97</v>
      </c>
      <c r="E934" s="63"/>
      <c r="F934" s="86"/>
      <c r="G934" s="86" t="str">
        <f t="shared" si="6"/>
        <v/>
      </c>
      <c r="H934" s="86"/>
      <c r="I934" s="63"/>
      <c r="J934" s="63"/>
      <c r="K934" s="63"/>
      <c r="L934" s="63"/>
      <c r="M934" s="63"/>
      <c r="N934" s="63"/>
      <c r="O934" s="63"/>
      <c r="P934" s="63"/>
      <c r="Q934" s="63"/>
      <c r="R934" s="63"/>
      <c r="S934" s="63"/>
      <c r="T934" s="63"/>
      <c r="U934" s="63"/>
      <c r="V934" s="63"/>
      <c r="W934" s="63"/>
      <c r="X934" s="63"/>
      <c r="Y934" s="63"/>
      <c r="Z934" s="63"/>
    </row>
    <row r="935">
      <c r="A935" s="87"/>
      <c r="B935" s="84" t="s">
        <v>97</v>
      </c>
      <c r="C935" s="84" t="s">
        <v>97</v>
      </c>
      <c r="D935" s="84" t="s">
        <v>97</v>
      </c>
      <c r="E935" s="63"/>
      <c r="F935" s="86"/>
      <c r="G935" s="86" t="str">
        <f t="shared" si="6"/>
        <v/>
      </c>
      <c r="H935" s="86"/>
      <c r="I935" s="63"/>
      <c r="J935" s="63"/>
      <c r="K935" s="63"/>
      <c r="L935" s="63"/>
      <c r="M935" s="63"/>
      <c r="N935" s="63"/>
      <c r="O935" s="63"/>
      <c r="P935" s="63"/>
      <c r="Q935" s="63"/>
      <c r="R935" s="63"/>
      <c r="S935" s="63"/>
      <c r="T935" s="63"/>
      <c r="U935" s="63"/>
      <c r="V935" s="63"/>
      <c r="W935" s="63"/>
      <c r="X935" s="63"/>
      <c r="Y935" s="63"/>
      <c r="Z935" s="63"/>
    </row>
    <row r="936">
      <c r="A936" s="87"/>
      <c r="B936" s="84" t="s">
        <v>97</v>
      </c>
      <c r="C936" s="84" t="s">
        <v>97</v>
      </c>
      <c r="D936" s="84" t="s">
        <v>97</v>
      </c>
      <c r="E936" s="63"/>
      <c r="F936" s="86"/>
      <c r="G936" s="86" t="str">
        <f t="shared" si="6"/>
        <v/>
      </c>
      <c r="H936" s="86"/>
      <c r="I936" s="63"/>
      <c r="J936" s="63"/>
      <c r="K936" s="63"/>
      <c r="L936" s="63"/>
      <c r="M936" s="63"/>
      <c r="N936" s="63"/>
      <c r="O936" s="63"/>
      <c r="P936" s="63"/>
      <c r="Q936" s="63"/>
      <c r="R936" s="63"/>
      <c r="S936" s="63"/>
      <c r="T936" s="63"/>
      <c r="U936" s="63"/>
      <c r="V936" s="63"/>
      <c r="W936" s="63"/>
      <c r="X936" s="63"/>
      <c r="Y936" s="63"/>
      <c r="Z936" s="63"/>
    </row>
    <row r="937">
      <c r="A937" s="87"/>
      <c r="B937" s="84" t="s">
        <v>97</v>
      </c>
      <c r="C937" s="84" t="s">
        <v>97</v>
      </c>
      <c r="D937" s="84" t="s">
        <v>97</v>
      </c>
      <c r="E937" s="63"/>
      <c r="F937" s="86"/>
      <c r="G937" s="86" t="str">
        <f t="shared" si="6"/>
        <v/>
      </c>
      <c r="H937" s="86"/>
      <c r="I937" s="63"/>
      <c r="J937" s="63"/>
      <c r="K937" s="63"/>
      <c r="L937" s="63"/>
      <c r="M937" s="63"/>
      <c r="N937" s="63"/>
      <c r="O937" s="63"/>
      <c r="P937" s="63"/>
      <c r="Q937" s="63"/>
      <c r="R937" s="63"/>
      <c r="S937" s="63"/>
      <c r="T937" s="63"/>
      <c r="U937" s="63"/>
      <c r="V937" s="63"/>
      <c r="W937" s="63"/>
      <c r="X937" s="63"/>
      <c r="Y937" s="63"/>
      <c r="Z937" s="63"/>
    </row>
    <row r="938">
      <c r="A938" s="87"/>
      <c r="B938" s="84" t="s">
        <v>97</v>
      </c>
      <c r="C938" s="84" t="s">
        <v>97</v>
      </c>
      <c r="D938" s="84" t="s">
        <v>97</v>
      </c>
      <c r="E938" s="63"/>
      <c r="F938" s="86"/>
      <c r="G938" s="86" t="str">
        <f t="shared" si="6"/>
        <v/>
      </c>
      <c r="H938" s="86"/>
      <c r="I938" s="63"/>
      <c r="J938" s="63"/>
      <c r="K938" s="63"/>
      <c r="L938" s="63"/>
      <c r="M938" s="63"/>
      <c r="N938" s="63"/>
      <c r="O938" s="63"/>
      <c r="P938" s="63"/>
      <c r="Q938" s="63"/>
      <c r="R938" s="63"/>
      <c r="S938" s="63"/>
      <c r="T938" s="63"/>
      <c r="U938" s="63"/>
      <c r="V938" s="63"/>
      <c r="W938" s="63"/>
      <c r="X938" s="63"/>
      <c r="Y938" s="63"/>
      <c r="Z938" s="63"/>
    </row>
    <row r="939">
      <c r="A939" s="87"/>
      <c r="B939" s="84" t="s">
        <v>97</v>
      </c>
      <c r="C939" s="84" t="s">
        <v>97</v>
      </c>
      <c r="D939" s="84" t="s">
        <v>97</v>
      </c>
      <c r="E939" s="63"/>
      <c r="F939" s="86"/>
      <c r="G939" s="86" t="str">
        <f t="shared" si="6"/>
        <v/>
      </c>
      <c r="H939" s="86"/>
      <c r="I939" s="63"/>
      <c r="J939" s="63"/>
      <c r="K939" s="63"/>
      <c r="L939" s="63"/>
      <c r="M939" s="63"/>
      <c r="N939" s="63"/>
      <c r="O939" s="63"/>
      <c r="P939" s="63"/>
      <c r="Q939" s="63"/>
      <c r="R939" s="63"/>
      <c r="S939" s="63"/>
      <c r="T939" s="63"/>
      <c r="U939" s="63"/>
      <c r="V939" s="63"/>
      <c r="W939" s="63"/>
      <c r="X939" s="63"/>
      <c r="Y939" s="63"/>
      <c r="Z939" s="63"/>
    </row>
    <row r="940">
      <c r="A940" s="87"/>
      <c r="B940" s="84" t="s">
        <v>97</v>
      </c>
      <c r="C940" s="84" t="s">
        <v>97</v>
      </c>
      <c r="D940" s="84" t="s">
        <v>97</v>
      </c>
      <c r="E940" s="63"/>
      <c r="F940" s="86"/>
      <c r="G940" s="86" t="str">
        <f t="shared" si="6"/>
        <v/>
      </c>
      <c r="H940" s="86"/>
      <c r="I940" s="63"/>
      <c r="J940" s="63"/>
      <c r="K940" s="63"/>
      <c r="L940" s="63"/>
      <c r="M940" s="63"/>
      <c r="N940" s="63"/>
      <c r="O940" s="63"/>
      <c r="P940" s="63"/>
      <c r="Q940" s="63"/>
      <c r="R940" s="63"/>
      <c r="S940" s="63"/>
      <c r="T940" s="63"/>
      <c r="U940" s="63"/>
      <c r="V940" s="63"/>
      <c r="W940" s="63"/>
      <c r="X940" s="63"/>
      <c r="Y940" s="63"/>
      <c r="Z940" s="63"/>
    </row>
    <row r="941">
      <c r="A941" s="87"/>
      <c r="B941" s="84" t="s">
        <v>97</v>
      </c>
      <c r="C941" s="84" t="s">
        <v>97</v>
      </c>
      <c r="D941" s="84" t="s">
        <v>97</v>
      </c>
      <c r="E941" s="63"/>
      <c r="F941" s="86"/>
      <c r="G941" s="86" t="str">
        <f t="shared" si="6"/>
        <v/>
      </c>
      <c r="H941" s="86"/>
      <c r="I941" s="63"/>
      <c r="J941" s="63"/>
      <c r="K941" s="63"/>
      <c r="L941" s="63"/>
      <c r="M941" s="63"/>
      <c r="N941" s="63"/>
      <c r="O941" s="63"/>
      <c r="P941" s="63"/>
      <c r="Q941" s="63"/>
      <c r="R941" s="63"/>
      <c r="S941" s="63"/>
      <c r="T941" s="63"/>
      <c r="U941" s="63"/>
      <c r="V941" s="63"/>
      <c r="W941" s="63"/>
      <c r="X941" s="63"/>
      <c r="Y941" s="63"/>
      <c r="Z941" s="63"/>
    </row>
    <row r="942">
      <c r="A942" s="87"/>
      <c r="B942" s="84" t="s">
        <v>97</v>
      </c>
      <c r="C942" s="84" t="s">
        <v>97</v>
      </c>
      <c r="D942" s="84" t="s">
        <v>97</v>
      </c>
      <c r="E942" s="63"/>
      <c r="F942" s="86"/>
      <c r="G942" s="86" t="str">
        <f t="shared" si="6"/>
        <v/>
      </c>
      <c r="H942" s="86"/>
      <c r="I942" s="63"/>
      <c r="J942" s="63"/>
      <c r="K942" s="63"/>
      <c r="L942" s="63"/>
      <c r="M942" s="63"/>
      <c r="N942" s="63"/>
      <c r="O942" s="63"/>
      <c r="P942" s="63"/>
      <c r="Q942" s="63"/>
      <c r="R942" s="63"/>
      <c r="S942" s="63"/>
      <c r="T942" s="63"/>
      <c r="U942" s="63"/>
      <c r="V942" s="63"/>
      <c r="W942" s="63"/>
      <c r="X942" s="63"/>
      <c r="Y942" s="63"/>
      <c r="Z942" s="63"/>
    </row>
    <row r="943">
      <c r="A943" s="87"/>
      <c r="B943" s="84" t="s">
        <v>97</v>
      </c>
      <c r="C943" s="84" t="s">
        <v>97</v>
      </c>
      <c r="D943" s="84" t="s">
        <v>97</v>
      </c>
      <c r="E943" s="63"/>
      <c r="F943" s="86"/>
      <c r="G943" s="86" t="str">
        <f t="shared" si="6"/>
        <v/>
      </c>
      <c r="H943" s="86"/>
      <c r="I943" s="63"/>
      <c r="J943" s="63"/>
      <c r="K943" s="63"/>
      <c r="L943" s="63"/>
      <c r="M943" s="63"/>
      <c r="N943" s="63"/>
      <c r="O943" s="63"/>
      <c r="P943" s="63"/>
      <c r="Q943" s="63"/>
      <c r="R943" s="63"/>
      <c r="S943" s="63"/>
      <c r="T943" s="63"/>
      <c r="U943" s="63"/>
      <c r="V943" s="63"/>
      <c r="W943" s="63"/>
      <c r="X943" s="63"/>
      <c r="Y943" s="63"/>
      <c r="Z943" s="63"/>
    </row>
    <row r="944">
      <c r="A944" s="87"/>
      <c r="B944" s="84" t="s">
        <v>97</v>
      </c>
      <c r="C944" s="84" t="s">
        <v>97</v>
      </c>
      <c r="D944" s="84" t="s">
        <v>97</v>
      </c>
      <c r="E944" s="63"/>
      <c r="F944" s="86"/>
      <c r="G944" s="86" t="str">
        <f t="shared" si="6"/>
        <v/>
      </c>
      <c r="H944" s="86"/>
      <c r="I944" s="63"/>
      <c r="J944" s="63"/>
      <c r="K944" s="63"/>
      <c r="L944" s="63"/>
      <c r="M944" s="63"/>
      <c r="N944" s="63"/>
      <c r="O944" s="63"/>
      <c r="P944" s="63"/>
      <c r="Q944" s="63"/>
      <c r="R944" s="63"/>
      <c r="S944" s="63"/>
      <c r="T944" s="63"/>
      <c r="U944" s="63"/>
      <c r="V944" s="63"/>
      <c r="W944" s="63"/>
      <c r="X944" s="63"/>
      <c r="Y944" s="63"/>
      <c r="Z944" s="63"/>
    </row>
    <row r="945">
      <c r="A945" s="87"/>
      <c r="B945" s="84" t="s">
        <v>97</v>
      </c>
      <c r="C945" s="84" t="s">
        <v>97</v>
      </c>
      <c r="D945" s="84" t="s">
        <v>97</v>
      </c>
      <c r="E945" s="63"/>
      <c r="F945" s="86"/>
      <c r="G945" s="86" t="str">
        <f t="shared" si="6"/>
        <v/>
      </c>
      <c r="H945" s="86"/>
      <c r="I945" s="63"/>
      <c r="J945" s="63"/>
      <c r="K945" s="63"/>
      <c r="L945" s="63"/>
      <c r="M945" s="63"/>
      <c r="N945" s="63"/>
      <c r="O945" s="63"/>
      <c r="P945" s="63"/>
      <c r="Q945" s="63"/>
      <c r="R945" s="63"/>
      <c r="S945" s="63"/>
      <c r="T945" s="63"/>
      <c r="U945" s="63"/>
      <c r="V945" s="63"/>
      <c r="W945" s="63"/>
      <c r="X945" s="63"/>
      <c r="Y945" s="63"/>
      <c r="Z945" s="63"/>
    </row>
    <row r="946">
      <c r="A946" s="87"/>
      <c r="B946" s="84" t="s">
        <v>97</v>
      </c>
      <c r="C946" s="84" t="s">
        <v>97</v>
      </c>
      <c r="D946" s="84" t="s">
        <v>97</v>
      </c>
      <c r="E946" s="63"/>
      <c r="F946" s="86"/>
      <c r="G946" s="86" t="str">
        <f t="shared" si="6"/>
        <v/>
      </c>
      <c r="H946" s="86"/>
      <c r="I946" s="63"/>
      <c r="J946" s="63"/>
      <c r="K946" s="63"/>
      <c r="L946" s="63"/>
      <c r="M946" s="63"/>
      <c r="N946" s="63"/>
      <c r="O946" s="63"/>
      <c r="P946" s="63"/>
      <c r="Q946" s="63"/>
      <c r="R946" s="63"/>
      <c r="S946" s="63"/>
      <c r="T946" s="63"/>
      <c r="U946" s="63"/>
      <c r="V946" s="63"/>
      <c r="W946" s="63"/>
      <c r="X946" s="63"/>
      <c r="Y946" s="63"/>
      <c r="Z946" s="63"/>
    </row>
    <row r="947">
      <c r="A947" s="87"/>
      <c r="B947" s="84" t="s">
        <v>97</v>
      </c>
      <c r="C947" s="84" t="s">
        <v>97</v>
      </c>
      <c r="D947" s="84" t="s">
        <v>97</v>
      </c>
      <c r="E947" s="63"/>
      <c r="F947" s="86"/>
      <c r="G947" s="86" t="str">
        <f t="shared" si="6"/>
        <v/>
      </c>
      <c r="H947" s="86"/>
      <c r="I947" s="63"/>
      <c r="J947" s="63"/>
      <c r="K947" s="63"/>
      <c r="L947" s="63"/>
      <c r="M947" s="63"/>
      <c r="N947" s="63"/>
      <c r="O947" s="63"/>
      <c r="P947" s="63"/>
      <c r="Q947" s="63"/>
      <c r="R947" s="63"/>
      <c r="S947" s="63"/>
      <c r="T947" s="63"/>
      <c r="U947" s="63"/>
      <c r="V947" s="63"/>
      <c r="W947" s="63"/>
      <c r="X947" s="63"/>
      <c r="Y947" s="63"/>
      <c r="Z947" s="63"/>
    </row>
    <row r="948">
      <c r="A948" s="87"/>
      <c r="B948" s="84" t="s">
        <v>97</v>
      </c>
      <c r="C948" s="84" t="s">
        <v>97</v>
      </c>
      <c r="D948" s="84" t="s">
        <v>97</v>
      </c>
      <c r="E948" s="63"/>
      <c r="F948" s="86"/>
      <c r="G948" s="86" t="str">
        <f t="shared" si="6"/>
        <v/>
      </c>
      <c r="H948" s="86"/>
      <c r="I948" s="63"/>
      <c r="J948" s="63"/>
      <c r="K948" s="63"/>
      <c r="L948" s="63"/>
      <c r="M948" s="63"/>
      <c r="N948" s="63"/>
      <c r="O948" s="63"/>
      <c r="P948" s="63"/>
      <c r="Q948" s="63"/>
      <c r="R948" s="63"/>
      <c r="S948" s="63"/>
      <c r="T948" s="63"/>
      <c r="U948" s="63"/>
      <c r="V948" s="63"/>
      <c r="W948" s="63"/>
      <c r="X948" s="63"/>
      <c r="Y948" s="63"/>
      <c r="Z948" s="63"/>
    </row>
    <row r="949">
      <c r="A949" s="87"/>
      <c r="B949" s="84" t="s">
        <v>97</v>
      </c>
      <c r="C949" s="84" t="s">
        <v>97</v>
      </c>
      <c r="D949" s="84" t="s">
        <v>97</v>
      </c>
      <c r="E949" s="63"/>
      <c r="F949" s="86"/>
      <c r="G949" s="86" t="str">
        <f t="shared" si="6"/>
        <v/>
      </c>
      <c r="H949" s="86"/>
      <c r="I949" s="63"/>
      <c r="J949" s="63"/>
      <c r="K949" s="63"/>
      <c r="L949" s="63"/>
      <c r="M949" s="63"/>
      <c r="N949" s="63"/>
      <c r="O949" s="63"/>
      <c r="P949" s="63"/>
      <c r="Q949" s="63"/>
      <c r="R949" s="63"/>
      <c r="S949" s="63"/>
      <c r="T949" s="63"/>
      <c r="U949" s="63"/>
      <c r="V949" s="63"/>
      <c r="W949" s="63"/>
      <c r="X949" s="63"/>
      <c r="Y949" s="63"/>
      <c r="Z949" s="63"/>
    </row>
    <row r="950">
      <c r="A950" s="87"/>
      <c r="B950" s="84" t="s">
        <v>97</v>
      </c>
      <c r="C950" s="84" t="s">
        <v>97</v>
      </c>
      <c r="D950" s="84" t="s">
        <v>97</v>
      </c>
      <c r="E950" s="63"/>
      <c r="F950" s="86"/>
      <c r="G950" s="86" t="str">
        <f t="shared" si="6"/>
        <v/>
      </c>
      <c r="H950" s="86"/>
      <c r="I950" s="63"/>
      <c r="J950" s="63"/>
      <c r="K950" s="63"/>
      <c r="L950" s="63"/>
      <c r="M950" s="63"/>
      <c r="N950" s="63"/>
      <c r="O950" s="63"/>
      <c r="P950" s="63"/>
      <c r="Q950" s="63"/>
      <c r="R950" s="63"/>
      <c r="S950" s="63"/>
      <c r="T950" s="63"/>
      <c r="U950" s="63"/>
      <c r="V950" s="63"/>
      <c r="W950" s="63"/>
      <c r="X950" s="63"/>
      <c r="Y950" s="63"/>
      <c r="Z950" s="63"/>
    </row>
    <row r="951">
      <c r="A951" s="87"/>
      <c r="B951" s="84" t="s">
        <v>97</v>
      </c>
      <c r="C951" s="84" t="s">
        <v>97</v>
      </c>
      <c r="D951" s="84" t="s">
        <v>97</v>
      </c>
      <c r="E951" s="63"/>
      <c r="F951" s="86"/>
      <c r="G951" s="86" t="str">
        <f t="shared" si="6"/>
        <v/>
      </c>
      <c r="H951" s="86"/>
      <c r="I951" s="63"/>
      <c r="J951" s="63"/>
      <c r="K951" s="63"/>
      <c r="L951" s="63"/>
      <c r="M951" s="63"/>
      <c r="N951" s="63"/>
      <c r="O951" s="63"/>
      <c r="P951" s="63"/>
      <c r="Q951" s="63"/>
      <c r="R951" s="63"/>
      <c r="S951" s="63"/>
      <c r="T951" s="63"/>
      <c r="U951" s="63"/>
      <c r="V951" s="63"/>
      <c r="W951" s="63"/>
      <c r="X951" s="63"/>
      <c r="Y951" s="63"/>
      <c r="Z951" s="63"/>
    </row>
    <row r="952">
      <c r="A952" s="87"/>
      <c r="B952" s="84" t="s">
        <v>97</v>
      </c>
      <c r="C952" s="84" t="s">
        <v>97</v>
      </c>
      <c r="D952" s="84" t="s">
        <v>97</v>
      </c>
      <c r="E952" s="63"/>
      <c r="F952" s="86"/>
      <c r="G952" s="86" t="str">
        <f t="shared" si="6"/>
        <v/>
      </c>
      <c r="H952" s="86"/>
      <c r="I952" s="63"/>
      <c r="J952" s="63"/>
      <c r="K952" s="63"/>
      <c r="L952" s="63"/>
      <c r="M952" s="63"/>
      <c r="N952" s="63"/>
      <c r="O952" s="63"/>
      <c r="P952" s="63"/>
      <c r="Q952" s="63"/>
      <c r="R952" s="63"/>
      <c r="S952" s="63"/>
      <c r="T952" s="63"/>
      <c r="U952" s="63"/>
      <c r="V952" s="63"/>
      <c r="W952" s="63"/>
      <c r="X952" s="63"/>
      <c r="Y952" s="63"/>
      <c r="Z952" s="63"/>
    </row>
    <row r="953">
      <c r="A953" s="87"/>
      <c r="B953" s="84" t="s">
        <v>97</v>
      </c>
      <c r="C953" s="84" t="s">
        <v>97</v>
      </c>
      <c r="D953" s="84" t="s">
        <v>97</v>
      </c>
      <c r="E953" s="63"/>
      <c r="F953" s="86"/>
      <c r="G953" s="86" t="str">
        <f t="shared" si="6"/>
        <v/>
      </c>
      <c r="H953" s="86"/>
      <c r="I953" s="63"/>
      <c r="J953" s="63"/>
      <c r="K953" s="63"/>
      <c r="L953" s="63"/>
      <c r="M953" s="63"/>
      <c r="N953" s="63"/>
      <c r="O953" s="63"/>
      <c r="P953" s="63"/>
      <c r="Q953" s="63"/>
      <c r="R953" s="63"/>
      <c r="S953" s="63"/>
      <c r="T953" s="63"/>
      <c r="U953" s="63"/>
      <c r="V953" s="63"/>
      <c r="W953" s="63"/>
      <c r="X953" s="63"/>
      <c r="Y953" s="63"/>
      <c r="Z953" s="63"/>
    </row>
    <row r="954">
      <c r="A954" s="87"/>
      <c r="B954" s="84" t="s">
        <v>97</v>
      </c>
      <c r="C954" s="84" t="s">
        <v>97</v>
      </c>
      <c r="D954" s="84" t="s">
        <v>97</v>
      </c>
      <c r="E954" s="63"/>
      <c r="F954" s="86"/>
      <c r="G954" s="86" t="str">
        <f t="shared" si="6"/>
        <v/>
      </c>
      <c r="H954" s="86"/>
      <c r="I954" s="63"/>
      <c r="J954" s="63"/>
      <c r="K954" s="63"/>
      <c r="L954" s="63"/>
      <c r="M954" s="63"/>
      <c r="N954" s="63"/>
      <c r="O954" s="63"/>
      <c r="P954" s="63"/>
      <c r="Q954" s="63"/>
      <c r="R954" s="63"/>
      <c r="S954" s="63"/>
      <c r="T954" s="63"/>
      <c r="U954" s="63"/>
      <c r="V954" s="63"/>
      <c r="W954" s="63"/>
      <c r="X954" s="63"/>
      <c r="Y954" s="63"/>
      <c r="Z954" s="63"/>
    </row>
    <row r="955">
      <c r="A955" s="87"/>
      <c r="B955" s="84" t="s">
        <v>97</v>
      </c>
      <c r="C955" s="84" t="s">
        <v>97</v>
      </c>
      <c r="D955" s="84" t="s">
        <v>97</v>
      </c>
      <c r="E955" s="63"/>
      <c r="F955" s="86"/>
      <c r="G955" s="86" t="str">
        <f t="shared" si="6"/>
        <v/>
      </c>
      <c r="H955" s="86"/>
      <c r="I955" s="63"/>
      <c r="J955" s="63"/>
      <c r="K955" s="63"/>
      <c r="L955" s="63"/>
      <c r="M955" s="63"/>
      <c r="N955" s="63"/>
      <c r="O955" s="63"/>
      <c r="P955" s="63"/>
      <c r="Q955" s="63"/>
      <c r="R955" s="63"/>
      <c r="S955" s="63"/>
      <c r="T955" s="63"/>
      <c r="U955" s="63"/>
      <c r="V955" s="63"/>
      <c r="W955" s="63"/>
      <c r="X955" s="63"/>
      <c r="Y955" s="63"/>
      <c r="Z955" s="63"/>
    </row>
    <row r="956">
      <c r="A956" s="87"/>
      <c r="B956" s="84" t="s">
        <v>97</v>
      </c>
      <c r="C956" s="84" t="s">
        <v>97</v>
      </c>
      <c r="D956" s="84" t="s">
        <v>97</v>
      </c>
      <c r="E956" s="63"/>
      <c r="F956" s="86"/>
      <c r="G956" s="86" t="str">
        <f t="shared" si="6"/>
        <v/>
      </c>
      <c r="H956" s="86"/>
      <c r="I956" s="63"/>
      <c r="J956" s="63"/>
      <c r="K956" s="63"/>
      <c r="L956" s="63"/>
      <c r="M956" s="63"/>
      <c r="N956" s="63"/>
      <c r="O956" s="63"/>
      <c r="P956" s="63"/>
      <c r="Q956" s="63"/>
      <c r="R956" s="63"/>
      <c r="S956" s="63"/>
      <c r="T956" s="63"/>
      <c r="U956" s="63"/>
      <c r="V956" s="63"/>
      <c r="W956" s="63"/>
      <c r="X956" s="63"/>
      <c r="Y956" s="63"/>
      <c r="Z956" s="63"/>
    </row>
    <row r="957">
      <c r="A957" s="87"/>
      <c r="B957" s="84" t="s">
        <v>97</v>
      </c>
      <c r="C957" s="84" t="s">
        <v>97</v>
      </c>
      <c r="D957" s="84" t="s">
        <v>97</v>
      </c>
      <c r="E957" s="63"/>
      <c r="F957" s="86"/>
      <c r="G957" s="86" t="str">
        <f t="shared" si="6"/>
        <v/>
      </c>
      <c r="H957" s="86"/>
      <c r="I957" s="63"/>
      <c r="J957" s="63"/>
      <c r="K957" s="63"/>
      <c r="L957" s="63"/>
      <c r="M957" s="63"/>
      <c r="N957" s="63"/>
      <c r="O957" s="63"/>
      <c r="P957" s="63"/>
      <c r="Q957" s="63"/>
      <c r="R957" s="63"/>
      <c r="S957" s="63"/>
      <c r="T957" s="63"/>
      <c r="U957" s="63"/>
      <c r="V957" s="63"/>
      <c r="W957" s="63"/>
      <c r="X957" s="63"/>
      <c r="Y957" s="63"/>
      <c r="Z957" s="63"/>
    </row>
    <row r="958">
      <c r="A958" s="87"/>
      <c r="B958" s="84" t="s">
        <v>97</v>
      </c>
      <c r="C958" s="84" t="s">
        <v>97</v>
      </c>
      <c r="D958" s="84" t="s">
        <v>97</v>
      </c>
      <c r="E958" s="63"/>
      <c r="F958" s="86"/>
      <c r="G958" s="86" t="str">
        <f t="shared" si="6"/>
        <v/>
      </c>
      <c r="H958" s="86"/>
      <c r="I958" s="63"/>
      <c r="J958" s="63"/>
      <c r="K958" s="63"/>
      <c r="L958" s="63"/>
      <c r="M958" s="63"/>
      <c r="N958" s="63"/>
      <c r="O958" s="63"/>
      <c r="P958" s="63"/>
      <c r="Q958" s="63"/>
      <c r="R958" s="63"/>
      <c r="S958" s="63"/>
      <c r="T958" s="63"/>
      <c r="U958" s="63"/>
      <c r="V958" s="63"/>
      <c r="W958" s="63"/>
      <c r="X958" s="63"/>
      <c r="Y958" s="63"/>
      <c r="Z958" s="63"/>
    </row>
    <row r="959">
      <c r="A959" s="87"/>
      <c r="B959" s="84" t="s">
        <v>97</v>
      </c>
      <c r="C959" s="84" t="s">
        <v>97</v>
      </c>
      <c r="D959" s="84" t="s">
        <v>97</v>
      </c>
      <c r="E959" s="63"/>
      <c r="F959" s="86"/>
      <c r="G959" s="86" t="str">
        <f t="shared" si="6"/>
        <v/>
      </c>
      <c r="H959" s="86"/>
      <c r="I959" s="63"/>
      <c r="J959" s="63"/>
      <c r="K959" s="63"/>
      <c r="L959" s="63"/>
      <c r="M959" s="63"/>
      <c r="N959" s="63"/>
      <c r="O959" s="63"/>
      <c r="P959" s="63"/>
      <c r="Q959" s="63"/>
      <c r="R959" s="63"/>
      <c r="S959" s="63"/>
      <c r="T959" s="63"/>
      <c r="U959" s="63"/>
      <c r="V959" s="63"/>
      <c r="W959" s="63"/>
      <c r="X959" s="63"/>
      <c r="Y959" s="63"/>
      <c r="Z959" s="63"/>
    </row>
    <row r="960">
      <c r="A960" s="87"/>
      <c r="B960" s="84" t="s">
        <v>97</v>
      </c>
      <c r="C960" s="84" t="s">
        <v>97</v>
      </c>
      <c r="D960" s="84" t="s">
        <v>97</v>
      </c>
      <c r="E960" s="63"/>
      <c r="F960" s="86"/>
      <c r="G960" s="86" t="str">
        <f t="shared" si="6"/>
        <v/>
      </c>
      <c r="H960" s="86"/>
      <c r="I960" s="63"/>
      <c r="J960" s="63"/>
      <c r="K960" s="63"/>
      <c r="L960" s="63"/>
      <c r="M960" s="63"/>
      <c r="N960" s="63"/>
      <c r="O960" s="63"/>
      <c r="P960" s="63"/>
      <c r="Q960" s="63"/>
      <c r="R960" s="63"/>
      <c r="S960" s="63"/>
      <c r="T960" s="63"/>
      <c r="U960" s="63"/>
      <c r="V960" s="63"/>
      <c r="W960" s="63"/>
      <c r="X960" s="63"/>
      <c r="Y960" s="63"/>
      <c r="Z960" s="63"/>
    </row>
    <row r="961">
      <c r="A961" s="87"/>
      <c r="B961" s="84" t="s">
        <v>97</v>
      </c>
      <c r="C961" s="84" t="s">
        <v>97</v>
      </c>
      <c r="D961" s="84" t="s">
        <v>97</v>
      </c>
      <c r="E961" s="63"/>
      <c r="F961" s="86"/>
      <c r="G961" s="86" t="str">
        <f t="shared" si="6"/>
        <v/>
      </c>
      <c r="H961" s="86"/>
      <c r="I961" s="63"/>
      <c r="J961" s="63"/>
      <c r="K961" s="63"/>
      <c r="L961" s="63"/>
      <c r="M961" s="63"/>
      <c r="N961" s="63"/>
      <c r="O961" s="63"/>
      <c r="P961" s="63"/>
      <c r="Q961" s="63"/>
      <c r="R961" s="63"/>
      <c r="S961" s="63"/>
      <c r="T961" s="63"/>
      <c r="U961" s="63"/>
      <c r="V961" s="63"/>
      <c r="W961" s="63"/>
      <c r="X961" s="63"/>
      <c r="Y961" s="63"/>
      <c r="Z961" s="63"/>
    </row>
    <row r="962">
      <c r="A962" s="87"/>
      <c r="B962" s="84" t="s">
        <v>97</v>
      </c>
      <c r="C962" s="84" t="s">
        <v>97</v>
      </c>
      <c r="D962" s="84" t="s">
        <v>97</v>
      </c>
      <c r="E962" s="63"/>
      <c r="F962" s="86"/>
      <c r="G962" s="86" t="str">
        <f t="shared" si="6"/>
        <v/>
      </c>
      <c r="H962" s="86"/>
      <c r="I962" s="63"/>
      <c r="J962" s="63"/>
      <c r="K962" s="63"/>
      <c r="L962" s="63"/>
      <c r="M962" s="63"/>
      <c r="N962" s="63"/>
      <c r="O962" s="63"/>
      <c r="P962" s="63"/>
      <c r="Q962" s="63"/>
      <c r="R962" s="63"/>
      <c r="S962" s="63"/>
      <c r="T962" s="63"/>
      <c r="U962" s="63"/>
      <c r="V962" s="63"/>
      <c r="W962" s="63"/>
      <c r="X962" s="63"/>
      <c r="Y962" s="63"/>
      <c r="Z962" s="63"/>
    </row>
    <row r="963">
      <c r="A963" s="87"/>
      <c r="B963" s="84" t="s">
        <v>97</v>
      </c>
      <c r="C963" s="84" t="s">
        <v>97</v>
      </c>
      <c r="D963" s="84" t="s">
        <v>97</v>
      </c>
      <c r="E963" s="63"/>
      <c r="F963" s="86"/>
      <c r="G963" s="86" t="str">
        <f t="shared" si="6"/>
        <v/>
      </c>
      <c r="H963" s="86"/>
      <c r="I963" s="63"/>
      <c r="J963" s="63"/>
      <c r="K963" s="63"/>
      <c r="L963" s="63"/>
      <c r="M963" s="63"/>
      <c r="N963" s="63"/>
      <c r="O963" s="63"/>
      <c r="P963" s="63"/>
      <c r="Q963" s="63"/>
      <c r="R963" s="63"/>
      <c r="S963" s="63"/>
      <c r="T963" s="63"/>
      <c r="U963" s="63"/>
      <c r="V963" s="63"/>
      <c r="W963" s="63"/>
      <c r="X963" s="63"/>
      <c r="Y963" s="63"/>
      <c r="Z963" s="63"/>
    </row>
    <row r="964">
      <c r="A964" s="87"/>
      <c r="B964" s="84" t="s">
        <v>97</v>
      </c>
      <c r="C964" s="84" t="s">
        <v>97</v>
      </c>
      <c r="D964" s="84" t="s">
        <v>97</v>
      </c>
      <c r="E964" s="63"/>
      <c r="F964" s="86"/>
      <c r="G964" s="86" t="str">
        <f t="shared" si="6"/>
        <v/>
      </c>
      <c r="H964" s="86"/>
      <c r="I964" s="63"/>
      <c r="J964" s="63"/>
      <c r="K964" s="63"/>
      <c r="L964" s="63"/>
      <c r="M964" s="63"/>
      <c r="N964" s="63"/>
      <c r="O964" s="63"/>
      <c r="P964" s="63"/>
      <c r="Q964" s="63"/>
      <c r="R964" s="63"/>
      <c r="S964" s="63"/>
      <c r="T964" s="63"/>
      <c r="U964" s="63"/>
      <c r="V964" s="63"/>
      <c r="W964" s="63"/>
      <c r="X964" s="63"/>
      <c r="Y964" s="63"/>
      <c r="Z964" s="63"/>
    </row>
    <row r="965">
      <c r="A965" s="87"/>
      <c r="B965" s="84" t="s">
        <v>97</v>
      </c>
      <c r="C965" s="84" t="s">
        <v>97</v>
      </c>
      <c r="D965" s="84" t="s">
        <v>97</v>
      </c>
      <c r="E965" s="63"/>
      <c r="F965" s="86"/>
      <c r="G965" s="86" t="str">
        <f t="shared" si="6"/>
        <v/>
      </c>
      <c r="H965" s="86"/>
      <c r="I965" s="63"/>
      <c r="J965" s="63"/>
      <c r="K965" s="63"/>
      <c r="L965" s="63"/>
      <c r="M965" s="63"/>
      <c r="N965" s="63"/>
      <c r="O965" s="63"/>
      <c r="P965" s="63"/>
      <c r="Q965" s="63"/>
      <c r="R965" s="63"/>
      <c r="S965" s="63"/>
      <c r="T965" s="63"/>
      <c r="U965" s="63"/>
      <c r="V965" s="63"/>
      <c r="W965" s="63"/>
      <c r="X965" s="63"/>
      <c r="Y965" s="63"/>
      <c r="Z965" s="63"/>
    </row>
    <row r="966">
      <c r="A966" s="87"/>
      <c r="B966" s="84" t="s">
        <v>97</v>
      </c>
      <c r="C966" s="84" t="s">
        <v>97</v>
      </c>
      <c r="D966" s="84" t="s">
        <v>97</v>
      </c>
      <c r="E966" s="63"/>
      <c r="F966" s="86"/>
      <c r="G966" s="86" t="str">
        <f t="shared" si="6"/>
        <v/>
      </c>
      <c r="H966" s="86"/>
      <c r="I966" s="63"/>
      <c r="J966" s="63"/>
      <c r="K966" s="63"/>
      <c r="L966" s="63"/>
      <c r="M966" s="63"/>
      <c r="N966" s="63"/>
      <c r="O966" s="63"/>
      <c r="P966" s="63"/>
      <c r="Q966" s="63"/>
      <c r="R966" s="63"/>
      <c r="S966" s="63"/>
      <c r="T966" s="63"/>
      <c r="U966" s="63"/>
      <c r="V966" s="63"/>
      <c r="W966" s="63"/>
      <c r="X966" s="63"/>
      <c r="Y966" s="63"/>
      <c r="Z966" s="63"/>
    </row>
    <row r="967">
      <c r="A967" s="87"/>
      <c r="B967" s="84" t="s">
        <v>97</v>
      </c>
      <c r="C967" s="84" t="s">
        <v>97</v>
      </c>
      <c r="D967" s="84" t="s">
        <v>97</v>
      </c>
      <c r="E967" s="63"/>
      <c r="F967" s="86"/>
      <c r="G967" s="86" t="str">
        <f t="shared" si="6"/>
        <v/>
      </c>
      <c r="H967" s="86"/>
      <c r="I967" s="63"/>
      <c r="J967" s="63"/>
      <c r="K967" s="63"/>
      <c r="L967" s="63"/>
      <c r="M967" s="63"/>
      <c r="N967" s="63"/>
      <c r="O967" s="63"/>
      <c r="P967" s="63"/>
      <c r="Q967" s="63"/>
      <c r="R967" s="63"/>
      <c r="S967" s="63"/>
      <c r="T967" s="63"/>
      <c r="U967" s="63"/>
      <c r="V967" s="63"/>
      <c r="W967" s="63"/>
      <c r="X967" s="63"/>
      <c r="Y967" s="63"/>
      <c r="Z967" s="63"/>
    </row>
    <row r="968">
      <c r="A968" s="87"/>
      <c r="B968" s="84" t="s">
        <v>97</v>
      </c>
      <c r="C968" s="84" t="s">
        <v>97</v>
      </c>
      <c r="D968" s="84" t="s">
        <v>97</v>
      </c>
      <c r="E968" s="63"/>
      <c r="F968" s="86"/>
      <c r="G968" s="86" t="str">
        <f t="shared" si="6"/>
        <v/>
      </c>
      <c r="H968" s="86"/>
      <c r="I968" s="63"/>
      <c r="J968" s="63"/>
      <c r="K968" s="63"/>
      <c r="L968" s="63"/>
      <c r="M968" s="63"/>
      <c r="N968" s="63"/>
      <c r="O968" s="63"/>
      <c r="P968" s="63"/>
      <c r="Q968" s="63"/>
      <c r="R968" s="63"/>
      <c r="S968" s="63"/>
      <c r="T968" s="63"/>
      <c r="U968" s="63"/>
      <c r="V968" s="63"/>
      <c r="W968" s="63"/>
      <c r="X968" s="63"/>
      <c r="Y968" s="63"/>
      <c r="Z968" s="63"/>
    </row>
    <row r="969">
      <c r="A969" s="87"/>
      <c r="B969" s="84" t="s">
        <v>97</v>
      </c>
      <c r="C969" s="84" t="s">
        <v>97</v>
      </c>
      <c r="D969" s="84" t="s">
        <v>97</v>
      </c>
      <c r="E969" s="63"/>
      <c r="F969" s="86"/>
      <c r="G969" s="86" t="str">
        <f t="shared" si="6"/>
        <v/>
      </c>
      <c r="H969" s="86"/>
      <c r="I969" s="63"/>
      <c r="J969" s="63"/>
      <c r="K969" s="63"/>
      <c r="L969" s="63"/>
      <c r="M969" s="63"/>
      <c r="N969" s="63"/>
      <c r="O969" s="63"/>
      <c r="P969" s="63"/>
      <c r="Q969" s="63"/>
      <c r="R969" s="63"/>
      <c r="S969" s="63"/>
      <c r="T969" s="63"/>
      <c r="U969" s="63"/>
      <c r="V969" s="63"/>
      <c r="W969" s="63"/>
      <c r="X969" s="63"/>
      <c r="Y969" s="63"/>
      <c r="Z969" s="63"/>
    </row>
    <row r="970">
      <c r="A970" s="87"/>
      <c r="B970" s="84" t="s">
        <v>97</v>
      </c>
      <c r="C970" s="84" t="s">
        <v>97</v>
      </c>
      <c r="D970" s="84" t="s">
        <v>97</v>
      </c>
      <c r="E970" s="63"/>
      <c r="F970" s="86"/>
      <c r="G970" s="86" t="str">
        <f t="shared" si="6"/>
        <v/>
      </c>
      <c r="H970" s="86"/>
      <c r="I970" s="63"/>
      <c r="J970" s="63"/>
      <c r="K970" s="63"/>
      <c r="L970" s="63"/>
      <c r="M970" s="63"/>
      <c r="N970" s="63"/>
      <c r="O970" s="63"/>
      <c r="P970" s="63"/>
      <c r="Q970" s="63"/>
      <c r="R970" s="63"/>
      <c r="S970" s="63"/>
      <c r="T970" s="63"/>
      <c r="U970" s="63"/>
      <c r="V970" s="63"/>
      <c r="W970" s="63"/>
      <c r="X970" s="63"/>
      <c r="Y970" s="63"/>
      <c r="Z970" s="63"/>
    </row>
    <row r="971">
      <c r="A971" s="87"/>
      <c r="B971" s="84" t="s">
        <v>97</v>
      </c>
      <c r="C971" s="84" t="s">
        <v>97</v>
      </c>
      <c r="D971" s="84" t="s">
        <v>97</v>
      </c>
      <c r="E971" s="63"/>
      <c r="F971" s="86"/>
      <c r="G971" s="86" t="str">
        <f t="shared" si="6"/>
        <v/>
      </c>
      <c r="H971" s="86"/>
      <c r="I971" s="63"/>
      <c r="J971" s="63"/>
      <c r="K971" s="63"/>
      <c r="L971" s="63"/>
      <c r="M971" s="63"/>
      <c r="N971" s="63"/>
      <c r="O971" s="63"/>
      <c r="P971" s="63"/>
      <c r="Q971" s="63"/>
      <c r="R971" s="63"/>
      <c r="S971" s="63"/>
      <c r="T971" s="63"/>
      <c r="U971" s="63"/>
      <c r="V971" s="63"/>
      <c r="W971" s="63"/>
      <c r="X971" s="63"/>
      <c r="Y971" s="63"/>
      <c r="Z971" s="63"/>
    </row>
    <row r="972">
      <c r="A972" s="87"/>
      <c r="B972" s="84" t="s">
        <v>97</v>
      </c>
      <c r="C972" s="84" t="s">
        <v>97</v>
      </c>
      <c r="D972" s="84" t="s">
        <v>97</v>
      </c>
      <c r="E972" s="63"/>
      <c r="F972" s="86"/>
      <c r="G972" s="86" t="str">
        <f t="shared" si="6"/>
        <v/>
      </c>
      <c r="H972" s="86"/>
      <c r="I972" s="63"/>
      <c r="J972" s="63"/>
      <c r="K972" s="63"/>
      <c r="L972" s="63"/>
      <c r="M972" s="63"/>
      <c r="N972" s="63"/>
      <c r="O972" s="63"/>
      <c r="P972" s="63"/>
      <c r="Q972" s="63"/>
      <c r="R972" s="63"/>
      <c r="S972" s="63"/>
      <c r="T972" s="63"/>
      <c r="U972" s="63"/>
      <c r="V972" s="63"/>
      <c r="W972" s="63"/>
      <c r="X972" s="63"/>
      <c r="Y972" s="63"/>
      <c r="Z972" s="63"/>
    </row>
    <row r="973">
      <c r="A973" s="87"/>
      <c r="B973" s="84" t="s">
        <v>97</v>
      </c>
      <c r="C973" s="84" t="s">
        <v>97</v>
      </c>
      <c r="D973" s="84" t="s">
        <v>97</v>
      </c>
      <c r="E973" s="63"/>
      <c r="F973" s="86"/>
      <c r="G973" s="86" t="str">
        <f t="shared" si="6"/>
        <v/>
      </c>
      <c r="H973" s="86"/>
      <c r="I973" s="63"/>
      <c r="J973" s="63"/>
      <c r="K973" s="63"/>
      <c r="L973" s="63"/>
      <c r="M973" s="63"/>
      <c r="N973" s="63"/>
      <c r="O973" s="63"/>
      <c r="P973" s="63"/>
      <c r="Q973" s="63"/>
      <c r="R973" s="63"/>
      <c r="S973" s="63"/>
      <c r="T973" s="63"/>
      <c r="U973" s="63"/>
      <c r="V973" s="63"/>
      <c r="W973" s="63"/>
      <c r="X973" s="63"/>
      <c r="Y973" s="63"/>
      <c r="Z973" s="63"/>
    </row>
    <row r="974">
      <c r="A974" s="87"/>
      <c r="B974" s="84" t="s">
        <v>97</v>
      </c>
      <c r="C974" s="84" t="s">
        <v>97</v>
      </c>
      <c r="D974" s="84" t="s">
        <v>97</v>
      </c>
      <c r="E974" s="63"/>
      <c r="F974" s="86"/>
      <c r="G974" s="86" t="str">
        <f t="shared" si="6"/>
        <v/>
      </c>
      <c r="H974" s="86"/>
      <c r="I974" s="63"/>
      <c r="J974" s="63"/>
      <c r="K974" s="63"/>
      <c r="L974" s="63"/>
      <c r="M974" s="63"/>
      <c r="N974" s="63"/>
      <c r="O974" s="63"/>
      <c r="P974" s="63"/>
      <c r="Q974" s="63"/>
      <c r="R974" s="63"/>
      <c r="S974" s="63"/>
      <c r="T974" s="63"/>
      <c r="U974" s="63"/>
      <c r="V974" s="63"/>
      <c r="W974" s="63"/>
      <c r="X974" s="63"/>
      <c r="Y974" s="63"/>
      <c r="Z974" s="63"/>
    </row>
    <row r="975">
      <c r="A975" s="87"/>
      <c r="B975" s="84" t="s">
        <v>97</v>
      </c>
      <c r="C975" s="84" t="s">
        <v>97</v>
      </c>
      <c r="D975" s="84" t="s">
        <v>97</v>
      </c>
      <c r="E975" s="63"/>
      <c r="F975" s="86"/>
      <c r="G975" s="86" t="str">
        <f t="shared" si="6"/>
        <v/>
      </c>
      <c r="H975" s="86"/>
      <c r="I975" s="63"/>
      <c r="J975" s="63"/>
      <c r="K975" s="63"/>
      <c r="L975" s="63"/>
      <c r="M975" s="63"/>
      <c r="N975" s="63"/>
      <c r="O975" s="63"/>
      <c r="P975" s="63"/>
      <c r="Q975" s="63"/>
      <c r="R975" s="63"/>
      <c r="S975" s="63"/>
      <c r="T975" s="63"/>
      <c r="U975" s="63"/>
      <c r="V975" s="63"/>
      <c r="W975" s="63"/>
      <c r="X975" s="63"/>
      <c r="Y975" s="63"/>
      <c r="Z975" s="63"/>
    </row>
    <row r="976">
      <c r="A976" s="87"/>
      <c r="B976" s="84" t="s">
        <v>97</v>
      </c>
      <c r="C976" s="84" t="s">
        <v>97</v>
      </c>
      <c r="D976" s="84" t="s">
        <v>97</v>
      </c>
      <c r="E976" s="63"/>
      <c r="F976" s="86"/>
      <c r="G976" s="86" t="str">
        <f t="shared" si="6"/>
        <v/>
      </c>
      <c r="H976" s="86"/>
      <c r="I976" s="63"/>
      <c r="J976" s="63"/>
      <c r="K976" s="63"/>
      <c r="L976" s="63"/>
      <c r="M976" s="63"/>
      <c r="N976" s="63"/>
      <c r="O976" s="63"/>
      <c r="P976" s="63"/>
      <c r="Q976" s="63"/>
      <c r="R976" s="63"/>
      <c r="S976" s="63"/>
      <c r="T976" s="63"/>
      <c r="U976" s="63"/>
      <c r="V976" s="63"/>
      <c r="W976" s="63"/>
      <c r="X976" s="63"/>
      <c r="Y976" s="63"/>
      <c r="Z976" s="63"/>
    </row>
    <row r="977">
      <c r="A977" s="87"/>
      <c r="B977" s="84" t="s">
        <v>97</v>
      </c>
      <c r="C977" s="84" t="s">
        <v>97</v>
      </c>
      <c r="D977" s="84" t="s">
        <v>97</v>
      </c>
      <c r="E977" s="63"/>
      <c r="F977" s="86"/>
      <c r="G977" s="86" t="str">
        <f t="shared" si="6"/>
        <v/>
      </c>
      <c r="H977" s="86"/>
      <c r="I977" s="63"/>
      <c r="J977" s="63"/>
      <c r="K977" s="63"/>
      <c r="L977" s="63"/>
      <c r="M977" s="63"/>
      <c r="N977" s="63"/>
      <c r="O977" s="63"/>
      <c r="P977" s="63"/>
      <c r="Q977" s="63"/>
      <c r="R977" s="63"/>
      <c r="S977" s="63"/>
      <c r="T977" s="63"/>
      <c r="U977" s="63"/>
      <c r="V977" s="63"/>
      <c r="W977" s="63"/>
      <c r="X977" s="63"/>
      <c r="Y977" s="63"/>
      <c r="Z977" s="63"/>
    </row>
    <row r="978">
      <c r="A978" s="87"/>
      <c r="B978" s="84" t="s">
        <v>97</v>
      </c>
      <c r="C978" s="84" t="s">
        <v>97</v>
      </c>
      <c r="D978" s="84" t="s">
        <v>97</v>
      </c>
      <c r="E978" s="63"/>
      <c r="F978" s="86"/>
      <c r="G978" s="86" t="str">
        <f t="shared" si="6"/>
        <v/>
      </c>
      <c r="H978" s="86"/>
      <c r="I978" s="63"/>
      <c r="J978" s="63"/>
      <c r="K978" s="63"/>
      <c r="L978" s="63"/>
      <c r="M978" s="63"/>
      <c r="N978" s="63"/>
      <c r="O978" s="63"/>
      <c r="P978" s="63"/>
      <c r="Q978" s="63"/>
      <c r="R978" s="63"/>
      <c r="S978" s="63"/>
      <c r="T978" s="63"/>
      <c r="U978" s="63"/>
      <c r="V978" s="63"/>
      <c r="W978" s="63"/>
      <c r="X978" s="63"/>
      <c r="Y978" s="63"/>
      <c r="Z978" s="63"/>
    </row>
    <row r="979">
      <c r="A979" s="87"/>
      <c r="B979" s="84" t="s">
        <v>97</v>
      </c>
      <c r="C979" s="84" t="s">
        <v>97</v>
      </c>
      <c r="D979" s="84" t="s">
        <v>97</v>
      </c>
      <c r="E979" s="63"/>
      <c r="F979" s="86"/>
      <c r="G979" s="86" t="str">
        <f t="shared" si="6"/>
        <v/>
      </c>
      <c r="H979" s="86"/>
      <c r="I979" s="63"/>
      <c r="J979" s="63"/>
      <c r="K979" s="63"/>
      <c r="L979" s="63"/>
      <c r="M979" s="63"/>
      <c r="N979" s="63"/>
      <c r="O979" s="63"/>
      <c r="P979" s="63"/>
      <c r="Q979" s="63"/>
      <c r="R979" s="63"/>
      <c r="S979" s="63"/>
      <c r="T979" s="63"/>
      <c r="U979" s="63"/>
      <c r="V979" s="63"/>
      <c r="W979" s="63"/>
      <c r="X979" s="63"/>
      <c r="Y979" s="63"/>
      <c r="Z979" s="63"/>
    </row>
    <row r="980">
      <c r="A980" s="87"/>
      <c r="B980" s="84" t="s">
        <v>97</v>
      </c>
      <c r="C980" s="84" t="s">
        <v>97</v>
      </c>
      <c r="D980" s="84" t="s">
        <v>97</v>
      </c>
      <c r="E980" s="63"/>
      <c r="F980" s="86"/>
      <c r="G980" s="86" t="str">
        <f t="shared" si="6"/>
        <v/>
      </c>
      <c r="H980" s="86"/>
      <c r="I980" s="63"/>
      <c r="J980" s="63"/>
      <c r="K980" s="63"/>
      <c r="L980" s="63"/>
      <c r="M980" s="63"/>
      <c r="N980" s="63"/>
      <c r="O980" s="63"/>
      <c r="P980" s="63"/>
      <c r="Q980" s="63"/>
      <c r="R980" s="63"/>
      <c r="S980" s="63"/>
      <c r="T980" s="63"/>
      <c r="U980" s="63"/>
      <c r="V980" s="63"/>
      <c r="W980" s="63"/>
      <c r="X980" s="63"/>
      <c r="Y980" s="63"/>
      <c r="Z980" s="63"/>
    </row>
    <row r="981">
      <c r="A981" s="87"/>
      <c r="B981" s="84" t="s">
        <v>97</v>
      </c>
      <c r="C981" s="84" t="s">
        <v>97</v>
      </c>
      <c r="D981" s="84" t="s">
        <v>97</v>
      </c>
      <c r="E981" s="63"/>
      <c r="F981" s="86"/>
      <c r="G981" s="86" t="str">
        <f t="shared" si="6"/>
        <v/>
      </c>
      <c r="H981" s="86"/>
      <c r="I981" s="63"/>
      <c r="J981" s="63"/>
      <c r="K981" s="63"/>
      <c r="L981" s="63"/>
      <c r="M981" s="63"/>
      <c r="N981" s="63"/>
      <c r="O981" s="63"/>
      <c r="P981" s="63"/>
      <c r="Q981" s="63"/>
      <c r="R981" s="63"/>
      <c r="S981" s="63"/>
      <c r="T981" s="63"/>
      <c r="U981" s="63"/>
      <c r="V981" s="63"/>
      <c r="W981" s="63"/>
      <c r="X981" s="63"/>
      <c r="Y981" s="63"/>
      <c r="Z981" s="63"/>
    </row>
    <row r="982">
      <c r="A982" s="87"/>
      <c r="B982" s="84" t="s">
        <v>97</v>
      </c>
      <c r="C982" s="84" t="s">
        <v>97</v>
      </c>
      <c r="D982" s="84" t="s">
        <v>97</v>
      </c>
      <c r="E982" s="63"/>
      <c r="F982" s="86"/>
      <c r="G982" s="86" t="str">
        <f t="shared" si="6"/>
        <v/>
      </c>
      <c r="H982" s="86"/>
      <c r="I982" s="63"/>
      <c r="J982" s="63"/>
      <c r="K982" s="63"/>
      <c r="L982" s="63"/>
      <c r="M982" s="63"/>
      <c r="N982" s="63"/>
      <c r="O982" s="63"/>
      <c r="P982" s="63"/>
      <c r="Q982" s="63"/>
      <c r="R982" s="63"/>
      <c r="S982" s="63"/>
      <c r="T982" s="63"/>
      <c r="U982" s="63"/>
      <c r="V982" s="63"/>
      <c r="W982" s="63"/>
      <c r="X982" s="63"/>
      <c r="Y982" s="63"/>
      <c r="Z982" s="63"/>
    </row>
    <row r="983">
      <c r="A983" s="87"/>
      <c r="B983" s="84" t="s">
        <v>97</v>
      </c>
      <c r="C983" s="84" t="s">
        <v>97</v>
      </c>
      <c r="D983" s="84" t="s">
        <v>97</v>
      </c>
      <c r="E983" s="63"/>
      <c r="F983" s="86"/>
      <c r="G983" s="86" t="str">
        <f t="shared" si="6"/>
        <v/>
      </c>
      <c r="H983" s="86"/>
      <c r="I983" s="63"/>
      <c r="J983" s="63"/>
      <c r="K983" s="63"/>
      <c r="L983" s="63"/>
      <c r="M983" s="63"/>
      <c r="N983" s="63"/>
      <c r="O983" s="63"/>
      <c r="P983" s="63"/>
      <c r="Q983" s="63"/>
      <c r="R983" s="63"/>
      <c r="S983" s="63"/>
      <c r="T983" s="63"/>
      <c r="U983" s="63"/>
      <c r="V983" s="63"/>
      <c r="W983" s="63"/>
      <c r="X983" s="63"/>
      <c r="Y983" s="63"/>
      <c r="Z983" s="63"/>
    </row>
    <row r="984">
      <c r="A984" s="87"/>
      <c r="B984" s="84" t="s">
        <v>97</v>
      </c>
      <c r="C984" s="84" t="s">
        <v>97</v>
      </c>
      <c r="D984" s="84" t="s">
        <v>97</v>
      </c>
      <c r="E984" s="63"/>
      <c r="F984" s="86"/>
      <c r="G984" s="86" t="str">
        <f t="shared" si="6"/>
        <v/>
      </c>
      <c r="H984" s="86"/>
      <c r="I984" s="63"/>
      <c r="J984" s="63"/>
      <c r="K984" s="63"/>
      <c r="L984" s="63"/>
      <c r="M984" s="63"/>
      <c r="N984" s="63"/>
      <c r="O984" s="63"/>
      <c r="P984" s="63"/>
      <c r="Q984" s="63"/>
      <c r="R984" s="63"/>
      <c r="S984" s="63"/>
      <c r="T984" s="63"/>
      <c r="U984" s="63"/>
      <c r="V984" s="63"/>
      <c r="W984" s="63"/>
      <c r="X984" s="63"/>
      <c r="Y984" s="63"/>
      <c r="Z984" s="63"/>
    </row>
    <row r="985">
      <c r="A985" s="87"/>
      <c r="B985" s="84" t="s">
        <v>97</v>
      </c>
      <c r="C985" s="84" t="s">
        <v>97</v>
      </c>
      <c r="D985" s="84" t="s">
        <v>97</v>
      </c>
      <c r="E985" s="63"/>
      <c r="F985" s="86"/>
      <c r="G985" s="86" t="str">
        <f t="shared" si="6"/>
        <v/>
      </c>
      <c r="H985" s="86"/>
      <c r="I985" s="63"/>
      <c r="J985" s="63"/>
      <c r="K985" s="63"/>
      <c r="L985" s="63"/>
      <c r="M985" s="63"/>
      <c r="N985" s="63"/>
      <c r="O985" s="63"/>
      <c r="P985" s="63"/>
      <c r="Q985" s="63"/>
      <c r="R985" s="63"/>
      <c r="S985" s="63"/>
      <c r="T985" s="63"/>
      <c r="U985" s="63"/>
      <c r="V985" s="63"/>
      <c r="W985" s="63"/>
      <c r="X985" s="63"/>
      <c r="Y985" s="63"/>
      <c r="Z985" s="63"/>
    </row>
    <row r="986">
      <c r="A986" s="87"/>
      <c r="B986" s="84" t="s">
        <v>97</v>
      </c>
      <c r="C986" s="84" t="s">
        <v>97</v>
      </c>
      <c r="D986" s="84" t="s">
        <v>97</v>
      </c>
      <c r="E986" s="63"/>
      <c r="F986" s="86"/>
      <c r="G986" s="86" t="str">
        <f t="shared" si="6"/>
        <v/>
      </c>
      <c r="H986" s="86"/>
      <c r="I986" s="63"/>
      <c r="J986" s="63"/>
      <c r="K986" s="63"/>
      <c r="L986" s="63"/>
      <c r="M986" s="63"/>
      <c r="N986" s="63"/>
      <c r="O986" s="63"/>
      <c r="P986" s="63"/>
      <c r="Q986" s="63"/>
      <c r="R986" s="63"/>
      <c r="S986" s="63"/>
      <c r="T986" s="63"/>
      <c r="U986" s="63"/>
      <c r="V986" s="63"/>
      <c r="W986" s="63"/>
      <c r="X986" s="63"/>
      <c r="Y986" s="63"/>
      <c r="Z986" s="63"/>
    </row>
    <row r="987">
      <c r="A987" s="87"/>
      <c r="B987" s="84" t="s">
        <v>97</v>
      </c>
      <c r="C987" s="84" t="s">
        <v>97</v>
      </c>
      <c r="D987" s="84" t="s">
        <v>97</v>
      </c>
      <c r="E987" s="63"/>
      <c r="F987" s="86"/>
      <c r="G987" s="86" t="str">
        <f t="shared" si="6"/>
        <v/>
      </c>
      <c r="H987" s="86"/>
      <c r="I987" s="63"/>
      <c r="J987" s="63"/>
      <c r="K987" s="63"/>
      <c r="L987" s="63"/>
      <c r="M987" s="63"/>
      <c r="N987" s="63"/>
      <c r="O987" s="63"/>
      <c r="P987" s="63"/>
      <c r="Q987" s="63"/>
      <c r="R987" s="63"/>
      <c r="S987" s="63"/>
      <c r="T987" s="63"/>
      <c r="U987" s="63"/>
      <c r="V987" s="63"/>
      <c r="W987" s="63"/>
      <c r="X987" s="63"/>
      <c r="Y987" s="63"/>
      <c r="Z987" s="63"/>
    </row>
    <row r="988">
      <c r="A988" s="87"/>
      <c r="B988" s="84" t="s">
        <v>97</v>
      </c>
      <c r="C988" s="84" t="s">
        <v>97</v>
      </c>
      <c r="D988" s="84" t="s">
        <v>97</v>
      </c>
      <c r="E988" s="63"/>
      <c r="F988" s="86"/>
      <c r="G988" s="86" t="str">
        <f t="shared" si="6"/>
        <v/>
      </c>
      <c r="H988" s="86"/>
      <c r="I988" s="63"/>
      <c r="J988" s="63"/>
      <c r="K988" s="63"/>
      <c r="L988" s="63"/>
      <c r="M988" s="63"/>
      <c r="N988" s="63"/>
      <c r="O988" s="63"/>
      <c r="P988" s="63"/>
      <c r="Q988" s="63"/>
      <c r="R988" s="63"/>
      <c r="S988" s="63"/>
      <c r="T988" s="63"/>
      <c r="U988" s="63"/>
      <c r="V988" s="63"/>
      <c r="W988" s="63"/>
      <c r="X988" s="63"/>
      <c r="Y988" s="63"/>
      <c r="Z988" s="63"/>
    </row>
    <row r="989">
      <c r="A989" s="87"/>
      <c r="B989" s="84" t="s">
        <v>97</v>
      </c>
      <c r="C989" s="84" t="s">
        <v>97</v>
      </c>
      <c r="D989" s="84" t="s">
        <v>97</v>
      </c>
      <c r="E989" s="63"/>
      <c r="F989" s="86"/>
      <c r="G989" s="86" t="str">
        <f t="shared" si="6"/>
        <v/>
      </c>
      <c r="H989" s="86"/>
      <c r="I989" s="63"/>
      <c r="J989" s="63"/>
      <c r="K989" s="63"/>
      <c r="L989" s="63"/>
      <c r="M989" s="63"/>
      <c r="N989" s="63"/>
      <c r="O989" s="63"/>
      <c r="P989" s="63"/>
      <c r="Q989" s="63"/>
      <c r="R989" s="63"/>
      <c r="S989" s="63"/>
      <c r="T989" s="63"/>
      <c r="U989" s="63"/>
      <c r="V989" s="63"/>
      <c r="W989" s="63"/>
      <c r="X989" s="63"/>
      <c r="Y989" s="63"/>
      <c r="Z989" s="63"/>
    </row>
    <row r="990">
      <c r="A990" s="87"/>
      <c r="B990" s="84" t="s">
        <v>97</v>
      </c>
      <c r="C990" s="84" t="s">
        <v>97</v>
      </c>
      <c r="D990" s="84" t="s">
        <v>97</v>
      </c>
      <c r="E990" s="63"/>
      <c r="F990" s="86"/>
      <c r="G990" s="86" t="str">
        <f t="shared" si="6"/>
        <v/>
      </c>
      <c r="H990" s="86"/>
      <c r="I990" s="63"/>
      <c r="J990" s="63"/>
      <c r="K990" s="63"/>
      <c r="L990" s="63"/>
      <c r="M990" s="63"/>
      <c r="N990" s="63"/>
      <c r="O990" s="63"/>
      <c r="P990" s="63"/>
      <c r="Q990" s="63"/>
      <c r="R990" s="63"/>
      <c r="S990" s="63"/>
      <c r="T990" s="63"/>
      <c r="U990" s="63"/>
      <c r="V990" s="63"/>
      <c r="W990" s="63"/>
      <c r="X990" s="63"/>
      <c r="Y990" s="63"/>
      <c r="Z990" s="63"/>
    </row>
    <row r="991">
      <c r="A991" s="87"/>
      <c r="B991" s="84" t="s">
        <v>97</v>
      </c>
      <c r="C991" s="84" t="s">
        <v>97</v>
      </c>
      <c r="D991" s="84" t="s">
        <v>97</v>
      </c>
      <c r="E991" s="63"/>
      <c r="F991" s="86"/>
      <c r="G991" s="86" t="str">
        <f t="shared" si="6"/>
        <v/>
      </c>
      <c r="H991" s="86"/>
      <c r="I991" s="63"/>
      <c r="J991" s="63"/>
      <c r="K991" s="63"/>
      <c r="L991" s="63"/>
      <c r="M991" s="63"/>
      <c r="N991" s="63"/>
      <c r="O991" s="63"/>
      <c r="P991" s="63"/>
      <c r="Q991" s="63"/>
      <c r="R991" s="63"/>
      <c r="S991" s="63"/>
      <c r="T991" s="63"/>
      <c r="U991" s="63"/>
      <c r="V991" s="63"/>
      <c r="W991" s="63"/>
      <c r="X991" s="63"/>
      <c r="Y991" s="63"/>
      <c r="Z991" s="63"/>
    </row>
    <row r="992">
      <c r="A992" s="87"/>
      <c r="B992" s="84" t="s">
        <v>97</v>
      </c>
      <c r="C992" s="84" t="s">
        <v>97</v>
      </c>
      <c r="D992" s="84" t="s">
        <v>97</v>
      </c>
      <c r="E992" s="63"/>
      <c r="F992" s="86"/>
      <c r="G992" s="86" t="str">
        <f t="shared" si="6"/>
        <v/>
      </c>
      <c r="H992" s="86"/>
      <c r="I992" s="63"/>
      <c r="J992" s="63"/>
      <c r="K992" s="63"/>
      <c r="L992" s="63"/>
      <c r="M992" s="63"/>
      <c r="N992" s="63"/>
      <c r="O992" s="63"/>
      <c r="P992" s="63"/>
      <c r="Q992" s="63"/>
      <c r="R992" s="63"/>
      <c r="S992" s="63"/>
      <c r="T992" s="63"/>
      <c r="U992" s="63"/>
      <c r="V992" s="63"/>
      <c r="W992" s="63"/>
      <c r="X992" s="63"/>
      <c r="Y992" s="63"/>
      <c r="Z992" s="63"/>
    </row>
    <row r="993">
      <c r="A993" s="87"/>
      <c r="B993" s="84" t="s">
        <v>97</v>
      </c>
      <c r="C993" s="84" t="s">
        <v>97</v>
      </c>
      <c r="D993" s="84" t="s">
        <v>97</v>
      </c>
      <c r="E993" s="63"/>
      <c r="F993" s="86"/>
      <c r="G993" s="86" t="str">
        <f t="shared" si="6"/>
        <v/>
      </c>
      <c r="H993" s="86"/>
      <c r="I993" s="63"/>
      <c r="J993" s="63"/>
      <c r="K993" s="63"/>
      <c r="L993" s="63"/>
      <c r="M993" s="63"/>
      <c r="N993" s="63"/>
      <c r="O993" s="63"/>
      <c r="P993" s="63"/>
      <c r="Q993" s="63"/>
      <c r="R993" s="63"/>
      <c r="S993" s="63"/>
      <c r="T993" s="63"/>
      <c r="U993" s="63"/>
      <c r="V993" s="63"/>
      <c r="W993" s="63"/>
      <c r="X993" s="63"/>
      <c r="Y993" s="63"/>
      <c r="Z993" s="63"/>
    </row>
    <row r="994">
      <c r="A994" s="87"/>
      <c r="B994" s="84" t="s">
        <v>97</v>
      </c>
      <c r="C994" s="84" t="s">
        <v>97</v>
      </c>
      <c r="D994" s="84" t="s">
        <v>97</v>
      </c>
      <c r="E994" s="63"/>
      <c r="F994" s="86"/>
      <c r="G994" s="86" t="str">
        <f t="shared" si="6"/>
        <v/>
      </c>
      <c r="H994" s="86"/>
      <c r="I994" s="63"/>
      <c r="J994" s="63"/>
      <c r="K994" s="63"/>
      <c r="L994" s="63"/>
      <c r="M994" s="63"/>
      <c r="N994" s="63"/>
      <c r="O994" s="63"/>
      <c r="P994" s="63"/>
      <c r="Q994" s="63"/>
      <c r="R994" s="63"/>
      <c r="S994" s="63"/>
      <c r="T994" s="63"/>
      <c r="U994" s="63"/>
      <c r="V994" s="63"/>
      <c r="W994" s="63"/>
      <c r="X994" s="63"/>
      <c r="Y994" s="63"/>
      <c r="Z994" s="63"/>
    </row>
    <row r="995">
      <c r="A995" s="87"/>
      <c r="B995" s="84" t="s">
        <v>97</v>
      </c>
      <c r="C995" s="84" t="s">
        <v>97</v>
      </c>
      <c r="D995" s="84" t="s">
        <v>97</v>
      </c>
      <c r="E995" s="63"/>
      <c r="F995" s="86"/>
      <c r="G995" s="86" t="str">
        <f t="shared" si="6"/>
        <v/>
      </c>
      <c r="H995" s="86"/>
      <c r="I995" s="63"/>
      <c r="J995" s="63"/>
      <c r="K995" s="63"/>
      <c r="L995" s="63"/>
      <c r="M995" s="63"/>
      <c r="N995" s="63"/>
      <c r="O995" s="63"/>
      <c r="P995" s="63"/>
      <c r="Q995" s="63"/>
      <c r="R995" s="63"/>
      <c r="S995" s="63"/>
      <c r="T995" s="63"/>
      <c r="U995" s="63"/>
      <c r="V995" s="63"/>
      <c r="W995" s="63"/>
      <c r="X995" s="63"/>
      <c r="Y995" s="63"/>
      <c r="Z995" s="63"/>
    </row>
    <row r="996">
      <c r="A996" s="87"/>
      <c r="B996" s="84" t="s">
        <v>97</v>
      </c>
      <c r="C996" s="84" t="s">
        <v>97</v>
      </c>
      <c r="D996" s="84" t="s">
        <v>97</v>
      </c>
      <c r="E996" s="63"/>
      <c r="F996" s="86"/>
      <c r="G996" s="86" t="str">
        <f t="shared" si="6"/>
        <v/>
      </c>
      <c r="H996" s="86"/>
      <c r="I996" s="63"/>
      <c r="J996" s="63"/>
      <c r="K996" s="63"/>
      <c r="L996" s="63"/>
      <c r="M996" s="63"/>
      <c r="N996" s="63"/>
      <c r="O996" s="63"/>
      <c r="P996" s="63"/>
      <c r="Q996" s="63"/>
      <c r="R996" s="63"/>
      <c r="S996" s="63"/>
      <c r="T996" s="63"/>
      <c r="U996" s="63"/>
      <c r="V996" s="63"/>
      <c r="W996" s="63"/>
      <c r="X996" s="63"/>
      <c r="Y996" s="63"/>
      <c r="Z996" s="63"/>
    </row>
    <row r="997">
      <c r="A997" s="87"/>
      <c r="B997" s="84" t="s">
        <v>97</v>
      </c>
      <c r="C997" s="84" t="s">
        <v>97</v>
      </c>
      <c r="D997" s="84" t="s">
        <v>97</v>
      </c>
      <c r="E997" s="63"/>
      <c r="F997" s="86"/>
      <c r="G997" s="86" t="str">
        <f t="shared" si="6"/>
        <v/>
      </c>
      <c r="H997" s="86"/>
      <c r="I997" s="63"/>
      <c r="J997" s="63"/>
      <c r="K997" s="63"/>
      <c r="L997" s="63"/>
      <c r="M997" s="63"/>
      <c r="N997" s="63"/>
      <c r="O997" s="63"/>
      <c r="P997" s="63"/>
      <c r="Q997" s="63"/>
      <c r="R997" s="63"/>
      <c r="S997" s="63"/>
      <c r="T997" s="63"/>
      <c r="U997" s="63"/>
      <c r="V997" s="63"/>
      <c r="W997" s="63"/>
      <c r="X997" s="63"/>
      <c r="Y997" s="63"/>
      <c r="Z997" s="63"/>
    </row>
    <row r="998">
      <c r="A998" s="87"/>
      <c r="B998" s="84" t="s">
        <v>97</v>
      </c>
      <c r="C998" s="84" t="s">
        <v>97</v>
      </c>
      <c r="D998" s="84" t="s">
        <v>97</v>
      </c>
      <c r="E998" s="63"/>
      <c r="F998" s="86"/>
      <c r="G998" s="86" t="str">
        <f t="shared" si="6"/>
        <v/>
      </c>
      <c r="H998" s="86"/>
      <c r="I998" s="63"/>
      <c r="J998" s="63"/>
      <c r="K998" s="63"/>
      <c r="L998" s="63"/>
      <c r="M998" s="63"/>
      <c r="N998" s="63"/>
      <c r="O998" s="63"/>
      <c r="P998" s="63"/>
      <c r="Q998" s="63"/>
      <c r="R998" s="63"/>
      <c r="S998" s="63"/>
      <c r="T998" s="63"/>
      <c r="U998" s="63"/>
      <c r="V998" s="63"/>
      <c r="W998" s="63"/>
      <c r="X998" s="63"/>
      <c r="Y998" s="63"/>
      <c r="Z998" s="63"/>
    </row>
    <row r="999">
      <c r="A999" s="87"/>
      <c r="B999" s="84" t="s">
        <v>97</v>
      </c>
      <c r="C999" s="84" t="s">
        <v>97</v>
      </c>
      <c r="D999" s="84" t="s">
        <v>97</v>
      </c>
      <c r="E999" s="63"/>
      <c r="F999" s="86"/>
      <c r="G999" s="86" t="str">
        <f t="shared" si="6"/>
        <v/>
      </c>
      <c r="H999" s="86"/>
      <c r="I999" s="63"/>
      <c r="J999" s="63"/>
      <c r="K999" s="63"/>
      <c r="L999" s="63"/>
      <c r="M999" s="63"/>
      <c r="N999" s="63"/>
      <c r="O999" s="63"/>
      <c r="P999" s="63"/>
      <c r="Q999" s="63"/>
      <c r="R999" s="63"/>
      <c r="S999" s="63"/>
      <c r="T999" s="63"/>
      <c r="U999" s="63"/>
      <c r="V999" s="63"/>
      <c r="W999" s="63"/>
      <c r="X999" s="63"/>
      <c r="Y999" s="63"/>
      <c r="Z999" s="63"/>
    </row>
    <row r="1000">
      <c r="A1000" s="87"/>
      <c r="B1000" s="84" t="s">
        <v>97</v>
      </c>
      <c r="C1000" s="84" t="s">
        <v>97</v>
      </c>
      <c r="D1000" s="84" t="s">
        <v>97</v>
      </c>
      <c r="E1000" s="63"/>
      <c r="F1000" s="86"/>
      <c r="G1000" s="86" t="str">
        <f t="shared" si="6"/>
        <v/>
      </c>
      <c r="H1000" s="86"/>
      <c r="I1000" s="63"/>
      <c r="J1000" s="63"/>
      <c r="K1000" s="63"/>
      <c r="L1000" s="63"/>
      <c r="M1000" s="63"/>
      <c r="N1000" s="63"/>
      <c r="O1000" s="63"/>
      <c r="P1000" s="63"/>
      <c r="Q1000" s="63"/>
      <c r="R1000" s="63"/>
      <c r="S1000" s="63"/>
      <c r="T1000" s="63"/>
      <c r="U1000" s="63"/>
      <c r="V1000" s="63"/>
      <c r="W1000" s="63"/>
      <c r="X1000" s="63"/>
      <c r="Y1000" s="63"/>
      <c r="Z1000" s="63"/>
    </row>
  </sheetData>
  <dataValidations>
    <dataValidation type="list" allowBlank="1" showErrorMessage="1" sqref="E2:E1000">
      <formula1>UpdateSheet!$D$2:$D$4</formula1>
    </dataValidation>
    <dataValidation type="custom" allowBlank="1" showDropDown="1" showInputMessage="1" showErrorMessage="1" prompt="Enter a Enter date format in DD/MM/YYYY valid date" sqref="A2:A1000">
      <formula1>OR(NOT(ISERROR(DATEVALUE(A2))), AND(ISNUMBER(A2), LEFT(CELL("format", A2))="D"))</formula1>
    </dataValidation>
    <dataValidation type="list" allowBlank="1" showErrorMessage="1" sqref="F2:F1000">
      <formula1>"Ads,Marketing Materials,Technical,Salary,Logistics"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J1" s="98"/>
      <c r="K1" s="98"/>
      <c r="L1" s="98"/>
      <c r="M1" s="98"/>
      <c r="N1" s="98"/>
      <c r="O1" s="98"/>
      <c r="P1" s="98"/>
      <c r="Q1" s="98"/>
      <c r="R1" s="98"/>
      <c r="S1" s="98"/>
      <c r="T1" s="98"/>
      <c r="U1" s="98"/>
      <c r="V1" s="98"/>
      <c r="W1" s="98"/>
      <c r="X1" s="98"/>
      <c r="Y1" s="98"/>
      <c r="Z1" s="98"/>
    </row>
    <row r="2">
      <c r="J2" s="98"/>
      <c r="K2" s="98"/>
      <c r="L2" s="98"/>
      <c r="M2" s="98"/>
      <c r="N2" s="98"/>
      <c r="O2" s="98"/>
      <c r="P2" s="98"/>
      <c r="Q2" s="98"/>
      <c r="R2" s="98"/>
      <c r="S2" s="98"/>
      <c r="T2" s="98"/>
      <c r="U2" s="98"/>
      <c r="V2" s="98"/>
      <c r="W2" s="98"/>
      <c r="X2" s="98"/>
      <c r="Y2" s="98"/>
      <c r="Z2" s="98"/>
    </row>
    <row r="3">
      <c r="J3" s="98"/>
      <c r="K3" s="98"/>
      <c r="L3" s="98"/>
      <c r="M3" s="98"/>
      <c r="N3" s="98"/>
      <c r="O3" s="98"/>
      <c r="P3" s="98"/>
      <c r="Q3" s="98"/>
      <c r="R3" s="98"/>
      <c r="S3" s="98"/>
      <c r="T3" s="98"/>
      <c r="U3" s="98"/>
      <c r="V3" s="98"/>
      <c r="W3" s="98"/>
      <c r="X3" s="98"/>
      <c r="Y3" s="98"/>
      <c r="Z3" s="98"/>
    </row>
    <row r="4">
      <c r="J4" s="98"/>
      <c r="K4" s="98"/>
      <c r="L4" s="98"/>
      <c r="M4" s="98"/>
      <c r="N4" s="98"/>
      <c r="O4" s="98"/>
      <c r="P4" s="98"/>
      <c r="Q4" s="98"/>
      <c r="R4" s="98"/>
      <c r="S4" s="98"/>
      <c r="T4" s="98"/>
      <c r="U4" s="98"/>
      <c r="V4" s="98"/>
      <c r="W4" s="98"/>
      <c r="X4" s="98"/>
      <c r="Y4" s="98"/>
      <c r="Z4" s="98"/>
    </row>
    <row r="5">
      <c r="J5" s="98"/>
      <c r="K5" s="98"/>
      <c r="L5" s="98"/>
      <c r="M5" s="98"/>
      <c r="N5" s="98"/>
      <c r="O5" s="98"/>
      <c r="P5" s="98"/>
      <c r="Q5" s="98"/>
      <c r="R5" s="98"/>
      <c r="S5" s="98"/>
      <c r="T5" s="98"/>
      <c r="U5" s="98"/>
      <c r="V5" s="98"/>
      <c r="W5" s="98"/>
      <c r="X5" s="98"/>
      <c r="Y5" s="98"/>
      <c r="Z5" s="98"/>
    </row>
    <row r="6">
      <c r="J6" s="98"/>
      <c r="K6" s="98"/>
      <c r="L6" s="98"/>
      <c r="M6" s="98"/>
      <c r="N6" s="98"/>
      <c r="O6" s="98"/>
      <c r="P6" s="98"/>
      <c r="Q6" s="98"/>
      <c r="R6" s="98"/>
      <c r="S6" s="98"/>
      <c r="T6" s="98"/>
      <c r="U6" s="98"/>
      <c r="V6" s="98"/>
      <c r="W6" s="98"/>
      <c r="X6" s="98"/>
      <c r="Y6" s="98"/>
      <c r="Z6" s="98"/>
    </row>
    <row r="7">
      <c r="J7" s="98"/>
      <c r="K7" s="98"/>
      <c r="L7" s="98"/>
      <c r="M7" s="98"/>
      <c r="N7" s="98"/>
      <c r="O7" s="98"/>
      <c r="P7" s="98"/>
      <c r="Q7" s="98"/>
      <c r="R7" s="98"/>
      <c r="S7" s="98"/>
      <c r="T7" s="98"/>
      <c r="U7" s="98"/>
      <c r="V7" s="98"/>
      <c r="W7" s="98"/>
      <c r="X7" s="98"/>
      <c r="Y7" s="98"/>
      <c r="Z7" s="98"/>
    </row>
    <row r="8">
      <c r="J8" s="98"/>
      <c r="K8" s="98"/>
      <c r="L8" s="98"/>
      <c r="M8" s="98"/>
      <c r="N8" s="98"/>
      <c r="O8" s="98"/>
      <c r="P8" s="98"/>
      <c r="Q8" s="98"/>
      <c r="R8" s="98"/>
      <c r="S8" s="98"/>
      <c r="T8" s="98"/>
      <c r="U8" s="98"/>
      <c r="V8" s="98"/>
      <c r="W8" s="98"/>
      <c r="X8" s="98"/>
      <c r="Y8" s="98"/>
      <c r="Z8" s="98"/>
    </row>
    <row r="9">
      <c r="J9" s="98"/>
      <c r="K9" s="98"/>
      <c r="L9" s="98"/>
      <c r="M9" s="98"/>
      <c r="N9" s="98"/>
      <c r="O9" s="98"/>
      <c r="P9" s="98"/>
      <c r="Q9" s="98"/>
      <c r="R9" s="98"/>
      <c r="S9" s="98"/>
      <c r="T9" s="98"/>
      <c r="U9" s="98"/>
      <c r="V9" s="98"/>
      <c r="W9" s="98"/>
      <c r="X9" s="98"/>
      <c r="Y9" s="98"/>
      <c r="Z9" s="98"/>
    </row>
    <row r="10">
      <c r="J10" s="98"/>
      <c r="K10" s="98"/>
      <c r="L10" s="98"/>
      <c r="M10" s="98"/>
      <c r="N10" s="98"/>
      <c r="O10" s="98"/>
      <c r="P10" s="98"/>
      <c r="Q10" s="98"/>
      <c r="R10" s="98"/>
      <c r="S10" s="98"/>
      <c r="T10" s="98"/>
      <c r="U10" s="98"/>
      <c r="V10" s="98"/>
      <c r="W10" s="98"/>
      <c r="X10" s="98"/>
      <c r="Y10" s="98"/>
      <c r="Z10" s="98"/>
    </row>
    <row r="11">
      <c r="J11" s="98"/>
      <c r="K11" s="98"/>
      <c r="L11" s="98"/>
      <c r="M11" s="98"/>
      <c r="N11" s="98"/>
      <c r="O11" s="98"/>
      <c r="P11" s="98"/>
      <c r="Q11" s="98"/>
      <c r="R11" s="98"/>
      <c r="S11" s="98"/>
      <c r="T11" s="98"/>
      <c r="U11" s="98"/>
      <c r="V11" s="98"/>
      <c r="W11" s="98"/>
      <c r="X11" s="98"/>
      <c r="Y11" s="98"/>
      <c r="Z11" s="98"/>
    </row>
    <row r="12">
      <c r="J12" s="98"/>
      <c r="K12" s="98"/>
      <c r="L12" s="98"/>
      <c r="M12" s="98"/>
      <c r="N12" s="98"/>
      <c r="O12" s="98"/>
      <c r="P12" s="98"/>
      <c r="Q12" s="98"/>
      <c r="R12" s="98"/>
      <c r="S12" s="98"/>
      <c r="T12" s="98"/>
      <c r="U12" s="98"/>
      <c r="V12" s="98"/>
      <c r="W12" s="98"/>
      <c r="X12" s="98"/>
      <c r="Y12" s="98"/>
      <c r="Z12" s="98"/>
    </row>
    <row r="13">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row>
    <row r="14">
      <c r="A14" s="98"/>
      <c r="B14" s="98"/>
      <c r="C14" s="98"/>
      <c r="D14" s="98"/>
      <c r="E14" s="98"/>
      <c r="F14" s="98"/>
      <c r="G14" s="98"/>
      <c r="H14" s="98"/>
      <c r="I14" s="98"/>
      <c r="J14" s="98"/>
      <c r="K14" s="98"/>
      <c r="L14" s="98"/>
      <c r="M14" s="98"/>
      <c r="N14" s="98"/>
      <c r="O14" s="98"/>
      <c r="P14" s="98"/>
      <c r="Q14" s="98"/>
      <c r="R14" s="98"/>
      <c r="S14" s="98"/>
      <c r="T14" s="98"/>
      <c r="U14" s="98"/>
      <c r="V14" s="98"/>
      <c r="W14" s="98"/>
      <c r="X14" s="98"/>
      <c r="Y14" s="98"/>
      <c r="Z14" s="98"/>
    </row>
    <row r="15">
      <c r="A15" s="98"/>
      <c r="B15" s="98"/>
      <c r="C15" s="98"/>
      <c r="D15" s="98"/>
      <c r="E15" s="98"/>
      <c r="F15" s="98"/>
      <c r="G15" s="98"/>
      <c r="H15" s="98"/>
      <c r="I15" s="98"/>
      <c r="J15" s="98"/>
      <c r="K15" s="98"/>
      <c r="L15" s="98"/>
      <c r="M15" s="98"/>
      <c r="N15" s="98"/>
      <c r="O15" s="98"/>
      <c r="P15" s="98"/>
      <c r="Q15" s="98"/>
      <c r="R15" s="98"/>
      <c r="S15" s="98"/>
      <c r="T15" s="98"/>
      <c r="U15" s="98"/>
      <c r="V15" s="98"/>
      <c r="W15" s="98"/>
      <c r="X15" s="98"/>
      <c r="Y15" s="98"/>
      <c r="Z15" s="98"/>
    </row>
    <row r="16">
      <c r="A16" s="98"/>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c r="A17" s="98"/>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c r="A18" s="98"/>
      <c r="B18" s="98"/>
      <c r="C18" s="98"/>
      <c r="D18" s="98"/>
      <c r="E18" s="98"/>
      <c r="F18" s="98"/>
      <c r="G18" s="98"/>
      <c r="H18" s="98"/>
      <c r="I18" s="98"/>
      <c r="J18" s="98"/>
      <c r="K18" s="98"/>
      <c r="L18" s="98"/>
      <c r="M18" s="98"/>
      <c r="N18" s="98"/>
      <c r="O18" s="98"/>
      <c r="P18" s="98"/>
      <c r="Q18" s="98"/>
      <c r="R18" s="98"/>
      <c r="S18" s="98"/>
      <c r="T18" s="98"/>
      <c r="U18" s="98"/>
      <c r="V18" s="98"/>
      <c r="W18" s="98"/>
      <c r="X18" s="98"/>
      <c r="Y18" s="98"/>
      <c r="Z18" s="98"/>
    </row>
    <row r="19">
      <c r="A19" s="98"/>
      <c r="B19" s="98"/>
      <c r="C19" s="98"/>
      <c r="D19" s="98"/>
      <c r="E19" s="98"/>
      <c r="F19" s="98"/>
      <c r="G19" s="98"/>
      <c r="H19" s="98"/>
      <c r="I19" s="98"/>
      <c r="J19" s="98"/>
      <c r="K19" s="98"/>
      <c r="L19" s="98"/>
      <c r="M19" s="98"/>
      <c r="N19" s="98"/>
      <c r="O19" s="98"/>
      <c r="P19" s="98"/>
      <c r="Q19" s="98"/>
      <c r="R19" s="98"/>
      <c r="S19" s="98"/>
      <c r="T19" s="98"/>
      <c r="U19" s="98"/>
      <c r="V19" s="98"/>
      <c r="W19" s="98"/>
      <c r="X19" s="98"/>
      <c r="Y19" s="98"/>
      <c r="Z19" s="98"/>
    </row>
    <row r="20">
      <c r="A20" s="98"/>
      <c r="B20" s="98"/>
      <c r="C20" s="98"/>
      <c r="D20" s="98"/>
      <c r="E20" s="98"/>
      <c r="F20" s="98"/>
      <c r="G20" s="98"/>
      <c r="H20" s="98"/>
      <c r="I20" s="98"/>
      <c r="J20" s="98"/>
      <c r="K20" s="98"/>
      <c r="L20" s="98"/>
      <c r="M20" s="98"/>
      <c r="N20" s="98"/>
      <c r="O20" s="98"/>
      <c r="P20" s="98"/>
      <c r="Q20" s="98"/>
      <c r="R20" s="98"/>
      <c r="S20" s="98"/>
      <c r="T20" s="98"/>
      <c r="U20" s="98"/>
      <c r="V20" s="98"/>
      <c r="W20" s="98"/>
      <c r="X20" s="98"/>
      <c r="Y20" s="98"/>
      <c r="Z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c r="Y21" s="98"/>
      <c r="Z21" s="98"/>
    </row>
    <row r="22">
      <c r="A22" s="98"/>
      <c r="B22" s="98"/>
      <c r="C22" s="98"/>
      <c r="D22" s="98"/>
      <c r="E22" s="98"/>
      <c r="F22" s="98"/>
      <c r="G22" s="98"/>
      <c r="H22" s="98"/>
      <c r="I22" s="98"/>
      <c r="J22" s="98"/>
      <c r="K22" s="98"/>
      <c r="L22" s="98"/>
      <c r="M22" s="98"/>
      <c r="N22" s="98"/>
      <c r="O22" s="98"/>
      <c r="P22" s="98"/>
      <c r="Q22" s="98"/>
      <c r="R22" s="98"/>
      <c r="S22" s="98"/>
      <c r="T22" s="98"/>
      <c r="U22" s="98"/>
      <c r="V22" s="98"/>
      <c r="W22" s="98"/>
      <c r="X22" s="98"/>
      <c r="Y22" s="98"/>
      <c r="Z22" s="98"/>
    </row>
    <row r="23">
      <c r="A23" s="98"/>
      <c r="B23" s="98"/>
      <c r="C23" s="98"/>
      <c r="D23" s="98"/>
      <c r="E23" s="98"/>
      <c r="F23" s="98"/>
      <c r="G23" s="98"/>
      <c r="H23" s="98"/>
      <c r="I23" s="98"/>
      <c r="J23" s="98"/>
      <c r="K23" s="98"/>
      <c r="L23" s="98"/>
      <c r="M23" s="98"/>
      <c r="N23" s="98"/>
      <c r="O23" s="98"/>
      <c r="P23" s="98"/>
      <c r="Q23" s="98"/>
      <c r="R23" s="98"/>
      <c r="S23" s="98"/>
      <c r="T23" s="98"/>
      <c r="U23" s="98"/>
      <c r="V23" s="98"/>
      <c r="W23" s="98"/>
      <c r="X23" s="98"/>
      <c r="Y23" s="98"/>
      <c r="Z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c r="Y24" s="98"/>
      <c r="Z24" s="98"/>
    </row>
    <row r="25">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row>
    <row r="26">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row>
    <row r="28">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row>
    <row r="34">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row>
    <row r="35">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row>
    <row r="38">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row>
    <row r="39">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row>
    <row r="4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row>
    <row r="42">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row>
    <row r="43">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row>
    <row r="44">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row>
    <row r="45">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row>
    <row r="46">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row>
    <row r="47">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row>
    <row r="48">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row>
    <row r="49">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row>
    <row r="50">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row>
    <row r="51">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row>
    <row r="52">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row>
    <row r="53">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row>
    <row r="54">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row>
    <row r="55">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row>
    <row r="56">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row>
    <row r="57">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row>
    <row r="58">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row>
    <row r="59">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row>
    <row r="60">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row>
    <row r="6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row>
    <row r="62">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row>
    <row r="63">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row>
    <row r="64">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row>
    <row r="65">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row>
    <row r="66">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row>
    <row r="67">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row>
    <row r="68">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row>
    <row r="69">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row>
    <row r="70">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row>
    <row r="7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row>
    <row r="72">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row>
    <row r="73">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row>
    <row r="74">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row>
    <row r="75">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row>
    <row r="76">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row>
    <row r="77">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row>
    <row r="78">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row>
    <row r="79">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row>
    <row r="80">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row>
    <row r="8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row>
    <row r="82">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row>
    <row r="83">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row>
    <row r="84">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row>
    <row r="85">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row>
    <row r="86">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row>
    <row r="87">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row>
    <row r="88">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row>
    <row r="89">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row>
    <row r="90">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row>
    <row r="9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row>
    <row r="92">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row>
    <row r="93">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row>
    <row r="94">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row>
    <row r="95">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row>
    <row r="96">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row>
    <row r="97">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row>
    <row r="98">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row>
    <row r="99">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row>
    <row r="100">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row>
    <row r="10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row>
    <row r="102">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row>
    <row r="103">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row>
    <row r="105">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row>
    <row r="106">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row>
    <row r="107">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row>
    <row r="108">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row>
    <row r="109">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row>
    <row r="110">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row>
    <row r="11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row>
    <row r="112">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row>
    <row r="113">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row>
    <row r="114">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12" max="12" width="23.5"/>
  </cols>
  <sheetData>
    <row r="1">
      <c r="A1" s="75" t="s">
        <v>1884</v>
      </c>
      <c r="B1" s="100" t="s">
        <v>14</v>
      </c>
      <c r="C1" s="101" t="s">
        <v>14</v>
      </c>
      <c r="D1" s="102" t="s">
        <v>14</v>
      </c>
      <c r="E1" s="100" t="s">
        <v>19</v>
      </c>
      <c r="F1" s="101" t="s">
        <v>19</v>
      </c>
      <c r="G1" s="102" t="s">
        <v>19</v>
      </c>
      <c r="H1" s="100" t="s">
        <v>23</v>
      </c>
      <c r="I1" s="101" t="s">
        <v>23</v>
      </c>
      <c r="J1" s="102" t="s">
        <v>23</v>
      </c>
      <c r="K1" s="103"/>
      <c r="L1" s="103"/>
      <c r="M1" s="103"/>
      <c r="N1" s="103"/>
      <c r="O1" s="4"/>
      <c r="P1" s="4"/>
      <c r="Q1" s="4"/>
      <c r="R1" s="4"/>
      <c r="S1" s="4"/>
      <c r="T1" s="4"/>
      <c r="U1" s="4"/>
      <c r="V1" s="4"/>
      <c r="W1" s="4"/>
      <c r="X1" s="4"/>
      <c r="Y1" s="4"/>
      <c r="Z1" s="4"/>
      <c r="AA1" s="4"/>
      <c r="AB1" s="4"/>
      <c r="AC1" s="4"/>
      <c r="AD1" s="4"/>
      <c r="AE1" s="4"/>
      <c r="AF1" s="4"/>
      <c r="AG1" s="4"/>
    </row>
    <row r="2">
      <c r="A2" s="104" t="s">
        <v>73</v>
      </c>
      <c r="B2" s="105">
        <f t="shared" ref="B2:J2" si="1">SUM(B3:B1000)</f>
        <v>559</v>
      </c>
      <c r="C2" s="105">
        <f t="shared" si="1"/>
        <v>452</v>
      </c>
      <c r="D2" s="105">
        <f t="shared" si="1"/>
        <v>107</v>
      </c>
      <c r="E2" s="105">
        <f t="shared" si="1"/>
        <v>13437</v>
      </c>
      <c r="F2" s="105">
        <f t="shared" si="1"/>
        <v>7660</v>
      </c>
      <c r="G2" s="105">
        <f t="shared" si="1"/>
        <v>5777</v>
      </c>
      <c r="H2" s="105">
        <f t="shared" si="1"/>
        <v>81</v>
      </c>
      <c r="I2" s="105">
        <f t="shared" si="1"/>
        <v>24</v>
      </c>
      <c r="J2" s="105">
        <f t="shared" si="1"/>
        <v>57</v>
      </c>
      <c r="K2" s="106"/>
      <c r="L2" s="106"/>
      <c r="M2" s="106"/>
      <c r="N2" s="106"/>
      <c r="O2" s="4"/>
      <c r="P2" s="4"/>
      <c r="Q2" s="4"/>
      <c r="R2" s="4"/>
      <c r="S2" s="4"/>
      <c r="T2" s="4"/>
      <c r="U2" s="4"/>
      <c r="V2" s="4"/>
      <c r="W2" s="4"/>
      <c r="X2" s="4"/>
      <c r="Y2" s="4"/>
      <c r="Z2" s="4"/>
      <c r="AA2" s="4"/>
      <c r="AB2" s="4"/>
      <c r="AC2" s="4"/>
      <c r="AD2" s="4"/>
      <c r="AE2" s="4"/>
      <c r="AF2" s="4"/>
      <c r="AG2" s="4"/>
    </row>
    <row r="3">
      <c r="A3" s="4" t="str">
        <f t="array" ref="A3:A977">UpdateSheet!$A$2:$A1000</f>
        <v>Fomax</v>
      </c>
      <c r="B3" s="107">
        <f>if($A3="","",SUMIFS(Agent!$F:$F,Agent!$C:$C,B$1,Agent!$A:$A,$A3))</f>
        <v>151</v>
      </c>
      <c r="C3" s="107">
        <f>if($A3="","", SUMIFS(Agent!$G:$G,Agent!$C:$C,C$1,Agent!$A:$A,$A3))</f>
        <v>140</v>
      </c>
      <c r="D3" s="108">
        <f>if($A3="","",B3-C3)</f>
        <v>11</v>
      </c>
      <c r="E3" s="107">
        <f>if($A3="","",SUMIFS(Agent!$F:$F,Agent!$C:$C,E$1,Agent!$A:$A,$A3))</f>
        <v>2450</v>
      </c>
      <c r="F3" s="107">
        <f>if($A3="","", SUMIFS(Agent!$G:$G,Agent!$C:$C,F$1,Agent!$A:$A,$A3))</f>
        <v>2150</v>
      </c>
      <c r="G3" s="108">
        <f t="shared" ref="G3:G300" si="2">if($A3="","",E3-F3)</f>
        <v>300</v>
      </c>
      <c r="H3" s="107">
        <f>if($A3="","",SUMIFS(Agent!$F:$F,Agent!$C:$C,H$1,Agent!$A:$A,$A3))</f>
        <v>15</v>
      </c>
      <c r="I3" s="107">
        <f>if($A3="","", SUMIFS(Agent!$G:$G,Agent!$C:$C,I$1,Agent!$A:$A,$A3))</f>
        <v>6</v>
      </c>
      <c r="J3" s="108">
        <f t="shared" ref="J3:J300" si="3">if($A3="","",H3-I3)</f>
        <v>9</v>
      </c>
      <c r="K3" s="109" t="s">
        <v>12</v>
      </c>
      <c r="L3" s="109"/>
      <c r="M3" s="110"/>
      <c r="N3" s="110"/>
      <c r="O3" s="4"/>
      <c r="P3" s="4"/>
      <c r="Q3" s="4"/>
      <c r="R3" s="4"/>
      <c r="S3" s="4"/>
      <c r="T3" s="4"/>
      <c r="U3" s="4"/>
      <c r="V3" s="4"/>
      <c r="W3" s="4"/>
      <c r="X3" s="4"/>
      <c r="Y3" s="4"/>
      <c r="Z3" s="4"/>
      <c r="AA3" s="4"/>
      <c r="AB3" s="4"/>
      <c r="AC3" s="4"/>
      <c r="AD3" s="4"/>
      <c r="AE3" s="4"/>
      <c r="AF3" s="4"/>
      <c r="AG3" s="4"/>
    </row>
    <row r="4">
      <c r="A4" s="4" t="s">
        <v>17</v>
      </c>
      <c r="B4" s="107">
        <f>if(A4="","",SUMIFS(Agent!$F:$F,Agent!$C:$C,B$1,Agent!$A:$A,$A4))</f>
        <v>12</v>
      </c>
      <c r="C4" s="107">
        <f>if(A4="","", SUMIFS(Agent!$G:$G,Agent!$C:$C,C$1,Agent!$A:$A,$A4))</f>
        <v>12</v>
      </c>
      <c r="D4" s="108">
        <f t="shared" ref="D4:D300" si="4">if(A4="","",B4-C4)</f>
        <v>0</v>
      </c>
      <c r="E4" s="107">
        <f>if($A4="","",SUMIFS(Agent!$F:$F,Agent!$C:$C,E$1,Agent!$A:$A,$A4))</f>
        <v>0</v>
      </c>
      <c r="F4" s="107">
        <f>if($A4="","", SUMIFS(Agent!$G:$G,Agent!$C:$C,F$1,Agent!$A:$A,$A4))</f>
        <v>0</v>
      </c>
      <c r="G4" s="108">
        <f t="shared" si="2"/>
        <v>0</v>
      </c>
      <c r="H4" s="107">
        <f>if($A4="","",SUMIFS(Agent!$F:$F,Agent!$C:$C,H$1,Agent!$A:$A,$A4))</f>
        <v>2</v>
      </c>
      <c r="I4" s="107">
        <f>if($A4="","", SUMIFS(Agent!$G:$G,Agent!$C:$C,I$1,Agent!$A:$A,$A4))</f>
        <v>2</v>
      </c>
      <c r="J4" s="108">
        <f t="shared" si="3"/>
        <v>0</v>
      </c>
      <c r="K4" s="111"/>
      <c r="L4" s="109"/>
      <c r="M4" s="110"/>
      <c r="N4" s="110"/>
      <c r="O4" s="4"/>
      <c r="P4" s="4"/>
      <c r="Q4" s="4"/>
      <c r="R4" s="4"/>
      <c r="S4" s="4"/>
      <c r="T4" s="4"/>
      <c r="U4" s="4"/>
      <c r="V4" s="4"/>
      <c r="W4" s="4"/>
      <c r="X4" s="4"/>
      <c r="Y4" s="4"/>
      <c r="Z4" s="4"/>
      <c r="AA4" s="4"/>
      <c r="AB4" s="4"/>
      <c r="AC4" s="4"/>
      <c r="AD4" s="4"/>
      <c r="AE4" s="4"/>
      <c r="AF4" s="4"/>
      <c r="AG4" s="4"/>
    </row>
    <row r="5">
      <c r="A5" s="4" t="s">
        <v>21</v>
      </c>
      <c r="B5" s="107">
        <f>if(A5="","",SUMIFS(Agent!$F:$F,Agent!$C:$C,B$1,Agent!$A:$A,$A5))</f>
        <v>8</v>
      </c>
      <c r="C5" s="107">
        <f>if(A5="","", SUMIFS(Agent!$G:$G,Agent!$C:$C,C$1,Agent!$A:$A,$A5))</f>
        <v>3</v>
      </c>
      <c r="D5" s="108">
        <f t="shared" si="4"/>
        <v>5</v>
      </c>
      <c r="E5" s="107">
        <f>if($A5="","",SUMIFS(Agent!$F:$F,Agent!$C:$C,E$1,Agent!$A:$A,$A5))</f>
        <v>200</v>
      </c>
      <c r="F5" s="107">
        <f>if($A5="","", SUMIFS(Agent!$G:$G,Agent!$C:$C,F$1,Agent!$A:$A,$A5))</f>
        <v>0</v>
      </c>
      <c r="G5" s="108">
        <f t="shared" si="2"/>
        <v>200</v>
      </c>
      <c r="H5" s="107">
        <f>if($A5="","",SUMIFS(Agent!$F:$F,Agent!$C:$C,H$1,Agent!$A:$A,$A5))</f>
        <v>0</v>
      </c>
      <c r="I5" s="107">
        <f>if($A5="","", SUMIFS(Agent!$G:$G,Agent!$C:$C,I$1,Agent!$A:$A,$A5))</f>
        <v>0</v>
      </c>
      <c r="J5" s="108">
        <f t="shared" si="3"/>
        <v>0</v>
      </c>
      <c r="K5" s="111"/>
      <c r="M5" s="110"/>
      <c r="N5" s="110"/>
      <c r="O5" s="4"/>
      <c r="P5" s="4"/>
      <c r="Q5" s="4"/>
      <c r="R5" s="4"/>
      <c r="S5" s="4"/>
      <c r="T5" s="4"/>
      <c r="U5" s="4"/>
      <c r="V5" s="4"/>
      <c r="W5" s="4"/>
      <c r="X5" s="4"/>
      <c r="Y5" s="4"/>
      <c r="Z5" s="4"/>
      <c r="AA5" s="4"/>
      <c r="AB5" s="4"/>
      <c r="AC5" s="4"/>
      <c r="AD5" s="4"/>
      <c r="AE5" s="4"/>
      <c r="AF5" s="4"/>
      <c r="AG5" s="4"/>
    </row>
    <row r="6">
      <c r="A6" s="4" t="s">
        <v>24</v>
      </c>
      <c r="B6" s="107">
        <f>if(A6="","",SUMIFS(Agent!$F:$F,Agent!$C:$C,B$1,Agent!$A:$A,$A6))</f>
        <v>7</v>
      </c>
      <c r="C6" s="107">
        <f>if(A6="","", SUMIFS(Agent!$G:$G,Agent!$C:$C,C$1,Agent!$A:$A,$A6))</f>
        <v>6</v>
      </c>
      <c r="D6" s="108">
        <f t="shared" si="4"/>
        <v>1</v>
      </c>
      <c r="E6" s="107">
        <f>if($A6="","",SUMIFS(Agent!$F:$F,Agent!$C:$C,E$1,Agent!$A:$A,$A6))</f>
        <v>135</v>
      </c>
      <c r="F6" s="107">
        <f>if($A6="","", SUMIFS(Agent!$G:$G,Agent!$C:$C,F$1,Agent!$A:$A,$A6))</f>
        <v>50</v>
      </c>
      <c r="G6" s="108">
        <f t="shared" si="2"/>
        <v>85</v>
      </c>
      <c r="H6" s="107">
        <f>if($A6="","",SUMIFS(Agent!$F:$F,Agent!$C:$C,H$1,Agent!$A:$A,$A6))</f>
        <v>3</v>
      </c>
      <c r="I6" s="107">
        <f>if($A6="","", SUMIFS(Agent!$G:$G,Agent!$C:$C,I$1,Agent!$A:$A,$A6))</f>
        <v>0</v>
      </c>
      <c r="J6" s="108">
        <f t="shared" si="3"/>
        <v>3</v>
      </c>
      <c r="K6" s="111"/>
      <c r="L6" s="111"/>
      <c r="M6" s="110"/>
      <c r="N6" s="110"/>
      <c r="O6" s="4"/>
      <c r="P6" s="4"/>
      <c r="Q6" s="4"/>
      <c r="R6" s="4"/>
      <c r="S6" s="4"/>
      <c r="T6" s="4"/>
      <c r="U6" s="4"/>
      <c r="V6" s="4"/>
      <c r="W6" s="4"/>
      <c r="X6" s="4"/>
      <c r="Y6" s="4"/>
      <c r="Z6" s="4"/>
      <c r="AA6" s="4"/>
      <c r="AB6" s="4"/>
      <c r="AC6" s="4"/>
      <c r="AD6" s="4"/>
      <c r="AE6" s="4"/>
      <c r="AF6" s="4"/>
      <c r="AG6" s="4"/>
    </row>
    <row r="7">
      <c r="A7" s="4" t="s">
        <v>26</v>
      </c>
      <c r="B7" s="107">
        <f>if(A7="","",SUMIFS(Agent!$F:$F,Agent!$C:$C,B$1,Agent!$A:$A,$A7))</f>
        <v>2</v>
      </c>
      <c r="C7" s="107">
        <f>if(A7="","", SUMIFS(Agent!$G:$G,Agent!$C:$C,C$1,Agent!$A:$A,$A7))</f>
        <v>2</v>
      </c>
      <c r="D7" s="108">
        <f t="shared" si="4"/>
        <v>0</v>
      </c>
      <c r="E7" s="107">
        <f>if($A7="","",SUMIFS(Agent!$F:$F,Agent!$C:$C,E$1,Agent!$A:$A,$A7))</f>
        <v>0</v>
      </c>
      <c r="F7" s="107">
        <f>if($A7="","", SUMIFS(Agent!$G:$G,Agent!$C:$C,F$1,Agent!$A:$A,$A7))</f>
        <v>0</v>
      </c>
      <c r="G7" s="108">
        <f t="shared" si="2"/>
        <v>0</v>
      </c>
      <c r="H7" s="107">
        <f>if($A7="","",SUMIFS(Agent!$F:$F,Agent!$C:$C,H$1,Agent!$A:$A,$A7))</f>
        <v>0</v>
      </c>
      <c r="I7" s="107">
        <f>if($A7="","", SUMIFS(Agent!$G:$G,Agent!$C:$C,I$1,Agent!$A:$A,$A7))</f>
        <v>0</v>
      </c>
      <c r="J7" s="108">
        <f t="shared" si="3"/>
        <v>0</v>
      </c>
      <c r="K7" s="111"/>
      <c r="L7" s="111"/>
      <c r="M7" s="110"/>
      <c r="N7" s="110"/>
      <c r="O7" s="4"/>
      <c r="P7" s="4"/>
      <c r="Q7" s="4"/>
      <c r="R7" s="4"/>
      <c r="S7" s="4"/>
      <c r="T7" s="4"/>
      <c r="U7" s="4"/>
      <c r="V7" s="4"/>
      <c r="W7" s="4"/>
      <c r="X7" s="4"/>
      <c r="Y7" s="4"/>
      <c r="Z7" s="4"/>
      <c r="AA7" s="4"/>
      <c r="AB7" s="4"/>
      <c r="AC7" s="4"/>
      <c r="AD7" s="4"/>
      <c r="AE7" s="4"/>
      <c r="AF7" s="4"/>
      <c r="AG7" s="4"/>
    </row>
    <row r="8">
      <c r="A8" s="4" t="s">
        <v>28</v>
      </c>
      <c r="B8" s="107">
        <f>if(A8="","",SUMIFS(Agent!$F:$F,Agent!$C:$C,B$1,Agent!$A:$A,$A8))</f>
        <v>4</v>
      </c>
      <c r="C8" s="107">
        <f>if(A8="","", SUMIFS(Agent!$G:$G,Agent!$C:$C,C$1,Agent!$A:$A,$A8))</f>
        <v>4</v>
      </c>
      <c r="D8" s="108">
        <f t="shared" si="4"/>
        <v>0</v>
      </c>
      <c r="E8" s="107">
        <f>if($A8="","",SUMIFS(Agent!$F:$F,Agent!$C:$C,E$1,Agent!$A:$A,$A8))</f>
        <v>0</v>
      </c>
      <c r="F8" s="107">
        <f>if($A8="","", SUMIFS(Agent!$G:$G,Agent!$C:$C,F$1,Agent!$A:$A,$A8))</f>
        <v>0</v>
      </c>
      <c r="G8" s="108">
        <f t="shared" si="2"/>
        <v>0</v>
      </c>
      <c r="H8" s="107">
        <f>if($A8="","",SUMIFS(Agent!$F:$F,Agent!$C:$C,H$1,Agent!$A:$A,$A8))</f>
        <v>0</v>
      </c>
      <c r="I8" s="107">
        <f>if($A8="","", SUMIFS(Agent!$G:$G,Agent!$C:$C,I$1,Agent!$A:$A,$A8))</f>
        <v>0</v>
      </c>
      <c r="J8" s="108">
        <f t="shared" si="3"/>
        <v>0</v>
      </c>
      <c r="K8" s="111"/>
      <c r="L8" s="111"/>
      <c r="M8" s="110"/>
      <c r="N8" s="110"/>
      <c r="O8" s="4"/>
      <c r="P8" s="4"/>
      <c r="Q8" s="4"/>
      <c r="R8" s="4"/>
      <c r="S8" s="4"/>
      <c r="T8" s="4"/>
      <c r="U8" s="4"/>
      <c r="V8" s="4"/>
      <c r="W8" s="4"/>
      <c r="X8" s="4"/>
      <c r="Y8" s="4"/>
      <c r="Z8" s="4"/>
      <c r="AA8" s="4"/>
      <c r="AB8" s="4"/>
      <c r="AC8" s="4"/>
      <c r="AD8" s="4"/>
      <c r="AE8" s="4"/>
      <c r="AF8" s="4"/>
      <c r="AG8" s="4"/>
    </row>
    <row r="9">
      <c r="A9" s="4" t="s">
        <v>29</v>
      </c>
      <c r="B9" s="107">
        <f>if(A9="","",SUMIFS(Agent!$F:$F,Agent!$C:$C,B$1,Agent!$A:$A,$A9))</f>
        <v>12</v>
      </c>
      <c r="C9" s="107">
        <f>if(A9="","", SUMIFS(Agent!$G:$G,Agent!$C:$C,C$1,Agent!$A:$A,$A9))</f>
        <v>8</v>
      </c>
      <c r="D9" s="108">
        <f t="shared" si="4"/>
        <v>4</v>
      </c>
      <c r="E9" s="107">
        <f>if($A9="","",SUMIFS(Agent!$F:$F,Agent!$C:$C,E$1,Agent!$A:$A,$A9))</f>
        <v>255</v>
      </c>
      <c r="F9" s="107">
        <f>if($A9="","", SUMIFS(Agent!$G:$G,Agent!$C:$C,F$1,Agent!$A:$A,$A9))</f>
        <v>0</v>
      </c>
      <c r="G9" s="108">
        <f t="shared" si="2"/>
        <v>255</v>
      </c>
      <c r="H9" s="107">
        <f>if($A9="","",SUMIFS(Agent!$F:$F,Agent!$C:$C,H$1,Agent!$A:$A,$A9))</f>
        <v>3</v>
      </c>
      <c r="I9" s="107">
        <f>if($A9="","", SUMIFS(Agent!$G:$G,Agent!$C:$C,I$1,Agent!$A:$A,$A9))</f>
        <v>1</v>
      </c>
      <c r="J9" s="108">
        <f t="shared" si="3"/>
        <v>2</v>
      </c>
      <c r="K9" s="111"/>
      <c r="L9" s="111"/>
      <c r="M9" s="110"/>
      <c r="N9" s="110"/>
      <c r="O9" s="4"/>
      <c r="P9" s="4"/>
      <c r="Q9" s="4"/>
      <c r="R9" s="4"/>
      <c r="S9" s="4"/>
      <c r="T9" s="4"/>
      <c r="U9" s="4"/>
      <c r="V9" s="4"/>
      <c r="W9" s="4"/>
      <c r="X9" s="4"/>
      <c r="Y9" s="4"/>
      <c r="Z9" s="4"/>
      <c r="AA9" s="4"/>
      <c r="AB9" s="4"/>
      <c r="AC9" s="4"/>
      <c r="AD9" s="4"/>
      <c r="AE9" s="4"/>
      <c r="AF9" s="4"/>
      <c r="AG9" s="4"/>
    </row>
    <row r="10">
      <c r="A10" s="4" t="s">
        <v>31</v>
      </c>
      <c r="B10" s="107">
        <f>if(A10="","",SUMIFS(Agent!$F:$F,Agent!$C:$C,B$1,Agent!$A:$A,$A10))</f>
        <v>22</v>
      </c>
      <c r="C10" s="107">
        <f>if(A10="","", SUMIFS(Agent!$G:$G,Agent!$C:$C,C$1,Agent!$A:$A,$A10))</f>
        <v>14</v>
      </c>
      <c r="D10" s="108">
        <f t="shared" si="4"/>
        <v>8</v>
      </c>
      <c r="E10" s="107">
        <f>if($A10="","",SUMIFS(Agent!$F:$F,Agent!$C:$C,E$1,Agent!$A:$A,$A10))</f>
        <v>500</v>
      </c>
      <c r="F10" s="107">
        <f>if($A10="","", SUMIFS(Agent!$G:$G,Agent!$C:$C,F$1,Agent!$A:$A,$A10))</f>
        <v>150</v>
      </c>
      <c r="G10" s="108">
        <f t="shared" si="2"/>
        <v>350</v>
      </c>
      <c r="H10" s="107">
        <f>if($A10="","",SUMIFS(Agent!$F:$F,Agent!$C:$C,H$1,Agent!$A:$A,$A10))</f>
        <v>8</v>
      </c>
      <c r="I10" s="107">
        <f>if($A10="","", SUMIFS(Agent!$G:$G,Agent!$C:$C,I$1,Agent!$A:$A,$A10))</f>
        <v>4</v>
      </c>
      <c r="J10" s="108">
        <f t="shared" si="3"/>
        <v>4</v>
      </c>
      <c r="K10" s="111"/>
      <c r="L10" s="109"/>
      <c r="M10" s="110"/>
      <c r="N10" s="110"/>
      <c r="O10" s="4"/>
      <c r="P10" s="4"/>
      <c r="Q10" s="4"/>
      <c r="R10" s="4"/>
      <c r="S10" s="4"/>
      <c r="T10" s="4"/>
      <c r="U10" s="4"/>
      <c r="V10" s="4"/>
      <c r="W10" s="4"/>
      <c r="X10" s="4"/>
      <c r="Y10" s="4"/>
      <c r="Z10" s="4"/>
      <c r="AA10" s="4"/>
      <c r="AB10" s="4"/>
      <c r="AC10" s="4"/>
      <c r="AD10" s="4"/>
      <c r="AE10" s="4"/>
      <c r="AF10" s="4"/>
      <c r="AG10" s="4"/>
    </row>
    <row r="11">
      <c r="A11" s="4" t="s">
        <v>33</v>
      </c>
      <c r="B11" s="107">
        <f>if(A11="","",SUMIFS(Agent!$F:$F,Agent!$C:$C,B$1,Agent!$A:$A,$A11))</f>
        <v>6</v>
      </c>
      <c r="C11" s="107">
        <f>if(A11="","", SUMIFS(Agent!$G:$G,Agent!$C:$C,C$1,Agent!$A:$A,$A11))</f>
        <v>3</v>
      </c>
      <c r="D11" s="108">
        <f t="shared" si="4"/>
        <v>3</v>
      </c>
      <c r="E11" s="107">
        <f>if($A11="","",SUMIFS(Agent!$F:$F,Agent!$C:$C,E$1,Agent!$A:$A,$A11))</f>
        <v>200</v>
      </c>
      <c r="F11" s="107">
        <f>if($A11="","", SUMIFS(Agent!$G:$G,Agent!$C:$C,F$1,Agent!$A:$A,$A11))</f>
        <v>0</v>
      </c>
      <c r="G11" s="108">
        <f t="shared" si="2"/>
        <v>200</v>
      </c>
      <c r="H11" s="107">
        <f>if($A11="","",SUMIFS(Agent!$F:$F,Agent!$C:$C,H$1,Agent!$A:$A,$A11))</f>
        <v>3</v>
      </c>
      <c r="I11" s="107">
        <f>if($A11="","", SUMIFS(Agent!$G:$G,Agent!$C:$C,I$1,Agent!$A:$A,$A11))</f>
        <v>2</v>
      </c>
      <c r="J11" s="108">
        <f t="shared" si="3"/>
        <v>1</v>
      </c>
      <c r="K11" s="111"/>
      <c r="L11" s="111"/>
      <c r="M11" s="110"/>
      <c r="N11" s="110"/>
      <c r="O11" s="4"/>
      <c r="P11" s="4"/>
      <c r="Q11" s="4"/>
      <c r="R11" s="4"/>
      <c r="S11" s="4"/>
      <c r="T11" s="4"/>
      <c r="U11" s="4"/>
      <c r="V11" s="4"/>
      <c r="W11" s="4"/>
      <c r="X11" s="4"/>
      <c r="Y11" s="4"/>
      <c r="Z11" s="4"/>
      <c r="AA11" s="4"/>
      <c r="AB11" s="4"/>
      <c r="AC11" s="4"/>
      <c r="AD11" s="4"/>
      <c r="AE11" s="4"/>
      <c r="AF11" s="4"/>
      <c r="AG11" s="4"/>
    </row>
    <row r="12">
      <c r="A12" s="4" t="s">
        <v>35</v>
      </c>
      <c r="B12" s="107">
        <f>if(A12="","",SUMIFS(Agent!$F:$F,Agent!$C:$C,B$1,Agent!$A:$A,$A12))</f>
        <v>31</v>
      </c>
      <c r="C12" s="107">
        <f>if(A12="","", SUMIFS(Agent!$G:$G,Agent!$C:$C,C$1,Agent!$A:$A,$A12))</f>
        <v>24</v>
      </c>
      <c r="D12" s="108">
        <f t="shared" si="4"/>
        <v>7</v>
      </c>
      <c r="E12" s="107">
        <f>if($A12="","",SUMIFS(Agent!$F:$F,Agent!$C:$C,E$1,Agent!$A:$A,$A12))</f>
        <v>490</v>
      </c>
      <c r="F12" s="107">
        <f>if($A12="","", SUMIFS(Agent!$G:$G,Agent!$C:$C,F$1,Agent!$A:$A,$A12))</f>
        <v>240</v>
      </c>
      <c r="G12" s="108">
        <f t="shared" si="2"/>
        <v>250</v>
      </c>
      <c r="H12" s="107">
        <f>if($A12="","",SUMIFS(Agent!$F:$F,Agent!$C:$C,H$1,Agent!$A:$A,$A12))</f>
        <v>4</v>
      </c>
      <c r="I12" s="107">
        <f>if($A12="","", SUMIFS(Agent!$G:$G,Agent!$C:$C,I$1,Agent!$A:$A,$A12))</f>
        <v>2</v>
      </c>
      <c r="J12" s="108">
        <f t="shared" si="3"/>
        <v>2</v>
      </c>
      <c r="K12" s="111"/>
      <c r="L12" s="111"/>
      <c r="M12" s="110"/>
      <c r="N12" s="110"/>
      <c r="O12" s="4"/>
      <c r="P12" s="4"/>
      <c r="Q12" s="4"/>
      <c r="R12" s="4"/>
      <c r="S12" s="4"/>
      <c r="T12" s="4"/>
      <c r="U12" s="4"/>
      <c r="V12" s="4"/>
      <c r="W12" s="4"/>
      <c r="X12" s="4"/>
      <c r="Y12" s="4"/>
      <c r="Z12" s="4"/>
      <c r="AA12" s="4"/>
      <c r="AB12" s="4"/>
      <c r="AC12" s="4"/>
      <c r="AD12" s="4"/>
      <c r="AE12" s="4"/>
      <c r="AF12" s="4"/>
      <c r="AG12" s="4"/>
    </row>
    <row r="13">
      <c r="A13" s="4" t="s">
        <v>37</v>
      </c>
      <c r="B13" s="107">
        <f>if(A13="","",SUMIFS(Agent!$F:$F,Agent!$C:$C,B$1,Agent!$A:$A,$A13))</f>
        <v>4</v>
      </c>
      <c r="C13" s="107">
        <f>if(A13="","", SUMIFS(Agent!$G:$G,Agent!$C:$C,C$1,Agent!$A:$A,$A13))</f>
        <v>4</v>
      </c>
      <c r="D13" s="108">
        <f t="shared" si="4"/>
        <v>0</v>
      </c>
      <c r="E13" s="107">
        <f>if($A13="","",SUMIFS(Agent!$F:$F,Agent!$C:$C,E$1,Agent!$A:$A,$A13))</f>
        <v>0</v>
      </c>
      <c r="F13" s="107">
        <f>if($A13="","", SUMIFS(Agent!$G:$G,Agent!$C:$C,F$1,Agent!$A:$A,$A13))</f>
        <v>0</v>
      </c>
      <c r="G13" s="108">
        <f t="shared" si="2"/>
        <v>0</v>
      </c>
      <c r="H13" s="107">
        <f>if($A13="","",SUMIFS(Agent!$F:$F,Agent!$C:$C,H$1,Agent!$A:$A,$A13))</f>
        <v>0</v>
      </c>
      <c r="I13" s="107">
        <f>if($A13="","", SUMIFS(Agent!$G:$G,Agent!$C:$C,I$1,Agent!$A:$A,$A13))</f>
        <v>0</v>
      </c>
      <c r="J13" s="108">
        <f t="shared" si="3"/>
        <v>0</v>
      </c>
      <c r="K13" s="111"/>
      <c r="L13" s="111"/>
      <c r="M13" s="110"/>
      <c r="N13" s="110"/>
      <c r="O13" s="4"/>
      <c r="P13" s="4"/>
      <c r="Q13" s="4"/>
      <c r="R13" s="4"/>
      <c r="S13" s="4"/>
      <c r="T13" s="4"/>
      <c r="U13" s="4"/>
      <c r="V13" s="4"/>
      <c r="W13" s="4"/>
      <c r="X13" s="4"/>
      <c r="Y13" s="4"/>
      <c r="Z13" s="4"/>
      <c r="AA13" s="4"/>
      <c r="AB13" s="4"/>
      <c r="AC13" s="4"/>
      <c r="AD13" s="4"/>
      <c r="AE13" s="4"/>
      <c r="AF13" s="4"/>
      <c r="AG13" s="4"/>
    </row>
    <row r="14">
      <c r="A14" s="4" t="s">
        <v>39</v>
      </c>
      <c r="B14" s="107">
        <f>if(A14="","",SUMIFS(Agent!$F:$F,Agent!$C:$C,B$1,Agent!$A:$A,$A14))</f>
        <v>11</v>
      </c>
      <c r="C14" s="107">
        <f>if(A14="","", SUMIFS(Agent!$G:$G,Agent!$C:$C,C$1,Agent!$A:$A,$A14))</f>
        <v>8</v>
      </c>
      <c r="D14" s="108">
        <f t="shared" si="4"/>
        <v>3</v>
      </c>
      <c r="E14" s="107">
        <f>if($A14="","",SUMIFS(Agent!$F:$F,Agent!$C:$C,E$1,Agent!$A:$A,$A14))</f>
        <v>330</v>
      </c>
      <c r="F14" s="107">
        <f>if($A14="","", SUMIFS(Agent!$G:$G,Agent!$C:$C,F$1,Agent!$A:$A,$A14))</f>
        <v>100</v>
      </c>
      <c r="G14" s="108">
        <f t="shared" si="2"/>
        <v>230</v>
      </c>
      <c r="H14" s="107">
        <f>if($A14="","",SUMIFS(Agent!$F:$F,Agent!$C:$C,H$1,Agent!$A:$A,$A14))</f>
        <v>1</v>
      </c>
      <c r="I14" s="107">
        <f>if($A14="","", SUMIFS(Agent!$G:$G,Agent!$C:$C,I$1,Agent!$A:$A,$A14))</f>
        <v>1</v>
      </c>
      <c r="J14" s="108">
        <f t="shared" si="3"/>
        <v>0</v>
      </c>
      <c r="K14" s="111"/>
      <c r="L14" s="109"/>
      <c r="M14" s="110"/>
      <c r="N14" s="110"/>
      <c r="O14" s="4"/>
      <c r="P14" s="4"/>
      <c r="Q14" s="4"/>
      <c r="R14" s="4"/>
      <c r="S14" s="4"/>
      <c r="T14" s="4"/>
      <c r="U14" s="4"/>
      <c r="V14" s="4"/>
      <c r="W14" s="4"/>
      <c r="X14" s="4"/>
      <c r="Y14" s="4"/>
      <c r="Z14" s="4"/>
      <c r="AA14" s="4"/>
      <c r="AB14" s="4"/>
      <c r="AC14" s="4"/>
      <c r="AD14" s="4"/>
      <c r="AE14" s="4"/>
      <c r="AF14" s="4"/>
      <c r="AG14" s="4"/>
    </row>
    <row r="15">
      <c r="A15" s="4" t="s">
        <v>41</v>
      </c>
      <c r="B15" s="107">
        <f>if(A15="","",SUMIFS(Agent!$F:$F,Agent!$C:$C,B$1,Agent!$A:$A,$A15))</f>
        <v>22</v>
      </c>
      <c r="C15" s="107">
        <f>if(A15="","", SUMIFS(Agent!$G:$G,Agent!$C:$C,C$1,Agent!$A:$A,$A15))</f>
        <v>17</v>
      </c>
      <c r="D15" s="108">
        <f t="shared" si="4"/>
        <v>5</v>
      </c>
      <c r="E15" s="107">
        <f>if($A15="","",SUMIFS(Agent!$F:$F,Agent!$C:$C,E$1,Agent!$A:$A,$A15))</f>
        <v>300</v>
      </c>
      <c r="F15" s="107">
        <f>if($A15="","", SUMIFS(Agent!$G:$G,Agent!$C:$C,F$1,Agent!$A:$A,$A15))</f>
        <v>100</v>
      </c>
      <c r="G15" s="108">
        <f t="shared" si="2"/>
        <v>200</v>
      </c>
      <c r="H15" s="107">
        <f>if($A15="","",SUMIFS(Agent!$F:$F,Agent!$C:$C,H$1,Agent!$A:$A,$A15))</f>
        <v>0</v>
      </c>
      <c r="I15" s="107">
        <f>if($A15="","", SUMIFS(Agent!$G:$G,Agent!$C:$C,I$1,Agent!$A:$A,$A15))</f>
        <v>0</v>
      </c>
      <c r="J15" s="108">
        <f t="shared" si="3"/>
        <v>0</v>
      </c>
      <c r="K15" s="111"/>
      <c r="L15" s="109"/>
      <c r="M15" s="110"/>
      <c r="N15" s="110"/>
      <c r="O15" s="4"/>
      <c r="P15" s="4"/>
      <c r="Q15" s="4"/>
      <c r="R15" s="4"/>
      <c r="S15" s="4"/>
      <c r="T15" s="4"/>
      <c r="U15" s="4"/>
      <c r="V15" s="4"/>
      <c r="W15" s="4"/>
      <c r="X15" s="4"/>
      <c r="Y15" s="4"/>
      <c r="Z15" s="4"/>
      <c r="AA15" s="4"/>
      <c r="AB15" s="4"/>
      <c r="AC15" s="4"/>
      <c r="AD15" s="4"/>
      <c r="AE15" s="4"/>
      <c r="AF15" s="4"/>
      <c r="AG15" s="4"/>
    </row>
    <row r="16">
      <c r="A16" s="4" t="s">
        <v>43</v>
      </c>
      <c r="B16" s="107">
        <f>if(A16="","",SUMIFS(Agent!$F:$F,Agent!$C:$C,B$1,Agent!$A:$A,$A16))</f>
        <v>12</v>
      </c>
      <c r="C16" s="107">
        <f>if(A16="","", SUMIFS(Agent!$G:$G,Agent!$C:$C,C$1,Agent!$A:$A,$A16))</f>
        <v>5</v>
      </c>
      <c r="D16" s="108">
        <f t="shared" si="4"/>
        <v>7</v>
      </c>
      <c r="E16" s="107">
        <f>if($A16="","",SUMIFS(Agent!$F:$F,Agent!$C:$C,E$1,Agent!$A:$A,$A16))</f>
        <v>450</v>
      </c>
      <c r="F16" s="107">
        <f>if($A16="","", SUMIFS(Agent!$G:$G,Agent!$C:$C,F$1,Agent!$A:$A,$A16))</f>
        <v>100</v>
      </c>
      <c r="G16" s="108">
        <f t="shared" si="2"/>
        <v>350</v>
      </c>
      <c r="H16" s="107">
        <f>if($A16="","",SUMIFS(Agent!$F:$F,Agent!$C:$C,H$1,Agent!$A:$A,$A16))</f>
        <v>3</v>
      </c>
      <c r="I16" s="107">
        <f>if($A16="","", SUMIFS(Agent!$G:$G,Agent!$C:$C,I$1,Agent!$A:$A,$A16))</f>
        <v>0</v>
      </c>
      <c r="J16" s="108">
        <f t="shared" si="3"/>
        <v>3</v>
      </c>
      <c r="K16" s="111"/>
      <c r="L16" s="111"/>
      <c r="M16" s="110"/>
      <c r="N16" s="110"/>
      <c r="O16" s="4"/>
      <c r="P16" s="4"/>
      <c r="Q16" s="4"/>
      <c r="R16" s="4"/>
      <c r="S16" s="4"/>
      <c r="T16" s="4"/>
      <c r="U16" s="4"/>
      <c r="V16" s="4"/>
      <c r="W16" s="4"/>
      <c r="X16" s="4"/>
      <c r="Y16" s="4"/>
      <c r="Z16" s="4"/>
      <c r="AA16" s="4"/>
      <c r="AB16" s="4"/>
      <c r="AC16" s="4"/>
      <c r="AD16" s="4"/>
      <c r="AE16" s="4"/>
      <c r="AF16" s="4"/>
      <c r="AG16" s="4"/>
    </row>
    <row r="17">
      <c r="A17" s="4" t="s">
        <v>45</v>
      </c>
      <c r="B17" s="107">
        <f>if(A17="","",SUMIFS(Agent!$F:$F,Agent!$C:$C,B$1,Agent!$A:$A,$A17))</f>
        <v>26</v>
      </c>
      <c r="C17" s="107">
        <f>if(A17="","", SUMIFS(Agent!$G:$G,Agent!$C:$C,C$1,Agent!$A:$A,$A17))</f>
        <v>23</v>
      </c>
      <c r="D17" s="108">
        <f t="shared" si="4"/>
        <v>3</v>
      </c>
      <c r="E17" s="107">
        <f>if($A17="","",SUMIFS(Agent!$F:$F,Agent!$C:$C,E$1,Agent!$A:$A,$A17))</f>
        <v>677</v>
      </c>
      <c r="F17" s="107">
        <f>if($A17="","", SUMIFS(Agent!$G:$G,Agent!$C:$C,F$1,Agent!$A:$A,$A17))</f>
        <v>450</v>
      </c>
      <c r="G17" s="108">
        <f t="shared" si="2"/>
        <v>227</v>
      </c>
      <c r="H17" s="107">
        <f>if($A17="","",SUMIFS(Agent!$F:$F,Agent!$C:$C,H$1,Agent!$A:$A,$A17))</f>
        <v>3</v>
      </c>
      <c r="I17" s="107">
        <f>if($A17="","", SUMIFS(Agent!$G:$G,Agent!$C:$C,I$1,Agent!$A:$A,$A17))</f>
        <v>1</v>
      </c>
      <c r="J17" s="108">
        <f t="shared" si="3"/>
        <v>2</v>
      </c>
      <c r="K17" s="111"/>
      <c r="L17" s="111"/>
      <c r="M17" s="110"/>
      <c r="N17" s="110"/>
      <c r="O17" s="4"/>
      <c r="P17" s="4"/>
      <c r="Q17" s="4"/>
      <c r="R17" s="4"/>
      <c r="S17" s="4"/>
      <c r="T17" s="4"/>
      <c r="U17" s="4"/>
      <c r="V17" s="4"/>
      <c r="W17" s="4"/>
      <c r="X17" s="4"/>
      <c r="Y17" s="4"/>
      <c r="Z17" s="4"/>
      <c r="AA17" s="4"/>
      <c r="AB17" s="4"/>
      <c r="AC17" s="4"/>
      <c r="AD17" s="4"/>
      <c r="AE17" s="4"/>
      <c r="AF17" s="4"/>
      <c r="AG17" s="4"/>
    </row>
    <row r="18">
      <c r="A18" s="4" t="s">
        <v>47</v>
      </c>
      <c r="B18" s="107">
        <f>if(A18="","",SUMIFS(Agent!$F:$F,Agent!$C:$C,B$1,Agent!$A:$A,$A18))</f>
        <v>2</v>
      </c>
      <c r="C18" s="107">
        <f>if(A18="","", SUMIFS(Agent!$G:$G,Agent!$C:$C,C$1,Agent!$A:$A,$A18))</f>
        <v>2</v>
      </c>
      <c r="D18" s="108">
        <f t="shared" si="4"/>
        <v>0</v>
      </c>
      <c r="E18" s="107">
        <f>if($A18="","",SUMIFS(Agent!$F:$F,Agent!$C:$C,E$1,Agent!$A:$A,$A18))</f>
        <v>0</v>
      </c>
      <c r="F18" s="107">
        <f>if($A18="","", SUMIFS(Agent!$G:$G,Agent!$C:$C,F$1,Agent!$A:$A,$A18))</f>
        <v>0</v>
      </c>
      <c r="G18" s="108">
        <f t="shared" si="2"/>
        <v>0</v>
      </c>
      <c r="H18" s="107">
        <f>if($A18="","",SUMIFS(Agent!$F:$F,Agent!$C:$C,H$1,Agent!$A:$A,$A18))</f>
        <v>0</v>
      </c>
      <c r="I18" s="107">
        <f>if($A18="","", SUMIFS(Agent!$G:$G,Agent!$C:$C,I$1,Agent!$A:$A,$A18))</f>
        <v>0</v>
      </c>
      <c r="J18" s="108">
        <f t="shared" si="3"/>
        <v>0</v>
      </c>
      <c r="K18" s="111"/>
      <c r="L18" s="111"/>
      <c r="M18" s="110"/>
      <c r="N18" s="110"/>
      <c r="O18" s="4"/>
      <c r="P18" s="4"/>
      <c r="Q18" s="4"/>
      <c r="R18" s="4"/>
      <c r="S18" s="4"/>
      <c r="T18" s="4"/>
      <c r="U18" s="4"/>
      <c r="V18" s="4"/>
      <c r="W18" s="4"/>
      <c r="X18" s="4"/>
      <c r="Y18" s="4"/>
      <c r="Z18" s="4"/>
      <c r="AA18" s="4"/>
      <c r="AB18" s="4"/>
      <c r="AC18" s="4"/>
      <c r="AD18" s="4"/>
      <c r="AE18" s="4"/>
      <c r="AF18" s="4"/>
      <c r="AG18" s="4"/>
    </row>
    <row r="19">
      <c r="A19" s="4" t="s">
        <v>49</v>
      </c>
      <c r="B19" s="107">
        <f>if(A19="","",SUMIFS(Agent!$F:$F,Agent!$C:$C,B$1,Agent!$A:$A,$A19))</f>
        <v>3</v>
      </c>
      <c r="C19" s="107">
        <f>if(A19="","", SUMIFS(Agent!$G:$G,Agent!$C:$C,C$1,Agent!$A:$A,$A19))</f>
        <v>3</v>
      </c>
      <c r="D19" s="108">
        <f t="shared" si="4"/>
        <v>0</v>
      </c>
      <c r="E19" s="107">
        <f>if($A19="","",SUMIFS(Agent!$F:$F,Agent!$C:$C,E$1,Agent!$A:$A,$A19))</f>
        <v>0</v>
      </c>
      <c r="F19" s="107">
        <f>if($A19="","", SUMIFS(Agent!$G:$G,Agent!$C:$C,F$1,Agent!$A:$A,$A19))</f>
        <v>0</v>
      </c>
      <c r="G19" s="108">
        <f t="shared" si="2"/>
        <v>0</v>
      </c>
      <c r="H19" s="107">
        <f>if($A19="","",SUMIFS(Agent!$F:$F,Agent!$C:$C,H$1,Agent!$A:$A,$A19))</f>
        <v>0</v>
      </c>
      <c r="I19" s="107">
        <f>if($A19="","", SUMIFS(Agent!$G:$G,Agent!$C:$C,I$1,Agent!$A:$A,$A19))</f>
        <v>0</v>
      </c>
      <c r="J19" s="108">
        <f t="shared" si="3"/>
        <v>0</v>
      </c>
      <c r="K19" s="111"/>
      <c r="L19" s="111"/>
      <c r="M19" s="110"/>
      <c r="N19" s="110"/>
      <c r="O19" s="4"/>
      <c r="P19" s="4"/>
      <c r="Q19" s="4"/>
      <c r="R19" s="4"/>
      <c r="S19" s="4"/>
      <c r="T19" s="4"/>
      <c r="U19" s="4"/>
      <c r="V19" s="4"/>
      <c r="W19" s="4"/>
      <c r="X19" s="4"/>
      <c r="Y19" s="4"/>
      <c r="Z19" s="4"/>
      <c r="AA19" s="4"/>
      <c r="AB19" s="4"/>
      <c r="AC19" s="4"/>
      <c r="AD19" s="4"/>
      <c r="AE19" s="4"/>
      <c r="AF19" s="4"/>
      <c r="AG19" s="4"/>
    </row>
    <row r="20">
      <c r="A20" s="4" t="s">
        <v>51</v>
      </c>
      <c r="B20" s="107">
        <f>if(A20="","",SUMIFS(Agent!$F:$F,Agent!$C:$C,B$1,Agent!$A:$A,$A20))</f>
        <v>19</v>
      </c>
      <c r="C20" s="107">
        <f>if(A20="","", SUMIFS(Agent!$G:$G,Agent!$C:$C,C$1,Agent!$A:$A,$A20))</f>
        <v>16</v>
      </c>
      <c r="D20" s="108">
        <f t="shared" si="4"/>
        <v>3</v>
      </c>
      <c r="E20" s="107">
        <f>if($A20="","",SUMIFS(Agent!$F:$F,Agent!$C:$C,E$1,Agent!$A:$A,$A20))</f>
        <v>400</v>
      </c>
      <c r="F20" s="107">
        <f>if($A20="","", SUMIFS(Agent!$G:$G,Agent!$C:$C,F$1,Agent!$A:$A,$A20))</f>
        <v>0</v>
      </c>
      <c r="G20" s="108">
        <f t="shared" si="2"/>
        <v>400</v>
      </c>
      <c r="H20" s="107">
        <f>if($A20="","",SUMIFS(Agent!$F:$F,Agent!$C:$C,H$1,Agent!$A:$A,$A20))</f>
        <v>6</v>
      </c>
      <c r="I20" s="107">
        <f>if($A20="","", SUMIFS(Agent!$G:$G,Agent!$C:$C,I$1,Agent!$A:$A,$A20))</f>
        <v>2</v>
      </c>
      <c r="J20" s="108">
        <f t="shared" si="3"/>
        <v>4</v>
      </c>
      <c r="K20" s="111"/>
      <c r="L20" s="111"/>
      <c r="M20" s="110"/>
      <c r="N20" s="110"/>
      <c r="O20" s="4"/>
      <c r="P20" s="4"/>
      <c r="Q20" s="4"/>
      <c r="R20" s="4"/>
      <c r="S20" s="4"/>
      <c r="T20" s="4"/>
      <c r="U20" s="4"/>
      <c r="V20" s="4"/>
      <c r="W20" s="4"/>
      <c r="X20" s="4"/>
      <c r="Y20" s="4"/>
      <c r="Z20" s="4"/>
      <c r="AA20" s="4"/>
      <c r="AB20" s="4"/>
      <c r="AC20" s="4"/>
      <c r="AD20" s="4"/>
      <c r="AE20" s="4"/>
      <c r="AF20" s="4"/>
      <c r="AG20" s="4"/>
    </row>
    <row r="21">
      <c r="A21" s="4" t="s">
        <v>53</v>
      </c>
      <c r="B21" s="107">
        <f>if(A21="","",SUMIFS(Agent!$F:$F,Agent!$C:$C,B$1,Agent!$A:$A,$A21))</f>
        <v>10</v>
      </c>
      <c r="C21" s="107">
        <f>if(A21="","", SUMIFS(Agent!$G:$G,Agent!$C:$C,C$1,Agent!$A:$A,$A21))</f>
        <v>4</v>
      </c>
      <c r="D21" s="108">
        <f t="shared" si="4"/>
        <v>6</v>
      </c>
      <c r="E21" s="107">
        <f>if($A21="","",SUMIFS(Agent!$F:$F,Agent!$C:$C,E$1,Agent!$A:$A,$A21))</f>
        <v>250</v>
      </c>
      <c r="F21" s="107">
        <f>if($A21="","", SUMIFS(Agent!$G:$G,Agent!$C:$C,F$1,Agent!$A:$A,$A21))</f>
        <v>50</v>
      </c>
      <c r="G21" s="108">
        <f t="shared" si="2"/>
        <v>200</v>
      </c>
      <c r="H21" s="107">
        <f>if($A21="","",SUMIFS(Agent!$F:$F,Agent!$C:$C,H$1,Agent!$A:$A,$A21))</f>
        <v>3</v>
      </c>
      <c r="I21" s="107">
        <f>if($A21="","", SUMIFS(Agent!$G:$G,Agent!$C:$C,I$1,Agent!$A:$A,$A21))</f>
        <v>0</v>
      </c>
      <c r="J21" s="108">
        <f t="shared" si="3"/>
        <v>3</v>
      </c>
      <c r="K21" s="111"/>
      <c r="L21" s="111"/>
      <c r="M21" s="110"/>
      <c r="N21" s="110"/>
      <c r="O21" s="4"/>
      <c r="P21" s="4"/>
      <c r="Q21" s="4"/>
      <c r="R21" s="4"/>
      <c r="S21" s="4"/>
      <c r="T21" s="4"/>
      <c r="U21" s="4"/>
      <c r="V21" s="4"/>
      <c r="W21" s="4"/>
      <c r="X21" s="4"/>
      <c r="Y21" s="4"/>
      <c r="Z21" s="4"/>
      <c r="AA21" s="4"/>
      <c r="AB21" s="4"/>
      <c r="AC21" s="4"/>
      <c r="AD21" s="4"/>
      <c r="AE21" s="4"/>
      <c r="AF21" s="4"/>
      <c r="AG21" s="4"/>
    </row>
    <row r="22">
      <c r="A22" s="4" t="s">
        <v>55</v>
      </c>
      <c r="B22" s="107">
        <f>if(A22="","",SUMIFS(Agent!$F:$F,Agent!$C:$C,B$1,Agent!$A:$A,$A22))</f>
        <v>65</v>
      </c>
      <c r="C22" s="107">
        <f>if(A22="","", SUMIFS(Agent!$G:$G,Agent!$C:$C,C$1,Agent!$A:$A,$A22))</f>
        <v>54</v>
      </c>
      <c r="D22" s="108">
        <f t="shared" si="4"/>
        <v>11</v>
      </c>
      <c r="E22" s="107">
        <f>if($A22="","",SUMIFS(Agent!$F:$F,Agent!$C:$C,E$1,Agent!$A:$A,$A22))</f>
        <v>1100</v>
      </c>
      <c r="F22" s="107">
        <f>if($A22="","", SUMIFS(Agent!$G:$G,Agent!$C:$C,F$1,Agent!$A:$A,$A22))</f>
        <v>520</v>
      </c>
      <c r="G22" s="108">
        <f t="shared" si="2"/>
        <v>580</v>
      </c>
      <c r="H22" s="107">
        <f>if($A22="","",SUMIFS(Agent!$F:$F,Agent!$C:$C,H$1,Agent!$A:$A,$A22))</f>
        <v>15</v>
      </c>
      <c r="I22" s="107">
        <f>if($A22="","", SUMIFS(Agent!$G:$G,Agent!$C:$C,I$1,Agent!$A:$A,$A22))</f>
        <v>2</v>
      </c>
      <c r="J22" s="108">
        <f t="shared" si="3"/>
        <v>13</v>
      </c>
      <c r="K22" s="111"/>
      <c r="L22" s="111"/>
      <c r="M22" s="110"/>
      <c r="N22" s="110"/>
      <c r="O22" s="4"/>
      <c r="P22" s="4"/>
      <c r="Q22" s="4"/>
      <c r="R22" s="4"/>
      <c r="S22" s="4"/>
      <c r="T22" s="4"/>
      <c r="U22" s="4"/>
      <c r="V22" s="4"/>
      <c r="W22" s="4"/>
      <c r="X22" s="4"/>
      <c r="Y22" s="4"/>
      <c r="Z22" s="4"/>
      <c r="AA22" s="4"/>
      <c r="AB22" s="4"/>
      <c r="AC22" s="4"/>
      <c r="AD22" s="4"/>
      <c r="AE22" s="4"/>
      <c r="AF22" s="4"/>
      <c r="AG22" s="4"/>
    </row>
    <row r="23">
      <c r="A23" s="4" t="s">
        <v>57</v>
      </c>
      <c r="B23" s="107">
        <f>if(A23="","",SUMIFS(Agent!$F:$F,Agent!$C:$C,B$1,Agent!$A:$A,$A23))</f>
        <v>58</v>
      </c>
      <c r="C23" s="107">
        <f>if(A23="","", SUMIFS(Agent!$G:$G,Agent!$C:$C,C$1,Agent!$A:$A,$A23))</f>
        <v>48</v>
      </c>
      <c r="D23" s="108">
        <f t="shared" si="4"/>
        <v>10</v>
      </c>
      <c r="E23" s="107">
        <f>if($A23="","",SUMIFS(Agent!$F:$F,Agent!$C:$C,E$1,Agent!$A:$A,$A23))</f>
        <v>950</v>
      </c>
      <c r="F23" s="107">
        <f>if($A23="","", SUMIFS(Agent!$G:$G,Agent!$C:$C,F$1,Agent!$A:$A,$A23))</f>
        <v>550</v>
      </c>
      <c r="G23" s="108">
        <f t="shared" si="2"/>
        <v>400</v>
      </c>
      <c r="H23" s="107">
        <f>if($A23="","",SUMIFS(Agent!$F:$F,Agent!$C:$C,H$1,Agent!$A:$A,$A23))</f>
        <v>5</v>
      </c>
      <c r="I23" s="107">
        <f>if($A23="","", SUMIFS(Agent!$G:$G,Agent!$C:$C,I$1,Agent!$A:$A,$A23))</f>
        <v>0</v>
      </c>
      <c r="J23" s="108">
        <f t="shared" si="3"/>
        <v>5</v>
      </c>
      <c r="K23" s="111"/>
      <c r="L23" s="109"/>
      <c r="M23" s="110"/>
      <c r="N23" s="110"/>
      <c r="O23" s="4"/>
      <c r="P23" s="4"/>
      <c r="Q23" s="4"/>
      <c r="R23" s="4"/>
      <c r="S23" s="4"/>
      <c r="T23" s="4"/>
      <c r="U23" s="4"/>
      <c r="V23" s="4"/>
      <c r="W23" s="4"/>
      <c r="X23" s="4"/>
      <c r="Y23" s="4"/>
      <c r="Z23" s="4"/>
      <c r="AA23" s="4"/>
      <c r="AB23" s="4"/>
      <c r="AC23" s="4"/>
      <c r="AD23" s="4"/>
      <c r="AE23" s="4"/>
      <c r="AF23" s="4"/>
      <c r="AG23" s="4"/>
    </row>
    <row r="24">
      <c r="A24" s="4" t="s">
        <v>58</v>
      </c>
      <c r="B24" s="107">
        <f>if(A24="","",SUMIFS(Agent!$F:$F,Agent!$C:$C,B$1,Agent!$A:$A,$A24))</f>
        <v>16</v>
      </c>
      <c r="C24" s="107">
        <f>if(A24="","", SUMIFS(Agent!$G:$G,Agent!$C:$C,C$1,Agent!$A:$A,$A24))</f>
        <v>14</v>
      </c>
      <c r="D24" s="108">
        <f t="shared" si="4"/>
        <v>2</v>
      </c>
      <c r="E24" s="107">
        <f>if($A24="","",SUMIFS(Agent!$F:$F,Agent!$C:$C,E$1,Agent!$A:$A,$A24))</f>
        <v>0</v>
      </c>
      <c r="F24" s="107">
        <f>if($A24="","", SUMIFS(Agent!$G:$G,Agent!$C:$C,F$1,Agent!$A:$A,$A24))</f>
        <v>0</v>
      </c>
      <c r="G24" s="108">
        <f t="shared" si="2"/>
        <v>0</v>
      </c>
      <c r="H24" s="107">
        <f>if($A24="","",SUMIFS(Agent!$F:$F,Agent!$C:$C,H$1,Agent!$A:$A,$A24))</f>
        <v>4</v>
      </c>
      <c r="I24" s="107">
        <f>if($A24="","", SUMIFS(Agent!$G:$G,Agent!$C:$C,I$1,Agent!$A:$A,$A24))</f>
        <v>1</v>
      </c>
      <c r="J24" s="108">
        <f t="shared" si="3"/>
        <v>3</v>
      </c>
      <c r="K24" s="111"/>
      <c r="L24" s="111"/>
      <c r="M24" s="110"/>
      <c r="N24" s="110"/>
      <c r="O24" s="4"/>
      <c r="P24" s="4"/>
      <c r="Q24" s="4"/>
      <c r="R24" s="4"/>
      <c r="S24" s="4"/>
      <c r="T24" s="4"/>
      <c r="U24" s="4"/>
      <c r="V24" s="4"/>
      <c r="W24" s="4"/>
      <c r="X24" s="4"/>
      <c r="Y24" s="4"/>
      <c r="Z24" s="4"/>
      <c r="AA24" s="4"/>
      <c r="AB24" s="4"/>
      <c r="AC24" s="4"/>
      <c r="AD24" s="4"/>
      <c r="AE24" s="4"/>
      <c r="AF24" s="4"/>
      <c r="AG24" s="4"/>
    </row>
    <row r="25">
      <c r="A25" s="4" t="s">
        <v>60</v>
      </c>
      <c r="B25" s="107">
        <f>if(A25="","",SUMIFS(Agent!$F:$F,Agent!$C:$C,B$1,Agent!$A:$A,$A25))</f>
        <v>0</v>
      </c>
      <c r="C25" s="107">
        <f>if(A25="","", SUMIFS(Agent!$G:$G,Agent!$C:$C,C$1,Agent!$A:$A,$A25))</f>
        <v>0</v>
      </c>
      <c r="D25" s="108">
        <f t="shared" si="4"/>
        <v>0</v>
      </c>
      <c r="E25" s="107">
        <f>if($A25="","",SUMIFS(Agent!$F:$F,Agent!$C:$C,E$1,Agent!$A:$A,$A25))</f>
        <v>3700</v>
      </c>
      <c r="F25" s="107">
        <f>if($A25="","", SUMIFS(Agent!$G:$G,Agent!$C:$C,F$1,Agent!$A:$A,$A25))</f>
        <v>2850</v>
      </c>
      <c r="G25" s="108">
        <f t="shared" si="2"/>
        <v>850</v>
      </c>
      <c r="H25" s="107">
        <f>if($A25="","",SUMIFS(Agent!$F:$F,Agent!$C:$C,H$1,Agent!$A:$A,$A25))</f>
        <v>0</v>
      </c>
      <c r="I25" s="107">
        <f>if($A25="","", SUMIFS(Agent!$G:$G,Agent!$C:$C,I$1,Agent!$A:$A,$A25))</f>
        <v>0</v>
      </c>
      <c r="J25" s="108">
        <f t="shared" si="3"/>
        <v>0</v>
      </c>
      <c r="K25" s="111"/>
      <c r="L25" s="111"/>
      <c r="M25" s="110"/>
      <c r="N25" s="110"/>
      <c r="O25" s="4"/>
      <c r="P25" s="4"/>
      <c r="Q25" s="4"/>
      <c r="R25" s="4"/>
      <c r="S25" s="4"/>
      <c r="T25" s="4"/>
      <c r="U25" s="4"/>
      <c r="V25" s="4"/>
      <c r="W25" s="4"/>
      <c r="X25" s="4"/>
      <c r="Y25" s="4"/>
      <c r="Z25" s="4"/>
      <c r="AA25" s="4"/>
      <c r="AB25" s="4"/>
      <c r="AC25" s="4"/>
      <c r="AD25" s="4"/>
      <c r="AE25" s="4"/>
      <c r="AF25" s="4"/>
      <c r="AG25" s="4"/>
    </row>
    <row r="26">
      <c r="A26" s="4" t="s">
        <v>61</v>
      </c>
      <c r="B26" s="107">
        <f>if(A26="","",SUMIFS(Agent!$F:$F,Agent!$C:$C,B$1,Agent!$A:$A,$A26))</f>
        <v>0</v>
      </c>
      <c r="C26" s="107">
        <f>if(A26="","", SUMIFS(Agent!$G:$G,Agent!$C:$C,C$1,Agent!$A:$A,$A26))</f>
        <v>0</v>
      </c>
      <c r="D26" s="108">
        <f t="shared" si="4"/>
        <v>0</v>
      </c>
      <c r="E26" s="107">
        <f>if($A26="","",SUMIFS(Agent!$F:$F,Agent!$C:$C,E$1,Agent!$A:$A,$A26))</f>
        <v>0</v>
      </c>
      <c r="F26" s="107">
        <f>if($A26="","", SUMIFS(Agent!$G:$G,Agent!$C:$C,F$1,Agent!$A:$A,$A26))</f>
        <v>0</v>
      </c>
      <c r="G26" s="108">
        <f t="shared" si="2"/>
        <v>0</v>
      </c>
      <c r="H26" s="107">
        <f>if($A26="","",SUMIFS(Agent!$F:$F,Agent!$C:$C,H$1,Agent!$A:$A,$A26))</f>
        <v>0</v>
      </c>
      <c r="I26" s="107">
        <f>if($A26="","", SUMIFS(Agent!$G:$G,Agent!$C:$C,I$1,Agent!$A:$A,$A26))</f>
        <v>0</v>
      </c>
      <c r="J26" s="108">
        <f t="shared" si="3"/>
        <v>0</v>
      </c>
      <c r="K26" s="111"/>
      <c r="L26" s="111"/>
      <c r="M26" s="110"/>
      <c r="N26" s="110"/>
      <c r="O26" s="4"/>
      <c r="P26" s="4"/>
      <c r="Q26" s="4"/>
      <c r="R26" s="4"/>
      <c r="S26" s="4"/>
      <c r="T26" s="4"/>
      <c r="U26" s="4"/>
      <c r="V26" s="4"/>
      <c r="W26" s="4"/>
      <c r="X26" s="4"/>
      <c r="Y26" s="4"/>
      <c r="Z26" s="4"/>
      <c r="AA26" s="4"/>
      <c r="AB26" s="4"/>
      <c r="AC26" s="4"/>
      <c r="AD26" s="4"/>
      <c r="AE26" s="4"/>
      <c r="AF26" s="4"/>
      <c r="AG26" s="4"/>
    </row>
    <row r="27">
      <c r="A27" s="4" t="s">
        <v>63</v>
      </c>
      <c r="B27" s="107">
        <f>if(A27="","",SUMIFS(Agent!$F:$F,Agent!$C:$C,B$1,Agent!$A:$A,$A27))</f>
        <v>10</v>
      </c>
      <c r="C27" s="107">
        <f>if(A27="","", SUMIFS(Agent!$G:$G,Agent!$C:$C,C$1,Agent!$A:$A,$A27))</f>
        <v>4</v>
      </c>
      <c r="D27" s="108">
        <f t="shared" si="4"/>
        <v>6</v>
      </c>
      <c r="E27" s="107">
        <f>if($A27="","",SUMIFS(Agent!$F:$F,Agent!$C:$C,E$1,Agent!$A:$A,$A27))</f>
        <v>100</v>
      </c>
      <c r="F27" s="107">
        <f>if($A27="","", SUMIFS(Agent!$G:$G,Agent!$C:$C,F$1,Agent!$A:$A,$A27))</f>
        <v>0</v>
      </c>
      <c r="G27" s="108">
        <f t="shared" si="2"/>
        <v>100</v>
      </c>
      <c r="H27" s="107">
        <f>if($A27="","",SUMIFS(Agent!$F:$F,Agent!$C:$C,H$1,Agent!$A:$A,$A27))</f>
        <v>0</v>
      </c>
      <c r="I27" s="107">
        <f>if($A27="","", SUMIFS(Agent!$G:$G,Agent!$C:$C,I$1,Agent!$A:$A,$A27))</f>
        <v>0</v>
      </c>
      <c r="J27" s="108">
        <f t="shared" si="3"/>
        <v>0</v>
      </c>
      <c r="K27" s="111"/>
      <c r="L27" s="109"/>
      <c r="M27" s="110"/>
      <c r="N27" s="110"/>
      <c r="O27" s="4"/>
      <c r="P27" s="4"/>
      <c r="Q27" s="4"/>
      <c r="R27" s="4"/>
      <c r="S27" s="4"/>
      <c r="T27" s="4"/>
      <c r="U27" s="4"/>
      <c r="V27" s="4"/>
      <c r="W27" s="4"/>
      <c r="X27" s="4"/>
      <c r="Y27" s="4"/>
      <c r="Z27" s="4"/>
      <c r="AA27" s="4"/>
      <c r="AB27" s="4"/>
      <c r="AC27" s="4"/>
      <c r="AD27" s="4"/>
      <c r="AE27" s="4"/>
      <c r="AF27" s="4"/>
      <c r="AG27" s="4"/>
    </row>
    <row r="28">
      <c r="A28" s="4" t="s">
        <v>65</v>
      </c>
      <c r="B28" s="107">
        <f>if(A28="","",SUMIFS(Agent!$F:$F,Agent!$C:$C,B$1,Agent!$A:$A,$A28))</f>
        <v>18</v>
      </c>
      <c r="C28" s="107">
        <f>if(A28="","", SUMIFS(Agent!$G:$G,Agent!$C:$C,C$1,Agent!$A:$A,$A28))</f>
        <v>18</v>
      </c>
      <c r="D28" s="108">
        <f t="shared" si="4"/>
        <v>0</v>
      </c>
      <c r="E28" s="107">
        <f>if($A28="","",SUMIFS(Agent!$F:$F,Agent!$C:$C,E$1,Agent!$A:$A,$A28))</f>
        <v>150</v>
      </c>
      <c r="F28" s="107">
        <f>if($A28="","", SUMIFS(Agent!$G:$G,Agent!$C:$C,F$1,Agent!$A:$A,$A28))</f>
        <v>150</v>
      </c>
      <c r="G28" s="108">
        <f t="shared" si="2"/>
        <v>0</v>
      </c>
      <c r="H28" s="107">
        <f>if($A28="","",SUMIFS(Agent!$F:$F,Agent!$C:$C,H$1,Agent!$A:$A,$A28))</f>
        <v>0</v>
      </c>
      <c r="I28" s="107">
        <f>if($A28="","", SUMIFS(Agent!$G:$G,Agent!$C:$C,I$1,Agent!$A:$A,$A28))</f>
        <v>0</v>
      </c>
      <c r="J28" s="108">
        <f t="shared" si="3"/>
        <v>0</v>
      </c>
      <c r="K28" s="111"/>
      <c r="L28" s="111"/>
      <c r="M28" s="110"/>
      <c r="N28" s="110"/>
      <c r="O28" s="4"/>
      <c r="P28" s="4"/>
      <c r="Q28" s="4"/>
      <c r="R28" s="4"/>
      <c r="S28" s="4"/>
      <c r="T28" s="4"/>
      <c r="U28" s="4"/>
      <c r="V28" s="4"/>
      <c r="W28" s="4"/>
      <c r="X28" s="4"/>
      <c r="Y28" s="4"/>
      <c r="Z28" s="4"/>
      <c r="AA28" s="4"/>
      <c r="AB28" s="4"/>
      <c r="AC28" s="4"/>
      <c r="AD28" s="4"/>
      <c r="AE28" s="4"/>
      <c r="AF28" s="4"/>
      <c r="AG28" s="4"/>
    </row>
    <row r="29">
      <c r="A29" s="4" t="s">
        <v>66</v>
      </c>
      <c r="B29" s="107">
        <f>if(A29="","",SUMIFS(Agent!$F:$F,Agent!$C:$C,B$1,Agent!$A:$A,$A29))</f>
        <v>11</v>
      </c>
      <c r="C29" s="107">
        <f>if(A29="","", SUMIFS(Agent!$G:$G,Agent!$C:$C,C$1,Agent!$A:$A,$A29))</f>
        <v>6</v>
      </c>
      <c r="D29" s="108">
        <f t="shared" si="4"/>
        <v>5</v>
      </c>
      <c r="E29" s="107">
        <f>if($A29="","",SUMIFS(Agent!$F:$F,Agent!$C:$C,E$1,Agent!$A:$A,$A29))</f>
        <v>300</v>
      </c>
      <c r="F29" s="107">
        <f>if($A29="","", SUMIFS(Agent!$G:$G,Agent!$C:$C,F$1,Agent!$A:$A,$A29))</f>
        <v>50</v>
      </c>
      <c r="G29" s="108">
        <f t="shared" si="2"/>
        <v>250</v>
      </c>
      <c r="H29" s="107">
        <f>if($A29="","",SUMIFS(Agent!$F:$F,Agent!$C:$C,H$1,Agent!$A:$A,$A29))</f>
        <v>3</v>
      </c>
      <c r="I29" s="107">
        <f>if($A29="","", SUMIFS(Agent!$G:$G,Agent!$C:$C,I$1,Agent!$A:$A,$A29))</f>
        <v>0</v>
      </c>
      <c r="J29" s="108">
        <f t="shared" si="3"/>
        <v>3</v>
      </c>
      <c r="K29" s="111"/>
      <c r="L29" s="109"/>
      <c r="M29" s="110"/>
      <c r="N29" s="110"/>
      <c r="O29" s="4"/>
      <c r="P29" s="4"/>
      <c r="Q29" s="4"/>
      <c r="R29" s="4"/>
      <c r="S29" s="4"/>
      <c r="T29" s="4"/>
      <c r="U29" s="4"/>
      <c r="V29" s="4"/>
      <c r="W29" s="4"/>
      <c r="X29" s="4"/>
      <c r="Y29" s="4"/>
      <c r="Z29" s="4"/>
      <c r="AA29" s="4"/>
      <c r="AB29" s="4"/>
      <c r="AC29" s="4"/>
      <c r="AD29" s="4"/>
      <c r="AE29" s="4"/>
      <c r="AF29" s="4"/>
      <c r="AG29" s="4"/>
    </row>
    <row r="30">
      <c r="A30" s="4" t="s">
        <v>67</v>
      </c>
      <c r="B30" s="107">
        <f>if(A30="","",SUMIFS(Agent!$F:$F,Agent!$C:$C,B$1,Agent!$A:$A,$A30))</f>
        <v>17</v>
      </c>
      <c r="C30" s="107">
        <f>if(A30="","", SUMIFS(Agent!$G:$G,Agent!$C:$C,C$1,Agent!$A:$A,$A30))</f>
        <v>10</v>
      </c>
      <c r="D30" s="108">
        <f t="shared" si="4"/>
        <v>7</v>
      </c>
      <c r="E30" s="107">
        <f>if($A30="","",SUMIFS(Agent!$F:$F,Agent!$C:$C,E$1,Agent!$A:$A,$A30))</f>
        <v>500</v>
      </c>
      <c r="F30" s="107">
        <f>if($A30="","", SUMIFS(Agent!$G:$G,Agent!$C:$C,F$1,Agent!$A:$A,$A30))</f>
        <v>150</v>
      </c>
      <c r="G30" s="108">
        <f t="shared" si="2"/>
        <v>350</v>
      </c>
      <c r="H30" s="107">
        <f>if($A30="","",SUMIFS(Agent!$F:$F,Agent!$C:$C,H$1,Agent!$A:$A,$A30))</f>
        <v>0</v>
      </c>
      <c r="I30" s="107">
        <f>if($A30="","", SUMIFS(Agent!$G:$G,Agent!$C:$C,I$1,Agent!$A:$A,$A30))</f>
        <v>0</v>
      </c>
      <c r="J30" s="108">
        <f t="shared" si="3"/>
        <v>0</v>
      </c>
      <c r="K30" s="111"/>
      <c r="L30" s="111"/>
      <c r="M30" s="110"/>
      <c r="N30" s="110"/>
      <c r="O30" s="4"/>
      <c r="P30" s="4"/>
      <c r="Q30" s="4"/>
      <c r="R30" s="4"/>
      <c r="S30" s="4"/>
      <c r="T30" s="4"/>
      <c r="U30" s="4"/>
      <c r="V30" s="4"/>
      <c r="W30" s="4"/>
      <c r="X30" s="4"/>
      <c r="Y30" s="4"/>
      <c r="Z30" s="4"/>
      <c r="AA30" s="4"/>
      <c r="AB30" s="4"/>
      <c r="AC30" s="4"/>
      <c r="AD30" s="4"/>
      <c r="AE30" s="4"/>
      <c r="AF30" s="4"/>
      <c r="AG30" s="4"/>
    </row>
    <row r="31">
      <c r="A31" s="4"/>
      <c r="B31" s="112" t="str">
        <f>if(A31="","",SUMIFS(Agent!$F:$F,Agent!$C:$C,B$1,Agent!$A:$A,$A31))</f>
        <v/>
      </c>
      <c r="C31" s="112" t="str">
        <f>if(A31="","", SUMIFS(Agent!$G:$G,Agent!$C:$C,C$1,Agent!$A:$A,$A31))</f>
        <v/>
      </c>
      <c r="D31" s="113" t="str">
        <f t="shared" si="4"/>
        <v/>
      </c>
      <c r="E31" s="107" t="str">
        <f>if($A31="","",SUMIFS(Agent!$F:$F,Agent!$C:$C,E$1,Agent!$A:$A,$A31))</f>
        <v/>
      </c>
      <c r="F31" s="107" t="str">
        <f>if($A31="","", SUMIFS(Agent!$G:$G,Agent!$C:$C,F$1,Agent!$A:$A,$A31))</f>
        <v/>
      </c>
      <c r="G31" s="108" t="str">
        <f t="shared" si="2"/>
        <v/>
      </c>
      <c r="H31" s="107" t="str">
        <f>if($A31="","",SUMIFS(Agent!$F:$F,Agent!$C:$C,H$1,Agent!$A:$A,$A31))</f>
        <v/>
      </c>
      <c r="I31" s="107" t="str">
        <f>if($A31="","", SUMIFS(Agent!$G:$G,Agent!$C:$C,I$1,Agent!$A:$A,$A31))</f>
        <v/>
      </c>
      <c r="J31" s="108" t="str">
        <f t="shared" si="3"/>
        <v/>
      </c>
      <c r="K31" s="44"/>
      <c r="L31" s="38"/>
      <c r="M31" s="44"/>
      <c r="N31" s="44"/>
      <c r="O31" s="4"/>
      <c r="P31" s="4"/>
      <c r="Q31" s="4"/>
      <c r="R31" s="4"/>
      <c r="S31" s="4"/>
      <c r="T31" s="4"/>
      <c r="U31" s="4"/>
      <c r="V31" s="4"/>
      <c r="W31" s="4"/>
      <c r="X31" s="4"/>
      <c r="Y31" s="4"/>
      <c r="Z31" s="4"/>
      <c r="AA31" s="4"/>
      <c r="AB31" s="4"/>
      <c r="AC31" s="4"/>
      <c r="AD31" s="4"/>
      <c r="AE31" s="4"/>
      <c r="AF31" s="4"/>
      <c r="AG31" s="4"/>
    </row>
    <row r="32">
      <c r="A32" s="4"/>
      <c r="B32" s="112" t="str">
        <f>if(A32="","",SUMIFS(Agent!$F:$F,Agent!$C:$C,B$1,Agent!$A:$A,$A32))</f>
        <v/>
      </c>
      <c r="C32" s="112" t="str">
        <f>if(A32="","", SUMIFS(Agent!$G:$G,Agent!$C:$C,C$1,Agent!$A:$A,$A32))</f>
        <v/>
      </c>
      <c r="D32" s="113" t="str">
        <f t="shared" si="4"/>
        <v/>
      </c>
      <c r="E32" s="107" t="str">
        <f>if($A32="","",SUMIFS(Agent!$F:$F,Agent!$C:$C,E$1,Agent!$A:$A,$A32))</f>
        <v/>
      </c>
      <c r="F32" s="107" t="str">
        <f>if($A32="","", SUMIFS(Agent!$G:$G,Agent!$C:$C,F$1,Agent!$A:$A,$A32))</f>
        <v/>
      </c>
      <c r="G32" s="108" t="str">
        <f t="shared" si="2"/>
        <v/>
      </c>
      <c r="H32" s="107" t="str">
        <f>if($A32="","",SUMIFS(Agent!$F:$F,Agent!$C:$C,H$1,Agent!$A:$A,$A32))</f>
        <v/>
      </c>
      <c r="I32" s="107" t="str">
        <f>if($A32="","", SUMIFS(Agent!$G:$G,Agent!$C:$C,I$1,Agent!$A:$A,$A32))</f>
        <v/>
      </c>
      <c r="J32" s="108" t="str">
        <f t="shared" si="3"/>
        <v/>
      </c>
      <c r="K32" s="44"/>
      <c r="L32" s="44"/>
      <c r="M32" s="44"/>
      <c r="N32" s="44"/>
      <c r="O32" s="4"/>
      <c r="P32" s="4"/>
      <c r="Q32" s="4"/>
      <c r="R32" s="4"/>
      <c r="S32" s="4"/>
      <c r="T32" s="4"/>
      <c r="U32" s="4"/>
      <c r="V32" s="4"/>
      <c r="W32" s="4"/>
      <c r="X32" s="4"/>
      <c r="Y32" s="4"/>
      <c r="Z32" s="4"/>
      <c r="AA32" s="4"/>
      <c r="AB32" s="4"/>
      <c r="AC32" s="4"/>
      <c r="AD32" s="4"/>
      <c r="AE32" s="4"/>
      <c r="AF32" s="4"/>
      <c r="AG32" s="4"/>
    </row>
    <row r="33">
      <c r="A33" s="4"/>
      <c r="B33" s="112" t="str">
        <f>if(A33="","",SUMIFS(Agent!$F:$F,Agent!$C:$C,B$1,Agent!$A:$A,$A33))</f>
        <v/>
      </c>
      <c r="C33" s="112" t="str">
        <f>if(A33="","", SUMIFS(Agent!$G:$G,Agent!$C:$C,C$1,Agent!$A:$A,$A33))</f>
        <v/>
      </c>
      <c r="D33" s="113" t="str">
        <f t="shared" si="4"/>
        <v/>
      </c>
      <c r="E33" s="107" t="str">
        <f>if($A33="","",SUMIFS(Agent!$F:$F,Agent!$C:$C,E$1,Agent!$A:$A,$A33))</f>
        <v/>
      </c>
      <c r="F33" s="107" t="str">
        <f>if($A33="","", SUMIFS(Agent!$G:$G,Agent!$C:$C,F$1,Agent!$A:$A,$A33))</f>
        <v/>
      </c>
      <c r="G33" s="108" t="str">
        <f t="shared" si="2"/>
        <v/>
      </c>
      <c r="H33" s="107" t="str">
        <f>if($A33="","",SUMIFS(Agent!$F:$F,Agent!$C:$C,H$1,Agent!$A:$A,$A33))</f>
        <v/>
      </c>
      <c r="I33" s="107" t="str">
        <f>if($A33="","", SUMIFS(Agent!$G:$G,Agent!$C:$C,I$1,Agent!$A:$A,$A33))</f>
        <v/>
      </c>
      <c r="J33" s="108" t="str">
        <f t="shared" si="3"/>
        <v/>
      </c>
      <c r="K33" s="44"/>
      <c r="L33" s="38"/>
      <c r="M33" s="44"/>
      <c r="N33" s="44"/>
      <c r="O33" s="4"/>
      <c r="P33" s="4"/>
      <c r="Q33" s="4"/>
      <c r="R33" s="4"/>
      <c r="S33" s="4"/>
      <c r="T33" s="4"/>
      <c r="U33" s="4"/>
      <c r="V33" s="4"/>
      <c r="W33" s="4"/>
      <c r="X33" s="4"/>
      <c r="Y33" s="4"/>
      <c r="Z33" s="4"/>
      <c r="AA33" s="4"/>
      <c r="AB33" s="4"/>
      <c r="AC33" s="4"/>
      <c r="AD33" s="4"/>
      <c r="AE33" s="4"/>
      <c r="AF33" s="4"/>
      <c r="AG33" s="4"/>
    </row>
    <row r="34">
      <c r="A34" s="4"/>
      <c r="B34" s="112" t="str">
        <f>if(A34="","",SUMIFS(Agent!$F:$F,Agent!$C:$C,B$1,Agent!$A:$A,$A34))</f>
        <v/>
      </c>
      <c r="C34" s="112" t="str">
        <f>if(A34="","", SUMIFS(Agent!$G:$G,Agent!$C:$C,C$1,Agent!$A:$A,$A34))</f>
        <v/>
      </c>
      <c r="D34" s="113" t="str">
        <f t="shared" si="4"/>
        <v/>
      </c>
      <c r="E34" s="107" t="str">
        <f>if($A34="","",SUMIFS(Agent!$F:$F,Agent!$C:$C,E$1,Agent!$A:$A,$A34))</f>
        <v/>
      </c>
      <c r="F34" s="107" t="str">
        <f>if($A34="","", SUMIFS(Agent!$G:$G,Agent!$C:$C,F$1,Agent!$A:$A,$A34))</f>
        <v/>
      </c>
      <c r="G34" s="108" t="str">
        <f t="shared" si="2"/>
        <v/>
      </c>
      <c r="H34" s="107" t="str">
        <f>if($A34="","",SUMIFS(Agent!$F:$F,Agent!$C:$C,H$1,Agent!$A:$A,$A34))</f>
        <v/>
      </c>
      <c r="I34" s="107" t="str">
        <f>if($A34="","", SUMIFS(Agent!$G:$G,Agent!$C:$C,I$1,Agent!$A:$A,$A34))</f>
        <v/>
      </c>
      <c r="J34" s="108" t="str">
        <f t="shared" si="3"/>
        <v/>
      </c>
      <c r="K34" s="44"/>
      <c r="L34" s="38"/>
      <c r="M34" s="44"/>
      <c r="N34" s="44"/>
      <c r="O34" s="4"/>
      <c r="P34" s="4"/>
      <c r="Q34" s="4"/>
      <c r="R34" s="4"/>
      <c r="S34" s="4"/>
      <c r="T34" s="4"/>
      <c r="U34" s="4"/>
      <c r="V34" s="4"/>
      <c r="W34" s="4"/>
      <c r="X34" s="4"/>
      <c r="Y34" s="4"/>
      <c r="Z34" s="4"/>
      <c r="AA34" s="4"/>
      <c r="AB34" s="4"/>
      <c r="AC34" s="4"/>
      <c r="AD34" s="4"/>
      <c r="AE34" s="4"/>
      <c r="AF34" s="4"/>
      <c r="AG34" s="4"/>
    </row>
    <row r="35">
      <c r="A35" s="4"/>
      <c r="B35" s="112" t="str">
        <f>if(A35="","",SUMIFS(Agent!$F:$F,Agent!$C:$C,B$1,Agent!$A:$A,$A35))</f>
        <v/>
      </c>
      <c r="C35" s="112" t="str">
        <f>if(A35="","", SUMIFS(Agent!$G:$G,Agent!$C:$C,C$1,Agent!$A:$A,$A35))</f>
        <v/>
      </c>
      <c r="D35" s="113" t="str">
        <f t="shared" si="4"/>
        <v/>
      </c>
      <c r="E35" s="107" t="str">
        <f>if($A35="","",SUMIFS(Agent!$F:$F,Agent!$C:$C,E$1,Agent!$A:$A,$A35))</f>
        <v/>
      </c>
      <c r="F35" s="107" t="str">
        <f>if($A35="","", SUMIFS(Agent!$G:$G,Agent!$C:$C,F$1,Agent!$A:$A,$A35))</f>
        <v/>
      </c>
      <c r="G35" s="108" t="str">
        <f t="shared" si="2"/>
        <v/>
      </c>
      <c r="H35" s="107" t="str">
        <f>if($A35="","",SUMIFS(Agent!$F:$F,Agent!$C:$C,H$1,Agent!$A:$A,$A35))</f>
        <v/>
      </c>
      <c r="I35" s="107" t="str">
        <f>if($A35="","", SUMIFS(Agent!$G:$G,Agent!$C:$C,I$1,Agent!$A:$A,$A35))</f>
        <v/>
      </c>
      <c r="J35" s="108" t="str">
        <f t="shared" si="3"/>
        <v/>
      </c>
      <c r="K35" s="44"/>
      <c r="L35" s="44"/>
      <c r="M35" s="44"/>
      <c r="N35" s="44"/>
      <c r="O35" s="4"/>
      <c r="P35" s="4"/>
      <c r="Q35" s="4"/>
      <c r="R35" s="4"/>
      <c r="S35" s="4"/>
      <c r="T35" s="4"/>
      <c r="U35" s="4"/>
      <c r="V35" s="4"/>
      <c r="W35" s="4"/>
      <c r="X35" s="4"/>
      <c r="Y35" s="4"/>
      <c r="Z35" s="4"/>
      <c r="AA35" s="4"/>
      <c r="AB35" s="4"/>
      <c r="AC35" s="4"/>
      <c r="AD35" s="4"/>
      <c r="AE35" s="4"/>
      <c r="AF35" s="4"/>
      <c r="AG35" s="4"/>
    </row>
    <row r="36">
      <c r="A36" s="4"/>
      <c r="B36" s="112" t="str">
        <f>if(A36="","",SUMIFS(Agent!$F:$F,Agent!$C:$C,B$1,Agent!$A:$A,$A36))</f>
        <v/>
      </c>
      <c r="C36" s="112" t="str">
        <f>if(A36="","", SUMIFS(Agent!$G:$G,Agent!$C:$C,C$1,Agent!$A:$A,$A36))</f>
        <v/>
      </c>
      <c r="D36" s="113" t="str">
        <f t="shared" si="4"/>
        <v/>
      </c>
      <c r="E36" s="107" t="str">
        <f>if($A36="","",SUMIFS(Agent!$F:$F,Agent!$C:$C,E$1,Agent!$A:$A,$A36))</f>
        <v/>
      </c>
      <c r="F36" s="107" t="str">
        <f>if($A36="","", SUMIFS(Agent!$G:$G,Agent!$C:$C,F$1,Agent!$A:$A,$A36))</f>
        <v/>
      </c>
      <c r="G36" s="108" t="str">
        <f t="shared" si="2"/>
        <v/>
      </c>
      <c r="H36" s="107" t="str">
        <f>if($A36="","",SUMIFS(Agent!$F:$F,Agent!$C:$C,H$1,Agent!$A:$A,$A36))</f>
        <v/>
      </c>
      <c r="I36" s="107" t="str">
        <f>if($A36="","", SUMIFS(Agent!$G:$G,Agent!$C:$C,I$1,Agent!$A:$A,$A36))</f>
        <v/>
      </c>
      <c r="J36" s="108" t="str">
        <f t="shared" si="3"/>
        <v/>
      </c>
      <c r="K36" s="44"/>
      <c r="L36" s="38"/>
      <c r="M36" s="44"/>
      <c r="N36" s="44"/>
      <c r="O36" s="4"/>
      <c r="P36" s="4"/>
      <c r="Q36" s="4"/>
      <c r="R36" s="4"/>
      <c r="S36" s="4"/>
      <c r="T36" s="4"/>
      <c r="U36" s="4"/>
      <c r="V36" s="4"/>
      <c r="W36" s="4"/>
      <c r="X36" s="4"/>
      <c r="Y36" s="4"/>
      <c r="Z36" s="4"/>
      <c r="AA36" s="4"/>
      <c r="AB36" s="4"/>
      <c r="AC36" s="4"/>
      <c r="AD36" s="4"/>
      <c r="AE36" s="4"/>
      <c r="AF36" s="4"/>
      <c r="AG36" s="4"/>
    </row>
    <row r="37">
      <c r="A37" s="4"/>
      <c r="B37" s="112" t="str">
        <f>if(A37="","",SUMIFS(Agent!$F:$F,Agent!$C:$C,B$1,Agent!$A:$A,$A37))</f>
        <v/>
      </c>
      <c r="C37" s="112" t="str">
        <f>if(A37="","", SUMIFS(Agent!$G:$G,Agent!$C:$C,C$1,Agent!$A:$A,$A37))</f>
        <v/>
      </c>
      <c r="D37" s="113" t="str">
        <f t="shared" si="4"/>
        <v/>
      </c>
      <c r="E37" s="107" t="str">
        <f>if($A37="","",SUMIFS(Agent!$F:$F,Agent!$C:$C,E$1,Agent!$A:$A,$A37))</f>
        <v/>
      </c>
      <c r="F37" s="107" t="str">
        <f>if($A37="","", SUMIFS(Agent!$G:$G,Agent!$C:$C,F$1,Agent!$A:$A,$A37))</f>
        <v/>
      </c>
      <c r="G37" s="108" t="str">
        <f t="shared" si="2"/>
        <v/>
      </c>
      <c r="H37" s="107" t="str">
        <f>if($A37="","",SUMIFS(Agent!$F:$F,Agent!$C:$C,H$1,Agent!$A:$A,$A37))</f>
        <v/>
      </c>
      <c r="I37" s="107" t="str">
        <f>if($A37="","", SUMIFS(Agent!$G:$G,Agent!$C:$C,I$1,Agent!$A:$A,$A37))</f>
        <v/>
      </c>
      <c r="J37" s="108" t="str">
        <f t="shared" si="3"/>
        <v/>
      </c>
      <c r="K37" s="44"/>
      <c r="L37" s="44"/>
      <c r="M37" s="44"/>
      <c r="N37" s="44"/>
      <c r="O37" s="4"/>
      <c r="P37" s="4"/>
      <c r="Q37" s="4"/>
      <c r="R37" s="4"/>
      <c r="S37" s="4"/>
      <c r="T37" s="4"/>
      <c r="U37" s="4"/>
      <c r="V37" s="4"/>
      <c r="W37" s="4"/>
      <c r="X37" s="4"/>
      <c r="Y37" s="4"/>
      <c r="Z37" s="4"/>
      <c r="AA37" s="4"/>
      <c r="AB37" s="4"/>
      <c r="AC37" s="4"/>
      <c r="AD37" s="4"/>
      <c r="AE37" s="4"/>
      <c r="AF37" s="4"/>
      <c r="AG37" s="4"/>
    </row>
    <row r="38">
      <c r="A38" s="4"/>
      <c r="B38" s="112" t="str">
        <f>if(A38="","",SUMIFS(Agent!$F:$F,Agent!$C:$C,B$1,Agent!$A:$A,$A38))</f>
        <v/>
      </c>
      <c r="C38" s="112" t="str">
        <f>if(A38="","", SUMIFS(Agent!$G:$G,Agent!$C:$C,C$1,Agent!$A:$A,$A38))</f>
        <v/>
      </c>
      <c r="D38" s="113" t="str">
        <f t="shared" si="4"/>
        <v/>
      </c>
      <c r="E38" s="107" t="str">
        <f>if($A38="","",SUMIFS(Agent!$F:$F,Agent!$C:$C,E$1,Agent!$A:$A,$A38))</f>
        <v/>
      </c>
      <c r="F38" s="107" t="str">
        <f>if($A38="","", SUMIFS(Agent!$G:$G,Agent!$C:$C,F$1,Agent!$A:$A,$A38))</f>
        <v/>
      </c>
      <c r="G38" s="108" t="str">
        <f t="shared" si="2"/>
        <v/>
      </c>
      <c r="H38" s="107" t="str">
        <f>if($A38="","",SUMIFS(Agent!$F:$F,Agent!$C:$C,H$1,Agent!$A:$A,$A38))</f>
        <v/>
      </c>
      <c r="I38" s="107" t="str">
        <f>if($A38="","", SUMIFS(Agent!$G:$G,Agent!$C:$C,I$1,Agent!$A:$A,$A38))</f>
        <v/>
      </c>
      <c r="J38" s="108" t="str">
        <f t="shared" si="3"/>
        <v/>
      </c>
      <c r="K38" s="44"/>
      <c r="L38" s="44"/>
      <c r="M38" s="44"/>
      <c r="N38" s="44"/>
      <c r="O38" s="4"/>
      <c r="P38" s="4"/>
      <c r="Q38" s="4"/>
      <c r="R38" s="4"/>
      <c r="S38" s="4"/>
      <c r="T38" s="4"/>
      <c r="U38" s="4"/>
      <c r="V38" s="4"/>
      <c r="W38" s="4"/>
      <c r="X38" s="4"/>
      <c r="Y38" s="4"/>
      <c r="Z38" s="4"/>
      <c r="AA38" s="4"/>
      <c r="AB38" s="4"/>
      <c r="AC38" s="4"/>
      <c r="AD38" s="4"/>
      <c r="AE38" s="4"/>
      <c r="AF38" s="4"/>
      <c r="AG38" s="4"/>
    </row>
    <row r="39">
      <c r="A39" s="4"/>
      <c r="B39" s="112" t="str">
        <f>if(A39="","",SUMIFS(Agent!$F:$F,Agent!$C:$C,B$1,Agent!$A:$A,$A39))</f>
        <v/>
      </c>
      <c r="C39" s="112" t="str">
        <f>if(A39="","", SUMIFS(Agent!$G:$G,Agent!$C:$C,C$1,Agent!$A:$A,$A39))</f>
        <v/>
      </c>
      <c r="D39" s="113" t="str">
        <f t="shared" si="4"/>
        <v/>
      </c>
      <c r="E39" s="107" t="str">
        <f>if($A39="","",SUMIFS(Agent!$F:$F,Agent!$C:$C,E$1,Agent!$A:$A,$A39))</f>
        <v/>
      </c>
      <c r="F39" s="107" t="str">
        <f>if($A39="","", SUMIFS(Agent!$G:$G,Agent!$C:$C,F$1,Agent!$A:$A,$A39))</f>
        <v/>
      </c>
      <c r="G39" s="108" t="str">
        <f t="shared" si="2"/>
        <v/>
      </c>
      <c r="H39" s="107" t="str">
        <f>if($A39="","",SUMIFS(Agent!$F:$F,Agent!$C:$C,H$1,Agent!$A:$A,$A39))</f>
        <v/>
      </c>
      <c r="I39" s="107" t="str">
        <f>if($A39="","", SUMIFS(Agent!$G:$G,Agent!$C:$C,I$1,Agent!$A:$A,$A39))</f>
        <v/>
      </c>
      <c r="J39" s="108" t="str">
        <f t="shared" si="3"/>
        <v/>
      </c>
      <c r="K39" s="44"/>
      <c r="L39" s="38"/>
      <c r="M39" s="44"/>
      <c r="N39" s="44"/>
      <c r="O39" s="4"/>
      <c r="P39" s="4"/>
      <c r="Q39" s="4"/>
      <c r="R39" s="4"/>
      <c r="S39" s="4"/>
      <c r="T39" s="4"/>
      <c r="U39" s="4"/>
      <c r="V39" s="4"/>
      <c r="W39" s="4"/>
      <c r="X39" s="4"/>
      <c r="Y39" s="4"/>
      <c r="Z39" s="4"/>
      <c r="AA39" s="4"/>
      <c r="AB39" s="4"/>
      <c r="AC39" s="4"/>
      <c r="AD39" s="4"/>
      <c r="AE39" s="4"/>
      <c r="AF39" s="4"/>
      <c r="AG39" s="4"/>
    </row>
    <row r="40">
      <c r="A40" s="4"/>
      <c r="B40" s="112" t="str">
        <f>if(A40="","",SUMIFS(Agent!$F:$F,Agent!$C:$C,B$1,Agent!$A:$A,$A40))</f>
        <v/>
      </c>
      <c r="C40" s="112" t="str">
        <f>if(A40="","", SUMIFS(Agent!$G:$G,Agent!$C:$C,C$1,Agent!$A:$A,$A40))</f>
        <v/>
      </c>
      <c r="D40" s="113" t="str">
        <f t="shared" si="4"/>
        <v/>
      </c>
      <c r="E40" s="107" t="str">
        <f>if($A40="","",SUMIFS(Agent!$F:$F,Agent!$C:$C,E$1,Agent!$A:$A,$A40))</f>
        <v/>
      </c>
      <c r="F40" s="107" t="str">
        <f>if($A40="","", SUMIFS(Agent!$G:$G,Agent!$C:$C,F$1,Agent!$A:$A,$A40))</f>
        <v/>
      </c>
      <c r="G40" s="108" t="str">
        <f t="shared" si="2"/>
        <v/>
      </c>
      <c r="H40" s="107" t="str">
        <f>if($A40="","",SUMIFS(Agent!$F:$F,Agent!$C:$C,H$1,Agent!$A:$A,$A40))</f>
        <v/>
      </c>
      <c r="I40" s="107" t="str">
        <f>if($A40="","", SUMIFS(Agent!$G:$G,Agent!$C:$C,I$1,Agent!$A:$A,$A40))</f>
        <v/>
      </c>
      <c r="J40" s="108" t="str">
        <f t="shared" si="3"/>
        <v/>
      </c>
      <c r="K40" s="44"/>
      <c r="L40" s="44"/>
      <c r="M40" s="44"/>
      <c r="N40" s="44"/>
      <c r="O40" s="4"/>
      <c r="P40" s="4"/>
      <c r="Q40" s="4"/>
      <c r="R40" s="4"/>
      <c r="S40" s="4"/>
      <c r="T40" s="4"/>
      <c r="U40" s="4"/>
      <c r="V40" s="4"/>
      <c r="W40" s="4"/>
      <c r="X40" s="4"/>
      <c r="Y40" s="4"/>
      <c r="Z40" s="4"/>
      <c r="AA40" s="4"/>
      <c r="AB40" s="4"/>
      <c r="AC40" s="4"/>
      <c r="AD40" s="4"/>
      <c r="AE40" s="4"/>
      <c r="AF40" s="4"/>
      <c r="AG40" s="4"/>
    </row>
    <row r="41">
      <c r="A41" s="4"/>
      <c r="B41" s="112" t="str">
        <f>if(A41="","",SUMIFS(Agent!$F:$F,Agent!$C:$C,B$1,Agent!$A:$A,$A41))</f>
        <v/>
      </c>
      <c r="C41" s="112" t="str">
        <f>if(A41="","", SUMIFS(Agent!$G:$G,Agent!$C:$C,C$1,Agent!$A:$A,$A41))</f>
        <v/>
      </c>
      <c r="D41" s="113" t="str">
        <f t="shared" si="4"/>
        <v/>
      </c>
      <c r="E41" s="107" t="str">
        <f>if($A41="","",SUMIFS(Agent!$F:$F,Agent!$C:$C,E$1,Agent!$A:$A,$A41))</f>
        <v/>
      </c>
      <c r="F41" s="107" t="str">
        <f>if($A41="","", SUMIFS(Agent!$G:$G,Agent!$C:$C,F$1,Agent!$A:$A,$A41))</f>
        <v/>
      </c>
      <c r="G41" s="108" t="str">
        <f t="shared" si="2"/>
        <v/>
      </c>
      <c r="H41" s="107" t="str">
        <f>if($A41="","",SUMIFS(Agent!$F:$F,Agent!$C:$C,H$1,Agent!$A:$A,$A41))</f>
        <v/>
      </c>
      <c r="I41" s="107" t="str">
        <f>if($A41="","", SUMIFS(Agent!$G:$G,Agent!$C:$C,I$1,Agent!$A:$A,$A41))</f>
        <v/>
      </c>
      <c r="J41" s="108" t="str">
        <f t="shared" si="3"/>
        <v/>
      </c>
      <c r="K41" s="44"/>
      <c r="L41" s="44"/>
      <c r="M41" s="44"/>
      <c r="N41" s="44"/>
      <c r="O41" s="4"/>
      <c r="P41" s="4"/>
      <c r="Q41" s="4"/>
      <c r="R41" s="4"/>
      <c r="S41" s="4"/>
      <c r="T41" s="4"/>
      <c r="U41" s="4"/>
      <c r="V41" s="4"/>
      <c r="W41" s="4"/>
      <c r="X41" s="4"/>
      <c r="Y41" s="4"/>
      <c r="Z41" s="4"/>
      <c r="AA41" s="4"/>
      <c r="AB41" s="4"/>
      <c r="AC41" s="4"/>
      <c r="AD41" s="4"/>
      <c r="AE41" s="4"/>
      <c r="AF41" s="4"/>
      <c r="AG41" s="4"/>
    </row>
    <row r="42">
      <c r="A42" s="4"/>
      <c r="B42" s="112" t="str">
        <f>if(A42="","",SUMIFS(Agent!$F:$F,Agent!$C:$C,B$1,Agent!$A:$A,$A42))</f>
        <v/>
      </c>
      <c r="C42" s="112" t="str">
        <f>if(A42="","", SUMIFS(Agent!$G:$G,Agent!$C:$C,C$1,Agent!$A:$A,$A42))</f>
        <v/>
      </c>
      <c r="D42" s="113" t="str">
        <f t="shared" si="4"/>
        <v/>
      </c>
      <c r="E42" s="107" t="str">
        <f>if($A42="","",SUMIFS(Agent!$F:$F,Agent!$C:$C,E$1,Agent!$A:$A,$A42))</f>
        <v/>
      </c>
      <c r="F42" s="107" t="str">
        <f>if($A42="","", SUMIFS(Agent!$G:$G,Agent!$C:$C,F$1,Agent!$A:$A,$A42))</f>
        <v/>
      </c>
      <c r="G42" s="108" t="str">
        <f t="shared" si="2"/>
        <v/>
      </c>
      <c r="H42" s="107" t="str">
        <f>if($A42="","",SUMIFS(Agent!$F:$F,Agent!$C:$C,H$1,Agent!$A:$A,$A42))</f>
        <v/>
      </c>
      <c r="I42" s="107" t="str">
        <f>if($A42="","", SUMIFS(Agent!$G:$G,Agent!$C:$C,I$1,Agent!$A:$A,$A42))</f>
        <v/>
      </c>
      <c r="J42" s="108" t="str">
        <f t="shared" si="3"/>
        <v/>
      </c>
      <c r="K42" s="44"/>
      <c r="L42" s="44"/>
      <c r="M42" s="44"/>
      <c r="N42" s="44"/>
      <c r="O42" s="4"/>
      <c r="P42" s="4"/>
      <c r="Q42" s="4"/>
      <c r="R42" s="4"/>
      <c r="S42" s="4"/>
      <c r="T42" s="4"/>
      <c r="U42" s="4"/>
      <c r="V42" s="4"/>
      <c r="W42" s="4"/>
      <c r="X42" s="4"/>
      <c r="Y42" s="4"/>
      <c r="Z42" s="4"/>
      <c r="AA42" s="4"/>
      <c r="AB42" s="4"/>
      <c r="AC42" s="4"/>
      <c r="AD42" s="4"/>
      <c r="AE42" s="4"/>
      <c r="AF42" s="4"/>
      <c r="AG42" s="4"/>
    </row>
    <row r="43">
      <c r="A43" s="4"/>
      <c r="B43" s="112" t="str">
        <f>if(A43="","",SUMIFS(Agent!$F:$F,Agent!$C:$C,B$1,Agent!$A:$A,$A43))</f>
        <v/>
      </c>
      <c r="C43" s="112" t="str">
        <f>if(A43="","", SUMIFS(Agent!$G:$G,Agent!$C:$C,C$1,Agent!$A:$A,$A43))</f>
        <v/>
      </c>
      <c r="D43" s="113" t="str">
        <f t="shared" si="4"/>
        <v/>
      </c>
      <c r="E43" s="107" t="str">
        <f>if($A43="","",SUMIFS(Agent!$F:$F,Agent!$C:$C,E$1,Agent!$A:$A,$A43))</f>
        <v/>
      </c>
      <c r="F43" s="107" t="str">
        <f>if($A43="","", SUMIFS(Agent!$G:$G,Agent!$C:$C,F$1,Agent!$A:$A,$A43))</f>
        <v/>
      </c>
      <c r="G43" s="108" t="str">
        <f t="shared" si="2"/>
        <v/>
      </c>
      <c r="H43" s="107" t="str">
        <f>if($A43="","",SUMIFS(Agent!$F:$F,Agent!$C:$C,H$1,Agent!$A:$A,$A43))</f>
        <v/>
      </c>
      <c r="I43" s="107" t="str">
        <f>if($A43="","", SUMIFS(Agent!$G:$G,Agent!$C:$C,I$1,Agent!$A:$A,$A43))</f>
        <v/>
      </c>
      <c r="J43" s="108" t="str">
        <f t="shared" si="3"/>
        <v/>
      </c>
      <c r="K43" s="44"/>
      <c r="L43" s="44"/>
      <c r="M43" s="44"/>
      <c r="N43" s="44"/>
      <c r="O43" s="4"/>
      <c r="P43" s="4"/>
      <c r="Q43" s="4"/>
      <c r="R43" s="4"/>
      <c r="S43" s="4"/>
      <c r="T43" s="4"/>
      <c r="U43" s="4"/>
      <c r="V43" s="4"/>
      <c r="W43" s="4"/>
      <c r="X43" s="4"/>
      <c r="Y43" s="4"/>
      <c r="Z43" s="4"/>
      <c r="AA43" s="4"/>
      <c r="AB43" s="4"/>
      <c r="AC43" s="4"/>
      <c r="AD43" s="4"/>
      <c r="AE43" s="4"/>
      <c r="AF43" s="4"/>
      <c r="AG43" s="4"/>
    </row>
    <row r="44">
      <c r="A44" s="4"/>
      <c r="B44" s="112" t="str">
        <f>if(A44="","",SUMIFS(Agent!$F:$F,Agent!$C:$C,B$1,Agent!$A:$A,$A44))</f>
        <v/>
      </c>
      <c r="C44" s="112" t="str">
        <f>if(A44="","", SUMIFS(Agent!$G:$G,Agent!$C:$C,C$1,Agent!$A:$A,$A44))</f>
        <v/>
      </c>
      <c r="D44" s="113" t="str">
        <f t="shared" si="4"/>
        <v/>
      </c>
      <c r="E44" s="107" t="str">
        <f>if($A44="","",SUMIFS(Agent!$F:$F,Agent!$C:$C,E$1,Agent!$A:$A,$A44))</f>
        <v/>
      </c>
      <c r="F44" s="107" t="str">
        <f>if($A44="","", SUMIFS(Agent!$G:$G,Agent!$C:$C,F$1,Agent!$A:$A,$A44))</f>
        <v/>
      </c>
      <c r="G44" s="108" t="str">
        <f t="shared" si="2"/>
        <v/>
      </c>
      <c r="H44" s="107" t="str">
        <f>if($A44="","",SUMIFS(Agent!$F:$F,Agent!$C:$C,H$1,Agent!$A:$A,$A44))</f>
        <v/>
      </c>
      <c r="I44" s="107" t="str">
        <f>if($A44="","", SUMIFS(Agent!$G:$G,Agent!$C:$C,I$1,Agent!$A:$A,$A44))</f>
        <v/>
      </c>
      <c r="J44" s="108" t="str">
        <f t="shared" si="3"/>
        <v/>
      </c>
      <c r="K44" s="44"/>
      <c r="L44" s="44"/>
      <c r="M44" s="44"/>
      <c r="N44" s="44"/>
      <c r="O44" s="4"/>
      <c r="P44" s="4"/>
      <c r="Q44" s="4"/>
      <c r="R44" s="4"/>
      <c r="S44" s="4"/>
      <c r="T44" s="4"/>
      <c r="U44" s="4"/>
      <c r="V44" s="4"/>
      <c r="W44" s="4"/>
      <c r="X44" s="4"/>
      <c r="Y44" s="4"/>
      <c r="Z44" s="4"/>
      <c r="AA44" s="4"/>
      <c r="AB44" s="4"/>
      <c r="AC44" s="4"/>
      <c r="AD44" s="4"/>
      <c r="AE44" s="4"/>
      <c r="AF44" s="4"/>
      <c r="AG44" s="4"/>
    </row>
    <row r="45">
      <c r="A45" s="4"/>
      <c r="B45" s="112" t="str">
        <f>if(A45="","",SUMIFS(Agent!$F:$F,Agent!$C:$C,B$1,Agent!$A:$A,$A45))</f>
        <v/>
      </c>
      <c r="C45" s="112" t="str">
        <f>if(A45="","", SUMIFS(Agent!$G:$G,Agent!$C:$C,C$1,Agent!$A:$A,$A45))</f>
        <v/>
      </c>
      <c r="D45" s="113" t="str">
        <f t="shared" si="4"/>
        <v/>
      </c>
      <c r="E45" s="107" t="str">
        <f>if($A45="","",SUMIFS(Agent!$F:$F,Agent!$C:$C,E$1,Agent!$A:$A,$A45))</f>
        <v/>
      </c>
      <c r="F45" s="107" t="str">
        <f>if($A45="","", SUMIFS(Agent!$G:$G,Agent!$C:$C,F$1,Agent!$A:$A,$A45))</f>
        <v/>
      </c>
      <c r="G45" s="108" t="str">
        <f t="shared" si="2"/>
        <v/>
      </c>
      <c r="H45" s="107" t="str">
        <f>if($A45="","",SUMIFS(Agent!$F:$F,Agent!$C:$C,H$1,Agent!$A:$A,$A45))</f>
        <v/>
      </c>
      <c r="I45" s="107" t="str">
        <f>if($A45="","", SUMIFS(Agent!$G:$G,Agent!$C:$C,I$1,Agent!$A:$A,$A45))</f>
        <v/>
      </c>
      <c r="J45" s="108" t="str">
        <f t="shared" si="3"/>
        <v/>
      </c>
      <c r="K45" s="44"/>
      <c r="L45" s="44"/>
      <c r="M45" s="44"/>
      <c r="N45" s="44"/>
      <c r="O45" s="4"/>
      <c r="P45" s="4"/>
      <c r="Q45" s="4"/>
      <c r="R45" s="4"/>
      <c r="S45" s="4"/>
      <c r="T45" s="4"/>
      <c r="U45" s="4"/>
      <c r="V45" s="4"/>
      <c r="W45" s="4"/>
      <c r="X45" s="4"/>
      <c r="Y45" s="4"/>
      <c r="Z45" s="4"/>
      <c r="AA45" s="4"/>
      <c r="AB45" s="4"/>
      <c r="AC45" s="4"/>
      <c r="AD45" s="4"/>
      <c r="AE45" s="4"/>
      <c r="AF45" s="4"/>
      <c r="AG45" s="4"/>
    </row>
    <row r="46">
      <c r="A46" s="4"/>
      <c r="B46" s="112" t="str">
        <f>if(A46="","",SUMIFS(Agent!$F:$F,Agent!$C:$C,B$1,Agent!$A:$A,$A46))</f>
        <v/>
      </c>
      <c r="C46" s="112" t="str">
        <f>if(A46="","", SUMIFS(Agent!$G:$G,Agent!$C:$C,C$1,Agent!$A:$A,$A46))</f>
        <v/>
      </c>
      <c r="D46" s="113" t="str">
        <f t="shared" si="4"/>
        <v/>
      </c>
      <c r="E46" s="107" t="str">
        <f>if($A46="","",SUMIFS(Agent!$F:$F,Agent!$C:$C,E$1,Agent!$A:$A,$A46))</f>
        <v/>
      </c>
      <c r="F46" s="107" t="str">
        <f>if($A46="","", SUMIFS(Agent!$G:$G,Agent!$C:$C,F$1,Agent!$A:$A,$A46))</f>
        <v/>
      </c>
      <c r="G46" s="108" t="str">
        <f t="shared" si="2"/>
        <v/>
      </c>
      <c r="H46" s="107" t="str">
        <f>if($A46="","",SUMIFS(Agent!$F:$F,Agent!$C:$C,H$1,Agent!$A:$A,$A46))</f>
        <v/>
      </c>
      <c r="I46" s="107" t="str">
        <f>if($A46="","", SUMIFS(Agent!$G:$G,Agent!$C:$C,I$1,Agent!$A:$A,$A46))</f>
        <v/>
      </c>
      <c r="J46" s="108" t="str">
        <f t="shared" si="3"/>
        <v/>
      </c>
      <c r="K46" s="44"/>
      <c r="L46" s="44"/>
      <c r="M46" s="44"/>
      <c r="N46" s="44"/>
      <c r="O46" s="4"/>
      <c r="P46" s="4"/>
      <c r="Q46" s="4"/>
      <c r="R46" s="4"/>
      <c r="S46" s="4"/>
      <c r="T46" s="4"/>
      <c r="U46" s="4"/>
      <c r="V46" s="4"/>
      <c r="W46" s="4"/>
      <c r="X46" s="4"/>
      <c r="Y46" s="4"/>
      <c r="Z46" s="4"/>
      <c r="AA46" s="4"/>
      <c r="AB46" s="4"/>
      <c r="AC46" s="4"/>
      <c r="AD46" s="4"/>
      <c r="AE46" s="4"/>
      <c r="AF46" s="4"/>
      <c r="AG46" s="4"/>
    </row>
    <row r="47">
      <c r="A47" s="4"/>
      <c r="B47" s="112" t="str">
        <f>if(A47="","",SUMIFS(Agent!$F:$F,Agent!$C:$C,B$1,Agent!$A:$A,$A47))</f>
        <v/>
      </c>
      <c r="C47" s="112" t="str">
        <f>if(A47="","", SUMIFS(Agent!$G:$G,Agent!$C:$C,C$1,Agent!$A:$A,$A47))</f>
        <v/>
      </c>
      <c r="D47" s="113" t="str">
        <f t="shared" si="4"/>
        <v/>
      </c>
      <c r="E47" s="107" t="str">
        <f>if($A47="","",SUMIFS(Agent!$F:$F,Agent!$C:$C,E$1,Agent!$A:$A,$A47))</f>
        <v/>
      </c>
      <c r="F47" s="107" t="str">
        <f>if($A47="","", SUMIFS(Agent!$G:$G,Agent!$C:$C,F$1,Agent!$A:$A,$A47))</f>
        <v/>
      </c>
      <c r="G47" s="108" t="str">
        <f t="shared" si="2"/>
        <v/>
      </c>
      <c r="H47" s="107" t="str">
        <f>if($A47="","",SUMIFS(Agent!$F:$F,Agent!$C:$C,H$1,Agent!$A:$A,$A47))</f>
        <v/>
      </c>
      <c r="I47" s="107" t="str">
        <f>if($A47="","", SUMIFS(Agent!$G:$G,Agent!$C:$C,I$1,Agent!$A:$A,$A47))</f>
        <v/>
      </c>
      <c r="J47" s="108" t="str">
        <f t="shared" si="3"/>
        <v/>
      </c>
      <c r="K47" s="44"/>
      <c r="L47" s="38"/>
      <c r="M47" s="44"/>
      <c r="N47" s="44"/>
      <c r="O47" s="4"/>
      <c r="P47" s="4"/>
      <c r="Q47" s="4"/>
      <c r="R47" s="4"/>
      <c r="S47" s="4"/>
      <c r="T47" s="4"/>
      <c r="U47" s="4"/>
      <c r="V47" s="4"/>
      <c r="W47" s="4"/>
      <c r="X47" s="4"/>
      <c r="Y47" s="4"/>
      <c r="Z47" s="4"/>
      <c r="AA47" s="4"/>
      <c r="AB47" s="4"/>
      <c r="AC47" s="4"/>
      <c r="AD47" s="4"/>
      <c r="AE47" s="4"/>
      <c r="AF47" s="4"/>
      <c r="AG47" s="4"/>
    </row>
    <row r="48">
      <c r="A48" s="4"/>
      <c r="B48" s="112" t="str">
        <f>if(A48="","",SUMIFS(Agent!$F:$F,Agent!$C:$C,B$1,Agent!$A:$A,$A48))</f>
        <v/>
      </c>
      <c r="C48" s="112" t="str">
        <f>if(A48="","", SUMIFS(Agent!$G:$G,Agent!$C:$C,C$1,Agent!$A:$A,$A48))</f>
        <v/>
      </c>
      <c r="D48" s="113" t="str">
        <f t="shared" si="4"/>
        <v/>
      </c>
      <c r="E48" s="107" t="str">
        <f>if($A48="","",SUMIFS(Agent!$F:$F,Agent!$C:$C,E$1,Agent!$A:$A,$A48))</f>
        <v/>
      </c>
      <c r="F48" s="107" t="str">
        <f>if($A48="","", SUMIFS(Agent!$G:$G,Agent!$C:$C,F$1,Agent!$A:$A,$A48))</f>
        <v/>
      </c>
      <c r="G48" s="108" t="str">
        <f t="shared" si="2"/>
        <v/>
      </c>
      <c r="H48" s="107" t="str">
        <f>if($A48="","",SUMIFS(Agent!$F:$F,Agent!$C:$C,H$1,Agent!$A:$A,$A48))</f>
        <v/>
      </c>
      <c r="I48" s="107" t="str">
        <f>if($A48="","", SUMIFS(Agent!$G:$G,Agent!$C:$C,I$1,Agent!$A:$A,$A48))</f>
        <v/>
      </c>
      <c r="J48" s="108" t="str">
        <f t="shared" si="3"/>
        <v/>
      </c>
      <c r="K48" s="44"/>
      <c r="L48" s="44"/>
      <c r="M48" s="44"/>
      <c r="N48" s="44"/>
      <c r="O48" s="4"/>
      <c r="P48" s="4"/>
      <c r="Q48" s="4"/>
      <c r="R48" s="4"/>
      <c r="S48" s="4"/>
      <c r="T48" s="4"/>
      <c r="U48" s="4"/>
      <c r="V48" s="4"/>
      <c r="W48" s="4"/>
      <c r="X48" s="4"/>
      <c r="Y48" s="4"/>
      <c r="Z48" s="4"/>
      <c r="AA48" s="4"/>
      <c r="AB48" s="4"/>
      <c r="AC48" s="4"/>
      <c r="AD48" s="4"/>
      <c r="AE48" s="4"/>
      <c r="AF48" s="4"/>
      <c r="AG48" s="4"/>
    </row>
    <row r="49">
      <c r="A49" s="4"/>
      <c r="B49" s="112" t="str">
        <f>if(A49="","",SUMIFS(Agent!$F:$F,Agent!$C:$C,B$1,Agent!$A:$A,$A49))</f>
        <v/>
      </c>
      <c r="C49" s="112" t="str">
        <f>if(A49="","", SUMIFS(Agent!$G:$G,Agent!$C:$C,C$1,Agent!$A:$A,$A49))</f>
        <v/>
      </c>
      <c r="D49" s="113" t="str">
        <f t="shared" si="4"/>
        <v/>
      </c>
      <c r="E49" s="107" t="str">
        <f>if($A49="","",SUMIFS(Agent!$F:$F,Agent!$C:$C,E$1,Agent!$A:$A,$A49))</f>
        <v/>
      </c>
      <c r="F49" s="107" t="str">
        <f>if($A49="","", SUMIFS(Agent!$G:$G,Agent!$C:$C,F$1,Agent!$A:$A,$A49))</f>
        <v/>
      </c>
      <c r="G49" s="108" t="str">
        <f t="shared" si="2"/>
        <v/>
      </c>
      <c r="H49" s="107" t="str">
        <f>if($A49="","",SUMIFS(Agent!$F:$F,Agent!$C:$C,H$1,Agent!$A:$A,$A49))</f>
        <v/>
      </c>
      <c r="I49" s="107" t="str">
        <f>if($A49="","", SUMIFS(Agent!$G:$G,Agent!$C:$C,I$1,Agent!$A:$A,$A49))</f>
        <v/>
      </c>
      <c r="J49" s="108" t="str">
        <f t="shared" si="3"/>
        <v/>
      </c>
      <c r="K49" s="44"/>
      <c r="L49" s="38"/>
      <c r="M49" s="44"/>
      <c r="N49" s="44"/>
      <c r="O49" s="4"/>
      <c r="P49" s="4"/>
      <c r="Q49" s="4"/>
      <c r="R49" s="4"/>
      <c r="S49" s="4"/>
      <c r="T49" s="4"/>
      <c r="U49" s="4"/>
      <c r="V49" s="4"/>
      <c r="W49" s="4"/>
      <c r="X49" s="4"/>
      <c r="Y49" s="4"/>
      <c r="Z49" s="4"/>
      <c r="AA49" s="4"/>
      <c r="AB49" s="4"/>
      <c r="AC49" s="4"/>
      <c r="AD49" s="4"/>
      <c r="AE49" s="4"/>
      <c r="AF49" s="4"/>
      <c r="AG49" s="4"/>
    </row>
    <row r="50">
      <c r="A50" s="4"/>
      <c r="B50" s="112" t="str">
        <f>if(A50="","",SUMIFS(Agent!$F:$F,Agent!$C:$C,B$1,Agent!$A:$A,$A50))</f>
        <v/>
      </c>
      <c r="C50" s="112" t="str">
        <f>if(A50="","", SUMIFS(Agent!$G:$G,Agent!$C:$C,C$1,Agent!$A:$A,$A50))</f>
        <v/>
      </c>
      <c r="D50" s="113" t="str">
        <f t="shared" si="4"/>
        <v/>
      </c>
      <c r="E50" s="107" t="str">
        <f>if($A50="","",SUMIFS(Agent!$F:$F,Agent!$C:$C,E$1,Agent!$A:$A,$A50))</f>
        <v/>
      </c>
      <c r="F50" s="107" t="str">
        <f>if($A50="","", SUMIFS(Agent!$G:$G,Agent!$C:$C,F$1,Agent!$A:$A,$A50))</f>
        <v/>
      </c>
      <c r="G50" s="108" t="str">
        <f t="shared" si="2"/>
        <v/>
      </c>
      <c r="H50" s="107" t="str">
        <f>if($A50="","",SUMIFS(Agent!$F:$F,Agent!$C:$C,H$1,Agent!$A:$A,$A50))</f>
        <v/>
      </c>
      <c r="I50" s="107" t="str">
        <f>if($A50="","", SUMIFS(Agent!$G:$G,Agent!$C:$C,I$1,Agent!$A:$A,$A50))</f>
        <v/>
      </c>
      <c r="J50" s="108" t="str">
        <f t="shared" si="3"/>
        <v/>
      </c>
      <c r="K50" s="44"/>
      <c r="L50" s="44"/>
      <c r="M50" s="44"/>
      <c r="N50" s="44"/>
      <c r="O50" s="4"/>
      <c r="P50" s="4"/>
      <c r="Q50" s="4"/>
      <c r="R50" s="4"/>
      <c r="S50" s="4"/>
      <c r="T50" s="4"/>
      <c r="U50" s="4"/>
      <c r="V50" s="4"/>
      <c r="W50" s="4"/>
      <c r="X50" s="4"/>
      <c r="Y50" s="4"/>
      <c r="Z50" s="4"/>
      <c r="AA50" s="4"/>
      <c r="AB50" s="4"/>
      <c r="AC50" s="4"/>
      <c r="AD50" s="4"/>
      <c r="AE50" s="4"/>
      <c r="AF50" s="4"/>
      <c r="AG50" s="4"/>
    </row>
    <row r="51">
      <c r="A51" s="4"/>
      <c r="B51" s="112" t="str">
        <f>if(A51="","",SUMIFS(Agent!$F:$F,Agent!$C:$C,B$1,Agent!$A:$A,$A51))</f>
        <v/>
      </c>
      <c r="C51" s="112" t="str">
        <f>if(A51="","", SUMIFS(Agent!$G:$G,Agent!$C:$C,C$1,Agent!$A:$A,$A51))</f>
        <v/>
      </c>
      <c r="D51" s="113" t="str">
        <f t="shared" si="4"/>
        <v/>
      </c>
      <c r="E51" s="107" t="str">
        <f>if($A51="","",SUMIFS(Agent!$F:$F,Agent!$C:$C,E$1,Agent!$A:$A,$A51))</f>
        <v/>
      </c>
      <c r="F51" s="107" t="str">
        <f>if($A51="","", SUMIFS(Agent!$G:$G,Agent!$C:$C,F$1,Agent!$A:$A,$A51))</f>
        <v/>
      </c>
      <c r="G51" s="108" t="str">
        <f t="shared" si="2"/>
        <v/>
      </c>
      <c r="H51" s="107" t="str">
        <f>if($A51="","",SUMIFS(Agent!$F:$F,Agent!$C:$C,H$1,Agent!$A:$A,$A51))</f>
        <v/>
      </c>
      <c r="I51" s="107" t="str">
        <f>if($A51="","", SUMIFS(Agent!$G:$G,Agent!$C:$C,I$1,Agent!$A:$A,$A51))</f>
        <v/>
      </c>
      <c r="J51" s="108" t="str">
        <f t="shared" si="3"/>
        <v/>
      </c>
      <c r="K51" s="44"/>
      <c r="L51" s="44"/>
      <c r="M51" s="44"/>
      <c r="N51" s="44"/>
      <c r="O51" s="4"/>
      <c r="P51" s="4"/>
      <c r="Q51" s="4"/>
      <c r="R51" s="4"/>
      <c r="S51" s="4"/>
      <c r="T51" s="4"/>
      <c r="U51" s="4"/>
      <c r="V51" s="4"/>
      <c r="W51" s="4"/>
      <c r="X51" s="4"/>
      <c r="Y51" s="4"/>
      <c r="Z51" s="4"/>
      <c r="AA51" s="4"/>
      <c r="AB51" s="4"/>
      <c r="AC51" s="4"/>
      <c r="AD51" s="4"/>
      <c r="AE51" s="4"/>
      <c r="AF51" s="4"/>
      <c r="AG51" s="4"/>
    </row>
    <row r="52">
      <c r="A52" s="4"/>
      <c r="B52" s="112" t="str">
        <f>if(A52="","",SUMIFS(Agent!$F:$F,Agent!$C:$C,B$1,Agent!$A:$A,$A52))</f>
        <v/>
      </c>
      <c r="C52" s="112" t="str">
        <f>if(A52="","", SUMIFS(Agent!$G:$G,Agent!$C:$C,C$1,Agent!$A:$A,$A52))</f>
        <v/>
      </c>
      <c r="D52" s="113" t="str">
        <f t="shared" si="4"/>
        <v/>
      </c>
      <c r="E52" s="107" t="str">
        <f>if($A52="","",SUMIFS(Agent!$F:$F,Agent!$C:$C,E$1,Agent!$A:$A,$A52))</f>
        <v/>
      </c>
      <c r="F52" s="107" t="str">
        <f>if($A52="","", SUMIFS(Agent!$G:$G,Agent!$C:$C,F$1,Agent!$A:$A,$A52))</f>
        <v/>
      </c>
      <c r="G52" s="108" t="str">
        <f t="shared" si="2"/>
        <v/>
      </c>
      <c r="H52" s="107" t="str">
        <f>if($A52="","",SUMIFS(Agent!$F:$F,Agent!$C:$C,H$1,Agent!$A:$A,$A52))</f>
        <v/>
      </c>
      <c r="I52" s="107" t="str">
        <f>if($A52="","", SUMIFS(Agent!$G:$G,Agent!$C:$C,I$1,Agent!$A:$A,$A52))</f>
        <v/>
      </c>
      <c r="J52" s="108" t="str">
        <f t="shared" si="3"/>
        <v/>
      </c>
      <c r="K52" s="44"/>
      <c r="L52" s="38"/>
      <c r="M52" s="44"/>
      <c r="N52" s="44"/>
      <c r="O52" s="4"/>
      <c r="P52" s="4"/>
      <c r="Q52" s="4"/>
      <c r="R52" s="4"/>
      <c r="S52" s="4"/>
      <c r="T52" s="4"/>
      <c r="U52" s="4"/>
      <c r="V52" s="4"/>
      <c r="W52" s="4"/>
      <c r="X52" s="4"/>
      <c r="Y52" s="4"/>
      <c r="Z52" s="4"/>
      <c r="AA52" s="4"/>
      <c r="AB52" s="4"/>
      <c r="AC52" s="4"/>
      <c r="AD52" s="4"/>
      <c r="AE52" s="4"/>
      <c r="AF52" s="4"/>
      <c r="AG52" s="4"/>
    </row>
    <row r="53">
      <c r="A53" s="4"/>
      <c r="B53" s="112" t="str">
        <f>if(A53="","",SUMIFS(Agent!$F:$F,Agent!$C:$C,B$1,Agent!$A:$A,$A53))</f>
        <v/>
      </c>
      <c r="C53" s="112" t="str">
        <f>if(A53="","", SUMIFS(Agent!$G:$G,Agent!$C:$C,C$1,Agent!$A:$A,$A53))</f>
        <v/>
      </c>
      <c r="D53" s="113" t="str">
        <f t="shared" si="4"/>
        <v/>
      </c>
      <c r="E53" s="107" t="str">
        <f>if($A53="","",SUMIFS(Agent!$F:$F,Agent!$C:$C,E$1,Agent!$A:$A,$A53))</f>
        <v/>
      </c>
      <c r="F53" s="107" t="str">
        <f>if($A53="","", SUMIFS(Agent!$G:$G,Agent!$C:$C,F$1,Agent!$A:$A,$A53))</f>
        <v/>
      </c>
      <c r="G53" s="108" t="str">
        <f t="shared" si="2"/>
        <v/>
      </c>
      <c r="H53" s="107" t="str">
        <f>if($A53="","",SUMIFS(Agent!$F:$F,Agent!$C:$C,H$1,Agent!$A:$A,$A53))</f>
        <v/>
      </c>
      <c r="I53" s="107" t="str">
        <f>if($A53="","", SUMIFS(Agent!$G:$G,Agent!$C:$C,I$1,Agent!$A:$A,$A53))</f>
        <v/>
      </c>
      <c r="J53" s="108" t="str">
        <f t="shared" si="3"/>
        <v/>
      </c>
      <c r="K53" s="44"/>
      <c r="L53" s="44"/>
      <c r="M53" s="44"/>
      <c r="N53" s="44"/>
      <c r="O53" s="4"/>
      <c r="P53" s="4"/>
      <c r="Q53" s="4"/>
      <c r="R53" s="4"/>
      <c r="S53" s="4"/>
      <c r="T53" s="4"/>
      <c r="U53" s="4"/>
      <c r="V53" s="4"/>
      <c r="W53" s="4"/>
      <c r="X53" s="4"/>
      <c r="Y53" s="4"/>
      <c r="Z53" s="4"/>
      <c r="AA53" s="4"/>
      <c r="AB53" s="4"/>
      <c r="AC53" s="4"/>
      <c r="AD53" s="4"/>
      <c r="AE53" s="4"/>
      <c r="AF53" s="4"/>
      <c r="AG53" s="4"/>
    </row>
    <row r="54">
      <c r="A54" s="4"/>
      <c r="B54" s="112" t="str">
        <f>if(A54="","",SUMIFS(Agent!$F:$F,Agent!$C:$C,B$1,Agent!$A:$A,$A54))</f>
        <v/>
      </c>
      <c r="C54" s="112" t="str">
        <f>if(A54="","", SUMIFS(Agent!$G:$G,Agent!$C:$C,C$1,Agent!$A:$A,$A54))</f>
        <v/>
      </c>
      <c r="D54" s="113" t="str">
        <f t="shared" si="4"/>
        <v/>
      </c>
      <c r="E54" s="107" t="str">
        <f>if($A54="","",SUMIFS(Agent!$F:$F,Agent!$C:$C,E$1,Agent!$A:$A,$A54))</f>
        <v/>
      </c>
      <c r="F54" s="107" t="str">
        <f>if($A54="","", SUMIFS(Agent!$G:$G,Agent!$C:$C,F$1,Agent!$A:$A,$A54))</f>
        <v/>
      </c>
      <c r="G54" s="108" t="str">
        <f t="shared" si="2"/>
        <v/>
      </c>
      <c r="H54" s="107" t="str">
        <f>if($A54="","",SUMIFS(Agent!$F:$F,Agent!$C:$C,H$1,Agent!$A:$A,$A54))</f>
        <v/>
      </c>
      <c r="I54" s="107" t="str">
        <f>if($A54="","", SUMIFS(Agent!$G:$G,Agent!$C:$C,I$1,Agent!$A:$A,$A54))</f>
        <v/>
      </c>
      <c r="J54" s="108" t="str">
        <f t="shared" si="3"/>
        <v/>
      </c>
      <c r="K54" s="44"/>
      <c r="L54" s="44"/>
      <c r="M54" s="44"/>
      <c r="N54" s="44"/>
      <c r="O54" s="4"/>
      <c r="P54" s="4"/>
      <c r="Q54" s="4"/>
      <c r="R54" s="4"/>
      <c r="S54" s="4"/>
      <c r="T54" s="4"/>
      <c r="U54" s="4"/>
      <c r="V54" s="4"/>
      <c r="W54" s="4"/>
      <c r="X54" s="4"/>
      <c r="Y54" s="4"/>
      <c r="Z54" s="4"/>
      <c r="AA54" s="4"/>
      <c r="AB54" s="4"/>
      <c r="AC54" s="4"/>
      <c r="AD54" s="4"/>
      <c r="AE54" s="4"/>
      <c r="AF54" s="4"/>
      <c r="AG54" s="4"/>
    </row>
    <row r="55">
      <c r="A55" s="4"/>
      <c r="B55" s="112" t="str">
        <f>if(A55="","",SUMIFS(Agent!$F:$F,Agent!$C:$C,B$1,Agent!$A:$A,$A55))</f>
        <v/>
      </c>
      <c r="C55" s="112" t="str">
        <f>if(A55="","", SUMIFS(Agent!$G:$G,Agent!$C:$C,C$1,Agent!$A:$A,$A55))</f>
        <v/>
      </c>
      <c r="D55" s="113" t="str">
        <f t="shared" si="4"/>
        <v/>
      </c>
      <c r="E55" s="107" t="str">
        <f>if($A55="","",SUMIFS(Agent!$F:$F,Agent!$C:$C,E$1,Agent!$A:$A,$A55))</f>
        <v/>
      </c>
      <c r="F55" s="107" t="str">
        <f>if($A55="","", SUMIFS(Agent!$G:$G,Agent!$C:$C,F$1,Agent!$A:$A,$A55))</f>
        <v/>
      </c>
      <c r="G55" s="108" t="str">
        <f t="shared" si="2"/>
        <v/>
      </c>
      <c r="H55" s="107" t="str">
        <f>if($A55="","",SUMIFS(Agent!$F:$F,Agent!$C:$C,H$1,Agent!$A:$A,$A55))</f>
        <v/>
      </c>
      <c r="I55" s="107" t="str">
        <f>if($A55="","", SUMIFS(Agent!$G:$G,Agent!$C:$C,I$1,Agent!$A:$A,$A55))</f>
        <v/>
      </c>
      <c r="J55" s="108" t="str">
        <f t="shared" si="3"/>
        <v/>
      </c>
      <c r="K55" s="44"/>
      <c r="L55" s="44"/>
      <c r="M55" s="44"/>
      <c r="N55" s="44"/>
      <c r="O55" s="4"/>
      <c r="P55" s="4"/>
      <c r="Q55" s="4"/>
      <c r="R55" s="4"/>
      <c r="S55" s="4"/>
      <c r="T55" s="4"/>
      <c r="U55" s="4"/>
      <c r="V55" s="4"/>
      <c r="W55" s="4"/>
      <c r="X55" s="4"/>
      <c r="Y55" s="4"/>
      <c r="Z55" s="4"/>
      <c r="AA55" s="4"/>
      <c r="AB55" s="4"/>
      <c r="AC55" s="4"/>
      <c r="AD55" s="4"/>
      <c r="AE55" s="4"/>
      <c r="AF55" s="4"/>
      <c r="AG55" s="4"/>
    </row>
    <row r="56">
      <c r="A56" s="4"/>
      <c r="B56" s="112" t="str">
        <f>if(A56="","",SUMIFS(Agent!$F:$F,Agent!$C:$C,B$1,Agent!$A:$A,$A56))</f>
        <v/>
      </c>
      <c r="C56" s="112" t="str">
        <f>if(A56="","", SUMIFS(Agent!$G:$G,Agent!$C:$C,C$1,Agent!$A:$A,$A56))</f>
        <v/>
      </c>
      <c r="D56" s="113" t="str">
        <f t="shared" si="4"/>
        <v/>
      </c>
      <c r="E56" s="107" t="str">
        <f>if($A56="","",SUMIFS(Agent!$F:$F,Agent!$C:$C,E$1,Agent!$A:$A,$A56))</f>
        <v/>
      </c>
      <c r="F56" s="107" t="str">
        <f>if($A56="","", SUMIFS(Agent!$G:$G,Agent!$C:$C,F$1,Agent!$A:$A,$A56))</f>
        <v/>
      </c>
      <c r="G56" s="108" t="str">
        <f t="shared" si="2"/>
        <v/>
      </c>
      <c r="H56" s="107" t="str">
        <f>if($A56="","",SUMIFS(Agent!$F:$F,Agent!$C:$C,H$1,Agent!$A:$A,$A56))</f>
        <v/>
      </c>
      <c r="I56" s="107" t="str">
        <f>if($A56="","", SUMIFS(Agent!$G:$G,Agent!$C:$C,I$1,Agent!$A:$A,$A56))</f>
        <v/>
      </c>
      <c r="J56" s="108" t="str">
        <f t="shared" si="3"/>
        <v/>
      </c>
      <c r="K56" s="44"/>
      <c r="L56" s="44"/>
      <c r="M56" s="44"/>
      <c r="N56" s="44"/>
      <c r="O56" s="4"/>
      <c r="P56" s="4"/>
      <c r="Q56" s="4"/>
      <c r="R56" s="4"/>
      <c r="S56" s="4"/>
      <c r="T56" s="4"/>
      <c r="U56" s="4"/>
      <c r="V56" s="4"/>
      <c r="W56" s="4"/>
      <c r="X56" s="4"/>
      <c r="Y56" s="4"/>
      <c r="Z56" s="4"/>
      <c r="AA56" s="4"/>
      <c r="AB56" s="4"/>
      <c r="AC56" s="4"/>
      <c r="AD56" s="4"/>
      <c r="AE56" s="4"/>
      <c r="AF56" s="4"/>
      <c r="AG56" s="4"/>
    </row>
    <row r="57">
      <c r="A57" s="4"/>
      <c r="B57" s="112" t="str">
        <f>if(A57="","",SUMIFS(Agent!$F:$F,Agent!$C:$C,B$1,Agent!$A:$A,$A57))</f>
        <v/>
      </c>
      <c r="C57" s="112" t="str">
        <f>if(A57="","", SUMIFS(Agent!$G:$G,Agent!$C:$C,C$1,Agent!$A:$A,$A57))</f>
        <v/>
      </c>
      <c r="D57" s="113" t="str">
        <f t="shared" si="4"/>
        <v/>
      </c>
      <c r="E57" s="107" t="str">
        <f>if($A57="","",SUMIFS(Agent!$F:$F,Agent!$C:$C,E$1,Agent!$A:$A,$A57))</f>
        <v/>
      </c>
      <c r="F57" s="107" t="str">
        <f>if($A57="","", SUMIFS(Agent!$G:$G,Agent!$C:$C,F$1,Agent!$A:$A,$A57))</f>
        <v/>
      </c>
      <c r="G57" s="108" t="str">
        <f t="shared" si="2"/>
        <v/>
      </c>
      <c r="H57" s="107" t="str">
        <f>if($A57="","",SUMIFS(Agent!$F:$F,Agent!$C:$C,H$1,Agent!$A:$A,$A57))</f>
        <v/>
      </c>
      <c r="I57" s="107" t="str">
        <f>if($A57="","", SUMIFS(Agent!$G:$G,Agent!$C:$C,I$1,Agent!$A:$A,$A57))</f>
        <v/>
      </c>
      <c r="J57" s="108" t="str">
        <f t="shared" si="3"/>
        <v/>
      </c>
      <c r="K57" s="44"/>
      <c r="L57" s="44"/>
      <c r="M57" s="44"/>
      <c r="N57" s="44"/>
      <c r="O57" s="4"/>
      <c r="P57" s="4"/>
      <c r="Q57" s="4"/>
      <c r="R57" s="4"/>
      <c r="S57" s="4"/>
      <c r="T57" s="4"/>
      <c r="U57" s="4"/>
      <c r="V57" s="4"/>
      <c r="W57" s="4"/>
      <c r="X57" s="4"/>
      <c r="Y57" s="4"/>
      <c r="Z57" s="4"/>
      <c r="AA57" s="4"/>
      <c r="AB57" s="4"/>
      <c r="AC57" s="4"/>
      <c r="AD57" s="4"/>
      <c r="AE57" s="4"/>
      <c r="AF57" s="4"/>
      <c r="AG57" s="4"/>
    </row>
    <row r="58">
      <c r="A58" s="4"/>
      <c r="B58" s="112" t="str">
        <f>if(A58="","",SUMIFS(Agent!$F:$F,Agent!$C:$C,B$1,Agent!$A:$A,$A58))</f>
        <v/>
      </c>
      <c r="C58" s="112" t="str">
        <f>if(A58="","", SUMIFS(Agent!$G:$G,Agent!$C:$C,C$1,Agent!$A:$A,$A58))</f>
        <v/>
      </c>
      <c r="D58" s="113" t="str">
        <f t="shared" si="4"/>
        <v/>
      </c>
      <c r="E58" s="107" t="str">
        <f>if($A58="","",SUMIFS(Agent!$F:$F,Agent!$C:$C,E$1,Agent!$A:$A,$A58))</f>
        <v/>
      </c>
      <c r="F58" s="107" t="str">
        <f>if($A58="","", SUMIFS(Agent!$G:$G,Agent!$C:$C,F$1,Agent!$A:$A,$A58))</f>
        <v/>
      </c>
      <c r="G58" s="108" t="str">
        <f t="shared" si="2"/>
        <v/>
      </c>
      <c r="H58" s="107" t="str">
        <f>if($A58="","",SUMIFS(Agent!$F:$F,Agent!$C:$C,H$1,Agent!$A:$A,$A58))</f>
        <v/>
      </c>
      <c r="I58" s="107" t="str">
        <f>if($A58="","", SUMIFS(Agent!$G:$G,Agent!$C:$C,I$1,Agent!$A:$A,$A58))</f>
        <v/>
      </c>
      <c r="J58" s="108" t="str">
        <f t="shared" si="3"/>
        <v/>
      </c>
      <c r="K58" s="44"/>
      <c r="L58" s="38"/>
      <c r="M58" s="44"/>
      <c r="N58" s="44"/>
      <c r="O58" s="4"/>
      <c r="P58" s="4"/>
      <c r="Q58" s="4"/>
      <c r="R58" s="4"/>
      <c r="S58" s="4"/>
      <c r="T58" s="4"/>
      <c r="U58" s="4"/>
      <c r="V58" s="4"/>
      <c r="W58" s="4"/>
      <c r="X58" s="4"/>
      <c r="Y58" s="4"/>
      <c r="Z58" s="4"/>
      <c r="AA58" s="4"/>
      <c r="AB58" s="4"/>
      <c r="AC58" s="4"/>
      <c r="AD58" s="4"/>
      <c r="AE58" s="4"/>
      <c r="AF58" s="4"/>
      <c r="AG58" s="4"/>
    </row>
    <row r="59">
      <c r="A59" s="4"/>
      <c r="B59" s="112" t="str">
        <f>if(A59="","",SUMIFS(Agent!$F:$F,Agent!$C:$C,B$1,Agent!$A:$A,$A59))</f>
        <v/>
      </c>
      <c r="C59" s="112" t="str">
        <f>if(A59="","", SUMIFS(Agent!$G:$G,Agent!$C:$C,C$1,Agent!$A:$A,$A59))</f>
        <v/>
      </c>
      <c r="D59" s="113" t="str">
        <f t="shared" si="4"/>
        <v/>
      </c>
      <c r="E59" s="107" t="str">
        <f>if($A59="","",SUMIFS(Agent!$F:$F,Agent!$C:$C,E$1,Agent!$A:$A,$A59))</f>
        <v/>
      </c>
      <c r="F59" s="107" t="str">
        <f>if($A59="","", SUMIFS(Agent!$G:$G,Agent!$C:$C,F$1,Agent!$A:$A,$A59))</f>
        <v/>
      </c>
      <c r="G59" s="108" t="str">
        <f t="shared" si="2"/>
        <v/>
      </c>
      <c r="H59" s="107" t="str">
        <f>if($A59="","",SUMIFS(Agent!$F:$F,Agent!$C:$C,H$1,Agent!$A:$A,$A59))</f>
        <v/>
      </c>
      <c r="I59" s="107" t="str">
        <f>if($A59="","", SUMIFS(Agent!$G:$G,Agent!$C:$C,I$1,Agent!$A:$A,$A59))</f>
        <v/>
      </c>
      <c r="J59" s="108" t="str">
        <f t="shared" si="3"/>
        <v/>
      </c>
      <c r="K59" s="44"/>
      <c r="L59" s="44"/>
      <c r="M59" s="44"/>
      <c r="N59" s="44"/>
      <c r="O59" s="4"/>
      <c r="P59" s="4"/>
      <c r="Q59" s="4"/>
      <c r="R59" s="4"/>
      <c r="S59" s="4"/>
      <c r="T59" s="4"/>
      <c r="U59" s="4"/>
      <c r="V59" s="4"/>
      <c r="W59" s="4"/>
      <c r="X59" s="4"/>
      <c r="Y59" s="4"/>
      <c r="Z59" s="4"/>
      <c r="AA59" s="4"/>
      <c r="AB59" s="4"/>
      <c r="AC59" s="4"/>
      <c r="AD59" s="4"/>
      <c r="AE59" s="4"/>
      <c r="AF59" s="4"/>
      <c r="AG59" s="4"/>
    </row>
    <row r="60">
      <c r="A60" s="4"/>
      <c r="B60" s="112" t="str">
        <f>if(A60="","",SUMIFS(Agent!$F:$F,Agent!$C:$C,B$1,Agent!$A:$A,$A60))</f>
        <v/>
      </c>
      <c r="C60" s="112" t="str">
        <f>if(A60="","", SUMIFS(Agent!$G:$G,Agent!$C:$C,C$1,Agent!$A:$A,$A60))</f>
        <v/>
      </c>
      <c r="D60" s="113" t="str">
        <f t="shared" si="4"/>
        <v/>
      </c>
      <c r="E60" s="107" t="str">
        <f>if($A60="","",SUMIFS(Agent!$F:$F,Agent!$C:$C,E$1,Agent!$A:$A,$A60))</f>
        <v/>
      </c>
      <c r="F60" s="107" t="str">
        <f>if($A60="","", SUMIFS(Agent!$G:$G,Agent!$C:$C,F$1,Agent!$A:$A,$A60))</f>
        <v/>
      </c>
      <c r="G60" s="108" t="str">
        <f t="shared" si="2"/>
        <v/>
      </c>
      <c r="H60" s="107" t="str">
        <f>if($A60="","",SUMIFS(Agent!$F:$F,Agent!$C:$C,H$1,Agent!$A:$A,$A60))</f>
        <v/>
      </c>
      <c r="I60" s="107" t="str">
        <f>if($A60="","", SUMIFS(Agent!$G:$G,Agent!$C:$C,I$1,Agent!$A:$A,$A60))</f>
        <v/>
      </c>
      <c r="J60" s="108" t="str">
        <f t="shared" si="3"/>
        <v/>
      </c>
      <c r="K60" s="44"/>
      <c r="L60" s="38"/>
      <c r="M60" s="44"/>
      <c r="N60" s="44"/>
      <c r="O60" s="4"/>
      <c r="P60" s="4"/>
      <c r="Q60" s="4"/>
      <c r="R60" s="4"/>
      <c r="S60" s="4"/>
      <c r="T60" s="4"/>
      <c r="U60" s="4"/>
      <c r="V60" s="4"/>
      <c r="W60" s="4"/>
      <c r="X60" s="4"/>
      <c r="Y60" s="4"/>
      <c r="Z60" s="4"/>
      <c r="AA60" s="4"/>
      <c r="AB60" s="4"/>
      <c r="AC60" s="4"/>
      <c r="AD60" s="4"/>
      <c r="AE60" s="4"/>
      <c r="AF60" s="4"/>
      <c r="AG60" s="4"/>
    </row>
    <row r="61">
      <c r="A61" s="4"/>
      <c r="B61" s="112" t="str">
        <f>if(A61="","",SUMIFS(Agent!$F:$F,Agent!$C:$C,B$1,Agent!$A:$A,$A61))</f>
        <v/>
      </c>
      <c r="C61" s="112" t="str">
        <f>if(A61="","", SUMIFS(Agent!$G:$G,Agent!$C:$C,C$1,Agent!$A:$A,$A61))</f>
        <v/>
      </c>
      <c r="D61" s="113" t="str">
        <f t="shared" si="4"/>
        <v/>
      </c>
      <c r="E61" s="107" t="str">
        <f>if($A61="","",SUMIFS(Agent!$F:$F,Agent!$C:$C,E$1,Agent!$A:$A,$A61))</f>
        <v/>
      </c>
      <c r="F61" s="107" t="str">
        <f>if($A61="","", SUMIFS(Agent!$G:$G,Agent!$C:$C,F$1,Agent!$A:$A,$A61))</f>
        <v/>
      </c>
      <c r="G61" s="108" t="str">
        <f t="shared" si="2"/>
        <v/>
      </c>
      <c r="H61" s="107" t="str">
        <f>if($A61="","",SUMIFS(Agent!$F:$F,Agent!$C:$C,H$1,Agent!$A:$A,$A61))</f>
        <v/>
      </c>
      <c r="I61" s="107" t="str">
        <f>if($A61="","", SUMIFS(Agent!$G:$G,Agent!$C:$C,I$1,Agent!$A:$A,$A61))</f>
        <v/>
      </c>
      <c r="J61" s="108" t="str">
        <f t="shared" si="3"/>
        <v/>
      </c>
      <c r="K61" s="44"/>
      <c r="L61" s="38"/>
      <c r="M61" s="44"/>
      <c r="N61" s="44"/>
      <c r="O61" s="4"/>
      <c r="P61" s="4"/>
      <c r="Q61" s="4"/>
      <c r="R61" s="4"/>
      <c r="S61" s="4"/>
      <c r="T61" s="4"/>
      <c r="U61" s="4"/>
      <c r="V61" s="4"/>
      <c r="W61" s="4"/>
      <c r="X61" s="4"/>
      <c r="Y61" s="4"/>
      <c r="Z61" s="4"/>
      <c r="AA61" s="4"/>
      <c r="AB61" s="4"/>
      <c r="AC61" s="4"/>
      <c r="AD61" s="4"/>
      <c r="AE61" s="4"/>
      <c r="AF61" s="4"/>
      <c r="AG61" s="4"/>
    </row>
    <row r="62">
      <c r="A62" s="4"/>
      <c r="B62" s="112" t="str">
        <f>if(A62="","",SUMIFS(Agent!$F:$F,Agent!$C:$C,B$1,Agent!$A:$A,$A62))</f>
        <v/>
      </c>
      <c r="C62" s="112" t="str">
        <f>if(A62="","", SUMIFS(Agent!$G:$G,Agent!$C:$C,C$1,Agent!$A:$A,$A62))</f>
        <v/>
      </c>
      <c r="D62" s="113" t="str">
        <f t="shared" si="4"/>
        <v/>
      </c>
      <c r="E62" s="107" t="str">
        <f>if($A62="","",SUMIFS(Agent!$F:$F,Agent!$C:$C,E$1,Agent!$A:$A,$A62))</f>
        <v/>
      </c>
      <c r="F62" s="107" t="str">
        <f>if($A62="","", SUMIFS(Agent!$G:$G,Agent!$C:$C,F$1,Agent!$A:$A,$A62))</f>
        <v/>
      </c>
      <c r="G62" s="108" t="str">
        <f t="shared" si="2"/>
        <v/>
      </c>
      <c r="H62" s="107" t="str">
        <f>if($A62="","",SUMIFS(Agent!$F:$F,Agent!$C:$C,H$1,Agent!$A:$A,$A62))</f>
        <v/>
      </c>
      <c r="I62" s="107" t="str">
        <f>if($A62="","", SUMIFS(Agent!$G:$G,Agent!$C:$C,I$1,Agent!$A:$A,$A62))</f>
        <v/>
      </c>
      <c r="J62" s="108" t="str">
        <f t="shared" si="3"/>
        <v/>
      </c>
      <c r="K62" s="44"/>
      <c r="L62" s="38"/>
      <c r="M62" s="44"/>
      <c r="N62" s="44"/>
      <c r="O62" s="4"/>
      <c r="P62" s="4"/>
      <c r="Q62" s="4"/>
      <c r="R62" s="4"/>
      <c r="S62" s="4"/>
      <c r="T62" s="4"/>
      <c r="U62" s="4"/>
      <c r="V62" s="4"/>
      <c r="W62" s="4"/>
      <c r="X62" s="4"/>
      <c r="Y62" s="4"/>
      <c r="Z62" s="4"/>
      <c r="AA62" s="4"/>
      <c r="AB62" s="4"/>
      <c r="AC62" s="4"/>
      <c r="AD62" s="4"/>
      <c r="AE62" s="4"/>
      <c r="AF62" s="4"/>
      <c r="AG62" s="4"/>
    </row>
    <row r="63">
      <c r="A63" s="4"/>
      <c r="B63" s="112" t="str">
        <f>if(A63="","",SUMIFS(Agent!$F:$F,Agent!$C:$C,B$1,Agent!$A:$A,$A63))</f>
        <v/>
      </c>
      <c r="C63" s="112" t="str">
        <f>if(A63="","", SUMIFS(Agent!$G:$G,Agent!$C:$C,C$1,Agent!$A:$A,$A63))</f>
        <v/>
      </c>
      <c r="D63" s="113" t="str">
        <f t="shared" si="4"/>
        <v/>
      </c>
      <c r="E63" s="107" t="str">
        <f>if($A63="","",SUMIFS(Agent!$F:$F,Agent!$C:$C,E$1,Agent!$A:$A,$A63))</f>
        <v/>
      </c>
      <c r="F63" s="107" t="str">
        <f>if($A63="","", SUMIFS(Agent!$G:$G,Agent!$C:$C,F$1,Agent!$A:$A,$A63))</f>
        <v/>
      </c>
      <c r="G63" s="108" t="str">
        <f t="shared" si="2"/>
        <v/>
      </c>
      <c r="H63" s="107" t="str">
        <f>if($A63="","",SUMIFS(Agent!$F:$F,Agent!$C:$C,H$1,Agent!$A:$A,$A63))</f>
        <v/>
      </c>
      <c r="I63" s="107" t="str">
        <f>if($A63="","", SUMIFS(Agent!$G:$G,Agent!$C:$C,I$1,Agent!$A:$A,$A63))</f>
        <v/>
      </c>
      <c r="J63" s="108" t="str">
        <f t="shared" si="3"/>
        <v/>
      </c>
      <c r="K63" s="44"/>
      <c r="L63" s="44"/>
      <c r="M63" s="44"/>
      <c r="N63" s="44"/>
      <c r="O63" s="4"/>
      <c r="P63" s="4"/>
      <c r="Q63" s="4"/>
      <c r="R63" s="4"/>
      <c r="S63" s="4"/>
      <c r="T63" s="4"/>
      <c r="U63" s="4"/>
      <c r="V63" s="4"/>
      <c r="W63" s="4"/>
      <c r="X63" s="4"/>
      <c r="Y63" s="4"/>
      <c r="Z63" s="4"/>
      <c r="AA63" s="4"/>
      <c r="AB63" s="4"/>
      <c r="AC63" s="4"/>
      <c r="AD63" s="4"/>
      <c r="AE63" s="4"/>
      <c r="AF63" s="4"/>
      <c r="AG63" s="4"/>
    </row>
    <row r="64">
      <c r="A64" s="4"/>
      <c r="B64" s="112" t="str">
        <f>if(A64="","",SUMIFS(Agent!$F:$F,Agent!$C:$C,B$1,Agent!$A:$A,$A64))</f>
        <v/>
      </c>
      <c r="C64" s="112" t="str">
        <f>if(A64="","", SUMIFS(Agent!$G:$G,Agent!$C:$C,C$1,Agent!$A:$A,$A64))</f>
        <v/>
      </c>
      <c r="D64" s="113" t="str">
        <f t="shared" si="4"/>
        <v/>
      </c>
      <c r="E64" s="107" t="str">
        <f>if($A64="","",SUMIFS(Agent!$F:$F,Agent!$C:$C,E$1,Agent!$A:$A,$A64))</f>
        <v/>
      </c>
      <c r="F64" s="107" t="str">
        <f>if($A64="","", SUMIFS(Agent!$G:$G,Agent!$C:$C,F$1,Agent!$A:$A,$A64))</f>
        <v/>
      </c>
      <c r="G64" s="108" t="str">
        <f t="shared" si="2"/>
        <v/>
      </c>
      <c r="H64" s="107" t="str">
        <f>if($A64="","",SUMIFS(Agent!$F:$F,Agent!$C:$C,H$1,Agent!$A:$A,$A64))</f>
        <v/>
      </c>
      <c r="I64" s="107" t="str">
        <f>if($A64="","", SUMIFS(Agent!$G:$G,Agent!$C:$C,I$1,Agent!$A:$A,$A64))</f>
        <v/>
      </c>
      <c r="J64" s="108" t="str">
        <f t="shared" si="3"/>
        <v/>
      </c>
      <c r="K64" s="44"/>
      <c r="L64" s="44"/>
      <c r="M64" s="44"/>
      <c r="N64" s="44"/>
      <c r="O64" s="4"/>
      <c r="P64" s="4"/>
      <c r="Q64" s="4"/>
      <c r="R64" s="4"/>
      <c r="S64" s="4"/>
      <c r="T64" s="4"/>
      <c r="U64" s="4"/>
      <c r="V64" s="4"/>
      <c r="W64" s="4"/>
      <c r="X64" s="4"/>
      <c r="Y64" s="4"/>
      <c r="Z64" s="4"/>
      <c r="AA64" s="4"/>
      <c r="AB64" s="4"/>
      <c r="AC64" s="4"/>
      <c r="AD64" s="4"/>
      <c r="AE64" s="4"/>
      <c r="AF64" s="4"/>
      <c r="AG64" s="4"/>
    </row>
    <row r="65">
      <c r="A65" s="4"/>
      <c r="B65" s="112" t="str">
        <f>if(A65="","",SUMIFS(Agent!$F:$F,Agent!$C:$C,B$1,Agent!$A:$A,$A65))</f>
        <v/>
      </c>
      <c r="C65" s="112" t="str">
        <f>if(A65="","", SUMIFS(Agent!$G:$G,Agent!$C:$C,C$1,Agent!$A:$A,$A65))</f>
        <v/>
      </c>
      <c r="D65" s="113" t="str">
        <f t="shared" si="4"/>
        <v/>
      </c>
      <c r="E65" s="107" t="str">
        <f>if($A65="","",SUMIFS(Agent!$F:$F,Agent!$C:$C,E$1,Agent!$A:$A,$A65))</f>
        <v/>
      </c>
      <c r="F65" s="107" t="str">
        <f>if($A65="","", SUMIFS(Agent!$G:$G,Agent!$C:$C,F$1,Agent!$A:$A,$A65))</f>
        <v/>
      </c>
      <c r="G65" s="108" t="str">
        <f t="shared" si="2"/>
        <v/>
      </c>
      <c r="H65" s="107" t="str">
        <f>if($A65="","",SUMIFS(Agent!$F:$F,Agent!$C:$C,H$1,Agent!$A:$A,$A65))</f>
        <v/>
      </c>
      <c r="I65" s="107" t="str">
        <f>if($A65="","", SUMIFS(Agent!$G:$G,Agent!$C:$C,I$1,Agent!$A:$A,$A65))</f>
        <v/>
      </c>
      <c r="J65" s="108" t="str">
        <f t="shared" si="3"/>
        <v/>
      </c>
      <c r="K65" s="44"/>
      <c r="L65" s="44"/>
      <c r="M65" s="44"/>
      <c r="N65" s="44"/>
      <c r="O65" s="4"/>
      <c r="P65" s="4"/>
      <c r="Q65" s="4"/>
      <c r="R65" s="4"/>
      <c r="S65" s="4"/>
      <c r="T65" s="4"/>
      <c r="U65" s="4"/>
      <c r="V65" s="4"/>
      <c r="W65" s="4"/>
      <c r="X65" s="4"/>
      <c r="Y65" s="4"/>
      <c r="Z65" s="4"/>
      <c r="AA65" s="4"/>
      <c r="AB65" s="4"/>
      <c r="AC65" s="4"/>
      <c r="AD65" s="4"/>
      <c r="AE65" s="4"/>
      <c r="AF65" s="4"/>
      <c r="AG65" s="4"/>
    </row>
    <row r="66">
      <c r="A66" s="4"/>
      <c r="B66" s="112" t="str">
        <f>if(A66="","",SUMIFS(Agent!$F:$F,Agent!$C:$C,B$1,Agent!$A:$A,$A66))</f>
        <v/>
      </c>
      <c r="C66" s="112" t="str">
        <f>if(A66="","", SUMIFS(Agent!$G:$G,Agent!$C:$C,C$1,Agent!$A:$A,$A66))</f>
        <v/>
      </c>
      <c r="D66" s="113" t="str">
        <f t="shared" si="4"/>
        <v/>
      </c>
      <c r="E66" s="107" t="str">
        <f>if($A66="","",SUMIFS(Agent!$F:$F,Agent!$C:$C,E$1,Agent!$A:$A,$A66))</f>
        <v/>
      </c>
      <c r="F66" s="107" t="str">
        <f>if($A66="","", SUMIFS(Agent!$G:$G,Agent!$C:$C,F$1,Agent!$A:$A,$A66))</f>
        <v/>
      </c>
      <c r="G66" s="108" t="str">
        <f t="shared" si="2"/>
        <v/>
      </c>
      <c r="H66" s="107" t="str">
        <f>if($A66="","",SUMIFS(Agent!$F:$F,Agent!$C:$C,H$1,Agent!$A:$A,$A66))</f>
        <v/>
      </c>
      <c r="I66" s="107" t="str">
        <f>if($A66="","", SUMIFS(Agent!$G:$G,Agent!$C:$C,I$1,Agent!$A:$A,$A66))</f>
        <v/>
      </c>
      <c r="J66" s="108" t="str">
        <f t="shared" si="3"/>
        <v/>
      </c>
      <c r="K66" s="44"/>
      <c r="L66" s="44"/>
      <c r="M66" s="44"/>
      <c r="N66" s="44"/>
      <c r="O66" s="4"/>
      <c r="P66" s="4"/>
      <c r="Q66" s="4"/>
      <c r="R66" s="4"/>
      <c r="S66" s="4"/>
      <c r="T66" s="4"/>
      <c r="U66" s="4"/>
      <c r="V66" s="4"/>
      <c r="W66" s="4"/>
      <c r="X66" s="4"/>
      <c r="Y66" s="4"/>
      <c r="Z66" s="4"/>
      <c r="AA66" s="4"/>
      <c r="AB66" s="4"/>
      <c r="AC66" s="4"/>
      <c r="AD66" s="4"/>
      <c r="AE66" s="4"/>
      <c r="AF66" s="4"/>
      <c r="AG66" s="4"/>
    </row>
    <row r="67">
      <c r="A67" s="4"/>
      <c r="B67" s="112" t="str">
        <f>if(A67="","",SUMIFS(Agent!$F:$F,Agent!$C:$C,B$1,Agent!$A:$A,$A67))</f>
        <v/>
      </c>
      <c r="C67" s="112" t="str">
        <f>if(A67="","", SUMIFS(Agent!$G:$G,Agent!$C:$C,C$1,Agent!$A:$A,$A67))</f>
        <v/>
      </c>
      <c r="D67" s="113" t="str">
        <f t="shared" si="4"/>
        <v/>
      </c>
      <c r="E67" s="107" t="str">
        <f>if($A67="","",SUMIFS(Agent!$F:$F,Agent!$C:$C,E$1,Agent!$A:$A,$A67))</f>
        <v/>
      </c>
      <c r="F67" s="107" t="str">
        <f>if($A67="","", SUMIFS(Agent!$G:$G,Agent!$C:$C,F$1,Agent!$A:$A,$A67))</f>
        <v/>
      </c>
      <c r="G67" s="108" t="str">
        <f t="shared" si="2"/>
        <v/>
      </c>
      <c r="H67" s="107" t="str">
        <f>if($A67="","",SUMIFS(Agent!$F:$F,Agent!$C:$C,H$1,Agent!$A:$A,$A67))</f>
        <v/>
      </c>
      <c r="I67" s="107" t="str">
        <f>if($A67="","", SUMIFS(Agent!$G:$G,Agent!$C:$C,I$1,Agent!$A:$A,$A67))</f>
        <v/>
      </c>
      <c r="J67" s="108" t="str">
        <f t="shared" si="3"/>
        <v/>
      </c>
      <c r="K67" s="44"/>
      <c r="L67" s="44"/>
      <c r="M67" s="44"/>
      <c r="N67" s="44"/>
      <c r="O67" s="4"/>
      <c r="P67" s="4"/>
      <c r="Q67" s="4"/>
      <c r="R67" s="4"/>
      <c r="S67" s="4"/>
      <c r="T67" s="4"/>
      <c r="U67" s="4"/>
      <c r="V67" s="4"/>
      <c r="W67" s="4"/>
      <c r="X67" s="4"/>
      <c r="Y67" s="4"/>
      <c r="Z67" s="4"/>
      <c r="AA67" s="4"/>
      <c r="AB67" s="4"/>
      <c r="AC67" s="4"/>
      <c r="AD67" s="4"/>
      <c r="AE67" s="4"/>
      <c r="AF67" s="4"/>
      <c r="AG67" s="4"/>
    </row>
    <row r="68">
      <c r="A68" s="4"/>
      <c r="B68" s="112" t="str">
        <f>if(A68="","",SUMIFS(Agent!$F:$F,Agent!$C:$C,B$1,Agent!$A:$A,$A68))</f>
        <v/>
      </c>
      <c r="C68" s="112" t="str">
        <f>if(A68="","", SUMIFS(Agent!$G:$G,Agent!$C:$C,C$1,Agent!$A:$A,$A68))</f>
        <v/>
      </c>
      <c r="D68" s="113" t="str">
        <f t="shared" si="4"/>
        <v/>
      </c>
      <c r="E68" s="107" t="str">
        <f>if($A68="","",SUMIFS(Agent!$F:$F,Agent!$C:$C,E$1,Agent!$A:$A,$A68))</f>
        <v/>
      </c>
      <c r="F68" s="107" t="str">
        <f>if($A68="","", SUMIFS(Agent!$G:$G,Agent!$C:$C,F$1,Agent!$A:$A,$A68))</f>
        <v/>
      </c>
      <c r="G68" s="108" t="str">
        <f t="shared" si="2"/>
        <v/>
      </c>
      <c r="H68" s="107" t="str">
        <f>if($A68="","",SUMIFS(Agent!$F:$F,Agent!$C:$C,H$1,Agent!$A:$A,$A68))</f>
        <v/>
      </c>
      <c r="I68" s="107" t="str">
        <f>if($A68="","", SUMIFS(Agent!$G:$G,Agent!$C:$C,I$1,Agent!$A:$A,$A68))</f>
        <v/>
      </c>
      <c r="J68" s="108" t="str">
        <f t="shared" si="3"/>
        <v/>
      </c>
      <c r="K68" s="44"/>
      <c r="L68" s="44"/>
      <c r="M68" s="44"/>
      <c r="N68" s="44"/>
      <c r="O68" s="4"/>
      <c r="P68" s="4"/>
      <c r="Q68" s="4"/>
      <c r="R68" s="4"/>
      <c r="S68" s="4"/>
      <c r="T68" s="4"/>
      <c r="U68" s="4"/>
      <c r="V68" s="4"/>
      <c r="W68" s="4"/>
      <c r="X68" s="4"/>
      <c r="Y68" s="4"/>
      <c r="Z68" s="4"/>
      <c r="AA68" s="4"/>
      <c r="AB68" s="4"/>
      <c r="AC68" s="4"/>
      <c r="AD68" s="4"/>
      <c r="AE68" s="4"/>
      <c r="AF68" s="4"/>
      <c r="AG68" s="4"/>
    </row>
    <row r="69">
      <c r="A69" s="4"/>
      <c r="B69" s="112" t="str">
        <f>if(A69="","",SUMIFS(Agent!$F:$F,Agent!$C:$C,B$1,Agent!$A:$A,$A69))</f>
        <v/>
      </c>
      <c r="C69" s="112" t="str">
        <f>if(A69="","", SUMIFS(Agent!$G:$G,Agent!$C:$C,C$1,Agent!$A:$A,$A69))</f>
        <v/>
      </c>
      <c r="D69" s="113" t="str">
        <f t="shared" si="4"/>
        <v/>
      </c>
      <c r="E69" s="107" t="str">
        <f>if($A69="","",SUMIFS(Agent!$F:$F,Agent!$C:$C,E$1,Agent!$A:$A,$A69))</f>
        <v/>
      </c>
      <c r="F69" s="107" t="str">
        <f>if($A69="","", SUMIFS(Agent!$G:$G,Agent!$C:$C,F$1,Agent!$A:$A,$A69))</f>
        <v/>
      </c>
      <c r="G69" s="108" t="str">
        <f t="shared" si="2"/>
        <v/>
      </c>
      <c r="H69" s="107" t="str">
        <f>if($A69="","",SUMIFS(Agent!$F:$F,Agent!$C:$C,H$1,Agent!$A:$A,$A69))</f>
        <v/>
      </c>
      <c r="I69" s="107" t="str">
        <f>if($A69="","", SUMIFS(Agent!$G:$G,Agent!$C:$C,I$1,Agent!$A:$A,$A69))</f>
        <v/>
      </c>
      <c r="J69" s="108" t="str">
        <f t="shared" si="3"/>
        <v/>
      </c>
      <c r="K69" s="44"/>
      <c r="L69" s="44"/>
      <c r="M69" s="44"/>
      <c r="N69" s="44"/>
      <c r="O69" s="4"/>
      <c r="P69" s="4"/>
      <c r="Q69" s="4"/>
      <c r="R69" s="4"/>
      <c r="S69" s="4"/>
      <c r="T69" s="4"/>
      <c r="U69" s="4"/>
      <c r="V69" s="4"/>
      <c r="W69" s="4"/>
      <c r="X69" s="4"/>
      <c r="Y69" s="4"/>
      <c r="Z69" s="4"/>
      <c r="AA69" s="4"/>
      <c r="AB69" s="4"/>
      <c r="AC69" s="4"/>
      <c r="AD69" s="4"/>
      <c r="AE69" s="4"/>
      <c r="AF69" s="4"/>
      <c r="AG69" s="4"/>
    </row>
    <row r="70">
      <c r="A70" s="4"/>
      <c r="B70" s="112" t="str">
        <f>if(A70="","",SUMIFS(Agent!$F:$F,Agent!$C:$C,B$1,Agent!$A:$A,$A70))</f>
        <v/>
      </c>
      <c r="C70" s="112" t="str">
        <f>if(A70="","", SUMIFS(Agent!$G:$G,Agent!$C:$C,C$1,Agent!$A:$A,$A70))</f>
        <v/>
      </c>
      <c r="D70" s="113" t="str">
        <f t="shared" si="4"/>
        <v/>
      </c>
      <c r="E70" s="107" t="str">
        <f>if($A70="","",SUMIFS(Agent!$F:$F,Agent!$C:$C,E$1,Agent!$A:$A,$A70))</f>
        <v/>
      </c>
      <c r="F70" s="107" t="str">
        <f>if($A70="","", SUMIFS(Agent!$G:$G,Agent!$C:$C,F$1,Agent!$A:$A,$A70))</f>
        <v/>
      </c>
      <c r="G70" s="108" t="str">
        <f t="shared" si="2"/>
        <v/>
      </c>
      <c r="H70" s="107" t="str">
        <f>if($A70="","",SUMIFS(Agent!$F:$F,Agent!$C:$C,H$1,Agent!$A:$A,$A70))</f>
        <v/>
      </c>
      <c r="I70" s="107" t="str">
        <f>if($A70="","", SUMIFS(Agent!$G:$G,Agent!$C:$C,I$1,Agent!$A:$A,$A70))</f>
        <v/>
      </c>
      <c r="J70" s="108" t="str">
        <f t="shared" si="3"/>
        <v/>
      </c>
      <c r="K70" s="44"/>
      <c r="L70" s="44"/>
      <c r="M70" s="44"/>
      <c r="N70" s="44"/>
      <c r="O70" s="4"/>
      <c r="P70" s="4"/>
      <c r="Q70" s="4"/>
      <c r="R70" s="4"/>
      <c r="S70" s="4"/>
      <c r="T70" s="4"/>
      <c r="U70" s="4"/>
      <c r="V70" s="4"/>
      <c r="W70" s="4"/>
      <c r="X70" s="4"/>
      <c r="Y70" s="4"/>
      <c r="Z70" s="4"/>
      <c r="AA70" s="4"/>
      <c r="AB70" s="4"/>
      <c r="AC70" s="4"/>
      <c r="AD70" s="4"/>
      <c r="AE70" s="4"/>
      <c r="AF70" s="4"/>
      <c r="AG70" s="4"/>
    </row>
    <row r="71">
      <c r="A71" s="4"/>
      <c r="B71" s="112" t="str">
        <f>if(A71="","",SUMIFS(Agent!$F:$F,Agent!$C:$C,B$1,Agent!$A:$A,$A71))</f>
        <v/>
      </c>
      <c r="C71" s="112" t="str">
        <f>if(A71="","", SUMIFS(Agent!$G:$G,Agent!$C:$C,C$1,Agent!$A:$A,$A71))</f>
        <v/>
      </c>
      <c r="D71" s="113" t="str">
        <f t="shared" si="4"/>
        <v/>
      </c>
      <c r="E71" s="107" t="str">
        <f>if($A71="","",SUMIFS(Agent!$F:$F,Agent!$C:$C,E$1,Agent!$A:$A,$A71))</f>
        <v/>
      </c>
      <c r="F71" s="107" t="str">
        <f>if($A71="","", SUMIFS(Agent!$G:$G,Agent!$C:$C,F$1,Agent!$A:$A,$A71))</f>
        <v/>
      </c>
      <c r="G71" s="108" t="str">
        <f t="shared" si="2"/>
        <v/>
      </c>
      <c r="H71" s="107" t="str">
        <f>if($A71="","",SUMIFS(Agent!$F:$F,Agent!$C:$C,H$1,Agent!$A:$A,$A71))</f>
        <v/>
      </c>
      <c r="I71" s="107" t="str">
        <f>if($A71="","", SUMIFS(Agent!$G:$G,Agent!$C:$C,I$1,Agent!$A:$A,$A71))</f>
        <v/>
      </c>
      <c r="J71" s="108" t="str">
        <f t="shared" si="3"/>
        <v/>
      </c>
      <c r="K71" s="44"/>
      <c r="L71" s="44"/>
      <c r="M71" s="44"/>
      <c r="N71" s="44"/>
      <c r="O71" s="4"/>
      <c r="P71" s="4"/>
      <c r="Q71" s="4"/>
      <c r="R71" s="4"/>
      <c r="S71" s="4"/>
      <c r="T71" s="4"/>
      <c r="U71" s="4"/>
      <c r="V71" s="4"/>
      <c r="W71" s="4"/>
      <c r="X71" s="4"/>
      <c r="Y71" s="4"/>
      <c r="Z71" s="4"/>
      <c r="AA71" s="4"/>
      <c r="AB71" s="4"/>
      <c r="AC71" s="4"/>
      <c r="AD71" s="4"/>
      <c r="AE71" s="4"/>
      <c r="AF71" s="4"/>
      <c r="AG71" s="4"/>
    </row>
    <row r="72">
      <c r="A72" s="4"/>
      <c r="B72" s="112" t="str">
        <f>if(A72="","",SUMIFS(Agent!$F:$F,Agent!$C:$C,B$1,Agent!$A:$A,$A72))</f>
        <v/>
      </c>
      <c r="C72" s="112" t="str">
        <f>if(A72="","", SUMIFS(Agent!$G:$G,Agent!$C:$C,C$1,Agent!$A:$A,$A72))</f>
        <v/>
      </c>
      <c r="D72" s="113" t="str">
        <f t="shared" si="4"/>
        <v/>
      </c>
      <c r="E72" s="107" t="str">
        <f>if($A72="","",SUMIFS(Agent!$F:$F,Agent!$C:$C,E$1,Agent!$A:$A,$A72))</f>
        <v/>
      </c>
      <c r="F72" s="107" t="str">
        <f>if($A72="","", SUMIFS(Agent!$G:$G,Agent!$C:$C,F$1,Agent!$A:$A,$A72))</f>
        <v/>
      </c>
      <c r="G72" s="108" t="str">
        <f t="shared" si="2"/>
        <v/>
      </c>
      <c r="H72" s="107" t="str">
        <f>if($A72="","",SUMIFS(Agent!$F:$F,Agent!$C:$C,H$1,Agent!$A:$A,$A72))</f>
        <v/>
      </c>
      <c r="I72" s="107" t="str">
        <f>if($A72="","", SUMIFS(Agent!$G:$G,Agent!$C:$C,I$1,Agent!$A:$A,$A72))</f>
        <v/>
      </c>
      <c r="J72" s="108" t="str">
        <f t="shared" si="3"/>
        <v/>
      </c>
      <c r="K72" s="44"/>
      <c r="L72" s="44"/>
      <c r="M72" s="44"/>
      <c r="N72" s="44"/>
      <c r="O72" s="4"/>
      <c r="P72" s="4"/>
      <c r="Q72" s="4"/>
      <c r="R72" s="4"/>
      <c r="S72" s="4"/>
      <c r="T72" s="4"/>
      <c r="U72" s="4"/>
      <c r="V72" s="4"/>
      <c r="W72" s="4"/>
      <c r="X72" s="4"/>
      <c r="Y72" s="4"/>
      <c r="Z72" s="4"/>
      <c r="AA72" s="4"/>
      <c r="AB72" s="4"/>
      <c r="AC72" s="4"/>
      <c r="AD72" s="4"/>
      <c r="AE72" s="4"/>
      <c r="AF72" s="4"/>
      <c r="AG72" s="4"/>
    </row>
    <row r="73">
      <c r="A73" s="4"/>
      <c r="B73" s="112" t="str">
        <f>if(A73="","",SUMIFS(Agent!$F:$F,Agent!$C:$C,B$1,Agent!$A:$A,$A73))</f>
        <v/>
      </c>
      <c r="C73" s="112" t="str">
        <f>if(A73="","", SUMIFS(Agent!$G:$G,Agent!$C:$C,C$1,Agent!$A:$A,$A73))</f>
        <v/>
      </c>
      <c r="D73" s="113" t="str">
        <f t="shared" si="4"/>
        <v/>
      </c>
      <c r="E73" s="107" t="str">
        <f>if($A73="","",SUMIFS(Agent!$F:$F,Agent!$C:$C,E$1,Agent!$A:$A,$A73))</f>
        <v/>
      </c>
      <c r="F73" s="107" t="str">
        <f>if($A73="","", SUMIFS(Agent!$G:$G,Agent!$C:$C,F$1,Agent!$A:$A,$A73))</f>
        <v/>
      </c>
      <c r="G73" s="108" t="str">
        <f t="shared" si="2"/>
        <v/>
      </c>
      <c r="H73" s="107" t="str">
        <f>if($A73="","",SUMIFS(Agent!$F:$F,Agent!$C:$C,H$1,Agent!$A:$A,$A73))</f>
        <v/>
      </c>
      <c r="I73" s="107" t="str">
        <f>if($A73="","", SUMIFS(Agent!$G:$G,Agent!$C:$C,I$1,Agent!$A:$A,$A73))</f>
        <v/>
      </c>
      <c r="J73" s="108" t="str">
        <f t="shared" si="3"/>
        <v/>
      </c>
      <c r="K73" s="44"/>
      <c r="L73" s="44"/>
      <c r="M73" s="44"/>
      <c r="N73" s="44"/>
      <c r="O73" s="4"/>
      <c r="P73" s="4"/>
      <c r="Q73" s="4"/>
      <c r="R73" s="4"/>
      <c r="S73" s="4"/>
      <c r="T73" s="4"/>
      <c r="U73" s="4"/>
      <c r="V73" s="4"/>
      <c r="W73" s="4"/>
      <c r="X73" s="4"/>
      <c r="Y73" s="4"/>
      <c r="Z73" s="4"/>
      <c r="AA73" s="4"/>
      <c r="AB73" s="4"/>
      <c r="AC73" s="4"/>
      <c r="AD73" s="4"/>
      <c r="AE73" s="4"/>
      <c r="AF73" s="4"/>
      <c r="AG73" s="4"/>
    </row>
    <row r="74">
      <c r="A74" s="4"/>
      <c r="B74" s="112" t="str">
        <f>if(A74="","",SUMIFS(Agent!$F:$F,Agent!$C:$C,B$1,Agent!$A:$A,$A74))</f>
        <v/>
      </c>
      <c r="C74" s="112" t="str">
        <f>if(A74="","", SUMIFS(Agent!$G:$G,Agent!$C:$C,C$1,Agent!$A:$A,$A74))</f>
        <v/>
      </c>
      <c r="D74" s="113" t="str">
        <f t="shared" si="4"/>
        <v/>
      </c>
      <c r="E74" s="107" t="str">
        <f>if($A74="","",SUMIFS(Agent!$F:$F,Agent!$C:$C,E$1,Agent!$A:$A,$A74))</f>
        <v/>
      </c>
      <c r="F74" s="107" t="str">
        <f>if($A74="","", SUMIFS(Agent!$G:$G,Agent!$C:$C,F$1,Agent!$A:$A,$A74))</f>
        <v/>
      </c>
      <c r="G74" s="108" t="str">
        <f t="shared" si="2"/>
        <v/>
      </c>
      <c r="H74" s="107" t="str">
        <f>if($A74="","",SUMIFS(Agent!$F:$F,Agent!$C:$C,H$1,Agent!$A:$A,$A74))</f>
        <v/>
      </c>
      <c r="I74" s="107" t="str">
        <f>if($A74="","", SUMIFS(Agent!$G:$G,Agent!$C:$C,I$1,Agent!$A:$A,$A74))</f>
        <v/>
      </c>
      <c r="J74" s="108" t="str">
        <f t="shared" si="3"/>
        <v/>
      </c>
      <c r="K74" s="44"/>
      <c r="L74" s="44"/>
      <c r="M74" s="44"/>
      <c r="N74" s="44"/>
      <c r="O74" s="4"/>
      <c r="P74" s="4"/>
      <c r="Q74" s="4"/>
      <c r="R74" s="4"/>
      <c r="S74" s="4"/>
      <c r="T74" s="4"/>
      <c r="U74" s="4"/>
      <c r="V74" s="4"/>
      <c r="W74" s="4"/>
      <c r="X74" s="4"/>
      <c r="Y74" s="4"/>
      <c r="Z74" s="4"/>
      <c r="AA74" s="4"/>
      <c r="AB74" s="4"/>
      <c r="AC74" s="4"/>
      <c r="AD74" s="4"/>
      <c r="AE74" s="4"/>
      <c r="AF74" s="4"/>
      <c r="AG74" s="4"/>
    </row>
    <row r="75">
      <c r="A75" s="4"/>
      <c r="B75" s="112" t="str">
        <f>if(A75="","",SUMIFS(Agent!$F:$F,Agent!$C:$C,B$1,Agent!$A:$A,$A75))</f>
        <v/>
      </c>
      <c r="C75" s="112" t="str">
        <f>if(A75="","", SUMIFS(Agent!$G:$G,Agent!$C:$C,C$1,Agent!$A:$A,$A75))</f>
        <v/>
      </c>
      <c r="D75" s="113" t="str">
        <f t="shared" si="4"/>
        <v/>
      </c>
      <c r="E75" s="107" t="str">
        <f>if($A75="","",SUMIFS(Agent!$F:$F,Agent!$C:$C,E$1,Agent!$A:$A,$A75))</f>
        <v/>
      </c>
      <c r="F75" s="107" t="str">
        <f>if($A75="","", SUMIFS(Agent!$G:$G,Agent!$C:$C,F$1,Agent!$A:$A,$A75))</f>
        <v/>
      </c>
      <c r="G75" s="108" t="str">
        <f t="shared" si="2"/>
        <v/>
      </c>
      <c r="H75" s="107" t="str">
        <f>if($A75="","",SUMIFS(Agent!$F:$F,Agent!$C:$C,H$1,Agent!$A:$A,$A75))</f>
        <v/>
      </c>
      <c r="I75" s="107" t="str">
        <f>if($A75="","", SUMIFS(Agent!$G:$G,Agent!$C:$C,I$1,Agent!$A:$A,$A75))</f>
        <v/>
      </c>
      <c r="J75" s="108" t="str">
        <f t="shared" si="3"/>
        <v/>
      </c>
      <c r="K75" s="44"/>
      <c r="L75" s="44"/>
      <c r="M75" s="44"/>
      <c r="N75" s="44"/>
      <c r="O75" s="4"/>
      <c r="P75" s="4"/>
      <c r="Q75" s="4"/>
      <c r="R75" s="4"/>
      <c r="S75" s="4"/>
      <c r="T75" s="4"/>
      <c r="U75" s="4"/>
      <c r="V75" s="4"/>
      <c r="W75" s="4"/>
      <c r="X75" s="4"/>
      <c r="Y75" s="4"/>
      <c r="Z75" s="4"/>
      <c r="AA75" s="4"/>
      <c r="AB75" s="4"/>
      <c r="AC75" s="4"/>
      <c r="AD75" s="4"/>
      <c r="AE75" s="4"/>
      <c r="AF75" s="4"/>
      <c r="AG75" s="4"/>
    </row>
    <row r="76">
      <c r="A76" s="4"/>
      <c r="B76" s="112" t="str">
        <f>if(A76="","",SUMIFS(Agent!$F:$F,Agent!$C:$C,B$1,Agent!$A:$A,$A76))</f>
        <v/>
      </c>
      <c r="C76" s="112" t="str">
        <f>if(A76="","", SUMIFS(Agent!$G:$G,Agent!$C:$C,C$1,Agent!$A:$A,$A76))</f>
        <v/>
      </c>
      <c r="D76" s="113" t="str">
        <f t="shared" si="4"/>
        <v/>
      </c>
      <c r="E76" s="107" t="str">
        <f>if($A76="","",SUMIFS(Agent!$F:$F,Agent!$C:$C,E$1,Agent!$A:$A,$A76))</f>
        <v/>
      </c>
      <c r="F76" s="107" t="str">
        <f>if($A76="","", SUMIFS(Agent!$G:$G,Agent!$C:$C,F$1,Agent!$A:$A,$A76))</f>
        <v/>
      </c>
      <c r="G76" s="108" t="str">
        <f t="shared" si="2"/>
        <v/>
      </c>
      <c r="H76" s="107" t="str">
        <f>if($A76="","",SUMIFS(Agent!$F:$F,Agent!$C:$C,H$1,Agent!$A:$A,$A76))</f>
        <v/>
      </c>
      <c r="I76" s="107" t="str">
        <f>if($A76="","", SUMIFS(Agent!$G:$G,Agent!$C:$C,I$1,Agent!$A:$A,$A76))</f>
        <v/>
      </c>
      <c r="J76" s="108" t="str">
        <f t="shared" si="3"/>
        <v/>
      </c>
      <c r="K76" s="44"/>
      <c r="L76" s="44"/>
      <c r="M76" s="44"/>
      <c r="N76" s="44"/>
      <c r="O76" s="4"/>
      <c r="P76" s="4"/>
      <c r="Q76" s="4"/>
      <c r="R76" s="4"/>
      <c r="S76" s="4"/>
      <c r="T76" s="4"/>
      <c r="U76" s="4"/>
      <c r="V76" s="4"/>
      <c r="W76" s="4"/>
      <c r="X76" s="4"/>
      <c r="Y76" s="4"/>
      <c r="Z76" s="4"/>
      <c r="AA76" s="4"/>
      <c r="AB76" s="4"/>
      <c r="AC76" s="4"/>
      <c r="AD76" s="4"/>
      <c r="AE76" s="4"/>
      <c r="AF76" s="4"/>
      <c r="AG76" s="4"/>
    </row>
    <row r="77">
      <c r="A77" s="4"/>
      <c r="B77" s="112" t="str">
        <f>if(A77="","",SUMIFS(Agent!$F:$F,Agent!$C:$C,B$1,Agent!$A:$A,$A77))</f>
        <v/>
      </c>
      <c r="C77" s="112" t="str">
        <f>if(A77="","", SUMIFS(Agent!$G:$G,Agent!$C:$C,C$1,Agent!$A:$A,$A77))</f>
        <v/>
      </c>
      <c r="D77" s="113" t="str">
        <f t="shared" si="4"/>
        <v/>
      </c>
      <c r="E77" s="107" t="str">
        <f>if($A77="","",SUMIFS(Agent!$F:$F,Agent!$C:$C,E$1,Agent!$A:$A,$A77))</f>
        <v/>
      </c>
      <c r="F77" s="107" t="str">
        <f>if($A77="","", SUMIFS(Agent!$G:$G,Agent!$C:$C,F$1,Agent!$A:$A,$A77))</f>
        <v/>
      </c>
      <c r="G77" s="108" t="str">
        <f t="shared" si="2"/>
        <v/>
      </c>
      <c r="H77" s="107" t="str">
        <f>if($A77="","",SUMIFS(Agent!$F:$F,Agent!$C:$C,H$1,Agent!$A:$A,$A77))</f>
        <v/>
      </c>
      <c r="I77" s="107" t="str">
        <f>if($A77="","", SUMIFS(Agent!$G:$G,Agent!$C:$C,I$1,Agent!$A:$A,$A77))</f>
        <v/>
      </c>
      <c r="J77" s="108" t="str">
        <f t="shared" si="3"/>
        <v/>
      </c>
      <c r="K77" s="44"/>
      <c r="L77" s="44"/>
      <c r="M77" s="44"/>
      <c r="N77" s="44"/>
      <c r="O77" s="4"/>
      <c r="P77" s="4"/>
      <c r="Q77" s="4"/>
      <c r="R77" s="4"/>
      <c r="S77" s="4"/>
      <c r="T77" s="4"/>
      <c r="U77" s="4"/>
      <c r="V77" s="4"/>
      <c r="W77" s="4"/>
      <c r="X77" s="4"/>
      <c r="Y77" s="4"/>
      <c r="Z77" s="4"/>
      <c r="AA77" s="4"/>
      <c r="AB77" s="4"/>
      <c r="AC77" s="4"/>
      <c r="AD77" s="4"/>
      <c r="AE77" s="4"/>
      <c r="AF77" s="4"/>
      <c r="AG77" s="4"/>
    </row>
    <row r="78">
      <c r="A78" s="4"/>
      <c r="B78" s="112" t="str">
        <f>if(A78="","",SUMIFS(Agent!$F:$F,Agent!$C:$C,B$1,Agent!$A:$A,$A78))</f>
        <v/>
      </c>
      <c r="C78" s="112" t="str">
        <f>if(A78="","", SUMIFS(Agent!$G:$G,Agent!$C:$C,C$1,Agent!$A:$A,$A78))</f>
        <v/>
      </c>
      <c r="D78" s="113" t="str">
        <f t="shared" si="4"/>
        <v/>
      </c>
      <c r="E78" s="107" t="str">
        <f>if($A78="","",SUMIFS(Agent!$F:$F,Agent!$C:$C,E$1,Agent!$A:$A,$A78))</f>
        <v/>
      </c>
      <c r="F78" s="107" t="str">
        <f>if($A78="","", SUMIFS(Agent!$G:$G,Agent!$C:$C,F$1,Agent!$A:$A,$A78))</f>
        <v/>
      </c>
      <c r="G78" s="108" t="str">
        <f t="shared" si="2"/>
        <v/>
      </c>
      <c r="H78" s="107" t="str">
        <f>if($A78="","",SUMIFS(Agent!$F:$F,Agent!$C:$C,H$1,Agent!$A:$A,$A78))</f>
        <v/>
      </c>
      <c r="I78" s="107" t="str">
        <f>if($A78="","", SUMIFS(Agent!$G:$G,Agent!$C:$C,I$1,Agent!$A:$A,$A78))</f>
        <v/>
      </c>
      <c r="J78" s="108" t="str">
        <f t="shared" si="3"/>
        <v/>
      </c>
      <c r="K78" s="44"/>
      <c r="L78" s="44"/>
      <c r="M78" s="44"/>
      <c r="N78" s="44"/>
      <c r="O78" s="4"/>
      <c r="P78" s="4"/>
      <c r="Q78" s="4"/>
      <c r="R78" s="4"/>
      <c r="S78" s="4"/>
      <c r="T78" s="4"/>
      <c r="U78" s="4"/>
      <c r="V78" s="4"/>
      <c r="W78" s="4"/>
      <c r="X78" s="4"/>
      <c r="Y78" s="4"/>
      <c r="Z78" s="4"/>
      <c r="AA78" s="4"/>
      <c r="AB78" s="4"/>
      <c r="AC78" s="4"/>
      <c r="AD78" s="4"/>
      <c r="AE78" s="4"/>
      <c r="AF78" s="4"/>
      <c r="AG78" s="4"/>
    </row>
    <row r="79">
      <c r="A79" s="4"/>
      <c r="B79" s="112" t="str">
        <f>if(A79="","",SUMIFS(Agent!$F:$F,Agent!$C:$C,B$1,Agent!$A:$A,$A79))</f>
        <v/>
      </c>
      <c r="C79" s="112" t="str">
        <f>if(A79="","", SUMIFS(Agent!$G:$G,Agent!$C:$C,C$1,Agent!$A:$A,$A79))</f>
        <v/>
      </c>
      <c r="D79" s="113" t="str">
        <f t="shared" si="4"/>
        <v/>
      </c>
      <c r="E79" s="107" t="str">
        <f>if($A79="","",SUMIFS(Agent!$F:$F,Agent!$C:$C,E$1,Agent!$A:$A,$A79))</f>
        <v/>
      </c>
      <c r="F79" s="107" t="str">
        <f>if($A79="","", SUMIFS(Agent!$G:$G,Agent!$C:$C,F$1,Agent!$A:$A,$A79))</f>
        <v/>
      </c>
      <c r="G79" s="108" t="str">
        <f t="shared" si="2"/>
        <v/>
      </c>
      <c r="H79" s="107" t="str">
        <f>if($A79="","",SUMIFS(Agent!$F:$F,Agent!$C:$C,H$1,Agent!$A:$A,$A79))</f>
        <v/>
      </c>
      <c r="I79" s="107" t="str">
        <f>if($A79="","", SUMIFS(Agent!$G:$G,Agent!$C:$C,I$1,Agent!$A:$A,$A79))</f>
        <v/>
      </c>
      <c r="J79" s="108" t="str">
        <f t="shared" si="3"/>
        <v/>
      </c>
      <c r="K79" s="44"/>
      <c r="L79" s="44"/>
      <c r="M79" s="44"/>
      <c r="N79" s="44"/>
      <c r="O79" s="4"/>
      <c r="P79" s="4"/>
      <c r="Q79" s="4"/>
      <c r="R79" s="4"/>
      <c r="S79" s="4"/>
      <c r="T79" s="4"/>
      <c r="U79" s="4"/>
      <c r="V79" s="4"/>
      <c r="W79" s="4"/>
      <c r="X79" s="4"/>
      <c r="Y79" s="4"/>
      <c r="Z79" s="4"/>
      <c r="AA79" s="4"/>
      <c r="AB79" s="4"/>
      <c r="AC79" s="4"/>
      <c r="AD79" s="4"/>
      <c r="AE79" s="4"/>
      <c r="AF79" s="4"/>
      <c r="AG79" s="4"/>
    </row>
    <row r="80">
      <c r="A80" s="4"/>
      <c r="B80" s="112" t="str">
        <f>if(A80="","",SUMIFS(Agent!$F:$F,Agent!$C:$C,B$1,Agent!$A:$A,$A80))</f>
        <v/>
      </c>
      <c r="C80" s="112" t="str">
        <f>if(A80="","", SUMIFS(Agent!$G:$G,Agent!$C:$C,C$1,Agent!$A:$A,$A80))</f>
        <v/>
      </c>
      <c r="D80" s="113" t="str">
        <f t="shared" si="4"/>
        <v/>
      </c>
      <c r="E80" s="107" t="str">
        <f>if($A80="","",SUMIFS(Agent!$F:$F,Agent!$C:$C,E$1,Agent!$A:$A,$A80))</f>
        <v/>
      </c>
      <c r="F80" s="107" t="str">
        <f>if($A80="","", SUMIFS(Agent!$G:$G,Agent!$C:$C,F$1,Agent!$A:$A,$A80))</f>
        <v/>
      </c>
      <c r="G80" s="108" t="str">
        <f t="shared" si="2"/>
        <v/>
      </c>
      <c r="H80" s="107" t="str">
        <f>if($A80="","",SUMIFS(Agent!$F:$F,Agent!$C:$C,H$1,Agent!$A:$A,$A80))</f>
        <v/>
      </c>
      <c r="I80" s="107" t="str">
        <f>if($A80="","", SUMIFS(Agent!$G:$G,Agent!$C:$C,I$1,Agent!$A:$A,$A80))</f>
        <v/>
      </c>
      <c r="J80" s="108" t="str">
        <f t="shared" si="3"/>
        <v/>
      </c>
      <c r="K80" s="44"/>
      <c r="L80" s="44"/>
      <c r="M80" s="44"/>
      <c r="N80" s="44"/>
      <c r="O80" s="4"/>
      <c r="P80" s="4"/>
      <c r="Q80" s="4"/>
      <c r="R80" s="4"/>
      <c r="S80" s="4"/>
      <c r="T80" s="4"/>
      <c r="U80" s="4"/>
      <c r="V80" s="4"/>
      <c r="W80" s="4"/>
      <c r="X80" s="4"/>
      <c r="Y80" s="4"/>
      <c r="Z80" s="4"/>
      <c r="AA80" s="4"/>
      <c r="AB80" s="4"/>
      <c r="AC80" s="4"/>
      <c r="AD80" s="4"/>
      <c r="AE80" s="4"/>
      <c r="AF80" s="4"/>
      <c r="AG80" s="4"/>
    </row>
    <row r="81">
      <c r="A81" s="4"/>
      <c r="B81" s="112" t="str">
        <f>if(A81="","",SUMIFS(Agent!$F:$F,Agent!$C:$C,B$1,Agent!$A:$A,$A81))</f>
        <v/>
      </c>
      <c r="C81" s="112" t="str">
        <f>if(A81="","", SUMIFS(Agent!$G:$G,Agent!$C:$C,C$1,Agent!$A:$A,$A81))</f>
        <v/>
      </c>
      <c r="D81" s="113" t="str">
        <f t="shared" si="4"/>
        <v/>
      </c>
      <c r="E81" s="107" t="str">
        <f>if($A81="","",SUMIFS(Agent!$F:$F,Agent!$C:$C,E$1,Agent!$A:$A,$A81))</f>
        <v/>
      </c>
      <c r="F81" s="107" t="str">
        <f>if($A81="","", SUMIFS(Agent!$G:$G,Agent!$C:$C,F$1,Agent!$A:$A,$A81))</f>
        <v/>
      </c>
      <c r="G81" s="108" t="str">
        <f t="shared" si="2"/>
        <v/>
      </c>
      <c r="H81" s="107" t="str">
        <f>if($A81="","",SUMIFS(Agent!$F:$F,Agent!$C:$C,H$1,Agent!$A:$A,$A81))</f>
        <v/>
      </c>
      <c r="I81" s="107" t="str">
        <f>if($A81="","", SUMIFS(Agent!$G:$G,Agent!$C:$C,I$1,Agent!$A:$A,$A81))</f>
        <v/>
      </c>
      <c r="J81" s="108" t="str">
        <f t="shared" si="3"/>
        <v/>
      </c>
      <c r="K81" s="44"/>
      <c r="L81" s="44"/>
      <c r="M81" s="44"/>
      <c r="N81" s="44"/>
      <c r="O81" s="4"/>
      <c r="P81" s="4"/>
      <c r="Q81" s="4"/>
      <c r="R81" s="4"/>
      <c r="S81" s="4"/>
      <c r="T81" s="4"/>
      <c r="U81" s="4"/>
      <c r="V81" s="4"/>
      <c r="W81" s="4"/>
      <c r="X81" s="4"/>
      <c r="Y81" s="4"/>
      <c r="Z81" s="4"/>
      <c r="AA81" s="4"/>
      <c r="AB81" s="4"/>
      <c r="AC81" s="4"/>
      <c r="AD81" s="4"/>
      <c r="AE81" s="4"/>
      <c r="AF81" s="4"/>
      <c r="AG81" s="4"/>
    </row>
    <row r="82">
      <c r="A82" s="4"/>
      <c r="B82" s="112" t="str">
        <f>if(A82="","",SUMIFS(Agent!$F:$F,Agent!$C:$C,B$1,Agent!$A:$A,$A82))</f>
        <v/>
      </c>
      <c r="C82" s="112" t="str">
        <f>if(A82="","", SUMIFS(Agent!$G:$G,Agent!$C:$C,C$1,Agent!$A:$A,$A82))</f>
        <v/>
      </c>
      <c r="D82" s="113" t="str">
        <f t="shared" si="4"/>
        <v/>
      </c>
      <c r="E82" s="107" t="str">
        <f>if($A82="","",SUMIFS(Agent!$F:$F,Agent!$C:$C,E$1,Agent!$A:$A,$A82))</f>
        <v/>
      </c>
      <c r="F82" s="107" t="str">
        <f>if($A82="","", SUMIFS(Agent!$G:$G,Agent!$C:$C,F$1,Agent!$A:$A,$A82))</f>
        <v/>
      </c>
      <c r="G82" s="108" t="str">
        <f t="shared" si="2"/>
        <v/>
      </c>
      <c r="H82" s="107" t="str">
        <f>if($A82="","",SUMIFS(Agent!$F:$F,Agent!$C:$C,H$1,Agent!$A:$A,$A82))</f>
        <v/>
      </c>
      <c r="I82" s="107" t="str">
        <f>if($A82="","", SUMIFS(Agent!$G:$G,Agent!$C:$C,I$1,Agent!$A:$A,$A82))</f>
        <v/>
      </c>
      <c r="J82" s="108" t="str">
        <f t="shared" si="3"/>
        <v/>
      </c>
      <c r="K82" s="44"/>
      <c r="L82" s="44"/>
      <c r="M82" s="44"/>
      <c r="N82" s="44"/>
      <c r="O82" s="4"/>
      <c r="P82" s="4"/>
      <c r="Q82" s="4"/>
      <c r="R82" s="4"/>
      <c r="S82" s="4"/>
      <c r="T82" s="4"/>
      <c r="U82" s="4"/>
      <c r="V82" s="4"/>
      <c r="W82" s="4"/>
      <c r="X82" s="4"/>
      <c r="Y82" s="4"/>
      <c r="Z82" s="4"/>
      <c r="AA82" s="4"/>
      <c r="AB82" s="4"/>
      <c r="AC82" s="4"/>
      <c r="AD82" s="4"/>
      <c r="AE82" s="4"/>
      <c r="AF82" s="4"/>
      <c r="AG82" s="4"/>
    </row>
    <row r="83">
      <c r="A83" s="4"/>
      <c r="B83" s="112" t="str">
        <f>if(A83="","",SUMIFS(Agent!$F:$F,Agent!$C:$C,B$1,Agent!$A:$A,$A83))</f>
        <v/>
      </c>
      <c r="C83" s="112" t="str">
        <f>if(A83="","", SUMIFS(Agent!$G:$G,Agent!$C:$C,C$1,Agent!$A:$A,$A83))</f>
        <v/>
      </c>
      <c r="D83" s="113" t="str">
        <f t="shared" si="4"/>
        <v/>
      </c>
      <c r="E83" s="107" t="str">
        <f>if($A83="","",SUMIFS(Agent!$F:$F,Agent!$C:$C,E$1,Agent!$A:$A,$A83))</f>
        <v/>
      </c>
      <c r="F83" s="107" t="str">
        <f>if($A83="","", SUMIFS(Agent!$G:$G,Agent!$C:$C,F$1,Agent!$A:$A,$A83))</f>
        <v/>
      </c>
      <c r="G83" s="108" t="str">
        <f t="shared" si="2"/>
        <v/>
      </c>
      <c r="H83" s="107" t="str">
        <f>if($A83="","",SUMIFS(Agent!$F:$F,Agent!$C:$C,H$1,Agent!$A:$A,$A83))</f>
        <v/>
      </c>
      <c r="I83" s="107" t="str">
        <f>if($A83="","", SUMIFS(Agent!$G:$G,Agent!$C:$C,I$1,Agent!$A:$A,$A83))</f>
        <v/>
      </c>
      <c r="J83" s="108" t="str">
        <f t="shared" si="3"/>
        <v/>
      </c>
      <c r="K83" s="44"/>
      <c r="L83" s="44"/>
      <c r="M83" s="44"/>
      <c r="N83" s="44"/>
      <c r="O83" s="4"/>
      <c r="P83" s="4"/>
      <c r="Q83" s="4"/>
      <c r="R83" s="4"/>
      <c r="S83" s="4"/>
      <c r="T83" s="4"/>
      <c r="U83" s="4"/>
      <c r="V83" s="4"/>
      <c r="W83" s="4"/>
      <c r="X83" s="4"/>
      <c r="Y83" s="4"/>
      <c r="Z83" s="4"/>
      <c r="AA83" s="4"/>
      <c r="AB83" s="4"/>
      <c r="AC83" s="4"/>
      <c r="AD83" s="4"/>
      <c r="AE83" s="4"/>
      <c r="AF83" s="4"/>
      <c r="AG83" s="4"/>
    </row>
    <row r="84">
      <c r="A84" s="4"/>
      <c r="B84" s="112" t="str">
        <f>if(A84="","",SUMIFS(Agent!$F:$F,Agent!$C:$C,B$1,Agent!$A:$A,$A84))</f>
        <v/>
      </c>
      <c r="C84" s="112" t="str">
        <f>if(A84="","", SUMIFS(Agent!$G:$G,Agent!$C:$C,C$1,Agent!$A:$A,$A84))</f>
        <v/>
      </c>
      <c r="D84" s="113" t="str">
        <f t="shared" si="4"/>
        <v/>
      </c>
      <c r="E84" s="107" t="str">
        <f>if($A84="","",SUMIFS(Agent!$F:$F,Agent!$C:$C,E$1,Agent!$A:$A,$A84))</f>
        <v/>
      </c>
      <c r="F84" s="107" t="str">
        <f>if($A84="","", SUMIFS(Agent!$G:$G,Agent!$C:$C,F$1,Agent!$A:$A,$A84))</f>
        <v/>
      </c>
      <c r="G84" s="108" t="str">
        <f t="shared" si="2"/>
        <v/>
      </c>
      <c r="H84" s="107" t="str">
        <f>if($A84="","",SUMIFS(Agent!$F:$F,Agent!$C:$C,H$1,Agent!$A:$A,$A84))</f>
        <v/>
      </c>
      <c r="I84" s="107" t="str">
        <f>if($A84="","", SUMIFS(Agent!$G:$G,Agent!$C:$C,I$1,Agent!$A:$A,$A84))</f>
        <v/>
      </c>
      <c r="J84" s="108" t="str">
        <f t="shared" si="3"/>
        <v/>
      </c>
      <c r="K84" s="44"/>
      <c r="L84" s="44"/>
      <c r="M84" s="44"/>
      <c r="N84" s="44"/>
      <c r="O84" s="4"/>
      <c r="P84" s="4"/>
      <c r="Q84" s="4"/>
      <c r="R84" s="4"/>
      <c r="S84" s="4"/>
      <c r="T84" s="4"/>
      <c r="U84" s="4"/>
      <c r="V84" s="4"/>
      <c r="W84" s="4"/>
      <c r="X84" s="4"/>
      <c r="Y84" s="4"/>
      <c r="Z84" s="4"/>
      <c r="AA84" s="4"/>
      <c r="AB84" s="4"/>
      <c r="AC84" s="4"/>
      <c r="AD84" s="4"/>
      <c r="AE84" s="4"/>
      <c r="AF84" s="4"/>
      <c r="AG84" s="4"/>
    </row>
    <row r="85">
      <c r="A85" s="4"/>
      <c r="B85" s="112" t="str">
        <f>if(A85="","",SUMIFS(Agent!$F:$F,Agent!$C:$C,B$1,Agent!$A:$A,$A85))</f>
        <v/>
      </c>
      <c r="C85" s="112" t="str">
        <f>if(A85="","", SUMIFS(Agent!$G:$G,Agent!$C:$C,C$1,Agent!$A:$A,$A85))</f>
        <v/>
      </c>
      <c r="D85" s="113" t="str">
        <f t="shared" si="4"/>
        <v/>
      </c>
      <c r="E85" s="107" t="str">
        <f>if($A85="","",SUMIFS(Agent!$F:$F,Agent!$C:$C,E$1,Agent!$A:$A,$A85))</f>
        <v/>
      </c>
      <c r="F85" s="107" t="str">
        <f>if($A85="","", SUMIFS(Agent!$G:$G,Agent!$C:$C,F$1,Agent!$A:$A,$A85))</f>
        <v/>
      </c>
      <c r="G85" s="108" t="str">
        <f t="shared" si="2"/>
        <v/>
      </c>
      <c r="H85" s="107" t="str">
        <f>if($A85="","",SUMIFS(Agent!$F:$F,Agent!$C:$C,H$1,Agent!$A:$A,$A85))</f>
        <v/>
      </c>
      <c r="I85" s="107" t="str">
        <f>if($A85="","", SUMIFS(Agent!$G:$G,Agent!$C:$C,I$1,Agent!$A:$A,$A85))</f>
        <v/>
      </c>
      <c r="J85" s="108" t="str">
        <f t="shared" si="3"/>
        <v/>
      </c>
      <c r="K85" s="44"/>
      <c r="L85" s="44"/>
      <c r="M85" s="44"/>
      <c r="N85" s="44"/>
      <c r="O85" s="4"/>
      <c r="P85" s="4"/>
      <c r="Q85" s="4"/>
      <c r="R85" s="4"/>
      <c r="S85" s="4"/>
      <c r="T85" s="4"/>
      <c r="U85" s="4"/>
      <c r="V85" s="4"/>
      <c r="W85" s="4"/>
      <c r="X85" s="4"/>
      <c r="Y85" s="4"/>
      <c r="Z85" s="4"/>
      <c r="AA85" s="4"/>
      <c r="AB85" s="4"/>
      <c r="AC85" s="4"/>
      <c r="AD85" s="4"/>
      <c r="AE85" s="4"/>
      <c r="AF85" s="4"/>
      <c r="AG85" s="4"/>
    </row>
    <row r="86">
      <c r="A86" s="4"/>
      <c r="B86" s="112" t="str">
        <f>if(A86="","",SUMIFS(Agent!$F:$F,Agent!$C:$C,B$1,Agent!$A:$A,$A86))</f>
        <v/>
      </c>
      <c r="C86" s="112" t="str">
        <f>if(A86="","", SUMIFS(Agent!$G:$G,Agent!$C:$C,C$1,Agent!$A:$A,$A86))</f>
        <v/>
      </c>
      <c r="D86" s="113" t="str">
        <f t="shared" si="4"/>
        <v/>
      </c>
      <c r="E86" s="107" t="str">
        <f>if($A86="","",SUMIFS(Agent!$F:$F,Agent!$C:$C,E$1,Agent!$A:$A,$A86))</f>
        <v/>
      </c>
      <c r="F86" s="107" t="str">
        <f>if($A86="","", SUMIFS(Agent!$G:$G,Agent!$C:$C,F$1,Agent!$A:$A,$A86))</f>
        <v/>
      </c>
      <c r="G86" s="108" t="str">
        <f t="shared" si="2"/>
        <v/>
      </c>
      <c r="H86" s="107" t="str">
        <f>if($A86="","",SUMIFS(Agent!$F:$F,Agent!$C:$C,H$1,Agent!$A:$A,$A86))</f>
        <v/>
      </c>
      <c r="I86" s="107" t="str">
        <f>if($A86="","", SUMIFS(Agent!$G:$G,Agent!$C:$C,I$1,Agent!$A:$A,$A86))</f>
        <v/>
      </c>
      <c r="J86" s="108" t="str">
        <f t="shared" si="3"/>
        <v/>
      </c>
      <c r="K86" s="44"/>
      <c r="L86" s="44"/>
      <c r="M86" s="44"/>
      <c r="N86" s="44"/>
      <c r="O86" s="4"/>
      <c r="P86" s="4"/>
      <c r="Q86" s="4"/>
      <c r="R86" s="4"/>
      <c r="S86" s="4"/>
      <c r="T86" s="4"/>
      <c r="U86" s="4"/>
      <c r="V86" s="4"/>
      <c r="W86" s="4"/>
      <c r="X86" s="4"/>
      <c r="Y86" s="4"/>
      <c r="Z86" s="4"/>
      <c r="AA86" s="4"/>
      <c r="AB86" s="4"/>
      <c r="AC86" s="4"/>
      <c r="AD86" s="4"/>
      <c r="AE86" s="4"/>
      <c r="AF86" s="4"/>
      <c r="AG86" s="4"/>
    </row>
    <row r="87">
      <c r="A87" s="4"/>
      <c r="B87" s="112" t="str">
        <f>if(A87="","",SUMIFS(Agent!$F:$F,Agent!$C:$C,B$1,Agent!$A:$A,$A87))</f>
        <v/>
      </c>
      <c r="C87" s="112" t="str">
        <f>if(A87="","", SUMIFS(Agent!$G:$G,Agent!$C:$C,C$1,Agent!$A:$A,$A87))</f>
        <v/>
      </c>
      <c r="D87" s="113" t="str">
        <f t="shared" si="4"/>
        <v/>
      </c>
      <c r="E87" s="107" t="str">
        <f>if($A87="","",SUMIFS(Agent!$F:$F,Agent!$C:$C,E$1,Agent!$A:$A,$A87))</f>
        <v/>
      </c>
      <c r="F87" s="107" t="str">
        <f>if($A87="","", SUMIFS(Agent!$G:$G,Agent!$C:$C,F$1,Agent!$A:$A,$A87))</f>
        <v/>
      </c>
      <c r="G87" s="108" t="str">
        <f t="shared" si="2"/>
        <v/>
      </c>
      <c r="H87" s="107" t="str">
        <f>if($A87="","",SUMIFS(Agent!$F:$F,Agent!$C:$C,H$1,Agent!$A:$A,$A87))</f>
        <v/>
      </c>
      <c r="I87" s="107" t="str">
        <f>if($A87="","", SUMIFS(Agent!$G:$G,Agent!$C:$C,I$1,Agent!$A:$A,$A87))</f>
        <v/>
      </c>
      <c r="J87" s="108" t="str">
        <f t="shared" si="3"/>
        <v/>
      </c>
      <c r="K87" s="44"/>
      <c r="L87" s="44"/>
      <c r="M87" s="44"/>
      <c r="N87" s="44"/>
      <c r="O87" s="4"/>
      <c r="P87" s="4"/>
      <c r="Q87" s="4"/>
      <c r="R87" s="4"/>
      <c r="S87" s="4"/>
      <c r="T87" s="4"/>
      <c r="U87" s="4"/>
      <c r="V87" s="4"/>
      <c r="W87" s="4"/>
      <c r="X87" s="4"/>
      <c r="Y87" s="4"/>
      <c r="Z87" s="4"/>
      <c r="AA87" s="4"/>
      <c r="AB87" s="4"/>
      <c r="AC87" s="4"/>
      <c r="AD87" s="4"/>
      <c r="AE87" s="4"/>
      <c r="AF87" s="4"/>
      <c r="AG87" s="4"/>
    </row>
    <row r="88">
      <c r="A88" s="4"/>
      <c r="B88" s="112" t="str">
        <f>if(A88="","",SUMIFS(Agent!$F:$F,Agent!$C:$C,B$1,Agent!$A:$A,$A88))</f>
        <v/>
      </c>
      <c r="C88" s="112" t="str">
        <f>if(A88="","", SUMIFS(Agent!$G:$G,Agent!$C:$C,C$1,Agent!$A:$A,$A88))</f>
        <v/>
      </c>
      <c r="D88" s="113" t="str">
        <f t="shared" si="4"/>
        <v/>
      </c>
      <c r="E88" s="107" t="str">
        <f>if($A88="","",SUMIFS(Agent!$F:$F,Agent!$C:$C,E$1,Agent!$A:$A,$A88))</f>
        <v/>
      </c>
      <c r="F88" s="107" t="str">
        <f>if($A88="","", SUMIFS(Agent!$G:$G,Agent!$C:$C,F$1,Agent!$A:$A,$A88))</f>
        <v/>
      </c>
      <c r="G88" s="108" t="str">
        <f t="shared" si="2"/>
        <v/>
      </c>
      <c r="H88" s="107" t="str">
        <f>if($A88="","",SUMIFS(Agent!$F:$F,Agent!$C:$C,H$1,Agent!$A:$A,$A88))</f>
        <v/>
      </c>
      <c r="I88" s="107" t="str">
        <f>if($A88="","", SUMIFS(Agent!$G:$G,Agent!$C:$C,I$1,Agent!$A:$A,$A88))</f>
        <v/>
      </c>
      <c r="J88" s="108" t="str">
        <f t="shared" si="3"/>
        <v/>
      </c>
      <c r="K88" s="44"/>
      <c r="L88" s="44"/>
      <c r="M88" s="44"/>
      <c r="N88" s="44"/>
      <c r="O88" s="4"/>
      <c r="P88" s="4"/>
      <c r="Q88" s="4"/>
      <c r="R88" s="4"/>
      <c r="S88" s="4"/>
      <c r="T88" s="4"/>
      <c r="U88" s="4"/>
      <c r="V88" s="4"/>
      <c r="W88" s="4"/>
      <c r="X88" s="4"/>
      <c r="Y88" s="4"/>
      <c r="Z88" s="4"/>
      <c r="AA88" s="4"/>
      <c r="AB88" s="4"/>
      <c r="AC88" s="4"/>
      <c r="AD88" s="4"/>
      <c r="AE88" s="4"/>
      <c r="AF88" s="4"/>
      <c r="AG88" s="4"/>
    </row>
    <row r="89">
      <c r="A89" s="4"/>
      <c r="B89" s="112" t="str">
        <f>if(A89="","",SUMIFS(Agent!$F:$F,Agent!$C:$C,B$1,Agent!$A:$A,$A89))</f>
        <v/>
      </c>
      <c r="C89" s="112" t="str">
        <f>if(A89="","", SUMIFS(Agent!$G:$G,Agent!$C:$C,C$1,Agent!$A:$A,$A89))</f>
        <v/>
      </c>
      <c r="D89" s="113" t="str">
        <f t="shared" si="4"/>
        <v/>
      </c>
      <c r="E89" s="107" t="str">
        <f>if($A89="","",SUMIFS(Agent!$F:$F,Agent!$C:$C,E$1,Agent!$A:$A,$A89))</f>
        <v/>
      </c>
      <c r="F89" s="107" t="str">
        <f>if($A89="","", SUMIFS(Agent!$G:$G,Agent!$C:$C,F$1,Agent!$A:$A,$A89))</f>
        <v/>
      </c>
      <c r="G89" s="108" t="str">
        <f t="shared" si="2"/>
        <v/>
      </c>
      <c r="H89" s="107" t="str">
        <f>if($A89="","",SUMIFS(Agent!$F:$F,Agent!$C:$C,H$1,Agent!$A:$A,$A89))</f>
        <v/>
      </c>
      <c r="I89" s="107" t="str">
        <f>if($A89="","", SUMIFS(Agent!$G:$G,Agent!$C:$C,I$1,Agent!$A:$A,$A89))</f>
        <v/>
      </c>
      <c r="J89" s="108" t="str">
        <f t="shared" si="3"/>
        <v/>
      </c>
      <c r="K89" s="44"/>
      <c r="L89" s="44"/>
      <c r="M89" s="44"/>
      <c r="N89" s="44"/>
      <c r="O89" s="4"/>
      <c r="P89" s="4"/>
      <c r="Q89" s="4"/>
      <c r="R89" s="4"/>
      <c r="S89" s="4"/>
      <c r="T89" s="4"/>
      <c r="U89" s="4"/>
      <c r="V89" s="4"/>
      <c r="W89" s="4"/>
      <c r="X89" s="4"/>
      <c r="Y89" s="4"/>
      <c r="Z89" s="4"/>
      <c r="AA89" s="4"/>
      <c r="AB89" s="4"/>
      <c r="AC89" s="4"/>
      <c r="AD89" s="4"/>
      <c r="AE89" s="4"/>
      <c r="AF89" s="4"/>
      <c r="AG89" s="4"/>
    </row>
    <row r="90">
      <c r="A90" s="4"/>
      <c r="B90" s="112" t="str">
        <f>if(A90="","",SUMIFS(Agent!$F:$F,Agent!$C:$C,B$1,Agent!$A:$A,$A90))</f>
        <v/>
      </c>
      <c r="C90" s="112" t="str">
        <f>if(A90="","", SUMIFS(Agent!$G:$G,Agent!$C:$C,C$1,Agent!$A:$A,$A90))</f>
        <v/>
      </c>
      <c r="D90" s="113" t="str">
        <f t="shared" si="4"/>
        <v/>
      </c>
      <c r="E90" s="107" t="str">
        <f>if($A90="","",SUMIFS(Agent!$F:$F,Agent!$C:$C,E$1,Agent!$A:$A,$A90))</f>
        <v/>
      </c>
      <c r="F90" s="107" t="str">
        <f>if($A90="","", SUMIFS(Agent!$G:$G,Agent!$C:$C,F$1,Agent!$A:$A,$A90))</f>
        <v/>
      </c>
      <c r="G90" s="108" t="str">
        <f t="shared" si="2"/>
        <v/>
      </c>
      <c r="H90" s="107" t="str">
        <f>if($A90="","",SUMIFS(Agent!$F:$F,Agent!$C:$C,H$1,Agent!$A:$A,$A90))</f>
        <v/>
      </c>
      <c r="I90" s="107" t="str">
        <f>if($A90="","", SUMIFS(Agent!$G:$G,Agent!$C:$C,I$1,Agent!$A:$A,$A90))</f>
        <v/>
      </c>
      <c r="J90" s="108" t="str">
        <f t="shared" si="3"/>
        <v/>
      </c>
      <c r="K90" s="44"/>
      <c r="L90" s="44"/>
      <c r="M90" s="44"/>
      <c r="N90" s="44"/>
      <c r="O90" s="4"/>
      <c r="P90" s="4"/>
      <c r="Q90" s="4"/>
      <c r="R90" s="4"/>
      <c r="S90" s="4"/>
      <c r="T90" s="4"/>
      <c r="U90" s="4"/>
      <c r="V90" s="4"/>
      <c r="W90" s="4"/>
      <c r="X90" s="4"/>
      <c r="Y90" s="4"/>
      <c r="Z90" s="4"/>
      <c r="AA90" s="4"/>
      <c r="AB90" s="4"/>
      <c r="AC90" s="4"/>
      <c r="AD90" s="4"/>
      <c r="AE90" s="4"/>
      <c r="AF90" s="4"/>
      <c r="AG90" s="4"/>
    </row>
    <row r="91">
      <c r="A91" s="4"/>
      <c r="B91" s="112" t="str">
        <f>if(A91="","",SUMIFS(Agent!$F:$F,Agent!$C:$C,B$1,Agent!$A:$A,$A91))</f>
        <v/>
      </c>
      <c r="C91" s="112" t="str">
        <f>if(A91="","", SUMIFS(Agent!$G:$G,Agent!$C:$C,C$1,Agent!$A:$A,$A91))</f>
        <v/>
      </c>
      <c r="D91" s="113" t="str">
        <f t="shared" si="4"/>
        <v/>
      </c>
      <c r="E91" s="107" t="str">
        <f>if($A91="","",SUMIFS(Agent!$F:$F,Agent!$C:$C,E$1,Agent!$A:$A,$A91))</f>
        <v/>
      </c>
      <c r="F91" s="107" t="str">
        <f>if($A91="","", SUMIFS(Agent!$G:$G,Agent!$C:$C,F$1,Agent!$A:$A,$A91))</f>
        <v/>
      </c>
      <c r="G91" s="108" t="str">
        <f t="shared" si="2"/>
        <v/>
      </c>
      <c r="H91" s="107" t="str">
        <f>if($A91="","",SUMIFS(Agent!$F:$F,Agent!$C:$C,H$1,Agent!$A:$A,$A91))</f>
        <v/>
      </c>
      <c r="I91" s="107" t="str">
        <f>if($A91="","", SUMIFS(Agent!$G:$G,Agent!$C:$C,I$1,Agent!$A:$A,$A91))</f>
        <v/>
      </c>
      <c r="J91" s="108" t="str">
        <f t="shared" si="3"/>
        <v/>
      </c>
      <c r="K91" s="44"/>
      <c r="L91" s="44"/>
      <c r="M91" s="44"/>
      <c r="N91" s="44"/>
      <c r="O91" s="4"/>
      <c r="P91" s="4"/>
      <c r="Q91" s="4"/>
      <c r="R91" s="4"/>
      <c r="S91" s="4"/>
      <c r="T91" s="4"/>
      <c r="U91" s="4"/>
      <c r="V91" s="4"/>
      <c r="W91" s="4"/>
      <c r="X91" s="4"/>
      <c r="Y91" s="4"/>
      <c r="Z91" s="4"/>
      <c r="AA91" s="4"/>
      <c r="AB91" s="4"/>
      <c r="AC91" s="4"/>
      <c r="AD91" s="4"/>
      <c r="AE91" s="4"/>
      <c r="AF91" s="4"/>
      <c r="AG91" s="4"/>
    </row>
    <row r="92">
      <c r="A92" s="4"/>
      <c r="B92" s="112" t="str">
        <f>if(A92="","",SUMIFS(Agent!$F:$F,Agent!$C:$C,B$1,Agent!$A:$A,$A92))</f>
        <v/>
      </c>
      <c r="C92" s="112" t="str">
        <f>if(A92="","", SUMIFS(Agent!$G:$G,Agent!$C:$C,C$1,Agent!$A:$A,$A92))</f>
        <v/>
      </c>
      <c r="D92" s="113" t="str">
        <f t="shared" si="4"/>
        <v/>
      </c>
      <c r="E92" s="107" t="str">
        <f>if($A92="","",SUMIFS(Agent!$F:$F,Agent!$C:$C,E$1,Agent!$A:$A,$A92))</f>
        <v/>
      </c>
      <c r="F92" s="107" t="str">
        <f>if($A92="","", SUMIFS(Agent!$G:$G,Agent!$C:$C,F$1,Agent!$A:$A,$A92))</f>
        <v/>
      </c>
      <c r="G92" s="108" t="str">
        <f t="shared" si="2"/>
        <v/>
      </c>
      <c r="H92" s="107" t="str">
        <f>if($A92="","",SUMIFS(Agent!$F:$F,Agent!$C:$C,H$1,Agent!$A:$A,$A92))</f>
        <v/>
      </c>
      <c r="I92" s="107" t="str">
        <f>if($A92="","", SUMIFS(Agent!$G:$G,Agent!$C:$C,I$1,Agent!$A:$A,$A92))</f>
        <v/>
      </c>
      <c r="J92" s="108" t="str">
        <f t="shared" si="3"/>
        <v/>
      </c>
      <c r="K92" s="44"/>
      <c r="L92" s="44"/>
      <c r="M92" s="44"/>
      <c r="N92" s="44"/>
      <c r="O92" s="4"/>
      <c r="P92" s="4"/>
      <c r="Q92" s="4"/>
      <c r="R92" s="4"/>
      <c r="S92" s="4"/>
      <c r="T92" s="4"/>
      <c r="U92" s="4"/>
      <c r="V92" s="4"/>
      <c r="W92" s="4"/>
      <c r="X92" s="4"/>
      <c r="Y92" s="4"/>
      <c r="Z92" s="4"/>
      <c r="AA92" s="4"/>
      <c r="AB92" s="4"/>
      <c r="AC92" s="4"/>
      <c r="AD92" s="4"/>
      <c r="AE92" s="4"/>
      <c r="AF92" s="4"/>
      <c r="AG92" s="4"/>
    </row>
    <row r="93">
      <c r="A93" s="4"/>
      <c r="B93" s="112" t="str">
        <f>if(A93="","",SUMIFS(Agent!$F:$F,Agent!$C:$C,B$1,Agent!$A:$A,$A93))</f>
        <v/>
      </c>
      <c r="C93" s="112" t="str">
        <f>if(A93="","", SUMIFS(Agent!$G:$G,Agent!$C:$C,C$1,Agent!$A:$A,$A93))</f>
        <v/>
      </c>
      <c r="D93" s="113" t="str">
        <f t="shared" si="4"/>
        <v/>
      </c>
      <c r="E93" s="107" t="str">
        <f>if($A93="","",SUMIFS(Agent!$F:$F,Agent!$C:$C,E$1,Agent!$A:$A,$A93))</f>
        <v/>
      </c>
      <c r="F93" s="107" t="str">
        <f>if($A93="","", SUMIFS(Agent!$G:$G,Agent!$C:$C,F$1,Agent!$A:$A,$A93))</f>
        <v/>
      </c>
      <c r="G93" s="108" t="str">
        <f t="shared" si="2"/>
        <v/>
      </c>
      <c r="H93" s="107" t="str">
        <f>if($A93="","",SUMIFS(Agent!$F:$F,Agent!$C:$C,H$1,Agent!$A:$A,$A93))</f>
        <v/>
      </c>
      <c r="I93" s="107" t="str">
        <f>if($A93="","", SUMIFS(Agent!$G:$G,Agent!$C:$C,I$1,Agent!$A:$A,$A93))</f>
        <v/>
      </c>
      <c r="J93" s="108" t="str">
        <f t="shared" si="3"/>
        <v/>
      </c>
      <c r="K93" s="44"/>
      <c r="L93" s="44"/>
      <c r="M93" s="44"/>
      <c r="N93" s="44"/>
      <c r="O93" s="4"/>
      <c r="P93" s="4"/>
      <c r="Q93" s="4"/>
      <c r="R93" s="4"/>
      <c r="S93" s="4"/>
      <c r="T93" s="4"/>
      <c r="U93" s="4"/>
      <c r="V93" s="4"/>
      <c r="W93" s="4"/>
      <c r="X93" s="4"/>
      <c r="Y93" s="4"/>
      <c r="Z93" s="4"/>
      <c r="AA93" s="4"/>
      <c r="AB93" s="4"/>
      <c r="AC93" s="4"/>
      <c r="AD93" s="4"/>
      <c r="AE93" s="4"/>
      <c r="AF93" s="4"/>
      <c r="AG93" s="4"/>
    </row>
    <row r="94">
      <c r="A94" s="4"/>
      <c r="B94" s="112" t="str">
        <f>if(A94="","",SUMIFS(Agent!$F:$F,Agent!$C:$C,B$1,Agent!$A:$A,$A94))</f>
        <v/>
      </c>
      <c r="C94" s="112" t="str">
        <f>if(A94="","", SUMIFS(Agent!$G:$G,Agent!$C:$C,C$1,Agent!$A:$A,$A94))</f>
        <v/>
      </c>
      <c r="D94" s="113" t="str">
        <f t="shared" si="4"/>
        <v/>
      </c>
      <c r="E94" s="107" t="str">
        <f>if($A94="","",SUMIFS(Agent!$F:$F,Agent!$C:$C,E$1,Agent!$A:$A,$A94))</f>
        <v/>
      </c>
      <c r="F94" s="107" t="str">
        <f>if($A94="","", SUMIFS(Agent!$G:$G,Agent!$C:$C,F$1,Agent!$A:$A,$A94))</f>
        <v/>
      </c>
      <c r="G94" s="108" t="str">
        <f t="shared" si="2"/>
        <v/>
      </c>
      <c r="H94" s="107" t="str">
        <f>if($A94="","",SUMIFS(Agent!$F:$F,Agent!$C:$C,H$1,Agent!$A:$A,$A94))</f>
        <v/>
      </c>
      <c r="I94" s="107" t="str">
        <f>if($A94="","", SUMIFS(Agent!$G:$G,Agent!$C:$C,I$1,Agent!$A:$A,$A94))</f>
        <v/>
      </c>
      <c r="J94" s="108" t="str">
        <f t="shared" si="3"/>
        <v/>
      </c>
      <c r="K94" s="44"/>
      <c r="L94" s="44"/>
      <c r="M94" s="44"/>
      <c r="N94" s="44"/>
      <c r="O94" s="4"/>
      <c r="P94" s="4"/>
      <c r="Q94" s="4"/>
      <c r="R94" s="4"/>
      <c r="S94" s="4"/>
      <c r="T94" s="4"/>
      <c r="U94" s="4"/>
      <c r="V94" s="4"/>
      <c r="W94" s="4"/>
      <c r="X94" s="4"/>
      <c r="Y94" s="4"/>
      <c r="Z94" s="4"/>
      <c r="AA94" s="4"/>
      <c r="AB94" s="4"/>
      <c r="AC94" s="4"/>
      <c r="AD94" s="4"/>
      <c r="AE94" s="4"/>
      <c r="AF94" s="4"/>
      <c r="AG94" s="4"/>
    </row>
    <row r="95">
      <c r="A95" s="4"/>
      <c r="B95" s="112" t="str">
        <f>if(A95="","",SUMIFS(Agent!$F:$F,Agent!$C:$C,B$1,Agent!$A:$A,$A95))</f>
        <v/>
      </c>
      <c r="C95" s="112" t="str">
        <f>if(A95="","", SUMIFS(Agent!$G:$G,Agent!$C:$C,C$1,Agent!$A:$A,$A95))</f>
        <v/>
      </c>
      <c r="D95" s="113" t="str">
        <f t="shared" si="4"/>
        <v/>
      </c>
      <c r="E95" s="107" t="str">
        <f>if($A95="","",SUMIFS(Agent!$F:$F,Agent!$C:$C,E$1,Agent!$A:$A,$A95))</f>
        <v/>
      </c>
      <c r="F95" s="107" t="str">
        <f>if($A95="","", SUMIFS(Agent!$G:$G,Agent!$C:$C,F$1,Agent!$A:$A,$A95))</f>
        <v/>
      </c>
      <c r="G95" s="108" t="str">
        <f t="shared" si="2"/>
        <v/>
      </c>
      <c r="H95" s="107" t="str">
        <f>if($A95="","",SUMIFS(Agent!$F:$F,Agent!$C:$C,H$1,Agent!$A:$A,$A95))</f>
        <v/>
      </c>
      <c r="I95" s="107" t="str">
        <f>if($A95="","", SUMIFS(Agent!$G:$G,Agent!$C:$C,I$1,Agent!$A:$A,$A95))</f>
        <v/>
      </c>
      <c r="J95" s="108" t="str">
        <f t="shared" si="3"/>
        <v/>
      </c>
      <c r="K95" s="44"/>
      <c r="L95" s="44"/>
      <c r="M95" s="44"/>
      <c r="N95" s="44"/>
      <c r="O95" s="4"/>
      <c r="P95" s="4"/>
      <c r="Q95" s="4"/>
      <c r="R95" s="4"/>
      <c r="S95" s="4"/>
      <c r="T95" s="4"/>
      <c r="U95" s="4"/>
      <c r="V95" s="4"/>
      <c r="W95" s="4"/>
      <c r="X95" s="4"/>
      <c r="Y95" s="4"/>
      <c r="Z95" s="4"/>
      <c r="AA95" s="4"/>
      <c r="AB95" s="4"/>
      <c r="AC95" s="4"/>
      <c r="AD95" s="4"/>
      <c r="AE95" s="4"/>
      <c r="AF95" s="4"/>
      <c r="AG95" s="4"/>
    </row>
    <row r="96">
      <c r="A96" s="4"/>
      <c r="B96" s="112" t="str">
        <f>if(A96="","",SUMIFS(Agent!$F:$F,Agent!$C:$C,B$1,Agent!$A:$A,$A96))</f>
        <v/>
      </c>
      <c r="C96" s="112" t="str">
        <f>if(A96="","", SUMIFS(Agent!$G:$G,Agent!$C:$C,C$1,Agent!$A:$A,$A96))</f>
        <v/>
      </c>
      <c r="D96" s="113" t="str">
        <f t="shared" si="4"/>
        <v/>
      </c>
      <c r="E96" s="107" t="str">
        <f>if($A96="","",SUMIFS(Agent!$F:$F,Agent!$C:$C,E$1,Agent!$A:$A,$A96))</f>
        <v/>
      </c>
      <c r="F96" s="107" t="str">
        <f>if($A96="","", SUMIFS(Agent!$G:$G,Agent!$C:$C,F$1,Agent!$A:$A,$A96))</f>
        <v/>
      </c>
      <c r="G96" s="108" t="str">
        <f t="shared" si="2"/>
        <v/>
      </c>
      <c r="H96" s="107" t="str">
        <f>if($A96="","",SUMIFS(Agent!$F:$F,Agent!$C:$C,H$1,Agent!$A:$A,$A96))</f>
        <v/>
      </c>
      <c r="I96" s="107" t="str">
        <f>if($A96="","", SUMIFS(Agent!$G:$G,Agent!$C:$C,I$1,Agent!$A:$A,$A96))</f>
        <v/>
      </c>
      <c r="J96" s="108" t="str">
        <f t="shared" si="3"/>
        <v/>
      </c>
      <c r="K96" s="44"/>
      <c r="L96" s="44"/>
      <c r="M96" s="44"/>
      <c r="N96" s="44"/>
      <c r="O96" s="4"/>
      <c r="P96" s="4"/>
      <c r="Q96" s="4"/>
      <c r="R96" s="4"/>
      <c r="S96" s="4"/>
      <c r="T96" s="4"/>
      <c r="U96" s="4"/>
      <c r="V96" s="4"/>
      <c r="W96" s="4"/>
      <c r="X96" s="4"/>
      <c r="Y96" s="4"/>
      <c r="Z96" s="4"/>
      <c r="AA96" s="4"/>
      <c r="AB96" s="4"/>
      <c r="AC96" s="4"/>
      <c r="AD96" s="4"/>
      <c r="AE96" s="4"/>
      <c r="AF96" s="4"/>
      <c r="AG96" s="4"/>
    </row>
    <row r="97">
      <c r="A97" s="4"/>
      <c r="B97" s="112" t="str">
        <f>if(A97="","",SUMIFS(Agent!$F:$F,Agent!$C:$C,B$1,Agent!$A:$A,$A97))</f>
        <v/>
      </c>
      <c r="C97" s="112" t="str">
        <f>if(A97="","", SUMIFS(Agent!$G:$G,Agent!$C:$C,C$1,Agent!$A:$A,$A97))</f>
        <v/>
      </c>
      <c r="D97" s="113" t="str">
        <f t="shared" si="4"/>
        <v/>
      </c>
      <c r="E97" s="107" t="str">
        <f>if($A97="","",SUMIFS(Agent!$F:$F,Agent!$C:$C,E$1,Agent!$A:$A,$A97))</f>
        <v/>
      </c>
      <c r="F97" s="107" t="str">
        <f>if($A97="","", SUMIFS(Agent!$G:$G,Agent!$C:$C,F$1,Agent!$A:$A,$A97))</f>
        <v/>
      </c>
      <c r="G97" s="108" t="str">
        <f t="shared" si="2"/>
        <v/>
      </c>
      <c r="H97" s="107" t="str">
        <f>if($A97="","",SUMIFS(Agent!$F:$F,Agent!$C:$C,H$1,Agent!$A:$A,$A97))</f>
        <v/>
      </c>
      <c r="I97" s="107" t="str">
        <f>if($A97="","", SUMIFS(Agent!$G:$G,Agent!$C:$C,I$1,Agent!$A:$A,$A97))</f>
        <v/>
      </c>
      <c r="J97" s="108" t="str">
        <f t="shared" si="3"/>
        <v/>
      </c>
      <c r="K97" s="44"/>
      <c r="L97" s="44"/>
      <c r="M97" s="44"/>
      <c r="N97" s="44"/>
      <c r="O97" s="4"/>
      <c r="P97" s="4"/>
      <c r="Q97" s="4"/>
      <c r="R97" s="4"/>
      <c r="S97" s="4"/>
      <c r="T97" s="4"/>
      <c r="U97" s="4"/>
      <c r="V97" s="4"/>
      <c r="W97" s="4"/>
      <c r="X97" s="4"/>
      <c r="Y97" s="4"/>
      <c r="Z97" s="4"/>
      <c r="AA97" s="4"/>
      <c r="AB97" s="4"/>
      <c r="AC97" s="4"/>
      <c r="AD97" s="4"/>
      <c r="AE97" s="4"/>
      <c r="AF97" s="4"/>
      <c r="AG97" s="4"/>
    </row>
    <row r="98">
      <c r="A98" s="4"/>
      <c r="B98" s="112" t="str">
        <f>if(A98="","",SUMIFS(Agent!$F:$F,Agent!$C:$C,B$1,Agent!$A:$A,$A98))</f>
        <v/>
      </c>
      <c r="C98" s="112" t="str">
        <f>if(A98="","", SUMIFS(Agent!$G:$G,Agent!$C:$C,C$1,Agent!$A:$A,$A98))</f>
        <v/>
      </c>
      <c r="D98" s="113" t="str">
        <f t="shared" si="4"/>
        <v/>
      </c>
      <c r="E98" s="107" t="str">
        <f>if($A98="","",SUMIFS(Agent!$F:$F,Agent!$C:$C,E$1,Agent!$A:$A,$A98))</f>
        <v/>
      </c>
      <c r="F98" s="107" t="str">
        <f>if($A98="","", SUMIFS(Agent!$G:$G,Agent!$C:$C,F$1,Agent!$A:$A,$A98))</f>
        <v/>
      </c>
      <c r="G98" s="108" t="str">
        <f t="shared" si="2"/>
        <v/>
      </c>
      <c r="H98" s="107" t="str">
        <f>if($A98="","",SUMIFS(Agent!$F:$F,Agent!$C:$C,H$1,Agent!$A:$A,$A98))</f>
        <v/>
      </c>
      <c r="I98" s="107" t="str">
        <f>if($A98="","", SUMIFS(Agent!$G:$G,Agent!$C:$C,I$1,Agent!$A:$A,$A98))</f>
        <v/>
      </c>
      <c r="J98" s="108" t="str">
        <f t="shared" si="3"/>
        <v/>
      </c>
      <c r="K98" s="44"/>
      <c r="L98" s="44"/>
      <c r="M98" s="44"/>
      <c r="N98" s="44"/>
      <c r="O98" s="4"/>
      <c r="P98" s="4"/>
      <c r="Q98" s="4"/>
      <c r="R98" s="4"/>
      <c r="S98" s="4"/>
      <c r="T98" s="4"/>
      <c r="U98" s="4"/>
      <c r="V98" s="4"/>
      <c r="W98" s="4"/>
      <c r="X98" s="4"/>
      <c r="Y98" s="4"/>
      <c r="Z98" s="4"/>
      <c r="AA98" s="4"/>
      <c r="AB98" s="4"/>
      <c r="AC98" s="4"/>
      <c r="AD98" s="4"/>
      <c r="AE98" s="4"/>
      <c r="AF98" s="4"/>
      <c r="AG98" s="4"/>
    </row>
    <row r="99">
      <c r="A99" s="4"/>
      <c r="B99" s="112" t="str">
        <f>if(A99="","",SUMIFS(Agent!$F:$F,Agent!$C:$C,B$1,Agent!$A:$A,$A99))</f>
        <v/>
      </c>
      <c r="C99" s="112" t="str">
        <f>if(A99="","", SUMIFS(Agent!$G:$G,Agent!$C:$C,C$1,Agent!$A:$A,$A99))</f>
        <v/>
      </c>
      <c r="D99" s="113" t="str">
        <f t="shared" si="4"/>
        <v/>
      </c>
      <c r="E99" s="107" t="str">
        <f>if($A99="","",SUMIFS(Agent!$F:$F,Agent!$C:$C,E$1,Agent!$A:$A,$A99))</f>
        <v/>
      </c>
      <c r="F99" s="107" t="str">
        <f>if($A99="","", SUMIFS(Agent!$G:$G,Agent!$C:$C,F$1,Agent!$A:$A,$A99))</f>
        <v/>
      </c>
      <c r="G99" s="108" t="str">
        <f t="shared" si="2"/>
        <v/>
      </c>
      <c r="H99" s="107" t="str">
        <f>if($A99="","",SUMIFS(Agent!$F:$F,Agent!$C:$C,H$1,Agent!$A:$A,$A99))</f>
        <v/>
      </c>
      <c r="I99" s="107" t="str">
        <f>if($A99="","", SUMIFS(Agent!$G:$G,Agent!$C:$C,I$1,Agent!$A:$A,$A99))</f>
        <v/>
      </c>
      <c r="J99" s="108" t="str">
        <f t="shared" si="3"/>
        <v/>
      </c>
      <c r="K99" s="44"/>
      <c r="L99" s="44"/>
      <c r="M99" s="44"/>
      <c r="N99" s="44"/>
      <c r="O99" s="4"/>
      <c r="P99" s="4"/>
      <c r="Q99" s="4"/>
      <c r="R99" s="4"/>
      <c r="S99" s="4"/>
      <c r="T99" s="4"/>
      <c r="U99" s="4"/>
      <c r="V99" s="4"/>
      <c r="W99" s="4"/>
      <c r="X99" s="4"/>
      <c r="Y99" s="4"/>
      <c r="Z99" s="4"/>
      <c r="AA99" s="4"/>
      <c r="AB99" s="4"/>
      <c r="AC99" s="4"/>
      <c r="AD99" s="4"/>
      <c r="AE99" s="4"/>
      <c r="AF99" s="4"/>
      <c r="AG99" s="4"/>
    </row>
    <row r="100">
      <c r="A100" s="4"/>
      <c r="B100" s="112" t="str">
        <f>if(A100="","",SUMIFS(Agent!$F:$F,Agent!$C:$C,B$1,Agent!$A:$A,$A100))</f>
        <v/>
      </c>
      <c r="C100" s="112" t="str">
        <f>if(A100="","", SUMIFS(Agent!$G:$G,Agent!$C:$C,C$1,Agent!$A:$A,$A100))</f>
        <v/>
      </c>
      <c r="D100" s="113" t="str">
        <f t="shared" si="4"/>
        <v/>
      </c>
      <c r="E100" s="107" t="str">
        <f>if($A100="","",SUMIFS(Agent!$F:$F,Agent!$C:$C,E$1,Agent!$A:$A,$A100))</f>
        <v/>
      </c>
      <c r="F100" s="107" t="str">
        <f>if($A100="","", SUMIFS(Agent!$G:$G,Agent!$C:$C,F$1,Agent!$A:$A,$A100))</f>
        <v/>
      </c>
      <c r="G100" s="108" t="str">
        <f t="shared" si="2"/>
        <v/>
      </c>
      <c r="H100" s="107" t="str">
        <f>if($A100="","",SUMIFS(Agent!$F:$F,Agent!$C:$C,H$1,Agent!$A:$A,$A100))</f>
        <v/>
      </c>
      <c r="I100" s="107" t="str">
        <f>if($A100="","", SUMIFS(Agent!$G:$G,Agent!$C:$C,I$1,Agent!$A:$A,$A100))</f>
        <v/>
      </c>
      <c r="J100" s="108" t="str">
        <f t="shared" si="3"/>
        <v/>
      </c>
      <c r="K100" s="44"/>
      <c r="L100" s="44"/>
      <c r="M100" s="44"/>
      <c r="N100" s="44"/>
      <c r="O100" s="4"/>
      <c r="P100" s="4"/>
      <c r="Q100" s="4"/>
      <c r="R100" s="4"/>
      <c r="S100" s="4"/>
      <c r="T100" s="4"/>
      <c r="U100" s="4"/>
      <c r="V100" s="4"/>
      <c r="W100" s="4"/>
      <c r="X100" s="4"/>
      <c r="Y100" s="4"/>
      <c r="Z100" s="4"/>
      <c r="AA100" s="4"/>
      <c r="AB100" s="4"/>
      <c r="AC100" s="4"/>
      <c r="AD100" s="4"/>
      <c r="AE100" s="4"/>
      <c r="AF100" s="4"/>
      <c r="AG100" s="4"/>
    </row>
    <row r="101">
      <c r="A101" s="4"/>
      <c r="B101" s="112" t="str">
        <f>if(A101="","",SUMIFS(Agent!$F:$F,Agent!$C:$C,B$1,Agent!$A:$A,$A101))</f>
        <v/>
      </c>
      <c r="C101" s="112" t="str">
        <f>if(A101="","", SUMIFS(Agent!$G:$G,Agent!$C:$C,C$1,Agent!$A:$A,$A101))</f>
        <v/>
      </c>
      <c r="D101" s="113" t="str">
        <f t="shared" si="4"/>
        <v/>
      </c>
      <c r="E101" s="107" t="str">
        <f>if($A101="","",SUMIFS(Agent!$F:$F,Agent!$C:$C,E$1,Agent!$A:$A,$A101))</f>
        <v/>
      </c>
      <c r="F101" s="107" t="str">
        <f>if($A101="","", SUMIFS(Agent!$G:$G,Agent!$C:$C,F$1,Agent!$A:$A,$A101))</f>
        <v/>
      </c>
      <c r="G101" s="108" t="str">
        <f t="shared" si="2"/>
        <v/>
      </c>
      <c r="H101" s="107" t="str">
        <f>if($A101="","",SUMIFS(Agent!$F:$F,Agent!$C:$C,H$1,Agent!$A:$A,$A101))</f>
        <v/>
      </c>
      <c r="I101" s="107" t="str">
        <f>if($A101="","", SUMIFS(Agent!$G:$G,Agent!$C:$C,I$1,Agent!$A:$A,$A101))</f>
        <v/>
      </c>
      <c r="J101" s="108" t="str">
        <f t="shared" si="3"/>
        <v/>
      </c>
      <c r="K101" s="44"/>
      <c r="L101" s="44"/>
      <c r="M101" s="44"/>
      <c r="N101" s="44"/>
      <c r="O101" s="4"/>
      <c r="P101" s="4"/>
      <c r="Q101" s="4"/>
      <c r="R101" s="4"/>
      <c r="S101" s="4"/>
      <c r="T101" s="4"/>
      <c r="U101" s="4"/>
      <c r="V101" s="4"/>
      <c r="W101" s="4"/>
      <c r="X101" s="4"/>
      <c r="Y101" s="4"/>
      <c r="Z101" s="4"/>
      <c r="AA101" s="4"/>
      <c r="AB101" s="4"/>
      <c r="AC101" s="4"/>
      <c r="AD101" s="4"/>
      <c r="AE101" s="4"/>
      <c r="AF101" s="4"/>
      <c r="AG101" s="4"/>
    </row>
    <row r="102">
      <c r="A102" s="4"/>
      <c r="B102" s="112" t="str">
        <f>if(A102="","",SUMIFS(Agent!$F:$F,Agent!$C:$C,B$1,Agent!$A:$A,$A102))</f>
        <v/>
      </c>
      <c r="C102" s="112" t="str">
        <f>if(A102="","", SUMIFS(Agent!$G:$G,Agent!$C:$C,C$1,Agent!$A:$A,$A102))</f>
        <v/>
      </c>
      <c r="D102" s="113" t="str">
        <f t="shared" si="4"/>
        <v/>
      </c>
      <c r="E102" s="107" t="str">
        <f>if($A102="","",SUMIFS(Agent!$F:$F,Agent!$C:$C,E$1,Agent!$A:$A,$A102))</f>
        <v/>
      </c>
      <c r="F102" s="107" t="str">
        <f>if($A102="","", SUMIFS(Agent!$G:$G,Agent!$C:$C,F$1,Agent!$A:$A,$A102))</f>
        <v/>
      </c>
      <c r="G102" s="108" t="str">
        <f t="shared" si="2"/>
        <v/>
      </c>
      <c r="H102" s="107" t="str">
        <f>if($A102="","",SUMIFS(Agent!$F:$F,Agent!$C:$C,H$1,Agent!$A:$A,$A102))</f>
        <v/>
      </c>
      <c r="I102" s="107" t="str">
        <f>if($A102="","", SUMIFS(Agent!$G:$G,Agent!$C:$C,I$1,Agent!$A:$A,$A102))</f>
        <v/>
      </c>
      <c r="J102" s="108" t="str">
        <f t="shared" si="3"/>
        <v/>
      </c>
      <c r="K102" s="44"/>
      <c r="L102" s="44"/>
      <c r="M102" s="44"/>
      <c r="N102" s="44"/>
      <c r="O102" s="4"/>
      <c r="P102" s="4"/>
      <c r="Q102" s="4"/>
      <c r="R102" s="4"/>
      <c r="S102" s="4"/>
      <c r="T102" s="4"/>
      <c r="U102" s="4"/>
      <c r="V102" s="4"/>
      <c r="W102" s="4"/>
      <c r="X102" s="4"/>
      <c r="Y102" s="4"/>
      <c r="Z102" s="4"/>
      <c r="AA102" s="4"/>
      <c r="AB102" s="4"/>
      <c r="AC102" s="4"/>
      <c r="AD102" s="4"/>
      <c r="AE102" s="4"/>
      <c r="AF102" s="4"/>
      <c r="AG102" s="4"/>
    </row>
    <row r="103">
      <c r="A103" s="4"/>
      <c r="B103" s="112" t="str">
        <f>if(A103="","",SUMIFS(Agent!$F:$F,Agent!$C:$C,B$1,Agent!$A:$A,$A103))</f>
        <v/>
      </c>
      <c r="C103" s="112" t="str">
        <f>if(A103="","", SUMIFS(Agent!$G:$G,Agent!$C:$C,C$1,Agent!$A:$A,$A103))</f>
        <v/>
      </c>
      <c r="D103" s="113" t="str">
        <f t="shared" si="4"/>
        <v/>
      </c>
      <c r="E103" s="107" t="str">
        <f>if($A103="","",SUMIFS(Agent!$F:$F,Agent!$C:$C,E$1,Agent!$A:$A,$A103))</f>
        <v/>
      </c>
      <c r="F103" s="107" t="str">
        <f>if($A103="","", SUMIFS(Agent!$G:$G,Agent!$C:$C,F$1,Agent!$A:$A,$A103))</f>
        <v/>
      </c>
      <c r="G103" s="108" t="str">
        <f t="shared" si="2"/>
        <v/>
      </c>
      <c r="H103" s="107" t="str">
        <f>if($A103="","",SUMIFS(Agent!$F:$F,Agent!$C:$C,H$1,Agent!$A:$A,$A103))</f>
        <v/>
      </c>
      <c r="I103" s="107" t="str">
        <f>if($A103="","", SUMIFS(Agent!$G:$G,Agent!$C:$C,I$1,Agent!$A:$A,$A103))</f>
        <v/>
      </c>
      <c r="J103" s="108" t="str">
        <f t="shared" si="3"/>
        <v/>
      </c>
      <c r="K103" s="44"/>
      <c r="L103" s="44"/>
      <c r="M103" s="44"/>
      <c r="N103" s="44"/>
      <c r="O103" s="4"/>
      <c r="P103" s="4"/>
      <c r="Q103" s="4"/>
      <c r="R103" s="4"/>
      <c r="S103" s="4"/>
      <c r="T103" s="4"/>
      <c r="U103" s="4"/>
      <c r="V103" s="4"/>
      <c r="W103" s="4"/>
      <c r="X103" s="4"/>
      <c r="Y103" s="4"/>
      <c r="Z103" s="4"/>
      <c r="AA103" s="4"/>
      <c r="AB103" s="4"/>
      <c r="AC103" s="4"/>
      <c r="AD103" s="4"/>
      <c r="AE103" s="4"/>
      <c r="AF103" s="4"/>
      <c r="AG103" s="4"/>
    </row>
    <row r="104">
      <c r="A104" s="4"/>
      <c r="B104" s="112" t="str">
        <f>if(A104="","",SUMIFS(Agent!$F:$F,Agent!$C:$C,B$1,Agent!$A:$A,$A104))</f>
        <v/>
      </c>
      <c r="C104" s="112" t="str">
        <f>if(A104="","", SUMIFS(Agent!$G:$G,Agent!$C:$C,C$1,Agent!$A:$A,$A104))</f>
        <v/>
      </c>
      <c r="D104" s="113" t="str">
        <f t="shared" si="4"/>
        <v/>
      </c>
      <c r="E104" s="107" t="str">
        <f>if($A104="","",SUMIFS(Agent!$F:$F,Agent!$C:$C,E$1,Agent!$A:$A,$A104))</f>
        <v/>
      </c>
      <c r="F104" s="107" t="str">
        <f>if($A104="","", SUMIFS(Agent!$G:$G,Agent!$C:$C,F$1,Agent!$A:$A,$A104))</f>
        <v/>
      </c>
      <c r="G104" s="108" t="str">
        <f t="shared" si="2"/>
        <v/>
      </c>
      <c r="H104" s="107" t="str">
        <f>if($A104="","",SUMIFS(Agent!$F:$F,Agent!$C:$C,H$1,Agent!$A:$A,$A104))</f>
        <v/>
      </c>
      <c r="I104" s="107" t="str">
        <f>if($A104="","", SUMIFS(Agent!$G:$G,Agent!$C:$C,I$1,Agent!$A:$A,$A104))</f>
        <v/>
      </c>
      <c r="J104" s="108" t="str">
        <f t="shared" si="3"/>
        <v/>
      </c>
      <c r="K104" s="44"/>
      <c r="L104" s="44"/>
      <c r="M104" s="44"/>
      <c r="N104" s="44"/>
      <c r="O104" s="4"/>
      <c r="P104" s="4"/>
      <c r="Q104" s="4"/>
      <c r="R104" s="4"/>
      <c r="S104" s="4"/>
      <c r="T104" s="4"/>
      <c r="U104" s="4"/>
      <c r="V104" s="4"/>
      <c r="W104" s="4"/>
      <c r="X104" s="4"/>
      <c r="Y104" s="4"/>
      <c r="Z104" s="4"/>
      <c r="AA104" s="4"/>
      <c r="AB104" s="4"/>
      <c r="AC104" s="4"/>
      <c r="AD104" s="4"/>
      <c r="AE104" s="4"/>
      <c r="AF104" s="4"/>
      <c r="AG104" s="4"/>
    </row>
    <row r="105">
      <c r="A105" s="4"/>
      <c r="B105" s="112" t="str">
        <f>if(A105="","",SUMIFS(Agent!$F:$F,Agent!$C:$C,B$1,Agent!$A:$A,$A105))</f>
        <v/>
      </c>
      <c r="C105" s="112" t="str">
        <f>if(A105="","", SUMIFS(Agent!$G:$G,Agent!$C:$C,C$1,Agent!$A:$A,$A105))</f>
        <v/>
      </c>
      <c r="D105" s="113" t="str">
        <f t="shared" si="4"/>
        <v/>
      </c>
      <c r="E105" s="107" t="str">
        <f>if($A105="","",SUMIFS(Agent!$F:$F,Agent!$C:$C,E$1,Agent!$A:$A,$A105))</f>
        <v/>
      </c>
      <c r="F105" s="107" t="str">
        <f>if($A105="","", SUMIFS(Agent!$G:$G,Agent!$C:$C,F$1,Agent!$A:$A,$A105))</f>
        <v/>
      </c>
      <c r="G105" s="108" t="str">
        <f t="shared" si="2"/>
        <v/>
      </c>
      <c r="H105" s="107" t="str">
        <f>if($A105="","",SUMIFS(Agent!$F:$F,Agent!$C:$C,H$1,Agent!$A:$A,$A105))</f>
        <v/>
      </c>
      <c r="I105" s="107" t="str">
        <f>if($A105="","", SUMIFS(Agent!$G:$G,Agent!$C:$C,I$1,Agent!$A:$A,$A105))</f>
        <v/>
      </c>
      <c r="J105" s="108" t="str">
        <f t="shared" si="3"/>
        <v/>
      </c>
      <c r="K105" s="44"/>
      <c r="L105" s="44"/>
      <c r="M105" s="44"/>
      <c r="N105" s="44"/>
      <c r="O105" s="4"/>
      <c r="P105" s="4"/>
      <c r="Q105" s="4"/>
      <c r="R105" s="4"/>
      <c r="S105" s="4"/>
      <c r="T105" s="4"/>
      <c r="U105" s="4"/>
      <c r="V105" s="4"/>
      <c r="W105" s="4"/>
      <c r="X105" s="4"/>
      <c r="Y105" s="4"/>
      <c r="Z105" s="4"/>
      <c r="AA105" s="4"/>
      <c r="AB105" s="4"/>
      <c r="AC105" s="4"/>
      <c r="AD105" s="4"/>
      <c r="AE105" s="4"/>
      <c r="AF105" s="4"/>
      <c r="AG105" s="4"/>
    </row>
    <row r="106">
      <c r="A106" s="4"/>
      <c r="B106" s="112" t="str">
        <f>if(A106="","",SUMIFS(Agent!$F:$F,Agent!$C:$C,B$1,Agent!$A:$A,$A106))</f>
        <v/>
      </c>
      <c r="C106" s="112" t="str">
        <f>if(A106="","", SUMIFS(Agent!$G:$G,Agent!$C:$C,C$1,Agent!$A:$A,$A106))</f>
        <v/>
      </c>
      <c r="D106" s="113" t="str">
        <f t="shared" si="4"/>
        <v/>
      </c>
      <c r="E106" s="107" t="str">
        <f>if($A106="","",SUMIFS(Agent!$F:$F,Agent!$C:$C,E$1,Agent!$A:$A,$A106))</f>
        <v/>
      </c>
      <c r="F106" s="107" t="str">
        <f>if($A106="","", SUMIFS(Agent!$G:$G,Agent!$C:$C,F$1,Agent!$A:$A,$A106))</f>
        <v/>
      </c>
      <c r="G106" s="108" t="str">
        <f t="shared" si="2"/>
        <v/>
      </c>
      <c r="H106" s="107" t="str">
        <f>if($A106="","",SUMIFS(Agent!$F:$F,Agent!$C:$C,H$1,Agent!$A:$A,$A106))</f>
        <v/>
      </c>
      <c r="I106" s="107" t="str">
        <f>if($A106="","", SUMIFS(Agent!$G:$G,Agent!$C:$C,I$1,Agent!$A:$A,$A106))</f>
        <v/>
      </c>
      <c r="J106" s="108" t="str">
        <f t="shared" si="3"/>
        <v/>
      </c>
      <c r="K106" s="44"/>
      <c r="L106" s="44"/>
      <c r="M106" s="44"/>
      <c r="N106" s="44"/>
      <c r="O106" s="4"/>
      <c r="P106" s="4"/>
      <c r="Q106" s="4"/>
      <c r="R106" s="4"/>
      <c r="S106" s="4"/>
      <c r="T106" s="4"/>
      <c r="U106" s="4"/>
      <c r="V106" s="4"/>
      <c r="W106" s="4"/>
      <c r="X106" s="4"/>
      <c r="Y106" s="4"/>
      <c r="Z106" s="4"/>
      <c r="AA106" s="4"/>
      <c r="AB106" s="4"/>
      <c r="AC106" s="4"/>
      <c r="AD106" s="4"/>
      <c r="AE106" s="4"/>
      <c r="AF106" s="4"/>
      <c r="AG106" s="4"/>
    </row>
    <row r="107">
      <c r="A107" s="4"/>
      <c r="B107" s="112" t="str">
        <f>if(A107="","",SUMIFS(Agent!$F:$F,Agent!$C:$C,B$1,Agent!$A:$A,$A107))</f>
        <v/>
      </c>
      <c r="C107" s="112" t="str">
        <f>if(A107="","", SUMIFS(Agent!$G:$G,Agent!$C:$C,C$1,Agent!$A:$A,$A107))</f>
        <v/>
      </c>
      <c r="D107" s="113" t="str">
        <f t="shared" si="4"/>
        <v/>
      </c>
      <c r="E107" s="107" t="str">
        <f>if($A107="","",SUMIFS(Agent!$F:$F,Agent!$C:$C,E$1,Agent!$A:$A,$A107))</f>
        <v/>
      </c>
      <c r="F107" s="107" t="str">
        <f>if($A107="","", SUMIFS(Agent!$G:$G,Agent!$C:$C,F$1,Agent!$A:$A,$A107))</f>
        <v/>
      </c>
      <c r="G107" s="108" t="str">
        <f t="shared" si="2"/>
        <v/>
      </c>
      <c r="H107" s="107" t="str">
        <f>if($A107="","",SUMIFS(Agent!$F:$F,Agent!$C:$C,H$1,Agent!$A:$A,$A107))</f>
        <v/>
      </c>
      <c r="I107" s="107" t="str">
        <f>if($A107="","", SUMIFS(Agent!$G:$G,Agent!$C:$C,I$1,Agent!$A:$A,$A107))</f>
        <v/>
      </c>
      <c r="J107" s="108" t="str">
        <f t="shared" si="3"/>
        <v/>
      </c>
      <c r="K107" s="44"/>
      <c r="L107" s="44"/>
      <c r="M107" s="44"/>
      <c r="N107" s="44"/>
      <c r="O107" s="4"/>
      <c r="P107" s="4"/>
      <c r="Q107" s="4"/>
      <c r="R107" s="4"/>
      <c r="S107" s="4"/>
      <c r="T107" s="4"/>
      <c r="U107" s="4"/>
      <c r="V107" s="4"/>
      <c r="W107" s="4"/>
      <c r="X107" s="4"/>
      <c r="Y107" s="4"/>
      <c r="Z107" s="4"/>
      <c r="AA107" s="4"/>
      <c r="AB107" s="4"/>
      <c r="AC107" s="4"/>
      <c r="AD107" s="4"/>
      <c r="AE107" s="4"/>
      <c r="AF107" s="4"/>
      <c r="AG107" s="4"/>
    </row>
    <row r="108">
      <c r="A108" s="4"/>
      <c r="B108" s="112" t="str">
        <f>if(A108="","",SUMIFS(Agent!$F:$F,Agent!$C:$C,B$1,Agent!$A:$A,$A108))</f>
        <v/>
      </c>
      <c r="C108" s="112" t="str">
        <f>if(A108="","", SUMIFS(Agent!$G:$G,Agent!$C:$C,C$1,Agent!$A:$A,$A108))</f>
        <v/>
      </c>
      <c r="D108" s="113" t="str">
        <f t="shared" si="4"/>
        <v/>
      </c>
      <c r="E108" s="107" t="str">
        <f>if($A108="","",SUMIFS(Agent!$F:$F,Agent!$C:$C,E$1,Agent!$A:$A,$A108))</f>
        <v/>
      </c>
      <c r="F108" s="107" t="str">
        <f>if($A108="","", SUMIFS(Agent!$G:$G,Agent!$C:$C,F$1,Agent!$A:$A,$A108))</f>
        <v/>
      </c>
      <c r="G108" s="108" t="str">
        <f t="shared" si="2"/>
        <v/>
      </c>
      <c r="H108" s="107" t="str">
        <f>if($A108="","",SUMIFS(Agent!$F:$F,Agent!$C:$C,H$1,Agent!$A:$A,$A108))</f>
        <v/>
      </c>
      <c r="I108" s="107" t="str">
        <f>if($A108="","", SUMIFS(Agent!$G:$G,Agent!$C:$C,I$1,Agent!$A:$A,$A108))</f>
        <v/>
      </c>
      <c r="J108" s="108" t="str">
        <f t="shared" si="3"/>
        <v/>
      </c>
      <c r="K108" s="44"/>
      <c r="L108" s="44"/>
      <c r="M108" s="44"/>
      <c r="N108" s="44"/>
      <c r="O108" s="4"/>
      <c r="P108" s="4"/>
      <c r="Q108" s="4"/>
      <c r="R108" s="4"/>
      <c r="S108" s="4"/>
      <c r="T108" s="4"/>
      <c r="U108" s="4"/>
      <c r="V108" s="4"/>
      <c r="W108" s="4"/>
      <c r="X108" s="4"/>
      <c r="Y108" s="4"/>
      <c r="Z108" s="4"/>
      <c r="AA108" s="4"/>
      <c r="AB108" s="4"/>
      <c r="AC108" s="4"/>
      <c r="AD108" s="4"/>
      <c r="AE108" s="4"/>
      <c r="AF108" s="4"/>
      <c r="AG108" s="4"/>
    </row>
    <row r="109">
      <c r="A109" s="4"/>
      <c r="B109" s="112" t="str">
        <f>if(A109="","",SUMIFS(Agent!$F:$F,Agent!$C:$C,B$1,Agent!$A:$A,$A109))</f>
        <v/>
      </c>
      <c r="C109" s="112" t="str">
        <f>if(A109="","", SUMIFS(Agent!$G:$G,Agent!$C:$C,C$1,Agent!$A:$A,$A109))</f>
        <v/>
      </c>
      <c r="D109" s="113" t="str">
        <f t="shared" si="4"/>
        <v/>
      </c>
      <c r="E109" s="107" t="str">
        <f>if($A109="","",SUMIFS(Agent!$F:$F,Agent!$C:$C,E$1,Agent!$A:$A,$A109))</f>
        <v/>
      </c>
      <c r="F109" s="107" t="str">
        <f>if($A109="","", SUMIFS(Agent!$G:$G,Agent!$C:$C,F$1,Agent!$A:$A,$A109))</f>
        <v/>
      </c>
      <c r="G109" s="108" t="str">
        <f t="shared" si="2"/>
        <v/>
      </c>
      <c r="H109" s="107" t="str">
        <f>if($A109="","",SUMIFS(Agent!$F:$F,Agent!$C:$C,H$1,Agent!$A:$A,$A109))</f>
        <v/>
      </c>
      <c r="I109" s="107" t="str">
        <f>if($A109="","", SUMIFS(Agent!$G:$G,Agent!$C:$C,I$1,Agent!$A:$A,$A109))</f>
        <v/>
      </c>
      <c r="J109" s="108" t="str">
        <f t="shared" si="3"/>
        <v/>
      </c>
      <c r="K109" s="44"/>
      <c r="L109" s="44"/>
      <c r="M109" s="44"/>
      <c r="N109" s="44"/>
      <c r="O109" s="4"/>
      <c r="P109" s="4"/>
      <c r="Q109" s="4"/>
      <c r="R109" s="4"/>
      <c r="S109" s="4"/>
      <c r="T109" s="4"/>
      <c r="U109" s="4"/>
      <c r="V109" s="4"/>
      <c r="W109" s="4"/>
      <c r="X109" s="4"/>
      <c r="Y109" s="4"/>
      <c r="Z109" s="4"/>
      <c r="AA109" s="4"/>
      <c r="AB109" s="4"/>
      <c r="AC109" s="4"/>
      <c r="AD109" s="4"/>
      <c r="AE109" s="4"/>
      <c r="AF109" s="4"/>
      <c r="AG109" s="4"/>
    </row>
    <row r="110">
      <c r="A110" s="4"/>
      <c r="B110" s="112" t="str">
        <f>if(A110="","",SUMIFS(Agent!$F:$F,Agent!$C:$C,B$1,Agent!$A:$A,$A110))</f>
        <v/>
      </c>
      <c r="C110" s="112" t="str">
        <f>if(A110="","", SUMIFS(Agent!$G:$G,Agent!$C:$C,C$1,Agent!$A:$A,$A110))</f>
        <v/>
      </c>
      <c r="D110" s="113" t="str">
        <f t="shared" si="4"/>
        <v/>
      </c>
      <c r="E110" s="107" t="str">
        <f>if($A110="","",SUMIFS(Agent!$F:$F,Agent!$C:$C,E$1,Agent!$A:$A,$A110))</f>
        <v/>
      </c>
      <c r="F110" s="107" t="str">
        <f>if($A110="","", SUMIFS(Agent!$G:$G,Agent!$C:$C,F$1,Agent!$A:$A,$A110))</f>
        <v/>
      </c>
      <c r="G110" s="108" t="str">
        <f t="shared" si="2"/>
        <v/>
      </c>
      <c r="H110" s="107" t="str">
        <f>if($A110="","",SUMIFS(Agent!$F:$F,Agent!$C:$C,H$1,Agent!$A:$A,$A110))</f>
        <v/>
      </c>
      <c r="I110" s="107" t="str">
        <f>if($A110="","", SUMIFS(Agent!$G:$G,Agent!$C:$C,I$1,Agent!$A:$A,$A110))</f>
        <v/>
      </c>
      <c r="J110" s="108" t="str">
        <f t="shared" si="3"/>
        <v/>
      </c>
      <c r="K110" s="44"/>
      <c r="L110" s="44"/>
      <c r="M110" s="44"/>
      <c r="N110" s="44"/>
      <c r="O110" s="4"/>
      <c r="P110" s="4"/>
      <c r="Q110" s="4"/>
      <c r="R110" s="4"/>
      <c r="S110" s="4"/>
      <c r="T110" s="4"/>
      <c r="U110" s="4"/>
      <c r="V110" s="4"/>
      <c r="W110" s="4"/>
      <c r="X110" s="4"/>
      <c r="Y110" s="4"/>
      <c r="Z110" s="4"/>
      <c r="AA110" s="4"/>
      <c r="AB110" s="4"/>
      <c r="AC110" s="4"/>
      <c r="AD110" s="4"/>
      <c r="AE110" s="4"/>
      <c r="AF110" s="4"/>
      <c r="AG110" s="4"/>
    </row>
    <row r="111">
      <c r="A111" s="4"/>
      <c r="B111" s="112" t="str">
        <f>if(A111="","",SUMIFS(Agent!$F:$F,Agent!$C:$C,B$1,Agent!$A:$A,$A111))</f>
        <v/>
      </c>
      <c r="C111" s="112" t="str">
        <f>if(A111="","", SUMIFS(Agent!$G:$G,Agent!$C:$C,C$1,Agent!$A:$A,$A111))</f>
        <v/>
      </c>
      <c r="D111" s="113" t="str">
        <f t="shared" si="4"/>
        <v/>
      </c>
      <c r="E111" s="107" t="str">
        <f>if($A111="","",SUMIFS(Agent!$F:$F,Agent!$C:$C,E$1,Agent!$A:$A,$A111))</f>
        <v/>
      </c>
      <c r="F111" s="107" t="str">
        <f>if($A111="","", SUMIFS(Agent!$G:$G,Agent!$C:$C,F$1,Agent!$A:$A,$A111))</f>
        <v/>
      </c>
      <c r="G111" s="108" t="str">
        <f t="shared" si="2"/>
        <v/>
      </c>
      <c r="H111" s="107" t="str">
        <f>if($A111="","",SUMIFS(Agent!$F:$F,Agent!$C:$C,H$1,Agent!$A:$A,$A111))</f>
        <v/>
      </c>
      <c r="I111" s="107" t="str">
        <f>if($A111="","", SUMIFS(Agent!$G:$G,Agent!$C:$C,I$1,Agent!$A:$A,$A111))</f>
        <v/>
      </c>
      <c r="J111" s="108" t="str">
        <f t="shared" si="3"/>
        <v/>
      </c>
      <c r="K111" s="44"/>
      <c r="L111" s="44"/>
      <c r="M111" s="44"/>
      <c r="N111" s="44"/>
      <c r="O111" s="4"/>
      <c r="P111" s="4"/>
      <c r="Q111" s="4"/>
      <c r="R111" s="4"/>
      <c r="S111" s="4"/>
      <c r="T111" s="4"/>
      <c r="U111" s="4"/>
      <c r="V111" s="4"/>
      <c r="W111" s="4"/>
      <c r="X111" s="4"/>
      <c r="Y111" s="4"/>
      <c r="Z111" s="4"/>
      <c r="AA111" s="4"/>
      <c r="AB111" s="4"/>
      <c r="AC111" s="4"/>
      <c r="AD111" s="4"/>
      <c r="AE111" s="4"/>
      <c r="AF111" s="4"/>
      <c r="AG111" s="4"/>
    </row>
    <row r="112">
      <c r="A112" s="4"/>
      <c r="B112" s="112" t="str">
        <f>if(A112="","",SUMIFS(Agent!$F:$F,Agent!$C:$C,B$1,Agent!$A:$A,$A112))</f>
        <v/>
      </c>
      <c r="C112" s="112" t="str">
        <f>if(A112="","", SUMIFS(Agent!$G:$G,Agent!$C:$C,C$1,Agent!$A:$A,$A112))</f>
        <v/>
      </c>
      <c r="D112" s="113" t="str">
        <f t="shared" si="4"/>
        <v/>
      </c>
      <c r="E112" s="107" t="str">
        <f>if($A112="","",SUMIFS(Agent!$F:$F,Agent!$C:$C,E$1,Agent!$A:$A,$A112))</f>
        <v/>
      </c>
      <c r="F112" s="107" t="str">
        <f>if($A112="","", SUMIFS(Agent!$G:$G,Agent!$C:$C,F$1,Agent!$A:$A,$A112))</f>
        <v/>
      </c>
      <c r="G112" s="108" t="str">
        <f t="shared" si="2"/>
        <v/>
      </c>
      <c r="H112" s="107" t="str">
        <f>if($A112="","",SUMIFS(Agent!$F:$F,Agent!$C:$C,H$1,Agent!$A:$A,$A112))</f>
        <v/>
      </c>
      <c r="I112" s="107" t="str">
        <f>if($A112="","", SUMIFS(Agent!$G:$G,Agent!$C:$C,I$1,Agent!$A:$A,$A112))</f>
        <v/>
      </c>
      <c r="J112" s="108" t="str">
        <f t="shared" si="3"/>
        <v/>
      </c>
      <c r="K112" s="44"/>
      <c r="L112" s="44"/>
      <c r="M112" s="44"/>
      <c r="N112" s="44"/>
      <c r="O112" s="4"/>
      <c r="P112" s="4"/>
      <c r="Q112" s="4"/>
      <c r="R112" s="4"/>
      <c r="S112" s="4"/>
      <c r="T112" s="4"/>
      <c r="U112" s="4"/>
      <c r="V112" s="4"/>
      <c r="W112" s="4"/>
      <c r="X112" s="4"/>
      <c r="Y112" s="4"/>
      <c r="Z112" s="4"/>
      <c r="AA112" s="4"/>
      <c r="AB112" s="4"/>
      <c r="AC112" s="4"/>
      <c r="AD112" s="4"/>
      <c r="AE112" s="4"/>
      <c r="AF112" s="4"/>
      <c r="AG112" s="4"/>
    </row>
    <row r="113">
      <c r="A113" s="4"/>
      <c r="B113" s="112" t="str">
        <f>if(A113="","",SUMIFS(Agent!$F:$F,Agent!$C:$C,B$1,Agent!$A:$A,$A113))</f>
        <v/>
      </c>
      <c r="C113" s="112" t="str">
        <f>if(A113="","", SUMIFS(Agent!$G:$G,Agent!$C:$C,C$1,Agent!$A:$A,$A113))</f>
        <v/>
      </c>
      <c r="D113" s="113" t="str">
        <f t="shared" si="4"/>
        <v/>
      </c>
      <c r="E113" s="107" t="str">
        <f>if($A113="","",SUMIFS(Agent!$F:$F,Agent!$C:$C,E$1,Agent!$A:$A,$A113))</f>
        <v/>
      </c>
      <c r="F113" s="107" t="str">
        <f>if($A113="","", SUMIFS(Agent!$G:$G,Agent!$C:$C,F$1,Agent!$A:$A,$A113))</f>
        <v/>
      </c>
      <c r="G113" s="108" t="str">
        <f t="shared" si="2"/>
        <v/>
      </c>
      <c r="H113" s="107" t="str">
        <f>if($A113="","",SUMIFS(Agent!$F:$F,Agent!$C:$C,H$1,Agent!$A:$A,$A113))</f>
        <v/>
      </c>
      <c r="I113" s="107" t="str">
        <f>if($A113="","", SUMIFS(Agent!$G:$G,Agent!$C:$C,I$1,Agent!$A:$A,$A113))</f>
        <v/>
      </c>
      <c r="J113" s="108" t="str">
        <f t="shared" si="3"/>
        <v/>
      </c>
      <c r="K113" s="44"/>
      <c r="L113" s="44"/>
      <c r="M113" s="44"/>
      <c r="N113" s="44"/>
      <c r="O113" s="4"/>
      <c r="P113" s="4"/>
      <c r="Q113" s="4"/>
      <c r="R113" s="4"/>
      <c r="S113" s="4"/>
      <c r="T113" s="4"/>
      <c r="U113" s="4"/>
      <c r="V113" s="4"/>
      <c r="W113" s="4"/>
      <c r="X113" s="4"/>
      <c r="Y113" s="4"/>
      <c r="Z113" s="4"/>
      <c r="AA113" s="4"/>
      <c r="AB113" s="4"/>
      <c r="AC113" s="4"/>
      <c r="AD113" s="4"/>
      <c r="AE113" s="4"/>
      <c r="AF113" s="4"/>
      <c r="AG113" s="4"/>
    </row>
    <row r="114">
      <c r="A114" s="4"/>
      <c r="B114" s="112" t="str">
        <f>if(A114="","",SUMIFS(Agent!$F:$F,Agent!$C:$C,B$1,Agent!$A:$A,$A114))</f>
        <v/>
      </c>
      <c r="C114" s="112" t="str">
        <f>if(A114="","", SUMIFS(Agent!$G:$G,Agent!$C:$C,C$1,Agent!$A:$A,$A114))</f>
        <v/>
      </c>
      <c r="D114" s="113" t="str">
        <f t="shared" si="4"/>
        <v/>
      </c>
      <c r="E114" s="107" t="str">
        <f>if($A114="","",SUMIFS(Agent!$F:$F,Agent!$C:$C,E$1,Agent!$A:$A,$A114))</f>
        <v/>
      </c>
      <c r="F114" s="107" t="str">
        <f>if($A114="","", SUMIFS(Agent!$G:$G,Agent!$C:$C,F$1,Agent!$A:$A,$A114))</f>
        <v/>
      </c>
      <c r="G114" s="108" t="str">
        <f t="shared" si="2"/>
        <v/>
      </c>
      <c r="H114" s="107" t="str">
        <f>if($A114="","",SUMIFS(Agent!$F:$F,Agent!$C:$C,H$1,Agent!$A:$A,$A114))</f>
        <v/>
      </c>
      <c r="I114" s="107" t="str">
        <f>if($A114="","", SUMIFS(Agent!$G:$G,Agent!$C:$C,I$1,Agent!$A:$A,$A114))</f>
        <v/>
      </c>
      <c r="J114" s="108" t="str">
        <f t="shared" si="3"/>
        <v/>
      </c>
      <c r="K114" s="44"/>
      <c r="L114" s="44"/>
      <c r="M114" s="44"/>
      <c r="N114" s="44"/>
      <c r="O114" s="4"/>
      <c r="P114" s="4"/>
      <c r="Q114" s="4"/>
      <c r="R114" s="4"/>
      <c r="S114" s="4"/>
      <c r="T114" s="4"/>
      <c r="U114" s="4"/>
      <c r="V114" s="4"/>
      <c r="W114" s="4"/>
      <c r="X114" s="4"/>
      <c r="Y114" s="4"/>
      <c r="Z114" s="4"/>
      <c r="AA114" s="4"/>
      <c r="AB114" s="4"/>
      <c r="AC114" s="4"/>
      <c r="AD114" s="4"/>
      <c r="AE114" s="4"/>
      <c r="AF114" s="4"/>
      <c r="AG114" s="4"/>
    </row>
    <row r="115">
      <c r="A115" s="4"/>
      <c r="B115" s="112" t="str">
        <f>if(A115="","",SUMIFS(Agent!$F:$F,Agent!$C:$C,B$1,Agent!$A:$A,$A115))</f>
        <v/>
      </c>
      <c r="C115" s="112" t="str">
        <f>if(A115="","", SUMIFS(Agent!$G:$G,Agent!$C:$C,C$1,Agent!$A:$A,$A115))</f>
        <v/>
      </c>
      <c r="D115" s="113" t="str">
        <f t="shared" si="4"/>
        <v/>
      </c>
      <c r="E115" s="107" t="str">
        <f>if($A115="","",SUMIFS(Agent!$F:$F,Agent!$C:$C,E$1,Agent!$A:$A,$A115))</f>
        <v/>
      </c>
      <c r="F115" s="107" t="str">
        <f>if($A115="","", SUMIFS(Agent!$G:$G,Agent!$C:$C,F$1,Agent!$A:$A,$A115))</f>
        <v/>
      </c>
      <c r="G115" s="108" t="str">
        <f t="shared" si="2"/>
        <v/>
      </c>
      <c r="H115" s="107" t="str">
        <f>if($A115="","",SUMIFS(Agent!$F:$F,Agent!$C:$C,H$1,Agent!$A:$A,$A115))</f>
        <v/>
      </c>
      <c r="I115" s="107" t="str">
        <f>if($A115="","", SUMIFS(Agent!$G:$G,Agent!$C:$C,I$1,Agent!$A:$A,$A115))</f>
        <v/>
      </c>
      <c r="J115" s="108" t="str">
        <f t="shared" si="3"/>
        <v/>
      </c>
      <c r="K115" s="44"/>
      <c r="L115" s="44"/>
      <c r="M115" s="44"/>
      <c r="N115" s="44"/>
      <c r="O115" s="4"/>
      <c r="P115" s="4"/>
      <c r="Q115" s="4"/>
      <c r="R115" s="4"/>
      <c r="S115" s="4"/>
      <c r="T115" s="4"/>
      <c r="U115" s="4"/>
      <c r="V115" s="4"/>
      <c r="W115" s="4"/>
      <c r="X115" s="4"/>
      <c r="Y115" s="4"/>
      <c r="Z115" s="4"/>
      <c r="AA115" s="4"/>
      <c r="AB115" s="4"/>
      <c r="AC115" s="4"/>
      <c r="AD115" s="4"/>
      <c r="AE115" s="4"/>
      <c r="AF115" s="4"/>
      <c r="AG115" s="4"/>
    </row>
    <row r="116">
      <c r="A116" s="4"/>
      <c r="B116" s="112" t="str">
        <f>if(A116="","",SUMIFS(Agent!$F:$F,Agent!$C:$C,B$1,Agent!$A:$A,$A116))</f>
        <v/>
      </c>
      <c r="C116" s="112" t="str">
        <f>if(A116="","", SUMIFS(Agent!$G:$G,Agent!$C:$C,C$1,Agent!$A:$A,$A116))</f>
        <v/>
      </c>
      <c r="D116" s="113" t="str">
        <f t="shared" si="4"/>
        <v/>
      </c>
      <c r="E116" s="107" t="str">
        <f>if($A116="","",SUMIFS(Agent!$F:$F,Agent!$C:$C,E$1,Agent!$A:$A,$A116))</f>
        <v/>
      </c>
      <c r="F116" s="107" t="str">
        <f>if($A116="","", SUMIFS(Agent!$G:$G,Agent!$C:$C,F$1,Agent!$A:$A,$A116))</f>
        <v/>
      </c>
      <c r="G116" s="108" t="str">
        <f t="shared" si="2"/>
        <v/>
      </c>
      <c r="H116" s="107" t="str">
        <f>if($A116="","",SUMIFS(Agent!$F:$F,Agent!$C:$C,H$1,Agent!$A:$A,$A116))</f>
        <v/>
      </c>
      <c r="I116" s="107" t="str">
        <f>if($A116="","", SUMIFS(Agent!$G:$G,Agent!$C:$C,I$1,Agent!$A:$A,$A116))</f>
        <v/>
      </c>
      <c r="J116" s="108" t="str">
        <f t="shared" si="3"/>
        <v/>
      </c>
      <c r="K116" s="44"/>
      <c r="L116" s="44"/>
      <c r="M116" s="44"/>
      <c r="N116" s="44"/>
      <c r="O116" s="4"/>
      <c r="P116" s="4"/>
      <c r="Q116" s="4"/>
      <c r="R116" s="4"/>
      <c r="S116" s="4"/>
      <c r="T116" s="4"/>
      <c r="U116" s="4"/>
      <c r="V116" s="4"/>
      <c r="W116" s="4"/>
      <c r="X116" s="4"/>
      <c r="Y116" s="4"/>
      <c r="Z116" s="4"/>
      <c r="AA116" s="4"/>
      <c r="AB116" s="4"/>
      <c r="AC116" s="4"/>
      <c r="AD116" s="4"/>
      <c r="AE116" s="4"/>
      <c r="AF116" s="4"/>
      <c r="AG116" s="4"/>
    </row>
    <row r="117">
      <c r="A117" s="4"/>
      <c r="B117" s="112" t="str">
        <f>if(A117="","",SUMIFS(Agent!$F:$F,Agent!$C:$C,B$1,Agent!$A:$A,$A117))</f>
        <v/>
      </c>
      <c r="C117" s="112" t="str">
        <f>if(A117="","", SUMIFS(Agent!$G:$G,Agent!$C:$C,C$1,Agent!$A:$A,$A117))</f>
        <v/>
      </c>
      <c r="D117" s="113" t="str">
        <f t="shared" si="4"/>
        <v/>
      </c>
      <c r="E117" s="107" t="str">
        <f>if($A117="","",SUMIFS(Agent!$F:$F,Agent!$C:$C,E$1,Agent!$A:$A,$A117))</f>
        <v/>
      </c>
      <c r="F117" s="107" t="str">
        <f>if($A117="","", SUMIFS(Agent!$G:$G,Agent!$C:$C,F$1,Agent!$A:$A,$A117))</f>
        <v/>
      </c>
      <c r="G117" s="108" t="str">
        <f t="shared" si="2"/>
        <v/>
      </c>
      <c r="H117" s="107" t="str">
        <f>if($A117="","",SUMIFS(Agent!$F:$F,Agent!$C:$C,H$1,Agent!$A:$A,$A117))</f>
        <v/>
      </c>
      <c r="I117" s="107" t="str">
        <f>if($A117="","", SUMIFS(Agent!$G:$G,Agent!$C:$C,I$1,Agent!$A:$A,$A117))</f>
        <v/>
      </c>
      <c r="J117" s="108" t="str">
        <f t="shared" si="3"/>
        <v/>
      </c>
      <c r="K117" s="44"/>
      <c r="L117" s="44"/>
      <c r="M117" s="44"/>
      <c r="N117" s="44"/>
      <c r="O117" s="4"/>
      <c r="P117" s="4"/>
      <c r="Q117" s="4"/>
      <c r="R117" s="4"/>
      <c r="S117" s="4"/>
      <c r="T117" s="4"/>
      <c r="U117" s="4"/>
      <c r="V117" s="4"/>
      <c r="W117" s="4"/>
      <c r="X117" s="4"/>
      <c r="Y117" s="4"/>
      <c r="Z117" s="4"/>
      <c r="AA117" s="4"/>
      <c r="AB117" s="4"/>
      <c r="AC117" s="4"/>
      <c r="AD117" s="4"/>
      <c r="AE117" s="4"/>
      <c r="AF117" s="4"/>
      <c r="AG117" s="4"/>
    </row>
    <row r="118">
      <c r="A118" s="4"/>
      <c r="B118" s="112" t="str">
        <f>if(A118="","",SUMIFS(Agent!$F:$F,Agent!$C:$C,B$1,Agent!$A:$A,$A118))</f>
        <v/>
      </c>
      <c r="C118" s="112" t="str">
        <f>if(A118="","", SUMIFS(Agent!$G:$G,Agent!$C:$C,C$1,Agent!$A:$A,$A118))</f>
        <v/>
      </c>
      <c r="D118" s="113" t="str">
        <f t="shared" si="4"/>
        <v/>
      </c>
      <c r="E118" s="107" t="str">
        <f>if($A118="","",SUMIFS(Agent!$F:$F,Agent!$C:$C,E$1,Agent!$A:$A,$A118))</f>
        <v/>
      </c>
      <c r="F118" s="107" t="str">
        <f>if($A118="","", SUMIFS(Agent!$G:$G,Agent!$C:$C,F$1,Agent!$A:$A,$A118))</f>
        <v/>
      </c>
      <c r="G118" s="108" t="str">
        <f t="shared" si="2"/>
        <v/>
      </c>
      <c r="H118" s="107" t="str">
        <f>if($A118="","",SUMIFS(Agent!$F:$F,Agent!$C:$C,H$1,Agent!$A:$A,$A118))</f>
        <v/>
      </c>
      <c r="I118" s="107" t="str">
        <f>if($A118="","", SUMIFS(Agent!$G:$G,Agent!$C:$C,I$1,Agent!$A:$A,$A118))</f>
        <v/>
      </c>
      <c r="J118" s="108" t="str">
        <f t="shared" si="3"/>
        <v/>
      </c>
      <c r="K118" s="44"/>
      <c r="L118" s="44"/>
      <c r="M118" s="44"/>
      <c r="N118" s="44"/>
      <c r="O118" s="4"/>
      <c r="P118" s="4"/>
      <c r="Q118" s="4"/>
      <c r="R118" s="4"/>
      <c r="S118" s="4"/>
      <c r="T118" s="4"/>
      <c r="U118" s="4"/>
      <c r="V118" s="4"/>
      <c r="W118" s="4"/>
      <c r="X118" s="4"/>
      <c r="Y118" s="4"/>
      <c r="Z118" s="4"/>
      <c r="AA118" s="4"/>
      <c r="AB118" s="4"/>
      <c r="AC118" s="4"/>
      <c r="AD118" s="4"/>
      <c r="AE118" s="4"/>
      <c r="AF118" s="4"/>
      <c r="AG118" s="4"/>
    </row>
    <row r="119">
      <c r="A119" s="4"/>
      <c r="B119" s="112" t="str">
        <f>if(A119="","",SUMIFS(Agent!$F:$F,Agent!$C:$C,B$1,Agent!$A:$A,$A119))</f>
        <v/>
      </c>
      <c r="C119" s="112" t="str">
        <f>if(A119="","", SUMIFS(Agent!$G:$G,Agent!$C:$C,C$1,Agent!$A:$A,$A119))</f>
        <v/>
      </c>
      <c r="D119" s="113" t="str">
        <f t="shared" si="4"/>
        <v/>
      </c>
      <c r="E119" s="107" t="str">
        <f>if($A119="","",SUMIFS(Agent!$F:$F,Agent!$C:$C,E$1,Agent!$A:$A,$A119))</f>
        <v/>
      </c>
      <c r="F119" s="107" t="str">
        <f>if($A119="","", SUMIFS(Agent!$G:$G,Agent!$C:$C,F$1,Agent!$A:$A,$A119))</f>
        <v/>
      </c>
      <c r="G119" s="108" t="str">
        <f t="shared" si="2"/>
        <v/>
      </c>
      <c r="H119" s="107" t="str">
        <f>if($A119="","",SUMIFS(Agent!$F:$F,Agent!$C:$C,H$1,Agent!$A:$A,$A119))</f>
        <v/>
      </c>
      <c r="I119" s="107" t="str">
        <f>if($A119="","", SUMIFS(Agent!$G:$G,Agent!$C:$C,I$1,Agent!$A:$A,$A119))</f>
        <v/>
      </c>
      <c r="J119" s="108" t="str">
        <f t="shared" si="3"/>
        <v/>
      </c>
      <c r="K119" s="44"/>
      <c r="L119" s="44"/>
      <c r="M119" s="44"/>
      <c r="N119" s="44"/>
      <c r="O119" s="4"/>
      <c r="P119" s="4"/>
      <c r="Q119" s="4"/>
      <c r="R119" s="4"/>
      <c r="S119" s="4"/>
      <c r="T119" s="4"/>
      <c r="U119" s="4"/>
      <c r="V119" s="4"/>
      <c r="W119" s="4"/>
      <c r="X119" s="4"/>
      <c r="Y119" s="4"/>
      <c r="Z119" s="4"/>
      <c r="AA119" s="4"/>
      <c r="AB119" s="4"/>
      <c r="AC119" s="4"/>
      <c r="AD119" s="4"/>
      <c r="AE119" s="4"/>
      <c r="AF119" s="4"/>
      <c r="AG119" s="4"/>
    </row>
    <row r="120">
      <c r="A120" s="4"/>
      <c r="B120" s="112" t="str">
        <f>if(A120="","",SUMIFS(Agent!$F:$F,Agent!$C:$C,B$1,Agent!$A:$A,$A120))</f>
        <v/>
      </c>
      <c r="C120" s="112" t="str">
        <f>if(A120="","", SUMIFS(Agent!$G:$G,Agent!$C:$C,C$1,Agent!$A:$A,$A120))</f>
        <v/>
      </c>
      <c r="D120" s="113" t="str">
        <f t="shared" si="4"/>
        <v/>
      </c>
      <c r="E120" s="107" t="str">
        <f>if($A120="","",SUMIFS(Agent!$F:$F,Agent!$C:$C,E$1,Agent!$A:$A,$A120))</f>
        <v/>
      </c>
      <c r="F120" s="107" t="str">
        <f>if($A120="","", SUMIFS(Agent!$G:$G,Agent!$C:$C,F$1,Agent!$A:$A,$A120))</f>
        <v/>
      </c>
      <c r="G120" s="108" t="str">
        <f t="shared" si="2"/>
        <v/>
      </c>
      <c r="H120" s="107" t="str">
        <f>if($A120="","",SUMIFS(Agent!$F:$F,Agent!$C:$C,H$1,Agent!$A:$A,$A120))</f>
        <v/>
      </c>
      <c r="I120" s="107" t="str">
        <f>if($A120="","", SUMIFS(Agent!$G:$G,Agent!$C:$C,I$1,Agent!$A:$A,$A120))</f>
        <v/>
      </c>
      <c r="J120" s="108" t="str">
        <f t="shared" si="3"/>
        <v/>
      </c>
      <c r="K120" s="44"/>
      <c r="L120" s="44"/>
      <c r="M120" s="44"/>
      <c r="N120" s="44"/>
      <c r="O120" s="4"/>
      <c r="P120" s="4"/>
      <c r="Q120" s="4"/>
      <c r="R120" s="4"/>
      <c r="S120" s="4"/>
      <c r="T120" s="4"/>
      <c r="U120" s="4"/>
      <c r="V120" s="4"/>
      <c r="W120" s="4"/>
      <c r="X120" s="4"/>
      <c r="Y120" s="4"/>
      <c r="Z120" s="4"/>
      <c r="AA120" s="4"/>
      <c r="AB120" s="4"/>
      <c r="AC120" s="4"/>
      <c r="AD120" s="4"/>
      <c r="AE120" s="4"/>
      <c r="AF120" s="4"/>
      <c r="AG120" s="4"/>
    </row>
    <row r="121">
      <c r="A121" s="4"/>
      <c r="B121" s="112" t="str">
        <f>if(A121="","",SUMIFS(Agent!$F:$F,Agent!$C:$C,B$1,Agent!$A:$A,$A121))</f>
        <v/>
      </c>
      <c r="C121" s="112" t="str">
        <f>if(A121="","", SUMIFS(Agent!$G:$G,Agent!$C:$C,C$1,Agent!$A:$A,$A121))</f>
        <v/>
      </c>
      <c r="D121" s="113" t="str">
        <f t="shared" si="4"/>
        <v/>
      </c>
      <c r="E121" s="107" t="str">
        <f>if($A121="","",SUMIFS(Agent!$F:$F,Agent!$C:$C,E$1,Agent!$A:$A,$A121))</f>
        <v/>
      </c>
      <c r="F121" s="107" t="str">
        <f>if($A121="","", SUMIFS(Agent!$G:$G,Agent!$C:$C,F$1,Agent!$A:$A,$A121))</f>
        <v/>
      </c>
      <c r="G121" s="108" t="str">
        <f t="shared" si="2"/>
        <v/>
      </c>
      <c r="H121" s="107" t="str">
        <f>if($A121="","",SUMIFS(Agent!$F:$F,Agent!$C:$C,H$1,Agent!$A:$A,$A121))</f>
        <v/>
      </c>
      <c r="I121" s="107" t="str">
        <f>if($A121="","", SUMIFS(Agent!$G:$G,Agent!$C:$C,I$1,Agent!$A:$A,$A121))</f>
        <v/>
      </c>
      <c r="J121" s="108" t="str">
        <f t="shared" si="3"/>
        <v/>
      </c>
      <c r="K121" s="44"/>
      <c r="L121" s="44"/>
      <c r="M121" s="44"/>
      <c r="N121" s="44"/>
      <c r="O121" s="4"/>
      <c r="P121" s="4"/>
      <c r="Q121" s="4"/>
      <c r="R121" s="4"/>
      <c r="S121" s="4"/>
      <c r="T121" s="4"/>
      <c r="U121" s="4"/>
      <c r="V121" s="4"/>
      <c r="W121" s="4"/>
      <c r="X121" s="4"/>
      <c r="Y121" s="4"/>
      <c r="Z121" s="4"/>
      <c r="AA121" s="4"/>
      <c r="AB121" s="4"/>
      <c r="AC121" s="4"/>
      <c r="AD121" s="4"/>
      <c r="AE121" s="4"/>
      <c r="AF121" s="4"/>
      <c r="AG121" s="4"/>
    </row>
    <row r="122">
      <c r="A122" s="4"/>
      <c r="B122" s="112" t="str">
        <f>if(A122="","",SUMIFS(Agent!$F:$F,Agent!$C:$C,B$1,Agent!$A:$A,$A122))</f>
        <v/>
      </c>
      <c r="C122" s="112" t="str">
        <f>if(A122="","", SUMIFS(Agent!$G:$G,Agent!$C:$C,C$1,Agent!$A:$A,$A122))</f>
        <v/>
      </c>
      <c r="D122" s="113" t="str">
        <f t="shared" si="4"/>
        <v/>
      </c>
      <c r="E122" s="107" t="str">
        <f>if($A122="","",SUMIFS(Agent!$F:$F,Agent!$C:$C,E$1,Agent!$A:$A,$A122))</f>
        <v/>
      </c>
      <c r="F122" s="107" t="str">
        <f>if($A122="","", SUMIFS(Agent!$G:$G,Agent!$C:$C,F$1,Agent!$A:$A,$A122))</f>
        <v/>
      </c>
      <c r="G122" s="108" t="str">
        <f t="shared" si="2"/>
        <v/>
      </c>
      <c r="H122" s="107" t="str">
        <f>if($A122="","",SUMIFS(Agent!$F:$F,Agent!$C:$C,H$1,Agent!$A:$A,$A122))</f>
        <v/>
      </c>
      <c r="I122" s="107" t="str">
        <f>if($A122="","", SUMIFS(Agent!$G:$G,Agent!$C:$C,I$1,Agent!$A:$A,$A122))</f>
        <v/>
      </c>
      <c r="J122" s="108" t="str">
        <f t="shared" si="3"/>
        <v/>
      </c>
      <c r="K122" s="44"/>
      <c r="L122" s="44"/>
      <c r="M122" s="44"/>
      <c r="N122" s="44"/>
      <c r="O122" s="4"/>
      <c r="P122" s="4"/>
      <c r="Q122" s="4"/>
      <c r="R122" s="4"/>
      <c r="S122" s="4"/>
      <c r="T122" s="4"/>
      <c r="U122" s="4"/>
      <c r="V122" s="4"/>
      <c r="W122" s="4"/>
      <c r="X122" s="4"/>
      <c r="Y122" s="4"/>
      <c r="Z122" s="4"/>
      <c r="AA122" s="4"/>
      <c r="AB122" s="4"/>
      <c r="AC122" s="4"/>
      <c r="AD122" s="4"/>
      <c r="AE122" s="4"/>
      <c r="AF122" s="4"/>
      <c r="AG122" s="4"/>
    </row>
    <row r="123">
      <c r="A123" s="4"/>
      <c r="B123" s="112" t="str">
        <f>if(A123="","",SUMIFS(Agent!$F:$F,Agent!$C:$C,B$1,Agent!$A:$A,$A123))</f>
        <v/>
      </c>
      <c r="C123" s="112" t="str">
        <f>if(A123="","", SUMIFS(Agent!$G:$G,Agent!$C:$C,C$1,Agent!$A:$A,$A123))</f>
        <v/>
      </c>
      <c r="D123" s="113" t="str">
        <f t="shared" si="4"/>
        <v/>
      </c>
      <c r="E123" s="107" t="str">
        <f>if($A123="","",SUMIFS(Agent!$F:$F,Agent!$C:$C,E$1,Agent!$A:$A,$A123))</f>
        <v/>
      </c>
      <c r="F123" s="107" t="str">
        <f>if($A123="","", SUMIFS(Agent!$G:$G,Agent!$C:$C,F$1,Agent!$A:$A,$A123))</f>
        <v/>
      </c>
      <c r="G123" s="108" t="str">
        <f t="shared" si="2"/>
        <v/>
      </c>
      <c r="H123" s="107" t="str">
        <f>if($A123="","",SUMIFS(Agent!$F:$F,Agent!$C:$C,H$1,Agent!$A:$A,$A123))</f>
        <v/>
      </c>
      <c r="I123" s="107" t="str">
        <f>if($A123="","", SUMIFS(Agent!$G:$G,Agent!$C:$C,I$1,Agent!$A:$A,$A123))</f>
        <v/>
      </c>
      <c r="J123" s="108" t="str">
        <f t="shared" si="3"/>
        <v/>
      </c>
      <c r="K123" s="44"/>
      <c r="L123" s="44"/>
      <c r="M123" s="44"/>
      <c r="N123" s="44"/>
      <c r="O123" s="4"/>
      <c r="P123" s="4"/>
      <c r="Q123" s="4"/>
      <c r="R123" s="4"/>
      <c r="S123" s="4"/>
      <c r="T123" s="4"/>
      <c r="U123" s="4"/>
      <c r="V123" s="4"/>
      <c r="W123" s="4"/>
      <c r="X123" s="4"/>
      <c r="Y123" s="4"/>
      <c r="Z123" s="4"/>
      <c r="AA123" s="4"/>
      <c r="AB123" s="4"/>
      <c r="AC123" s="4"/>
      <c r="AD123" s="4"/>
      <c r="AE123" s="4"/>
      <c r="AF123" s="4"/>
      <c r="AG123" s="4"/>
    </row>
    <row r="124">
      <c r="A124" s="4"/>
      <c r="B124" s="112" t="str">
        <f>if(A124="","",SUMIFS(Agent!$F:$F,Agent!$C:$C,B$1,Agent!$A:$A,$A124))</f>
        <v/>
      </c>
      <c r="C124" s="112" t="str">
        <f>if(A124="","", SUMIFS(Agent!$G:$G,Agent!$C:$C,C$1,Agent!$A:$A,$A124))</f>
        <v/>
      </c>
      <c r="D124" s="113" t="str">
        <f t="shared" si="4"/>
        <v/>
      </c>
      <c r="E124" s="107" t="str">
        <f>if($A124="","",SUMIFS(Agent!$F:$F,Agent!$C:$C,E$1,Agent!$A:$A,$A124))</f>
        <v/>
      </c>
      <c r="F124" s="107" t="str">
        <f>if($A124="","", SUMIFS(Agent!$G:$G,Agent!$C:$C,F$1,Agent!$A:$A,$A124))</f>
        <v/>
      </c>
      <c r="G124" s="108" t="str">
        <f t="shared" si="2"/>
        <v/>
      </c>
      <c r="H124" s="107" t="str">
        <f>if($A124="","",SUMIFS(Agent!$F:$F,Agent!$C:$C,H$1,Agent!$A:$A,$A124))</f>
        <v/>
      </c>
      <c r="I124" s="107" t="str">
        <f>if($A124="","", SUMIFS(Agent!$G:$G,Agent!$C:$C,I$1,Agent!$A:$A,$A124))</f>
        <v/>
      </c>
      <c r="J124" s="108" t="str">
        <f t="shared" si="3"/>
        <v/>
      </c>
      <c r="K124" s="44"/>
      <c r="L124" s="44"/>
      <c r="M124" s="44"/>
      <c r="N124" s="44"/>
      <c r="O124" s="4"/>
      <c r="P124" s="4"/>
      <c r="Q124" s="4"/>
      <c r="R124" s="4"/>
      <c r="S124" s="4"/>
      <c r="T124" s="4"/>
      <c r="U124" s="4"/>
      <c r="V124" s="4"/>
      <c r="W124" s="4"/>
      <c r="X124" s="4"/>
      <c r="Y124" s="4"/>
      <c r="Z124" s="4"/>
      <c r="AA124" s="4"/>
      <c r="AB124" s="4"/>
      <c r="AC124" s="4"/>
      <c r="AD124" s="4"/>
      <c r="AE124" s="4"/>
      <c r="AF124" s="4"/>
      <c r="AG124" s="4"/>
    </row>
    <row r="125">
      <c r="A125" s="4"/>
      <c r="B125" s="112" t="str">
        <f>if(A125="","",SUMIFS(Agent!$F:$F,Agent!$C:$C,B$1,Agent!$A:$A,$A125))</f>
        <v/>
      </c>
      <c r="C125" s="112" t="str">
        <f>if(A125="","", SUMIFS(Agent!$G:$G,Agent!$C:$C,C$1,Agent!$A:$A,$A125))</f>
        <v/>
      </c>
      <c r="D125" s="113" t="str">
        <f t="shared" si="4"/>
        <v/>
      </c>
      <c r="E125" s="107" t="str">
        <f>if($A125="","",SUMIFS(Agent!$F:$F,Agent!$C:$C,E$1,Agent!$A:$A,$A125))</f>
        <v/>
      </c>
      <c r="F125" s="107" t="str">
        <f>if($A125="","", SUMIFS(Agent!$G:$G,Agent!$C:$C,F$1,Agent!$A:$A,$A125))</f>
        <v/>
      </c>
      <c r="G125" s="108" t="str">
        <f t="shared" si="2"/>
        <v/>
      </c>
      <c r="H125" s="107" t="str">
        <f>if($A125="","",SUMIFS(Agent!$F:$F,Agent!$C:$C,H$1,Agent!$A:$A,$A125))</f>
        <v/>
      </c>
      <c r="I125" s="107" t="str">
        <f>if($A125="","", SUMIFS(Agent!$G:$G,Agent!$C:$C,I$1,Agent!$A:$A,$A125))</f>
        <v/>
      </c>
      <c r="J125" s="108" t="str">
        <f t="shared" si="3"/>
        <v/>
      </c>
      <c r="K125" s="44"/>
      <c r="L125" s="44"/>
      <c r="M125" s="44"/>
      <c r="N125" s="44"/>
      <c r="O125" s="4"/>
      <c r="P125" s="4"/>
      <c r="Q125" s="4"/>
      <c r="R125" s="4"/>
      <c r="S125" s="4"/>
      <c r="T125" s="4"/>
      <c r="U125" s="4"/>
      <c r="V125" s="4"/>
      <c r="W125" s="4"/>
      <c r="X125" s="4"/>
      <c r="Y125" s="4"/>
      <c r="Z125" s="4"/>
      <c r="AA125" s="4"/>
      <c r="AB125" s="4"/>
      <c r="AC125" s="4"/>
      <c r="AD125" s="4"/>
      <c r="AE125" s="4"/>
      <c r="AF125" s="4"/>
      <c r="AG125" s="4"/>
    </row>
    <row r="126">
      <c r="A126" s="4"/>
      <c r="B126" s="112" t="str">
        <f>if(A126="","",SUMIFS(Agent!$F:$F,Agent!$C:$C,B$1,Agent!$A:$A,$A126))</f>
        <v/>
      </c>
      <c r="C126" s="112" t="str">
        <f>if(A126="","", SUMIFS(Agent!$G:$G,Agent!$C:$C,C$1,Agent!$A:$A,$A126))</f>
        <v/>
      </c>
      <c r="D126" s="113" t="str">
        <f t="shared" si="4"/>
        <v/>
      </c>
      <c r="E126" s="107" t="str">
        <f>if($A126="","",SUMIFS(Agent!$F:$F,Agent!$C:$C,E$1,Agent!$A:$A,$A126))</f>
        <v/>
      </c>
      <c r="F126" s="107" t="str">
        <f>if($A126="","", SUMIFS(Agent!$G:$G,Agent!$C:$C,F$1,Agent!$A:$A,$A126))</f>
        <v/>
      </c>
      <c r="G126" s="108" t="str">
        <f t="shared" si="2"/>
        <v/>
      </c>
      <c r="H126" s="107" t="str">
        <f>if($A126="","",SUMIFS(Agent!$F:$F,Agent!$C:$C,H$1,Agent!$A:$A,$A126))</f>
        <v/>
      </c>
      <c r="I126" s="107" t="str">
        <f>if($A126="","", SUMIFS(Agent!$G:$G,Agent!$C:$C,I$1,Agent!$A:$A,$A126))</f>
        <v/>
      </c>
      <c r="J126" s="108" t="str">
        <f t="shared" si="3"/>
        <v/>
      </c>
      <c r="K126" s="44"/>
      <c r="L126" s="44"/>
      <c r="M126" s="44"/>
      <c r="N126" s="44"/>
      <c r="O126" s="4"/>
      <c r="P126" s="4"/>
      <c r="Q126" s="4"/>
      <c r="R126" s="4"/>
      <c r="S126" s="4"/>
      <c r="T126" s="4"/>
      <c r="U126" s="4"/>
      <c r="V126" s="4"/>
      <c r="W126" s="4"/>
      <c r="X126" s="4"/>
      <c r="Y126" s="4"/>
      <c r="Z126" s="4"/>
      <c r="AA126" s="4"/>
      <c r="AB126" s="4"/>
      <c r="AC126" s="4"/>
      <c r="AD126" s="4"/>
      <c r="AE126" s="4"/>
      <c r="AF126" s="4"/>
      <c r="AG126" s="4"/>
    </row>
    <row r="127">
      <c r="A127" s="4"/>
      <c r="B127" s="112" t="str">
        <f>if(A127="","",SUMIFS(Agent!$F:$F,Agent!$C:$C,B$1,Agent!$A:$A,$A127))</f>
        <v/>
      </c>
      <c r="C127" s="112" t="str">
        <f>if(A127="","", SUMIFS(Agent!$G:$G,Agent!$C:$C,C$1,Agent!$A:$A,$A127))</f>
        <v/>
      </c>
      <c r="D127" s="113" t="str">
        <f t="shared" si="4"/>
        <v/>
      </c>
      <c r="E127" s="107" t="str">
        <f>if($A127="","",SUMIFS(Agent!$F:$F,Agent!$C:$C,E$1,Agent!$A:$A,$A127))</f>
        <v/>
      </c>
      <c r="F127" s="107" t="str">
        <f>if($A127="","", SUMIFS(Agent!$G:$G,Agent!$C:$C,F$1,Agent!$A:$A,$A127))</f>
        <v/>
      </c>
      <c r="G127" s="108" t="str">
        <f t="shared" si="2"/>
        <v/>
      </c>
      <c r="H127" s="107" t="str">
        <f>if($A127="","",SUMIFS(Agent!$F:$F,Agent!$C:$C,H$1,Agent!$A:$A,$A127))</f>
        <v/>
      </c>
      <c r="I127" s="107" t="str">
        <f>if($A127="","", SUMIFS(Agent!$G:$G,Agent!$C:$C,I$1,Agent!$A:$A,$A127))</f>
        <v/>
      </c>
      <c r="J127" s="108" t="str">
        <f t="shared" si="3"/>
        <v/>
      </c>
      <c r="K127" s="44"/>
      <c r="L127" s="44"/>
      <c r="M127" s="44"/>
      <c r="N127" s="44"/>
      <c r="O127" s="4"/>
      <c r="P127" s="4"/>
      <c r="Q127" s="4"/>
      <c r="R127" s="4"/>
      <c r="S127" s="4"/>
      <c r="T127" s="4"/>
      <c r="U127" s="4"/>
      <c r="V127" s="4"/>
      <c r="W127" s="4"/>
      <c r="X127" s="4"/>
      <c r="Y127" s="4"/>
      <c r="Z127" s="4"/>
      <c r="AA127" s="4"/>
      <c r="AB127" s="4"/>
      <c r="AC127" s="4"/>
      <c r="AD127" s="4"/>
      <c r="AE127" s="4"/>
      <c r="AF127" s="4"/>
      <c r="AG127" s="4"/>
    </row>
    <row r="128">
      <c r="A128" s="4"/>
      <c r="B128" s="112" t="str">
        <f>if(A128="","",SUMIFS(Agent!$F:$F,Agent!$C:$C,B$1,Agent!$A:$A,$A128))</f>
        <v/>
      </c>
      <c r="C128" s="112" t="str">
        <f>if(A128="","", SUMIFS(Agent!$G:$G,Agent!$C:$C,C$1,Agent!$A:$A,$A128))</f>
        <v/>
      </c>
      <c r="D128" s="113" t="str">
        <f t="shared" si="4"/>
        <v/>
      </c>
      <c r="E128" s="107" t="str">
        <f>if($A128="","",SUMIFS(Agent!$F:$F,Agent!$C:$C,E$1,Agent!$A:$A,$A128))</f>
        <v/>
      </c>
      <c r="F128" s="107" t="str">
        <f>if($A128="","", SUMIFS(Agent!$G:$G,Agent!$C:$C,F$1,Agent!$A:$A,$A128))</f>
        <v/>
      </c>
      <c r="G128" s="108" t="str">
        <f t="shared" si="2"/>
        <v/>
      </c>
      <c r="H128" s="107" t="str">
        <f>if($A128="","",SUMIFS(Agent!$F:$F,Agent!$C:$C,H$1,Agent!$A:$A,$A128))</f>
        <v/>
      </c>
      <c r="I128" s="107" t="str">
        <f>if($A128="","", SUMIFS(Agent!$G:$G,Agent!$C:$C,I$1,Agent!$A:$A,$A128))</f>
        <v/>
      </c>
      <c r="J128" s="108" t="str">
        <f t="shared" si="3"/>
        <v/>
      </c>
      <c r="K128" s="44"/>
      <c r="L128" s="44"/>
      <c r="M128" s="44"/>
      <c r="N128" s="44"/>
      <c r="O128" s="4"/>
      <c r="P128" s="4"/>
      <c r="Q128" s="4"/>
      <c r="R128" s="4"/>
      <c r="S128" s="4"/>
      <c r="T128" s="4"/>
      <c r="U128" s="4"/>
      <c r="V128" s="4"/>
      <c r="W128" s="4"/>
      <c r="X128" s="4"/>
      <c r="Y128" s="4"/>
      <c r="Z128" s="4"/>
      <c r="AA128" s="4"/>
      <c r="AB128" s="4"/>
      <c r="AC128" s="4"/>
      <c r="AD128" s="4"/>
      <c r="AE128" s="4"/>
      <c r="AF128" s="4"/>
      <c r="AG128" s="4"/>
    </row>
    <row r="129">
      <c r="A129" s="4"/>
      <c r="B129" s="112" t="str">
        <f>if(A129="","",SUMIFS(Agent!$F:$F,Agent!$C:$C,B$1,Agent!$A:$A,$A129))</f>
        <v/>
      </c>
      <c r="C129" s="112" t="str">
        <f>if(A129="","", SUMIFS(Agent!$G:$G,Agent!$C:$C,C$1,Agent!$A:$A,$A129))</f>
        <v/>
      </c>
      <c r="D129" s="113" t="str">
        <f t="shared" si="4"/>
        <v/>
      </c>
      <c r="E129" s="107" t="str">
        <f>if($A129="","",SUMIFS(Agent!$F:$F,Agent!$C:$C,E$1,Agent!$A:$A,$A129))</f>
        <v/>
      </c>
      <c r="F129" s="107" t="str">
        <f>if($A129="","", SUMIFS(Agent!$G:$G,Agent!$C:$C,F$1,Agent!$A:$A,$A129))</f>
        <v/>
      </c>
      <c r="G129" s="108" t="str">
        <f t="shared" si="2"/>
        <v/>
      </c>
      <c r="H129" s="107" t="str">
        <f>if($A129="","",SUMIFS(Agent!$F:$F,Agent!$C:$C,H$1,Agent!$A:$A,$A129))</f>
        <v/>
      </c>
      <c r="I129" s="107" t="str">
        <f>if($A129="","", SUMIFS(Agent!$G:$G,Agent!$C:$C,I$1,Agent!$A:$A,$A129))</f>
        <v/>
      </c>
      <c r="J129" s="108" t="str">
        <f t="shared" si="3"/>
        <v/>
      </c>
      <c r="K129" s="44"/>
      <c r="L129" s="44"/>
      <c r="M129" s="44"/>
      <c r="N129" s="44"/>
      <c r="O129" s="4"/>
      <c r="P129" s="4"/>
      <c r="Q129" s="4"/>
      <c r="R129" s="4"/>
      <c r="S129" s="4"/>
      <c r="T129" s="4"/>
      <c r="U129" s="4"/>
      <c r="V129" s="4"/>
      <c r="W129" s="4"/>
      <c r="X129" s="4"/>
      <c r="Y129" s="4"/>
      <c r="Z129" s="4"/>
      <c r="AA129" s="4"/>
      <c r="AB129" s="4"/>
      <c r="AC129" s="4"/>
      <c r="AD129" s="4"/>
      <c r="AE129" s="4"/>
      <c r="AF129" s="4"/>
      <c r="AG129" s="4"/>
    </row>
    <row r="130">
      <c r="A130" s="4"/>
      <c r="B130" s="112" t="str">
        <f>if(A130="","",SUMIFS(Agent!$F:$F,Agent!$C:$C,B$1,Agent!$A:$A,$A130))</f>
        <v/>
      </c>
      <c r="C130" s="112" t="str">
        <f>if(A130="","", SUMIFS(Agent!$G:$G,Agent!$C:$C,C$1,Agent!$A:$A,$A130))</f>
        <v/>
      </c>
      <c r="D130" s="113" t="str">
        <f t="shared" si="4"/>
        <v/>
      </c>
      <c r="E130" s="107" t="str">
        <f>if($A130="","",SUMIFS(Agent!$F:$F,Agent!$C:$C,E$1,Agent!$A:$A,$A130))</f>
        <v/>
      </c>
      <c r="F130" s="107" t="str">
        <f>if($A130="","", SUMIFS(Agent!$G:$G,Agent!$C:$C,F$1,Agent!$A:$A,$A130))</f>
        <v/>
      </c>
      <c r="G130" s="108" t="str">
        <f t="shared" si="2"/>
        <v/>
      </c>
      <c r="H130" s="107" t="str">
        <f>if($A130="","",SUMIFS(Agent!$F:$F,Agent!$C:$C,H$1,Agent!$A:$A,$A130))</f>
        <v/>
      </c>
      <c r="I130" s="107" t="str">
        <f>if($A130="","", SUMIFS(Agent!$G:$G,Agent!$C:$C,I$1,Agent!$A:$A,$A130))</f>
        <v/>
      </c>
      <c r="J130" s="108" t="str">
        <f t="shared" si="3"/>
        <v/>
      </c>
      <c r="K130" s="44"/>
      <c r="L130" s="44"/>
      <c r="M130" s="44"/>
      <c r="N130" s="44"/>
      <c r="O130" s="4"/>
      <c r="P130" s="4"/>
      <c r="Q130" s="4"/>
      <c r="R130" s="4"/>
      <c r="S130" s="4"/>
      <c r="T130" s="4"/>
      <c r="U130" s="4"/>
      <c r="V130" s="4"/>
      <c r="W130" s="4"/>
      <c r="X130" s="4"/>
      <c r="Y130" s="4"/>
      <c r="Z130" s="4"/>
      <c r="AA130" s="4"/>
      <c r="AB130" s="4"/>
      <c r="AC130" s="4"/>
      <c r="AD130" s="4"/>
      <c r="AE130" s="4"/>
      <c r="AF130" s="4"/>
      <c r="AG130" s="4"/>
    </row>
    <row r="131">
      <c r="A131" s="4"/>
      <c r="B131" s="112" t="str">
        <f>if(A131="","",SUMIFS(Agent!$F:$F,Agent!$C:$C,B$1,Agent!$A:$A,$A131))</f>
        <v/>
      </c>
      <c r="C131" s="112" t="str">
        <f>if(A131="","", SUMIFS(Agent!$G:$G,Agent!$C:$C,C$1,Agent!$A:$A,$A131))</f>
        <v/>
      </c>
      <c r="D131" s="113" t="str">
        <f t="shared" si="4"/>
        <v/>
      </c>
      <c r="E131" s="107" t="str">
        <f>if($A131="","",SUMIFS(Agent!$F:$F,Agent!$C:$C,E$1,Agent!$A:$A,$A131))</f>
        <v/>
      </c>
      <c r="F131" s="107" t="str">
        <f>if($A131="","", SUMIFS(Agent!$G:$G,Agent!$C:$C,F$1,Agent!$A:$A,$A131))</f>
        <v/>
      </c>
      <c r="G131" s="108" t="str">
        <f t="shared" si="2"/>
        <v/>
      </c>
      <c r="H131" s="107" t="str">
        <f>if($A131="","",SUMIFS(Agent!$F:$F,Agent!$C:$C,H$1,Agent!$A:$A,$A131))</f>
        <v/>
      </c>
      <c r="I131" s="107" t="str">
        <f>if($A131="","", SUMIFS(Agent!$G:$G,Agent!$C:$C,I$1,Agent!$A:$A,$A131))</f>
        <v/>
      </c>
      <c r="J131" s="108" t="str">
        <f t="shared" si="3"/>
        <v/>
      </c>
      <c r="K131" s="44"/>
      <c r="L131" s="44"/>
      <c r="M131" s="44"/>
      <c r="N131" s="44"/>
      <c r="O131" s="4"/>
      <c r="P131" s="4"/>
      <c r="Q131" s="4"/>
      <c r="R131" s="4"/>
      <c r="S131" s="4"/>
      <c r="T131" s="4"/>
      <c r="U131" s="4"/>
      <c r="V131" s="4"/>
      <c r="W131" s="4"/>
      <c r="X131" s="4"/>
      <c r="Y131" s="4"/>
      <c r="Z131" s="4"/>
      <c r="AA131" s="4"/>
      <c r="AB131" s="4"/>
      <c r="AC131" s="4"/>
      <c r="AD131" s="4"/>
      <c r="AE131" s="4"/>
      <c r="AF131" s="4"/>
      <c r="AG131" s="4"/>
    </row>
    <row r="132">
      <c r="A132" s="4"/>
      <c r="B132" s="112" t="str">
        <f>if(A132="","",SUMIFS(Agent!$F:$F,Agent!$C:$C,B$1,Agent!$A:$A,$A132))</f>
        <v/>
      </c>
      <c r="C132" s="112" t="str">
        <f>if(A132="","", SUMIFS(Agent!$G:$G,Agent!$C:$C,C$1,Agent!$A:$A,$A132))</f>
        <v/>
      </c>
      <c r="D132" s="113" t="str">
        <f t="shared" si="4"/>
        <v/>
      </c>
      <c r="E132" s="107" t="str">
        <f>if($A132="","",SUMIFS(Agent!$F:$F,Agent!$C:$C,E$1,Agent!$A:$A,$A132))</f>
        <v/>
      </c>
      <c r="F132" s="107" t="str">
        <f>if($A132="","", SUMIFS(Agent!$G:$G,Agent!$C:$C,F$1,Agent!$A:$A,$A132))</f>
        <v/>
      </c>
      <c r="G132" s="108" t="str">
        <f t="shared" si="2"/>
        <v/>
      </c>
      <c r="H132" s="107" t="str">
        <f>if($A132="","",SUMIFS(Agent!$F:$F,Agent!$C:$C,H$1,Agent!$A:$A,$A132))</f>
        <v/>
      </c>
      <c r="I132" s="107" t="str">
        <f>if($A132="","", SUMIFS(Agent!$G:$G,Agent!$C:$C,I$1,Agent!$A:$A,$A132))</f>
        <v/>
      </c>
      <c r="J132" s="108" t="str">
        <f t="shared" si="3"/>
        <v/>
      </c>
      <c r="K132" s="44"/>
      <c r="L132" s="44"/>
      <c r="M132" s="44"/>
      <c r="N132" s="44"/>
      <c r="O132" s="4"/>
      <c r="P132" s="4"/>
      <c r="Q132" s="4"/>
      <c r="R132" s="4"/>
      <c r="S132" s="4"/>
      <c r="T132" s="4"/>
      <c r="U132" s="4"/>
      <c r="V132" s="4"/>
      <c r="W132" s="4"/>
      <c r="X132" s="4"/>
      <c r="Y132" s="4"/>
      <c r="Z132" s="4"/>
      <c r="AA132" s="4"/>
      <c r="AB132" s="4"/>
      <c r="AC132" s="4"/>
      <c r="AD132" s="4"/>
      <c r="AE132" s="4"/>
      <c r="AF132" s="4"/>
      <c r="AG132" s="4"/>
    </row>
    <row r="133">
      <c r="A133" s="4"/>
      <c r="B133" s="112" t="str">
        <f>if(A133="","",SUMIFS(Agent!$F:$F,Agent!$C:$C,B$1,Agent!$A:$A,$A133))</f>
        <v/>
      </c>
      <c r="C133" s="112" t="str">
        <f>if(A133="","", SUMIFS(Agent!$G:$G,Agent!$C:$C,C$1,Agent!$A:$A,$A133))</f>
        <v/>
      </c>
      <c r="D133" s="113" t="str">
        <f t="shared" si="4"/>
        <v/>
      </c>
      <c r="E133" s="107" t="str">
        <f>if($A133="","",SUMIFS(Agent!$F:$F,Agent!$C:$C,E$1,Agent!$A:$A,$A133))</f>
        <v/>
      </c>
      <c r="F133" s="107" t="str">
        <f>if($A133="","", SUMIFS(Agent!$G:$G,Agent!$C:$C,F$1,Agent!$A:$A,$A133))</f>
        <v/>
      </c>
      <c r="G133" s="108" t="str">
        <f t="shared" si="2"/>
        <v/>
      </c>
      <c r="H133" s="107" t="str">
        <f>if($A133="","",SUMIFS(Agent!$F:$F,Agent!$C:$C,H$1,Agent!$A:$A,$A133))</f>
        <v/>
      </c>
      <c r="I133" s="107" t="str">
        <f>if($A133="","", SUMIFS(Agent!$G:$G,Agent!$C:$C,I$1,Agent!$A:$A,$A133))</f>
        <v/>
      </c>
      <c r="J133" s="108" t="str">
        <f t="shared" si="3"/>
        <v/>
      </c>
      <c r="K133" s="44"/>
      <c r="L133" s="44"/>
      <c r="M133" s="44"/>
      <c r="N133" s="44"/>
      <c r="O133" s="4"/>
      <c r="P133" s="4"/>
      <c r="Q133" s="4"/>
      <c r="R133" s="4"/>
      <c r="S133" s="4"/>
      <c r="T133" s="4"/>
      <c r="U133" s="4"/>
      <c r="V133" s="4"/>
      <c r="W133" s="4"/>
      <c r="X133" s="4"/>
      <c r="Y133" s="4"/>
      <c r="Z133" s="4"/>
      <c r="AA133" s="4"/>
      <c r="AB133" s="4"/>
      <c r="AC133" s="4"/>
      <c r="AD133" s="4"/>
      <c r="AE133" s="4"/>
      <c r="AF133" s="4"/>
      <c r="AG133" s="4"/>
    </row>
    <row r="134">
      <c r="A134" s="4"/>
      <c r="B134" s="112" t="str">
        <f>if(A134="","",SUMIFS(Agent!$F:$F,Agent!$C:$C,B$1,Agent!$A:$A,$A134))</f>
        <v/>
      </c>
      <c r="C134" s="112" t="str">
        <f>if(A134="","", SUMIFS(Agent!$G:$G,Agent!$C:$C,C$1,Agent!$A:$A,$A134))</f>
        <v/>
      </c>
      <c r="D134" s="113" t="str">
        <f t="shared" si="4"/>
        <v/>
      </c>
      <c r="E134" s="107" t="str">
        <f>if($A134="","",SUMIFS(Agent!$F:$F,Agent!$C:$C,E$1,Agent!$A:$A,$A134))</f>
        <v/>
      </c>
      <c r="F134" s="107" t="str">
        <f>if($A134="","", SUMIFS(Agent!$G:$G,Agent!$C:$C,F$1,Agent!$A:$A,$A134))</f>
        <v/>
      </c>
      <c r="G134" s="108" t="str">
        <f t="shared" si="2"/>
        <v/>
      </c>
      <c r="H134" s="107" t="str">
        <f>if($A134="","",SUMIFS(Agent!$F:$F,Agent!$C:$C,H$1,Agent!$A:$A,$A134))</f>
        <v/>
      </c>
      <c r="I134" s="107" t="str">
        <f>if($A134="","", SUMIFS(Agent!$G:$G,Agent!$C:$C,I$1,Agent!$A:$A,$A134))</f>
        <v/>
      </c>
      <c r="J134" s="108" t="str">
        <f t="shared" si="3"/>
        <v/>
      </c>
      <c r="K134" s="44"/>
      <c r="L134" s="44"/>
      <c r="M134" s="44"/>
      <c r="N134" s="44"/>
      <c r="O134" s="4"/>
      <c r="P134" s="4"/>
      <c r="Q134" s="4"/>
      <c r="R134" s="4"/>
      <c r="S134" s="4"/>
      <c r="T134" s="4"/>
      <c r="U134" s="4"/>
      <c r="V134" s="4"/>
      <c r="W134" s="4"/>
      <c r="X134" s="4"/>
      <c r="Y134" s="4"/>
      <c r="Z134" s="4"/>
      <c r="AA134" s="4"/>
      <c r="AB134" s="4"/>
      <c r="AC134" s="4"/>
      <c r="AD134" s="4"/>
      <c r="AE134" s="4"/>
      <c r="AF134" s="4"/>
      <c r="AG134" s="4"/>
    </row>
    <row r="135">
      <c r="A135" s="4"/>
      <c r="B135" s="112" t="str">
        <f>if(A135="","",SUMIFS(Agent!$F:$F,Agent!$C:$C,B$1,Agent!$A:$A,$A135))</f>
        <v/>
      </c>
      <c r="C135" s="112" t="str">
        <f>if(A135="","", SUMIFS(Agent!$G:$G,Agent!$C:$C,C$1,Agent!$A:$A,$A135))</f>
        <v/>
      </c>
      <c r="D135" s="113" t="str">
        <f t="shared" si="4"/>
        <v/>
      </c>
      <c r="E135" s="107" t="str">
        <f>if($A135="","",SUMIFS(Agent!$F:$F,Agent!$C:$C,E$1,Agent!$A:$A,$A135))</f>
        <v/>
      </c>
      <c r="F135" s="107" t="str">
        <f>if($A135="","", SUMIFS(Agent!$G:$G,Agent!$C:$C,F$1,Agent!$A:$A,$A135))</f>
        <v/>
      </c>
      <c r="G135" s="108" t="str">
        <f t="shared" si="2"/>
        <v/>
      </c>
      <c r="H135" s="107" t="str">
        <f>if($A135="","",SUMIFS(Agent!$F:$F,Agent!$C:$C,H$1,Agent!$A:$A,$A135))</f>
        <v/>
      </c>
      <c r="I135" s="107" t="str">
        <f>if($A135="","", SUMIFS(Agent!$G:$G,Agent!$C:$C,I$1,Agent!$A:$A,$A135))</f>
        <v/>
      </c>
      <c r="J135" s="108" t="str">
        <f t="shared" si="3"/>
        <v/>
      </c>
      <c r="K135" s="44"/>
      <c r="L135" s="44"/>
      <c r="M135" s="44"/>
      <c r="N135" s="44"/>
      <c r="O135" s="4"/>
      <c r="P135" s="4"/>
      <c r="Q135" s="4"/>
      <c r="R135" s="4"/>
      <c r="S135" s="4"/>
      <c r="T135" s="4"/>
      <c r="U135" s="4"/>
      <c r="V135" s="4"/>
      <c r="W135" s="4"/>
      <c r="X135" s="4"/>
      <c r="Y135" s="4"/>
      <c r="Z135" s="4"/>
      <c r="AA135" s="4"/>
      <c r="AB135" s="4"/>
      <c r="AC135" s="4"/>
      <c r="AD135" s="4"/>
      <c r="AE135" s="4"/>
      <c r="AF135" s="4"/>
      <c r="AG135" s="4"/>
    </row>
    <row r="136">
      <c r="A136" s="4"/>
      <c r="B136" s="112" t="str">
        <f>if(A136="","",SUMIFS(Agent!$F:$F,Agent!$C:$C,B$1,Agent!$A:$A,$A136))</f>
        <v/>
      </c>
      <c r="C136" s="112" t="str">
        <f>if(A136="","", SUMIFS(Agent!$G:$G,Agent!$C:$C,C$1,Agent!$A:$A,$A136))</f>
        <v/>
      </c>
      <c r="D136" s="113" t="str">
        <f t="shared" si="4"/>
        <v/>
      </c>
      <c r="E136" s="107" t="str">
        <f>if($A136="","",SUMIFS(Agent!$F:$F,Agent!$C:$C,E$1,Agent!$A:$A,$A136))</f>
        <v/>
      </c>
      <c r="F136" s="107" t="str">
        <f>if($A136="","", SUMIFS(Agent!$G:$G,Agent!$C:$C,F$1,Agent!$A:$A,$A136))</f>
        <v/>
      </c>
      <c r="G136" s="108" t="str">
        <f t="shared" si="2"/>
        <v/>
      </c>
      <c r="H136" s="107" t="str">
        <f>if($A136="","",SUMIFS(Agent!$F:$F,Agent!$C:$C,H$1,Agent!$A:$A,$A136))</f>
        <v/>
      </c>
      <c r="I136" s="107" t="str">
        <f>if($A136="","", SUMIFS(Agent!$G:$G,Agent!$C:$C,I$1,Agent!$A:$A,$A136))</f>
        <v/>
      </c>
      <c r="J136" s="108" t="str">
        <f t="shared" si="3"/>
        <v/>
      </c>
      <c r="K136" s="44"/>
      <c r="L136" s="44"/>
      <c r="M136" s="44"/>
      <c r="N136" s="44"/>
      <c r="O136" s="4"/>
      <c r="P136" s="4"/>
      <c r="Q136" s="4"/>
      <c r="R136" s="4"/>
      <c r="S136" s="4"/>
      <c r="T136" s="4"/>
      <c r="U136" s="4"/>
      <c r="V136" s="4"/>
      <c r="W136" s="4"/>
      <c r="X136" s="4"/>
      <c r="Y136" s="4"/>
      <c r="Z136" s="4"/>
      <c r="AA136" s="4"/>
      <c r="AB136" s="4"/>
      <c r="AC136" s="4"/>
      <c r="AD136" s="4"/>
      <c r="AE136" s="4"/>
      <c r="AF136" s="4"/>
      <c r="AG136" s="4"/>
    </row>
    <row r="137">
      <c r="A137" s="4"/>
      <c r="B137" s="112" t="str">
        <f>if(A137="","",SUMIFS(Agent!$F:$F,Agent!$C:$C,B$1,Agent!$A:$A,$A137))</f>
        <v/>
      </c>
      <c r="C137" s="112" t="str">
        <f>if(A137="","", SUMIFS(Agent!$G:$G,Agent!$C:$C,C$1,Agent!$A:$A,$A137))</f>
        <v/>
      </c>
      <c r="D137" s="113" t="str">
        <f t="shared" si="4"/>
        <v/>
      </c>
      <c r="E137" s="107" t="str">
        <f>if($A137="","",SUMIFS(Agent!$F:$F,Agent!$C:$C,E$1,Agent!$A:$A,$A137))</f>
        <v/>
      </c>
      <c r="F137" s="107" t="str">
        <f>if($A137="","", SUMIFS(Agent!$G:$G,Agent!$C:$C,F$1,Agent!$A:$A,$A137))</f>
        <v/>
      </c>
      <c r="G137" s="108" t="str">
        <f t="shared" si="2"/>
        <v/>
      </c>
      <c r="H137" s="107" t="str">
        <f>if($A137="","",SUMIFS(Agent!$F:$F,Agent!$C:$C,H$1,Agent!$A:$A,$A137))</f>
        <v/>
      </c>
      <c r="I137" s="107" t="str">
        <f>if($A137="","", SUMIFS(Agent!$G:$G,Agent!$C:$C,I$1,Agent!$A:$A,$A137))</f>
        <v/>
      </c>
      <c r="J137" s="108" t="str">
        <f t="shared" si="3"/>
        <v/>
      </c>
      <c r="K137" s="44"/>
      <c r="L137" s="44"/>
      <c r="M137" s="44"/>
      <c r="N137" s="44"/>
      <c r="O137" s="4"/>
      <c r="P137" s="4"/>
      <c r="Q137" s="4"/>
      <c r="R137" s="4"/>
      <c r="S137" s="4"/>
      <c r="T137" s="4"/>
      <c r="U137" s="4"/>
      <c r="V137" s="4"/>
      <c r="W137" s="4"/>
      <c r="X137" s="4"/>
      <c r="Y137" s="4"/>
      <c r="Z137" s="4"/>
      <c r="AA137" s="4"/>
      <c r="AB137" s="4"/>
      <c r="AC137" s="4"/>
      <c r="AD137" s="4"/>
      <c r="AE137" s="4"/>
      <c r="AF137" s="4"/>
      <c r="AG137" s="4"/>
    </row>
    <row r="138">
      <c r="A138" s="4"/>
      <c r="B138" s="112" t="str">
        <f>if(A138="","",SUMIFS(Agent!$F:$F,Agent!$C:$C,B$1,Agent!$A:$A,$A138))</f>
        <v/>
      </c>
      <c r="C138" s="112" t="str">
        <f>if(A138="","", SUMIFS(Agent!$G:$G,Agent!$C:$C,C$1,Agent!$A:$A,$A138))</f>
        <v/>
      </c>
      <c r="D138" s="113" t="str">
        <f t="shared" si="4"/>
        <v/>
      </c>
      <c r="E138" s="107" t="str">
        <f>if($A138="","",SUMIFS(Agent!$F:$F,Agent!$C:$C,E$1,Agent!$A:$A,$A138))</f>
        <v/>
      </c>
      <c r="F138" s="107" t="str">
        <f>if($A138="","", SUMIFS(Agent!$G:$G,Agent!$C:$C,F$1,Agent!$A:$A,$A138))</f>
        <v/>
      </c>
      <c r="G138" s="108" t="str">
        <f t="shared" si="2"/>
        <v/>
      </c>
      <c r="H138" s="107" t="str">
        <f>if($A138="","",SUMIFS(Agent!$F:$F,Agent!$C:$C,H$1,Agent!$A:$A,$A138))</f>
        <v/>
      </c>
      <c r="I138" s="107" t="str">
        <f>if($A138="","", SUMIFS(Agent!$G:$G,Agent!$C:$C,I$1,Agent!$A:$A,$A138))</f>
        <v/>
      </c>
      <c r="J138" s="108" t="str">
        <f t="shared" si="3"/>
        <v/>
      </c>
      <c r="K138" s="44"/>
      <c r="L138" s="44"/>
      <c r="M138" s="44"/>
      <c r="N138" s="44"/>
      <c r="O138" s="4"/>
      <c r="P138" s="4"/>
      <c r="Q138" s="4"/>
      <c r="R138" s="4"/>
      <c r="S138" s="4"/>
      <c r="T138" s="4"/>
      <c r="U138" s="4"/>
      <c r="V138" s="4"/>
      <c r="W138" s="4"/>
      <c r="X138" s="4"/>
      <c r="Y138" s="4"/>
      <c r="Z138" s="4"/>
      <c r="AA138" s="4"/>
      <c r="AB138" s="4"/>
      <c r="AC138" s="4"/>
      <c r="AD138" s="4"/>
      <c r="AE138" s="4"/>
      <c r="AF138" s="4"/>
      <c r="AG138" s="4"/>
    </row>
    <row r="139">
      <c r="A139" s="4"/>
      <c r="B139" s="112" t="str">
        <f>if(A139="","",SUMIFS(Agent!$F:$F,Agent!$C:$C,B$1,Agent!$A:$A,$A139))</f>
        <v/>
      </c>
      <c r="C139" s="112" t="str">
        <f>if(A139="","", SUMIFS(Agent!$G:$G,Agent!$C:$C,C$1,Agent!$A:$A,$A139))</f>
        <v/>
      </c>
      <c r="D139" s="113" t="str">
        <f t="shared" si="4"/>
        <v/>
      </c>
      <c r="E139" s="107" t="str">
        <f>if($A139="","",SUMIFS(Agent!$F:$F,Agent!$C:$C,E$1,Agent!$A:$A,$A139))</f>
        <v/>
      </c>
      <c r="F139" s="107" t="str">
        <f>if($A139="","", SUMIFS(Agent!$G:$G,Agent!$C:$C,F$1,Agent!$A:$A,$A139))</f>
        <v/>
      </c>
      <c r="G139" s="108" t="str">
        <f t="shared" si="2"/>
        <v/>
      </c>
      <c r="H139" s="107" t="str">
        <f>if($A139="","",SUMIFS(Agent!$F:$F,Agent!$C:$C,H$1,Agent!$A:$A,$A139))</f>
        <v/>
      </c>
      <c r="I139" s="107" t="str">
        <f>if($A139="","", SUMIFS(Agent!$G:$G,Agent!$C:$C,I$1,Agent!$A:$A,$A139))</f>
        <v/>
      </c>
      <c r="J139" s="108" t="str">
        <f t="shared" si="3"/>
        <v/>
      </c>
      <c r="K139" s="44"/>
      <c r="L139" s="44"/>
      <c r="M139" s="44"/>
      <c r="N139" s="44"/>
      <c r="O139" s="4"/>
      <c r="P139" s="4"/>
      <c r="Q139" s="4"/>
      <c r="R139" s="4"/>
      <c r="S139" s="4"/>
      <c r="T139" s="4"/>
      <c r="U139" s="4"/>
      <c r="V139" s="4"/>
      <c r="W139" s="4"/>
      <c r="X139" s="4"/>
      <c r="Y139" s="4"/>
      <c r="Z139" s="4"/>
      <c r="AA139" s="4"/>
      <c r="AB139" s="4"/>
      <c r="AC139" s="4"/>
      <c r="AD139" s="4"/>
      <c r="AE139" s="4"/>
      <c r="AF139" s="4"/>
      <c r="AG139" s="4"/>
    </row>
    <row r="140">
      <c r="A140" s="4"/>
      <c r="B140" s="112" t="str">
        <f>if(A140="","",SUMIFS(Agent!$F:$F,Agent!$C:$C,B$1,Agent!$A:$A,$A140))</f>
        <v/>
      </c>
      <c r="C140" s="112" t="str">
        <f>if(A140="","", SUMIFS(Agent!$G:$G,Agent!$C:$C,C$1,Agent!$A:$A,$A140))</f>
        <v/>
      </c>
      <c r="D140" s="113" t="str">
        <f t="shared" si="4"/>
        <v/>
      </c>
      <c r="E140" s="107" t="str">
        <f>if($A140="","",SUMIFS(Agent!$F:$F,Agent!$C:$C,E$1,Agent!$A:$A,$A140))</f>
        <v/>
      </c>
      <c r="F140" s="107" t="str">
        <f>if($A140="","", SUMIFS(Agent!$G:$G,Agent!$C:$C,F$1,Agent!$A:$A,$A140))</f>
        <v/>
      </c>
      <c r="G140" s="108" t="str">
        <f t="shared" si="2"/>
        <v/>
      </c>
      <c r="H140" s="107" t="str">
        <f>if($A140="","",SUMIFS(Agent!$F:$F,Agent!$C:$C,H$1,Agent!$A:$A,$A140))</f>
        <v/>
      </c>
      <c r="I140" s="107" t="str">
        <f>if($A140="","", SUMIFS(Agent!$G:$G,Agent!$C:$C,I$1,Agent!$A:$A,$A140))</f>
        <v/>
      </c>
      <c r="J140" s="108" t="str">
        <f t="shared" si="3"/>
        <v/>
      </c>
      <c r="K140" s="44"/>
      <c r="L140" s="44"/>
      <c r="M140" s="44"/>
      <c r="N140" s="44"/>
      <c r="O140" s="4"/>
      <c r="P140" s="4"/>
      <c r="Q140" s="4"/>
      <c r="R140" s="4"/>
      <c r="S140" s="4"/>
      <c r="T140" s="4"/>
      <c r="U140" s="4"/>
      <c r="V140" s="4"/>
      <c r="W140" s="4"/>
      <c r="X140" s="4"/>
      <c r="Y140" s="4"/>
      <c r="Z140" s="4"/>
      <c r="AA140" s="4"/>
      <c r="AB140" s="4"/>
      <c r="AC140" s="4"/>
      <c r="AD140" s="4"/>
      <c r="AE140" s="4"/>
      <c r="AF140" s="4"/>
      <c r="AG140" s="4"/>
    </row>
    <row r="141">
      <c r="A141" s="4"/>
      <c r="B141" s="112" t="str">
        <f>if(A141="","",SUMIFS(Agent!$F:$F,Agent!$C:$C,B$1,Agent!$A:$A,$A141))</f>
        <v/>
      </c>
      <c r="C141" s="112" t="str">
        <f>if(A141="","", SUMIFS(Agent!$G:$G,Agent!$C:$C,C$1,Agent!$A:$A,$A141))</f>
        <v/>
      </c>
      <c r="D141" s="113" t="str">
        <f t="shared" si="4"/>
        <v/>
      </c>
      <c r="E141" s="107" t="str">
        <f>if($A141="","",SUMIFS(Agent!$F:$F,Agent!$C:$C,E$1,Agent!$A:$A,$A141))</f>
        <v/>
      </c>
      <c r="F141" s="107" t="str">
        <f>if($A141="","", SUMIFS(Agent!$G:$G,Agent!$C:$C,F$1,Agent!$A:$A,$A141))</f>
        <v/>
      </c>
      <c r="G141" s="108" t="str">
        <f t="shared" si="2"/>
        <v/>
      </c>
      <c r="H141" s="107" t="str">
        <f>if($A141="","",SUMIFS(Agent!$F:$F,Agent!$C:$C,H$1,Agent!$A:$A,$A141))</f>
        <v/>
      </c>
      <c r="I141" s="107" t="str">
        <f>if($A141="","", SUMIFS(Agent!$G:$G,Agent!$C:$C,I$1,Agent!$A:$A,$A141))</f>
        <v/>
      </c>
      <c r="J141" s="108" t="str">
        <f t="shared" si="3"/>
        <v/>
      </c>
      <c r="K141" s="44"/>
      <c r="L141" s="44"/>
      <c r="M141" s="44"/>
      <c r="N141" s="44"/>
      <c r="O141" s="4"/>
      <c r="P141" s="4"/>
      <c r="Q141" s="4"/>
      <c r="R141" s="4"/>
      <c r="S141" s="4"/>
      <c r="T141" s="4"/>
      <c r="U141" s="4"/>
      <c r="V141" s="4"/>
      <c r="W141" s="4"/>
      <c r="X141" s="4"/>
      <c r="Y141" s="4"/>
      <c r="Z141" s="4"/>
      <c r="AA141" s="4"/>
      <c r="AB141" s="4"/>
      <c r="AC141" s="4"/>
      <c r="AD141" s="4"/>
      <c r="AE141" s="4"/>
      <c r="AF141" s="4"/>
      <c r="AG141" s="4"/>
    </row>
    <row r="142">
      <c r="A142" s="4"/>
      <c r="B142" s="112" t="str">
        <f>if(A142="","",SUMIFS(Agent!$F:$F,Agent!$C:$C,B$1,Agent!$A:$A,$A142))</f>
        <v/>
      </c>
      <c r="C142" s="112" t="str">
        <f>if(A142="","", SUMIFS(Agent!$G:$G,Agent!$C:$C,C$1,Agent!$A:$A,$A142))</f>
        <v/>
      </c>
      <c r="D142" s="113" t="str">
        <f t="shared" si="4"/>
        <v/>
      </c>
      <c r="E142" s="107" t="str">
        <f>if($A142="","",SUMIFS(Agent!$F:$F,Agent!$C:$C,E$1,Agent!$A:$A,$A142))</f>
        <v/>
      </c>
      <c r="F142" s="107" t="str">
        <f>if($A142="","", SUMIFS(Agent!$G:$G,Agent!$C:$C,F$1,Agent!$A:$A,$A142))</f>
        <v/>
      </c>
      <c r="G142" s="108" t="str">
        <f t="shared" si="2"/>
        <v/>
      </c>
      <c r="H142" s="107" t="str">
        <f>if($A142="","",SUMIFS(Agent!$F:$F,Agent!$C:$C,H$1,Agent!$A:$A,$A142))</f>
        <v/>
      </c>
      <c r="I142" s="107" t="str">
        <f>if($A142="","", SUMIFS(Agent!$G:$G,Agent!$C:$C,I$1,Agent!$A:$A,$A142))</f>
        <v/>
      </c>
      <c r="J142" s="108" t="str">
        <f t="shared" si="3"/>
        <v/>
      </c>
      <c r="K142" s="44"/>
      <c r="L142" s="44"/>
      <c r="M142" s="44"/>
      <c r="N142" s="44"/>
      <c r="O142" s="4"/>
      <c r="P142" s="4"/>
      <c r="Q142" s="4"/>
      <c r="R142" s="4"/>
      <c r="S142" s="4"/>
      <c r="T142" s="4"/>
      <c r="U142" s="4"/>
      <c r="V142" s="4"/>
      <c r="W142" s="4"/>
      <c r="X142" s="4"/>
      <c r="Y142" s="4"/>
      <c r="Z142" s="4"/>
      <c r="AA142" s="4"/>
      <c r="AB142" s="4"/>
      <c r="AC142" s="4"/>
      <c r="AD142" s="4"/>
      <c r="AE142" s="4"/>
      <c r="AF142" s="4"/>
      <c r="AG142" s="4"/>
    </row>
    <row r="143">
      <c r="A143" s="4"/>
      <c r="B143" s="112" t="str">
        <f>if(A143="","",SUMIFS(Agent!$F:$F,Agent!$C:$C,B$1,Agent!$A:$A,$A143))</f>
        <v/>
      </c>
      <c r="C143" s="112" t="str">
        <f>if(A143="","", SUMIFS(Agent!$G:$G,Agent!$C:$C,C$1,Agent!$A:$A,$A143))</f>
        <v/>
      </c>
      <c r="D143" s="113" t="str">
        <f t="shared" si="4"/>
        <v/>
      </c>
      <c r="E143" s="107" t="str">
        <f>if($A143="","",SUMIFS(Agent!$F:$F,Agent!$C:$C,E$1,Agent!$A:$A,$A143))</f>
        <v/>
      </c>
      <c r="F143" s="107" t="str">
        <f>if($A143="","", SUMIFS(Agent!$G:$G,Agent!$C:$C,F$1,Agent!$A:$A,$A143))</f>
        <v/>
      </c>
      <c r="G143" s="108" t="str">
        <f t="shared" si="2"/>
        <v/>
      </c>
      <c r="H143" s="107" t="str">
        <f>if($A143="","",SUMIFS(Agent!$F:$F,Agent!$C:$C,H$1,Agent!$A:$A,$A143))</f>
        <v/>
      </c>
      <c r="I143" s="107" t="str">
        <f>if($A143="","", SUMIFS(Agent!$G:$G,Agent!$C:$C,I$1,Agent!$A:$A,$A143))</f>
        <v/>
      </c>
      <c r="J143" s="108" t="str">
        <f t="shared" si="3"/>
        <v/>
      </c>
      <c r="K143" s="44"/>
      <c r="L143" s="44"/>
      <c r="M143" s="44"/>
      <c r="N143" s="44"/>
      <c r="O143" s="4"/>
      <c r="P143" s="4"/>
      <c r="Q143" s="4"/>
      <c r="R143" s="4"/>
      <c r="S143" s="4"/>
      <c r="T143" s="4"/>
      <c r="U143" s="4"/>
      <c r="V143" s="4"/>
      <c r="W143" s="4"/>
      <c r="X143" s="4"/>
      <c r="Y143" s="4"/>
      <c r="Z143" s="4"/>
      <c r="AA143" s="4"/>
      <c r="AB143" s="4"/>
      <c r="AC143" s="4"/>
      <c r="AD143" s="4"/>
      <c r="AE143" s="4"/>
      <c r="AF143" s="4"/>
      <c r="AG143" s="4"/>
    </row>
    <row r="144">
      <c r="A144" s="4"/>
      <c r="B144" s="112" t="str">
        <f>if(A144="","",SUMIFS(Agent!$F:$F,Agent!$C:$C,B$1,Agent!$A:$A,$A144))</f>
        <v/>
      </c>
      <c r="C144" s="112" t="str">
        <f>if(A144="","", SUMIFS(Agent!$G:$G,Agent!$C:$C,C$1,Agent!$A:$A,$A144))</f>
        <v/>
      </c>
      <c r="D144" s="113" t="str">
        <f t="shared" si="4"/>
        <v/>
      </c>
      <c r="E144" s="107" t="str">
        <f>if($A144="","",SUMIFS(Agent!$F:$F,Agent!$C:$C,E$1,Agent!$A:$A,$A144))</f>
        <v/>
      </c>
      <c r="F144" s="107" t="str">
        <f>if($A144="","", SUMIFS(Agent!$G:$G,Agent!$C:$C,F$1,Agent!$A:$A,$A144))</f>
        <v/>
      </c>
      <c r="G144" s="108" t="str">
        <f t="shared" si="2"/>
        <v/>
      </c>
      <c r="H144" s="107" t="str">
        <f>if($A144="","",SUMIFS(Agent!$F:$F,Agent!$C:$C,H$1,Agent!$A:$A,$A144))</f>
        <v/>
      </c>
      <c r="I144" s="107" t="str">
        <f>if($A144="","", SUMIFS(Agent!$G:$G,Agent!$C:$C,I$1,Agent!$A:$A,$A144))</f>
        <v/>
      </c>
      <c r="J144" s="108" t="str">
        <f t="shared" si="3"/>
        <v/>
      </c>
      <c r="K144" s="44"/>
      <c r="L144" s="44"/>
      <c r="M144" s="44"/>
      <c r="N144" s="44"/>
      <c r="O144" s="4"/>
      <c r="P144" s="4"/>
      <c r="Q144" s="4"/>
      <c r="R144" s="4"/>
      <c r="S144" s="4"/>
      <c r="T144" s="4"/>
      <c r="U144" s="4"/>
      <c r="V144" s="4"/>
      <c r="W144" s="4"/>
      <c r="X144" s="4"/>
      <c r="Y144" s="4"/>
      <c r="Z144" s="4"/>
      <c r="AA144" s="4"/>
      <c r="AB144" s="4"/>
      <c r="AC144" s="4"/>
      <c r="AD144" s="4"/>
      <c r="AE144" s="4"/>
      <c r="AF144" s="4"/>
      <c r="AG144" s="4"/>
    </row>
    <row r="145">
      <c r="A145" s="4"/>
      <c r="B145" s="112" t="str">
        <f>if(A145="","",SUMIFS(Agent!$F:$F,Agent!$C:$C,B$1,Agent!$A:$A,$A145))</f>
        <v/>
      </c>
      <c r="C145" s="112" t="str">
        <f>if(A145="","", SUMIFS(Agent!$G:$G,Agent!$C:$C,C$1,Agent!$A:$A,$A145))</f>
        <v/>
      </c>
      <c r="D145" s="113" t="str">
        <f t="shared" si="4"/>
        <v/>
      </c>
      <c r="E145" s="107" t="str">
        <f>if($A145="","",SUMIFS(Agent!$F:$F,Agent!$C:$C,E$1,Agent!$A:$A,$A145))</f>
        <v/>
      </c>
      <c r="F145" s="107" t="str">
        <f>if($A145="","", SUMIFS(Agent!$G:$G,Agent!$C:$C,F$1,Agent!$A:$A,$A145))</f>
        <v/>
      </c>
      <c r="G145" s="108" t="str">
        <f t="shared" si="2"/>
        <v/>
      </c>
      <c r="H145" s="107" t="str">
        <f>if($A145="","",SUMIFS(Agent!$F:$F,Agent!$C:$C,H$1,Agent!$A:$A,$A145))</f>
        <v/>
      </c>
      <c r="I145" s="107" t="str">
        <f>if($A145="","", SUMIFS(Agent!$G:$G,Agent!$C:$C,I$1,Agent!$A:$A,$A145))</f>
        <v/>
      </c>
      <c r="J145" s="108" t="str">
        <f t="shared" si="3"/>
        <v/>
      </c>
      <c r="K145" s="44"/>
      <c r="L145" s="44"/>
      <c r="M145" s="44"/>
      <c r="N145" s="44"/>
      <c r="O145" s="4"/>
      <c r="P145" s="4"/>
      <c r="Q145" s="4"/>
      <c r="R145" s="4"/>
      <c r="S145" s="4"/>
      <c r="T145" s="4"/>
      <c r="U145" s="4"/>
      <c r="V145" s="4"/>
      <c r="W145" s="4"/>
      <c r="X145" s="4"/>
      <c r="Y145" s="4"/>
      <c r="Z145" s="4"/>
      <c r="AA145" s="4"/>
      <c r="AB145" s="4"/>
      <c r="AC145" s="4"/>
      <c r="AD145" s="4"/>
      <c r="AE145" s="4"/>
      <c r="AF145" s="4"/>
      <c r="AG145" s="4"/>
    </row>
    <row r="146">
      <c r="A146" s="4"/>
      <c r="B146" s="112" t="str">
        <f>if(A146="","",SUMIFS(Agent!$F:$F,Agent!$C:$C,B$1,Agent!$A:$A,$A146))</f>
        <v/>
      </c>
      <c r="C146" s="112" t="str">
        <f>if(A146="","", SUMIFS(Agent!$G:$G,Agent!$C:$C,C$1,Agent!$A:$A,$A146))</f>
        <v/>
      </c>
      <c r="D146" s="113" t="str">
        <f t="shared" si="4"/>
        <v/>
      </c>
      <c r="E146" s="107" t="str">
        <f>if($A146="","",SUMIFS(Agent!$F:$F,Agent!$C:$C,E$1,Agent!$A:$A,$A146))</f>
        <v/>
      </c>
      <c r="F146" s="107" t="str">
        <f>if($A146="","", SUMIFS(Agent!$G:$G,Agent!$C:$C,F$1,Agent!$A:$A,$A146))</f>
        <v/>
      </c>
      <c r="G146" s="108" t="str">
        <f t="shared" si="2"/>
        <v/>
      </c>
      <c r="H146" s="107" t="str">
        <f>if($A146="","",SUMIFS(Agent!$F:$F,Agent!$C:$C,H$1,Agent!$A:$A,$A146))</f>
        <v/>
      </c>
      <c r="I146" s="107" t="str">
        <f>if($A146="","", SUMIFS(Agent!$G:$G,Agent!$C:$C,I$1,Agent!$A:$A,$A146))</f>
        <v/>
      </c>
      <c r="J146" s="108" t="str">
        <f t="shared" si="3"/>
        <v/>
      </c>
      <c r="K146" s="44"/>
      <c r="L146" s="44"/>
      <c r="M146" s="44"/>
      <c r="N146" s="44"/>
      <c r="O146" s="4"/>
      <c r="P146" s="4"/>
      <c r="Q146" s="4"/>
      <c r="R146" s="4"/>
      <c r="S146" s="4"/>
      <c r="T146" s="4"/>
      <c r="U146" s="4"/>
      <c r="V146" s="4"/>
      <c r="W146" s="4"/>
      <c r="X146" s="4"/>
      <c r="Y146" s="4"/>
      <c r="Z146" s="4"/>
      <c r="AA146" s="4"/>
      <c r="AB146" s="4"/>
      <c r="AC146" s="4"/>
      <c r="AD146" s="4"/>
      <c r="AE146" s="4"/>
      <c r="AF146" s="4"/>
      <c r="AG146" s="4"/>
    </row>
    <row r="147">
      <c r="A147" s="4"/>
      <c r="B147" s="112" t="str">
        <f>if(A147="","",SUMIFS(Agent!$F:$F,Agent!$C:$C,B$1,Agent!$A:$A,$A147))</f>
        <v/>
      </c>
      <c r="C147" s="112" t="str">
        <f>if(A147="","", SUMIFS(Agent!$G:$G,Agent!$C:$C,C$1,Agent!$A:$A,$A147))</f>
        <v/>
      </c>
      <c r="D147" s="113" t="str">
        <f t="shared" si="4"/>
        <v/>
      </c>
      <c r="E147" s="107" t="str">
        <f>if($A147="","",SUMIFS(Agent!$F:$F,Agent!$C:$C,E$1,Agent!$A:$A,$A147))</f>
        <v/>
      </c>
      <c r="F147" s="107" t="str">
        <f>if($A147="","", SUMIFS(Agent!$G:$G,Agent!$C:$C,F$1,Agent!$A:$A,$A147))</f>
        <v/>
      </c>
      <c r="G147" s="108" t="str">
        <f t="shared" si="2"/>
        <v/>
      </c>
      <c r="H147" s="107" t="str">
        <f>if($A147="","",SUMIFS(Agent!$F:$F,Agent!$C:$C,H$1,Agent!$A:$A,$A147))</f>
        <v/>
      </c>
      <c r="I147" s="107" t="str">
        <f>if($A147="","", SUMIFS(Agent!$G:$G,Agent!$C:$C,I$1,Agent!$A:$A,$A147))</f>
        <v/>
      </c>
      <c r="J147" s="108" t="str">
        <f t="shared" si="3"/>
        <v/>
      </c>
      <c r="K147" s="44"/>
      <c r="L147" s="44"/>
      <c r="M147" s="44"/>
      <c r="N147" s="44"/>
      <c r="O147" s="4"/>
      <c r="P147" s="4"/>
      <c r="Q147" s="4"/>
      <c r="R147" s="4"/>
      <c r="S147" s="4"/>
      <c r="T147" s="4"/>
      <c r="U147" s="4"/>
      <c r="V147" s="4"/>
      <c r="W147" s="4"/>
      <c r="X147" s="4"/>
      <c r="Y147" s="4"/>
      <c r="Z147" s="4"/>
      <c r="AA147" s="4"/>
      <c r="AB147" s="4"/>
      <c r="AC147" s="4"/>
      <c r="AD147" s="4"/>
      <c r="AE147" s="4"/>
      <c r="AF147" s="4"/>
      <c r="AG147" s="4"/>
    </row>
    <row r="148">
      <c r="A148" s="4"/>
      <c r="B148" s="112" t="str">
        <f>if(A148="","",SUMIFS(Agent!$F:$F,Agent!$C:$C,B$1,Agent!$A:$A,$A148))</f>
        <v/>
      </c>
      <c r="C148" s="112" t="str">
        <f>if(A148="","", SUMIFS(Agent!$G:$G,Agent!$C:$C,C$1,Agent!$A:$A,$A148))</f>
        <v/>
      </c>
      <c r="D148" s="113" t="str">
        <f t="shared" si="4"/>
        <v/>
      </c>
      <c r="E148" s="107" t="str">
        <f>if($A148="","",SUMIFS(Agent!$F:$F,Agent!$C:$C,E$1,Agent!$A:$A,$A148))</f>
        <v/>
      </c>
      <c r="F148" s="107" t="str">
        <f>if($A148="","", SUMIFS(Agent!$G:$G,Agent!$C:$C,F$1,Agent!$A:$A,$A148))</f>
        <v/>
      </c>
      <c r="G148" s="108" t="str">
        <f t="shared" si="2"/>
        <v/>
      </c>
      <c r="H148" s="107" t="str">
        <f>if($A148="","",SUMIFS(Agent!$F:$F,Agent!$C:$C,H$1,Agent!$A:$A,$A148))</f>
        <v/>
      </c>
      <c r="I148" s="107" t="str">
        <f>if($A148="","", SUMIFS(Agent!$G:$G,Agent!$C:$C,I$1,Agent!$A:$A,$A148))</f>
        <v/>
      </c>
      <c r="J148" s="108" t="str">
        <f t="shared" si="3"/>
        <v/>
      </c>
      <c r="K148" s="44"/>
      <c r="L148" s="44"/>
      <c r="M148" s="44"/>
      <c r="N148" s="44"/>
      <c r="O148" s="4"/>
      <c r="P148" s="4"/>
      <c r="Q148" s="4"/>
      <c r="R148" s="4"/>
      <c r="S148" s="4"/>
      <c r="T148" s="4"/>
      <c r="U148" s="4"/>
      <c r="V148" s="4"/>
      <c r="W148" s="4"/>
      <c r="X148" s="4"/>
      <c r="Y148" s="4"/>
      <c r="Z148" s="4"/>
      <c r="AA148" s="4"/>
      <c r="AB148" s="4"/>
      <c r="AC148" s="4"/>
      <c r="AD148" s="4"/>
      <c r="AE148" s="4"/>
      <c r="AF148" s="4"/>
      <c r="AG148" s="4"/>
    </row>
    <row r="149">
      <c r="A149" s="4"/>
      <c r="B149" s="112" t="str">
        <f>if(A149="","",SUMIFS(Agent!$F:$F,Agent!$C:$C,B$1,Agent!$A:$A,$A149))</f>
        <v/>
      </c>
      <c r="C149" s="112" t="str">
        <f>if(A149="","", SUMIFS(Agent!$G:$G,Agent!$C:$C,C$1,Agent!$A:$A,$A149))</f>
        <v/>
      </c>
      <c r="D149" s="113" t="str">
        <f t="shared" si="4"/>
        <v/>
      </c>
      <c r="E149" s="107" t="str">
        <f>if($A149="","",SUMIFS(Agent!$F:$F,Agent!$C:$C,E$1,Agent!$A:$A,$A149))</f>
        <v/>
      </c>
      <c r="F149" s="107" t="str">
        <f>if($A149="","", SUMIFS(Agent!$G:$G,Agent!$C:$C,F$1,Agent!$A:$A,$A149))</f>
        <v/>
      </c>
      <c r="G149" s="108" t="str">
        <f t="shared" si="2"/>
        <v/>
      </c>
      <c r="H149" s="107" t="str">
        <f>if($A149="","",SUMIFS(Agent!$F:$F,Agent!$C:$C,H$1,Agent!$A:$A,$A149))</f>
        <v/>
      </c>
      <c r="I149" s="107" t="str">
        <f>if($A149="","", SUMIFS(Agent!$G:$G,Agent!$C:$C,I$1,Agent!$A:$A,$A149))</f>
        <v/>
      </c>
      <c r="J149" s="108" t="str">
        <f t="shared" si="3"/>
        <v/>
      </c>
      <c r="K149" s="44"/>
      <c r="L149" s="44"/>
      <c r="M149" s="44"/>
      <c r="N149" s="44"/>
      <c r="O149" s="4"/>
      <c r="P149" s="4"/>
      <c r="Q149" s="4"/>
      <c r="R149" s="4"/>
      <c r="S149" s="4"/>
      <c r="T149" s="4"/>
      <c r="U149" s="4"/>
      <c r="V149" s="4"/>
      <c r="W149" s="4"/>
      <c r="X149" s="4"/>
      <c r="Y149" s="4"/>
      <c r="Z149" s="4"/>
      <c r="AA149" s="4"/>
      <c r="AB149" s="4"/>
      <c r="AC149" s="4"/>
      <c r="AD149" s="4"/>
      <c r="AE149" s="4"/>
      <c r="AF149" s="4"/>
      <c r="AG149" s="4"/>
    </row>
    <row r="150">
      <c r="A150" s="4"/>
      <c r="B150" s="112" t="str">
        <f>if(A150="","",SUMIFS(Agent!$F:$F,Agent!$C:$C,B$1,Agent!$A:$A,$A150))</f>
        <v/>
      </c>
      <c r="C150" s="112" t="str">
        <f>if(A150="","", SUMIFS(Agent!$G:$G,Agent!$C:$C,C$1,Agent!$A:$A,$A150))</f>
        <v/>
      </c>
      <c r="D150" s="113" t="str">
        <f t="shared" si="4"/>
        <v/>
      </c>
      <c r="E150" s="107" t="str">
        <f>if($A150="","",SUMIFS(Agent!$F:$F,Agent!$C:$C,E$1,Agent!$A:$A,$A150))</f>
        <v/>
      </c>
      <c r="F150" s="107" t="str">
        <f>if($A150="","", SUMIFS(Agent!$G:$G,Agent!$C:$C,F$1,Agent!$A:$A,$A150))</f>
        <v/>
      </c>
      <c r="G150" s="108" t="str">
        <f t="shared" si="2"/>
        <v/>
      </c>
      <c r="H150" s="107" t="str">
        <f>if($A150="","",SUMIFS(Agent!$F:$F,Agent!$C:$C,H$1,Agent!$A:$A,$A150))</f>
        <v/>
      </c>
      <c r="I150" s="107" t="str">
        <f>if($A150="","", SUMIFS(Agent!$G:$G,Agent!$C:$C,I$1,Agent!$A:$A,$A150))</f>
        <v/>
      </c>
      <c r="J150" s="108" t="str">
        <f t="shared" si="3"/>
        <v/>
      </c>
      <c r="K150" s="44"/>
      <c r="L150" s="44"/>
      <c r="M150" s="44"/>
      <c r="N150" s="44"/>
      <c r="O150" s="4"/>
      <c r="P150" s="4"/>
      <c r="Q150" s="4"/>
      <c r="R150" s="4"/>
      <c r="S150" s="4"/>
      <c r="T150" s="4"/>
      <c r="U150" s="4"/>
      <c r="V150" s="4"/>
      <c r="W150" s="4"/>
      <c r="X150" s="4"/>
      <c r="Y150" s="4"/>
      <c r="Z150" s="4"/>
      <c r="AA150" s="4"/>
      <c r="AB150" s="4"/>
      <c r="AC150" s="4"/>
      <c r="AD150" s="4"/>
      <c r="AE150" s="4"/>
      <c r="AF150" s="4"/>
      <c r="AG150" s="4"/>
    </row>
    <row r="151">
      <c r="A151" s="4"/>
      <c r="B151" s="112" t="str">
        <f>if(A151="","",SUMIFS(Agent!$F:$F,Agent!$C:$C,B$1,Agent!$A:$A,$A151))</f>
        <v/>
      </c>
      <c r="C151" s="112" t="str">
        <f>if(A151="","", SUMIFS(Agent!$G:$G,Agent!$C:$C,C$1,Agent!$A:$A,$A151))</f>
        <v/>
      </c>
      <c r="D151" s="113" t="str">
        <f t="shared" si="4"/>
        <v/>
      </c>
      <c r="E151" s="107" t="str">
        <f>if($A151="","",SUMIFS(Agent!$F:$F,Agent!$C:$C,E$1,Agent!$A:$A,$A151))</f>
        <v/>
      </c>
      <c r="F151" s="107" t="str">
        <f>if($A151="","", SUMIFS(Agent!$G:$G,Agent!$C:$C,F$1,Agent!$A:$A,$A151))</f>
        <v/>
      </c>
      <c r="G151" s="108" t="str">
        <f t="shared" si="2"/>
        <v/>
      </c>
      <c r="H151" s="107" t="str">
        <f>if($A151="","",SUMIFS(Agent!$F:$F,Agent!$C:$C,H$1,Agent!$A:$A,$A151))</f>
        <v/>
      </c>
      <c r="I151" s="107" t="str">
        <f>if($A151="","", SUMIFS(Agent!$G:$G,Agent!$C:$C,I$1,Agent!$A:$A,$A151))</f>
        <v/>
      </c>
      <c r="J151" s="108" t="str">
        <f t="shared" si="3"/>
        <v/>
      </c>
      <c r="K151" s="44"/>
      <c r="L151" s="44"/>
      <c r="M151" s="44"/>
      <c r="N151" s="44"/>
      <c r="O151" s="4"/>
      <c r="P151" s="4"/>
      <c r="Q151" s="4"/>
      <c r="R151" s="4"/>
      <c r="S151" s="4"/>
      <c r="T151" s="4"/>
      <c r="U151" s="4"/>
      <c r="V151" s="4"/>
      <c r="W151" s="4"/>
      <c r="X151" s="4"/>
      <c r="Y151" s="4"/>
      <c r="Z151" s="4"/>
      <c r="AA151" s="4"/>
      <c r="AB151" s="4"/>
      <c r="AC151" s="4"/>
      <c r="AD151" s="4"/>
      <c r="AE151" s="4"/>
      <c r="AF151" s="4"/>
      <c r="AG151" s="4"/>
    </row>
    <row r="152">
      <c r="A152" s="4"/>
      <c r="B152" s="112" t="str">
        <f>if(A152="","",SUMIFS(Agent!$F:$F,Agent!$C:$C,B$1,Agent!$A:$A,$A152))</f>
        <v/>
      </c>
      <c r="C152" s="112" t="str">
        <f>if(A152="","", SUMIFS(Agent!$G:$G,Agent!$C:$C,C$1,Agent!$A:$A,$A152))</f>
        <v/>
      </c>
      <c r="D152" s="113" t="str">
        <f t="shared" si="4"/>
        <v/>
      </c>
      <c r="E152" s="107" t="str">
        <f>if($A152="","",SUMIFS(Agent!$F:$F,Agent!$C:$C,E$1,Agent!$A:$A,$A152))</f>
        <v/>
      </c>
      <c r="F152" s="107" t="str">
        <f>if($A152="","", SUMIFS(Agent!$G:$G,Agent!$C:$C,F$1,Agent!$A:$A,$A152))</f>
        <v/>
      </c>
      <c r="G152" s="108" t="str">
        <f t="shared" si="2"/>
        <v/>
      </c>
      <c r="H152" s="107" t="str">
        <f>if($A152="","",SUMIFS(Agent!$F:$F,Agent!$C:$C,H$1,Agent!$A:$A,$A152))</f>
        <v/>
      </c>
      <c r="I152" s="107" t="str">
        <f>if($A152="","", SUMIFS(Agent!$G:$G,Agent!$C:$C,I$1,Agent!$A:$A,$A152))</f>
        <v/>
      </c>
      <c r="J152" s="108" t="str">
        <f t="shared" si="3"/>
        <v/>
      </c>
      <c r="K152" s="44"/>
      <c r="L152" s="44"/>
      <c r="M152" s="44"/>
      <c r="N152" s="44"/>
      <c r="O152" s="4"/>
      <c r="P152" s="4"/>
      <c r="Q152" s="4"/>
      <c r="R152" s="4"/>
      <c r="S152" s="4"/>
      <c r="T152" s="4"/>
      <c r="U152" s="4"/>
      <c r="V152" s="4"/>
      <c r="W152" s="4"/>
      <c r="X152" s="4"/>
      <c r="Y152" s="4"/>
      <c r="Z152" s="4"/>
      <c r="AA152" s="4"/>
      <c r="AB152" s="4"/>
      <c r="AC152" s="4"/>
      <c r="AD152" s="4"/>
      <c r="AE152" s="4"/>
      <c r="AF152" s="4"/>
      <c r="AG152" s="4"/>
    </row>
    <row r="153">
      <c r="A153" s="4"/>
      <c r="B153" s="112" t="str">
        <f>if(A153="","",SUMIFS(Agent!$F:$F,Agent!$C:$C,B$1,Agent!$A:$A,$A153))</f>
        <v/>
      </c>
      <c r="C153" s="112" t="str">
        <f>if(A153="","", SUMIFS(Agent!$G:$G,Agent!$C:$C,C$1,Agent!$A:$A,$A153))</f>
        <v/>
      </c>
      <c r="D153" s="113" t="str">
        <f t="shared" si="4"/>
        <v/>
      </c>
      <c r="E153" s="107" t="str">
        <f>if($A153="","",SUMIFS(Agent!$F:$F,Agent!$C:$C,E$1,Agent!$A:$A,$A153))</f>
        <v/>
      </c>
      <c r="F153" s="107" t="str">
        <f>if($A153="","", SUMIFS(Agent!$G:$G,Agent!$C:$C,F$1,Agent!$A:$A,$A153))</f>
        <v/>
      </c>
      <c r="G153" s="108" t="str">
        <f t="shared" si="2"/>
        <v/>
      </c>
      <c r="H153" s="107" t="str">
        <f>if($A153="","",SUMIFS(Agent!$F:$F,Agent!$C:$C,H$1,Agent!$A:$A,$A153))</f>
        <v/>
      </c>
      <c r="I153" s="107" t="str">
        <f>if($A153="","", SUMIFS(Agent!$G:$G,Agent!$C:$C,I$1,Agent!$A:$A,$A153))</f>
        <v/>
      </c>
      <c r="J153" s="108" t="str">
        <f t="shared" si="3"/>
        <v/>
      </c>
      <c r="K153" s="44"/>
      <c r="L153" s="44"/>
      <c r="M153" s="44"/>
      <c r="N153" s="44"/>
      <c r="O153" s="4"/>
      <c r="P153" s="4"/>
      <c r="Q153" s="4"/>
      <c r="R153" s="4"/>
      <c r="S153" s="4"/>
      <c r="T153" s="4"/>
      <c r="U153" s="4"/>
      <c r="V153" s="4"/>
      <c r="W153" s="4"/>
      <c r="X153" s="4"/>
      <c r="Y153" s="4"/>
      <c r="Z153" s="4"/>
      <c r="AA153" s="4"/>
      <c r="AB153" s="4"/>
      <c r="AC153" s="4"/>
      <c r="AD153" s="4"/>
      <c r="AE153" s="4"/>
      <c r="AF153" s="4"/>
      <c r="AG153" s="4"/>
    </row>
    <row r="154">
      <c r="A154" s="4"/>
      <c r="B154" s="112" t="str">
        <f>if(A154="","",SUMIFS(Agent!$F:$F,Agent!$C:$C,B$1,Agent!$A:$A,$A154))</f>
        <v/>
      </c>
      <c r="C154" s="112" t="str">
        <f>if(A154="","", SUMIFS(Agent!$G:$G,Agent!$C:$C,C$1,Agent!$A:$A,$A154))</f>
        <v/>
      </c>
      <c r="D154" s="113" t="str">
        <f t="shared" si="4"/>
        <v/>
      </c>
      <c r="E154" s="107" t="str">
        <f>if($A154="","",SUMIFS(Agent!$F:$F,Agent!$C:$C,E$1,Agent!$A:$A,$A154))</f>
        <v/>
      </c>
      <c r="F154" s="107" t="str">
        <f>if($A154="","", SUMIFS(Agent!$G:$G,Agent!$C:$C,F$1,Agent!$A:$A,$A154))</f>
        <v/>
      </c>
      <c r="G154" s="108" t="str">
        <f t="shared" si="2"/>
        <v/>
      </c>
      <c r="H154" s="107" t="str">
        <f>if($A154="","",SUMIFS(Agent!$F:$F,Agent!$C:$C,H$1,Agent!$A:$A,$A154))</f>
        <v/>
      </c>
      <c r="I154" s="107" t="str">
        <f>if($A154="","", SUMIFS(Agent!$G:$G,Agent!$C:$C,I$1,Agent!$A:$A,$A154))</f>
        <v/>
      </c>
      <c r="J154" s="108" t="str">
        <f t="shared" si="3"/>
        <v/>
      </c>
      <c r="K154" s="44"/>
      <c r="L154" s="44"/>
      <c r="M154" s="44"/>
      <c r="N154" s="44"/>
      <c r="O154" s="4"/>
      <c r="P154" s="4"/>
      <c r="Q154" s="4"/>
      <c r="R154" s="4"/>
      <c r="S154" s="4"/>
      <c r="T154" s="4"/>
      <c r="U154" s="4"/>
      <c r="V154" s="4"/>
      <c r="W154" s="4"/>
      <c r="X154" s="4"/>
      <c r="Y154" s="4"/>
      <c r="Z154" s="4"/>
      <c r="AA154" s="4"/>
      <c r="AB154" s="4"/>
      <c r="AC154" s="4"/>
      <c r="AD154" s="4"/>
      <c r="AE154" s="4"/>
      <c r="AF154" s="4"/>
      <c r="AG154" s="4"/>
    </row>
    <row r="155">
      <c r="A155" s="4"/>
      <c r="B155" s="112" t="str">
        <f>if(A155="","",SUMIFS(Agent!$F:$F,Agent!$C:$C,B$1,Agent!$A:$A,$A155))</f>
        <v/>
      </c>
      <c r="C155" s="112" t="str">
        <f>if(A155="","", SUMIFS(Agent!$G:$G,Agent!$C:$C,C$1,Agent!$A:$A,$A155))</f>
        <v/>
      </c>
      <c r="D155" s="113" t="str">
        <f t="shared" si="4"/>
        <v/>
      </c>
      <c r="E155" s="107" t="str">
        <f>if($A155="","",SUMIFS(Agent!$F:$F,Agent!$C:$C,E$1,Agent!$A:$A,$A155))</f>
        <v/>
      </c>
      <c r="F155" s="107" t="str">
        <f>if($A155="","", SUMIFS(Agent!$G:$G,Agent!$C:$C,F$1,Agent!$A:$A,$A155))</f>
        <v/>
      </c>
      <c r="G155" s="108" t="str">
        <f t="shared" si="2"/>
        <v/>
      </c>
      <c r="H155" s="107" t="str">
        <f>if($A155="","",SUMIFS(Agent!$F:$F,Agent!$C:$C,H$1,Agent!$A:$A,$A155))</f>
        <v/>
      </c>
      <c r="I155" s="107" t="str">
        <f>if($A155="","", SUMIFS(Agent!$G:$G,Agent!$C:$C,I$1,Agent!$A:$A,$A155))</f>
        <v/>
      </c>
      <c r="J155" s="108" t="str">
        <f t="shared" si="3"/>
        <v/>
      </c>
      <c r="K155" s="44"/>
      <c r="L155" s="44"/>
      <c r="M155" s="44"/>
      <c r="N155" s="44"/>
      <c r="O155" s="4"/>
      <c r="P155" s="4"/>
      <c r="Q155" s="4"/>
      <c r="R155" s="4"/>
      <c r="S155" s="4"/>
      <c r="T155" s="4"/>
      <c r="U155" s="4"/>
      <c r="V155" s="4"/>
      <c r="W155" s="4"/>
      <c r="X155" s="4"/>
      <c r="Y155" s="4"/>
      <c r="Z155" s="4"/>
      <c r="AA155" s="4"/>
      <c r="AB155" s="4"/>
      <c r="AC155" s="4"/>
      <c r="AD155" s="4"/>
      <c r="AE155" s="4"/>
      <c r="AF155" s="4"/>
      <c r="AG155" s="4"/>
    </row>
    <row r="156">
      <c r="A156" s="4"/>
      <c r="B156" s="112" t="str">
        <f>if(A156="","",SUMIFS(Agent!$F:$F,Agent!$C:$C,B$1,Agent!$A:$A,$A156))</f>
        <v/>
      </c>
      <c r="C156" s="112" t="str">
        <f>if(A156="","", SUMIFS(Agent!$G:$G,Agent!$C:$C,C$1,Agent!$A:$A,$A156))</f>
        <v/>
      </c>
      <c r="D156" s="113" t="str">
        <f t="shared" si="4"/>
        <v/>
      </c>
      <c r="E156" s="107" t="str">
        <f>if($A156="","",SUMIFS(Agent!$F:$F,Agent!$C:$C,E$1,Agent!$A:$A,$A156))</f>
        <v/>
      </c>
      <c r="F156" s="107" t="str">
        <f>if($A156="","", SUMIFS(Agent!$G:$G,Agent!$C:$C,F$1,Agent!$A:$A,$A156))</f>
        <v/>
      </c>
      <c r="G156" s="108" t="str">
        <f t="shared" si="2"/>
        <v/>
      </c>
      <c r="H156" s="107" t="str">
        <f>if($A156="","",SUMIFS(Agent!$F:$F,Agent!$C:$C,H$1,Agent!$A:$A,$A156))</f>
        <v/>
      </c>
      <c r="I156" s="107" t="str">
        <f>if($A156="","", SUMIFS(Agent!$G:$G,Agent!$C:$C,I$1,Agent!$A:$A,$A156))</f>
        <v/>
      </c>
      <c r="J156" s="108" t="str">
        <f t="shared" si="3"/>
        <v/>
      </c>
      <c r="K156" s="44"/>
      <c r="L156" s="44"/>
      <c r="M156" s="44"/>
      <c r="N156" s="44"/>
      <c r="O156" s="4"/>
      <c r="P156" s="4"/>
      <c r="Q156" s="4"/>
      <c r="R156" s="4"/>
      <c r="S156" s="4"/>
      <c r="T156" s="4"/>
      <c r="U156" s="4"/>
      <c r="V156" s="4"/>
      <c r="W156" s="4"/>
      <c r="X156" s="4"/>
      <c r="Y156" s="4"/>
      <c r="Z156" s="4"/>
      <c r="AA156" s="4"/>
      <c r="AB156" s="4"/>
      <c r="AC156" s="4"/>
      <c r="AD156" s="4"/>
      <c r="AE156" s="4"/>
      <c r="AF156" s="4"/>
      <c r="AG156" s="4"/>
    </row>
    <row r="157">
      <c r="A157" s="4"/>
      <c r="B157" s="112" t="str">
        <f>if(A157="","",SUMIFS(Agent!$F:$F,Agent!$C:$C,B$1,Agent!$A:$A,$A157))</f>
        <v/>
      </c>
      <c r="C157" s="112" t="str">
        <f>if(A157="","", SUMIFS(Agent!$G:$G,Agent!$C:$C,C$1,Agent!$A:$A,$A157))</f>
        <v/>
      </c>
      <c r="D157" s="113" t="str">
        <f t="shared" si="4"/>
        <v/>
      </c>
      <c r="E157" s="107" t="str">
        <f>if($A157="","",SUMIFS(Agent!$F:$F,Agent!$C:$C,E$1,Agent!$A:$A,$A157))</f>
        <v/>
      </c>
      <c r="F157" s="107" t="str">
        <f>if($A157="","", SUMIFS(Agent!$G:$G,Agent!$C:$C,F$1,Agent!$A:$A,$A157))</f>
        <v/>
      </c>
      <c r="G157" s="108" t="str">
        <f t="shared" si="2"/>
        <v/>
      </c>
      <c r="H157" s="107" t="str">
        <f>if($A157="","",SUMIFS(Agent!$F:$F,Agent!$C:$C,H$1,Agent!$A:$A,$A157))</f>
        <v/>
      </c>
      <c r="I157" s="107" t="str">
        <f>if($A157="","", SUMIFS(Agent!$G:$G,Agent!$C:$C,I$1,Agent!$A:$A,$A157))</f>
        <v/>
      </c>
      <c r="J157" s="108" t="str">
        <f t="shared" si="3"/>
        <v/>
      </c>
      <c r="K157" s="44"/>
      <c r="L157" s="44"/>
      <c r="M157" s="44"/>
      <c r="N157" s="44"/>
      <c r="O157" s="4"/>
      <c r="P157" s="4"/>
      <c r="Q157" s="4"/>
      <c r="R157" s="4"/>
      <c r="S157" s="4"/>
      <c r="T157" s="4"/>
      <c r="U157" s="4"/>
      <c r="V157" s="4"/>
      <c r="W157" s="4"/>
      <c r="X157" s="4"/>
      <c r="Y157" s="4"/>
      <c r="Z157" s="4"/>
      <c r="AA157" s="4"/>
      <c r="AB157" s="4"/>
      <c r="AC157" s="4"/>
      <c r="AD157" s="4"/>
      <c r="AE157" s="4"/>
      <c r="AF157" s="4"/>
      <c r="AG157" s="4"/>
    </row>
    <row r="158">
      <c r="A158" s="4"/>
      <c r="B158" s="112" t="str">
        <f>if(A158="","",SUMIFS(Agent!$F:$F,Agent!$C:$C,B$1,Agent!$A:$A,$A158))</f>
        <v/>
      </c>
      <c r="C158" s="112" t="str">
        <f>if(A158="","", SUMIFS(Agent!$G:$G,Agent!$C:$C,C$1,Agent!$A:$A,$A158))</f>
        <v/>
      </c>
      <c r="D158" s="113" t="str">
        <f t="shared" si="4"/>
        <v/>
      </c>
      <c r="E158" s="107" t="str">
        <f>if($A158="","",SUMIFS(Agent!$F:$F,Agent!$C:$C,E$1,Agent!$A:$A,$A158))</f>
        <v/>
      </c>
      <c r="F158" s="107" t="str">
        <f>if($A158="","", SUMIFS(Agent!$G:$G,Agent!$C:$C,F$1,Agent!$A:$A,$A158))</f>
        <v/>
      </c>
      <c r="G158" s="108" t="str">
        <f t="shared" si="2"/>
        <v/>
      </c>
      <c r="H158" s="107" t="str">
        <f>if($A158="","",SUMIFS(Agent!$F:$F,Agent!$C:$C,H$1,Agent!$A:$A,$A158))</f>
        <v/>
      </c>
      <c r="I158" s="107" t="str">
        <f>if($A158="","", SUMIFS(Agent!$G:$G,Agent!$C:$C,I$1,Agent!$A:$A,$A158))</f>
        <v/>
      </c>
      <c r="J158" s="108" t="str">
        <f t="shared" si="3"/>
        <v/>
      </c>
      <c r="K158" s="44"/>
      <c r="L158" s="44"/>
      <c r="M158" s="44"/>
      <c r="N158" s="44"/>
      <c r="O158" s="4"/>
      <c r="P158" s="4"/>
      <c r="Q158" s="4"/>
      <c r="R158" s="4"/>
      <c r="S158" s="4"/>
      <c r="T158" s="4"/>
      <c r="U158" s="4"/>
      <c r="V158" s="4"/>
      <c r="W158" s="4"/>
      <c r="X158" s="4"/>
      <c r="Y158" s="4"/>
      <c r="Z158" s="4"/>
      <c r="AA158" s="4"/>
      <c r="AB158" s="4"/>
      <c r="AC158" s="4"/>
      <c r="AD158" s="4"/>
      <c r="AE158" s="4"/>
      <c r="AF158" s="4"/>
      <c r="AG158" s="4"/>
    </row>
    <row r="159">
      <c r="A159" s="4"/>
      <c r="B159" s="112" t="str">
        <f>if(A159="","",SUMIFS(Agent!$F:$F,Agent!$C:$C,B$1,Agent!$A:$A,$A159))</f>
        <v/>
      </c>
      <c r="C159" s="112" t="str">
        <f>if(A159="","", SUMIFS(Agent!$G:$G,Agent!$C:$C,C$1,Agent!$A:$A,$A159))</f>
        <v/>
      </c>
      <c r="D159" s="113" t="str">
        <f t="shared" si="4"/>
        <v/>
      </c>
      <c r="E159" s="107" t="str">
        <f>if($A159="","",SUMIFS(Agent!$F:$F,Agent!$C:$C,E$1,Agent!$A:$A,$A159))</f>
        <v/>
      </c>
      <c r="F159" s="107" t="str">
        <f>if($A159="","", SUMIFS(Agent!$G:$G,Agent!$C:$C,F$1,Agent!$A:$A,$A159))</f>
        <v/>
      </c>
      <c r="G159" s="108" t="str">
        <f t="shared" si="2"/>
        <v/>
      </c>
      <c r="H159" s="107" t="str">
        <f>if($A159="","",SUMIFS(Agent!$F:$F,Agent!$C:$C,H$1,Agent!$A:$A,$A159))</f>
        <v/>
      </c>
      <c r="I159" s="107" t="str">
        <f>if($A159="","", SUMIFS(Agent!$G:$G,Agent!$C:$C,I$1,Agent!$A:$A,$A159))</f>
        <v/>
      </c>
      <c r="J159" s="108" t="str">
        <f t="shared" si="3"/>
        <v/>
      </c>
      <c r="K159" s="44"/>
      <c r="L159" s="44"/>
      <c r="M159" s="44"/>
      <c r="N159" s="44"/>
      <c r="O159" s="4"/>
      <c r="P159" s="4"/>
      <c r="Q159" s="4"/>
      <c r="R159" s="4"/>
      <c r="S159" s="4"/>
      <c r="T159" s="4"/>
      <c r="U159" s="4"/>
      <c r="V159" s="4"/>
      <c r="W159" s="4"/>
      <c r="X159" s="4"/>
      <c r="Y159" s="4"/>
      <c r="Z159" s="4"/>
      <c r="AA159" s="4"/>
      <c r="AB159" s="4"/>
      <c r="AC159" s="4"/>
      <c r="AD159" s="4"/>
      <c r="AE159" s="4"/>
      <c r="AF159" s="4"/>
      <c r="AG159" s="4"/>
    </row>
    <row r="160">
      <c r="A160" s="4"/>
      <c r="B160" s="112" t="str">
        <f>if(A160="","",SUMIFS(Agent!$F:$F,Agent!$C:$C,B$1,Agent!$A:$A,$A160))</f>
        <v/>
      </c>
      <c r="C160" s="112" t="str">
        <f>if(A160="","", SUMIFS(Agent!$G:$G,Agent!$C:$C,C$1,Agent!$A:$A,$A160))</f>
        <v/>
      </c>
      <c r="D160" s="113" t="str">
        <f t="shared" si="4"/>
        <v/>
      </c>
      <c r="E160" s="107" t="str">
        <f>if($A160="","",SUMIFS(Agent!$F:$F,Agent!$C:$C,E$1,Agent!$A:$A,$A160))</f>
        <v/>
      </c>
      <c r="F160" s="107" t="str">
        <f>if($A160="","", SUMIFS(Agent!$G:$G,Agent!$C:$C,F$1,Agent!$A:$A,$A160))</f>
        <v/>
      </c>
      <c r="G160" s="108" t="str">
        <f t="shared" si="2"/>
        <v/>
      </c>
      <c r="H160" s="107" t="str">
        <f>if($A160="","",SUMIFS(Agent!$F:$F,Agent!$C:$C,H$1,Agent!$A:$A,$A160))</f>
        <v/>
      </c>
      <c r="I160" s="107" t="str">
        <f>if($A160="","", SUMIFS(Agent!$G:$G,Agent!$C:$C,I$1,Agent!$A:$A,$A160))</f>
        <v/>
      </c>
      <c r="J160" s="108" t="str">
        <f t="shared" si="3"/>
        <v/>
      </c>
      <c r="K160" s="44"/>
      <c r="L160" s="44"/>
      <c r="M160" s="44"/>
      <c r="N160" s="44"/>
      <c r="O160" s="4"/>
      <c r="P160" s="4"/>
      <c r="Q160" s="4"/>
      <c r="R160" s="4"/>
      <c r="S160" s="4"/>
      <c r="T160" s="4"/>
      <c r="U160" s="4"/>
      <c r="V160" s="4"/>
      <c r="W160" s="4"/>
      <c r="X160" s="4"/>
      <c r="Y160" s="4"/>
      <c r="Z160" s="4"/>
      <c r="AA160" s="4"/>
      <c r="AB160" s="4"/>
      <c r="AC160" s="4"/>
      <c r="AD160" s="4"/>
      <c r="AE160" s="4"/>
      <c r="AF160" s="4"/>
      <c r="AG160" s="4"/>
    </row>
    <row r="161">
      <c r="A161" s="4"/>
      <c r="B161" s="112" t="str">
        <f>if(A161="","",SUMIFS(Agent!$F:$F,Agent!$C:$C,B$1,Agent!$A:$A,$A161))</f>
        <v/>
      </c>
      <c r="C161" s="112" t="str">
        <f>if(A161="","", SUMIFS(Agent!$G:$G,Agent!$C:$C,C$1,Agent!$A:$A,$A161))</f>
        <v/>
      </c>
      <c r="D161" s="113" t="str">
        <f t="shared" si="4"/>
        <v/>
      </c>
      <c r="E161" s="107" t="str">
        <f>if($A161="","",SUMIFS(Agent!$F:$F,Agent!$C:$C,E$1,Agent!$A:$A,$A161))</f>
        <v/>
      </c>
      <c r="F161" s="107" t="str">
        <f>if($A161="","", SUMIFS(Agent!$G:$G,Agent!$C:$C,F$1,Agent!$A:$A,$A161))</f>
        <v/>
      </c>
      <c r="G161" s="108" t="str">
        <f t="shared" si="2"/>
        <v/>
      </c>
      <c r="H161" s="107" t="str">
        <f>if($A161="","",SUMIFS(Agent!$F:$F,Agent!$C:$C,H$1,Agent!$A:$A,$A161))</f>
        <v/>
      </c>
      <c r="I161" s="107" t="str">
        <f>if($A161="","", SUMIFS(Agent!$G:$G,Agent!$C:$C,I$1,Agent!$A:$A,$A161))</f>
        <v/>
      </c>
      <c r="J161" s="108" t="str">
        <f t="shared" si="3"/>
        <v/>
      </c>
      <c r="K161" s="44"/>
      <c r="L161" s="44"/>
      <c r="M161" s="44"/>
      <c r="N161" s="44"/>
      <c r="O161" s="4"/>
      <c r="P161" s="4"/>
      <c r="Q161" s="4"/>
      <c r="R161" s="4"/>
      <c r="S161" s="4"/>
      <c r="T161" s="4"/>
      <c r="U161" s="4"/>
      <c r="V161" s="4"/>
      <c r="W161" s="4"/>
      <c r="X161" s="4"/>
      <c r="Y161" s="4"/>
      <c r="Z161" s="4"/>
      <c r="AA161" s="4"/>
      <c r="AB161" s="4"/>
      <c r="AC161" s="4"/>
      <c r="AD161" s="4"/>
      <c r="AE161" s="4"/>
      <c r="AF161" s="4"/>
      <c r="AG161" s="4"/>
    </row>
    <row r="162">
      <c r="A162" s="4"/>
      <c r="B162" s="112" t="str">
        <f>if(A162="","",SUMIFS(Agent!$F:$F,Agent!$C:$C,B$1,Agent!$A:$A,$A162))</f>
        <v/>
      </c>
      <c r="C162" s="112" t="str">
        <f>if(A162="","", SUMIFS(Agent!$G:$G,Agent!$C:$C,C$1,Agent!$A:$A,$A162))</f>
        <v/>
      </c>
      <c r="D162" s="113" t="str">
        <f t="shared" si="4"/>
        <v/>
      </c>
      <c r="E162" s="107" t="str">
        <f>if($A162="","",SUMIFS(Agent!$F:$F,Agent!$C:$C,E$1,Agent!$A:$A,$A162))</f>
        <v/>
      </c>
      <c r="F162" s="107" t="str">
        <f>if($A162="","", SUMIFS(Agent!$G:$G,Agent!$C:$C,F$1,Agent!$A:$A,$A162))</f>
        <v/>
      </c>
      <c r="G162" s="108" t="str">
        <f t="shared" si="2"/>
        <v/>
      </c>
      <c r="H162" s="107" t="str">
        <f>if($A162="","",SUMIFS(Agent!$F:$F,Agent!$C:$C,H$1,Agent!$A:$A,$A162))</f>
        <v/>
      </c>
      <c r="I162" s="107" t="str">
        <f>if($A162="","", SUMIFS(Agent!$G:$G,Agent!$C:$C,I$1,Agent!$A:$A,$A162))</f>
        <v/>
      </c>
      <c r="J162" s="108" t="str">
        <f t="shared" si="3"/>
        <v/>
      </c>
      <c r="K162" s="44"/>
      <c r="L162" s="44"/>
      <c r="M162" s="44"/>
      <c r="N162" s="44"/>
      <c r="O162" s="4"/>
      <c r="P162" s="4"/>
      <c r="Q162" s="4"/>
      <c r="R162" s="4"/>
      <c r="S162" s="4"/>
      <c r="T162" s="4"/>
      <c r="U162" s="4"/>
      <c r="V162" s="4"/>
      <c r="W162" s="4"/>
      <c r="X162" s="4"/>
      <c r="Y162" s="4"/>
      <c r="Z162" s="4"/>
      <c r="AA162" s="4"/>
      <c r="AB162" s="4"/>
      <c r="AC162" s="4"/>
      <c r="AD162" s="4"/>
      <c r="AE162" s="4"/>
      <c r="AF162" s="4"/>
      <c r="AG162" s="4"/>
    </row>
    <row r="163">
      <c r="A163" s="4"/>
      <c r="B163" s="112" t="str">
        <f>if(A163="","",SUMIFS(Agent!$F:$F,Agent!$C:$C,B$1,Agent!$A:$A,$A163))</f>
        <v/>
      </c>
      <c r="C163" s="112" t="str">
        <f>if(A163="","", SUMIFS(Agent!$G:$G,Agent!$C:$C,C$1,Agent!$A:$A,$A163))</f>
        <v/>
      </c>
      <c r="D163" s="113" t="str">
        <f t="shared" si="4"/>
        <v/>
      </c>
      <c r="E163" s="107" t="str">
        <f>if($A163="","",SUMIFS(Agent!$F:$F,Agent!$C:$C,E$1,Agent!$A:$A,$A163))</f>
        <v/>
      </c>
      <c r="F163" s="107" t="str">
        <f>if($A163="","", SUMIFS(Agent!$G:$G,Agent!$C:$C,F$1,Agent!$A:$A,$A163))</f>
        <v/>
      </c>
      <c r="G163" s="108" t="str">
        <f t="shared" si="2"/>
        <v/>
      </c>
      <c r="H163" s="107" t="str">
        <f>if($A163="","",SUMIFS(Agent!$F:$F,Agent!$C:$C,H$1,Agent!$A:$A,$A163))</f>
        <v/>
      </c>
      <c r="I163" s="107" t="str">
        <f>if($A163="","", SUMIFS(Agent!$G:$G,Agent!$C:$C,I$1,Agent!$A:$A,$A163))</f>
        <v/>
      </c>
      <c r="J163" s="108" t="str">
        <f t="shared" si="3"/>
        <v/>
      </c>
      <c r="K163" s="44"/>
      <c r="L163" s="44"/>
      <c r="M163" s="44"/>
      <c r="N163" s="44"/>
      <c r="O163" s="4"/>
      <c r="P163" s="4"/>
      <c r="Q163" s="4"/>
      <c r="R163" s="4"/>
      <c r="S163" s="4"/>
      <c r="T163" s="4"/>
      <c r="U163" s="4"/>
      <c r="V163" s="4"/>
      <c r="W163" s="4"/>
      <c r="X163" s="4"/>
      <c r="Y163" s="4"/>
      <c r="Z163" s="4"/>
      <c r="AA163" s="4"/>
      <c r="AB163" s="4"/>
      <c r="AC163" s="4"/>
      <c r="AD163" s="4"/>
      <c r="AE163" s="4"/>
      <c r="AF163" s="4"/>
      <c r="AG163" s="4"/>
    </row>
    <row r="164">
      <c r="A164" s="4"/>
      <c r="B164" s="112" t="str">
        <f>if(A164="","",SUMIFS(Agent!$F:$F,Agent!$C:$C,B$1,Agent!$A:$A,$A164))</f>
        <v/>
      </c>
      <c r="C164" s="112" t="str">
        <f>if(A164="","", SUMIFS(Agent!$G:$G,Agent!$C:$C,C$1,Agent!$A:$A,$A164))</f>
        <v/>
      </c>
      <c r="D164" s="113" t="str">
        <f t="shared" si="4"/>
        <v/>
      </c>
      <c r="E164" s="107" t="str">
        <f>if($A164="","",SUMIFS(Agent!$F:$F,Agent!$C:$C,E$1,Agent!$A:$A,$A164))</f>
        <v/>
      </c>
      <c r="F164" s="107" t="str">
        <f>if($A164="","", SUMIFS(Agent!$G:$G,Agent!$C:$C,F$1,Agent!$A:$A,$A164))</f>
        <v/>
      </c>
      <c r="G164" s="108" t="str">
        <f t="shared" si="2"/>
        <v/>
      </c>
      <c r="H164" s="107" t="str">
        <f>if($A164="","",SUMIFS(Agent!$F:$F,Agent!$C:$C,H$1,Agent!$A:$A,$A164))</f>
        <v/>
      </c>
      <c r="I164" s="107" t="str">
        <f>if($A164="","", SUMIFS(Agent!$G:$G,Agent!$C:$C,I$1,Agent!$A:$A,$A164))</f>
        <v/>
      </c>
      <c r="J164" s="108" t="str">
        <f t="shared" si="3"/>
        <v/>
      </c>
      <c r="K164" s="44"/>
      <c r="L164" s="44"/>
      <c r="M164" s="44"/>
      <c r="N164" s="44"/>
      <c r="O164" s="4"/>
      <c r="P164" s="4"/>
      <c r="Q164" s="4"/>
      <c r="R164" s="4"/>
      <c r="S164" s="4"/>
      <c r="T164" s="4"/>
      <c r="U164" s="4"/>
      <c r="V164" s="4"/>
      <c r="W164" s="4"/>
      <c r="X164" s="4"/>
      <c r="Y164" s="4"/>
      <c r="Z164" s="4"/>
      <c r="AA164" s="4"/>
      <c r="AB164" s="4"/>
      <c r="AC164" s="4"/>
      <c r="AD164" s="4"/>
      <c r="AE164" s="4"/>
      <c r="AF164" s="4"/>
      <c r="AG164" s="4"/>
    </row>
    <row r="165">
      <c r="A165" s="4"/>
      <c r="B165" s="112" t="str">
        <f>if(A165="","",SUMIFS(Agent!$F:$F,Agent!$C:$C,B$1,Agent!$A:$A,$A165))</f>
        <v/>
      </c>
      <c r="C165" s="112" t="str">
        <f>if(A165="","", SUMIFS(Agent!$G:$G,Agent!$C:$C,C$1,Agent!$A:$A,$A165))</f>
        <v/>
      </c>
      <c r="D165" s="113" t="str">
        <f t="shared" si="4"/>
        <v/>
      </c>
      <c r="E165" s="107" t="str">
        <f>if($A165="","",SUMIFS(Agent!$F:$F,Agent!$C:$C,E$1,Agent!$A:$A,$A165))</f>
        <v/>
      </c>
      <c r="F165" s="107" t="str">
        <f>if($A165="","", SUMIFS(Agent!$G:$G,Agent!$C:$C,F$1,Agent!$A:$A,$A165))</f>
        <v/>
      </c>
      <c r="G165" s="108" t="str">
        <f t="shared" si="2"/>
        <v/>
      </c>
      <c r="H165" s="107" t="str">
        <f>if($A165="","",SUMIFS(Agent!$F:$F,Agent!$C:$C,H$1,Agent!$A:$A,$A165))</f>
        <v/>
      </c>
      <c r="I165" s="107" t="str">
        <f>if($A165="","", SUMIFS(Agent!$G:$G,Agent!$C:$C,I$1,Agent!$A:$A,$A165))</f>
        <v/>
      </c>
      <c r="J165" s="108" t="str">
        <f t="shared" si="3"/>
        <v/>
      </c>
      <c r="K165" s="44"/>
      <c r="L165" s="44"/>
      <c r="M165" s="44"/>
      <c r="N165" s="44"/>
      <c r="O165" s="4"/>
      <c r="P165" s="4"/>
      <c r="Q165" s="4"/>
      <c r="R165" s="4"/>
      <c r="S165" s="4"/>
      <c r="T165" s="4"/>
      <c r="U165" s="4"/>
      <c r="V165" s="4"/>
      <c r="W165" s="4"/>
      <c r="X165" s="4"/>
      <c r="Y165" s="4"/>
      <c r="Z165" s="4"/>
      <c r="AA165" s="4"/>
      <c r="AB165" s="4"/>
      <c r="AC165" s="4"/>
      <c r="AD165" s="4"/>
      <c r="AE165" s="4"/>
      <c r="AF165" s="4"/>
      <c r="AG165" s="4"/>
    </row>
    <row r="166">
      <c r="A166" s="4"/>
      <c r="B166" s="112" t="str">
        <f>if(A166="","",SUMIFS(Agent!$F:$F,Agent!$C:$C,B$1,Agent!$A:$A,$A166))</f>
        <v/>
      </c>
      <c r="C166" s="112" t="str">
        <f>if(A166="","", SUMIFS(Agent!$G:$G,Agent!$C:$C,C$1,Agent!$A:$A,$A166))</f>
        <v/>
      </c>
      <c r="D166" s="113" t="str">
        <f t="shared" si="4"/>
        <v/>
      </c>
      <c r="E166" s="107" t="str">
        <f>if($A166="","",SUMIFS(Agent!$F:$F,Agent!$C:$C,E$1,Agent!$A:$A,$A166))</f>
        <v/>
      </c>
      <c r="F166" s="107" t="str">
        <f>if($A166="","", SUMIFS(Agent!$G:$G,Agent!$C:$C,F$1,Agent!$A:$A,$A166))</f>
        <v/>
      </c>
      <c r="G166" s="108" t="str">
        <f t="shared" si="2"/>
        <v/>
      </c>
      <c r="H166" s="107" t="str">
        <f>if($A166="","",SUMIFS(Agent!$F:$F,Agent!$C:$C,H$1,Agent!$A:$A,$A166))</f>
        <v/>
      </c>
      <c r="I166" s="107" t="str">
        <f>if($A166="","", SUMIFS(Agent!$G:$G,Agent!$C:$C,I$1,Agent!$A:$A,$A166))</f>
        <v/>
      </c>
      <c r="J166" s="108" t="str">
        <f t="shared" si="3"/>
        <v/>
      </c>
      <c r="K166" s="44"/>
      <c r="L166" s="44"/>
      <c r="M166" s="44"/>
      <c r="N166" s="44"/>
      <c r="O166" s="4"/>
      <c r="P166" s="4"/>
      <c r="Q166" s="4"/>
      <c r="R166" s="4"/>
      <c r="S166" s="4"/>
      <c r="T166" s="4"/>
      <c r="U166" s="4"/>
      <c r="V166" s="4"/>
      <c r="W166" s="4"/>
      <c r="X166" s="4"/>
      <c r="Y166" s="4"/>
      <c r="Z166" s="4"/>
      <c r="AA166" s="4"/>
      <c r="AB166" s="4"/>
      <c r="AC166" s="4"/>
      <c r="AD166" s="4"/>
      <c r="AE166" s="4"/>
      <c r="AF166" s="4"/>
      <c r="AG166" s="4"/>
    </row>
    <row r="167">
      <c r="A167" s="4"/>
      <c r="B167" s="112" t="str">
        <f>if(A167="","",SUMIFS(Agent!$F:$F,Agent!$C:$C,B$1,Agent!$A:$A,$A167))</f>
        <v/>
      </c>
      <c r="C167" s="112" t="str">
        <f>if(A167="","", SUMIFS(Agent!$G:$G,Agent!$C:$C,C$1,Agent!$A:$A,$A167))</f>
        <v/>
      </c>
      <c r="D167" s="113" t="str">
        <f t="shared" si="4"/>
        <v/>
      </c>
      <c r="E167" s="107" t="str">
        <f>if($A167="","",SUMIFS(Agent!$F:$F,Agent!$C:$C,E$1,Agent!$A:$A,$A167))</f>
        <v/>
      </c>
      <c r="F167" s="107" t="str">
        <f>if($A167="","", SUMIFS(Agent!$G:$G,Agent!$C:$C,F$1,Agent!$A:$A,$A167))</f>
        <v/>
      </c>
      <c r="G167" s="108" t="str">
        <f t="shared" si="2"/>
        <v/>
      </c>
      <c r="H167" s="107" t="str">
        <f>if($A167="","",SUMIFS(Agent!$F:$F,Agent!$C:$C,H$1,Agent!$A:$A,$A167))</f>
        <v/>
      </c>
      <c r="I167" s="107" t="str">
        <f>if($A167="","", SUMIFS(Agent!$G:$G,Agent!$C:$C,I$1,Agent!$A:$A,$A167))</f>
        <v/>
      </c>
      <c r="J167" s="108" t="str">
        <f t="shared" si="3"/>
        <v/>
      </c>
      <c r="K167" s="44"/>
      <c r="L167" s="44"/>
      <c r="M167" s="44"/>
      <c r="N167" s="44"/>
      <c r="O167" s="4"/>
      <c r="P167" s="4"/>
      <c r="Q167" s="4"/>
      <c r="R167" s="4"/>
      <c r="S167" s="4"/>
      <c r="T167" s="4"/>
      <c r="U167" s="4"/>
      <c r="V167" s="4"/>
      <c r="W167" s="4"/>
      <c r="X167" s="4"/>
      <c r="Y167" s="4"/>
      <c r="Z167" s="4"/>
      <c r="AA167" s="4"/>
      <c r="AB167" s="4"/>
      <c r="AC167" s="4"/>
      <c r="AD167" s="4"/>
      <c r="AE167" s="4"/>
      <c r="AF167" s="4"/>
      <c r="AG167" s="4"/>
    </row>
    <row r="168">
      <c r="A168" s="4"/>
      <c r="B168" s="112" t="str">
        <f>if(A168="","",SUMIFS(Agent!$F:$F,Agent!$C:$C,B$1,Agent!$A:$A,$A168))</f>
        <v/>
      </c>
      <c r="C168" s="112" t="str">
        <f>if(A168="","", SUMIFS(Agent!$G:$G,Agent!$C:$C,C$1,Agent!$A:$A,$A168))</f>
        <v/>
      </c>
      <c r="D168" s="113" t="str">
        <f t="shared" si="4"/>
        <v/>
      </c>
      <c r="E168" s="107" t="str">
        <f>if($A168="","",SUMIFS(Agent!$F:$F,Agent!$C:$C,E$1,Agent!$A:$A,$A168))</f>
        <v/>
      </c>
      <c r="F168" s="107" t="str">
        <f>if($A168="","", SUMIFS(Agent!$G:$G,Agent!$C:$C,F$1,Agent!$A:$A,$A168))</f>
        <v/>
      </c>
      <c r="G168" s="108" t="str">
        <f t="shared" si="2"/>
        <v/>
      </c>
      <c r="H168" s="107" t="str">
        <f>if($A168="","",SUMIFS(Agent!$F:$F,Agent!$C:$C,H$1,Agent!$A:$A,$A168))</f>
        <v/>
      </c>
      <c r="I168" s="107" t="str">
        <f>if($A168="","", SUMIFS(Agent!$G:$G,Agent!$C:$C,I$1,Agent!$A:$A,$A168))</f>
        <v/>
      </c>
      <c r="J168" s="108" t="str">
        <f t="shared" si="3"/>
        <v/>
      </c>
      <c r="K168" s="44"/>
      <c r="L168" s="44"/>
      <c r="M168" s="44"/>
      <c r="N168" s="44"/>
      <c r="O168" s="4"/>
      <c r="P168" s="4"/>
      <c r="Q168" s="4"/>
      <c r="R168" s="4"/>
      <c r="S168" s="4"/>
      <c r="T168" s="4"/>
      <c r="U168" s="4"/>
      <c r="V168" s="4"/>
      <c r="W168" s="4"/>
      <c r="X168" s="4"/>
      <c r="Y168" s="4"/>
      <c r="Z168" s="4"/>
      <c r="AA168" s="4"/>
      <c r="AB168" s="4"/>
      <c r="AC168" s="4"/>
      <c r="AD168" s="4"/>
      <c r="AE168" s="4"/>
      <c r="AF168" s="4"/>
      <c r="AG168" s="4"/>
    </row>
    <row r="169">
      <c r="A169" s="4"/>
      <c r="B169" s="112" t="str">
        <f>if(A169="","",SUMIFS(Agent!$F:$F,Agent!$C:$C,B$1,Agent!$A:$A,$A169))</f>
        <v/>
      </c>
      <c r="C169" s="112" t="str">
        <f>if(A169="","", SUMIFS(Agent!$G:$G,Agent!$C:$C,C$1,Agent!$A:$A,$A169))</f>
        <v/>
      </c>
      <c r="D169" s="113" t="str">
        <f t="shared" si="4"/>
        <v/>
      </c>
      <c r="E169" s="107" t="str">
        <f>if($A169="","",SUMIFS(Agent!$F:$F,Agent!$C:$C,E$1,Agent!$A:$A,$A169))</f>
        <v/>
      </c>
      <c r="F169" s="107" t="str">
        <f>if($A169="","", SUMIFS(Agent!$G:$G,Agent!$C:$C,F$1,Agent!$A:$A,$A169))</f>
        <v/>
      </c>
      <c r="G169" s="108" t="str">
        <f t="shared" si="2"/>
        <v/>
      </c>
      <c r="H169" s="107" t="str">
        <f>if($A169="","",SUMIFS(Agent!$F:$F,Agent!$C:$C,H$1,Agent!$A:$A,$A169))</f>
        <v/>
      </c>
      <c r="I169" s="107" t="str">
        <f>if($A169="","", SUMIFS(Agent!$G:$G,Agent!$C:$C,I$1,Agent!$A:$A,$A169))</f>
        <v/>
      </c>
      <c r="J169" s="108" t="str">
        <f t="shared" si="3"/>
        <v/>
      </c>
      <c r="K169" s="44"/>
      <c r="L169" s="44"/>
      <c r="M169" s="44"/>
      <c r="N169" s="44"/>
      <c r="O169" s="4"/>
      <c r="P169" s="4"/>
      <c r="Q169" s="4"/>
      <c r="R169" s="4"/>
      <c r="S169" s="4"/>
      <c r="T169" s="4"/>
      <c r="U169" s="4"/>
      <c r="V169" s="4"/>
      <c r="W169" s="4"/>
      <c r="X169" s="4"/>
      <c r="Y169" s="4"/>
      <c r="Z169" s="4"/>
      <c r="AA169" s="4"/>
      <c r="AB169" s="4"/>
      <c r="AC169" s="4"/>
      <c r="AD169" s="4"/>
      <c r="AE169" s="4"/>
      <c r="AF169" s="4"/>
      <c r="AG169" s="4"/>
    </row>
    <row r="170">
      <c r="A170" s="4"/>
      <c r="B170" s="112" t="str">
        <f>if(A170="","",SUMIFS(Agent!$F:$F,Agent!$C:$C,B$1,Agent!$A:$A,$A170))</f>
        <v/>
      </c>
      <c r="C170" s="112" t="str">
        <f>if(A170="","", SUMIFS(Agent!$G:$G,Agent!$C:$C,C$1,Agent!$A:$A,$A170))</f>
        <v/>
      </c>
      <c r="D170" s="113" t="str">
        <f t="shared" si="4"/>
        <v/>
      </c>
      <c r="E170" s="107" t="str">
        <f>if($A170="","",SUMIFS(Agent!$F:$F,Agent!$C:$C,E$1,Agent!$A:$A,$A170))</f>
        <v/>
      </c>
      <c r="F170" s="107" t="str">
        <f>if($A170="","", SUMIFS(Agent!$G:$G,Agent!$C:$C,F$1,Agent!$A:$A,$A170))</f>
        <v/>
      </c>
      <c r="G170" s="108" t="str">
        <f t="shared" si="2"/>
        <v/>
      </c>
      <c r="H170" s="107" t="str">
        <f>if($A170="","",SUMIFS(Agent!$F:$F,Agent!$C:$C,H$1,Agent!$A:$A,$A170))</f>
        <v/>
      </c>
      <c r="I170" s="107" t="str">
        <f>if($A170="","", SUMIFS(Agent!$G:$G,Agent!$C:$C,I$1,Agent!$A:$A,$A170))</f>
        <v/>
      </c>
      <c r="J170" s="108" t="str">
        <f t="shared" si="3"/>
        <v/>
      </c>
      <c r="K170" s="44"/>
      <c r="L170" s="44"/>
      <c r="M170" s="44"/>
      <c r="N170" s="44"/>
      <c r="O170" s="4"/>
      <c r="P170" s="4"/>
      <c r="Q170" s="4"/>
      <c r="R170" s="4"/>
      <c r="S170" s="4"/>
      <c r="T170" s="4"/>
      <c r="U170" s="4"/>
      <c r="V170" s="4"/>
      <c r="W170" s="4"/>
      <c r="X170" s="4"/>
      <c r="Y170" s="4"/>
      <c r="Z170" s="4"/>
      <c r="AA170" s="4"/>
      <c r="AB170" s="4"/>
      <c r="AC170" s="4"/>
      <c r="AD170" s="4"/>
      <c r="AE170" s="4"/>
      <c r="AF170" s="4"/>
      <c r="AG170" s="4"/>
    </row>
    <row r="171">
      <c r="A171" s="4"/>
      <c r="B171" s="112" t="str">
        <f>if(A171="","",SUMIFS(Agent!$F:$F,Agent!$C:$C,B$1,Agent!$A:$A,$A171))</f>
        <v/>
      </c>
      <c r="C171" s="112" t="str">
        <f>if(A171="","", SUMIFS(Agent!$G:$G,Agent!$C:$C,C$1,Agent!$A:$A,$A171))</f>
        <v/>
      </c>
      <c r="D171" s="113" t="str">
        <f t="shared" si="4"/>
        <v/>
      </c>
      <c r="E171" s="107" t="str">
        <f>if($A171="","",SUMIFS(Agent!$F:$F,Agent!$C:$C,E$1,Agent!$A:$A,$A171))</f>
        <v/>
      </c>
      <c r="F171" s="107" t="str">
        <f>if($A171="","", SUMIFS(Agent!$G:$G,Agent!$C:$C,F$1,Agent!$A:$A,$A171))</f>
        <v/>
      </c>
      <c r="G171" s="108" t="str">
        <f t="shared" si="2"/>
        <v/>
      </c>
      <c r="H171" s="107" t="str">
        <f>if($A171="","",SUMIFS(Agent!$F:$F,Agent!$C:$C,H$1,Agent!$A:$A,$A171))</f>
        <v/>
      </c>
      <c r="I171" s="107" t="str">
        <f>if($A171="","", SUMIFS(Agent!$G:$G,Agent!$C:$C,I$1,Agent!$A:$A,$A171))</f>
        <v/>
      </c>
      <c r="J171" s="108" t="str">
        <f t="shared" si="3"/>
        <v/>
      </c>
      <c r="K171" s="44"/>
      <c r="L171" s="44"/>
      <c r="M171" s="44"/>
      <c r="N171" s="44"/>
      <c r="O171" s="4"/>
      <c r="P171" s="4"/>
      <c r="Q171" s="4"/>
      <c r="R171" s="4"/>
      <c r="S171" s="4"/>
      <c r="T171" s="4"/>
      <c r="U171" s="4"/>
      <c r="V171" s="4"/>
      <c r="W171" s="4"/>
      <c r="X171" s="4"/>
      <c r="Y171" s="4"/>
      <c r="Z171" s="4"/>
      <c r="AA171" s="4"/>
      <c r="AB171" s="4"/>
      <c r="AC171" s="4"/>
      <c r="AD171" s="4"/>
      <c r="AE171" s="4"/>
      <c r="AF171" s="4"/>
      <c r="AG171" s="4"/>
    </row>
    <row r="172">
      <c r="A172" s="4"/>
      <c r="B172" s="112" t="str">
        <f>if(A172="","",SUMIFS(Agent!$F:$F,Agent!$C:$C,B$1,Agent!$A:$A,$A172))</f>
        <v/>
      </c>
      <c r="C172" s="112" t="str">
        <f>if(A172="","", SUMIFS(Agent!$G:$G,Agent!$C:$C,C$1,Agent!$A:$A,$A172))</f>
        <v/>
      </c>
      <c r="D172" s="113" t="str">
        <f t="shared" si="4"/>
        <v/>
      </c>
      <c r="E172" s="107" t="str">
        <f>if($A172="","",SUMIFS(Agent!$F:$F,Agent!$C:$C,E$1,Agent!$A:$A,$A172))</f>
        <v/>
      </c>
      <c r="F172" s="107" t="str">
        <f>if($A172="","", SUMIFS(Agent!$G:$G,Agent!$C:$C,F$1,Agent!$A:$A,$A172))</f>
        <v/>
      </c>
      <c r="G172" s="108" t="str">
        <f t="shared" si="2"/>
        <v/>
      </c>
      <c r="H172" s="107" t="str">
        <f>if($A172="","",SUMIFS(Agent!$F:$F,Agent!$C:$C,H$1,Agent!$A:$A,$A172))</f>
        <v/>
      </c>
      <c r="I172" s="107" t="str">
        <f>if($A172="","", SUMIFS(Agent!$G:$G,Agent!$C:$C,I$1,Agent!$A:$A,$A172))</f>
        <v/>
      </c>
      <c r="J172" s="108" t="str">
        <f t="shared" si="3"/>
        <v/>
      </c>
      <c r="K172" s="44"/>
      <c r="L172" s="44"/>
      <c r="M172" s="44"/>
      <c r="N172" s="44"/>
      <c r="O172" s="4"/>
      <c r="P172" s="4"/>
      <c r="Q172" s="4"/>
      <c r="R172" s="4"/>
      <c r="S172" s="4"/>
      <c r="T172" s="4"/>
      <c r="U172" s="4"/>
      <c r="V172" s="4"/>
      <c r="W172" s="4"/>
      <c r="X172" s="4"/>
      <c r="Y172" s="4"/>
      <c r="Z172" s="4"/>
      <c r="AA172" s="4"/>
      <c r="AB172" s="4"/>
      <c r="AC172" s="4"/>
      <c r="AD172" s="4"/>
      <c r="AE172" s="4"/>
      <c r="AF172" s="4"/>
      <c r="AG172" s="4"/>
    </row>
    <row r="173">
      <c r="A173" s="4"/>
      <c r="B173" s="112" t="str">
        <f>if(A173="","",SUMIFS(Agent!$F:$F,Agent!$C:$C,B$1,Agent!$A:$A,$A173))</f>
        <v/>
      </c>
      <c r="C173" s="112" t="str">
        <f>if(A173="","", SUMIFS(Agent!$G:$G,Agent!$C:$C,C$1,Agent!$A:$A,$A173))</f>
        <v/>
      </c>
      <c r="D173" s="113" t="str">
        <f t="shared" si="4"/>
        <v/>
      </c>
      <c r="E173" s="107" t="str">
        <f>if($A173="","",SUMIFS(Agent!$F:$F,Agent!$C:$C,E$1,Agent!$A:$A,$A173))</f>
        <v/>
      </c>
      <c r="F173" s="107" t="str">
        <f>if($A173="","", SUMIFS(Agent!$G:$G,Agent!$C:$C,F$1,Agent!$A:$A,$A173))</f>
        <v/>
      </c>
      <c r="G173" s="108" t="str">
        <f t="shared" si="2"/>
        <v/>
      </c>
      <c r="H173" s="107" t="str">
        <f>if($A173="","",SUMIFS(Agent!$F:$F,Agent!$C:$C,H$1,Agent!$A:$A,$A173))</f>
        <v/>
      </c>
      <c r="I173" s="107" t="str">
        <f>if($A173="","", SUMIFS(Agent!$G:$G,Agent!$C:$C,I$1,Agent!$A:$A,$A173))</f>
        <v/>
      </c>
      <c r="J173" s="108" t="str">
        <f t="shared" si="3"/>
        <v/>
      </c>
      <c r="K173" s="44"/>
      <c r="L173" s="44"/>
      <c r="M173" s="44"/>
      <c r="N173" s="44"/>
      <c r="O173" s="4"/>
      <c r="P173" s="4"/>
      <c r="Q173" s="4"/>
      <c r="R173" s="4"/>
      <c r="S173" s="4"/>
      <c r="T173" s="4"/>
      <c r="U173" s="4"/>
      <c r="V173" s="4"/>
      <c r="W173" s="4"/>
      <c r="X173" s="4"/>
      <c r="Y173" s="4"/>
      <c r="Z173" s="4"/>
      <c r="AA173" s="4"/>
      <c r="AB173" s="4"/>
      <c r="AC173" s="4"/>
      <c r="AD173" s="4"/>
      <c r="AE173" s="4"/>
      <c r="AF173" s="4"/>
      <c r="AG173" s="4"/>
    </row>
    <row r="174">
      <c r="A174" s="4"/>
      <c r="B174" s="112" t="str">
        <f>if(A174="","",SUMIFS(Agent!$F:$F,Agent!$C:$C,B$1,Agent!$A:$A,$A174))</f>
        <v/>
      </c>
      <c r="C174" s="112" t="str">
        <f>if(A174="","", SUMIFS(Agent!$G:$G,Agent!$C:$C,C$1,Agent!$A:$A,$A174))</f>
        <v/>
      </c>
      <c r="D174" s="113" t="str">
        <f t="shared" si="4"/>
        <v/>
      </c>
      <c r="E174" s="107" t="str">
        <f>if($A174="","",SUMIFS(Agent!$F:$F,Agent!$C:$C,E$1,Agent!$A:$A,$A174))</f>
        <v/>
      </c>
      <c r="F174" s="107" t="str">
        <f>if($A174="","", SUMIFS(Agent!$G:$G,Agent!$C:$C,F$1,Agent!$A:$A,$A174))</f>
        <v/>
      </c>
      <c r="G174" s="108" t="str">
        <f t="shared" si="2"/>
        <v/>
      </c>
      <c r="H174" s="107" t="str">
        <f>if($A174="","",SUMIFS(Agent!$F:$F,Agent!$C:$C,H$1,Agent!$A:$A,$A174))</f>
        <v/>
      </c>
      <c r="I174" s="107" t="str">
        <f>if($A174="","", SUMIFS(Agent!$G:$G,Agent!$C:$C,I$1,Agent!$A:$A,$A174))</f>
        <v/>
      </c>
      <c r="J174" s="108" t="str">
        <f t="shared" si="3"/>
        <v/>
      </c>
      <c r="K174" s="44"/>
      <c r="L174" s="44"/>
      <c r="M174" s="44"/>
      <c r="N174" s="44"/>
      <c r="O174" s="4"/>
      <c r="P174" s="4"/>
      <c r="Q174" s="4"/>
      <c r="R174" s="4"/>
      <c r="S174" s="4"/>
      <c r="T174" s="4"/>
      <c r="U174" s="4"/>
      <c r="V174" s="4"/>
      <c r="W174" s="4"/>
      <c r="X174" s="4"/>
      <c r="Y174" s="4"/>
      <c r="Z174" s="4"/>
      <c r="AA174" s="4"/>
      <c r="AB174" s="4"/>
      <c r="AC174" s="4"/>
      <c r="AD174" s="4"/>
      <c r="AE174" s="4"/>
      <c r="AF174" s="4"/>
      <c r="AG174" s="4"/>
    </row>
    <row r="175">
      <c r="A175" s="4"/>
      <c r="B175" s="112" t="str">
        <f>if(A175="","",SUMIFS(Agent!$F:$F,Agent!$C:$C,B$1,Agent!$A:$A,$A175))</f>
        <v/>
      </c>
      <c r="C175" s="112" t="str">
        <f>if(A175="","", SUMIFS(Agent!$G:$G,Agent!$C:$C,C$1,Agent!$A:$A,$A175))</f>
        <v/>
      </c>
      <c r="D175" s="113" t="str">
        <f t="shared" si="4"/>
        <v/>
      </c>
      <c r="E175" s="107" t="str">
        <f>if($A175="","",SUMIFS(Agent!$F:$F,Agent!$C:$C,E$1,Agent!$A:$A,$A175))</f>
        <v/>
      </c>
      <c r="F175" s="107" t="str">
        <f>if($A175="","", SUMIFS(Agent!$G:$G,Agent!$C:$C,F$1,Agent!$A:$A,$A175))</f>
        <v/>
      </c>
      <c r="G175" s="108" t="str">
        <f t="shared" si="2"/>
        <v/>
      </c>
      <c r="H175" s="107" t="str">
        <f>if($A175="","",SUMIFS(Agent!$F:$F,Agent!$C:$C,H$1,Agent!$A:$A,$A175))</f>
        <v/>
      </c>
      <c r="I175" s="107" t="str">
        <f>if($A175="","", SUMIFS(Agent!$G:$G,Agent!$C:$C,I$1,Agent!$A:$A,$A175))</f>
        <v/>
      </c>
      <c r="J175" s="108" t="str">
        <f t="shared" si="3"/>
        <v/>
      </c>
      <c r="K175" s="44"/>
      <c r="L175" s="44"/>
      <c r="M175" s="44"/>
      <c r="N175" s="44"/>
      <c r="O175" s="4"/>
      <c r="P175" s="4"/>
      <c r="Q175" s="4"/>
      <c r="R175" s="4"/>
      <c r="S175" s="4"/>
      <c r="T175" s="4"/>
      <c r="U175" s="4"/>
      <c r="V175" s="4"/>
      <c r="W175" s="4"/>
      <c r="X175" s="4"/>
      <c r="Y175" s="4"/>
      <c r="Z175" s="4"/>
      <c r="AA175" s="4"/>
      <c r="AB175" s="4"/>
      <c r="AC175" s="4"/>
      <c r="AD175" s="4"/>
      <c r="AE175" s="4"/>
      <c r="AF175" s="4"/>
      <c r="AG175" s="4"/>
    </row>
    <row r="176">
      <c r="A176" s="4"/>
      <c r="B176" s="112" t="str">
        <f>if(A176="","",SUMIFS(Agent!$F:$F,Agent!$C:$C,B$1,Agent!$A:$A,$A176))</f>
        <v/>
      </c>
      <c r="C176" s="112" t="str">
        <f>if(A176="","", SUMIFS(Agent!$G:$G,Agent!$C:$C,C$1,Agent!$A:$A,$A176))</f>
        <v/>
      </c>
      <c r="D176" s="113" t="str">
        <f t="shared" si="4"/>
        <v/>
      </c>
      <c r="E176" s="107" t="str">
        <f>if($A176="","",SUMIFS(Agent!$F:$F,Agent!$C:$C,E$1,Agent!$A:$A,$A176))</f>
        <v/>
      </c>
      <c r="F176" s="107" t="str">
        <f>if($A176="","", SUMIFS(Agent!$G:$G,Agent!$C:$C,F$1,Agent!$A:$A,$A176))</f>
        <v/>
      </c>
      <c r="G176" s="108" t="str">
        <f t="shared" si="2"/>
        <v/>
      </c>
      <c r="H176" s="107" t="str">
        <f>if($A176="","",SUMIFS(Agent!$F:$F,Agent!$C:$C,H$1,Agent!$A:$A,$A176))</f>
        <v/>
      </c>
      <c r="I176" s="107" t="str">
        <f>if($A176="","", SUMIFS(Agent!$G:$G,Agent!$C:$C,I$1,Agent!$A:$A,$A176))</f>
        <v/>
      </c>
      <c r="J176" s="108" t="str">
        <f t="shared" si="3"/>
        <v/>
      </c>
      <c r="K176" s="44"/>
      <c r="L176" s="44"/>
      <c r="M176" s="44"/>
      <c r="N176" s="44"/>
      <c r="O176" s="4"/>
      <c r="P176" s="4"/>
      <c r="Q176" s="4"/>
      <c r="R176" s="4"/>
      <c r="S176" s="4"/>
      <c r="T176" s="4"/>
      <c r="U176" s="4"/>
      <c r="V176" s="4"/>
      <c r="W176" s="4"/>
      <c r="X176" s="4"/>
      <c r="Y176" s="4"/>
      <c r="Z176" s="4"/>
      <c r="AA176" s="4"/>
      <c r="AB176" s="4"/>
      <c r="AC176" s="4"/>
      <c r="AD176" s="4"/>
      <c r="AE176" s="4"/>
      <c r="AF176" s="4"/>
      <c r="AG176" s="4"/>
    </row>
    <row r="177">
      <c r="A177" s="4"/>
      <c r="B177" s="112" t="str">
        <f>if(A177="","",SUMIFS(Agent!$F:$F,Agent!$C:$C,B$1,Agent!$A:$A,$A177))</f>
        <v/>
      </c>
      <c r="C177" s="112" t="str">
        <f>if(A177="","", SUMIFS(Agent!$G:$G,Agent!$C:$C,C$1,Agent!$A:$A,$A177))</f>
        <v/>
      </c>
      <c r="D177" s="113" t="str">
        <f t="shared" si="4"/>
        <v/>
      </c>
      <c r="E177" s="107" t="str">
        <f>if($A177="","",SUMIFS(Agent!$F:$F,Agent!$C:$C,E$1,Agent!$A:$A,$A177))</f>
        <v/>
      </c>
      <c r="F177" s="107" t="str">
        <f>if($A177="","", SUMIFS(Agent!$G:$G,Agent!$C:$C,F$1,Agent!$A:$A,$A177))</f>
        <v/>
      </c>
      <c r="G177" s="108" t="str">
        <f t="shared" si="2"/>
        <v/>
      </c>
      <c r="H177" s="107" t="str">
        <f>if($A177="","",SUMIFS(Agent!$F:$F,Agent!$C:$C,H$1,Agent!$A:$A,$A177))</f>
        <v/>
      </c>
      <c r="I177" s="107" t="str">
        <f>if($A177="","", SUMIFS(Agent!$G:$G,Agent!$C:$C,I$1,Agent!$A:$A,$A177))</f>
        <v/>
      </c>
      <c r="J177" s="108" t="str">
        <f t="shared" si="3"/>
        <v/>
      </c>
      <c r="K177" s="44"/>
      <c r="L177" s="44"/>
      <c r="M177" s="44"/>
      <c r="N177" s="44"/>
      <c r="O177" s="4"/>
      <c r="P177" s="4"/>
      <c r="Q177" s="4"/>
      <c r="R177" s="4"/>
      <c r="S177" s="4"/>
      <c r="T177" s="4"/>
      <c r="U177" s="4"/>
      <c r="V177" s="4"/>
      <c r="W177" s="4"/>
      <c r="X177" s="4"/>
      <c r="Y177" s="4"/>
      <c r="Z177" s="4"/>
      <c r="AA177" s="4"/>
      <c r="AB177" s="4"/>
      <c r="AC177" s="4"/>
      <c r="AD177" s="4"/>
      <c r="AE177" s="4"/>
      <c r="AF177" s="4"/>
      <c r="AG177" s="4"/>
    </row>
    <row r="178">
      <c r="A178" s="4"/>
      <c r="B178" s="112" t="str">
        <f>if(A178="","",SUMIFS(Agent!$F:$F,Agent!$C:$C,B$1,Agent!$A:$A,$A178))</f>
        <v/>
      </c>
      <c r="C178" s="112" t="str">
        <f>if(A178="","", SUMIFS(Agent!$G:$G,Agent!$C:$C,C$1,Agent!$A:$A,$A178))</f>
        <v/>
      </c>
      <c r="D178" s="113" t="str">
        <f t="shared" si="4"/>
        <v/>
      </c>
      <c r="E178" s="107" t="str">
        <f>if($A178="","",SUMIFS(Agent!$F:$F,Agent!$C:$C,E$1,Agent!$A:$A,$A178))</f>
        <v/>
      </c>
      <c r="F178" s="107" t="str">
        <f>if($A178="","", SUMIFS(Agent!$G:$G,Agent!$C:$C,F$1,Agent!$A:$A,$A178))</f>
        <v/>
      </c>
      <c r="G178" s="108" t="str">
        <f t="shared" si="2"/>
        <v/>
      </c>
      <c r="H178" s="107" t="str">
        <f>if($A178="","",SUMIFS(Agent!$F:$F,Agent!$C:$C,H$1,Agent!$A:$A,$A178))</f>
        <v/>
      </c>
      <c r="I178" s="107" t="str">
        <f>if($A178="","", SUMIFS(Agent!$G:$G,Agent!$C:$C,I$1,Agent!$A:$A,$A178))</f>
        <v/>
      </c>
      <c r="J178" s="108" t="str">
        <f t="shared" si="3"/>
        <v/>
      </c>
      <c r="K178" s="44"/>
      <c r="L178" s="44"/>
      <c r="M178" s="44"/>
      <c r="N178" s="44"/>
      <c r="O178" s="4"/>
      <c r="P178" s="4"/>
      <c r="Q178" s="4"/>
      <c r="R178" s="4"/>
      <c r="S178" s="4"/>
      <c r="T178" s="4"/>
      <c r="U178" s="4"/>
      <c r="V178" s="4"/>
      <c r="W178" s="4"/>
      <c r="X178" s="4"/>
      <c r="Y178" s="4"/>
      <c r="Z178" s="4"/>
      <c r="AA178" s="4"/>
      <c r="AB178" s="4"/>
      <c r="AC178" s="4"/>
      <c r="AD178" s="4"/>
      <c r="AE178" s="4"/>
      <c r="AF178" s="4"/>
      <c r="AG178" s="4"/>
    </row>
    <row r="179">
      <c r="A179" s="4"/>
      <c r="B179" s="112" t="str">
        <f>if(A179="","",SUMIFS(Agent!$F:$F,Agent!$C:$C,B$1,Agent!$A:$A,$A179))</f>
        <v/>
      </c>
      <c r="C179" s="112" t="str">
        <f>if(A179="","", SUMIFS(Agent!$G:$G,Agent!$C:$C,C$1,Agent!$A:$A,$A179))</f>
        <v/>
      </c>
      <c r="D179" s="113" t="str">
        <f t="shared" si="4"/>
        <v/>
      </c>
      <c r="E179" s="107" t="str">
        <f>if($A179="","",SUMIFS(Agent!$F:$F,Agent!$C:$C,E$1,Agent!$A:$A,$A179))</f>
        <v/>
      </c>
      <c r="F179" s="107" t="str">
        <f>if($A179="","", SUMIFS(Agent!$G:$G,Agent!$C:$C,F$1,Agent!$A:$A,$A179))</f>
        <v/>
      </c>
      <c r="G179" s="108" t="str">
        <f t="shared" si="2"/>
        <v/>
      </c>
      <c r="H179" s="107" t="str">
        <f>if($A179="","",SUMIFS(Agent!$F:$F,Agent!$C:$C,H$1,Agent!$A:$A,$A179))</f>
        <v/>
      </c>
      <c r="I179" s="107" t="str">
        <f>if($A179="","", SUMIFS(Agent!$G:$G,Agent!$C:$C,I$1,Agent!$A:$A,$A179))</f>
        <v/>
      </c>
      <c r="J179" s="108" t="str">
        <f t="shared" si="3"/>
        <v/>
      </c>
      <c r="K179" s="44"/>
      <c r="L179" s="44"/>
      <c r="M179" s="44"/>
      <c r="N179" s="44"/>
      <c r="O179" s="4"/>
      <c r="P179" s="4"/>
      <c r="Q179" s="4"/>
      <c r="R179" s="4"/>
      <c r="S179" s="4"/>
      <c r="T179" s="4"/>
      <c r="U179" s="4"/>
      <c r="V179" s="4"/>
      <c r="W179" s="4"/>
      <c r="X179" s="4"/>
      <c r="Y179" s="4"/>
      <c r="Z179" s="4"/>
      <c r="AA179" s="4"/>
      <c r="AB179" s="4"/>
      <c r="AC179" s="4"/>
      <c r="AD179" s="4"/>
      <c r="AE179" s="4"/>
      <c r="AF179" s="4"/>
      <c r="AG179" s="4"/>
    </row>
    <row r="180">
      <c r="A180" s="4"/>
      <c r="B180" s="112" t="str">
        <f>if(A180="","",SUMIFS(Agent!$F:$F,Agent!$C:$C,B$1,Agent!$A:$A,$A180))</f>
        <v/>
      </c>
      <c r="C180" s="112" t="str">
        <f>if(A180="","", SUMIFS(Agent!$G:$G,Agent!$C:$C,C$1,Agent!$A:$A,$A180))</f>
        <v/>
      </c>
      <c r="D180" s="113" t="str">
        <f t="shared" si="4"/>
        <v/>
      </c>
      <c r="E180" s="107" t="str">
        <f>if($A180="","",SUMIFS(Agent!$F:$F,Agent!$C:$C,E$1,Agent!$A:$A,$A180))</f>
        <v/>
      </c>
      <c r="F180" s="107" t="str">
        <f>if($A180="","", SUMIFS(Agent!$G:$G,Agent!$C:$C,F$1,Agent!$A:$A,$A180))</f>
        <v/>
      </c>
      <c r="G180" s="108" t="str">
        <f t="shared" si="2"/>
        <v/>
      </c>
      <c r="H180" s="107" t="str">
        <f>if($A180="","",SUMIFS(Agent!$F:$F,Agent!$C:$C,H$1,Agent!$A:$A,$A180))</f>
        <v/>
      </c>
      <c r="I180" s="107" t="str">
        <f>if($A180="","", SUMIFS(Agent!$G:$G,Agent!$C:$C,I$1,Agent!$A:$A,$A180))</f>
        <v/>
      </c>
      <c r="J180" s="108" t="str">
        <f t="shared" si="3"/>
        <v/>
      </c>
      <c r="K180" s="44"/>
      <c r="L180" s="44"/>
      <c r="M180" s="44"/>
      <c r="N180" s="44"/>
      <c r="O180" s="4"/>
      <c r="P180" s="4"/>
      <c r="Q180" s="4"/>
      <c r="R180" s="4"/>
      <c r="S180" s="4"/>
      <c r="T180" s="4"/>
      <c r="U180" s="4"/>
      <c r="V180" s="4"/>
      <c r="W180" s="4"/>
      <c r="X180" s="4"/>
      <c r="Y180" s="4"/>
      <c r="Z180" s="4"/>
      <c r="AA180" s="4"/>
      <c r="AB180" s="4"/>
      <c r="AC180" s="4"/>
      <c r="AD180" s="4"/>
      <c r="AE180" s="4"/>
      <c r="AF180" s="4"/>
      <c r="AG180" s="4"/>
    </row>
    <row r="181">
      <c r="A181" s="4"/>
      <c r="B181" s="112" t="str">
        <f>if(A181="","",SUMIFS(Agent!$F:$F,Agent!$C:$C,B$1,Agent!$A:$A,$A181))</f>
        <v/>
      </c>
      <c r="C181" s="112" t="str">
        <f>if(A181="","", SUMIFS(Agent!$G:$G,Agent!$C:$C,C$1,Agent!$A:$A,$A181))</f>
        <v/>
      </c>
      <c r="D181" s="113" t="str">
        <f t="shared" si="4"/>
        <v/>
      </c>
      <c r="E181" s="107" t="str">
        <f>if($A181="","",SUMIFS(Agent!$F:$F,Agent!$C:$C,E$1,Agent!$A:$A,$A181))</f>
        <v/>
      </c>
      <c r="F181" s="107" t="str">
        <f>if($A181="","", SUMIFS(Agent!$G:$G,Agent!$C:$C,F$1,Agent!$A:$A,$A181))</f>
        <v/>
      </c>
      <c r="G181" s="108" t="str">
        <f t="shared" si="2"/>
        <v/>
      </c>
      <c r="H181" s="107" t="str">
        <f>if($A181="","",SUMIFS(Agent!$F:$F,Agent!$C:$C,H$1,Agent!$A:$A,$A181))</f>
        <v/>
      </c>
      <c r="I181" s="107" t="str">
        <f>if($A181="","", SUMIFS(Agent!$G:$G,Agent!$C:$C,I$1,Agent!$A:$A,$A181))</f>
        <v/>
      </c>
      <c r="J181" s="108" t="str">
        <f t="shared" si="3"/>
        <v/>
      </c>
      <c r="K181" s="44"/>
      <c r="L181" s="44"/>
      <c r="M181" s="44"/>
      <c r="N181" s="44"/>
      <c r="O181" s="4"/>
      <c r="P181" s="4"/>
      <c r="Q181" s="4"/>
      <c r="R181" s="4"/>
      <c r="S181" s="4"/>
      <c r="T181" s="4"/>
      <c r="U181" s="4"/>
      <c r="V181" s="4"/>
      <c r="W181" s="4"/>
      <c r="X181" s="4"/>
      <c r="Y181" s="4"/>
      <c r="Z181" s="4"/>
      <c r="AA181" s="4"/>
      <c r="AB181" s="4"/>
      <c r="AC181" s="4"/>
      <c r="AD181" s="4"/>
      <c r="AE181" s="4"/>
      <c r="AF181" s="4"/>
      <c r="AG181" s="4"/>
    </row>
    <row r="182">
      <c r="A182" s="4"/>
      <c r="B182" s="112" t="str">
        <f>if(A182="","",SUMIFS(Agent!$F:$F,Agent!$C:$C,B$1,Agent!$A:$A,$A182))</f>
        <v/>
      </c>
      <c r="C182" s="112" t="str">
        <f>if(A182="","", SUMIFS(Agent!$G:$G,Agent!$C:$C,C$1,Agent!$A:$A,$A182))</f>
        <v/>
      </c>
      <c r="D182" s="113" t="str">
        <f t="shared" si="4"/>
        <v/>
      </c>
      <c r="E182" s="107" t="str">
        <f>if($A182="","",SUMIFS(Agent!$F:$F,Agent!$C:$C,E$1,Agent!$A:$A,$A182))</f>
        <v/>
      </c>
      <c r="F182" s="107" t="str">
        <f>if($A182="","", SUMIFS(Agent!$G:$G,Agent!$C:$C,F$1,Agent!$A:$A,$A182))</f>
        <v/>
      </c>
      <c r="G182" s="108" t="str">
        <f t="shared" si="2"/>
        <v/>
      </c>
      <c r="H182" s="107" t="str">
        <f>if($A182="","",SUMIFS(Agent!$F:$F,Agent!$C:$C,H$1,Agent!$A:$A,$A182))</f>
        <v/>
      </c>
      <c r="I182" s="107" t="str">
        <f>if($A182="","", SUMIFS(Agent!$G:$G,Agent!$C:$C,I$1,Agent!$A:$A,$A182))</f>
        <v/>
      </c>
      <c r="J182" s="108" t="str">
        <f t="shared" si="3"/>
        <v/>
      </c>
      <c r="K182" s="44"/>
      <c r="L182" s="44"/>
      <c r="M182" s="44"/>
      <c r="N182" s="44"/>
      <c r="O182" s="4"/>
      <c r="P182" s="4"/>
      <c r="Q182" s="4"/>
      <c r="R182" s="4"/>
      <c r="S182" s="4"/>
      <c r="T182" s="4"/>
      <c r="U182" s="4"/>
      <c r="V182" s="4"/>
      <c r="W182" s="4"/>
      <c r="X182" s="4"/>
      <c r="Y182" s="4"/>
      <c r="Z182" s="4"/>
      <c r="AA182" s="4"/>
      <c r="AB182" s="4"/>
      <c r="AC182" s="4"/>
      <c r="AD182" s="4"/>
      <c r="AE182" s="4"/>
      <c r="AF182" s="4"/>
      <c r="AG182" s="4"/>
    </row>
    <row r="183">
      <c r="A183" s="4"/>
      <c r="B183" s="112" t="str">
        <f>if(A183="","",SUMIFS(Agent!$F:$F,Agent!$C:$C,B$1,Agent!$A:$A,$A183))</f>
        <v/>
      </c>
      <c r="C183" s="112" t="str">
        <f>if(A183="","", SUMIFS(Agent!$G:$G,Agent!$C:$C,C$1,Agent!$A:$A,$A183))</f>
        <v/>
      </c>
      <c r="D183" s="113" t="str">
        <f t="shared" si="4"/>
        <v/>
      </c>
      <c r="E183" s="107" t="str">
        <f>if($A183="","",SUMIFS(Agent!$F:$F,Agent!$C:$C,E$1,Agent!$A:$A,$A183))</f>
        <v/>
      </c>
      <c r="F183" s="107" t="str">
        <f>if($A183="","", SUMIFS(Agent!$G:$G,Agent!$C:$C,F$1,Agent!$A:$A,$A183))</f>
        <v/>
      </c>
      <c r="G183" s="108" t="str">
        <f t="shared" si="2"/>
        <v/>
      </c>
      <c r="H183" s="107" t="str">
        <f>if($A183="","",SUMIFS(Agent!$F:$F,Agent!$C:$C,H$1,Agent!$A:$A,$A183))</f>
        <v/>
      </c>
      <c r="I183" s="107" t="str">
        <f>if($A183="","", SUMIFS(Agent!$G:$G,Agent!$C:$C,I$1,Agent!$A:$A,$A183))</f>
        <v/>
      </c>
      <c r="J183" s="108" t="str">
        <f t="shared" si="3"/>
        <v/>
      </c>
      <c r="K183" s="44"/>
      <c r="L183" s="44"/>
      <c r="M183" s="44"/>
      <c r="N183" s="44"/>
      <c r="O183" s="4"/>
      <c r="P183" s="4"/>
      <c r="Q183" s="4"/>
      <c r="R183" s="4"/>
      <c r="S183" s="4"/>
      <c r="T183" s="4"/>
      <c r="U183" s="4"/>
      <c r="V183" s="4"/>
      <c r="W183" s="4"/>
      <c r="X183" s="4"/>
      <c r="Y183" s="4"/>
      <c r="Z183" s="4"/>
      <c r="AA183" s="4"/>
      <c r="AB183" s="4"/>
      <c r="AC183" s="4"/>
      <c r="AD183" s="4"/>
      <c r="AE183" s="4"/>
      <c r="AF183" s="4"/>
      <c r="AG183" s="4"/>
    </row>
    <row r="184">
      <c r="A184" s="4"/>
      <c r="B184" s="112" t="str">
        <f>if(A184="","",SUMIFS(Agent!$F:$F,Agent!$C:$C,B$1,Agent!$A:$A,$A184))</f>
        <v/>
      </c>
      <c r="C184" s="112" t="str">
        <f>if(A184="","", SUMIFS(Agent!$G:$G,Agent!$C:$C,C$1,Agent!$A:$A,$A184))</f>
        <v/>
      </c>
      <c r="D184" s="113" t="str">
        <f t="shared" si="4"/>
        <v/>
      </c>
      <c r="E184" s="107" t="str">
        <f>if($A184="","",SUMIFS(Agent!$F:$F,Agent!$C:$C,E$1,Agent!$A:$A,$A184))</f>
        <v/>
      </c>
      <c r="F184" s="107" t="str">
        <f>if($A184="","", SUMIFS(Agent!$G:$G,Agent!$C:$C,F$1,Agent!$A:$A,$A184))</f>
        <v/>
      </c>
      <c r="G184" s="108" t="str">
        <f t="shared" si="2"/>
        <v/>
      </c>
      <c r="H184" s="107" t="str">
        <f>if($A184="","",SUMIFS(Agent!$F:$F,Agent!$C:$C,H$1,Agent!$A:$A,$A184))</f>
        <v/>
      </c>
      <c r="I184" s="107" t="str">
        <f>if($A184="","", SUMIFS(Agent!$G:$G,Agent!$C:$C,I$1,Agent!$A:$A,$A184))</f>
        <v/>
      </c>
      <c r="J184" s="108" t="str">
        <f t="shared" si="3"/>
        <v/>
      </c>
      <c r="K184" s="44"/>
      <c r="L184" s="44"/>
      <c r="M184" s="44"/>
      <c r="N184" s="44"/>
      <c r="O184" s="4"/>
      <c r="P184" s="4"/>
      <c r="Q184" s="4"/>
      <c r="R184" s="4"/>
      <c r="S184" s="4"/>
      <c r="T184" s="4"/>
      <c r="U184" s="4"/>
      <c r="V184" s="4"/>
      <c r="W184" s="4"/>
      <c r="X184" s="4"/>
      <c r="Y184" s="4"/>
      <c r="Z184" s="4"/>
      <c r="AA184" s="4"/>
      <c r="AB184" s="4"/>
      <c r="AC184" s="4"/>
      <c r="AD184" s="4"/>
      <c r="AE184" s="4"/>
      <c r="AF184" s="4"/>
      <c r="AG184" s="4"/>
    </row>
    <row r="185">
      <c r="A185" s="4"/>
      <c r="B185" s="112" t="str">
        <f>if(A185="","",SUMIFS(Agent!$F:$F,Agent!$C:$C,B$1,Agent!$A:$A,$A185))</f>
        <v/>
      </c>
      <c r="C185" s="112" t="str">
        <f>if(A185="","", SUMIFS(Agent!$G:$G,Agent!$C:$C,C$1,Agent!$A:$A,$A185))</f>
        <v/>
      </c>
      <c r="D185" s="113" t="str">
        <f t="shared" si="4"/>
        <v/>
      </c>
      <c r="E185" s="107" t="str">
        <f>if($A185="","",SUMIFS(Agent!$F:$F,Agent!$C:$C,E$1,Agent!$A:$A,$A185))</f>
        <v/>
      </c>
      <c r="F185" s="107" t="str">
        <f>if($A185="","", SUMIFS(Agent!$G:$G,Agent!$C:$C,F$1,Agent!$A:$A,$A185))</f>
        <v/>
      </c>
      <c r="G185" s="108" t="str">
        <f t="shared" si="2"/>
        <v/>
      </c>
      <c r="H185" s="107" t="str">
        <f>if($A185="","",SUMIFS(Agent!$F:$F,Agent!$C:$C,H$1,Agent!$A:$A,$A185))</f>
        <v/>
      </c>
      <c r="I185" s="107" t="str">
        <f>if($A185="","", SUMIFS(Agent!$G:$G,Agent!$C:$C,I$1,Agent!$A:$A,$A185))</f>
        <v/>
      </c>
      <c r="J185" s="108" t="str">
        <f t="shared" si="3"/>
        <v/>
      </c>
      <c r="K185" s="44"/>
      <c r="L185" s="44"/>
      <c r="M185" s="44"/>
      <c r="N185" s="44"/>
      <c r="O185" s="4"/>
      <c r="P185" s="4"/>
      <c r="Q185" s="4"/>
      <c r="R185" s="4"/>
      <c r="S185" s="4"/>
      <c r="T185" s="4"/>
      <c r="U185" s="4"/>
      <c r="V185" s="4"/>
      <c r="W185" s="4"/>
      <c r="X185" s="4"/>
      <c r="Y185" s="4"/>
      <c r="Z185" s="4"/>
      <c r="AA185" s="4"/>
      <c r="AB185" s="4"/>
      <c r="AC185" s="4"/>
      <c r="AD185" s="4"/>
      <c r="AE185" s="4"/>
      <c r="AF185" s="4"/>
      <c r="AG185" s="4"/>
    </row>
    <row r="186">
      <c r="A186" s="4"/>
      <c r="B186" s="112" t="str">
        <f>if(A186="","",SUMIFS(Agent!$F:$F,Agent!$C:$C,B$1,Agent!$A:$A,$A186))</f>
        <v/>
      </c>
      <c r="C186" s="112" t="str">
        <f>if(A186="","", SUMIFS(Agent!$G:$G,Agent!$C:$C,C$1,Agent!$A:$A,$A186))</f>
        <v/>
      </c>
      <c r="D186" s="113" t="str">
        <f t="shared" si="4"/>
        <v/>
      </c>
      <c r="E186" s="107" t="str">
        <f>if($A186="","",SUMIFS(Agent!$F:$F,Agent!$C:$C,E$1,Agent!$A:$A,$A186))</f>
        <v/>
      </c>
      <c r="F186" s="107" t="str">
        <f>if($A186="","", SUMIFS(Agent!$G:$G,Agent!$C:$C,F$1,Agent!$A:$A,$A186))</f>
        <v/>
      </c>
      <c r="G186" s="108" t="str">
        <f t="shared" si="2"/>
        <v/>
      </c>
      <c r="H186" s="107" t="str">
        <f>if($A186="","",SUMIFS(Agent!$F:$F,Agent!$C:$C,H$1,Agent!$A:$A,$A186))</f>
        <v/>
      </c>
      <c r="I186" s="107" t="str">
        <f>if($A186="","", SUMIFS(Agent!$G:$G,Agent!$C:$C,I$1,Agent!$A:$A,$A186))</f>
        <v/>
      </c>
      <c r="J186" s="108" t="str">
        <f t="shared" si="3"/>
        <v/>
      </c>
      <c r="K186" s="44"/>
      <c r="L186" s="44"/>
      <c r="M186" s="44"/>
      <c r="N186" s="44"/>
      <c r="O186" s="4"/>
      <c r="P186" s="4"/>
      <c r="Q186" s="4"/>
      <c r="R186" s="4"/>
      <c r="S186" s="4"/>
      <c r="T186" s="4"/>
      <c r="U186" s="4"/>
      <c r="V186" s="4"/>
      <c r="W186" s="4"/>
      <c r="X186" s="4"/>
      <c r="Y186" s="4"/>
      <c r="Z186" s="4"/>
      <c r="AA186" s="4"/>
      <c r="AB186" s="4"/>
      <c r="AC186" s="4"/>
      <c r="AD186" s="4"/>
      <c r="AE186" s="4"/>
      <c r="AF186" s="4"/>
      <c r="AG186" s="4"/>
    </row>
    <row r="187">
      <c r="A187" s="4"/>
      <c r="B187" s="112" t="str">
        <f>if(A187="","",SUMIFS(Agent!$F:$F,Agent!$C:$C,B$1,Agent!$A:$A,$A187))</f>
        <v/>
      </c>
      <c r="C187" s="112" t="str">
        <f>if(A187="","", SUMIFS(Agent!$G:$G,Agent!$C:$C,C$1,Agent!$A:$A,$A187))</f>
        <v/>
      </c>
      <c r="D187" s="113" t="str">
        <f t="shared" si="4"/>
        <v/>
      </c>
      <c r="E187" s="107" t="str">
        <f>if($A187="","",SUMIFS(Agent!$F:$F,Agent!$C:$C,E$1,Agent!$A:$A,$A187))</f>
        <v/>
      </c>
      <c r="F187" s="107" t="str">
        <f>if($A187="","", SUMIFS(Agent!$G:$G,Agent!$C:$C,F$1,Agent!$A:$A,$A187))</f>
        <v/>
      </c>
      <c r="G187" s="108" t="str">
        <f t="shared" si="2"/>
        <v/>
      </c>
      <c r="H187" s="107" t="str">
        <f>if($A187="","",SUMIFS(Agent!$F:$F,Agent!$C:$C,H$1,Agent!$A:$A,$A187))</f>
        <v/>
      </c>
      <c r="I187" s="107" t="str">
        <f>if($A187="","", SUMIFS(Agent!$G:$G,Agent!$C:$C,I$1,Agent!$A:$A,$A187))</f>
        <v/>
      </c>
      <c r="J187" s="108" t="str">
        <f t="shared" si="3"/>
        <v/>
      </c>
      <c r="K187" s="44"/>
      <c r="L187" s="44"/>
      <c r="M187" s="44"/>
      <c r="N187" s="44"/>
      <c r="O187" s="4"/>
      <c r="P187" s="4"/>
      <c r="Q187" s="4"/>
      <c r="R187" s="4"/>
      <c r="S187" s="4"/>
      <c r="T187" s="4"/>
      <c r="U187" s="4"/>
      <c r="V187" s="4"/>
      <c r="W187" s="4"/>
      <c r="X187" s="4"/>
      <c r="Y187" s="4"/>
      <c r="Z187" s="4"/>
      <c r="AA187" s="4"/>
      <c r="AB187" s="4"/>
      <c r="AC187" s="4"/>
      <c r="AD187" s="4"/>
      <c r="AE187" s="4"/>
      <c r="AF187" s="4"/>
      <c r="AG187" s="4"/>
    </row>
    <row r="188">
      <c r="A188" s="4"/>
      <c r="B188" s="112" t="str">
        <f>if(A188="","",SUMIFS(Agent!$F:$F,Agent!$C:$C,B$1,Agent!$A:$A,$A188))</f>
        <v/>
      </c>
      <c r="C188" s="112" t="str">
        <f>if(A188="","", SUMIFS(Agent!$G:$G,Agent!$C:$C,C$1,Agent!$A:$A,$A188))</f>
        <v/>
      </c>
      <c r="D188" s="113" t="str">
        <f t="shared" si="4"/>
        <v/>
      </c>
      <c r="E188" s="107" t="str">
        <f>if($A188="","",SUMIFS(Agent!$F:$F,Agent!$C:$C,E$1,Agent!$A:$A,$A188))</f>
        <v/>
      </c>
      <c r="F188" s="107" t="str">
        <f>if($A188="","", SUMIFS(Agent!$G:$G,Agent!$C:$C,F$1,Agent!$A:$A,$A188))</f>
        <v/>
      </c>
      <c r="G188" s="108" t="str">
        <f t="shared" si="2"/>
        <v/>
      </c>
      <c r="H188" s="107" t="str">
        <f>if($A188="","",SUMIFS(Agent!$F:$F,Agent!$C:$C,H$1,Agent!$A:$A,$A188))</f>
        <v/>
      </c>
      <c r="I188" s="107" t="str">
        <f>if($A188="","", SUMIFS(Agent!$G:$G,Agent!$C:$C,I$1,Agent!$A:$A,$A188))</f>
        <v/>
      </c>
      <c r="J188" s="108" t="str">
        <f t="shared" si="3"/>
        <v/>
      </c>
      <c r="K188" s="44"/>
      <c r="L188" s="44"/>
      <c r="M188" s="44"/>
      <c r="N188" s="44"/>
      <c r="O188" s="4"/>
      <c r="P188" s="4"/>
      <c r="Q188" s="4"/>
      <c r="R188" s="4"/>
      <c r="S188" s="4"/>
      <c r="T188" s="4"/>
      <c r="U188" s="4"/>
      <c r="V188" s="4"/>
      <c r="W188" s="4"/>
      <c r="X188" s="4"/>
      <c r="Y188" s="4"/>
      <c r="Z188" s="4"/>
      <c r="AA188" s="4"/>
      <c r="AB188" s="4"/>
      <c r="AC188" s="4"/>
      <c r="AD188" s="4"/>
      <c r="AE188" s="4"/>
      <c r="AF188" s="4"/>
      <c r="AG188" s="4"/>
    </row>
    <row r="189">
      <c r="A189" s="4"/>
      <c r="B189" s="112" t="str">
        <f>if(A189="","",SUMIFS(Agent!$F:$F,Agent!$C:$C,B$1,Agent!$A:$A,$A189))</f>
        <v/>
      </c>
      <c r="C189" s="112" t="str">
        <f>if(A189="","", SUMIFS(Agent!$G:$G,Agent!$C:$C,C$1,Agent!$A:$A,$A189))</f>
        <v/>
      </c>
      <c r="D189" s="113" t="str">
        <f t="shared" si="4"/>
        <v/>
      </c>
      <c r="E189" s="107" t="str">
        <f>if($A189="","",SUMIFS(Agent!$F:$F,Agent!$C:$C,E$1,Agent!$A:$A,$A189))</f>
        <v/>
      </c>
      <c r="F189" s="107" t="str">
        <f>if($A189="","", SUMIFS(Agent!$G:$G,Agent!$C:$C,F$1,Agent!$A:$A,$A189))</f>
        <v/>
      </c>
      <c r="G189" s="108" t="str">
        <f t="shared" si="2"/>
        <v/>
      </c>
      <c r="H189" s="107" t="str">
        <f>if($A189="","",SUMIFS(Agent!$F:$F,Agent!$C:$C,H$1,Agent!$A:$A,$A189))</f>
        <v/>
      </c>
      <c r="I189" s="107" t="str">
        <f>if($A189="","", SUMIFS(Agent!$G:$G,Agent!$C:$C,I$1,Agent!$A:$A,$A189))</f>
        <v/>
      </c>
      <c r="J189" s="108" t="str">
        <f t="shared" si="3"/>
        <v/>
      </c>
      <c r="K189" s="44"/>
      <c r="L189" s="44"/>
      <c r="M189" s="44"/>
      <c r="N189" s="44"/>
      <c r="O189" s="4"/>
      <c r="P189" s="4"/>
      <c r="Q189" s="4"/>
      <c r="R189" s="4"/>
      <c r="S189" s="4"/>
      <c r="T189" s="4"/>
      <c r="U189" s="4"/>
      <c r="V189" s="4"/>
      <c r="W189" s="4"/>
      <c r="X189" s="4"/>
      <c r="Y189" s="4"/>
      <c r="Z189" s="4"/>
      <c r="AA189" s="4"/>
      <c r="AB189" s="4"/>
      <c r="AC189" s="4"/>
      <c r="AD189" s="4"/>
      <c r="AE189" s="4"/>
      <c r="AF189" s="4"/>
      <c r="AG189" s="4"/>
    </row>
    <row r="190">
      <c r="A190" s="4"/>
      <c r="B190" s="112" t="str">
        <f>if(A190="","",SUMIFS(Agent!$F:$F,Agent!$C:$C,B$1,Agent!$A:$A,$A190))</f>
        <v/>
      </c>
      <c r="C190" s="112" t="str">
        <f>if(A190="","", SUMIFS(Agent!$G:$G,Agent!$C:$C,C$1,Agent!$A:$A,$A190))</f>
        <v/>
      </c>
      <c r="D190" s="113" t="str">
        <f t="shared" si="4"/>
        <v/>
      </c>
      <c r="E190" s="107" t="str">
        <f>if($A190="","",SUMIFS(Agent!$F:$F,Agent!$C:$C,E$1,Agent!$A:$A,$A190))</f>
        <v/>
      </c>
      <c r="F190" s="107" t="str">
        <f>if($A190="","", SUMIFS(Agent!$G:$G,Agent!$C:$C,F$1,Agent!$A:$A,$A190))</f>
        <v/>
      </c>
      <c r="G190" s="108" t="str">
        <f t="shared" si="2"/>
        <v/>
      </c>
      <c r="H190" s="107" t="str">
        <f>if($A190="","",SUMIFS(Agent!$F:$F,Agent!$C:$C,H$1,Agent!$A:$A,$A190))</f>
        <v/>
      </c>
      <c r="I190" s="107" t="str">
        <f>if($A190="","", SUMIFS(Agent!$G:$G,Agent!$C:$C,I$1,Agent!$A:$A,$A190))</f>
        <v/>
      </c>
      <c r="J190" s="108" t="str">
        <f t="shared" si="3"/>
        <v/>
      </c>
      <c r="K190" s="44"/>
      <c r="L190" s="44"/>
      <c r="M190" s="44"/>
      <c r="N190" s="44"/>
      <c r="O190" s="4"/>
      <c r="P190" s="4"/>
      <c r="Q190" s="4"/>
      <c r="R190" s="4"/>
      <c r="S190" s="4"/>
      <c r="T190" s="4"/>
      <c r="U190" s="4"/>
      <c r="V190" s="4"/>
      <c r="W190" s="4"/>
      <c r="X190" s="4"/>
      <c r="Y190" s="4"/>
      <c r="Z190" s="4"/>
      <c r="AA190" s="4"/>
      <c r="AB190" s="4"/>
      <c r="AC190" s="4"/>
      <c r="AD190" s="4"/>
      <c r="AE190" s="4"/>
      <c r="AF190" s="4"/>
      <c r="AG190" s="4"/>
    </row>
    <row r="191">
      <c r="A191" s="4"/>
      <c r="B191" s="112" t="str">
        <f>if(A191="","",SUMIFS(Agent!$F:$F,Agent!$C:$C,B$1,Agent!$A:$A,$A191))</f>
        <v/>
      </c>
      <c r="C191" s="112" t="str">
        <f>if(A191="","", SUMIFS(Agent!$G:$G,Agent!$C:$C,C$1,Agent!$A:$A,$A191))</f>
        <v/>
      </c>
      <c r="D191" s="113" t="str">
        <f t="shared" si="4"/>
        <v/>
      </c>
      <c r="E191" s="107" t="str">
        <f>if($A191="","",SUMIFS(Agent!$F:$F,Agent!$C:$C,E$1,Agent!$A:$A,$A191))</f>
        <v/>
      </c>
      <c r="F191" s="107" t="str">
        <f>if($A191="","", SUMIFS(Agent!$G:$G,Agent!$C:$C,F$1,Agent!$A:$A,$A191))</f>
        <v/>
      </c>
      <c r="G191" s="108" t="str">
        <f t="shared" si="2"/>
        <v/>
      </c>
      <c r="H191" s="107" t="str">
        <f>if($A191="","",SUMIFS(Agent!$F:$F,Agent!$C:$C,H$1,Agent!$A:$A,$A191))</f>
        <v/>
      </c>
      <c r="I191" s="107" t="str">
        <f>if($A191="","", SUMIFS(Agent!$G:$G,Agent!$C:$C,I$1,Agent!$A:$A,$A191))</f>
        <v/>
      </c>
      <c r="J191" s="108" t="str">
        <f t="shared" si="3"/>
        <v/>
      </c>
      <c r="K191" s="44"/>
      <c r="L191" s="44"/>
      <c r="M191" s="44"/>
      <c r="N191" s="44"/>
      <c r="O191" s="4"/>
      <c r="P191" s="4"/>
      <c r="Q191" s="4"/>
      <c r="R191" s="4"/>
      <c r="S191" s="4"/>
      <c r="T191" s="4"/>
      <c r="U191" s="4"/>
      <c r="V191" s="4"/>
      <c r="W191" s="4"/>
      <c r="X191" s="4"/>
      <c r="Y191" s="4"/>
      <c r="Z191" s="4"/>
      <c r="AA191" s="4"/>
      <c r="AB191" s="4"/>
      <c r="AC191" s="4"/>
      <c r="AD191" s="4"/>
      <c r="AE191" s="4"/>
      <c r="AF191" s="4"/>
      <c r="AG191" s="4"/>
    </row>
    <row r="192">
      <c r="A192" s="4"/>
      <c r="B192" s="112" t="str">
        <f>if(A192="","",SUMIFS(Agent!$F:$F,Agent!$C:$C,B$1,Agent!$A:$A,$A192))</f>
        <v/>
      </c>
      <c r="C192" s="112" t="str">
        <f>if(A192="","", SUMIFS(Agent!$G:$G,Agent!$C:$C,C$1,Agent!$A:$A,$A192))</f>
        <v/>
      </c>
      <c r="D192" s="113" t="str">
        <f t="shared" si="4"/>
        <v/>
      </c>
      <c r="E192" s="107" t="str">
        <f>if($A192="","",SUMIFS(Agent!$F:$F,Agent!$C:$C,E$1,Agent!$A:$A,$A192))</f>
        <v/>
      </c>
      <c r="F192" s="107" t="str">
        <f>if($A192="","", SUMIFS(Agent!$G:$G,Agent!$C:$C,F$1,Agent!$A:$A,$A192))</f>
        <v/>
      </c>
      <c r="G192" s="108" t="str">
        <f t="shared" si="2"/>
        <v/>
      </c>
      <c r="H192" s="107" t="str">
        <f>if($A192="","",SUMIFS(Agent!$F:$F,Agent!$C:$C,H$1,Agent!$A:$A,$A192))</f>
        <v/>
      </c>
      <c r="I192" s="107" t="str">
        <f>if($A192="","", SUMIFS(Agent!$G:$G,Agent!$C:$C,I$1,Agent!$A:$A,$A192))</f>
        <v/>
      </c>
      <c r="J192" s="108" t="str">
        <f t="shared" si="3"/>
        <v/>
      </c>
      <c r="K192" s="44"/>
      <c r="L192" s="44"/>
      <c r="M192" s="44"/>
      <c r="N192" s="44"/>
      <c r="O192" s="4"/>
      <c r="P192" s="4"/>
      <c r="Q192" s="4"/>
      <c r="R192" s="4"/>
      <c r="S192" s="4"/>
      <c r="T192" s="4"/>
      <c r="U192" s="4"/>
      <c r="V192" s="4"/>
      <c r="W192" s="4"/>
      <c r="X192" s="4"/>
      <c r="Y192" s="4"/>
      <c r="Z192" s="4"/>
      <c r="AA192" s="4"/>
      <c r="AB192" s="4"/>
      <c r="AC192" s="4"/>
      <c r="AD192" s="4"/>
      <c r="AE192" s="4"/>
      <c r="AF192" s="4"/>
      <c r="AG192" s="4"/>
    </row>
    <row r="193">
      <c r="A193" s="4"/>
      <c r="B193" s="112" t="str">
        <f>if(A193="","",SUMIFS(Agent!$F:$F,Agent!$C:$C,B$1,Agent!$A:$A,$A193))</f>
        <v/>
      </c>
      <c r="C193" s="112" t="str">
        <f>if(A193="","", SUMIFS(Agent!$G:$G,Agent!$C:$C,C$1,Agent!$A:$A,$A193))</f>
        <v/>
      </c>
      <c r="D193" s="113" t="str">
        <f t="shared" si="4"/>
        <v/>
      </c>
      <c r="E193" s="107" t="str">
        <f>if($A193="","",SUMIFS(Agent!$F:$F,Agent!$C:$C,E$1,Agent!$A:$A,$A193))</f>
        <v/>
      </c>
      <c r="F193" s="107" t="str">
        <f>if($A193="","", SUMIFS(Agent!$G:$G,Agent!$C:$C,F$1,Agent!$A:$A,$A193))</f>
        <v/>
      </c>
      <c r="G193" s="108" t="str">
        <f t="shared" si="2"/>
        <v/>
      </c>
      <c r="H193" s="107" t="str">
        <f>if($A193="","",SUMIFS(Agent!$F:$F,Agent!$C:$C,H$1,Agent!$A:$A,$A193))</f>
        <v/>
      </c>
      <c r="I193" s="107" t="str">
        <f>if($A193="","", SUMIFS(Agent!$G:$G,Agent!$C:$C,I$1,Agent!$A:$A,$A193))</f>
        <v/>
      </c>
      <c r="J193" s="108" t="str">
        <f t="shared" si="3"/>
        <v/>
      </c>
      <c r="K193" s="44"/>
      <c r="L193" s="44"/>
      <c r="M193" s="44"/>
      <c r="N193" s="44"/>
      <c r="O193" s="4"/>
      <c r="P193" s="4"/>
      <c r="Q193" s="4"/>
      <c r="R193" s="4"/>
      <c r="S193" s="4"/>
      <c r="T193" s="4"/>
      <c r="U193" s="4"/>
      <c r="V193" s="4"/>
      <c r="W193" s="4"/>
      <c r="X193" s="4"/>
      <c r="Y193" s="4"/>
      <c r="Z193" s="4"/>
      <c r="AA193" s="4"/>
      <c r="AB193" s="4"/>
      <c r="AC193" s="4"/>
      <c r="AD193" s="4"/>
      <c r="AE193" s="4"/>
      <c r="AF193" s="4"/>
      <c r="AG193" s="4"/>
    </row>
    <row r="194">
      <c r="A194" s="4"/>
      <c r="B194" s="112" t="str">
        <f>if(A194="","",SUMIFS(Agent!$F:$F,Agent!$C:$C,B$1,Agent!$A:$A,$A194))</f>
        <v/>
      </c>
      <c r="C194" s="112" t="str">
        <f>if(A194="","", SUMIFS(Agent!$G:$G,Agent!$C:$C,C$1,Agent!$A:$A,$A194))</f>
        <v/>
      </c>
      <c r="D194" s="113" t="str">
        <f t="shared" si="4"/>
        <v/>
      </c>
      <c r="E194" s="107" t="str">
        <f>if($A194="","",SUMIFS(Agent!$F:$F,Agent!$C:$C,E$1,Agent!$A:$A,$A194))</f>
        <v/>
      </c>
      <c r="F194" s="107" t="str">
        <f>if($A194="","", SUMIFS(Agent!$G:$G,Agent!$C:$C,F$1,Agent!$A:$A,$A194))</f>
        <v/>
      </c>
      <c r="G194" s="108" t="str">
        <f t="shared" si="2"/>
        <v/>
      </c>
      <c r="H194" s="107" t="str">
        <f>if($A194="","",SUMIFS(Agent!$F:$F,Agent!$C:$C,H$1,Agent!$A:$A,$A194))</f>
        <v/>
      </c>
      <c r="I194" s="107" t="str">
        <f>if($A194="","", SUMIFS(Agent!$G:$G,Agent!$C:$C,I$1,Agent!$A:$A,$A194))</f>
        <v/>
      </c>
      <c r="J194" s="108" t="str">
        <f t="shared" si="3"/>
        <v/>
      </c>
      <c r="K194" s="44"/>
      <c r="L194" s="44"/>
      <c r="M194" s="44"/>
      <c r="N194" s="44"/>
      <c r="O194" s="4"/>
      <c r="P194" s="4"/>
      <c r="Q194" s="4"/>
      <c r="R194" s="4"/>
      <c r="S194" s="4"/>
      <c r="T194" s="4"/>
      <c r="U194" s="4"/>
      <c r="V194" s="4"/>
      <c r="W194" s="4"/>
      <c r="X194" s="4"/>
      <c r="Y194" s="4"/>
      <c r="Z194" s="4"/>
      <c r="AA194" s="4"/>
      <c r="AB194" s="4"/>
      <c r="AC194" s="4"/>
      <c r="AD194" s="4"/>
      <c r="AE194" s="4"/>
      <c r="AF194" s="4"/>
      <c r="AG194" s="4"/>
    </row>
    <row r="195">
      <c r="A195" s="4"/>
      <c r="B195" s="112" t="str">
        <f>if(A195="","",SUMIFS(Agent!$F:$F,Agent!$C:$C,B$1,Agent!$A:$A,$A195))</f>
        <v/>
      </c>
      <c r="C195" s="112" t="str">
        <f>if(A195="","", SUMIFS(Agent!$G:$G,Agent!$C:$C,C$1,Agent!$A:$A,$A195))</f>
        <v/>
      </c>
      <c r="D195" s="113" t="str">
        <f t="shared" si="4"/>
        <v/>
      </c>
      <c r="E195" s="107" t="str">
        <f>if($A195="","",SUMIFS(Agent!$F:$F,Agent!$C:$C,E$1,Agent!$A:$A,$A195))</f>
        <v/>
      </c>
      <c r="F195" s="107" t="str">
        <f>if($A195="","", SUMIFS(Agent!$G:$G,Agent!$C:$C,F$1,Agent!$A:$A,$A195))</f>
        <v/>
      </c>
      <c r="G195" s="108" t="str">
        <f t="shared" si="2"/>
        <v/>
      </c>
      <c r="H195" s="107" t="str">
        <f>if($A195="","",SUMIFS(Agent!$F:$F,Agent!$C:$C,H$1,Agent!$A:$A,$A195))</f>
        <v/>
      </c>
      <c r="I195" s="107" t="str">
        <f>if($A195="","", SUMIFS(Agent!$G:$G,Agent!$C:$C,I$1,Agent!$A:$A,$A195))</f>
        <v/>
      </c>
      <c r="J195" s="108" t="str">
        <f t="shared" si="3"/>
        <v/>
      </c>
      <c r="K195" s="44"/>
      <c r="L195" s="44"/>
      <c r="M195" s="44"/>
      <c r="N195" s="44"/>
      <c r="O195" s="4"/>
      <c r="P195" s="4"/>
      <c r="Q195" s="4"/>
      <c r="R195" s="4"/>
      <c r="S195" s="4"/>
      <c r="T195" s="4"/>
      <c r="U195" s="4"/>
      <c r="V195" s="4"/>
      <c r="W195" s="4"/>
      <c r="X195" s="4"/>
      <c r="Y195" s="4"/>
      <c r="Z195" s="4"/>
      <c r="AA195" s="4"/>
      <c r="AB195" s="4"/>
      <c r="AC195" s="4"/>
      <c r="AD195" s="4"/>
      <c r="AE195" s="4"/>
      <c r="AF195" s="4"/>
      <c r="AG195" s="4"/>
    </row>
    <row r="196">
      <c r="A196" s="4"/>
      <c r="B196" s="112" t="str">
        <f>if(A196="","",SUMIFS(Agent!$F:$F,Agent!$C:$C,B$1,Agent!$A:$A,$A196))</f>
        <v/>
      </c>
      <c r="C196" s="112" t="str">
        <f>if(A196="","", SUMIFS(Agent!$G:$G,Agent!$C:$C,C$1,Agent!$A:$A,$A196))</f>
        <v/>
      </c>
      <c r="D196" s="113" t="str">
        <f t="shared" si="4"/>
        <v/>
      </c>
      <c r="E196" s="107" t="str">
        <f>if($A196="","",SUMIFS(Agent!$F:$F,Agent!$C:$C,E$1,Agent!$A:$A,$A196))</f>
        <v/>
      </c>
      <c r="F196" s="107" t="str">
        <f>if($A196="","", SUMIFS(Agent!$G:$G,Agent!$C:$C,F$1,Agent!$A:$A,$A196))</f>
        <v/>
      </c>
      <c r="G196" s="108" t="str">
        <f t="shared" si="2"/>
        <v/>
      </c>
      <c r="H196" s="107" t="str">
        <f>if($A196="","",SUMIFS(Agent!$F:$F,Agent!$C:$C,H$1,Agent!$A:$A,$A196))</f>
        <v/>
      </c>
      <c r="I196" s="107" t="str">
        <f>if($A196="","", SUMIFS(Agent!$G:$G,Agent!$C:$C,I$1,Agent!$A:$A,$A196))</f>
        <v/>
      </c>
      <c r="J196" s="108" t="str">
        <f t="shared" si="3"/>
        <v/>
      </c>
      <c r="K196" s="44"/>
      <c r="L196" s="44"/>
      <c r="M196" s="44"/>
      <c r="N196" s="44"/>
      <c r="O196" s="4"/>
      <c r="P196" s="4"/>
      <c r="Q196" s="4"/>
      <c r="R196" s="4"/>
      <c r="S196" s="4"/>
      <c r="T196" s="4"/>
      <c r="U196" s="4"/>
      <c r="V196" s="4"/>
      <c r="W196" s="4"/>
      <c r="X196" s="4"/>
      <c r="Y196" s="4"/>
      <c r="Z196" s="4"/>
      <c r="AA196" s="4"/>
      <c r="AB196" s="4"/>
      <c r="AC196" s="4"/>
      <c r="AD196" s="4"/>
      <c r="AE196" s="4"/>
      <c r="AF196" s="4"/>
      <c r="AG196" s="4"/>
    </row>
    <row r="197">
      <c r="A197" s="4"/>
      <c r="B197" s="112" t="str">
        <f>if(A197="","",SUMIFS(Agent!$F:$F,Agent!$C:$C,B$1,Agent!$A:$A,$A197))</f>
        <v/>
      </c>
      <c r="C197" s="112" t="str">
        <f>if(A197="","", SUMIFS(Agent!$G:$G,Agent!$C:$C,C$1,Agent!$A:$A,$A197))</f>
        <v/>
      </c>
      <c r="D197" s="113" t="str">
        <f t="shared" si="4"/>
        <v/>
      </c>
      <c r="E197" s="107" t="str">
        <f>if($A197="","",SUMIFS(Agent!$F:$F,Agent!$C:$C,E$1,Agent!$A:$A,$A197))</f>
        <v/>
      </c>
      <c r="F197" s="107" t="str">
        <f>if($A197="","", SUMIFS(Agent!$G:$G,Agent!$C:$C,F$1,Agent!$A:$A,$A197))</f>
        <v/>
      </c>
      <c r="G197" s="108" t="str">
        <f t="shared" si="2"/>
        <v/>
      </c>
      <c r="H197" s="107" t="str">
        <f>if($A197="","",SUMIFS(Agent!$F:$F,Agent!$C:$C,H$1,Agent!$A:$A,$A197))</f>
        <v/>
      </c>
      <c r="I197" s="107" t="str">
        <f>if($A197="","", SUMIFS(Agent!$G:$G,Agent!$C:$C,I$1,Agent!$A:$A,$A197))</f>
        <v/>
      </c>
      <c r="J197" s="108" t="str">
        <f t="shared" si="3"/>
        <v/>
      </c>
      <c r="K197" s="44"/>
      <c r="L197" s="44"/>
      <c r="M197" s="44"/>
      <c r="N197" s="44"/>
      <c r="O197" s="4"/>
      <c r="P197" s="4"/>
      <c r="Q197" s="4"/>
      <c r="R197" s="4"/>
      <c r="S197" s="4"/>
      <c r="T197" s="4"/>
      <c r="U197" s="4"/>
      <c r="V197" s="4"/>
      <c r="W197" s="4"/>
      <c r="X197" s="4"/>
      <c r="Y197" s="4"/>
      <c r="Z197" s="4"/>
      <c r="AA197" s="4"/>
      <c r="AB197" s="4"/>
      <c r="AC197" s="4"/>
      <c r="AD197" s="4"/>
      <c r="AE197" s="4"/>
      <c r="AF197" s="4"/>
      <c r="AG197" s="4"/>
    </row>
    <row r="198">
      <c r="A198" s="4"/>
      <c r="B198" s="112" t="str">
        <f>if(A198="","",SUMIFS(Agent!$F:$F,Agent!$C:$C,B$1,Agent!$A:$A,$A198))</f>
        <v/>
      </c>
      <c r="C198" s="112" t="str">
        <f>if(A198="","", SUMIFS(Agent!$G:$G,Agent!$C:$C,C$1,Agent!$A:$A,$A198))</f>
        <v/>
      </c>
      <c r="D198" s="113" t="str">
        <f t="shared" si="4"/>
        <v/>
      </c>
      <c r="E198" s="107" t="str">
        <f>if($A198="","",SUMIFS(Agent!$F:$F,Agent!$C:$C,E$1,Agent!$A:$A,$A198))</f>
        <v/>
      </c>
      <c r="F198" s="107" t="str">
        <f>if($A198="","", SUMIFS(Agent!$G:$G,Agent!$C:$C,F$1,Agent!$A:$A,$A198))</f>
        <v/>
      </c>
      <c r="G198" s="108" t="str">
        <f t="shared" si="2"/>
        <v/>
      </c>
      <c r="H198" s="107" t="str">
        <f>if($A198="","",SUMIFS(Agent!$F:$F,Agent!$C:$C,H$1,Agent!$A:$A,$A198))</f>
        <v/>
      </c>
      <c r="I198" s="107" t="str">
        <f>if($A198="","", SUMIFS(Agent!$G:$G,Agent!$C:$C,I$1,Agent!$A:$A,$A198))</f>
        <v/>
      </c>
      <c r="J198" s="108" t="str">
        <f t="shared" si="3"/>
        <v/>
      </c>
      <c r="K198" s="44"/>
      <c r="L198" s="44"/>
      <c r="M198" s="44"/>
      <c r="N198" s="44"/>
      <c r="O198" s="4"/>
      <c r="P198" s="4"/>
      <c r="Q198" s="4"/>
      <c r="R198" s="4"/>
      <c r="S198" s="4"/>
      <c r="T198" s="4"/>
      <c r="U198" s="4"/>
      <c r="V198" s="4"/>
      <c r="W198" s="4"/>
      <c r="X198" s="4"/>
      <c r="Y198" s="4"/>
      <c r="Z198" s="4"/>
      <c r="AA198" s="4"/>
      <c r="AB198" s="4"/>
      <c r="AC198" s="4"/>
      <c r="AD198" s="4"/>
      <c r="AE198" s="4"/>
      <c r="AF198" s="4"/>
      <c r="AG198" s="4"/>
    </row>
    <row r="199">
      <c r="A199" s="4"/>
      <c r="B199" s="112" t="str">
        <f>if(A199="","",SUMIFS(Agent!$F:$F,Agent!$C:$C,B$1,Agent!$A:$A,$A199))</f>
        <v/>
      </c>
      <c r="C199" s="112" t="str">
        <f>if(A199="","", SUMIFS(Agent!$G:$G,Agent!$C:$C,C$1,Agent!$A:$A,$A199))</f>
        <v/>
      </c>
      <c r="D199" s="113" t="str">
        <f t="shared" si="4"/>
        <v/>
      </c>
      <c r="E199" s="107" t="str">
        <f>if($A199="","",SUMIFS(Agent!$F:$F,Agent!$C:$C,E$1,Agent!$A:$A,$A199))</f>
        <v/>
      </c>
      <c r="F199" s="107" t="str">
        <f>if($A199="","", SUMIFS(Agent!$G:$G,Agent!$C:$C,F$1,Agent!$A:$A,$A199))</f>
        <v/>
      </c>
      <c r="G199" s="108" t="str">
        <f t="shared" si="2"/>
        <v/>
      </c>
      <c r="H199" s="107" t="str">
        <f>if($A199="","",SUMIFS(Agent!$F:$F,Agent!$C:$C,H$1,Agent!$A:$A,$A199))</f>
        <v/>
      </c>
      <c r="I199" s="107" t="str">
        <f>if($A199="","", SUMIFS(Agent!$G:$G,Agent!$C:$C,I$1,Agent!$A:$A,$A199))</f>
        <v/>
      </c>
      <c r="J199" s="108" t="str">
        <f t="shared" si="3"/>
        <v/>
      </c>
      <c r="K199" s="44"/>
      <c r="L199" s="44"/>
      <c r="M199" s="44"/>
      <c r="N199" s="44"/>
      <c r="O199" s="4"/>
      <c r="P199" s="4"/>
      <c r="Q199" s="4"/>
      <c r="R199" s="4"/>
      <c r="S199" s="4"/>
      <c r="T199" s="4"/>
      <c r="U199" s="4"/>
      <c r="V199" s="4"/>
      <c r="W199" s="4"/>
      <c r="X199" s="4"/>
      <c r="Y199" s="4"/>
      <c r="Z199" s="4"/>
      <c r="AA199" s="4"/>
      <c r="AB199" s="4"/>
      <c r="AC199" s="4"/>
      <c r="AD199" s="4"/>
      <c r="AE199" s="4"/>
      <c r="AF199" s="4"/>
      <c r="AG199" s="4"/>
    </row>
    <row r="200">
      <c r="A200" s="4"/>
      <c r="B200" s="112" t="str">
        <f>if(A200="","",SUMIFS(Agent!$F:$F,Agent!$C:$C,B$1,Agent!$A:$A,$A200))</f>
        <v/>
      </c>
      <c r="C200" s="112" t="str">
        <f>if(A200="","", SUMIFS(Agent!$G:$G,Agent!$C:$C,C$1,Agent!$A:$A,$A200))</f>
        <v/>
      </c>
      <c r="D200" s="113" t="str">
        <f t="shared" si="4"/>
        <v/>
      </c>
      <c r="E200" s="107" t="str">
        <f>if($A200="","",SUMIFS(Agent!$F:$F,Agent!$C:$C,E$1,Agent!$A:$A,$A200))</f>
        <v/>
      </c>
      <c r="F200" s="107" t="str">
        <f>if($A200="","", SUMIFS(Agent!$G:$G,Agent!$C:$C,F$1,Agent!$A:$A,$A200))</f>
        <v/>
      </c>
      <c r="G200" s="108" t="str">
        <f t="shared" si="2"/>
        <v/>
      </c>
      <c r="H200" s="107" t="str">
        <f>if($A200="","",SUMIFS(Agent!$F:$F,Agent!$C:$C,H$1,Agent!$A:$A,$A200))</f>
        <v/>
      </c>
      <c r="I200" s="107" t="str">
        <f>if($A200="","", SUMIFS(Agent!$G:$G,Agent!$C:$C,I$1,Agent!$A:$A,$A200))</f>
        <v/>
      </c>
      <c r="J200" s="108" t="str">
        <f t="shared" si="3"/>
        <v/>
      </c>
      <c r="K200" s="44"/>
      <c r="L200" s="44"/>
      <c r="M200" s="44"/>
      <c r="N200" s="44"/>
      <c r="O200" s="4"/>
      <c r="P200" s="4"/>
      <c r="Q200" s="4"/>
      <c r="R200" s="4"/>
      <c r="S200" s="4"/>
      <c r="T200" s="4"/>
      <c r="U200" s="4"/>
      <c r="V200" s="4"/>
      <c r="W200" s="4"/>
      <c r="X200" s="4"/>
      <c r="Y200" s="4"/>
      <c r="Z200" s="4"/>
      <c r="AA200" s="4"/>
      <c r="AB200" s="4"/>
      <c r="AC200" s="4"/>
      <c r="AD200" s="4"/>
      <c r="AE200" s="4"/>
      <c r="AF200" s="4"/>
      <c r="AG200" s="4"/>
    </row>
    <row r="201">
      <c r="A201" s="4"/>
      <c r="B201" s="112" t="str">
        <f>if(A201="","",SUMIFS(Agent!$F:$F,Agent!$C:$C,B$1,Agent!$A:$A,$A201))</f>
        <v/>
      </c>
      <c r="C201" s="112" t="str">
        <f>if(A201="","", SUMIFS(Agent!$G:$G,Agent!$C:$C,C$1,Agent!$A:$A,$A201))</f>
        <v/>
      </c>
      <c r="D201" s="113" t="str">
        <f t="shared" si="4"/>
        <v/>
      </c>
      <c r="E201" s="107" t="str">
        <f>if($A201="","",SUMIFS(Agent!$F:$F,Agent!$C:$C,E$1,Agent!$A:$A,$A201))</f>
        <v/>
      </c>
      <c r="F201" s="107" t="str">
        <f>if($A201="","", SUMIFS(Agent!$G:$G,Agent!$C:$C,F$1,Agent!$A:$A,$A201))</f>
        <v/>
      </c>
      <c r="G201" s="108" t="str">
        <f t="shared" si="2"/>
        <v/>
      </c>
      <c r="H201" s="107" t="str">
        <f>if($A201="","",SUMIFS(Agent!$F:$F,Agent!$C:$C,H$1,Agent!$A:$A,$A201))</f>
        <v/>
      </c>
      <c r="I201" s="107" t="str">
        <f>if($A201="","", SUMIFS(Agent!$G:$G,Agent!$C:$C,I$1,Agent!$A:$A,$A201))</f>
        <v/>
      </c>
      <c r="J201" s="108" t="str">
        <f t="shared" si="3"/>
        <v/>
      </c>
      <c r="K201" s="44"/>
      <c r="L201" s="44"/>
      <c r="M201" s="44"/>
      <c r="N201" s="44"/>
      <c r="O201" s="4"/>
      <c r="P201" s="4"/>
      <c r="Q201" s="4"/>
      <c r="R201" s="4"/>
      <c r="S201" s="4"/>
      <c r="T201" s="4"/>
      <c r="U201" s="4"/>
      <c r="V201" s="4"/>
      <c r="W201" s="4"/>
      <c r="X201" s="4"/>
      <c r="Y201" s="4"/>
      <c r="Z201" s="4"/>
      <c r="AA201" s="4"/>
      <c r="AB201" s="4"/>
      <c r="AC201" s="4"/>
      <c r="AD201" s="4"/>
      <c r="AE201" s="4"/>
      <c r="AF201" s="4"/>
      <c r="AG201" s="4"/>
    </row>
    <row r="202">
      <c r="A202" s="4"/>
      <c r="B202" s="112" t="str">
        <f>if(A202="","",SUMIFS(Agent!$F:$F,Agent!$C:$C,B$1,Agent!$A:$A,$A202))</f>
        <v/>
      </c>
      <c r="C202" s="112" t="str">
        <f>if(A202="","", SUMIFS(Agent!$G:$G,Agent!$C:$C,C$1,Agent!$A:$A,$A202))</f>
        <v/>
      </c>
      <c r="D202" s="113" t="str">
        <f t="shared" si="4"/>
        <v/>
      </c>
      <c r="E202" s="107" t="str">
        <f>if($A202="","",SUMIFS(Agent!$F:$F,Agent!$C:$C,E$1,Agent!$A:$A,$A202))</f>
        <v/>
      </c>
      <c r="F202" s="107" t="str">
        <f>if($A202="","", SUMIFS(Agent!$G:$G,Agent!$C:$C,F$1,Agent!$A:$A,$A202))</f>
        <v/>
      </c>
      <c r="G202" s="108" t="str">
        <f t="shared" si="2"/>
        <v/>
      </c>
      <c r="H202" s="107" t="str">
        <f>if($A202="","",SUMIFS(Agent!$F:$F,Agent!$C:$C,H$1,Agent!$A:$A,$A202))</f>
        <v/>
      </c>
      <c r="I202" s="107" t="str">
        <f>if($A202="","", SUMIFS(Agent!$G:$G,Agent!$C:$C,I$1,Agent!$A:$A,$A202))</f>
        <v/>
      </c>
      <c r="J202" s="108" t="str">
        <f t="shared" si="3"/>
        <v/>
      </c>
      <c r="K202" s="44"/>
      <c r="L202" s="44"/>
      <c r="M202" s="44"/>
      <c r="N202" s="44"/>
      <c r="O202" s="4"/>
      <c r="P202" s="4"/>
      <c r="Q202" s="4"/>
      <c r="R202" s="4"/>
      <c r="S202" s="4"/>
      <c r="T202" s="4"/>
      <c r="U202" s="4"/>
      <c r="V202" s="4"/>
      <c r="W202" s="4"/>
      <c r="X202" s="4"/>
      <c r="Y202" s="4"/>
      <c r="Z202" s="4"/>
      <c r="AA202" s="4"/>
      <c r="AB202" s="4"/>
      <c r="AC202" s="4"/>
      <c r="AD202" s="4"/>
      <c r="AE202" s="4"/>
      <c r="AF202" s="4"/>
      <c r="AG202" s="4"/>
    </row>
    <row r="203">
      <c r="A203" s="4"/>
      <c r="B203" s="112" t="str">
        <f>if(A203="","",SUMIFS(Agent!$F:$F,Agent!$C:$C,B$1,Agent!$A:$A,$A203))</f>
        <v/>
      </c>
      <c r="C203" s="112" t="str">
        <f>if(A203="","", SUMIFS(Agent!$G:$G,Agent!$C:$C,C$1,Agent!$A:$A,$A203))</f>
        <v/>
      </c>
      <c r="D203" s="113" t="str">
        <f t="shared" si="4"/>
        <v/>
      </c>
      <c r="E203" s="107" t="str">
        <f>if($A203="","",SUMIFS(Agent!$F:$F,Agent!$C:$C,E$1,Agent!$A:$A,$A203))</f>
        <v/>
      </c>
      <c r="F203" s="107" t="str">
        <f>if($A203="","", SUMIFS(Agent!$G:$G,Agent!$C:$C,F$1,Agent!$A:$A,$A203))</f>
        <v/>
      </c>
      <c r="G203" s="108" t="str">
        <f t="shared" si="2"/>
        <v/>
      </c>
      <c r="H203" s="107" t="str">
        <f>if($A203="","",SUMIFS(Agent!$F:$F,Agent!$C:$C,H$1,Agent!$A:$A,$A203))</f>
        <v/>
      </c>
      <c r="I203" s="107" t="str">
        <f>if($A203="","", SUMIFS(Agent!$G:$G,Agent!$C:$C,I$1,Agent!$A:$A,$A203))</f>
        <v/>
      </c>
      <c r="J203" s="108" t="str">
        <f t="shared" si="3"/>
        <v/>
      </c>
      <c r="K203" s="44"/>
      <c r="L203" s="44"/>
      <c r="M203" s="44"/>
      <c r="N203" s="44"/>
      <c r="O203" s="4"/>
      <c r="P203" s="4"/>
      <c r="Q203" s="4"/>
      <c r="R203" s="4"/>
      <c r="S203" s="4"/>
      <c r="T203" s="4"/>
      <c r="U203" s="4"/>
      <c r="V203" s="4"/>
      <c r="W203" s="4"/>
      <c r="X203" s="4"/>
      <c r="Y203" s="4"/>
      <c r="Z203" s="4"/>
      <c r="AA203" s="4"/>
      <c r="AB203" s="4"/>
      <c r="AC203" s="4"/>
      <c r="AD203" s="4"/>
      <c r="AE203" s="4"/>
      <c r="AF203" s="4"/>
      <c r="AG203" s="4"/>
    </row>
    <row r="204">
      <c r="A204" s="4"/>
      <c r="B204" s="112" t="str">
        <f>if(A204="","",SUMIFS(Agent!$F:$F,Agent!$C:$C,B$1,Agent!$A:$A,$A204))</f>
        <v/>
      </c>
      <c r="C204" s="112" t="str">
        <f>if(A204="","", SUMIFS(Agent!$G:$G,Agent!$C:$C,C$1,Agent!$A:$A,$A204))</f>
        <v/>
      </c>
      <c r="D204" s="113" t="str">
        <f t="shared" si="4"/>
        <v/>
      </c>
      <c r="E204" s="107" t="str">
        <f>if($A204="","",SUMIFS(Agent!$F:$F,Agent!$C:$C,E$1,Agent!$A:$A,$A204))</f>
        <v/>
      </c>
      <c r="F204" s="107" t="str">
        <f>if($A204="","", SUMIFS(Agent!$G:$G,Agent!$C:$C,F$1,Agent!$A:$A,$A204))</f>
        <v/>
      </c>
      <c r="G204" s="108" t="str">
        <f t="shared" si="2"/>
        <v/>
      </c>
      <c r="H204" s="107" t="str">
        <f>if($A204="","",SUMIFS(Agent!$F:$F,Agent!$C:$C,H$1,Agent!$A:$A,$A204))</f>
        <v/>
      </c>
      <c r="I204" s="107" t="str">
        <f>if($A204="","", SUMIFS(Agent!$G:$G,Agent!$C:$C,I$1,Agent!$A:$A,$A204))</f>
        <v/>
      </c>
      <c r="J204" s="108" t="str">
        <f t="shared" si="3"/>
        <v/>
      </c>
      <c r="K204" s="44"/>
      <c r="L204" s="44"/>
      <c r="M204" s="44"/>
      <c r="N204" s="44"/>
      <c r="O204" s="4"/>
      <c r="P204" s="4"/>
      <c r="Q204" s="4"/>
      <c r="R204" s="4"/>
      <c r="S204" s="4"/>
      <c r="T204" s="4"/>
      <c r="U204" s="4"/>
      <c r="V204" s="4"/>
      <c r="W204" s="4"/>
      <c r="X204" s="4"/>
      <c r="Y204" s="4"/>
      <c r="Z204" s="4"/>
      <c r="AA204" s="4"/>
      <c r="AB204" s="4"/>
      <c r="AC204" s="4"/>
      <c r="AD204" s="4"/>
      <c r="AE204" s="4"/>
      <c r="AF204" s="4"/>
      <c r="AG204" s="4"/>
    </row>
    <row r="205">
      <c r="A205" s="4"/>
      <c r="B205" s="112" t="str">
        <f>if(A205="","",SUMIFS(Agent!$F:$F,Agent!$C:$C,B$1,Agent!$A:$A,$A205))</f>
        <v/>
      </c>
      <c r="C205" s="112" t="str">
        <f>if(A205="","", SUMIFS(Agent!$G:$G,Agent!$C:$C,C$1,Agent!$A:$A,$A205))</f>
        <v/>
      </c>
      <c r="D205" s="113" t="str">
        <f t="shared" si="4"/>
        <v/>
      </c>
      <c r="E205" s="107" t="str">
        <f>if($A205="","",SUMIFS(Agent!$F:$F,Agent!$C:$C,E$1,Agent!$A:$A,$A205))</f>
        <v/>
      </c>
      <c r="F205" s="107" t="str">
        <f>if($A205="","", SUMIFS(Agent!$G:$G,Agent!$C:$C,F$1,Agent!$A:$A,$A205))</f>
        <v/>
      </c>
      <c r="G205" s="108" t="str">
        <f t="shared" si="2"/>
        <v/>
      </c>
      <c r="H205" s="107" t="str">
        <f>if($A205="","",SUMIFS(Agent!$F:$F,Agent!$C:$C,H$1,Agent!$A:$A,$A205))</f>
        <v/>
      </c>
      <c r="I205" s="107" t="str">
        <f>if($A205="","", SUMIFS(Agent!$G:$G,Agent!$C:$C,I$1,Agent!$A:$A,$A205))</f>
        <v/>
      </c>
      <c r="J205" s="108" t="str">
        <f t="shared" si="3"/>
        <v/>
      </c>
      <c r="K205" s="44"/>
      <c r="L205" s="44"/>
      <c r="M205" s="44"/>
      <c r="N205" s="44"/>
      <c r="O205" s="4"/>
      <c r="P205" s="4"/>
      <c r="Q205" s="4"/>
      <c r="R205" s="4"/>
      <c r="S205" s="4"/>
      <c r="T205" s="4"/>
      <c r="U205" s="4"/>
      <c r="V205" s="4"/>
      <c r="W205" s="4"/>
      <c r="X205" s="4"/>
      <c r="Y205" s="4"/>
      <c r="Z205" s="4"/>
      <c r="AA205" s="4"/>
      <c r="AB205" s="4"/>
      <c r="AC205" s="4"/>
      <c r="AD205" s="4"/>
      <c r="AE205" s="4"/>
      <c r="AF205" s="4"/>
      <c r="AG205" s="4"/>
    </row>
    <row r="206">
      <c r="A206" s="4"/>
      <c r="B206" s="112" t="str">
        <f>if(A206="","",SUMIFS(Agent!$F:$F,Agent!$C:$C,B$1,Agent!$A:$A,$A206))</f>
        <v/>
      </c>
      <c r="C206" s="112" t="str">
        <f>if(A206="","", SUMIFS(Agent!$G:$G,Agent!$C:$C,C$1,Agent!$A:$A,$A206))</f>
        <v/>
      </c>
      <c r="D206" s="113" t="str">
        <f t="shared" si="4"/>
        <v/>
      </c>
      <c r="E206" s="107" t="str">
        <f>if($A206="","",SUMIFS(Agent!$F:$F,Agent!$C:$C,E$1,Agent!$A:$A,$A206))</f>
        <v/>
      </c>
      <c r="F206" s="107" t="str">
        <f>if($A206="","", SUMIFS(Agent!$G:$G,Agent!$C:$C,F$1,Agent!$A:$A,$A206))</f>
        <v/>
      </c>
      <c r="G206" s="108" t="str">
        <f t="shared" si="2"/>
        <v/>
      </c>
      <c r="H206" s="107" t="str">
        <f>if($A206="","",SUMIFS(Agent!$F:$F,Agent!$C:$C,H$1,Agent!$A:$A,$A206))</f>
        <v/>
      </c>
      <c r="I206" s="107" t="str">
        <f>if($A206="","", SUMIFS(Agent!$G:$G,Agent!$C:$C,I$1,Agent!$A:$A,$A206))</f>
        <v/>
      </c>
      <c r="J206" s="108" t="str">
        <f t="shared" si="3"/>
        <v/>
      </c>
      <c r="K206" s="44"/>
      <c r="L206" s="44"/>
      <c r="M206" s="44"/>
      <c r="N206" s="44"/>
      <c r="O206" s="4"/>
      <c r="P206" s="4"/>
      <c r="Q206" s="4"/>
      <c r="R206" s="4"/>
      <c r="S206" s="4"/>
      <c r="T206" s="4"/>
      <c r="U206" s="4"/>
      <c r="V206" s="4"/>
      <c r="W206" s="4"/>
      <c r="X206" s="4"/>
      <c r="Y206" s="4"/>
      <c r="Z206" s="4"/>
      <c r="AA206" s="4"/>
      <c r="AB206" s="4"/>
      <c r="AC206" s="4"/>
      <c r="AD206" s="4"/>
      <c r="AE206" s="4"/>
      <c r="AF206" s="4"/>
      <c r="AG206" s="4"/>
    </row>
    <row r="207">
      <c r="A207" s="4"/>
      <c r="B207" s="112" t="str">
        <f>if(A207="","",SUMIFS(Agent!$F:$F,Agent!$C:$C,B$1,Agent!$A:$A,$A207))</f>
        <v/>
      </c>
      <c r="C207" s="112" t="str">
        <f>if(A207="","", SUMIFS(Agent!$G:$G,Agent!$C:$C,C$1,Agent!$A:$A,$A207))</f>
        <v/>
      </c>
      <c r="D207" s="113" t="str">
        <f t="shared" si="4"/>
        <v/>
      </c>
      <c r="E207" s="107" t="str">
        <f>if($A207="","",SUMIFS(Agent!$F:$F,Agent!$C:$C,E$1,Agent!$A:$A,$A207))</f>
        <v/>
      </c>
      <c r="F207" s="107" t="str">
        <f>if($A207="","", SUMIFS(Agent!$G:$G,Agent!$C:$C,F$1,Agent!$A:$A,$A207))</f>
        <v/>
      </c>
      <c r="G207" s="108" t="str">
        <f t="shared" si="2"/>
        <v/>
      </c>
      <c r="H207" s="107" t="str">
        <f>if($A207="","",SUMIFS(Agent!$F:$F,Agent!$C:$C,H$1,Agent!$A:$A,$A207))</f>
        <v/>
      </c>
      <c r="I207" s="107" t="str">
        <f>if($A207="","", SUMIFS(Agent!$G:$G,Agent!$C:$C,I$1,Agent!$A:$A,$A207))</f>
        <v/>
      </c>
      <c r="J207" s="108" t="str">
        <f t="shared" si="3"/>
        <v/>
      </c>
      <c r="K207" s="44"/>
      <c r="L207" s="44"/>
      <c r="M207" s="44"/>
      <c r="N207" s="44"/>
      <c r="O207" s="4"/>
      <c r="P207" s="4"/>
      <c r="Q207" s="4"/>
      <c r="R207" s="4"/>
      <c r="S207" s="4"/>
      <c r="T207" s="4"/>
      <c r="U207" s="4"/>
      <c r="V207" s="4"/>
      <c r="W207" s="4"/>
      <c r="X207" s="4"/>
      <c r="Y207" s="4"/>
      <c r="Z207" s="4"/>
      <c r="AA207" s="4"/>
      <c r="AB207" s="4"/>
      <c r="AC207" s="4"/>
      <c r="AD207" s="4"/>
      <c r="AE207" s="4"/>
      <c r="AF207" s="4"/>
      <c r="AG207" s="4"/>
    </row>
    <row r="208">
      <c r="A208" s="4"/>
      <c r="B208" s="112" t="str">
        <f>if(A208="","",SUMIFS(Agent!$F:$F,Agent!$C:$C,B$1,Agent!$A:$A,$A208))</f>
        <v/>
      </c>
      <c r="C208" s="112" t="str">
        <f>if(A208="","", SUMIFS(Agent!$G:$G,Agent!$C:$C,C$1,Agent!$A:$A,$A208))</f>
        <v/>
      </c>
      <c r="D208" s="113" t="str">
        <f t="shared" si="4"/>
        <v/>
      </c>
      <c r="E208" s="107" t="str">
        <f>if($A208="","",SUMIFS(Agent!$F:$F,Agent!$C:$C,E$1,Agent!$A:$A,$A208))</f>
        <v/>
      </c>
      <c r="F208" s="107" t="str">
        <f>if($A208="","", SUMIFS(Agent!$G:$G,Agent!$C:$C,F$1,Agent!$A:$A,$A208))</f>
        <v/>
      </c>
      <c r="G208" s="108" t="str">
        <f t="shared" si="2"/>
        <v/>
      </c>
      <c r="H208" s="107" t="str">
        <f>if($A208="","",SUMIFS(Agent!$F:$F,Agent!$C:$C,H$1,Agent!$A:$A,$A208))</f>
        <v/>
      </c>
      <c r="I208" s="107" t="str">
        <f>if($A208="","", SUMIFS(Agent!$G:$G,Agent!$C:$C,I$1,Agent!$A:$A,$A208))</f>
        <v/>
      </c>
      <c r="J208" s="108" t="str">
        <f t="shared" si="3"/>
        <v/>
      </c>
      <c r="K208" s="44"/>
      <c r="L208" s="44"/>
      <c r="M208" s="44"/>
      <c r="N208" s="44"/>
      <c r="O208" s="4"/>
      <c r="P208" s="4"/>
      <c r="Q208" s="4"/>
      <c r="R208" s="4"/>
      <c r="S208" s="4"/>
      <c r="T208" s="4"/>
      <c r="U208" s="4"/>
      <c r="V208" s="4"/>
      <c r="W208" s="4"/>
      <c r="X208" s="4"/>
      <c r="Y208" s="4"/>
      <c r="Z208" s="4"/>
      <c r="AA208" s="4"/>
      <c r="AB208" s="4"/>
      <c r="AC208" s="4"/>
      <c r="AD208" s="4"/>
      <c r="AE208" s="4"/>
      <c r="AF208" s="4"/>
      <c r="AG208" s="4"/>
    </row>
    <row r="209">
      <c r="A209" s="4"/>
      <c r="B209" s="112" t="str">
        <f>if(A209="","",SUMIFS(Agent!$F:$F,Agent!$C:$C,B$1,Agent!$A:$A,$A209))</f>
        <v/>
      </c>
      <c r="C209" s="112" t="str">
        <f>if(A209="","", SUMIFS(Agent!$G:$G,Agent!$C:$C,C$1,Agent!$A:$A,$A209))</f>
        <v/>
      </c>
      <c r="D209" s="113" t="str">
        <f t="shared" si="4"/>
        <v/>
      </c>
      <c r="E209" s="107" t="str">
        <f>if($A209="","",SUMIFS(Agent!$F:$F,Agent!$C:$C,E$1,Agent!$A:$A,$A209))</f>
        <v/>
      </c>
      <c r="F209" s="107" t="str">
        <f>if($A209="","", SUMIFS(Agent!$G:$G,Agent!$C:$C,F$1,Agent!$A:$A,$A209))</f>
        <v/>
      </c>
      <c r="G209" s="108" t="str">
        <f t="shared" si="2"/>
        <v/>
      </c>
      <c r="H209" s="107" t="str">
        <f>if($A209="","",SUMIFS(Agent!$F:$F,Agent!$C:$C,H$1,Agent!$A:$A,$A209))</f>
        <v/>
      </c>
      <c r="I209" s="107" t="str">
        <f>if($A209="","", SUMIFS(Agent!$G:$G,Agent!$C:$C,I$1,Agent!$A:$A,$A209))</f>
        <v/>
      </c>
      <c r="J209" s="108" t="str">
        <f t="shared" si="3"/>
        <v/>
      </c>
      <c r="K209" s="44"/>
      <c r="L209" s="44"/>
      <c r="M209" s="44"/>
      <c r="N209" s="44"/>
      <c r="O209" s="4"/>
      <c r="P209" s="4"/>
      <c r="Q209" s="4"/>
      <c r="R209" s="4"/>
      <c r="S209" s="4"/>
      <c r="T209" s="4"/>
      <c r="U209" s="4"/>
      <c r="V209" s="4"/>
      <c r="W209" s="4"/>
      <c r="X209" s="4"/>
      <c r="Y209" s="4"/>
      <c r="Z209" s="4"/>
      <c r="AA209" s="4"/>
      <c r="AB209" s="4"/>
      <c r="AC209" s="4"/>
      <c r="AD209" s="4"/>
      <c r="AE209" s="4"/>
      <c r="AF209" s="4"/>
      <c r="AG209" s="4"/>
    </row>
    <row r="210">
      <c r="A210" s="4"/>
      <c r="B210" s="112" t="str">
        <f>if(A210="","",SUMIFS(Agent!$F:$F,Agent!$C:$C,B$1,Agent!$A:$A,$A210))</f>
        <v/>
      </c>
      <c r="C210" s="112" t="str">
        <f>if(A210="","", SUMIFS(Agent!$G:$G,Agent!$C:$C,C$1,Agent!$A:$A,$A210))</f>
        <v/>
      </c>
      <c r="D210" s="113" t="str">
        <f t="shared" si="4"/>
        <v/>
      </c>
      <c r="E210" s="107" t="str">
        <f>if($A210="","",SUMIFS(Agent!$F:$F,Agent!$C:$C,E$1,Agent!$A:$A,$A210))</f>
        <v/>
      </c>
      <c r="F210" s="107" t="str">
        <f>if($A210="","", SUMIFS(Agent!$G:$G,Agent!$C:$C,F$1,Agent!$A:$A,$A210))</f>
        <v/>
      </c>
      <c r="G210" s="108" t="str">
        <f t="shared" si="2"/>
        <v/>
      </c>
      <c r="H210" s="107" t="str">
        <f>if($A210="","",SUMIFS(Agent!$F:$F,Agent!$C:$C,H$1,Agent!$A:$A,$A210))</f>
        <v/>
      </c>
      <c r="I210" s="107" t="str">
        <f>if($A210="","", SUMIFS(Agent!$G:$G,Agent!$C:$C,I$1,Agent!$A:$A,$A210))</f>
        <v/>
      </c>
      <c r="J210" s="108" t="str">
        <f t="shared" si="3"/>
        <v/>
      </c>
      <c r="K210" s="44"/>
      <c r="L210" s="44"/>
      <c r="M210" s="44"/>
      <c r="N210" s="44"/>
      <c r="O210" s="4"/>
      <c r="P210" s="4"/>
      <c r="Q210" s="4"/>
      <c r="R210" s="4"/>
      <c r="S210" s="4"/>
      <c r="T210" s="4"/>
      <c r="U210" s="4"/>
      <c r="V210" s="4"/>
      <c r="W210" s="4"/>
      <c r="X210" s="4"/>
      <c r="Y210" s="4"/>
      <c r="Z210" s="4"/>
      <c r="AA210" s="4"/>
      <c r="AB210" s="4"/>
      <c r="AC210" s="4"/>
      <c r="AD210" s="4"/>
      <c r="AE210" s="4"/>
      <c r="AF210" s="4"/>
      <c r="AG210" s="4"/>
    </row>
    <row r="211">
      <c r="A211" s="4"/>
      <c r="B211" s="112" t="str">
        <f>if(A211="","",SUMIFS(Agent!$F:$F,Agent!$C:$C,B$1,Agent!$A:$A,$A211))</f>
        <v/>
      </c>
      <c r="C211" s="112" t="str">
        <f>if(A211="","", SUMIFS(Agent!$G:$G,Agent!$C:$C,C$1,Agent!$A:$A,$A211))</f>
        <v/>
      </c>
      <c r="D211" s="113" t="str">
        <f t="shared" si="4"/>
        <v/>
      </c>
      <c r="E211" s="107" t="str">
        <f>if($A211="","",SUMIFS(Agent!$F:$F,Agent!$C:$C,E$1,Agent!$A:$A,$A211))</f>
        <v/>
      </c>
      <c r="F211" s="107" t="str">
        <f>if($A211="","", SUMIFS(Agent!$G:$G,Agent!$C:$C,F$1,Agent!$A:$A,$A211))</f>
        <v/>
      </c>
      <c r="G211" s="108" t="str">
        <f t="shared" si="2"/>
        <v/>
      </c>
      <c r="H211" s="107" t="str">
        <f>if($A211="","",SUMIFS(Agent!$F:$F,Agent!$C:$C,H$1,Agent!$A:$A,$A211))</f>
        <v/>
      </c>
      <c r="I211" s="107" t="str">
        <f>if($A211="","", SUMIFS(Agent!$G:$G,Agent!$C:$C,I$1,Agent!$A:$A,$A211))</f>
        <v/>
      </c>
      <c r="J211" s="108" t="str">
        <f t="shared" si="3"/>
        <v/>
      </c>
      <c r="K211" s="44"/>
      <c r="L211" s="44"/>
      <c r="M211" s="44"/>
      <c r="N211" s="44"/>
      <c r="O211" s="4"/>
      <c r="P211" s="4"/>
      <c r="Q211" s="4"/>
      <c r="R211" s="4"/>
      <c r="S211" s="4"/>
      <c r="T211" s="4"/>
      <c r="U211" s="4"/>
      <c r="V211" s="4"/>
      <c r="W211" s="4"/>
      <c r="X211" s="4"/>
      <c r="Y211" s="4"/>
      <c r="Z211" s="4"/>
      <c r="AA211" s="4"/>
      <c r="AB211" s="4"/>
      <c r="AC211" s="4"/>
      <c r="AD211" s="4"/>
      <c r="AE211" s="4"/>
      <c r="AF211" s="4"/>
      <c r="AG211" s="4"/>
    </row>
    <row r="212">
      <c r="A212" s="4"/>
      <c r="B212" s="112" t="str">
        <f>if(A212="","",SUMIFS(Agent!$F:$F,Agent!$C:$C,B$1,Agent!$A:$A,$A212))</f>
        <v/>
      </c>
      <c r="C212" s="112" t="str">
        <f>if(A212="","", SUMIFS(Agent!$G:$G,Agent!$C:$C,C$1,Agent!$A:$A,$A212))</f>
        <v/>
      </c>
      <c r="D212" s="113" t="str">
        <f t="shared" si="4"/>
        <v/>
      </c>
      <c r="E212" s="107" t="str">
        <f>if($A212="","",SUMIFS(Agent!$F:$F,Agent!$C:$C,E$1,Agent!$A:$A,$A212))</f>
        <v/>
      </c>
      <c r="F212" s="107" t="str">
        <f>if($A212="","", SUMIFS(Agent!$G:$G,Agent!$C:$C,F$1,Agent!$A:$A,$A212))</f>
        <v/>
      </c>
      <c r="G212" s="108" t="str">
        <f t="shared" si="2"/>
        <v/>
      </c>
      <c r="H212" s="107" t="str">
        <f>if($A212="","",SUMIFS(Agent!$F:$F,Agent!$C:$C,H$1,Agent!$A:$A,$A212))</f>
        <v/>
      </c>
      <c r="I212" s="107" t="str">
        <f>if($A212="","", SUMIFS(Agent!$G:$G,Agent!$C:$C,I$1,Agent!$A:$A,$A212))</f>
        <v/>
      </c>
      <c r="J212" s="108" t="str">
        <f t="shared" si="3"/>
        <v/>
      </c>
      <c r="K212" s="44"/>
      <c r="L212" s="44"/>
      <c r="M212" s="44"/>
      <c r="N212" s="44"/>
      <c r="O212" s="4"/>
      <c r="P212" s="4"/>
      <c r="Q212" s="4"/>
      <c r="R212" s="4"/>
      <c r="S212" s="4"/>
      <c r="T212" s="4"/>
      <c r="U212" s="4"/>
      <c r="V212" s="4"/>
      <c r="W212" s="4"/>
      <c r="X212" s="4"/>
      <c r="Y212" s="4"/>
      <c r="Z212" s="4"/>
      <c r="AA212" s="4"/>
      <c r="AB212" s="4"/>
      <c r="AC212" s="4"/>
      <c r="AD212" s="4"/>
      <c r="AE212" s="4"/>
      <c r="AF212" s="4"/>
      <c r="AG212" s="4"/>
    </row>
    <row r="213">
      <c r="A213" s="4"/>
      <c r="B213" s="112" t="str">
        <f>if(A213="","",SUMIFS(Agent!$F:$F,Agent!$C:$C,B$1,Agent!$A:$A,$A213))</f>
        <v/>
      </c>
      <c r="C213" s="112" t="str">
        <f>if(A213="","", SUMIFS(Agent!$G:$G,Agent!$C:$C,C$1,Agent!$A:$A,$A213))</f>
        <v/>
      </c>
      <c r="D213" s="113" t="str">
        <f t="shared" si="4"/>
        <v/>
      </c>
      <c r="E213" s="107" t="str">
        <f>if($A213="","",SUMIFS(Agent!$F:$F,Agent!$C:$C,E$1,Agent!$A:$A,$A213))</f>
        <v/>
      </c>
      <c r="F213" s="107" t="str">
        <f>if($A213="","", SUMIFS(Agent!$G:$G,Agent!$C:$C,F$1,Agent!$A:$A,$A213))</f>
        <v/>
      </c>
      <c r="G213" s="108" t="str">
        <f t="shared" si="2"/>
        <v/>
      </c>
      <c r="H213" s="107" t="str">
        <f>if($A213="","",SUMIFS(Agent!$F:$F,Agent!$C:$C,H$1,Agent!$A:$A,$A213))</f>
        <v/>
      </c>
      <c r="I213" s="107" t="str">
        <f>if($A213="","", SUMIFS(Agent!$G:$G,Agent!$C:$C,I$1,Agent!$A:$A,$A213))</f>
        <v/>
      </c>
      <c r="J213" s="108" t="str">
        <f t="shared" si="3"/>
        <v/>
      </c>
      <c r="K213" s="44"/>
      <c r="L213" s="44"/>
      <c r="M213" s="44"/>
      <c r="N213" s="44"/>
      <c r="O213" s="4"/>
      <c r="P213" s="4"/>
      <c r="Q213" s="4"/>
      <c r="R213" s="4"/>
      <c r="S213" s="4"/>
      <c r="T213" s="4"/>
      <c r="U213" s="4"/>
      <c r="V213" s="4"/>
      <c r="W213" s="4"/>
      <c r="X213" s="4"/>
      <c r="Y213" s="4"/>
      <c r="Z213" s="4"/>
      <c r="AA213" s="4"/>
      <c r="AB213" s="4"/>
      <c r="AC213" s="4"/>
      <c r="AD213" s="4"/>
      <c r="AE213" s="4"/>
      <c r="AF213" s="4"/>
      <c r="AG213" s="4"/>
    </row>
    <row r="214">
      <c r="A214" s="4"/>
      <c r="B214" s="112" t="str">
        <f>if(A214="","",SUMIFS(Agent!$F:$F,Agent!$C:$C,B$1,Agent!$A:$A,$A214))</f>
        <v/>
      </c>
      <c r="C214" s="112" t="str">
        <f>if(A214="","", SUMIFS(Agent!$G:$G,Agent!$C:$C,C$1,Agent!$A:$A,$A214))</f>
        <v/>
      </c>
      <c r="D214" s="113" t="str">
        <f t="shared" si="4"/>
        <v/>
      </c>
      <c r="E214" s="107" t="str">
        <f>if($A214="","",SUMIFS(Agent!$F:$F,Agent!$C:$C,E$1,Agent!$A:$A,$A214))</f>
        <v/>
      </c>
      <c r="F214" s="107" t="str">
        <f>if($A214="","", SUMIFS(Agent!$G:$G,Agent!$C:$C,F$1,Agent!$A:$A,$A214))</f>
        <v/>
      </c>
      <c r="G214" s="108" t="str">
        <f t="shared" si="2"/>
        <v/>
      </c>
      <c r="H214" s="107" t="str">
        <f>if($A214="","",SUMIFS(Agent!$F:$F,Agent!$C:$C,H$1,Agent!$A:$A,$A214))</f>
        <v/>
      </c>
      <c r="I214" s="107" t="str">
        <f>if($A214="","", SUMIFS(Agent!$G:$G,Agent!$C:$C,I$1,Agent!$A:$A,$A214))</f>
        <v/>
      </c>
      <c r="J214" s="108" t="str">
        <f t="shared" si="3"/>
        <v/>
      </c>
      <c r="K214" s="44"/>
      <c r="L214" s="44"/>
      <c r="M214" s="44"/>
      <c r="N214" s="44"/>
      <c r="O214" s="4"/>
      <c r="P214" s="4"/>
      <c r="Q214" s="4"/>
      <c r="R214" s="4"/>
      <c r="S214" s="4"/>
      <c r="T214" s="4"/>
      <c r="U214" s="4"/>
      <c r="V214" s="4"/>
      <c r="W214" s="4"/>
      <c r="X214" s="4"/>
      <c r="Y214" s="4"/>
      <c r="Z214" s="4"/>
      <c r="AA214" s="4"/>
      <c r="AB214" s="4"/>
      <c r="AC214" s="4"/>
      <c r="AD214" s="4"/>
      <c r="AE214" s="4"/>
      <c r="AF214" s="4"/>
      <c r="AG214" s="4"/>
    </row>
    <row r="215">
      <c r="A215" s="4"/>
      <c r="B215" s="112" t="str">
        <f>if(A215="","",SUMIFS(Agent!$F:$F,Agent!$C:$C,B$1,Agent!$A:$A,$A215))</f>
        <v/>
      </c>
      <c r="C215" s="112" t="str">
        <f>if(A215="","", SUMIFS(Agent!$G:$G,Agent!$C:$C,C$1,Agent!$A:$A,$A215))</f>
        <v/>
      </c>
      <c r="D215" s="113" t="str">
        <f t="shared" si="4"/>
        <v/>
      </c>
      <c r="E215" s="107" t="str">
        <f>if($A215="","",SUMIFS(Agent!$F:$F,Agent!$C:$C,E$1,Agent!$A:$A,$A215))</f>
        <v/>
      </c>
      <c r="F215" s="107" t="str">
        <f>if($A215="","", SUMIFS(Agent!$G:$G,Agent!$C:$C,F$1,Agent!$A:$A,$A215))</f>
        <v/>
      </c>
      <c r="G215" s="108" t="str">
        <f t="shared" si="2"/>
        <v/>
      </c>
      <c r="H215" s="107" t="str">
        <f>if($A215="","",SUMIFS(Agent!$F:$F,Agent!$C:$C,H$1,Agent!$A:$A,$A215))</f>
        <v/>
      </c>
      <c r="I215" s="107" t="str">
        <f>if($A215="","", SUMIFS(Agent!$G:$G,Agent!$C:$C,I$1,Agent!$A:$A,$A215))</f>
        <v/>
      </c>
      <c r="J215" s="108" t="str">
        <f t="shared" si="3"/>
        <v/>
      </c>
      <c r="K215" s="44"/>
      <c r="L215" s="44"/>
      <c r="M215" s="44"/>
      <c r="N215" s="44"/>
      <c r="O215" s="4"/>
      <c r="P215" s="4"/>
      <c r="Q215" s="4"/>
      <c r="R215" s="4"/>
      <c r="S215" s="4"/>
      <c r="T215" s="4"/>
      <c r="U215" s="4"/>
      <c r="V215" s="4"/>
      <c r="W215" s="4"/>
      <c r="X215" s="4"/>
      <c r="Y215" s="4"/>
      <c r="Z215" s="4"/>
      <c r="AA215" s="4"/>
      <c r="AB215" s="4"/>
      <c r="AC215" s="4"/>
      <c r="AD215" s="4"/>
      <c r="AE215" s="4"/>
      <c r="AF215" s="4"/>
      <c r="AG215" s="4"/>
    </row>
    <row r="216">
      <c r="A216" s="4"/>
      <c r="B216" s="112" t="str">
        <f>if(A216="","",SUMIFS(Agent!$F:$F,Agent!$C:$C,B$1,Agent!$A:$A,$A216))</f>
        <v/>
      </c>
      <c r="C216" s="112" t="str">
        <f>if(A216="","", SUMIFS(Agent!$G:$G,Agent!$C:$C,C$1,Agent!$A:$A,$A216))</f>
        <v/>
      </c>
      <c r="D216" s="113" t="str">
        <f t="shared" si="4"/>
        <v/>
      </c>
      <c r="E216" s="107" t="str">
        <f>if($A216="","",SUMIFS(Agent!$F:$F,Agent!$C:$C,E$1,Agent!$A:$A,$A216))</f>
        <v/>
      </c>
      <c r="F216" s="107" t="str">
        <f>if($A216="","", SUMIFS(Agent!$G:$G,Agent!$C:$C,F$1,Agent!$A:$A,$A216))</f>
        <v/>
      </c>
      <c r="G216" s="108" t="str">
        <f t="shared" si="2"/>
        <v/>
      </c>
      <c r="H216" s="107" t="str">
        <f>if($A216="","",SUMIFS(Agent!$F:$F,Agent!$C:$C,H$1,Agent!$A:$A,$A216))</f>
        <v/>
      </c>
      <c r="I216" s="107" t="str">
        <f>if($A216="","", SUMIFS(Agent!$G:$G,Agent!$C:$C,I$1,Agent!$A:$A,$A216))</f>
        <v/>
      </c>
      <c r="J216" s="108" t="str">
        <f t="shared" si="3"/>
        <v/>
      </c>
      <c r="K216" s="44"/>
      <c r="L216" s="44"/>
      <c r="M216" s="44"/>
      <c r="N216" s="44"/>
      <c r="O216" s="4"/>
      <c r="P216" s="4"/>
      <c r="Q216" s="4"/>
      <c r="R216" s="4"/>
      <c r="S216" s="4"/>
      <c r="T216" s="4"/>
      <c r="U216" s="4"/>
      <c r="V216" s="4"/>
      <c r="W216" s="4"/>
      <c r="X216" s="4"/>
      <c r="Y216" s="4"/>
      <c r="Z216" s="4"/>
      <c r="AA216" s="4"/>
      <c r="AB216" s="4"/>
      <c r="AC216" s="4"/>
      <c r="AD216" s="4"/>
      <c r="AE216" s="4"/>
      <c r="AF216" s="4"/>
      <c r="AG216" s="4"/>
    </row>
    <row r="217">
      <c r="A217" s="4"/>
      <c r="B217" s="112" t="str">
        <f>if(A217="","",SUMIFS(Agent!$F:$F,Agent!$C:$C,B$1,Agent!$A:$A,$A217))</f>
        <v/>
      </c>
      <c r="C217" s="112" t="str">
        <f>if(A217="","", SUMIFS(Agent!$G:$G,Agent!$C:$C,C$1,Agent!$A:$A,$A217))</f>
        <v/>
      </c>
      <c r="D217" s="113" t="str">
        <f t="shared" si="4"/>
        <v/>
      </c>
      <c r="E217" s="107" t="str">
        <f>if($A217="","",SUMIFS(Agent!$F:$F,Agent!$C:$C,E$1,Agent!$A:$A,$A217))</f>
        <v/>
      </c>
      <c r="F217" s="107" t="str">
        <f>if($A217="","", SUMIFS(Agent!$G:$G,Agent!$C:$C,F$1,Agent!$A:$A,$A217))</f>
        <v/>
      </c>
      <c r="G217" s="108" t="str">
        <f t="shared" si="2"/>
        <v/>
      </c>
      <c r="H217" s="107" t="str">
        <f>if($A217="","",SUMIFS(Agent!$F:$F,Agent!$C:$C,H$1,Agent!$A:$A,$A217))</f>
        <v/>
      </c>
      <c r="I217" s="107" t="str">
        <f>if($A217="","", SUMIFS(Agent!$G:$G,Agent!$C:$C,I$1,Agent!$A:$A,$A217))</f>
        <v/>
      </c>
      <c r="J217" s="108" t="str">
        <f t="shared" si="3"/>
        <v/>
      </c>
      <c r="K217" s="44"/>
      <c r="L217" s="44"/>
      <c r="M217" s="44"/>
      <c r="N217" s="44"/>
      <c r="O217" s="4"/>
      <c r="P217" s="4"/>
      <c r="Q217" s="4"/>
      <c r="R217" s="4"/>
      <c r="S217" s="4"/>
      <c r="T217" s="4"/>
      <c r="U217" s="4"/>
      <c r="V217" s="4"/>
      <c r="W217" s="4"/>
      <c r="X217" s="4"/>
      <c r="Y217" s="4"/>
      <c r="Z217" s="4"/>
      <c r="AA217" s="4"/>
      <c r="AB217" s="4"/>
      <c r="AC217" s="4"/>
      <c r="AD217" s="4"/>
      <c r="AE217" s="4"/>
      <c r="AF217" s="4"/>
      <c r="AG217" s="4"/>
    </row>
    <row r="218">
      <c r="A218" s="4"/>
      <c r="B218" s="112" t="str">
        <f>if(A218="","",SUMIFS(Agent!$F:$F,Agent!$C:$C,B$1,Agent!$A:$A,$A218))</f>
        <v/>
      </c>
      <c r="C218" s="112" t="str">
        <f>if(A218="","", SUMIFS(Agent!$G:$G,Agent!$C:$C,C$1,Agent!$A:$A,$A218))</f>
        <v/>
      </c>
      <c r="D218" s="113" t="str">
        <f t="shared" si="4"/>
        <v/>
      </c>
      <c r="E218" s="107" t="str">
        <f>if($A218="","",SUMIFS(Agent!$F:$F,Agent!$C:$C,E$1,Agent!$A:$A,$A218))</f>
        <v/>
      </c>
      <c r="F218" s="107" t="str">
        <f>if($A218="","", SUMIFS(Agent!$G:$G,Agent!$C:$C,F$1,Agent!$A:$A,$A218))</f>
        <v/>
      </c>
      <c r="G218" s="108" t="str">
        <f t="shared" si="2"/>
        <v/>
      </c>
      <c r="H218" s="107" t="str">
        <f>if($A218="","",SUMIFS(Agent!$F:$F,Agent!$C:$C,H$1,Agent!$A:$A,$A218))</f>
        <v/>
      </c>
      <c r="I218" s="107" t="str">
        <f>if($A218="","", SUMIFS(Agent!$G:$G,Agent!$C:$C,I$1,Agent!$A:$A,$A218))</f>
        <v/>
      </c>
      <c r="J218" s="108" t="str">
        <f t="shared" si="3"/>
        <v/>
      </c>
      <c r="K218" s="44"/>
      <c r="L218" s="44"/>
      <c r="M218" s="44"/>
      <c r="N218" s="44"/>
      <c r="O218" s="4"/>
      <c r="P218" s="4"/>
      <c r="Q218" s="4"/>
      <c r="R218" s="4"/>
      <c r="S218" s="4"/>
      <c r="T218" s="4"/>
      <c r="U218" s="4"/>
      <c r="V218" s="4"/>
      <c r="W218" s="4"/>
      <c r="X218" s="4"/>
      <c r="Y218" s="4"/>
      <c r="Z218" s="4"/>
      <c r="AA218" s="4"/>
      <c r="AB218" s="4"/>
      <c r="AC218" s="4"/>
      <c r="AD218" s="4"/>
      <c r="AE218" s="4"/>
      <c r="AF218" s="4"/>
      <c r="AG218" s="4"/>
    </row>
    <row r="219">
      <c r="A219" s="4"/>
      <c r="B219" s="112" t="str">
        <f>if(A219="","",SUMIFS(Agent!$F:$F,Agent!$C:$C,B$1,Agent!$A:$A,$A219))</f>
        <v/>
      </c>
      <c r="C219" s="112" t="str">
        <f>if(A219="","", SUMIFS(Agent!$G:$G,Agent!$C:$C,C$1,Agent!$A:$A,$A219))</f>
        <v/>
      </c>
      <c r="D219" s="113" t="str">
        <f t="shared" si="4"/>
        <v/>
      </c>
      <c r="E219" s="107" t="str">
        <f>if($A219="","",SUMIFS(Agent!$F:$F,Agent!$C:$C,E$1,Agent!$A:$A,$A219))</f>
        <v/>
      </c>
      <c r="F219" s="107" t="str">
        <f>if($A219="","", SUMIFS(Agent!$G:$G,Agent!$C:$C,F$1,Agent!$A:$A,$A219))</f>
        <v/>
      </c>
      <c r="G219" s="108" t="str">
        <f t="shared" si="2"/>
        <v/>
      </c>
      <c r="H219" s="107" t="str">
        <f>if($A219="","",SUMIFS(Agent!$F:$F,Agent!$C:$C,H$1,Agent!$A:$A,$A219))</f>
        <v/>
      </c>
      <c r="I219" s="107" t="str">
        <f>if($A219="","", SUMIFS(Agent!$G:$G,Agent!$C:$C,I$1,Agent!$A:$A,$A219))</f>
        <v/>
      </c>
      <c r="J219" s="108" t="str">
        <f t="shared" si="3"/>
        <v/>
      </c>
      <c r="K219" s="44"/>
      <c r="L219" s="44"/>
      <c r="M219" s="44"/>
      <c r="N219" s="44"/>
      <c r="O219" s="4"/>
      <c r="P219" s="4"/>
      <c r="Q219" s="4"/>
      <c r="R219" s="4"/>
      <c r="S219" s="4"/>
      <c r="T219" s="4"/>
      <c r="U219" s="4"/>
      <c r="V219" s="4"/>
      <c r="W219" s="4"/>
      <c r="X219" s="4"/>
      <c r="Y219" s="4"/>
      <c r="Z219" s="4"/>
      <c r="AA219" s="4"/>
      <c r="AB219" s="4"/>
      <c r="AC219" s="4"/>
      <c r="AD219" s="4"/>
      <c r="AE219" s="4"/>
      <c r="AF219" s="4"/>
      <c r="AG219" s="4"/>
    </row>
    <row r="220">
      <c r="A220" s="4"/>
      <c r="B220" s="112" t="str">
        <f>if(A220="","",SUMIFS(Agent!$F:$F,Agent!$C:$C,B$1,Agent!$A:$A,$A220))</f>
        <v/>
      </c>
      <c r="C220" s="112" t="str">
        <f>if(A220="","", SUMIFS(Agent!$G:$G,Agent!$C:$C,C$1,Agent!$A:$A,$A220))</f>
        <v/>
      </c>
      <c r="D220" s="113" t="str">
        <f t="shared" si="4"/>
        <v/>
      </c>
      <c r="E220" s="107" t="str">
        <f>if($A220="","",SUMIFS(Agent!$F:$F,Agent!$C:$C,E$1,Agent!$A:$A,$A220))</f>
        <v/>
      </c>
      <c r="F220" s="107" t="str">
        <f>if($A220="","", SUMIFS(Agent!$G:$G,Agent!$C:$C,F$1,Agent!$A:$A,$A220))</f>
        <v/>
      </c>
      <c r="G220" s="108" t="str">
        <f t="shared" si="2"/>
        <v/>
      </c>
      <c r="H220" s="107" t="str">
        <f>if($A220="","",SUMIFS(Agent!$F:$F,Agent!$C:$C,H$1,Agent!$A:$A,$A220))</f>
        <v/>
      </c>
      <c r="I220" s="107" t="str">
        <f>if($A220="","", SUMIFS(Agent!$G:$G,Agent!$C:$C,I$1,Agent!$A:$A,$A220))</f>
        <v/>
      </c>
      <c r="J220" s="108" t="str">
        <f t="shared" si="3"/>
        <v/>
      </c>
      <c r="K220" s="44"/>
      <c r="L220" s="44"/>
      <c r="M220" s="44"/>
      <c r="N220" s="44"/>
      <c r="O220" s="4"/>
      <c r="P220" s="4"/>
      <c r="Q220" s="4"/>
      <c r="R220" s="4"/>
      <c r="S220" s="4"/>
      <c r="T220" s="4"/>
      <c r="U220" s="4"/>
      <c r="V220" s="4"/>
      <c r="W220" s="4"/>
      <c r="X220" s="4"/>
      <c r="Y220" s="4"/>
      <c r="Z220" s="4"/>
      <c r="AA220" s="4"/>
      <c r="AB220" s="4"/>
      <c r="AC220" s="4"/>
      <c r="AD220" s="4"/>
      <c r="AE220" s="4"/>
      <c r="AF220" s="4"/>
      <c r="AG220" s="4"/>
    </row>
    <row r="221">
      <c r="A221" s="4"/>
      <c r="B221" s="112" t="str">
        <f>if(A221="","",SUMIFS(Agent!$F:$F,Agent!$C:$C,B$1,Agent!$A:$A,$A221))</f>
        <v/>
      </c>
      <c r="C221" s="112" t="str">
        <f>if(A221="","", SUMIFS(Agent!$G:$G,Agent!$C:$C,C$1,Agent!$A:$A,$A221))</f>
        <v/>
      </c>
      <c r="D221" s="113" t="str">
        <f t="shared" si="4"/>
        <v/>
      </c>
      <c r="E221" s="107" t="str">
        <f>if($A221="","",SUMIFS(Agent!$F:$F,Agent!$C:$C,E$1,Agent!$A:$A,$A221))</f>
        <v/>
      </c>
      <c r="F221" s="107" t="str">
        <f>if($A221="","", SUMIFS(Agent!$G:$G,Agent!$C:$C,F$1,Agent!$A:$A,$A221))</f>
        <v/>
      </c>
      <c r="G221" s="108" t="str">
        <f t="shared" si="2"/>
        <v/>
      </c>
      <c r="H221" s="107" t="str">
        <f>if($A221="","",SUMIFS(Agent!$F:$F,Agent!$C:$C,H$1,Agent!$A:$A,$A221))</f>
        <v/>
      </c>
      <c r="I221" s="107" t="str">
        <f>if($A221="","", SUMIFS(Agent!$G:$G,Agent!$C:$C,I$1,Agent!$A:$A,$A221))</f>
        <v/>
      </c>
      <c r="J221" s="108" t="str">
        <f t="shared" si="3"/>
        <v/>
      </c>
      <c r="K221" s="44"/>
      <c r="L221" s="44"/>
      <c r="M221" s="44"/>
      <c r="N221" s="44"/>
      <c r="O221" s="4"/>
      <c r="P221" s="4"/>
      <c r="Q221" s="4"/>
      <c r="R221" s="4"/>
      <c r="S221" s="4"/>
      <c r="T221" s="4"/>
      <c r="U221" s="4"/>
      <c r="V221" s="4"/>
      <c r="W221" s="4"/>
      <c r="X221" s="4"/>
      <c r="Y221" s="4"/>
      <c r="Z221" s="4"/>
      <c r="AA221" s="4"/>
      <c r="AB221" s="4"/>
      <c r="AC221" s="4"/>
      <c r="AD221" s="4"/>
      <c r="AE221" s="4"/>
      <c r="AF221" s="4"/>
      <c r="AG221" s="4"/>
    </row>
    <row r="222">
      <c r="A222" s="4"/>
      <c r="B222" s="112" t="str">
        <f>if(A222="","",SUMIFS(Agent!$F:$F,Agent!$C:$C,B$1,Agent!$A:$A,$A222))</f>
        <v/>
      </c>
      <c r="C222" s="112" t="str">
        <f>if(A222="","", SUMIFS(Agent!$G:$G,Agent!$C:$C,C$1,Agent!$A:$A,$A222))</f>
        <v/>
      </c>
      <c r="D222" s="113" t="str">
        <f t="shared" si="4"/>
        <v/>
      </c>
      <c r="E222" s="107" t="str">
        <f>if($A222="","",SUMIFS(Agent!$F:$F,Agent!$C:$C,E$1,Agent!$A:$A,$A222))</f>
        <v/>
      </c>
      <c r="F222" s="107" t="str">
        <f>if($A222="","", SUMIFS(Agent!$G:$G,Agent!$C:$C,F$1,Agent!$A:$A,$A222))</f>
        <v/>
      </c>
      <c r="G222" s="108" t="str">
        <f t="shared" si="2"/>
        <v/>
      </c>
      <c r="H222" s="107" t="str">
        <f>if($A222="","",SUMIFS(Agent!$F:$F,Agent!$C:$C,H$1,Agent!$A:$A,$A222))</f>
        <v/>
      </c>
      <c r="I222" s="107" t="str">
        <f>if($A222="","", SUMIFS(Agent!$G:$G,Agent!$C:$C,I$1,Agent!$A:$A,$A222))</f>
        <v/>
      </c>
      <c r="J222" s="108" t="str">
        <f t="shared" si="3"/>
        <v/>
      </c>
      <c r="K222" s="44"/>
      <c r="L222" s="44"/>
      <c r="M222" s="44"/>
      <c r="N222" s="44"/>
      <c r="O222" s="4"/>
      <c r="P222" s="4"/>
      <c r="Q222" s="4"/>
      <c r="R222" s="4"/>
      <c r="S222" s="4"/>
      <c r="T222" s="4"/>
      <c r="U222" s="4"/>
      <c r="V222" s="4"/>
      <c r="W222" s="4"/>
      <c r="X222" s="4"/>
      <c r="Y222" s="4"/>
      <c r="Z222" s="4"/>
      <c r="AA222" s="4"/>
      <c r="AB222" s="4"/>
      <c r="AC222" s="4"/>
      <c r="AD222" s="4"/>
      <c r="AE222" s="4"/>
      <c r="AF222" s="4"/>
      <c r="AG222" s="4"/>
    </row>
    <row r="223">
      <c r="A223" s="4"/>
      <c r="B223" s="112" t="str">
        <f>if(A223="","",SUMIFS(Agent!$F:$F,Agent!$C:$C,B$1,Agent!$A:$A,$A223))</f>
        <v/>
      </c>
      <c r="C223" s="112" t="str">
        <f>if(A223="","", SUMIFS(Agent!$G:$G,Agent!$C:$C,C$1,Agent!$A:$A,$A223))</f>
        <v/>
      </c>
      <c r="D223" s="113" t="str">
        <f t="shared" si="4"/>
        <v/>
      </c>
      <c r="E223" s="107" t="str">
        <f>if($A223="","",SUMIFS(Agent!$F:$F,Agent!$C:$C,E$1,Agent!$A:$A,$A223))</f>
        <v/>
      </c>
      <c r="F223" s="107" t="str">
        <f>if($A223="","", SUMIFS(Agent!$G:$G,Agent!$C:$C,F$1,Agent!$A:$A,$A223))</f>
        <v/>
      </c>
      <c r="G223" s="108" t="str">
        <f t="shared" si="2"/>
        <v/>
      </c>
      <c r="H223" s="107" t="str">
        <f>if($A223="","",SUMIFS(Agent!$F:$F,Agent!$C:$C,H$1,Agent!$A:$A,$A223))</f>
        <v/>
      </c>
      <c r="I223" s="107" t="str">
        <f>if($A223="","", SUMIFS(Agent!$G:$G,Agent!$C:$C,I$1,Agent!$A:$A,$A223))</f>
        <v/>
      </c>
      <c r="J223" s="108" t="str">
        <f t="shared" si="3"/>
        <v/>
      </c>
      <c r="K223" s="44"/>
      <c r="L223" s="44"/>
      <c r="M223" s="44"/>
      <c r="N223" s="44"/>
      <c r="O223" s="4"/>
      <c r="P223" s="4"/>
      <c r="Q223" s="4"/>
      <c r="R223" s="4"/>
      <c r="S223" s="4"/>
      <c r="T223" s="4"/>
      <c r="U223" s="4"/>
      <c r="V223" s="4"/>
      <c r="W223" s="4"/>
      <c r="X223" s="4"/>
      <c r="Y223" s="4"/>
      <c r="Z223" s="4"/>
      <c r="AA223" s="4"/>
      <c r="AB223" s="4"/>
      <c r="AC223" s="4"/>
      <c r="AD223" s="4"/>
      <c r="AE223" s="4"/>
      <c r="AF223" s="4"/>
      <c r="AG223" s="4"/>
    </row>
    <row r="224">
      <c r="A224" s="4"/>
      <c r="B224" s="112" t="str">
        <f>if(A224="","",SUMIFS(Agent!$F:$F,Agent!$C:$C,B$1,Agent!$A:$A,$A224))</f>
        <v/>
      </c>
      <c r="C224" s="112" t="str">
        <f>if(A224="","", SUMIFS(Agent!$G:$G,Agent!$C:$C,C$1,Agent!$A:$A,$A224))</f>
        <v/>
      </c>
      <c r="D224" s="113" t="str">
        <f t="shared" si="4"/>
        <v/>
      </c>
      <c r="E224" s="107" t="str">
        <f>if($A224="","",SUMIFS(Agent!$F:$F,Agent!$C:$C,E$1,Agent!$A:$A,$A224))</f>
        <v/>
      </c>
      <c r="F224" s="107" t="str">
        <f>if($A224="","", SUMIFS(Agent!$G:$G,Agent!$C:$C,F$1,Agent!$A:$A,$A224))</f>
        <v/>
      </c>
      <c r="G224" s="108" t="str">
        <f t="shared" si="2"/>
        <v/>
      </c>
      <c r="H224" s="107" t="str">
        <f>if($A224="","",SUMIFS(Agent!$F:$F,Agent!$C:$C,H$1,Agent!$A:$A,$A224))</f>
        <v/>
      </c>
      <c r="I224" s="107" t="str">
        <f>if($A224="","", SUMIFS(Agent!$G:$G,Agent!$C:$C,I$1,Agent!$A:$A,$A224))</f>
        <v/>
      </c>
      <c r="J224" s="108" t="str">
        <f t="shared" si="3"/>
        <v/>
      </c>
      <c r="K224" s="44"/>
      <c r="L224" s="44"/>
      <c r="M224" s="44"/>
      <c r="N224" s="44"/>
      <c r="O224" s="4"/>
      <c r="P224" s="4"/>
      <c r="Q224" s="4"/>
      <c r="R224" s="4"/>
      <c r="S224" s="4"/>
      <c r="T224" s="4"/>
      <c r="U224" s="4"/>
      <c r="V224" s="4"/>
      <c r="W224" s="4"/>
      <c r="X224" s="4"/>
      <c r="Y224" s="4"/>
      <c r="Z224" s="4"/>
      <c r="AA224" s="4"/>
      <c r="AB224" s="4"/>
      <c r="AC224" s="4"/>
      <c r="AD224" s="4"/>
      <c r="AE224" s="4"/>
      <c r="AF224" s="4"/>
      <c r="AG224" s="4"/>
    </row>
    <row r="225">
      <c r="A225" s="4"/>
      <c r="B225" s="112" t="str">
        <f>if(A225="","",SUMIFS(Agent!$F:$F,Agent!$C:$C,B$1,Agent!$A:$A,$A225))</f>
        <v/>
      </c>
      <c r="C225" s="112" t="str">
        <f>if(A225="","", SUMIFS(Agent!$G:$G,Agent!$C:$C,C$1,Agent!$A:$A,$A225))</f>
        <v/>
      </c>
      <c r="D225" s="113" t="str">
        <f t="shared" si="4"/>
        <v/>
      </c>
      <c r="E225" s="107" t="str">
        <f>if($A225="","",SUMIFS(Agent!$F:$F,Agent!$C:$C,E$1,Agent!$A:$A,$A225))</f>
        <v/>
      </c>
      <c r="F225" s="107" t="str">
        <f>if($A225="","", SUMIFS(Agent!$G:$G,Agent!$C:$C,F$1,Agent!$A:$A,$A225))</f>
        <v/>
      </c>
      <c r="G225" s="108" t="str">
        <f t="shared" si="2"/>
        <v/>
      </c>
      <c r="H225" s="107" t="str">
        <f>if($A225="","",SUMIFS(Agent!$F:$F,Agent!$C:$C,H$1,Agent!$A:$A,$A225))</f>
        <v/>
      </c>
      <c r="I225" s="107" t="str">
        <f>if($A225="","", SUMIFS(Agent!$G:$G,Agent!$C:$C,I$1,Agent!$A:$A,$A225))</f>
        <v/>
      </c>
      <c r="J225" s="108" t="str">
        <f t="shared" si="3"/>
        <v/>
      </c>
      <c r="K225" s="44"/>
      <c r="L225" s="44"/>
      <c r="M225" s="44"/>
      <c r="N225" s="44"/>
      <c r="O225" s="4"/>
      <c r="P225" s="4"/>
      <c r="Q225" s="4"/>
      <c r="R225" s="4"/>
      <c r="S225" s="4"/>
      <c r="T225" s="4"/>
      <c r="U225" s="4"/>
      <c r="V225" s="4"/>
      <c r="W225" s="4"/>
      <c r="X225" s="4"/>
      <c r="Y225" s="4"/>
      <c r="Z225" s="4"/>
      <c r="AA225" s="4"/>
      <c r="AB225" s="4"/>
      <c r="AC225" s="4"/>
      <c r="AD225" s="4"/>
      <c r="AE225" s="4"/>
      <c r="AF225" s="4"/>
      <c r="AG225" s="4"/>
    </row>
    <row r="226">
      <c r="A226" s="4"/>
      <c r="B226" s="112" t="str">
        <f>if(A226="","",SUMIFS(Agent!$F:$F,Agent!$C:$C,B$1,Agent!$A:$A,$A226))</f>
        <v/>
      </c>
      <c r="C226" s="112" t="str">
        <f>if(A226="","", SUMIFS(Agent!$G:$G,Agent!$C:$C,C$1,Agent!$A:$A,$A226))</f>
        <v/>
      </c>
      <c r="D226" s="113" t="str">
        <f t="shared" si="4"/>
        <v/>
      </c>
      <c r="E226" s="107" t="str">
        <f>if($A226="","",SUMIFS(Agent!$F:$F,Agent!$C:$C,E$1,Agent!$A:$A,$A226))</f>
        <v/>
      </c>
      <c r="F226" s="107" t="str">
        <f>if($A226="","", SUMIFS(Agent!$G:$G,Agent!$C:$C,F$1,Agent!$A:$A,$A226))</f>
        <v/>
      </c>
      <c r="G226" s="108" t="str">
        <f t="shared" si="2"/>
        <v/>
      </c>
      <c r="H226" s="107" t="str">
        <f>if($A226="","",SUMIFS(Agent!$F:$F,Agent!$C:$C,H$1,Agent!$A:$A,$A226))</f>
        <v/>
      </c>
      <c r="I226" s="107" t="str">
        <f>if($A226="","", SUMIFS(Agent!$G:$G,Agent!$C:$C,I$1,Agent!$A:$A,$A226))</f>
        <v/>
      </c>
      <c r="J226" s="108" t="str">
        <f t="shared" si="3"/>
        <v/>
      </c>
      <c r="K226" s="44"/>
      <c r="L226" s="44"/>
      <c r="M226" s="44"/>
      <c r="N226" s="44"/>
      <c r="O226" s="4"/>
      <c r="P226" s="4"/>
      <c r="Q226" s="4"/>
      <c r="R226" s="4"/>
      <c r="S226" s="4"/>
      <c r="T226" s="4"/>
      <c r="U226" s="4"/>
      <c r="V226" s="4"/>
      <c r="W226" s="4"/>
      <c r="X226" s="4"/>
      <c r="Y226" s="4"/>
      <c r="Z226" s="4"/>
      <c r="AA226" s="4"/>
      <c r="AB226" s="4"/>
      <c r="AC226" s="4"/>
      <c r="AD226" s="4"/>
      <c r="AE226" s="4"/>
      <c r="AF226" s="4"/>
      <c r="AG226" s="4"/>
    </row>
    <row r="227">
      <c r="A227" s="4"/>
      <c r="B227" s="112" t="str">
        <f>if(A227="","",SUMIFS(Agent!$F:$F,Agent!$C:$C,B$1,Agent!$A:$A,$A227))</f>
        <v/>
      </c>
      <c r="C227" s="112" t="str">
        <f>if(A227="","", SUMIFS(Agent!$G:$G,Agent!$C:$C,C$1,Agent!$A:$A,$A227))</f>
        <v/>
      </c>
      <c r="D227" s="113" t="str">
        <f t="shared" si="4"/>
        <v/>
      </c>
      <c r="E227" s="107" t="str">
        <f>if($A227="","",SUMIFS(Agent!$F:$F,Agent!$C:$C,E$1,Agent!$A:$A,$A227))</f>
        <v/>
      </c>
      <c r="F227" s="107" t="str">
        <f>if($A227="","", SUMIFS(Agent!$G:$G,Agent!$C:$C,F$1,Agent!$A:$A,$A227))</f>
        <v/>
      </c>
      <c r="G227" s="108" t="str">
        <f t="shared" si="2"/>
        <v/>
      </c>
      <c r="H227" s="107" t="str">
        <f>if($A227="","",SUMIFS(Agent!$F:$F,Agent!$C:$C,H$1,Agent!$A:$A,$A227))</f>
        <v/>
      </c>
      <c r="I227" s="107" t="str">
        <f>if($A227="","", SUMIFS(Agent!$G:$G,Agent!$C:$C,I$1,Agent!$A:$A,$A227))</f>
        <v/>
      </c>
      <c r="J227" s="108" t="str">
        <f t="shared" si="3"/>
        <v/>
      </c>
      <c r="K227" s="44"/>
      <c r="L227" s="44"/>
      <c r="M227" s="44"/>
      <c r="N227" s="44"/>
      <c r="O227" s="4"/>
      <c r="P227" s="4"/>
      <c r="Q227" s="4"/>
      <c r="R227" s="4"/>
      <c r="S227" s="4"/>
      <c r="T227" s="4"/>
      <c r="U227" s="4"/>
      <c r="V227" s="4"/>
      <c r="W227" s="4"/>
      <c r="X227" s="4"/>
      <c r="Y227" s="4"/>
      <c r="Z227" s="4"/>
      <c r="AA227" s="4"/>
      <c r="AB227" s="4"/>
      <c r="AC227" s="4"/>
      <c r="AD227" s="4"/>
      <c r="AE227" s="4"/>
      <c r="AF227" s="4"/>
      <c r="AG227" s="4"/>
    </row>
    <row r="228">
      <c r="A228" s="4"/>
      <c r="B228" s="112" t="str">
        <f>if(A228="","",SUMIFS(Agent!$F:$F,Agent!$C:$C,B$1,Agent!$A:$A,$A228))</f>
        <v/>
      </c>
      <c r="C228" s="112" t="str">
        <f>if(A228="","", SUMIFS(Agent!$G:$G,Agent!$C:$C,C$1,Agent!$A:$A,$A228))</f>
        <v/>
      </c>
      <c r="D228" s="113" t="str">
        <f t="shared" si="4"/>
        <v/>
      </c>
      <c r="E228" s="107" t="str">
        <f>if($A228="","",SUMIFS(Agent!$F:$F,Agent!$C:$C,E$1,Agent!$A:$A,$A228))</f>
        <v/>
      </c>
      <c r="F228" s="107" t="str">
        <f>if($A228="","", SUMIFS(Agent!$G:$G,Agent!$C:$C,F$1,Agent!$A:$A,$A228))</f>
        <v/>
      </c>
      <c r="G228" s="108" t="str">
        <f t="shared" si="2"/>
        <v/>
      </c>
      <c r="H228" s="107" t="str">
        <f>if($A228="","",SUMIFS(Agent!$F:$F,Agent!$C:$C,H$1,Agent!$A:$A,$A228))</f>
        <v/>
      </c>
      <c r="I228" s="107" t="str">
        <f>if($A228="","", SUMIFS(Agent!$G:$G,Agent!$C:$C,I$1,Agent!$A:$A,$A228))</f>
        <v/>
      </c>
      <c r="J228" s="108" t="str">
        <f t="shared" si="3"/>
        <v/>
      </c>
      <c r="K228" s="44"/>
      <c r="L228" s="44"/>
      <c r="M228" s="44"/>
      <c r="N228" s="44"/>
      <c r="O228" s="4"/>
      <c r="P228" s="4"/>
      <c r="Q228" s="4"/>
      <c r="R228" s="4"/>
      <c r="S228" s="4"/>
      <c r="T228" s="4"/>
      <c r="U228" s="4"/>
      <c r="V228" s="4"/>
      <c r="W228" s="4"/>
      <c r="X228" s="4"/>
      <c r="Y228" s="4"/>
      <c r="Z228" s="4"/>
      <c r="AA228" s="4"/>
      <c r="AB228" s="4"/>
      <c r="AC228" s="4"/>
      <c r="AD228" s="4"/>
      <c r="AE228" s="4"/>
      <c r="AF228" s="4"/>
      <c r="AG228" s="4"/>
    </row>
    <row r="229">
      <c r="A229" s="4"/>
      <c r="B229" s="112" t="str">
        <f>if(A229="","",SUMIFS(Agent!$F:$F,Agent!$C:$C,B$1,Agent!$A:$A,$A229))</f>
        <v/>
      </c>
      <c r="C229" s="112" t="str">
        <f>if(A229="","", SUMIFS(Agent!$G:$G,Agent!$C:$C,C$1,Agent!$A:$A,$A229))</f>
        <v/>
      </c>
      <c r="D229" s="113" t="str">
        <f t="shared" si="4"/>
        <v/>
      </c>
      <c r="E229" s="107" t="str">
        <f>if($A229="","",SUMIFS(Agent!$F:$F,Agent!$C:$C,E$1,Agent!$A:$A,$A229))</f>
        <v/>
      </c>
      <c r="F229" s="107" t="str">
        <f>if($A229="","", SUMIFS(Agent!$G:$G,Agent!$C:$C,F$1,Agent!$A:$A,$A229))</f>
        <v/>
      </c>
      <c r="G229" s="108" t="str">
        <f t="shared" si="2"/>
        <v/>
      </c>
      <c r="H229" s="107" t="str">
        <f>if($A229="","",SUMIFS(Agent!$F:$F,Agent!$C:$C,H$1,Agent!$A:$A,$A229))</f>
        <v/>
      </c>
      <c r="I229" s="107" t="str">
        <f>if($A229="","", SUMIFS(Agent!$G:$G,Agent!$C:$C,I$1,Agent!$A:$A,$A229))</f>
        <v/>
      </c>
      <c r="J229" s="108" t="str">
        <f t="shared" si="3"/>
        <v/>
      </c>
      <c r="K229" s="44"/>
      <c r="L229" s="44"/>
      <c r="M229" s="44"/>
      <c r="N229" s="44"/>
      <c r="O229" s="4"/>
      <c r="P229" s="4"/>
      <c r="Q229" s="4"/>
      <c r="R229" s="4"/>
      <c r="S229" s="4"/>
      <c r="T229" s="4"/>
      <c r="U229" s="4"/>
      <c r="V229" s="4"/>
      <c r="W229" s="4"/>
      <c r="X229" s="4"/>
      <c r="Y229" s="4"/>
      <c r="Z229" s="4"/>
      <c r="AA229" s="4"/>
      <c r="AB229" s="4"/>
      <c r="AC229" s="4"/>
      <c r="AD229" s="4"/>
      <c r="AE229" s="4"/>
      <c r="AF229" s="4"/>
      <c r="AG229" s="4"/>
    </row>
    <row r="230">
      <c r="A230" s="4"/>
      <c r="B230" s="112" t="str">
        <f>if(A230="","",SUMIFS(Agent!$F:$F,Agent!$C:$C,B$1,Agent!$A:$A,$A230))</f>
        <v/>
      </c>
      <c r="C230" s="112" t="str">
        <f>if(A230="","", SUMIFS(Agent!$G:$G,Agent!$C:$C,C$1,Agent!$A:$A,$A230))</f>
        <v/>
      </c>
      <c r="D230" s="113" t="str">
        <f t="shared" si="4"/>
        <v/>
      </c>
      <c r="E230" s="107" t="str">
        <f>if($A230="","",SUMIFS(Agent!$F:$F,Agent!$C:$C,E$1,Agent!$A:$A,$A230))</f>
        <v/>
      </c>
      <c r="F230" s="107" t="str">
        <f>if($A230="","", SUMIFS(Agent!$G:$G,Agent!$C:$C,F$1,Agent!$A:$A,$A230))</f>
        <v/>
      </c>
      <c r="G230" s="108" t="str">
        <f t="shared" si="2"/>
        <v/>
      </c>
      <c r="H230" s="107" t="str">
        <f>if($A230="","",SUMIFS(Agent!$F:$F,Agent!$C:$C,H$1,Agent!$A:$A,$A230))</f>
        <v/>
      </c>
      <c r="I230" s="107" t="str">
        <f>if($A230="","", SUMIFS(Agent!$G:$G,Agent!$C:$C,I$1,Agent!$A:$A,$A230))</f>
        <v/>
      </c>
      <c r="J230" s="108" t="str">
        <f t="shared" si="3"/>
        <v/>
      </c>
      <c r="K230" s="44"/>
      <c r="L230" s="44"/>
      <c r="M230" s="44"/>
      <c r="N230" s="44"/>
      <c r="O230" s="4"/>
      <c r="P230" s="4"/>
      <c r="Q230" s="4"/>
      <c r="R230" s="4"/>
      <c r="S230" s="4"/>
      <c r="T230" s="4"/>
      <c r="U230" s="4"/>
      <c r="V230" s="4"/>
      <c r="W230" s="4"/>
      <c r="X230" s="4"/>
      <c r="Y230" s="4"/>
      <c r="Z230" s="4"/>
      <c r="AA230" s="4"/>
      <c r="AB230" s="4"/>
      <c r="AC230" s="4"/>
      <c r="AD230" s="4"/>
      <c r="AE230" s="4"/>
      <c r="AF230" s="4"/>
      <c r="AG230" s="4"/>
    </row>
    <row r="231">
      <c r="A231" s="4"/>
      <c r="B231" s="112" t="str">
        <f>if(A231="","",SUMIFS(Agent!$F:$F,Agent!$C:$C,B$1,Agent!$A:$A,$A231))</f>
        <v/>
      </c>
      <c r="C231" s="112" t="str">
        <f>if(A231="","", SUMIFS(Agent!$G:$G,Agent!$C:$C,C$1,Agent!$A:$A,$A231))</f>
        <v/>
      </c>
      <c r="D231" s="113" t="str">
        <f t="shared" si="4"/>
        <v/>
      </c>
      <c r="E231" s="107" t="str">
        <f>if($A231="","",SUMIFS(Agent!$F:$F,Agent!$C:$C,E$1,Agent!$A:$A,$A231))</f>
        <v/>
      </c>
      <c r="F231" s="107" t="str">
        <f>if($A231="","", SUMIFS(Agent!$G:$G,Agent!$C:$C,F$1,Agent!$A:$A,$A231))</f>
        <v/>
      </c>
      <c r="G231" s="108" t="str">
        <f t="shared" si="2"/>
        <v/>
      </c>
      <c r="H231" s="107" t="str">
        <f>if($A231="","",SUMIFS(Agent!$F:$F,Agent!$C:$C,H$1,Agent!$A:$A,$A231))</f>
        <v/>
      </c>
      <c r="I231" s="107" t="str">
        <f>if($A231="","", SUMIFS(Agent!$G:$G,Agent!$C:$C,I$1,Agent!$A:$A,$A231))</f>
        <v/>
      </c>
      <c r="J231" s="108" t="str">
        <f t="shared" si="3"/>
        <v/>
      </c>
      <c r="K231" s="44"/>
      <c r="L231" s="44"/>
      <c r="M231" s="44"/>
      <c r="N231" s="44"/>
      <c r="O231" s="4"/>
      <c r="P231" s="4"/>
      <c r="Q231" s="4"/>
      <c r="R231" s="4"/>
      <c r="S231" s="4"/>
      <c r="T231" s="4"/>
      <c r="U231" s="4"/>
      <c r="V231" s="4"/>
      <c r="W231" s="4"/>
      <c r="X231" s="4"/>
      <c r="Y231" s="4"/>
      <c r="Z231" s="4"/>
      <c r="AA231" s="4"/>
      <c r="AB231" s="4"/>
      <c r="AC231" s="4"/>
      <c r="AD231" s="4"/>
      <c r="AE231" s="4"/>
      <c r="AF231" s="4"/>
      <c r="AG231" s="4"/>
    </row>
    <row r="232">
      <c r="A232" s="4"/>
      <c r="B232" s="112" t="str">
        <f>if(A232="","",SUMIFS(Agent!$F:$F,Agent!$C:$C,B$1,Agent!$A:$A,$A232))</f>
        <v/>
      </c>
      <c r="C232" s="112" t="str">
        <f>if(A232="","", SUMIFS(Agent!$G:$G,Agent!$C:$C,C$1,Agent!$A:$A,$A232))</f>
        <v/>
      </c>
      <c r="D232" s="113" t="str">
        <f t="shared" si="4"/>
        <v/>
      </c>
      <c r="E232" s="107" t="str">
        <f>if($A232="","",SUMIFS(Agent!$F:$F,Agent!$C:$C,E$1,Agent!$A:$A,$A232))</f>
        <v/>
      </c>
      <c r="F232" s="107" t="str">
        <f>if($A232="","", SUMIFS(Agent!$G:$G,Agent!$C:$C,F$1,Agent!$A:$A,$A232))</f>
        <v/>
      </c>
      <c r="G232" s="108" t="str">
        <f t="shared" si="2"/>
        <v/>
      </c>
      <c r="H232" s="107" t="str">
        <f>if($A232="","",SUMIFS(Agent!$F:$F,Agent!$C:$C,H$1,Agent!$A:$A,$A232))</f>
        <v/>
      </c>
      <c r="I232" s="107" t="str">
        <f>if($A232="","", SUMIFS(Agent!$G:$G,Agent!$C:$C,I$1,Agent!$A:$A,$A232))</f>
        <v/>
      </c>
      <c r="J232" s="108" t="str">
        <f t="shared" si="3"/>
        <v/>
      </c>
      <c r="K232" s="44"/>
      <c r="L232" s="44"/>
      <c r="M232" s="44"/>
      <c r="N232" s="44"/>
      <c r="O232" s="4"/>
      <c r="P232" s="4"/>
      <c r="Q232" s="4"/>
      <c r="R232" s="4"/>
      <c r="S232" s="4"/>
      <c r="T232" s="4"/>
      <c r="U232" s="4"/>
      <c r="V232" s="4"/>
      <c r="W232" s="4"/>
      <c r="X232" s="4"/>
      <c r="Y232" s="4"/>
      <c r="Z232" s="4"/>
      <c r="AA232" s="4"/>
      <c r="AB232" s="4"/>
      <c r="AC232" s="4"/>
      <c r="AD232" s="4"/>
      <c r="AE232" s="4"/>
      <c r="AF232" s="4"/>
      <c r="AG232" s="4"/>
    </row>
    <row r="233">
      <c r="A233" s="4"/>
      <c r="B233" s="112" t="str">
        <f>if(A233="","",SUMIFS(Agent!$F:$F,Agent!$C:$C,B$1,Agent!$A:$A,$A233))</f>
        <v/>
      </c>
      <c r="C233" s="112" t="str">
        <f>if(A233="","", SUMIFS(Agent!$G:$G,Agent!$C:$C,C$1,Agent!$A:$A,$A233))</f>
        <v/>
      </c>
      <c r="D233" s="113" t="str">
        <f t="shared" si="4"/>
        <v/>
      </c>
      <c r="E233" s="107" t="str">
        <f>if($A233="","",SUMIFS(Agent!$F:$F,Agent!$C:$C,E$1,Agent!$A:$A,$A233))</f>
        <v/>
      </c>
      <c r="F233" s="107" t="str">
        <f>if($A233="","", SUMIFS(Agent!$G:$G,Agent!$C:$C,F$1,Agent!$A:$A,$A233))</f>
        <v/>
      </c>
      <c r="G233" s="108" t="str">
        <f t="shared" si="2"/>
        <v/>
      </c>
      <c r="H233" s="107" t="str">
        <f>if($A233="","",SUMIFS(Agent!$F:$F,Agent!$C:$C,H$1,Agent!$A:$A,$A233))</f>
        <v/>
      </c>
      <c r="I233" s="107" t="str">
        <f>if($A233="","", SUMIFS(Agent!$G:$G,Agent!$C:$C,I$1,Agent!$A:$A,$A233))</f>
        <v/>
      </c>
      <c r="J233" s="108" t="str">
        <f t="shared" si="3"/>
        <v/>
      </c>
      <c r="K233" s="44"/>
      <c r="L233" s="44"/>
      <c r="M233" s="44"/>
      <c r="N233" s="44"/>
      <c r="O233" s="4"/>
      <c r="P233" s="4"/>
      <c r="Q233" s="4"/>
      <c r="R233" s="4"/>
      <c r="S233" s="4"/>
      <c r="T233" s="4"/>
      <c r="U233" s="4"/>
      <c r="V233" s="4"/>
      <c r="W233" s="4"/>
      <c r="X233" s="4"/>
      <c r="Y233" s="4"/>
      <c r="Z233" s="4"/>
      <c r="AA233" s="4"/>
      <c r="AB233" s="4"/>
      <c r="AC233" s="4"/>
      <c r="AD233" s="4"/>
      <c r="AE233" s="4"/>
      <c r="AF233" s="4"/>
      <c r="AG233" s="4"/>
    </row>
    <row r="234">
      <c r="A234" s="4"/>
      <c r="B234" s="112" t="str">
        <f>if(A234="","",SUMIFS(Agent!$F:$F,Agent!$C:$C,B$1,Agent!$A:$A,$A234))</f>
        <v/>
      </c>
      <c r="C234" s="112" t="str">
        <f>if(A234="","", SUMIFS(Agent!$G:$G,Agent!$C:$C,C$1,Agent!$A:$A,$A234))</f>
        <v/>
      </c>
      <c r="D234" s="113" t="str">
        <f t="shared" si="4"/>
        <v/>
      </c>
      <c r="E234" s="107" t="str">
        <f>if($A234="","",SUMIFS(Agent!$F:$F,Agent!$C:$C,E$1,Agent!$A:$A,$A234))</f>
        <v/>
      </c>
      <c r="F234" s="107" t="str">
        <f>if($A234="","", SUMIFS(Agent!$G:$G,Agent!$C:$C,F$1,Agent!$A:$A,$A234))</f>
        <v/>
      </c>
      <c r="G234" s="108" t="str">
        <f t="shared" si="2"/>
        <v/>
      </c>
      <c r="H234" s="107" t="str">
        <f>if($A234="","",SUMIFS(Agent!$F:$F,Agent!$C:$C,H$1,Agent!$A:$A,$A234))</f>
        <v/>
      </c>
      <c r="I234" s="107" t="str">
        <f>if($A234="","", SUMIFS(Agent!$G:$G,Agent!$C:$C,I$1,Agent!$A:$A,$A234))</f>
        <v/>
      </c>
      <c r="J234" s="108" t="str">
        <f t="shared" si="3"/>
        <v/>
      </c>
      <c r="K234" s="44"/>
      <c r="L234" s="44"/>
      <c r="M234" s="44"/>
      <c r="N234" s="44"/>
      <c r="O234" s="4"/>
      <c r="P234" s="4"/>
      <c r="Q234" s="4"/>
      <c r="R234" s="4"/>
      <c r="S234" s="4"/>
      <c r="T234" s="4"/>
      <c r="U234" s="4"/>
      <c r="V234" s="4"/>
      <c r="W234" s="4"/>
      <c r="X234" s="4"/>
      <c r="Y234" s="4"/>
      <c r="Z234" s="4"/>
      <c r="AA234" s="4"/>
      <c r="AB234" s="4"/>
      <c r="AC234" s="4"/>
      <c r="AD234" s="4"/>
      <c r="AE234" s="4"/>
      <c r="AF234" s="4"/>
      <c r="AG234" s="4"/>
    </row>
    <row r="235">
      <c r="A235" s="4"/>
      <c r="B235" s="112" t="str">
        <f>if(A235="","",SUMIFS(Agent!$F:$F,Agent!$C:$C,B$1,Agent!$A:$A,$A235))</f>
        <v/>
      </c>
      <c r="C235" s="112" t="str">
        <f>if(A235="","", SUMIFS(Agent!$G:$G,Agent!$C:$C,C$1,Agent!$A:$A,$A235))</f>
        <v/>
      </c>
      <c r="D235" s="113" t="str">
        <f t="shared" si="4"/>
        <v/>
      </c>
      <c r="E235" s="107" t="str">
        <f>if($A235="","",SUMIFS(Agent!$F:$F,Agent!$C:$C,E$1,Agent!$A:$A,$A235))</f>
        <v/>
      </c>
      <c r="F235" s="107" t="str">
        <f>if($A235="","", SUMIFS(Agent!$G:$G,Agent!$C:$C,F$1,Agent!$A:$A,$A235))</f>
        <v/>
      </c>
      <c r="G235" s="108" t="str">
        <f t="shared" si="2"/>
        <v/>
      </c>
      <c r="H235" s="107" t="str">
        <f>if($A235="","",SUMIFS(Agent!$F:$F,Agent!$C:$C,H$1,Agent!$A:$A,$A235))</f>
        <v/>
      </c>
      <c r="I235" s="107" t="str">
        <f>if($A235="","", SUMIFS(Agent!$G:$G,Agent!$C:$C,I$1,Agent!$A:$A,$A235))</f>
        <v/>
      </c>
      <c r="J235" s="108" t="str">
        <f t="shared" si="3"/>
        <v/>
      </c>
      <c r="K235" s="44"/>
      <c r="L235" s="44"/>
      <c r="M235" s="44"/>
      <c r="N235" s="44"/>
      <c r="O235" s="4"/>
      <c r="P235" s="4"/>
      <c r="Q235" s="4"/>
      <c r="R235" s="4"/>
      <c r="S235" s="4"/>
      <c r="T235" s="4"/>
      <c r="U235" s="4"/>
      <c r="V235" s="4"/>
      <c r="W235" s="4"/>
      <c r="X235" s="4"/>
      <c r="Y235" s="4"/>
      <c r="Z235" s="4"/>
      <c r="AA235" s="4"/>
      <c r="AB235" s="4"/>
      <c r="AC235" s="4"/>
      <c r="AD235" s="4"/>
      <c r="AE235" s="4"/>
      <c r="AF235" s="4"/>
      <c r="AG235" s="4"/>
    </row>
    <row r="236">
      <c r="A236" s="4"/>
      <c r="B236" s="112" t="str">
        <f>if(A236="","",SUMIFS(Agent!$F:$F,Agent!$C:$C,B$1,Agent!$A:$A,$A236))</f>
        <v/>
      </c>
      <c r="C236" s="112" t="str">
        <f>if(A236="","", SUMIFS(Agent!$G:$G,Agent!$C:$C,C$1,Agent!$A:$A,$A236))</f>
        <v/>
      </c>
      <c r="D236" s="113" t="str">
        <f t="shared" si="4"/>
        <v/>
      </c>
      <c r="E236" s="107" t="str">
        <f>if($A236="","",SUMIFS(Agent!$F:$F,Agent!$C:$C,E$1,Agent!$A:$A,$A236))</f>
        <v/>
      </c>
      <c r="F236" s="107" t="str">
        <f>if($A236="","", SUMIFS(Agent!$G:$G,Agent!$C:$C,F$1,Agent!$A:$A,$A236))</f>
        <v/>
      </c>
      <c r="G236" s="108" t="str">
        <f t="shared" si="2"/>
        <v/>
      </c>
      <c r="H236" s="107" t="str">
        <f>if($A236="","",SUMIFS(Agent!$F:$F,Agent!$C:$C,H$1,Agent!$A:$A,$A236))</f>
        <v/>
      </c>
      <c r="I236" s="107" t="str">
        <f>if($A236="","", SUMIFS(Agent!$G:$G,Agent!$C:$C,I$1,Agent!$A:$A,$A236))</f>
        <v/>
      </c>
      <c r="J236" s="108" t="str">
        <f t="shared" si="3"/>
        <v/>
      </c>
      <c r="K236" s="44"/>
      <c r="L236" s="44"/>
      <c r="M236" s="44"/>
      <c r="N236" s="44"/>
      <c r="O236" s="4"/>
      <c r="P236" s="4"/>
      <c r="Q236" s="4"/>
      <c r="R236" s="4"/>
      <c r="S236" s="4"/>
      <c r="T236" s="4"/>
      <c r="U236" s="4"/>
      <c r="V236" s="4"/>
      <c r="W236" s="4"/>
      <c r="X236" s="4"/>
      <c r="Y236" s="4"/>
      <c r="Z236" s="4"/>
      <c r="AA236" s="4"/>
      <c r="AB236" s="4"/>
      <c r="AC236" s="4"/>
      <c r="AD236" s="4"/>
      <c r="AE236" s="4"/>
      <c r="AF236" s="4"/>
      <c r="AG236" s="4"/>
    </row>
    <row r="237">
      <c r="A237" s="4"/>
      <c r="B237" s="112" t="str">
        <f>if(A237="","",SUMIFS(Agent!$F:$F,Agent!$C:$C,B$1,Agent!$A:$A,$A237))</f>
        <v/>
      </c>
      <c r="C237" s="112" t="str">
        <f>if(A237="","", SUMIFS(Agent!$G:$G,Agent!$C:$C,C$1,Agent!$A:$A,$A237))</f>
        <v/>
      </c>
      <c r="D237" s="113" t="str">
        <f t="shared" si="4"/>
        <v/>
      </c>
      <c r="E237" s="107" t="str">
        <f>if($A237="","",SUMIFS(Agent!$F:$F,Agent!$C:$C,E$1,Agent!$A:$A,$A237))</f>
        <v/>
      </c>
      <c r="F237" s="107" t="str">
        <f>if($A237="","", SUMIFS(Agent!$G:$G,Agent!$C:$C,F$1,Agent!$A:$A,$A237))</f>
        <v/>
      </c>
      <c r="G237" s="108" t="str">
        <f t="shared" si="2"/>
        <v/>
      </c>
      <c r="H237" s="107" t="str">
        <f>if($A237="","",SUMIFS(Agent!$F:$F,Agent!$C:$C,H$1,Agent!$A:$A,$A237))</f>
        <v/>
      </c>
      <c r="I237" s="107" t="str">
        <f>if($A237="","", SUMIFS(Agent!$G:$G,Agent!$C:$C,I$1,Agent!$A:$A,$A237))</f>
        <v/>
      </c>
      <c r="J237" s="108" t="str">
        <f t="shared" si="3"/>
        <v/>
      </c>
      <c r="K237" s="44"/>
      <c r="L237" s="44"/>
      <c r="M237" s="44"/>
      <c r="N237" s="44"/>
      <c r="O237" s="4"/>
      <c r="P237" s="4"/>
      <c r="Q237" s="4"/>
      <c r="R237" s="4"/>
      <c r="S237" s="4"/>
      <c r="T237" s="4"/>
      <c r="U237" s="4"/>
      <c r="V237" s="4"/>
      <c r="W237" s="4"/>
      <c r="X237" s="4"/>
      <c r="Y237" s="4"/>
      <c r="Z237" s="4"/>
      <c r="AA237" s="4"/>
      <c r="AB237" s="4"/>
      <c r="AC237" s="4"/>
      <c r="AD237" s="4"/>
      <c r="AE237" s="4"/>
      <c r="AF237" s="4"/>
      <c r="AG237" s="4"/>
    </row>
    <row r="238">
      <c r="A238" s="4"/>
      <c r="B238" s="112" t="str">
        <f>if(A238="","",SUMIFS(Agent!$F:$F,Agent!$C:$C,B$1,Agent!$A:$A,$A238))</f>
        <v/>
      </c>
      <c r="C238" s="112" t="str">
        <f>if(A238="","", SUMIFS(Agent!$G:$G,Agent!$C:$C,C$1,Agent!$A:$A,$A238))</f>
        <v/>
      </c>
      <c r="D238" s="113" t="str">
        <f t="shared" si="4"/>
        <v/>
      </c>
      <c r="E238" s="107" t="str">
        <f>if($A238="","",SUMIFS(Agent!$F:$F,Agent!$C:$C,E$1,Agent!$A:$A,$A238))</f>
        <v/>
      </c>
      <c r="F238" s="107" t="str">
        <f>if($A238="","", SUMIFS(Agent!$G:$G,Agent!$C:$C,F$1,Agent!$A:$A,$A238))</f>
        <v/>
      </c>
      <c r="G238" s="108" t="str">
        <f t="shared" si="2"/>
        <v/>
      </c>
      <c r="H238" s="107" t="str">
        <f>if($A238="","",SUMIFS(Agent!$F:$F,Agent!$C:$C,H$1,Agent!$A:$A,$A238))</f>
        <v/>
      </c>
      <c r="I238" s="107" t="str">
        <f>if($A238="","", SUMIFS(Agent!$G:$G,Agent!$C:$C,I$1,Agent!$A:$A,$A238))</f>
        <v/>
      </c>
      <c r="J238" s="108" t="str">
        <f t="shared" si="3"/>
        <v/>
      </c>
      <c r="K238" s="44"/>
      <c r="L238" s="44"/>
      <c r="M238" s="44"/>
      <c r="N238" s="44"/>
      <c r="O238" s="4"/>
      <c r="P238" s="4"/>
      <c r="Q238" s="4"/>
      <c r="R238" s="4"/>
      <c r="S238" s="4"/>
      <c r="T238" s="4"/>
      <c r="U238" s="4"/>
      <c r="V238" s="4"/>
      <c r="W238" s="4"/>
      <c r="X238" s="4"/>
      <c r="Y238" s="4"/>
      <c r="Z238" s="4"/>
      <c r="AA238" s="4"/>
      <c r="AB238" s="4"/>
      <c r="AC238" s="4"/>
      <c r="AD238" s="4"/>
      <c r="AE238" s="4"/>
      <c r="AF238" s="4"/>
      <c r="AG238" s="4"/>
    </row>
    <row r="239">
      <c r="A239" s="4"/>
      <c r="B239" s="112" t="str">
        <f>if(A239="","",SUMIFS(Agent!$F:$F,Agent!$C:$C,B$1,Agent!$A:$A,$A239))</f>
        <v/>
      </c>
      <c r="C239" s="112" t="str">
        <f>if(A239="","", SUMIFS(Agent!$G:$G,Agent!$C:$C,C$1,Agent!$A:$A,$A239))</f>
        <v/>
      </c>
      <c r="D239" s="113" t="str">
        <f t="shared" si="4"/>
        <v/>
      </c>
      <c r="E239" s="107" t="str">
        <f>if($A239="","",SUMIFS(Agent!$F:$F,Agent!$C:$C,E$1,Agent!$A:$A,$A239))</f>
        <v/>
      </c>
      <c r="F239" s="107" t="str">
        <f>if($A239="","", SUMIFS(Agent!$G:$G,Agent!$C:$C,F$1,Agent!$A:$A,$A239))</f>
        <v/>
      </c>
      <c r="G239" s="108" t="str">
        <f t="shared" si="2"/>
        <v/>
      </c>
      <c r="H239" s="107" t="str">
        <f>if($A239="","",SUMIFS(Agent!$F:$F,Agent!$C:$C,H$1,Agent!$A:$A,$A239))</f>
        <v/>
      </c>
      <c r="I239" s="107" t="str">
        <f>if($A239="","", SUMIFS(Agent!$G:$G,Agent!$C:$C,I$1,Agent!$A:$A,$A239))</f>
        <v/>
      </c>
      <c r="J239" s="108" t="str">
        <f t="shared" si="3"/>
        <v/>
      </c>
      <c r="K239" s="44"/>
      <c r="L239" s="44"/>
      <c r="M239" s="44"/>
      <c r="N239" s="44"/>
      <c r="O239" s="4"/>
      <c r="P239" s="4"/>
      <c r="Q239" s="4"/>
      <c r="R239" s="4"/>
      <c r="S239" s="4"/>
      <c r="T239" s="4"/>
      <c r="U239" s="4"/>
      <c r="V239" s="4"/>
      <c r="W239" s="4"/>
      <c r="X239" s="4"/>
      <c r="Y239" s="4"/>
      <c r="Z239" s="4"/>
      <c r="AA239" s="4"/>
      <c r="AB239" s="4"/>
      <c r="AC239" s="4"/>
      <c r="AD239" s="4"/>
      <c r="AE239" s="4"/>
      <c r="AF239" s="4"/>
      <c r="AG239" s="4"/>
    </row>
    <row r="240">
      <c r="A240" s="4"/>
      <c r="B240" s="112" t="str">
        <f>if(A240="","",SUMIFS(Agent!$F:$F,Agent!$C:$C,B$1,Agent!$A:$A,$A240))</f>
        <v/>
      </c>
      <c r="C240" s="112" t="str">
        <f>if(A240="","", SUMIFS(Agent!$G:$G,Agent!$C:$C,C$1,Agent!$A:$A,$A240))</f>
        <v/>
      </c>
      <c r="D240" s="113" t="str">
        <f t="shared" si="4"/>
        <v/>
      </c>
      <c r="E240" s="107" t="str">
        <f>if($A240="","",SUMIFS(Agent!$F:$F,Agent!$C:$C,E$1,Agent!$A:$A,$A240))</f>
        <v/>
      </c>
      <c r="F240" s="107" t="str">
        <f>if($A240="","", SUMIFS(Agent!$G:$G,Agent!$C:$C,F$1,Agent!$A:$A,$A240))</f>
        <v/>
      </c>
      <c r="G240" s="108" t="str">
        <f t="shared" si="2"/>
        <v/>
      </c>
      <c r="H240" s="107" t="str">
        <f>if($A240="","",SUMIFS(Agent!$F:$F,Agent!$C:$C,H$1,Agent!$A:$A,$A240))</f>
        <v/>
      </c>
      <c r="I240" s="107" t="str">
        <f>if($A240="","", SUMIFS(Agent!$G:$G,Agent!$C:$C,I$1,Agent!$A:$A,$A240))</f>
        <v/>
      </c>
      <c r="J240" s="108" t="str">
        <f t="shared" si="3"/>
        <v/>
      </c>
      <c r="K240" s="44"/>
      <c r="L240" s="44"/>
      <c r="M240" s="44"/>
      <c r="N240" s="44"/>
      <c r="O240" s="4"/>
      <c r="P240" s="4"/>
      <c r="Q240" s="4"/>
      <c r="R240" s="4"/>
      <c r="S240" s="4"/>
      <c r="T240" s="4"/>
      <c r="U240" s="4"/>
      <c r="V240" s="4"/>
      <c r="W240" s="4"/>
      <c r="X240" s="4"/>
      <c r="Y240" s="4"/>
      <c r="Z240" s="4"/>
      <c r="AA240" s="4"/>
      <c r="AB240" s="4"/>
      <c r="AC240" s="4"/>
      <c r="AD240" s="4"/>
      <c r="AE240" s="4"/>
      <c r="AF240" s="4"/>
      <c r="AG240" s="4"/>
    </row>
    <row r="241">
      <c r="A241" s="4"/>
      <c r="B241" s="112" t="str">
        <f>if(A241="","",SUMIFS(Agent!$F:$F,Agent!$C:$C,B$1,Agent!$A:$A,$A241))</f>
        <v/>
      </c>
      <c r="C241" s="112" t="str">
        <f>if(A241="","", SUMIFS(Agent!$G:$G,Agent!$C:$C,C$1,Agent!$A:$A,$A241))</f>
        <v/>
      </c>
      <c r="D241" s="113" t="str">
        <f t="shared" si="4"/>
        <v/>
      </c>
      <c r="E241" s="107" t="str">
        <f>if($A241="","",SUMIFS(Agent!$F:$F,Agent!$C:$C,E$1,Agent!$A:$A,$A241))</f>
        <v/>
      </c>
      <c r="F241" s="107" t="str">
        <f>if($A241="","", SUMIFS(Agent!$G:$G,Agent!$C:$C,F$1,Agent!$A:$A,$A241))</f>
        <v/>
      </c>
      <c r="G241" s="108" t="str">
        <f t="shared" si="2"/>
        <v/>
      </c>
      <c r="H241" s="107" t="str">
        <f>if($A241="","",SUMIFS(Agent!$F:$F,Agent!$C:$C,H$1,Agent!$A:$A,$A241))</f>
        <v/>
      </c>
      <c r="I241" s="107" t="str">
        <f>if($A241="","", SUMIFS(Agent!$G:$G,Agent!$C:$C,I$1,Agent!$A:$A,$A241))</f>
        <v/>
      </c>
      <c r="J241" s="108" t="str">
        <f t="shared" si="3"/>
        <v/>
      </c>
      <c r="K241" s="44"/>
      <c r="L241" s="44"/>
      <c r="M241" s="44"/>
      <c r="N241" s="44"/>
      <c r="O241" s="4"/>
      <c r="P241" s="4"/>
      <c r="Q241" s="4"/>
      <c r="R241" s="4"/>
      <c r="S241" s="4"/>
      <c r="T241" s="4"/>
      <c r="U241" s="4"/>
      <c r="V241" s="4"/>
      <c r="W241" s="4"/>
      <c r="X241" s="4"/>
      <c r="Y241" s="4"/>
      <c r="Z241" s="4"/>
      <c r="AA241" s="4"/>
      <c r="AB241" s="4"/>
      <c r="AC241" s="4"/>
      <c r="AD241" s="4"/>
      <c r="AE241" s="4"/>
      <c r="AF241" s="4"/>
      <c r="AG241" s="4"/>
    </row>
    <row r="242">
      <c r="A242" s="4"/>
      <c r="B242" s="112" t="str">
        <f>if(A242="","",SUMIFS(Agent!$F:$F,Agent!$C:$C,B$1,Agent!$A:$A,$A242))</f>
        <v/>
      </c>
      <c r="C242" s="112" t="str">
        <f>if(A242="","", SUMIFS(Agent!$G:$G,Agent!$C:$C,C$1,Agent!$A:$A,$A242))</f>
        <v/>
      </c>
      <c r="D242" s="113" t="str">
        <f t="shared" si="4"/>
        <v/>
      </c>
      <c r="E242" s="107" t="str">
        <f>if($A242="","",SUMIFS(Agent!$F:$F,Agent!$C:$C,E$1,Agent!$A:$A,$A242))</f>
        <v/>
      </c>
      <c r="F242" s="107" t="str">
        <f>if($A242="","", SUMIFS(Agent!$G:$G,Agent!$C:$C,F$1,Agent!$A:$A,$A242))</f>
        <v/>
      </c>
      <c r="G242" s="108" t="str">
        <f t="shared" si="2"/>
        <v/>
      </c>
      <c r="H242" s="107" t="str">
        <f>if($A242="","",SUMIFS(Agent!$F:$F,Agent!$C:$C,H$1,Agent!$A:$A,$A242))</f>
        <v/>
      </c>
      <c r="I242" s="107" t="str">
        <f>if($A242="","", SUMIFS(Agent!$G:$G,Agent!$C:$C,I$1,Agent!$A:$A,$A242))</f>
        <v/>
      </c>
      <c r="J242" s="108" t="str">
        <f t="shared" si="3"/>
        <v/>
      </c>
      <c r="K242" s="44"/>
      <c r="L242" s="44"/>
      <c r="M242" s="44"/>
      <c r="N242" s="44"/>
      <c r="O242" s="4"/>
      <c r="P242" s="4"/>
      <c r="Q242" s="4"/>
      <c r="R242" s="4"/>
      <c r="S242" s="4"/>
      <c r="T242" s="4"/>
      <c r="U242" s="4"/>
      <c r="V242" s="4"/>
      <c r="W242" s="4"/>
      <c r="X242" s="4"/>
      <c r="Y242" s="4"/>
      <c r="Z242" s="4"/>
      <c r="AA242" s="4"/>
      <c r="AB242" s="4"/>
      <c r="AC242" s="4"/>
      <c r="AD242" s="4"/>
      <c r="AE242" s="4"/>
      <c r="AF242" s="4"/>
      <c r="AG242" s="4"/>
    </row>
    <row r="243">
      <c r="A243" s="4"/>
      <c r="B243" s="112" t="str">
        <f>if(A243="","",SUMIFS(Agent!$F:$F,Agent!$C:$C,B$1,Agent!$A:$A,$A243))</f>
        <v/>
      </c>
      <c r="C243" s="112" t="str">
        <f>if(A243="","", SUMIFS(Agent!$G:$G,Agent!$C:$C,C$1,Agent!$A:$A,$A243))</f>
        <v/>
      </c>
      <c r="D243" s="113" t="str">
        <f t="shared" si="4"/>
        <v/>
      </c>
      <c r="E243" s="107" t="str">
        <f>if($A243="","",SUMIFS(Agent!$F:$F,Agent!$C:$C,E$1,Agent!$A:$A,$A243))</f>
        <v/>
      </c>
      <c r="F243" s="107" t="str">
        <f>if($A243="","", SUMIFS(Agent!$G:$G,Agent!$C:$C,F$1,Agent!$A:$A,$A243))</f>
        <v/>
      </c>
      <c r="G243" s="108" t="str">
        <f t="shared" si="2"/>
        <v/>
      </c>
      <c r="H243" s="107" t="str">
        <f>if($A243="","",SUMIFS(Agent!$F:$F,Agent!$C:$C,H$1,Agent!$A:$A,$A243))</f>
        <v/>
      </c>
      <c r="I243" s="107" t="str">
        <f>if($A243="","", SUMIFS(Agent!$G:$G,Agent!$C:$C,I$1,Agent!$A:$A,$A243))</f>
        <v/>
      </c>
      <c r="J243" s="108" t="str">
        <f t="shared" si="3"/>
        <v/>
      </c>
      <c r="K243" s="44"/>
      <c r="L243" s="44"/>
      <c r="M243" s="44"/>
      <c r="N243" s="44"/>
      <c r="O243" s="4"/>
      <c r="P243" s="4"/>
      <c r="Q243" s="4"/>
      <c r="R243" s="4"/>
      <c r="S243" s="4"/>
      <c r="T243" s="4"/>
      <c r="U243" s="4"/>
      <c r="V243" s="4"/>
      <c r="W243" s="4"/>
      <c r="X243" s="4"/>
      <c r="Y243" s="4"/>
      <c r="Z243" s="4"/>
      <c r="AA243" s="4"/>
      <c r="AB243" s="4"/>
      <c r="AC243" s="4"/>
      <c r="AD243" s="4"/>
      <c r="AE243" s="4"/>
      <c r="AF243" s="4"/>
      <c r="AG243" s="4"/>
    </row>
    <row r="244">
      <c r="A244" s="4"/>
      <c r="B244" s="112" t="str">
        <f>if(A244="","",SUMIFS(Agent!$F:$F,Agent!$C:$C,B$1,Agent!$A:$A,$A244))</f>
        <v/>
      </c>
      <c r="C244" s="112" t="str">
        <f>if(A244="","", SUMIFS(Agent!$G:$G,Agent!$C:$C,C$1,Agent!$A:$A,$A244))</f>
        <v/>
      </c>
      <c r="D244" s="113" t="str">
        <f t="shared" si="4"/>
        <v/>
      </c>
      <c r="E244" s="107" t="str">
        <f>if($A244="","",SUMIFS(Agent!$F:$F,Agent!$C:$C,E$1,Agent!$A:$A,$A244))</f>
        <v/>
      </c>
      <c r="F244" s="107" t="str">
        <f>if($A244="","", SUMIFS(Agent!$G:$G,Agent!$C:$C,F$1,Agent!$A:$A,$A244))</f>
        <v/>
      </c>
      <c r="G244" s="108" t="str">
        <f t="shared" si="2"/>
        <v/>
      </c>
      <c r="H244" s="107" t="str">
        <f>if($A244="","",SUMIFS(Agent!$F:$F,Agent!$C:$C,H$1,Agent!$A:$A,$A244))</f>
        <v/>
      </c>
      <c r="I244" s="107" t="str">
        <f>if($A244="","", SUMIFS(Agent!$G:$G,Agent!$C:$C,I$1,Agent!$A:$A,$A244))</f>
        <v/>
      </c>
      <c r="J244" s="108" t="str">
        <f t="shared" si="3"/>
        <v/>
      </c>
      <c r="K244" s="44"/>
      <c r="L244" s="44"/>
      <c r="M244" s="44"/>
      <c r="N244" s="44"/>
      <c r="O244" s="4"/>
      <c r="P244" s="4"/>
      <c r="Q244" s="4"/>
      <c r="R244" s="4"/>
      <c r="S244" s="4"/>
      <c r="T244" s="4"/>
      <c r="U244" s="4"/>
      <c r="V244" s="4"/>
      <c r="W244" s="4"/>
      <c r="X244" s="4"/>
      <c r="Y244" s="4"/>
      <c r="Z244" s="4"/>
      <c r="AA244" s="4"/>
      <c r="AB244" s="4"/>
      <c r="AC244" s="4"/>
      <c r="AD244" s="4"/>
      <c r="AE244" s="4"/>
      <c r="AF244" s="4"/>
      <c r="AG244" s="4"/>
    </row>
    <row r="245">
      <c r="A245" s="4"/>
      <c r="B245" s="112" t="str">
        <f>if(A245="","",SUMIFS(Agent!$F:$F,Agent!$C:$C,B$1,Agent!$A:$A,$A245))</f>
        <v/>
      </c>
      <c r="C245" s="112" t="str">
        <f>if(A245="","", SUMIFS(Agent!$G:$G,Agent!$C:$C,C$1,Agent!$A:$A,$A245))</f>
        <v/>
      </c>
      <c r="D245" s="113" t="str">
        <f t="shared" si="4"/>
        <v/>
      </c>
      <c r="E245" s="107" t="str">
        <f>if($A245="","",SUMIFS(Agent!$F:$F,Agent!$C:$C,E$1,Agent!$A:$A,$A245))</f>
        <v/>
      </c>
      <c r="F245" s="107" t="str">
        <f>if($A245="","", SUMIFS(Agent!$G:$G,Agent!$C:$C,F$1,Agent!$A:$A,$A245))</f>
        <v/>
      </c>
      <c r="G245" s="108" t="str">
        <f t="shared" si="2"/>
        <v/>
      </c>
      <c r="H245" s="107" t="str">
        <f>if($A245="","",SUMIFS(Agent!$F:$F,Agent!$C:$C,H$1,Agent!$A:$A,$A245))</f>
        <v/>
      </c>
      <c r="I245" s="107" t="str">
        <f>if($A245="","", SUMIFS(Agent!$G:$G,Agent!$C:$C,I$1,Agent!$A:$A,$A245))</f>
        <v/>
      </c>
      <c r="J245" s="108" t="str">
        <f t="shared" si="3"/>
        <v/>
      </c>
      <c r="K245" s="44"/>
      <c r="L245" s="44"/>
      <c r="M245" s="44"/>
      <c r="N245" s="44"/>
      <c r="O245" s="4"/>
      <c r="P245" s="4"/>
      <c r="Q245" s="4"/>
      <c r="R245" s="4"/>
      <c r="S245" s="4"/>
      <c r="T245" s="4"/>
      <c r="U245" s="4"/>
      <c r="V245" s="4"/>
      <c r="W245" s="4"/>
      <c r="X245" s="4"/>
      <c r="Y245" s="4"/>
      <c r="Z245" s="4"/>
      <c r="AA245" s="4"/>
      <c r="AB245" s="4"/>
      <c r="AC245" s="4"/>
      <c r="AD245" s="4"/>
      <c r="AE245" s="4"/>
      <c r="AF245" s="4"/>
      <c r="AG245" s="4"/>
    </row>
    <row r="246">
      <c r="A246" s="4"/>
      <c r="B246" s="112" t="str">
        <f>if(A246="","",SUMIFS(Agent!$F:$F,Agent!$C:$C,B$1,Agent!$A:$A,$A246))</f>
        <v/>
      </c>
      <c r="C246" s="112" t="str">
        <f>if(A246="","", SUMIFS(Agent!$G:$G,Agent!$C:$C,C$1,Agent!$A:$A,$A246))</f>
        <v/>
      </c>
      <c r="D246" s="113" t="str">
        <f t="shared" si="4"/>
        <v/>
      </c>
      <c r="E246" s="107" t="str">
        <f>if($A246="","",SUMIFS(Agent!$F:$F,Agent!$C:$C,E$1,Agent!$A:$A,$A246))</f>
        <v/>
      </c>
      <c r="F246" s="107" t="str">
        <f>if($A246="","", SUMIFS(Agent!$G:$G,Agent!$C:$C,F$1,Agent!$A:$A,$A246))</f>
        <v/>
      </c>
      <c r="G246" s="108" t="str">
        <f t="shared" si="2"/>
        <v/>
      </c>
      <c r="H246" s="107" t="str">
        <f>if($A246="","",SUMIFS(Agent!$F:$F,Agent!$C:$C,H$1,Agent!$A:$A,$A246))</f>
        <v/>
      </c>
      <c r="I246" s="107" t="str">
        <f>if($A246="","", SUMIFS(Agent!$G:$G,Agent!$C:$C,I$1,Agent!$A:$A,$A246))</f>
        <v/>
      </c>
      <c r="J246" s="108" t="str">
        <f t="shared" si="3"/>
        <v/>
      </c>
      <c r="K246" s="44"/>
      <c r="L246" s="44"/>
      <c r="M246" s="44"/>
      <c r="N246" s="44"/>
      <c r="O246" s="4"/>
      <c r="P246" s="4"/>
      <c r="Q246" s="4"/>
      <c r="R246" s="4"/>
      <c r="S246" s="4"/>
      <c r="T246" s="4"/>
      <c r="U246" s="4"/>
      <c r="V246" s="4"/>
      <c r="W246" s="4"/>
      <c r="X246" s="4"/>
      <c r="Y246" s="4"/>
      <c r="Z246" s="4"/>
      <c r="AA246" s="4"/>
      <c r="AB246" s="4"/>
      <c r="AC246" s="4"/>
      <c r="AD246" s="4"/>
      <c r="AE246" s="4"/>
      <c r="AF246" s="4"/>
      <c r="AG246" s="4"/>
    </row>
    <row r="247">
      <c r="A247" s="4"/>
      <c r="B247" s="112" t="str">
        <f>if(A247="","",SUMIFS(Agent!$F:$F,Agent!$C:$C,B$1,Agent!$A:$A,$A247))</f>
        <v/>
      </c>
      <c r="C247" s="112" t="str">
        <f>if(A247="","", SUMIFS(Agent!$G:$G,Agent!$C:$C,C$1,Agent!$A:$A,$A247))</f>
        <v/>
      </c>
      <c r="D247" s="113" t="str">
        <f t="shared" si="4"/>
        <v/>
      </c>
      <c r="E247" s="107" t="str">
        <f>if($A247="","",SUMIFS(Agent!$F:$F,Agent!$C:$C,E$1,Agent!$A:$A,$A247))</f>
        <v/>
      </c>
      <c r="F247" s="107" t="str">
        <f>if($A247="","", SUMIFS(Agent!$G:$G,Agent!$C:$C,F$1,Agent!$A:$A,$A247))</f>
        <v/>
      </c>
      <c r="G247" s="108" t="str">
        <f t="shared" si="2"/>
        <v/>
      </c>
      <c r="H247" s="107" t="str">
        <f>if($A247="","",SUMIFS(Agent!$F:$F,Agent!$C:$C,H$1,Agent!$A:$A,$A247))</f>
        <v/>
      </c>
      <c r="I247" s="107" t="str">
        <f>if($A247="","", SUMIFS(Agent!$G:$G,Agent!$C:$C,I$1,Agent!$A:$A,$A247))</f>
        <v/>
      </c>
      <c r="J247" s="108" t="str">
        <f t="shared" si="3"/>
        <v/>
      </c>
      <c r="K247" s="44"/>
      <c r="L247" s="44"/>
      <c r="M247" s="44"/>
      <c r="N247" s="44"/>
      <c r="O247" s="4"/>
      <c r="P247" s="4"/>
      <c r="Q247" s="4"/>
      <c r="R247" s="4"/>
      <c r="S247" s="4"/>
      <c r="T247" s="4"/>
      <c r="U247" s="4"/>
      <c r="V247" s="4"/>
      <c r="W247" s="4"/>
      <c r="X247" s="4"/>
      <c r="Y247" s="4"/>
      <c r="Z247" s="4"/>
      <c r="AA247" s="4"/>
      <c r="AB247" s="4"/>
      <c r="AC247" s="4"/>
      <c r="AD247" s="4"/>
      <c r="AE247" s="4"/>
      <c r="AF247" s="4"/>
      <c r="AG247" s="4"/>
    </row>
    <row r="248">
      <c r="A248" s="4"/>
      <c r="B248" s="112" t="str">
        <f>if(A248="","",SUMIFS(Agent!$F:$F,Agent!$C:$C,B$1,Agent!$A:$A,$A248))</f>
        <v/>
      </c>
      <c r="C248" s="112" t="str">
        <f>if(A248="","", SUMIFS(Agent!$G:$G,Agent!$C:$C,C$1,Agent!$A:$A,$A248))</f>
        <v/>
      </c>
      <c r="D248" s="113" t="str">
        <f t="shared" si="4"/>
        <v/>
      </c>
      <c r="E248" s="107" t="str">
        <f>if($A248="","",SUMIFS(Agent!$F:$F,Agent!$C:$C,E$1,Agent!$A:$A,$A248))</f>
        <v/>
      </c>
      <c r="F248" s="107" t="str">
        <f>if($A248="","", SUMIFS(Agent!$G:$G,Agent!$C:$C,F$1,Agent!$A:$A,$A248))</f>
        <v/>
      </c>
      <c r="G248" s="108" t="str">
        <f t="shared" si="2"/>
        <v/>
      </c>
      <c r="H248" s="107" t="str">
        <f>if($A248="","",SUMIFS(Agent!$F:$F,Agent!$C:$C,H$1,Agent!$A:$A,$A248))</f>
        <v/>
      </c>
      <c r="I248" s="107" t="str">
        <f>if($A248="","", SUMIFS(Agent!$G:$G,Agent!$C:$C,I$1,Agent!$A:$A,$A248))</f>
        <v/>
      </c>
      <c r="J248" s="108" t="str">
        <f t="shared" si="3"/>
        <v/>
      </c>
      <c r="K248" s="44"/>
      <c r="L248" s="44"/>
      <c r="M248" s="44"/>
      <c r="N248" s="44"/>
      <c r="O248" s="4"/>
      <c r="P248" s="4"/>
      <c r="Q248" s="4"/>
      <c r="R248" s="4"/>
      <c r="S248" s="4"/>
      <c r="T248" s="4"/>
      <c r="U248" s="4"/>
      <c r="V248" s="4"/>
      <c r="W248" s="4"/>
      <c r="X248" s="4"/>
      <c r="Y248" s="4"/>
      <c r="Z248" s="4"/>
      <c r="AA248" s="4"/>
      <c r="AB248" s="4"/>
      <c r="AC248" s="4"/>
      <c r="AD248" s="4"/>
      <c r="AE248" s="4"/>
      <c r="AF248" s="4"/>
      <c r="AG248" s="4"/>
    </row>
    <row r="249">
      <c r="A249" s="4"/>
      <c r="B249" s="112" t="str">
        <f>if(A249="","",SUMIFS(Agent!$F:$F,Agent!$C:$C,B$1,Agent!$A:$A,$A249))</f>
        <v/>
      </c>
      <c r="C249" s="112" t="str">
        <f>if(A249="","", SUMIFS(Agent!$G:$G,Agent!$C:$C,C$1,Agent!$A:$A,$A249))</f>
        <v/>
      </c>
      <c r="D249" s="113" t="str">
        <f t="shared" si="4"/>
        <v/>
      </c>
      <c r="E249" s="107" t="str">
        <f>if($A249="","",SUMIFS(Agent!$F:$F,Agent!$C:$C,E$1,Agent!$A:$A,$A249))</f>
        <v/>
      </c>
      <c r="F249" s="107" t="str">
        <f>if($A249="","", SUMIFS(Agent!$G:$G,Agent!$C:$C,F$1,Agent!$A:$A,$A249))</f>
        <v/>
      </c>
      <c r="G249" s="108" t="str">
        <f t="shared" si="2"/>
        <v/>
      </c>
      <c r="H249" s="107" t="str">
        <f>if($A249="","",SUMIFS(Agent!$F:$F,Agent!$C:$C,H$1,Agent!$A:$A,$A249))</f>
        <v/>
      </c>
      <c r="I249" s="107" t="str">
        <f>if($A249="","", SUMIFS(Agent!$G:$G,Agent!$C:$C,I$1,Agent!$A:$A,$A249))</f>
        <v/>
      </c>
      <c r="J249" s="108" t="str">
        <f t="shared" si="3"/>
        <v/>
      </c>
      <c r="K249" s="44"/>
      <c r="L249" s="44"/>
      <c r="M249" s="44"/>
      <c r="N249" s="44"/>
      <c r="O249" s="4"/>
      <c r="P249" s="4"/>
      <c r="Q249" s="4"/>
      <c r="R249" s="4"/>
      <c r="S249" s="4"/>
      <c r="T249" s="4"/>
      <c r="U249" s="4"/>
      <c r="V249" s="4"/>
      <c r="W249" s="4"/>
      <c r="X249" s="4"/>
      <c r="Y249" s="4"/>
      <c r="Z249" s="4"/>
      <c r="AA249" s="4"/>
      <c r="AB249" s="4"/>
      <c r="AC249" s="4"/>
      <c r="AD249" s="4"/>
      <c r="AE249" s="4"/>
      <c r="AF249" s="4"/>
      <c r="AG249" s="4"/>
    </row>
    <row r="250">
      <c r="A250" s="4"/>
      <c r="B250" s="112" t="str">
        <f>if(A250="","",SUMIFS(Agent!$F:$F,Agent!$C:$C,B$1,Agent!$A:$A,$A250))</f>
        <v/>
      </c>
      <c r="C250" s="112" t="str">
        <f>if(A250="","", SUMIFS(Agent!$G:$G,Agent!$C:$C,C$1,Agent!$A:$A,$A250))</f>
        <v/>
      </c>
      <c r="D250" s="113" t="str">
        <f t="shared" si="4"/>
        <v/>
      </c>
      <c r="E250" s="107" t="str">
        <f>if($A250="","",SUMIFS(Agent!$F:$F,Agent!$C:$C,E$1,Agent!$A:$A,$A250))</f>
        <v/>
      </c>
      <c r="F250" s="107" t="str">
        <f>if($A250="","", SUMIFS(Agent!$G:$G,Agent!$C:$C,F$1,Agent!$A:$A,$A250))</f>
        <v/>
      </c>
      <c r="G250" s="108" t="str">
        <f t="shared" si="2"/>
        <v/>
      </c>
      <c r="H250" s="107" t="str">
        <f>if($A250="","",SUMIFS(Agent!$F:$F,Agent!$C:$C,H$1,Agent!$A:$A,$A250))</f>
        <v/>
      </c>
      <c r="I250" s="107" t="str">
        <f>if($A250="","", SUMIFS(Agent!$G:$G,Agent!$C:$C,I$1,Agent!$A:$A,$A250))</f>
        <v/>
      </c>
      <c r="J250" s="108" t="str">
        <f t="shared" si="3"/>
        <v/>
      </c>
      <c r="K250" s="44"/>
      <c r="L250" s="44"/>
      <c r="M250" s="44"/>
      <c r="N250" s="44"/>
      <c r="O250" s="4"/>
      <c r="P250" s="4"/>
      <c r="Q250" s="4"/>
      <c r="R250" s="4"/>
      <c r="S250" s="4"/>
      <c r="T250" s="4"/>
      <c r="U250" s="4"/>
      <c r="V250" s="4"/>
      <c r="W250" s="4"/>
      <c r="X250" s="4"/>
      <c r="Y250" s="4"/>
      <c r="Z250" s="4"/>
      <c r="AA250" s="4"/>
      <c r="AB250" s="4"/>
      <c r="AC250" s="4"/>
      <c r="AD250" s="4"/>
      <c r="AE250" s="4"/>
      <c r="AF250" s="4"/>
      <c r="AG250" s="4"/>
    </row>
    <row r="251">
      <c r="A251" s="4"/>
      <c r="B251" s="112" t="str">
        <f>if(A251="","",SUMIFS(Agent!$F:$F,Agent!$C:$C,B$1,Agent!$A:$A,$A251))</f>
        <v/>
      </c>
      <c r="C251" s="112" t="str">
        <f>if(A251="","", SUMIFS(Agent!$G:$G,Agent!$C:$C,C$1,Agent!$A:$A,$A251))</f>
        <v/>
      </c>
      <c r="D251" s="113" t="str">
        <f t="shared" si="4"/>
        <v/>
      </c>
      <c r="E251" s="107" t="str">
        <f>if($A251="","",SUMIFS(Agent!$F:$F,Agent!$C:$C,E$1,Agent!$A:$A,$A251))</f>
        <v/>
      </c>
      <c r="F251" s="107" t="str">
        <f>if($A251="","", SUMIFS(Agent!$G:$G,Agent!$C:$C,F$1,Agent!$A:$A,$A251))</f>
        <v/>
      </c>
      <c r="G251" s="108" t="str">
        <f t="shared" si="2"/>
        <v/>
      </c>
      <c r="H251" s="107" t="str">
        <f>if($A251="","",SUMIFS(Agent!$F:$F,Agent!$C:$C,H$1,Agent!$A:$A,$A251))</f>
        <v/>
      </c>
      <c r="I251" s="107" t="str">
        <f>if($A251="","", SUMIFS(Agent!$G:$G,Agent!$C:$C,I$1,Agent!$A:$A,$A251))</f>
        <v/>
      </c>
      <c r="J251" s="108" t="str">
        <f t="shared" si="3"/>
        <v/>
      </c>
      <c r="K251" s="44"/>
      <c r="L251" s="44"/>
      <c r="M251" s="44"/>
      <c r="N251" s="44"/>
      <c r="O251" s="4"/>
      <c r="P251" s="4"/>
      <c r="Q251" s="4"/>
      <c r="R251" s="4"/>
      <c r="S251" s="4"/>
      <c r="T251" s="4"/>
      <c r="U251" s="4"/>
      <c r="V251" s="4"/>
      <c r="W251" s="4"/>
      <c r="X251" s="4"/>
      <c r="Y251" s="4"/>
      <c r="Z251" s="4"/>
      <c r="AA251" s="4"/>
      <c r="AB251" s="4"/>
      <c r="AC251" s="4"/>
      <c r="AD251" s="4"/>
      <c r="AE251" s="4"/>
      <c r="AF251" s="4"/>
      <c r="AG251" s="4"/>
    </row>
    <row r="252">
      <c r="A252" s="4"/>
      <c r="B252" s="112" t="str">
        <f>if(A252="","",SUMIFS(Agent!$F:$F,Agent!$C:$C,B$1,Agent!$A:$A,$A252))</f>
        <v/>
      </c>
      <c r="C252" s="112" t="str">
        <f>if(A252="","", SUMIFS(Agent!$G:$G,Agent!$C:$C,C$1,Agent!$A:$A,$A252))</f>
        <v/>
      </c>
      <c r="D252" s="113" t="str">
        <f t="shared" si="4"/>
        <v/>
      </c>
      <c r="E252" s="107" t="str">
        <f>if($A252="","",SUMIFS(Agent!$F:$F,Agent!$C:$C,E$1,Agent!$A:$A,$A252))</f>
        <v/>
      </c>
      <c r="F252" s="107" t="str">
        <f>if($A252="","", SUMIFS(Agent!$G:$G,Agent!$C:$C,F$1,Agent!$A:$A,$A252))</f>
        <v/>
      </c>
      <c r="G252" s="108" t="str">
        <f t="shared" si="2"/>
        <v/>
      </c>
      <c r="H252" s="107" t="str">
        <f>if($A252="","",SUMIFS(Agent!$F:$F,Agent!$C:$C,H$1,Agent!$A:$A,$A252))</f>
        <v/>
      </c>
      <c r="I252" s="107" t="str">
        <f>if($A252="","", SUMIFS(Agent!$G:$G,Agent!$C:$C,I$1,Agent!$A:$A,$A252))</f>
        <v/>
      </c>
      <c r="J252" s="108" t="str">
        <f t="shared" si="3"/>
        <v/>
      </c>
      <c r="K252" s="44"/>
      <c r="L252" s="44"/>
      <c r="M252" s="44"/>
      <c r="N252" s="44"/>
      <c r="O252" s="4"/>
      <c r="P252" s="4"/>
      <c r="Q252" s="4"/>
      <c r="R252" s="4"/>
      <c r="S252" s="4"/>
      <c r="T252" s="4"/>
      <c r="U252" s="4"/>
      <c r="V252" s="4"/>
      <c r="W252" s="4"/>
      <c r="X252" s="4"/>
      <c r="Y252" s="4"/>
      <c r="Z252" s="4"/>
      <c r="AA252" s="4"/>
      <c r="AB252" s="4"/>
      <c r="AC252" s="4"/>
      <c r="AD252" s="4"/>
      <c r="AE252" s="4"/>
      <c r="AF252" s="4"/>
      <c r="AG252" s="4"/>
    </row>
    <row r="253">
      <c r="A253" s="4"/>
      <c r="B253" s="112" t="str">
        <f>if(A253="","",SUMIFS(Agent!$F:$F,Agent!$C:$C,B$1,Agent!$A:$A,$A253))</f>
        <v/>
      </c>
      <c r="C253" s="112" t="str">
        <f>if(A253="","", SUMIFS(Agent!$G:$G,Agent!$C:$C,C$1,Agent!$A:$A,$A253))</f>
        <v/>
      </c>
      <c r="D253" s="113" t="str">
        <f t="shared" si="4"/>
        <v/>
      </c>
      <c r="E253" s="107" t="str">
        <f>if($A253="","",SUMIFS(Agent!$F:$F,Agent!$C:$C,E$1,Agent!$A:$A,$A253))</f>
        <v/>
      </c>
      <c r="F253" s="107" t="str">
        <f>if($A253="","", SUMIFS(Agent!$G:$G,Agent!$C:$C,F$1,Agent!$A:$A,$A253))</f>
        <v/>
      </c>
      <c r="G253" s="108" t="str">
        <f t="shared" si="2"/>
        <v/>
      </c>
      <c r="H253" s="107" t="str">
        <f>if($A253="","",SUMIFS(Agent!$F:$F,Agent!$C:$C,H$1,Agent!$A:$A,$A253))</f>
        <v/>
      </c>
      <c r="I253" s="107" t="str">
        <f>if($A253="","", SUMIFS(Agent!$G:$G,Agent!$C:$C,I$1,Agent!$A:$A,$A253))</f>
        <v/>
      </c>
      <c r="J253" s="108" t="str">
        <f t="shared" si="3"/>
        <v/>
      </c>
      <c r="K253" s="44"/>
      <c r="L253" s="44"/>
      <c r="M253" s="44"/>
      <c r="N253" s="44"/>
      <c r="O253" s="4"/>
      <c r="P253" s="4"/>
      <c r="Q253" s="4"/>
      <c r="R253" s="4"/>
      <c r="S253" s="4"/>
      <c r="T253" s="4"/>
      <c r="U253" s="4"/>
      <c r="V253" s="4"/>
      <c r="W253" s="4"/>
      <c r="X253" s="4"/>
      <c r="Y253" s="4"/>
      <c r="Z253" s="4"/>
      <c r="AA253" s="4"/>
      <c r="AB253" s="4"/>
      <c r="AC253" s="4"/>
      <c r="AD253" s="4"/>
      <c r="AE253" s="4"/>
      <c r="AF253" s="4"/>
      <c r="AG253" s="4"/>
    </row>
    <row r="254">
      <c r="A254" s="4"/>
      <c r="B254" s="112" t="str">
        <f>if(A254="","",SUMIFS(Agent!$F:$F,Agent!$C:$C,B$1,Agent!$A:$A,$A254))</f>
        <v/>
      </c>
      <c r="C254" s="112" t="str">
        <f>if(A254="","", SUMIFS(Agent!$G:$G,Agent!$C:$C,C$1,Agent!$A:$A,$A254))</f>
        <v/>
      </c>
      <c r="D254" s="113" t="str">
        <f t="shared" si="4"/>
        <v/>
      </c>
      <c r="E254" s="107" t="str">
        <f>if($A254="","",SUMIFS(Agent!$F:$F,Agent!$C:$C,E$1,Agent!$A:$A,$A254))</f>
        <v/>
      </c>
      <c r="F254" s="107" t="str">
        <f>if($A254="","", SUMIFS(Agent!$G:$G,Agent!$C:$C,F$1,Agent!$A:$A,$A254))</f>
        <v/>
      </c>
      <c r="G254" s="108" t="str">
        <f t="shared" si="2"/>
        <v/>
      </c>
      <c r="H254" s="107" t="str">
        <f>if($A254="","",SUMIFS(Agent!$F:$F,Agent!$C:$C,H$1,Agent!$A:$A,$A254))</f>
        <v/>
      </c>
      <c r="I254" s="107" t="str">
        <f>if($A254="","", SUMIFS(Agent!$G:$G,Agent!$C:$C,I$1,Agent!$A:$A,$A254))</f>
        <v/>
      </c>
      <c r="J254" s="108" t="str">
        <f t="shared" si="3"/>
        <v/>
      </c>
      <c r="K254" s="44"/>
      <c r="L254" s="44"/>
      <c r="M254" s="44"/>
      <c r="N254" s="44"/>
      <c r="O254" s="4"/>
      <c r="P254" s="4"/>
      <c r="Q254" s="4"/>
      <c r="R254" s="4"/>
      <c r="S254" s="4"/>
      <c r="T254" s="4"/>
      <c r="U254" s="4"/>
      <c r="V254" s="4"/>
      <c r="W254" s="4"/>
      <c r="X254" s="4"/>
      <c r="Y254" s="4"/>
      <c r="Z254" s="4"/>
      <c r="AA254" s="4"/>
      <c r="AB254" s="4"/>
      <c r="AC254" s="4"/>
      <c r="AD254" s="4"/>
      <c r="AE254" s="4"/>
      <c r="AF254" s="4"/>
      <c r="AG254" s="4"/>
    </row>
    <row r="255">
      <c r="A255" s="4"/>
      <c r="B255" s="112" t="str">
        <f>if(A255="","",SUMIFS(Agent!$F:$F,Agent!$C:$C,B$1,Agent!$A:$A,$A255))</f>
        <v/>
      </c>
      <c r="C255" s="112" t="str">
        <f>if(A255="","", SUMIFS(Agent!$G:$G,Agent!$C:$C,C$1,Agent!$A:$A,$A255))</f>
        <v/>
      </c>
      <c r="D255" s="113" t="str">
        <f t="shared" si="4"/>
        <v/>
      </c>
      <c r="E255" s="107" t="str">
        <f>if($A255="","",SUMIFS(Agent!$F:$F,Agent!$C:$C,E$1,Agent!$A:$A,$A255))</f>
        <v/>
      </c>
      <c r="F255" s="107" t="str">
        <f>if($A255="","", SUMIFS(Agent!$G:$G,Agent!$C:$C,F$1,Agent!$A:$A,$A255))</f>
        <v/>
      </c>
      <c r="G255" s="108" t="str">
        <f t="shared" si="2"/>
        <v/>
      </c>
      <c r="H255" s="107" t="str">
        <f>if($A255="","",SUMIFS(Agent!$F:$F,Agent!$C:$C,H$1,Agent!$A:$A,$A255))</f>
        <v/>
      </c>
      <c r="I255" s="107" t="str">
        <f>if($A255="","", SUMIFS(Agent!$G:$G,Agent!$C:$C,I$1,Agent!$A:$A,$A255))</f>
        <v/>
      </c>
      <c r="J255" s="108" t="str">
        <f t="shared" si="3"/>
        <v/>
      </c>
      <c r="K255" s="44"/>
      <c r="L255" s="44"/>
      <c r="M255" s="44"/>
      <c r="N255" s="44"/>
      <c r="O255" s="4"/>
      <c r="P255" s="4"/>
      <c r="Q255" s="4"/>
      <c r="R255" s="4"/>
      <c r="S255" s="4"/>
      <c r="T255" s="4"/>
      <c r="U255" s="4"/>
      <c r="V255" s="4"/>
      <c r="W255" s="4"/>
      <c r="X255" s="4"/>
      <c r="Y255" s="4"/>
      <c r="Z255" s="4"/>
      <c r="AA255" s="4"/>
      <c r="AB255" s="4"/>
      <c r="AC255" s="4"/>
      <c r="AD255" s="4"/>
      <c r="AE255" s="4"/>
      <c r="AF255" s="4"/>
      <c r="AG255" s="4"/>
    </row>
    <row r="256">
      <c r="A256" s="4"/>
      <c r="B256" s="112" t="str">
        <f>if(A256="","",SUMIFS(Agent!$F:$F,Agent!$C:$C,B$1,Agent!$A:$A,$A256))</f>
        <v/>
      </c>
      <c r="C256" s="112" t="str">
        <f>if(A256="","", SUMIFS(Agent!$G:$G,Agent!$C:$C,C$1,Agent!$A:$A,$A256))</f>
        <v/>
      </c>
      <c r="D256" s="113" t="str">
        <f t="shared" si="4"/>
        <v/>
      </c>
      <c r="E256" s="107" t="str">
        <f>if($A256="","",SUMIFS(Agent!$F:$F,Agent!$C:$C,E$1,Agent!$A:$A,$A256))</f>
        <v/>
      </c>
      <c r="F256" s="107" t="str">
        <f>if($A256="","", SUMIFS(Agent!$G:$G,Agent!$C:$C,F$1,Agent!$A:$A,$A256))</f>
        <v/>
      </c>
      <c r="G256" s="108" t="str">
        <f t="shared" si="2"/>
        <v/>
      </c>
      <c r="H256" s="107" t="str">
        <f>if($A256="","",SUMIFS(Agent!$F:$F,Agent!$C:$C,H$1,Agent!$A:$A,$A256))</f>
        <v/>
      </c>
      <c r="I256" s="107" t="str">
        <f>if($A256="","", SUMIFS(Agent!$G:$G,Agent!$C:$C,I$1,Agent!$A:$A,$A256))</f>
        <v/>
      </c>
      <c r="J256" s="108" t="str">
        <f t="shared" si="3"/>
        <v/>
      </c>
      <c r="K256" s="44"/>
      <c r="L256" s="44"/>
      <c r="M256" s="44"/>
      <c r="N256" s="44"/>
      <c r="O256" s="4"/>
      <c r="P256" s="4"/>
      <c r="Q256" s="4"/>
      <c r="R256" s="4"/>
      <c r="S256" s="4"/>
      <c r="T256" s="4"/>
      <c r="U256" s="4"/>
      <c r="V256" s="4"/>
      <c r="W256" s="4"/>
      <c r="X256" s="4"/>
      <c r="Y256" s="4"/>
      <c r="Z256" s="4"/>
      <c r="AA256" s="4"/>
      <c r="AB256" s="4"/>
      <c r="AC256" s="4"/>
      <c r="AD256" s="4"/>
      <c r="AE256" s="4"/>
      <c r="AF256" s="4"/>
      <c r="AG256" s="4"/>
    </row>
    <row r="257">
      <c r="A257" s="4"/>
      <c r="B257" s="112" t="str">
        <f>if(A257="","",SUMIFS(Agent!$F:$F,Agent!$C:$C,B$1,Agent!$A:$A,$A257))</f>
        <v/>
      </c>
      <c r="C257" s="112" t="str">
        <f>if(A257="","", SUMIFS(Agent!$G:$G,Agent!$C:$C,C$1,Agent!$A:$A,$A257))</f>
        <v/>
      </c>
      <c r="D257" s="113" t="str">
        <f t="shared" si="4"/>
        <v/>
      </c>
      <c r="E257" s="107" t="str">
        <f>if($A257="","",SUMIFS(Agent!$F:$F,Agent!$C:$C,E$1,Agent!$A:$A,$A257))</f>
        <v/>
      </c>
      <c r="F257" s="107" t="str">
        <f>if($A257="","", SUMIFS(Agent!$G:$G,Agent!$C:$C,F$1,Agent!$A:$A,$A257))</f>
        <v/>
      </c>
      <c r="G257" s="108" t="str">
        <f t="shared" si="2"/>
        <v/>
      </c>
      <c r="H257" s="107" t="str">
        <f>if($A257="","",SUMIFS(Agent!$F:$F,Agent!$C:$C,H$1,Agent!$A:$A,$A257))</f>
        <v/>
      </c>
      <c r="I257" s="107" t="str">
        <f>if($A257="","", SUMIFS(Agent!$G:$G,Agent!$C:$C,I$1,Agent!$A:$A,$A257))</f>
        <v/>
      </c>
      <c r="J257" s="108" t="str">
        <f t="shared" si="3"/>
        <v/>
      </c>
      <c r="K257" s="44"/>
      <c r="L257" s="44"/>
      <c r="M257" s="44"/>
      <c r="N257" s="44"/>
      <c r="O257" s="4"/>
      <c r="P257" s="4"/>
      <c r="Q257" s="4"/>
      <c r="R257" s="4"/>
      <c r="S257" s="4"/>
      <c r="T257" s="4"/>
      <c r="U257" s="4"/>
      <c r="V257" s="4"/>
      <c r="W257" s="4"/>
      <c r="X257" s="4"/>
      <c r="Y257" s="4"/>
      <c r="Z257" s="4"/>
      <c r="AA257" s="4"/>
      <c r="AB257" s="4"/>
      <c r="AC257" s="4"/>
      <c r="AD257" s="4"/>
      <c r="AE257" s="4"/>
      <c r="AF257" s="4"/>
      <c r="AG257" s="4"/>
    </row>
    <row r="258">
      <c r="A258" s="4"/>
      <c r="B258" s="112" t="str">
        <f>if(A258="","",SUMIFS(Agent!$F:$F,Agent!$C:$C,B$1,Agent!$A:$A,$A258))</f>
        <v/>
      </c>
      <c r="C258" s="112" t="str">
        <f>if(A258="","", SUMIFS(Agent!$G:$G,Agent!$C:$C,C$1,Agent!$A:$A,$A258))</f>
        <v/>
      </c>
      <c r="D258" s="113" t="str">
        <f t="shared" si="4"/>
        <v/>
      </c>
      <c r="E258" s="107" t="str">
        <f>if($A258="","",SUMIFS(Agent!$F:$F,Agent!$C:$C,E$1,Agent!$A:$A,$A258))</f>
        <v/>
      </c>
      <c r="F258" s="107" t="str">
        <f>if($A258="","", SUMIFS(Agent!$G:$G,Agent!$C:$C,F$1,Agent!$A:$A,$A258))</f>
        <v/>
      </c>
      <c r="G258" s="108" t="str">
        <f t="shared" si="2"/>
        <v/>
      </c>
      <c r="H258" s="107" t="str">
        <f>if($A258="","",SUMIFS(Agent!$F:$F,Agent!$C:$C,H$1,Agent!$A:$A,$A258))</f>
        <v/>
      </c>
      <c r="I258" s="107" t="str">
        <f>if($A258="","", SUMIFS(Agent!$G:$G,Agent!$C:$C,I$1,Agent!$A:$A,$A258))</f>
        <v/>
      </c>
      <c r="J258" s="108" t="str">
        <f t="shared" si="3"/>
        <v/>
      </c>
      <c r="K258" s="44"/>
      <c r="L258" s="44"/>
      <c r="M258" s="44"/>
      <c r="N258" s="44"/>
      <c r="O258" s="4"/>
      <c r="P258" s="4"/>
      <c r="Q258" s="4"/>
      <c r="R258" s="4"/>
      <c r="S258" s="4"/>
      <c r="T258" s="4"/>
      <c r="U258" s="4"/>
      <c r="V258" s="4"/>
      <c r="W258" s="4"/>
      <c r="X258" s="4"/>
      <c r="Y258" s="4"/>
      <c r="Z258" s="4"/>
      <c r="AA258" s="4"/>
      <c r="AB258" s="4"/>
      <c r="AC258" s="4"/>
      <c r="AD258" s="4"/>
      <c r="AE258" s="4"/>
      <c r="AF258" s="4"/>
      <c r="AG258" s="4"/>
    </row>
    <row r="259">
      <c r="A259" s="4"/>
      <c r="B259" s="112" t="str">
        <f>if(A259="","",SUMIFS(Agent!$F:$F,Agent!$C:$C,B$1,Agent!$A:$A,$A259))</f>
        <v/>
      </c>
      <c r="C259" s="112" t="str">
        <f>if(A259="","", SUMIFS(Agent!$G:$G,Agent!$C:$C,C$1,Agent!$A:$A,$A259))</f>
        <v/>
      </c>
      <c r="D259" s="113" t="str">
        <f t="shared" si="4"/>
        <v/>
      </c>
      <c r="E259" s="107" t="str">
        <f>if($A259="","",SUMIFS(Agent!$F:$F,Agent!$C:$C,E$1,Agent!$A:$A,$A259))</f>
        <v/>
      </c>
      <c r="F259" s="107" t="str">
        <f>if($A259="","", SUMIFS(Agent!$G:$G,Agent!$C:$C,F$1,Agent!$A:$A,$A259))</f>
        <v/>
      </c>
      <c r="G259" s="108" t="str">
        <f t="shared" si="2"/>
        <v/>
      </c>
      <c r="H259" s="107" t="str">
        <f>if($A259="","",SUMIFS(Agent!$F:$F,Agent!$C:$C,H$1,Agent!$A:$A,$A259))</f>
        <v/>
      </c>
      <c r="I259" s="107" t="str">
        <f>if($A259="","", SUMIFS(Agent!$G:$G,Agent!$C:$C,I$1,Agent!$A:$A,$A259))</f>
        <v/>
      </c>
      <c r="J259" s="108" t="str">
        <f t="shared" si="3"/>
        <v/>
      </c>
      <c r="K259" s="44"/>
      <c r="L259" s="44"/>
      <c r="M259" s="44"/>
      <c r="N259" s="44"/>
      <c r="O259" s="4"/>
      <c r="P259" s="4"/>
      <c r="Q259" s="4"/>
      <c r="R259" s="4"/>
      <c r="S259" s="4"/>
      <c r="T259" s="4"/>
      <c r="U259" s="4"/>
      <c r="V259" s="4"/>
      <c r="W259" s="4"/>
      <c r="X259" s="4"/>
      <c r="Y259" s="4"/>
      <c r="Z259" s="4"/>
      <c r="AA259" s="4"/>
      <c r="AB259" s="4"/>
      <c r="AC259" s="4"/>
      <c r="AD259" s="4"/>
      <c r="AE259" s="4"/>
      <c r="AF259" s="4"/>
      <c r="AG259" s="4"/>
    </row>
    <row r="260">
      <c r="A260" s="4"/>
      <c r="B260" s="112" t="str">
        <f>if(A260="","",SUMIFS(Agent!$F:$F,Agent!$C:$C,B$1,Agent!$A:$A,$A260))</f>
        <v/>
      </c>
      <c r="C260" s="112" t="str">
        <f>if(A260="","", SUMIFS(Agent!$G:$G,Agent!$C:$C,C$1,Agent!$A:$A,$A260))</f>
        <v/>
      </c>
      <c r="D260" s="113" t="str">
        <f t="shared" si="4"/>
        <v/>
      </c>
      <c r="E260" s="107" t="str">
        <f>if($A260="","",SUMIFS(Agent!$F:$F,Agent!$C:$C,E$1,Agent!$A:$A,$A260))</f>
        <v/>
      </c>
      <c r="F260" s="107" t="str">
        <f>if($A260="","", SUMIFS(Agent!$G:$G,Agent!$C:$C,F$1,Agent!$A:$A,$A260))</f>
        <v/>
      </c>
      <c r="G260" s="108" t="str">
        <f t="shared" si="2"/>
        <v/>
      </c>
      <c r="H260" s="107" t="str">
        <f>if($A260="","",SUMIFS(Agent!$F:$F,Agent!$C:$C,H$1,Agent!$A:$A,$A260))</f>
        <v/>
      </c>
      <c r="I260" s="107" t="str">
        <f>if($A260="","", SUMIFS(Agent!$G:$G,Agent!$C:$C,I$1,Agent!$A:$A,$A260))</f>
        <v/>
      </c>
      <c r="J260" s="108" t="str">
        <f t="shared" si="3"/>
        <v/>
      </c>
      <c r="K260" s="44"/>
      <c r="L260" s="44"/>
      <c r="M260" s="44"/>
      <c r="N260" s="44"/>
      <c r="O260" s="4"/>
      <c r="P260" s="4"/>
      <c r="Q260" s="4"/>
      <c r="R260" s="4"/>
      <c r="S260" s="4"/>
      <c r="T260" s="4"/>
      <c r="U260" s="4"/>
      <c r="V260" s="4"/>
      <c r="W260" s="4"/>
      <c r="X260" s="4"/>
      <c r="Y260" s="4"/>
      <c r="Z260" s="4"/>
      <c r="AA260" s="4"/>
      <c r="AB260" s="4"/>
      <c r="AC260" s="4"/>
      <c r="AD260" s="4"/>
      <c r="AE260" s="4"/>
      <c r="AF260" s="4"/>
      <c r="AG260" s="4"/>
    </row>
    <row r="261">
      <c r="A261" s="4"/>
      <c r="B261" s="112" t="str">
        <f>if(A261="","",SUMIFS(Agent!$F:$F,Agent!$C:$C,B$1,Agent!$A:$A,$A261))</f>
        <v/>
      </c>
      <c r="C261" s="112" t="str">
        <f>if(A261="","", SUMIFS(Agent!$G:$G,Agent!$C:$C,C$1,Agent!$A:$A,$A261))</f>
        <v/>
      </c>
      <c r="D261" s="113" t="str">
        <f t="shared" si="4"/>
        <v/>
      </c>
      <c r="E261" s="107" t="str">
        <f>if($A261="","",SUMIFS(Agent!$F:$F,Agent!$C:$C,E$1,Agent!$A:$A,$A261))</f>
        <v/>
      </c>
      <c r="F261" s="107" t="str">
        <f>if($A261="","", SUMIFS(Agent!$G:$G,Agent!$C:$C,F$1,Agent!$A:$A,$A261))</f>
        <v/>
      </c>
      <c r="G261" s="108" t="str">
        <f t="shared" si="2"/>
        <v/>
      </c>
      <c r="H261" s="107" t="str">
        <f>if($A261="","",SUMIFS(Agent!$F:$F,Agent!$C:$C,H$1,Agent!$A:$A,$A261))</f>
        <v/>
      </c>
      <c r="I261" s="107" t="str">
        <f>if($A261="","", SUMIFS(Agent!$G:$G,Agent!$C:$C,I$1,Agent!$A:$A,$A261))</f>
        <v/>
      </c>
      <c r="J261" s="108" t="str">
        <f t="shared" si="3"/>
        <v/>
      </c>
      <c r="K261" s="44"/>
      <c r="L261" s="44"/>
      <c r="M261" s="44"/>
      <c r="N261" s="44"/>
      <c r="O261" s="4"/>
      <c r="P261" s="4"/>
      <c r="Q261" s="4"/>
      <c r="R261" s="4"/>
      <c r="S261" s="4"/>
      <c r="T261" s="4"/>
      <c r="U261" s="4"/>
      <c r="V261" s="4"/>
      <c r="W261" s="4"/>
      <c r="X261" s="4"/>
      <c r="Y261" s="4"/>
      <c r="Z261" s="4"/>
      <c r="AA261" s="4"/>
      <c r="AB261" s="4"/>
      <c r="AC261" s="4"/>
      <c r="AD261" s="4"/>
      <c r="AE261" s="4"/>
      <c r="AF261" s="4"/>
      <c r="AG261" s="4"/>
    </row>
    <row r="262">
      <c r="A262" s="4"/>
      <c r="B262" s="112" t="str">
        <f>if(A262="","",SUMIFS(Agent!$F:$F,Agent!$C:$C,B$1,Agent!$A:$A,$A262))</f>
        <v/>
      </c>
      <c r="C262" s="112" t="str">
        <f>if(A262="","", SUMIFS(Agent!$G:$G,Agent!$C:$C,C$1,Agent!$A:$A,$A262))</f>
        <v/>
      </c>
      <c r="D262" s="113" t="str">
        <f t="shared" si="4"/>
        <v/>
      </c>
      <c r="E262" s="107" t="str">
        <f>if($A262="","",SUMIFS(Agent!$F:$F,Agent!$C:$C,E$1,Agent!$A:$A,$A262))</f>
        <v/>
      </c>
      <c r="F262" s="107" t="str">
        <f>if($A262="","", SUMIFS(Agent!$G:$G,Agent!$C:$C,F$1,Agent!$A:$A,$A262))</f>
        <v/>
      </c>
      <c r="G262" s="108" t="str">
        <f t="shared" si="2"/>
        <v/>
      </c>
      <c r="H262" s="107" t="str">
        <f>if($A262="","",SUMIFS(Agent!$F:$F,Agent!$C:$C,H$1,Agent!$A:$A,$A262))</f>
        <v/>
      </c>
      <c r="I262" s="107" t="str">
        <f>if($A262="","", SUMIFS(Agent!$G:$G,Agent!$C:$C,I$1,Agent!$A:$A,$A262))</f>
        <v/>
      </c>
      <c r="J262" s="108" t="str">
        <f t="shared" si="3"/>
        <v/>
      </c>
      <c r="K262" s="44"/>
      <c r="L262" s="44"/>
      <c r="M262" s="44"/>
      <c r="N262" s="44"/>
      <c r="O262" s="4"/>
      <c r="P262" s="4"/>
      <c r="Q262" s="4"/>
      <c r="R262" s="4"/>
      <c r="S262" s="4"/>
      <c r="T262" s="4"/>
      <c r="U262" s="4"/>
      <c r="V262" s="4"/>
      <c r="W262" s="4"/>
      <c r="X262" s="4"/>
      <c r="Y262" s="4"/>
      <c r="Z262" s="4"/>
      <c r="AA262" s="4"/>
      <c r="AB262" s="4"/>
      <c r="AC262" s="4"/>
      <c r="AD262" s="4"/>
      <c r="AE262" s="4"/>
      <c r="AF262" s="4"/>
      <c r="AG262" s="4"/>
    </row>
    <row r="263">
      <c r="A263" s="4"/>
      <c r="B263" s="112" t="str">
        <f>if(A263="","",SUMIFS(Agent!$F:$F,Agent!$C:$C,B$1,Agent!$A:$A,$A263))</f>
        <v/>
      </c>
      <c r="C263" s="112" t="str">
        <f>if(A263="","", SUMIFS(Agent!$G:$G,Agent!$C:$C,C$1,Agent!$A:$A,$A263))</f>
        <v/>
      </c>
      <c r="D263" s="113" t="str">
        <f t="shared" si="4"/>
        <v/>
      </c>
      <c r="E263" s="107" t="str">
        <f>if($A263="","",SUMIFS(Agent!$F:$F,Agent!$C:$C,E$1,Agent!$A:$A,$A263))</f>
        <v/>
      </c>
      <c r="F263" s="107" t="str">
        <f>if($A263="","", SUMIFS(Agent!$G:$G,Agent!$C:$C,F$1,Agent!$A:$A,$A263))</f>
        <v/>
      </c>
      <c r="G263" s="108" t="str">
        <f t="shared" si="2"/>
        <v/>
      </c>
      <c r="H263" s="107" t="str">
        <f>if($A263="","",SUMIFS(Agent!$F:$F,Agent!$C:$C,H$1,Agent!$A:$A,$A263))</f>
        <v/>
      </c>
      <c r="I263" s="107" t="str">
        <f>if($A263="","", SUMIFS(Agent!$G:$G,Agent!$C:$C,I$1,Agent!$A:$A,$A263))</f>
        <v/>
      </c>
      <c r="J263" s="108" t="str">
        <f t="shared" si="3"/>
        <v/>
      </c>
      <c r="K263" s="44"/>
      <c r="L263" s="44"/>
      <c r="M263" s="44"/>
      <c r="N263" s="44"/>
      <c r="O263" s="4"/>
      <c r="P263" s="4"/>
      <c r="Q263" s="4"/>
      <c r="R263" s="4"/>
      <c r="S263" s="4"/>
      <c r="T263" s="4"/>
      <c r="U263" s="4"/>
      <c r="V263" s="4"/>
      <c r="W263" s="4"/>
      <c r="X263" s="4"/>
      <c r="Y263" s="4"/>
      <c r="Z263" s="4"/>
      <c r="AA263" s="4"/>
      <c r="AB263" s="4"/>
      <c r="AC263" s="4"/>
      <c r="AD263" s="4"/>
      <c r="AE263" s="4"/>
      <c r="AF263" s="4"/>
      <c r="AG263" s="4"/>
    </row>
    <row r="264">
      <c r="A264" s="4"/>
      <c r="B264" s="112" t="str">
        <f>if(A264="","",SUMIFS(Agent!$F:$F,Agent!$C:$C,B$1,Agent!$A:$A,$A264))</f>
        <v/>
      </c>
      <c r="C264" s="112" t="str">
        <f>if(A264="","", SUMIFS(Agent!$G:$G,Agent!$C:$C,C$1,Agent!$A:$A,$A264))</f>
        <v/>
      </c>
      <c r="D264" s="113" t="str">
        <f t="shared" si="4"/>
        <v/>
      </c>
      <c r="E264" s="107" t="str">
        <f>if($A264="","",SUMIFS(Agent!$F:$F,Agent!$C:$C,E$1,Agent!$A:$A,$A264))</f>
        <v/>
      </c>
      <c r="F264" s="107" t="str">
        <f>if($A264="","", SUMIFS(Agent!$G:$G,Agent!$C:$C,F$1,Agent!$A:$A,$A264))</f>
        <v/>
      </c>
      <c r="G264" s="108" t="str">
        <f t="shared" si="2"/>
        <v/>
      </c>
      <c r="H264" s="107" t="str">
        <f>if($A264="","",SUMIFS(Agent!$F:$F,Agent!$C:$C,H$1,Agent!$A:$A,$A264))</f>
        <v/>
      </c>
      <c r="I264" s="107" t="str">
        <f>if($A264="","", SUMIFS(Agent!$G:$G,Agent!$C:$C,I$1,Agent!$A:$A,$A264))</f>
        <v/>
      </c>
      <c r="J264" s="108" t="str">
        <f t="shared" si="3"/>
        <v/>
      </c>
      <c r="K264" s="44"/>
      <c r="L264" s="44"/>
      <c r="M264" s="44"/>
      <c r="N264" s="44"/>
      <c r="O264" s="4"/>
      <c r="P264" s="4"/>
      <c r="Q264" s="4"/>
      <c r="R264" s="4"/>
      <c r="S264" s="4"/>
      <c r="T264" s="4"/>
      <c r="U264" s="4"/>
      <c r="V264" s="4"/>
      <c r="W264" s="4"/>
      <c r="X264" s="4"/>
      <c r="Y264" s="4"/>
      <c r="Z264" s="4"/>
      <c r="AA264" s="4"/>
      <c r="AB264" s="4"/>
      <c r="AC264" s="4"/>
      <c r="AD264" s="4"/>
      <c r="AE264" s="4"/>
      <c r="AF264" s="4"/>
      <c r="AG264" s="4"/>
    </row>
    <row r="265">
      <c r="A265" s="4"/>
      <c r="B265" s="112" t="str">
        <f>if(A265="","",SUMIFS(Agent!$F:$F,Agent!$C:$C,B$1,Agent!$A:$A,$A265))</f>
        <v/>
      </c>
      <c r="C265" s="112" t="str">
        <f>if(A265="","", SUMIFS(Agent!$G:$G,Agent!$C:$C,C$1,Agent!$A:$A,$A265))</f>
        <v/>
      </c>
      <c r="D265" s="113" t="str">
        <f t="shared" si="4"/>
        <v/>
      </c>
      <c r="E265" s="107" t="str">
        <f>if($A265="","",SUMIFS(Agent!$F:$F,Agent!$C:$C,E$1,Agent!$A:$A,$A265))</f>
        <v/>
      </c>
      <c r="F265" s="107" t="str">
        <f>if($A265="","", SUMIFS(Agent!$G:$G,Agent!$C:$C,F$1,Agent!$A:$A,$A265))</f>
        <v/>
      </c>
      <c r="G265" s="108" t="str">
        <f t="shared" si="2"/>
        <v/>
      </c>
      <c r="H265" s="107" t="str">
        <f>if($A265="","",SUMIFS(Agent!$F:$F,Agent!$C:$C,H$1,Agent!$A:$A,$A265))</f>
        <v/>
      </c>
      <c r="I265" s="107" t="str">
        <f>if($A265="","", SUMIFS(Agent!$G:$G,Agent!$C:$C,I$1,Agent!$A:$A,$A265))</f>
        <v/>
      </c>
      <c r="J265" s="108" t="str">
        <f t="shared" si="3"/>
        <v/>
      </c>
      <c r="K265" s="44"/>
      <c r="L265" s="44"/>
      <c r="M265" s="44"/>
      <c r="N265" s="44"/>
      <c r="O265" s="4"/>
      <c r="P265" s="4"/>
      <c r="Q265" s="4"/>
      <c r="R265" s="4"/>
      <c r="S265" s="4"/>
      <c r="T265" s="4"/>
      <c r="U265" s="4"/>
      <c r="V265" s="4"/>
      <c r="W265" s="4"/>
      <c r="X265" s="4"/>
      <c r="Y265" s="4"/>
      <c r="Z265" s="4"/>
      <c r="AA265" s="4"/>
      <c r="AB265" s="4"/>
      <c r="AC265" s="4"/>
      <c r="AD265" s="4"/>
      <c r="AE265" s="4"/>
      <c r="AF265" s="4"/>
      <c r="AG265" s="4"/>
    </row>
    <row r="266">
      <c r="A266" s="4"/>
      <c r="B266" s="112" t="str">
        <f>if(A266="","",SUMIFS(Agent!$F:$F,Agent!$C:$C,B$1,Agent!$A:$A,$A266))</f>
        <v/>
      </c>
      <c r="C266" s="112" t="str">
        <f>if(A266="","", SUMIFS(Agent!$G:$G,Agent!$C:$C,C$1,Agent!$A:$A,$A266))</f>
        <v/>
      </c>
      <c r="D266" s="113" t="str">
        <f t="shared" si="4"/>
        <v/>
      </c>
      <c r="E266" s="107" t="str">
        <f>if($A266="","",SUMIFS(Agent!$F:$F,Agent!$C:$C,E$1,Agent!$A:$A,$A266))</f>
        <v/>
      </c>
      <c r="F266" s="107" t="str">
        <f>if($A266="","", SUMIFS(Agent!$G:$G,Agent!$C:$C,F$1,Agent!$A:$A,$A266))</f>
        <v/>
      </c>
      <c r="G266" s="108" t="str">
        <f t="shared" si="2"/>
        <v/>
      </c>
      <c r="H266" s="107" t="str">
        <f>if($A266="","",SUMIFS(Agent!$F:$F,Agent!$C:$C,H$1,Agent!$A:$A,$A266))</f>
        <v/>
      </c>
      <c r="I266" s="107" t="str">
        <f>if($A266="","", SUMIFS(Agent!$G:$G,Agent!$C:$C,I$1,Agent!$A:$A,$A266))</f>
        <v/>
      </c>
      <c r="J266" s="108" t="str">
        <f t="shared" si="3"/>
        <v/>
      </c>
      <c r="K266" s="44"/>
      <c r="L266" s="44"/>
      <c r="M266" s="44"/>
      <c r="N266" s="44"/>
      <c r="O266" s="4"/>
      <c r="P266" s="4"/>
      <c r="Q266" s="4"/>
      <c r="R266" s="4"/>
      <c r="S266" s="4"/>
      <c r="T266" s="4"/>
      <c r="U266" s="4"/>
      <c r="V266" s="4"/>
      <c r="W266" s="4"/>
      <c r="X266" s="4"/>
      <c r="Y266" s="4"/>
      <c r="Z266" s="4"/>
      <c r="AA266" s="4"/>
      <c r="AB266" s="4"/>
      <c r="AC266" s="4"/>
      <c r="AD266" s="4"/>
      <c r="AE266" s="4"/>
      <c r="AF266" s="4"/>
      <c r="AG266" s="4"/>
    </row>
    <row r="267">
      <c r="A267" s="4"/>
      <c r="B267" s="112" t="str">
        <f>if(A267="","",SUMIFS(Agent!$F:$F,Agent!$C:$C,B$1,Agent!$A:$A,$A267))</f>
        <v/>
      </c>
      <c r="C267" s="112" t="str">
        <f>if(A267="","", SUMIFS(Agent!$G:$G,Agent!$C:$C,C$1,Agent!$A:$A,$A267))</f>
        <v/>
      </c>
      <c r="D267" s="113" t="str">
        <f t="shared" si="4"/>
        <v/>
      </c>
      <c r="E267" s="107" t="str">
        <f>if($A267="","",SUMIFS(Agent!$F:$F,Agent!$C:$C,E$1,Agent!$A:$A,$A267))</f>
        <v/>
      </c>
      <c r="F267" s="107" t="str">
        <f>if($A267="","", SUMIFS(Agent!$G:$G,Agent!$C:$C,F$1,Agent!$A:$A,$A267))</f>
        <v/>
      </c>
      <c r="G267" s="108" t="str">
        <f t="shared" si="2"/>
        <v/>
      </c>
      <c r="H267" s="107" t="str">
        <f>if($A267="","",SUMIFS(Agent!$F:$F,Agent!$C:$C,H$1,Agent!$A:$A,$A267))</f>
        <v/>
      </c>
      <c r="I267" s="107" t="str">
        <f>if($A267="","", SUMIFS(Agent!$G:$G,Agent!$C:$C,I$1,Agent!$A:$A,$A267))</f>
        <v/>
      </c>
      <c r="J267" s="108" t="str">
        <f t="shared" si="3"/>
        <v/>
      </c>
      <c r="K267" s="44"/>
      <c r="L267" s="44"/>
      <c r="M267" s="44"/>
      <c r="N267" s="44"/>
      <c r="O267" s="4"/>
      <c r="P267" s="4"/>
      <c r="Q267" s="4"/>
      <c r="R267" s="4"/>
      <c r="S267" s="4"/>
      <c r="T267" s="4"/>
      <c r="U267" s="4"/>
      <c r="V267" s="4"/>
      <c r="W267" s="4"/>
      <c r="X267" s="4"/>
      <c r="Y267" s="4"/>
      <c r="Z267" s="4"/>
      <c r="AA267" s="4"/>
      <c r="AB267" s="4"/>
      <c r="AC267" s="4"/>
      <c r="AD267" s="4"/>
      <c r="AE267" s="4"/>
      <c r="AF267" s="4"/>
      <c r="AG267" s="4"/>
    </row>
    <row r="268">
      <c r="A268" s="4"/>
      <c r="B268" s="112" t="str">
        <f>if(A268="","",SUMIFS(Agent!$F:$F,Agent!$C:$C,B$1,Agent!$A:$A,$A268))</f>
        <v/>
      </c>
      <c r="C268" s="112" t="str">
        <f>if(A268="","", SUMIFS(Agent!$G:$G,Agent!$C:$C,C$1,Agent!$A:$A,$A268))</f>
        <v/>
      </c>
      <c r="D268" s="113" t="str">
        <f t="shared" si="4"/>
        <v/>
      </c>
      <c r="E268" s="107" t="str">
        <f>if($A268="","",SUMIFS(Agent!$F:$F,Agent!$C:$C,E$1,Agent!$A:$A,$A268))</f>
        <v/>
      </c>
      <c r="F268" s="107" t="str">
        <f>if($A268="","", SUMIFS(Agent!$G:$G,Agent!$C:$C,F$1,Agent!$A:$A,$A268))</f>
        <v/>
      </c>
      <c r="G268" s="108" t="str">
        <f t="shared" si="2"/>
        <v/>
      </c>
      <c r="H268" s="107" t="str">
        <f>if($A268="","",SUMIFS(Agent!$F:$F,Agent!$C:$C,H$1,Agent!$A:$A,$A268))</f>
        <v/>
      </c>
      <c r="I268" s="107" t="str">
        <f>if($A268="","", SUMIFS(Agent!$G:$G,Agent!$C:$C,I$1,Agent!$A:$A,$A268))</f>
        <v/>
      </c>
      <c r="J268" s="108" t="str">
        <f t="shared" si="3"/>
        <v/>
      </c>
      <c r="K268" s="44"/>
      <c r="L268" s="44"/>
      <c r="M268" s="44"/>
      <c r="N268" s="44"/>
      <c r="O268" s="4"/>
      <c r="P268" s="4"/>
      <c r="Q268" s="4"/>
      <c r="R268" s="4"/>
      <c r="S268" s="4"/>
      <c r="T268" s="4"/>
      <c r="U268" s="4"/>
      <c r="V268" s="4"/>
      <c r="W268" s="4"/>
      <c r="X268" s="4"/>
      <c r="Y268" s="4"/>
      <c r="Z268" s="4"/>
      <c r="AA268" s="4"/>
      <c r="AB268" s="4"/>
      <c r="AC268" s="4"/>
      <c r="AD268" s="4"/>
      <c r="AE268" s="4"/>
      <c r="AF268" s="4"/>
      <c r="AG268" s="4"/>
    </row>
    <row r="269">
      <c r="A269" s="4"/>
      <c r="B269" s="112" t="str">
        <f>if(A269="","",SUMIFS(Agent!$F:$F,Agent!$C:$C,B$1,Agent!$A:$A,$A269))</f>
        <v/>
      </c>
      <c r="C269" s="112" t="str">
        <f>if(A269="","", SUMIFS(Agent!$G:$G,Agent!$C:$C,C$1,Agent!$A:$A,$A269))</f>
        <v/>
      </c>
      <c r="D269" s="113" t="str">
        <f t="shared" si="4"/>
        <v/>
      </c>
      <c r="E269" s="107" t="str">
        <f>if($A269="","",SUMIFS(Agent!$F:$F,Agent!$C:$C,E$1,Agent!$A:$A,$A269))</f>
        <v/>
      </c>
      <c r="F269" s="107" t="str">
        <f>if($A269="","", SUMIFS(Agent!$G:$G,Agent!$C:$C,F$1,Agent!$A:$A,$A269))</f>
        <v/>
      </c>
      <c r="G269" s="108" t="str">
        <f t="shared" si="2"/>
        <v/>
      </c>
      <c r="H269" s="107" t="str">
        <f>if($A269="","",SUMIFS(Agent!$F:$F,Agent!$C:$C,H$1,Agent!$A:$A,$A269))</f>
        <v/>
      </c>
      <c r="I269" s="107" t="str">
        <f>if($A269="","", SUMIFS(Agent!$G:$G,Agent!$C:$C,I$1,Agent!$A:$A,$A269))</f>
        <v/>
      </c>
      <c r="J269" s="108" t="str">
        <f t="shared" si="3"/>
        <v/>
      </c>
      <c r="K269" s="44"/>
      <c r="L269" s="44"/>
      <c r="M269" s="44"/>
      <c r="N269" s="44"/>
      <c r="O269" s="4"/>
      <c r="P269" s="4"/>
      <c r="Q269" s="4"/>
      <c r="R269" s="4"/>
      <c r="S269" s="4"/>
      <c r="T269" s="4"/>
      <c r="U269" s="4"/>
      <c r="V269" s="4"/>
      <c r="W269" s="4"/>
      <c r="X269" s="4"/>
      <c r="Y269" s="4"/>
      <c r="Z269" s="4"/>
      <c r="AA269" s="4"/>
      <c r="AB269" s="4"/>
      <c r="AC269" s="4"/>
      <c r="AD269" s="4"/>
      <c r="AE269" s="4"/>
      <c r="AF269" s="4"/>
      <c r="AG269" s="4"/>
    </row>
    <row r="270">
      <c r="A270" s="4"/>
      <c r="B270" s="112" t="str">
        <f>if(A270="","",SUMIFS(Agent!$F:$F,Agent!$C:$C,B$1,Agent!$A:$A,$A270))</f>
        <v/>
      </c>
      <c r="C270" s="112" t="str">
        <f>if(A270="","", SUMIFS(Agent!$G:$G,Agent!$C:$C,C$1,Agent!$A:$A,$A270))</f>
        <v/>
      </c>
      <c r="D270" s="113" t="str">
        <f t="shared" si="4"/>
        <v/>
      </c>
      <c r="E270" s="107" t="str">
        <f>if($A270="","",SUMIFS(Agent!$F:$F,Agent!$C:$C,E$1,Agent!$A:$A,$A270))</f>
        <v/>
      </c>
      <c r="F270" s="107" t="str">
        <f>if($A270="","", SUMIFS(Agent!$G:$G,Agent!$C:$C,F$1,Agent!$A:$A,$A270))</f>
        <v/>
      </c>
      <c r="G270" s="108" t="str">
        <f t="shared" si="2"/>
        <v/>
      </c>
      <c r="H270" s="107" t="str">
        <f>if($A270="","",SUMIFS(Agent!$F:$F,Agent!$C:$C,H$1,Agent!$A:$A,$A270))</f>
        <v/>
      </c>
      <c r="I270" s="107" t="str">
        <f>if($A270="","", SUMIFS(Agent!$G:$G,Agent!$C:$C,I$1,Agent!$A:$A,$A270))</f>
        <v/>
      </c>
      <c r="J270" s="108" t="str">
        <f t="shared" si="3"/>
        <v/>
      </c>
      <c r="K270" s="44"/>
      <c r="L270" s="44"/>
      <c r="M270" s="44"/>
      <c r="N270" s="44"/>
      <c r="O270" s="4"/>
      <c r="P270" s="4"/>
      <c r="Q270" s="4"/>
      <c r="R270" s="4"/>
      <c r="S270" s="4"/>
      <c r="T270" s="4"/>
      <c r="U270" s="4"/>
      <c r="V270" s="4"/>
      <c r="W270" s="4"/>
      <c r="X270" s="4"/>
      <c r="Y270" s="4"/>
      <c r="Z270" s="4"/>
      <c r="AA270" s="4"/>
      <c r="AB270" s="4"/>
      <c r="AC270" s="4"/>
      <c r="AD270" s="4"/>
      <c r="AE270" s="4"/>
      <c r="AF270" s="4"/>
      <c r="AG270" s="4"/>
    </row>
    <row r="271">
      <c r="A271" s="4"/>
      <c r="B271" s="112" t="str">
        <f>if(A271="","",SUMIFS(Agent!$F:$F,Agent!$C:$C,B$1,Agent!$A:$A,$A271))</f>
        <v/>
      </c>
      <c r="C271" s="112" t="str">
        <f>if(A271="","", SUMIFS(Agent!$G:$G,Agent!$C:$C,C$1,Agent!$A:$A,$A271))</f>
        <v/>
      </c>
      <c r="D271" s="113" t="str">
        <f t="shared" si="4"/>
        <v/>
      </c>
      <c r="E271" s="107" t="str">
        <f>if($A271="","",SUMIFS(Agent!$F:$F,Agent!$C:$C,E$1,Agent!$A:$A,$A271))</f>
        <v/>
      </c>
      <c r="F271" s="107" t="str">
        <f>if($A271="","", SUMIFS(Agent!$G:$G,Agent!$C:$C,F$1,Agent!$A:$A,$A271))</f>
        <v/>
      </c>
      <c r="G271" s="108" t="str">
        <f t="shared" si="2"/>
        <v/>
      </c>
      <c r="H271" s="107" t="str">
        <f>if($A271="","",SUMIFS(Agent!$F:$F,Agent!$C:$C,H$1,Agent!$A:$A,$A271))</f>
        <v/>
      </c>
      <c r="I271" s="107" t="str">
        <f>if($A271="","", SUMIFS(Agent!$G:$G,Agent!$C:$C,I$1,Agent!$A:$A,$A271))</f>
        <v/>
      </c>
      <c r="J271" s="108" t="str">
        <f t="shared" si="3"/>
        <v/>
      </c>
      <c r="K271" s="44"/>
      <c r="L271" s="44"/>
      <c r="M271" s="44"/>
      <c r="N271" s="44"/>
      <c r="O271" s="4"/>
      <c r="P271" s="4"/>
      <c r="Q271" s="4"/>
      <c r="R271" s="4"/>
      <c r="S271" s="4"/>
      <c r="T271" s="4"/>
      <c r="U271" s="4"/>
      <c r="V271" s="4"/>
      <c r="W271" s="4"/>
      <c r="X271" s="4"/>
      <c r="Y271" s="4"/>
      <c r="Z271" s="4"/>
      <c r="AA271" s="4"/>
      <c r="AB271" s="4"/>
      <c r="AC271" s="4"/>
      <c r="AD271" s="4"/>
      <c r="AE271" s="4"/>
      <c r="AF271" s="4"/>
      <c r="AG271" s="4"/>
    </row>
    <row r="272">
      <c r="A272" s="4"/>
      <c r="B272" s="112" t="str">
        <f>if(A272="","",SUMIFS(Agent!$F:$F,Agent!$C:$C,B$1,Agent!$A:$A,$A272))</f>
        <v/>
      </c>
      <c r="C272" s="112" t="str">
        <f>if(A272="","", SUMIFS(Agent!$G:$G,Agent!$C:$C,C$1,Agent!$A:$A,$A272))</f>
        <v/>
      </c>
      <c r="D272" s="113" t="str">
        <f t="shared" si="4"/>
        <v/>
      </c>
      <c r="E272" s="107" t="str">
        <f>if($A272="","",SUMIFS(Agent!$F:$F,Agent!$C:$C,E$1,Agent!$A:$A,$A272))</f>
        <v/>
      </c>
      <c r="F272" s="107" t="str">
        <f>if($A272="","", SUMIFS(Agent!$G:$G,Agent!$C:$C,F$1,Agent!$A:$A,$A272))</f>
        <v/>
      </c>
      <c r="G272" s="108" t="str">
        <f t="shared" si="2"/>
        <v/>
      </c>
      <c r="H272" s="107" t="str">
        <f>if($A272="","",SUMIFS(Agent!$F:$F,Agent!$C:$C,H$1,Agent!$A:$A,$A272))</f>
        <v/>
      </c>
      <c r="I272" s="107" t="str">
        <f>if($A272="","", SUMIFS(Agent!$G:$G,Agent!$C:$C,I$1,Agent!$A:$A,$A272))</f>
        <v/>
      </c>
      <c r="J272" s="108" t="str">
        <f t="shared" si="3"/>
        <v/>
      </c>
      <c r="K272" s="44"/>
      <c r="L272" s="44"/>
      <c r="M272" s="44"/>
      <c r="N272" s="44"/>
      <c r="O272" s="4"/>
      <c r="P272" s="4"/>
      <c r="Q272" s="4"/>
      <c r="R272" s="4"/>
      <c r="S272" s="4"/>
      <c r="T272" s="4"/>
      <c r="U272" s="4"/>
      <c r="V272" s="4"/>
      <c r="W272" s="4"/>
      <c r="X272" s="4"/>
      <c r="Y272" s="4"/>
      <c r="Z272" s="4"/>
      <c r="AA272" s="4"/>
      <c r="AB272" s="4"/>
      <c r="AC272" s="4"/>
      <c r="AD272" s="4"/>
      <c r="AE272" s="4"/>
      <c r="AF272" s="4"/>
      <c r="AG272" s="4"/>
    </row>
    <row r="273">
      <c r="A273" s="4"/>
      <c r="B273" s="112" t="str">
        <f>if(A273="","",SUMIFS(Agent!$F:$F,Agent!$C:$C,B$1,Agent!$A:$A,$A273))</f>
        <v/>
      </c>
      <c r="C273" s="112" t="str">
        <f>if(A273="","", SUMIFS(Agent!$G:$G,Agent!$C:$C,C$1,Agent!$A:$A,$A273))</f>
        <v/>
      </c>
      <c r="D273" s="113" t="str">
        <f t="shared" si="4"/>
        <v/>
      </c>
      <c r="E273" s="107" t="str">
        <f>if($A273="","",SUMIFS(Agent!$F:$F,Agent!$C:$C,E$1,Agent!$A:$A,$A273))</f>
        <v/>
      </c>
      <c r="F273" s="107" t="str">
        <f>if($A273="","", SUMIFS(Agent!$G:$G,Agent!$C:$C,F$1,Agent!$A:$A,$A273))</f>
        <v/>
      </c>
      <c r="G273" s="108" t="str">
        <f t="shared" si="2"/>
        <v/>
      </c>
      <c r="H273" s="107" t="str">
        <f>if($A273="","",SUMIFS(Agent!$F:$F,Agent!$C:$C,H$1,Agent!$A:$A,$A273))</f>
        <v/>
      </c>
      <c r="I273" s="107" t="str">
        <f>if($A273="","", SUMIFS(Agent!$G:$G,Agent!$C:$C,I$1,Agent!$A:$A,$A273))</f>
        <v/>
      </c>
      <c r="J273" s="108" t="str">
        <f t="shared" si="3"/>
        <v/>
      </c>
      <c r="K273" s="44"/>
      <c r="L273" s="44"/>
      <c r="M273" s="44"/>
      <c r="N273" s="44"/>
      <c r="O273" s="4"/>
      <c r="P273" s="4"/>
      <c r="Q273" s="4"/>
      <c r="R273" s="4"/>
      <c r="S273" s="4"/>
      <c r="T273" s="4"/>
      <c r="U273" s="4"/>
      <c r="V273" s="4"/>
      <c r="W273" s="4"/>
      <c r="X273" s="4"/>
      <c r="Y273" s="4"/>
      <c r="Z273" s="4"/>
      <c r="AA273" s="4"/>
      <c r="AB273" s="4"/>
      <c r="AC273" s="4"/>
      <c r="AD273" s="4"/>
      <c r="AE273" s="4"/>
      <c r="AF273" s="4"/>
      <c r="AG273" s="4"/>
    </row>
    <row r="274">
      <c r="A274" s="4"/>
      <c r="B274" s="112" t="str">
        <f>if(A274="","",SUMIFS(Agent!$F:$F,Agent!$C:$C,B$1,Agent!$A:$A,$A274))</f>
        <v/>
      </c>
      <c r="C274" s="112" t="str">
        <f>if(A274="","", SUMIFS(Agent!$G:$G,Agent!$C:$C,C$1,Agent!$A:$A,$A274))</f>
        <v/>
      </c>
      <c r="D274" s="113" t="str">
        <f t="shared" si="4"/>
        <v/>
      </c>
      <c r="E274" s="107" t="str">
        <f>if($A274="","",SUMIFS(Agent!$F:$F,Agent!$C:$C,E$1,Agent!$A:$A,$A274))</f>
        <v/>
      </c>
      <c r="F274" s="107" t="str">
        <f>if($A274="","", SUMIFS(Agent!$G:$G,Agent!$C:$C,F$1,Agent!$A:$A,$A274))</f>
        <v/>
      </c>
      <c r="G274" s="108" t="str">
        <f t="shared" si="2"/>
        <v/>
      </c>
      <c r="H274" s="107" t="str">
        <f>if($A274="","",SUMIFS(Agent!$F:$F,Agent!$C:$C,H$1,Agent!$A:$A,$A274))</f>
        <v/>
      </c>
      <c r="I274" s="107" t="str">
        <f>if($A274="","", SUMIFS(Agent!$G:$G,Agent!$C:$C,I$1,Agent!$A:$A,$A274))</f>
        <v/>
      </c>
      <c r="J274" s="108" t="str">
        <f t="shared" si="3"/>
        <v/>
      </c>
      <c r="K274" s="44"/>
      <c r="L274" s="44"/>
      <c r="M274" s="44"/>
      <c r="N274" s="44"/>
      <c r="O274" s="4"/>
      <c r="P274" s="4"/>
      <c r="Q274" s="4"/>
      <c r="R274" s="4"/>
      <c r="S274" s="4"/>
      <c r="T274" s="4"/>
      <c r="U274" s="4"/>
      <c r="V274" s="4"/>
      <c r="W274" s="4"/>
      <c r="X274" s="4"/>
      <c r="Y274" s="4"/>
      <c r="Z274" s="4"/>
      <c r="AA274" s="4"/>
      <c r="AB274" s="4"/>
      <c r="AC274" s="4"/>
      <c r="AD274" s="4"/>
      <c r="AE274" s="4"/>
      <c r="AF274" s="4"/>
      <c r="AG274" s="4"/>
    </row>
    <row r="275">
      <c r="A275" s="4"/>
      <c r="B275" s="112" t="str">
        <f>if(A275="","",SUMIFS(Agent!$F:$F,Agent!$C:$C,B$1,Agent!$A:$A,$A275))</f>
        <v/>
      </c>
      <c r="C275" s="112" t="str">
        <f>if(A275="","", SUMIFS(Agent!$G:$G,Agent!$C:$C,C$1,Agent!$A:$A,$A275))</f>
        <v/>
      </c>
      <c r="D275" s="113" t="str">
        <f t="shared" si="4"/>
        <v/>
      </c>
      <c r="E275" s="107" t="str">
        <f>if($A275="","",SUMIFS(Agent!$F:$F,Agent!$C:$C,E$1,Agent!$A:$A,$A275))</f>
        <v/>
      </c>
      <c r="F275" s="107" t="str">
        <f>if($A275="","", SUMIFS(Agent!$G:$G,Agent!$C:$C,F$1,Agent!$A:$A,$A275))</f>
        <v/>
      </c>
      <c r="G275" s="108" t="str">
        <f t="shared" si="2"/>
        <v/>
      </c>
      <c r="H275" s="107" t="str">
        <f>if($A275="","",SUMIFS(Agent!$F:$F,Agent!$C:$C,H$1,Agent!$A:$A,$A275))</f>
        <v/>
      </c>
      <c r="I275" s="107" t="str">
        <f>if($A275="","", SUMIFS(Agent!$G:$G,Agent!$C:$C,I$1,Agent!$A:$A,$A275))</f>
        <v/>
      </c>
      <c r="J275" s="108" t="str">
        <f t="shared" si="3"/>
        <v/>
      </c>
      <c r="K275" s="44"/>
      <c r="L275" s="44"/>
      <c r="M275" s="44"/>
      <c r="N275" s="44"/>
      <c r="O275" s="4"/>
      <c r="P275" s="4"/>
      <c r="Q275" s="4"/>
      <c r="R275" s="4"/>
      <c r="S275" s="4"/>
      <c r="T275" s="4"/>
      <c r="U275" s="4"/>
      <c r="V275" s="4"/>
      <c r="W275" s="4"/>
      <c r="X275" s="4"/>
      <c r="Y275" s="4"/>
      <c r="Z275" s="4"/>
      <c r="AA275" s="4"/>
      <c r="AB275" s="4"/>
      <c r="AC275" s="4"/>
      <c r="AD275" s="4"/>
      <c r="AE275" s="4"/>
      <c r="AF275" s="4"/>
      <c r="AG275" s="4"/>
    </row>
    <row r="276">
      <c r="A276" s="4"/>
      <c r="B276" s="112" t="str">
        <f>if(A276="","",SUMIFS(Agent!$F:$F,Agent!$C:$C,B$1,Agent!$A:$A,$A276))</f>
        <v/>
      </c>
      <c r="C276" s="112" t="str">
        <f>if(A276="","", SUMIFS(Agent!$G:$G,Agent!$C:$C,C$1,Agent!$A:$A,$A276))</f>
        <v/>
      </c>
      <c r="D276" s="113" t="str">
        <f t="shared" si="4"/>
        <v/>
      </c>
      <c r="E276" s="107" t="str">
        <f>if($A276="","",SUMIFS(Agent!$F:$F,Agent!$C:$C,E$1,Agent!$A:$A,$A276))</f>
        <v/>
      </c>
      <c r="F276" s="107" t="str">
        <f>if($A276="","", SUMIFS(Agent!$G:$G,Agent!$C:$C,F$1,Agent!$A:$A,$A276))</f>
        <v/>
      </c>
      <c r="G276" s="108" t="str">
        <f t="shared" si="2"/>
        <v/>
      </c>
      <c r="H276" s="107" t="str">
        <f>if($A276="","",SUMIFS(Agent!$F:$F,Agent!$C:$C,H$1,Agent!$A:$A,$A276))</f>
        <v/>
      </c>
      <c r="I276" s="107" t="str">
        <f>if($A276="","", SUMIFS(Agent!$G:$G,Agent!$C:$C,I$1,Agent!$A:$A,$A276))</f>
        <v/>
      </c>
      <c r="J276" s="108" t="str">
        <f t="shared" si="3"/>
        <v/>
      </c>
      <c r="K276" s="44"/>
      <c r="L276" s="44"/>
      <c r="M276" s="44"/>
      <c r="N276" s="44"/>
      <c r="O276" s="4"/>
      <c r="P276" s="4"/>
      <c r="Q276" s="4"/>
      <c r="R276" s="4"/>
      <c r="S276" s="4"/>
      <c r="T276" s="4"/>
      <c r="U276" s="4"/>
      <c r="V276" s="4"/>
      <c r="W276" s="4"/>
      <c r="X276" s="4"/>
      <c r="Y276" s="4"/>
      <c r="Z276" s="4"/>
      <c r="AA276" s="4"/>
      <c r="AB276" s="4"/>
      <c r="AC276" s="4"/>
      <c r="AD276" s="4"/>
      <c r="AE276" s="4"/>
      <c r="AF276" s="4"/>
      <c r="AG276" s="4"/>
    </row>
    <row r="277">
      <c r="A277" s="4"/>
      <c r="B277" s="112" t="str">
        <f>if(A277="","",SUMIFS(Agent!$F:$F,Agent!$C:$C,B$1,Agent!$A:$A,$A277))</f>
        <v/>
      </c>
      <c r="C277" s="112" t="str">
        <f>if(A277="","", SUMIFS(Agent!$G:$G,Agent!$C:$C,C$1,Agent!$A:$A,$A277))</f>
        <v/>
      </c>
      <c r="D277" s="113" t="str">
        <f t="shared" si="4"/>
        <v/>
      </c>
      <c r="E277" s="107" t="str">
        <f>if($A277="","",SUMIFS(Agent!$F:$F,Agent!$C:$C,E$1,Agent!$A:$A,$A277))</f>
        <v/>
      </c>
      <c r="F277" s="107" t="str">
        <f>if($A277="","", SUMIFS(Agent!$G:$G,Agent!$C:$C,F$1,Agent!$A:$A,$A277))</f>
        <v/>
      </c>
      <c r="G277" s="108" t="str">
        <f t="shared" si="2"/>
        <v/>
      </c>
      <c r="H277" s="107" t="str">
        <f>if($A277="","",SUMIFS(Agent!$F:$F,Agent!$C:$C,H$1,Agent!$A:$A,$A277))</f>
        <v/>
      </c>
      <c r="I277" s="107" t="str">
        <f>if($A277="","", SUMIFS(Agent!$G:$G,Agent!$C:$C,I$1,Agent!$A:$A,$A277))</f>
        <v/>
      </c>
      <c r="J277" s="108" t="str">
        <f t="shared" si="3"/>
        <v/>
      </c>
      <c r="K277" s="44"/>
      <c r="L277" s="44"/>
      <c r="M277" s="44"/>
      <c r="N277" s="44"/>
      <c r="O277" s="4"/>
      <c r="P277" s="4"/>
      <c r="Q277" s="4"/>
      <c r="R277" s="4"/>
      <c r="S277" s="4"/>
      <c r="T277" s="4"/>
      <c r="U277" s="4"/>
      <c r="V277" s="4"/>
      <c r="W277" s="4"/>
      <c r="X277" s="4"/>
      <c r="Y277" s="4"/>
      <c r="Z277" s="4"/>
      <c r="AA277" s="4"/>
      <c r="AB277" s="4"/>
      <c r="AC277" s="4"/>
      <c r="AD277" s="4"/>
      <c r="AE277" s="4"/>
      <c r="AF277" s="4"/>
      <c r="AG277" s="4"/>
    </row>
    <row r="278">
      <c r="A278" s="4"/>
      <c r="B278" s="112" t="str">
        <f>if(A278="","",SUMIFS(Agent!$F:$F,Agent!$C:$C,B$1,Agent!$A:$A,$A278))</f>
        <v/>
      </c>
      <c r="C278" s="112" t="str">
        <f>if(A278="","", SUMIFS(Agent!$G:$G,Agent!$C:$C,C$1,Agent!$A:$A,$A278))</f>
        <v/>
      </c>
      <c r="D278" s="113" t="str">
        <f t="shared" si="4"/>
        <v/>
      </c>
      <c r="E278" s="107" t="str">
        <f>if($A278="","",SUMIFS(Agent!$F:$F,Agent!$C:$C,E$1,Agent!$A:$A,$A278))</f>
        <v/>
      </c>
      <c r="F278" s="107" t="str">
        <f>if($A278="","", SUMIFS(Agent!$G:$G,Agent!$C:$C,F$1,Agent!$A:$A,$A278))</f>
        <v/>
      </c>
      <c r="G278" s="108" t="str">
        <f t="shared" si="2"/>
        <v/>
      </c>
      <c r="H278" s="107" t="str">
        <f>if($A278="","",SUMIFS(Agent!$F:$F,Agent!$C:$C,H$1,Agent!$A:$A,$A278))</f>
        <v/>
      </c>
      <c r="I278" s="107" t="str">
        <f>if($A278="","", SUMIFS(Agent!$G:$G,Agent!$C:$C,I$1,Agent!$A:$A,$A278))</f>
        <v/>
      </c>
      <c r="J278" s="108" t="str">
        <f t="shared" si="3"/>
        <v/>
      </c>
      <c r="K278" s="44"/>
      <c r="L278" s="44"/>
      <c r="M278" s="44"/>
      <c r="N278" s="44"/>
      <c r="O278" s="4"/>
      <c r="P278" s="4"/>
      <c r="Q278" s="4"/>
      <c r="R278" s="4"/>
      <c r="S278" s="4"/>
      <c r="T278" s="4"/>
      <c r="U278" s="4"/>
      <c r="V278" s="4"/>
      <c r="W278" s="4"/>
      <c r="X278" s="4"/>
      <c r="Y278" s="4"/>
      <c r="Z278" s="4"/>
      <c r="AA278" s="4"/>
      <c r="AB278" s="4"/>
      <c r="AC278" s="4"/>
      <c r="AD278" s="4"/>
      <c r="AE278" s="4"/>
      <c r="AF278" s="4"/>
      <c r="AG278" s="4"/>
    </row>
    <row r="279">
      <c r="A279" s="4"/>
      <c r="B279" s="112" t="str">
        <f>if(A279="","",SUMIFS(Agent!$F:$F,Agent!$C:$C,B$1,Agent!$A:$A,$A279))</f>
        <v/>
      </c>
      <c r="C279" s="112" t="str">
        <f>if(A279="","", SUMIFS(Agent!$G:$G,Agent!$C:$C,C$1,Agent!$A:$A,$A279))</f>
        <v/>
      </c>
      <c r="D279" s="113" t="str">
        <f t="shared" si="4"/>
        <v/>
      </c>
      <c r="E279" s="107" t="str">
        <f>if($A279="","",SUMIFS(Agent!$F:$F,Agent!$C:$C,E$1,Agent!$A:$A,$A279))</f>
        <v/>
      </c>
      <c r="F279" s="107" t="str">
        <f>if($A279="","", SUMIFS(Agent!$G:$G,Agent!$C:$C,F$1,Agent!$A:$A,$A279))</f>
        <v/>
      </c>
      <c r="G279" s="108" t="str">
        <f t="shared" si="2"/>
        <v/>
      </c>
      <c r="H279" s="107" t="str">
        <f>if($A279="","",SUMIFS(Agent!$F:$F,Agent!$C:$C,H$1,Agent!$A:$A,$A279))</f>
        <v/>
      </c>
      <c r="I279" s="107" t="str">
        <f>if($A279="","", SUMIFS(Agent!$G:$G,Agent!$C:$C,I$1,Agent!$A:$A,$A279))</f>
        <v/>
      </c>
      <c r="J279" s="108" t="str">
        <f t="shared" si="3"/>
        <v/>
      </c>
      <c r="K279" s="44"/>
      <c r="L279" s="44"/>
      <c r="M279" s="44"/>
      <c r="N279" s="44"/>
      <c r="O279" s="4"/>
      <c r="P279" s="4"/>
      <c r="Q279" s="4"/>
      <c r="R279" s="4"/>
      <c r="S279" s="4"/>
      <c r="T279" s="4"/>
      <c r="U279" s="4"/>
      <c r="V279" s="4"/>
      <c r="W279" s="4"/>
      <c r="X279" s="4"/>
      <c r="Y279" s="4"/>
      <c r="Z279" s="4"/>
      <c r="AA279" s="4"/>
      <c r="AB279" s="4"/>
      <c r="AC279" s="4"/>
      <c r="AD279" s="4"/>
      <c r="AE279" s="4"/>
      <c r="AF279" s="4"/>
      <c r="AG279" s="4"/>
    </row>
    <row r="280">
      <c r="A280" s="4"/>
      <c r="B280" s="112" t="str">
        <f>if(A280="","",SUMIFS(Agent!$F:$F,Agent!$C:$C,B$1,Agent!$A:$A,$A280))</f>
        <v/>
      </c>
      <c r="C280" s="112" t="str">
        <f>if(A280="","", SUMIFS(Agent!$G:$G,Agent!$C:$C,C$1,Agent!$A:$A,$A280))</f>
        <v/>
      </c>
      <c r="D280" s="113" t="str">
        <f t="shared" si="4"/>
        <v/>
      </c>
      <c r="E280" s="107" t="str">
        <f>if($A280="","",SUMIFS(Agent!$F:$F,Agent!$C:$C,E$1,Agent!$A:$A,$A280))</f>
        <v/>
      </c>
      <c r="F280" s="107" t="str">
        <f>if($A280="","", SUMIFS(Agent!$G:$G,Agent!$C:$C,F$1,Agent!$A:$A,$A280))</f>
        <v/>
      </c>
      <c r="G280" s="108" t="str">
        <f t="shared" si="2"/>
        <v/>
      </c>
      <c r="H280" s="107" t="str">
        <f>if($A280="","",SUMIFS(Agent!$F:$F,Agent!$C:$C,H$1,Agent!$A:$A,$A280))</f>
        <v/>
      </c>
      <c r="I280" s="107" t="str">
        <f>if($A280="","", SUMIFS(Agent!$G:$G,Agent!$C:$C,I$1,Agent!$A:$A,$A280))</f>
        <v/>
      </c>
      <c r="J280" s="108" t="str">
        <f t="shared" si="3"/>
        <v/>
      </c>
      <c r="K280" s="44"/>
      <c r="L280" s="44"/>
      <c r="M280" s="44"/>
      <c r="N280" s="44"/>
      <c r="O280" s="4"/>
      <c r="P280" s="4"/>
      <c r="Q280" s="4"/>
      <c r="R280" s="4"/>
      <c r="S280" s="4"/>
      <c r="T280" s="4"/>
      <c r="U280" s="4"/>
      <c r="V280" s="4"/>
      <c r="W280" s="4"/>
      <c r="X280" s="4"/>
      <c r="Y280" s="4"/>
      <c r="Z280" s="4"/>
      <c r="AA280" s="4"/>
      <c r="AB280" s="4"/>
      <c r="AC280" s="4"/>
      <c r="AD280" s="4"/>
      <c r="AE280" s="4"/>
      <c r="AF280" s="4"/>
      <c r="AG280" s="4"/>
    </row>
    <row r="281">
      <c r="A281" s="4"/>
      <c r="B281" s="112" t="str">
        <f>if(A281="","",SUMIFS(Agent!$F:$F,Agent!$C:$C,B$1,Agent!$A:$A,$A281))</f>
        <v/>
      </c>
      <c r="C281" s="112" t="str">
        <f>if(A281="","", SUMIFS(Agent!$G:$G,Agent!$C:$C,C$1,Agent!$A:$A,$A281))</f>
        <v/>
      </c>
      <c r="D281" s="113" t="str">
        <f t="shared" si="4"/>
        <v/>
      </c>
      <c r="E281" s="107" t="str">
        <f>if($A281="","",SUMIFS(Agent!$F:$F,Agent!$C:$C,E$1,Agent!$A:$A,$A281))</f>
        <v/>
      </c>
      <c r="F281" s="107" t="str">
        <f>if($A281="","", SUMIFS(Agent!$G:$G,Agent!$C:$C,F$1,Agent!$A:$A,$A281))</f>
        <v/>
      </c>
      <c r="G281" s="108" t="str">
        <f t="shared" si="2"/>
        <v/>
      </c>
      <c r="H281" s="107" t="str">
        <f>if($A281="","",SUMIFS(Agent!$F:$F,Agent!$C:$C,H$1,Agent!$A:$A,$A281))</f>
        <v/>
      </c>
      <c r="I281" s="107" t="str">
        <f>if($A281="","", SUMIFS(Agent!$G:$G,Agent!$C:$C,I$1,Agent!$A:$A,$A281))</f>
        <v/>
      </c>
      <c r="J281" s="108" t="str">
        <f t="shared" si="3"/>
        <v/>
      </c>
      <c r="K281" s="44"/>
      <c r="L281" s="44"/>
      <c r="M281" s="44"/>
      <c r="N281" s="44"/>
      <c r="O281" s="4"/>
      <c r="P281" s="4"/>
      <c r="Q281" s="4"/>
      <c r="R281" s="4"/>
      <c r="S281" s="4"/>
      <c r="T281" s="4"/>
      <c r="U281" s="4"/>
      <c r="V281" s="4"/>
      <c r="W281" s="4"/>
      <c r="X281" s="4"/>
      <c r="Y281" s="4"/>
      <c r="Z281" s="4"/>
      <c r="AA281" s="4"/>
      <c r="AB281" s="4"/>
      <c r="AC281" s="4"/>
      <c r="AD281" s="4"/>
      <c r="AE281" s="4"/>
      <c r="AF281" s="4"/>
      <c r="AG281" s="4"/>
    </row>
    <row r="282">
      <c r="A282" s="4"/>
      <c r="B282" s="112" t="str">
        <f>if(A282="","",SUMIFS(Agent!$F:$F,Agent!$C:$C,B$1,Agent!$A:$A,$A282))</f>
        <v/>
      </c>
      <c r="C282" s="112" t="str">
        <f>if(A282="","", SUMIFS(Agent!$G:$G,Agent!$C:$C,C$1,Agent!$A:$A,$A282))</f>
        <v/>
      </c>
      <c r="D282" s="113" t="str">
        <f t="shared" si="4"/>
        <v/>
      </c>
      <c r="E282" s="107" t="str">
        <f>if($A282="","",SUMIFS(Agent!$F:$F,Agent!$C:$C,E$1,Agent!$A:$A,$A282))</f>
        <v/>
      </c>
      <c r="F282" s="107" t="str">
        <f>if($A282="","", SUMIFS(Agent!$G:$G,Agent!$C:$C,F$1,Agent!$A:$A,$A282))</f>
        <v/>
      </c>
      <c r="G282" s="108" t="str">
        <f t="shared" si="2"/>
        <v/>
      </c>
      <c r="H282" s="107" t="str">
        <f>if($A282="","",SUMIFS(Agent!$F:$F,Agent!$C:$C,H$1,Agent!$A:$A,$A282))</f>
        <v/>
      </c>
      <c r="I282" s="107" t="str">
        <f>if($A282="","", SUMIFS(Agent!$G:$G,Agent!$C:$C,I$1,Agent!$A:$A,$A282))</f>
        <v/>
      </c>
      <c r="J282" s="108" t="str">
        <f t="shared" si="3"/>
        <v/>
      </c>
      <c r="K282" s="44"/>
      <c r="L282" s="44"/>
      <c r="M282" s="44"/>
      <c r="N282" s="44"/>
      <c r="O282" s="4"/>
      <c r="P282" s="4"/>
      <c r="Q282" s="4"/>
      <c r="R282" s="4"/>
      <c r="S282" s="4"/>
      <c r="T282" s="4"/>
      <c r="U282" s="4"/>
      <c r="V282" s="4"/>
      <c r="W282" s="4"/>
      <c r="X282" s="4"/>
      <c r="Y282" s="4"/>
      <c r="Z282" s="4"/>
      <c r="AA282" s="4"/>
      <c r="AB282" s="4"/>
      <c r="AC282" s="4"/>
      <c r="AD282" s="4"/>
      <c r="AE282" s="4"/>
      <c r="AF282" s="4"/>
      <c r="AG282" s="4"/>
    </row>
    <row r="283">
      <c r="A283" s="4"/>
      <c r="B283" s="112" t="str">
        <f>if(A283="","",SUMIFS(Agent!$F:$F,Agent!$C:$C,B$1,Agent!$A:$A,$A283))</f>
        <v/>
      </c>
      <c r="C283" s="112" t="str">
        <f>if(A283="","", SUMIFS(Agent!$G:$G,Agent!$C:$C,C$1,Agent!$A:$A,$A283))</f>
        <v/>
      </c>
      <c r="D283" s="113" t="str">
        <f t="shared" si="4"/>
        <v/>
      </c>
      <c r="E283" s="107" t="str">
        <f>if($A283="","",SUMIFS(Agent!$F:$F,Agent!$C:$C,E$1,Agent!$A:$A,$A283))</f>
        <v/>
      </c>
      <c r="F283" s="107" t="str">
        <f>if($A283="","", SUMIFS(Agent!$G:$G,Agent!$C:$C,F$1,Agent!$A:$A,$A283))</f>
        <v/>
      </c>
      <c r="G283" s="108" t="str">
        <f t="shared" si="2"/>
        <v/>
      </c>
      <c r="H283" s="107" t="str">
        <f>if($A283="","",SUMIFS(Agent!$F:$F,Agent!$C:$C,H$1,Agent!$A:$A,$A283))</f>
        <v/>
      </c>
      <c r="I283" s="107" t="str">
        <f>if($A283="","", SUMIFS(Agent!$G:$G,Agent!$C:$C,I$1,Agent!$A:$A,$A283))</f>
        <v/>
      </c>
      <c r="J283" s="108" t="str">
        <f t="shared" si="3"/>
        <v/>
      </c>
      <c r="K283" s="44"/>
      <c r="L283" s="44"/>
      <c r="M283" s="44"/>
      <c r="N283" s="44"/>
      <c r="O283" s="4"/>
      <c r="P283" s="4"/>
      <c r="Q283" s="4"/>
      <c r="R283" s="4"/>
      <c r="S283" s="4"/>
      <c r="T283" s="4"/>
      <c r="U283" s="4"/>
      <c r="V283" s="4"/>
      <c r="W283" s="4"/>
      <c r="X283" s="4"/>
      <c r="Y283" s="4"/>
      <c r="Z283" s="4"/>
      <c r="AA283" s="4"/>
      <c r="AB283" s="4"/>
      <c r="AC283" s="4"/>
      <c r="AD283" s="4"/>
      <c r="AE283" s="4"/>
      <c r="AF283" s="4"/>
      <c r="AG283" s="4"/>
    </row>
    <row r="284">
      <c r="A284" s="4"/>
      <c r="B284" s="112" t="str">
        <f>if(A284="","",SUMIFS(Agent!$F:$F,Agent!$C:$C,B$1,Agent!$A:$A,$A284))</f>
        <v/>
      </c>
      <c r="C284" s="112" t="str">
        <f>if(A284="","", SUMIFS(Agent!$G:$G,Agent!$C:$C,C$1,Agent!$A:$A,$A284))</f>
        <v/>
      </c>
      <c r="D284" s="113" t="str">
        <f t="shared" si="4"/>
        <v/>
      </c>
      <c r="E284" s="107" t="str">
        <f>if($A284="","",SUMIFS(Agent!$F:$F,Agent!$C:$C,E$1,Agent!$A:$A,$A284))</f>
        <v/>
      </c>
      <c r="F284" s="107" t="str">
        <f>if($A284="","", SUMIFS(Agent!$G:$G,Agent!$C:$C,F$1,Agent!$A:$A,$A284))</f>
        <v/>
      </c>
      <c r="G284" s="108" t="str">
        <f t="shared" si="2"/>
        <v/>
      </c>
      <c r="H284" s="107" t="str">
        <f>if($A284="","",SUMIFS(Agent!$F:$F,Agent!$C:$C,H$1,Agent!$A:$A,$A284))</f>
        <v/>
      </c>
      <c r="I284" s="107" t="str">
        <f>if($A284="","", SUMIFS(Agent!$G:$G,Agent!$C:$C,I$1,Agent!$A:$A,$A284))</f>
        <v/>
      </c>
      <c r="J284" s="108" t="str">
        <f t="shared" si="3"/>
        <v/>
      </c>
      <c r="K284" s="44"/>
      <c r="L284" s="44"/>
      <c r="M284" s="44"/>
      <c r="N284" s="44"/>
      <c r="O284" s="4"/>
      <c r="P284" s="4"/>
      <c r="Q284" s="4"/>
      <c r="R284" s="4"/>
      <c r="S284" s="4"/>
      <c r="T284" s="4"/>
      <c r="U284" s="4"/>
      <c r="V284" s="4"/>
      <c r="W284" s="4"/>
      <c r="X284" s="4"/>
      <c r="Y284" s="4"/>
      <c r="Z284" s="4"/>
      <c r="AA284" s="4"/>
      <c r="AB284" s="4"/>
      <c r="AC284" s="4"/>
      <c r="AD284" s="4"/>
      <c r="AE284" s="4"/>
      <c r="AF284" s="4"/>
      <c r="AG284" s="4"/>
    </row>
    <row r="285">
      <c r="A285" s="4"/>
      <c r="B285" s="112" t="str">
        <f>if(A285="","",SUMIFS(Agent!$F:$F,Agent!$C:$C,B$1,Agent!$A:$A,$A285))</f>
        <v/>
      </c>
      <c r="C285" s="112" t="str">
        <f>if(A285="","", SUMIFS(Agent!$G:$G,Agent!$C:$C,C$1,Agent!$A:$A,$A285))</f>
        <v/>
      </c>
      <c r="D285" s="113" t="str">
        <f t="shared" si="4"/>
        <v/>
      </c>
      <c r="E285" s="107" t="str">
        <f>if($A285="","",SUMIFS(Agent!$F:$F,Agent!$C:$C,E$1,Agent!$A:$A,$A285))</f>
        <v/>
      </c>
      <c r="F285" s="107" t="str">
        <f>if($A285="","", SUMIFS(Agent!$G:$G,Agent!$C:$C,F$1,Agent!$A:$A,$A285))</f>
        <v/>
      </c>
      <c r="G285" s="108" t="str">
        <f t="shared" si="2"/>
        <v/>
      </c>
      <c r="H285" s="107" t="str">
        <f>if($A285="","",SUMIFS(Agent!$F:$F,Agent!$C:$C,H$1,Agent!$A:$A,$A285))</f>
        <v/>
      </c>
      <c r="I285" s="107" t="str">
        <f>if($A285="","", SUMIFS(Agent!$G:$G,Agent!$C:$C,I$1,Agent!$A:$A,$A285))</f>
        <v/>
      </c>
      <c r="J285" s="108" t="str">
        <f t="shared" si="3"/>
        <v/>
      </c>
      <c r="K285" s="44"/>
      <c r="L285" s="44"/>
      <c r="M285" s="44"/>
      <c r="N285" s="44"/>
      <c r="O285" s="4"/>
      <c r="P285" s="4"/>
      <c r="Q285" s="4"/>
      <c r="R285" s="4"/>
      <c r="S285" s="4"/>
      <c r="T285" s="4"/>
      <c r="U285" s="4"/>
      <c r="V285" s="4"/>
      <c r="W285" s="4"/>
      <c r="X285" s="4"/>
      <c r="Y285" s="4"/>
      <c r="Z285" s="4"/>
      <c r="AA285" s="4"/>
      <c r="AB285" s="4"/>
      <c r="AC285" s="4"/>
      <c r="AD285" s="4"/>
      <c r="AE285" s="4"/>
      <c r="AF285" s="4"/>
      <c r="AG285" s="4"/>
    </row>
    <row r="286">
      <c r="A286" s="4"/>
      <c r="B286" s="112" t="str">
        <f>if(A286="","",SUMIFS(Agent!$F:$F,Agent!$C:$C,B$1,Agent!$A:$A,$A286))</f>
        <v/>
      </c>
      <c r="C286" s="112" t="str">
        <f>if(A286="","", SUMIFS(Agent!$G:$G,Agent!$C:$C,C$1,Agent!$A:$A,$A286))</f>
        <v/>
      </c>
      <c r="D286" s="113" t="str">
        <f t="shared" si="4"/>
        <v/>
      </c>
      <c r="E286" s="107" t="str">
        <f>if($A286="","",SUMIFS(Agent!$F:$F,Agent!$C:$C,E$1,Agent!$A:$A,$A286))</f>
        <v/>
      </c>
      <c r="F286" s="107" t="str">
        <f>if($A286="","", SUMIFS(Agent!$G:$G,Agent!$C:$C,F$1,Agent!$A:$A,$A286))</f>
        <v/>
      </c>
      <c r="G286" s="108" t="str">
        <f t="shared" si="2"/>
        <v/>
      </c>
      <c r="H286" s="107" t="str">
        <f>if($A286="","",SUMIFS(Agent!$F:$F,Agent!$C:$C,H$1,Agent!$A:$A,$A286))</f>
        <v/>
      </c>
      <c r="I286" s="107" t="str">
        <f>if($A286="","", SUMIFS(Agent!$G:$G,Agent!$C:$C,I$1,Agent!$A:$A,$A286))</f>
        <v/>
      </c>
      <c r="J286" s="108" t="str">
        <f t="shared" si="3"/>
        <v/>
      </c>
      <c r="K286" s="44"/>
      <c r="L286" s="44"/>
      <c r="M286" s="44"/>
      <c r="N286" s="44"/>
      <c r="O286" s="4"/>
      <c r="P286" s="4"/>
      <c r="Q286" s="4"/>
      <c r="R286" s="4"/>
      <c r="S286" s="4"/>
      <c r="T286" s="4"/>
      <c r="U286" s="4"/>
      <c r="V286" s="4"/>
      <c r="W286" s="4"/>
      <c r="X286" s="4"/>
      <c r="Y286" s="4"/>
      <c r="Z286" s="4"/>
      <c r="AA286" s="4"/>
      <c r="AB286" s="4"/>
      <c r="AC286" s="4"/>
      <c r="AD286" s="4"/>
      <c r="AE286" s="4"/>
      <c r="AF286" s="4"/>
      <c r="AG286" s="4"/>
    </row>
    <row r="287">
      <c r="A287" s="4"/>
      <c r="B287" s="112" t="str">
        <f>if(A287="","",SUMIFS(Agent!$F:$F,Agent!$C:$C,B$1,Agent!$A:$A,$A287))</f>
        <v/>
      </c>
      <c r="C287" s="112" t="str">
        <f>if(A287="","", SUMIFS(Agent!$G:$G,Agent!$C:$C,C$1,Agent!$A:$A,$A287))</f>
        <v/>
      </c>
      <c r="D287" s="113" t="str">
        <f t="shared" si="4"/>
        <v/>
      </c>
      <c r="E287" s="107" t="str">
        <f>if($A287="","",SUMIFS(Agent!$F:$F,Agent!$C:$C,E$1,Agent!$A:$A,$A287))</f>
        <v/>
      </c>
      <c r="F287" s="107" t="str">
        <f>if($A287="","", SUMIFS(Agent!$G:$G,Agent!$C:$C,F$1,Agent!$A:$A,$A287))</f>
        <v/>
      </c>
      <c r="G287" s="108" t="str">
        <f t="shared" si="2"/>
        <v/>
      </c>
      <c r="H287" s="107" t="str">
        <f>if($A287="","",SUMIFS(Agent!$F:$F,Agent!$C:$C,H$1,Agent!$A:$A,$A287))</f>
        <v/>
      </c>
      <c r="I287" s="107" t="str">
        <f>if($A287="","", SUMIFS(Agent!$G:$G,Agent!$C:$C,I$1,Agent!$A:$A,$A287))</f>
        <v/>
      </c>
      <c r="J287" s="108" t="str">
        <f t="shared" si="3"/>
        <v/>
      </c>
      <c r="K287" s="44"/>
      <c r="L287" s="44"/>
      <c r="M287" s="44"/>
      <c r="N287" s="44"/>
      <c r="O287" s="4"/>
      <c r="P287" s="4"/>
      <c r="Q287" s="4"/>
      <c r="R287" s="4"/>
      <c r="S287" s="4"/>
      <c r="T287" s="4"/>
      <c r="U287" s="4"/>
      <c r="V287" s="4"/>
      <c r="W287" s="4"/>
      <c r="X287" s="4"/>
      <c r="Y287" s="4"/>
      <c r="Z287" s="4"/>
      <c r="AA287" s="4"/>
      <c r="AB287" s="4"/>
      <c r="AC287" s="4"/>
      <c r="AD287" s="4"/>
      <c r="AE287" s="4"/>
      <c r="AF287" s="4"/>
      <c r="AG287" s="4"/>
    </row>
    <row r="288">
      <c r="A288" s="4"/>
      <c r="B288" s="112" t="str">
        <f>if(A288="","",SUMIFS(Agent!$F:$F,Agent!$C:$C,B$1,Agent!$A:$A,$A288))</f>
        <v/>
      </c>
      <c r="C288" s="112" t="str">
        <f>if(A288="","", SUMIFS(Agent!$G:$G,Agent!$C:$C,C$1,Agent!$A:$A,$A288))</f>
        <v/>
      </c>
      <c r="D288" s="113" t="str">
        <f t="shared" si="4"/>
        <v/>
      </c>
      <c r="E288" s="107" t="str">
        <f>if($A288="","",SUMIFS(Agent!$F:$F,Agent!$C:$C,E$1,Agent!$A:$A,$A288))</f>
        <v/>
      </c>
      <c r="F288" s="107" t="str">
        <f>if($A288="","", SUMIFS(Agent!$G:$G,Agent!$C:$C,F$1,Agent!$A:$A,$A288))</f>
        <v/>
      </c>
      <c r="G288" s="108" t="str">
        <f t="shared" si="2"/>
        <v/>
      </c>
      <c r="H288" s="107" t="str">
        <f>if($A288="","",SUMIFS(Agent!$F:$F,Agent!$C:$C,H$1,Agent!$A:$A,$A288))</f>
        <v/>
      </c>
      <c r="I288" s="107" t="str">
        <f>if($A288="","", SUMIFS(Agent!$G:$G,Agent!$C:$C,I$1,Agent!$A:$A,$A288))</f>
        <v/>
      </c>
      <c r="J288" s="108" t="str">
        <f t="shared" si="3"/>
        <v/>
      </c>
      <c r="K288" s="44"/>
      <c r="L288" s="44"/>
      <c r="M288" s="44"/>
      <c r="N288" s="44"/>
      <c r="O288" s="4"/>
      <c r="P288" s="4"/>
      <c r="Q288" s="4"/>
      <c r="R288" s="4"/>
      <c r="S288" s="4"/>
      <c r="T288" s="4"/>
      <c r="U288" s="4"/>
      <c r="V288" s="4"/>
      <c r="W288" s="4"/>
      <c r="X288" s="4"/>
      <c r="Y288" s="4"/>
      <c r="Z288" s="4"/>
      <c r="AA288" s="4"/>
      <c r="AB288" s="4"/>
      <c r="AC288" s="4"/>
      <c r="AD288" s="4"/>
      <c r="AE288" s="4"/>
      <c r="AF288" s="4"/>
      <c r="AG288" s="4"/>
    </row>
    <row r="289">
      <c r="A289" s="4"/>
      <c r="B289" s="112" t="str">
        <f>if(A289="","",SUMIFS(Agent!$F:$F,Agent!$C:$C,B$1,Agent!$A:$A,$A289))</f>
        <v/>
      </c>
      <c r="C289" s="112" t="str">
        <f>if(A289="","", SUMIFS(Agent!$G:$G,Agent!$C:$C,C$1,Agent!$A:$A,$A289))</f>
        <v/>
      </c>
      <c r="D289" s="113" t="str">
        <f t="shared" si="4"/>
        <v/>
      </c>
      <c r="E289" s="107" t="str">
        <f>if($A289="","",SUMIFS(Agent!$F:$F,Agent!$C:$C,E$1,Agent!$A:$A,$A289))</f>
        <v/>
      </c>
      <c r="F289" s="107" t="str">
        <f>if($A289="","", SUMIFS(Agent!$G:$G,Agent!$C:$C,F$1,Agent!$A:$A,$A289))</f>
        <v/>
      </c>
      <c r="G289" s="108" t="str">
        <f t="shared" si="2"/>
        <v/>
      </c>
      <c r="H289" s="107" t="str">
        <f>if($A289="","",SUMIFS(Agent!$F:$F,Agent!$C:$C,H$1,Agent!$A:$A,$A289))</f>
        <v/>
      </c>
      <c r="I289" s="107" t="str">
        <f>if($A289="","", SUMIFS(Agent!$G:$G,Agent!$C:$C,I$1,Agent!$A:$A,$A289))</f>
        <v/>
      </c>
      <c r="J289" s="108" t="str">
        <f t="shared" si="3"/>
        <v/>
      </c>
      <c r="K289" s="44"/>
      <c r="L289" s="44"/>
      <c r="M289" s="44"/>
      <c r="N289" s="44"/>
      <c r="O289" s="4"/>
      <c r="P289" s="4"/>
      <c r="Q289" s="4"/>
      <c r="R289" s="4"/>
      <c r="S289" s="4"/>
      <c r="T289" s="4"/>
      <c r="U289" s="4"/>
      <c r="V289" s="4"/>
      <c r="W289" s="4"/>
      <c r="X289" s="4"/>
      <c r="Y289" s="4"/>
      <c r="Z289" s="4"/>
      <c r="AA289" s="4"/>
      <c r="AB289" s="4"/>
      <c r="AC289" s="4"/>
      <c r="AD289" s="4"/>
      <c r="AE289" s="4"/>
      <c r="AF289" s="4"/>
      <c r="AG289" s="4"/>
    </row>
    <row r="290">
      <c r="A290" s="4"/>
      <c r="B290" s="112" t="str">
        <f>if(A290="","",SUMIFS(Agent!$F:$F,Agent!$C:$C,B$1,Agent!$A:$A,$A290))</f>
        <v/>
      </c>
      <c r="C290" s="112" t="str">
        <f>if(A290="","", SUMIFS(Agent!$G:$G,Agent!$C:$C,C$1,Agent!$A:$A,$A290))</f>
        <v/>
      </c>
      <c r="D290" s="113" t="str">
        <f t="shared" si="4"/>
        <v/>
      </c>
      <c r="E290" s="107" t="str">
        <f>if($A290="","",SUMIFS(Agent!$F:$F,Agent!$C:$C,E$1,Agent!$A:$A,$A290))</f>
        <v/>
      </c>
      <c r="F290" s="107" t="str">
        <f>if($A290="","", SUMIFS(Agent!$G:$G,Agent!$C:$C,F$1,Agent!$A:$A,$A290))</f>
        <v/>
      </c>
      <c r="G290" s="108" t="str">
        <f t="shared" si="2"/>
        <v/>
      </c>
      <c r="H290" s="107" t="str">
        <f>if($A290="","",SUMIFS(Agent!$F:$F,Agent!$C:$C,H$1,Agent!$A:$A,$A290))</f>
        <v/>
      </c>
      <c r="I290" s="107" t="str">
        <f>if($A290="","", SUMIFS(Agent!$G:$G,Agent!$C:$C,I$1,Agent!$A:$A,$A290))</f>
        <v/>
      </c>
      <c r="J290" s="108" t="str">
        <f t="shared" si="3"/>
        <v/>
      </c>
      <c r="K290" s="44"/>
      <c r="L290" s="44"/>
      <c r="M290" s="44"/>
      <c r="N290" s="44"/>
      <c r="O290" s="4"/>
      <c r="P290" s="4"/>
      <c r="Q290" s="4"/>
      <c r="R290" s="4"/>
      <c r="S290" s="4"/>
      <c r="T290" s="4"/>
      <c r="U290" s="4"/>
      <c r="V290" s="4"/>
      <c r="W290" s="4"/>
      <c r="X290" s="4"/>
      <c r="Y290" s="4"/>
      <c r="Z290" s="4"/>
      <c r="AA290" s="4"/>
      <c r="AB290" s="4"/>
      <c r="AC290" s="4"/>
      <c r="AD290" s="4"/>
      <c r="AE290" s="4"/>
      <c r="AF290" s="4"/>
      <c r="AG290" s="4"/>
    </row>
    <row r="291">
      <c r="A291" s="4"/>
      <c r="B291" s="112" t="str">
        <f>if(A291="","",SUMIFS(Agent!$F:$F,Agent!$C:$C,B$1,Agent!$A:$A,$A291))</f>
        <v/>
      </c>
      <c r="C291" s="112" t="str">
        <f>if(A291="","", SUMIFS(Agent!$G:$G,Agent!$C:$C,C$1,Agent!$A:$A,$A291))</f>
        <v/>
      </c>
      <c r="D291" s="113" t="str">
        <f t="shared" si="4"/>
        <v/>
      </c>
      <c r="E291" s="107" t="str">
        <f>if($A291="","",SUMIFS(Agent!$F:$F,Agent!$C:$C,E$1,Agent!$A:$A,$A291))</f>
        <v/>
      </c>
      <c r="F291" s="107" t="str">
        <f>if($A291="","", SUMIFS(Agent!$G:$G,Agent!$C:$C,F$1,Agent!$A:$A,$A291))</f>
        <v/>
      </c>
      <c r="G291" s="108" t="str">
        <f t="shared" si="2"/>
        <v/>
      </c>
      <c r="H291" s="107" t="str">
        <f>if($A291="","",SUMIFS(Agent!$F:$F,Agent!$C:$C,H$1,Agent!$A:$A,$A291))</f>
        <v/>
      </c>
      <c r="I291" s="107" t="str">
        <f>if($A291="","", SUMIFS(Agent!$G:$G,Agent!$C:$C,I$1,Agent!$A:$A,$A291))</f>
        <v/>
      </c>
      <c r="J291" s="108" t="str">
        <f t="shared" si="3"/>
        <v/>
      </c>
      <c r="K291" s="44"/>
      <c r="L291" s="44"/>
      <c r="M291" s="44"/>
      <c r="N291" s="44"/>
      <c r="O291" s="4"/>
      <c r="P291" s="4"/>
      <c r="Q291" s="4"/>
      <c r="R291" s="4"/>
      <c r="S291" s="4"/>
      <c r="T291" s="4"/>
      <c r="U291" s="4"/>
      <c r="V291" s="4"/>
      <c r="W291" s="4"/>
      <c r="X291" s="4"/>
      <c r="Y291" s="4"/>
      <c r="Z291" s="4"/>
      <c r="AA291" s="4"/>
      <c r="AB291" s="4"/>
      <c r="AC291" s="4"/>
      <c r="AD291" s="4"/>
      <c r="AE291" s="4"/>
      <c r="AF291" s="4"/>
      <c r="AG291" s="4"/>
    </row>
    <row r="292">
      <c r="A292" s="4"/>
      <c r="B292" s="112" t="str">
        <f>if(A292="","",SUMIFS(Agent!$F:$F,Agent!$C:$C,B$1,Agent!$A:$A,$A292))</f>
        <v/>
      </c>
      <c r="C292" s="112" t="str">
        <f>if(A292="","", SUMIFS(Agent!$G:$G,Agent!$C:$C,C$1,Agent!$A:$A,$A292))</f>
        <v/>
      </c>
      <c r="D292" s="113" t="str">
        <f t="shared" si="4"/>
        <v/>
      </c>
      <c r="E292" s="107" t="str">
        <f>if($A292="","",SUMIFS(Agent!$F:$F,Agent!$C:$C,E$1,Agent!$A:$A,$A292))</f>
        <v/>
      </c>
      <c r="F292" s="107" t="str">
        <f>if($A292="","", SUMIFS(Agent!$G:$G,Agent!$C:$C,F$1,Agent!$A:$A,$A292))</f>
        <v/>
      </c>
      <c r="G292" s="108" t="str">
        <f t="shared" si="2"/>
        <v/>
      </c>
      <c r="H292" s="107" t="str">
        <f>if($A292="","",SUMIFS(Agent!$F:$F,Agent!$C:$C,H$1,Agent!$A:$A,$A292))</f>
        <v/>
      </c>
      <c r="I292" s="107" t="str">
        <f>if($A292="","", SUMIFS(Agent!$G:$G,Agent!$C:$C,I$1,Agent!$A:$A,$A292))</f>
        <v/>
      </c>
      <c r="J292" s="108" t="str">
        <f t="shared" si="3"/>
        <v/>
      </c>
      <c r="K292" s="44"/>
      <c r="L292" s="44"/>
      <c r="M292" s="44"/>
      <c r="N292" s="44"/>
      <c r="O292" s="4"/>
      <c r="P292" s="4"/>
      <c r="Q292" s="4"/>
      <c r="R292" s="4"/>
      <c r="S292" s="4"/>
      <c r="T292" s="4"/>
      <c r="U292" s="4"/>
      <c r="V292" s="4"/>
      <c r="W292" s="4"/>
      <c r="X292" s="4"/>
      <c r="Y292" s="4"/>
      <c r="Z292" s="4"/>
      <c r="AA292" s="4"/>
      <c r="AB292" s="4"/>
      <c r="AC292" s="4"/>
      <c r="AD292" s="4"/>
      <c r="AE292" s="4"/>
      <c r="AF292" s="4"/>
      <c r="AG292" s="4"/>
    </row>
    <row r="293">
      <c r="A293" s="4"/>
      <c r="B293" s="112" t="str">
        <f>if(A293="","",SUMIFS(Agent!$F:$F,Agent!$C:$C,B$1,Agent!$A:$A,$A293))</f>
        <v/>
      </c>
      <c r="C293" s="112" t="str">
        <f>if(A293="","", SUMIFS(Agent!$G:$G,Agent!$C:$C,C$1,Agent!$A:$A,$A293))</f>
        <v/>
      </c>
      <c r="D293" s="113" t="str">
        <f t="shared" si="4"/>
        <v/>
      </c>
      <c r="E293" s="107" t="str">
        <f>if($A293="","",SUMIFS(Agent!$F:$F,Agent!$C:$C,E$1,Agent!$A:$A,$A293))</f>
        <v/>
      </c>
      <c r="F293" s="107" t="str">
        <f>if($A293="","", SUMIFS(Agent!$G:$G,Agent!$C:$C,F$1,Agent!$A:$A,$A293))</f>
        <v/>
      </c>
      <c r="G293" s="108" t="str">
        <f t="shared" si="2"/>
        <v/>
      </c>
      <c r="H293" s="107" t="str">
        <f>if($A293="","",SUMIFS(Agent!$F:$F,Agent!$C:$C,H$1,Agent!$A:$A,$A293))</f>
        <v/>
      </c>
      <c r="I293" s="107" t="str">
        <f>if($A293="","", SUMIFS(Agent!$G:$G,Agent!$C:$C,I$1,Agent!$A:$A,$A293))</f>
        <v/>
      </c>
      <c r="J293" s="108" t="str">
        <f t="shared" si="3"/>
        <v/>
      </c>
      <c r="K293" s="44"/>
      <c r="L293" s="44"/>
      <c r="M293" s="44"/>
      <c r="N293" s="44"/>
      <c r="O293" s="4"/>
      <c r="P293" s="4"/>
      <c r="Q293" s="4"/>
      <c r="R293" s="4"/>
      <c r="S293" s="4"/>
      <c r="T293" s="4"/>
      <c r="U293" s="4"/>
      <c r="V293" s="4"/>
      <c r="W293" s="4"/>
      <c r="X293" s="4"/>
      <c r="Y293" s="4"/>
      <c r="Z293" s="4"/>
      <c r="AA293" s="4"/>
      <c r="AB293" s="4"/>
      <c r="AC293" s="4"/>
      <c r="AD293" s="4"/>
      <c r="AE293" s="4"/>
      <c r="AF293" s="4"/>
      <c r="AG293" s="4"/>
    </row>
    <row r="294">
      <c r="A294" s="4"/>
      <c r="B294" s="112" t="str">
        <f>if(A294="","",SUMIFS(Agent!$F:$F,Agent!$C:$C,B$1,Agent!$A:$A,$A294))</f>
        <v/>
      </c>
      <c r="C294" s="112" t="str">
        <f>if(A294="","", SUMIFS(Agent!$G:$G,Agent!$C:$C,C$1,Agent!$A:$A,$A294))</f>
        <v/>
      </c>
      <c r="D294" s="113" t="str">
        <f t="shared" si="4"/>
        <v/>
      </c>
      <c r="E294" s="107" t="str">
        <f>if($A294="","",SUMIFS(Agent!$F:$F,Agent!$C:$C,E$1,Agent!$A:$A,$A294))</f>
        <v/>
      </c>
      <c r="F294" s="107" t="str">
        <f>if($A294="","", SUMIFS(Agent!$G:$G,Agent!$C:$C,F$1,Agent!$A:$A,$A294))</f>
        <v/>
      </c>
      <c r="G294" s="108" t="str">
        <f t="shared" si="2"/>
        <v/>
      </c>
      <c r="H294" s="107" t="str">
        <f>if($A294="","",SUMIFS(Agent!$F:$F,Agent!$C:$C,H$1,Agent!$A:$A,$A294))</f>
        <v/>
      </c>
      <c r="I294" s="107" t="str">
        <f>if($A294="","", SUMIFS(Agent!$G:$G,Agent!$C:$C,I$1,Agent!$A:$A,$A294))</f>
        <v/>
      </c>
      <c r="J294" s="108" t="str">
        <f t="shared" si="3"/>
        <v/>
      </c>
      <c r="K294" s="44"/>
      <c r="L294" s="44"/>
      <c r="M294" s="44"/>
      <c r="N294" s="44"/>
      <c r="O294" s="4"/>
      <c r="P294" s="4"/>
      <c r="Q294" s="4"/>
      <c r="R294" s="4"/>
      <c r="S294" s="4"/>
      <c r="T294" s="4"/>
      <c r="U294" s="4"/>
      <c r="V294" s="4"/>
      <c r="W294" s="4"/>
      <c r="X294" s="4"/>
      <c r="Y294" s="4"/>
      <c r="Z294" s="4"/>
      <c r="AA294" s="4"/>
      <c r="AB294" s="4"/>
      <c r="AC294" s="4"/>
      <c r="AD294" s="4"/>
      <c r="AE294" s="4"/>
      <c r="AF294" s="4"/>
      <c r="AG294" s="4"/>
    </row>
    <row r="295">
      <c r="A295" s="4"/>
      <c r="B295" s="112" t="str">
        <f>if(A295="","",SUMIFS(Agent!$F:$F,Agent!$C:$C,B$1,Agent!$A:$A,$A295))</f>
        <v/>
      </c>
      <c r="C295" s="112" t="str">
        <f>if(A295="","", SUMIFS(Agent!$G:$G,Agent!$C:$C,C$1,Agent!$A:$A,$A295))</f>
        <v/>
      </c>
      <c r="D295" s="113" t="str">
        <f t="shared" si="4"/>
        <v/>
      </c>
      <c r="E295" s="107" t="str">
        <f>if($A295="","",SUMIFS(Agent!$F:$F,Agent!$C:$C,E$1,Agent!$A:$A,$A295))</f>
        <v/>
      </c>
      <c r="F295" s="107" t="str">
        <f>if($A295="","", SUMIFS(Agent!$G:$G,Agent!$C:$C,F$1,Agent!$A:$A,$A295))</f>
        <v/>
      </c>
      <c r="G295" s="108" t="str">
        <f t="shared" si="2"/>
        <v/>
      </c>
      <c r="H295" s="107" t="str">
        <f>if($A295="","",SUMIFS(Agent!$F:$F,Agent!$C:$C,H$1,Agent!$A:$A,$A295))</f>
        <v/>
      </c>
      <c r="I295" s="107" t="str">
        <f>if($A295="","", SUMIFS(Agent!$G:$G,Agent!$C:$C,I$1,Agent!$A:$A,$A295))</f>
        <v/>
      </c>
      <c r="J295" s="108" t="str">
        <f t="shared" si="3"/>
        <v/>
      </c>
      <c r="K295" s="44"/>
      <c r="L295" s="44"/>
      <c r="M295" s="44"/>
      <c r="N295" s="44"/>
      <c r="O295" s="4"/>
      <c r="P295" s="4"/>
      <c r="Q295" s="4"/>
      <c r="R295" s="4"/>
      <c r="S295" s="4"/>
      <c r="T295" s="4"/>
      <c r="U295" s="4"/>
      <c r="V295" s="4"/>
      <c r="W295" s="4"/>
      <c r="X295" s="4"/>
      <c r="Y295" s="4"/>
      <c r="Z295" s="4"/>
      <c r="AA295" s="4"/>
      <c r="AB295" s="4"/>
      <c r="AC295" s="4"/>
      <c r="AD295" s="4"/>
      <c r="AE295" s="4"/>
      <c r="AF295" s="4"/>
      <c r="AG295" s="4"/>
    </row>
    <row r="296">
      <c r="A296" s="4"/>
      <c r="B296" s="112" t="str">
        <f>if(A296="","",SUMIFS(Agent!$F:$F,Agent!$C:$C,B$1,Agent!$A:$A,$A296))</f>
        <v/>
      </c>
      <c r="C296" s="112" t="str">
        <f>if(A296="","", SUMIFS(Agent!$G:$G,Agent!$C:$C,C$1,Agent!$A:$A,$A296))</f>
        <v/>
      </c>
      <c r="D296" s="113" t="str">
        <f t="shared" si="4"/>
        <v/>
      </c>
      <c r="E296" s="107" t="str">
        <f>if($A296="","",SUMIFS(Agent!$F:$F,Agent!$C:$C,E$1,Agent!$A:$A,$A296))</f>
        <v/>
      </c>
      <c r="F296" s="107" t="str">
        <f>if($A296="","", SUMIFS(Agent!$G:$G,Agent!$C:$C,F$1,Agent!$A:$A,$A296))</f>
        <v/>
      </c>
      <c r="G296" s="108" t="str">
        <f t="shared" si="2"/>
        <v/>
      </c>
      <c r="H296" s="107" t="str">
        <f>if($A296="","",SUMIFS(Agent!$F:$F,Agent!$C:$C,H$1,Agent!$A:$A,$A296))</f>
        <v/>
      </c>
      <c r="I296" s="107" t="str">
        <f>if($A296="","", SUMIFS(Agent!$G:$G,Agent!$C:$C,I$1,Agent!$A:$A,$A296))</f>
        <v/>
      </c>
      <c r="J296" s="108" t="str">
        <f t="shared" si="3"/>
        <v/>
      </c>
      <c r="K296" s="44"/>
      <c r="L296" s="44"/>
      <c r="M296" s="44"/>
      <c r="N296" s="44"/>
      <c r="O296" s="4"/>
      <c r="P296" s="4"/>
      <c r="Q296" s="4"/>
      <c r="R296" s="4"/>
      <c r="S296" s="4"/>
      <c r="T296" s="4"/>
      <c r="U296" s="4"/>
      <c r="V296" s="4"/>
      <c r="W296" s="4"/>
      <c r="X296" s="4"/>
      <c r="Y296" s="4"/>
      <c r="Z296" s="4"/>
      <c r="AA296" s="4"/>
      <c r="AB296" s="4"/>
      <c r="AC296" s="4"/>
      <c r="AD296" s="4"/>
      <c r="AE296" s="4"/>
      <c r="AF296" s="4"/>
      <c r="AG296" s="4"/>
    </row>
    <row r="297">
      <c r="A297" s="4"/>
      <c r="B297" s="112" t="str">
        <f>if(A297="","",SUMIFS(Agent!$F:$F,Agent!$C:$C,B$1,Agent!$A:$A,$A297))</f>
        <v/>
      </c>
      <c r="C297" s="112" t="str">
        <f>if(A297="","", SUMIFS(Agent!$G:$G,Agent!$C:$C,C$1,Agent!$A:$A,$A297))</f>
        <v/>
      </c>
      <c r="D297" s="113" t="str">
        <f t="shared" si="4"/>
        <v/>
      </c>
      <c r="E297" s="107" t="str">
        <f>if($A297="","",SUMIFS(Agent!$F:$F,Agent!$C:$C,E$1,Agent!$A:$A,$A297))</f>
        <v/>
      </c>
      <c r="F297" s="107" t="str">
        <f>if($A297="","", SUMIFS(Agent!$G:$G,Agent!$C:$C,F$1,Agent!$A:$A,$A297))</f>
        <v/>
      </c>
      <c r="G297" s="108" t="str">
        <f t="shared" si="2"/>
        <v/>
      </c>
      <c r="H297" s="107" t="str">
        <f>if($A297="","",SUMIFS(Agent!$F:$F,Agent!$C:$C,H$1,Agent!$A:$A,$A297))</f>
        <v/>
      </c>
      <c r="I297" s="107" t="str">
        <f>if($A297="","", SUMIFS(Agent!$G:$G,Agent!$C:$C,I$1,Agent!$A:$A,$A297))</f>
        <v/>
      </c>
      <c r="J297" s="108" t="str">
        <f t="shared" si="3"/>
        <v/>
      </c>
      <c r="K297" s="44"/>
      <c r="L297" s="44"/>
      <c r="M297" s="44"/>
      <c r="N297" s="44"/>
      <c r="O297" s="4"/>
      <c r="P297" s="4"/>
      <c r="Q297" s="4"/>
      <c r="R297" s="4"/>
      <c r="S297" s="4"/>
      <c r="T297" s="4"/>
      <c r="U297" s="4"/>
      <c r="V297" s="4"/>
      <c r="W297" s="4"/>
      <c r="X297" s="4"/>
      <c r="Y297" s="4"/>
      <c r="Z297" s="4"/>
      <c r="AA297" s="4"/>
      <c r="AB297" s="4"/>
      <c r="AC297" s="4"/>
      <c r="AD297" s="4"/>
      <c r="AE297" s="4"/>
      <c r="AF297" s="4"/>
      <c r="AG297" s="4"/>
    </row>
    <row r="298">
      <c r="A298" s="4"/>
      <c r="B298" s="112" t="str">
        <f>if(A298="","",SUMIFS(Agent!$F:$F,Agent!$C:$C,B$1,Agent!$A:$A,$A298))</f>
        <v/>
      </c>
      <c r="C298" s="112" t="str">
        <f>if(A298="","", SUMIFS(Agent!$G:$G,Agent!$C:$C,C$1,Agent!$A:$A,$A298))</f>
        <v/>
      </c>
      <c r="D298" s="113" t="str">
        <f t="shared" si="4"/>
        <v/>
      </c>
      <c r="E298" s="107" t="str">
        <f>if($A298="","",SUMIFS(Agent!$F:$F,Agent!$C:$C,E$1,Agent!$A:$A,$A298))</f>
        <v/>
      </c>
      <c r="F298" s="107" t="str">
        <f>if($A298="","", SUMIFS(Agent!$G:$G,Agent!$C:$C,F$1,Agent!$A:$A,$A298))</f>
        <v/>
      </c>
      <c r="G298" s="108" t="str">
        <f t="shared" si="2"/>
        <v/>
      </c>
      <c r="H298" s="107" t="str">
        <f>if($A298="","",SUMIFS(Agent!$F:$F,Agent!$C:$C,H$1,Agent!$A:$A,$A298))</f>
        <v/>
      </c>
      <c r="I298" s="107" t="str">
        <f>if($A298="","", SUMIFS(Agent!$G:$G,Agent!$C:$C,I$1,Agent!$A:$A,$A298))</f>
        <v/>
      </c>
      <c r="J298" s="108" t="str">
        <f t="shared" si="3"/>
        <v/>
      </c>
      <c r="K298" s="44"/>
      <c r="L298" s="44"/>
      <c r="M298" s="44"/>
      <c r="N298" s="44"/>
      <c r="O298" s="4"/>
      <c r="P298" s="4"/>
      <c r="Q298" s="4"/>
      <c r="R298" s="4"/>
      <c r="S298" s="4"/>
      <c r="T298" s="4"/>
      <c r="U298" s="4"/>
      <c r="V298" s="4"/>
      <c r="W298" s="4"/>
      <c r="X298" s="4"/>
      <c r="Y298" s="4"/>
      <c r="Z298" s="4"/>
      <c r="AA298" s="4"/>
      <c r="AB298" s="4"/>
      <c r="AC298" s="4"/>
      <c r="AD298" s="4"/>
      <c r="AE298" s="4"/>
      <c r="AF298" s="4"/>
      <c r="AG298" s="4"/>
    </row>
    <row r="299">
      <c r="A299" s="4"/>
      <c r="B299" s="112" t="str">
        <f>if(A299="","",SUMIFS(Agent!$F:$F,Agent!$C:$C,B$1,Agent!$A:$A,$A299))</f>
        <v/>
      </c>
      <c r="C299" s="112" t="str">
        <f>if(A299="","", SUMIFS(Agent!$G:$G,Agent!$C:$C,C$1,Agent!$A:$A,$A299))</f>
        <v/>
      </c>
      <c r="D299" s="113" t="str">
        <f t="shared" si="4"/>
        <v/>
      </c>
      <c r="E299" s="107" t="str">
        <f>if($A299="","",SUMIFS(Agent!$F:$F,Agent!$C:$C,E$1,Agent!$A:$A,$A299))</f>
        <v/>
      </c>
      <c r="F299" s="107" t="str">
        <f>if($A299="","", SUMIFS(Agent!$G:$G,Agent!$C:$C,F$1,Agent!$A:$A,$A299))</f>
        <v/>
      </c>
      <c r="G299" s="108" t="str">
        <f t="shared" si="2"/>
        <v/>
      </c>
      <c r="H299" s="107" t="str">
        <f>if($A299="","",SUMIFS(Agent!$F:$F,Agent!$C:$C,H$1,Agent!$A:$A,$A299))</f>
        <v/>
      </c>
      <c r="I299" s="107" t="str">
        <f>if($A299="","", SUMIFS(Agent!$G:$G,Agent!$C:$C,I$1,Agent!$A:$A,$A299))</f>
        <v/>
      </c>
      <c r="J299" s="108" t="str">
        <f t="shared" si="3"/>
        <v/>
      </c>
      <c r="K299" s="44"/>
      <c r="L299" s="44"/>
      <c r="M299" s="44"/>
      <c r="N299" s="44"/>
      <c r="O299" s="4"/>
      <c r="P299" s="4"/>
      <c r="Q299" s="4"/>
      <c r="R299" s="4"/>
      <c r="S299" s="4"/>
      <c r="T299" s="4"/>
      <c r="U299" s="4"/>
      <c r="V299" s="4"/>
      <c r="W299" s="4"/>
      <c r="X299" s="4"/>
      <c r="Y299" s="4"/>
      <c r="Z299" s="4"/>
      <c r="AA299" s="4"/>
      <c r="AB299" s="4"/>
      <c r="AC299" s="4"/>
      <c r="AD299" s="4"/>
      <c r="AE299" s="4"/>
      <c r="AF299" s="4"/>
      <c r="AG299" s="4"/>
    </row>
    <row r="300">
      <c r="A300" s="4"/>
      <c r="B300" s="112" t="str">
        <f>if(A300="","",SUMIFS(Agent!$F:$F,Agent!$C:$C,B$1,Agent!$A:$A,$A300))</f>
        <v/>
      </c>
      <c r="C300" s="112" t="str">
        <f>if(A300="","", SUMIFS(Agent!$G:$G,Agent!$C:$C,C$1,Agent!$A:$A,$A300))</f>
        <v/>
      </c>
      <c r="D300" s="113" t="str">
        <f t="shared" si="4"/>
        <v/>
      </c>
      <c r="E300" s="107" t="str">
        <f>if($A300="","",SUMIFS(Agent!$F:$F,Agent!$C:$C,E$1,Agent!$A:$A,$A300))</f>
        <v/>
      </c>
      <c r="F300" s="107" t="str">
        <f>if($A300="","", SUMIFS(Agent!$G:$G,Agent!$C:$C,F$1,Agent!$A:$A,$A300))</f>
        <v/>
      </c>
      <c r="G300" s="108" t="str">
        <f t="shared" si="2"/>
        <v/>
      </c>
      <c r="H300" s="107" t="str">
        <f>if($A300="","",SUMIFS(Agent!$F:$F,Agent!$C:$C,H$1,Agent!$A:$A,$A300))</f>
        <v/>
      </c>
      <c r="I300" s="107" t="str">
        <f>if($A300="","", SUMIFS(Agent!$G:$G,Agent!$C:$C,I$1,Agent!$A:$A,$A300))</f>
        <v/>
      </c>
      <c r="J300" s="108" t="str">
        <f t="shared" si="3"/>
        <v/>
      </c>
      <c r="K300" s="44"/>
      <c r="L300" s="44"/>
      <c r="M300" s="44"/>
      <c r="N300" s="44"/>
      <c r="O300" s="4"/>
      <c r="P300" s="4"/>
      <c r="Q300" s="4"/>
      <c r="R300" s="4"/>
      <c r="S300" s="4"/>
      <c r="T300" s="4"/>
      <c r="U300" s="4"/>
      <c r="V300" s="4"/>
      <c r="W300" s="4"/>
      <c r="X300" s="4"/>
      <c r="Y300" s="4"/>
      <c r="Z300" s="4"/>
      <c r="AA300" s="4"/>
      <c r="AB300" s="4"/>
      <c r="AC300" s="4"/>
      <c r="AD300" s="4"/>
      <c r="AE300" s="4"/>
      <c r="AF300" s="4"/>
      <c r="AG300" s="4"/>
    </row>
    <row r="301">
      <c r="A301" s="4"/>
      <c r="B301" s="4"/>
      <c r="C301" s="4"/>
      <c r="D301" s="114"/>
      <c r="E301" s="114"/>
      <c r="F301" s="114"/>
      <c r="G301" s="114"/>
      <c r="H301" s="114"/>
      <c r="I301" s="114"/>
      <c r="J301" s="114"/>
      <c r="K301" s="4"/>
      <c r="L301" s="4"/>
      <c r="M301" s="4"/>
      <c r="N301" s="4"/>
      <c r="O301" s="4"/>
      <c r="P301" s="4"/>
      <c r="Q301" s="4"/>
      <c r="R301" s="4"/>
      <c r="S301" s="4"/>
      <c r="T301" s="4"/>
      <c r="U301" s="4"/>
      <c r="V301" s="4"/>
      <c r="W301" s="4"/>
      <c r="X301" s="4"/>
      <c r="Y301" s="4"/>
      <c r="Z301" s="4"/>
      <c r="AA301" s="4"/>
      <c r="AB301" s="4"/>
      <c r="AC301" s="4"/>
      <c r="AD301" s="4"/>
      <c r="AE301" s="4"/>
      <c r="AF301" s="4"/>
      <c r="AG301" s="4"/>
    </row>
    <row r="302">
      <c r="A302" s="4"/>
      <c r="B302" s="4"/>
      <c r="C302" s="4"/>
      <c r="D302" s="114"/>
      <c r="E302" s="114"/>
      <c r="F302" s="114"/>
      <c r="G302" s="114"/>
      <c r="H302" s="114"/>
      <c r="I302" s="114"/>
      <c r="J302" s="114"/>
      <c r="K302" s="4"/>
      <c r="L302" s="4"/>
      <c r="M302" s="4"/>
      <c r="N302" s="4"/>
      <c r="O302" s="4"/>
      <c r="P302" s="4"/>
      <c r="Q302" s="4"/>
      <c r="R302" s="4"/>
      <c r="S302" s="4"/>
      <c r="T302" s="4"/>
      <c r="U302" s="4"/>
      <c r="V302" s="4"/>
      <c r="W302" s="4"/>
      <c r="X302" s="4"/>
      <c r="Y302" s="4"/>
      <c r="Z302" s="4"/>
      <c r="AA302" s="4"/>
      <c r="AB302" s="4"/>
      <c r="AC302" s="4"/>
      <c r="AD302" s="4"/>
      <c r="AE302" s="4"/>
      <c r="AF302" s="4"/>
      <c r="AG302" s="4"/>
    </row>
    <row r="303">
      <c r="A303" s="4"/>
      <c r="B303" s="4"/>
      <c r="C303" s="4"/>
      <c r="D303" s="114"/>
      <c r="E303" s="114"/>
      <c r="F303" s="114"/>
      <c r="G303" s="114"/>
      <c r="H303" s="114"/>
      <c r="I303" s="114"/>
      <c r="J303" s="114"/>
      <c r="K303" s="4"/>
      <c r="L303" s="4"/>
      <c r="M303" s="4"/>
      <c r="N303" s="4"/>
      <c r="O303" s="4"/>
      <c r="P303" s="4"/>
      <c r="Q303" s="4"/>
      <c r="R303" s="4"/>
      <c r="S303" s="4"/>
      <c r="T303" s="4"/>
      <c r="U303" s="4"/>
      <c r="V303" s="4"/>
      <c r="W303" s="4"/>
      <c r="X303" s="4"/>
      <c r="Y303" s="4"/>
      <c r="Z303" s="4"/>
      <c r="AA303" s="4"/>
      <c r="AB303" s="4"/>
      <c r="AC303" s="4"/>
      <c r="AD303" s="4"/>
      <c r="AE303" s="4"/>
      <c r="AF303" s="4"/>
      <c r="AG303" s="4"/>
    </row>
    <row r="304">
      <c r="A304" s="4"/>
      <c r="B304" s="4"/>
      <c r="C304" s="4"/>
      <c r="D304" s="114"/>
      <c r="E304" s="114"/>
      <c r="F304" s="114"/>
      <c r="G304" s="114"/>
      <c r="H304" s="114"/>
      <c r="I304" s="114"/>
      <c r="J304" s="114"/>
      <c r="K304" s="4"/>
      <c r="L304" s="4"/>
      <c r="M304" s="4"/>
      <c r="N304" s="4"/>
      <c r="O304" s="4"/>
      <c r="P304" s="4"/>
      <c r="Q304" s="4"/>
      <c r="R304" s="4"/>
      <c r="S304" s="4"/>
      <c r="T304" s="4"/>
      <c r="U304" s="4"/>
      <c r="V304" s="4"/>
      <c r="W304" s="4"/>
      <c r="X304" s="4"/>
      <c r="Y304" s="4"/>
      <c r="Z304" s="4"/>
      <c r="AA304" s="4"/>
      <c r="AB304" s="4"/>
      <c r="AC304" s="4"/>
      <c r="AD304" s="4"/>
      <c r="AE304" s="4"/>
      <c r="AF304" s="4"/>
      <c r="AG304" s="4"/>
    </row>
    <row r="305">
      <c r="A305" s="4"/>
      <c r="B305" s="4"/>
      <c r="C305" s="4"/>
      <c r="D305" s="114"/>
      <c r="E305" s="114"/>
      <c r="F305" s="114"/>
      <c r="G305" s="114"/>
      <c r="H305" s="114"/>
      <c r="I305" s="114"/>
      <c r="J305" s="114"/>
      <c r="K305" s="4"/>
      <c r="L305" s="4"/>
      <c r="M305" s="4"/>
      <c r="N305" s="4"/>
      <c r="O305" s="4"/>
      <c r="P305" s="4"/>
      <c r="Q305" s="4"/>
      <c r="R305" s="4"/>
      <c r="S305" s="4"/>
      <c r="T305" s="4"/>
      <c r="U305" s="4"/>
      <c r="V305" s="4"/>
      <c r="W305" s="4"/>
      <c r="X305" s="4"/>
      <c r="Y305" s="4"/>
      <c r="Z305" s="4"/>
      <c r="AA305" s="4"/>
      <c r="AB305" s="4"/>
      <c r="AC305" s="4"/>
      <c r="AD305" s="4"/>
      <c r="AE305" s="4"/>
      <c r="AF305" s="4"/>
      <c r="AG305" s="4"/>
    </row>
    <row r="306">
      <c r="A306" s="4"/>
      <c r="B306" s="4"/>
      <c r="C306" s="4"/>
      <c r="D306" s="114"/>
      <c r="E306" s="114"/>
      <c r="F306" s="114"/>
      <c r="G306" s="114"/>
      <c r="H306" s="114"/>
      <c r="I306" s="114"/>
      <c r="J306" s="114"/>
      <c r="K306" s="4"/>
      <c r="L306" s="4"/>
      <c r="M306" s="4"/>
      <c r="N306" s="4"/>
      <c r="O306" s="4"/>
      <c r="P306" s="4"/>
      <c r="Q306" s="4"/>
      <c r="R306" s="4"/>
      <c r="S306" s="4"/>
      <c r="T306" s="4"/>
      <c r="U306" s="4"/>
      <c r="V306" s="4"/>
      <c r="W306" s="4"/>
      <c r="X306" s="4"/>
      <c r="Y306" s="4"/>
      <c r="Z306" s="4"/>
      <c r="AA306" s="4"/>
      <c r="AB306" s="4"/>
      <c r="AC306" s="4"/>
      <c r="AD306" s="4"/>
      <c r="AE306" s="4"/>
      <c r="AF306" s="4"/>
      <c r="AG306" s="4"/>
    </row>
    <row r="307">
      <c r="A307" s="4"/>
      <c r="B307" s="4"/>
      <c r="C307" s="4"/>
      <c r="D307" s="114"/>
      <c r="E307" s="114"/>
      <c r="F307" s="114"/>
      <c r="G307" s="114"/>
      <c r="H307" s="114"/>
      <c r="I307" s="114"/>
      <c r="J307" s="114"/>
      <c r="K307" s="4"/>
      <c r="L307" s="4"/>
      <c r="M307" s="4"/>
      <c r="N307" s="4"/>
      <c r="O307" s="4"/>
      <c r="P307" s="4"/>
      <c r="Q307" s="4"/>
      <c r="R307" s="4"/>
      <c r="S307" s="4"/>
      <c r="T307" s="4"/>
      <c r="U307" s="4"/>
      <c r="V307" s="4"/>
      <c r="W307" s="4"/>
      <c r="X307" s="4"/>
      <c r="Y307" s="4"/>
      <c r="Z307" s="4"/>
      <c r="AA307" s="4"/>
      <c r="AB307" s="4"/>
      <c r="AC307" s="4"/>
      <c r="AD307" s="4"/>
      <c r="AE307" s="4"/>
      <c r="AF307" s="4"/>
      <c r="AG307" s="4"/>
    </row>
    <row r="308">
      <c r="A308" s="4"/>
      <c r="B308" s="4"/>
      <c r="C308" s="4"/>
      <c r="D308" s="114"/>
      <c r="E308" s="114"/>
      <c r="F308" s="114"/>
      <c r="G308" s="114"/>
      <c r="H308" s="114"/>
      <c r="I308" s="114"/>
      <c r="J308" s="114"/>
      <c r="K308" s="4"/>
      <c r="L308" s="4"/>
      <c r="M308" s="4"/>
      <c r="N308" s="4"/>
      <c r="O308" s="4"/>
      <c r="P308" s="4"/>
      <c r="Q308" s="4"/>
      <c r="R308" s="4"/>
      <c r="S308" s="4"/>
      <c r="T308" s="4"/>
      <c r="U308" s="4"/>
      <c r="V308" s="4"/>
      <c r="W308" s="4"/>
      <c r="X308" s="4"/>
      <c r="Y308" s="4"/>
      <c r="Z308" s="4"/>
      <c r="AA308" s="4"/>
      <c r="AB308" s="4"/>
      <c r="AC308" s="4"/>
      <c r="AD308" s="4"/>
      <c r="AE308" s="4"/>
      <c r="AF308" s="4"/>
      <c r="AG308" s="4"/>
    </row>
    <row r="309">
      <c r="A309" s="4"/>
      <c r="B309" s="4"/>
      <c r="C309" s="4"/>
      <c r="D309" s="114"/>
      <c r="E309" s="114"/>
      <c r="F309" s="114"/>
      <c r="G309" s="114"/>
      <c r="H309" s="114"/>
      <c r="I309" s="114"/>
      <c r="J309" s="114"/>
      <c r="K309" s="4"/>
      <c r="L309" s="4"/>
      <c r="M309" s="4"/>
      <c r="N309" s="4"/>
      <c r="O309" s="4"/>
      <c r="P309" s="4"/>
      <c r="Q309" s="4"/>
      <c r="R309" s="4"/>
      <c r="S309" s="4"/>
      <c r="T309" s="4"/>
      <c r="U309" s="4"/>
      <c r="V309" s="4"/>
      <c r="W309" s="4"/>
      <c r="X309" s="4"/>
      <c r="Y309" s="4"/>
      <c r="Z309" s="4"/>
      <c r="AA309" s="4"/>
      <c r="AB309" s="4"/>
      <c r="AC309" s="4"/>
      <c r="AD309" s="4"/>
      <c r="AE309" s="4"/>
      <c r="AF309" s="4"/>
      <c r="AG309" s="4"/>
    </row>
    <row r="310">
      <c r="A310" s="4"/>
      <c r="B310" s="4"/>
      <c r="C310" s="4"/>
      <c r="D310" s="114"/>
      <c r="E310" s="114"/>
      <c r="F310" s="114"/>
      <c r="G310" s="114"/>
      <c r="H310" s="114"/>
      <c r="I310" s="114"/>
      <c r="J310" s="114"/>
      <c r="K310" s="4"/>
      <c r="L310" s="4"/>
      <c r="M310" s="4"/>
      <c r="N310" s="4"/>
      <c r="O310" s="4"/>
      <c r="P310" s="4"/>
      <c r="Q310" s="4"/>
      <c r="R310" s="4"/>
      <c r="S310" s="4"/>
      <c r="T310" s="4"/>
      <c r="U310" s="4"/>
      <c r="V310" s="4"/>
      <c r="W310" s="4"/>
      <c r="X310" s="4"/>
      <c r="Y310" s="4"/>
      <c r="Z310" s="4"/>
      <c r="AA310" s="4"/>
      <c r="AB310" s="4"/>
      <c r="AC310" s="4"/>
      <c r="AD310" s="4"/>
      <c r="AE310" s="4"/>
      <c r="AF310" s="4"/>
      <c r="AG310" s="4"/>
    </row>
    <row r="311">
      <c r="A311" s="4"/>
      <c r="B311" s="4"/>
      <c r="C311" s="4"/>
      <c r="D311" s="114"/>
      <c r="E311" s="114"/>
      <c r="F311" s="114"/>
      <c r="G311" s="114"/>
      <c r="H311" s="114"/>
      <c r="I311" s="114"/>
      <c r="J311" s="114"/>
      <c r="K311" s="4"/>
      <c r="L311" s="4"/>
      <c r="M311" s="4"/>
      <c r="N311" s="4"/>
      <c r="O311" s="4"/>
      <c r="P311" s="4"/>
      <c r="Q311" s="4"/>
      <c r="R311" s="4"/>
      <c r="S311" s="4"/>
      <c r="T311" s="4"/>
      <c r="U311" s="4"/>
      <c r="V311" s="4"/>
      <c r="W311" s="4"/>
      <c r="X311" s="4"/>
      <c r="Y311" s="4"/>
      <c r="Z311" s="4"/>
      <c r="AA311" s="4"/>
      <c r="AB311" s="4"/>
      <c r="AC311" s="4"/>
      <c r="AD311" s="4"/>
      <c r="AE311" s="4"/>
      <c r="AF311" s="4"/>
      <c r="AG311" s="4"/>
    </row>
    <row r="312">
      <c r="A312" s="4"/>
      <c r="B312" s="4"/>
      <c r="C312" s="4"/>
      <c r="D312" s="114"/>
      <c r="E312" s="114"/>
      <c r="F312" s="114"/>
      <c r="G312" s="114"/>
      <c r="H312" s="114"/>
      <c r="I312" s="114"/>
      <c r="J312" s="114"/>
      <c r="K312" s="4"/>
      <c r="L312" s="4"/>
      <c r="M312" s="4"/>
      <c r="N312" s="4"/>
      <c r="O312" s="4"/>
      <c r="P312" s="4"/>
      <c r="Q312" s="4"/>
      <c r="R312" s="4"/>
      <c r="S312" s="4"/>
      <c r="T312" s="4"/>
      <c r="U312" s="4"/>
      <c r="V312" s="4"/>
      <c r="W312" s="4"/>
      <c r="X312" s="4"/>
      <c r="Y312" s="4"/>
      <c r="Z312" s="4"/>
      <c r="AA312" s="4"/>
      <c r="AB312" s="4"/>
      <c r="AC312" s="4"/>
      <c r="AD312" s="4"/>
      <c r="AE312" s="4"/>
      <c r="AF312" s="4"/>
      <c r="AG312" s="4"/>
    </row>
    <row r="313">
      <c r="A313" s="4"/>
      <c r="B313" s="4"/>
      <c r="C313" s="4"/>
      <c r="D313" s="114"/>
      <c r="E313" s="114"/>
      <c r="F313" s="114"/>
      <c r="G313" s="114"/>
      <c r="H313" s="114"/>
      <c r="I313" s="114"/>
      <c r="J313" s="114"/>
      <c r="K313" s="4"/>
      <c r="L313" s="4"/>
      <c r="M313" s="4"/>
      <c r="N313" s="4"/>
      <c r="O313" s="4"/>
      <c r="P313" s="4"/>
      <c r="Q313" s="4"/>
      <c r="R313" s="4"/>
      <c r="S313" s="4"/>
      <c r="T313" s="4"/>
      <c r="U313" s="4"/>
      <c r="V313" s="4"/>
      <c r="W313" s="4"/>
      <c r="X313" s="4"/>
      <c r="Y313" s="4"/>
      <c r="Z313" s="4"/>
      <c r="AA313" s="4"/>
      <c r="AB313" s="4"/>
      <c r="AC313" s="4"/>
      <c r="AD313" s="4"/>
      <c r="AE313" s="4"/>
      <c r="AF313" s="4"/>
      <c r="AG313" s="4"/>
    </row>
    <row r="314">
      <c r="A314" s="4"/>
      <c r="B314" s="4"/>
      <c r="C314" s="4"/>
      <c r="D314" s="114"/>
      <c r="E314" s="114"/>
      <c r="F314" s="114"/>
      <c r="G314" s="114"/>
      <c r="H314" s="114"/>
      <c r="I314" s="114"/>
      <c r="J314" s="114"/>
      <c r="K314" s="4"/>
      <c r="L314" s="4"/>
      <c r="M314" s="4"/>
      <c r="N314" s="4"/>
      <c r="O314" s="4"/>
      <c r="P314" s="4"/>
      <c r="Q314" s="4"/>
      <c r="R314" s="4"/>
      <c r="S314" s="4"/>
      <c r="T314" s="4"/>
      <c r="U314" s="4"/>
      <c r="V314" s="4"/>
      <c r="W314" s="4"/>
      <c r="X314" s="4"/>
      <c r="Y314" s="4"/>
      <c r="Z314" s="4"/>
      <c r="AA314" s="4"/>
      <c r="AB314" s="4"/>
      <c r="AC314" s="4"/>
      <c r="AD314" s="4"/>
      <c r="AE314" s="4"/>
      <c r="AF314" s="4"/>
      <c r="AG314" s="4"/>
    </row>
    <row r="315">
      <c r="A315" s="4"/>
      <c r="B315" s="4"/>
      <c r="C315" s="4"/>
      <c r="D315" s="114"/>
      <c r="E315" s="114"/>
      <c r="F315" s="114"/>
      <c r="G315" s="114"/>
      <c r="H315" s="114"/>
      <c r="I315" s="114"/>
      <c r="J315" s="114"/>
      <c r="K315" s="4"/>
      <c r="L315" s="4"/>
      <c r="M315" s="4"/>
      <c r="N315" s="4"/>
      <c r="O315" s="4"/>
      <c r="P315" s="4"/>
      <c r="Q315" s="4"/>
      <c r="R315" s="4"/>
      <c r="S315" s="4"/>
      <c r="T315" s="4"/>
      <c r="U315" s="4"/>
      <c r="V315" s="4"/>
      <c r="W315" s="4"/>
      <c r="X315" s="4"/>
      <c r="Y315" s="4"/>
      <c r="Z315" s="4"/>
      <c r="AA315" s="4"/>
      <c r="AB315" s="4"/>
      <c r="AC315" s="4"/>
      <c r="AD315" s="4"/>
      <c r="AE315" s="4"/>
      <c r="AF315" s="4"/>
      <c r="AG315" s="4"/>
    </row>
    <row r="316">
      <c r="A316" s="4"/>
      <c r="B316" s="4"/>
      <c r="C316" s="4"/>
      <c r="D316" s="114"/>
      <c r="E316" s="114"/>
      <c r="F316" s="114"/>
      <c r="G316" s="114"/>
      <c r="H316" s="114"/>
      <c r="I316" s="114"/>
      <c r="J316" s="114"/>
      <c r="K316" s="4"/>
      <c r="L316" s="4"/>
      <c r="M316" s="4"/>
      <c r="N316" s="4"/>
      <c r="O316" s="4"/>
      <c r="P316" s="4"/>
      <c r="Q316" s="4"/>
      <c r="R316" s="4"/>
      <c r="S316" s="4"/>
      <c r="T316" s="4"/>
      <c r="U316" s="4"/>
      <c r="V316" s="4"/>
      <c r="W316" s="4"/>
      <c r="X316" s="4"/>
      <c r="Y316" s="4"/>
      <c r="Z316" s="4"/>
      <c r="AA316" s="4"/>
      <c r="AB316" s="4"/>
      <c r="AC316" s="4"/>
      <c r="AD316" s="4"/>
      <c r="AE316" s="4"/>
      <c r="AF316" s="4"/>
      <c r="AG316" s="4"/>
    </row>
    <row r="317">
      <c r="A317" s="4"/>
      <c r="B317" s="4"/>
      <c r="C317" s="4"/>
      <c r="D317" s="114"/>
      <c r="E317" s="114"/>
      <c r="F317" s="114"/>
      <c r="G317" s="114"/>
      <c r="H317" s="114"/>
      <c r="I317" s="114"/>
      <c r="J317" s="114"/>
      <c r="K317" s="4"/>
      <c r="L317" s="4"/>
      <c r="M317" s="4"/>
      <c r="N317" s="4"/>
      <c r="O317" s="4"/>
      <c r="P317" s="4"/>
      <c r="Q317" s="4"/>
      <c r="R317" s="4"/>
      <c r="S317" s="4"/>
      <c r="T317" s="4"/>
      <c r="U317" s="4"/>
      <c r="V317" s="4"/>
      <c r="W317" s="4"/>
      <c r="X317" s="4"/>
      <c r="Y317" s="4"/>
      <c r="Z317" s="4"/>
      <c r="AA317" s="4"/>
      <c r="AB317" s="4"/>
      <c r="AC317" s="4"/>
      <c r="AD317" s="4"/>
      <c r="AE317" s="4"/>
      <c r="AF317" s="4"/>
      <c r="AG317" s="4"/>
    </row>
    <row r="318">
      <c r="A318" s="4"/>
      <c r="B318" s="4"/>
      <c r="C318" s="4"/>
      <c r="D318" s="114"/>
      <c r="E318" s="114"/>
      <c r="F318" s="114"/>
      <c r="G318" s="114"/>
      <c r="H318" s="114"/>
      <c r="I318" s="114"/>
      <c r="J318" s="114"/>
      <c r="K318" s="4"/>
      <c r="L318" s="4"/>
      <c r="M318" s="4"/>
      <c r="N318" s="4"/>
      <c r="O318" s="4"/>
      <c r="P318" s="4"/>
      <c r="Q318" s="4"/>
      <c r="R318" s="4"/>
      <c r="S318" s="4"/>
      <c r="T318" s="4"/>
      <c r="U318" s="4"/>
      <c r="V318" s="4"/>
      <c r="W318" s="4"/>
      <c r="X318" s="4"/>
      <c r="Y318" s="4"/>
      <c r="Z318" s="4"/>
      <c r="AA318" s="4"/>
      <c r="AB318" s="4"/>
      <c r="AC318" s="4"/>
      <c r="AD318" s="4"/>
      <c r="AE318" s="4"/>
      <c r="AF318" s="4"/>
      <c r="AG318" s="4"/>
    </row>
    <row r="319">
      <c r="A319" s="4"/>
      <c r="B319" s="4"/>
      <c r="C319" s="4"/>
      <c r="D319" s="114"/>
      <c r="E319" s="114"/>
      <c r="F319" s="114"/>
      <c r="G319" s="114"/>
      <c r="H319" s="114"/>
      <c r="I319" s="114"/>
      <c r="J319" s="114"/>
      <c r="K319" s="4"/>
      <c r="L319" s="4"/>
      <c r="M319" s="4"/>
      <c r="N319" s="4"/>
      <c r="O319" s="4"/>
      <c r="P319" s="4"/>
      <c r="Q319" s="4"/>
      <c r="R319" s="4"/>
      <c r="S319" s="4"/>
      <c r="T319" s="4"/>
      <c r="U319" s="4"/>
      <c r="V319" s="4"/>
      <c r="W319" s="4"/>
      <c r="X319" s="4"/>
      <c r="Y319" s="4"/>
      <c r="Z319" s="4"/>
      <c r="AA319" s="4"/>
      <c r="AB319" s="4"/>
      <c r="AC319" s="4"/>
      <c r="AD319" s="4"/>
      <c r="AE319" s="4"/>
      <c r="AF319" s="4"/>
      <c r="AG319" s="4"/>
    </row>
    <row r="320">
      <c r="A320" s="4"/>
      <c r="B320" s="4"/>
      <c r="C320" s="4"/>
      <c r="D320" s="114"/>
      <c r="E320" s="114"/>
      <c r="F320" s="114"/>
      <c r="G320" s="114"/>
      <c r="H320" s="114"/>
      <c r="I320" s="114"/>
      <c r="J320" s="114"/>
      <c r="K320" s="4"/>
      <c r="L320" s="4"/>
      <c r="M320" s="4"/>
      <c r="N320" s="4"/>
      <c r="O320" s="4"/>
      <c r="P320" s="4"/>
      <c r="Q320" s="4"/>
      <c r="R320" s="4"/>
      <c r="S320" s="4"/>
      <c r="T320" s="4"/>
      <c r="U320" s="4"/>
      <c r="V320" s="4"/>
      <c r="W320" s="4"/>
      <c r="X320" s="4"/>
      <c r="Y320" s="4"/>
      <c r="Z320" s="4"/>
      <c r="AA320" s="4"/>
      <c r="AB320" s="4"/>
      <c r="AC320" s="4"/>
      <c r="AD320" s="4"/>
      <c r="AE320" s="4"/>
      <c r="AF320" s="4"/>
      <c r="AG320" s="4"/>
    </row>
    <row r="321">
      <c r="A321" s="4"/>
      <c r="B321" s="4"/>
      <c r="C321" s="4"/>
      <c r="D321" s="114"/>
      <c r="E321" s="114"/>
      <c r="F321" s="114"/>
      <c r="G321" s="114"/>
      <c r="H321" s="114"/>
      <c r="I321" s="114"/>
      <c r="J321" s="114"/>
      <c r="K321" s="4"/>
      <c r="L321" s="4"/>
      <c r="M321" s="4"/>
      <c r="N321" s="4"/>
      <c r="O321" s="4"/>
      <c r="P321" s="4"/>
      <c r="Q321" s="4"/>
      <c r="R321" s="4"/>
      <c r="S321" s="4"/>
      <c r="T321" s="4"/>
      <c r="U321" s="4"/>
      <c r="V321" s="4"/>
      <c r="W321" s="4"/>
      <c r="X321" s="4"/>
      <c r="Y321" s="4"/>
      <c r="Z321" s="4"/>
      <c r="AA321" s="4"/>
      <c r="AB321" s="4"/>
      <c r="AC321" s="4"/>
      <c r="AD321" s="4"/>
      <c r="AE321" s="4"/>
      <c r="AF321" s="4"/>
      <c r="AG321" s="4"/>
    </row>
    <row r="322">
      <c r="A322" s="4"/>
      <c r="B322" s="4"/>
      <c r="C322" s="4"/>
      <c r="D322" s="114"/>
      <c r="E322" s="114"/>
      <c r="F322" s="114"/>
      <c r="G322" s="114"/>
      <c r="H322" s="114"/>
      <c r="I322" s="114"/>
      <c r="J322" s="114"/>
      <c r="K322" s="4"/>
      <c r="L322" s="4"/>
      <c r="M322" s="4"/>
      <c r="N322" s="4"/>
      <c r="O322" s="4"/>
      <c r="P322" s="4"/>
      <c r="Q322" s="4"/>
      <c r="R322" s="4"/>
      <c r="S322" s="4"/>
      <c r="T322" s="4"/>
      <c r="U322" s="4"/>
      <c r="V322" s="4"/>
      <c r="W322" s="4"/>
      <c r="X322" s="4"/>
      <c r="Y322" s="4"/>
      <c r="Z322" s="4"/>
      <c r="AA322" s="4"/>
      <c r="AB322" s="4"/>
      <c r="AC322" s="4"/>
      <c r="AD322" s="4"/>
      <c r="AE322" s="4"/>
      <c r="AF322" s="4"/>
      <c r="AG322" s="4"/>
    </row>
    <row r="323">
      <c r="A323" s="4"/>
      <c r="B323" s="4"/>
      <c r="C323" s="4"/>
      <c r="D323" s="114"/>
      <c r="E323" s="114"/>
      <c r="F323" s="114"/>
      <c r="G323" s="114"/>
      <c r="H323" s="114"/>
      <c r="I323" s="114"/>
      <c r="J323" s="114"/>
      <c r="K323" s="4"/>
      <c r="L323" s="4"/>
      <c r="M323" s="4"/>
      <c r="N323" s="4"/>
      <c r="O323" s="4"/>
      <c r="P323" s="4"/>
      <c r="Q323" s="4"/>
      <c r="R323" s="4"/>
      <c r="S323" s="4"/>
      <c r="T323" s="4"/>
      <c r="U323" s="4"/>
      <c r="V323" s="4"/>
      <c r="W323" s="4"/>
      <c r="X323" s="4"/>
      <c r="Y323" s="4"/>
      <c r="Z323" s="4"/>
      <c r="AA323" s="4"/>
      <c r="AB323" s="4"/>
      <c r="AC323" s="4"/>
      <c r="AD323" s="4"/>
      <c r="AE323" s="4"/>
      <c r="AF323" s="4"/>
      <c r="AG323" s="4"/>
    </row>
    <row r="324">
      <c r="A324" s="4"/>
      <c r="B324" s="4"/>
      <c r="C324" s="4"/>
      <c r="D324" s="114"/>
      <c r="E324" s="114"/>
      <c r="F324" s="114"/>
      <c r="G324" s="114"/>
      <c r="H324" s="114"/>
      <c r="I324" s="114"/>
      <c r="J324" s="114"/>
      <c r="K324" s="4"/>
      <c r="L324" s="4"/>
      <c r="M324" s="4"/>
      <c r="N324" s="4"/>
      <c r="O324" s="4"/>
      <c r="P324" s="4"/>
      <c r="Q324" s="4"/>
      <c r="R324" s="4"/>
      <c r="S324" s="4"/>
      <c r="T324" s="4"/>
      <c r="U324" s="4"/>
      <c r="V324" s="4"/>
      <c r="W324" s="4"/>
      <c r="X324" s="4"/>
      <c r="Y324" s="4"/>
      <c r="Z324" s="4"/>
      <c r="AA324" s="4"/>
      <c r="AB324" s="4"/>
      <c r="AC324" s="4"/>
      <c r="AD324" s="4"/>
      <c r="AE324" s="4"/>
      <c r="AF324" s="4"/>
      <c r="AG324" s="4"/>
    </row>
    <row r="325">
      <c r="A325" s="4"/>
      <c r="B325" s="4"/>
      <c r="C325" s="4"/>
      <c r="D325" s="114"/>
      <c r="E325" s="114"/>
      <c r="F325" s="114"/>
      <c r="G325" s="114"/>
      <c r="H325" s="114"/>
      <c r="I325" s="114"/>
      <c r="J325" s="114"/>
      <c r="K325" s="4"/>
      <c r="L325" s="4"/>
      <c r="M325" s="4"/>
      <c r="N325" s="4"/>
      <c r="O325" s="4"/>
      <c r="P325" s="4"/>
      <c r="Q325" s="4"/>
      <c r="R325" s="4"/>
      <c r="S325" s="4"/>
      <c r="T325" s="4"/>
      <c r="U325" s="4"/>
      <c r="V325" s="4"/>
      <c r="W325" s="4"/>
      <c r="X325" s="4"/>
      <c r="Y325" s="4"/>
      <c r="Z325" s="4"/>
      <c r="AA325" s="4"/>
      <c r="AB325" s="4"/>
      <c r="AC325" s="4"/>
      <c r="AD325" s="4"/>
      <c r="AE325" s="4"/>
      <c r="AF325" s="4"/>
      <c r="AG325" s="4"/>
    </row>
    <row r="326">
      <c r="A326" s="4"/>
      <c r="B326" s="4"/>
      <c r="C326" s="4"/>
      <c r="D326" s="114"/>
      <c r="E326" s="114"/>
      <c r="F326" s="114"/>
      <c r="G326" s="114"/>
      <c r="H326" s="114"/>
      <c r="I326" s="114"/>
      <c r="J326" s="114"/>
      <c r="K326" s="4"/>
      <c r="L326" s="4"/>
      <c r="M326" s="4"/>
      <c r="N326" s="4"/>
      <c r="O326" s="4"/>
      <c r="P326" s="4"/>
      <c r="Q326" s="4"/>
      <c r="R326" s="4"/>
      <c r="S326" s="4"/>
      <c r="T326" s="4"/>
      <c r="U326" s="4"/>
      <c r="V326" s="4"/>
      <c r="W326" s="4"/>
      <c r="X326" s="4"/>
      <c r="Y326" s="4"/>
      <c r="Z326" s="4"/>
      <c r="AA326" s="4"/>
      <c r="AB326" s="4"/>
      <c r="AC326" s="4"/>
      <c r="AD326" s="4"/>
      <c r="AE326" s="4"/>
      <c r="AF326" s="4"/>
      <c r="AG326" s="4"/>
    </row>
    <row r="327">
      <c r="A327" s="4"/>
      <c r="B327" s="4"/>
      <c r="C327" s="4"/>
      <c r="D327" s="114"/>
      <c r="E327" s="114"/>
      <c r="F327" s="114"/>
      <c r="G327" s="114"/>
      <c r="H327" s="114"/>
      <c r="I327" s="114"/>
      <c r="J327" s="114"/>
      <c r="K327" s="4"/>
      <c r="L327" s="4"/>
      <c r="M327" s="4"/>
      <c r="N327" s="4"/>
      <c r="O327" s="4"/>
      <c r="P327" s="4"/>
      <c r="Q327" s="4"/>
      <c r="R327" s="4"/>
      <c r="S327" s="4"/>
      <c r="T327" s="4"/>
      <c r="U327" s="4"/>
      <c r="V327" s="4"/>
      <c r="W327" s="4"/>
      <c r="X327" s="4"/>
      <c r="Y327" s="4"/>
      <c r="Z327" s="4"/>
      <c r="AA327" s="4"/>
      <c r="AB327" s="4"/>
      <c r="AC327" s="4"/>
      <c r="AD327" s="4"/>
      <c r="AE327" s="4"/>
      <c r="AF327" s="4"/>
      <c r="AG327" s="4"/>
    </row>
    <row r="328">
      <c r="A328" s="4"/>
      <c r="B328" s="4"/>
      <c r="C328" s="4"/>
      <c r="D328" s="114"/>
      <c r="E328" s="114"/>
      <c r="F328" s="114"/>
      <c r="G328" s="114"/>
      <c r="H328" s="114"/>
      <c r="I328" s="114"/>
      <c r="J328" s="114"/>
      <c r="K328" s="4"/>
      <c r="L328" s="4"/>
      <c r="M328" s="4"/>
      <c r="N328" s="4"/>
      <c r="O328" s="4"/>
      <c r="P328" s="4"/>
      <c r="Q328" s="4"/>
      <c r="R328" s="4"/>
      <c r="S328" s="4"/>
      <c r="T328" s="4"/>
      <c r="U328" s="4"/>
      <c r="V328" s="4"/>
      <c r="W328" s="4"/>
      <c r="X328" s="4"/>
      <c r="Y328" s="4"/>
      <c r="Z328" s="4"/>
      <c r="AA328" s="4"/>
      <c r="AB328" s="4"/>
      <c r="AC328" s="4"/>
      <c r="AD328" s="4"/>
      <c r="AE328" s="4"/>
      <c r="AF328" s="4"/>
      <c r="AG328" s="4"/>
    </row>
    <row r="329">
      <c r="A329" s="4"/>
      <c r="B329" s="4"/>
      <c r="C329" s="4"/>
      <c r="D329" s="114"/>
      <c r="E329" s="114"/>
      <c r="F329" s="114"/>
      <c r="G329" s="114"/>
      <c r="H329" s="114"/>
      <c r="I329" s="114"/>
      <c r="J329" s="114"/>
      <c r="K329" s="4"/>
      <c r="L329" s="4"/>
      <c r="M329" s="4"/>
      <c r="N329" s="4"/>
      <c r="O329" s="4"/>
      <c r="P329" s="4"/>
      <c r="Q329" s="4"/>
      <c r="R329" s="4"/>
      <c r="S329" s="4"/>
      <c r="T329" s="4"/>
      <c r="U329" s="4"/>
      <c r="V329" s="4"/>
      <c r="W329" s="4"/>
      <c r="X329" s="4"/>
      <c r="Y329" s="4"/>
      <c r="Z329" s="4"/>
      <c r="AA329" s="4"/>
      <c r="AB329" s="4"/>
      <c r="AC329" s="4"/>
      <c r="AD329" s="4"/>
      <c r="AE329" s="4"/>
      <c r="AF329" s="4"/>
      <c r="AG329" s="4"/>
    </row>
    <row r="330">
      <c r="A330" s="4"/>
      <c r="B330" s="4"/>
      <c r="C330" s="4"/>
      <c r="D330" s="114"/>
      <c r="E330" s="114"/>
      <c r="F330" s="114"/>
      <c r="G330" s="114"/>
      <c r="H330" s="114"/>
      <c r="I330" s="114"/>
      <c r="J330" s="114"/>
      <c r="K330" s="4"/>
      <c r="L330" s="4"/>
      <c r="M330" s="4"/>
      <c r="N330" s="4"/>
      <c r="O330" s="4"/>
      <c r="P330" s="4"/>
      <c r="Q330" s="4"/>
      <c r="R330" s="4"/>
      <c r="S330" s="4"/>
      <c r="T330" s="4"/>
      <c r="U330" s="4"/>
      <c r="V330" s="4"/>
      <c r="W330" s="4"/>
      <c r="X330" s="4"/>
      <c r="Y330" s="4"/>
      <c r="Z330" s="4"/>
      <c r="AA330" s="4"/>
      <c r="AB330" s="4"/>
      <c r="AC330" s="4"/>
      <c r="AD330" s="4"/>
      <c r="AE330" s="4"/>
      <c r="AF330" s="4"/>
      <c r="AG330" s="4"/>
    </row>
    <row r="331">
      <c r="A331" s="4"/>
      <c r="B331" s="4"/>
      <c r="C331" s="4"/>
      <c r="D331" s="114"/>
      <c r="E331" s="114"/>
      <c r="F331" s="114"/>
      <c r="G331" s="114"/>
      <c r="H331" s="114"/>
      <c r="I331" s="114"/>
      <c r="J331" s="114"/>
      <c r="K331" s="4"/>
      <c r="L331" s="4"/>
      <c r="M331" s="4"/>
      <c r="N331" s="4"/>
      <c r="O331" s="4"/>
      <c r="P331" s="4"/>
      <c r="Q331" s="4"/>
      <c r="R331" s="4"/>
      <c r="S331" s="4"/>
      <c r="T331" s="4"/>
      <c r="U331" s="4"/>
      <c r="V331" s="4"/>
      <c r="W331" s="4"/>
      <c r="X331" s="4"/>
      <c r="Y331" s="4"/>
      <c r="Z331" s="4"/>
      <c r="AA331" s="4"/>
      <c r="AB331" s="4"/>
      <c r="AC331" s="4"/>
      <c r="AD331" s="4"/>
      <c r="AE331" s="4"/>
      <c r="AF331" s="4"/>
      <c r="AG331" s="4"/>
    </row>
    <row r="332">
      <c r="A332" s="4"/>
      <c r="B332" s="4"/>
      <c r="C332" s="4"/>
      <c r="D332" s="114"/>
      <c r="E332" s="114"/>
      <c r="F332" s="114"/>
      <c r="G332" s="114"/>
      <c r="H332" s="114"/>
      <c r="I332" s="114"/>
      <c r="J332" s="114"/>
      <c r="K332" s="4"/>
      <c r="L332" s="4"/>
      <c r="M332" s="4"/>
      <c r="N332" s="4"/>
      <c r="O332" s="4"/>
      <c r="P332" s="4"/>
      <c r="Q332" s="4"/>
      <c r="R332" s="4"/>
      <c r="S332" s="4"/>
      <c r="T332" s="4"/>
      <c r="U332" s="4"/>
      <c r="V332" s="4"/>
      <c r="W332" s="4"/>
      <c r="X332" s="4"/>
      <c r="Y332" s="4"/>
      <c r="Z332" s="4"/>
      <c r="AA332" s="4"/>
      <c r="AB332" s="4"/>
      <c r="AC332" s="4"/>
      <c r="AD332" s="4"/>
      <c r="AE332" s="4"/>
      <c r="AF332" s="4"/>
      <c r="AG332" s="4"/>
    </row>
    <row r="333">
      <c r="A333" s="4"/>
      <c r="B333" s="4"/>
      <c r="C333" s="4"/>
      <c r="D333" s="114"/>
      <c r="E333" s="114"/>
      <c r="F333" s="114"/>
      <c r="G333" s="114"/>
      <c r="H333" s="114"/>
      <c r="I333" s="114"/>
      <c r="J333" s="114"/>
      <c r="K333" s="4"/>
      <c r="L333" s="4"/>
      <c r="M333" s="4"/>
      <c r="N333" s="4"/>
      <c r="O333" s="4"/>
      <c r="P333" s="4"/>
      <c r="Q333" s="4"/>
      <c r="R333" s="4"/>
      <c r="S333" s="4"/>
      <c r="T333" s="4"/>
      <c r="U333" s="4"/>
      <c r="V333" s="4"/>
      <c r="W333" s="4"/>
      <c r="X333" s="4"/>
      <c r="Y333" s="4"/>
      <c r="Z333" s="4"/>
      <c r="AA333" s="4"/>
      <c r="AB333" s="4"/>
      <c r="AC333" s="4"/>
      <c r="AD333" s="4"/>
      <c r="AE333" s="4"/>
      <c r="AF333" s="4"/>
      <c r="AG333" s="4"/>
    </row>
    <row r="334">
      <c r="A334" s="4"/>
      <c r="B334" s="4"/>
      <c r="C334" s="4"/>
      <c r="D334" s="114"/>
      <c r="E334" s="114"/>
      <c r="F334" s="114"/>
      <c r="G334" s="114"/>
      <c r="H334" s="114"/>
      <c r="I334" s="114"/>
      <c r="J334" s="114"/>
      <c r="K334" s="4"/>
      <c r="L334" s="4"/>
      <c r="M334" s="4"/>
      <c r="N334" s="4"/>
      <c r="O334" s="4"/>
      <c r="P334" s="4"/>
      <c r="Q334" s="4"/>
      <c r="R334" s="4"/>
      <c r="S334" s="4"/>
      <c r="T334" s="4"/>
      <c r="U334" s="4"/>
      <c r="V334" s="4"/>
      <c r="W334" s="4"/>
      <c r="X334" s="4"/>
      <c r="Y334" s="4"/>
      <c r="Z334" s="4"/>
      <c r="AA334" s="4"/>
      <c r="AB334" s="4"/>
      <c r="AC334" s="4"/>
      <c r="AD334" s="4"/>
      <c r="AE334" s="4"/>
      <c r="AF334" s="4"/>
      <c r="AG334" s="4"/>
    </row>
    <row r="335">
      <c r="A335" s="4"/>
      <c r="B335" s="4"/>
      <c r="C335" s="4"/>
      <c r="D335" s="114"/>
      <c r="E335" s="114"/>
      <c r="F335" s="114"/>
      <c r="G335" s="114"/>
      <c r="H335" s="114"/>
      <c r="I335" s="114"/>
      <c r="J335" s="114"/>
      <c r="K335" s="4"/>
      <c r="L335" s="4"/>
      <c r="M335" s="4"/>
      <c r="N335" s="4"/>
      <c r="O335" s="4"/>
      <c r="P335" s="4"/>
      <c r="Q335" s="4"/>
      <c r="R335" s="4"/>
      <c r="S335" s="4"/>
      <c r="T335" s="4"/>
      <c r="U335" s="4"/>
      <c r="V335" s="4"/>
      <c r="W335" s="4"/>
      <c r="X335" s="4"/>
      <c r="Y335" s="4"/>
      <c r="Z335" s="4"/>
      <c r="AA335" s="4"/>
      <c r="AB335" s="4"/>
      <c r="AC335" s="4"/>
      <c r="AD335" s="4"/>
      <c r="AE335" s="4"/>
      <c r="AF335" s="4"/>
      <c r="AG335" s="4"/>
    </row>
    <row r="336">
      <c r="A336" s="4"/>
      <c r="B336" s="4"/>
      <c r="C336" s="4"/>
      <c r="D336" s="114"/>
      <c r="E336" s="114"/>
      <c r="F336" s="114"/>
      <c r="G336" s="114"/>
      <c r="H336" s="114"/>
      <c r="I336" s="114"/>
      <c r="J336" s="114"/>
      <c r="K336" s="4"/>
      <c r="L336" s="4"/>
      <c r="M336" s="4"/>
      <c r="N336" s="4"/>
      <c r="O336" s="4"/>
      <c r="P336" s="4"/>
      <c r="Q336" s="4"/>
      <c r="R336" s="4"/>
      <c r="S336" s="4"/>
      <c r="T336" s="4"/>
      <c r="U336" s="4"/>
      <c r="V336" s="4"/>
      <c r="W336" s="4"/>
      <c r="X336" s="4"/>
      <c r="Y336" s="4"/>
      <c r="Z336" s="4"/>
      <c r="AA336" s="4"/>
      <c r="AB336" s="4"/>
      <c r="AC336" s="4"/>
      <c r="AD336" s="4"/>
      <c r="AE336" s="4"/>
      <c r="AF336" s="4"/>
      <c r="AG336" s="4"/>
    </row>
    <row r="337">
      <c r="A337" s="4"/>
      <c r="B337" s="4"/>
      <c r="C337" s="4"/>
      <c r="D337" s="114"/>
      <c r="E337" s="114"/>
      <c r="F337" s="114"/>
      <c r="G337" s="114"/>
      <c r="H337" s="114"/>
      <c r="I337" s="114"/>
      <c r="J337" s="114"/>
      <c r="K337" s="4"/>
      <c r="L337" s="4"/>
      <c r="M337" s="4"/>
      <c r="N337" s="4"/>
      <c r="O337" s="4"/>
      <c r="P337" s="4"/>
      <c r="Q337" s="4"/>
      <c r="R337" s="4"/>
      <c r="S337" s="4"/>
      <c r="T337" s="4"/>
      <c r="U337" s="4"/>
      <c r="V337" s="4"/>
      <c r="W337" s="4"/>
      <c r="X337" s="4"/>
      <c r="Y337" s="4"/>
      <c r="Z337" s="4"/>
      <c r="AA337" s="4"/>
      <c r="AB337" s="4"/>
      <c r="AC337" s="4"/>
      <c r="AD337" s="4"/>
      <c r="AE337" s="4"/>
      <c r="AF337" s="4"/>
      <c r="AG337" s="4"/>
    </row>
    <row r="338">
      <c r="A338" s="4"/>
      <c r="B338" s="4"/>
      <c r="C338" s="4"/>
      <c r="D338" s="114"/>
      <c r="E338" s="114"/>
      <c r="F338" s="114"/>
      <c r="G338" s="114"/>
      <c r="H338" s="114"/>
      <c r="I338" s="114"/>
      <c r="J338" s="114"/>
      <c r="K338" s="4"/>
      <c r="L338" s="4"/>
      <c r="M338" s="4"/>
      <c r="N338" s="4"/>
      <c r="O338" s="4"/>
      <c r="P338" s="4"/>
      <c r="Q338" s="4"/>
      <c r="R338" s="4"/>
      <c r="S338" s="4"/>
      <c r="T338" s="4"/>
      <c r="U338" s="4"/>
      <c r="V338" s="4"/>
      <c r="W338" s="4"/>
      <c r="X338" s="4"/>
      <c r="Y338" s="4"/>
      <c r="Z338" s="4"/>
      <c r="AA338" s="4"/>
      <c r="AB338" s="4"/>
      <c r="AC338" s="4"/>
      <c r="AD338" s="4"/>
      <c r="AE338" s="4"/>
      <c r="AF338" s="4"/>
      <c r="AG338" s="4"/>
    </row>
    <row r="339">
      <c r="A339" s="4"/>
      <c r="B339" s="4"/>
      <c r="C339" s="4"/>
      <c r="D339" s="114"/>
      <c r="E339" s="114"/>
      <c r="F339" s="114"/>
      <c r="G339" s="114"/>
      <c r="H339" s="114"/>
      <c r="I339" s="114"/>
      <c r="J339" s="114"/>
      <c r="K339" s="4"/>
      <c r="L339" s="4"/>
      <c r="M339" s="4"/>
      <c r="N339" s="4"/>
      <c r="O339" s="4"/>
      <c r="P339" s="4"/>
      <c r="Q339" s="4"/>
      <c r="R339" s="4"/>
      <c r="S339" s="4"/>
      <c r="T339" s="4"/>
      <c r="U339" s="4"/>
      <c r="V339" s="4"/>
      <c r="W339" s="4"/>
      <c r="X339" s="4"/>
      <c r="Y339" s="4"/>
      <c r="Z339" s="4"/>
      <c r="AA339" s="4"/>
      <c r="AB339" s="4"/>
      <c r="AC339" s="4"/>
      <c r="AD339" s="4"/>
      <c r="AE339" s="4"/>
      <c r="AF339" s="4"/>
      <c r="AG339" s="4"/>
    </row>
    <row r="340">
      <c r="A340" s="4"/>
      <c r="B340" s="4"/>
      <c r="C340" s="4"/>
      <c r="D340" s="114"/>
      <c r="E340" s="114"/>
      <c r="F340" s="114"/>
      <c r="G340" s="114"/>
      <c r="H340" s="114"/>
      <c r="I340" s="114"/>
      <c r="J340" s="114"/>
      <c r="K340" s="4"/>
      <c r="L340" s="4"/>
      <c r="M340" s="4"/>
      <c r="N340" s="4"/>
      <c r="O340" s="4"/>
      <c r="P340" s="4"/>
      <c r="Q340" s="4"/>
      <c r="R340" s="4"/>
      <c r="S340" s="4"/>
      <c r="T340" s="4"/>
      <c r="U340" s="4"/>
      <c r="V340" s="4"/>
      <c r="W340" s="4"/>
      <c r="X340" s="4"/>
      <c r="Y340" s="4"/>
      <c r="Z340" s="4"/>
      <c r="AA340" s="4"/>
      <c r="AB340" s="4"/>
      <c r="AC340" s="4"/>
      <c r="AD340" s="4"/>
      <c r="AE340" s="4"/>
      <c r="AF340" s="4"/>
      <c r="AG340" s="4"/>
    </row>
    <row r="341">
      <c r="A341" s="4"/>
      <c r="B341" s="4"/>
      <c r="C341" s="4"/>
      <c r="D341" s="114"/>
      <c r="E341" s="114"/>
      <c r="F341" s="114"/>
      <c r="G341" s="114"/>
      <c r="H341" s="114"/>
      <c r="I341" s="114"/>
      <c r="J341" s="114"/>
      <c r="K341" s="4"/>
      <c r="L341" s="4"/>
      <c r="M341" s="4"/>
      <c r="N341" s="4"/>
      <c r="O341" s="4"/>
      <c r="P341" s="4"/>
      <c r="Q341" s="4"/>
      <c r="R341" s="4"/>
      <c r="S341" s="4"/>
      <c r="T341" s="4"/>
      <c r="U341" s="4"/>
      <c r="V341" s="4"/>
      <c r="W341" s="4"/>
      <c r="X341" s="4"/>
      <c r="Y341" s="4"/>
      <c r="Z341" s="4"/>
      <c r="AA341" s="4"/>
      <c r="AB341" s="4"/>
      <c r="AC341" s="4"/>
      <c r="AD341" s="4"/>
      <c r="AE341" s="4"/>
      <c r="AF341" s="4"/>
      <c r="AG341" s="4"/>
    </row>
    <row r="342">
      <c r="A342" s="4"/>
      <c r="B342" s="4"/>
      <c r="C342" s="4"/>
      <c r="D342" s="114"/>
      <c r="E342" s="114"/>
      <c r="F342" s="114"/>
      <c r="G342" s="114"/>
      <c r="H342" s="114"/>
      <c r="I342" s="114"/>
      <c r="J342" s="114"/>
      <c r="K342" s="4"/>
      <c r="L342" s="4"/>
      <c r="M342" s="4"/>
      <c r="N342" s="4"/>
      <c r="O342" s="4"/>
      <c r="P342" s="4"/>
      <c r="Q342" s="4"/>
      <c r="R342" s="4"/>
      <c r="S342" s="4"/>
      <c r="T342" s="4"/>
      <c r="U342" s="4"/>
      <c r="V342" s="4"/>
      <c r="W342" s="4"/>
      <c r="X342" s="4"/>
      <c r="Y342" s="4"/>
      <c r="Z342" s="4"/>
      <c r="AA342" s="4"/>
      <c r="AB342" s="4"/>
      <c r="AC342" s="4"/>
      <c r="AD342" s="4"/>
      <c r="AE342" s="4"/>
      <c r="AF342" s="4"/>
      <c r="AG342" s="4"/>
    </row>
    <row r="343">
      <c r="A343" s="4"/>
      <c r="B343" s="4"/>
      <c r="C343" s="4"/>
      <c r="D343" s="114"/>
      <c r="E343" s="114"/>
      <c r="F343" s="114"/>
      <c r="G343" s="114"/>
      <c r="H343" s="114"/>
      <c r="I343" s="114"/>
      <c r="J343" s="114"/>
      <c r="K343" s="4"/>
      <c r="L343" s="4"/>
      <c r="M343" s="4"/>
      <c r="N343" s="4"/>
      <c r="O343" s="4"/>
      <c r="P343" s="4"/>
      <c r="Q343" s="4"/>
      <c r="R343" s="4"/>
      <c r="S343" s="4"/>
      <c r="T343" s="4"/>
      <c r="U343" s="4"/>
      <c r="V343" s="4"/>
      <c r="W343" s="4"/>
      <c r="X343" s="4"/>
      <c r="Y343" s="4"/>
      <c r="Z343" s="4"/>
      <c r="AA343" s="4"/>
      <c r="AB343" s="4"/>
      <c r="AC343" s="4"/>
      <c r="AD343" s="4"/>
      <c r="AE343" s="4"/>
      <c r="AF343" s="4"/>
      <c r="AG343" s="4"/>
    </row>
    <row r="344">
      <c r="A344" s="4"/>
      <c r="B344" s="4"/>
      <c r="C344" s="4"/>
      <c r="D344" s="114"/>
      <c r="E344" s="114"/>
      <c r="F344" s="114"/>
      <c r="G344" s="114"/>
      <c r="H344" s="114"/>
      <c r="I344" s="114"/>
      <c r="J344" s="114"/>
      <c r="K344" s="4"/>
      <c r="L344" s="4"/>
      <c r="M344" s="4"/>
      <c r="N344" s="4"/>
      <c r="O344" s="4"/>
      <c r="P344" s="4"/>
      <c r="Q344" s="4"/>
      <c r="R344" s="4"/>
      <c r="S344" s="4"/>
      <c r="T344" s="4"/>
      <c r="U344" s="4"/>
      <c r="V344" s="4"/>
      <c r="W344" s="4"/>
      <c r="X344" s="4"/>
      <c r="Y344" s="4"/>
      <c r="Z344" s="4"/>
      <c r="AA344" s="4"/>
      <c r="AB344" s="4"/>
      <c r="AC344" s="4"/>
      <c r="AD344" s="4"/>
      <c r="AE344" s="4"/>
      <c r="AF344" s="4"/>
      <c r="AG344" s="4"/>
    </row>
    <row r="345">
      <c r="A345" s="4"/>
      <c r="B345" s="4"/>
      <c r="C345" s="4"/>
      <c r="D345" s="114"/>
      <c r="E345" s="114"/>
      <c r="F345" s="114"/>
      <c r="G345" s="114"/>
      <c r="H345" s="114"/>
      <c r="I345" s="114"/>
      <c r="J345" s="114"/>
      <c r="K345" s="4"/>
      <c r="L345" s="4"/>
      <c r="M345" s="4"/>
      <c r="N345" s="4"/>
      <c r="O345" s="4"/>
      <c r="P345" s="4"/>
      <c r="Q345" s="4"/>
      <c r="R345" s="4"/>
      <c r="S345" s="4"/>
      <c r="T345" s="4"/>
      <c r="U345" s="4"/>
      <c r="V345" s="4"/>
      <c r="W345" s="4"/>
      <c r="X345" s="4"/>
      <c r="Y345" s="4"/>
      <c r="Z345" s="4"/>
      <c r="AA345" s="4"/>
      <c r="AB345" s="4"/>
      <c r="AC345" s="4"/>
      <c r="AD345" s="4"/>
      <c r="AE345" s="4"/>
      <c r="AF345" s="4"/>
      <c r="AG345" s="4"/>
    </row>
    <row r="346">
      <c r="A346" s="4"/>
      <c r="B346" s="4"/>
      <c r="C346" s="4"/>
      <c r="D346" s="114"/>
      <c r="E346" s="114"/>
      <c r="F346" s="114"/>
      <c r="G346" s="114"/>
      <c r="H346" s="114"/>
      <c r="I346" s="114"/>
      <c r="J346" s="114"/>
      <c r="K346" s="4"/>
      <c r="L346" s="4"/>
      <c r="M346" s="4"/>
      <c r="N346" s="4"/>
      <c r="O346" s="4"/>
      <c r="P346" s="4"/>
      <c r="Q346" s="4"/>
      <c r="R346" s="4"/>
      <c r="S346" s="4"/>
      <c r="T346" s="4"/>
      <c r="U346" s="4"/>
      <c r="V346" s="4"/>
      <c r="W346" s="4"/>
      <c r="X346" s="4"/>
      <c r="Y346" s="4"/>
      <c r="Z346" s="4"/>
      <c r="AA346" s="4"/>
      <c r="AB346" s="4"/>
      <c r="AC346" s="4"/>
      <c r="AD346" s="4"/>
      <c r="AE346" s="4"/>
      <c r="AF346" s="4"/>
      <c r="AG346" s="4"/>
    </row>
    <row r="347">
      <c r="A347" s="4"/>
      <c r="B347" s="4"/>
      <c r="C347" s="4"/>
      <c r="D347" s="114"/>
      <c r="E347" s="114"/>
      <c r="F347" s="114"/>
      <c r="G347" s="114"/>
      <c r="H347" s="114"/>
      <c r="I347" s="114"/>
      <c r="J347" s="114"/>
      <c r="K347" s="4"/>
      <c r="L347" s="4"/>
      <c r="M347" s="4"/>
      <c r="N347" s="4"/>
      <c r="O347" s="4"/>
      <c r="P347" s="4"/>
      <c r="Q347" s="4"/>
      <c r="R347" s="4"/>
      <c r="S347" s="4"/>
      <c r="T347" s="4"/>
      <c r="U347" s="4"/>
      <c r="V347" s="4"/>
      <c r="W347" s="4"/>
      <c r="X347" s="4"/>
      <c r="Y347" s="4"/>
      <c r="Z347" s="4"/>
      <c r="AA347" s="4"/>
      <c r="AB347" s="4"/>
      <c r="AC347" s="4"/>
      <c r="AD347" s="4"/>
      <c r="AE347" s="4"/>
      <c r="AF347" s="4"/>
      <c r="AG347" s="4"/>
    </row>
    <row r="348">
      <c r="A348" s="4"/>
      <c r="B348" s="4"/>
      <c r="C348" s="4"/>
      <c r="D348" s="114"/>
      <c r="E348" s="114"/>
      <c r="F348" s="114"/>
      <c r="G348" s="114"/>
      <c r="H348" s="114"/>
      <c r="I348" s="114"/>
      <c r="J348" s="114"/>
      <c r="K348" s="4"/>
      <c r="L348" s="4"/>
      <c r="M348" s="4"/>
      <c r="N348" s="4"/>
      <c r="O348" s="4"/>
      <c r="P348" s="4"/>
      <c r="Q348" s="4"/>
      <c r="R348" s="4"/>
      <c r="S348" s="4"/>
      <c r="T348" s="4"/>
      <c r="U348" s="4"/>
      <c r="V348" s="4"/>
      <c r="W348" s="4"/>
      <c r="X348" s="4"/>
      <c r="Y348" s="4"/>
      <c r="Z348" s="4"/>
      <c r="AA348" s="4"/>
      <c r="AB348" s="4"/>
      <c r="AC348" s="4"/>
      <c r="AD348" s="4"/>
      <c r="AE348" s="4"/>
      <c r="AF348" s="4"/>
      <c r="AG348" s="4"/>
    </row>
    <row r="349">
      <c r="A349" s="4"/>
      <c r="B349" s="4"/>
      <c r="C349" s="4"/>
      <c r="D349" s="114"/>
      <c r="E349" s="114"/>
      <c r="F349" s="114"/>
      <c r="G349" s="114"/>
      <c r="H349" s="114"/>
      <c r="I349" s="114"/>
      <c r="J349" s="114"/>
      <c r="K349" s="4"/>
      <c r="L349" s="4"/>
      <c r="M349" s="4"/>
      <c r="N349" s="4"/>
      <c r="O349" s="4"/>
      <c r="P349" s="4"/>
      <c r="Q349" s="4"/>
      <c r="R349" s="4"/>
      <c r="S349" s="4"/>
      <c r="T349" s="4"/>
      <c r="U349" s="4"/>
      <c r="V349" s="4"/>
      <c r="W349" s="4"/>
      <c r="X349" s="4"/>
      <c r="Y349" s="4"/>
      <c r="Z349" s="4"/>
      <c r="AA349" s="4"/>
      <c r="AB349" s="4"/>
      <c r="AC349" s="4"/>
      <c r="AD349" s="4"/>
      <c r="AE349" s="4"/>
      <c r="AF349" s="4"/>
      <c r="AG349" s="4"/>
    </row>
    <row r="350">
      <c r="A350" s="4"/>
      <c r="B350" s="4"/>
      <c r="C350" s="4"/>
      <c r="D350" s="114"/>
      <c r="E350" s="114"/>
      <c r="F350" s="114"/>
      <c r="G350" s="114"/>
      <c r="H350" s="114"/>
      <c r="I350" s="114"/>
      <c r="J350" s="114"/>
      <c r="K350" s="4"/>
      <c r="L350" s="4"/>
      <c r="M350" s="4"/>
      <c r="N350" s="4"/>
      <c r="O350" s="4"/>
      <c r="P350" s="4"/>
      <c r="Q350" s="4"/>
      <c r="R350" s="4"/>
      <c r="S350" s="4"/>
      <c r="T350" s="4"/>
      <c r="U350" s="4"/>
      <c r="V350" s="4"/>
      <c r="W350" s="4"/>
      <c r="X350" s="4"/>
      <c r="Y350" s="4"/>
      <c r="Z350" s="4"/>
      <c r="AA350" s="4"/>
      <c r="AB350" s="4"/>
      <c r="AC350" s="4"/>
      <c r="AD350" s="4"/>
      <c r="AE350" s="4"/>
      <c r="AF350" s="4"/>
      <c r="AG350" s="4"/>
    </row>
    <row r="351">
      <c r="A351" s="4"/>
      <c r="B351" s="4"/>
      <c r="C351" s="4"/>
      <c r="D351" s="114"/>
      <c r="E351" s="114"/>
      <c r="F351" s="114"/>
      <c r="G351" s="114"/>
      <c r="H351" s="114"/>
      <c r="I351" s="114"/>
      <c r="J351" s="114"/>
      <c r="K351" s="4"/>
      <c r="L351" s="4"/>
      <c r="M351" s="4"/>
      <c r="N351" s="4"/>
      <c r="O351" s="4"/>
      <c r="P351" s="4"/>
      <c r="Q351" s="4"/>
      <c r="R351" s="4"/>
      <c r="S351" s="4"/>
      <c r="T351" s="4"/>
      <c r="U351" s="4"/>
      <c r="V351" s="4"/>
      <c r="W351" s="4"/>
      <c r="X351" s="4"/>
      <c r="Y351" s="4"/>
      <c r="Z351" s="4"/>
      <c r="AA351" s="4"/>
      <c r="AB351" s="4"/>
      <c r="AC351" s="4"/>
      <c r="AD351" s="4"/>
      <c r="AE351" s="4"/>
      <c r="AF351" s="4"/>
      <c r="AG351" s="4"/>
    </row>
    <row r="352">
      <c r="A352" s="4"/>
      <c r="B352" s="4"/>
      <c r="C352" s="4"/>
      <c r="D352" s="114"/>
      <c r="E352" s="114"/>
      <c r="F352" s="114"/>
      <c r="G352" s="114"/>
      <c r="H352" s="114"/>
      <c r="I352" s="114"/>
      <c r="J352" s="114"/>
      <c r="K352" s="4"/>
      <c r="L352" s="4"/>
      <c r="M352" s="4"/>
      <c r="N352" s="4"/>
      <c r="O352" s="4"/>
      <c r="P352" s="4"/>
      <c r="Q352" s="4"/>
      <c r="R352" s="4"/>
      <c r="S352" s="4"/>
      <c r="T352" s="4"/>
      <c r="U352" s="4"/>
      <c r="V352" s="4"/>
      <c r="W352" s="4"/>
      <c r="X352" s="4"/>
      <c r="Y352" s="4"/>
      <c r="Z352" s="4"/>
      <c r="AA352" s="4"/>
      <c r="AB352" s="4"/>
      <c r="AC352" s="4"/>
      <c r="AD352" s="4"/>
      <c r="AE352" s="4"/>
      <c r="AF352" s="4"/>
      <c r="AG352" s="4"/>
    </row>
    <row r="353">
      <c r="A353" s="4"/>
      <c r="B353" s="4"/>
      <c r="C353" s="4"/>
      <c r="D353" s="114"/>
      <c r="E353" s="114"/>
      <c r="F353" s="114"/>
      <c r="G353" s="114"/>
      <c r="H353" s="114"/>
      <c r="I353" s="114"/>
      <c r="J353" s="114"/>
      <c r="K353" s="4"/>
      <c r="L353" s="4"/>
      <c r="M353" s="4"/>
      <c r="N353" s="4"/>
      <c r="O353" s="4"/>
      <c r="P353" s="4"/>
      <c r="Q353" s="4"/>
      <c r="R353" s="4"/>
      <c r="S353" s="4"/>
      <c r="T353" s="4"/>
      <c r="U353" s="4"/>
      <c r="V353" s="4"/>
      <c r="W353" s="4"/>
      <c r="X353" s="4"/>
      <c r="Y353" s="4"/>
      <c r="Z353" s="4"/>
      <c r="AA353" s="4"/>
      <c r="AB353" s="4"/>
      <c r="AC353" s="4"/>
      <c r="AD353" s="4"/>
      <c r="AE353" s="4"/>
      <c r="AF353" s="4"/>
      <c r="AG353" s="4"/>
    </row>
    <row r="354">
      <c r="A354" s="4"/>
      <c r="B354" s="4"/>
      <c r="C354" s="4"/>
      <c r="D354" s="114"/>
      <c r="E354" s="114"/>
      <c r="F354" s="114"/>
      <c r="G354" s="114"/>
      <c r="H354" s="114"/>
      <c r="I354" s="114"/>
      <c r="J354" s="114"/>
      <c r="K354" s="4"/>
      <c r="L354" s="4"/>
      <c r="M354" s="4"/>
      <c r="N354" s="4"/>
      <c r="O354" s="4"/>
      <c r="P354" s="4"/>
      <c r="Q354" s="4"/>
      <c r="R354" s="4"/>
      <c r="S354" s="4"/>
      <c r="T354" s="4"/>
      <c r="U354" s="4"/>
      <c r="V354" s="4"/>
      <c r="W354" s="4"/>
      <c r="X354" s="4"/>
      <c r="Y354" s="4"/>
      <c r="Z354" s="4"/>
      <c r="AA354" s="4"/>
      <c r="AB354" s="4"/>
      <c r="AC354" s="4"/>
      <c r="AD354" s="4"/>
      <c r="AE354" s="4"/>
      <c r="AF354" s="4"/>
      <c r="AG354" s="4"/>
    </row>
    <row r="355">
      <c r="A355" s="4"/>
      <c r="B355" s="4"/>
      <c r="C355" s="4"/>
      <c r="D355" s="114"/>
      <c r="E355" s="114"/>
      <c r="F355" s="114"/>
      <c r="G355" s="114"/>
      <c r="H355" s="114"/>
      <c r="I355" s="114"/>
      <c r="J355" s="114"/>
      <c r="K355" s="4"/>
      <c r="L355" s="4"/>
      <c r="M355" s="4"/>
      <c r="N355" s="4"/>
      <c r="O355" s="4"/>
      <c r="P355" s="4"/>
      <c r="Q355" s="4"/>
      <c r="R355" s="4"/>
      <c r="S355" s="4"/>
      <c r="T355" s="4"/>
      <c r="U355" s="4"/>
      <c r="V355" s="4"/>
      <c r="W355" s="4"/>
      <c r="X355" s="4"/>
      <c r="Y355" s="4"/>
      <c r="Z355" s="4"/>
      <c r="AA355" s="4"/>
      <c r="AB355" s="4"/>
      <c r="AC355" s="4"/>
      <c r="AD355" s="4"/>
      <c r="AE355" s="4"/>
      <c r="AF355" s="4"/>
      <c r="AG355" s="4"/>
    </row>
    <row r="356">
      <c r="A356" s="4"/>
      <c r="B356" s="4"/>
      <c r="C356" s="4"/>
      <c r="D356" s="114"/>
      <c r="E356" s="114"/>
      <c r="F356" s="114"/>
      <c r="G356" s="114"/>
      <c r="H356" s="114"/>
      <c r="I356" s="114"/>
      <c r="J356" s="114"/>
      <c r="K356" s="4"/>
      <c r="L356" s="4"/>
      <c r="M356" s="4"/>
      <c r="N356" s="4"/>
      <c r="O356" s="4"/>
      <c r="P356" s="4"/>
      <c r="Q356" s="4"/>
      <c r="R356" s="4"/>
      <c r="S356" s="4"/>
      <c r="T356" s="4"/>
      <c r="U356" s="4"/>
      <c r="V356" s="4"/>
      <c r="W356" s="4"/>
      <c r="X356" s="4"/>
      <c r="Y356" s="4"/>
      <c r="Z356" s="4"/>
      <c r="AA356" s="4"/>
      <c r="AB356" s="4"/>
      <c r="AC356" s="4"/>
      <c r="AD356" s="4"/>
      <c r="AE356" s="4"/>
      <c r="AF356" s="4"/>
      <c r="AG356" s="4"/>
    </row>
    <row r="357">
      <c r="A357" s="4"/>
      <c r="B357" s="4"/>
      <c r="C357" s="4"/>
      <c r="D357" s="114"/>
      <c r="E357" s="114"/>
      <c r="F357" s="114"/>
      <c r="G357" s="114"/>
      <c r="H357" s="114"/>
      <c r="I357" s="114"/>
      <c r="J357" s="114"/>
      <c r="K357" s="4"/>
      <c r="L357" s="4"/>
      <c r="M357" s="4"/>
      <c r="N357" s="4"/>
      <c r="O357" s="4"/>
      <c r="P357" s="4"/>
      <c r="Q357" s="4"/>
      <c r="R357" s="4"/>
      <c r="S357" s="4"/>
      <c r="T357" s="4"/>
      <c r="U357" s="4"/>
      <c r="V357" s="4"/>
      <c r="W357" s="4"/>
      <c r="X357" s="4"/>
      <c r="Y357" s="4"/>
      <c r="Z357" s="4"/>
      <c r="AA357" s="4"/>
      <c r="AB357" s="4"/>
      <c r="AC357" s="4"/>
      <c r="AD357" s="4"/>
      <c r="AE357" s="4"/>
      <c r="AF357" s="4"/>
      <c r="AG357" s="4"/>
    </row>
    <row r="358">
      <c r="A358" s="4"/>
      <c r="B358" s="4"/>
      <c r="C358" s="4"/>
      <c r="D358" s="114"/>
      <c r="E358" s="114"/>
      <c r="F358" s="114"/>
      <c r="G358" s="114"/>
      <c r="H358" s="114"/>
      <c r="I358" s="114"/>
      <c r="J358" s="114"/>
      <c r="K358" s="4"/>
      <c r="L358" s="4"/>
      <c r="M358" s="4"/>
      <c r="N358" s="4"/>
      <c r="O358" s="4"/>
      <c r="P358" s="4"/>
      <c r="Q358" s="4"/>
      <c r="R358" s="4"/>
      <c r="S358" s="4"/>
      <c r="T358" s="4"/>
      <c r="U358" s="4"/>
      <c r="V358" s="4"/>
      <c r="W358" s="4"/>
      <c r="X358" s="4"/>
      <c r="Y358" s="4"/>
      <c r="Z358" s="4"/>
      <c r="AA358" s="4"/>
      <c r="AB358" s="4"/>
      <c r="AC358" s="4"/>
      <c r="AD358" s="4"/>
      <c r="AE358" s="4"/>
      <c r="AF358" s="4"/>
      <c r="AG358" s="4"/>
    </row>
    <row r="359">
      <c r="A359" s="4"/>
      <c r="B359" s="4"/>
      <c r="C359" s="4"/>
      <c r="D359" s="114"/>
      <c r="E359" s="114"/>
      <c r="F359" s="114"/>
      <c r="G359" s="114"/>
      <c r="H359" s="114"/>
      <c r="I359" s="114"/>
      <c r="J359" s="114"/>
      <c r="K359" s="4"/>
      <c r="L359" s="4"/>
      <c r="M359" s="4"/>
      <c r="N359" s="4"/>
      <c r="O359" s="4"/>
      <c r="P359" s="4"/>
      <c r="Q359" s="4"/>
      <c r="R359" s="4"/>
      <c r="S359" s="4"/>
      <c r="T359" s="4"/>
      <c r="U359" s="4"/>
      <c r="V359" s="4"/>
      <c r="W359" s="4"/>
      <c r="X359" s="4"/>
      <c r="Y359" s="4"/>
      <c r="Z359" s="4"/>
      <c r="AA359" s="4"/>
      <c r="AB359" s="4"/>
      <c r="AC359" s="4"/>
      <c r="AD359" s="4"/>
      <c r="AE359" s="4"/>
      <c r="AF359" s="4"/>
      <c r="AG359" s="4"/>
    </row>
    <row r="360">
      <c r="A360" s="4"/>
      <c r="B360" s="4"/>
      <c r="C360" s="4"/>
      <c r="D360" s="114"/>
      <c r="E360" s="114"/>
      <c r="F360" s="114"/>
      <c r="G360" s="114"/>
      <c r="H360" s="114"/>
      <c r="I360" s="114"/>
      <c r="J360" s="114"/>
      <c r="K360" s="4"/>
      <c r="L360" s="4"/>
      <c r="M360" s="4"/>
      <c r="N360" s="4"/>
      <c r="O360" s="4"/>
      <c r="P360" s="4"/>
      <c r="Q360" s="4"/>
      <c r="R360" s="4"/>
      <c r="S360" s="4"/>
      <c r="T360" s="4"/>
      <c r="U360" s="4"/>
      <c r="V360" s="4"/>
      <c r="W360" s="4"/>
      <c r="X360" s="4"/>
      <c r="Y360" s="4"/>
      <c r="Z360" s="4"/>
      <c r="AA360" s="4"/>
      <c r="AB360" s="4"/>
      <c r="AC360" s="4"/>
      <c r="AD360" s="4"/>
      <c r="AE360" s="4"/>
      <c r="AF360" s="4"/>
      <c r="AG360" s="4"/>
    </row>
    <row r="361">
      <c r="A361" s="4"/>
      <c r="B361" s="4"/>
      <c r="C361" s="4"/>
      <c r="D361" s="114"/>
      <c r="E361" s="114"/>
      <c r="F361" s="114"/>
      <c r="G361" s="114"/>
      <c r="H361" s="114"/>
      <c r="I361" s="114"/>
      <c r="J361" s="114"/>
      <c r="K361" s="4"/>
      <c r="L361" s="4"/>
      <c r="M361" s="4"/>
      <c r="N361" s="4"/>
      <c r="O361" s="4"/>
      <c r="P361" s="4"/>
      <c r="Q361" s="4"/>
      <c r="R361" s="4"/>
      <c r="S361" s="4"/>
      <c r="T361" s="4"/>
      <c r="U361" s="4"/>
      <c r="V361" s="4"/>
      <c r="W361" s="4"/>
      <c r="X361" s="4"/>
      <c r="Y361" s="4"/>
      <c r="Z361" s="4"/>
      <c r="AA361" s="4"/>
      <c r="AB361" s="4"/>
      <c r="AC361" s="4"/>
      <c r="AD361" s="4"/>
      <c r="AE361" s="4"/>
      <c r="AF361" s="4"/>
      <c r="AG361" s="4"/>
    </row>
    <row r="362">
      <c r="A362" s="4"/>
      <c r="B362" s="4"/>
      <c r="C362" s="4"/>
      <c r="D362" s="114"/>
      <c r="E362" s="114"/>
      <c r="F362" s="114"/>
      <c r="G362" s="114"/>
      <c r="H362" s="114"/>
      <c r="I362" s="114"/>
      <c r="J362" s="114"/>
      <c r="K362" s="4"/>
      <c r="L362" s="4"/>
      <c r="M362" s="4"/>
      <c r="N362" s="4"/>
      <c r="O362" s="4"/>
      <c r="P362" s="4"/>
      <c r="Q362" s="4"/>
      <c r="R362" s="4"/>
      <c r="S362" s="4"/>
      <c r="T362" s="4"/>
      <c r="U362" s="4"/>
      <c r="V362" s="4"/>
      <c r="W362" s="4"/>
      <c r="X362" s="4"/>
      <c r="Y362" s="4"/>
      <c r="Z362" s="4"/>
      <c r="AA362" s="4"/>
      <c r="AB362" s="4"/>
      <c r="AC362" s="4"/>
      <c r="AD362" s="4"/>
      <c r="AE362" s="4"/>
      <c r="AF362" s="4"/>
      <c r="AG362" s="4"/>
    </row>
    <row r="363">
      <c r="A363" s="4"/>
      <c r="B363" s="4"/>
      <c r="C363" s="4"/>
      <c r="D363" s="114"/>
      <c r="E363" s="114"/>
      <c r="F363" s="114"/>
      <c r="G363" s="114"/>
      <c r="H363" s="114"/>
      <c r="I363" s="114"/>
      <c r="J363" s="114"/>
      <c r="K363" s="4"/>
      <c r="L363" s="4"/>
      <c r="M363" s="4"/>
      <c r="N363" s="4"/>
      <c r="O363" s="4"/>
      <c r="P363" s="4"/>
      <c r="Q363" s="4"/>
      <c r="R363" s="4"/>
      <c r="S363" s="4"/>
      <c r="T363" s="4"/>
      <c r="U363" s="4"/>
      <c r="V363" s="4"/>
      <c r="W363" s="4"/>
      <c r="X363" s="4"/>
      <c r="Y363" s="4"/>
      <c r="Z363" s="4"/>
      <c r="AA363" s="4"/>
      <c r="AB363" s="4"/>
      <c r="AC363" s="4"/>
      <c r="AD363" s="4"/>
      <c r="AE363" s="4"/>
      <c r="AF363" s="4"/>
      <c r="AG363" s="4"/>
    </row>
    <row r="364">
      <c r="A364" s="4"/>
      <c r="B364" s="4"/>
      <c r="C364" s="4"/>
      <c r="D364" s="114"/>
      <c r="E364" s="114"/>
      <c r="F364" s="114"/>
      <c r="G364" s="114"/>
      <c r="H364" s="114"/>
      <c r="I364" s="114"/>
      <c r="J364" s="114"/>
      <c r="K364" s="4"/>
      <c r="L364" s="4"/>
      <c r="M364" s="4"/>
      <c r="N364" s="4"/>
      <c r="O364" s="4"/>
      <c r="P364" s="4"/>
      <c r="Q364" s="4"/>
      <c r="R364" s="4"/>
      <c r="S364" s="4"/>
      <c r="T364" s="4"/>
      <c r="U364" s="4"/>
      <c r="V364" s="4"/>
      <c r="W364" s="4"/>
      <c r="X364" s="4"/>
      <c r="Y364" s="4"/>
      <c r="Z364" s="4"/>
      <c r="AA364" s="4"/>
      <c r="AB364" s="4"/>
      <c r="AC364" s="4"/>
      <c r="AD364" s="4"/>
      <c r="AE364" s="4"/>
      <c r="AF364" s="4"/>
      <c r="AG364" s="4"/>
    </row>
    <row r="365">
      <c r="A365" s="4"/>
      <c r="B365" s="4"/>
      <c r="C365" s="4"/>
      <c r="D365" s="114"/>
      <c r="E365" s="114"/>
      <c r="F365" s="114"/>
      <c r="G365" s="114"/>
      <c r="H365" s="114"/>
      <c r="I365" s="114"/>
      <c r="J365" s="114"/>
      <c r="K365" s="4"/>
      <c r="L365" s="4"/>
      <c r="M365" s="4"/>
      <c r="N365" s="4"/>
      <c r="O365" s="4"/>
      <c r="P365" s="4"/>
      <c r="Q365" s="4"/>
      <c r="R365" s="4"/>
      <c r="S365" s="4"/>
      <c r="T365" s="4"/>
      <c r="U365" s="4"/>
      <c r="V365" s="4"/>
      <c r="W365" s="4"/>
      <c r="X365" s="4"/>
      <c r="Y365" s="4"/>
      <c r="Z365" s="4"/>
      <c r="AA365" s="4"/>
      <c r="AB365" s="4"/>
      <c r="AC365" s="4"/>
      <c r="AD365" s="4"/>
      <c r="AE365" s="4"/>
      <c r="AF365" s="4"/>
      <c r="AG365" s="4"/>
    </row>
    <row r="366">
      <c r="A366" s="4"/>
      <c r="B366" s="4"/>
      <c r="C366" s="4"/>
      <c r="D366" s="114"/>
      <c r="E366" s="114"/>
      <c r="F366" s="114"/>
      <c r="G366" s="114"/>
      <c r="H366" s="114"/>
      <c r="I366" s="114"/>
      <c r="J366" s="114"/>
      <c r="K366" s="4"/>
      <c r="L366" s="4"/>
      <c r="M366" s="4"/>
      <c r="N366" s="4"/>
      <c r="O366" s="4"/>
      <c r="P366" s="4"/>
      <c r="Q366" s="4"/>
      <c r="R366" s="4"/>
      <c r="S366" s="4"/>
      <c r="T366" s="4"/>
      <c r="U366" s="4"/>
      <c r="V366" s="4"/>
      <c r="W366" s="4"/>
      <c r="X366" s="4"/>
      <c r="Y366" s="4"/>
      <c r="Z366" s="4"/>
      <c r="AA366" s="4"/>
      <c r="AB366" s="4"/>
      <c r="AC366" s="4"/>
      <c r="AD366" s="4"/>
      <c r="AE366" s="4"/>
      <c r="AF366" s="4"/>
      <c r="AG366" s="4"/>
    </row>
    <row r="367">
      <c r="A367" s="4"/>
      <c r="B367" s="4"/>
      <c r="C367" s="4"/>
      <c r="D367" s="114"/>
      <c r="E367" s="114"/>
      <c r="F367" s="114"/>
      <c r="G367" s="114"/>
      <c r="H367" s="114"/>
      <c r="I367" s="114"/>
      <c r="J367" s="114"/>
      <c r="K367" s="4"/>
      <c r="L367" s="4"/>
      <c r="M367" s="4"/>
      <c r="N367" s="4"/>
      <c r="O367" s="4"/>
      <c r="P367" s="4"/>
      <c r="Q367" s="4"/>
      <c r="R367" s="4"/>
      <c r="S367" s="4"/>
      <c r="T367" s="4"/>
      <c r="U367" s="4"/>
      <c r="V367" s="4"/>
      <c r="W367" s="4"/>
      <c r="X367" s="4"/>
      <c r="Y367" s="4"/>
      <c r="Z367" s="4"/>
      <c r="AA367" s="4"/>
      <c r="AB367" s="4"/>
      <c r="AC367" s="4"/>
      <c r="AD367" s="4"/>
      <c r="AE367" s="4"/>
      <c r="AF367" s="4"/>
      <c r="AG367" s="4"/>
    </row>
    <row r="368">
      <c r="A368" s="4"/>
      <c r="B368" s="4"/>
      <c r="C368" s="4"/>
      <c r="D368" s="114"/>
      <c r="E368" s="114"/>
      <c r="F368" s="114"/>
      <c r="G368" s="114"/>
      <c r="H368" s="114"/>
      <c r="I368" s="114"/>
      <c r="J368" s="114"/>
      <c r="K368" s="4"/>
      <c r="L368" s="4"/>
      <c r="M368" s="4"/>
      <c r="N368" s="4"/>
      <c r="O368" s="4"/>
      <c r="P368" s="4"/>
      <c r="Q368" s="4"/>
      <c r="R368" s="4"/>
      <c r="S368" s="4"/>
      <c r="T368" s="4"/>
      <c r="U368" s="4"/>
      <c r="V368" s="4"/>
      <c r="W368" s="4"/>
      <c r="X368" s="4"/>
      <c r="Y368" s="4"/>
      <c r="Z368" s="4"/>
      <c r="AA368" s="4"/>
      <c r="AB368" s="4"/>
      <c r="AC368" s="4"/>
      <c r="AD368" s="4"/>
      <c r="AE368" s="4"/>
      <c r="AF368" s="4"/>
      <c r="AG368" s="4"/>
    </row>
    <row r="369">
      <c r="A369" s="4"/>
      <c r="B369" s="4"/>
      <c r="C369" s="4"/>
      <c r="D369" s="114"/>
      <c r="E369" s="114"/>
      <c r="F369" s="114"/>
      <c r="G369" s="114"/>
      <c r="H369" s="114"/>
      <c r="I369" s="114"/>
      <c r="J369" s="114"/>
      <c r="K369" s="4"/>
      <c r="L369" s="4"/>
      <c r="M369" s="4"/>
      <c r="N369" s="4"/>
      <c r="O369" s="4"/>
      <c r="P369" s="4"/>
      <c r="Q369" s="4"/>
      <c r="R369" s="4"/>
      <c r="S369" s="4"/>
      <c r="T369" s="4"/>
      <c r="U369" s="4"/>
      <c r="V369" s="4"/>
      <c r="W369" s="4"/>
      <c r="X369" s="4"/>
      <c r="Y369" s="4"/>
      <c r="Z369" s="4"/>
      <c r="AA369" s="4"/>
      <c r="AB369" s="4"/>
      <c r="AC369" s="4"/>
      <c r="AD369" s="4"/>
      <c r="AE369" s="4"/>
      <c r="AF369" s="4"/>
      <c r="AG369" s="4"/>
    </row>
    <row r="370">
      <c r="A370" s="4"/>
      <c r="B370" s="4"/>
      <c r="C370" s="4"/>
      <c r="D370" s="114"/>
      <c r="E370" s="114"/>
      <c r="F370" s="114"/>
      <c r="G370" s="114"/>
      <c r="H370" s="114"/>
      <c r="I370" s="114"/>
      <c r="J370" s="114"/>
      <c r="K370" s="4"/>
      <c r="L370" s="4"/>
      <c r="M370" s="4"/>
      <c r="N370" s="4"/>
      <c r="O370" s="4"/>
      <c r="P370" s="4"/>
      <c r="Q370" s="4"/>
      <c r="R370" s="4"/>
      <c r="S370" s="4"/>
      <c r="T370" s="4"/>
      <c r="U370" s="4"/>
      <c r="V370" s="4"/>
      <c r="W370" s="4"/>
      <c r="X370" s="4"/>
      <c r="Y370" s="4"/>
      <c r="Z370" s="4"/>
      <c r="AA370" s="4"/>
      <c r="AB370" s="4"/>
      <c r="AC370" s="4"/>
      <c r="AD370" s="4"/>
      <c r="AE370" s="4"/>
      <c r="AF370" s="4"/>
      <c r="AG370" s="4"/>
    </row>
    <row r="371">
      <c r="A371" s="4"/>
      <c r="B371" s="4"/>
      <c r="C371" s="4"/>
      <c r="D371" s="114"/>
      <c r="E371" s="114"/>
      <c r="F371" s="114"/>
      <c r="G371" s="114"/>
      <c r="H371" s="114"/>
      <c r="I371" s="114"/>
      <c r="J371" s="114"/>
      <c r="K371" s="4"/>
      <c r="L371" s="4"/>
      <c r="M371" s="4"/>
      <c r="N371" s="4"/>
      <c r="O371" s="4"/>
      <c r="P371" s="4"/>
      <c r="Q371" s="4"/>
      <c r="R371" s="4"/>
      <c r="S371" s="4"/>
      <c r="T371" s="4"/>
      <c r="U371" s="4"/>
      <c r="V371" s="4"/>
      <c r="W371" s="4"/>
      <c r="X371" s="4"/>
      <c r="Y371" s="4"/>
      <c r="Z371" s="4"/>
      <c r="AA371" s="4"/>
      <c r="AB371" s="4"/>
      <c r="AC371" s="4"/>
      <c r="AD371" s="4"/>
      <c r="AE371" s="4"/>
      <c r="AF371" s="4"/>
      <c r="AG371" s="4"/>
    </row>
    <row r="372">
      <c r="A372" s="4"/>
      <c r="B372" s="4"/>
      <c r="C372" s="4"/>
      <c r="D372" s="114"/>
      <c r="E372" s="114"/>
      <c r="F372" s="114"/>
      <c r="G372" s="114"/>
      <c r="H372" s="114"/>
      <c r="I372" s="114"/>
      <c r="J372" s="114"/>
      <c r="K372" s="4"/>
      <c r="L372" s="4"/>
      <c r="M372" s="4"/>
      <c r="N372" s="4"/>
      <c r="O372" s="4"/>
      <c r="P372" s="4"/>
      <c r="Q372" s="4"/>
      <c r="R372" s="4"/>
      <c r="S372" s="4"/>
      <c r="T372" s="4"/>
      <c r="U372" s="4"/>
      <c r="V372" s="4"/>
      <c r="W372" s="4"/>
      <c r="X372" s="4"/>
      <c r="Y372" s="4"/>
      <c r="Z372" s="4"/>
      <c r="AA372" s="4"/>
      <c r="AB372" s="4"/>
      <c r="AC372" s="4"/>
      <c r="AD372" s="4"/>
      <c r="AE372" s="4"/>
      <c r="AF372" s="4"/>
      <c r="AG372" s="4"/>
    </row>
    <row r="373">
      <c r="A373" s="4"/>
      <c r="B373" s="4"/>
      <c r="C373" s="4"/>
      <c r="D373" s="114"/>
      <c r="E373" s="114"/>
      <c r="F373" s="114"/>
      <c r="G373" s="114"/>
      <c r="H373" s="114"/>
      <c r="I373" s="114"/>
      <c r="J373" s="114"/>
      <c r="K373" s="4"/>
      <c r="L373" s="4"/>
      <c r="M373" s="4"/>
      <c r="N373" s="4"/>
      <c r="O373" s="4"/>
      <c r="P373" s="4"/>
      <c r="Q373" s="4"/>
      <c r="R373" s="4"/>
      <c r="S373" s="4"/>
      <c r="T373" s="4"/>
      <c r="U373" s="4"/>
      <c r="V373" s="4"/>
      <c r="W373" s="4"/>
      <c r="X373" s="4"/>
      <c r="Y373" s="4"/>
      <c r="Z373" s="4"/>
      <c r="AA373" s="4"/>
      <c r="AB373" s="4"/>
      <c r="AC373" s="4"/>
      <c r="AD373" s="4"/>
      <c r="AE373" s="4"/>
      <c r="AF373" s="4"/>
      <c r="AG373" s="4"/>
    </row>
    <row r="374">
      <c r="A374" s="4"/>
      <c r="B374" s="4"/>
      <c r="C374" s="4"/>
      <c r="D374" s="114"/>
      <c r="E374" s="114"/>
      <c r="F374" s="114"/>
      <c r="G374" s="114"/>
      <c r="H374" s="114"/>
      <c r="I374" s="114"/>
      <c r="J374" s="114"/>
      <c r="K374" s="4"/>
      <c r="L374" s="4"/>
      <c r="M374" s="4"/>
      <c r="N374" s="4"/>
      <c r="O374" s="4"/>
      <c r="P374" s="4"/>
      <c r="Q374" s="4"/>
      <c r="R374" s="4"/>
      <c r="S374" s="4"/>
      <c r="T374" s="4"/>
      <c r="U374" s="4"/>
      <c r="V374" s="4"/>
      <c r="W374" s="4"/>
      <c r="X374" s="4"/>
      <c r="Y374" s="4"/>
      <c r="Z374" s="4"/>
      <c r="AA374" s="4"/>
      <c r="AB374" s="4"/>
      <c r="AC374" s="4"/>
      <c r="AD374" s="4"/>
      <c r="AE374" s="4"/>
      <c r="AF374" s="4"/>
      <c r="AG374" s="4"/>
    </row>
    <row r="375">
      <c r="A375" s="4"/>
      <c r="B375" s="4"/>
      <c r="C375" s="4"/>
      <c r="D375" s="114"/>
      <c r="E375" s="114"/>
      <c r="F375" s="114"/>
      <c r="G375" s="114"/>
      <c r="H375" s="114"/>
      <c r="I375" s="114"/>
      <c r="J375" s="114"/>
      <c r="K375" s="4"/>
      <c r="L375" s="4"/>
      <c r="M375" s="4"/>
      <c r="N375" s="4"/>
      <c r="O375" s="4"/>
      <c r="P375" s="4"/>
      <c r="Q375" s="4"/>
      <c r="R375" s="4"/>
      <c r="S375" s="4"/>
      <c r="T375" s="4"/>
      <c r="U375" s="4"/>
      <c r="V375" s="4"/>
      <c r="W375" s="4"/>
      <c r="X375" s="4"/>
      <c r="Y375" s="4"/>
      <c r="Z375" s="4"/>
      <c r="AA375" s="4"/>
      <c r="AB375" s="4"/>
      <c r="AC375" s="4"/>
      <c r="AD375" s="4"/>
      <c r="AE375" s="4"/>
      <c r="AF375" s="4"/>
      <c r="AG375" s="4"/>
    </row>
    <row r="376">
      <c r="A376" s="4"/>
      <c r="B376" s="4"/>
      <c r="C376" s="4"/>
      <c r="D376" s="114"/>
      <c r="E376" s="114"/>
      <c r="F376" s="114"/>
      <c r="G376" s="114"/>
      <c r="H376" s="114"/>
      <c r="I376" s="114"/>
      <c r="J376" s="114"/>
      <c r="K376" s="4"/>
      <c r="L376" s="4"/>
      <c r="M376" s="4"/>
      <c r="N376" s="4"/>
      <c r="O376" s="4"/>
      <c r="P376" s="4"/>
      <c r="Q376" s="4"/>
      <c r="R376" s="4"/>
      <c r="S376" s="4"/>
      <c r="T376" s="4"/>
      <c r="U376" s="4"/>
      <c r="V376" s="4"/>
      <c r="W376" s="4"/>
      <c r="X376" s="4"/>
      <c r="Y376" s="4"/>
      <c r="Z376" s="4"/>
      <c r="AA376" s="4"/>
      <c r="AB376" s="4"/>
      <c r="AC376" s="4"/>
      <c r="AD376" s="4"/>
      <c r="AE376" s="4"/>
      <c r="AF376" s="4"/>
      <c r="AG376" s="4"/>
    </row>
    <row r="377">
      <c r="A377" s="4"/>
      <c r="B377" s="4"/>
      <c r="C377" s="4"/>
      <c r="D377" s="114"/>
      <c r="E377" s="114"/>
      <c r="F377" s="114"/>
      <c r="G377" s="114"/>
      <c r="H377" s="114"/>
      <c r="I377" s="114"/>
      <c r="J377" s="114"/>
      <c r="K377" s="4"/>
      <c r="L377" s="4"/>
      <c r="M377" s="4"/>
      <c r="N377" s="4"/>
      <c r="O377" s="4"/>
      <c r="P377" s="4"/>
      <c r="Q377" s="4"/>
      <c r="R377" s="4"/>
      <c r="S377" s="4"/>
      <c r="T377" s="4"/>
      <c r="U377" s="4"/>
      <c r="V377" s="4"/>
      <c r="W377" s="4"/>
      <c r="X377" s="4"/>
      <c r="Y377" s="4"/>
      <c r="Z377" s="4"/>
      <c r="AA377" s="4"/>
      <c r="AB377" s="4"/>
      <c r="AC377" s="4"/>
      <c r="AD377" s="4"/>
      <c r="AE377" s="4"/>
      <c r="AF377" s="4"/>
      <c r="AG377" s="4"/>
    </row>
    <row r="378">
      <c r="A378" s="4"/>
      <c r="B378" s="4"/>
      <c r="C378" s="4"/>
      <c r="D378" s="114"/>
      <c r="E378" s="114"/>
      <c r="F378" s="114"/>
      <c r="G378" s="114"/>
      <c r="H378" s="114"/>
      <c r="I378" s="114"/>
      <c r="J378" s="114"/>
      <c r="K378" s="4"/>
      <c r="L378" s="4"/>
      <c r="M378" s="4"/>
      <c r="N378" s="4"/>
      <c r="O378" s="4"/>
      <c r="P378" s="4"/>
      <c r="Q378" s="4"/>
      <c r="R378" s="4"/>
      <c r="S378" s="4"/>
      <c r="T378" s="4"/>
      <c r="U378" s="4"/>
      <c r="V378" s="4"/>
      <c r="W378" s="4"/>
      <c r="X378" s="4"/>
      <c r="Y378" s="4"/>
      <c r="Z378" s="4"/>
      <c r="AA378" s="4"/>
      <c r="AB378" s="4"/>
      <c r="AC378" s="4"/>
      <c r="AD378" s="4"/>
      <c r="AE378" s="4"/>
      <c r="AF378" s="4"/>
      <c r="AG378" s="4"/>
    </row>
    <row r="379">
      <c r="A379" s="4"/>
      <c r="B379" s="4"/>
      <c r="C379" s="4"/>
      <c r="D379" s="114"/>
      <c r="E379" s="114"/>
      <c r="F379" s="114"/>
      <c r="G379" s="114"/>
      <c r="H379" s="114"/>
      <c r="I379" s="114"/>
      <c r="J379" s="114"/>
      <c r="K379" s="4"/>
      <c r="L379" s="4"/>
      <c r="M379" s="4"/>
      <c r="N379" s="4"/>
      <c r="O379" s="4"/>
      <c r="P379" s="4"/>
      <c r="Q379" s="4"/>
      <c r="R379" s="4"/>
      <c r="S379" s="4"/>
      <c r="T379" s="4"/>
      <c r="U379" s="4"/>
      <c r="V379" s="4"/>
      <c r="W379" s="4"/>
      <c r="X379" s="4"/>
      <c r="Y379" s="4"/>
      <c r="Z379" s="4"/>
      <c r="AA379" s="4"/>
      <c r="AB379" s="4"/>
      <c r="AC379" s="4"/>
      <c r="AD379" s="4"/>
      <c r="AE379" s="4"/>
      <c r="AF379" s="4"/>
      <c r="AG379" s="4"/>
    </row>
    <row r="380">
      <c r="A380" s="4"/>
      <c r="B380" s="4"/>
      <c r="C380" s="4"/>
      <c r="D380" s="114"/>
      <c r="E380" s="114"/>
      <c r="F380" s="114"/>
      <c r="G380" s="114"/>
      <c r="H380" s="114"/>
      <c r="I380" s="114"/>
      <c r="J380" s="114"/>
      <c r="K380" s="4"/>
      <c r="L380" s="4"/>
      <c r="M380" s="4"/>
      <c r="N380" s="4"/>
      <c r="O380" s="4"/>
      <c r="P380" s="4"/>
      <c r="Q380" s="4"/>
      <c r="R380" s="4"/>
      <c r="S380" s="4"/>
      <c r="T380" s="4"/>
      <c r="U380" s="4"/>
      <c r="V380" s="4"/>
      <c r="W380" s="4"/>
      <c r="X380" s="4"/>
      <c r="Y380" s="4"/>
      <c r="Z380" s="4"/>
      <c r="AA380" s="4"/>
      <c r="AB380" s="4"/>
      <c r="AC380" s="4"/>
      <c r="AD380" s="4"/>
      <c r="AE380" s="4"/>
      <c r="AF380" s="4"/>
      <c r="AG380" s="4"/>
    </row>
    <row r="381">
      <c r="A381" s="4"/>
      <c r="B381" s="4"/>
      <c r="C381" s="4"/>
      <c r="D381" s="114"/>
      <c r="E381" s="114"/>
      <c r="F381" s="114"/>
      <c r="G381" s="114"/>
      <c r="H381" s="114"/>
      <c r="I381" s="114"/>
      <c r="J381" s="114"/>
      <c r="K381" s="4"/>
      <c r="L381" s="4"/>
      <c r="M381" s="4"/>
      <c r="N381" s="4"/>
      <c r="O381" s="4"/>
      <c r="P381" s="4"/>
      <c r="Q381" s="4"/>
      <c r="R381" s="4"/>
      <c r="S381" s="4"/>
      <c r="T381" s="4"/>
      <c r="U381" s="4"/>
      <c r="V381" s="4"/>
      <c r="W381" s="4"/>
      <c r="X381" s="4"/>
      <c r="Y381" s="4"/>
      <c r="Z381" s="4"/>
      <c r="AA381" s="4"/>
      <c r="AB381" s="4"/>
      <c r="AC381" s="4"/>
      <c r="AD381" s="4"/>
      <c r="AE381" s="4"/>
      <c r="AF381" s="4"/>
      <c r="AG381" s="4"/>
    </row>
    <row r="382">
      <c r="A382" s="4"/>
      <c r="B382" s="4"/>
      <c r="C382" s="4"/>
      <c r="D382" s="114"/>
      <c r="E382" s="114"/>
      <c r="F382" s="114"/>
      <c r="G382" s="114"/>
      <c r="H382" s="114"/>
      <c r="I382" s="114"/>
      <c r="J382" s="114"/>
      <c r="K382" s="4"/>
      <c r="L382" s="4"/>
      <c r="M382" s="4"/>
      <c r="N382" s="4"/>
      <c r="O382" s="4"/>
      <c r="P382" s="4"/>
      <c r="Q382" s="4"/>
      <c r="R382" s="4"/>
      <c r="S382" s="4"/>
      <c r="T382" s="4"/>
      <c r="U382" s="4"/>
      <c r="V382" s="4"/>
      <c r="W382" s="4"/>
      <c r="X382" s="4"/>
      <c r="Y382" s="4"/>
      <c r="Z382" s="4"/>
      <c r="AA382" s="4"/>
      <c r="AB382" s="4"/>
      <c r="AC382" s="4"/>
      <c r="AD382" s="4"/>
      <c r="AE382" s="4"/>
      <c r="AF382" s="4"/>
      <c r="AG382" s="4"/>
    </row>
    <row r="383">
      <c r="A383" s="4"/>
      <c r="B383" s="4"/>
      <c r="C383" s="4"/>
      <c r="D383" s="114"/>
      <c r="E383" s="114"/>
      <c r="F383" s="114"/>
      <c r="G383" s="114"/>
      <c r="H383" s="114"/>
      <c r="I383" s="114"/>
      <c r="J383" s="114"/>
      <c r="K383" s="4"/>
      <c r="L383" s="4"/>
      <c r="M383" s="4"/>
      <c r="N383" s="4"/>
      <c r="O383" s="4"/>
      <c r="P383" s="4"/>
      <c r="Q383" s="4"/>
      <c r="R383" s="4"/>
      <c r="S383" s="4"/>
      <c r="T383" s="4"/>
      <c r="U383" s="4"/>
      <c r="V383" s="4"/>
      <c r="W383" s="4"/>
      <c r="X383" s="4"/>
      <c r="Y383" s="4"/>
      <c r="Z383" s="4"/>
      <c r="AA383" s="4"/>
      <c r="AB383" s="4"/>
      <c r="AC383" s="4"/>
      <c r="AD383" s="4"/>
      <c r="AE383" s="4"/>
      <c r="AF383" s="4"/>
      <c r="AG383" s="4"/>
    </row>
    <row r="384">
      <c r="A384" s="4"/>
      <c r="B384" s="4"/>
      <c r="C384" s="4"/>
      <c r="D384" s="114"/>
      <c r="E384" s="114"/>
      <c r="F384" s="114"/>
      <c r="G384" s="114"/>
      <c r="H384" s="114"/>
      <c r="I384" s="114"/>
      <c r="J384" s="114"/>
      <c r="K384" s="4"/>
      <c r="L384" s="4"/>
      <c r="M384" s="4"/>
      <c r="N384" s="4"/>
      <c r="O384" s="4"/>
      <c r="P384" s="4"/>
      <c r="Q384" s="4"/>
      <c r="R384" s="4"/>
      <c r="S384" s="4"/>
      <c r="T384" s="4"/>
      <c r="U384" s="4"/>
      <c r="V384" s="4"/>
      <c r="W384" s="4"/>
      <c r="X384" s="4"/>
      <c r="Y384" s="4"/>
      <c r="Z384" s="4"/>
      <c r="AA384" s="4"/>
      <c r="AB384" s="4"/>
      <c r="AC384" s="4"/>
      <c r="AD384" s="4"/>
      <c r="AE384" s="4"/>
      <c r="AF384" s="4"/>
      <c r="AG384" s="4"/>
    </row>
    <row r="385">
      <c r="A385" s="4"/>
      <c r="B385" s="4"/>
      <c r="C385" s="4"/>
      <c r="D385" s="114"/>
      <c r="E385" s="114"/>
      <c r="F385" s="114"/>
      <c r="G385" s="114"/>
      <c r="H385" s="114"/>
      <c r="I385" s="114"/>
      <c r="J385" s="114"/>
      <c r="K385" s="4"/>
      <c r="L385" s="4"/>
      <c r="M385" s="4"/>
      <c r="N385" s="4"/>
      <c r="O385" s="4"/>
      <c r="P385" s="4"/>
      <c r="Q385" s="4"/>
      <c r="R385" s="4"/>
      <c r="S385" s="4"/>
      <c r="T385" s="4"/>
      <c r="U385" s="4"/>
      <c r="V385" s="4"/>
      <c r="W385" s="4"/>
      <c r="X385" s="4"/>
      <c r="Y385" s="4"/>
      <c r="Z385" s="4"/>
      <c r="AA385" s="4"/>
      <c r="AB385" s="4"/>
      <c r="AC385" s="4"/>
      <c r="AD385" s="4"/>
      <c r="AE385" s="4"/>
      <c r="AF385" s="4"/>
      <c r="AG385" s="4"/>
    </row>
    <row r="386">
      <c r="A386" s="4"/>
      <c r="B386" s="4"/>
      <c r="C386" s="4"/>
      <c r="D386" s="114"/>
      <c r="E386" s="114"/>
      <c r="F386" s="114"/>
      <c r="G386" s="114"/>
      <c r="H386" s="114"/>
      <c r="I386" s="114"/>
      <c r="J386" s="114"/>
      <c r="K386" s="4"/>
      <c r="L386" s="4"/>
      <c r="M386" s="4"/>
      <c r="N386" s="4"/>
      <c r="O386" s="4"/>
      <c r="P386" s="4"/>
      <c r="Q386" s="4"/>
      <c r="R386" s="4"/>
      <c r="S386" s="4"/>
      <c r="T386" s="4"/>
      <c r="U386" s="4"/>
      <c r="V386" s="4"/>
      <c r="W386" s="4"/>
      <c r="X386" s="4"/>
      <c r="Y386" s="4"/>
      <c r="Z386" s="4"/>
      <c r="AA386" s="4"/>
      <c r="AB386" s="4"/>
      <c r="AC386" s="4"/>
      <c r="AD386" s="4"/>
      <c r="AE386" s="4"/>
      <c r="AF386" s="4"/>
      <c r="AG386" s="4"/>
    </row>
    <row r="387">
      <c r="A387" s="4"/>
      <c r="B387" s="4"/>
      <c r="C387" s="4"/>
      <c r="D387" s="114"/>
      <c r="E387" s="114"/>
      <c r="F387" s="114"/>
      <c r="G387" s="114"/>
      <c r="H387" s="114"/>
      <c r="I387" s="114"/>
      <c r="J387" s="114"/>
      <c r="K387" s="4"/>
      <c r="L387" s="4"/>
      <c r="M387" s="4"/>
      <c r="N387" s="4"/>
      <c r="O387" s="4"/>
      <c r="P387" s="4"/>
      <c r="Q387" s="4"/>
      <c r="R387" s="4"/>
      <c r="S387" s="4"/>
      <c r="T387" s="4"/>
      <c r="U387" s="4"/>
      <c r="V387" s="4"/>
      <c r="W387" s="4"/>
      <c r="X387" s="4"/>
      <c r="Y387" s="4"/>
      <c r="Z387" s="4"/>
      <c r="AA387" s="4"/>
      <c r="AB387" s="4"/>
      <c r="AC387" s="4"/>
      <c r="AD387" s="4"/>
      <c r="AE387" s="4"/>
      <c r="AF387" s="4"/>
      <c r="AG387" s="4"/>
    </row>
    <row r="388">
      <c r="A388" s="4"/>
      <c r="B388" s="4"/>
      <c r="C388" s="4"/>
      <c r="D388" s="114"/>
      <c r="E388" s="114"/>
      <c r="F388" s="114"/>
      <c r="G388" s="114"/>
      <c r="H388" s="114"/>
      <c r="I388" s="114"/>
      <c r="J388" s="114"/>
      <c r="K388" s="4"/>
      <c r="L388" s="4"/>
      <c r="M388" s="4"/>
      <c r="N388" s="4"/>
      <c r="O388" s="4"/>
      <c r="P388" s="4"/>
      <c r="Q388" s="4"/>
      <c r="R388" s="4"/>
      <c r="S388" s="4"/>
      <c r="T388" s="4"/>
      <c r="U388" s="4"/>
      <c r="V388" s="4"/>
      <c r="W388" s="4"/>
      <c r="X388" s="4"/>
      <c r="Y388" s="4"/>
      <c r="Z388" s="4"/>
      <c r="AA388" s="4"/>
      <c r="AB388" s="4"/>
      <c r="AC388" s="4"/>
      <c r="AD388" s="4"/>
      <c r="AE388" s="4"/>
      <c r="AF388" s="4"/>
      <c r="AG388" s="4"/>
    </row>
    <row r="389">
      <c r="A389" s="4"/>
      <c r="B389" s="4"/>
      <c r="C389" s="4"/>
      <c r="D389" s="114"/>
      <c r="E389" s="114"/>
      <c r="F389" s="114"/>
      <c r="G389" s="114"/>
      <c r="H389" s="114"/>
      <c r="I389" s="114"/>
      <c r="J389" s="114"/>
      <c r="K389" s="4"/>
      <c r="L389" s="4"/>
      <c r="M389" s="4"/>
      <c r="N389" s="4"/>
      <c r="O389" s="4"/>
      <c r="P389" s="4"/>
      <c r="Q389" s="4"/>
      <c r="R389" s="4"/>
      <c r="S389" s="4"/>
      <c r="T389" s="4"/>
      <c r="U389" s="4"/>
      <c r="V389" s="4"/>
      <c r="W389" s="4"/>
      <c r="X389" s="4"/>
      <c r="Y389" s="4"/>
      <c r="Z389" s="4"/>
      <c r="AA389" s="4"/>
      <c r="AB389" s="4"/>
      <c r="AC389" s="4"/>
      <c r="AD389" s="4"/>
      <c r="AE389" s="4"/>
      <c r="AF389" s="4"/>
      <c r="AG389" s="4"/>
    </row>
    <row r="390">
      <c r="A390" s="4"/>
      <c r="B390" s="4"/>
      <c r="C390" s="4"/>
      <c r="D390" s="114"/>
      <c r="E390" s="114"/>
      <c r="F390" s="114"/>
      <c r="G390" s="114"/>
      <c r="H390" s="114"/>
      <c r="I390" s="114"/>
      <c r="J390" s="114"/>
      <c r="K390" s="4"/>
      <c r="L390" s="4"/>
      <c r="M390" s="4"/>
      <c r="N390" s="4"/>
      <c r="O390" s="4"/>
      <c r="P390" s="4"/>
      <c r="Q390" s="4"/>
      <c r="R390" s="4"/>
      <c r="S390" s="4"/>
      <c r="T390" s="4"/>
      <c r="U390" s="4"/>
      <c r="V390" s="4"/>
      <c r="W390" s="4"/>
      <c r="X390" s="4"/>
      <c r="Y390" s="4"/>
      <c r="Z390" s="4"/>
      <c r="AA390" s="4"/>
      <c r="AB390" s="4"/>
      <c r="AC390" s="4"/>
      <c r="AD390" s="4"/>
      <c r="AE390" s="4"/>
      <c r="AF390" s="4"/>
      <c r="AG390" s="4"/>
    </row>
    <row r="391">
      <c r="A391" s="4"/>
      <c r="B391" s="4"/>
      <c r="C391" s="4"/>
      <c r="D391" s="114"/>
      <c r="E391" s="114"/>
      <c r="F391" s="114"/>
      <c r="G391" s="114"/>
      <c r="H391" s="114"/>
      <c r="I391" s="114"/>
      <c r="J391" s="114"/>
      <c r="K391" s="4"/>
      <c r="L391" s="4"/>
      <c r="M391" s="4"/>
      <c r="N391" s="4"/>
      <c r="O391" s="4"/>
      <c r="P391" s="4"/>
      <c r="Q391" s="4"/>
      <c r="R391" s="4"/>
      <c r="S391" s="4"/>
      <c r="T391" s="4"/>
      <c r="U391" s="4"/>
      <c r="V391" s="4"/>
      <c r="W391" s="4"/>
      <c r="X391" s="4"/>
      <c r="Y391" s="4"/>
      <c r="Z391" s="4"/>
      <c r="AA391" s="4"/>
      <c r="AB391" s="4"/>
      <c r="AC391" s="4"/>
      <c r="AD391" s="4"/>
      <c r="AE391" s="4"/>
      <c r="AF391" s="4"/>
      <c r="AG391" s="4"/>
    </row>
    <row r="392">
      <c r="A392" s="4"/>
      <c r="B392" s="4"/>
      <c r="C392" s="4"/>
      <c r="D392" s="114"/>
      <c r="E392" s="114"/>
      <c r="F392" s="114"/>
      <c r="G392" s="114"/>
      <c r="H392" s="114"/>
      <c r="I392" s="114"/>
      <c r="J392" s="114"/>
      <c r="K392" s="4"/>
      <c r="L392" s="4"/>
      <c r="M392" s="4"/>
      <c r="N392" s="4"/>
      <c r="O392" s="4"/>
      <c r="P392" s="4"/>
      <c r="Q392" s="4"/>
      <c r="R392" s="4"/>
      <c r="S392" s="4"/>
      <c r="T392" s="4"/>
      <c r="U392" s="4"/>
      <c r="V392" s="4"/>
      <c r="W392" s="4"/>
      <c r="X392" s="4"/>
      <c r="Y392" s="4"/>
      <c r="Z392" s="4"/>
      <c r="AA392" s="4"/>
      <c r="AB392" s="4"/>
      <c r="AC392" s="4"/>
      <c r="AD392" s="4"/>
      <c r="AE392" s="4"/>
      <c r="AF392" s="4"/>
      <c r="AG392" s="4"/>
    </row>
    <row r="393">
      <c r="A393" s="4"/>
      <c r="B393" s="4"/>
      <c r="C393" s="4"/>
      <c r="D393" s="114"/>
      <c r="E393" s="114"/>
      <c r="F393" s="114"/>
      <c r="G393" s="114"/>
      <c r="H393" s="114"/>
      <c r="I393" s="114"/>
      <c r="J393" s="114"/>
      <c r="K393" s="4"/>
      <c r="L393" s="4"/>
      <c r="M393" s="4"/>
      <c r="N393" s="4"/>
      <c r="O393" s="4"/>
      <c r="P393" s="4"/>
      <c r="Q393" s="4"/>
      <c r="R393" s="4"/>
      <c r="S393" s="4"/>
      <c r="T393" s="4"/>
      <c r="U393" s="4"/>
      <c r="V393" s="4"/>
      <c r="W393" s="4"/>
      <c r="X393" s="4"/>
      <c r="Y393" s="4"/>
      <c r="Z393" s="4"/>
      <c r="AA393" s="4"/>
      <c r="AB393" s="4"/>
      <c r="AC393" s="4"/>
      <c r="AD393" s="4"/>
      <c r="AE393" s="4"/>
      <c r="AF393" s="4"/>
      <c r="AG393" s="4"/>
    </row>
    <row r="394">
      <c r="A394" s="4"/>
      <c r="B394" s="4"/>
      <c r="C394" s="4"/>
      <c r="D394" s="114"/>
      <c r="E394" s="114"/>
      <c r="F394" s="114"/>
      <c r="G394" s="114"/>
      <c r="H394" s="114"/>
      <c r="I394" s="114"/>
      <c r="J394" s="114"/>
      <c r="K394" s="4"/>
      <c r="L394" s="4"/>
      <c r="M394" s="4"/>
      <c r="N394" s="4"/>
      <c r="O394" s="4"/>
      <c r="P394" s="4"/>
      <c r="Q394" s="4"/>
      <c r="R394" s="4"/>
      <c r="S394" s="4"/>
      <c r="T394" s="4"/>
      <c r="U394" s="4"/>
      <c r="V394" s="4"/>
      <c r="W394" s="4"/>
      <c r="X394" s="4"/>
      <c r="Y394" s="4"/>
      <c r="Z394" s="4"/>
      <c r="AA394" s="4"/>
      <c r="AB394" s="4"/>
      <c r="AC394" s="4"/>
      <c r="AD394" s="4"/>
      <c r="AE394" s="4"/>
      <c r="AF394" s="4"/>
      <c r="AG394" s="4"/>
    </row>
    <row r="395">
      <c r="A395" s="4"/>
      <c r="B395" s="4"/>
      <c r="C395" s="4"/>
      <c r="D395" s="114"/>
      <c r="E395" s="114"/>
      <c r="F395" s="114"/>
      <c r="G395" s="114"/>
      <c r="H395" s="114"/>
      <c r="I395" s="114"/>
      <c r="J395" s="114"/>
      <c r="K395" s="4"/>
      <c r="L395" s="4"/>
      <c r="M395" s="4"/>
      <c r="N395" s="4"/>
      <c r="O395" s="4"/>
      <c r="P395" s="4"/>
      <c r="Q395" s="4"/>
      <c r="R395" s="4"/>
      <c r="S395" s="4"/>
      <c r="T395" s="4"/>
      <c r="U395" s="4"/>
      <c r="V395" s="4"/>
      <c r="W395" s="4"/>
      <c r="X395" s="4"/>
      <c r="Y395" s="4"/>
      <c r="Z395" s="4"/>
      <c r="AA395" s="4"/>
      <c r="AB395" s="4"/>
      <c r="AC395" s="4"/>
      <c r="AD395" s="4"/>
      <c r="AE395" s="4"/>
      <c r="AF395" s="4"/>
      <c r="AG395" s="4"/>
    </row>
    <row r="396">
      <c r="A396" s="4"/>
      <c r="B396" s="4"/>
      <c r="C396" s="4"/>
      <c r="D396" s="114"/>
      <c r="E396" s="114"/>
      <c r="F396" s="114"/>
      <c r="G396" s="114"/>
      <c r="H396" s="114"/>
      <c r="I396" s="114"/>
      <c r="J396" s="114"/>
      <c r="K396" s="4"/>
      <c r="L396" s="4"/>
      <c r="M396" s="4"/>
      <c r="N396" s="4"/>
      <c r="O396" s="4"/>
      <c r="P396" s="4"/>
      <c r="Q396" s="4"/>
      <c r="R396" s="4"/>
      <c r="S396" s="4"/>
      <c r="T396" s="4"/>
      <c r="U396" s="4"/>
      <c r="V396" s="4"/>
      <c r="W396" s="4"/>
      <c r="X396" s="4"/>
      <c r="Y396" s="4"/>
      <c r="Z396" s="4"/>
      <c r="AA396" s="4"/>
      <c r="AB396" s="4"/>
      <c r="AC396" s="4"/>
      <c r="AD396" s="4"/>
      <c r="AE396" s="4"/>
      <c r="AF396" s="4"/>
      <c r="AG396" s="4"/>
    </row>
    <row r="397">
      <c r="A397" s="4"/>
      <c r="B397" s="4"/>
      <c r="C397" s="4"/>
      <c r="D397" s="114"/>
      <c r="E397" s="114"/>
      <c r="F397" s="114"/>
      <c r="G397" s="114"/>
      <c r="H397" s="114"/>
      <c r="I397" s="114"/>
      <c r="J397" s="114"/>
      <c r="K397" s="4"/>
      <c r="L397" s="4"/>
      <c r="M397" s="4"/>
      <c r="N397" s="4"/>
      <c r="O397" s="4"/>
      <c r="P397" s="4"/>
      <c r="Q397" s="4"/>
      <c r="R397" s="4"/>
      <c r="S397" s="4"/>
      <c r="T397" s="4"/>
      <c r="U397" s="4"/>
      <c r="V397" s="4"/>
      <c r="W397" s="4"/>
      <c r="X397" s="4"/>
      <c r="Y397" s="4"/>
      <c r="Z397" s="4"/>
      <c r="AA397" s="4"/>
      <c r="AB397" s="4"/>
      <c r="AC397" s="4"/>
      <c r="AD397" s="4"/>
      <c r="AE397" s="4"/>
      <c r="AF397" s="4"/>
      <c r="AG397" s="4"/>
    </row>
    <row r="398">
      <c r="A398" s="4"/>
      <c r="B398" s="4"/>
      <c r="C398" s="4"/>
      <c r="D398" s="114"/>
      <c r="E398" s="114"/>
      <c r="F398" s="114"/>
      <c r="G398" s="114"/>
      <c r="H398" s="114"/>
      <c r="I398" s="114"/>
      <c r="J398" s="114"/>
      <c r="K398" s="4"/>
      <c r="L398" s="4"/>
      <c r="M398" s="4"/>
      <c r="N398" s="4"/>
      <c r="O398" s="4"/>
      <c r="P398" s="4"/>
      <c r="Q398" s="4"/>
      <c r="R398" s="4"/>
      <c r="S398" s="4"/>
      <c r="T398" s="4"/>
      <c r="U398" s="4"/>
      <c r="V398" s="4"/>
      <c r="W398" s="4"/>
      <c r="X398" s="4"/>
      <c r="Y398" s="4"/>
      <c r="Z398" s="4"/>
      <c r="AA398" s="4"/>
      <c r="AB398" s="4"/>
      <c r="AC398" s="4"/>
      <c r="AD398" s="4"/>
      <c r="AE398" s="4"/>
      <c r="AF398" s="4"/>
      <c r="AG398" s="4"/>
    </row>
    <row r="399">
      <c r="A399" s="4"/>
      <c r="B399" s="4"/>
      <c r="C399" s="4"/>
      <c r="D399" s="114"/>
      <c r="E399" s="114"/>
      <c r="F399" s="114"/>
      <c r="G399" s="114"/>
      <c r="H399" s="114"/>
      <c r="I399" s="114"/>
      <c r="J399" s="114"/>
      <c r="K399" s="4"/>
      <c r="L399" s="4"/>
      <c r="M399" s="4"/>
      <c r="N399" s="4"/>
      <c r="O399" s="4"/>
      <c r="P399" s="4"/>
      <c r="Q399" s="4"/>
      <c r="R399" s="4"/>
      <c r="S399" s="4"/>
      <c r="T399" s="4"/>
      <c r="U399" s="4"/>
      <c r="V399" s="4"/>
      <c r="W399" s="4"/>
      <c r="X399" s="4"/>
      <c r="Y399" s="4"/>
      <c r="Z399" s="4"/>
      <c r="AA399" s="4"/>
      <c r="AB399" s="4"/>
      <c r="AC399" s="4"/>
      <c r="AD399" s="4"/>
      <c r="AE399" s="4"/>
      <c r="AF399" s="4"/>
      <c r="AG399" s="4"/>
    </row>
    <row r="400">
      <c r="A400" s="4"/>
      <c r="B400" s="4"/>
      <c r="C400" s="4"/>
      <c r="D400" s="114"/>
      <c r="E400" s="114"/>
      <c r="F400" s="114"/>
      <c r="G400" s="114"/>
      <c r="H400" s="114"/>
      <c r="I400" s="114"/>
      <c r="J400" s="114"/>
      <c r="K400" s="4"/>
      <c r="L400" s="4"/>
      <c r="M400" s="4"/>
      <c r="N400" s="4"/>
      <c r="O400" s="4"/>
      <c r="P400" s="4"/>
      <c r="Q400" s="4"/>
      <c r="R400" s="4"/>
      <c r="S400" s="4"/>
      <c r="T400" s="4"/>
      <c r="U400" s="4"/>
      <c r="V400" s="4"/>
      <c r="W400" s="4"/>
      <c r="X400" s="4"/>
      <c r="Y400" s="4"/>
      <c r="Z400" s="4"/>
      <c r="AA400" s="4"/>
      <c r="AB400" s="4"/>
      <c r="AC400" s="4"/>
      <c r="AD400" s="4"/>
      <c r="AE400" s="4"/>
      <c r="AF400" s="4"/>
      <c r="AG400" s="4"/>
    </row>
    <row r="401">
      <c r="A401" s="4"/>
      <c r="B401" s="4"/>
      <c r="C401" s="4"/>
      <c r="D401" s="114"/>
      <c r="E401" s="114"/>
      <c r="F401" s="114"/>
      <c r="G401" s="114"/>
      <c r="H401" s="114"/>
      <c r="I401" s="114"/>
      <c r="J401" s="114"/>
      <c r="K401" s="4"/>
      <c r="L401" s="4"/>
      <c r="M401" s="4"/>
      <c r="N401" s="4"/>
      <c r="O401" s="4"/>
      <c r="P401" s="4"/>
      <c r="Q401" s="4"/>
      <c r="R401" s="4"/>
      <c r="S401" s="4"/>
      <c r="T401" s="4"/>
      <c r="U401" s="4"/>
      <c r="V401" s="4"/>
      <c r="W401" s="4"/>
      <c r="X401" s="4"/>
      <c r="Y401" s="4"/>
      <c r="Z401" s="4"/>
      <c r="AA401" s="4"/>
      <c r="AB401" s="4"/>
      <c r="AC401" s="4"/>
      <c r="AD401" s="4"/>
      <c r="AE401" s="4"/>
      <c r="AF401" s="4"/>
      <c r="AG401" s="4"/>
    </row>
    <row r="402">
      <c r="A402" s="4"/>
      <c r="B402" s="4"/>
      <c r="C402" s="4"/>
      <c r="D402" s="114"/>
      <c r="E402" s="114"/>
      <c r="F402" s="114"/>
      <c r="G402" s="114"/>
      <c r="H402" s="114"/>
      <c r="I402" s="114"/>
      <c r="J402" s="114"/>
      <c r="K402" s="4"/>
      <c r="L402" s="4"/>
      <c r="M402" s="4"/>
      <c r="N402" s="4"/>
      <c r="O402" s="4"/>
      <c r="P402" s="4"/>
      <c r="Q402" s="4"/>
      <c r="R402" s="4"/>
      <c r="S402" s="4"/>
      <c r="T402" s="4"/>
      <c r="U402" s="4"/>
      <c r="V402" s="4"/>
      <c r="W402" s="4"/>
      <c r="X402" s="4"/>
      <c r="Y402" s="4"/>
      <c r="Z402" s="4"/>
      <c r="AA402" s="4"/>
      <c r="AB402" s="4"/>
      <c r="AC402" s="4"/>
      <c r="AD402" s="4"/>
      <c r="AE402" s="4"/>
      <c r="AF402" s="4"/>
      <c r="AG402" s="4"/>
    </row>
    <row r="403">
      <c r="A403" s="4"/>
      <c r="B403" s="4"/>
      <c r="C403" s="4"/>
      <c r="D403" s="114"/>
      <c r="E403" s="114"/>
      <c r="F403" s="114"/>
      <c r="G403" s="114"/>
      <c r="H403" s="114"/>
      <c r="I403" s="114"/>
      <c r="J403" s="114"/>
      <c r="K403" s="4"/>
      <c r="L403" s="4"/>
      <c r="M403" s="4"/>
      <c r="N403" s="4"/>
      <c r="O403" s="4"/>
      <c r="P403" s="4"/>
      <c r="Q403" s="4"/>
      <c r="R403" s="4"/>
      <c r="S403" s="4"/>
      <c r="T403" s="4"/>
      <c r="U403" s="4"/>
      <c r="V403" s="4"/>
      <c r="W403" s="4"/>
      <c r="X403" s="4"/>
      <c r="Y403" s="4"/>
      <c r="Z403" s="4"/>
      <c r="AA403" s="4"/>
      <c r="AB403" s="4"/>
      <c r="AC403" s="4"/>
      <c r="AD403" s="4"/>
      <c r="AE403" s="4"/>
      <c r="AF403" s="4"/>
      <c r="AG403" s="4"/>
    </row>
    <row r="404">
      <c r="A404" s="4"/>
      <c r="B404" s="4"/>
      <c r="C404" s="4"/>
      <c r="D404" s="114"/>
      <c r="E404" s="114"/>
      <c r="F404" s="114"/>
      <c r="G404" s="114"/>
      <c r="H404" s="114"/>
      <c r="I404" s="114"/>
      <c r="J404" s="114"/>
      <c r="K404" s="4"/>
      <c r="L404" s="4"/>
      <c r="M404" s="4"/>
      <c r="N404" s="4"/>
      <c r="O404" s="4"/>
      <c r="P404" s="4"/>
      <c r="Q404" s="4"/>
      <c r="R404" s="4"/>
      <c r="S404" s="4"/>
      <c r="T404" s="4"/>
      <c r="U404" s="4"/>
      <c r="V404" s="4"/>
      <c r="W404" s="4"/>
      <c r="X404" s="4"/>
      <c r="Y404" s="4"/>
      <c r="Z404" s="4"/>
      <c r="AA404" s="4"/>
      <c r="AB404" s="4"/>
      <c r="AC404" s="4"/>
      <c r="AD404" s="4"/>
      <c r="AE404" s="4"/>
      <c r="AF404" s="4"/>
      <c r="AG404" s="4"/>
    </row>
    <row r="405">
      <c r="A405" s="4"/>
      <c r="B405" s="4"/>
      <c r="C405" s="4"/>
      <c r="D405" s="114"/>
      <c r="E405" s="114"/>
      <c r="F405" s="114"/>
      <c r="G405" s="114"/>
      <c r="H405" s="114"/>
      <c r="I405" s="114"/>
      <c r="J405" s="114"/>
      <c r="K405" s="4"/>
      <c r="L405" s="4"/>
      <c r="M405" s="4"/>
      <c r="N405" s="4"/>
      <c r="O405" s="4"/>
      <c r="P405" s="4"/>
      <c r="Q405" s="4"/>
      <c r="R405" s="4"/>
      <c r="S405" s="4"/>
      <c r="T405" s="4"/>
      <c r="U405" s="4"/>
      <c r="V405" s="4"/>
      <c r="W405" s="4"/>
      <c r="X405" s="4"/>
      <c r="Y405" s="4"/>
      <c r="Z405" s="4"/>
      <c r="AA405" s="4"/>
      <c r="AB405" s="4"/>
      <c r="AC405" s="4"/>
      <c r="AD405" s="4"/>
      <c r="AE405" s="4"/>
      <c r="AF405" s="4"/>
      <c r="AG405" s="4"/>
    </row>
    <row r="406">
      <c r="A406" s="4"/>
      <c r="B406" s="4"/>
      <c r="C406" s="4"/>
      <c r="D406" s="114"/>
      <c r="E406" s="114"/>
      <c r="F406" s="114"/>
      <c r="G406" s="114"/>
      <c r="H406" s="114"/>
      <c r="I406" s="114"/>
      <c r="J406" s="114"/>
      <c r="K406" s="4"/>
      <c r="L406" s="4"/>
      <c r="M406" s="4"/>
      <c r="N406" s="4"/>
      <c r="O406" s="4"/>
      <c r="P406" s="4"/>
      <c r="Q406" s="4"/>
      <c r="R406" s="4"/>
      <c r="S406" s="4"/>
      <c r="T406" s="4"/>
      <c r="U406" s="4"/>
      <c r="V406" s="4"/>
      <c r="W406" s="4"/>
      <c r="X406" s="4"/>
      <c r="Y406" s="4"/>
      <c r="Z406" s="4"/>
      <c r="AA406" s="4"/>
      <c r="AB406" s="4"/>
      <c r="AC406" s="4"/>
      <c r="AD406" s="4"/>
      <c r="AE406" s="4"/>
      <c r="AF406" s="4"/>
      <c r="AG406" s="4"/>
    </row>
    <row r="407">
      <c r="A407" s="4"/>
      <c r="B407" s="4"/>
      <c r="C407" s="4"/>
      <c r="D407" s="114"/>
      <c r="E407" s="114"/>
      <c r="F407" s="114"/>
      <c r="G407" s="114"/>
      <c r="H407" s="114"/>
      <c r="I407" s="114"/>
      <c r="J407" s="114"/>
      <c r="K407" s="4"/>
      <c r="L407" s="4"/>
      <c r="M407" s="4"/>
      <c r="N407" s="4"/>
      <c r="O407" s="4"/>
      <c r="P407" s="4"/>
      <c r="Q407" s="4"/>
      <c r="R407" s="4"/>
      <c r="S407" s="4"/>
      <c r="T407" s="4"/>
      <c r="U407" s="4"/>
      <c r="V407" s="4"/>
      <c r="W407" s="4"/>
      <c r="X407" s="4"/>
      <c r="Y407" s="4"/>
      <c r="Z407" s="4"/>
      <c r="AA407" s="4"/>
      <c r="AB407" s="4"/>
      <c r="AC407" s="4"/>
      <c r="AD407" s="4"/>
      <c r="AE407" s="4"/>
      <c r="AF407" s="4"/>
      <c r="AG407" s="4"/>
    </row>
    <row r="408">
      <c r="A408" s="4"/>
      <c r="B408" s="4"/>
      <c r="C408" s="4"/>
      <c r="D408" s="114"/>
      <c r="E408" s="114"/>
      <c r="F408" s="114"/>
      <c r="G408" s="114"/>
      <c r="H408" s="114"/>
      <c r="I408" s="114"/>
      <c r="J408" s="114"/>
      <c r="K408" s="4"/>
      <c r="L408" s="4"/>
      <c r="M408" s="4"/>
      <c r="N408" s="4"/>
      <c r="O408" s="4"/>
      <c r="P408" s="4"/>
      <c r="Q408" s="4"/>
      <c r="R408" s="4"/>
      <c r="S408" s="4"/>
      <c r="T408" s="4"/>
      <c r="U408" s="4"/>
      <c r="V408" s="4"/>
      <c r="W408" s="4"/>
      <c r="X408" s="4"/>
      <c r="Y408" s="4"/>
      <c r="Z408" s="4"/>
      <c r="AA408" s="4"/>
      <c r="AB408" s="4"/>
      <c r="AC408" s="4"/>
      <c r="AD408" s="4"/>
      <c r="AE408" s="4"/>
      <c r="AF408" s="4"/>
      <c r="AG408" s="4"/>
    </row>
    <row r="409">
      <c r="A409" s="4"/>
      <c r="B409" s="4"/>
      <c r="C409" s="4"/>
      <c r="D409" s="114"/>
      <c r="E409" s="114"/>
      <c r="F409" s="114"/>
      <c r="G409" s="114"/>
      <c r="H409" s="114"/>
      <c r="I409" s="114"/>
      <c r="J409" s="114"/>
      <c r="K409" s="4"/>
      <c r="L409" s="4"/>
      <c r="M409" s="4"/>
      <c r="N409" s="4"/>
      <c r="O409" s="4"/>
      <c r="P409" s="4"/>
      <c r="Q409" s="4"/>
      <c r="R409" s="4"/>
      <c r="S409" s="4"/>
      <c r="T409" s="4"/>
      <c r="U409" s="4"/>
      <c r="V409" s="4"/>
      <c r="W409" s="4"/>
      <c r="X409" s="4"/>
      <c r="Y409" s="4"/>
      <c r="Z409" s="4"/>
      <c r="AA409" s="4"/>
      <c r="AB409" s="4"/>
      <c r="AC409" s="4"/>
      <c r="AD409" s="4"/>
      <c r="AE409" s="4"/>
      <c r="AF409" s="4"/>
      <c r="AG409" s="4"/>
    </row>
    <row r="410">
      <c r="A410" s="4"/>
      <c r="B410" s="4"/>
      <c r="C410" s="4"/>
      <c r="D410" s="114"/>
      <c r="E410" s="114"/>
      <c r="F410" s="114"/>
      <c r="G410" s="114"/>
      <c r="H410" s="114"/>
      <c r="I410" s="114"/>
      <c r="J410" s="114"/>
      <c r="K410" s="4"/>
      <c r="L410" s="4"/>
      <c r="M410" s="4"/>
      <c r="N410" s="4"/>
      <c r="O410" s="4"/>
      <c r="P410" s="4"/>
      <c r="Q410" s="4"/>
      <c r="R410" s="4"/>
      <c r="S410" s="4"/>
      <c r="T410" s="4"/>
      <c r="U410" s="4"/>
      <c r="V410" s="4"/>
      <c r="W410" s="4"/>
      <c r="X410" s="4"/>
      <c r="Y410" s="4"/>
      <c r="Z410" s="4"/>
      <c r="AA410" s="4"/>
      <c r="AB410" s="4"/>
      <c r="AC410" s="4"/>
      <c r="AD410" s="4"/>
      <c r="AE410" s="4"/>
      <c r="AF410" s="4"/>
      <c r="AG410" s="4"/>
    </row>
    <row r="411">
      <c r="A411" s="4"/>
      <c r="B411" s="4"/>
      <c r="C411" s="4"/>
      <c r="D411" s="114"/>
      <c r="E411" s="114"/>
      <c r="F411" s="114"/>
      <c r="G411" s="114"/>
      <c r="H411" s="114"/>
      <c r="I411" s="114"/>
      <c r="J411" s="114"/>
      <c r="K411" s="4"/>
      <c r="L411" s="4"/>
      <c r="M411" s="4"/>
      <c r="N411" s="4"/>
      <c r="O411" s="4"/>
      <c r="P411" s="4"/>
      <c r="Q411" s="4"/>
      <c r="R411" s="4"/>
      <c r="S411" s="4"/>
      <c r="T411" s="4"/>
      <c r="U411" s="4"/>
      <c r="V411" s="4"/>
      <c r="W411" s="4"/>
      <c r="X411" s="4"/>
      <c r="Y411" s="4"/>
      <c r="Z411" s="4"/>
      <c r="AA411" s="4"/>
      <c r="AB411" s="4"/>
      <c r="AC411" s="4"/>
      <c r="AD411" s="4"/>
      <c r="AE411" s="4"/>
      <c r="AF411" s="4"/>
      <c r="AG411" s="4"/>
    </row>
    <row r="412">
      <c r="A412" s="4"/>
      <c r="B412" s="4"/>
      <c r="C412" s="4"/>
      <c r="D412" s="114"/>
      <c r="E412" s="114"/>
      <c r="F412" s="114"/>
      <c r="G412" s="114"/>
      <c r="H412" s="114"/>
      <c r="I412" s="114"/>
      <c r="J412" s="114"/>
      <c r="K412" s="4"/>
      <c r="L412" s="4"/>
      <c r="M412" s="4"/>
      <c r="N412" s="4"/>
      <c r="O412" s="4"/>
      <c r="P412" s="4"/>
      <c r="Q412" s="4"/>
      <c r="R412" s="4"/>
      <c r="S412" s="4"/>
      <c r="T412" s="4"/>
      <c r="U412" s="4"/>
      <c r="V412" s="4"/>
      <c r="W412" s="4"/>
      <c r="X412" s="4"/>
      <c r="Y412" s="4"/>
      <c r="Z412" s="4"/>
      <c r="AA412" s="4"/>
      <c r="AB412" s="4"/>
      <c r="AC412" s="4"/>
      <c r="AD412" s="4"/>
      <c r="AE412" s="4"/>
      <c r="AF412" s="4"/>
      <c r="AG412" s="4"/>
    </row>
    <row r="413">
      <c r="A413" s="4"/>
      <c r="B413" s="4"/>
      <c r="C413" s="4"/>
      <c r="D413" s="114"/>
      <c r="E413" s="114"/>
      <c r="F413" s="114"/>
      <c r="G413" s="114"/>
      <c r="H413" s="114"/>
      <c r="I413" s="114"/>
      <c r="J413" s="114"/>
      <c r="K413" s="4"/>
      <c r="L413" s="4"/>
      <c r="M413" s="4"/>
      <c r="N413" s="4"/>
      <c r="O413" s="4"/>
      <c r="P413" s="4"/>
      <c r="Q413" s="4"/>
      <c r="R413" s="4"/>
      <c r="S413" s="4"/>
      <c r="T413" s="4"/>
      <c r="U413" s="4"/>
      <c r="V413" s="4"/>
      <c r="W413" s="4"/>
      <c r="X413" s="4"/>
      <c r="Y413" s="4"/>
      <c r="Z413" s="4"/>
      <c r="AA413" s="4"/>
      <c r="AB413" s="4"/>
      <c r="AC413" s="4"/>
      <c r="AD413" s="4"/>
      <c r="AE413" s="4"/>
      <c r="AF413" s="4"/>
      <c r="AG413" s="4"/>
    </row>
    <row r="414">
      <c r="A414" s="4"/>
      <c r="B414" s="4"/>
      <c r="C414" s="4"/>
      <c r="D414" s="114"/>
      <c r="E414" s="114"/>
      <c r="F414" s="114"/>
      <c r="G414" s="114"/>
      <c r="H414" s="114"/>
      <c r="I414" s="114"/>
      <c r="J414" s="114"/>
      <c r="K414" s="4"/>
      <c r="L414" s="4"/>
      <c r="M414" s="4"/>
      <c r="N414" s="4"/>
      <c r="O414" s="4"/>
      <c r="P414" s="4"/>
      <c r="Q414" s="4"/>
      <c r="R414" s="4"/>
      <c r="S414" s="4"/>
      <c r="T414" s="4"/>
      <c r="U414" s="4"/>
      <c r="V414" s="4"/>
      <c r="W414" s="4"/>
      <c r="X414" s="4"/>
      <c r="Y414" s="4"/>
      <c r="Z414" s="4"/>
      <c r="AA414" s="4"/>
      <c r="AB414" s="4"/>
      <c r="AC414" s="4"/>
      <c r="AD414" s="4"/>
      <c r="AE414" s="4"/>
      <c r="AF414" s="4"/>
      <c r="AG414" s="4"/>
    </row>
    <row r="415">
      <c r="A415" s="4"/>
      <c r="B415" s="4"/>
      <c r="C415" s="4"/>
      <c r="D415" s="114"/>
      <c r="E415" s="114"/>
      <c r="F415" s="114"/>
      <c r="G415" s="114"/>
      <c r="H415" s="114"/>
      <c r="I415" s="114"/>
      <c r="J415" s="114"/>
      <c r="K415" s="4"/>
      <c r="L415" s="4"/>
      <c r="M415" s="4"/>
      <c r="N415" s="4"/>
      <c r="O415" s="4"/>
      <c r="P415" s="4"/>
      <c r="Q415" s="4"/>
      <c r="R415" s="4"/>
      <c r="S415" s="4"/>
      <c r="T415" s="4"/>
      <c r="U415" s="4"/>
      <c r="V415" s="4"/>
      <c r="W415" s="4"/>
      <c r="X415" s="4"/>
      <c r="Y415" s="4"/>
      <c r="Z415" s="4"/>
      <c r="AA415" s="4"/>
      <c r="AB415" s="4"/>
      <c r="AC415" s="4"/>
      <c r="AD415" s="4"/>
      <c r="AE415" s="4"/>
      <c r="AF415" s="4"/>
      <c r="AG415" s="4"/>
    </row>
    <row r="416">
      <c r="A416" s="4"/>
      <c r="B416" s="4"/>
      <c r="C416" s="4"/>
      <c r="D416" s="114"/>
      <c r="E416" s="114"/>
      <c r="F416" s="114"/>
      <c r="G416" s="114"/>
      <c r="H416" s="114"/>
      <c r="I416" s="114"/>
      <c r="J416" s="114"/>
      <c r="K416" s="4"/>
      <c r="L416" s="4"/>
      <c r="M416" s="4"/>
      <c r="N416" s="4"/>
      <c r="O416" s="4"/>
      <c r="P416" s="4"/>
      <c r="Q416" s="4"/>
      <c r="R416" s="4"/>
      <c r="S416" s="4"/>
      <c r="T416" s="4"/>
      <c r="U416" s="4"/>
      <c r="V416" s="4"/>
      <c r="W416" s="4"/>
      <c r="X416" s="4"/>
      <c r="Y416" s="4"/>
      <c r="Z416" s="4"/>
      <c r="AA416" s="4"/>
      <c r="AB416" s="4"/>
      <c r="AC416" s="4"/>
      <c r="AD416" s="4"/>
      <c r="AE416" s="4"/>
      <c r="AF416" s="4"/>
      <c r="AG416" s="4"/>
    </row>
    <row r="417">
      <c r="A417" s="4"/>
      <c r="B417" s="4"/>
      <c r="C417" s="4"/>
      <c r="D417" s="114"/>
      <c r="E417" s="114"/>
      <c r="F417" s="114"/>
      <c r="G417" s="114"/>
      <c r="H417" s="114"/>
      <c r="I417" s="114"/>
      <c r="J417" s="114"/>
      <c r="K417" s="4"/>
      <c r="L417" s="4"/>
      <c r="M417" s="4"/>
      <c r="N417" s="4"/>
      <c r="O417" s="4"/>
      <c r="P417" s="4"/>
      <c r="Q417" s="4"/>
      <c r="R417" s="4"/>
      <c r="S417" s="4"/>
      <c r="T417" s="4"/>
      <c r="U417" s="4"/>
      <c r="V417" s="4"/>
      <c r="W417" s="4"/>
      <c r="X417" s="4"/>
      <c r="Y417" s="4"/>
      <c r="Z417" s="4"/>
      <c r="AA417" s="4"/>
      <c r="AB417" s="4"/>
      <c r="AC417" s="4"/>
      <c r="AD417" s="4"/>
      <c r="AE417" s="4"/>
      <c r="AF417" s="4"/>
      <c r="AG417" s="4"/>
    </row>
    <row r="418">
      <c r="A418" s="4"/>
      <c r="B418" s="4"/>
      <c r="C418" s="4"/>
      <c r="D418" s="114"/>
      <c r="E418" s="114"/>
      <c r="F418" s="114"/>
      <c r="G418" s="114"/>
      <c r="H418" s="114"/>
      <c r="I418" s="114"/>
      <c r="J418" s="114"/>
      <c r="K418" s="4"/>
      <c r="L418" s="4"/>
      <c r="M418" s="4"/>
      <c r="N418" s="4"/>
      <c r="O418" s="4"/>
      <c r="P418" s="4"/>
      <c r="Q418" s="4"/>
      <c r="R418" s="4"/>
      <c r="S418" s="4"/>
      <c r="T418" s="4"/>
      <c r="U418" s="4"/>
      <c r="V418" s="4"/>
      <c r="W418" s="4"/>
      <c r="X418" s="4"/>
      <c r="Y418" s="4"/>
      <c r="Z418" s="4"/>
      <c r="AA418" s="4"/>
      <c r="AB418" s="4"/>
      <c r="AC418" s="4"/>
      <c r="AD418" s="4"/>
      <c r="AE418" s="4"/>
      <c r="AF418" s="4"/>
      <c r="AG418" s="4"/>
    </row>
    <row r="419">
      <c r="A419" s="4"/>
      <c r="B419" s="4"/>
      <c r="C419" s="4"/>
      <c r="D419" s="114"/>
      <c r="E419" s="114"/>
      <c r="F419" s="114"/>
      <c r="G419" s="114"/>
      <c r="H419" s="114"/>
      <c r="I419" s="114"/>
      <c r="J419" s="114"/>
      <c r="K419" s="4"/>
      <c r="L419" s="4"/>
      <c r="M419" s="4"/>
      <c r="N419" s="4"/>
      <c r="O419" s="4"/>
      <c r="P419" s="4"/>
      <c r="Q419" s="4"/>
      <c r="R419" s="4"/>
      <c r="S419" s="4"/>
      <c r="T419" s="4"/>
      <c r="U419" s="4"/>
      <c r="V419" s="4"/>
      <c r="W419" s="4"/>
      <c r="X419" s="4"/>
      <c r="Y419" s="4"/>
      <c r="Z419" s="4"/>
      <c r="AA419" s="4"/>
      <c r="AB419" s="4"/>
      <c r="AC419" s="4"/>
      <c r="AD419" s="4"/>
      <c r="AE419" s="4"/>
      <c r="AF419" s="4"/>
      <c r="AG419" s="4"/>
    </row>
    <row r="420">
      <c r="A420" s="4"/>
      <c r="B420" s="4"/>
      <c r="C420" s="4"/>
      <c r="D420" s="114"/>
      <c r="E420" s="114"/>
      <c r="F420" s="114"/>
      <c r="G420" s="114"/>
      <c r="H420" s="114"/>
      <c r="I420" s="114"/>
      <c r="J420" s="114"/>
      <c r="K420" s="4"/>
      <c r="L420" s="4"/>
      <c r="M420" s="4"/>
      <c r="N420" s="4"/>
      <c r="O420" s="4"/>
      <c r="P420" s="4"/>
      <c r="Q420" s="4"/>
      <c r="R420" s="4"/>
      <c r="S420" s="4"/>
      <c r="T420" s="4"/>
      <c r="U420" s="4"/>
      <c r="V420" s="4"/>
      <c r="W420" s="4"/>
      <c r="X420" s="4"/>
      <c r="Y420" s="4"/>
      <c r="Z420" s="4"/>
      <c r="AA420" s="4"/>
      <c r="AB420" s="4"/>
      <c r="AC420" s="4"/>
      <c r="AD420" s="4"/>
      <c r="AE420" s="4"/>
      <c r="AF420" s="4"/>
      <c r="AG420" s="4"/>
    </row>
    <row r="421">
      <c r="A421" s="4"/>
      <c r="B421" s="4"/>
      <c r="C421" s="4"/>
      <c r="D421" s="114"/>
      <c r="E421" s="114"/>
      <c r="F421" s="114"/>
      <c r="G421" s="114"/>
      <c r="H421" s="114"/>
      <c r="I421" s="114"/>
      <c r="J421" s="114"/>
      <c r="K421" s="4"/>
      <c r="L421" s="4"/>
      <c r="M421" s="4"/>
      <c r="N421" s="4"/>
      <c r="O421" s="4"/>
      <c r="P421" s="4"/>
      <c r="Q421" s="4"/>
      <c r="R421" s="4"/>
      <c r="S421" s="4"/>
      <c r="T421" s="4"/>
      <c r="U421" s="4"/>
      <c r="V421" s="4"/>
      <c r="W421" s="4"/>
      <c r="X421" s="4"/>
      <c r="Y421" s="4"/>
      <c r="Z421" s="4"/>
      <c r="AA421" s="4"/>
      <c r="AB421" s="4"/>
      <c r="AC421" s="4"/>
      <c r="AD421" s="4"/>
      <c r="AE421" s="4"/>
      <c r="AF421" s="4"/>
      <c r="AG421" s="4"/>
    </row>
    <row r="422">
      <c r="A422" s="4"/>
      <c r="B422" s="4"/>
      <c r="C422" s="4"/>
      <c r="D422" s="114"/>
      <c r="E422" s="114"/>
      <c r="F422" s="114"/>
      <c r="G422" s="114"/>
      <c r="H422" s="114"/>
      <c r="I422" s="114"/>
      <c r="J422" s="114"/>
      <c r="K422" s="4"/>
      <c r="L422" s="4"/>
      <c r="M422" s="4"/>
      <c r="N422" s="4"/>
      <c r="O422" s="4"/>
      <c r="P422" s="4"/>
      <c r="Q422" s="4"/>
      <c r="R422" s="4"/>
      <c r="S422" s="4"/>
      <c r="T422" s="4"/>
      <c r="U422" s="4"/>
      <c r="V422" s="4"/>
      <c r="W422" s="4"/>
      <c r="X422" s="4"/>
      <c r="Y422" s="4"/>
      <c r="Z422" s="4"/>
      <c r="AA422" s="4"/>
      <c r="AB422" s="4"/>
      <c r="AC422" s="4"/>
      <c r="AD422" s="4"/>
      <c r="AE422" s="4"/>
      <c r="AF422" s="4"/>
      <c r="AG422" s="4"/>
    </row>
    <row r="423">
      <c r="A423" s="4"/>
      <c r="B423" s="4"/>
      <c r="C423" s="4"/>
      <c r="D423" s="114"/>
      <c r="E423" s="114"/>
      <c r="F423" s="114"/>
      <c r="G423" s="114"/>
      <c r="H423" s="114"/>
      <c r="I423" s="114"/>
      <c r="J423" s="114"/>
      <c r="K423" s="4"/>
      <c r="L423" s="4"/>
      <c r="M423" s="4"/>
      <c r="N423" s="4"/>
      <c r="O423" s="4"/>
      <c r="P423" s="4"/>
      <c r="Q423" s="4"/>
      <c r="R423" s="4"/>
      <c r="S423" s="4"/>
      <c r="T423" s="4"/>
      <c r="U423" s="4"/>
      <c r="V423" s="4"/>
      <c r="W423" s="4"/>
      <c r="X423" s="4"/>
      <c r="Y423" s="4"/>
      <c r="Z423" s="4"/>
      <c r="AA423" s="4"/>
      <c r="AB423" s="4"/>
      <c r="AC423" s="4"/>
      <c r="AD423" s="4"/>
      <c r="AE423" s="4"/>
      <c r="AF423" s="4"/>
      <c r="AG423" s="4"/>
    </row>
    <row r="424">
      <c r="A424" s="4"/>
      <c r="B424" s="4"/>
      <c r="C424" s="4"/>
      <c r="D424" s="114"/>
      <c r="E424" s="114"/>
      <c r="F424" s="114"/>
      <c r="G424" s="114"/>
      <c r="H424" s="114"/>
      <c r="I424" s="114"/>
      <c r="J424" s="114"/>
      <c r="K424" s="4"/>
      <c r="L424" s="4"/>
      <c r="M424" s="4"/>
      <c r="N424" s="4"/>
      <c r="O424" s="4"/>
      <c r="P424" s="4"/>
      <c r="Q424" s="4"/>
      <c r="R424" s="4"/>
      <c r="S424" s="4"/>
      <c r="T424" s="4"/>
      <c r="U424" s="4"/>
      <c r="V424" s="4"/>
      <c r="W424" s="4"/>
      <c r="X424" s="4"/>
      <c r="Y424" s="4"/>
      <c r="Z424" s="4"/>
      <c r="AA424" s="4"/>
      <c r="AB424" s="4"/>
      <c r="AC424" s="4"/>
      <c r="AD424" s="4"/>
      <c r="AE424" s="4"/>
      <c r="AF424" s="4"/>
      <c r="AG424" s="4"/>
    </row>
    <row r="425">
      <c r="A425" s="4"/>
      <c r="B425" s="4"/>
      <c r="C425" s="4"/>
      <c r="D425" s="114"/>
      <c r="E425" s="114"/>
      <c r="F425" s="114"/>
      <c r="G425" s="114"/>
      <c r="H425" s="114"/>
      <c r="I425" s="114"/>
      <c r="J425" s="114"/>
      <c r="K425" s="4"/>
      <c r="L425" s="4"/>
      <c r="M425" s="4"/>
      <c r="N425" s="4"/>
      <c r="O425" s="4"/>
      <c r="P425" s="4"/>
      <c r="Q425" s="4"/>
      <c r="R425" s="4"/>
      <c r="S425" s="4"/>
      <c r="T425" s="4"/>
      <c r="U425" s="4"/>
      <c r="V425" s="4"/>
      <c r="W425" s="4"/>
      <c r="X425" s="4"/>
      <c r="Y425" s="4"/>
      <c r="Z425" s="4"/>
      <c r="AA425" s="4"/>
      <c r="AB425" s="4"/>
      <c r="AC425" s="4"/>
      <c r="AD425" s="4"/>
      <c r="AE425" s="4"/>
      <c r="AF425" s="4"/>
      <c r="AG425" s="4"/>
    </row>
    <row r="426">
      <c r="A426" s="4"/>
      <c r="B426" s="4"/>
      <c r="C426" s="4"/>
      <c r="D426" s="114"/>
      <c r="E426" s="114"/>
      <c r="F426" s="114"/>
      <c r="G426" s="114"/>
      <c r="H426" s="114"/>
      <c r="I426" s="114"/>
      <c r="J426" s="114"/>
      <c r="K426" s="4"/>
      <c r="L426" s="4"/>
      <c r="M426" s="4"/>
      <c r="N426" s="4"/>
      <c r="O426" s="4"/>
      <c r="P426" s="4"/>
      <c r="Q426" s="4"/>
      <c r="R426" s="4"/>
      <c r="S426" s="4"/>
      <c r="T426" s="4"/>
      <c r="U426" s="4"/>
      <c r="V426" s="4"/>
      <c r="W426" s="4"/>
      <c r="X426" s="4"/>
      <c r="Y426" s="4"/>
      <c r="Z426" s="4"/>
      <c r="AA426" s="4"/>
      <c r="AB426" s="4"/>
      <c r="AC426" s="4"/>
      <c r="AD426" s="4"/>
      <c r="AE426" s="4"/>
      <c r="AF426" s="4"/>
      <c r="AG426" s="4"/>
    </row>
    <row r="427">
      <c r="A427" s="4"/>
      <c r="B427" s="4"/>
      <c r="C427" s="4"/>
      <c r="D427" s="114"/>
      <c r="E427" s="114"/>
      <c r="F427" s="114"/>
      <c r="G427" s="114"/>
      <c r="H427" s="114"/>
      <c r="I427" s="114"/>
      <c r="J427" s="114"/>
      <c r="K427" s="4"/>
      <c r="L427" s="4"/>
      <c r="M427" s="4"/>
      <c r="N427" s="4"/>
      <c r="O427" s="4"/>
      <c r="P427" s="4"/>
      <c r="Q427" s="4"/>
      <c r="R427" s="4"/>
      <c r="S427" s="4"/>
      <c r="T427" s="4"/>
      <c r="U427" s="4"/>
      <c r="V427" s="4"/>
      <c r="W427" s="4"/>
      <c r="X427" s="4"/>
      <c r="Y427" s="4"/>
      <c r="Z427" s="4"/>
      <c r="AA427" s="4"/>
      <c r="AB427" s="4"/>
      <c r="AC427" s="4"/>
      <c r="AD427" s="4"/>
      <c r="AE427" s="4"/>
      <c r="AF427" s="4"/>
      <c r="AG427" s="4"/>
    </row>
    <row r="428">
      <c r="A428" s="4"/>
      <c r="B428" s="4"/>
      <c r="C428" s="4"/>
      <c r="D428" s="114"/>
      <c r="E428" s="114"/>
      <c r="F428" s="114"/>
      <c r="G428" s="114"/>
      <c r="H428" s="114"/>
      <c r="I428" s="114"/>
      <c r="J428" s="114"/>
      <c r="K428" s="4"/>
      <c r="L428" s="4"/>
      <c r="M428" s="4"/>
      <c r="N428" s="4"/>
      <c r="O428" s="4"/>
      <c r="P428" s="4"/>
      <c r="Q428" s="4"/>
      <c r="R428" s="4"/>
      <c r="S428" s="4"/>
      <c r="T428" s="4"/>
      <c r="U428" s="4"/>
      <c r="V428" s="4"/>
      <c r="W428" s="4"/>
      <c r="X428" s="4"/>
      <c r="Y428" s="4"/>
      <c r="Z428" s="4"/>
      <c r="AA428" s="4"/>
      <c r="AB428" s="4"/>
      <c r="AC428" s="4"/>
      <c r="AD428" s="4"/>
      <c r="AE428" s="4"/>
      <c r="AF428" s="4"/>
      <c r="AG428" s="4"/>
    </row>
    <row r="429">
      <c r="A429" s="4"/>
      <c r="B429" s="4"/>
      <c r="C429" s="4"/>
      <c r="D429" s="114"/>
      <c r="E429" s="114"/>
      <c r="F429" s="114"/>
      <c r="G429" s="114"/>
      <c r="H429" s="114"/>
      <c r="I429" s="114"/>
      <c r="J429" s="114"/>
      <c r="K429" s="4"/>
      <c r="L429" s="4"/>
      <c r="M429" s="4"/>
      <c r="N429" s="4"/>
      <c r="O429" s="4"/>
      <c r="P429" s="4"/>
      <c r="Q429" s="4"/>
      <c r="R429" s="4"/>
      <c r="S429" s="4"/>
      <c r="T429" s="4"/>
      <c r="U429" s="4"/>
      <c r="V429" s="4"/>
      <c r="W429" s="4"/>
      <c r="X429" s="4"/>
      <c r="Y429" s="4"/>
      <c r="Z429" s="4"/>
      <c r="AA429" s="4"/>
      <c r="AB429" s="4"/>
      <c r="AC429" s="4"/>
      <c r="AD429" s="4"/>
      <c r="AE429" s="4"/>
      <c r="AF429" s="4"/>
      <c r="AG429" s="4"/>
    </row>
    <row r="430">
      <c r="A430" s="4"/>
      <c r="B430" s="4"/>
      <c r="C430" s="4"/>
      <c r="D430" s="114"/>
      <c r="E430" s="114"/>
      <c r="F430" s="114"/>
      <c r="G430" s="114"/>
      <c r="H430" s="114"/>
      <c r="I430" s="114"/>
      <c r="J430" s="114"/>
      <c r="K430" s="4"/>
      <c r="L430" s="4"/>
      <c r="M430" s="4"/>
      <c r="N430" s="4"/>
      <c r="O430" s="4"/>
      <c r="P430" s="4"/>
      <c r="Q430" s="4"/>
      <c r="R430" s="4"/>
      <c r="S430" s="4"/>
      <c r="T430" s="4"/>
      <c r="U430" s="4"/>
      <c r="V430" s="4"/>
      <c r="W430" s="4"/>
      <c r="X430" s="4"/>
      <c r="Y430" s="4"/>
      <c r="Z430" s="4"/>
      <c r="AA430" s="4"/>
      <c r="AB430" s="4"/>
      <c r="AC430" s="4"/>
      <c r="AD430" s="4"/>
      <c r="AE430" s="4"/>
      <c r="AF430" s="4"/>
      <c r="AG430" s="4"/>
    </row>
    <row r="431">
      <c r="A431" s="4"/>
      <c r="B431" s="4"/>
      <c r="C431" s="4"/>
      <c r="D431" s="114"/>
      <c r="E431" s="114"/>
      <c r="F431" s="114"/>
      <c r="G431" s="114"/>
      <c r="H431" s="114"/>
      <c r="I431" s="114"/>
      <c r="J431" s="114"/>
      <c r="K431" s="4"/>
      <c r="L431" s="4"/>
      <c r="M431" s="4"/>
      <c r="N431" s="4"/>
      <c r="O431" s="4"/>
      <c r="P431" s="4"/>
      <c r="Q431" s="4"/>
      <c r="R431" s="4"/>
      <c r="S431" s="4"/>
      <c r="T431" s="4"/>
      <c r="U431" s="4"/>
      <c r="V431" s="4"/>
      <c r="W431" s="4"/>
      <c r="X431" s="4"/>
      <c r="Y431" s="4"/>
      <c r="Z431" s="4"/>
      <c r="AA431" s="4"/>
      <c r="AB431" s="4"/>
      <c r="AC431" s="4"/>
      <c r="AD431" s="4"/>
      <c r="AE431" s="4"/>
      <c r="AF431" s="4"/>
      <c r="AG431" s="4"/>
    </row>
    <row r="432">
      <c r="A432" s="4"/>
      <c r="B432" s="4"/>
      <c r="C432" s="4"/>
      <c r="D432" s="114"/>
      <c r="E432" s="114"/>
      <c r="F432" s="114"/>
      <c r="G432" s="114"/>
      <c r="H432" s="114"/>
      <c r="I432" s="114"/>
      <c r="J432" s="114"/>
      <c r="K432" s="4"/>
      <c r="L432" s="4"/>
      <c r="M432" s="4"/>
      <c r="N432" s="4"/>
      <c r="O432" s="4"/>
      <c r="P432" s="4"/>
      <c r="Q432" s="4"/>
      <c r="R432" s="4"/>
      <c r="S432" s="4"/>
      <c r="T432" s="4"/>
      <c r="U432" s="4"/>
      <c r="V432" s="4"/>
      <c r="W432" s="4"/>
      <c r="X432" s="4"/>
      <c r="Y432" s="4"/>
      <c r="Z432" s="4"/>
      <c r="AA432" s="4"/>
      <c r="AB432" s="4"/>
      <c r="AC432" s="4"/>
      <c r="AD432" s="4"/>
      <c r="AE432" s="4"/>
      <c r="AF432" s="4"/>
      <c r="AG432" s="4"/>
    </row>
    <row r="433">
      <c r="A433" s="4"/>
      <c r="B433" s="4"/>
      <c r="C433" s="4"/>
      <c r="D433" s="114"/>
      <c r="E433" s="114"/>
      <c r="F433" s="114"/>
      <c r="G433" s="114"/>
      <c r="H433" s="114"/>
      <c r="I433" s="114"/>
      <c r="J433" s="114"/>
      <c r="K433" s="4"/>
      <c r="L433" s="4"/>
      <c r="M433" s="4"/>
      <c r="N433" s="4"/>
      <c r="O433" s="4"/>
      <c r="P433" s="4"/>
      <c r="Q433" s="4"/>
      <c r="R433" s="4"/>
      <c r="S433" s="4"/>
      <c r="T433" s="4"/>
      <c r="U433" s="4"/>
      <c r="V433" s="4"/>
      <c r="W433" s="4"/>
      <c r="X433" s="4"/>
      <c r="Y433" s="4"/>
      <c r="Z433" s="4"/>
      <c r="AA433" s="4"/>
      <c r="AB433" s="4"/>
      <c r="AC433" s="4"/>
      <c r="AD433" s="4"/>
      <c r="AE433" s="4"/>
      <c r="AF433" s="4"/>
      <c r="AG433" s="4"/>
    </row>
    <row r="434">
      <c r="A434" s="4"/>
      <c r="B434" s="4"/>
      <c r="C434" s="4"/>
      <c r="D434" s="114"/>
      <c r="E434" s="114"/>
      <c r="F434" s="114"/>
      <c r="G434" s="114"/>
      <c r="H434" s="114"/>
      <c r="I434" s="114"/>
      <c r="J434" s="114"/>
      <c r="K434" s="4"/>
      <c r="L434" s="4"/>
      <c r="M434" s="4"/>
      <c r="N434" s="4"/>
      <c r="O434" s="4"/>
      <c r="P434" s="4"/>
      <c r="Q434" s="4"/>
      <c r="R434" s="4"/>
      <c r="S434" s="4"/>
      <c r="T434" s="4"/>
      <c r="U434" s="4"/>
      <c r="V434" s="4"/>
      <c r="W434" s="4"/>
      <c r="X434" s="4"/>
      <c r="Y434" s="4"/>
      <c r="Z434" s="4"/>
      <c r="AA434" s="4"/>
      <c r="AB434" s="4"/>
      <c r="AC434" s="4"/>
      <c r="AD434" s="4"/>
      <c r="AE434" s="4"/>
      <c r="AF434" s="4"/>
      <c r="AG434" s="4"/>
    </row>
    <row r="435">
      <c r="A435" s="4"/>
      <c r="B435" s="4"/>
      <c r="C435" s="4"/>
      <c r="D435" s="114"/>
      <c r="E435" s="114"/>
      <c r="F435" s="114"/>
      <c r="G435" s="114"/>
      <c r="H435" s="114"/>
      <c r="I435" s="114"/>
      <c r="J435" s="114"/>
      <c r="K435" s="4"/>
      <c r="L435" s="4"/>
      <c r="M435" s="4"/>
      <c r="N435" s="4"/>
      <c r="O435" s="4"/>
      <c r="P435" s="4"/>
      <c r="Q435" s="4"/>
      <c r="R435" s="4"/>
      <c r="S435" s="4"/>
      <c r="T435" s="4"/>
      <c r="U435" s="4"/>
      <c r="V435" s="4"/>
      <c r="W435" s="4"/>
      <c r="X435" s="4"/>
      <c r="Y435" s="4"/>
      <c r="Z435" s="4"/>
      <c r="AA435" s="4"/>
      <c r="AB435" s="4"/>
      <c r="AC435" s="4"/>
      <c r="AD435" s="4"/>
      <c r="AE435" s="4"/>
      <c r="AF435" s="4"/>
      <c r="AG435" s="4"/>
    </row>
    <row r="436">
      <c r="A436" s="4"/>
      <c r="B436" s="4"/>
      <c r="C436" s="4"/>
      <c r="D436" s="114"/>
      <c r="E436" s="114"/>
      <c r="F436" s="114"/>
      <c r="G436" s="114"/>
      <c r="H436" s="114"/>
      <c r="I436" s="114"/>
      <c r="J436" s="114"/>
      <c r="K436" s="4"/>
      <c r="L436" s="4"/>
      <c r="M436" s="4"/>
      <c r="N436" s="4"/>
      <c r="O436" s="4"/>
      <c r="P436" s="4"/>
      <c r="Q436" s="4"/>
      <c r="R436" s="4"/>
      <c r="S436" s="4"/>
      <c r="T436" s="4"/>
      <c r="U436" s="4"/>
      <c r="V436" s="4"/>
      <c r="W436" s="4"/>
      <c r="X436" s="4"/>
      <c r="Y436" s="4"/>
      <c r="Z436" s="4"/>
      <c r="AA436" s="4"/>
      <c r="AB436" s="4"/>
      <c r="AC436" s="4"/>
      <c r="AD436" s="4"/>
      <c r="AE436" s="4"/>
      <c r="AF436" s="4"/>
      <c r="AG436" s="4"/>
    </row>
    <row r="437">
      <c r="A437" s="4"/>
      <c r="B437" s="4"/>
      <c r="C437" s="4"/>
      <c r="D437" s="114"/>
      <c r="E437" s="114"/>
      <c r="F437" s="114"/>
      <c r="G437" s="114"/>
      <c r="H437" s="114"/>
      <c r="I437" s="114"/>
      <c r="J437" s="114"/>
      <c r="K437" s="4"/>
      <c r="L437" s="4"/>
      <c r="M437" s="4"/>
      <c r="N437" s="4"/>
      <c r="O437" s="4"/>
      <c r="P437" s="4"/>
      <c r="Q437" s="4"/>
      <c r="R437" s="4"/>
      <c r="S437" s="4"/>
      <c r="T437" s="4"/>
      <c r="U437" s="4"/>
      <c r="V437" s="4"/>
      <c r="W437" s="4"/>
      <c r="X437" s="4"/>
      <c r="Y437" s="4"/>
      <c r="Z437" s="4"/>
      <c r="AA437" s="4"/>
      <c r="AB437" s="4"/>
      <c r="AC437" s="4"/>
      <c r="AD437" s="4"/>
      <c r="AE437" s="4"/>
      <c r="AF437" s="4"/>
      <c r="AG437" s="4"/>
    </row>
    <row r="438">
      <c r="A438" s="4"/>
      <c r="B438" s="4"/>
      <c r="C438" s="4"/>
      <c r="D438" s="114"/>
      <c r="E438" s="114"/>
      <c r="F438" s="114"/>
      <c r="G438" s="114"/>
      <c r="H438" s="114"/>
      <c r="I438" s="114"/>
      <c r="J438" s="114"/>
      <c r="K438" s="4"/>
      <c r="L438" s="4"/>
      <c r="M438" s="4"/>
      <c r="N438" s="4"/>
      <c r="O438" s="4"/>
      <c r="P438" s="4"/>
      <c r="Q438" s="4"/>
      <c r="R438" s="4"/>
      <c r="S438" s="4"/>
      <c r="T438" s="4"/>
      <c r="U438" s="4"/>
      <c r="V438" s="4"/>
      <c r="W438" s="4"/>
      <c r="X438" s="4"/>
      <c r="Y438" s="4"/>
      <c r="Z438" s="4"/>
      <c r="AA438" s="4"/>
      <c r="AB438" s="4"/>
      <c r="AC438" s="4"/>
      <c r="AD438" s="4"/>
      <c r="AE438" s="4"/>
      <c r="AF438" s="4"/>
      <c r="AG438" s="4"/>
    </row>
    <row r="439">
      <c r="A439" s="4"/>
      <c r="B439" s="4"/>
      <c r="C439" s="4"/>
      <c r="D439" s="114"/>
      <c r="E439" s="114"/>
      <c r="F439" s="114"/>
      <c r="G439" s="114"/>
      <c r="H439" s="114"/>
      <c r="I439" s="114"/>
      <c r="J439" s="114"/>
      <c r="K439" s="4"/>
      <c r="L439" s="4"/>
      <c r="M439" s="4"/>
      <c r="N439" s="4"/>
      <c r="O439" s="4"/>
      <c r="P439" s="4"/>
      <c r="Q439" s="4"/>
      <c r="R439" s="4"/>
      <c r="S439" s="4"/>
      <c r="T439" s="4"/>
      <c r="U439" s="4"/>
      <c r="V439" s="4"/>
      <c r="W439" s="4"/>
      <c r="X439" s="4"/>
      <c r="Y439" s="4"/>
      <c r="Z439" s="4"/>
      <c r="AA439" s="4"/>
      <c r="AB439" s="4"/>
      <c r="AC439" s="4"/>
      <c r="AD439" s="4"/>
      <c r="AE439" s="4"/>
      <c r="AF439" s="4"/>
      <c r="AG439" s="4"/>
    </row>
    <row r="440">
      <c r="A440" s="4"/>
      <c r="B440" s="4"/>
      <c r="C440" s="4"/>
      <c r="D440" s="114"/>
      <c r="E440" s="114"/>
      <c r="F440" s="114"/>
      <c r="G440" s="114"/>
      <c r="H440" s="114"/>
      <c r="I440" s="114"/>
      <c r="J440" s="114"/>
      <c r="K440" s="4"/>
      <c r="L440" s="4"/>
      <c r="M440" s="4"/>
      <c r="N440" s="4"/>
      <c r="O440" s="4"/>
      <c r="P440" s="4"/>
      <c r="Q440" s="4"/>
      <c r="R440" s="4"/>
      <c r="S440" s="4"/>
      <c r="T440" s="4"/>
      <c r="U440" s="4"/>
      <c r="V440" s="4"/>
      <c r="W440" s="4"/>
      <c r="X440" s="4"/>
      <c r="Y440" s="4"/>
      <c r="Z440" s="4"/>
      <c r="AA440" s="4"/>
      <c r="AB440" s="4"/>
      <c r="AC440" s="4"/>
      <c r="AD440" s="4"/>
      <c r="AE440" s="4"/>
      <c r="AF440" s="4"/>
      <c r="AG440" s="4"/>
    </row>
    <row r="441">
      <c r="A441" s="4"/>
      <c r="B441" s="4"/>
      <c r="C441" s="4"/>
      <c r="D441" s="114"/>
      <c r="E441" s="114"/>
      <c r="F441" s="114"/>
      <c r="G441" s="114"/>
      <c r="H441" s="114"/>
      <c r="I441" s="114"/>
      <c r="J441" s="114"/>
      <c r="K441" s="4"/>
      <c r="L441" s="4"/>
      <c r="M441" s="4"/>
      <c r="N441" s="4"/>
      <c r="O441" s="4"/>
      <c r="P441" s="4"/>
      <c r="Q441" s="4"/>
      <c r="R441" s="4"/>
      <c r="S441" s="4"/>
      <c r="T441" s="4"/>
      <c r="U441" s="4"/>
      <c r="V441" s="4"/>
      <c r="W441" s="4"/>
      <c r="X441" s="4"/>
      <c r="Y441" s="4"/>
      <c r="Z441" s="4"/>
      <c r="AA441" s="4"/>
      <c r="AB441" s="4"/>
      <c r="AC441" s="4"/>
      <c r="AD441" s="4"/>
      <c r="AE441" s="4"/>
      <c r="AF441" s="4"/>
      <c r="AG441" s="4"/>
    </row>
    <row r="442">
      <c r="A442" s="4"/>
      <c r="B442" s="4"/>
      <c r="C442" s="4"/>
      <c r="D442" s="114"/>
      <c r="E442" s="114"/>
      <c r="F442" s="114"/>
      <c r="G442" s="114"/>
      <c r="H442" s="114"/>
      <c r="I442" s="114"/>
      <c r="J442" s="114"/>
      <c r="K442" s="4"/>
      <c r="L442" s="4"/>
      <c r="M442" s="4"/>
      <c r="N442" s="4"/>
      <c r="O442" s="4"/>
      <c r="P442" s="4"/>
      <c r="Q442" s="4"/>
      <c r="R442" s="4"/>
      <c r="S442" s="4"/>
      <c r="T442" s="4"/>
      <c r="U442" s="4"/>
      <c r="V442" s="4"/>
      <c r="W442" s="4"/>
      <c r="X442" s="4"/>
      <c r="Y442" s="4"/>
      <c r="Z442" s="4"/>
      <c r="AA442" s="4"/>
      <c r="AB442" s="4"/>
      <c r="AC442" s="4"/>
      <c r="AD442" s="4"/>
      <c r="AE442" s="4"/>
      <c r="AF442" s="4"/>
      <c r="AG442" s="4"/>
    </row>
    <row r="443">
      <c r="A443" s="4"/>
      <c r="B443" s="4"/>
      <c r="C443" s="4"/>
      <c r="D443" s="114"/>
      <c r="E443" s="114"/>
      <c r="F443" s="114"/>
      <c r="G443" s="114"/>
      <c r="H443" s="114"/>
      <c r="I443" s="114"/>
      <c r="J443" s="114"/>
      <c r="K443" s="4"/>
      <c r="L443" s="4"/>
      <c r="M443" s="4"/>
      <c r="N443" s="4"/>
      <c r="O443" s="4"/>
      <c r="P443" s="4"/>
      <c r="Q443" s="4"/>
      <c r="R443" s="4"/>
      <c r="S443" s="4"/>
      <c r="T443" s="4"/>
      <c r="U443" s="4"/>
      <c r="V443" s="4"/>
      <c r="W443" s="4"/>
      <c r="X443" s="4"/>
      <c r="Y443" s="4"/>
      <c r="Z443" s="4"/>
      <c r="AA443" s="4"/>
      <c r="AB443" s="4"/>
      <c r="AC443" s="4"/>
      <c r="AD443" s="4"/>
      <c r="AE443" s="4"/>
      <c r="AF443" s="4"/>
      <c r="AG443" s="4"/>
    </row>
    <row r="444">
      <c r="A444" s="4"/>
      <c r="B444" s="4"/>
      <c r="C444" s="4"/>
      <c r="D444" s="114"/>
      <c r="E444" s="114"/>
      <c r="F444" s="114"/>
      <c r="G444" s="114"/>
      <c r="H444" s="114"/>
      <c r="I444" s="114"/>
      <c r="J444" s="114"/>
      <c r="K444" s="4"/>
      <c r="L444" s="4"/>
      <c r="M444" s="4"/>
      <c r="N444" s="4"/>
      <c r="O444" s="4"/>
      <c r="P444" s="4"/>
      <c r="Q444" s="4"/>
      <c r="R444" s="4"/>
      <c r="S444" s="4"/>
      <c r="T444" s="4"/>
      <c r="U444" s="4"/>
      <c r="V444" s="4"/>
      <c r="W444" s="4"/>
      <c r="X444" s="4"/>
      <c r="Y444" s="4"/>
      <c r="Z444" s="4"/>
      <c r="AA444" s="4"/>
      <c r="AB444" s="4"/>
      <c r="AC444" s="4"/>
      <c r="AD444" s="4"/>
      <c r="AE444" s="4"/>
      <c r="AF444" s="4"/>
      <c r="AG444" s="4"/>
    </row>
    <row r="445">
      <c r="A445" s="4"/>
      <c r="B445" s="4"/>
      <c r="C445" s="4"/>
      <c r="D445" s="114"/>
      <c r="E445" s="114"/>
      <c r="F445" s="114"/>
      <c r="G445" s="114"/>
      <c r="H445" s="114"/>
      <c r="I445" s="114"/>
      <c r="J445" s="114"/>
      <c r="K445" s="4"/>
      <c r="L445" s="4"/>
      <c r="M445" s="4"/>
      <c r="N445" s="4"/>
      <c r="O445" s="4"/>
      <c r="P445" s="4"/>
      <c r="Q445" s="4"/>
      <c r="R445" s="4"/>
      <c r="S445" s="4"/>
      <c r="T445" s="4"/>
      <c r="U445" s="4"/>
      <c r="V445" s="4"/>
      <c r="W445" s="4"/>
      <c r="X445" s="4"/>
      <c r="Y445" s="4"/>
      <c r="Z445" s="4"/>
      <c r="AA445" s="4"/>
      <c r="AB445" s="4"/>
      <c r="AC445" s="4"/>
      <c r="AD445" s="4"/>
      <c r="AE445" s="4"/>
      <c r="AF445" s="4"/>
      <c r="AG445" s="4"/>
    </row>
    <row r="446">
      <c r="A446" s="4"/>
      <c r="B446" s="4"/>
      <c r="C446" s="4"/>
      <c r="D446" s="114"/>
      <c r="E446" s="114"/>
      <c r="F446" s="114"/>
      <c r="G446" s="114"/>
      <c r="H446" s="114"/>
      <c r="I446" s="114"/>
      <c r="J446" s="114"/>
      <c r="K446" s="4"/>
      <c r="L446" s="4"/>
      <c r="M446" s="4"/>
      <c r="N446" s="4"/>
      <c r="O446" s="4"/>
      <c r="P446" s="4"/>
      <c r="Q446" s="4"/>
      <c r="R446" s="4"/>
      <c r="S446" s="4"/>
      <c r="T446" s="4"/>
      <c r="U446" s="4"/>
      <c r="V446" s="4"/>
      <c r="W446" s="4"/>
      <c r="X446" s="4"/>
      <c r="Y446" s="4"/>
      <c r="Z446" s="4"/>
      <c r="AA446" s="4"/>
      <c r="AB446" s="4"/>
      <c r="AC446" s="4"/>
      <c r="AD446" s="4"/>
      <c r="AE446" s="4"/>
      <c r="AF446" s="4"/>
      <c r="AG446" s="4"/>
    </row>
    <row r="447">
      <c r="A447" s="4"/>
      <c r="B447" s="4"/>
      <c r="C447" s="4"/>
      <c r="D447" s="114"/>
      <c r="E447" s="114"/>
      <c r="F447" s="114"/>
      <c r="G447" s="114"/>
      <c r="H447" s="114"/>
      <c r="I447" s="114"/>
      <c r="J447" s="114"/>
      <c r="K447" s="4"/>
      <c r="L447" s="4"/>
      <c r="M447" s="4"/>
      <c r="N447" s="4"/>
      <c r="O447" s="4"/>
      <c r="P447" s="4"/>
      <c r="Q447" s="4"/>
      <c r="R447" s="4"/>
      <c r="S447" s="4"/>
      <c r="T447" s="4"/>
      <c r="U447" s="4"/>
      <c r="V447" s="4"/>
      <c r="W447" s="4"/>
      <c r="X447" s="4"/>
      <c r="Y447" s="4"/>
      <c r="Z447" s="4"/>
      <c r="AA447" s="4"/>
      <c r="AB447" s="4"/>
      <c r="AC447" s="4"/>
      <c r="AD447" s="4"/>
      <c r="AE447" s="4"/>
      <c r="AF447" s="4"/>
      <c r="AG447" s="4"/>
    </row>
    <row r="448">
      <c r="A448" s="4"/>
      <c r="B448" s="4"/>
      <c r="C448" s="4"/>
      <c r="D448" s="114"/>
      <c r="E448" s="114"/>
      <c r="F448" s="114"/>
      <c r="G448" s="114"/>
      <c r="H448" s="114"/>
      <c r="I448" s="114"/>
      <c r="J448" s="114"/>
      <c r="K448" s="4"/>
      <c r="L448" s="4"/>
      <c r="M448" s="4"/>
      <c r="N448" s="4"/>
      <c r="O448" s="4"/>
      <c r="P448" s="4"/>
      <c r="Q448" s="4"/>
      <c r="R448" s="4"/>
      <c r="S448" s="4"/>
      <c r="T448" s="4"/>
      <c r="U448" s="4"/>
      <c r="V448" s="4"/>
      <c r="W448" s="4"/>
      <c r="X448" s="4"/>
      <c r="Y448" s="4"/>
      <c r="Z448" s="4"/>
      <c r="AA448" s="4"/>
      <c r="AB448" s="4"/>
      <c r="AC448" s="4"/>
      <c r="AD448" s="4"/>
      <c r="AE448" s="4"/>
      <c r="AF448" s="4"/>
      <c r="AG448" s="4"/>
    </row>
    <row r="449">
      <c r="A449" s="4"/>
      <c r="B449" s="4"/>
      <c r="C449" s="4"/>
      <c r="D449" s="114"/>
      <c r="E449" s="114"/>
      <c r="F449" s="114"/>
      <c r="G449" s="114"/>
      <c r="H449" s="114"/>
      <c r="I449" s="114"/>
      <c r="J449" s="114"/>
      <c r="K449" s="4"/>
      <c r="L449" s="4"/>
      <c r="M449" s="4"/>
      <c r="N449" s="4"/>
      <c r="O449" s="4"/>
      <c r="P449" s="4"/>
      <c r="Q449" s="4"/>
      <c r="R449" s="4"/>
      <c r="S449" s="4"/>
      <c r="T449" s="4"/>
      <c r="U449" s="4"/>
      <c r="V449" s="4"/>
      <c r="W449" s="4"/>
      <c r="X449" s="4"/>
      <c r="Y449" s="4"/>
      <c r="Z449" s="4"/>
      <c r="AA449" s="4"/>
      <c r="AB449" s="4"/>
      <c r="AC449" s="4"/>
      <c r="AD449" s="4"/>
      <c r="AE449" s="4"/>
      <c r="AF449" s="4"/>
      <c r="AG449" s="4"/>
    </row>
    <row r="450">
      <c r="A450" s="4"/>
      <c r="B450" s="4"/>
      <c r="C450" s="4"/>
      <c r="D450" s="114"/>
      <c r="E450" s="114"/>
      <c r="F450" s="114"/>
      <c r="G450" s="114"/>
      <c r="H450" s="114"/>
      <c r="I450" s="114"/>
      <c r="J450" s="114"/>
      <c r="K450" s="4"/>
      <c r="L450" s="4"/>
      <c r="M450" s="4"/>
      <c r="N450" s="4"/>
      <c r="O450" s="4"/>
      <c r="P450" s="4"/>
      <c r="Q450" s="4"/>
      <c r="R450" s="4"/>
      <c r="S450" s="4"/>
      <c r="T450" s="4"/>
      <c r="U450" s="4"/>
      <c r="V450" s="4"/>
      <c r="W450" s="4"/>
      <c r="X450" s="4"/>
      <c r="Y450" s="4"/>
      <c r="Z450" s="4"/>
      <c r="AA450" s="4"/>
      <c r="AB450" s="4"/>
      <c r="AC450" s="4"/>
      <c r="AD450" s="4"/>
      <c r="AE450" s="4"/>
      <c r="AF450" s="4"/>
      <c r="AG450" s="4"/>
    </row>
    <row r="451">
      <c r="A451" s="4"/>
      <c r="B451" s="4"/>
      <c r="C451" s="4"/>
      <c r="D451" s="114"/>
      <c r="E451" s="114"/>
      <c r="F451" s="114"/>
      <c r="G451" s="114"/>
      <c r="H451" s="114"/>
      <c r="I451" s="114"/>
      <c r="J451" s="114"/>
      <c r="K451" s="4"/>
      <c r="L451" s="4"/>
      <c r="M451" s="4"/>
      <c r="N451" s="4"/>
      <c r="O451" s="4"/>
      <c r="P451" s="4"/>
      <c r="Q451" s="4"/>
      <c r="R451" s="4"/>
      <c r="S451" s="4"/>
      <c r="T451" s="4"/>
      <c r="U451" s="4"/>
      <c r="V451" s="4"/>
      <c r="W451" s="4"/>
      <c r="X451" s="4"/>
      <c r="Y451" s="4"/>
      <c r="Z451" s="4"/>
      <c r="AA451" s="4"/>
      <c r="AB451" s="4"/>
      <c r="AC451" s="4"/>
      <c r="AD451" s="4"/>
      <c r="AE451" s="4"/>
      <c r="AF451" s="4"/>
      <c r="AG451" s="4"/>
    </row>
    <row r="452">
      <c r="A452" s="4"/>
      <c r="B452" s="4"/>
      <c r="C452" s="4"/>
      <c r="D452" s="114"/>
      <c r="E452" s="114"/>
      <c r="F452" s="114"/>
      <c r="G452" s="114"/>
      <c r="H452" s="114"/>
      <c r="I452" s="114"/>
      <c r="J452" s="114"/>
      <c r="K452" s="4"/>
      <c r="L452" s="4"/>
      <c r="M452" s="4"/>
      <c r="N452" s="4"/>
      <c r="O452" s="4"/>
      <c r="P452" s="4"/>
      <c r="Q452" s="4"/>
      <c r="R452" s="4"/>
      <c r="S452" s="4"/>
      <c r="T452" s="4"/>
      <c r="U452" s="4"/>
      <c r="V452" s="4"/>
      <c r="W452" s="4"/>
      <c r="X452" s="4"/>
      <c r="Y452" s="4"/>
      <c r="Z452" s="4"/>
      <c r="AA452" s="4"/>
      <c r="AB452" s="4"/>
      <c r="AC452" s="4"/>
      <c r="AD452" s="4"/>
      <c r="AE452" s="4"/>
      <c r="AF452" s="4"/>
      <c r="AG452" s="4"/>
    </row>
    <row r="453">
      <c r="A453" s="4"/>
      <c r="B453" s="4"/>
      <c r="C453" s="4"/>
      <c r="D453" s="114"/>
      <c r="E453" s="114"/>
      <c r="F453" s="114"/>
      <c r="G453" s="114"/>
      <c r="H453" s="114"/>
      <c r="I453" s="114"/>
      <c r="J453" s="114"/>
      <c r="K453" s="4"/>
      <c r="L453" s="4"/>
      <c r="M453" s="4"/>
      <c r="N453" s="4"/>
      <c r="O453" s="4"/>
      <c r="P453" s="4"/>
      <c r="Q453" s="4"/>
      <c r="R453" s="4"/>
      <c r="S453" s="4"/>
      <c r="T453" s="4"/>
      <c r="U453" s="4"/>
      <c r="V453" s="4"/>
      <c r="W453" s="4"/>
      <c r="X453" s="4"/>
      <c r="Y453" s="4"/>
      <c r="Z453" s="4"/>
      <c r="AA453" s="4"/>
      <c r="AB453" s="4"/>
      <c r="AC453" s="4"/>
      <c r="AD453" s="4"/>
      <c r="AE453" s="4"/>
      <c r="AF453" s="4"/>
      <c r="AG453" s="4"/>
    </row>
    <row r="454">
      <c r="A454" s="4"/>
      <c r="B454" s="4"/>
      <c r="C454" s="4"/>
      <c r="D454" s="114"/>
      <c r="E454" s="114"/>
      <c r="F454" s="114"/>
      <c r="G454" s="114"/>
      <c r="H454" s="114"/>
      <c r="I454" s="114"/>
      <c r="J454" s="114"/>
      <c r="K454" s="4"/>
      <c r="L454" s="4"/>
      <c r="M454" s="4"/>
      <c r="N454" s="4"/>
      <c r="O454" s="4"/>
      <c r="P454" s="4"/>
      <c r="Q454" s="4"/>
      <c r="R454" s="4"/>
      <c r="S454" s="4"/>
      <c r="T454" s="4"/>
      <c r="U454" s="4"/>
      <c r="V454" s="4"/>
      <c r="W454" s="4"/>
      <c r="X454" s="4"/>
      <c r="Y454" s="4"/>
      <c r="Z454" s="4"/>
      <c r="AA454" s="4"/>
      <c r="AB454" s="4"/>
      <c r="AC454" s="4"/>
      <c r="AD454" s="4"/>
      <c r="AE454" s="4"/>
      <c r="AF454" s="4"/>
      <c r="AG454" s="4"/>
    </row>
    <row r="455">
      <c r="A455" s="4"/>
      <c r="B455" s="4"/>
      <c r="C455" s="4"/>
      <c r="D455" s="114"/>
      <c r="E455" s="114"/>
      <c r="F455" s="114"/>
      <c r="G455" s="114"/>
      <c r="H455" s="114"/>
      <c r="I455" s="114"/>
      <c r="J455" s="114"/>
      <c r="K455" s="4"/>
      <c r="L455" s="4"/>
      <c r="M455" s="4"/>
      <c r="N455" s="4"/>
      <c r="O455" s="4"/>
      <c r="P455" s="4"/>
      <c r="Q455" s="4"/>
      <c r="R455" s="4"/>
      <c r="S455" s="4"/>
      <c r="T455" s="4"/>
      <c r="U455" s="4"/>
      <c r="V455" s="4"/>
      <c r="W455" s="4"/>
      <c r="X455" s="4"/>
      <c r="Y455" s="4"/>
      <c r="Z455" s="4"/>
      <c r="AA455" s="4"/>
      <c r="AB455" s="4"/>
      <c r="AC455" s="4"/>
      <c r="AD455" s="4"/>
      <c r="AE455" s="4"/>
      <c r="AF455" s="4"/>
      <c r="AG455" s="4"/>
    </row>
    <row r="456">
      <c r="A456" s="4"/>
      <c r="B456" s="4"/>
      <c r="C456" s="4"/>
      <c r="D456" s="114"/>
      <c r="E456" s="114"/>
      <c r="F456" s="114"/>
      <c r="G456" s="114"/>
      <c r="H456" s="114"/>
      <c r="I456" s="114"/>
      <c r="J456" s="114"/>
      <c r="K456" s="4"/>
      <c r="L456" s="4"/>
      <c r="M456" s="4"/>
      <c r="N456" s="4"/>
      <c r="O456" s="4"/>
      <c r="P456" s="4"/>
      <c r="Q456" s="4"/>
      <c r="R456" s="4"/>
      <c r="S456" s="4"/>
      <c r="T456" s="4"/>
      <c r="U456" s="4"/>
      <c r="V456" s="4"/>
      <c r="W456" s="4"/>
      <c r="X456" s="4"/>
      <c r="Y456" s="4"/>
      <c r="Z456" s="4"/>
      <c r="AA456" s="4"/>
      <c r="AB456" s="4"/>
      <c r="AC456" s="4"/>
      <c r="AD456" s="4"/>
      <c r="AE456" s="4"/>
      <c r="AF456" s="4"/>
      <c r="AG456" s="4"/>
    </row>
    <row r="457">
      <c r="A457" s="4"/>
      <c r="B457" s="4"/>
      <c r="C457" s="4"/>
      <c r="D457" s="114"/>
      <c r="E457" s="114"/>
      <c r="F457" s="114"/>
      <c r="G457" s="114"/>
      <c r="H457" s="114"/>
      <c r="I457" s="114"/>
      <c r="J457" s="114"/>
      <c r="K457" s="4"/>
      <c r="L457" s="4"/>
      <c r="M457" s="4"/>
      <c r="N457" s="4"/>
      <c r="O457" s="4"/>
      <c r="P457" s="4"/>
      <c r="Q457" s="4"/>
      <c r="R457" s="4"/>
      <c r="S457" s="4"/>
      <c r="T457" s="4"/>
      <c r="U457" s="4"/>
      <c r="V457" s="4"/>
      <c r="W457" s="4"/>
      <c r="X457" s="4"/>
      <c r="Y457" s="4"/>
      <c r="Z457" s="4"/>
      <c r="AA457" s="4"/>
      <c r="AB457" s="4"/>
      <c r="AC457" s="4"/>
      <c r="AD457" s="4"/>
      <c r="AE457" s="4"/>
      <c r="AF457" s="4"/>
      <c r="AG457" s="4"/>
    </row>
    <row r="458">
      <c r="A458" s="4"/>
      <c r="B458" s="4"/>
      <c r="C458" s="4"/>
      <c r="D458" s="114"/>
      <c r="E458" s="114"/>
      <c r="F458" s="114"/>
      <c r="G458" s="114"/>
      <c r="H458" s="114"/>
      <c r="I458" s="114"/>
      <c r="J458" s="114"/>
      <c r="K458" s="4"/>
      <c r="L458" s="4"/>
      <c r="M458" s="4"/>
      <c r="N458" s="4"/>
      <c r="O458" s="4"/>
      <c r="P458" s="4"/>
      <c r="Q458" s="4"/>
      <c r="R458" s="4"/>
      <c r="S458" s="4"/>
      <c r="T458" s="4"/>
      <c r="U458" s="4"/>
      <c r="V458" s="4"/>
      <c r="W458" s="4"/>
      <c r="X458" s="4"/>
      <c r="Y458" s="4"/>
      <c r="Z458" s="4"/>
      <c r="AA458" s="4"/>
      <c r="AB458" s="4"/>
      <c r="AC458" s="4"/>
      <c r="AD458" s="4"/>
      <c r="AE458" s="4"/>
      <c r="AF458" s="4"/>
      <c r="AG458" s="4"/>
    </row>
    <row r="459">
      <c r="A459" s="4"/>
      <c r="B459" s="4"/>
      <c r="C459" s="4"/>
      <c r="D459" s="114"/>
      <c r="E459" s="114"/>
      <c r="F459" s="114"/>
      <c r="G459" s="114"/>
      <c r="H459" s="114"/>
      <c r="I459" s="114"/>
      <c r="J459" s="114"/>
      <c r="K459" s="4"/>
      <c r="L459" s="4"/>
      <c r="M459" s="4"/>
      <c r="N459" s="4"/>
      <c r="O459" s="4"/>
      <c r="P459" s="4"/>
      <c r="Q459" s="4"/>
      <c r="R459" s="4"/>
      <c r="S459" s="4"/>
      <c r="T459" s="4"/>
      <c r="U459" s="4"/>
      <c r="V459" s="4"/>
      <c r="W459" s="4"/>
      <c r="X459" s="4"/>
      <c r="Y459" s="4"/>
      <c r="Z459" s="4"/>
      <c r="AA459" s="4"/>
      <c r="AB459" s="4"/>
      <c r="AC459" s="4"/>
      <c r="AD459" s="4"/>
      <c r="AE459" s="4"/>
      <c r="AF459" s="4"/>
      <c r="AG459" s="4"/>
    </row>
    <row r="460">
      <c r="A460" s="4"/>
      <c r="B460" s="4"/>
      <c r="C460" s="4"/>
      <c r="D460" s="114"/>
      <c r="E460" s="114"/>
      <c r="F460" s="114"/>
      <c r="G460" s="114"/>
      <c r="H460" s="114"/>
      <c r="I460" s="114"/>
      <c r="J460" s="114"/>
      <c r="K460" s="4"/>
      <c r="L460" s="4"/>
      <c r="M460" s="4"/>
      <c r="N460" s="4"/>
      <c r="O460" s="4"/>
      <c r="P460" s="4"/>
      <c r="Q460" s="4"/>
      <c r="R460" s="4"/>
      <c r="S460" s="4"/>
      <c r="T460" s="4"/>
      <c r="U460" s="4"/>
      <c r="V460" s="4"/>
      <c r="W460" s="4"/>
      <c r="X460" s="4"/>
      <c r="Y460" s="4"/>
      <c r="Z460" s="4"/>
      <c r="AA460" s="4"/>
      <c r="AB460" s="4"/>
      <c r="AC460" s="4"/>
      <c r="AD460" s="4"/>
      <c r="AE460" s="4"/>
      <c r="AF460" s="4"/>
      <c r="AG460" s="4"/>
    </row>
    <row r="461">
      <c r="A461" s="4"/>
      <c r="B461" s="4"/>
      <c r="C461" s="4"/>
      <c r="D461" s="114"/>
      <c r="E461" s="114"/>
      <c r="F461" s="114"/>
      <c r="G461" s="114"/>
      <c r="H461" s="114"/>
      <c r="I461" s="114"/>
      <c r="J461" s="114"/>
      <c r="K461" s="4"/>
      <c r="L461" s="4"/>
      <c r="M461" s="4"/>
      <c r="N461" s="4"/>
      <c r="O461" s="4"/>
      <c r="P461" s="4"/>
      <c r="Q461" s="4"/>
      <c r="R461" s="4"/>
      <c r="S461" s="4"/>
      <c r="T461" s="4"/>
      <c r="U461" s="4"/>
      <c r="V461" s="4"/>
      <c r="W461" s="4"/>
      <c r="X461" s="4"/>
      <c r="Y461" s="4"/>
      <c r="Z461" s="4"/>
      <c r="AA461" s="4"/>
      <c r="AB461" s="4"/>
      <c r="AC461" s="4"/>
      <c r="AD461" s="4"/>
      <c r="AE461" s="4"/>
      <c r="AF461" s="4"/>
      <c r="AG461" s="4"/>
    </row>
    <row r="462">
      <c r="A462" s="4"/>
      <c r="B462" s="4"/>
      <c r="C462" s="4"/>
      <c r="D462" s="114"/>
      <c r="E462" s="114"/>
      <c r="F462" s="114"/>
      <c r="G462" s="114"/>
      <c r="H462" s="114"/>
      <c r="I462" s="114"/>
      <c r="J462" s="114"/>
      <c r="K462" s="4"/>
      <c r="L462" s="4"/>
      <c r="M462" s="4"/>
      <c r="N462" s="4"/>
      <c r="O462" s="4"/>
      <c r="P462" s="4"/>
      <c r="Q462" s="4"/>
      <c r="R462" s="4"/>
      <c r="S462" s="4"/>
      <c r="T462" s="4"/>
      <c r="U462" s="4"/>
      <c r="V462" s="4"/>
      <c r="W462" s="4"/>
      <c r="X462" s="4"/>
      <c r="Y462" s="4"/>
      <c r="Z462" s="4"/>
      <c r="AA462" s="4"/>
      <c r="AB462" s="4"/>
      <c r="AC462" s="4"/>
      <c r="AD462" s="4"/>
      <c r="AE462" s="4"/>
      <c r="AF462" s="4"/>
      <c r="AG462" s="4"/>
    </row>
    <row r="463">
      <c r="A463" s="4"/>
      <c r="B463" s="4"/>
      <c r="C463" s="4"/>
      <c r="D463" s="114"/>
      <c r="E463" s="114"/>
      <c r="F463" s="114"/>
      <c r="G463" s="114"/>
      <c r="H463" s="114"/>
      <c r="I463" s="114"/>
      <c r="J463" s="114"/>
      <c r="K463" s="4"/>
      <c r="L463" s="4"/>
      <c r="M463" s="4"/>
      <c r="N463" s="4"/>
      <c r="O463" s="4"/>
      <c r="P463" s="4"/>
      <c r="Q463" s="4"/>
      <c r="R463" s="4"/>
      <c r="S463" s="4"/>
      <c r="T463" s="4"/>
      <c r="U463" s="4"/>
      <c r="V463" s="4"/>
      <c r="W463" s="4"/>
      <c r="X463" s="4"/>
      <c r="Y463" s="4"/>
      <c r="Z463" s="4"/>
      <c r="AA463" s="4"/>
      <c r="AB463" s="4"/>
      <c r="AC463" s="4"/>
      <c r="AD463" s="4"/>
      <c r="AE463" s="4"/>
      <c r="AF463" s="4"/>
      <c r="AG463" s="4"/>
    </row>
    <row r="464">
      <c r="A464" s="4"/>
      <c r="B464" s="4"/>
      <c r="C464" s="4"/>
      <c r="D464" s="114"/>
      <c r="E464" s="114"/>
      <c r="F464" s="114"/>
      <c r="G464" s="114"/>
      <c r="H464" s="114"/>
      <c r="I464" s="114"/>
      <c r="J464" s="114"/>
      <c r="K464" s="4"/>
      <c r="L464" s="4"/>
      <c r="M464" s="4"/>
      <c r="N464" s="4"/>
      <c r="O464" s="4"/>
      <c r="P464" s="4"/>
      <c r="Q464" s="4"/>
      <c r="R464" s="4"/>
      <c r="S464" s="4"/>
      <c r="T464" s="4"/>
      <c r="U464" s="4"/>
      <c r="V464" s="4"/>
      <c r="W464" s="4"/>
      <c r="X464" s="4"/>
      <c r="Y464" s="4"/>
      <c r="Z464" s="4"/>
      <c r="AA464" s="4"/>
      <c r="AB464" s="4"/>
      <c r="AC464" s="4"/>
      <c r="AD464" s="4"/>
      <c r="AE464" s="4"/>
      <c r="AF464" s="4"/>
      <c r="AG464" s="4"/>
    </row>
    <row r="465">
      <c r="A465" s="4"/>
      <c r="B465" s="4"/>
      <c r="C465" s="4"/>
      <c r="D465" s="114"/>
      <c r="E465" s="114"/>
      <c r="F465" s="114"/>
      <c r="G465" s="114"/>
      <c r="H465" s="114"/>
      <c r="I465" s="114"/>
      <c r="J465" s="114"/>
      <c r="K465" s="4"/>
      <c r="L465" s="4"/>
      <c r="M465" s="4"/>
      <c r="N465" s="4"/>
      <c r="O465" s="4"/>
      <c r="P465" s="4"/>
      <c r="Q465" s="4"/>
      <c r="R465" s="4"/>
      <c r="S465" s="4"/>
      <c r="T465" s="4"/>
      <c r="U465" s="4"/>
      <c r="V465" s="4"/>
      <c r="W465" s="4"/>
      <c r="X465" s="4"/>
      <c r="Y465" s="4"/>
      <c r="Z465" s="4"/>
      <c r="AA465" s="4"/>
      <c r="AB465" s="4"/>
      <c r="AC465" s="4"/>
      <c r="AD465" s="4"/>
      <c r="AE465" s="4"/>
      <c r="AF465" s="4"/>
      <c r="AG465" s="4"/>
    </row>
    <row r="466">
      <c r="A466" s="4"/>
      <c r="B466" s="4"/>
      <c r="C466" s="4"/>
      <c r="D466" s="114"/>
      <c r="E466" s="114"/>
      <c r="F466" s="114"/>
      <c r="G466" s="114"/>
      <c r="H466" s="114"/>
      <c r="I466" s="114"/>
      <c r="J466" s="114"/>
      <c r="K466" s="4"/>
      <c r="L466" s="4"/>
      <c r="M466" s="4"/>
      <c r="N466" s="4"/>
      <c r="O466" s="4"/>
      <c r="P466" s="4"/>
      <c r="Q466" s="4"/>
      <c r="R466" s="4"/>
      <c r="S466" s="4"/>
      <c r="T466" s="4"/>
      <c r="U466" s="4"/>
      <c r="V466" s="4"/>
      <c r="W466" s="4"/>
      <c r="X466" s="4"/>
      <c r="Y466" s="4"/>
      <c r="Z466" s="4"/>
      <c r="AA466" s="4"/>
      <c r="AB466" s="4"/>
      <c r="AC466" s="4"/>
      <c r="AD466" s="4"/>
      <c r="AE466" s="4"/>
      <c r="AF466" s="4"/>
      <c r="AG466" s="4"/>
    </row>
    <row r="467">
      <c r="A467" s="4"/>
      <c r="B467" s="4"/>
      <c r="C467" s="4"/>
      <c r="D467" s="114"/>
      <c r="E467" s="114"/>
      <c r="F467" s="114"/>
      <c r="G467" s="114"/>
      <c r="H467" s="114"/>
      <c r="I467" s="114"/>
      <c r="J467" s="114"/>
      <c r="K467" s="4"/>
      <c r="L467" s="4"/>
      <c r="M467" s="4"/>
      <c r="N467" s="4"/>
      <c r="O467" s="4"/>
      <c r="P467" s="4"/>
      <c r="Q467" s="4"/>
      <c r="R467" s="4"/>
      <c r="S467" s="4"/>
      <c r="T467" s="4"/>
      <c r="U467" s="4"/>
      <c r="V467" s="4"/>
      <c r="W467" s="4"/>
      <c r="X467" s="4"/>
      <c r="Y467" s="4"/>
      <c r="Z467" s="4"/>
      <c r="AA467" s="4"/>
      <c r="AB467" s="4"/>
      <c r="AC467" s="4"/>
      <c r="AD467" s="4"/>
      <c r="AE467" s="4"/>
      <c r="AF467" s="4"/>
      <c r="AG467" s="4"/>
    </row>
    <row r="468">
      <c r="A468" s="4"/>
      <c r="B468" s="4"/>
      <c r="C468" s="4"/>
      <c r="D468" s="114"/>
      <c r="E468" s="114"/>
      <c r="F468" s="114"/>
      <c r="G468" s="114"/>
      <c r="H468" s="114"/>
      <c r="I468" s="114"/>
      <c r="J468" s="114"/>
      <c r="K468" s="4"/>
      <c r="L468" s="4"/>
      <c r="M468" s="4"/>
      <c r="N468" s="4"/>
      <c r="O468" s="4"/>
      <c r="P468" s="4"/>
      <c r="Q468" s="4"/>
      <c r="R468" s="4"/>
      <c r="S468" s="4"/>
      <c r="T468" s="4"/>
      <c r="U468" s="4"/>
      <c r="V468" s="4"/>
      <c r="W468" s="4"/>
      <c r="X468" s="4"/>
      <c r="Y468" s="4"/>
      <c r="Z468" s="4"/>
      <c r="AA468" s="4"/>
      <c r="AB468" s="4"/>
      <c r="AC468" s="4"/>
      <c r="AD468" s="4"/>
      <c r="AE468" s="4"/>
      <c r="AF468" s="4"/>
      <c r="AG468" s="4"/>
    </row>
    <row r="469">
      <c r="A469" s="4"/>
      <c r="B469" s="4"/>
      <c r="C469" s="4"/>
      <c r="D469" s="114"/>
      <c r="E469" s="114"/>
      <c r="F469" s="114"/>
      <c r="G469" s="114"/>
      <c r="H469" s="114"/>
      <c r="I469" s="114"/>
      <c r="J469" s="114"/>
      <c r="K469" s="4"/>
      <c r="L469" s="4"/>
      <c r="M469" s="4"/>
      <c r="N469" s="4"/>
      <c r="O469" s="4"/>
      <c r="P469" s="4"/>
      <c r="Q469" s="4"/>
      <c r="R469" s="4"/>
      <c r="S469" s="4"/>
      <c r="T469" s="4"/>
      <c r="U469" s="4"/>
      <c r="V469" s="4"/>
      <c r="W469" s="4"/>
      <c r="X469" s="4"/>
      <c r="Y469" s="4"/>
      <c r="Z469" s="4"/>
      <c r="AA469" s="4"/>
      <c r="AB469" s="4"/>
      <c r="AC469" s="4"/>
      <c r="AD469" s="4"/>
      <c r="AE469" s="4"/>
      <c r="AF469" s="4"/>
      <c r="AG469" s="4"/>
    </row>
    <row r="470">
      <c r="A470" s="4"/>
      <c r="B470" s="4"/>
      <c r="C470" s="4"/>
      <c r="D470" s="114"/>
      <c r="E470" s="114"/>
      <c r="F470" s="114"/>
      <c r="G470" s="114"/>
      <c r="H470" s="114"/>
      <c r="I470" s="114"/>
      <c r="J470" s="114"/>
      <c r="K470" s="4"/>
      <c r="L470" s="4"/>
      <c r="M470" s="4"/>
      <c r="N470" s="4"/>
      <c r="O470" s="4"/>
      <c r="P470" s="4"/>
      <c r="Q470" s="4"/>
      <c r="R470" s="4"/>
      <c r="S470" s="4"/>
      <c r="T470" s="4"/>
      <c r="U470" s="4"/>
      <c r="V470" s="4"/>
      <c r="W470" s="4"/>
      <c r="X470" s="4"/>
      <c r="Y470" s="4"/>
      <c r="Z470" s="4"/>
      <c r="AA470" s="4"/>
      <c r="AB470" s="4"/>
      <c r="AC470" s="4"/>
      <c r="AD470" s="4"/>
      <c r="AE470" s="4"/>
      <c r="AF470" s="4"/>
      <c r="AG470" s="4"/>
    </row>
    <row r="471">
      <c r="A471" s="4"/>
      <c r="B471" s="4"/>
      <c r="C471" s="4"/>
      <c r="D471" s="114"/>
      <c r="E471" s="114"/>
      <c r="F471" s="114"/>
      <c r="G471" s="114"/>
      <c r="H471" s="114"/>
      <c r="I471" s="114"/>
      <c r="J471" s="114"/>
      <c r="K471" s="4"/>
      <c r="L471" s="4"/>
      <c r="M471" s="4"/>
      <c r="N471" s="4"/>
      <c r="O471" s="4"/>
      <c r="P471" s="4"/>
      <c r="Q471" s="4"/>
      <c r="R471" s="4"/>
      <c r="S471" s="4"/>
      <c r="T471" s="4"/>
      <c r="U471" s="4"/>
      <c r="V471" s="4"/>
      <c r="W471" s="4"/>
      <c r="X471" s="4"/>
      <c r="Y471" s="4"/>
      <c r="Z471" s="4"/>
      <c r="AA471" s="4"/>
      <c r="AB471" s="4"/>
      <c r="AC471" s="4"/>
      <c r="AD471" s="4"/>
      <c r="AE471" s="4"/>
      <c r="AF471" s="4"/>
      <c r="AG471" s="4"/>
    </row>
    <row r="472">
      <c r="A472" s="4"/>
      <c r="B472" s="4"/>
      <c r="C472" s="4"/>
      <c r="D472" s="114"/>
      <c r="E472" s="114"/>
      <c r="F472" s="114"/>
      <c r="G472" s="114"/>
      <c r="H472" s="114"/>
      <c r="I472" s="114"/>
      <c r="J472" s="114"/>
      <c r="K472" s="4"/>
      <c r="L472" s="4"/>
      <c r="M472" s="4"/>
      <c r="N472" s="4"/>
      <c r="O472" s="4"/>
      <c r="P472" s="4"/>
      <c r="Q472" s="4"/>
      <c r="R472" s="4"/>
      <c r="S472" s="4"/>
      <c r="T472" s="4"/>
      <c r="U472" s="4"/>
      <c r="V472" s="4"/>
      <c r="W472" s="4"/>
      <c r="X472" s="4"/>
      <c r="Y472" s="4"/>
      <c r="Z472" s="4"/>
      <c r="AA472" s="4"/>
      <c r="AB472" s="4"/>
      <c r="AC472" s="4"/>
      <c r="AD472" s="4"/>
      <c r="AE472" s="4"/>
      <c r="AF472" s="4"/>
      <c r="AG472" s="4"/>
    </row>
    <row r="473">
      <c r="A473" s="4"/>
      <c r="B473" s="4"/>
      <c r="C473" s="4"/>
      <c r="D473" s="114"/>
      <c r="E473" s="114"/>
      <c r="F473" s="114"/>
      <c r="G473" s="114"/>
      <c r="H473" s="114"/>
      <c r="I473" s="114"/>
      <c r="J473" s="114"/>
      <c r="K473" s="4"/>
      <c r="L473" s="4"/>
      <c r="M473" s="4"/>
      <c r="N473" s="4"/>
      <c r="O473" s="4"/>
      <c r="P473" s="4"/>
      <c r="Q473" s="4"/>
      <c r="R473" s="4"/>
      <c r="S473" s="4"/>
      <c r="T473" s="4"/>
      <c r="U473" s="4"/>
      <c r="V473" s="4"/>
      <c r="W473" s="4"/>
      <c r="X473" s="4"/>
      <c r="Y473" s="4"/>
      <c r="Z473" s="4"/>
      <c r="AA473" s="4"/>
      <c r="AB473" s="4"/>
      <c r="AC473" s="4"/>
      <c r="AD473" s="4"/>
      <c r="AE473" s="4"/>
      <c r="AF473" s="4"/>
      <c r="AG473" s="4"/>
    </row>
    <row r="474">
      <c r="A474" s="4"/>
      <c r="B474" s="4"/>
      <c r="C474" s="4"/>
      <c r="D474" s="114"/>
      <c r="E474" s="114"/>
      <c r="F474" s="114"/>
      <c r="G474" s="114"/>
      <c r="H474" s="114"/>
      <c r="I474" s="114"/>
      <c r="J474" s="114"/>
      <c r="K474" s="4"/>
      <c r="L474" s="4"/>
      <c r="M474" s="4"/>
      <c r="N474" s="4"/>
      <c r="O474" s="4"/>
      <c r="P474" s="4"/>
      <c r="Q474" s="4"/>
      <c r="R474" s="4"/>
      <c r="S474" s="4"/>
      <c r="T474" s="4"/>
      <c r="U474" s="4"/>
      <c r="V474" s="4"/>
      <c r="W474" s="4"/>
      <c r="X474" s="4"/>
      <c r="Y474" s="4"/>
      <c r="Z474" s="4"/>
      <c r="AA474" s="4"/>
      <c r="AB474" s="4"/>
      <c r="AC474" s="4"/>
      <c r="AD474" s="4"/>
      <c r="AE474" s="4"/>
      <c r="AF474" s="4"/>
      <c r="AG474" s="4"/>
    </row>
    <row r="475">
      <c r="A475" s="4"/>
      <c r="B475" s="4"/>
      <c r="C475" s="4"/>
      <c r="D475" s="114"/>
      <c r="E475" s="114"/>
      <c r="F475" s="114"/>
      <c r="G475" s="114"/>
      <c r="H475" s="114"/>
      <c r="I475" s="114"/>
      <c r="J475" s="114"/>
      <c r="K475" s="4"/>
      <c r="L475" s="4"/>
      <c r="M475" s="4"/>
      <c r="N475" s="4"/>
      <c r="O475" s="4"/>
      <c r="P475" s="4"/>
      <c r="Q475" s="4"/>
      <c r="R475" s="4"/>
      <c r="S475" s="4"/>
      <c r="T475" s="4"/>
      <c r="U475" s="4"/>
      <c r="V475" s="4"/>
      <c r="W475" s="4"/>
      <c r="X475" s="4"/>
      <c r="Y475" s="4"/>
      <c r="Z475" s="4"/>
      <c r="AA475" s="4"/>
      <c r="AB475" s="4"/>
      <c r="AC475" s="4"/>
      <c r="AD475" s="4"/>
      <c r="AE475" s="4"/>
      <c r="AF475" s="4"/>
      <c r="AG475" s="4"/>
    </row>
    <row r="476">
      <c r="A476" s="4"/>
      <c r="B476" s="4"/>
      <c r="C476" s="4"/>
      <c r="D476" s="114"/>
      <c r="E476" s="114"/>
      <c r="F476" s="114"/>
      <c r="G476" s="114"/>
      <c r="H476" s="114"/>
      <c r="I476" s="114"/>
      <c r="J476" s="114"/>
      <c r="K476" s="4"/>
      <c r="L476" s="4"/>
      <c r="M476" s="4"/>
      <c r="N476" s="4"/>
      <c r="O476" s="4"/>
      <c r="P476" s="4"/>
      <c r="Q476" s="4"/>
      <c r="R476" s="4"/>
      <c r="S476" s="4"/>
      <c r="T476" s="4"/>
      <c r="U476" s="4"/>
      <c r="V476" s="4"/>
      <c r="W476" s="4"/>
      <c r="X476" s="4"/>
      <c r="Y476" s="4"/>
      <c r="Z476" s="4"/>
      <c r="AA476" s="4"/>
      <c r="AB476" s="4"/>
      <c r="AC476" s="4"/>
      <c r="AD476" s="4"/>
      <c r="AE476" s="4"/>
      <c r="AF476" s="4"/>
      <c r="AG476" s="4"/>
    </row>
    <row r="477">
      <c r="A477" s="4"/>
      <c r="B477" s="4"/>
      <c r="C477" s="4"/>
      <c r="D477" s="114"/>
      <c r="E477" s="114"/>
      <c r="F477" s="114"/>
      <c r="G477" s="114"/>
      <c r="H477" s="114"/>
      <c r="I477" s="114"/>
      <c r="J477" s="114"/>
      <c r="K477" s="4"/>
      <c r="L477" s="4"/>
      <c r="M477" s="4"/>
      <c r="N477" s="4"/>
      <c r="O477" s="4"/>
      <c r="P477" s="4"/>
      <c r="Q477" s="4"/>
      <c r="R477" s="4"/>
      <c r="S477" s="4"/>
      <c r="T477" s="4"/>
      <c r="U477" s="4"/>
      <c r="V477" s="4"/>
      <c r="W477" s="4"/>
      <c r="X477" s="4"/>
      <c r="Y477" s="4"/>
      <c r="Z477" s="4"/>
      <c r="AA477" s="4"/>
      <c r="AB477" s="4"/>
      <c r="AC477" s="4"/>
      <c r="AD477" s="4"/>
      <c r="AE477" s="4"/>
      <c r="AF477" s="4"/>
      <c r="AG477" s="4"/>
    </row>
    <row r="478">
      <c r="A478" s="4"/>
      <c r="B478" s="4"/>
      <c r="C478" s="4"/>
      <c r="D478" s="114"/>
      <c r="E478" s="114"/>
      <c r="F478" s="114"/>
      <c r="G478" s="114"/>
      <c r="H478" s="114"/>
      <c r="I478" s="114"/>
      <c r="J478" s="114"/>
      <c r="K478" s="4"/>
      <c r="L478" s="4"/>
      <c r="M478" s="4"/>
      <c r="N478" s="4"/>
      <c r="O478" s="4"/>
      <c r="P478" s="4"/>
      <c r="Q478" s="4"/>
      <c r="R478" s="4"/>
      <c r="S478" s="4"/>
      <c r="T478" s="4"/>
      <c r="U478" s="4"/>
      <c r="V478" s="4"/>
      <c r="W478" s="4"/>
      <c r="X478" s="4"/>
      <c r="Y478" s="4"/>
      <c r="Z478" s="4"/>
      <c r="AA478" s="4"/>
      <c r="AB478" s="4"/>
      <c r="AC478" s="4"/>
      <c r="AD478" s="4"/>
      <c r="AE478" s="4"/>
      <c r="AF478" s="4"/>
      <c r="AG478" s="4"/>
    </row>
    <row r="479">
      <c r="A479" s="4"/>
      <c r="B479" s="4"/>
      <c r="C479" s="4"/>
      <c r="D479" s="114"/>
      <c r="E479" s="114"/>
      <c r="F479" s="114"/>
      <c r="G479" s="114"/>
      <c r="H479" s="114"/>
      <c r="I479" s="114"/>
      <c r="J479" s="114"/>
      <c r="K479" s="4"/>
      <c r="L479" s="4"/>
      <c r="M479" s="4"/>
      <c r="N479" s="4"/>
      <c r="O479" s="4"/>
      <c r="P479" s="4"/>
      <c r="Q479" s="4"/>
      <c r="R479" s="4"/>
      <c r="S479" s="4"/>
      <c r="T479" s="4"/>
      <c r="U479" s="4"/>
      <c r="V479" s="4"/>
      <c r="W479" s="4"/>
      <c r="X479" s="4"/>
      <c r="Y479" s="4"/>
      <c r="Z479" s="4"/>
      <c r="AA479" s="4"/>
      <c r="AB479" s="4"/>
      <c r="AC479" s="4"/>
      <c r="AD479" s="4"/>
      <c r="AE479" s="4"/>
      <c r="AF479" s="4"/>
      <c r="AG479" s="4"/>
    </row>
    <row r="480">
      <c r="A480" s="4"/>
      <c r="B480" s="4"/>
      <c r="C480" s="4"/>
      <c r="D480" s="114"/>
      <c r="E480" s="114"/>
      <c r="F480" s="114"/>
      <c r="G480" s="114"/>
      <c r="H480" s="114"/>
      <c r="I480" s="114"/>
      <c r="J480" s="114"/>
      <c r="K480" s="4"/>
      <c r="L480" s="4"/>
      <c r="M480" s="4"/>
      <c r="N480" s="4"/>
      <c r="O480" s="4"/>
      <c r="P480" s="4"/>
      <c r="Q480" s="4"/>
      <c r="R480" s="4"/>
      <c r="S480" s="4"/>
      <c r="T480" s="4"/>
      <c r="U480" s="4"/>
      <c r="V480" s="4"/>
      <c r="W480" s="4"/>
      <c r="X480" s="4"/>
      <c r="Y480" s="4"/>
      <c r="Z480" s="4"/>
      <c r="AA480" s="4"/>
      <c r="AB480" s="4"/>
      <c r="AC480" s="4"/>
      <c r="AD480" s="4"/>
      <c r="AE480" s="4"/>
      <c r="AF480" s="4"/>
      <c r="AG480" s="4"/>
    </row>
    <row r="481">
      <c r="A481" s="4"/>
      <c r="B481" s="4"/>
      <c r="C481" s="4"/>
      <c r="D481" s="114"/>
      <c r="E481" s="114"/>
      <c r="F481" s="114"/>
      <c r="G481" s="114"/>
      <c r="H481" s="114"/>
      <c r="I481" s="114"/>
      <c r="J481" s="114"/>
      <c r="K481" s="4"/>
      <c r="L481" s="4"/>
      <c r="M481" s="4"/>
      <c r="N481" s="4"/>
      <c r="O481" s="4"/>
      <c r="P481" s="4"/>
      <c r="Q481" s="4"/>
      <c r="R481" s="4"/>
      <c r="S481" s="4"/>
      <c r="T481" s="4"/>
      <c r="U481" s="4"/>
      <c r="V481" s="4"/>
      <c r="W481" s="4"/>
      <c r="X481" s="4"/>
      <c r="Y481" s="4"/>
      <c r="Z481" s="4"/>
      <c r="AA481" s="4"/>
      <c r="AB481" s="4"/>
      <c r="AC481" s="4"/>
      <c r="AD481" s="4"/>
      <c r="AE481" s="4"/>
      <c r="AF481" s="4"/>
      <c r="AG481" s="4"/>
    </row>
    <row r="482">
      <c r="A482" s="4"/>
      <c r="B482" s="4"/>
      <c r="C482" s="4"/>
      <c r="D482" s="114"/>
      <c r="E482" s="114"/>
      <c r="F482" s="114"/>
      <c r="G482" s="114"/>
      <c r="H482" s="114"/>
      <c r="I482" s="114"/>
      <c r="J482" s="114"/>
      <c r="K482" s="4"/>
      <c r="L482" s="4"/>
      <c r="M482" s="4"/>
      <c r="N482" s="4"/>
      <c r="O482" s="4"/>
      <c r="P482" s="4"/>
      <c r="Q482" s="4"/>
      <c r="R482" s="4"/>
      <c r="S482" s="4"/>
      <c r="T482" s="4"/>
      <c r="U482" s="4"/>
      <c r="V482" s="4"/>
      <c r="W482" s="4"/>
      <c r="X482" s="4"/>
      <c r="Y482" s="4"/>
      <c r="Z482" s="4"/>
      <c r="AA482" s="4"/>
      <c r="AB482" s="4"/>
      <c r="AC482" s="4"/>
      <c r="AD482" s="4"/>
      <c r="AE482" s="4"/>
      <c r="AF482" s="4"/>
      <c r="AG482" s="4"/>
    </row>
    <row r="483">
      <c r="A483" s="4"/>
      <c r="B483" s="4"/>
      <c r="C483" s="4"/>
      <c r="D483" s="114"/>
      <c r="E483" s="114"/>
      <c r="F483" s="114"/>
      <c r="G483" s="114"/>
      <c r="H483" s="114"/>
      <c r="I483" s="114"/>
      <c r="J483" s="114"/>
      <c r="K483" s="4"/>
      <c r="L483" s="4"/>
      <c r="M483" s="4"/>
      <c r="N483" s="4"/>
      <c r="O483" s="4"/>
      <c r="P483" s="4"/>
      <c r="Q483" s="4"/>
      <c r="R483" s="4"/>
      <c r="S483" s="4"/>
      <c r="T483" s="4"/>
      <c r="U483" s="4"/>
      <c r="V483" s="4"/>
      <c r="W483" s="4"/>
      <c r="X483" s="4"/>
      <c r="Y483" s="4"/>
      <c r="Z483" s="4"/>
      <c r="AA483" s="4"/>
      <c r="AB483" s="4"/>
      <c r="AC483" s="4"/>
      <c r="AD483" s="4"/>
      <c r="AE483" s="4"/>
      <c r="AF483" s="4"/>
      <c r="AG483" s="4"/>
    </row>
    <row r="484">
      <c r="A484" s="4"/>
      <c r="B484" s="4"/>
      <c r="C484" s="4"/>
      <c r="D484" s="114"/>
      <c r="E484" s="114"/>
      <c r="F484" s="114"/>
      <c r="G484" s="114"/>
      <c r="H484" s="114"/>
      <c r="I484" s="114"/>
      <c r="J484" s="114"/>
      <c r="K484" s="4"/>
      <c r="L484" s="4"/>
      <c r="M484" s="4"/>
      <c r="N484" s="4"/>
      <c r="O484" s="4"/>
      <c r="P484" s="4"/>
      <c r="Q484" s="4"/>
      <c r="R484" s="4"/>
      <c r="S484" s="4"/>
      <c r="T484" s="4"/>
      <c r="U484" s="4"/>
      <c r="V484" s="4"/>
      <c r="W484" s="4"/>
      <c r="X484" s="4"/>
      <c r="Y484" s="4"/>
      <c r="Z484" s="4"/>
      <c r="AA484" s="4"/>
      <c r="AB484" s="4"/>
      <c r="AC484" s="4"/>
      <c r="AD484" s="4"/>
      <c r="AE484" s="4"/>
      <c r="AF484" s="4"/>
      <c r="AG484" s="4"/>
    </row>
    <row r="485">
      <c r="A485" s="4"/>
      <c r="B485" s="4"/>
      <c r="C485" s="4"/>
      <c r="D485" s="114"/>
      <c r="E485" s="114"/>
      <c r="F485" s="114"/>
      <c r="G485" s="114"/>
      <c r="H485" s="114"/>
      <c r="I485" s="114"/>
      <c r="J485" s="114"/>
      <c r="K485" s="4"/>
      <c r="L485" s="4"/>
      <c r="M485" s="4"/>
      <c r="N485" s="4"/>
      <c r="O485" s="4"/>
      <c r="P485" s="4"/>
      <c r="Q485" s="4"/>
      <c r="R485" s="4"/>
      <c r="S485" s="4"/>
      <c r="T485" s="4"/>
      <c r="U485" s="4"/>
      <c r="V485" s="4"/>
      <c r="W485" s="4"/>
      <c r="X485" s="4"/>
      <c r="Y485" s="4"/>
      <c r="Z485" s="4"/>
      <c r="AA485" s="4"/>
      <c r="AB485" s="4"/>
      <c r="AC485" s="4"/>
      <c r="AD485" s="4"/>
      <c r="AE485" s="4"/>
      <c r="AF485" s="4"/>
      <c r="AG485" s="4"/>
    </row>
    <row r="486">
      <c r="A486" s="4"/>
      <c r="B486" s="4"/>
      <c r="C486" s="4"/>
      <c r="D486" s="114"/>
      <c r="E486" s="114"/>
      <c r="F486" s="114"/>
      <c r="G486" s="114"/>
      <c r="H486" s="114"/>
      <c r="I486" s="114"/>
      <c r="J486" s="114"/>
      <c r="K486" s="4"/>
      <c r="L486" s="4"/>
      <c r="M486" s="4"/>
      <c r="N486" s="4"/>
      <c r="O486" s="4"/>
      <c r="P486" s="4"/>
      <c r="Q486" s="4"/>
      <c r="R486" s="4"/>
      <c r="S486" s="4"/>
      <c r="T486" s="4"/>
      <c r="U486" s="4"/>
      <c r="V486" s="4"/>
      <c r="W486" s="4"/>
      <c r="X486" s="4"/>
      <c r="Y486" s="4"/>
      <c r="Z486" s="4"/>
      <c r="AA486" s="4"/>
      <c r="AB486" s="4"/>
      <c r="AC486" s="4"/>
      <c r="AD486" s="4"/>
      <c r="AE486" s="4"/>
      <c r="AF486" s="4"/>
      <c r="AG486" s="4"/>
    </row>
    <row r="487">
      <c r="A487" s="4"/>
      <c r="B487" s="4"/>
      <c r="C487" s="4"/>
      <c r="D487" s="114"/>
      <c r="E487" s="114"/>
      <c r="F487" s="114"/>
      <c r="G487" s="114"/>
      <c r="H487" s="114"/>
      <c r="I487" s="114"/>
      <c r="J487" s="114"/>
      <c r="K487" s="4"/>
      <c r="L487" s="4"/>
      <c r="M487" s="4"/>
      <c r="N487" s="4"/>
      <c r="O487" s="4"/>
      <c r="P487" s="4"/>
      <c r="Q487" s="4"/>
      <c r="R487" s="4"/>
      <c r="S487" s="4"/>
      <c r="T487" s="4"/>
      <c r="U487" s="4"/>
      <c r="V487" s="4"/>
      <c r="W487" s="4"/>
      <c r="X487" s="4"/>
      <c r="Y487" s="4"/>
      <c r="Z487" s="4"/>
      <c r="AA487" s="4"/>
      <c r="AB487" s="4"/>
      <c r="AC487" s="4"/>
      <c r="AD487" s="4"/>
      <c r="AE487" s="4"/>
      <c r="AF487" s="4"/>
      <c r="AG487" s="4"/>
    </row>
    <row r="488">
      <c r="A488" s="4"/>
      <c r="B488" s="4"/>
      <c r="C488" s="4"/>
      <c r="D488" s="114"/>
      <c r="E488" s="114"/>
      <c r="F488" s="114"/>
      <c r="G488" s="114"/>
      <c r="H488" s="114"/>
      <c r="I488" s="114"/>
      <c r="J488" s="114"/>
      <c r="K488" s="4"/>
      <c r="L488" s="4"/>
      <c r="M488" s="4"/>
      <c r="N488" s="4"/>
      <c r="O488" s="4"/>
      <c r="P488" s="4"/>
      <c r="Q488" s="4"/>
      <c r="R488" s="4"/>
      <c r="S488" s="4"/>
      <c r="T488" s="4"/>
      <c r="U488" s="4"/>
      <c r="V488" s="4"/>
      <c r="W488" s="4"/>
      <c r="X488" s="4"/>
      <c r="Y488" s="4"/>
      <c r="Z488" s="4"/>
      <c r="AA488" s="4"/>
      <c r="AB488" s="4"/>
      <c r="AC488" s="4"/>
      <c r="AD488" s="4"/>
      <c r="AE488" s="4"/>
      <c r="AF488" s="4"/>
      <c r="AG488" s="4"/>
    </row>
    <row r="489">
      <c r="A489" s="4"/>
      <c r="B489" s="4"/>
      <c r="C489" s="4"/>
      <c r="D489" s="114"/>
      <c r="E489" s="114"/>
      <c r="F489" s="114"/>
      <c r="G489" s="114"/>
      <c r="H489" s="114"/>
      <c r="I489" s="114"/>
      <c r="J489" s="114"/>
      <c r="K489" s="4"/>
      <c r="L489" s="4"/>
      <c r="M489" s="4"/>
      <c r="N489" s="4"/>
      <c r="O489" s="4"/>
      <c r="P489" s="4"/>
      <c r="Q489" s="4"/>
      <c r="R489" s="4"/>
      <c r="S489" s="4"/>
      <c r="T489" s="4"/>
      <c r="U489" s="4"/>
      <c r="V489" s="4"/>
      <c r="W489" s="4"/>
      <c r="X489" s="4"/>
      <c r="Y489" s="4"/>
      <c r="Z489" s="4"/>
      <c r="AA489" s="4"/>
      <c r="AB489" s="4"/>
      <c r="AC489" s="4"/>
      <c r="AD489" s="4"/>
      <c r="AE489" s="4"/>
      <c r="AF489" s="4"/>
      <c r="AG489" s="4"/>
    </row>
    <row r="490">
      <c r="A490" s="4"/>
      <c r="B490" s="4"/>
      <c r="C490" s="4"/>
      <c r="D490" s="114"/>
      <c r="E490" s="114"/>
      <c r="F490" s="114"/>
      <c r="G490" s="114"/>
      <c r="H490" s="114"/>
      <c r="I490" s="114"/>
      <c r="J490" s="114"/>
      <c r="K490" s="4"/>
      <c r="L490" s="4"/>
      <c r="M490" s="4"/>
      <c r="N490" s="4"/>
      <c r="O490" s="4"/>
      <c r="P490" s="4"/>
      <c r="Q490" s="4"/>
      <c r="R490" s="4"/>
      <c r="S490" s="4"/>
      <c r="T490" s="4"/>
      <c r="U490" s="4"/>
      <c r="V490" s="4"/>
      <c r="W490" s="4"/>
      <c r="X490" s="4"/>
      <c r="Y490" s="4"/>
      <c r="Z490" s="4"/>
      <c r="AA490" s="4"/>
      <c r="AB490" s="4"/>
      <c r="AC490" s="4"/>
      <c r="AD490" s="4"/>
      <c r="AE490" s="4"/>
      <c r="AF490" s="4"/>
      <c r="AG490" s="4"/>
    </row>
    <row r="491">
      <c r="A491" s="4"/>
      <c r="B491" s="4"/>
      <c r="C491" s="4"/>
      <c r="D491" s="114"/>
      <c r="E491" s="114"/>
      <c r="F491" s="114"/>
      <c r="G491" s="114"/>
      <c r="H491" s="114"/>
      <c r="I491" s="114"/>
      <c r="J491" s="114"/>
      <c r="K491" s="4"/>
      <c r="L491" s="4"/>
      <c r="M491" s="4"/>
      <c r="N491" s="4"/>
      <c r="O491" s="4"/>
      <c r="P491" s="4"/>
      <c r="Q491" s="4"/>
      <c r="R491" s="4"/>
      <c r="S491" s="4"/>
      <c r="T491" s="4"/>
      <c r="U491" s="4"/>
      <c r="V491" s="4"/>
      <c r="W491" s="4"/>
      <c r="X491" s="4"/>
      <c r="Y491" s="4"/>
      <c r="Z491" s="4"/>
      <c r="AA491" s="4"/>
      <c r="AB491" s="4"/>
      <c r="AC491" s="4"/>
      <c r="AD491" s="4"/>
      <c r="AE491" s="4"/>
      <c r="AF491" s="4"/>
      <c r="AG491" s="4"/>
    </row>
    <row r="492">
      <c r="A492" s="4"/>
      <c r="B492" s="4"/>
      <c r="C492" s="4"/>
      <c r="D492" s="114"/>
      <c r="E492" s="114"/>
      <c r="F492" s="114"/>
      <c r="G492" s="114"/>
      <c r="H492" s="114"/>
      <c r="I492" s="114"/>
      <c r="J492" s="114"/>
      <c r="K492" s="4"/>
      <c r="L492" s="4"/>
      <c r="M492" s="4"/>
      <c r="N492" s="4"/>
      <c r="O492" s="4"/>
      <c r="P492" s="4"/>
      <c r="Q492" s="4"/>
      <c r="R492" s="4"/>
      <c r="S492" s="4"/>
      <c r="T492" s="4"/>
      <c r="U492" s="4"/>
      <c r="V492" s="4"/>
      <c r="W492" s="4"/>
      <c r="X492" s="4"/>
      <c r="Y492" s="4"/>
      <c r="Z492" s="4"/>
      <c r="AA492" s="4"/>
      <c r="AB492" s="4"/>
      <c r="AC492" s="4"/>
      <c r="AD492" s="4"/>
      <c r="AE492" s="4"/>
      <c r="AF492" s="4"/>
      <c r="AG492" s="4"/>
    </row>
    <row r="493">
      <c r="A493" s="4"/>
      <c r="B493" s="4"/>
      <c r="C493" s="4"/>
      <c r="D493" s="114"/>
      <c r="E493" s="114"/>
      <c r="F493" s="114"/>
      <c r="G493" s="114"/>
      <c r="H493" s="114"/>
      <c r="I493" s="114"/>
      <c r="J493" s="114"/>
      <c r="K493" s="4"/>
      <c r="L493" s="4"/>
      <c r="M493" s="4"/>
      <c r="N493" s="4"/>
      <c r="O493" s="4"/>
      <c r="P493" s="4"/>
      <c r="Q493" s="4"/>
      <c r="R493" s="4"/>
      <c r="S493" s="4"/>
      <c r="T493" s="4"/>
      <c r="U493" s="4"/>
      <c r="V493" s="4"/>
      <c r="W493" s="4"/>
      <c r="X493" s="4"/>
      <c r="Y493" s="4"/>
      <c r="Z493" s="4"/>
      <c r="AA493" s="4"/>
      <c r="AB493" s="4"/>
      <c r="AC493" s="4"/>
      <c r="AD493" s="4"/>
      <c r="AE493" s="4"/>
      <c r="AF493" s="4"/>
      <c r="AG493" s="4"/>
    </row>
    <row r="494">
      <c r="A494" s="4"/>
      <c r="B494" s="4"/>
      <c r="C494" s="4"/>
      <c r="D494" s="114"/>
      <c r="E494" s="114"/>
      <c r="F494" s="114"/>
      <c r="G494" s="114"/>
      <c r="H494" s="114"/>
      <c r="I494" s="114"/>
      <c r="J494" s="114"/>
      <c r="K494" s="4"/>
      <c r="L494" s="4"/>
      <c r="M494" s="4"/>
      <c r="N494" s="4"/>
      <c r="O494" s="4"/>
      <c r="P494" s="4"/>
      <c r="Q494" s="4"/>
      <c r="R494" s="4"/>
      <c r="S494" s="4"/>
      <c r="T494" s="4"/>
      <c r="U494" s="4"/>
      <c r="V494" s="4"/>
      <c r="W494" s="4"/>
      <c r="X494" s="4"/>
      <c r="Y494" s="4"/>
      <c r="Z494" s="4"/>
      <c r="AA494" s="4"/>
      <c r="AB494" s="4"/>
      <c r="AC494" s="4"/>
      <c r="AD494" s="4"/>
      <c r="AE494" s="4"/>
      <c r="AF494" s="4"/>
      <c r="AG494" s="4"/>
    </row>
    <row r="495">
      <c r="A495" s="4"/>
      <c r="B495" s="4"/>
      <c r="C495" s="4"/>
      <c r="D495" s="114"/>
      <c r="E495" s="114"/>
      <c r="F495" s="114"/>
      <c r="G495" s="114"/>
      <c r="H495" s="114"/>
      <c r="I495" s="114"/>
      <c r="J495" s="114"/>
      <c r="K495" s="4"/>
      <c r="L495" s="4"/>
      <c r="M495" s="4"/>
      <c r="N495" s="4"/>
      <c r="O495" s="4"/>
      <c r="P495" s="4"/>
      <c r="Q495" s="4"/>
      <c r="R495" s="4"/>
      <c r="S495" s="4"/>
      <c r="T495" s="4"/>
      <c r="U495" s="4"/>
      <c r="V495" s="4"/>
      <c r="W495" s="4"/>
      <c r="X495" s="4"/>
      <c r="Y495" s="4"/>
      <c r="Z495" s="4"/>
      <c r="AA495" s="4"/>
      <c r="AB495" s="4"/>
      <c r="AC495" s="4"/>
      <c r="AD495" s="4"/>
      <c r="AE495" s="4"/>
      <c r="AF495" s="4"/>
      <c r="AG495" s="4"/>
    </row>
    <row r="496">
      <c r="A496" s="4"/>
      <c r="B496" s="4"/>
      <c r="C496" s="4"/>
      <c r="D496" s="114"/>
      <c r="E496" s="114"/>
      <c r="F496" s="114"/>
      <c r="G496" s="114"/>
      <c r="H496" s="114"/>
      <c r="I496" s="114"/>
      <c r="J496" s="114"/>
      <c r="K496" s="4"/>
      <c r="L496" s="4"/>
      <c r="M496" s="4"/>
      <c r="N496" s="4"/>
      <c r="O496" s="4"/>
      <c r="P496" s="4"/>
      <c r="Q496" s="4"/>
      <c r="R496" s="4"/>
      <c r="S496" s="4"/>
      <c r="T496" s="4"/>
      <c r="U496" s="4"/>
      <c r="V496" s="4"/>
      <c r="W496" s="4"/>
      <c r="X496" s="4"/>
      <c r="Y496" s="4"/>
      <c r="Z496" s="4"/>
      <c r="AA496" s="4"/>
      <c r="AB496" s="4"/>
      <c r="AC496" s="4"/>
      <c r="AD496" s="4"/>
      <c r="AE496" s="4"/>
      <c r="AF496" s="4"/>
      <c r="AG496" s="4"/>
    </row>
    <row r="497">
      <c r="A497" s="4"/>
      <c r="B497" s="4"/>
      <c r="C497" s="4"/>
      <c r="D497" s="114"/>
      <c r="E497" s="114"/>
      <c r="F497" s="114"/>
      <c r="G497" s="114"/>
      <c r="H497" s="114"/>
      <c r="I497" s="114"/>
      <c r="J497" s="114"/>
      <c r="K497" s="4"/>
      <c r="L497" s="4"/>
      <c r="M497" s="4"/>
      <c r="N497" s="4"/>
      <c r="O497" s="4"/>
      <c r="P497" s="4"/>
      <c r="Q497" s="4"/>
      <c r="R497" s="4"/>
      <c r="S497" s="4"/>
      <c r="T497" s="4"/>
      <c r="U497" s="4"/>
      <c r="V497" s="4"/>
      <c r="W497" s="4"/>
      <c r="X497" s="4"/>
      <c r="Y497" s="4"/>
      <c r="Z497" s="4"/>
      <c r="AA497" s="4"/>
      <c r="AB497" s="4"/>
      <c r="AC497" s="4"/>
      <c r="AD497" s="4"/>
      <c r="AE497" s="4"/>
      <c r="AF497" s="4"/>
      <c r="AG497" s="4"/>
    </row>
    <row r="498">
      <c r="A498" s="4"/>
      <c r="B498" s="4"/>
      <c r="C498" s="4"/>
      <c r="D498" s="114"/>
      <c r="E498" s="114"/>
      <c r="F498" s="114"/>
      <c r="G498" s="114"/>
      <c r="H498" s="114"/>
      <c r="I498" s="114"/>
      <c r="J498" s="114"/>
      <c r="K498" s="4"/>
      <c r="L498" s="4"/>
      <c r="M498" s="4"/>
      <c r="N498" s="4"/>
      <c r="O498" s="4"/>
      <c r="P498" s="4"/>
      <c r="Q498" s="4"/>
      <c r="R498" s="4"/>
      <c r="S498" s="4"/>
      <c r="T498" s="4"/>
      <c r="U498" s="4"/>
      <c r="V498" s="4"/>
      <c r="W498" s="4"/>
      <c r="X498" s="4"/>
      <c r="Y498" s="4"/>
      <c r="Z498" s="4"/>
      <c r="AA498" s="4"/>
      <c r="AB498" s="4"/>
      <c r="AC498" s="4"/>
      <c r="AD498" s="4"/>
      <c r="AE498" s="4"/>
      <c r="AF498" s="4"/>
      <c r="AG498" s="4"/>
    </row>
    <row r="499">
      <c r="A499" s="4"/>
      <c r="B499" s="4"/>
      <c r="C499" s="4"/>
      <c r="D499" s="114"/>
      <c r="E499" s="114"/>
      <c r="F499" s="114"/>
      <c r="G499" s="114"/>
      <c r="H499" s="114"/>
      <c r="I499" s="114"/>
      <c r="J499" s="114"/>
      <c r="K499" s="4"/>
      <c r="L499" s="4"/>
      <c r="M499" s="4"/>
      <c r="N499" s="4"/>
      <c r="O499" s="4"/>
      <c r="P499" s="4"/>
      <c r="Q499" s="4"/>
      <c r="R499" s="4"/>
      <c r="S499" s="4"/>
      <c r="T499" s="4"/>
      <c r="U499" s="4"/>
      <c r="V499" s="4"/>
      <c r="W499" s="4"/>
      <c r="X499" s="4"/>
      <c r="Y499" s="4"/>
      <c r="Z499" s="4"/>
      <c r="AA499" s="4"/>
      <c r="AB499" s="4"/>
      <c r="AC499" s="4"/>
      <c r="AD499" s="4"/>
      <c r="AE499" s="4"/>
      <c r="AF499" s="4"/>
      <c r="AG499" s="4"/>
    </row>
    <row r="500">
      <c r="A500" s="4"/>
      <c r="B500" s="4"/>
      <c r="C500" s="4"/>
      <c r="D500" s="114"/>
      <c r="E500" s="114"/>
      <c r="F500" s="114"/>
      <c r="G500" s="114"/>
      <c r="H500" s="114"/>
      <c r="I500" s="114"/>
      <c r="J500" s="114"/>
      <c r="K500" s="4"/>
      <c r="L500" s="4"/>
      <c r="M500" s="4"/>
      <c r="N500" s="4"/>
      <c r="O500" s="4"/>
      <c r="P500" s="4"/>
      <c r="Q500" s="4"/>
      <c r="R500" s="4"/>
      <c r="S500" s="4"/>
      <c r="T500" s="4"/>
      <c r="U500" s="4"/>
      <c r="V500" s="4"/>
      <c r="W500" s="4"/>
      <c r="X500" s="4"/>
      <c r="Y500" s="4"/>
      <c r="Z500" s="4"/>
      <c r="AA500" s="4"/>
      <c r="AB500" s="4"/>
      <c r="AC500" s="4"/>
      <c r="AD500" s="4"/>
      <c r="AE500" s="4"/>
      <c r="AF500" s="4"/>
      <c r="AG500" s="4"/>
    </row>
    <row r="501">
      <c r="A501" s="4"/>
      <c r="B501" s="4"/>
      <c r="C501" s="4"/>
      <c r="D501" s="114"/>
      <c r="E501" s="114"/>
      <c r="F501" s="114"/>
      <c r="G501" s="114"/>
      <c r="H501" s="114"/>
      <c r="I501" s="114"/>
      <c r="J501" s="114"/>
      <c r="K501" s="4"/>
      <c r="L501" s="4"/>
      <c r="M501" s="4"/>
      <c r="N501" s="4"/>
      <c r="O501" s="4"/>
      <c r="P501" s="4"/>
      <c r="Q501" s="4"/>
      <c r="R501" s="4"/>
      <c r="S501" s="4"/>
      <c r="T501" s="4"/>
      <c r="U501" s="4"/>
      <c r="V501" s="4"/>
      <c r="W501" s="4"/>
      <c r="X501" s="4"/>
      <c r="Y501" s="4"/>
      <c r="Z501" s="4"/>
      <c r="AA501" s="4"/>
      <c r="AB501" s="4"/>
      <c r="AC501" s="4"/>
      <c r="AD501" s="4"/>
      <c r="AE501" s="4"/>
      <c r="AF501" s="4"/>
      <c r="AG501" s="4"/>
    </row>
    <row r="502">
      <c r="A502" s="4"/>
      <c r="B502" s="4"/>
      <c r="C502" s="4"/>
      <c r="D502" s="114"/>
      <c r="E502" s="114"/>
      <c r="F502" s="114"/>
      <c r="G502" s="114"/>
      <c r="H502" s="114"/>
      <c r="I502" s="114"/>
      <c r="J502" s="114"/>
      <c r="K502" s="4"/>
      <c r="L502" s="4"/>
      <c r="M502" s="4"/>
      <c r="N502" s="4"/>
      <c r="O502" s="4"/>
      <c r="P502" s="4"/>
      <c r="Q502" s="4"/>
      <c r="R502" s="4"/>
      <c r="S502" s="4"/>
      <c r="T502" s="4"/>
      <c r="U502" s="4"/>
      <c r="V502" s="4"/>
      <c r="W502" s="4"/>
      <c r="X502" s="4"/>
      <c r="Y502" s="4"/>
      <c r="Z502" s="4"/>
      <c r="AA502" s="4"/>
      <c r="AB502" s="4"/>
      <c r="AC502" s="4"/>
      <c r="AD502" s="4"/>
      <c r="AE502" s="4"/>
      <c r="AF502" s="4"/>
      <c r="AG502" s="4"/>
    </row>
    <row r="503">
      <c r="A503" s="4"/>
      <c r="B503" s="4"/>
      <c r="C503" s="4"/>
      <c r="D503" s="114"/>
      <c r="E503" s="114"/>
      <c r="F503" s="114"/>
      <c r="G503" s="114"/>
      <c r="H503" s="114"/>
      <c r="I503" s="114"/>
      <c r="J503" s="114"/>
      <c r="K503" s="4"/>
      <c r="L503" s="4"/>
      <c r="M503" s="4"/>
      <c r="N503" s="4"/>
      <c r="O503" s="4"/>
      <c r="P503" s="4"/>
      <c r="Q503" s="4"/>
      <c r="R503" s="4"/>
      <c r="S503" s="4"/>
      <c r="T503" s="4"/>
      <c r="U503" s="4"/>
      <c r="V503" s="4"/>
      <c r="W503" s="4"/>
      <c r="X503" s="4"/>
      <c r="Y503" s="4"/>
      <c r="Z503" s="4"/>
      <c r="AA503" s="4"/>
      <c r="AB503" s="4"/>
      <c r="AC503" s="4"/>
      <c r="AD503" s="4"/>
      <c r="AE503" s="4"/>
      <c r="AF503" s="4"/>
      <c r="AG503" s="4"/>
    </row>
    <row r="504">
      <c r="A504" s="4"/>
      <c r="B504" s="4"/>
      <c r="C504" s="4"/>
      <c r="D504" s="114"/>
      <c r="E504" s="114"/>
      <c r="F504" s="114"/>
      <c r="G504" s="114"/>
      <c r="H504" s="114"/>
      <c r="I504" s="114"/>
      <c r="J504" s="114"/>
      <c r="K504" s="4"/>
      <c r="L504" s="4"/>
      <c r="M504" s="4"/>
      <c r="N504" s="4"/>
      <c r="O504" s="4"/>
      <c r="P504" s="4"/>
      <c r="Q504" s="4"/>
      <c r="R504" s="4"/>
      <c r="S504" s="4"/>
      <c r="T504" s="4"/>
      <c r="U504" s="4"/>
      <c r="V504" s="4"/>
      <c r="W504" s="4"/>
      <c r="X504" s="4"/>
      <c r="Y504" s="4"/>
      <c r="Z504" s="4"/>
      <c r="AA504" s="4"/>
      <c r="AB504" s="4"/>
      <c r="AC504" s="4"/>
      <c r="AD504" s="4"/>
      <c r="AE504" s="4"/>
      <c r="AF504" s="4"/>
      <c r="AG504" s="4"/>
    </row>
    <row r="505">
      <c r="A505" s="4"/>
      <c r="B505" s="4"/>
      <c r="C505" s="4"/>
      <c r="D505" s="114"/>
      <c r="E505" s="114"/>
      <c r="F505" s="114"/>
      <c r="G505" s="114"/>
      <c r="H505" s="114"/>
      <c r="I505" s="114"/>
      <c r="J505" s="114"/>
      <c r="K505" s="4"/>
      <c r="L505" s="4"/>
      <c r="M505" s="4"/>
      <c r="N505" s="4"/>
      <c r="O505" s="4"/>
      <c r="P505" s="4"/>
      <c r="Q505" s="4"/>
      <c r="R505" s="4"/>
      <c r="S505" s="4"/>
      <c r="T505" s="4"/>
      <c r="U505" s="4"/>
      <c r="V505" s="4"/>
      <c r="W505" s="4"/>
      <c r="X505" s="4"/>
      <c r="Y505" s="4"/>
      <c r="Z505" s="4"/>
      <c r="AA505" s="4"/>
      <c r="AB505" s="4"/>
      <c r="AC505" s="4"/>
      <c r="AD505" s="4"/>
      <c r="AE505" s="4"/>
      <c r="AF505" s="4"/>
      <c r="AG505" s="4"/>
    </row>
    <row r="506">
      <c r="A506" s="4"/>
      <c r="B506" s="4"/>
      <c r="C506" s="4"/>
      <c r="D506" s="114"/>
      <c r="E506" s="114"/>
      <c r="F506" s="114"/>
      <c r="G506" s="114"/>
      <c r="H506" s="114"/>
      <c r="I506" s="114"/>
      <c r="J506" s="114"/>
      <c r="K506" s="4"/>
      <c r="L506" s="4"/>
      <c r="M506" s="4"/>
      <c r="N506" s="4"/>
      <c r="O506" s="4"/>
      <c r="P506" s="4"/>
      <c r="Q506" s="4"/>
      <c r="R506" s="4"/>
      <c r="S506" s="4"/>
      <c r="T506" s="4"/>
      <c r="U506" s="4"/>
      <c r="V506" s="4"/>
      <c r="W506" s="4"/>
      <c r="X506" s="4"/>
      <c r="Y506" s="4"/>
      <c r="Z506" s="4"/>
      <c r="AA506" s="4"/>
      <c r="AB506" s="4"/>
      <c r="AC506" s="4"/>
      <c r="AD506" s="4"/>
      <c r="AE506" s="4"/>
      <c r="AF506" s="4"/>
      <c r="AG506" s="4"/>
    </row>
    <row r="507">
      <c r="A507" s="4"/>
      <c r="B507" s="4"/>
      <c r="C507" s="4"/>
      <c r="D507" s="114"/>
      <c r="E507" s="114"/>
      <c r="F507" s="114"/>
      <c r="G507" s="114"/>
      <c r="H507" s="114"/>
      <c r="I507" s="114"/>
      <c r="J507" s="114"/>
      <c r="K507" s="4"/>
      <c r="L507" s="4"/>
      <c r="M507" s="4"/>
      <c r="N507" s="4"/>
      <c r="O507" s="4"/>
      <c r="P507" s="4"/>
      <c r="Q507" s="4"/>
      <c r="R507" s="4"/>
      <c r="S507" s="4"/>
      <c r="T507" s="4"/>
      <c r="U507" s="4"/>
      <c r="V507" s="4"/>
      <c r="W507" s="4"/>
      <c r="X507" s="4"/>
      <c r="Y507" s="4"/>
      <c r="Z507" s="4"/>
      <c r="AA507" s="4"/>
      <c r="AB507" s="4"/>
      <c r="AC507" s="4"/>
      <c r="AD507" s="4"/>
      <c r="AE507" s="4"/>
      <c r="AF507" s="4"/>
      <c r="AG507" s="4"/>
    </row>
    <row r="508">
      <c r="A508" s="4"/>
      <c r="B508" s="4"/>
      <c r="C508" s="4"/>
      <c r="D508" s="114"/>
      <c r="E508" s="114"/>
      <c r="F508" s="114"/>
      <c r="G508" s="114"/>
      <c r="H508" s="114"/>
      <c r="I508" s="114"/>
      <c r="J508" s="114"/>
      <c r="K508" s="4"/>
      <c r="L508" s="4"/>
      <c r="M508" s="4"/>
      <c r="N508" s="4"/>
      <c r="O508" s="4"/>
      <c r="P508" s="4"/>
      <c r="Q508" s="4"/>
      <c r="R508" s="4"/>
      <c r="S508" s="4"/>
      <c r="T508" s="4"/>
      <c r="U508" s="4"/>
      <c r="V508" s="4"/>
      <c r="W508" s="4"/>
      <c r="X508" s="4"/>
      <c r="Y508" s="4"/>
      <c r="Z508" s="4"/>
      <c r="AA508" s="4"/>
      <c r="AB508" s="4"/>
      <c r="AC508" s="4"/>
      <c r="AD508" s="4"/>
      <c r="AE508" s="4"/>
      <c r="AF508" s="4"/>
      <c r="AG508" s="4"/>
    </row>
    <row r="509">
      <c r="A509" s="4"/>
      <c r="B509" s="4"/>
      <c r="C509" s="4"/>
      <c r="D509" s="114"/>
      <c r="E509" s="114"/>
      <c r="F509" s="114"/>
      <c r="G509" s="114"/>
      <c r="H509" s="114"/>
      <c r="I509" s="114"/>
      <c r="J509" s="114"/>
      <c r="K509" s="4"/>
      <c r="L509" s="4"/>
      <c r="M509" s="4"/>
      <c r="N509" s="4"/>
      <c r="O509" s="4"/>
      <c r="P509" s="4"/>
      <c r="Q509" s="4"/>
      <c r="R509" s="4"/>
      <c r="S509" s="4"/>
      <c r="T509" s="4"/>
      <c r="U509" s="4"/>
      <c r="V509" s="4"/>
      <c r="W509" s="4"/>
      <c r="X509" s="4"/>
      <c r="Y509" s="4"/>
      <c r="Z509" s="4"/>
      <c r="AA509" s="4"/>
      <c r="AB509" s="4"/>
      <c r="AC509" s="4"/>
      <c r="AD509" s="4"/>
      <c r="AE509" s="4"/>
      <c r="AF509" s="4"/>
      <c r="AG509" s="4"/>
    </row>
    <row r="510">
      <c r="A510" s="4"/>
      <c r="B510" s="4"/>
      <c r="C510" s="4"/>
      <c r="D510" s="114"/>
      <c r="E510" s="114"/>
      <c r="F510" s="114"/>
      <c r="G510" s="114"/>
      <c r="H510" s="114"/>
      <c r="I510" s="114"/>
      <c r="J510" s="114"/>
      <c r="K510" s="4"/>
      <c r="L510" s="4"/>
      <c r="M510" s="4"/>
      <c r="N510" s="4"/>
      <c r="O510" s="4"/>
      <c r="P510" s="4"/>
      <c r="Q510" s="4"/>
      <c r="R510" s="4"/>
      <c r="S510" s="4"/>
      <c r="T510" s="4"/>
      <c r="U510" s="4"/>
      <c r="V510" s="4"/>
      <c r="W510" s="4"/>
      <c r="X510" s="4"/>
      <c r="Y510" s="4"/>
      <c r="Z510" s="4"/>
      <c r="AA510" s="4"/>
      <c r="AB510" s="4"/>
      <c r="AC510" s="4"/>
      <c r="AD510" s="4"/>
      <c r="AE510" s="4"/>
      <c r="AF510" s="4"/>
      <c r="AG510" s="4"/>
    </row>
    <row r="511">
      <c r="A511" s="4"/>
      <c r="B511" s="4"/>
      <c r="C511" s="4"/>
      <c r="D511" s="114"/>
      <c r="E511" s="114"/>
      <c r="F511" s="114"/>
      <c r="G511" s="114"/>
      <c r="H511" s="114"/>
      <c r="I511" s="114"/>
      <c r="J511" s="114"/>
      <c r="K511" s="4"/>
      <c r="L511" s="4"/>
      <c r="M511" s="4"/>
      <c r="N511" s="4"/>
      <c r="O511" s="4"/>
      <c r="P511" s="4"/>
      <c r="Q511" s="4"/>
      <c r="R511" s="4"/>
      <c r="S511" s="4"/>
      <c r="T511" s="4"/>
      <c r="U511" s="4"/>
      <c r="V511" s="4"/>
      <c r="W511" s="4"/>
      <c r="X511" s="4"/>
      <c r="Y511" s="4"/>
      <c r="Z511" s="4"/>
      <c r="AA511" s="4"/>
      <c r="AB511" s="4"/>
      <c r="AC511" s="4"/>
      <c r="AD511" s="4"/>
      <c r="AE511" s="4"/>
      <c r="AF511" s="4"/>
      <c r="AG511" s="4"/>
    </row>
    <row r="512">
      <c r="A512" s="4"/>
      <c r="B512" s="4"/>
      <c r="C512" s="4"/>
      <c r="D512" s="114"/>
      <c r="E512" s="114"/>
      <c r="F512" s="114"/>
      <c r="G512" s="114"/>
      <c r="H512" s="114"/>
      <c r="I512" s="114"/>
      <c r="J512" s="114"/>
      <c r="K512" s="4"/>
      <c r="L512" s="4"/>
      <c r="M512" s="4"/>
      <c r="N512" s="4"/>
      <c r="O512" s="4"/>
      <c r="P512" s="4"/>
      <c r="Q512" s="4"/>
      <c r="R512" s="4"/>
      <c r="S512" s="4"/>
      <c r="T512" s="4"/>
      <c r="U512" s="4"/>
      <c r="V512" s="4"/>
      <c r="W512" s="4"/>
      <c r="X512" s="4"/>
      <c r="Y512" s="4"/>
      <c r="Z512" s="4"/>
      <c r="AA512" s="4"/>
      <c r="AB512" s="4"/>
      <c r="AC512" s="4"/>
      <c r="AD512" s="4"/>
      <c r="AE512" s="4"/>
      <c r="AF512" s="4"/>
      <c r="AG512" s="4"/>
    </row>
    <row r="513">
      <c r="A513" s="4"/>
      <c r="B513" s="4"/>
      <c r="C513" s="4"/>
      <c r="D513" s="114"/>
      <c r="E513" s="114"/>
      <c r="F513" s="114"/>
      <c r="G513" s="114"/>
      <c r="H513" s="114"/>
      <c r="I513" s="114"/>
      <c r="J513" s="114"/>
      <c r="K513" s="4"/>
      <c r="L513" s="4"/>
      <c r="M513" s="4"/>
      <c r="N513" s="4"/>
      <c r="O513" s="4"/>
      <c r="P513" s="4"/>
      <c r="Q513" s="4"/>
      <c r="R513" s="4"/>
      <c r="S513" s="4"/>
      <c r="T513" s="4"/>
      <c r="U513" s="4"/>
      <c r="V513" s="4"/>
      <c r="W513" s="4"/>
      <c r="X513" s="4"/>
      <c r="Y513" s="4"/>
      <c r="Z513" s="4"/>
      <c r="AA513" s="4"/>
      <c r="AB513" s="4"/>
      <c r="AC513" s="4"/>
      <c r="AD513" s="4"/>
      <c r="AE513" s="4"/>
      <c r="AF513" s="4"/>
      <c r="AG513" s="4"/>
    </row>
    <row r="514">
      <c r="A514" s="4"/>
      <c r="B514" s="4"/>
      <c r="C514" s="4"/>
      <c r="D514" s="114"/>
      <c r="E514" s="114"/>
      <c r="F514" s="114"/>
      <c r="G514" s="114"/>
      <c r="H514" s="114"/>
      <c r="I514" s="114"/>
      <c r="J514" s="114"/>
      <c r="K514" s="4"/>
      <c r="L514" s="4"/>
      <c r="M514" s="4"/>
      <c r="N514" s="4"/>
      <c r="O514" s="4"/>
      <c r="P514" s="4"/>
      <c r="Q514" s="4"/>
      <c r="R514" s="4"/>
      <c r="S514" s="4"/>
      <c r="T514" s="4"/>
      <c r="U514" s="4"/>
      <c r="V514" s="4"/>
      <c r="W514" s="4"/>
      <c r="X514" s="4"/>
      <c r="Y514" s="4"/>
      <c r="Z514" s="4"/>
      <c r="AA514" s="4"/>
      <c r="AB514" s="4"/>
      <c r="AC514" s="4"/>
      <c r="AD514" s="4"/>
      <c r="AE514" s="4"/>
      <c r="AF514" s="4"/>
      <c r="AG514" s="4"/>
    </row>
    <row r="515">
      <c r="A515" s="4"/>
      <c r="B515" s="4"/>
      <c r="C515" s="4"/>
      <c r="D515" s="114"/>
      <c r="E515" s="114"/>
      <c r="F515" s="114"/>
      <c r="G515" s="114"/>
      <c r="H515" s="114"/>
      <c r="I515" s="114"/>
      <c r="J515" s="114"/>
      <c r="K515" s="4"/>
      <c r="L515" s="4"/>
      <c r="M515" s="4"/>
      <c r="N515" s="4"/>
      <c r="O515" s="4"/>
      <c r="P515" s="4"/>
      <c r="Q515" s="4"/>
      <c r="R515" s="4"/>
      <c r="S515" s="4"/>
      <c r="T515" s="4"/>
      <c r="U515" s="4"/>
      <c r="V515" s="4"/>
      <c r="W515" s="4"/>
      <c r="X515" s="4"/>
      <c r="Y515" s="4"/>
      <c r="Z515" s="4"/>
      <c r="AA515" s="4"/>
      <c r="AB515" s="4"/>
      <c r="AC515" s="4"/>
      <c r="AD515" s="4"/>
      <c r="AE515" s="4"/>
      <c r="AF515" s="4"/>
      <c r="AG515" s="4"/>
    </row>
    <row r="516">
      <c r="A516" s="4"/>
      <c r="B516" s="4"/>
      <c r="C516" s="4"/>
      <c r="D516" s="114"/>
      <c r="E516" s="114"/>
      <c r="F516" s="114"/>
      <c r="G516" s="114"/>
      <c r="H516" s="114"/>
      <c r="I516" s="114"/>
      <c r="J516" s="114"/>
      <c r="K516" s="4"/>
      <c r="L516" s="4"/>
      <c r="M516" s="4"/>
      <c r="N516" s="4"/>
      <c r="O516" s="4"/>
      <c r="P516" s="4"/>
      <c r="Q516" s="4"/>
      <c r="R516" s="4"/>
      <c r="S516" s="4"/>
      <c r="T516" s="4"/>
      <c r="U516" s="4"/>
      <c r="V516" s="4"/>
      <c r="W516" s="4"/>
      <c r="X516" s="4"/>
      <c r="Y516" s="4"/>
      <c r="Z516" s="4"/>
      <c r="AA516" s="4"/>
      <c r="AB516" s="4"/>
      <c r="AC516" s="4"/>
      <c r="AD516" s="4"/>
      <c r="AE516" s="4"/>
      <c r="AF516" s="4"/>
      <c r="AG516" s="4"/>
    </row>
    <row r="517">
      <c r="A517" s="4"/>
      <c r="B517" s="4"/>
      <c r="C517" s="4"/>
      <c r="D517" s="114"/>
      <c r="E517" s="114"/>
      <c r="F517" s="114"/>
      <c r="G517" s="114"/>
      <c r="H517" s="114"/>
      <c r="I517" s="114"/>
      <c r="J517" s="114"/>
      <c r="K517" s="4"/>
      <c r="L517" s="4"/>
      <c r="M517" s="4"/>
      <c r="N517" s="4"/>
      <c r="O517" s="4"/>
      <c r="P517" s="4"/>
      <c r="Q517" s="4"/>
      <c r="R517" s="4"/>
      <c r="S517" s="4"/>
      <c r="T517" s="4"/>
      <c r="U517" s="4"/>
      <c r="V517" s="4"/>
      <c r="W517" s="4"/>
      <c r="X517" s="4"/>
      <c r="Y517" s="4"/>
      <c r="Z517" s="4"/>
      <c r="AA517" s="4"/>
      <c r="AB517" s="4"/>
      <c r="AC517" s="4"/>
      <c r="AD517" s="4"/>
      <c r="AE517" s="4"/>
      <c r="AF517" s="4"/>
      <c r="AG517" s="4"/>
    </row>
    <row r="518">
      <c r="A518" s="4"/>
      <c r="B518" s="4"/>
      <c r="C518" s="4"/>
      <c r="D518" s="114"/>
      <c r="E518" s="114"/>
      <c r="F518" s="114"/>
      <c r="G518" s="114"/>
      <c r="H518" s="114"/>
      <c r="I518" s="114"/>
      <c r="J518" s="114"/>
      <c r="K518" s="4"/>
      <c r="L518" s="4"/>
      <c r="M518" s="4"/>
      <c r="N518" s="4"/>
      <c r="O518" s="4"/>
      <c r="P518" s="4"/>
      <c r="Q518" s="4"/>
      <c r="R518" s="4"/>
      <c r="S518" s="4"/>
      <c r="T518" s="4"/>
      <c r="U518" s="4"/>
      <c r="V518" s="4"/>
      <c r="W518" s="4"/>
      <c r="X518" s="4"/>
      <c r="Y518" s="4"/>
      <c r="Z518" s="4"/>
      <c r="AA518" s="4"/>
      <c r="AB518" s="4"/>
      <c r="AC518" s="4"/>
      <c r="AD518" s="4"/>
      <c r="AE518" s="4"/>
      <c r="AF518" s="4"/>
      <c r="AG518" s="4"/>
    </row>
    <row r="519">
      <c r="A519" s="4"/>
      <c r="B519" s="4"/>
      <c r="C519" s="4"/>
      <c r="D519" s="114"/>
      <c r="E519" s="114"/>
      <c r="F519" s="114"/>
      <c r="G519" s="114"/>
      <c r="H519" s="114"/>
      <c r="I519" s="114"/>
      <c r="J519" s="114"/>
      <c r="K519" s="4"/>
      <c r="L519" s="4"/>
      <c r="M519" s="4"/>
      <c r="N519" s="4"/>
      <c r="O519" s="4"/>
      <c r="P519" s="4"/>
      <c r="Q519" s="4"/>
      <c r="R519" s="4"/>
      <c r="S519" s="4"/>
      <c r="T519" s="4"/>
      <c r="U519" s="4"/>
      <c r="V519" s="4"/>
      <c r="W519" s="4"/>
      <c r="X519" s="4"/>
      <c r="Y519" s="4"/>
      <c r="Z519" s="4"/>
      <c r="AA519" s="4"/>
      <c r="AB519" s="4"/>
      <c r="AC519" s="4"/>
      <c r="AD519" s="4"/>
      <c r="AE519" s="4"/>
      <c r="AF519" s="4"/>
      <c r="AG519" s="4"/>
    </row>
    <row r="520">
      <c r="A520" s="4"/>
      <c r="B520" s="4"/>
      <c r="C520" s="4"/>
      <c r="D520" s="114"/>
      <c r="E520" s="114"/>
      <c r="F520" s="114"/>
      <c r="G520" s="114"/>
      <c r="H520" s="114"/>
      <c r="I520" s="114"/>
      <c r="J520" s="114"/>
      <c r="K520" s="4"/>
      <c r="L520" s="4"/>
      <c r="M520" s="4"/>
      <c r="N520" s="4"/>
      <c r="O520" s="4"/>
      <c r="P520" s="4"/>
      <c r="Q520" s="4"/>
      <c r="R520" s="4"/>
      <c r="S520" s="4"/>
      <c r="T520" s="4"/>
      <c r="U520" s="4"/>
      <c r="V520" s="4"/>
      <c r="W520" s="4"/>
      <c r="X520" s="4"/>
      <c r="Y520" s="4"/>
      <c r="Z520" s="4"/>
      <c r="AA520" s="4"/>
      <c r="AB520" s="4"/>
      <c r="AC520" s="4"/>
      <c r="AD520" s="4"/>
      <c r="AE520" s="4"/>
      <c r="AF520" s="4"/>
      <c r="AG520" s="4"/>
    </row>
    <row r="521">
      <c r="A521" s="4"/>
      <c r="B521" s="4"/>
      <c r="C521" s="4"/>
      <c r="D521" s="114"/>
      <c r="E521" s="114"/>
      <c r="F521" s="114"/>
      <c r="G521" s="114"/>
      <c r="H521" s="114"/>
      <c r="I521" s="114"/>
      <c r="J521" s="114"/>
      <c r="K521" s="4"/>
      <c r="L521" s="4"/>
      <c r="M521" s="4"/>
      <c r="N521" s="4"/>
      <c r="O521" s="4"/>
      <c r="P521" s="4"/>
      <c r="Q521" s="4"/>
      <c r="R521" s="4"/>
      <c r="S521" s="4"/>
      <c r="T521" s="4"/>
      <c r="U521" s="4"/>
      <c r="V521" s="4"/>
      <c r="W521" s="4"/>
      <c r="X521" s="4"/>
      <c r="Y521" s="4"/>
      <c r="Z521" s="4"/>
      <c r="AA521" s="4"/>
      <c r="AB521" s="4"/>
      <c r="AC521" s="4"/>
      <c r="AD521" s="4"/>
      <c r="AE521" s="4"/>
      <c r="AF521" s="4"/>
      <c r="AG521" s="4"/>
    </row>
    <row r="522">
      <c r="A522" s="4"/>
      <c r="B522" s="4"/>
      <c r="C522" s="4"/>
      <c r="D522" s="114"/>
      <c r="E522" s="114"/>
      <c r="F522" s="114"/>
      <c r="G522" s="114"/>
      <c r="H522" s="114"/>
      <c r="I522" s="114"/>
      <c r="J522" s="114"/>
      <c r="K522" s="4"/>
      <c r="L522" s="4"/>
      <c r="M522" s="4"/>
      <c r="N522" s="4"/>
      <c r="O522" s="4"/>
      <c r="P522" s="4"/>
      <c r="Q522" s="4"/>
      <c r="R522" s="4"/>
      <c r="S522" s="4"/>
      <c r="T522" s="4"/>
      <c r="U522" s="4"/>
      <c r="V522" s="4"/>
      <c r="W522" s="4"/>
      <c r="X522" s="4"/>
      <c r="Y522" s="4"/>
      <c r="Z522" s="4"/>
      <c r="AA522" s="4"/>
      <c r="AB522" s="4"/>
      <c r="AC522" s="4"/>
      <c r="AD522" s="4"/>
      <c r="AE522" s="4"/>
      <c r="AF522" s="4"/>
      <c r="AG522" s="4"/>
    </row>
    <row r="523">
      <c r="A523" s="4"/>
      <c r="B523" s="4"/>
      <c r="C523" s="4"/>
      <c r="D523" s="114"/>
      <c r="E523" s="114"/>
      <c r="F523" s="114"/>
      <c r="G523" s="114"/>
      <c r="H523" s="114"/>
      <c r="I523" s="114"/>
      <c r="J523" s="114"/>
      <c r="K523" s="4"/>
      <c r="L523" s="4"/>
      <c r="M523" s="4"/>
      <c r="N523" s="4"/>
      <c r="O523" s="4"/>
      <c r="P523" s="4"/>
      <c r="Q523" s="4"/>
      <c r="R523" s="4"/>
      <c r="S523" s="4"/>
      <c r="T523" s="4"/>
      <c r="U523" s="4"/>
      <c r="V523" s="4"/>
      <c r="W523" s="4"/>
      <c r="X523" s="4"/>
      <c r="Y523" s="4"/>
      <c r="Z523" s="4"/>
      <c r="AA523" s="4"/>
      <c r="AB523" s="4"/>
      <c r="AC523" s="4"/>
      <c r="AD523" s="4"/>
      <c r="AE523" s="4"/>
      <c r="AF523" s="4"/>
      <c r="AG523" s="4"/>
    </row>
    <row r="524">
      <c r="A524" s="4"/>
      <c r="B524" s="4"/>
      <c r="C524" s="4"/>
      <c r="D524" s="114"/>
      <c r="E524" s="114"/>
      <c r="F524" s="114"/>
      <c r="G524" s="114"/>
      <c r="H524" s="114"/>
      <c r="I524" s="114"/>
      <c r="J524" s="114"/>
      <c r="K524" s="4"/>
      <c r="L524" s="4"/>
      <c r="M524" s="4"/>
      <c r="N524" s="4"/>
      <c r="O524" s="4"/>
      <c r="P524" s="4"/>
      <c r="Q524" s="4"/>
      <c r="R524" s="4"/>
      <c r="S524" s="4"/>
      <c r="T524" s="4"/>
      <c r="U524" s="4"/>
      <c r="V524" s="4"/>
      <c r="W524" s="4"/>
      <c r="X524" s="4"/>
      <c r="Y524" s="4"/>
      <c r="Z524" s="4"/>
      <c r="AA524" s="4"/>
      <c r="AB524" s="4"/>
      <c r="AC524" s="4"/>
      <c r="AD524" s="4"/>
      <c r="AE524" s="4"/>
      <c r="AF524" s="4"/>
      <c r="AG524" s="4"/>
    </row>
    <row r="525">
      <c r="A525" s="4"/>
      <c r="B525" s="4"/>
      <c r="C525" s="4"/>
      <c r="D525" s="114"/>
      <c r="E525" s="114"/>
      <c r="F525" s="114"/>
      <c r="G525" s="114"/>
      <c r="H525" s="114"/>
      <c r="I525" s="114"/>
      <c r="J525" s="114"/>
      <c r="K525" s="4"/>
      <c r="L525" s="4"/>
      <c r="M525" s="4"/>
      <c r="N525" s="4"/>
      <c r="O525" s="4"/>
      <c r="P525" s="4"/>
      <c r="Q525" s="4"/>
      <c r="R525" s="4"/>
      <c r="S525" s="4"/>
      <c r="T525" s="4"/>
      <c r="U525" s="4"/>
      <c r="V525" s="4"/>
      <c r="W525" s="4"/>
      <c r="X525" s="4"/>
      <c r="Y525" s="4"/>
      <c r="Z525" s="4"/>
      <c r="AA525" s="4"/>
      <c r="AB525" s="4"/>
      <c r="AC525" s="4"/>
      <c r="AD525" s="4"/>
      <c r="AE525" s="4"/>
      <c r="AF525" s="4"/>
      <c r="AG525" s="4"/>
    </row>
    <row r="526">
      <c r="A526" s="4"/>
      <c r="B526" s="4"/>
      <c r="C526" s="4"/>
      <c r="D526" s="114"/>
      <c r="E526" s="114"/>
      <c r="F526" s="114"/>
      <c r="G526" s="114"/>
      <c r="H526" s="114"/>
      <c r="I526" s="114"/>
      <c r="J526" s="114"/>
      <c r="K526" s="4"/>
      <c r="L526" s="4"/>
      <c r="M526" s="4"/>
      <c r="N526" s="4"/>
      <c r="O526" s="4"/>
      <c r="P526" s="4"/>
      <c r="Q526" s="4"/>
      <c r="R526" s="4"/>
      <c r="S526" s="4"/>
      <c r="T526" s="4"/>
      <c r="U526" s="4"/>
      <c r="V526" s="4"/>
      <c r="W526" s="4"/>
      <c r="X526" s="4"/>
      <c r="Y526" s="4"/>
      <c r="Z526" s="4"/>
      <c r="AA526" s="4"/>
      <c r="AB526" s="4"/>
      <c r="AC526" s="4"/>
      <c r="AD526" s="4"/>
      <c r="AE526" s="4"/>
      <c r="AF526" s="4"/>
      <c r="AG526" s="4"/>
    </row>
    <row r="527">
      <c r="A527" s="4"/>
      <c r="B527" s="4"/>
      <c r="C527" s="4"/>
      <c r="D527" s="114"/>
      <c r="E527" s="114"/>
      <c r="F527" s="114"/>
      <c r="G527" s="114"/>
      <c r="H527" s="114"/>
      <c r="I527" s="114"/>
      <c r="J527" s="114"/>
      <c r="K527" s="4"/>
      <c r="L527" s="4"/>
      <c r="M527" s="4"/>
      <c r="N527" s="4"/>
      <c r="O527" s="4"/>
      <c r="P527" s="4"/>
      <c r="Q527" s="4"/>
      <c r="R527" s="4"/>
      <c r="S527" s="4"/>
      <c r="T527" s="4"/>
      <c r="U527" s="4"/>
      <c r="V527" s="4"/>
      <c r="W527" s="4"/>
      <c r="X527" s="4"/>
      <c r="Y527" s="4"/>
      <c r="Z527" s="4"/>
      <c r="AA527" s="4"/>
      <c r="AB527" s="4"/>
      <c r="AC527" s="4"/>
      <c r="AD527" s="4"/>
      <c r="AE527" s="4"/>
      <c r="AF527" s="4"/>
      <c r="AG527" s="4"/>
    </row>
    <row r="528">
      <c r="A528" s="4"/>
      <c r="B528" s="4"/>
      <c r="C528" s="4"/>
      <c r="D528" s="114"/>
      <c r="E528" s="114"/>
      <c r="F528" s="114"/>
      <c r="G528" s="114"/>
      <c r="H528" s="114"/>
      <c r="I528" s="114"/>
      <c r="J528" s="114"/>
      <c r="K528" s="4"/>
      <c r="L528" s="4"/>
      <c r="M528" s="4"/>
      <c r="N528" s="4"/>
      <c r="O528" s="4"/>
      <c r="P528" s="4"/>
      <c r="Q528" s="4"/>
      <c r="R528" s="4"/>
      <c r="S528" s="4"/>
      <c r="T528" s="4"/>
      <c r="U528" s="4"/>
      <c r="V528" s="4"/>
      <c r="W528" s="4"/>
      <c r="X528" s="4"/>
      <c r="Y528" s="4"/>
      <c r="Z528" s="4"/>
      <c r="AA528" s="4"/>
      <c r="AB528" s="4"/>
      <c r="AC528" s="4"/>
      <c r="AD528" s="4"/>
      <c r="AE528" s="4"/>
      <c r="AF528" s="4"/>
      <c r="AG528" s="4"/>
    </row>
    <row r="529">
      <c r="A529" s="4"/>
      <c r="B529" s="4"/>
      <c r="C529" s="4"/>
      <c r="D529" s="114"/>
      <c r="E529" s="114"/>
      <c r="F529" s="114"/>
      <c r="G529" s="114"/>
      <c r="H529" s="114"/>
      <c r="I529" s="114"/>
      <c r="J529" s="114"/>
      <c r="K529" s="4"/>
      <c r="L529" s="4"/>
      <c r="M529" s="4"/>
      <c r="N529" s="4"/>
      <c r="O529" s="4"/>
      <c r="P529" s="4"/>
      <c r="Q529" s="4"/>
      <c r="R529" s="4"/>
      <c r="S529" s="4"/>
      <c r="T529" s="4"/>
      <c r="U529" s="4"/>
      <c r="V529" s="4"/>
      <c r="W529" s="4"/>
      <c r="X529" s="4"/>
      <c r="Y529" s="4"/>
      <c r="Z529" s="4"/>
      <c r="AA529" s="4"/>
      <c r="AB529" s="4"/>
      <c r="AC529" s="4"/>
      <c r="AD529" s="4"/>
      <c r="AE529" s="4"/>
      <c r="AF529" s="4"/>
      <c r="AG529" s="4"/>
    </row>
    <row r="530">
      <c r="A530" s="4"/>
      <c r="B530" s="4"/>
      <c r="C530" s="4"/>
      <c r="D530" s="114"/>
      <c r="E530" s="114"/>
      <c r="F530" s="114"/>
      <c r="G530" s="114"/>
      <c r="H530" s="114"/>
      <c r="I530" s="114"/>
      <c r="J530" s="114"/>
      <c r="K530" s="4"/>
      <c r="L530" s="4"/>
      <c r="M530" s="4"/>
      <c r="N530" s="4"/>
      <c r="O530" s="4"/>
      <c r="P530" s="4"/>
      <c r="Q530" s="4"/>
      <c r="R530" s="4"/>
      <c r="S530" s="4"/>
      <c r="T530" s="4"/>
      <c r="U530" s="4"/>
      <c r="V530" s="4"/>
      <c r="W530" s="4"/>
      <c r="X530" s="4"/>
      <c r="Y530" s="4"/>
      <c r="Z530" s="4"/>
      <c r="AA530" s="4"/>
      <c r="AB530" s="4"/>
      <c r="AC530" s="4"/>
      <c r="AD530" s="4"/>
      <c r="AE530" s="4"/>
      <c r="AF530" s="4"/>
      <c r="AG530" s="4"/>
    </row>
    <row r="531">
      <c r="A531" s="4"/>
      <c r="B531" s="4"/>
      <c r="C531" s="4"/>
      <c r="D531" s="114"/>
      <c r="E531" s="114"/>
      <c r="F531" s="114"/>
      <c r="G531" s="114"/>
      <c r="H531" s="114"/>
      <c r="I531" s="114"/>
      <c r="J531" s="114"/>
      <c r="K531" s="4"/>
      <c r="L531" s="4"/>
      <c r="M531" s="4"/>
      <c r="N531" s="4"/>
      <c r="O531" s="4"/>
      <c r="P531" s="4"/>
      <c r="Q531" s="4"/>
      <c r="R531" s="4"/>
      <c r="S531" s="4"/>
      <c r="T531" s="4"/>
      <c r="U531" s="4"/>
      <c r="V531" s="4"/>
      <c r="W531" s="4"/>
      <c r="X531" s="4"/>
      <c r="Y531" s="4"/>
      <c r="Z531" s="4"/>
      <c r="AA531" s="4"/>
      <c r="AB531" s="4"/>
      <c r="AC531" s="4"/>
      <c r="AD531" s="4"/>
      <c r="AE531" s="4"/>
      <c r="AF531" s="4"/>
      <c r="AG531" s="4"/>
    </row>
    <row r="532">
      <c r="A532" s="4"/>
      <c r="B532" s="4"/>
      <c r="C532" s="4"/>
      <c r="D532" s="114"/>
      <c r="E532" s="114"/>
      <c r="F532" s="114"/>
      <c r="G532" s="114"/>
      <c r="H532" s="114"/>
      <c r="I532" s="114"/>
      <c r="J532" s="114"/>
      <c r="K532" s="4"/>
      <c r="L532" s="4"/>
      <c r="M532" s="4"/>
      <c r="N532" s="4"/>
      <c r="O532" s="4"/>
      <c r="P532" s="4"/>
      <c r="Q532" s="4"/>
      <c r="R532" s="4"/>
      <c r="S532" s="4"/>
      <c r="T532" s="4"/>
      <c r="U532" s="4"/>
      <c r="V532" s="4"/>
      <c r="W532" s="4"/>
      <c r="X532" s="4"/>
      <c r="Y532" s="4"/>
      <c r="Z532" s="4"/>
      <c r="AA532" s="4"/>
      <c r="AB532" s="4"/>
      <c r="AC532" s="4"/>
      <c r="AD532" s="4"/>
      <c r="AE532" s="4"/>
      <c r="AF532" s="4"/>
      <c r="AG532" s="4"/>
    </row>
    <row r="533">
      <c r="A533" s="4"/>
      <c r="B533" s="4"/>
      <c r="C533" s="4"/>
      <c r="D533" s="114"/>
      <c r="E533" s="114"/>
      <c r="F533" s="114"/>
      <c r="G533" s="114"/>
      <c r="H533" s="114"/>
      <c r="I533" s="114"/>
      <c r="J533" s="114"/>
      <c r="K533" s="4"/>
      <c r="L533" s="4"/>
      <c r="M533" s="4"/>
      <c r="N533" s="4"/>
      <c r="O533" s="4"/>
      <c r="P533" s="4"/>
      <c r="Q533" s="4"/>
      <c r="R533" s="4"/>
      <c r="S533" s="4"/>
      <c r="T533" s="4"/>
      <c r="U533" s="4"/>
      <c r="V533" s="4"/>
      <c r="W533" s="4"/>
      <c r="X533" s="4"/>
      <c r="Y533" s="4"/>
      <c r="Z533" s="4"/>
      <c r="AA533" s="4"/>
      <c r="AB533" s="4"/>
      <c r="AC533" s="4"/>
      <c r="AD533" s="4"/>
      <c r="AE533" s="4"/>
      <c r="AF533" s="4"/>
      <c r="AG533" s="4"/>
    </row>
    <row r="534">
      <c r="A534" s="4"/>
      <c r="B534" s="4"/>
      <c r="C534" s="4"/>
      <c r="D534" s="114"/>
      <c r="E534" s="114"/>
      <c r="F534" s="114"/>
      <c r="G534" s="114"/>
      <c r="H534" s="114"/>
      <c r="I534" s="114"/>
      <c r="J534" s="114"/>
      <c r="K534" s="4"/>
      <c r="L534" s="4"/>
      <c r="M534" s="4"/>
      <c r="N534" s="4"/>
      <c r="O534" s="4"/>
      <c r="P534" s="4"/>
      <c r="Q534" s="4"/>
      <c r="R534" s="4"/>
      <c r="S534" s="4"/>
      <c r="T534" s="4"/>
      <c r="U534" s="4"/>
      <c r="V534" s="4"/>
      <c r="W534" s="4"/>
      <c r="X534" s="4"/>
      <c r="Y534" s="4"/>
      <c r="Z534" s="4"/>
      <c r="AA534" s="4"/>
      <c r="AB534" s="4"/>
      <c r="AC534" s="4"/>
      <c r="AD534" s="4"/>
      <c r="AE534" s="4"/>
      <c r="AF534" s="4"/>
      <c r="AG534" s="4"/>
    </row>
    <row r="535">
      <c r="A535" s="4"/>
      <c r="B535" s="4"/>
      <c r="C535" s="4"/>
      <c r="D535" s="114"/>
      <c r="E535" s="114"/>
      <c r="F535" s="114"/>
      <c r="G535" s="114"/>
      <c r="H535" s="114"/>
      <c r="I535" s="114"/>
      <c r="J535" s="114"/>
      <c r="K535" s="4"/>
      <c r="L535" s="4"/>
      <c r="M535" s="4"/>
      <c r="N535" s="4"/>
      <c r="O535" s="4"/>
      <c r="P535" s="4"/>
      <c r="Q535" s="4"/>
      <c r="R535" s="4"/>
      <c r="S535" s="4"/>
      <c r="T535" s="4"/>
      <c r="U535" s="4"/>
      <c r="V535" s="4"/>
      <c r="W535" s="4"/>
      <c r="X535" s="4"/>
      <c r="Y535" s="4"/>
      <c r="Z535" s="4"/>
      <c r="AA535" s="4"/>
      <c r="AB535" s="4"/>
      <c r="AC535" s="4"/>
      <c r="AD535" s="4"/>
      <c r="AE535" s="4"/>
      <c r="AF535" s="4"/>
      <c r="AG535" s="4"/>
    </row>
    <row r="536">
      <c r="A536" s="4"/>
      <c r="B536" s="4"/>
      <c r="C536" s="4"/>
      <c r="D536" s="114"/>
      <c r="E536" s="114"/>
      <c r="F536" s="114"/>
      <c r="G536" s="114"/>
      <c r="H536" s="114"/>
      <c r="I536" s="114"/>
      <c r="J536" s="114"/>
      <c r="K536" s="4"/>
      <c r="L536" s="4"/>
      <c r="M536" s="4"/>
      <c r="N536" s="4"/>
      <c r="O536" s="4"/>
      <c r="P536" s="4"/>
      <c r="Q536" s="4"/>
      <c r="R536" s="4"/>
      <c r="S536" s="4"/>
      <c r="T536" s="4"/>
      <c r="U536" s="4"/>
      <c r="V536" s="4"/>
      <c r="W536" s="4"/>
      <c r="X536" s="4"/>
      <c r="Y536" s="4"/>
      <c r="Z536" s="4"/>
      <c r="AA536" s="4"/>
      <c r="AB536" s="4"/>
      <c r="AC536" s="4"/>
      <c r="AD536" s="4"/>
      <c r="AE536" s="4"/>
      <c r="AF536" s="4"/>
      <c r="AG536" s="4"/>
    </row>
    <row r="537">
      <c r="A537" s="4"/>
      <c r="B537" s="4"/>
      <c r="C537" s="4"/>
      <c r="D537" s="114"/>
      <c r="E537" s="114"/>
      <c r="F537" s="114"/>
      <c r="G537" s="114"/>
      <c r="H537" s="114"/>
      <c r="I537" s="114"/>
      <c r="J537" s="114"/>
      <c r="K537" s="4"/>
      <c r="L537" s="4"/>
      <c r="M537" s="4"/>
      <c r="N537" s="4"/>
      <c r="O537" s="4"/>
      <c r="P537" s="4"/>
      <c r="Q537" s="4"/>
      <c r="R537" s="4"/>
      <c r="S537" s="4"/>
      <c r="T537" s="4"/>
      <c r="U537" s="4"/>
      <c r="V537" s="4"/>
      <c r="W537" s="4"/>
      <c r="X537" s="4"/>
      <c r="Y537" s="4"/>
      <c r="Z537" s="4"/>
      <c r="AA537" s="4"/>
      <c r="AB537" s="4"/>
      <c r="AC537" s="4"/>
      <c r="AD537" s="4"/>
      <c r="AE537" s="4"/>
      <c r="AF537" s="4"/>
      <c r="AG537" s="4"/>
    </row>
    <row r="538">
      <c r="A538" s="4"/>
      <c r="B538" s="4"/>
      <c r="C538" s="4"/>
      <c r="D538" s="114"/>
      <c r="E538" s="114"/>
      <c r="F538" s="114"/>
      <c r="G538" s="114"/>
      <c r="H538" s="114"/>
      <c r="I538" s="114"/>
      <c r="J538" s="114"/>
      <c r="K538" s="4"/>
      <c r="L538" s="4"/>
      <c r="M538" s="4"/>
      <c r="N538" s="4"/>
      <c r="O538" s="4"/>
      <c r="P538" s="4"/>
      <c r="Q538" s="4"/>
      <c r="R538" s="4"/>
      <c r="S538" s="4"/>
      <c r="T538" s="4"/>
      <c r="U538" s="4"/>
      <c r="V538" s="4"/>
      <c r="W538" s="4"/>
      <c r="X538" s="4"/>
      <c r="Y538" s="4"/>
      <c r="Z538" s="4"/>
      <c r="AA538" s="4"/>
      <c r="AB538" s="4"/>
      <c r="AC538" s="4"/>
      <c r="AD538" s="4"/>
      <c r="AE538" s="4"/>
      <c r="AF538" s="4"/>
      <c r="AG538" s="4"/>
    </row>
    <row r="539">
      <c r="A539" s="4"/>
      <c r="B539" s="4"/>
      <c r="C539" s="4"/>
      <c r="D539" s="114"/>
      <c r="E539" s="114"/>
      <c r="F539" s="114"/>
      <c r="G539" s="114"/>
      <c r="H539" s="114"/>
      <c r="I539" s="114"/>
      <c r="J539" s="114"/>
      <c r="K539" s="4"/>
      <c r="L539" s="4"/>
      <c r="M539" s="4"/>
      <c r="N539" s="4"/>
      <c r="O539" s="4"/>
      <c r="P539" s="4"/>
      <c r="Q539" s="4"/>
      <c r="R539" s="4"/>
      <c r="S539" s="4"/>
      <c r="T539" s="4"/>
      <c r="U539" s="4"/>
      <c r="V539" s="4"/>
      <c r="W539" s="4"/>
      <c r="X539" s="4"/>
      <c r="Y539" s="4"/>
      <c r="Z539" s="4"/>
      <c r="AA539" s="4"/>
      <c r="AB539" s="4"/>
      <c r="AC539" s="4"/>
      <c r="AD539" s="4"/>
      <c r="AE539" s="4"/>
      <c r="AF539" s="4"/>
      <c r="AG539" s="4"/>
    </row>
    <row r="540">
      <c r="A540" s="4"/>
      <c r="B540" s="4"/>
      <c r="C540" s="4"/>
      <c r="D540" s="114"/>
      <c r="E540" s="114"/>
      <c r="F540" s="114"/>
      <c r="G540" s="114"/>
      <c r="H540" s="114"/>
      <c r="I540" s="114"/>
      <c r="J540" s="114"/>
      <c r="K540" s="4"/>
      <c r="L540" s="4"/>
      <c r="M540" s="4"/>
      <c r="N540" s="4"/>
      <c r="O540" s="4"/>
      <c r="P540" s="4"/>
      <c r="Q540" s="4"/>
      <c r="R540" s="4"/>
      <c r="S540" s="4"/>
      <c r="T540" s="4"/>
      <c r="U540" s="4"/>
      <c r="V540" s="4"/>
      <c r="W540" s="4"/>
      <c r="X540" s="4"/>
      <c r="Y540" s="4"/>
      <c r="Z540" s="4"/>
      <c r="AA540" s="4"/>
      <c r="AB540" s="4"/>
      <c r="AC540" s="4"/>
      <c r="AD540" s="4"/>
      <c r="AE540" s="4"/>
      <c r="AF540" s="4"/>
      <c r="AG540" s="4"/>
    </row>
    <row r="541">
      <c r="A541" s="4"/>
      <c r="B541" s="4"/>
      <c r="C541" s="4"/>
      <c r="D541" s="114"/>
      <c r="E541" s="114"/>
      <c r="F541" s="114"/>
      <c r="G541" s="114"/>
      <c r="H541" s="114"/>
      <c r="I541" s="114"/>
      <c r="J541" s="114"/>
      <c r="K541" s="4"/>
      <c r="L541" s="4"/>
      <c r="M541" s="4"/>
      <c r="N541" s="4"/>
      <c r="O541" s="4"/>
      <c r="P541" s="4"/>
      <c r="Q541" s="4"/>
      <c r="R541" s="4"/>
      <c r="S541" s="4"/>
      <c r="T541" s="4"/>
      <c r="U541" s="4"/>
      <c r="V541" s="4"/>
      <c r="W541" s="4"/>
      <c r="X541" s="4"/>
      <c r="Y541" s="4"/>
      <c r="Z541" s="4"/>
      <c r="AA541" s="4"/>
      <c r="AB541" s="4"/>
      <c r="AC541" s="4"/>
      <c r="AD541" s="4"/>
      <c r="AE541" s="4"/>
      <c r="AF541" s="4"/>
      <c r="AG541" s="4"/>
    </row>
    <row r="542">
      <c r="A542" s="4"/>
      <c r="B542" s="4"/>
      <c r="C542" s="4"/>
      <c r="D542" s="114"/>
      <c r="E542" s="114"/>
      <c r="F542" s="114"/>
      <c r="G542" s="114"/>
      <c r="H542" s="114"/>
      <c r="I542" s="114"/>
      <c r="J542" s="114"/>
      <c r="K542" s="4"/>
      <c r="L542" s="4"/>
      <c r="M542" s="4"/>
      <c r="N542" s="4"/>
      <c r="O542" s="4"/>
      <c r="P542" s="4"/>
      <c r="Q542" s="4"/>
      <c r="R542" s="4"/>
      <c r="S542" s="4"/>
      <c r="T542" s="4"/>
      <c r="U542" s="4"/>
      <c r="V542" s="4"/>
      <c r="W542" s="4"/>
      <c r="X542" s="4"/>
      <c r="Y542" s="4"/>
      <c r="Z542" s="4"/>
      <c r="AA542" s="4"/>
      <c r="AB542" s="4"/>
      <c r="AC542" s="4"/>
      <c r="AD542" s="4"/>
      <c r="AE542" s="4"/>
      <c r="AF542" s="4"/>
      <c r="AG542" s="4"/>
    </row>
    <row r="543">
      <c r="A543" s="4"/>
      <c r="B543" s="4"/>
      <c r="C543" s="4"/>
      <c r="D543" s="114"/>
      <c r="E543" s="114"/>
      <c r="F543" s="114"/>
      <c r="G543" s="114"/>
      <c r="H543" s="114"/>
      <c r="I543" s="114"/>
      <c r="J543" s="114"/>
      <c r="K543" s="4"/>
      <c r="L543" s="4"/>
      <c r="M543" s="4"/>
      <c r="N543" s="4"/>
      <c r="O543" s="4"/>
      <c r="P543" s="4"/>
      <c r="Q543" s="4"/>
      <c r="R543" s="4"/>
      <c r="S543" s="4"/>
      <c r="T543" s="4"/>
      <c r="U543" s="4"/>
      <c r="V543" s="4"/>
      <c r="W543" s="4"/>
      <c r="X543" s="4"/>
      <c r="Y543" s="4"/>
      <c r="Z543" s="4"/>
      <c r="AA543" s="4"/>
      <c r="AB543" s="4"/>
      <c r="AC543" s="4"/>
      <c r="AD543" s="4"/>
      <c r="AE543" s="4"/>
      <c r="AF543" s="4"/>
      <c r="AG543" s="4"/>
    </row>
    <row r="544">
      <c r="A544" s="4"/>
      <c r="B544" s="4"/>
      <c r="C544" s="4"/>
      <c r="D544" s="114"/>
      <c r="E544" s="114"/>
      <c r="F544" s="114"/>
      <c r="G544" s="114"/>
      <c r="H544" s="114"/>
      <c r="I544" s="114"/>
      <c r="J544" s="114"/>
      <c r="K544" s="4"/>
      <c r="L544" s="4"/>
      <c r="M544" s="4"/>
      <c r="N544" s="4"/>
      <c r="O544" s="4"/>
      <c r="P544" s="4"/>
      <c r="Q544" s="4"/>
      <c r="R544" s="4"/>
      <c r="S544" s="4"/>
      <c r="T544" s="4"/>
      <c r="U544" s="4"/>
      <c r="V544" s="4"/>
      <c r="W544" s="4"/>
      <c r="X544" s="4"/>
      <c r="Y544" s="4"/>
      <c r="Z544" s="4"/>
      <c r="AA544" s="4"/>
      <c r="AB544" s="4"/>
      <c r="AC544" s="4"/>
      <c r="AD544" s="4"/>
      <c r="AE544" s="4"/>
      <c r="AF544" s="4"/>
      <c r="AG544" s="4"/>
    </row>
    <row r="545">
      <c r="A545" s="4"/>
      <c r="B545" s="4"/>
      <c r="C545" s="4"/>
      <c r="D545" s="114"/>
      <c r="E545" s="114"/>
      <c r="F545" s="114"/>
      <c r="G545" s="114"/>
      <c r="H545" s="114"/>
      <c r="I545" s="114"/>
      <c r="J545" s="114"/>
      <c r="K545" s="4"/>
      <c r="L545" s="4"/>
      <c r="M545" s="4"/>
      <c r="N545" s="4"/>
      <c r="O545" s="4"/>
      <c r="P545" s="4"/>
      <c r="Q545" s="4"/>
      <c r="R545" s="4"/>
      <c r="S545" s="4"/>
      <c r="T545" s="4"/>
      <c r="U545" s="4"/>
      <c r="V545" s="4"/>
      <c r="W545" s="4"/>
      <c r="X545" s="4"/>
      <c r="Y545" s="4"/>
      <c r="Z545" s="4"/>
      <c r="AA545" s="4"/>
      <c r="AB545" s="4"/>
      <c r="AC545" s="4"/>
      <c r="AD545" s="4"/>
      <c r="AE545" s="4"/>
      <c r="AF545" s="4"/>
      <c r="AG545" s="4"/>
    </row>
    <row r="546">
      <c r="A546" s="4"/>
      <c r="B546" s="4"/>
      <c r="C546" s="4"/>
      <c r="D546" s="114"/>
      <c r="E546" s="114"/>
      <c r="F546" s="114"/>
      <c r="G546" s="114"/>
      <c r="H546" s="114"/>
      <c r="I546" s="114"/>
      <c r="J546" s="114"/>
      <c r="K546" s="4"/>
      <c r="L546" s="4"/>
      <c r="M546" s="4"/>
      <c r="N546" s="4"/>
      <c r="O546" s="4"/>
      <c r="P546" s="4"/>
      <c r="Q546" s="4"/>
      <c r="R546" s="4"/>
      <c r="S546" s="4"/>
      <c r="T546" s="4"/>
      <c r="U546" s="4"/>
      <c r="V546" s="4"/>
      <c r="W546" s="4"/>
      <c r="X546" s="4"/>
      <c r="Y546" s="4"/>
      <c r="Z546" s="4"/>
      <c r="AA546" s="4"/>
      <c r="AB546" s="4"/>
      <c r="AC546" s="4"/>
      <c r="AD546" s="4"/>
      <c r="AE546" s="4"/>
      <c r="AF546" s="4"/>
      <c r="AG546" s="4"/>
    </row>
    <row r="547">
      <c r="A547" s="4"/>
      <c r="B547" s="4"/>
      <c r="C547" s="4"/>
      <c r="D547" s="114"/>
      <c r="E547" s="114"/>
      <c r="F547" s="114"/>
      <c r="G547" s="114"/>
      <c r="H547" s="114"/>
      <c r="I547" s="114"/>
      <c r="J547" s="114"/>
      <c r="K547" s="4"/>
      <c r="L547" s="4"/>
      <c r="M547" s="4"/>
      <c r="N547" s="4"/>
      <c r="O547" s="4"/>
      <c r="P547" s="4"/>
      <c r="Q547" s="4"/>
      <c r="R547" s="4"/>
      <c r="S547" s="4"/>
      <c r="T547" s="4"/>
      <c r="U547" s="4"/>
      <c r="V547" s="4"/>
      <c r="W547" s="4"/>
      <c r="X547" s="4"/>
      <c r="Y547" s="4"/>
      <c r="Z547" s="4"/>
      <c r="AA547" s="4"/>
      <c r="AB547" s="4"/>
      <c r="AC547" s="4"/>
      <c r="AD547" s="4"/>
      <c r="AE547" s="4"/>
      <c r="AF547" s="4"/>
      <c r="AG547" s="4"/>
    </row>
    <row r="548">
      <c r="A548" s="4"/>
      <c r="B548" s="4"/>
      <c r="C548" s="4"/>
      <c r="D548" s="114"/>
      <c r="E548" s="114"/>
      <c r="F548" s="114"/>
      <c r="G548" s="114"/>
      <c r="H548" s="114"/>
      <c r="I548" s="114"/>
      <c r="J548" s="114"/>
      <c r="K548" s="4"/>
      <c r="L548" s="4"/>
      <c r="M548" s="4"/>
      <c r="N548" s="4"/>
      <c r="O548" s="4"/>
      <c r="P548" s="4"/>
      <c r="Q548" s="4"/>
      <c r="R548" s="4"/>
      <c r="S548" s="4"/>
      <c r="T548" s="4"/>
      <c r="U548" s="4"/>
      <c r="V548" s="4"/>
      <c r="W548" s="4"/>
      <c r="X548" s="4"/>
      <c r="Y548" s="4"/>
      <c r="Z548" s="4"/>
      <c r="AA548" s="4"/>
      <c r="AB548" s="4"/>
      <c r="AC548" s="4"/>
      <c r="AD548" s="4"/>
      <c r="AE548" s="4"/>
      <c r="AF548" s="4"/>
      <c r="AG548" s="4"/>
    </row>
    <row r="549">
      <c r="A549" s="4"/>
      <c r="B549" s="4"/>
      <c r="C549" s="4"/>
      <c r="D549" s="114"/>
      <c r="E549" s="114"/>
      <c r="F549" s="114"/>
      <c r="G549" s="114"/>
      <c r="H549" s="114"/>
      <c r="I549" s="114"/>
      <c r="J549" s="114"/>
      <c r="K549" s="4"/>
      <c r="L549" s="4"/>
      <c r="M549" s="4"/>
      <c r="N549" s="4"/>
      <c r="O549" s="4"/>
      <c r="P549" s="4"/>
      <c r="Q549" s="4"/>
      <c r="R549" s="4"/>
      <c r="S549" s="4"/>
      <c r="T549" s="4"/>
      <c r="U549" s="4"/>
      <c r="V549" s="4"/>
      <c r="W549" s="4"/>
      <c r="X549" s="4"/>
      <c r="Y549" s="4"/>
      <c r="Z549" s="4"/>
      <c r="AA549" s="4"/>
      <c r="AB549" s="4"/>
      <c r="AC549" s="4"/>
      <c r="AD549" s="4"/>
      <c r="AE549" s="4"/>
      <c r="AF549" s="4"/>
      <c r="AG549" s="4"/>
    </row>
    <row r="550">
      <c r="A550" s="4"/>
      <c r="B550" s="4"/>
      <c r="C550" s="4"/>
      <c r="D550" s="114"/>
      <c r="E550" s="114"/>
      <c r="F550" s="114"/>
      <c r="G550" s="114"/>
      <c r="H550" s="114"/>
      <c r="I550" s="114"/>
      <c r="J550" s="114"/>
      <c r="K550" s="4"/>
      <c r="L550" s="4"/>
      <c r="M550" s="4"/>
      <c r="N550" s="4"/>
      <c r="O550" s="4"/>
      <c r="P550" s="4"/>
      <c r="Q550" s="4"/>
      <c r="R550" s="4"/>
      <c r="S550" s="4"/>
      <c r="T550" s="4"/>
      <c r="U550" s="4"/>
      <c r="V550" s="4"/>
      <c r="W550" s="4"/>
      <c r="X550" s="4"/>
      <c r="Y550" s="4"/>
      <c r="Z550" s="4"/>
      <c r="AA550" s="4"/>
      <c r="AB550" s="4"/>
      <c r="AC550" s="4"/>
      <c r="AD550" s="4"/>
      <c r="AE550" s="4"/>
      <c r="AF550" s="4"/>
      <c r="AG550" s="4"/>
    </row>
    <row r="551">
      <c r="A551" s="4"/>
      <c r="B551" s="4"/>
      <c r="C551" s="4"/>
      <c r="D551" s="114"/>
      <c r="E551" s="114"/>
      <c r="F551" s="114"/>
      <c r="G551" s="114"/>
      <c r="H551" s="114"/>
      <c r="I551" s="114"/>
      <c r="J551" s="114"/>
      <c r="K551" s="4"/>
      <c r="L551" s="4"/>
      <c r="M551" s="4"/>
      <c r="N551" s="4"/>
      <c r="O551" s="4"/>
      <c r="P551" s="4"/>
      <c r="Q551" s="4"/>
      <c r="R551" s="4"/>
      <c r="S551" s="4"/>
      <c r="T551" s="4"/>
      <c r="U551" s="4"/>
      <c r="V551" s="4"/>
      <c r="W551" s="4"/>
      <c r="X551" s="4"/>
      <c r="Y551" s="4"/>
      <c r="Z551" s="4"/>
      <c r="AA551" s="4"/>
      <c r="AB551" s="4"/>
      <c r="AC551" s="4"/>
      <c r="AD551" s="4"/>
      <c r="AE551" s="4"/>
      <c r="AF551" s="4"/>
      <c r="AG551" s="4"/>
    </row>
    <row r="552">
      <c r="A552" s="4"/>
      <c r="B552" s="4"/>
      <c r="C552" s="4"/>
      <c r="D552" s="114"/>
      <c r="E552" s="114"/>
      <c r="F552" s="114"/>
      <c r="G552" s="114"/>
      <c r="H552" s="114"/>
      <c r="I552" s="114"/>
      <c r="J552" s="114"/>
      <c r="K552" s="4"/>
      <c r="L552" s="4"/>
      <c r="M552" s="4"/>
      <c r="N552" s="4"/>
      <c r="O552" s="4"/>
      <c r="P552" s="4"/>
      <c r="Q552" s="4"/>
      <c r="R552" s="4"/>
      <c r="S552" s="4"/>
      <c r="T552" s="4"/>
      <c r="U552" s="4"/>
      <c r="V552" s="4"/>
      <c r="W552" s="4"/>
      <c r="X552" s="4"/>
      <c r="Y552" s="4"/>
      <c r="Z552" s="4"/>
      <c r="AA552" s="4"/>
      <c r="AB552" s="4"/>
      <c r="AC552" s="4"/>
      <c r="AD552" s="4"/>
      <c r="AE552" s="4"/>
      <c r="AF552" s="4"/>
      <c r="AG552" s="4"/>
    </row>
    <row r="553">
      <c r="A553" s="4"/>
      <c r="B553" s="4"/>
      <c r="C553" s="4"/>
      <c r="D553" s="114"/>
      <c r="E553" s="114"/>
      <c r="F553" s="114"/>
      <c r="G553" s="114"/>
      <c r="H553" s="114"/>
      <c r="I553" s="114"/>
      <c r="J553" s="114"/>
      <c r="K553" s="4"/>
      <c r="L553" s="4"/>
      <c r="M553" s="4"/>
      <c r="N553" s="4"/>
      <c r="O553" s="4"/>
      <c r="P553" s="4"/>
      <c r="Q553" s="4"/>
      <c r="R553" s="4"/>
      <c r="S553" s="4"/>
      <c r="T553" s="4"/>
      <c r="U553" s="4"/>
      <c r="V553" s="4"/>
      <c r="W553" s="4"/>
      <c r="X553" s="4"/>
      <c r="Y553" s="4"/>
      <c r="Z553" s="4"/>
      <c r="AA553" s="4"/>
      <c r="AB553" s="4"/>
      <c r="AC553" s="4"/>
      <c r="AD553" s="4"/>
      <c r="AE553" s="4"/>
      <c r="AF553" s="4"/>
      <c r="AG553" s="4"/>
    </row>
    <row r="554">
      <c r="A554" s="4"/>
      <c r="B554" s="4"/>
      <c r="C554" s="4"/>
      <c r="D554" s="114"/>
      <c r="E554" s="114"/>
      <c r="F554" s="114"/>
      <c r="G554" s="114"/>
      <c r="H554" s="114"/>
      <c r="I554" s="114"/>
      <c r="J554" s="114"/>
      <c r="K554" s="4"/>
      <c r="L554" s="4"/>
      <c r="M554" s="4"/>
      <c r="N554" s="4"/>
      <c r="O554" s="4"/>
      <c r="P554" s="4"/>
      <c r="Q554" s="4"/>
      <c r="R554" s="4"/>
      <c r="S554" s="4"/>
      <c r="T554" s="4"/>
      <c r="U554" s="4"/>
      <c r="V554" s="4"/>
      <c r="W554" s="4"/>
      <c r="X554" s="4"/>
      <c r="Y554" s="4"/>
      <c r="Z554" s="4"/>
      <c r="AA554" s="4"/>
      <c r="AB554" s="4"/>
      <c r="AC554" s="4"/>
      <c r="AD554" s="4"/>
      <c r="AE554" s="4"/>
      <c r="AF554" s="4"/>
      <c r="AG554" s="4"/>
    </row>
    <row r="555">
      <c r="A555" s="4"/>
      <c r="B555" s="4"/>
      <c r="C555" s="4"/>
      <c r="D555" s="114"/>
      <c r="E555" s="114"/>
      <c r="F555" s="114"/>
      <c r="G555" s="114"/>
      <c r="H555" s="114"/>
      <c r="I555" s="114"/>
      <c r="J555" s="114"/>
      <c r="K555" s="4"/>
      <c r="L555" s="4"/>
      <c r="M555" s="4"/>
      <c r="N555" s="4"/>
      <c r="O555" s="4"/>
      <c r="P555" s="4"/>
      <c r="Q555" s="4"/>
      <c r="R555" s="4"/>
      <c r="S555" s="4"/>
      <c r="T555" s="4"/>
      <c r="U555" s="4"/>
      <c r="V555" s="4"/>
      <c r="W555" s="4"/>
      <c r="X555" s="4"/>
      <c r="Y555" s="4"/>
      <c r="Z555" s="4"/>
      <c r="AA555" s="4"/>
      <c r="AB555" s="4"/>
      <c r="AC555" s="4"/>
      <c r="AD555" s="4"/>
      <c r="AE555" s="4"/>
      <c r="AF555" s="4"/>
      <c r="AG555" s="4"/>
    </row>
    <row r="556">
      <c r="A556" s="4"/>
      <c r="B556" s="4"/>
      <c r="C556" s="4"/>
      <c r="D556" s="114"/>
      <c r="E556" s="114"/>
      <c r="F556" s="114"/>
      <c r="G556" s="114"/>
      <c r="H556" s="114"/>
      <c r="I556" s="114"/>
      <c r="J556" s="114"/>
      <c r="K556" s="4"/>
      <c r="L556" s="4"/>
      <c r="M556" s="4"/>
      <c r="N556" s="4"/>
      <c r="O556" s="4"/>
      <c r="P556" s="4"/>
      <c r="Q556" s="4"/>
      <c r="R556" s="4"/>
      <c r="S556" s="4"/>
      <c r="T556" s="4"/>
      <c r="U556" s="4"/>
      <c r="V556" s="4"/>
      <c r="W556" s="4"/>
      <c r="X556" s="4"/>
      <c r="Y556" s="4"/>
      <c r="Z556" s="4"/>
      <c r="AA556" s="4"/>
      <c r="AB556" s="4"/>
      <c r="AC556" s="4"/>
      <c r="AD556" s="4"/>
      <c r="AE556" s="4"/>
      <c r="AF556" s="4"/>
      <c r="AG556" s="4"/>
    </row>
    <row r="557">
      <c r="A557" s="4"/>
      <c r="B557" s="4"/>
      <c r="C557" s="4"/>
      <c r="D557" s="114"/>
      <c r="E557" s="114"/>
      <c r="F557" s="114"/>
      <c r="G557" s="114"/>
      <c r="H557" s="114"/>
      <c r="I557" s="114"/>
      <c r="J557" s="114"/>
      <c r="K557" s="4"/>
      <c r="L557" s="4"/>
      <c r="M557" s="4"/>
      <c r="N557" s="4"/>
      <c r="O557" s="4"/>
      <c r="P557" s="4"/>
      <c r="Q557" s="4"/>
      <c r="R557" s="4"/>
      <c r="S557" s="4"/>
      <c r="T557" s="4"/>
      <c r="U557" s="4"/>
      <c r="V557" s="4"/>
      <c r="W557" s="4"/>
      <c r="X557" s="4"/>
      <c r="Y557" s="4"/>
      <c r="Z557" s="4"/>
      <c r="AA557" s="4"/>
      <c r="AB557" s="4"/>
      <c r="AC557" s="4"/>
      <c r="AD557" s="4"/>
      <c r="AE557" s="4"/>
      <c r="AF557" s="4"/>
      <c r="AG557" s="4"/>
    </row>
    <row r="558">
      <c r="A558" s="4"/>
      <c r="B558" s="4"/>
      <c r="C558" s="4"/>
      <c r="D558" s="114"/>
      <c r="E558" s="114"/>
      <c r="F558" s="114"/>
      <c r="G558" s="114"/>
      <c r="H558" s="114"/>
      <c r="I558" s="114"/>
      <c r="J558" s="114"/>
      <c r="K558" s="4"/>
      <c r="L558" s="4"/>
      <c r="M558" s="4"/>
      <c r="N558" s="4"/>
      <c r="O558" s="4"/>
      <c r="P558" s="4"/>
      <c r="Q558" s="4"/>
      <c r="R558" s="4"/>
      <c r="S558" s="4"/>
      <c r="T558" s="4"/>
      <c r="U558" s="4"/>
      <c r="V558" s="4"/>
      <c r="W558" s="4"/>
      <c r="X558" s="4"/>
      <c r="Y558" s="4"/>
      <c r="Z558" s="4"/>
      <c r="AA558" s="4"/>
      <c r="AB558" s="4"/>
      <c r="AC558" s="4"/>
      <c r="AD558" s="4"/>
      <c r="AE558" s="4"/>
      <c r="AF558" s="4"/>
      <c r="AG558" s="4"/>
    </row>
    <row r="559">
      <c r="A559" s="4"/>
      <c r="B559" s="4"/>
      <c r="C559" s="4"/>
      <c r="D559" s="114"/>
      <c r="E559" s="114"/>
      <c r="F559" s="114"/>
      <c r="G559" s="114"/>
      <c r="H559" s="114"/>
      <c r="I559" s="114"/>
      <c r="J559" s="114"/>
      <c r="K559" s="4"/>
      <c r="L559" s="4"/>
      <c r="M559" s="4"/>
      <c r="N559" s="4"/>
      <c r="O559" s="4"/>
      <c r="P559" s="4"/>
      <c r="Q559" s="4"/>
      <c r="R559" s="4"/>
      <c r="S559" s="4"/>
      <c r="T559" s="4"/>
      <c r="U559" s="4"/>
      <c r="V559" s="4"/>
      <c r="W559" s="4"/>
      <c r="X559" s="4"/>
      <c r="Y559" s="4"/>
      <c r="Z559" s="4"/>
      <c r="AA559" s="4"/>
      <c r="AB559" s="4"/>
      <c r="AC559" s="4"/>
      <c r="AD559" s="4"/>
      <c r="AE559" s="4"/>
      <c r="AF559" s="4"/>
      <c r="AG559" s="4"/>
    </row>
    <row r="560">
      <c r="A560" s="4"/>
      <c r="B560" s="4"/>
      <c r="C560" s="4"/>
      <c r="D560" s="114"/>
      <c r="E560" s="114"/>
      <c r="F560" s="114"/>
      <c r="G560" s="114"/>
      <c r="H560" s="114"/>
      <c r="I560" s="114"/>
      <c r="J560" s="114"/>
      <c r="K560" s="4"/>
      <c r="L560" s="4"/>
      <c r="M560" s="4"/>
      <c r="N560" s="4"/>
      <c r="O560" s="4"/>
      <c r="P560" s="4"/>
      <c r="Q560" s="4"/>
      <c r="R560" s="4"/>
      <c r="S560" s="4"/>
      <c r="T560" s="4"/>
      <c r="U560" s="4"/>
      <c r="V560" s="4"/>
      <c r="W560" s="4"/>
      <c r="X560" s="4"/>
      <c r="Y560" s="4"/>
      <c r="Z560" s="4"/>
      <c r="AA560" s="4"/>
      <c r="AB560" s="4"/>
      <c r="AC560" s="4"/>
      <c r="AD560" s="4"/>
      <c r="AE560" s="4"/>
      <c r="AF560" s="4"/>
      <c r="AG560" s="4"/>
    </row>
    <row r="561">
      <c r="A561" s="4"/>
      <c r="B561" s="4"/>
      <c r="C561" s="4"/>
      <c r="D561" s="114"/>
      <c r="E561" s="114"/>
      <c r="F561" s="114"/>
      <c r="G561" s="114"/>
      <c r="H561" s="114"/>
      <c r="I561" s="114"/>
      <c r="J561" s="114"/>
      <c r="K561" s="4"/>
      <c r="L561" s="4"/>
      <c r="M561" s="4"/>
      <c r="N561" s="4"/>
      <c r="O561" s="4"/>
      <c r="P561" s="4"/>
      <c r="Q561" s="4"/>
      <c r="R561" s="4"/>
      <c r="S561" s="4"/>
      <c r="T561" s="4"/>
      <c r="U561" s="4"/>
      <c r="V561" s="4"/>
      <c r="W561" s="4"/>
      <c r="X561" s="4"/>
      <c r="Y561" s="4"/>
      <c r="Z561" s="4"/>
      <c r="AA561" s="4"/>
      <c r="AB561" s="4"/>
      <c r="AC561" s="4"/>
      <c r="AD561" s="4"/>
      <c r="AE561" s="4"/>
      <c r="AF561" s="4"/>
      <c r="AG561" s="4"/>
    </row>
    <row r="562">
      <c r="A562" s="4"/>
      <c r="B562" s="4"/>
      <c r="C562" s="4"/>
      <c r="D562" s="114"/>
      <c r="E562" s="114"/>
      <c r="F562" s="114"/>
      <c r="G562" s="114"/>
      <c r="H562" s="114"/>
      <c r="I562" s="114"/>
      <c r="J562" s="114"/>
      <c r="K562" s="4"/>
      <c r="L562" s="4"/>
      <c r="M562" s="4"/>
      <c r="N562" s="4"/>
      <c r="O562" s="4"/>
      <c r="P562" s="4"/>
      <c r="Q562" s="4"/>
      <c r="R562" s="4"/>
      <c r="S562" s="4"/>
      <c r="T562" s="4"/>
      <c r="U562" s="4"/>
      <c r="V562" s="4"/>
      <c r="W562" s="4"/>
      <c r="X562" s="4"/>
      <c r="Y562" s="4"/>
      <c r="Z562" s="4"/>
      <c r="AA562" s="4"/>
      <c r="AB562" s="4"/>
      <c r="AC562" s="4"/>
      <c r="AD562" s="4"/>
      <c r="AE562" s="4"/>
      <c r="AF562" s="4"/>
      <c r="AG562" s="4"/>
    </row>
    <row r="563">
      <c r="A563" s="4"/>
      <c r="B563" s="4"/>
      <c r="C563" s="4"/>
      <c r="D563" s="114"/>
      <c r="E563" s="114"/>
      <c r="F563" s="114"/>
      <c r="G563" s="114"/>
      <c r="H563" s="114"/>
      <c r="I563" s="114"/>
      <c r="J563" s="114"/>
      <c r="K563" s="4"/>
      <c r="L563" s="4"/>
      <c r="M563" s="4"/>
      <c r="N563" s="4"/>
      <c r="O563" s="4"/>
      <c r="P563" s="4"/>
      <c r="Q563" s="4"/>
      <c r="R563" s="4"/>
      <c r="S563" s="4"/>
      <c r="T563" s="4"/>
      <c r="U563" s="4"/>
      <c r="V563" s="4"/>
      <c r="W563" s="4"/>
      <c r="X563" s="4"/>
      <c r="Y563" s="4"/>
      <c r="Z563" s="4"/>
      <c r="AA563" s="4"/>
      <c r="AB563" s="4"/>
      <c r="AC563" s="4"/>
      <c r="AD563" s="4"/>
      <c r="AE563" s="4"/>
      <c r="AF563" s="4"/>
      <c r="AG563" s="4"/>
    </row>
    <row r="564">
      <c r="A564" s="4"/>
      <c r="B564" s="4"/>
      <c r="C564" s="4"/>
      <c r="D564" s="114"/>
      <c r="E564" s="114"/>
      <c r="F564" s="114"/>
      <c r="G564" s="114"/>
      <c r="H564" s="114"/>
      <c r="I564" s="114"/>
      <c r="J564" s="114"/>
      <c r="K564" s="4"/>
      <c r="L564" s="4"/>
      <c r="M564" s="4"/>
      <c r="N564" s="4"/>
      <c r="O564" s="4"/>
      <c r="P564" s="4"/>
      <c r="Q564" s="4"/>
      <c r="R564" s="4"/>
      <c r="S564" s="4"/>
      <c r="T564" s="4"/>
      <c r="U564" s="4"/>
      <c r="V564" s="4"/>
      <c r="W564" s="4"/>
      <c r="X564" s="4"/>
      <c r="Y564" s="4"/>
      <c r="Z564" s="4"/>
      <c r="AA564" s="4"/>
      <c r="AB564" s="4"/>
      <c r="AC564" s="4"/>
      <c r="AD564" s="4"/>
      <c r="AE564" s="4"/>
      <c r="AF564" s="4"/>
      <c r="AG564" s="4"/>
    </row>
    <row r="565">
      <c r="A565" s="4"/>
      <c r="B565" s="4"/>
      <c r="C565" s="4"/>
      <c r="D565" s="114"/>
      <c r="E565" s="114"/>
      <c r="F565" s="114"/>
      <c r="G565" s="114"/>
      <c r="H565" s="114"/>
      <c r="I565" s="114"/>
      <c r="J565" s="114"/>
      <c r="K565" s="4"/>
      <c r="L565" s="4"/>
      <c r="M565" s="4"/>
      <c r="N565" s="4"/>
      <c r="O565" s="4"/>
      <c r="P565" s="4"/>
      <c r="Q565" s="4"/>
      <c r="R565" s="4"/>
      <c r="S565" s="4"/>
      <c r="T565" s="4"/>
      <c r="U565" s="4"/>
      <c r="V565" s="4"/>
      <c r="W565" s="4"/>
      <c r="X565" s="4"/>
      <c r="Y565" s="4"/>
      <c r="Z565" s="4"/>
      <c r="AA565" s="4"/>
      <c r="AB565" s="4"/>
      <c r="AC565" s="4"/>
      <c r="AD565" s="4"/>
      <c r="AE565" s="4"/>
      <c r="AF565" s="4"/>
      <c r="AG565" s="4"/>
    </row>
    <row r="566">
      <c r="A566" s="4"/>
      <c r="B566" s="4"/>
      <c r="C566" s="4"/>
      <c r="D566" s="114"/>
      <c r="E566" s="114"/>
      <c r="F566" s="114"/>
      <c r="G566" s="114"/>
      <c r="H566" s="114"/>
      <c r="I566" s="114"/>
      <c r="J566" s="114"/>
      <c r="K566" s="4"/>
      <c r="L566" s="4"/>
      <c r="M566" s="4"/>
      <c r="N566" s="4"/>
      <c r="O566" s="4"/>
      <c r="P566" s="4"/>
      <c r="Q566" s="4"/>
      <c r="R566" s="4"/>
      <c r="S566" s="4"/>
      <c r="T566" s="4"/>
      <c r="U566" s="4"/>
      <c r="V566" s="4"/>
      <c r="W566" s="4"/>
      <c r="X566" s="4"/>
      <c r="Y566" s="4"/>
      <c r="Z566" s="4"/>
      <c r="AA566" s="4"/>
      <c r="AB566" s="4"/>
      <c r="AC566" s="4"/>
      <c r="AD566" s="4"/>
      <c r="AE566" s="4"/>
      <c r="AF566" s="4"/>
      <c r="AG566" s="4"/>
    </row>
    <row r="567">
      <c r="A567" s="4"/>
      <c r="B567" s="4"/>
      <c r="C567" s="4"/>
      <c r="D567" s="114"/>
      <c r="E567" s="114"/>
      <c r="F567" s="114"/>
      <c r="G567" s="114"/>
      <c r="H567" s="114"/>
      <c r="I567" s="114"/>
      <c r="J567" s="114"/>
      <c r="K567" s="4"/>
      <c r="L567" s="4"/>
      <c r="M567" s="4"/>
      <c r="N567" s="4"/>
      <c r="O567" s="4"/>
      <c r="P567" s="4"/>
      <c r="Q567" s="4"/>
      <c r="R567" s="4"/>
      <c r="S567" s="4"/>
      <c r="T567" s="4"/>
      <c r="U567" s="4"/>
      <c r="V567" s="4"/>
      <c r="W567" s="4"/>
      <c r="X567" s="4"/>
      <c r="Y567" s="4"/>
      <c r="Z567" s="4"/>
      <c r="AA567" s="4"/>
      <c r="AB567" s="4"/>
      <c r="AC567" s="4"/>
      <c r="AD567" s="4"/>
      <c r="AE567" s="4"/>
      <c r="AF567" s="4"/>
      <c r="AG567" s="4"/>
    </row>
    <row r="568">
      <c r="A568" s="4"/>
      <c r="B568" s="4"/>
      <c r="C568" s="4"/>
      <c r="D568" s="114"/>
      <c r="E568" s="114"/>
      <c r="F568" s="114"/>
      <c r="G568" s="114"/>
      <c r="H568" s="114"/>
      <c r="I568" s="114"/>
      <c r="J568" s="114"/>
      <c r="K568" s="4"/>
      <c r="L568" s="4"/>
      <c r="M568" s="4"/>
      <c r="N568" s="4"/>
      <c r="O568" s="4"/>
      <c r="P568" s="4"/>
      <c r="Q568" s="4"/>
      <c r="R568" s="4"/>
      <c r="S568" s="4"/>
      <c r="T568" s="4"/>
      <c r="U568" s="4"/>
      <c r="V568" s="4"/>
      <c r="W568" s="4"/>
      <c r="X568" s="4"/>
      <c r="Y568" s="4"/>
      <c r="Z568" s="4"/>
      <c r="AA568" s="4"/>
      <c r="AB568" s="4"/>
      <c r="AC568" s="4"/>
      <c r="AD568" s="4"/>
      <c r="AE568" s="4"/>
      <c r="AF568" s="4"/>
      <c r="AG568" s="4"/>
    </row>
    <row r="569">
      <c r="A569" s="4"/>
      <c r="B569" s="4"/>
      <c r="C569" s="4"/>
      <c r="D569" s="114"/>
      <c r="E569" s="114"/>
      <c r="F569" s="114"/>
      <c r="G569" s="114"/>
      <c r="H569" s="114"/>
      <c r="I569" s="114"/>
      <c r="J569" s="114"/>
      <c r="K569" s="4"/>
      <c r="L569" s="4"/>
      <c r="M569" s="4"/>
      <c r="N569" s="4"/>
      <c r="O569" s="4"/>
      <c r="P569" s="4"/>
      <c r="Q569" s="4"/>
      <c r="R569" s="4"/>
      <c r="S569" s="4"/>
      <c r="T569" s="4"/>
      <c r="U569" s="4"/>
      <c r="V569" s="4"/>
      <c r="W569" s="4"/>
      <c r="X569" s="4"/>
      <c r="Y569" s="4"/>
      <c r="Z569" s="4"/>
      <c r="AA569" s="4"/>
      <c r="AB569" s="4"/>
      <c r="AC569" s="4"/>
      <c r="AD569" s="4"/>
      <c r="AE569" s="4"/>
      <c r="AF569" s="4"/>
      <c r="AG569" s="4"/>
    </row>
    <row r="570">
      <c r="A570" s="4"/>
      <c r="B570" s="4"/>
      <c r="C570" s="4"/>
      <c r="D570" s="114"/>
      <c r="E570" s="114"/>
      <c r="F570" s="114"/>
      <c r="G570" s="114"/>
      <c r="H570" s="114"/>
      <c r="I570" s="114"/>
      <c r="J570" s="114"/>
      <c r="K570" s="4"/>
      <c r="L570" s="4"/>
      <c r="M570" s="4"/>
      <c r="N570" s="4"/>
      <c r="O570" s="4"/>
      <c r="P570" s="4"/>
      <c r="Q570" s="4"/>
      <c r="R570" s="4"/>
      <c r="S570" s="4"/>
      <c r="T570" s="4"/>
      <c r="U570" s="4"/>
      <c r="V570" s="4"/>
      <c r="W570" s="4"/>
      <c r="X570" s="4"/>
      <c r="Y570" s="4"/>
      <c r="Z570" s="4"/>
      <c r="AA570" s="4"/>
      <c r="AB570" s="4"/>
      <c r="AC570" s="4"/>
      <c r="AD570" s="4"/>
      <c r="AE570" s="4"/>
      <c r="AF570" s="4"/>
      <c r="AG570" s="4"/>
    </row>
    <row r="571">
      <c r="A571" s="4"/>
      <c r="B571" s="4"/>
      <c r="C571" s="4"/>
      <c r="D571" s="114"/>
      <c r="E571" s="114"/>
      <c r="F571" s="114"/>
      <c r="G571" s="114"/>
      <c r="H571" s="114"/>
      <c r="I571" s="114"/>
      <c r="J571" s="114"/>
      <c r="K571" s="4"/>
      <c r="L571" s="4"/>
      <c r="M571" s="4"/>
      <c r="N571" s="4"/>
      <c r="O571" s="4"/>
      <c r="P571" s="4"/>
      <c r="Q571" s="4"/>
      <c r="R571" s="4"/>
      <c r="S571" s="4"/>
      <c r="T571" s="4"/>
      <c r="U571" s="4"/>
      <c r="V571" s="4"/>
      <c r="W571" s="4"/>
      <c r="X571" s="4"/>
      <c r="Y571" s="4"/>
      <c r="Z571" s="4"/>
      <c r="AA571" s="4"/>
      <c r="AB571" s="4"/>
      <c r="AC571" s="4"/>
      <c r="AD571" s="4"/>
      <c r="AE571" s="4"/>
      <c r="AF571" s="4"/>
      <c r="AG571" s="4"/>
    </row>
    <row r="572">
      <c r="A572" s="4"/>
      <c r="B572" s="4"/>
      <c r="C572" s="4"/>
      <c r="D572" s="114"/>
      <c r="E572" s="114"/>
      <c r="F572" s="114"/>
      <c r="G572" s="114"/>
      <c r="H572" s="114"/>
      <c r="I572" s="114"/>
      <c r="J572" s="114"/>
      <c r="K572" s="4"/>
      <c r="L572" s="4"/>
      <c r="M572" s="4"/>
      <c r="N572" s="4"/>
      <c r="O572" s="4"/>
      <c r="P572" s="4"/>
      <c r="Q572" s="4"/>
      <c r="R572" s="4"/>
      <c r="S572" s="4"/>
      <c r="T572" s="4"/>
      <c r="U572" s="4"/>
      <c r="V572" s="4"/>
      <c r="W572" s="4"/>
      <c r="X572" s="4"/>
      <c r="Y572" s="4"/>
      <c r="Z572" s="4"/>
      <c r="AA572" s="4"/>
      <c r="AB572" s="4"/>
      <c r="AC572" s="4"/>
      <c r="AD572" s="4"/>
      <c r="AE572" s="4"/>
      <c r="AF572" s="4"/>
      <c r="AG572" s="4"/>
    </row>
    <row r="573">
      <c r="A573" s="4"/>
      <c r="B573" s="4"/>
      <c r="C573" s="4"/>
      <c r="D573" s="114"/>
      <c r="E573" s="114"/>
      <c r="F573" s="114"/>
      <c r="G573" s="114"/>
      <c r="H573" s="114"/>
      <c r="I573" s="114"/>
      <c r="J573" s="114"/>
      <c r="K573" s="4"/>
      <c r="L573" s="4"/>
      <c r="M573" s="4"/>
      <c r="N573" s="4"/>
      <c r="O573" s="4"/>
      <c r="P573" s="4"/>
      <c r="Q573" s="4"/>
      <c r="R573" s="4"/>
      <c r="S573" s="4"/>
      <c r="T573" s="4"/>
      <c r="U573" s="4"/>
      <c r="V573" s="4"/>
      <c r="W573" s="4"/>
      <c r="X573" s="4"/>
      <c r="Y573" s="4"/>
      <c r="Z573" s="4"/>
      <c r="AA573" s="4"/>
      <c r="AB573" s="4"/>
      <c r="AC573" s="4"/>
      <c r="AD573" s="4"/>
      <c r="AE573" s="4"/>
      <c r="AF573" s="4"/>
      <c r="AG573" s="4"/>
    </row>
    <row r="574">
      <c r="A574" s="4"/>
      <c r="B574" s="4"/>
      <c r="C574" s="4"/>
      <c r="D574" s="114"/>
      <c r="E574" s="114"/>
      <c r="F574" s="114"/>
      <c r="G574" s="114"/>
      <c r="H574" s="114"/>
      <c r="I574" s="114"/>
      <c r="J574" s="114"/>
      <c r="K574" s="4"/>
      <c r="L574" s="4"/>
      <c r="M574" s="4"/>
      <c r="N574" s="4"/>
      <c r="O574" s="4"/>
      <c r="P574" s="4"/>
      <c r="Q574" s="4"/>
      <c r="R574" s="4"/>
      <c r="S574" s="4"/>
      <c r="T574" s="4"/>
      <c r="U574" s="4"/>
      <c r="V574" s="4"/>
      <c r="W574" s="4"/>
      <c r="X574" s="4"/>
      <c r="Y574" s="4"/>
      <c r="Z574" s="4"/>
      <c r="AA574" s="4"/>
      <c r="AB574" s="4"/>
      <c r="AC574" s="4"/>
      <c r="AD574" s="4"/>
      <c r="AE574" s="4"/>
      <c r="AF574" s="4"/>
      <c r="AG574" s="4"/>
    </row>
    <row r="575">
      <c r="A575" s="4"/>
      <c r="B575" s="4"/>
      <c r="C575" s="4"/>
      <c r="D575" s="114"/>
      <c r="E575" s="114"/>
      <c r="F575" s="114"/>
      <c r="G575" s="114"/>
      <c r="H575" s="114"/>
      <c r="I575" s="114"/>
      <c r="J575" s="114"/>
      <c r="K575" s="4"/>
      <c r="L575" s="4"/>
      <c r="M575" s="4"/>
      <c r="N575" s="4"/>
      <c r="O575" s="4"/>
      <c r="P575" s="4"/>
      <c r="Q575" s="4"/>
      <c r="R575" s="4"/>
      <c r="S575" s="4"/>
      <c r="T575" s="4"/>
      <c r="U575" s="4"/>
      <c r="V575" s="4"/>
      <c r="W575" s="4"/>
      <c r="X575" s="4"/>
      <c r="Y575" s="4"/>
      <c r="Z575" s="4"/>
      <c r="AA575" s="4"/>
      <c r="AB575" s="4"/>
      <c r="AC575" s="4"/>
      <c r="AD575" s="4"/>
      <c r="AE575" s="4"/>
      <c r="AF575" s="4"/>
      <c r="AG575" s="4"/>
    </row>
    <row r="576">
      <c r="A576" s="4"/>
      <c r="B576" s="4"/>
      <c r="C576" s="4"/>
      <c r="D576" s="114"/>
      <c r="E576" s="114"/>
      <c r="F576" s="114"/>
      <c r="G576" s="114"/>
      <c r="H576" s="114"/>
      <c r="I576" s="114"/>
      <c r="J576" s="114"/>
      <c r="K576" s="4"/>
      <c r="L576" s="4"/>
      <c r="M576" s="4"/>
      <c r="N576" s="4"/>
      <c r="O576" s="4"/>
      <c r="P576" s="4"/>
      <c r="Q576" s="4"/>
      <c r="R576" s="4"/>
      <c r="S576" s="4"/>
      <c r="T576" s="4"/>
      <c r="U576" s="4"/>
      <c r="V576" s="4"/>
      <c r="W576" s="4"/>
      <c r="X576" s="4"/>
      <c r="Y576" s="4"/>
      <c r="Z576" s="4"/>
      <c r="AA576" s="4"/>
      <c r="AB576" s="4"/>
      <c r="AC576" s="4"/>
      <c r="AD576" s="4"/>
      <c r="AE576" s="4"/>
      <c r="AF576" s="4"/>
      <c r="AG576" s="4"/>
    </row>
    <row r="577">
      <c r="A577" s="4"/>
      <c r="B577" s="4"/>
      <c r="C577" s="4"/>
      <c r="D577" s="114"/>
      <c r="E577" s="114"/>
      <c r="F577" s="114"/>
      <c r="G577" s="114"/>
      <c r="H577" s="114"/>
      <c r="I577" s="114"/>
      <c r="J577" s="114"/>
      <c r="K577" s="4"/>
      <c r="L577" s="4"/>
      <c r="M577" s="4"/>
      <c r="N577" s="4"/>
      <c r="O577" s="4"/>
      <c r="P577" s="4"/>
      <c r="Q577" s="4"/>
      <c r="R577" s="4"/>
      <c r="S577" s="4"/>
      <c r="T577" s="4"/>
      <c r="U577" s="4"/>
      <c r="V577" s="4"/>
      <c r="W577" s="4"/>
      <c r="X577" s="4"/>
      <c r="Y577" s="4"/>
      <c r="Z577" s="4"/>
      <c r="AA577" s="4"/>
      <c r="AB577" s="4"/>
      <c r="AC577" s="4"/>
      <c r="AD577" s="4"/>
      <c r="AE577" s="4"/>
      <c r="AF577" s="4"/>
      <c r="AG577" s="4"/>
    </row>
    <row r="578">
      <c r="A578" s="4"/>
      <c r="B578" s="4"/>
      <c r="C578" s="4"/>
      <c r="D578" s="114"/>
      <c r="E578" s="114"/>
      <c r="F578" s="114"/>
      <c r="G578" s="114"/>
      <c r="H578" s="114"/>
      <c r="I578" s="114"/>
      <c r="J578" s="114"/>
      <c r="K578" s="4"/>
      <c r="L578" s="4"/>
      <c r="M578" s="4"/>
      <c r="N578" s="4"/>
      <c r="O578" s="4"/>
      <c r="P578" s="4"/>
      <c r="Q578" s="4"/>
      <c r="R578" s="4"/>
      <c r="S578" s="4"/>
      <c r="T578" s="4"/>
      <c r="U578" s="4"/>
      <c r="V578" s="4"/>
      <c r="W578" s="4"/>
      <c r="X578" s="4"/>
      <c r="Y578" s="4"/>
      <c r="Z578" s="4"/>
      <c r="AA578" s="4"/>
      <c r="AB578" s="4"/>
      <c r="AC578" s="4"/>
      <c r="AD578" s="4"/>
      <c r="AE578" s="4"/>
      <c r="AF578" s="4"/>
      <c r="AG578" s="4"/>
    </row>
    <row r="579">
      <c r="A579" s="4"/>
      <c r="B579" s="4"/>
      <c r="C579" s="4"/>
      <c r="D579" s="114"/>
      <c r="E579" s="114"/>
      <c r="F579" s="114"/>
      <c r="G579" s="114"/>
      <c r="H579" s="114"/>
      <c r="I579" s="114"/>
      <c r="J579" s="114"/>
      <c r="K579" s="4"/>
      <c r="L579" s="4"/>
      <c r="M579" s="4"/>
      <c r="N579" s="4"/>
      <c r="O579" s="4"/>
      <c r="P579" s="4"/>
      <c r="Q579" s="4"/>
      <c r="R579" s="4"/>
      <c r="S579" s="4"/>
      <c r="T579" s="4"/>
      <c r="U579" s="4"/>
      <c r="V579" s="4"/>
      <c r="W579" s="4"/>
      <c r="X579" s="4"/>
      <c r="Y579" s="4"/>
      <c r="Z579" s="4"/>
      <c r="AA579" s="4"/>
      <c r="AB579" s="4"/>
      <c r="AC579" s="4"/>
      <c r="AD579" s="4"/>
      <c r="AE579" s="4"/>
      <c r="AF579" s="4"/>
      <c r="AG579" s="4"/>
    </row>
    <row r="580">
      <c r="A580" s="4"/>
      <c r="B580" s="4"/>
      <c r="C580" s="4"/>
      <c r="D580" s="114"/>
      <c r="E580" s="114"/>
      <c r="F580" s="114"/>
      <c r="G580" s="114"/>
      <c r="H580" s="114"/>
      <c r="I580" s="114"/>
      <c r="J580" s="114"/>
      <c r="K580" s="4"/>
      <c r="L580" s="4"/>
      <c r="M580" s="4"/>
      <c r="N580" s="4"/>
      <c r="O580" s="4"/>
      <c r="P580" s="4"/>
      <c r="Q580" s="4"/>
      <c r="R580" s="4"/>
      <c r="S580" s="4"/>
      <c r="T580" s="4"/>
      <c r="U580" s="4"/>
      <c r="V580" s="4"/>
      <c r="W580" s="4"/>
      <c r="X580" s="4"/>
      <c r="Y580" s="4"/>
      <c r="Z580" s="4"/>
      <c r="AA580" s="4"/>
      <c r="AB580" s="4"/>
      <c r="AC580" s="4"/>
      <c r="AD580" s="4"/>
      <c r="AE580" s="4"/>
      <c r="AF580" s="4"/>
      <c r="AG580" s="4"/>
    </row>
    <row r="581">
      <c r="A581" s="4"/>
      <c r="B581" s="4"/>
      <c r="C581" s="4"/>
      <c r="D581" s="114"/>
      <c r="E581" s="114"/>
      <c r="F581" s="114"/>
      <c r="G581" s="114"/>
      <c r="H581" s="114"/>
      <c r="I581" s="114"/>
      <c r="J581" s="114"/>
      <c r="K581" s="4"/>
      <c r="L581" s="4"/>
      <c r="M581" s="4"/>
      <c r="N581" s="4"/>
      <c r="O581" s="4"/>
      <c r="P581" s="4"/>
      <c r="Q581" s="4"/>
      <c r="R581" s="4"/>
      <c r="S581" s="4"/>
      <c r="T581" s="4"/>
      <c r="U581" s="4"/>
      <c r="V581" s="4"/>
      <c r="W581" s="4"/>
      <c r="X581" s="4"/>
      <c r="Y581" s="4"/>
      <c r="Z581" s="4"/>
      <c r="AA581" s="4"/>
      <c r="AB581" s="4"/>
      <c r="AC581" s="4"/>
      <c r="AD581" s="4"/>
      <c r="AE581" s="4"/>
      <c r="AF581" s="4"/>
      <c r="AG581" s="4"/>
    </row>
    <row r="582">
      <c r="A582" s="4"/>
      <c r="B582" s="4"/>
      <c r="C582" s="4"/>
      <c r="D582" s="114"/>
      <c r="E582" s="114"/>
      <c r="F582" s="114"/>
      <c r="G582" s="114"/>
      <c r="H582" s="114"/>
      <c r="I582" s="114"/>
      <c r="J582" s="114"/>
      <c r="K582" s="4"/>
      <c r="L582" s="4"/>
      <c r="M582" s="4"/>
      <c r="N582" s="4"/>
      <c r="O582" s="4"/>
      <c r="P582" s="4"/>
      <c r="Q582" s="4"/>
      <c r="R582" s="4"/>
      <c r="S582" s="4"/>
      <c r="T582" s="4"/>
      <c r="U582" s="4"/>
      <c r="V582" s="4"/>
      <c r="W582" s="4"/>
      <c r="X582" s="4"/>
      <c r="Y582" s="4"/>
      <c r="Z582" s="4"/>
      <c r="AA582" s="4"/>
      <c r="AB582" s="4"/>
      <c r="AC582" s="4"/>
      <c r="AD582" s="4"/>
      <c r="AE582" s="4"/>
      <c r="AF582" s="4"/>
      <c r="AG582" s="4"/>
    </row>
    <row r="583">
      <c r="A583" s="4"/>
      <c r="B583" s="4"/>
      <c r="C583" s="4"/>
      <c r="D583" s="114"/>
      <c r="E583" s="114"/>
      <c r="F583" s="114"/>
      <c r="G583" s="114"/>
      <c r="H583" s="114"/>
      <c r="I583" s="114"/>
      <c r="J583" s="114"/>
      <c r="K583" s="4"/>
      <c r="L583" s="4"/>
      <c r="M583" s="4"/>
      <c r="N583" s="4"/>
      <c r="O583" s="4"/>
      <c r="P583" s="4"/>
      <c r="Q583" s="4"/>
      <c r="R583" s="4"/>
      <c r="S583" s="4"/>
      <c r="T583" s="4"/>
      <c r="U583" s="4"/>
      <c r="V583" s="4"/>
      <c r="W583" s="4"/>
      <c r="X583" s="4"/>
      <c r="Y583" s="4"/>
      <c r="Z583" s="4"/>
      <c r="AA583" s="4"/>
      <c r="AB583" s="4"/>
      <c r="AC583" s="4"/>
      <c r="AD583" s="4"/>
      <c r="AE583" s="4"/>
      <c r="AF583" s="4"/>
      <c r="AG583" s="4"/>
    </row>
    <row r="584">
      <c r="A584" s="4"/>
      <c r="B584" s="4"/>
      <c r="C584" s="4"/>
      <c r="D584" s="114"/>
      <c r="E584" s="114"/>
      <c r="F584" s="114"/>
      <c r="G584" s="114"/>
      <c r="H584" s="114"/>
      <c r="I584" s="114"/>
      <c r="J584" s="114"/>
      <c r="K584" s="4"/>
      <c r="L584" s="4"/>
      <c r="M584" s="4"/>
      <c r="N584" s="4"/>
      <c r="O584" s="4"/>
      <c r="P584" s="4"/>
      <c r="Q584" s="4"/>
      <c r="R584" s="4"/>
      <c r="S584" s="4"/>
      <c r="T584" s="4"/>
      <c r="U584" s="4"/>
      <c r="V584" s="4"/>
      <c r="W584" s="4"/>
      <c r="X584" s="4"/>
      <c r="Y584" s="4"/>
      <c r="Z584" s="4"/>
      <c r="AA584" s="4"/>
      <c r="AB584" s="4"/>
      <c r="AC584" s="4"/>
      <c r="AD584" s="4"/>
      <c r="AE584" s="4"/>
      <c r="AF584" s="4"/>
      <c r="AG584" s="4"/>
    </row>
    <row r="585">
      <c r="A585" s="4"/>
      <c r="B585" s="4"/>
      <c r="C585" s="4"/>
      <c r="D585" s="114"/>
      <c r="E585" s="114"/>
      <c r="F585" s="114"/>
      <c r="G585" s="114"/>
      <c r="H585" s="114"/>
      <c r="I585" s="114"/>
      <c r="J585" s="114"/>
      <c r="K585" s="4"/>
      <c r="L585" s="4"/>
      <c r="M585" s="4"/>
      <c r="N585" s="4"/>
      <c r="O585" s="4"/>
      <c r="P585" s="4"/>
      <c r="Q585" s="4"/>
      <c r="R585" s="4"/>
      <c r="S585" s="4"/>
      <c r="T585" s="4"/>
      <c r="U585" s="4"/>
      <c r="V585" s="4"/>
      <c r="W585" s="4"/>
      <c r="X585" s="4"/>
      <c r="Y585" s="4"/>
      <c r="Z585" s="4"/>
      <c r="AA585" s="4"/>
      <c r="AB585" s="4"/>
      <c r="AC585" s="4"/>
      <c r="AD585" s="4"/>
      <c r="AE585" s="4"/>
      <c r="AF585" s="4"/>
      <c r="AG585" s="4"/>
    </row>
    <row r="586">
      <c r="A586" s="4"/>
      <c r="B586" s="4"/>
      <c r="C586" s="4"/>
      <c r="D586" s="114"/>
      <c r="E586" s="114"/>
      <c r="F586" s="114"/>
      <c r="G586" s="114"/>
      <c r="H586" s="114"/>
      <c r="I586" s="114"/>
      <c r="J586" s="114"/>
      <c r="K586" s="4"/>
      <c r="L586" s="4"/>
      <c r="M586" s="4"/>
      <c r="N586" s="4"/>
      <c r="O586" s="4"/>
      <c r="P586" s="4"/>
      <c r="Q586" s="4"/>
      <c r="R586" s="4"/>
      <c r="S586" s="4"/>
      <c r="T586" s="4"/>
      <c r="U586" s="4"/>
      <c r="V586" s="4"/>
      <c r="W586" s="4"/>
      <c r="X586" s="4"/>
      <c r="Y586" s="4"/>
      <c r="Z586" s="4"/>
      <c r="AA586" s="4"/>
      <c r="AB586" s="4"/>
      <c r="AC586" s="4"/>
      <c r="AD586" s="4"/>
      <c r="AE586" s="4"/>
      <c r="AF586" s="4"/>
      <c r="AG586" s="4"/>
    </row>
    <row r="587">
      <c r="A587" s="4"/>
      <c r="B587" s="4"/>
      <c r="C587" s="4"/>
      <c r="D587" s="114"/>
      <c r="E587" s="114"/>
      <c r="F587" s="114"/>
      <c r="G587" s="114"/>
      <c r="H587" s="114"/>
      <c r="I587" s="114"/>
      <c r="J587" s="114"/>
      <c r="K587" s="4"/>
      <c r="L587" s="4"/>
      <c r="M587" s="4"/>
      <c r="N587" s="4"/>
      <c r="O587" s="4"/>
      <c r="P587" s="4"/>
      <c r="Q587" s="4"/>
      <c r="R587" s="4"/>
      <c r="S587" s="4"/>
      <c r="T587" s="4"/>
      <c r="U587" s="4"/>
      <c r="V587" s="4"/>
      <c r="W587" s="4"/>
      <c r="X587" s="4"/>
      <c r="Y587" s="4"/>
      <c r="Z587" s="4"/>
      <c r="AA587" s="4"/>
      <c r="AB587" s="4"/>
      <c r="AC587" s="4"/>
      <c r="AD587" s="4"/>
      <c r="AE587" s="4"/>
      <c r="AF587" s="4"/>
      <c r="AG587" s="4"/>
    </row>
    <row r="588">
      <c r="A588" s="4"/>
      <c r="B588" s="4"/>
      <c r="C588" s="4"/>
      <c r="D588" s="114"/>
      <c r="E588" s="114"/>
      <c r="F588" s="114"/>
      <c r="G588" s="114"/>
      <c r="H588" s="114"/>
      <c r="I588" s="114"/>
      <c r="J588" s="114"/>
      <c r="K588" s="4"/>
      <c r="L588" s="4"/>
      <c r="M588" s="4"/>
      <c r="N588" s="4"/>
      <c r="O588" s="4"/>
      <c r="P588" s="4"/>
      <c r="Q588" s="4"/>
      <c r="R588" s="4"/>
      <c r="S588" s="4"/>
      <c r="T588" s="4"/>
      <c r="U588" s="4"/>
      <c r="V588" s="4"/>
      <c r="W588" s="4"/>
      <c r="X588" s="4"/>
      <c r="Y588" s="4"/>
      <c r="Z588" s="4"/>
      <c r="AA588" s="4"/>
      <c r="AB588" s="4"/>
      <c r="AC588" s="4"/>
      <c r="AD588" s="4"/>
      <c r="AE588" s="4"/>
      <c r="AF588" s="4"/>
      <c r="AG588" s="4"/>
    </row>
    <row r="589">
      <c r="A589" s="4"/>
      <c r="B589" s="4"/>
      <c r="C589" s="4"/>
      <c r="D589" s="114"/>
      <c r="E589" s="114"/>
      <c r="F589" s="114"/>
      <c r="G589" s="114"/>
      <c r="H589" s="114"/>
      <c r="I589" s="114"/>
      <c r="J589" s="114"/>
      <c r="K589" s="4"/>
      <c r="L589" s="4"/>
      <c r="M589" s="4"/>
      <c r="N589" s="4"/>
      <c r="O589" s="4"/>
      <c r="P589" s="4"/>
      <c r="Q589" s="4"/>
      <c r="R589" s="4"/>
      <c r="S589" s="4"/>
      <c r="T589" s="4"/>
      <c r="U589" s="4"/>
      <c r="V589" s="4"/>
      <c r="W589" s="4"/>
      <c r="X589" s="4"/>
      <c r="Y589" s="4"/>
      <c r="Z589" s="4"/>
      <c r="AA589" s="4"/>
      <c r="AB589" s="4"/>
      <c r="AC589" s="4"/>
      <c r="AD589" s="4"/>
      <c r="AE589" s="4"/>
      <c r="AF589" s="4"/>
      <c r="AG589" s="4"/>
    </row>
    <row r="590">
      <c r="A590" s="4"/>
      <c r="B590" s="4"/>
      <c r="C590" s="4"/>
      <c r="D590" s="114"/>
      <c r="E590" s="114"/>
      <c r="F590" s="114"/>
      <c r="G590" s="114"/>
      <c r="H590" s="114"/>
      <c r="I590" s="114"/>
      <c r="J590" s="114"/>
      <c r="K590" s="4"/>
      <c r="L590" s="4"/>
      <c r="M590" s="4"/>
      <c r="N590" s="4"/>
      <c r="O590" s="4"/>
      <c r="P590" s="4"/>
      <c r="Q590" s="4"/>
      <c r="R590" s="4"/>
      <c r="S590" s="4"/>
      <c r="T590" s="4"/>
      <c r="U590" s="4"/>
      <c r="V590" s="4"/>
      <c r="W590" s="4"/>
      <c r="X590" s="4"/>
      <c r="Y590" s="4"/>
      <c r="Z590" s="4"/>
      <c r="AA590" s="4"/>
      <c r="AB590" s="4"/>
      <c r="AC590" s="4"/>
      <c r="AD590" s="4"/>
      <c r="AE590" s="4"/>
      <c r="AF590" s="4"/>
      <c r="AG590" s="4"/>
    </row>
    <row r="591">
      <c r="A591" s="4"/>
      <c r="B591" s="4"/>
      <c r="C591" s="4"/>
      <c r="D591" s="114"/>
      <c r="E591" s="114"/>
      <c r="F591" s="114"/>
      <c r="G591" s="114"/>
      <c r="H591" s="114"/>
      <c r="I591" s="114"/>
      <c r="J591" s="114"/>
      <c r="K591" s="4"/>
      <c r="L591" s="4"/>
      <c r="M591" s="4"/>
      <c r="N591" s="4"/>
      <c r="O591" s="4"/>
      <c r="P591" s="4"/>
      <c r="Q591" s="4"/>
      <c r="R591" s="4"/>
      <c r="S591" s="4"/>
      <c r="T591" s="4"/>
      <c r="U591" s="4"/>
      <c r="V591" s="4"/>
      <c r="W591" s="4"/>
      <c r="X591" s="4"/>
      <c r="Y591" s="4"/>
      <c r="Z591" s="4"/>
      <c r="AA591" s="4"/>
      <c r="AB591" s="4"/>
      <c r="AC591" s="4"/>
      <c r="AD591" s="4"/>
      <c r="AE591" s="4"/>
      <c r="AF591" s="4"/>
      <c r="AG591" s="4"/>
    </row>
    <row r="592">
      <c r="A592" s="4"/>
      <c r="B592" s="4"/>
      <c r="C592" s="4"/>
      <c r="D592" s="114"/>
      <c r="E592" s="114"/>
      <c r="F592" s="114"/>
      <c r="G592" s="114"/>
      <c r="H592" s="114"/>
      <c r="I592" s="114"/>
      <c r="J592" s="114"/>
      <c r="K592" s="4"/>
      <c r="L592" s="4"/>
      <c r="M592" s="4"/>
      <c r="N592" s="4"/>
      <c r="O592" s="4"/>
      <c r="P592" s="4"/>
      <c r="Q592" s="4"/>
      <c r="R592" s="4"/>
      <c r="S592" s="4"/>
      <c r="T592" s="4"/>
      <c r="U592" s="4"/>
      <c r="V592" s="4"/>
      <c r="W592" s="4"/>
      <c r="X592" s="4"/>
      <c r="Y592" s="4"/>
      <c r="Z592" s="4"/>
      <c r="AA592" s="4"/>
      <c r="AB592" s="4"/>
      <c r="AC592" s="4"/>
      <c r="AD592" s="4"/>
      <c r="AE592" s="4"/>
      <c r="AF592" s="4"/>
      <c r="AG592" s="4"/>
    </row>
    <row r="593">
      <c r="A593" s="4"/>
      <c r="B593" s="4"/>
      <c r="C593" s="4"/>
      <c r="D593" s="114"/>
      <c r="E593" s="114"/>
      <c r="F593" s="114"/>
      <c r="G593" s="114"/>
      <c r="H593" s="114"/>
      <c r="I593" s="114"/>
      <c r="J593" s="114"/>
      <c r="K593" s="4"/>
      <c r="L593" s="4"/>
      <c r="M593" s="4"/>
      <c r="N593" s="4"/>
      <c r="O593" s="4"/>
      <c r="P593" s="4"/>
      <c r="Q593" s="4"/>
      <c r="R593" s="4"/>
      <c r="S593" s="4"/>
      <c r="T593" s="4"/>
      <c r="U593" s="4"/>
      <c r="V593" s="4"/>
      <c r="W593" s="4"/>
      <c r="X593" s="4"/>
      <c r="Y593" s="4"/>
      <c r="Z593" s="4"/>
      <c r="AA593" s="4"/>
      <c r="AB593" s="4"/>
      <c r="AC593" s="4"/>
      <c r="AD593" s="4"/>
      <c r="AE593" s="4"/>
      <c r="AF593" s="4"/>
      <c r="AG593" s="4"/>
    </row>
    <row r="594">
      <c r="A594" s="4"/>
      <c r="B594" s="4"/>
      <c r="C594" s="4"/>
      <c r="D594" s="114"/>
      <c r="E594" s="114"/>
      <c r="F594" s="114"/>
      <c r="G594" s="114"/>
      <c r="H594" s="114"/>
      <c r="I594" s="114"/>
      <c r="J594" s="114"/>
      <c r="K594" s="4"/>
      <c r="L594" s="4"/>
      <c r="M594" s="4"/>
      <c r="N594" s="4"/>
      <c r="O594" s="4"/>
      <c r="P594" s="4"/>
      <c r="Q594" s="4"/>
      <c r="R594" s="4"/>
      <c r="S594" s="4"/>
      <c r="T594" s="4"/>
      <c r="U594" s="4"/>
      <c r="V594" s="4"/>
      <c r="W594" s="4"/>
      <c r="X594" s="4"/>
      <c r="Y594" s="4"/>
      <c r="Z594" s="4"/>
      <c r="AA594" s="4"/>
      <c r="AB594" s="4"/>
      <c r="AC594" s="4"/>
      <c r="AD594" s="4"/>
      <c r="AE594" s="4"/>
      <c r="AF594" s="4"/>
      <c r="AG594" s="4"/>
    </row>
    <row r="595">
      <c r="A595" s="4"/>
      <c r="B595" s="4"/>
      <c r="C595" s="4"/>
      <c r="D595" s="114"/>
      <c r="E595" s="114"/>
      <c r="F595" s="114"/>
      <c r="G595" s="114"/>
      <c r="H595" s="114"/>
      <c r="I595" s="114"/>
      <c r="J595" s="114"/>
      <c r="K595" s="4"/>
      <c r="L595" s="4"/>
      <c r="M595" s="4"/>
      <c r="N595" s="4"/>
      <c r="O595" s="4"/>
      <c r="P595" s="4"/>
      <c r="Q595" s="4"/>
      <c r="R595" s="4"/>
      <c r="S595" s="4"/>
      <c r="T595" s="4"/>
      <c r="U595" s="4"/>
      <c r="V595" s="4"/>
      <c r="W595" s="4"/>
      <c r="X595" s="4"/>
      <c r="Y595" s="4"/>
      <c r="Z595" s="4"/>
      <c r="AA595" s="4"/>
      <c r="AB595" s="4"/>
      <c r="AC595" s="4"/>
      <c r="AD595" s="4"/>
      <c r="AE595" s="4"/>
      <c r="AF595" s="4"/>
      <c r="AG595" s="4"/>
    </row>
    <row r="596">
      <c r="A596" s="4"/>
      <c r="B596" s="4"/>
      <c r="C596" s="4"/>
      <c r="D596" s="114"/>
      <c r="E596" s="114"/>
      <c r="F596" s="114"/>
      <c r="G596" s="114"/>
      <c r="H596" s="114"/>
      <c r="I596" s="114"/>
      <c r="J596" s="114"/>
      <c r="K596" s="4"/>
      <c r="L596" s="4"/>
      <c r="M596" s="4"/>
      <c r="N596" s="4"/>
      <c r="O596" s="4"/>
      <c r="P596" s="4"/>
      <c r="Q596" s="4"/>
      <c r="R596" s="4"/>
      <c r="S596" s="4"/>
      <c r="T596" s="4"/>
      <c r="U596" s="4"/>
      <c r="V596" s="4"/>
      <c r="W596" s="4"/>
      <c r="X596" s="4"/>
      <c r="Y596" s="4"/>
      <c r="Z596" s="4"/>
      <c r="AA596" s="4"/>
      <c r="AB596" s="4"/>
      <c r="AC596" s="4"/>
      <c r="AD596" s="4"/>
      <c r="AE596" s="4"/>
      <c r="AF596" s="4"/>
      <c r="AG596" s="4"/>
    </row>
    <row r="597">
      <c r="A597" s="4"/>
      <c r="B597" s="4"/>
      <c r="C597" s="4"/>
      <c r="D597" s="114"/>
      <c r="E597" s="114"/>
      <c r="F597" s="114"/>
      <c r="G597" s="114"/>
      <c r="H597" s="114"/>
      <c r="I597" s="114"/>
      <c r="J597" s="114"/>
      <c r="K597" s="4"/>
      <c r="L597" s="4"/>
      <c r="M597" s="4"/>
      <c r="N597" s="4"/>
      <c r="O597" s="4"/>
      <c r="P597" s="4"/>
      <c r="Q597" s="4"/>
      <c r="R597" s="4"/>
      <c r="S597" s="4"/>
      <c r="T597" s="4"/>
      <c r="U597" s="4"/>
      <c r="V597" s="4"/>
      <c r="W597" s="4"/>
      <c r="X597" s="4"/>
      <c r="Y597" s="4"/>
      <c r="Z597" s="4"/>
      <c r="AA597" s="4"/>
      <c r="AB597" s="4"/>
      <c r="AC597" s="4"/>
      <c r="AD597" s="4"/>
      <c r="AE597" s="4"/>
      <c r="AF597" s="4"/>
      <c r="AG597" s="4"/>
    </row>
    <row r="598">
      <c r="A598" s="4"/>
      <c r="B598" s="4"/>
      <c r="C598" s="4"/>
      <c r="D598" s="114"/>
      <c r="E598" s="114"/>
      <c r="F598" s="114"/>
      <c r="G598" s="114"/>
      <c r="H598" s="114"/>
      <c r="I598" s="114"/>
      <c r="J598" s="114"/>
      <c r="K598" s="4"/>
      <c r="L598" s="4"/>
      <c r="M598" s="4"/>
      <c r="N598" s="4"/>
      <c r="O598" s="4"/>
      <c r="P598" s="4"/>
      <c r="Q598" s="4"/>
      <c r="R598" s="4"/>
      <c r="S598" s="4"/>
      <c r="T598" s="4"/>
      <c r="U598" s="4"/>
      <c r="V598" s="4"/>
      <c r="W598" s="4"/>
      <c r="X598" s="4"/>
      <c r="Y598" s="4"/>
      <c r="Z598" s="4"/>
      <c r="AA598" s="4"/>
      <c r="AB598" s="4"/>
      <c r="AC598" s="4"/>
      <c r="AD598" s="4"/>
      <c r="AE598" s="4"/>
      <c r="AF598" s="4"/>
      <c r="AG598" s="4"/>
    </row>
    <row r="599">
      <c r="A599" s="4"/>
      <c r="B599" s="4"/>
      <c r="C599" s="4"/>
      <c r="D599" s="114"/>
      <c r="E599" s="114"/>
      <c r="F599" s="114"/>
      <c r="G599" s="114"/>
      <c r="H599" s="114"/>
      <c r="I599" s="114"/>
      <c r="J599" s="114"/>
      <c r="K599" s="4"/>
      <c r="L599" s="4"/>
      <c r="M599" s="4"/>
      <c r="N599" s="4"/>
      <c r="O599" s="4"/>
      <c r="P599" s="4"/>
      <c r="Q599" s="4"/>
      <c r="R599" s="4"/>
      <c r="S599" s="4"/>
      <c r="T599" s="4"/>
      <c r="U599" s="4"/>
      <c r="V599" s="4"/>
      <c r="W599" s="4"/>
      <c r="X599" s="4"/>
      <c r="Y599" s="4"/>
      <c r="Z599" s="4"/>
      <c r="AA599" s="4"/>
      <c r="AB599" s="4"/>
      <c r="AC599" s="4"/>
      <c r="AD599" s="4"/>
      <c r="AE599" s="4"/>
      <c r="AF599" s="4"/>
      <c r="AG599" s="4"/>
    </row>
    <row r="600">
      <c r="A600" s="4"/>
      <c r="B600" s="4"/>
      <c r="C600" s="4"/>
      <c r="D600" s="114"/>
      <c r="E600" s="114"/>
      <c r="F600" s="114"/>
      <c r="G600" s="114"/>
      <c r="H600" s="114"/>
      <c r="I600" s="114"/>
      <c r="J600" s="114"/>
      <c r="K600" s="4"/>
      <c r="L600" s="4"/>
      <c r="M600" s="4"/>
      <c r="N600" s="4"/>
      <c r="O600" s="4"/>
      <c r="P600" s="4"/>
      <c r="Q600" s="4"/>
      <c r="R600" s="4"/>
      <c r="S600" s="4"/>
      <c r="T600" s="4"/>
      <c r="U600" s="4"/>
      <c r="V600" s="4"/>
      <c r="W600" s="4"/>
      <c r="X600" s="4"/>
      <c r="Y600" s="4"/>
      <c r="Z600" s="4"/>
      <c r="AA600" s="4"/>
      <c r="AB600" s="4"/>
      <c r="AC600" s="4"/>
      <c r="AD600" s="4"/>
      <c r="AE600" s="4"/>
      <c r="AF600" s="4"/>
      <c r="AG600" s="4"/>
    </row>
    <row r="601">
      <c r="A601" s="4"/>
      <c r="B601" s="4"/>
      <c r="C601" s="4"/>
      <c r="D601" s="114"/>
      <c r="E601" s="114"/>
      <c r="F601" s="114"/>
      <c r="G601" s="114"/>
      <c r="H601" s="114"/>
      <c r="I601" s="114"/>
      <c r="J601" s="114"/>
      <c r="K601" s="4"/>
      <c r="L601" s="4"/>
      <c r="M601" s="4"/>
      <c r="N601" s="4"/>
      <c r="O601" s="4"/>
      <c r="P601" s="4"/>
      <c r="Q601" s="4"/>
      <c r="R601" s="4"/>
      <c r="S601" s="4"/>
      <c r="T601" s="4"/>
      <c r="U601" s="4"/>
      <c r="V601" s="4"/>
      <c r="W601" s="4"/>
      <c r="X601" s="4"/>
      <c r="Y601" s="4"/>
      <c r="Z601" s="4"/>
      <c r="AA601" s="4"/>
      <c r="AB601" s="4"/>
      <c r="AC601" s="4"/>
      <c r="AD601" s="4"/>
      <c r="AE601" s="4"/>
      <c r="AF601" s="4"/>
      <c r="AG601" s="4"/>
    </row>
    <row r="602">
      <c r="A602" s="4"/>
      <c r="B602" s="4"/>
      <c r="C602" s="4"/>
      <c r="D602" s="114"/>
      <c r="E602" s="114"/>
      <c r="F602" s="114"/>
      <c r="G602" s="114"/>
      <c r="H602" s="114"/>
      <c r="I602" s="114"/>
      <c r="J602" s="114"/>
      <c r="K602" s="4"/>
      <c r="L602" s="4"/>
      <c r="M602" s="4"/>
      <c r="N602" s="4"/>
      <c r="O602" s="4"/>
      <c r="P602" s="4"/>
      <c r="Q602" s="4"/>
      <c r="R602" s="4"/>
      <c r="S602" s="4"/>
      <c r="T602" s="4"/>
      <c r="U602" s="4"/>
      <c r="V602" s="4"/>
      <c r="W602" s="4"/>
      <c r="X602" s="4"/>
      <c r="Y602" s="4"/>
      <c r="Z602" s="4"/>
      <c r="AA602" s="4"/>
      <c r="AB602" s="4"/>
      <c r="AC602" s="4"/>
      <c r="AD602" s="4"/>
      <c r="AE602" s="4"/>
      <c r="AF602" s="4"/>
      <c r="AG602" s="4"/>
    </row>
    <row r="603">
      <c r="A603" s="4"/>
      <c r="B603" s="4"/>
      <c r="C603" s="4"/>
      <c r="D603" s="114"/>
      <c r="E603" s="114"/>
      <c r="F603" s="114"/>
      <c r="G603" s="114"/>
      <c r="H603" s="114"/>
      <c r="I603" s="114"/>
      <c r="J603" s="114"/>
      <c r="K603" s="4"/>
      <c r="L603" s="4"/>
      <c r="M603" s="4"/>
      <c r="N603" s="4"/>
      <c r="O603" s="4"/>
      <c r="P603" s="4"/>
      <c r="Q603" s="4"/>
      <c r="R603" s="4"/>
      <c r="S603" s="4"/>
      <c r="T603" s="4"/>
      <c r="U603" s="4"/>
      <c r="V603" s="4"/>
      <c r="W603" s="4"/>
      <c r="X603" s="4"/>
      <c r="Y603" s="4"/>
      <c r="Z603" s="4"/>
      <c r="AA603" s="4"/>
      <c r="AB603" s="4"/>
      <c r="AC603" s="4"/>
      <c r="AD603" s="4"/>
      <c r="AE603" s="4"/>
      <c r="AF603" s="4"/>
      <c r="AG603" s="4"/>
    </row>
    <row r="604">
      <c r="A604" s="4"/>
      <c r="B604" s="4"/>
      <c r="C604" s="4"/>
      <c r="D604" s="114"/>
      <c r="E604" s="114"/>
      <c r="F604" s="114"/>
      <c r="G604" s="114"/>
      <c r="H604" s="114"/>
      <c r="I604" s="114"/>
      <c r="J604" s="114"/>
      <c r="K604" s="4"/>
      <c r="L604" s="4"/>
      <c r="M604" s="4"/>
      <c r="N604" s="4"/>
      <c r="O604" s="4"/>
      <c r="P604" s="4"/>
      <c r="Q604" s="4"/>
      <c r="R604" s="4"/>
      <c r="S604" s="4"/>
      <c r="T604" s="4"/>
      <c r="U604" s="4"/>
      <c r="V604" s="4"/>
      <c r="W604" s="4"/>
      <c r="X604" s="4"/>
      <c r="Y604" s="4"/>
      <c r="Z604" s="4"/>
      <c r="AA604" s="4"/>
      <c r="AB604" s="4"/>
      <c r="AC604" s="4"/>
      <c r="AD604" s="4"/>
      <c r="AE604" s="4"/>
      <c r="AF604" s="4"/>
      <c r="AG604" s="4"/>
    </row>
    <row r="605">
      <c r="A605" s="4"/>
      <c r="B605" s="4"/>
      <c r="C605" s="4"/>
      <c r="D605" s="114"/>
      <c r="E605" s="114"/>
      <c r="F605" s="114"/>
      <c r="G605" s="114"/>
      <c r="H605" s="114"/>
      <c r="I605" s="114"/>
      <c r="J605" s="114"/>
      <c r="K605" s="4"/>
      <c r="L605" s="4"/>
      <c r="M605" s="4"/>
      <c r="N605" s="4"/>
      <c r="O605" s="4"/>
      <c r="P605" s="4"/>
      <c r="Q605" s="4"/>
      <c r="R605" s="4"/>
      <c r="S605" s="4"/>
      <c r="T605" s="4"/>
      <c r="U605" s="4"/>
      <c r="V605" s="4"/>
      <c r="W605" s="4"/>
      <c r="X605" s="4"/>
      <c r="Y605" s="4"/>
      <c r="Z605" s="4"/>
      <c r="AA605" s="4"/>
      <c r="AB605" s="4"/>
      <c r="AC605" s="4"/>
      <c r="AD605" s="4"/>
      <c r="AE605" s="4"/>
      <c r="AF605" s="4"/>
      <c r="AG605" s="4"/>
    </row>
    <row r="606">
      <c r="A606" s="4"/>
      <c r="B606" s="4"/>
      <c r="C606" s="4"/>
      <c r="D606" s="114"/>
      <c r="E606" s="114"/>
      <c r="F606" s="114"/>
      <c r="G606" s="114"/>
      <c r="H606" s="114"/>
      <c r="I606" s="114"/>
      <c r="J606" s="114"/>
      <c r="K606" s="4"/>
      <c r="L606" s="4"/>
      <c r="M606" s="4"/>
      <c r="N606" s="4"/>
      <c r="O606" s="4"/>
      <c r="P606" s="4"/>
      <c r="Q606" s="4"/>
      <c r="R606" s="4"/>
      <c r="S606" s="4"/>
      <c r="T606" s="4"/>
      <c r="U606" s="4"/>
      <c r="V606" s="4"/>
      <c r="W606" s="4"/>
      <c r="X606" s="4"/>
      <c r="Y606" s="4"/>
      <c r="Z606" s="4"/>
      <c r="AA606" s="4"/>
      <c r="AB606" s="4"/>
      <c r="AC606" s="4"/>
      <c r="AD606" s="4"/>
      <c r="AE606" s="4"/>
      <c r="AF606" s="4"/>
      <c r="AG606" s="4"/>
    </row>
    <row r="607">
      <c r="A607" s="4"/>
      <c r="B607" s="4"/>
      <c r="C607" s="4"/>
      <c r="D607" s="114"/>
      <c r="E607" s="114"/>
      <c r="F607" s="114"/>
      <c r="G607" s="114"/>
      <c r="H607" s="114"/>
      <c r="I607" s="114"/>
      <c r="J607" s="114"/>
      <c r="K607" s="4"/>
      <c r="L607" s="4"/>
      <c r="M607" s="4"/>
      <c r="N607" s="4"/>
      <c r="O607" s="4"/>
      <c r="P607" s="4"/>
      <c r="Q607" s="4"/>
      <c r="R607" s="4"/>
      <c r="S607" s="4"/>
      <c r="T607" s="4"/>
      <c r="U607" s="4"/>
      <c r="V607" s="4"/>
      <c r="W607" s="4"/>
      <c r="X607" s="4"/>
      <c r="Y607" s="4"/>
      <c r="Z607" s="4"/>
      <c r="AA607" s="4"/>
      <c r="AB607" s="4"/>
      <c r="AC607" s="4"/>
      <c r="AD607" s="4"/>
      <c r="AE607" s="4"/>
      <c r="AF607" s="4"/>
      <c r="AG607" s="4"/>
    </row>
    <row r="608">
      <c r="A608" s="4"/>
      <c r="B608" s="4"/>
      <c r="C608" s="4"/>
      <c r="D608" s="114"/>
      <c r="E608" s="114"/>
      <c r="F608" s="114"/>
      <c r="G608" s="114"/>
      <c r="H608" s="114"/>
      <c r="I608" s="114"/>
      <c r="J608" s="114"/>
      <c r="K608" s="4"/>
      <c r="L608" s="4"/>
      <c r="M608" s="4"/>
      <c r="N608" s="4"/>
      <c r="O608" s="4"/>
      <c r="P608" s="4"/>
      <c r="Q608" s="4"/>
      <c r="R608" s="4"/>
      <c r="S608" s="4"/>
      <c r="T608" s="4"/>
      <c r="U608" s="4"/>
      <c r="V608" s="4"/>
      <c r="W608" s="4"/>
      <c r="X608" s="4"/>
      <c r="Y608" s="4"/>
      <c r="Z608" s="4"/>
      <c r="AA608" s="4"/>
      <c r="AB608" s="4"/>
      <c r="AC608" s="4"/>
      <c r="AD608" s="4"/>
      <c r="AE608" s="4"/>
      <c r="AF608" s="4"/>
      <c r="AG608" s="4"/>
    </row>
    <row r="609">
      <c r="A609" s="4"/>
      <c r="B609" s="4"/>
      <c r="C609" s="4"/>
      <c r="D609" s="114"/>
      <c r="E609" s="114"/>
      <c r="F609" s="114"/>
      <c r="G609" s="114"/>
      <c r="H609" s="114"/>
      <c r="I609" s="114"/>
      <c r="J609" s="114"/>
      <c r="K609" s="4"/>
      <c r="L609" s="4"/>
      <c r="M609" s="4"/>
      <c r="N609" s="4"/>
      <c r="O609" s="4"/>
      <c r="P609" s="4"/>
      <c r="Q609" s="4"/>
      <c r="R609" s="4"/>
      <c r="S609" s="4"/>
      <c r="T609" s="4"/>
      <c r="U609" s="4"/>
      <c r="V609" s="4"/>
      <c r="W609" s="4"/>
      <c r="X609" s="4"/>
      <c r="Y609" s="4"/>
      <c r="Z609" s="4"/>
      <c r="AA609" s="4"/>
      <c r="AB609" s="4"/>
      <c r="AC609" s="4"/>
      <c r="AD609" s="4"/>
      <c r="AE609" s="4"/>
      <c r="AF609" s="4"/>
      <c r="AG609" s="4"/>
    </row>
    <row r="610">
      <c r="A610" s="4"/>
      <c r="B610" s="4"/>
      <c r="C610" s="4"/>
      <c r="D610" s="114"/>
      <c r="E610" s="114"/>
      <c r="F610" s="114"/>
      <c r="G610" s="114"/>
      <c r="H610" s="114"/>
      <c r="I610" s="114"/>
      <c r="J610" s="114"/>
      <c r="K610" s="4"/>
      <c r="L610" s="4"/>
      <c r="M610" s="4"/>
      <c r="N610" s="4"/>
      <c r="O610" s="4"/>
      <c r="P610" s="4"/>
      <c r="Q610" s="4"/>
      <c r="R610" s="4"/>
      <c r="S610" s="4"/>
      <c r="T610" s="4"/>
      <c r="U610" s="4"/>
      <c r="V610" s="4"/>
      <c r="W610" s="4"/>
      <c r="X610" s="4"/>
      <c r="Y610" s="4"/>
      <c r="Z610" s="4"/>
      <c r="AA610" s="4"/>
      <c r="AB610" s="4"/>
      <c r="AC610" s="4"/>
      <c r="AD610" s="4"/>
      <c r="AE610" s="4"/>
      <c r="AF610" s="4"/>
      <c r="AG610" s="4"/>
    </row>
    <row r="611">
      <c r="A611" s="4"/>
      <c r="B611" s="4"/>
      <c r="C611" s="4"/>
      <c r="D611" s="114"/>
      <c r="E611" s="114"/>
      <c r="F611" s="114"/>
      <c r="G611" s="114"/>
      <c r="H611" s="114"/>
      <c r="I611" s="114"/>
      <c r="J611" s="114"/>
      <c r="K611" s="4"/>
      <c r="L611" s="4"/>
      <c r="M611" s="4"/>
      <c r="N611" s="4"/>
      <c r="O611" s="4"/>
      <c r="P611" s="4"/>
      <c r="Q611" s="4"/>
      <c r="R611" s="4"/>
      <c r="S611" s="4"/>
      <c r="T611" s="4"/>
      <c r="U611" s="4"/>
      <c r="V611" s="4"/>
      <c r="W611" s="4"/>
      <c r="X611" s="4"/>
      <c r="Y611" s="4"/>
      <c r="Z611" s="4"/>
      <c r="AA611" s="4"/>
      <c r="AB611" s="4"/>
      <c r="AC611" s="4"/>
      <c r="AD611" s="4"/>
      <c r="AE611" s="4"/>
      <c r="AF611" s="4"/>
      <c r="AG611" s="4"/>
    </row>
    <row r="612">
      <c r="A612" s="4"/>
      <c r="B612" s="4"/>
      <c r="C612" s="4"/>
      <c r="D612" s="114"/>
      <c r="E612" s="114"/>
      <c r="F612" s="114"/>
      <c r="G612" s="114"/>
      <c r="H612" s="114"/>
      <c r="I612" s="114"/>
      <c r="J612" s="114"/>
      <c r="K612" s="4"/>
      <c r="L612" s="4"/>
      <c r="M612" s="4"/>
      <c r="N612" s="4"/>
      <c r="O612" s="4"/>
      <c r="P612" s="4"/>
      <c r="Q612" s="4"/>
      <c r="R612" s="4"/>
      <c r="S612" s="4"/>
      <c r="T612" s="4"/>
      <c r="U612" s="4"/>
      <c r="V612" s="4"/>
      <c r="W612" s="4"/>
      <c r="X612" s="4"/>
      <c r="Y612" s="4"/>
      <c r="Z612" s="4"/>
      <c r="AA612" s="4"/>
      <c r="AB612" s="4"/>
      <c r="AC612" s="4"/>
      <c r="AD612" s="4"/>
      <c r="AE612" s="4"/>
      <c r="AF612" s="4"/>
      <c r="AG612" s="4"/>
    </row>
    <row r="613">
      <c r="A613" s="4"/>
      <c r="B613" s="4"/>
      <c r="C613" s="4"/>
      <c r="D613" s="114"/>
      <c r="E613" s="114"/>
      <c r="F613" s="114"/>
      <c r="G613" s="114"/>
      <c r="H613" s="114"/>
      <c r="I613" s="114"/>
      <c r="J613" s="114"/>
      <c r="K613" s="4"/>
      <c r="L613" s="4"/>
      <c r="M613" s="4"/>
      <c r="N613" s="4"/>
      <c r="O613" s="4"/>
      <c r="P613" s="4"/>
      <c r="Q613" s="4"/>
      <c r="R613" s="4"/>
      <c r="S613" s="4"/>
      <c r="T613" s="4"/>
      <c r="U613" s="4"/>
      <c r="V613" s="4"/>
      <c r="W613" s="4"/>
      <c r="X613" s="4"/>
      <c r="Y613" s="4"/>
      <c r="Z613" s="4"/>
      <c r="AA613" s="4"/>
      <c r="AB613" s="4"/>
      <c r="AC613" s="4"/>
      <c r="AD613" s="4"/>
      <c r="AE613" s="4"/>
      <c r="AF613" s="4"/>
      <c r="AG613" s="4"/>
    </row>
    <row r="614">
      <c r="A614" s="4"/>
      <c r="B614" s="4"/>
      <c r="C614" s="4"/>
      <c r="D614" s="114"/>
      <c r="E614" s="114"/>
      <c r="F614" s="114"/>
      <c r="G614" s="114"/>
      <c r="H614" s="114"/>
      <c r="I614" s="114"/>
      <c r="J614" s="114"/>
      <c r="K614" s="4"/>
      <c r="L614" s="4"/>
      <c r="M614" s="4"/>
      <c r="N614" s="4"/>
      <c r="O614" s="4"/>
      <c r="P614" s="4"/>
      <c r="Q614" s="4"/>
      <c r="R614" s="4"/>
      <c r="S614" s="4"/>
      <c r="T614" s="4"/>
      <c r="U614" s="4"/>
      <c r="V614" s="4"/>
      <c r="W614" s="4"/>
      <c r="X614" s="4"/>
      <c r="Y614" s="4"/>
      <c r="Z614" s="4"/>
      <c r="AA614" s="4"/>
      <c r="AB614" s="4"/>
      <c r="AC614" s="4"/>
      <c r="AD614" s="4"/>
      <c r="AE614" s="4"/>
      <c r="AF614" s="4"/>
      <c r="AG614" s="4"/>
    </row>
    <row r="615">
      <c r="A615" s="4"/>
      <c r="B615" s="4"/>
      <c r="C615" s="4"/>
      <c r="D615" s="114"/>
      <c r="E615" s="114"/>
      <c r="F615" s="114"/>
      <c r="G615" s="114"/>
      <c r="H615" s="114"/>
      <c r="I615" s="114"/>
      <c r="J615" s="114"/>
      <c r="K615" s="4"/>
      <c r="L615" s="4"/>
      <c r="M615" s="4"/>
      <c r="N615" s="4"/>
      <c r="O615" s="4"/>
      <c r="P615" s="4"/>
      <c r="Q615" s="4"/>
      <c r="R615" s="4"/>
      <c r="S615" s="4"/>
      <c r="T615" s="4"/>
      <c r="U615" s="4"/>
      <c r="V615" s="4"/>
      <c r="W615" s="4"/>
      <c r="X615" s="4"/>
      <c r="Y615" s="4"/>
      <c r="Z615" s="4"/>
      <c r="AA615" s="4"/>
      <c r="AB615" s="4"/>
      <c r="AC615" s="4"/>
      <c r="AD615" s="4"/>
      <c r="AE615" s="4"/>
      <c r="AF615" s="4"/>
      <c r="AG615" s="4"/>
    </row>
    <row r="616">
      <c r="A616" s="4"/>
      <c r="B616" s="4"/>
      <c r="C616" s="4"/>
      <c r="D616" s="114"/>
      <c r="E616" s="114"/>
      <c r="F616" s="114"/>
      <c r="G616" s="114"/>
      <c r="H616" s="114"/>
      <c r="I616" s="114"/>
      <c r="J616" s="114"/>
      <c r="K616" s="4"/>
      <c r="L616" s="4"/>
      <c r="M616" s="4"/>
      <c r="N616" s="4"/>
      <c r="O616" s="4"/>
      <c r="P616" s="4"/>
      <c r="Q616" s="4"/>
      <c r="R616" s="4"/>
      <c r="S616" s="4"/>
      <c r="T616" s="4"/>
      <c r="U616" s="4"/>
      <c r="V616" s="4"/>
      <c r="W616" s="4"/>
      <c r="X616" s="4"/>
      <c r="Y616" s="4"/>
      <c r="Z616" s="4"/>
      <c r="AA616" s="4"/>
      <c r="AB616" s="4"/>
      <c r="AC616" s="4"/>
      <c r="AD616" s="4"/>
      <c r="AE616" s="4"/>
      <c r="AF616" s="4"/>
      <c r="AG616" s="4"/>
    </row>
    <row r="617">
      <c r="A617" s="4"/>
      <c r="B617" s="4"/>
      <c r="C617" s="4"/>
      <c r="D617" s="114"/>
      <c r="E617" s="114"/>
      <c r="F617" s="114"/>
      <c r="G617" s="114"/>
      <c r="H617" s="114"/>
      <c r="I617" s="114"/>
      <c r="J617" s="114"/>
      <c r="K617" s="4"/>
      <c r="L617" s="4"/>
      <c r="M617" s="4"/>
      <c r="N617" s="4"/>
      <c r="O617" s="4"/>
      <c r="P617" s="4"/>
      <c r="Q617" s="4"/>
      <c r="R617" s="4"/>
      <c r="S617" s="4"/>
      <c r="T617" s="4"/>
      <c r="U617" s="4"/>
      <c r="V617" s="4"/>
      <c r="W617" s="4"/>
      <c r="X617" s="4"/>
      <c r="Y617" s="4"/>
      <c r="Z617" s="4"/>
      <c r="AA617" s="4"/>
      <c r="AB617" s="4"/>
      <c r="AC617" s="4"/>
      <c r="AD617" s="4"/>
      <c r="AE617" s="4"/>
      <c r="AF617" s="4"/>
      <c r="AG617" s="4"/>
    </row>
    <row r="618">
      <c r="A618" s="4"/>
      <c r="B618" s="4"/>
      <c r="C618" s="4"/>
      <c r="D618" s="114"/>
      <c r="E618" s="114"/>
      <c r="F618" s="114"/>
      <c r="G618" s="114"/>
      <c r="H618" s="114"/>
      <c r="I618" s="114"/>
      <c r="J618" s="114"/>
      <c r="K618" s="4"/>
      <c r="L618" s="4"/>
      <c r="M618" s="4"/>
      <c r="N618" s="4"/>
      <c r="O618" s="4"/>
      <c r="P618" s="4"/>
      <c r="Q618" s="4"/>
      <c r="R618" s="4"/>
      <c r="S618" s="4"/>
      <c r="T618" s="4"/>
      <c r="U618" s="4"/>
      <c r="V618" s="4"/>
      <c r="W618" s="4"/>
      <c r="X618" s="4"/>
      <c r="Y618" s="4"/>
      <c r="Z618" s="4"/>
      <c r="AA618" s="4"/>
      <c r="AB618" s="4"/>
      <c r="AC618" s="4"/>
      <c r="AD618" s="4"/>
      <c r="AE618" s="4"/>
      <c r="AF618" s="4"/>
      <c r="AG618" s="4"/>
    </row>
    <row r="619">
      <c r="A619" s="4"/>
      <c r="B619" s="4"/>
      <c r="C619" s="4"/>
      <c r="D619" s="114"/>
      <c r="E619" s="114"/>
      <c r="F619" s="114"/>
      <c r="G619" s="114"/>
      <c r="H619" s="114"/>
      <c r="I619" s="114"/>
      <c r="J619" s="114"/>
      <c r="K619" s="4"/>
      <c r="L619" s="4"/>
      <c r="M619" s="4"/>
      <c r="N619" s="4"/>
      <c r="O619" s="4"/>
      <c r="P619" s="4"/>
      <c r="Q619" s="4"/>
      <c r="R619" s="4"/>
      <c r="S619" s="4"/>
      <c r="T619" s="4"/>
      <c r="U619" s="4"/>
      <c r="V619" s="4"/>
      <c r="W619" s="4"/>
      <c r="X619" s="4"/>
      <c r="Y619" s="4"/>
      <c r="Z619" s="4"/>
      <c r="AA619" s="4"/>
      <c r="AB619" s="4"/>
      <c r="AC619" s="4"/>
      <c r="AD619" s="4"/>
      <c r="AE619" s="4"/>
      <c r="AF619" s="4"/>
      <c r="AG619" s="4"/>
    </row>
    <row r="620">
      <c r="A620" s="4"/>
      <c r="B620" s="4"/>
      <c r="C620" s="4"/>
      <c r="D620" s="114"/>
      <c r="E620" s="114"/>
      <c r="F620" s="114"/>
      <c r="G620" s="114"/>
      <c r="H620" s="114"/>
      <c r="I620" s="114"/>
      <c r="J620" s="114"/>
      <c r="K620" s="4"/>
      <c r="L620" s="4"/>
      <c r="M620" s="4"/>
      <c r="N620" s="4"/>
      <c r="O620" s="4"/>
      <c r="P620" s="4"/>
      <c r="Q620" s="4"/>
      <c r="R620" s="4"/>
      <c r="S620" s="4"/>
      <c r="T620" s="4"/>
      <c r="U620" s="4"/>
      <c r="V620" s="4"/>
      <c r="W620" s="4"/>
      <c r="X620" s="4"/>
      <c r="Y620" s="4"/>
      <c r="Z620" s="4"/>
      <c r="AA620" s="4"/>
      <c r="AB620" s="4"/>
      <c r="AC620" s="4"/>
      <c r="AD620" s="4"/>
      <c r="AE620" s="4"/>
      <c r="AF620" s="4"/>
      <c r="AG620" s="4"/>
    </row>
    <row r="621">
      <c r="A621" s="4"/>
      <c r="B621" s="4"/>
      <c r="C621" s="4"/>
      <c r="D621" s="114"/>
      <c r="E621" s="114"/>
      <c r="F621" s="114"/>
      <c r="G621" s="114"/>
      <c r="H621" s="114"/>
      <c r="I621" s="114"/>
      <c r="J621" s="114"/>
      <c r="K621" s="4"/>
      <c r="L621" s="4"/>
      <c r="M621" s="4"/>
      <c r="N621" s="4"/>
      <c r="O621" s="4"/>
      <c r="P621" s="4"/>
      <c r="Q621" s="4"/>
      <c r="R621" s="4"/>
      <c r="S621" s="4"/>
      <c r="T621" s="4"/>
      <c r="U621" s="4"/>
      <c r="V621" s="4"/>
      <c r="W621" s="4"/>
      <c r="X621" s="4"/>
      <c r="Y621" s="4"/>
      <c r="Z621" s="4"/>
      <c r="AA621" s="4"/>
      <c r="AB621" s="4"/>
      <c r="AC621" s="4"/>
      <c r="AD621" s="4"/>
      <c r="AE621" s="4"/>
      <c r="AF621" s="4"/>
      <c r="AG621" s="4"/>
    </row>
    <row r="622">
      <c r="A622" s="4"/>
      <c r="B622" s="4"/>
      <c r="C622" s="4"/>
      <c r="D622" s="114"/>
      <c r="E622" s="114"/>
      <c r="F622" s="114"/>
      <c r="G622" s="114"/>
      <c r="H622" s="114"/>
      <c r="I622" s="114"/>
      <c r="J622" s="114"/>
      <c r="K622" s="4"/>
      <c r="L622" s="4"/>
      <c r="M622" s="4"/>
      <c r="N622" s="4"/>
      <c r="O622" s="4"/>
      <c r="P622" s="4"/>
      <c r="Q622" s="4"/>
      <c r="R622" s="4"/>
      <c r="S622" s="4"/>
      <c r="T622" s="4"/>
      <c r="U622" s="4"/>
      <c r="V622" s="4"/>
      <c r="W622" s="4"/>
      <c r="X622" s="4"/>
      <c r="Y622" s="4"/>
      <c r="Z622" s="4"/>
      <c r="AA622" s="4"/>
      <c r="AB622" s="4"/>
      <c r="AC622" s="4"/>
      <c r="AD622" s="4"/>
      <c r="AE622" s="4"/>
      <c r="AF622" s="4"/>
      <c r="AG622" s="4"/>
    </row>
    <row r="623">
      <c r="A623" s="4"/>
      <c r="B623" s="4"/>
      <c r="C623" s="4"/>
      <c r="D623" s="114"/>
      <c r="E623" s="114"/>
      <c r="F623" s="114"/>
      <c r="G623" s="114"/>
      <c r="H623" s="114"/>
      <c r="I623" s="114"/>
      <c r="J623" s="114"/>
      <c r="K623" s="4"/>
      <c r="L623" s="4"/>
      <c r="M623" s="4"/>
      <c r="N623" s="4"/>
      <c r="O623" s="4"/>
      <c r="P623" s="4"/>
      <c r="Q623" s="4"/>
      <c r="R623" s="4"/>
      <c r="S623" s="4"/>
      <c r="T623" s="4"/>
      <c r="U623" s="4"/>
      <c r="V623" s="4"/>
      <c r="W623" s="4"/>
      <c r="X623" s="4"/>
      <c r="Y623" s="4"/>
      <c r="Z623" s="4"/>
      <c r="AA623" s="4"/>
      <c r="AB623" s="4"/>
      <c r="AC623" s="4"/>
      <c r="AD623" s="4"/>
      <c r="AE623" s="4"/>
      <c r="AF623" s="4"/>
      <c r="AG623" s="4"/>
    </row>
    <row r="624">
      <c r="A624" s="4"/>
      <c r="B624" s="4"/>
      <c r="C624" s="4"/>
      <c r="D624" s="114"/>
      <c r="E624" s="114"/>
      <c r="F624" s="114"/>
      <c r="G624" s="114"/>
      <c r="H624" s="114"/>
      <c r="I624" s="114"/>
      <c r="J624" s="114"/>
      <c r="K624" s="4"/>
      <c r="L624" s="4"/>
      <c r="M624" s="4"/>
      <c r="N624" s="4"/>
      <c r="O624" s="4"/>
      <c r="P624" s="4"/>
      <c r="Q624" s="4"/>
      <c r="R624" s="4"/>
      <c r="S624" s="4"/>
      <c r="T624" s="4"/>
      <c r="U624" s="4"/>
      <c r="V624" s="4"/>
      <c r="W624" s="4"/>
      <c r="X624" s="4"/>
      <c r="Y624" s="4"/>
      <c r="Z624" s="4"/>
      <c r="AA624" s="4"/>
      <c r="AB624" s="4"/>
      <c r="AC624" s="4"/>
      <c r="AD624" s="4"/>
      <c r="AE624" s="4"/>
      <c r="AF624" s="4"/>
      <c r="AG624" s="4"/>
    </row>
    <row r="625">
      <c r="A625" s="4"/>
      <c r="B625" s="4"/>
      <c r="C625" s="4"/>
      <c r="D625" s="114"/>
      <c r="E625" s="114"/>
      <c r="F625" s="114"/>
      <c r="G625" s="114"/>
      <c r="H625" s="114"/>
      <c r="I625" s="114"/>
      <c r="J625" s="114"/>
      <c r="K625" s="4"/>
      <c r="L625" s="4"/>
      <c r="M625" s="4"/>
      <c r="N625" s="4"/>
      <c r="O625" s="4"/>
      <c r="P625" s="4"/>
      <c r="Q625" s="4"/>
      <c r="R625" s="4"/>
      <c r="S625" s="4"/>
      <c r="T625" s="4"/>
      <c r="U625" s="4"/>
      <c r="V625" s="4"/>
      <c r="W625" s="4"/>
      <c r="X625" s="4"/>
      <c r="Y625" s="4"/>
      <c r="Z625" s="4"/>
      <c r="AA625" s="4"/>
      <c r="AB625" s="4"/>
      <c r="AC625" s="4"/>
      <c r="AD625" s="4"/>
      <c r="AE625" s="4"/>
      <c r="AF625" s="4"/>
      <c r="AG625" s="4"/>
    </row>
    <row r="626">
      <c r="A626" s="4"/>
      <c r="B626" s="4"/>
      <c r="C626" s="4"/>
      <c r="D626" s="114"/>
      <c r="E626" s="114"/>
      <c r="F626" s="114"/>
      <c r="G626" s="114"/>
      <c r="H626" s="114"/>
      <c r="I626" s="114"/>
      <c r="J626" s="114"/>
      <c r="K626" s="4"/>
      <c r="L626" s="4"/>
      <c r="M626" s="4"/>
      <c r="N626" s="4"/>
      <c r="O626" s="4"/>
      <c r="P626" s="4"/>
      <c r="Q626" s="4"/>
      <c r="R626" s="4"/>
      <c r="S626" s="4"/>
      <c r="T626" s="4"/>
      <c r="U626" s="4"/>
      <c r="V626" s="4"/>
      <c r="W626" s="4"/>
      <c r="X626" s="4"/>
      <c r="Y626" s="4"/>
      <c r="Z626" s="4"/>
      <c r="AA626" s="4"/>
      <c r="AB626" s="4"/>
      <c r="AC626" s="4"/>
      <c r="AD626" s="4"/>
      <c r="AE626" s="4"/>
      <c r="AF626" s="4"/>
      <c r="AG626" s="4"/>
    </row>
    <row r="627">
      <c r="A627" s="4"/>
      <c r="B627" s="4"/>
      <c r="C627" s="4"/>
      <c r="D627" s="114"/>
      <c r="E627" s="114"/>
      <c r="F627" s="114"/>
      <c r="G627" s="114"/>
      <c r="H627" s="114"/>
      <c r="I627" s="114"/>
      <c r="J627" s="114"/>
      <c r="K627" s="4"/>
      <c r="L627" s="4"/>
      <c r="M627" s="4"/>
      <c r="N627" s="4"/>
      <c r="O627" s="4"/>
      <c r="P627" s="4"/>
      <c r="Q627" s="4"/>
      <c r="R627" s="4"/>
      <c r="S627" s="4"/>
      <c r="T627" s="4"/>
      <c r="U627" s="4"/>
      <c r="V627" s="4"/>
      <c r="W627" s="4"/>
      <c r="X627" s="4"/>
      <c r="Y627" s="4"/>
      <c r="Z627" s="4"/>
      <c r="AA627" s="4"/>
      <c r="AB627" s="4"/>
      <c r="AC627" s="4"/>
      <c r="AD627" s="4"/>
      <c r="AE627" s="4"/>
      <c r="AF627" s="4"/>
      <c r="AG627" s="4"/>
    </row>
    <row r="628">
      <c r="A628" s="4"/>
      <c r="B628" s="4"/>
      <c r="C628" s="4"/>
      <c r="D628" s="114"/>
      <c r="E628" s="114"/>
      <c r="F628" s="114"/>
      <c r="G628" s="114"/>
      <c r="H628" s="114"/>
      <c r="I628" s="114"/>
      <c r="J628" s="114"/>
      <c r="K628" s="4"/>
      <c r="L628" s="4"/>
      <c r="M628" s="4"/>
      <c r="N628" s="4"/>
      <c r="O628" s="4"/>
      <c r="P628" s="4"/>
      <c r="Q628" s="4"/>
      <c r="R628" s="4"/>
      <c r="S628" s="4"/>
      <c r="T628" s="4"/>
      <c r="U628" s="4"/>
      <c r="V628" s="4"/>
      <c r="W628" s="4"/>
      <c r="X628" s="4"/>
      <c r="Y628" s="4"/>
      <c r="Z628" s="4"/>
      <c r="AA628" s="4"/>
      <c r="AB628" s="4"/>
      <c r="AC628" s="4"/>
      <c r="AD628" s="4"/>
      <c r="AE628" s="4"/>
      <c r="AF628" s="4"/>
      <c r="AG628" s="4"/>
    </row>
    <row r="629">
      <c r="A629" s="4"/>
      <c r="B629" s="4"/>
      <c r="C629" s="4"/>
      <c r="D629" s="114"/>
      <c r="E629" s="114"/>
      <c r="F629" s="114"/>
      <c r="G629" s="114"/>
      <c r="H629" s="114"/>
      <c r="I629" s="114"/>
      <c r="J629" s="114"/>
      <c r="K629" s="4"/>
      <c r="L629" s="4"/>
      <c r="M629" s="4"/>
      <c r="N629" s="4"/>
      <c r="O629" s="4"/>
      <c r="P629" s="4"/>
      <c r="Q629" s="4"/>
      <c r="R629" s="4"/>
      <c r="S629" s="4"/>
      <c r="T629" s="4"/>
      <c r="U629" s="4"/>
      <c r="V629" s="4"/>
      <c r="W629" s="4"/>
      <c r="X629" s="4"/>
      <c r="Y629" s="4"/>
      <c r="Z629" s="4"/>
      <c r="AA629" s="4"/>
      <c r="AB629" s="4"/>
      <c r="AC629" s="4"/>
      <c r="AD629" s="4"/>
      <c r="AE629" s="4"/>
      <c r="AF629" s="4"/>
      <c r="AG629" s="4"/>
    </row>
    <row r="630">
      <c r="A630" s="4"/>
      <c r="B630" s="4"/>
      <c r="C630" s="4"/>
      <c r="D630" s="114"/>
      <c r="E630" s="114"/>
      <c r="F630" s="114"/>
      <c r="G630" s="114"/>
      <c r="H630" s="114"/>
      <c r="I630" s="114"/>
      <c r="J630" s="114"/>
      <c r="K630" s="4"/>
      <c r="L630" s="4"/>
      <c r="M630" s="4"/>
      <c r="N630" s="4"/>
      <c r="O630" s="4"/>
      <c r="P630" s="4"/>
      <c r="Q630" s="4"/>
      <c r="R630" s="4"/>
      <c r="S630" s="4"/>
      <c r="T630" s="4"/>
      <c r="U630" s="4"/>
      <c r="V630" s="4"/>
      <c r="W630" s="4"/>
      <c r="X630" s="4"/>
      <c r="Y630" s="4"/>
      <c r="Z630" s="4"/>
      <c r="AA630" s="4"/>
      <c r="AB630" s="4"/>
      <c r="AC630" s="4"/>
      <c r="AD630" s="4"/>
      <c r="AE630" s="4"/>
      <c r="AF630" s="4"/>
      <c r="AG630" s="4"/>
    </row>
    <row r="631">
      <c r="A631" s="4"/>
      <c r="B631" s="4"/>
      <c r="C631" s="4"/>
      <c r="D631" s="114"/>
      <c r="E631" s="114"/>
      <c r="F631" s="114"/>
      <c r="G631" s="114"/>
      <c r="H631" s="114"/>
      <c r="I631" s="114"/>
      <c r="J631" s="114"/>
      <c r="K631" s="4"/>
      <c r="L631" s="4"/>
      <c r="M631" s="4"/>
      <c r="N631" s="4"/>
      <c r="O631" s="4"/>
      <c r="P631" s="4"/>
      <c r="Q631" s="4"/>
      <c r="R631" s="4"/>
      <c r="S631" s="4"/>
      <c r="T631" s="4"/>
      <c r="U631" s="4"/>
      <c r="V631" s="4"/>
      <c r="W631" s="4"/>
      <c r="X631" s="4"/>
      <c r="Y631" s="4"/>
      <c r="Z631" s="4"/>
      <c r="AA631" s="4"/>
      <c r="AB631" s="4"/>
      <c r="AC631" s="4"/>
      <c r="AD631" s="4"/>
      <c r="AE631" s="4"/>
      <c r="AF631" s="4"/>
      <c r="AG631" s="4"/>
    </row>
    <row r="632">
      <c r="A632" s="4"/>
      <c r="B632" s="4"/>
      <c r="C632" s="4"/>
      <c r="D632" s="114"/>
      <c r="E632" s="114"/>
      <c r="F632" s="114"/>
      <c r="G632" s="114"/>
      <c r="H632" s="114"/>
      <c r="I632" s="114"/>
      <c r="J632" s="114"/>
      <c r="K632" s="4"/>
      <c r="L632" s="4"/>
      <c r="M632" s="4"/>
      <c r="N632" s="4"/>
      <c r="O632" s="4"/>
      <c r="P632" s="4"/>
      <c r="Q632" s="4"/>
      <c r="R632" s="4"/>
      <c r="S632" s="4"/>
      <c r="T632" s="4"/>
      <c r="U632" s="4"/>
      <c r="V632" s="4"/>
      <c r="W632" s="4"/>
      <c r="X632" s="4"/>
      <c r="Y632" s="4"/>
      <c r="Z632" s="4"/>
      <c r="AA632" s="4"/>
      <c r="AB632" s="4"/>
      <c r="AC632" s="4"/>
      <c r="AD632" s="4"/>
      <c r="AE632" s="4"/>
      <c r="AF632" s="4"/>
      <c r="AG632" s="4"/>
    </row>
    <row r="633">
      <c r="A633" s="4"/>
      <c r="B633" s="4"/>
      <c r="C633" s="4"/>
      <c r="D633" s="114"/>
      <c r="E633" s="114"/>
      <c r="F633" s="114"/>
      <c r="G633" s="114"/>
      <c r="H633" s="114"/>
      <c r="I633" s="114"/>
      <c r="J633" s="114"/>
      <c r="K633" s="4"/>
      <c r="L633" s="4"/>
      <c r="M633" s="4"/>
      <c r="N633" s="4"/>
      <c r="O633" s="4"/>
      <c r="P633" s="4"/>
      <c r="Q633" s="4"/>
      <c r="R633" s="4"/>
      <c r="S633" s="4"/>
      <c r="T633" s="4"/>
      <c r="U633" s="4"/>
      <c r="V633" s="4"/>
      <c r="W633" s="4"/>
      <c r="X633" s="4"/>
      <c r="Y633" s="4"/>
      <c r="Z633" s="4"/>
      <c r="AA633" s="4"/>
      <c r="AB633" s="4"/>
      <c r="AC633" s="4"/>
      <c r="AD633" s="4"/>
      <c r="AE633" s="4"/>
      <c r="AF633" s="4"/>
      <c r="AG633" s="4"/>
    </row>
    <row r="634">
      <c r="A634" s="4"/>
      <c r="B634" s="4"/>
      <c r="C634" s="4"/>
      <c r="D634" s="114"/>
      <c r="E634" s="114"/>
      <c r="F634" s="114"/>
      <c r="G634" s="114"/>
      <c r="H634" s="114"/>
      <c r="I634" s="114"/>
      <c r="J634" s="114"/>
      <c r="K634" s="4"/>
      <c r="L634" s="4"/>
      <c r="M634" s="4"/>
      <c r="N634" s="4"/>
      <c r="O634" s="4"/>
      <c r="P634" s="4"/>
      <c r="Q634" s="4"/>
      <c r="R634" s="4"/>
      <c r="S634" s="4"/>
      <c r="T634" s="4"/>
      <c r="U634" s="4"/>
      <c r="V634" s="4"/>
      <c r="W634" s="4"/>
      <c r="X634" s="4"/>
      <c r="Y634" s="4"/>
      <c r="Z634" s="4"/>
      <c r="AA634" s="4"/>
      <c r="AB634" s="4"/>
      <c r="AC634" s="4"/>
      <c r="AD634" s="4"/>
      <c r="AE634" s="4"/>
      <c r="AF634" s="4"/>
      <c r="AG634" s="4"/>
    </row>
    <row r="635">
      <c r="A635" s="4"/>
      <c r="B635" s="4"/>
      <c r="C635" s="4"/>
      <c r="D635" s="114"/>
      <c r="E635" s="114"/>
      <c r="F635" s="114"/>
      <c r="G635" s="114"/>
      <c r="H635" s="114"/>
      <c r="I635" s="114"/>
      <c r="J635" s="114"/>
      <c r="K635" s="4"/>
      <c r="L635" s="4"/>
      <c r="M635" s="4"/>
      <c r="N635" s="4"/>
      <c r="O635" s="4"/>
      <c r="P635" s="4"/>
      <c r="Q635" s="4"/>
      <c r="R635" s="4"/>
      <c r="S635" s="4"/>
      <c r="T635" s="4"/>
      <c r="U635" s="4"/>
      <c r="V635" s="4"/>
      <c r="W635" s="4"/>
      <c r="X635" s="4"/>
      <c r="Y635" s="4"/>
      <c r="Z635" s="4"/>
      <c r="AA635" s="4"/>
      <c r="AB635" s="4"/>
      <c r="AC635" s="4"/>
      <c r="AD635" s="4"/>
      <c r="AE635" s="4"/>
      <c r="AF635" s="4"/>
      <c r="AG635" s="4"/>
    </row>
    <row r="636">
      <c r="A636" s="4"/>
      <c r="B636" s="4"/>
      <c r="C636" s="4"/>
      <c r="D636" s="114"/>
      <c r="E636" s="114"/>
      <c r="F636" s="114"/>
      <c r="G636" s="114"/>
      <c r="H636" s="114"/>
      <c r="I636" s="114"/>
      <c r="J636" s="114"/>
      <c r="K636" s="4"/>
      <c r="L636" s="4"/>
      <c r="M636" s="4"/>
      <c r="N636" s="4"/>
      <c r="O636" s="4"/>
      <c r="P636" s="4"/>
      <c r="Q636" s="4"/>
      <c r="R636" s="4"/>
      <c r="S636" s="4"/>
      <c r="T636" s="4"/>
      <c r="U636" s="4"/>
      <c r="V636" s="4"/>
      <c r="W636" s="4"/>
      <c r="X636" s="4"/>
      <c r="Y636" s="4"/>
      <c r="Z636" s="4"/>
      <c r="AA636" s="4"/>
      <c r="AB636" s="4"/>
      <c r="AC636" s="4"/>
      <c r="AD636" s="4"/>
      <c r="AE636" s="4"/>
      <c r="AF636" s="4"/>
      <c r="AG636" s="4"/>
    </row>
    <row r="637">
      <c r="A637" s="4"/>
      <c r="B637" s="4"/>
      <c r="C637" s="4"/>
      <c r="D637" s="114"/>
      <c r="E637" s="114"/>
      <c r="F637" s="114"/>
      <c r="G637" s="114"/>
      <c r="H637" s="114"/>
      <c r="I637" s="114"/>
      <c r="J637" s="114"/>
      <c r="K637" s="4"/>
      <c r="L637" s="4"/>
      <c r="M637" s="4"/>
      <c r="N637" s="4"/>
      <c r="O637" s="4"/>
      <c r="P637" s="4"/>
      <c r="Q637" s="4"/>
      <c r="R637" s="4"/>
      <c r="S637" s="4"/>
      <c r="T637" s="4"/>
      <c r="U637" s="4"/>
      <c r="V637" s="4"/>
      <c r="W637" s="4"/>
      <c r="X637" s="4"/>
      <c r="Y637" s="4"/>
      <c r="Z637" s="4"/>
      <c r="AA637" s="4"/>
      <c r="AB637" s="4"/>
      <c r="AC637" s="4"/>
      <c r="AD637" s="4"/>
      <c r="AE637" s="4"/>
      <c r="AF637" s="4"/>
      <c r="AG637" s="4"/>
    </row>
    <row r="638">
      <c r="A638" s="4"/>
      <c r="B638" s="4"/>
      <c r="C638" s="4"/>
      <c r="D638" s="114"/>
      <c r="E638" s="114"/>
      <c r="F638" s="114"/>
      <c r="G638" s="114"/>
      <c r="H638" s="114"/>
      <c r="I638" s="114"/>
      <c r="J638" s="114"/>
      <c r="K638" s="4"/>
      <c r="L638" s="4"/>
      <c r="M638" s="4"/>
      <c r="N638" s="4"/>
      <c r="O638" s="4"/>
      <c r="P638" s="4"/>
      <c r="Q638" s="4"/>
      <c r="R638" s="4"/>
      <c r="S638" s="4"/>
      <c r="T638" s="4"/>
      <c r="U638" s="4"/>
      <c r="V638" s="4"/>
      <c r="W638" s="4"/>
      <c r="X638" s="4"/>
      <c r="Y638" s="4"/>
      <c r="Z638" s="4"/>
      <c r="AA638" s="4"/>
      <c r="AB638" s="4"/>
      <c r="AC638" s="4"/>
      <c r="AD638" s="4"/>
      <c r="AE638" s="4"/>
      <c r="AF638" s="4"/>
      <c r="AG638" s="4"/>
    </row>
    <row r="639">
      <c r="A639" s="4"/>
      <c r="B639" s="4"/>
      <c r="C639" s="4"/>
      <c r="D639" s="114"/>
      <c r="E639" s="114"/>
      <c r="F639" s="114"/>
      <c r="G639" s="114"/>
      <c r="H639" s="114"/>
      <c r="I639" s="114"/>
      <c r="J639" s="114"/>
      <c r="K639" s="4"/>
      <c r="L639" s="4"/>
      <c r="M639" s="4"/>
      <c r="N639" s="4"/>
      <c r="O639" s="4"/>
      <c r="P639" s="4"/>
      <c r="Q639" s="4"/>
      <c r="R639" s="4"/>
      <c r="S639" s="4"/>
      <c r="T639" s="4"/>
      <c r="U639" s="4"/>
      <c r="V639" s="4"/>
      <c r="W639" s="4"/>
      <c r="X639" s="4"/>
      <c r="Y639" s="4"/>
      <c r="Z639" s="4"/>
      <c r="AA639" s="4"/>
      <c r="AB639" s="4"/>
      <c r="AC639" s="4"/>
      <c r="AD639" s="4"/>
      <c r="AE639" s="4"/>
      <c r="AF639" s="4"/>
      <c r="AG639" s="4"/>
    </row>
    <row r="640">
      <c r="A640" s="4"/>
      <c r="B640" s="4"/>
      <c r="C640" s="4"/>
      <c r="D640" s="114"/>
      <c r="E640" s="114"/>
      <c r="F640" s="114"/>
      <c r="G640" s="114"/>
      <c r="H640" s="114"/>
      <c r="I640" s="114"/>
      <c r="J640" s="114"/>
      <c r="K640" s="4"/>
      <c r="L640" s="4"/>
      <c r="M640" s="4"/>
      <c r="N640" s="4"/>
      <c r="O640" s="4"/>
      <c r="P640" s="4"/>
      <c r="Q640" s="4"/>
      <c r="R640" s="4"/>
      <c r="S640" s="4"/>
      <c r="T640" s="4"/>
      <c r="U640" s="4"/>
      <c r="V640" s="4"/>
      <c r="W640" s="4"/>
      <c r="X640" s="4"/>
      <c r="Y640" s="4"/>
      <c r="Z640" s="4"/>
      <c r="AA640" s="4"/>
      <c r="AB640" s="4"/>
      <c r="AC640" s="4"/>
      <c r="AD640" s="4"/>
      <c r="AE640" s="4"/>
      <c r="AF640" s="4"/>
      <c r="AG640" s="4"/>
    </row>
    <row r="641">
      <c r="A641" s="4"/>
      <c r="B641" s="4"/>
      <c r="C641" s="4"/>
      <c r="D641" s="114"/>
      <c r="E641" s="114"/>
      <c r="F641" s="114"/>
      <c r="G641" s="114"/>
      <c r="H641" s="114"/>
      <c r="I641" s="114"/>
      <c r="J641" s="114"/>
      <c r="K641" s="4"/>
      <c r="L641" s="4"/>
      <c r="M641" s="4"/>
      <c r="N641" s="4"/>
      <c r="O641" s="4"/>
      <c r="P641" s="4"/>
      <c r="Q641" s="4"/>
      <c r="R641" s="4"/>
      <c r="S641" s="4"/>
      <c r="T641" s="4"/>
      <c r="U641" s="4"/>
      <c r="V641" s="4"/>
      <c r="W641" s="4"/>
      <c r="X641" s="4"/>
      <c r="Y641" s="4"/>
      <c r="Z641" s="4"/>
      <c r="AA641" s="4"/>
      <c r="AB641" s="4"/>
      <c r="AC641" s="4"/>
      <c r="AD641" s="4"/>
      <c r="AE641" s="4"/>
      <c r="AF641" s="4"/>
      <c r="AG641" s="4"/>
    </row>
    <row r="642">
      <c r="A642" s="4"/>
      <c r="B642" s="4"/>
      <c r="C642" s="4"/>
      <c r="D642" s="114"/>
      <c r="E642" s="114"/>
      <c r="F642" s="114"/>
      <c r="G642" s="114"/>
      <c r="H642" s="114"/>
      <c r="I642" s="114"/>
      <c r="J642" s="114"/>
      <c r="K642" s="4"/>
      <c r="L642" s="4"/>
      <c r="M642" s="4"/>
      <c r="N642" s="4"/>
      <c r="O642" s="4"/>
      <c r="P642" s="4"/>
      <c r="Q642" s="4"/>
      <c r="R642" s="4"/>
      <c r="S642" s="4"/>
      <c r="T642" s="4"/>
      <c r="U642" s="4"/>
      <c r="V642" s="4"/>
      <c r="W642" s="4"/>
      <c r="X642" s="4"/>
      <c r="Y642" s="4"/>
      <c r="Z642" s="4"/>
      <c r="AA642" s="4"/>
      <c r="AB642" s="4"/>
      <c r="AC642" s="4"/>
      <c r="AD642" s="4"/>
      <c r="AE642" s="4"/>
      <c r="AF642" s="4"/>
      <c r="AG642" s="4"/>
    </row>
    <row r="643">
      <c r="A643" s="4"/>
      <c r="B643" s="4"/>
      <c r="C643" s="4"/>
      <c r="D643" s="114"/>
      <c r="E643" s="114"/>
      <c r="F643" s="114"/>
      <c r="G643" s="114"/>
      <c r="H643" s="114"/>
      <c r="I643" s="114"/>
      <c r="J643" s="114"/>
      <c r="K643" s="4"/>
      <c r="L643" s="4"/>
      <c r="M643" s="4"/>
      <c r="N643" s="4"/>
      <c r="O643" s="4"/>
      <c r="P643" s="4"/>
      <c r="Q643" s="4"/>
      <c r="R643" s="4"/>
      <c r="S643" s="4"/>
      <c r="T643" s="4"/>
      <c r="U643" s="4"/>
      <c r="V643" s="4"/>
      <c r="W643" s="4"/>
      <c r="X643" s="4"/>
      <c r="Y643" s="4"/>
      <c r="Z643" s="4"/>
      <c r="AA643" s="4"/>
      <c r="AB643" s="4"/>
      <c r="AC643" s="4"/>
      <c r="AD643" s="4"/>
      <c r="AE643" s="4"/>
      <c r="AF643" s="4"/>
      <c r="AG643" s="4"/>
    </row>
    <row r="644">
      <c r="A644" s="4"/>
      <c r="B644" s="4"/>
      <c r="C644" s="4"/>
      <c r="D644" s="114"/>
      <c r="E644" s="114"/>
      <c r="F644" s="114"/>
      <c r="G644" s="114"/>
      <c r="H644" s="114"/>
      <c r="I644" s="114"/>
      <c r="J644" s="114"/>
      <c r="K644" s="4"/>
      <c r="L644" s="4"/>
      <c r="M644" s="4"/>
      <c r="N644" s="4"/>
      <c r="O644" s="4"/>
      <c r="P644" s="4"/>
      <c r="Q644" s="4"/>
      <c r="R644" s="4"/>
      <c r="S644" s="4"/>
      <c r="T644" s="4"/>
      <c r="U644" s="4"/>
      <c r="V644" s="4"/>
      <c r="W644" s="4"/>
      <c r="X644" s="4"/>
      <c r="Y644" s="4"/>
      <c r="Z644" s="4"/>
      <c r="AA644" s="4"/>
      <c r="AB644" s="4"/>
      <c r="AC644" s="4"/>
      <c r="AD644" s="4"/>
      <c r="AE644" s="4"/>
      <c r="AF644" s="4"/>
      <c r="AG644" s="4"/>
    </row>
    <row r="645">
      <c r="A645" s="4"/>
      <c r="B645" s="4"/>
      <c r="C645" s="4"/>
      <c r="D645" s="114"/>
      <c r="E645" s="114"/>
      <c r="F645" s="114"/>
      <c r="G645" s="114"/>
      <c r="H645" s="114"/>
      <c r="I645" s="114"/>
      <c r="J645" s="114"/>
      <c r="K645" s="4"/>
      <c r="L645" s="4"/>
      <c r="M645" s="4"/>
      <c r="N645" s="4"/>
      <c r="O645" s="4"/>
      <c r="P645" s="4"/>
      <c r="Q645" s="4"/>
      <c r="R645" s="4"/>
      <c r="S645" s="4"/>
      <c r="T645" s="4"/>
      <c r="U645" s="4"/>
      <c r="V645" s="4"/>
      <c r="W645" s="4"/>
      <c r="X645" s="4"/>
      <c r="Y645" s="4"/>
      <c r="Z645" s="4"/>
      <c r="AA645" s="4"/>
      <c r="AB645" s="4"/>
      <c r="AC645" s="4"/>
      <c r="AD645" s="4"/>
      <c r="AE645" s="4"/>
      <c r="AF645" s="4"/>
      <c r="AG645" s="4"/>
    </row>
    <row r="646">
      <c r="A646" s="4"/>
      <c r="B646" s="4"/>
      <c r="C646" s="4"/>
      <c r="D646" s="114"/>
      <c r="E646" s="114"/>
      <c r="F646" s="114"/>
      <c r="G646" s="114"/>
      <c r="H646" s="114"/>
      <c r="I646" s="114"/>
      <c r="J646" s="114"/>
      <c r="K646" s="4"/>
      <c r="L646" s="4"/>
      <c r="M646" s="4"/>
      <c r="N646" s="4"/>
      <c r="O646" s="4"/>
      <c r="P646" s="4"/>
      <c r="Q646" s="4"/>
      <c r="R646" s="4"/>
      <c r="S646" s="4"/>
      <c r="T646" s="4"/>
      <c r="U646" s="4"/>
      <c r="V646" s="4"/>
      <c r="W646" s="4"/>
      <c r="X646" s="4"/>
      <c r="Y646" s="4"/>
      <c r="Z646" s="4"/>
      <c r="AA646" s="4"/>
      <c r="AB646" s="4"/>
      <c r="AC646" s="4"/>
      <c r="AD646" s="4"/>
      <c r="AE646" s="4"/>
      <c r="AF646" s="4"/>
      <c r="AG646" s="4"/>
    </row>
    <row r="647">
      <c r="A647" s="4"/>
      <c r="B647" s="4"/>
      <c r="C647" s="4"/>
      <c r="D647" s="114"/>
      <c r="E647" s="114"/>
      <c r="F647" s="114"/>
      <c r="G647" s="114"/>
      <c r="H647" s="114"/>
      <c r="I647" s="114"/>
      <c r="J647" s="114"/>
      <c r="K647" s="4"/>
      <c r="L647" s="4"/>
      <c r="M647" s="4"/>
      <c r="N647" s="4"/>
      <c r="O647" s="4"/>
      <c r="P647" s="4"/>
      <c r="Q647" s="4"/>
      <c r="R647" s="4"/>
      <c r="S647" s="4"/>
      <c r="T647" s="4"/>
      <c r="U647" s="4"/>
      <c r="V647" s="4"/>
      <c r="W647" s="4"/>
      <c r="X647" s="4"/>
      <c r="Y647" s="4"/>
      <c r="Z647" s="4"/>
      <c r="AA647" s="4"/>
      <c r="AB647" s="4"/>
      <c r="AC647" s="4"/>
      <c r="AD647" s="4"/>
      <c r="AE647" s="4"/>
      <c r="AF647" s="4"/>
      <c r="AG647" s="4"/>
    </row>
    <row r="648">
      <c r="A648" s="4"/>
      <c r="B648" s="4"/>
      <c r="C648" s="4"/>
      <c r="D648" s="114"/>
      <c r="E648" s="114"/>
      <c r="F648" s="114"/>
      <c r="G648" s="114"/>
      <c r="H648" s="114"/>
      <c r="I648" s="114"/>
      <c r="J648" s="114"/>
      <c r="K648" s="4"/>
      <c r="L648" s="4"/>
      <c r="M648" s="4"/>
      <c r="N648" s="4"/>
      <c r="O648" s="4"/>
      <c r="P648" s="4"/>
      <c r="Q648" s="4"/>
      <c r="R648" s="4"/>
      <c r="S648" s="4"/>
      <c r="T648" s="4"/>
      <c r="U648" s="4"/>
      <c r="V648" s="4"/>
      <c r="W648" s="4"/>
      <c r="X648" s="4"/>
      <c r="Y648" s="4"/>
      <c r="Z648" s="4"/>
      <c r="AA648" s="4"/>
      <c r="AB648" s="4"/>
      <c r="AC648" s="4"/>
      <c r="AD648" s="4"/>
      <c r="AE648" s="4"/>
      <c r="AF648" s="4"/>
      <c r="AG648" s="4"/>
    </row>
    <row r="649">
      <c r="A649" s="4"/>
      <c r="B649" s="4"/>
      <c r="C649" s="4"/>
      <c r="D649" s="114"/>
      <c r="E649" s="114"/>
      <c r="F649" s="114"/>
      <c r="G649" s="114"/>
      <c r="H649" s="114"/>
      <c r="I649" s="114"/>
      <c r="J649" s="114"/>
      <c r="K649" s="4"/>
      <c r="L649" s="4"/>
      <c r="M649" s="4"/>
      <c r="N649" s="4"/>
      <c r="O649" s="4"/>
      <c r="P649" s="4"/>
      <c r="Q649" s="4"/>
      <c r="R649" s="4"/>
      <c r="S649" s="4"/>
      <c r="T649" s="4"/>
      <c r="U649" s="4"/>
      <c r="V649" s="4"/>
      <c r="W649" s="4"/>
      <c r="X649" s="4"/>
      <c r="Y649" s="4"/>
      <c r="Z649" s="4"/>
      <c r="AA649" s="4"/>
      <c r="AB649" s="4"/>
      <c r="AC649" s="4"/>
      <c r="AD649" s="4"/>
      <c r="AE649" s="4"/>
      <c r="AF649" s="4"/>
      <c r="AG649" s="4"/>
    </row>
    <row r="650">
      <c r="A650" s="4"/>
      <c r="B650" s="4"/>
      <c r="C650" s="4"/>
      <c r="D650" s="114"/>
      <c r="E650" s="114"/>
      <c r="F650" s="114"/>
      <c r="G650" s="114"/>
      <c r="H650" s="114"/>
      <c r="I650" s="114"/>
      <c r="J650" s="114"/>
      <c r="K650" s="4"/>
      <c r="L650" s="4"/>
      <c r="M650" s="4"/>
      <c r="N650" s="4"/>
      <c r="O650" s="4"/>
      <c r="P650" s="4"/>
      <c r="Q650" s="4"/>
      <c r="R650" s="4"/>
      <c r="S650" s="4"/>
      <c r="T650" s="4"/>
      <c r="U650" s="4"/>
      <c r="V650" s="4"/>
      <c r="W650" s="4"/>
      <c r="X650" s="4"/>
      <c r="Y650" s="4"/>
      <c r="Z650" s="4"/>
      <c r="AA650" s="4"/>
      <c r="AB650" s="4"/>
      <c r="AC650" s="4"/>
      <c r="AD650" s="4"/>
      <c r="AE650" s="4"/>
      <c r="AF650" s="4"/>
      <c r="AG650" s="4"/>
    </row>
    <row r="651">
      <c r="A651" s="4"/>
      <c r="B651" s="4"/>
      <c r="C651" s="4"/>
      <c r="D651" s="114"/>
      <c r="E651" s="114"/>
      <c r="F651" s="114"/>
      <c r="G651" s="114"/>
      <c r="H651" s="114"/>
      <c r="I651" s="114"/>
      <c r="J651" s="114"/>
      <c r="K651" s="4"/>
      <c r="L651" s="4"/>
      <c r="M651" s="4"/>
      <c r="N651" s="4"/>
      <c r="O651" s="4"/>
      <c r="P651" s="4"/>
      <c r="Q651" s="4"/>
      <c r="R651" s="4"/>
      <c r="S651" s="4"/>
      <c r="T651" s="4"/>
      <c r="U651" s="4"/>
      <c r="V651" s="4"/>
      <c r="W651" s="4"/>
      <c r="X651" s="4"/>
      <c r="Y651" s="4"/>
      <c r="Z651" s="4"/>
      <c r="AA651" s="4"/>
      <c r="AB651" s="4"/>
      <c r="AC651" s="4"/>
      <c r="AD651" s="4"/>
      <c r="AE651" s="4"/>
      <c r="AF651" s="4"/>
      <c r="AG651" s="4"/>
    </row>
    <row r="652">
      <c r="A652" s="4"/>
      <c r="B652" s="4"/>
      <c r="C652" s="4"/>
      <c r="D652" s="114"/>
      <c r="E652" s="114"/>
      <c r="F652" s="114"/>
      <c r="G652" s="114"/>
      <c r="H652" s="114"/>
      <c r="I652" s="114"/>
      <c r="J652" s="114"/>
      <c r="K652" s="4"/>
      <c r="L652" s="4"/>
      <c r="M652" s="4"/>
      <c r="N652" s="4"/>
      <c r="O652" s="4"/>
      <c r="P652" s="4"/>
      <c r="Q652" s="4"/>
      <c r="R652" s="4"/>
      <c r="S652" s="4"/>
      <c r="T652" s="4"/>
      <c r="U652" s="4"/>
      <c r="V652" s="4"/>
      <c r="W652" s="4"/>
      <c r="X652" s="4"/>
      <c r="Y652" s="4"/>
      <c r="Z652" s="4"/>
      <c r="AA652" s="4"/>
      <c r="AB652" s="4"/>
      <c r="AC652" s="4"/>
      <c r="AD652" s="4"/>
      <c r="AE652" s="4"/>
      <c r="AF652" s="4"/>
      <c r="AG652" s="4"/>
    </row>
    <row r="653">
      <c r="A653" s="4"/>
      <c r="B653" s="4"/>
      <c r="C653" s="4"/>
      <c r="D653" s="114"/>
      <c r="E653" s="114"/>
      <c r="F653" s="114"/>
      <c r="G653" s="114"/>
      <c r="H653" s="114"/>
      <c r="I653" s="114"/>
      <c r="J653" s="114"/>
      <c r="K653" s="4"/>
      <c r="L653" s="4"/>
      <c r="M653" s="4"/>
      <c r="N653" s="4"/>
      <c r="O653" s="4"/>
      <c r="P653" s="4"/>
      <c r="Q653" s="4"/>
      <c r="R653" s="4"/>
      <c r="S653" s="4"/>
      <c r="T653" s="4"/>
      <c r="U653" s="4"/>
      <c r="V653" s="4"/>
      <c r="W653" s="4"/>
      <c r="X653" s="4"/>
      <c r="Y653" s="4"/>
      <c r="Z653" s="4"/>
      <c r="AA653" s="4"/>
      <c r="AB653" s="4"/>
      <c r="AC653" s="4"/>
      <c r="AD653" s="4"/>
      <c r="AE653" s="4"/>
      <c r="AF653" s="4"/>
      <c r="AG653" s="4"/>
    </row>
    <row r="654">
      <c r="A654" s="4"/>
      <c r="B654" s="4"/>
      <c r="C654" s="4"/>
      <c r="D654" s="114"/>
      <c r="E654" s="114"/>
      <c r="F654" s="114"/>
      <c r="G654" s="114"/>
      <c r="H654" s="114"/>
      <c r="I654" s="114"/>
      <c r="J654" s="114"/>
      <c r="K654" s="4"/>
      <c r="L654" s="4"/>
      <c r="M654" s="4"/>
      <c r="N654" s="4"/>
      <c r="O654" s="4"/>
      <c r="P654" s="4"/>
      <c r="Q654" s="4"/>
      <c r="R654" s="4"/>
      <c r="S654" s="4"/>
      <c r="T654" s="4"/>
      <c r="U654" s="4"/>
      <c r="V654" s="4"/>
      <c r="W654" s="4"/>
      <c r="X654" s="4"/>
      <c r="Y654" s="4"/>
      <c r="Z654" s="4"/>
      <c r="AA654" s="4"/>
      <c r="AB654" s="4"/>
      <c r="AC654" s="4"/>
      <c r="AD654" s="4"/>
      <c r="AE654" s="4"/>
      <c r="AF654" s="4"/>
      <c r="AG654" s="4"/>
    </row>
    <row r="655">
      <c r="A655" s="4"/>
      <c r="B655" s="4"/>
      <c r="C655" s="4"/>
      <c r="D655" s="114"/>
      <c r="E655" s="114"/>
      <c r="F655" s="114"/>
      <c r="G655" s="114"/>
      <c r="H655" s="114"/>
      <c r="I655" s="114"/>
      <c r="J655" s="114"/>
      <c r="K655" s="4"/>
      <c r="L655" s="4"/>
      <c r="M655" s="4"/>
      <c r="N655" s="4"/>
      <c r="O655" s="4"/>
      <c r="P655" s="4"/>
      <c r="Q655" s="4"/>
      <c r="R655" s="4"/>
      <c r="S655" s="4"/>
      <c r="T655" s="4"/>
      <c r="U655" s="4"/>
      <c r="V655" s="4"/>
      <c r="W655" s="4"/>
      <c r="X655" s="4"/>
      <c r="Y655" s="4"/>
      <c r="Z655" s="4"/>
      <c r="AA655" s="4"/>
      <c r="AB655" s="4"/>
      <c r="AC655" s="4"/>
      <c r="AD655" s="4"/>
      <c r="AE655" s="4"/>
      <c r="AF655" s="4"/>
      <c r="AG655" s="4"/>
    </row>
    <row r="656">
      <c r="A656" s="4"/>
      <c r="B656" s="4"/>
      <c r="C656" s="4"/>
      <c r="D656" s="114"/>
      <c r="E656" s="114"/>
      <c r="F656" s="114"/>
      <c r="G656" s="114"/>
      <c r="H656" s="114"/>
      <c r="I656" s="114"/>
      <c r="J656" s="114"/>
      <c r="K656" s="4"/>
      <c r="L656" s="4"/>
      <c r="M656" s="4"/>
      <c r="N656" s="4"/>
      <c r="O656" s="4"/>
      <c r="P656" s="4"/>
      <c r="Q656" s="4"/>
      <c r="R656" s="4"/>
      <c r="S656" s="4"/>
      <c r="T656" s="4"/>
      <c r="U656" s="4"/>
      <c r="V656" s="4"/>
      <c r="W656" s="4"/>
      <c r="X656" s="4"/>
      <c r="Y656" s="4"/>
      <c r="Z656" s="4"/>
      <c r="AA656" s="4"/>
      <c r="AB656" s="4"/>
      <c r="AC656" s="4"/>
      <c r="AD656" s="4"/>
      <c r="AE656" s="4"/>
      <c r="AF656" s="4"/>
      <c r="AG656" s="4"/>
    </row>
    <row r="657">
      <c r="A657" s="4"/>
      <c r="B657" s="4"/>
      <c r="C657" s="4"/>
      <c r="D657" s="114"/>
      <c r="E657" s="114"/>
      <c r="F657" s="114"/>
      <c r="G657" s="114"/>
      <c r="H657" s="114"/>
      <c r="I657" s="114"/>
      <c r="J657" s="114"/>
      <c r="K657" s="4"/>
      <c r="L657" s="4"/>
      <c r="M657" s="4"/>
      <c r="N657" s="4"/>
      <c r="O657" s="4"/>
      <c r="P657" s="4"/>
      <c r="Q657" s="4"/>
      <c r="R657" s="4"/>
      <c r="S657" s="4"/>
      <c r="T657" s="4"/>
      <c r="U657" s="4"/>
      <c r="V657" s="4"/>
      <c r="W657" s="4"/>
      <c r="X657" s="4"/>
      <c r="Y657" s="4"/>
      <c r="Z657" s="4"/>
      <c r="AA657" s="4"/>
      <c r="AB657" s="4"/>
      <c r="AC657" s="4"/>
      <c r="AD657" s="4"/>
      <c r="AE657" s="4"/>
      <c r="AF657" s="4"/>
      <c r="AG657" s="4"/>
    </row>
    <row r="658">
      <c r="A658" s="4"/>
      <c r="B658" s="4"/>
      <c r="C658" s="4"/>
      <c r="D658" s="114"/>
      <c r="E658" s="114"/>
      <c r="F658" s="114"/>
      <c r="G658" s="114"/>
      <c r="H658" s="114"/>
      <c r="I658" s="114"/>
      <c r="J658" s="114"/>
      <c r="K658" s="4"/>
      <c r="L658" s="4"/>
      <c r="M658" s="4"/>
      <c r="N658" s="4"/>
      <c r="O658" s="4"/>
      <c r="P658" s="4"/>
      <c r="Q658" s="4"/>
      <c r="R658" s="4"/>
      <c r="S658" s="4"/>
      <c r="T658" s="4"/>
      <c r="U658" s="4"/>
      <c r="V658" s="4"/>
      <c r="W658" s="4"/>
      <c r="X658" s="4"/>
      <c r="Y658" s="4"/>
      <c r="Z658" s="4"/>
      <c r="AA658" s="4"/>
      <c r="AB658" s="4"/>
      <c r="AC658" s="4"/>
      <c r="AD658" s="4"/>
      <c r="AE658" s="4"/>
      <c r="AF658" s="4"/>
      <c r="AG658" s="4"/>
    </row>
    <row r="659">
      <c r="A659" s="4"/>
      <c r="B659" s="4"/>
      <c r="C659" s="4"/>
      <c r="D659" s="114"/>
      <c r="E659" s="114"/>
      <c r="F659" s="114"/>
      <c r="G659" s="114"/>
      <c r="H659" s="114"/>
      <c r="I659" s="114"/>
      <c r="J659" s="114"/>
      <c r="K659" s="4"/>
      <c r="L659" s="4"/>
      <c r="M659" s="4"/>
      <c r="N659" s="4"/>
      <c r="O659" s="4"/>
      <c r="P659" s="4"/>
      <c r="Q659" s="4"/>
      <c r="R659" s="4"/>
      <c r="S659" s="4"/>
      <c r="T659" s="4"/>
      <c r="U659" s="4"/>
      <c r="V659" s="4"/>
      <c r="W659" s="4"/>
      <c r="X659" s="4"/>
      <c r="Y659" s="4"/>
      <c r="Z659" s="4"/>
      <c r="AA659" s="4"/>
      <c r="AB659" s="4"/>
      <c r="AC659" s="4"/>
      <c r="AD659" s="4"/>
      <c r="AE659" s="4"/>
      <c r="AF659" s="4"/>
      <c r="AG659" s="4"/>
    </row>
    <row r="660">
      <c r="A660" s="4"/>
      <c r="B660" s="4"/>
      <c r="C660" s="4"/>
      <c r="D660" s="114"/>
      <c r="E660" s="114"/>
      <c r="F660" s="114"/>
      <c r="G660" s="114"/>
      <c r="H660" s="114"/>
      <c r="I660" s="114"/>
      <c r="J660" s="114"/>
      <c r="K660" s="4"/>
      <c r="L660" s="4"/>
      <c r="M660" s="4"/>
      <c r="N660" s="4"/>
      <c r="O660" s="4"/>
      <c r="P660" s="4"/>
      <c r="Q660" s="4"/>
      <c r="R660" s="4"/>
      <c r="S660" s="4"/>
      <c r="T660" s="4"/>
      <c r="U660" s="4"/>
      <c r="V660" s="4"/>
      <c r="W660" s="4"/>
      <c r="X660" s="4"/>
      <c r="Y660" s="4"/>
      <c r="Z660" s="4"/>
      <c r="AA660" s="4"/>
      <c r="AB660" s="4"/>
      <c r="AC660" s="4"/>
      <c r="AD660" s="4"/>
      <c r="AE660" s="4"/>
      <c r="AF660" s="4"/>
      <c r="AG660" s="4"/>
    </row>
    <row r="661">
      <c r="A661" s="4"/>
      <c r="B661" s="4"/>
      <c r="C661" s="4"/>
      <c r="D661" s="114"/>
      <c r="E661" s="114"/>
      <c r="F661" s="114"/>
      <c r="G661" s="114"/>
      <c r="H661" s="114"/>
      <c r="I661" s="114"/>
      <c r="J661" s="114"/>
      <c r="K661" s="4"/>
      <c r="L661" s="4"/>
      <c r="M661" s="4"/>
      <c r="N661" s="4"/>
      <c r="O661" s="4"/>
      <c r="P661" s="4"/>
      <c r="Q661" s="4"/>
      <c r="R661" s="4"/>
      <c r="S661" s="4"/>
      <c r="T661" s="4"/>
      <c r="U661" s="4"/>
      <c r="V661" s="4"/>
      <c r="W661" s="4"/>
      <c r="X661" s="4"/>
      <c r="Y661" s="4"/>
      <c r="Z661" s="4"/>
      <c r="AA661" s="4"/>
      <c r="AB661" s="4"/>
      <c r="AC661" s="4"/>
      <c r="AD661" s="4"/>
      <c r="AE661" s="4"/>
      <c r="AF661" s="4"/>
      <c r="AG661" s="4"/>
    </row>
    <row r="662">
      <c r="A662" s="4"/>
      <c r="B662" s="4"/>
      <c r="C662" s="4"/>
      <c r="D662" s="114"/>
      <c r="E662" s="114"/>
      <c r="F662" s="114"/>
      <c r="G662" s="114"/>
      <c r="H662" s="114"/>
      <c r="I662" s="114"/>
      <c r="J662" s="114"/>
      <c r="K662" s="4"/>
      <c r="L662" s="4"/>
      <c r="M662" s="4"/>
      <c r="N662" s="4"/>
      <c r="O662" s="4"/>
      <c r="P662" s="4"/>
      <c r="Q662" s="4"/>
      <c r="R662" s="4"/>
      <c r="S662" s="4"/>
      <c r="T662" s="4"/>
      <c r="U662" s="4"/>
      <c r="V662" s="4"/>
      <c r="W662" s="4"/>
      <c r="X662" s="4"/>
      <c r="Y662" s="4"/>
      <c r="Z662" s="4"/>
      <c r="AA662" s="4"/>
      <c r="AB662" s="4"/>
      <c r="AC662" s="4"/>
      <c r="AD662" s="4"/>
      <c r="AE662" s="4"/>
      <c r="AF662" s="4"/>
      <c r="AG662" s="4"/>
    </row>
    <row r="663">
      <c r="A663" s="4"/>
      <c r="B663" s="4"/>
      <c r="C663" s="4"/>
      <c r="D663" s="114"/>
      <c r="E663" s="114"/>
      <c r="F663" s="114"/>
      <c r="G663" s="114"/>
      <c r="H663" s="114"/>
      <c r="I663" s="114"/>
      <c r="J663" s="114"/>
      <c r="K663" s="4"/>
      <c r="L663" s="4"/>
      <c r="M663" s="4"/>
      <c r="N663" s="4"/>
      <c r="O663" s="4"/>
      <c r="P663" s="4"/>
      <c r="Q663" s="4"/>
      <c r="R663" s="4"/>
      <c r="S663" s="4"/>
      <c r="T663" s="4"/>
      <c r="U663" s="4"/>
      <c r="V663" s="4"/>
      <c r="W663" s="4"/>
      <c r="X663" s="4"/>
      <c r="Y663" s="4"/>
      <c r="Z663" s="4"/>
      <c r="AA663" s="4"/>
      <c r="AB663" s="4"/>
      <c r="AC663" s="4"/>
      <c r="AD663" s="4"/>
      <c r="AE663" s="4"/>
      <c r="AF663" s="4"/>
      <c r="AG663" s="4"/>
    </row>
    <row r="664">
      <c r="A664" s="4"/>
      <c r="B664" s="4"/>
      <c r="C664" s="4"/>
      <c r="D664" s="114"/>
      <c r="E664" s="114"/>
      <c r="F664" s="114"/>
      <c r="G664" s="114"/>
      <c r="H664" s="114"/>
      <c r="I664" s="114"/>
      <c r="J664" s="114"/>
      <c r="K664" s="4"/>
      <c r="L664" s="4"/>
      <c r="M664" s="4"/>
      <c r="N664" s="4"/>
      <c r="O664" s="4"/>
      <c r="P664" s="4"/>
      <c r="Q664" s="4"/>
      <c r="R664" s="4"/>
      <c r="S664" s="4"/>
      <c r="T664" s="4"/>
      <c r="U664" s="4"/>
      <c r="V664" s="4"/>
      <c r="W664" s="4"/>
      <c r="X664" s="4"/>
      <c r="Y664" s="4"/>
      <c r="Z664" s="4"/>
      <c r="AA664" s="4"/>
      <c r="AB664" s="4"/>
      <c r="AC664" s="4"/>
      <c r="AD664" s="4"/>
      <c r="AE664" s="4"/>
      <c r="AF664" s="4"/>
      <c r="AG664" s="4"/>
    </row>
    <row r="665">
      <c r="A665" s="4"/>
      <c r="B665" s="4"/>
      <c r="C665" s="4"/>
      <c r="D665" s="114"/>
      <c r="E665" s="114"/>
      <c r="F665" s="114"/>
      <c r="G665" s="114"/>
      <c r="H665" s="114"/>
      <c r="I665" s="114"/>
      <c r="J665" s="114"/>
      <c r="K665" s="4"/>
      <c r="L665" s="4"/>
      <c r="M665" s="4"/>
      <c r="N665" s="4"/>
      <c r="O665" s="4"/>
      <c r="P665" s="4"/>
      <c r="Q665" s="4"/>
      <c r="R665" s="4"/>
      <c r="S665" s="4"/>
      <c r="T665" s="4"/>
      <c r="U665" s="4"/>
      <c r="V665" s="4"/>
      <c r="W665" s="4"/>
      <c r="X665" s="4"/>
      <c r="Y665" s="4"/>
      <c r="Z665" s="4"/>
      <c r="AA665" s="4"/>
      <c r="AB665" s="4"/>
      <c r="AC665" s="4"/>
      <c r="AD665" s="4"/>
      <c r="AE665" s="4"/>
      <c r="AF665" s="4"/>
      <c r="AG665" s="4"/>
    </row>
    <row r="666">
      <c r="A666" s="4"/>
      <c r="B666" s="4"/>
      <c r="C666" s="4"/>
      <c r="D666" s="114"/>
      <c r="E666" s="114"/>
      <c r="F666" s="114"/>
      <c r="G666" s="114"/>
      <c r="H666" s="114"/>
      <c r="I666" s="114"/>
      <c r="J666" s="114"/>
      <c r="K666" s="4"/>
      <c r="L666" s="4"/>
      <c r="M666" s="4"/>
      <c r="N666" s="4"/>
      <c r="O666" s="4"/>
      <c r="P666" s="4"/>
      <c r="Q666" s="4"/>
      <c r="R666" s="4"/>
      <c r="S666" s="4"/>
      <c r="T666" s="4"/>
      <c r="U666" s="4"/>
      <c r="V666" s="4"/>
      <c r="W666" s="4"/>
      <c r="X666" s="4"/>
      <c r="Y666" s="4"/>
      <c r="Z666" s="4"/>
      <c r="AA666" s="4"/>
      <c r="AB666" s="4"/>
      <c r="AC666" s="4"/>
      <c r="AD666" s="4"/>
      <c r="AE666" s="4"/>
      <c r="AF666" s="4"/>
      <c r="AG666" s="4"/>
    </row>
    <row r="667">
      <c r="A667" s="4"/>
      <c r="B667" s="4"/>
      <c r="C667" s="4"/>
      <c r="D667" s="114"/>
      <c r="E667" s="114"/>
      <c r="F667" s="114"/>
      <c r="G667" s="114"/>
      <c r="H667" s="114"/>
      <c r="I667" s="114"/>
      <c r="J667" s="114"/>
      <c r="K667" s="4"/>
      <c r="L667" s="4"/>
      <c r="M667" s="4"/>
      <c r="N667" s="4"/>
      <c r="O667" s="4"/>
      <c r="P667" s="4"/>
      <c r="Q667" s="4"/>
      <c r="R667" s="4"/>
      <c r="S667" s="4"/>
      <c r="T667" s="4"/>
      <c r="U667" s="4"/>
      <c r="V667" s="4"/>
      <c r="W667" s="4"/>
      <c r="X667" s="4"/>
      <c r="Y667" s="4"/>
      <c r="Z667" s="4"/>
      <c r="AA667" s="4"/>
      <c r="AB667" s="4"/>
      <c r="AC667" s="4"/>
      <c r="AD667" s="4"/>
      <c r="AE667" s="4"/>
      <c r="AF667" s="4"/>
      <c r="AG667" s="4"/>
    </row>
    <row r="668">
      <c r="A668" s="4"/>
      <c r="B668" s="4"/>
      <c r="C668" s="4"/>
      <c r="D668" s="114"/>
      <c r="E668" s="114"/>
      <c r="F668" s="114"/>
      <c r="G668" s="114"/>
      <c r="H668" s="114"/>
      <c r="I668" s="114"/>
      <c r="J668" s="114"/>
      <c r="K668" s="4"/>
      <c r="L668" s="4"/>
      <c r="M668" s="4"/>
      <c r="N668" s="4"/>
      <c r="O668" s="4"/>
      <c r="P668" s="4"/>
      <c r="Q668" s="4"/>
      <c r="R668" s="4"/>
      <c r="S668" s="4"/>
      <c r="T668" s="4"/>
      <c r="U668" s="4"/>
      <c r="V668" s="4"/>
      <c r="W668" s="4"/>
      <c r="X668" s="4"/>
      <c r="Y668" s="4"/>
      <c r="Z668" s="4"/>
      <c r="AA668" s="4"/>
      <c r="AB668" s="4"/>
      <c r="AC668" s="4"/>
      <c r="AD668" s="4"/>
      <c r="AE668" s="4"/>
      <c r="AF668" s="4"/>
      <c r="AG668" s="4"/>
    </row>
    <row r="669">
      <c r="A669" s="4"/>
      <c r="B669" s="4"/>
      <c r="C669" s="4"/>
      <c r="D669" s="114"/>
      <c r="E669" s="114"/>
      <c r="F669" s="114"/>
      <c r="G669" s="114"/>
      <c r="H669" s="114"/>
      <c r="I669" s="114"/>
      <c r="J669" s="114"/>
      <c r="K669" s="4"/>
      <c r="L669" s="4"/>
      <c r="M669" s="4"/>
      <c r="N669" s="4"/>
      <c r="O669" s="4"/>
      <c r="P669" s="4"/>
      <c r="Q669" s="4"/>
      <c r="R669" s="4"/>
      <c r="S669" s="4"/>
      <c r="T669" s="4"/>
      <c r="U669" s="4"/>
      <c r="V669" s="4"/>
      <c r="W669" s="4"/>
      <c r="X669" s="4"/>
      <c r="Y669" s="4"/>
      <c r="Z669" s="4"/>
      <c r="AA669" s="4"/>
      <c r="AB669" s="4"/>
      <c r="AC669" s="4"/>
      <c r="AD669" s="4"/>
      <c r="AE669" s="4"/>
      <c r="AF669" s="4"/>
      <c r="AG669" s="4"/>
    </row>
    <row r="670">
      <c r="A670" s="4"/>
      <c r="B670" s="4"/>
      <c r="C670" s="4"/>
      <c r="D670" s="114"/>
      <c r="E670" s="114"/>
      <c r="F670" s="114"/>
      <c r="G670" s="114"/>
      <c r="H670" s="114"/>
      <c r="I670" s="114"/>
      <c r="J670" s="114"/>
      <c r="K670" s="4"/>
      <c r="L670" s="4"/>
      <c r="M670" s="4"/>
      <c r="N670" s="4"/>
      <c r="O670" s="4"/>
      <c r="P670" s="4"/>
      <c r="Q670" s="4"/>
      <c r="R670" s="4"/>
      <c r="S670" s="4"/>
      <c r="T670" s="4"/>
      <c r="U670" s="4"/>
      <c r="V670" s="4"/>
      <c r="W670" s="4"/>
      <c r="X670" s="4"/>
      <c r="Y670" s="4"/>
      <c r="Z670" s="4"/>
      <c r="AA670" s="4"/>
      <c r="AB670" s="4"/>
      <c r="AC670" s="4"/>
      <c r="AD670" s="4"/>
      <c r="AE670" s="4"/>
      <c r="AF670" s="4"/>
      <c r="AG670" s="4"/>
    </row>
    <row r="671">
      <c r="A671" s="4"/>
      <c r="B671" s="4"/>
      <c r="C671" s="4"/>
      <c r="D671" s="114"/>
      <c r="E671" s="114"/>
      <c r="F671" s="114"/>
      <c r="G671" s="114"/>
      <c r="H671" s="114"/>
      <c r="I671" s="114"/>
      <c r="J671" s="114"/>
      <c r="K671" s="4"/>
      <c r="L671" s="4"/>
      <c r="M671" s="4"/>
      <c r="N671" s="4"/>
      <c r="O671" s="4"/>
      <c r="P671" s="4"/>
      <c r="Q671" s="4"/>
      <c r="R671" s="4"/>
      <c r="S671" s="4"/>
      <c r="T671" s="4"/>
      <c r="U671" s="4"/>
      <c r="V671" s="4"/>
      <c r="W671" s="4"/>
      <c r="X671" s="4"/>
      <c r="Y671" s="4"/>
      <c r="Z671" s="4"/>
      <c r="AA671" s="4"/>
      <c r="AB671" s="4"/>
      <c r="AC671" s="4"/>
      <c r="AD671" s="4"/>
      <c r="AE671" s="4"/>
      <c r="AF671" s="4"/>
      <c r="AG671" s="4"/>
    </row>
    <row r="672">
      <c r="A672" s="4"/>
      <c r="B672" s="4"/>
      <c r="C672" s="4"/>
      <c r="D672" s="114"/>
      <c r="E672" s="114"/>
      <c r="F672" s="114"/>
      <c r="G672" s="114"/>
      <c r="H672" s="114"/>
      <c r="I672" s="114"/>
      <c r="J672" s="114"/>
      <c r="K672" s="4"/>
      <c r="L672" s="4"/>
      <c r="M672" s="4"/>
      <c r="N672" s="4"/>
      <c r="O672" s="4"/>
      <c r="P672" s="4"/>
      <c r="Q672" s="4"/>
      <c r="R672" s="4"/>
      <c r="S672" s="4"/>
      <c r="T672" s="4"/>
      <c r="U672" s="4"/>
      <c r="V672" s="4"/>
      <c r="W672" s="4"/>
      <c r="X672" s="4"/>
      <c r="Y672" s="4"/>
      <c r="Z672" s="4"/>
      <c r="AA672" s="4"/>
      <c r="AB672" s="4"/>
      <c r="AC672" s="4"/>
      <c r="AD672" s="4"/>
      <c r="AE672" s="4"/>
      <c r="AF672" s="4"/>
      <c r="AG672" s="4"/>
    </row>
    <row r="673">
      <c r="A673" s="4"/>
      <c r="B673" s="4"/>
      <c r="C673" s="4"/>
      <c r="D673" s="114"/>
      <c r="E673" s="114"/>
      <c r="F673" s="114"/>
      <c r="G673" s="114"/>
      <c r="H673" s="114"/>
      <c r="I673" s="114"/>
      <c r="J673" s="114"/>
      <c r="K673" s="4"/>
      <c r="L673" s="4"/>
      <c r="M673" s="4"/>
      <c r="N673" s="4"/>
      <c r="O673" s="4"/>
      <c r="P673" s="4"/>
      <c r="Q673" s="4"/>
      <c r="R673" s="4"/>
      <c r="S673" s="4"/>
      <c r="T673" s="4"/>
      <c r="U673" s="4"/>
      <c r="V673" s="4"/>
      <c r="W673" s="4"/>
      <c r="X673" s="4"/>
      <c r="Y673" s="4"/>
      <c r="Z673" s="4"/>
      <c r="AA673" s="4"/>
      <c r="AB673" s="4"/>
      <c r="AC673" s="4"/>
      <c r="AD673" s="4"/>
      <c r="AE673" s="4"/>
      <c r="AF673" s="4"/>
      <c r="AG673" s="4"/>
    </row>
    <row r="674">
      <c r="A674" s="4"/>
      <c r="B674" s="4"/>
      <c r="C674" s="4"/>
      <c r="D674" s="114"/>
      <c r="E674" s="114"/>
      <c r="F674" s="114"/>
      <c r="G674" s="114"/>
      <c r="H674" s="114"/>
      <c r="I674" s="114"/>
      <c r="J674" s="114"/>
      <c r="K674" s="4"/>
      <c r="L674" s="4"/>
      <c r="M674" s="4"/>
      <c r="N674" s="4"/>
      <c r="O674" s="4"/>
      <c r="P674" s="4"/>
      <c r="Q674" s="4"/>
      <c r="R674" s="4"/>
      <c r="S674" s="4"/>
      <c r="T674" s="4"/>
      <c r="U674" s="4"/>
      <c r="V674" s="4"/>
      <c r="W674" s="4"/>
      <c r="X674" s="4"/>
      <c r="Y674" s="4"/>
      <c r="Z674" s="4"/>
      <c r="AA674" s="4"/>
      <c r="AB674" s="4"/>
      <c r="AC674" s="4"/>
      <c r="AD674" s="4"/>
      <c r="AE674" s="4"/>
      <c r="AF674" s="4"/>
      <c r="AG674" s="4"/>
    </row>
    <row r="675">
      <c r="A675" s="4"/>
      <c r="B675" s="4"/>
      <c r="C675" s="4"/>
      <c r="D675" s="114"/>
      <c r="E675" s="114"/>
      <c r="F675" s="114"/>
      <c r="G675" s="114"/>
      <c r="H675" s="114"/>
      <c r="I675" s="114"/>
      <c r="J675" s="114"/>
      <c r="K675" s="4"/>
      <c r="L675" s="4"/>
      <c r="M675" s="4"/>
      <c r="N675" s="4"/>
      <c r="O675" s="4"/>
      <c r="P675" s="4"/>
      <c r="Q675" s="4"/>
      <c r="R675" s="4"/>
      <c r="S675" s="4"/>
      <c r="T675" s="4"/>
      <c r="U675" s="4"/>
      <c r="V675" s="4"/>
      <c r="W675" s="4"/>
      <c r="X675" s="4"/>
      <c r="Y675" s="4"/>
      <c r="Z675" s="4"/>
      <c r="AA675" s="4"/>
      <c r="AB675" s="4"/>
      <c r="AC675" s="4"/>
      <c r="AD675" s="4"/>
      <c r="AE675" s="4"/>
      <c r="AF675" s="4"/>
      <c r="AG675" s="4"/>
    </row>
    <row r="676">
      <c r="A676" s="4"/>
      <c r="B676" s="4"/>
      <c r="C676" s="4"/>
      <c r="D676" s="114"/>
      <c r="E676" s="114"/>
      <c r="F676" s="114"/>
      <c r="G676" s="114"/>
      <c r="H676" s="114"/>
      <c r="I676" s="114"/>
      <c r="J676" s="114"/>
      <c r="K676" s="4"/>
      <c r="L676" s="4"/>
      <c r="M676" s="4"/>
      <c r="N676" s="4"/>
      <c r="O676" s="4"/>
      <c r="P676" s="4"/>
      <c r="Q676" s="4"/>
      <c r="R676" s="4"/>
      <c r="S676" s="4"/>
      <c r="T676" s="4"/>
      <c r="U676" s="4"/>
      <c r="V676" s="4"/>
      <c r="W676" s="4"/>
      <c r="X676" s="4"/>
      <c r="Y676" s="4"/>
      <c r="Z676" s="4"/>
      <c r="AA676" s="4"/>
      <c r="AB676" s="4"/>
      <c r="AC676" s="4"/>
      <c r="AD676" s="4"/>
      <c r="AE676" s="4"/>
      <c r="AF676" s="4"/>
      <c r="AG676" s="4"/>
    </row>
    <row r="677">
      <c r="A677" s="4"/>
      <c r="B677" s="4"/>
      <c r="C677" s="4"/>
      <c r="D677" s="114"/>
      <c r="E677" s="114"/>
      <c r="F677" s="114"/>
      <c r="G677" s="114"/>
      <c r="H677" s="114"/>
      <c r="I677" s="114"/>
      <c r="J677" s="114"/>
      <c r="K677" s="4"/>
      <c r="L677" s="4"/>
      <c r="M677" s="4"/>
      <c r="N677" s="4"/>
      <c r="O677" s="4"/>
      <c r="P677" s="4"/>
      <c r="Q677" s="4"/>
      <c r="R677" s="4"/>
      <c r="S677" s="4"/>
      <c r="T677" s="4"/>
      <c r="U677" s="4"/>
      <c r="V677" s="4"/>
      <c r="W677" s="4"/>
      <c r="X677" s="4"/>
      <c r="Y677" s="4"/>
      <c r="Z677" s="4"/>
      <c r="AA677" s="4"/>
      <c r="AB677" s="4"/>
      <c r="AC677" s="4"/>
      <c r="AD677" s="4"/>
      <c r="AE677" s="4"/>
      <c r="AF677" s="4"/>
      <c r="AG677" s="4"/>
    </row>
    <row r="678">
      <c r="A678" s="4"/>
      <c r="B678" s="4"/>
      <c r="C678" s="4"/>
      <c r="D678" s="114"/>
      <c r="E678" s="114"/>
      <c r="F678" s="114"/>
      <c r="G678" s="114"/>
      <c r="H678" s="114"/>
      <c r="I678" s="114"/>
      <c r="J678" s="114"/>
      <c r="K678" s="4"/>
      <c r="L678" s="4"/>
      <c r="M678" s="4"/>
      <c r="N678" s="4"/>
      <c r="O678" s="4"/>
      <c r="P678" s="4"/>
      <c r="Q678" s="4"/>
      <c r="R678" s="4"/>
      <c r="S678" s="4"/>
      <c r="T678" s="4"/>
      <c r="U678" s="4"/>
      <c r="V678" s="4"/>
      <c r="W678" s="4"/>
      <c r="X678" s="4"/>
      <c r="Y678" s="4"/>
      <c r="Z678" s="4"/>
      <c r="AA678" s="4"/>
      <c r="AB678" s="4"/>
      <c r="AC678" s="4"/>
      <c r="AD678" s="4"/>
      <c r="AE678" s="4"/>
      <c r="AF678" s="4"/>
      <c r="AG678" s="4"/>
    </row>
    <row r="679">
      <c r="A679" s="4"/>
      <c r="B679" s="4"/>
      <c r="C679" s="4"/>
      <c r="D679" s="114"/>
      <c r="E679" s="114"/>
      <c r="F679" s="114"/>
      <c r="G679" s="114"/>
      <c r="H679" s="114"/>
      <c r="I679" s="114"/>
      <c r="J679" s="114"/>
      <c r="K679" s="4"/>
      <c r="L679" s="4"/>
      <c r="M679" s="4"/>
      <c r="N679" s="4"/>
      <c r="O679" s="4"/>
      <c r="P679" s="4"/>
      <c r="Q679" s="4"/>
      <c r="R679" s="4"/>
      <c r="S679" s="4"/>
      <c r="T679" s="4"/>
      <c r="U679" s="4"/>
      <c r="V679" s="4"/>
      <c r="W679" s="4"/>
      <c r="X679" s="4"/>
      <c r="Y679" s="4"/>
      <c r="Z679" s="4"/>
      <c r="AA679" s="4"/>
      <c r="AB679" s="4"/>
      <c r="AC679" s="4"/>
      <c r="AD679" s="4"/>
      <c r="AE679" s="4"/>
      <c r="AF679" s="4"/>
      <c r="AG679" s="4"/>
    </row>
    <row r="680">
      <c r="A680" s="4"/>
      <c r="B680" s="4"/>
      <c r="C680" s="4"/>
      <c r="D680" s="114"/>
      <c r="E680" s="114"/>
      <c r="F680" s="114"/>
      <c r="G680" s="114"/>
      <c r="H680" s="114"/>
      <c r="I680" s="114"/>
      <c r="J680" s="114"/>
      <c r="K680" s="4"/>
      <c r="L680" s="4"/>
      <c r="M680" s="4"/>
      <c r="N680" s="4"/>
      <c r="O680" s="4"/>
      <c r="P680" s="4"/>
      <c r="Q680" s="4"/>
      <c r="R680" s="4"/>
      <c r="S680" s="4"/>
      <c r="T680" s="4"/>
      <c r="U680" s="4"/>
      <c r="V680" s="4"/>
      <c r="W680" s="4"/>
      <c r="X680" s="4"/>
      <c r="Y680" s="4"/>
      <c r="Z680" s="4"/>
      <c r="AA680" s="4"/>
      <c r="AB680" s="4"/>
      <c r="AC680" s="4"/>
      <c r="AD680" s="4"/>
      <c r="AE680" s="4"/>
      <c r="AF680" s="4"/>
      <c r="AG680" s="4"/>
    </row>
    <row r="681">
      <c r="A681" s="4"/>
      <c r="B681" s="4"/>
      <c r="C681" s="4"/>
      <c r="D681" s="114"/>
      <c r="E681" s="114"/>
      <c r="F681" s="114"/>
      <c r="G681" s="114"/>
      <c r="H681" s="114"/>
      <c r="I681" s="114"/>
      <c r="J681" s="114"/>
      <c r="K681" s="4"/>
      <c r="L681" s="4"/>
      <c r="M681" s="4"/>
      <c r="N681" s="4"/>
      <c r="O681" s="4"/>
      <c r="P681" s="4"/>
      <c r="Q681" s="4"/>
      <c r="R681" s="4"/>
      <c r="S681" s="4"/>
      <c r="T681" s="4"/>
      <c r="U681" s="4"/>
      <c r="V681" s="4"/>
      <c r="W681" s="4"/>
      <c r="X681" s="4"/>
      <c r="Y681" s="4"/>
      <c r="Z681" s="4"/>
      <c r="AA681" s="4"/>
      <c r="AB681" s="4"/>
      <c r="AC681" s="4"/>
      <c r="AD681" s="4"/>
      <c r="AE681" s="4"/>
      <c r="AF681" s="4"/>
      <c r="AG681" s="4"/>
    </row>
    <row r="682">
      <c r="A682" s="4"/>
      <c r="B682" s="4"/>
      <c r="C682" s="4"/>
      <c r="D682" s="114"/>
      <c r="E682" s="114"/>
      <c r="F682" s="114"/>
      <c r="G682" s="114"/>
      <c r="H682" s="114"/>
      <c r="I682" s="114"/>
      <c r="J682" s="114"/>
      <c r="K682" s="4"/>
      <c r="L682" s="4"/>
      <c r="M682" s="4"/>
      <c r="N682" s="4"/>
      <c r="O682" s="4"/>
      <c r="P682" s="4"/>
      <c r="Q682" s="4"/>
      <c r="R682" s="4"/>
      <c r="S682" s="4"/>
      <c r="T682" s="4"/>
      <c r="U682" s="4"/>
      <c r="V682" s="4"/>
      <c r="W682" s="4"/>
      <c r="X682" s="4"/>
      <c r="Y682" s="4"/>
      <c r="Z682" s="4"/>
      <c r="AA682" s="4"/>
      <c r="AB682" s="4"/>
      <c r="AC682" s="4"/>
      <c r="AD682" s="4"/>
      <c r="AE682" s="4"/>
      <c r="AF682" s="4"/>
      <c r="AG682" s="4"/>
    </row>
    <row r="683">
      <c r="A683" s="4"/>
      <c r="B683" s="4"/>
      <c r="C683" s="4"/>
      <c r="D683" s="114"/>
      <c r="E683" s="114"/>
      <c r="F683" s="114"/>
      <c r="G683" s="114"/>
      <c r="H683" s="114"/>
      <c r="I683" s="114"/>
      <c r="J683" s="114"/>
      <c r="K683" s="4"/>
      <c r="L683" s="4"/>
      <c r="M683" s="4"/>
      <c r="N683" s="4"/>
      <c r="O683" s="4"/>
      <c r="P683" s="4"/>
      <c r="Q683" s="4"/>
      <c r="R683" s="4"/>
      <c r="S683" s="4"/>
      <c r="T683" s="4"/>
      <c r="U683" s="4"/>
      <c r="V683" s="4"/>
      <c r="W683" s="4"/>
      <c r="X683" s="4"/>
      <c r="Y683" s="4"/>
      <c r="Z683" s="4"/>
      <c r="AA683" s="4"/>
      <c r="AB683" s="4"/>
      <c r="AC683" s="4"/>
      <c r="AD683" s="4"/>
      <c r="AE683" s="4"/>
      <c r="AF683" s="4"/>
      <c r="AG683" s="4"/>
    </row>
    <row r="684">
      <c r="A684" s="4"/>
      <c r="B684" s="4"/>
      <c r="C684" s="4"/>
      <c r="D684" s="114"/>
      <c r="E684" s="114"/>
      <c r="F684" s="114"/>
      <c r="G684" s="114"/>
      <c r="H684" s="114"/>
      <c r="I684" s="114"/>
      <c r="J684" s="114"/>
      <c r="K684" s="4"/>
      <c r="L684" s="4"/>
      <c r="M684" s="4"/>
      <c r="N684" s="4"/>
      <c r="O684" s="4"/>
      <c r="P684" s="4"/>
      <c r="Q684" s="4"/>
      <c r="R684" s="4"/>
      <c r="S684" s="4"/>
      <c r="T684" s="4"/>
      <c r="U684" s="4"/>
      <c r="V684" s="4"/>
      <c r="W684" s="4"/>
      <c r="X684" s="4"/>
      <c r="Y684" s="4"/>
      <c r="Z684" s="4"/>
      <c r="AA684" s="4"/>
      <c r="AB684" s="4"/>
      <c r="AC684" s="4"/>
      <c r="AD684" s="4"/>
      <c r="AE684" s="4"/>
      <c r="AF684" s="4"/>
      <c r="AG684" s="4"/>
    </row>
    <row r="685">
      <c r="A685" s="4"/>
      <c r="B685" s="4"/>
      <c r="C685" s="4"/>
      <c r="D685" s="114"/>
      <c r="E685" s="114"/>
      <c r="F685" s="114"/>
      <c r="G685" s="114"/>
      <c r="H685" s="114"/>
      <c r="I685" s="114"/>
      <c r="J685" s="114"/>
      <c r="K685" s="4"/>
      <c r="L685" s="4"/>
      <c r="M685" s="4"/>
      <c r="N685" s="4"/>
      <c r="O685" s="4"/>
      <c r="P685" s="4"/>
      <c r="Q685" s="4"/>
      <c r="R685" s="4"/>
      <c r="S685" s="4"/>
      <c r="T685" s="4"/>
      <c r="U685" s="4"/>
      <c r="V685" s="4"/>
      <c r="W685" s="4"/>
      <c r="X685" s="4"/>
      <c r="Y685" s="4"/>
      <c r="Z685" s="4"/>
      <c r="AA685" s="4"/>
      <c r="AB685" s="4"/>
      <c r="AC685" s="4"/>
      <c r="AD685" s="4"/>
      <c r="AE685" s="4"/>
      <c r="AF685" s="4"/>
      <c r="AG685" s="4"/>
    </row>
    <row r="686">
      <c r="A686" s="4"/>
      <c r="B686" s="4"/>
      <c r="C686" s="4"/>
      <c r="D686" s="114"/>
      <c r="E686" s="114"/>
      <c r="F686" s="114"/>
      <c r="G686" s="114"/>
      <c r="H686" s="114"/>
      <c r="I686" s="114"/>
      <c r="J686" s="114"/>
      <c r="K686" s="4"/>
      <c r="L686" s="4"/>
      <c r="M686" s="4"/>
      <c r="N686" s="4"/>
      <c r="O686" s="4"/>
      <c r="P686" s="4"/>
      <c r="Q686" s="4"/>
      <c r="R686" s="4"/>
      <c r="S686" s="4"/>
      <c r="T686" s="4"/>
      <c r="U686" s="4"/>
      <c r="V686" s="4"/>
      <c r="W686" s="4"/>
      <c r="X686" s="4"/>
      <c r="Y686" s="4"/>
      <c r="Z686" s="4"/>
      <c r="AA686" s="4"/>
      <c r="AB686" s="4"/>
      <c r="AC686" s="4"/>
      <c r="AD686" s="4"/>
      <c r="AE686" s="4"/>
      <c r="AF686" s="4"/>
      <c r="AG686" s="4"/>
    </row>
    <row r="687">
      <c r="A687" s="4"/>
      <c r="B687" s="4"/>
      <c r="C687" s="4"/>
      <c r="D687" s="114"/>
      <c r="E687" s="114"/>
      <c r="F687" s="114"/>
      <c r="G687" s="114"/>
      <c r="H687" s="114"/>
      <c r="I687" s="114"/>
      <c r="J687" s="114"/>
      <c r="K687" s="4"/>
      <c r="L687" s="4"/>
      <c r="M687" s="4"/>
      <c r="N687" s="4"/>
      <c r="O687" s="4"/>
      <c r="P687" s="4"/>
      <c r="Q687" s="4"/>
      <c r="R687" s="4"/>
      <c r="S687" s="4"/>
      <c r="T687" s="4"/>
      <c r="U687" s="4"/>
      <c r="V687" s="4"/>
      <c r="W687" s="4"/>
      <c r="X687" s="4"/>
      <c r="Y687" s="4"/>
      <c r="Z687" s="4"/>
      <c r="AA687" s="4"/>
      <c r="AB687" s="4"/>
      <c r="AC687" s="4"/>
      <c r="AD687" s="4"/>
      <c r="AE687" s="4"/>
      <c r="AF687" s="4"/>
      <c r="AG687" s="4"/>
    </row>
    <row r="688">
      <c r="A688" s="4"/>
      <c r="B688" s="4"/>
      <c r="C688" s="4"/>
      <c r="D688" s="114"/>
      <c r="E688" s="114"/>
      <c r="F688" s="114"/>
      <c r="G688" s="114"/>
      <c r="H688" s="114"/>
      <c r="I688" s="114"/>
      <c r="J688" s="114"/>
      <c r="K688" s="4"/>
      <c r="L688" s="4"/>
      <c r="M688" s="4"/>
      <c r="N688" s="4"/>
      <c r="O688" s="4"/>
      <c r="P688" s="4"/>
      <c r="Q688" s="4"/>
      <c r="R688" s="4"/>
      <c r="S688" s="4"/>
      <c r="T688" s="4"/>
      <c r="U688" s="4"/>
      <c r="V688" s="4"/>
      <c r="W688" s="4"/>
      <c r="X688" s="4"/>
      <c r="Y688" s="4"/>
      <c r="Z688" s="4"/>
      <c r="AA688" s="4"/>
      <c r="AB688" s="4"/>
      <c r="AC688" s="4"/>
      <c r="AD688" s="4"/>
      <c r="AE688" s="4"/>
      <c r="AF688" s="4"/>
      <c r="AG688" s="4"/>
    </row>
    <row r="689">
      <c r="A689" s="4"/>
      <c r="B689" s="4"/>
      <c r="C689" s="4"/>
      <c r="D689" s="114"/>
      <c r="E689" s="114"/>
      <c r="F689" s="114"/>
      <c r="G689" s="114"/>
      <c r="H689" s="114"/>
      <c r="I689" s="114"/>
      <c r="J689" s="114"/>
      <c r="K689" s="4"/>
      <c r="L689" s="4"/>
      <c r="M689" s="4"/>
      <c r="N689" s="4"/>
      <c r="O689" s="4"/>
      <c r="P689" s="4"/>
      <c r="Q689" s="4"/>
      <c r="R689" s="4"/>
      <c r="S689" s="4"/>
      <c r="T689" s="4"/>
      <c r="U689" s="4"/>
      <c r="V689" s="4"/>
      <c r="W689" s="4"/>
      <c r="X689" s="4"/>
      <c r="Y689" s="4"/>
      <c r="Z689" s="4"/>
      <c r="AA689" s="4"/>
      <c r="AB689" s="4"/>
      <c r="AC689" s="4"/>
      <c r="AD689" s="4"/>
      <c r="AE689" s="4"/>
      <c r="AF689" s="4"/>
      <c r="AG689" s="4"/>
    </row>
    <row r="690">
      <c r="A690" s="4"/>
      <c r="B690" s="4"/>
      <c r="C690" s="4"/>
      <c r="D690" s="114"/>
      <c r="E690" s="114"/>
      <c r="F690" s="114"/>
      <c r="G690" s="114"/>
      <c r="H690" s="114"/>
      <c r="I690" s="114"/>
      <c r="J690" s="114"/>
      <c r="K690" s="4"/>
      <c r="L690" s="4"/>
      <c r="M690" s="4"/>
      <c r="N690" s="4"/>
      <c r="O690" s="4"/>
      <c r="P690" s="4"/>
      <c r="Q690" s="4"/>
      <c r="R690" s="4"/>
      <c r="S690" s="4"/>
      <c r="T690" s="4"/>
      <c r="U690" s="4"/>
      <c r="V690" s="4"/>
      <c r="W690" s="4"/>
      <c r="X690" s="4"/>
      <c r="Y690" s="4"/>
      <c r="Z690" s="4"/>
      <c r="AA690" s="4"/>
      <c r="AB690" s="4"/>
      <c r="AC690" s="4"/>
      <c r="AD690" s="4"/>
      <c r="AE690" s="4"/>
      <c r="AF690" s="4"/>
      <c r="AG690" s="4"/>
    </row>
    <row r="691">
      <c r="A691" s="4"/>
      <c r="B691" s="4"/>
      <c r="C691" s="4"/>
      <c r="D691" s="114"/>
      <c r="E691" s="114"/>
      <c r="F691" s="114"/>
      <c r="G691" s="114"/>
      <c r="H691" s="114"/>
      <c r="I691" s="114"/>
      <c r="J691" s="114"/>
      <c r="K691" s="4"/>
      <c r="L691" s="4"/>
      <c r="M691" s="4"/>
      <c r="N691" s="4"/>
      <c r="O691" s="4"/>
      <c r="P691" s="4"/>
      <c r="Q691" s="4"/>
      <c r="R691" s="4"/>
      <c r="S691" s="4"/>
      <c r="T691" s="4"/>
      <c r="U691" s="4"/>
      <c r="V691" s="4"/>
      <c r="W691" s="4"/>
      <c r="X691" s="4"/>
      <c r="Y691" s="4"/>
      <c r="Z691" s="4"/>
      <c r="AA691" s="4"/>
      <c r="AB691" s="4"/>
      <c r="AC691" s="4"/>
      <c r="AD691" s="4"/>
      <c r="AE691" s="4"/>
      <c r="AF691" s="4"/>
      <c r="AG691" s="4"/>
    </row>
    <row r="692">
      <c r="A692" s="4"/>
      <c r="B692" s="4"/>
      <c r="C692" s="4"/>
      <c r="D692" s="114"/>
      <c r="E692" s="114"/>
      <c r="F692" s="114"/>
      <c r="G692" s="114"/>
      <c r="H692" s="114"/>
      <c r="I692" s="114"/>
      <c r="J692" s="114"/>
      <c r="K692" s="4"/>
      <c r="L692" s="4"/>
      <c r="M692" s="4"/>
      <c r="N692" s="4"/>
      <c r="O692" s="4"/>
      <c r="P692" s="4"/>
      <c r="Q692" s="4"/>
      <c r="R692" s="4"/>
      <c r="S692" s="4"/>
      <c r="T692" s="4"/>
      <c r="U692" s="4"/>
      <c r="V692" s="4"/>
      <c r="W692" s="4"/>
      <c r="X692" s="4"/>
      <c r="Y692" s="4"/>
      <c r="Z692" s="4"/>
      <c r="AA692" s="4"/>
      <c r="AB692" s="4"/>
      <c r="AC692" s="4"/>
      <c r="AD692" s="4"/>
      <c r="AE692" s="4"/>
      <c r="AF692" s="4"/>
      <c r="AG692" s="4"/>
    </row>
    <row r="693">
      <c r="A693" s="4"/>
      <c r="B693" s="4"/>
      <c r="C693" s="4"/>
      <c r="D693" s="114"/>
      <c r="E693" s="114"/>
      <c r="F693" s="114"/>
      <c r="G693" s="114"/>
      <c r="H693" s="114"/>
      <c r="I693" s="114"/>
      <c r="J693" s="114"/>
      <c r="K693" s="4"/>
      <c r="L693" s="4"/>
      <c r="M693" s="4"/>
      <c r="N693" s="4"/>
      <c r="O693" s="4"/>
      <c r="P693" s="4"/>
      <c r="Q693" s="4"/>
      <c r="R693" s="4"/>
      <c r="S693" s="4"/>
      <c r="T693" s="4"/>
      <c r="U693" s="4"/>
      <c r="V693" s="4"/>
      <c r="W693" s="4"/>
      <c r="X693" s="4"/>
      <c r="Y693" s="4"/>
      <c r="Z693" s="4"/>
      <c r="AA693" s="4"/>
      <c r="AB693" s="4"/>
      <c r="AC693" s="4"/>
      <c r="AD693" s="4"/>
      <c r="AE693" s="4"/>
      <c r="AF693" s="4"/>
      <c r="AG693" s="4"/>
    </row>
    <row r="694">
      <c r="A694" s="4"/>
      <c r="B694" s="4"/>
      <c r="C694" s="4"/>
      <c r="D694" s="114"/>
      <c r="E694" s="114"/>
      <c r="F694" s="114"/>
      <c r="G694" s="114"/>
      <c r="H694" s="114"/>
      <c r="I694" s="114"/>
      <c r="J694" s="114"/>
      <c r="K694" s="4"/>
      <c r="L694" s="4"/>
      <c r="M694" s="4"/>
      <c r="N694" s="4"/>
      <c r="O694" s="4"/>
      <c r="P694" s="4"/>
      <c r="Q694" s="4"/>
      <c r="R694" s="4"/>
      <c r="S694" s="4"/>
      <c r="T694" s="4"/>
      <c r="U694" s="4"/>
      <c r="V694" s="4"/>
      <c r="W694" s="4"/>
      <c r="X694" s="4"/>
      <c r="Y694" s="4"/>
      <c r="Z694" s="4"/>
      <c r="AA694" s="4"/>
      <c r="AB694" s="4"/>
      <c r="AC694" s="4"/>
      <c r="AD694" s="4"/>
      <c r="AE694" s="4"/>
      <c r="AF694" s="4"/>
      <c r="AG694" s="4"/>
    </row>
    <row r="695">
      <c r="A695" s="4"/>
      <c r="B695" s="4"/>
      <c r="C695" s="4"/>
      <c r="D695" s="114"/>
      <c r="E695" s="114"/>
      <c r="F695" s="114"/>
      <c r="G695" s="114"/>
      <c r="H695" s="114"/>
      <c r="I695" s="114"/>
      <c r="J695" s="114"/>
      <c r="K695" s="4"/>
      <c r="L695" s="4"/>
      <c r="M695" s="4"/>
      <c r="N695" s="4"/>
      <c r="O695" s="4"/>
      <c r="P695" s="4"/>
      <c r="Q695" s="4"/>
      <c r="R695" s="4"/>
      <c r="S695" s="4"/>
      <c r="T695" s="4"/>
      <c r="U695" s="4"/>
      <c r="V695" s="4"/>
      <c r="W695" s="4"/>
      <c r="X695" s="4"/>
      <c r="Y695" s="4"/>
      <c r="Z695" s="4"/>
      <c r="AA695" s="4"/>
      <c r="AB695" s="4"/>
      <c r="AC695" s="4"/>
      <c r="AD695" s="4"/>
      <c r="AE695" s="4"/>
      <c r="AF695" s="4"/>
      <c r="AG695" s="4"/>
    </row>
    <row r="696">
      <c r="A696" s="4"/>
      <c r="B696" s="4"/>
      <c r="C696" s="4"/>
      <c r="D696" s="114"/>
      <c r="E696" s="114"/>
      <c r="F696" s="114"/>
      <c r="G696" s="114"/>
      <c r="H696" s="114"/>
      <c r="I696" s="114"/>
      <c r="J696" s="114"/>
      <c r="K696" s="4"/>
      <c r="L696" s="4"/>
      <c r="M696" s="4"/>
      <c r="N696" s="4"/>
      <c r="O696" s="4"/>
      <c r="P696" s="4"/>
      <c r="Q696" s="4"/>
      <c r="R696" s="4"/>
      <c r="S696" s="4"/>
      <c r="T696" s="4"/>
      <c r="U696" s="4"/>
      <c r="V696" s="4"/>
      <c r="W696" s="4"/>
      <c r="X696" s="4"/>
      <c r="Y696" s="4"/>
      <c r="Z696" s="4"/>
      <c r="AA696" s="4"/>
      <c r="AB696" s="4"/>
      <c r="AC696" s="4"/>
      <c r="AD696" s="4"/>
      <c r="AE696" s="4"/>
      <c r="AF696" s="4"/>
      <c r="AG696" s="4"/>
    </row>
    <row r="697">
      <c r="A697" s="4"/>
      <c r="B697" s="4"/>
      <c r="C697" s="4"/>
      <c r="D697" s="114"/>
      <c r="E697" s="114"/>
      <c r="F697" s="114"/>
      <c r="G697" s="114"/>
      <c r="H697" s="114"/>
      <c r="I697" s="114"/>
      <c r="J697" s="114"/>
      <c r="K697" s="4"/>
      <c r="L697" s="4"/>
      <c r="M697" s="4"/>
      <c r="N697" s="4"/>
      <c r="O697" s="4"/>
      <c r="P697" s="4"/>
      <c r="Q697" s="4"/>
      <c r="R697" s="4"/>
      <c r="S697" s="4"/>
      <c r="T697" s="4"/>
      <c r="U697" s="4"/>
      <c r="V697" s="4"/>
      <c r="W697" s="4"/>
      <c r="X697" s="4"/>
      <c r="Y697" s="4"/>
      <c r="Z697" s="4"/>
      <c r="AA697" s="4"/>
      <c r="AB697" s="4"/>
      <c r="AC697" s="4"/>
      <c r="AD697" s="4"/>
      <c r="AE697" s="4"/>
      <c r="AF697" s="4"/>
      <c r="AG697" s="4"/>
    </row>
    <row r="698">
      <c r="A698" s="4"/>
      <c r="B698" s="4"/>
      <c r="C698" s="4"/>
      <c r="D698" s="114"/>
      <c r="E698" s="114"/>
      <c r="F698" s="114"/>
      <c r="G698" s="114"/>
      <c r="H698" s="114"/>
      <c r="I698" s="114"/>
      <c r="J698" s="114"/>
      <c r="K698" s="4"/>
      <c r="L698" s="4"/>
      <c r="M698" s="4"/>
      <c r="N698" s="4"/>
      <c r="O698" s="4"/>
      <c r="P698" s="4"/>
      <c r="Q698" s="4"/>
      <c r="R698" s="4"/>
      <c r="S698" s="4"/>
      <c r="T698" s="4"/>
      <c r="U698" s="4"/>
      <c r="V698" s="4"/>
      <c r="W698" s="4"/>
      <c r="X698" s="4"/>
      <c r="Y698" s="4"/>
      <c r="Z698" s="4"/>
      <c r="AA698" s="4"/>
      <c r="AB698" s="4"/>
      <c r="AC698" s="4"/>
      <c r="AD698" s="4"/>
      <c r="AE698" s="4"/>
      <c r="AF698" s="4"/>
      <c r="AG698" s="4"/>
    </row>
    <row r="699">
      <c r="A699" s="4"/>
      <c r="B699" s="4"/>
      <c r="C699" s="4"/>
      <c r="D699" s="114"/>
      <c r="E699" s="114"/>
      <c r="F699" s="114"/>
      <c r="G699" s="114"/>
      <c r="H699" s="114"/>
      <c r="I699" s="114"/>
      <c r="J699" s="114"/>
      <c r="K699" s="4"/>
      <c r="L699" s="4"/>
      <c r="M699" s="4"/>
      <c r="N699" s="4"/>
      <c r="O699" s="4"/>
      <c r="P699" s="4"/>
      <c r="Q699" s="4"/>
      <c r="R699" s="4"/>
      <c r="S699" s="4"/>
      <c r="T699" s="4"/>
      <c r="U699" s="4"/>
      <c r="V699" s="4"/>
      <c r="W699" s="4"/>
      <c r="X699" s="4"/>
      <c r="Y699" s="4"/>
      <c r="Z699" s="4"/>
      <c r="AA699" s="4"/>
      <c r="AB699" s="4"/>
      <c r="AC699" s="4"/>
      <c r="AD699" s="4"/>
      <c r="AE699" s="4"/>
      <c r="AF699" s="4"/>
      <c r="AG699" s="4"/>
    </row>
    <row r="700">
      <c r="A700" s="4"/>
      <c r="B700" s="4"/>
      <c r="C700" s="4"/>
      <c r="D700" s="114"/>
      <c r="E700" s="114"/>
      <c r="F700" s="114"/>
      <c r="G700" s="114"/>
      <c r="H700" s="114"/>
      <c r="I700" s="114"/>
      <c r="J700" s="114"/>
      <c r="K700" s="4"/>
      <c r="L700" s="4"/>
      <c r="M700" s="4"/>
      <c r="N700" s="4"/>
      <c r="O700" s="4"/>
      <c r="P700" s="4"/>
      <c r="Q700" s="4"/>
      <c r="R700" s="4"/>
      <c r="S700" s="4"/>
      <c r="T700" s="4"/>
      <c r="U700" s="4"/>
      <c r="V700" s="4"/>
      <c r="W700" s="4"/>
      <c r="X700" s="4"/>
      <c r="Y700" s="4"/>
      <c r="Z700" s="4"/>
      <c r="AA700" s="4"/>
      <c r="AB700" s="4"/>
      <c r="AC700" s="4"/>
      <c r="AD700" s="4"/>
      <c r="AE700" s="4"/>
      <c r="AF700" s="4"/>
      <c r="AG700" s="4"/>
    </row>
    <row r="701">
      <c r="A701" s="4"/>
      <c r="B701" s="4"/>
      <c r="C701" s="4"/>
      <c r="D701" s="114"/>
      <c r="E701" s="114"/>
      <c r="F701" s="114"/>
      <c r="G701" s="114"/>
      <c r="H701" s="114"/>
      <c r="I701" s="114"/>
      <c r="J701" s="114"/>
      <c r="K701" s="4"/>
      <c r="L701" s="4"/>
      <c r="M701" s="4"/>
      <c r="N701" s="4"/>
      <c r="O701" s="4"/>
      <c r="P701" s="4"/>
      <c r="Q701" s="4"/>
      <c r="R701" s="4"/>
      <c r="S701" s="4"/>
      <c r="T701" s="4"/>
      <c r="U701" s="4"/>
      <c r="V701" s="4"/>
      <c r="W701" s="4"/>
      <c r="X701" s="4"/>
      <c r="Y701" s="4"/>
      <c r="Z701" s="4"/>
      <c r="AA701" s="4"/>
      <c r="AB701" s="4"/>
      <c r="AC701" s="4"/>
      <c r="AD701" s="4"/>
      <c r="AE701" s="4"/>
      <c r="AF701" s="4"/>
      <c r="AG701" s="4"/>
    </row>
    <row r="702">
      <c r="A702" s="4"/>
      <c r="B702" s="4"/>
      <c r="C702" s="4"/>
      <c r="D702" s="114"/>
      <c r="E702" s="114"/>
      <c r="F702" s="114"/>
      <c r="G702" s="114"/>
      <c r="H702" s="114"/>
      <c r="I702" s="114"/>
      <c r="J702" s="114"/>
      <c r="K702" s="4"/>
      <c r="L702" s="4"/>
      <c r="M702" s="4"/>
      <c r="N702" s="4"/>
      <c r="O702" s="4"/>
      <c r="P702" s="4"/>
      <c r="Q702" s="4"/>
      <c r="R702" s="4"/>
      <c r="S702" s="4"/>
      <c r="T702" s="4"/>
      <c r="U702" s="4"/>
      <c r="V702" s="4"/>
      <c r="W702" s="4"/>
      <c r="X702" s="4"/>
      <c r="Y702" s="4"/>
      <c r="Z702" s="4"/>
      <c r="AA702" s="4"/>
      <c r="AB702" s="4"/>
      <c r="AC702" s="4"/>
      <c r="AD702" s="4"/>
      <c r="AE702" s="4"/>
      <c r="AF702" s="4"/>
      <c r="AG702" s="4"/>
    </row>
    <row r="703">
      <c r="A703" s="4"/>
      <c r="B703" s="4"/>
      <c r="C703" s="4"/>
      <c r="D703" s="114"/>
      <c r="E703" s="114"/>
      <c r="F703" s="114"/>
      <c r="G703" s="114"/>
      <c r="H703" s="114"/>
      <c r="I703" s="114"/>
      <c r="J703" s="114"/>
      <c r="K703" s="4"/>
      <c r="L703" s="4"/>
      <c r="M703" s="4"/>
      <c r="N703" s="4"/>
      <c r="O703" s="4"/>
      <c r="P703" s="4"/>
      <c r="Q703" s="4"/>
      <c r="R703" s="4"/>
      <c r="S703" s="4"/>
      <c r="T703" s="4"/>
      <c r="U703" s="4"/>
      <c r="V703" s="4"/>
      <c r="W703" s="4"/>
      <c r="X703" s="4"/>
      <c r="Y703" s="4"/>
      <c r="Z703" s="4"/>
      <c r="AA703" s="4"/>
      <c r="AB703" s="4"/>
      <c r="AC703" s="4"/>
      <c r="AD703" s="4"/>
      <c r="AE703" s="4"/>
      <c r="AF703" s="4"/>
      <c r="AG703" s="4"/>
    </row>
    <row r="704">
      <c r="A704" s="4"/>
      <c r="B704" s="4"/>
      <c r="C704" s="4"/>
      <c r="D704" s="114"/>
      <c r="E704" s="114"/>
      <c r="F704" s="114"/>
      <c r="G704" s="114"/>
      <c r="H704" s="114"/>
      <c r="I704" s="114"/>
      <c r="J704" s="114"/>
      <c r="K704" s="4"/>
      <c r="L704" s="4"/>
      <c r="M704" s="4"/>
      <c r="N704" s="4"/>
      <c r="O704" s="4"/>
      <c r="P704" s="4"/>
      <c r="Q704" s="4"/>
      <c r="R704" s="4"/>
      <c r="S704" s="4"/>
      <c r="T704" s="4"/>
      <c r="U704" s="4"/>
      <c r="V704" s="4"/>
      <c r="W704" s="4"/>
      <c r="X704" s="4"/>
      <c r="Y704" s="4"/>
      <c r="Z704" s="4"/>
      <c r="AA704" s="4"/>
      <c r="AB704" s="4"/>
      <c r="AC704" s="4"/>
      <c r="AD704" s="4"/>
      <c r="AE704" s="4"/>
      <c r="AF704" s="4"/>
      <c r="AG704" s="4"/>
    </row>
    <row r="705">
      <c r="A705" s="4"/>
      <c r="B705" s="4"/>
      <c r="C705" s="4"/>
      <c r="D705" s="114"/>
      <c r="E705" s="114"/>
      <c r="F705" s="114"/>
      <c r="G705" s="114"/>
      <c r="H705" s="114"/>
      <c r="I705" s="114"/>
      <c r="J705" s="114"/>
      <c r="K705" s="4"/>
      <c r="L705" s="4"/>
      <c r="M705" s="4"/>
      <c r="N705" s="4"/>
      <c r="O705" s="4"/>
      <c r="P705" s="4"/>
      <c r="Q705" s="4"/>
      <c r="R705" s="4"/>
      <c r="S705" s="4"/>
      <c r="T705" s="4"/>
      <c r="U705" s="4"/>
      <c r="V705" s="4"/>
      <c r="W705" s="4"/>
      <c r="X705" s="4"/>
      <c r="Y705" s="4"/>
      <c r="Z705" s="4"/>
      <c r="AA705" s="4"/>
      <c r="AB705" s="4"/>
      <c r="AC705" s="4"/>
      <c r="AD705" s="4"/>
      <c r="AE705" s="4"/>
      <c r="AF705" s="4"/>
      <c r="AG705" s="4"/>
    </row>
    <row r="706">
      <c r="A706" s="4"/>
      <c r="B706" s="4"/>
      <c r="C706" s="4"/>
      <c r="D706" s="114"/>
      <c r="E706" s="114"/>
      <c r="F706" s="114"/>
      <c r="G706" s="114"/>
      <c r="H706" s="114"/>
      <c r="I706" s="114"/>
      <c r="J706" s="114"/>
      <c r="K706" s="4"/>
      <c r="L706" s="4"/>
      <c r="M706" s="4"/>
      <c r="N706" s="4"/>
      <c r="O706" s="4"/>
      <c r="P706" s="4"/>
      <c r="Q706" s="4"/>
      <c r="R706" s="4"/>
      <c r="S706" s="4"/>
      <c r="T706" s="4"/>
      <c r="U706" s="4"/>
      <c r="V706" s="4"/>
      <c r="W706" s="4"/>
      <c r="X706" s="4"/>
      <c r="Y706" s="4"/>
      <c r="Z706" s="4"/>
      <c r="AA706" s="4"/>
      <c r="AB706" s="4"/>
      <c r="AC706" s="4"/>
      <c r="AD706" s="4"/>
      <c r="AE706" s="4"/>
      <c r="AF706" s="4"/>
      <c r="AG706" s="4"/>
    </row>
    <row r="707">
      <c r="A707" s="4"/>
      <c r="B707" s="4"/>
      <c r="C707" s="4"/>
      <c r="D707" s="114"/>
      <c r="E707" s="114"/>
      <c r="F707" s="114"/>
      <c r="G707" s="114"/>
      <c r="H707" s="114"/>
      <c r="I707" s="114"/>
      <c r="J707" s="114"/>
      <c r="K707" s="4"/>
      <c r="L707" s="4"/>
      <c r="M707" s="4"/>
      <c r="N707" s="4"/>
      <c r="O707" s="4"/>
      <c r="P707" s="4"/>
      <c r="Q707" s="4"/>
      <c r="R707" s="4"/>
      <c r="S707" s="4"/>
      <c r="T707" s="4"/>
      <c r="U707" s="4"/>
      <c r="V707" s="4"/>
      <c r="W707" s="4"/>
      <c r="X707" s="4"/>
      <c r="Y707" s="4"/>
      <c r="Z707" s="4"/>
      <c r="AA707" s="4"/>
      <c r="AB707" s="4"/>
      <c r="AC707" s="4"/>
      <c r="AD707" s="4"/>
      <c r="AE707" s="4"/>
      <c r="AF707" s="4"/>
      <c r="AG707" s="4"/>
    </row>
    <row r="708">
      <c r="A708" s="4"/>
      <c r="B708" s="4"/>
      <c r="C708" s="4"/>
      <c r="D708" s="114"/>
      <c r="E708" s="114"/>
      <c r="F708" s="114"/>
      <c r="G708" s="114"/>
      <c r="H708" s="114"/>
      <c r="I708" s="114"/>
      <c r="J708" s="114"/>
      <c r="K708" s="4"/>
      <c r="L708" s="4"/>
      <c r="M708" s="4"/>
      <c r="N708" s="4"/>
      <c r="O708" s="4"/>
      <c r="P708" s="4"/>
      <c r="Q708" s="4"/>
      <c r="R708" s="4"/>
      <c r="S708" s="4"/>
      <c r="T708" s="4"/>
      <c r="U708" s="4"/>
      <c r="V708" s="4"/>
      <c r="W708" s="4"/>
      <c r="X708" s="4"/>
      <c r="Y708" s="4"/>
      <c r="Z708" s="4"/>
      <c r="AA708" s="4"/>
      <c r="AB708" s="4"/>
      <c r="AC708" s="4"/>
      <c r="AD708" s="4"/>
      <c r="AE708" s="4"/>
      <c r="AF708" s="4"/>
      <c r="AG708" s="4"/>
    </row>
    <row r="709">
      <c r="A709" s="4"/>
      <c r="B709" s="4"/>
      <c r="C709" s="4"/>
      <c r="D709" s="114"/>
      <c r="E709" s="114"/>
      <c r="F709" s="114"/>
      <c r="G709" s="114"/>
      <c r="H709" s="114"/>
      <c r="I709" s="114"/>
      <c r="J709" s="114"/>
      <c r="K709" s="4"/>
      <c r="L709" s="4"/>
      <c r="M709" s="4"/>
      <c r="N709" s="4"/>
      <c r="O709" s="4"/>
      <c r="P709" s="4"/>
      <c r="Q709" s="4"/>
      <c r="R709" s="4"/>
      <c r="S709" s="4"/>
      <c r="T709" s="4"/>
      <c r="U709" s="4"/>
      <c r="V709" s="4"/>
      <c r="W709" s="4"/>
      <c r="X709" s="4"/>
      <c r="Y709" s="4"/>
      <c r="Z709" s="4"/>
      <c r="AA709" s="4"/>
      <c r="AB709" s="4"/>
      <c r="AC709" s="4"/>
      <c r="AD709" s="4"/>
      <c r="AE709" s="4"/>
      <c r="AF709" s="4"/>
      <c r="AG709" s="4"/>
    </row>
    <row r="710">
      <c r="A710" s="4"/>
      <c r="B710" s="4"/>
      <c r="C710" s="4"/>
      <c r="D710" s="114"/>
      <c r="E710" s="114"/>
      <c r="F710" s="114"/>
      <c r="G710" s="114"/>
      <c r="H710" s="114"/>
      <c r="I710" s="114"/>
      <c r="J710" s="114"/>
      <c r="K710" s="4"/>
      <c r="L710" s="4"/>
      <c r="M710" s="4"/>
      <c r="N710" s="4"/>
      <c r="O710" s="4"/>
      <c r="P710" s="4"/>
      <c r="Q710" s="4"/>
      <c r="R710" s="4"/>
      <c r="S710" s="4"/>
      <c r="T710" s="4"/>
      <c r="U710" s="4"/>
      <c r="V710" s="4"/>
      <c r="W710" s="4"/>
      <c r="X710" s="4"/>
      <c r="Y710" s="4"/>
      <c r="Z710" s="4"/>
      <c r="AA710" s="4"/>
      <c r="AB710" s="4"/>
      <c r="AC710" s="4"/>
      <c r="AD710" s="4"/>
      <c r="AE710" s="4"/>
      <c r="AF710" s="4"/>
      <c r="AG710" s="4"/>
    </row>
    <row r="711">
      <c r="A711" s="4"/>
      <c r="B711" s="4"/>
      <c r="C711" s="4"/>
      <c r="D711" s="114"/>
      <c r="E711" s="114"/>
      <c r="F711" s="114"/>
      <c r="G711" s="114"/>
      <c r="H711" s="114"/>
      <c r="I711" s="114"/>
      <c r="J711" s="114"/>
      <c r="K711" s="4"/>
      <c r="L711" s="4"/>
      <c r="M711" s="4"/>
      <c r="N711" s="4"/>
      <c r="O711" s="4"/>
      <c r="P711" s="4"/>
      <c r="Q711" s="4"/>
      <c r="R711" s="4"/>
      <c r="S711" s="4"/>
      <c r="T711" s="4"/>
      <c r="U711" s="4"/>
      <c r="V711" s="4"/>
      <c r="W711" s="4"/>
      <c r="X711" s="4"/>
      <c r="Y711" s="4"/>
      <c r="Z711" s="4"/>
      <c r="AA711" s="4"/>
      <c r="AB711" s="4"/>
      <c r="AC711" s="4"/>
      <c r="AD711" s="4"/>
      <c r="AE711" s="4"/>
      <c r="AF711" s="4"/>
      <c r="AG711" s="4"/>
    </row>
    <row r="712">
      <c r="A712" s="4"/>
      <c r="B712" s="4"/>
      <c r="C712" s="4"/>
      <c r="D712" s="114"/>
      <c r="E712" s="114"/>
      <c r="F712" s="114"/>
      <c r="G712" s="114"/>
      <c r="H712" s="114"/>
      <c r="I712" s="114"/>
      <c r="J712" s="114"/>
      <c r="K712" s="4"/>
      <c r="L712" s="4"/>
      <c r="M712" s="4"/>
      <c r="N712" s="4"/>
      <c r="O712" s="4"/>
      <c r="P712" s="4"/>
      <c r="Q712" s="4"/>
      <c r="R712" s="4"/>
      <c r="S712" s="4"/>
      <c r="T712" s="4"/>
      <c r="U712" s="4"/>
      <c r="V712" s="4"/>
      <c r="W712" s="4"/>
      <c r="X712" s="4"/>
      <c r="Y712" s="4"/>
      <c r="Z712" s="4"/>
      <c r="AA712" s="4"/>
      <c r="AB712" s="4"/>
      <c r="AC712" s="4"/>
      <c r="AD712" s="4"/>
      <c r="AE712" s="4"/>
      <c r="AF712" s="4"/>
      <c r="AG712" s="4"/>
    </row>
    <row r="713">
      <c r="A713" s="4"/>
      <c r="B713" s="4"/>
      <c r="C713" s="4"/>
      <c r="D713" s="114"/>
      <c r="E713" s="114"/>
      <c r="F713" s="114"/>
      <c r="G713" s="114"/>
      <c r="H713" s="114"/>
      <c r="I713" s="114"/>
      <c r="J713" s="114"/>
      <c r="K713" s="4"/>
      <c r="L713" s="4"/>
      <c r="M713" s="4"/>
      <c r="N713" s="4"/>
      <c r="O713" s="4"/>
      <c r="P713" s="4"/>
      <c r="Q713" s="4"/>
      <c r="R713" s="4"/>
      <c r="S713" s="4"/>
      <c r="T713" s="4"/>
      <c r="U713" s="4"/>
      <c r="V713" s="4"/>
      <c r="W713" s="4"/>
      <c r="X713" s="4"/>
      <c r="Y713" s="4"/>
      <c r="Z713" s="4"/>
      <c r="AA713" s="4"/>
      <c r="AB713" s="4"/>
      <c r="AC713" s="4"/>
      <c r="AD713" s="4"/>
      <c r="AE713" s="4"/>
      <c r="AF713" s="4"/>
      <c r="AG713" s="4"/>
    </row>
    <row r="714">
      <c r="A714" s="4"/>
      <c r="B714" s="4"/>
      <c r="C714" s="4"/>
      <c r="D714" s="114"/>
      <c r="E714" s="114"/>
      <c r="F714" s="114"/>
      <c r="G714" s="114"/>
      <c r="H714" s="114"/>
      <c r="I714" s="114"/>
      <c r="J714" s="114"/>
      <c r="K714" s="4"/>
      <c r="L714" s="4"/>
      <c r="M714" s="4"/>
      <c r="N714" s="4"/>
      <c r="O714" s="4"/>
      <c r="P714" s="4"/>
      <c r="Q714" s="4"/>
      <c r="R714" s="4"/>
      <c r="S714" s="4"/>
      <c r="T714" s="4"/>
      <c r="U714" s="4"/>
      <c r="V714" s="4"/>
      <c r="W714" s="4"/>
      <c r="X714" s="4"/>
      <c r="Y714" s="4"/>
      <c r="Z714" s="4"/>
      <c r="AA714" s="4"/>
      <c r="AB714" s="4"/>
      <c r="AC714" s="4"/>
      <c r="AD714" s="4"/>
      <c r="AE714" s="4"/>
      <c r="AF714" s="4"/>
      <c r="AG714" s="4"/>
    </row>
    <row r="715">
      <c r="A715" s="4"/>
      <c r="B715" s="4"/>
      <c r="C715" s="4"/>
      <c r="D715" s="114"/>
      <c r="E715" s="114"/>
      <c r="F715" s="114"/>
      <c r="G715" s="114"/>
      <c r="H715" s="114"/>
      <c r="I715" s="114"/>
      <c r="J715" s="114"/>
      <c r="K715" s="4"/>
      <c r="L715" s="4"/>
      <c r="M715" s="4"/>
      <c r="N715" s="4"/>
      <c r="O715" s="4"/>
      <c r="P715" s="4"/>
      <c r="Q715" s="4"/>
      <c r="R715" s="4"/>
      <c r="S715" s="4"/>
      <c r="T715" s="4"/>
      <c r="U715" s="4"/>
      <c r="V715" s="4"/>
      <c r="W715" s="4"/>
      <c r="X715" s="4"/>
      <c r="Y715" s="4"/>
      <c r="Z715" s="4"/>
      <c r="AA715" s="4"/>
      <c r="AB715" s="4"/>
      <c r="AC715" s="4"/>
      <c r="AD715" s="4"/>
      <c r="AE715" s="4"/>
      <c r="AF715" s="4"/>
      <c r="AG715" s="4"/>
    </row>
    <row r="716">
      <c r="A716" s="4"/>
      <c r="B716" s="4"/>
      <c r="C716" s="4"/>
      <c r="D716" s="114"/>
      <c r="E716" s="114"/>
      <c r="F716" s="114"/>
      <c r="G716" s="114"/>
      <c r="H716" s="114"/>
      <c r="I716" s="114"/>
      <c r="J716" s="114"/>
      <c r="K716" s="4"/>
      <c r="L716" s="4"/>
      <c r="M716" s="4"/>
      <c r="N716" s="4"/>
      <c r="O716" s="4"/>
      <c r="P716" s="4"/>
      <c r="Q716" s="4"/>
      <c r="R716" s="4"/>
      <c r="S716" s="4"/>
      <c r="T716" s="4"/>
      <c r="U716" s="4"/>
      <c r="V716" s="4"/>
      <c r="W716" s="4"/>
      <c r="X716" s="4"/>
      <c r="Y716" s="4"/>
      <c r="Z716" s="4"/>
      <c r="AA716" s="4"/>
      <c r="AB716" s="4"/>
      <c r="AC716" s="4"/>
      <c r="AD716" s="4"/>
      <c r="AE716" s="4"/>
      <c r="AF716" s="4"/>
      <c r="AG716" s="4"/>
    </row>
    <row r="717">
      <c r="A717" s="4"/>
      <c r="B717" s="4"/>
      <c r="C717" s="4"/>
      <c r="D717" s="114"/>
      <c r="E717" s="114"/>
      <c r="F717" s="114"/>
      <c r="G717" s="114"/>
      <c r="H717" s="114"/>
      <c r="I717" s="114"/>
      <c r="J717" s="114"/>
      <c r="K717" s="4"/>
      <c r="L717" s="4"/>
      <c r="M717" s="4"/>
      <c r="N717" s="4"/>
      <c r="O717" s="4"/>
      <c r="P717" s="4"/>
      <c r="Q717" s="4"/>
      <c r="R717" s="4"/>
      <c r="S717" s="4"/>
      <c r="T717" s="4"/>
      <c r="U717" s="4"/>
      <c r="V717" s="4"/>
      <c r="W717" s="4"/>
      <c r="X717" s="4"/>
      <c r="Y717" s="4"/>
      <c r="Z717" s="4"/>
      <c r="AA717" s="4"/>
      <c r="AB717" s="4"/>
      <c r="AC717" s="4"/>
      <c r="AD717" s="4"/>
      <c r="AE717" s="4"/>
      <c r="AF717" s="4"/>
      <c r="AG717" s="4"/>
    </row>
    <row r="718">
      <c r="A718" s="4"/>
      <c r="B718" s="4"/>
      <c r="C718" s="4"/>
      <c r="D718" s="114"/>
      <c r="E718" s="114"/>
      <c r="F718" s="114"/>
      <c r="G718" s="114"/>
      <c r="H718" s="114"/>
      <c r="I718" s="114"/>
      <c r="J718" s="114"/>
      <c r="K718" s="4"/>
      <c r="L718" s="4"/>
      <c r="M718" s="4"/>
      <c r="N718" s="4"/>
      <c r="O718" s="4"/>
      <c r="P718" s="4"/>
      <c r="Q718" s="4"/>
      <c r="R718" s="4"/>
      <c r="S718" s="4"/>
      <c r="T718" s="4"/>
      <c r="U718" s="4"/>
      <c r="V718" s="4"/>
      <c r="W718" s="4"/>
      <c r="X718" s="4"/>
      <c r="Y718" s="4"/>
      <c r="Z718" s="4"/>
      <c r="AA718" s="4"/>
      <c r="AB718" s="4"/>
      <c r="AC718" s="4"/>
      <c r="AD718" s="4"/>
      <c r="AE718" s="4"/>
      <c r="AF718" s="4"/>
      <c r="AG718" s="4"/>
    </row>
    <row r="719">
      <c r="A719" s="4"/>
      <c r="B719" s="4"/>
      <c r="C719" s="4"/>
      <c r="D719" s="114"/>
      <c r="E719" s="114"/>
      <c r="F719" s="114"/>
      <c r="G719" s="114"/>
      <c r="H719" s="114"/>
      <c r="I719" s="114"/>
      <c r="J719" s="114"/>
      <c r="K719" s="4"/>
      <c r="L719" s="4"/>
      <c r="M719" s="4"/>
      <c r="N719" s="4"/>
      <c r="O719" s="4"/>
      <c r="P719" s="4"/>
      <c r="Q719" s="4"/>
      <c r="R719" s="4"/>
      <c r="S719" s="4"/>
      <c r="T719" s="4"/>
      <c r="U719" s="4"/>
      <c r="V719" s="4"/>
      <c r="W719" s="4"/>
      <c r="X719" s="4"/>
      <c r="Y719" s="4"/>
      <c r="Z719" s="4"/>
      <c r="AA719" s="4"/>
      <c r="AB719" s="4"/>
      <c r="AC719" s="4"/>
      <c r="AD719" s="4"/>
      <c r="AE719" s="4"/>
      <c r="AF719" s="4"/>
      <c r="AG719" s="4"/>
    </row>
    <row r="720">
      <c r="A720" s="4"/>
      <c r="B720" s="4"/>
      <c r="C720" s="4"/>
      <c r="D720" s="114"/>
      <c r="E720" s="114"/>
      <c r="F720" s="114"/>
      <c r="G720" s="114"/>
      <c r="H720" s="114"/>
      <c r="I720" s="114"/>
      <c r="J720" s="114"/>
      <c r="K720" s="4"/>
      <c r="L720" s="4"/>
      <c r="M720" s="4"/>
      <c r="N720" s="4"/>
      <c r="O720" s="4"/>
      <c r="P720" s="4"/>
      <c r="Q720" s="4"/>
      <c r="R720" s="4"/>
      <c r="S720" s="4"/>
      <c r="T720" s="4"/>
      <c r="U720" s="4"/>
      <c r="V720" s="4"/>
      <c r="W720" s="4"/>
      <c r="X720" s="4"/>
      <c r="Y720" s="4"/>
      <c r="Z720" s="4"/>
      <c r="AA720" s="4"/>
      <c r="AB720" s="4"/>
      <c r="AC720" s="4"/>
      <c r="AD720" s="4"/>
      <c r="AE720" s="4"/>
      <c r="AF720" s="4"/>
      <c r="AG720" s="4"/>
    </row>
    <row r="721">
      <c r="A721" s="4"/>
      <c r="B721" s="4"/>
      <c r="C721" s="4"/>
      <c r="D721" s="114"/>
      <c r="E721" s="114"/>
      <c r="F721" s="114"/>
      <c r="G721" s="114"/>
      <c r="H721" s="114"/>
      <c r="I721" s="114"/>
      <c r="J721" s="114"/>
      <c r="K721" s="4"/>
      <c r="L721" s="4"/>
      <c r="M721" s="4"/>
      <c r="N721" s="4"/>
      <c r="O721" s="4"/>
      <c r="P721" s="4"/>
      <c r="Q721" s="4"/>
      <c r="R721" s="4"/>
      <c r="S721" s="4"/>
      <c r="T721" s="4"/>
      <c r="U721" s="4"/>
      <c r="V721" s="4"/>
      <c r="W721" s="4"/>
      <c r="X721" s="4"/>
      <c r="Y721" s="4"/>
      <c r="Z721" s="4"/>
      <c r="AA721" s="4"/>
      <c r="AB721" s="4"/>
      <c r="AC721" s="4"/>
      <c r="AD721" s="4"/>
      <c r="AE721" s="4"/>
      <c r="AF721" s="4"/>
      <c r="AG721" s="4"/>
    </row>
    <row r="722">
      <c r="A722" s="4"/>
      <c r="B722" s="4"/>
      <c r="C722" s="4"/>
      <c r="D722" s="114"/>
      <c r="E722" s="114"/>
      <c r="F722" s="114"/>
      <c r="G722" s="114"/>
      <c r="H722" s="114"/>
      <c r="I722" s="114"/>
      <c r="J722" s="114"/>
      <c r="K722" s="4"/>
      <c r="L722" s="4"/>
      <c r="M722" s="4"/>
      <c r="N722" s="4"/>
      <c r="O722" s="4"/>
      <c r="P722" s="4"/>
      <c r="Q722" s="4"/>
      <c r="R722" s="4"/>
      <c r="S722" s="4"/>
      <c r="T722" s="4"/>
      <c r="U722" s="4"/>
      <c r="V722" s="4"/>
      <c r="W722" s="4"/>
      <c r="X722" s="4"/>
      <c r="Y722" s="4"/>
      <c r="Z722" s="4"/>
      <c r="AA722" s="4"/>
      <c r="AB722" s="4"/>
      <c r="AC722" s="4"/>
      <c r="AD722" s="4"/>
      <c r="AE722" s="4"/>
      <c r="AF722" s="4"/>
      <c r="AG722" s="4"/>
    </row>
    <row r="723">
      <c r="A723" s="4"/>
      <c r="B723" s="4"/>
      <c r="C723" s="4"/>
      <c r="D723" s="114"/>
      <c r="E723" s="114"/>
      <c r="F723" s="114"/>
      <c r="G723" s="114"/>
      <c r="H723" s="114"/>
      <c r="I723" s="114"/>
      <c r="J723" s="114"/>
      <c r="K723" s="4"/>
      <c r="L723" s="4"/>
      <c r="M723" s="4"/>
      <c r="N723" s="4"/>
      <c r="O723" s="4"/>
      <c r="P723" s="4"/>
      <c r="Q723" s="4"/>
      <c r="R723" s="4"/>
      <c r="S723" s="4"/>
      <c r="T723" s="4"/>
      <c r="U723" s="4"/>
      <c r="V723" s="4"/>
      <c r="W723" s="4"/>
      <c r="X723" s="4"/>
      <c r="Y723" s="4"/>
      <c r="Z723" s="4"/>
      <c r="AA723" s="4"/>
      <c r="AB723" s="4"/>
      <c r="AC723" s="4"/>
      <c r="AD723" s="4"/>
      <c r="AE723" s="4"/>
      <c r="AF723" s="4"/>
      <c r="AG723" s="4"/>
    </row>
    <row r="724">
      <c r="A724" s="4"/>
      <c r="B724" s="4"/>
      <c r="C724" s="4"/>
      <c r="D724" s="114"/>
      <c r="E724" s="114"/>
      <c r="F724" s="114"/>
      <c r="G724" s="114"/>
      <c r="H724" s="114"/>
      <c r="I724" s="114"/>
      <c r="J724" s="114"/>
      <c r="K724" s="4"/>
      <c r="L724" s="4"/>
      <c r="M724" s="4"/>
      <c r="N724" s="4"/>
      <c r="O724" s="4"/>
      <c r="P724" s="4"/>
      <c r="Q724" s="4"/>
      <c r="R724" s="4"/>
      <c r="S724" s="4"/>
      <c r="T724" s="4"/>
      <c r="U724" s="4"/>
      <c r="V724" s="4"/>
      <c r="W724" s="4"/>
      <c r="X724" s="4"/>
      <c r="Y724" s="4"/>
      <c r="Z724" s="4"/>
      <c r="AA724" s="4"/>
      <c r="AB724" s="4"/>
      <c r="AC724" s="4"/>
      <c r="AD724" s="4"/>
      <c r="AE724" s="4"/>
      <c r="AF724" s="4"/>
      <c r="AG724" s="4"/>
    </row>
    <row r="725">
      <c r="A725" s="4"/>
      <c r="B725" s="4"/>
      <c r="C725" s="4"/>
      <c r="D725" s="114"/>
      <c r="E725" s="114"/>
      <c r="F725" s="114"/>
      <c r="G725" s="114"/>
      <c r="H725" s="114"/>
      <c r="I725" s="114"/>
      <c r="J725" s="114"/>
      <c r="K725" s="4"/>
      <c r="L725" s="4"/>
      <c r="M725" s="4"/>
      <c r="N725" s="4"/>
      <c r="O725" s="4"/>
      <c r="P725" s="4"/>
      <c r="Q725" s="4"/>
      <c r="R725" s="4"/>
      <c r="S725" s="4"/>
      <c r="T725" s="4"/>
      <c r="U725" s="4"/>
      <c r="V725" s="4"/>
      <c r="W725" s="4"/>
      <c r="X725" s="4"/>
      <c r="Y725" s="4"/>
      <c r="Z725" s="4"/>
      <c r="AA725" s="4"/>
      <c r="AB725" s="4"/>
      <c r="AC725" s="4"/>
      <c r="AD725" s="4"/>
      <c r="AE725" s="4"/>
      <c r="AF725" s="4"/>
      <c r="AG725" s="4"/>
    </row>
    <row r="726">
      <c r="A726" s="4"/>
      <c r="B726" s="4"/>
      <c r="C726" s="4"/>
      <c r="D726" s="114"/>
      <c r="E726" s="114"/>
      <c r="F726" s="114"/>
      <c r="G726" s="114"/>
      <c r="H726" s="114"/>
      <c r="I726" s="114"/>
      <c r="J726" s="114"/>
      <c r="K726" s="4"/>
      <c r="L726" s="4"/>
      <c r="M726" s="4"/>
      <c r="N726" s="4"/>
      <c r="O726" s="4"/>
      <c r="P726" s="4"/>
      <c r="Q726" s="4"/>
      <c r="R726" s="4"/>
      <c r="S726" s="4"/>
      <c r="T726" s="4"/>
      <c r="U726" s="4"/>
      <c r="V726" s="4"/>
      <c r="W726" s="4"/>
      <c r="X726" s="4"/>
      <c r="Y726" s="4"/>
      <c r="Z726" s="4"/>
      <c r="AA726" s="4"/>
      <c r="AB726" s="4"/>
      <c r="AC726" s="4"/>
      <c r="AD726" s="4"/>
      <c r="AE726" s="4"/>
      <c r="AF726" s="4"/>
      <c r="AG726" s="4"/>
    </row>
    <row r="727">
      <c r="A727" s="4"/>
      <c r="B727" s="4"/>
      <c r="C727" s="4"/>
      <c r="D727" s="114"/>
      <c r="E727" s="114"/>
      <c r="F727" s="114"/>
      <c r="G727" s="114"/>
      <c r="H727" s="114"/>
      <c r="I727" s="114"/>
      <c r="J727" s="114"/>
      <c r="K727" s="4"/>
      <c r="L727" s="4"/>
      <c r="M727" s="4"/>
      <c r="N727" s="4"/>
      <c r="O727" s="4"/>
      <c r="P727" s="4"/>
      <c r="Q727" s="4"/>
      <c r="R727" s="4"/>
      <c r="S727" s="4"/>
      <c r="T727" s="4"/>
      <c r="U727" s="4"/>
      <c r="V727" s="4"/>
      <c r="W727" s="4"/>
      <c r="X727" s="4"/>
      <c r="Y727" s="4"/>
      <c r="Z727" s="4"/>
      <c r="AA727" s="4"/>
      <c r="AB727" s="4"/>
      <c r="AC727" s="4"/>
      <c r="AD727" s="4"/>
      <c r="AE727" s="4"/>
      <c r="AF727" s="4"/>
      <c r="AG727" s="4"/>
    </row>
    <row r="728">
      <c r="A728" s="4"/>
      <c r="B728" s="4"/>
      <c r="C728" s="4"/>
      <c r="D728" s="114"/>
      <c r="E728" s="114"/>
      <c r="F728" s="114"/>
      <c r="G728" s="114"/>
      <c r="H728" s="114"/>
      <c r="I728" s="114"/>
      <c r="J728" s="114"/>
      <c r="K728" s="4"/>
      <c r="L728" s="4"/>
      <c r="M728" s="4"/>
      <c r="N728" s="4"/>
      <c r="O728" s="4"/>
      <c r="P728" s="4"/>
      <c r="Q728" s="4"/>
      <c r="R728" s="4"/>
      <c r="S728" s="4"/>
      <c r="T728" s="4"/>
      <c r="U728" s="4"/>
      <c r="V728" s="4"/>
      <c r="W728" s="4"/>
      <c r="X728" s="4"/>
      <c r="Y728" s="4"/>
      <c r="Z728" s="4"/>
      <c r="AA728" s="4"/>
      <c r="AB728" s="4"/>
      <c r="AC728" s="4"/>
      <c r="AD728" s="4"/>
      <c r="AE728" s="4"/>
      <c r="AF728" s="4"/>
      <c r="AG728" s="4"/>
    </row>
    <row r="729">
      <c r="A729" s="4"/>
      <c r="B729" s="4"/>
      <c r="C729" s="4"/>
      <c r="D729" s="114"/>
      <c r="E729" s="114"/>
      <c r="F729" s="114"/>
      <c r="G729" s="114"/>
      <c r="H729" s="114"/>
      <c r="I729" s="114"/>
      <c r="J729" s="114"/>
      <c r="K729" s="4"/>
      <c r="L729" s="4"/>
      <c r="M729" s="4"/>
      <c r="N729" s="4"/>
      <c r="O729" s="4"/>
      <c r="P729" s="4"/>
      <c r="Q729" s="4"/>
      <c r="R729" s="4"/>
      <c r="S729" s="4"/>
      <c r="T729" s="4"/>
      <c r="U729" s="4"/>
      <c r="V729" s="4"/>
      <c r="W729" s="4"/>
      <c r="X729" s="4"/>
      <c r="Y729" s="4"/>
      <c r="Z729" s="4"/>
      <c r="AA729" s="4"/>
      <c r="AB729" s="4"/>
      <c r="AC729" s="4"/>
      <c r="AD729" s="4"/>
      <c r="AE729" s="4"/>
      <c r="AF729" s="4"/>
      <c r="AG729" s="4"/>
    </row>
    <row r="730">
      <c r="A730" s="4"/>
      <c r="B730" s="4"/>
      <c r="C730" s="4"/>
      <c r="D730" s="114"/>
      <c r="E730" s="114"/>
      <c r="F730" s="114"/>
      <c r="G730" s="114"/>
      <c r="H730" s="114"/>
      <c r="I730" s="114"/>
      <c r="J730" s="114"/>
      <c r="K730" s="4"/>
      <c r="L730" s="4"/>
      <c r="M730" s="4"/>
      <c r="N730" s="4"/>
      <c r="O730" s="4"/>
      <c r="P730" s="4"/>
      <c r="Q730" s="4"/>
      <c r="R730" s="4"/>
      <c r="S730" s="4"/>
      <c r="T730" s="4"/>
      <c r="U730" s="4"/>
      <c r="V730" s="4"/>
      <c r="W730" s="4"/>
      <c r="X730" s="4"/>
      <c r="Y730" s="4"/>
      <c r="Z730" s="4"/>
      <c r="AA730" s="4"/>
      <c r="AB730" s="4"/>
      <c r="AC730" s="4"/>
      <c r="AD730" s="4"/>
      <c r="AE730" s="4"/>
      <c r="AF730" s="4"/>
      <c r="AG730" s="4"/>
    </row>
    <row r="731">
      <c r="A731" s="4"/>
      <c r="B731" s="4"/>
      <c r="C731" s="4"/>
      <c r="D731" s="114"/>
      <c r="E731" s="114"/>
      <c r="F731" s="114"/>
      <c r="G731" s="114"/>
      <c r="H731" s="114"/>
      <c r="I731" s="114"/>
      <c r="J731" s="114"/>
      <c r="K731" s="4"/>
      <c r="L731" s="4"/>
      <c r="M731" s="4"/>
      <c r="N731" s="4"/>
      <c r="O731" s="4"/>
      <c r="P731" s="4"/>
      <c r="Q731" s="4"/>
      <c r="R731" s="4"/>
      <c r="S731" s="4"/>
      <c r="T731" s="4"/>
      <c r="U731" s="4"/>
      <c r="V731" s="4"/>
      <c r="W731" s="4"/>
      <c r="X731" s="4"/>
      <c r="Y731" s="4"/>
      <c r="Z731" s="4"/>
      <c r="AA731" s="4"/>
      <c r="AB731" s="4"/>
      <c r="AC731" s="4"/>
      <c r="AD731" s="4"/>
      <c r="AE731" s="4"/>
      <c r="AF731" s="4"/>
      <c r="AG731" s="4"/>
    </row>
    <row r="732">
      <c r="A732" s="4"/>
      <c r="B732" s="4"/>
      <c r="C732" s="4"/>
      <c r="D732" s="114"/>
      <c r="E732" s="114"/>
      <c r="F732" s="114"/>
      <c r="G732" s="114"/>
      <c r="H732" s="114"/>
      <c r="I732" s="114"/>
      <c r="J732" s="114"/>
      <c r="K732" s="4"/>
      <c r="L732" s="4"/>
      <c r="M732" s="4"/>
      <c r="N732" s="4"/>
      <c r="O732" s="4"/>
      <c r="P732" s="4"/>
      <c r="Q732" s="4"/>
      <c r="R732" s="4"/>
      <c r="S732" s="4"/>
      <c r="T732" s="4"/>
      <c r="U732" s="4"/>
      <c r="V732" s="4"/>
      <c r="W732" s="4"/>
      <c r="X732" s="4"/>
      <c r="Y732" s="4"/>
      <c r="Z732" s="4"/>
      <c r="AA732" s="4"/>
      <c r="AB732" s="4"/>
      <c r="AC732" s="4"/>
      <c r="AD732" s="4"/>
      <c r="AE732" s="4"/>
      <c r="AF732" s="4"/>
      <c r="AG732" s="4"/>
    </row>
    <row r="733">
      <c r="A733" s="4"/>
      <c r="B733" s="4"/>
      <c r="C733" s="4"/>
      <c r="D733" s="114"/>
      <c r="E733" s="114"/>
      <c r="F733" s="114"/>
      <c r="G733" s="114"/>
      <c r="H733" s="114"/>
      <c r="I733" s="114"/>
      <c r="J733" s="114"/>
      <c r="K733" s="4"/>
      <c r="L733" s="4"/>
      <c r="M733" s="4"/>
      <c r="N733" s="4"/>
      <c r="O733" s="4"/>
      <c r="P733" s="4"/>
      <c r="Q733" s="4"/>
      <c r="R733" s="4"/>
      <c r="S733" s="4"/>
      <c r="T733" s="4"/>
      <c r="U733" s="4"/>
      <c r="V733" s="4"/>
      <c r="W733" s="4"/>
      <c r="X733" s="4"/>
      <c r="Y733" s="4"/>
      <c r="Z733" s="4"/>
      <c r="AA733" s="4"/>
      <c r="AB733" s="4"/>
      <c r="AC733" s="4"/>
      <c r="AD733" s="4"/>
      <c r="AE733" s="4"/>
      <c r="AF733" s="4"/>
      <c r="AG733" s="4"/>
    </row>
    <row r="734">
      <c r="A734" s="4"/>
      <c r="B734" s="4"/>
      <c r="C734" s="4"/>
      <c r="D734" s="114"/>
      <c r="E734" s="114"/>
      <c r="F734" s="114"/>
      <c r="G734" s="114"/>
      <c r="H734" s="114"/>
      <c r="I734" s="114"/>
      <c r="J734" s="114"/>
      <c r="K734" s="4"/>
      <c r="L734" s="4"/>
      <c r="M734" s="4"/>
      <c r="N734" s="4"/>
      <c r="O734" s="4"/>
      <c r="P734" s="4"/>
      <c r="Q734" s="4"/>
      <c r="R734" s="4"/>
      <c r="S734" s="4"/>
      <c r="T734" s="4"/>
      <c r="U734" s="4"/>
      <c r="V734" s="4"/>
      <c r="W734" s="4"/>
      <c r="X734" s="4"/>
      <c r="Y734" s="4"/>
      <c r="Z734" s="4"/>
      <c r="AA734" s="4"/>
      <c r="AB734" s="4"/>
      <c r="AC734" s="4"/>
      <c r="AD734" s="4"/>
      <c r="AE734" s="4"/>
      <c r="AF734" s="4"/>
      <c r="AG734" s="4"/>
    </row>
    <row r="735">
      <c r="A735" s="4"/>
      <c r="B735" s="4"/>
      <c r="C735" s="4"/>
      <c r="D735" s="114"/>
      <c r="E735" s="114"/>
      <c r="F735" s="114"/>
      <c r="G735" s="114"/>
      <c r="H735" s="114"/>
      <c r="I735" s="114"/>
      <c r="J735" s="114"/>
      <c r="K735" s="4"/>
      <c r="L735" s="4"/>
      <c r="M735" s="4"/>
      <c r="N735" s="4"/>
      <c r="O735" s="4"/>
      <c r="P735" s="4"/>
      <c r="Q735" s="4"/>
      <c r="R735" s="4"/>
      <c r="S735" s="4"/>
      <c r="T735" s="4"/>
      <c r="U735" s="4"/>
      <c r="V735" s="4"/>
      <c r="W735" s="4"/>
      <c r="X735" s="4"/>
      <c r="Y735" s="4"/>
      <c r="Z735" s="4"/>
      <c r="AA735" s="4"/>
      <c r="AB735" s="4"/>
      <c r="AC735" s="4"/>
      <c r="AD735" s="4"/>
      <c r="AE735" s="4"/>
      <c r="AF735" s="4"/>
      <c r="AG735" s="4"/>
    </row>
    <row r="736">
      <c r="A736" s="4"/>
      <c r="B736" s="4"/>
      <c r="C736" s="4"/>
      <c r="D736" s="114"/>
      <c r="E736" s="114"/>
      <c r="F736" s="114"/>
      <c r="G736" s="114"/>
      <c r="H736" s="114"/>
      <c r="I736" s="114"/>
      <c r="J736" s="114"/>
      <c r="K736" s="4"/>
      <c r="L736" s="4"/>
      <c r="M736" s="4"/>
      <c r="N736" s="4"/>
      <c r="O736" s="4"/>
      <c r="P736" s="4"/>
      <c r="Q736" s="4"/>
      <c r="R736" s="4"/>
      <c r="S736" s="4"/>
      <c r="T736" s="4"/>
      <c r="U736" s="4"/>
      <c r="V736" s="4"/>
      <c r="W736" s="4"/>
      <c r="X736" s="4"/>
      <c r="Y736" s="4"/>
      <c r="Z736" s="4"/>
      <c r="AA736" s="4"/>
      <c r="AB736" s="4"/>
      <c r="AC736" s="4"/>
      <c r="AD736" s="4"/>
      <c r="AE736" s="4"/>
      <c r="AF736" s="4"/>
      <c r="AG736" s="4"/>
    </row>
    <row r="737">
      <c r="A737" s="4"/>
      <c r="B737" s="4"/>
      <c r="C737" s="4"/>
      <c r="D737" s="114"/>
      <c r="E737" s="114"/>
      <c r="F737" s="114"/>
      <c r="G737" s="114"/>
      <c r="H737" s="114"/>
      <c r="I737" s="114"/>
      <c r="J737" s="114"/>
      <c r="K737" s="4"/>
      <c r="L737" s="4"/>
      <c r="M737" s="4"/>
      <c r="N737" s="4"/>
      <c r="O737" s="4"/>
      <c r="P737" s="4"/>
      <c r="Q737" s="4"/>
      <c r="R737" s="4"/>
      <c r="S737" s="4"/>
      <c r="T737" s="4"/>
      <c r="U737" s="4"/>
      <c r="V737" s="4"/>
      <c r="W737" s="4"/>
      <c r="X737" s="4"/>
      <c r="Y737" s="4"/>
      <c r="Z737" s="4"/>
      <c r="AA737" s="4"/>
      <c r="AB737" s="4"/>
      <c r="AC737" s="4"/>
      <c r="AD737" s="4"/>
      <c r="AE737" s="4"/>
      <c r="AF737" s="4"/>
      <c r="AG737" s="4"/>
    </row>
    <row r="738">
      <c r="A738" s="4"/>
      <c r="B738" s="4"/>
      <c r="C738" s="4"/>
      <c r="D738" s="114"/>
      <c r="E738" s="114"/>
      <c r="F738" s="114"/>
      <c r="G738" s="114"/>
      <c r="H738" s="114"/>
      <c r="I738" s="114"/>
      <c r="J738" s="114"/>
      <c r="K738" s="4"/>
      <c r="L738" s="4"/>
      <c r="M738" s="4"/>
      <c r="N738" s="4"/>
      <c r="O738" s="4"/>
      <c r="P738" s="4"/>
      <c r="Q738" s="4"/>
      <c r="R738" s="4"/>
      <c r="S738" s="4"/>
      <c r="T738" s="4"/>
      <c r="U738" s="4"/>
      <c r="V738" s="4"/>
      <c r="W738" s="4"/>
      <c r="X738" s="4"/>
      <c r="Y738" s="4"/>
      <c r="Z738" s="4"/>
      <c r="AA738" s="4"/>
      <c r="AB738" s="4"/>
      <c r="AC738" s="4"/>
      <c r="AD738" s="4"/>
      <c r="AE738" s="4"/>
      <c r="AF738" s="4"/>
      <c r="AG738" s="4"/>
    </row>
    <row r="739">
      <c r="A739" s="4"/>
      <c r="B739" s="4"/>
      <c r="C739" s="4"/>
      <c r="D739" s="114"/>
      <c r="E739" s="114"/>
      <c r="F739" s="114"/>
      <c r="G739" s="114"/>
      <c r="H739" s="114"/>
      <c r="I739" s="114"/>
      <c r="J739" s="114"/>
      <c r="K739" s="4"/>
      <c r="L739" s="4"/>
      <c r="M739" s="4"/>
      <c r="N739" s="4"/>
      <c r="O739" s="4"/>
      <c r="P739" s="4"/>
      <c r="Q739" s="4"/>
      <c r="R739" s="4"/>
      <c r="S739" s="4"/>
      <c r="T739" s="4"/>
      <c r="U739" s="4"/>
      <c r="V739" s="4"/>
      <c r="W739" s="4"/>
      <c r="X739" s="4"/>
      <c r="Y739" s="4"/>
      <c r="Z739" s="4"/>
      <c r="AA739" s="4"/>
      <c r="AB739" s="4"/>
      <c r="AC739" s="4"/>
      <c r="AD739" s="4"/>
      <c r="AE739" s="4"/>
      <c r="AF739" s="4"/>
      <c r="AG739" s="4"/>
    </row>
    <row r="740">
      <c r="A740" s="4"/>
      <c r="B740" s="4"/>
      <c r="C740" s="4"/>
      <c r="D740" s="114"/>
      <c r="E740" s="114"/>
      <c r="F740" s="114"/>
      <c r="G740" s="114"/>
      <c r="H740" s="114"/>
      <c r="I740" s="114"/>
      <c r="J740" s="114"/>
      <c r="K740" s="4"/>
      <c r="L740" s="4"/>
      <c r="M740" s="4"/>
      <c r="N740" s="4"/>
      <c r="O740" s="4"/>
      <c r="P740" s="4"/>
      <c r="Q740" s="4"/>
      <c r="R740" s="4"/>
      <c r="S740" s="4"/>
      <c r="T740" s="4"/>
      <c r="U740" s="4"/>
      <c r="V740" s="4"/>
      <c r="W740" s="4"/>
      <c r="X740" s="4"/>
      <c r="Y740" s="4"/>
      <c r="Z740" s="4"/>
      <c r="AA740" s="4"/>
      <c r="AB740" s="4"/>
      <c r="AC740" s="4"/>
      <c r="AD740" s="4"/>
      <c r="AE740" s="4"/>
      <c r="AF740" s="4"/>
      <c r="AG740" s="4"/>
    </row>
    <row r="741">
      <c r="A741" s="4"/>
      <c r="B741" s="4"/>
      <c r="C741" s="4"/>
      <c r="D741" s="114"/>
      <c r="E741" s="114"/>
      <c r="F741" s="114"/>
      <c r="G741" s="114"/>
      <c r="H741" s="114"/>
      <c r="I741" s="114"/>
      <c r="J741" s="114"/>
      <c r="K741" s="4"/>
      <c r="L741" s="4"/>
      <c r="M741" s="4"/>
      <c r="N741" s="4"/>
      <c r="O741" s="4"/>
      <c r="P741" s="4"/>
      <c r="Q741" s="4"/>
      <c r="R741" s="4"/>
      <c r="S741" s="4"/>
      <c r="T741" s="4"/>
      <c r="U741" s="4"/>
      <c r="V741" s="4"/>
      <c r="W741" s="4"/>
      <c r="X741" s="4"/>
      <c r="Y741" s="4"/>
      <c r="Z741" s="4"/>
      <c r="AA741" s="4"/>
      <c r="AB741" s="4"/>
      <c r="AC741" s="4"/>
      <c r="AD741" s="4"/>
      <c r="AE741" s="4"/>
      <c r="AF741" s="4"/>
      <c r="AG741" s="4"/>
    </row>
    <row r="742">
      <c r="A742" s="4"/>
      <c r="B742" s="4"/>
      <c r="C742" s="4"/>
      <c r="D742" s="114"/>
      <c r="E742" s="114"/>
      <c r="F742" s="114"/>
      <c r="G742" s="114"/>
      <c r="H742" s="114"/>
      <c r="I742" s="114"/>
      <c r="J742" s="114"/>
      <c r="K742" s="4"/>
      <c r="L742" s="4"/>
      <c r="M742" s="4"/>
      <c r="N742" s="4"/>
      <c r="O742" s="4"/>
      <c r="P742" s="4"/>
      <c r="Q742" s="4"/>
      <c r="R742" s="4"/>
      <c r="S742" s="4"/>
      <c r="T742" s="4"/>
      <c r="U742" s="4"/>
      <c r="V742" s="4"/>
      <c r="W742" s="4"/>
      <c r="X742" s="4"/>
      <c r="Y742" s="4"/>
      <c r="Z742" s="4"/>
      <c r="AA742" s="4"/>
      <c r="AB742" s="4"/>
      <c r="AC742" s="4"/>
      <c r="AD742" s="4"/>
      <c r="AE742" s="4"/>
      <c r="AF742" s="4"/>
      <c r="AG742" s="4"/>
    </row>
    <row r="743">
      <c r="A743" s="4"/>
      <c r="B743" s="4"/>
      <c r="C743" s="4"/>
      <c r="D743" s="114"/>
      <c r="E743" s="114"/>
      <c r="F743" s="114"/>
      <c r="G743" s="114"/>
      <c r="H743" s="114"/>
      <c r="I743" s="114"/>
      <c r="J743" s="114"/>
      <c r="K743" s="4"/>
      <c r="L743" s="4"/>
      <c r="M743" s="4"/>
      <c r="N743" s="4"/>
      <c r="O743" s="4"/>
      <c r="P743" s="4"/>
      <c r="Q743" s="4"/>
      <c r="R743" s="4"/>
      <c r="S743" s="4"/>
      <c r="T743" s="4"/>
      <c r="U743" s="4"/>
      <c r="V743" s="4"/>
      <c r="W743" s="4"/>
      <c r="X743" s="4"/>
      <c r="Y743" s="4"/>
      <c r="Z743" s="4"/>
      <c r="AA743" s="4"/>
      <c r="AB743" s="4"/>
      <c r="AC743" s="4"/>
      <c r="AD743" s="4"/>
      <c r="AE743" s="4"/>
      <c r="AF743" s="4"/>
      <c r="AG743" s="4"/>
    </row>
    <row r="744">
      <c r="A744" s="4"/>
      <c r="B744" s="4"/>
      <c r="C744" s="4"/>
      <c r="D744" s="114"/>
      <c r="E744" s="114"/>
      <c r="F744" s="114"/>
      <c r="G744" s="114"/>
      <c r="H744" s="114"/>
      <c r="I744" s="114"/>
      <c r="J744" s="114"/>
      <c r="K744" s="4"/>
      <c r="L744" s="4"/>
      <c r="M744" s="4"/>
      <c r="N744" s="4"/>
      <c r="O744" s="4"/>
      <c r="P744" s="4"/>
      <c r="Q744" s="4"/>
      <c r="R744" s="4"/>
      <c r="S744" s="4"/>
      <c r="T744" s="4"/>
      <c r="U744" s="4"/>
      <c r="V744" s="4"/>
      <c r="W744" s="4"/>
      <c r="X744" s="4"/>
      <c r="Y744" s="4"/>
      <c r="Z744" s="4"/>
      <c r="AA744" s="4"/>
      <c r="AB744" s="4"/>
      <c r="AC744" s="4"/>
      <c r="AD744" s="4"/>
      <c r="AE744" s="4"/>
      <c r="AF744" s="4"/>
      <c r="AG744" s="4"/>
    </row>
    <row r="745">
      <c r="A745" s="4"/>
      <c r="B745" s="4"/>
      <c r="C745" s="4"/>
      <c r="D745" s="114"/>
      <c r="E745" s="114"/>
      <c r="F745" s="114"/>
      <c r="G745" s="114"/>
      <c r="H745" s="114"/>
      <c r="I745" s="114"/>
      <c r="J745" s="114"/>
      <c r="K745" s="4"/>
      <c r="L745" s="4"/>
      <c r="M745" s="4"/>
      <c r="N745" s="4"/>
      <c r="O745" s="4"/>
      <c r="P745" s="4"/>
      <c r="Q745" s="4"/>
      <c r="R745" s="4"/>
      <c r="S745" s="4"/>
      <c r="T745" s="4"/>
      <c r="U745" s="4"/>
      <c r="V745" s="4"/>
      <c r="W745" s="4"/>
      <c r="X745" s="4"/>
      <c r="Y745" s="4"/>
      <c r="Z745" s="4"/>
      <c r="AA745" s="4"/>
      <c r="AB745" s="4"/>
      <c r="AC745" s="4"/>
      <c r="AD745" s="4"/>
      <c r="AE745" s="4"/>
      <c r="AF745" s="4"/>
      <c r="AG745" s="4"/>
    </row>
    <row r="746">
      <c r="A746" s="4"/>
      <c r="B746" s="4"/>
      <c r="C746" s="4"/>
      <c r="D746" s="114"/>
      <c r="E746" s="114"/>
      <c r="F746" s="114"/>
      <c r="G746" s="114"/>
      <c r="H746" s="114"/>
      <c r="I746" s="114"/>
      <c r="J746" s="114"/>
      <c r="K746" s="4"/>
      <c r="L746" s="4"/>
      <c r="M746" s="4"/>
      <c r="N746" s="4"/>
      <c r="O746" s="4"/>
      <c r="P746" s="4"/>
      <c r="Q746" s="4"/>
      <c r="R746" s="4"/>
      <c r="S746" s="4"/>
      <c r="T746" s="4"/>
      <c r="U746" s="4"/>
      <c r="V746" s="4"/>
      <c r="W746" s="4"/>
      <c r="X746" s="4"/>
      <c r="Y746" s="4"/>
      <c r="Z746" s="4"/>
      <c r="AA746" s="4"/>
      <c r="AB746" s="4"/>
      <c r="AC746" s="4"/>
      <c r="AD746" s="4"/>
      <c r="AE746" s="4"/>
      <c r="AF746" s="4"/>
      <c r="AG746" s="4"/>
    </row>
    <row r="747">
      <c r="A747" s="4"/>
      <c r="B747" s="4"/>
      <c r="C747" s="4"/>
      <c r="D747" s="114"/>
      <c r="E747" s="114"/>
      <c r="F747" s="114"/>
      <c r="G747" s="114"/>
      <c r="H747" s="114"/>
      <c r="I747" s="114"/>
      <c r="J747" s="114"/>
      <c r="K747" s="4"/>
      <c r="L747" s="4"/>
      <c r="M747" s="4"/>
      <c r="N747" s="4"/>
      <c r="O747" s="4"/>
      <c r="P747" s="4"/>
      <c r="Q747" s="4"/>
      <c r="R747" s="4"/>
      <c r="S747" s="4"/>
      <c r="T747" s="4"/>
      <c r="U747" s="4"/>
      <c r="V747" s="4"/>
      <c r="W747" s="4"/>
      <c r="X747" s="4"/>
      <c r="Y747" s="4"/>
      <c r="Z747" s="4"/>
      <c r="AA747" s="4"/>
      <c r="AB747" s="4"/>
      <c r="AC747" s="4"/>
      <c r="AD747" s="4"/>
      <c r="AE747" s="4"/>
      <c r="AF747" s="4"/>
      <c r="AG747" s="4"/>
    </row>
    <row r="748">
      <c r="A748" s="4"/>
      <c r="B748" s="4"/>
      <c r="C748" s="4"/>
      <c r="D748" s="114"/>
      <c r="E748" s="114"/>
      <c r="F748" s="114"/>
      <c r="G748" s="114"/>
      <c r="H748" s="114"/>
      <c r="I748" s="114"/>
      <c r="J748" s="114"/>
      <c r="K748" s="4"/>
      <c r="L748" s="4"/>
      <c r="M748" s="4"/>
      <c r="N748" s="4"/>
      <c r="O748" s="4"/>
      <c r="P748" s="4"/>
      <c r="Q748" s="4"/>
      <c r="R748" s="4"/>
      <c r="S748" s="4"/>
      <c r="T748" s="4"/>
      <c r="U748" s="4"/>
      <c r="V748" s="4"/>
      <c r="W748" s="4"/>
      <c r="X748" s="4"/>
      <c r="Y748" s="4"/>
      <c r="Z748" s="4"/>
      <c r="AA748" s="4"/>
      <c r="AB748" s="4"/>
      <c r="AC748" s="4"/>
      <c r="AD748" s="4"/>
      <c r="AE748" s="4"/>
      <c r="AF748" s="4"/>
      <c r="AG748" s="4"/>
    </row>
    <row r="749">
      <c r="A749" s="4"/>
      <c r="B749" s="4"/>
      <c r="C749" s="4"/>
      <c r="D749" s="114"/>
      <c r="E749" s="114"/>
      <c r="F749" s="114"/>
      <c r="G749" s="114"/>
      <c r="H749" s="114"/>
      <c r="I749" s="114"/>
      <c r="J749" s="114"/>
      <c r="K749" s="4"/>
      <c r="L749" s="4"/>
      <c r="M749" s="4"/>
      <c r="N749" s="4"/>
      <c r="O749" s="4"/>
      <c r="P749" s="4"/>
      <c r="Q749" s="4"/>
      <c r="R749" s="4"/>
      <c r="S749" s="4"/>
      <c r="T749" s="4"/>
      <c r="U749" s="4"/>
      <c r="V749" s="4"/>
      <c r="W749" s="4"/>
      <c r="X749" s="4"/>
      <c r="Y749" s="4"/>
      <c r="Z749" s="4"/>
      <c r="AA749" s="4"/>
      <c r="AB749" s="4"/>
      <c r="AC749" s="4"/>
      <c r="AD749" s="4"/>
      <c r="AE749" s="4"/>
      <c r="AF749" s="4"/>
      <c r="AG749" s="4"/>
    </row>
    <row r="750">
      <c r="A750" s="4"/>
      <c r="B750" s="4"/>
      <c r="C750" s="4"/>
      <c r="D750" s="114"/>
      <c r="E750" s="114"/>
      <c r="F750" s="114"/>
      <c r="G750" s="114"/>
      <c r="H750" s="114"/>
      <c r="I750" s="114"/>
      <c r="J750" s="114"/>
      <c r="K750" s="4"/>
      <c r="L750" s="4"/>
      <c r="M750" s="4"/>
      <c r="N750" s="4"/>
      <c r="O750" s="4"/>
      <c r="P750" s="4"/>
      <c r="Q750" s="4"/>
      <c r="R750" s="4"/>
      <c r="S750" s="4"/>
      <c r="T750" s="4"/>
      <c r="U750" s="4"/>
      <c r="V750" s="4"/>
      <c r="W750" s="4"/>
      <c r="X750" s="4"/>
      <c r="Y750" s="4"/>
      <c r="Z750" s="4"/>
      <c r="AA750" s="4"/>
      <c r="AB750" s="4"/>
      <c r="AC750" s="4"/>
      <c r="AD750" s="4"/>
      <c r="AE750" s="4"/>
      <c r="AF750" s="4"/>
      <c r="AG750" s="4"/>
    </row>
    <row r="751">
      <c r="A751" s="4"/>
      <c r="B751" s="4"/>
      <c r="C751" s="4"/>
      <c r="D751" s="114"/>
      <c r="E751" s="114"/>
      <c r="F751" s="114"/>
      <c r="G751" s="114"/>
      <c r="H751" s="114"/>
      <c r="I751" s="114"/>
      <c r="J751" s="114"/>
      <c r="K751" s="4"/>
      <c r="L751" s="4"/>
      <c r="M751" s="4"/>
      <c r="N751" s="4"/>
      <c r="O751" s="4"/>
      <c r="P751" s="4"/>
      <c r="Q751" s="4"/>
      <c r="R751" s="4"/>
      <c r="S751" s="4"/>
      <c r="T751" s="4"/>
      <c r="U751" s="4"/>
      <c r="V751" s="4"/>
      <c r="W751" s="4"/>
      <c r="X751" s="4"/>
      <c r="Y751" s="4"/>
      <c r="Z751" s="4"/>
      <c r="AA751" s="4"/>
      <c r="AB751" s="4"/>
      <c r="AC751" s="4"/>
      <c r="AD751" s="4"/>
      <c r="AE751" s="4"/>
      <c r="AF751" s="4"/>
      <c r="AG751" s="4"/>
    </row>
    <row r="752">
      <c r="A752" s="4"/>
      <c r="B752" s="4"/>
      <c r="C752" s="4"/>
      <c r="D752" s="114"/>
      <c r="E752" s="114"/>
      <c r="F752" s="114"/>
      <c r="G752" s="114"/>
      <c r="H752" s="114"/>
      <c r="I752" s="114"/>
      <c r="J752" s="114"/>
      <c r="K752" s="4"/>
      <c r="L752" s="4"/>
      <c r="M752" s="4"/>
      <c r="N752" s="4"/>
      <c r="O752" s="4"/>
      <c r="P752" s="4"/>
      <c r="Q752" s="4"/>
      <c r="R752" s="4"/>
      <c r="S752" s="4"/>
      <c r="T752" s="4"/>
      <c r="U752" s="4"/>
      <c r="V752" s="4"/>
      <c r="W752" s="4"/>
      <c r="X752" s="4"/>
      <c r="Y752" s="4"/>
      <c r="Z752" s="4"/>
      <c r="AA752" s="4"/>
      <c r="AB752" s="4"/>
      <c r="AC752" s="4"/>
      <c r="AD752" s="4"/>
      <c r="AE752" s="4"/>
      <c r="AF752" s="4"/>
      <c r="AG752" s="4"/>
    </row>
    <row r="753">
      <c r="A753" s="4"/>
      <c r="B753" s="4"/>
      <c r="C753" s="4"/>
      <c r="D753" s="114"/>
      <c r="E753" s="114"/>
      <c r="F753" s="114"/>
      <c r="G753" s="114"/>
      <c r="H753" s="114"/>
      <c r="I753" s="114"/>
      <c r="J753" s="114"/>
      <c r="K753" s="4"/>
      <c r="L753" s="4"/>
      <c r="M753" s="4"/>
      <c r="N753" s="4"/>
      <c r="O753" s="4"/>
      <c r="P753" s="4"/>
      <c r="Q753" s="4"/>
      <c r="R753" s="4"/>
      <c r="S753" s="4"/>
      <c r="T753" s="4"/>
      <c r="U753" s="4"/>
      <c r="V753" s="4"/>
      <c r="W753" s="4"/>
      <c r="X753" s="4"/>
      <c r="Y753" s="4"/>
      <c r="Z753" s="4"/>
      <c r="AA753" s="4"/>
      <c r="AB753" s="4"/>
      <c r="AC753" s="4"/>
      <c r="AD753" s="4"/>
      <c r="AE753" s="4"/>
      <c r="AF753" s="4"/>
      <c r="AG753" s="4"/>
    </row>
    <row r="754">
      <c r="A754" s="4"/>
      <c r="B754" s="4"/>
      <c r="C754" s="4"/>
      <c r="D754" s="114"/>
      <c r="E754" s="114"/>
      <c r="F754" s="114"/>
      <c r="G754" s="114"/>
      <c r="H754" s="114"/>
      <c r="I754" s="114"/>
      <c r="J754" s="114"/>
      <c r="K754" s="4"/>
      <c r="L754" s="4"/>
      <c r="M754" s="4"/>
      <c r="N754" s="4"/>
      <c r="O754" s="4"/>
      <c r="P754" s="4"/>
      <c r="Q754" s="4"/>
      <c r="R754" s="4"/>
      <c r="S754" s="4"/>
      <c r="T754" s="4"/>
      <c r="U754" s="4"/>
      <c r="V754" s="4"/>
      <c r="W754" s="4"/>
      <c r="X754" s="4"/>
      <c r="Y754" s="4"/>
      <c r="Z754" s="4"/>
      <c r="AA754" s="4"/>
      <c r="AB754" s="4"/>
      <c r="AC754" s="4"/>
      <c r="AD754" s="4"/>
      <c r="AE754" s="4"/>
      <c r="AF754" s="4"/>
      <c r="AG754" s="4"/>
    </row>
    <row r="755">
      <c r="A755" s="4"/>
      <c r="B755" s="4"/>
      <c r="C755" s="4"/>
      <c r="D755" s="114"/>
      <c r="E755" s="114"/>
      <c r="F755" s="114"/>
      <c r="G755" s="114"/>
      <c r="H755" s="114"/>
      <c r="I755" s="114"/>
      <c r="J755" s="114"/>
      <c r="K755" s="4"/>
      <c r="L755" s="4"/>
      <c r="M755" s="4"/>
      <c r="N755" s="4"/>
      <c r="O755" s="4"/>
      <c r="P755" s="4"/>
      <c r="Q755" s="4"/>
      <c r="R755" s="4"/>
      <c r="S755" s="4"/>
      <c r="T755" s="4"/>
      <c r="U755" s="4"/>
      <c r="V755" s="4"/>
      <c r="W755" s="4"/>
      <c r="X755" s="4"/>
      <c r="Y755" s="4"/>
      <c r="Z755" s="4"/>
      <c r="AA755" s="4"/>
      <c r="AB755" s="4"/>
      <c r="AC755" s="4"/>
      <c r="AD755" s="4"/>
      <c r="AE755" s="4"/>
      <c r="AF755" s="4"/>
      <c r="AG755" s="4"/>
    </row>
    <row r="756">
      <c r="A756" s="4"/>
      <c r="B756" s="4"/>
      <c r="C756" s="4"/>
      <c r="D756" s="114"/>
      <c r="E756" s="114"/>
      <c r="F756" s="114"/>
      <c r="G756" s="114"/>
      <c r="H756" s="114"/>
      <c r="I756" s="114"/>
      <c r="J756" s="114"/>
      <c r="K756" s="4"/>
      <c r="L756" s="4"/>
      <c r="M756" s="4"/>
      <c r="N756" s="4"/>
      <c r="O756" s="4"/>
      <c r="P756" s="4"/>
      <c r="Q756" s="4"/>
      <c r="R756" s="4"/>
      <c r="S756" s="4"/>
      <c r="T756" s="4"/>
      <c r="U756" s="4"/>
      <c r="V756" s="4"/>
      <c r="W756" s="4"/>
      <c r="X756" s="4"/>
      <c r="Y756" s="4"/>
      <c r="Z756" s="4"/>
      <c r="AA756" s="4"/>
      <c r="AB756" s="4"/>
      <c r="AC756" s="4"/>
      <c r="AD756" s="4"/>
      <c r="AE756" s="4"/>
      <c r="AF756" s="4"/>
      <c r="AG756" s="4"/>
    </row>
    <row r="757">
      <c r="A757" s="4"/>
      <c r="B757" s="4"/>
      <c r="C757" s="4"/>
      <c r="D757" s="114"/>
      <c r="E757" s="114"/>
      <c r="F757" s="114"/>
      <c r="G757" s="114"/>
      <c r="H757" s="114"/>
      <c r="I757" s="114"/>
      <c r="J757" s="114"/>
      <c r="K757" s="4"/>
      <c r="L757" s="4"/>
      <c r="M757" s="4"/>
      <c r="N757" s="4"/>
      <c r="O757" s="4"/>
      <c r="P757" s="4"/>
      <c r="Q757" s="4"/>
      <c r="R757" s="4"/>
      <c r="S757" s="4"/>
      <c r="T757" s="4"/>
      <c r="U757" s="4"/>
      <c r="V757" s="4"/>
      <c r="W757" s="4"/>
      <c r="X757" s="4"/>
      <c r="Y757" s="4"/>
      <c r="Z757" s="4"/>
      <c r="AA757" s="4"/>
      <c r="AB757" s="4"/>
      <c r="AC757" s="4"/>
      <c r="AD757" s="4"/>
      <c r="AE757" s="4"/>
      <c r="AF757" s="4"/>
      <c r="AG757" s="4"/>
    </row>
    <row r="758">
      <c r="A758" s="4"/>
      <c r="B758" s="4"/>
      <c r="C758" s="4"/>
      <c r="D758" s="114"/>
      <c r="E758" s="114"/>
      <c r="F758" s="114"/>
      <c r="G758" s="114"/>
      <c r="H758" s="114"/>
      <c r="I758" s="114"/>
      <c r="J758" s="114"/>
      <c r="K758" s="4"/>
      <c r="L758" s="4"/>
      <c r="M758" s="4"/>
      <c r="N758" s="4"/>
      <c r="O758" s="4"/>
      <c r="P758" s="4"/>
      <c r="Q758" s="4"/>
      <c r="R758" s="4"/>
      <c r="S758" s="4"/>
      <c r="T758" s="4"/>
      <c r="U758" s="4"/>
      <c r="V758" s="4"/>
      <c r="W758" s="4"/>
      <c r="X758" s="4"/>
      <c r="Y758" s="4"/>
      <c r="Z758" s="4"/>
      <c r="AA758" s="4"/>
      <c r="AB758" s="4"/>
      <c r="AC758" s="4"/>
      <c r="AD758" s="4"/>
      <c r="AE758" s="4"/>
      <c r="AF758" s="4"/>
      <c r="AG758" s="4"/>
    </row>
    <row r="759">
      <c r="A759" s="4"/>
      <c r="B759" s="4"/>
      <c r="C759" s="4"/>
      <c r="D759" s="114"/>
      <c r="E759" s="114"/>
      <c r="F759" s="114"/>
      <c r="G759" s="114"/>
      <c r="H759" s="114"/>
      <c r="I759" s="114"/>
      <c r="J759" s="114"/>
      <c r="K759" s="4"/>
      <c r="L759" s="4"/>
      <c r="M759" s="4"/>
      <c r="N759" s="4"/>
      <c r="O759" s="4"/>
      <c r="P759" s="4"/>
      <c r="Q759" s="4"/>
      <c r="R759" s="4"/>
      <c r="S759" s="4"/>
      <c r="T759" s="4"/>
      <c r="U759" s="4"/>
      <c r="V759" s="4"/>
      <c r="W759" s="4"/>
      <c r="X759" s="4"/>
      <c r="Y759" s="4"/>
      <c r="Z759" s="4"/>
      <c r="AA759" s="4"/>
      <c r="AB759" s="4"/>
      <c r="AC759" s="4"/>
      <c r="AD759" s="4"/>
      <c r="AE759" s="4"/>
      <c r="AF759" s="4"/>
      <c r="AG759" s="4"/>
    </row>
    <row r="760">
      <c r="A760" s="4"/>
      <c r="B760" s="4"/>
      <c r="C760" s="4"/>
      <c r="D760" s="114"/>
      <c r="E760" s="114"/>
      <c r="F760" s="114"/>
      <c r="G760" s="114"/>
      <c r="H760" s="114"/>
      <c r="I760" s="114"/>
      <c r="J760" s="114"/>
      <c r="K760" s="4"/>
      <c r="L760" s="4"/>
      <c r="M760" s="4"/>
      <c r="N760" s="4"/>
      <c r="O760" s="4"/>
      <c r="P760" s="4"/>
      <c r="Q760" s="4"/>
      <c r="R760" s="4"/>
      <c r="S760" s="4"/>
      <c r="T760" s="4"/>
      <c r="U760" s="4"/>
      <c r="V760" s="4"/>
      <c r="W760" s="4"/>
      <c r="X760" s="4"/>
      <c r="Y760" s="4"/>
      <c r="Z760" s="4"/>
      <c r="AA760" s="4"/>
      <c r="AB760" s="4"/>
      <c r="AC760" s="4"/>
      <c r="AD760" s="4"/>
      <c r="AE760" s="4"/>
      <c r="AF760" s="4"/>
      <c r="AG760" s="4"/>
    </row>
    <row r="761">
      <c r="A761" s="4"/>
      <c r="B761" s="4"/>
      <c r="C761" s="4"/>
      <c r="D761" s="114"/>
      <c r="E761" s="114"/>
      <c r="F761" s="114"/>
      <c r="G761" s="114"/>
      <c r="H761" s="114"/>
      <c r="I761" s="114"/>
      <c r="J761" s="114"/>
      <c r="K761" s="4"/>
      <c r="L761" s="4"/>
      <c r="M761" s="4"/>
      <c r="N761" s="4"/>
      <c r="O761" s="4"/>
      <c r="P761" s="4"/>
      <c r="Q761" s="4"/>
      <c r="R761" s="4"/>
      <c r="S761" s="4"/>
      <c r="T761" s="4"/>
      <c r="U761" s="4"/>
      <c r="V761" s="4"/>
      <c r="W761" s="4"/>
      <c r="X761" s="4"/>
      <c r="Y761" s="4"/>
      <c r="Z761" s="4"/>
      <c r="AA761" s="4"/>
      <c r="AB761" s="4"/>
      <c r="AC761" s="4"/>
      <c r="AD761" s="4"/>
      <c r="AE761" s="4"/>
      <c r="AF761" s="4"/>
      <c r="AG761" s="4"/>
    </row>
    <row r="762">
      <c r="A762" s="4"/>
      <c r="B762" s="4"/>
      <c r="C762" s="4"/>
      <c r="D762" s="114"/>
      <c r="E762" s="114"/>
      <c r="F762" s="114"/>
      <c r="G762" s="114"/>
      <c r="H762" s="114"/>
      <c r="I762" s="114"/>
      <c r="J762" s="114"/>
      <c r="K762" s="4"/>
      <c r="L762" s="4"/>
      <c r="M762" s="4"/>
      <c r="N762" s="4"/>
      <c r="O762" s="4"/>
      <c r="P762" s="4"/>
      <c r="Q762" s="4"/>
      <c r="R762" s="4"/>
      <c r="S762" s="4"/>
      <c r="T762" s="4"/>
      <c r="U762" s="4"/>
      <c r="V762" s="4"/>
      <c r="W762" s="4"/>
      <c r="X762" s="4"/>
      <c r="Y762" s="4"/>
      <c r="Z762" s="4"/>
      <c r="AA762" s="4"/>
      <c r="AB762" s="4"/>
      <c r="AC762" s="4"/>
      <c r="AD762" s="4"/>
      <c r="AE762" s="4"/>
      <c r="AF762" s="4"/>
      <c r="AG762" s="4"/>
    </row>
    <row r="763">
      <c r="A763" s="4"/>
      <c r="B763" s="4"/>
      <c r="C763" s="4"/>
      <c r="D763" s="114"/>
      <c r="E763" s="114"/>
      <c r="F763" s="114"/>
      <c r="G763" s="114"/>
      <c r="H763" s="114"/>
      <c r="I763" s="114"/>
      <c r="J763" s="114"/>
      <c r="K763" s="4"/>
      <c r="L763" s="4"/>
      <c r="M763" s="4"/>
      <c r="N763" s="4"/>
      <c r="O763" s="4"/>
      <c r="P763" s="4"/>
      <c r="Q763" s="4"/>
      <c r="R763" s="4"/>
      <c r="S763" s="4"/>
      <c r="T763" s="4"/>
      <c r="U763" s="4"/>
      <c r="V763" s="4"/>
      <c r="W763" s="4"/>
      <c r="X763" s="4"/>
      <c r="Y763" s="4"/>
      <c r="Z763" s="4"/>
      <c r="AA763" s="4"/>
      <c r="AB763" s="4"/>
      <c r="AC763" s="4"/>
      <c r="AD763" s="4"/>
      <c r="AE763" s="4"/>
      <c r="AF763" s="4"/>
      <c r="AG763" s="4"/>
    </row>
    <row r="764">
      <c r="A764" s="4"/>
      <c r="B764" s="4"/>
      <c r="C764" s="4"/>
      <c r="D764" s="114"/>
      <c r="E764" s="114"/>
      <c r="F764" s="114"/>
      <c r="G764" s="114"/>
      <c r="H764" s="114"/>
      <c r="I764" s="114"/>
      <c r="J764" s="114"/>
      <c r="K764" s="4"/>
      <c r="L764" s="4"/>
      <c r="M764" s="4"/>
      <c r="N764" s="4"/>
      <c r="O764" s="4"/>
      <c r="P764" s="4"/>
      <c r="Q764" s="4"/>
      <c r="R764" s="4"/>
      <c r="S764" s="4"/>
      <c r="T764" s="4"/>
      <c r="U764" s="4"/>
      <c r="V764" s="4"/>
      <c r="W764" s="4"/>
      <c r="X764" s="4"/>
      <c r="Y764" s="4"/>
      <c r="Z764" s="4"/>
      <c r="AA764" s="4"/>
      <c r="AB764" s="4"/>
      <c r="AC764" s="4"/>
      <c r="AD764" s="4"/>
      <c r="AE764" s="4"/>
      <c r="AF764" s="4"/>
      <c r="AG764" s="4"/>
    </row>
    <row r="765">
      <c r="A765" s="4"/>
      <c r="B765" s="4"/>
      <c r="C765" s="4"/>
      <c r="D765" s="114"/>
      <c r="E765" s="114"/>
      <c r="F765" s="114"/>
      <c r="G765" s="114"/>
      <c r="H765" s="114"/>
      <c r="I765" s="114"/>
      <c r="J765" s="114"/>
      <c r="K765" s="4"/>
      <c r="L765" s="4"/>
      <c r="M765" s="4"/>
      <c r="N765" s="4"/>
      <c r="O765" s="4"/>
      <c r="P765" s="4"/>
      <c r="Q765" s="4"/>
      <c r="R765" s="4"/>
      <c r="S765" s="4"/>
      <c r="T765" s="4"/>
      <c r="U765" s="4"/>
      <c r="V765" s="4"/>
      <c r="W765" s="4"/>
      <c r="X765" s="4"/>
      <c r="Y765" s="4"/>
      <c r="Z765" s="4"/>
      <c r="AA765" s="4"/>
      <c r="AB765" s="4"/>
      <c r="AC765" s="4"/>
      <c r="AD765" s="4"/>
      <c r="AE765" s="4"/>
      <c r="AF765" s="4"/>
      <c r="AG765" s="4"/>
    </row>
    <row r="766">
      <c r="A766" s="4"/>
      <c r="B766" s="4"/>
      <c r="C766" s="4"/>
      <c r="D766" s="114"/>
      <c r="E766" s="114"/>
      <c r="F766" s="114"/>
      <c r="G766" s="114"/>
      <c r="H766" s="114"/>
      <c r="I766" s="114"/>
      <c r="J766" s="114"/>
      <c r="K766" s="4"/>
      <c r="L766" s="4"/>
      <c r="M766" s="4"/>
      <c r="N766" s="4"/>
      <c r="O766" s="4"/>
      <c r="P766" s="4"/>
      <c r="Q766" s="4"/>
      <c r="R766" s="4"/>
      <c r="S766" s="4"/>
      <c r="T766" s="4"/>
      <c r="U766" s="4"/>
      <c r="V766" s="4"/>
      <c r="W766" s="4"/>
      <c r="X766" s="4"/>
      <c r="Y766" s="4"/>
      <c r="Z766" s="4"/>
      <c r="AA766" s="4"/>
      <c r="AB766" s="4"/>
      <c r="AC766" s="4"/>
      <c r="AD766" s="4"/>
      <c r="AE766" s="4"/>
      <c r="AF766" s="4"/>
      <c r="AG766" s="4"/>
    </row>
    <row r="767">
      <c r="A767" s="4"/>
      <c r="B767" s="4"/>
      <c r="C767" s="4"/>
      <c r="D767" s="114"/>
      <c r="E767" s="114"/>
      <c r="F767" s="114"/>
      <c r="G767" s="114"/>
      <c r="H767" s="114"/>
      <c r="I767" s="114"/>
      <c r="J767" s="114"/>
      <c r="K767" s="4"/>
      <c r="L767" s="4"/>
      <c r="M767" s="4"/>
      <c r="N767" s="4"/>
      <c r="O767" s="4"/>
      <c r="P767" s="4"/>
      <c r="Q767" s="4"/>
      <c r="R767" s="4"/>
      <c r="S767" s="4"/>
      <c r="T767" s="4"/>
      <c r="U767" s="4"/>
      <c r="V767" s="4"/>
      <c r="W767" s="4"/>
      <c r="X767" s="4"/>
      <c r="Y767" s="4"/>
      <c r="Z767" s="4"/>
      <c r="AA767" s="4"/>
      <c r="AB767" s="4"/>
      <c r="AC767" s="4"/>
      <c r="AD767" s="4"/>
      <c r="AE767" s="4"/>
      <c r="AF767" s="4"/>
      <c r="AG767" s="4"/>
    </row>
    <row r="768">
      <c r="A768" s="4"/>
      <c r="B768" s="4"/>
      <c r="C768" s="4"/>
      <c r="D768" s="114"/>
      <c r="E768" s="114"/>
      <c r="F768" s="114"/>
      <c r="G768" s="114"/>
      <c r="H768" s="114"/>
      <c r="I768" s="114"/>
      <c r="J768" s="114"/>
      <c r="K768" s="4"/>
      <c r="L768" s="4"/>
      <c r="M768" s="4"/>
      <c r="N768" s="4"/>
      <c r="O768" s="4"/>
      <c r="P768" s="4"/>
      <c r="Q768" s="4"/>
      <c r="R768" s="4"/>
      <c r="S768" s="4"/>
      <c r="T768" s="4"/>
      <c r="U768" s="4"/>
      <c r="V768" s="4"/>
      <c r="W768" s="4"/>
      <c r="X768" s="4"/>
      <c r="Y768" s="4"/>
      <c r="Z768" s="4"/>
      <c r="AA768" s="4"/>
      <c r="AB768" s="4"/>
      <c r="AC768" s="4"/>
      <c r="AD768" s="4"/>
      <c r="AE768" s="4"/>
      <c r="AF768" s="4"/>
      <c r="AG768" s="4"/>
    </row>
    <row r="769">
      <c r="A769" s="4"/>
      <c r="B769" s="4"/>
      <c r="C769" s="4"/>
      <c r="D769" s="114"/>
      <c r="E769" s="114"/>
      <c r="F769" s="114"/>
      <c r="G769" s="114"/>
      <c r="H769" s="114"/>
      <c r="I769" s="114"/>
      <c r="J769" s="114"/>
      <c r="K769" s="4"/>
      <c r="L769" s="4"/>
      <c r="M769" s="4"/>
      <c r="N769" s="4"/>
      <c r="O769" s="4"/>
      <c r="P769" s="4"/>
      <c r="Q769" s="4"/>
      <c r="R769" s="4"/>
      <c r="S769" s="4"/>
      <c r="T769" s="4"/>
      <c r="U769" s="4"/>
      <c r="V769" s="4"/>
      <c r="W769" s="4"/>
      <c r="X769" s="4"/>
      <c r="Y769" s="4"/>
      <c r="Z769" s="4"/>
      <c r="AA769" s="4"/>
      <c r="AB769" s="4"/>
      <c r="AC769" s="4"/>
      <c r="AD769" s="4"/>
      <c r="AE769" s="4"/>
      <c r="AF769" s="4"/>
      <c r="AG769" s="4"/>
    </row>
    <row r="770">
      <c r="A770" s="4"/>
      <c r="B770" s="4"/>
      <c r="C770" s="4"/>
      <c r="D770" s="114"/>
      <c r="E770" s="114"/>
      <c r="F770" s="114"/>
      <c r="G770" s="114"/>
      <c r="H770" s="114"/>
      <c r="I770" s="114"/>
      <c r="J770" s="114"/>
      <c r="K770" s="4"/>
      <c r="L770" s="4"/>
      <c r="M770" s="4"/>
      <c r="N770" s="4"/>
      <c r="O770" s="4"/>
      <c r="P770" s="4"/>
      <c r="Q770" s="4"/>
      <c r="R770" s="4"/>
      <c r="S770" s="4"/>
      <c r="T770" s="4"/>
      <c r="U770" s="4"/>
      <c r="V770" s="4"/>
      <c r="W770" s="4"/>
      <c r="X770" s="4"/>
      <c r="Y770" s="4"/>
      <c r="Z770" s="4"/>
      <c r="AA770" s="4"/>
      <c r="AB770" s="4"/>
      <c r="AC770" s="4"/>
      <c r="AD770" s="4"/>
      <c r="AE770" s="4"/>
      <c r="AF770" s="4"/>
      <c r="AG770" s="4"/>
    </row>
    <row r="771">
      <c r="A771" s="4"/>
      <c r="B771" s="4"/>
      <c r="C771" s="4"/>
      <c r="D771" s="114"/>
      <c r="E771" s="114"/>
      <c r="F771" s="114"/>
      <c r="G771" s="114"/>
      <c r="H771" s="114"/>
      <c r="I771" s="114"/>
      <c r="J771" s="114"/>
      <c r="K771" s="4"/>
      <c r="L771" s="4"/>
      <c r="M771" s="4"/>
      <c r="N771" s="4"/>
      <c r="O771" s="4"/>
      <c r="P771" s="4"/>
      <c r="Q771" s="4"/>
      <c r="R771" s="4"/>
      <c r="S771" s="4"/>
      <c r="T771" s="4"/>
      <c r="U771" s="4"/>
      <c r="V771" s="4"/>
      <c r="W771" s="4"/>
      <c r="X771" s="4"/>
      <c r="Y771" s="4"/>
      <c r="Z771" s="4"/>
      <c r="AA771" s="4"/>
      <c r="AB771" s="4"/>
      <c r="AC771" s="4"/>
      <c r="AD771" s="4"/>
      <c r="AE771" s="4"/>
      <c r="AF771" s="4"/>
      <c r="AG771" s="4"/>
    </row>
    <row r="772">
      <c r="A772" s="4"/>
      <c r="B772" s="4"/>
      <c r="C772" s="4"/>
      <c r="D772" s="114"/>
      <c r="E772" s="114"/>
      <c r="F772" s="114"/>
      <c r="G772" s="114"/>
      <c r="H772" s="114"/>
      <c r="I772" s="114"/>
      <c r="J772" s="114"/>
      <c r="K772" s="4"/>
      <c r="L772" s="4"/>
      <c r="M772" s="4"/>
      <c r="N772" s="4"/>
      <c r="O772" s="4"/>
      <c r="P772" s="4"/>
      <c r="Q772" s="4"/>
      <c r="R772" s="4"/>
      <c r="S772" s="4"/>
      <c r="T772" s="4"/>
      <c r="U772" s="4"/>
      <c r="V772" s="4"/>
      <c r="W772" s="4"/>
      <c r="X772" s="4"/>
      <c r="Y772" s="4"/>
      <c r="Z772" s="4"/>
      <c r="AA772" s="4"/>
      <c r="AB772" s="4"/>
      <c r="AC772" s="4"/>
      <c r="AD772" s="4"/>
      <c r="AE772" s="4"/>
      <c r="AF772" s="4"/>
      <c r="AG772" s="4"/>
    </row>
    <row r="773">
      <c r="A773" s="4"/>
      <c r="B773" s="4"/>
      <c r="C773" s="4"/>
      <c r="D773" s="114"/>
      <c r="E773" s="114"/>
      <c r="F773" s="114"/>
      <c r="G773" s="114"/>
      <c r="H773" s="114"/>
      <c r="I773" s="114"/>
      <c r="J773" s="114"/>
      <c r="K773" s="4"/>
      <c r="L773" s="4"/>
      <c r="M773" s="4"/>
      <c r="N773" s="4"/>
      <c r="O773" s="4"/>
      <c r="P773" s="4"/>
      <c r="Q773" s="4"/>
      <c r="R773" s="4"/>
      <c r="S773" s="4"/>
      <c r="T773" s="4"/>
      <c r="U773" s="4"/>
      <c r="V773" s="4"/>
      <c r="W773" s="4"/>
      <c r="X773" s="4"/>
      <c r="Y773" s="4"/>
      <c r="Z773" s="4"/>
      <c r="AA773" s="4"/>
      <c r="AB773" s="4"/>
      <c r="AC773" s="4"/>
      <c r="AD773" s="4"/>
      <c r="AE773" s="4"/>
      <c r="AF773" s="4"/>
      <c r="AG773" s="4"/>
    </row>
    <row r="774">
      <c r="A774" s="4"/>
      <c r="B774" s="4"/>
      <c r="C774" s="4"/>
      <c r="D774" s="114"/>
      <c r="E774" s="114"/>
      <c r="F774" s="114"/>
      <c r="G774" s="114"/>
      <c r="H774" s="114"/>
      <c r="I774" s="114"/>
      <c r="J774" s="114"/>
      <c r="K774" s="4"/>
      <c r="L774" s="4"/>
      <c r="M774" s="4"/>
      <c r="N774" s="4"/>
      <c r="O774" s="4"/>
      <c r="P774" s="4"/>
      <c r="Q774" s="4"/>
      <c r="R774" s="4"/>
      <c r="S774" s="4"/>
      <c r="T774" s="4"/>
      <c r="U774" s="4"/>
      <c r="V774" s="4"/>
      <c r="W774" s="4"/>
      <c r="X774" s="4"/>
      <c r="Y774" s="4"/>
      <c r="Z774" s="4"/>
      <c r="AA774" s="4"/>
      <c r="AB774" s="4"/>
      <c r="AC774" s="4"/>
      <c r="AD774" s="4"/>
      <c r="AE774" s="4"/>
      <c r="AF774" s="4"/>
      <c r="AG774" s="4"/>
    </row>
    <row r="775">
      <c r="A775" s="4"/>
      <c r="B775" s="4"/>
      <c r="C775" s="4"/>
      <c r="D775" s="114"/>
      <c r="E775" s="114"/>
      <c r="F775" s="114"/>
      <c r="G775" s="114"/>
      <c r="H775" s="114"/>
      <c r="I775" s="114"/>
      <c r="J775" s="114"/>
      <c r="K775" s="4"/>
      <c r="L775" s="4"/>
      <c r="M775" s="4"/>
      <c r="N775" s="4"/>
      <c r="O775" s="4"/>
      <c r="P775" s="4"/>
      <c r="Q775" s="4"/>
      <c r="R775" s="4"/>
      <c r="S775" s="4"/>
      <c r="T775" s="4"/>
      <c r="U775" s="4"/>
      <c r="V775" s="4"/>
      <c r="W775" s="4"/>
      <c r="X775" s="4"/>
      <c r="Y775" s="4"/>
      <c r="Z775" s="4"/>
      <c r="AA775" s="4"/>
      <c r="AB775" s="4"/>
      <c r="AC775" s="4"/>
      <c r="AD775" s="4"/>
      <c r="AE775" s="4"/>
      <c r="AF775" s="4"/>
      <c r="AG775" s="4"/>
    </row>
    <row r="776">
      <c r="A776" s="4"/>
      <c r="B776" s="4"/>
      <c r="C776" s="4"/>
      <c r="D776" s="114"/>
      <c r="E776" s="114"/>
      <c r="F776" s="114"/>
      <c r="G776" s="114"/>
      <c r="H776" s="114"/>
      <c r="I776" s="114"/>
      <c r="J776" s="114"/>
      <c r="K776" s="4"/>
      <c r="L776" s="4"/>
      <c r="M776" s="4"/>
      <c r="N776" s="4"/>
      <c r="O776" s="4"/>
      <c r="P776" s="4"/>
      <c r="Q776" s="4"/>
      <c r="R776" s="4"/>
      <c r="S776" s="4"/>
      <c r="T776" s="4"/>
      <c r="U776" s="4"/>
      <c r="V776" s="4"/>
      <c r="W776" s="4"/>
      <c r="X776" s="4"/>
      <c r="Y776" s="4"/>
      <c r="Z776" s="4"/>
      <c r="AA776" s="4"/>
      <c r="AB776" s="4"/>
      <c r="AC776" s="4"/>
      <c r="AD776" s="4"/>
      <c r="AE776" s="4"/>
      <c r="AF776" s="4"/>
      <c r="AG776" s="4"/>
    </row>
    <row r="777">
      <c r="A777" s="4"/>
      <c r="B777" s="4"/>
      <c r="C777" s="4"/>
      <c r="D777" s="114"/>
      <c r="E777" s="114"/>
      <c r="F777" s="114"/>
      <c r="G777" s="114"/>
      <c r="H777" s="114"/>
      <c r="I777" s="114"/>
      <c r="J777" s="114"/>
      <c r="K777" s="4"/>
      <c r="L777" s="4"/>
      <c r="M777" s="4"/>
      <c r="N777" s="4"/>
      <c r="O777" s="4"/>
      <c r="P777" s="4"/>
      <c r="Q777" s="4"/>
      <c r="R777" s="4"/>
      <c r="S777" s="4"/>
      <c r="T777" s="4"/>
      <c r="U777" s="4"/>
      <c r="V777" s="4"/>
      <c r="W777" s="4"/>
      <c r="X777" s="4"/>
      <c r="Y777" s="4"/>
      <c r="Z777" s="4"/>
      <c r="AA777" s="4"/>
      <c r="AB777" s="4"/>
      <c r="AC777" s="4"/>
      <c r="AD777" s="4"/>
      <c r="AE777" s="4"/>
      <c r="AF777" s="4"/>
      <c r="AG777" s="4"/>
    </row>
    <row r="778">
      <c r="A778" s="4"/>
      <c r="B778" s="4"/>
      <c r="C778" s="4"/>
      <c r="D778" s="114"/>
      <c r="E778" s="114"/>
      <c r="F778" s="114"/>
      <c r="G778" s="114"/>
      <c r="H778" s="114"/>
      <c r="I778" s="114"/>
      <c r="J778" s="114"/>
      <c r="K778" s="4"/>
      <c r="L778" s="4"/>
      <c r="M778" s="4"/>
      <c r="N778" s="4"/>
      <c r="O778" s="4"/>
      <c r="P778" s="4"/>
      <c r="Q778" s="4"/>
      <c r="R778" s="4"/>
      <c r="S778" s="4"/>
      <c r="T778" s="4"/>
      <c r="U778" s="4"/>
      <c r="V778" s="4"/>
      <c r="W778" s="4"/>
      <c r="X778" s="4"/>
      <c r="Y778" s="4"/>
      <c r="Z778" s="4"/>
      <c r="AA778" s="4"/>
      <c r="AB778" s="4"/>
      <c r="AC778" s="4"/>
      <c r="AD778" s="4"/>
      <c r="AE778" s="4"/>
      <c r="AF778" s="4"/>
      <c r="AG778" s="4"/>
    </row>
    <row r="779">
      <c r="A779" s="4"/>
      <c r="B779" s="4"/>
      <c r="C779" s="4"/>
      <c r="D779" s="114"/>
      <c r="E779" s="114"/>
      <c r="F779" s="114"/>
      <c r="G779" s="114"/>
      <c r="H779" s="114"/>
      <c r="I779" s="114"/>
      <c r="J779" s="114"/>
      <c r="K779" s="4"/>
      <c r="L779" s="4"/>
      <c r="M779" s="4"/>
      <c r="N779" s="4"/>
      <c r="O779" s="4"/>
      <c r="P779" s="4"/>
      <c r="Q779" s="4"/>
      <c r="R779" s="4"/>
      <c r="S779" s="4"/>
      <c r="T779" s="4"/>
      <c r="U779" s="4"/>
      <c r="V779" s="4"/>
      <c r="W779" s="4"/>
      <c r="X779" s="4"/>
      <c r="Y779" s="4"/>
      <c r="Z779" s="4"/>
      <c r="AA779" s="4"/>
      <c r="AB779" s="4"/>
      <c r="AC779" s="4"/>
      <c r="AD779" s="4"/>
      <c r="AE779" s="4"/>
      <c r="AF779" s="4"/>
      <c r="AG779" s="4"/>
    </row>
    <row r="780">
      <c r="A780" s="4"/>
      <c r="B780" s="4"/>
      <c r="C780" s="4"/>
      <c r="D780" s="114"/>
      <c r="E780" s="114"/>
      <c r="F780" s="114"/>
      <c r="G780" s="114"/>
      <c r="H780" s="114"/>
      <c r="I780" s="114"/>
      <c r="J780" s="114"/>
      <c r="K780" s="4"/>
      <c r="L780" s="4"/>
      <c r="M780" s="4"/>
      <c r="N780" s="4"/>
      <c r="O780" s="4"/>
      <c r="P780" s="4"/>
      <c r="Q780" s="4"/>
      <c r="R780" s="4"/>
      <c r="S780" s="4"/>
      <c r="T780" s="4"/>
      <c r="U780" s="4"/>
      <c r="V780" s="4"/>
      <c r="W780" s="4"/>
      <c r="X780" s="4"/>
      <c r="Y780" s="4"/>
      <c r="Z780" s="4"/>
      <c r="AA780" s="4"/>
      <c r="AB780" s="4"/>
      <c r="AC780" s="4"/>
      <c r="AD780" s="4"/>
      <c r="AE780" s="4"/>
      <c r="AF780" s="4"/>
      <c r="AG780" s="4"/>
    </row>
    <row r="781">
      <c r="A781" s="4"/>
      <c r="B781" s="4"/>
      <c r="C781" s="4"/>
      <c r="D781" s="114"/>
      <c r="E781" s="114"/>
      <c r="F781" s="114"/>
      <c r="G781" s="114"/>
      <c r="H781" s="114"/>
      <c r="I781" s="114"/>
      <c r="J781" s="114"/>
      <c r="K781" s="4"/>
      <c r="L781" s="4"/>
      <c r="M781" s="4"/>
      <c r="N781" s="4"/>
      <c r="O781" s="4"/>
      <c r="P781" s="4"/>
      <c r="Q781" s="4"/>
      <c r="R781" s="4"/>
      <c r="S781" s="4"/>
      <c r="T781" s="4"/>
      <c r="U781" s="4"/>
      <c r="V781" s="4"/>
      <c r="W781" s="4"/>
      <c r="X781" s="4"/>
      <c r="Y781" s="4"/>
      <c r="Z781" s="4"/>
      <c r="AA781" s="4"/>
      <c r="AB781" s="4"/>
      <c r="AC781" s="4"/>
      <c r="AD781" s="4"/>
      <c r="AE781" s="4"/>
      <c r="AF781" s="4"/>
      <c r="AG781" s="4"/>
    </row>
    <row r="782">
      <c r="A782" s="4"/>
      <c r="B782" s="4"/>
      <c r="C782" s="4"/>
      <c r="D782" s="114"/>
      <c r="E782" s="114"/>
      <c r="F782" s="114"/>
      <c r="G782" s="114"/>
      <c r="H782" s="114"/>
      <c r="I782" s="114"/>
      <c r="J782" s="114"/>
      <c r="K782" s="4"/>
      <c r="L782" s="4"/>
      <c r="M782" s="4"/>
      <c r="N782" s="4"/>
      <c r="O782" s="4"/>
      <c r="P782" s="4"/>
      <c r="Q782" s="4"/>
      <c r="R782" s="4"/>
      <c r="S782" s="4"/>
      <c r="T782" s="4"/>
      <c r="U782" s="4"/>
      <c r="V782" s="4"/>
      <c r="W782" s="4"/>
      <c r="X782" s="4"/>
      <c r="Y782" s="4"/>
      <c r="Z782" s="4"/>
      <c r="AA782" s="4"/>
      <c r="AB782" s="4"/>
      <c r="AC782" s="4"/>
      <c r="AD782" s="4"/>
      <c r="AE782" s="4"/>
      <c r="AF782" s="4"/>
      <c r="AG782" s="4"/>
    </row>
    <row r="783">
      <c r="A783" s="4"/>
      <c r="B783" s="4"/>
      <c r="C783" s="4"/>
      <c r="D783" s="114"/>
      <c r="E783" s="114"/>
      <c r="F783" s="114"/>
      <c r="G783" s="114"/>
      <c r="H783" s="114"/>
      <c r="I783" s="114"/>
      <c r="J783" s="114"/>
      <c r="K783" s="4"/>
      <c r="L783" s="4"/>
      <c r="M783" s="4"/>
      <c r="N783" s="4"/>
      <c r="O783" s="4"/>
      <c r="P783" s="4"/>
      <c r="Q783" s="4"/>
      <c r="R783" s="4"/>
      <c r="S783" s="4"/>
      <c r="T783" s="4"/>
      <c r="U783" s="4"/>
      <c r="V783" s="4"/>
      <c r="W783" s="4"/>
      <c r="X783" s="4"/>
      <c r="Y783" s="4"/>
      <c r="Z783" s="4"/>
      <c r="AA783" s="4"/>
      <c r="AB783" s="4"/>
      <c r="AC783" s="4"/>
      <c r="AD783" s="4"/>
      <c r="AE783" s="4"/>
      <c r="AF783" s="4"/>
      <c r="AG783" s="4"/>
    </row>
    <row r="784">
      <c r="A784" s="4"/>
      <c r="B784" s="4"/>
      <c r="C784" s="4"/>
      <c r="D784" s="114"/>
      <c r="E784" s="114"/>
      <c r="F784" s="114"/>
      <c r="G784" s="114"/>
      <c r="H784" s="114"/>
      <c r="I784" s="114"/>
      <c r="J784" s="114"/>
      <c r="K784" s="4"/>
      <c r="L784" s="4"/>
      <c r="M784" s="4"/>
      <c r="N784" s="4"/>
      <c r="O784" s="4"/>
      <c r="P784" s="4"/>
      <c r="Q784" s="4"/>
      <c r="R784" s="4"/>
      <c r="S784" s="4"/>
      <c r="T784" s="4"/>
      <c r="U784" s="4"/>
      <c r="V784" s="4"/>
      <c r="W784" s="4"/>
      <c r="X784" s="4"/>
      <c r="Y784" s="4"/>
      <c r="Z784" s="4"/>
      <c r="AA784" s="4"/>
      <c r="AB784" s="4"/>
      <c r="AC784" s="4"/>
      <c r="AD784" s="4"/>
      <c r="AE784" s="4"/>
      <c r="AF784" s="4"/>
      <c r="AG784" s="4"/>
    </row>
    <row r="785">
      <c r="A785" s="4"/>
      <c r="B785" s="4"/>
      <c r="C785" s="4"/>
      <c r="D785" s="114"/>
      <c r="E785" s="114"/>
      <c r="F785" s="114"/>
      <c r="G785" s="114"/>
      <c r="H785" s="114"/>
      <c r="I785" s="114"/>
      <c r="J785" s="114"/>
      <c r="K785" s="4"/>
      <c r="L785" s="4"/>
      <c r="M785" s="4"/>
      <c r="N785" s="4"/>
      <c r="O785" s="4"/>
      <c r="P785" s="4"/>
      <c r="Q785" s="4"/>
      <c r="R785" s="4"/>
      <c r="S785" s="4"/>
      <c r="T785" s="4"/>
      <c r="U785" s="4"/>
      <c r="V785" s="4"/>
      <c r="W785" s="4"/>
      <c r="X785" s="4"/>
      <c r="Y785" s="4"/>
      <c r="Z785" s="4"/>
      <c r="AA785" s="4"/>
      <c r="AB785" s="4"/>
      <c r="AC785" s="4"/>
      <c r="AD785" s="4"/>
      <c r="AE785" s="4"/>
      <c r="AF785" s="4"/>
      <c r="AG785" s="4"/>
    </row>
    <row r="786">
      <c r="A786" s="4"/>
      <c r="B786" s="4"/>
      <c r="C786" s="4"/>
      <c r="D786" s="114"/>
      <c r="E786" s="114"/>
      <c r="F786" s="114"/>
      <c r="G786" s="114"/>
      <c r="H786" s="114"/>
      <c r="I786" s="114"/>
      <c r="J786" s="114"/>
      <c r="K786" s="4"/>
      <c r="L786" s="4"/>
      <c r="M786" s="4"/>
      <c r="N786" s="4"/>
      <c r="O786" s="4"/>
      <c r="P786" s="4"/>
      <c r="Q786" s="4"/>
      <c r="R786" s="4"/>
      <c r="S786" s="4"/>
      <c r="T786" s="4"/>
      <c r="U786" s="4"/>
      <c r="V786" s="4"/>
      <c r="W786" s="4"/>
      <c r="X786" s="4"/>
      <c r="Y786" s="4"/>
      <c r="Z786" s="4"/>
      <c r="AA786" s="4"/>
      <c r="AB786" s="4"/>
      <c r="AC786" s="4"/>
      <c r="AD786" s="4"/>
      <c r="AE786" s="4"/>
      <c r="AF786" s="4"/>
      <c r="AG786" s="4"/>
    </row>
    <row r="787">
      <c r="A787" s="4"/>
      <c r="B787" s="4"/>
      <c r="C787" s="4"/>
      <c r="D787" s="114"/>
      <c r="E787" s="114"/>
      <c r="F787" s="114"/>
      <c r="G787" s="114"/>
      <c r="H787" s="114"/>
      <c r="I787" s="114"/>
      <c r="J787" s="114"/>
      <c r="K787" s="4"/>
      <c r="L787" s="4"/>
      <c r="M787" s="4"/>
      <c r="N787" s="4"/>
      <c r="O787" s="4"/>
      <c r="P787" s="4"/>
      <c r="Q787" s="4"/>
      <c r="R787" s="4"/>
      <c r="S787" s="4"/>
      <c r="T787" s="4"/>
      <c r="U787" s="4"/>
      <c r="V787" s="4"/>
      <c r="W787" s="4"/>
      <c r="X787" s="4"/>
      <c r="Y787" s="4"/>
      <c r="Z787" s="4"/>
      <c r="AA787" s="4"/>
      <c r="AB787" s="4"/>
      <c r="AC787" s="4"/>
      <c r="AD787" s="4"/>
      <c r="AE787" s="4"/>
      <c r="AF787" s="4"/>
      <c r="AG787" s="4"/>
    </row>
    <row r="788">
      <c r="A788" s="4"/>
      <c r="B788" s="4"/>
      <c r="C788" s="4"/>
      <c r="D788" s="114"/>
      <c r="E788" s="114"/>
      <c r="F788" s="114"/>
      <c r="G788" s="114"/>
      <c r="H788" s="114"/>
      <c r="I788" s="114"/>
      <c r="J788" s="114"/>
      <c r="K788" s="4"/>
      <c r="L788" s="4"/>
      <c r="M788" s="4"/>
      <c r="N788" s="4"/>
      <c r="O788" s="4"/>
      <c r="P788" s="4"/>
      <c r="Q788" s="4"/>
      <c r="R788" s="4"/>
      <c r="S788" s="4"/>
      <c r="T788" s="4"/>
      <c r="U788" s="4"/>
      <c r="V788" s="4"/>
      <c r="W788" s="4"/>
      <c r="X788" s="4"/>
      <c r="Y788" s="4"/>
      <c r="Z788" s="4"/>
      <c r="AA788" s="4"/>
      <c r="AB788" s="4"/>
      <c r="AC788" s="4"/>
      <c r="AD788" s="4"/>
      <c r="AE788" s="4"/>
      <c r="AF788" s="4"/>
      <c r="AG788" s="4"/>
    </row>
    <row r="789">
      <c r="A789" s="4"/>
      <c r="B789" s="4"/>
      <c r="C789" s="4"/>
      <c r="D789" s="114"/>
      <c r="E789" s="114"/>
      <c r="F789" s="114"/>
      <c r="G789" s="114"/>
      <c r="H789" s="114"/>
      <c r="I789" s="114"/>
      <c r="J789" s="114"/>
      <c r="K789" s="4"/>
      <c r="L789" s="4"/>
      <c r="M789" s="4"/>
      <c r="N789" s="4"/>
      <c r="O789" s="4"/>
      <c r="P789" s="4"/>
      <c r="Q789" s="4"/>
      <c r="R789" s="4"/>
      <c r="S789" s="4"/>
      <c r="T789" s="4"/>
      <c r="U789" s="4"/>
      <c r="V789" s="4"/>
      <c r="W789" s="4"/>
      <c r="X789" s="4"/>
      <c r="Y789" s="4"/>
      <c r="Z789" s="4"/>
      <c r="AA789" s="4"/>
      <c r="AB789" s="4"/>
      <c r="AC789" s="4"/>
      <c r="AD789" s="4"/>
      <c r="AE789" s="4"/>
      <c r="AF789" s="4"/>
      <c r="AG789" s="4"/>
    </row>
    <row r="790">
      <c r="A790" s="4"/>
      <c r="B790" s="4"/>
      <c r="C790" s="4"/>
      <c r="D790" s="114"/>
      <c r="E790" s="114"/>
      <c r="F790" s="114"/>
      <c r="G790" s="114"/>
      <c r="H790" s="114"/>
      <c r="I790" s="114"/>
      <c r="J790" s="114"/>
      <c r="K790" s="4"/>
      <c r="L790" s="4"/>
      <c r="M790" s="4"/>
      <c r="N790" s="4"/>
      <c r="O790" s="4"/>
      <c r="P790" s="4"/>
      <c r="Q790" s="4"/>
      <c r="R790" s="4"/>
      <c r="S790" s="4"/>
      <c r="T790" s="4"/>
      <c r="U790" s="4"/>
      <c r="V790" s="4"/>
      <c r="W790" s="4"/>
      <c r="X790" s="4"/>
      <c r="Y790" s="4"/>
      <c r="Z790" s="4"/>
      <c r="AA790" s="4"/>
      <c r="AB790" s="4"/>
      <c r="AC790" s="4"/>
      <c r="AD790" s="4"/>
      <c r="AE790" s="4"/>
      <c r="AF790" s="4"/>
      <c r="AG790" s="4"/>
    </row>
    <row r="791">
      <c r="A791" s="4"/>
      <c r="B791" s="4"/>
      <c r="C791" s="4"/>
      <c r="D791" s="114"/>
      <c r="E791" s="114"/>
      <c r="F791" s="114"/>
      <c r="G791" s="114"/>
      <c r="H791" s="114"/>
      <c r="I791" s="114"/>
      <c r="J791" s="114"/>
      <c r="K791" s="4"/>
      <c r="L791" s="4"/>
      <c r="M791" s="4"/>
      <c r="N791" s="4"/>
      <c r="O791" s="4"/>
      <c r="P791" s="4"/>
      <c r="Q791" s="4"/>
      <c r="R791" s="4"/>
      <c r="S791" s="4"/>
      <c r="T791" s="4"/>
      <c r="U791" s="4"/>
      <c r="V791" s="4"/>
      <c r="W791" s="4"/>
      <c r="X791" s="4"/>
      <c r="Y791" s="4"/>
      <c r="Z791" s="4"/>
      <c r="AA791" s="4"/>
      <c r="AB791" s="4"/>
      <c r="AC791" s="4"/>
      <c r="AD791" s="4"/>
      <c r="AE791" s="4"/>
      <c r="AF791" s="4"/>
      <c r="AG791" s="4"/>
    </row>
    <row r="792">
      <c r="A792" s="4"/>
      <c r="B792" s="4"/>
      <c r="C792" s="4"/>
      <c r="D792" s="114"/>
      <c r="E792" s="114"/>
      <c r="F792" s="114"/>
      <c r="G792" s="114"/>
      <c r="H792" s="114"/>
      <c r="I792" s="114"/>
      <c r="J792" s="114"/>
      <c r="K792" s="4"/>
      <c r="L792" s="4"/>
      <c r="M792" s="4"/>
      <c r="N792" s="4"/>
      <c r="O792" s="4"/>
      <c r="P792" s="4"/>
      <c r="Q792" s="4"/>
      <c r="R792" s="4"/>
      <c r="S792" s="4"/>
      <c r="T792" s="4"/>
      <c r="U792" s="4"/>
      <c r="V792" s="4"/>
      <c r="W792" s="4"/>
      <c r="X792" s="4"/>
      <c r="Y792" s="4"/>
      <c r="Z792" s="4"/>
      <c r="AA792" s="4"/>
      <c r="AB792" s="4"/>
      <c r="AC792" s="4"/>
      <c r="AD792" s="4"/>
      <c r="AE792" s="4"/>
      <c r="AF792" s="4"/>
      <c r="AG792" s="4"/>
    </row>
    <row r="793">
      <c r="A793" s="4"/>
      <c r="B793" s="4"/>
      <c r="C793" s="4"/>
      <c r="D793" s="114"/>
      <c r="E793" s="114"/>
      <c r="F793" s="114"/>
      <c r="G793" s="114"/>
      <c r="H793" s="114"/>
      <c r="I793" s="114"/>
      <c r="J793" s="114"/>
      <c r="K793" s="4"/>
      <c r="L793" s="4"/>
      <c r="M793" s="4"/>
      <c r="N793" s="4"/>
      <c r="O793" s="4"/>
      <c r="P793" s="4"/>
      <c r="Q793" s="4"/>
      <c r="R793" s="4"/>
      <c r="S793" s="4"/>
      <c r="T793" s="4"/>
      <c r="U793" s="4"/>
      <c r="V793" s="4"/>
      <c r="W793" s="4"/>
      <c r="X793" s="4"/>
      <c r="Y793" s="4"/>
      <c r="Z793" s="4"/>
      <c r="AA793" s="4"/>
      <c r="AB793" s="4"/>
      <c r="AC793" s="4"/>
      <c r="AD793" s="4"/>
      <c r="AE793" s="4"/>
      <c r="AF793" s="4"/>
      <c r="AG793" s="4"/>
    </row>
    <row r="794">
      <c r="A794" s="4"/>
      <c r="B794" s="4"/>
      <c r="C794" s="4"/>
      <c r="D794" s="114"/>
      <c r="E794" s="114"/>
      <c r="F794" s="114"/>
      <c r="G794" s="114"/>
      <c r="H794" s="114"/>
      <c r="I794" s="114"/>
      <c r="J794" s="114"/>
      <c r="K794" s="4"/>
      <c r="L794" s="4"/>
      <c r="M794" s="4"/>
      <c r="N794" s="4"/>
      <c r="O794" s="4"/>
      <c r="P794" s="4"/>
      <c r="Q794" s="4"/>
      <c r="R794" s="4"/>
      <c r="S794" s="4"/>
      <c r="T794" s="4"/>
      <c r="U794" s="4"/>
      <c r="V794" s="4"/>
      <c r="W794" s="4"/>
      <c r="X794" s="4"/>
      <c r="Y794" s="4"/>
      <c r="Z794" s="4"/>
      <c r="AA794" s="4"/>
      <c r="AB794" s="4"/>
      <c r="AC794" s="4"/>
      <c r="AD794" s="4"/>
      <c r="AE794" s="4"/>
      <c r="AF794" s="4"/>
      <c r="AG794" s="4"/>
    </row>
    <row r="795">
      <c r="A795" s="4"/>
      <c r="B795" s="4"/>
      <c r="C795" s="4"/>
      <c r="D795" s="114"/>
      <c r="E795" s="114"/>
      <c r="F795" s="114"/>
      <c r="G795" s="114"/>
      <c r="H795" s="114"/>
      <c r="I795" s="114"/>
      <c r="J795" s="114"/>
      <c r="K795" s="4"/>
      <c r="L795" s="4"/>
      <c r="M795" s="4"/>
      <c r="N795" s="4"/>
      <c r="O795" s="4"/>
      <c r="P795" s="4"/>
      <c r="Q795" s="4"/>
      <c r="R795" s="4"/>
      <c r="S795" s="4"/>
      <c r="T795" s="4"/>
      <c r="U795" s="4"/>
      <c r="V795" s="4"/>
      <c r="W795" s="4"/>
      <c r="X795" s="4"/>
      <c r="Y795" s="4"/>
      <c r="Z795" s="4"/>
      <c r="AA795" s="4"/>
      <c r="AB795" s="4"/>
      <c r="AC795" s="4"/>
      <c r="AD795" s="4"/>
      <c r="AE795" s="4"/>
      <c r="AF795" s="4"/>
      <c r="AG795" s="4"/>
    </row>
    <row r="796">
      <c r="A796" s="4"/>
      <c r="B796" s="4"/>
      <c r="C796" s="4"/>
      <c r="D796" s="114"/>
      <c r="E796" s="114"/>
      <c r="F796" s="114"/>
      <c r="G796" s="114"/>
      <c r="H796" s="114"/>
      <c r="I796" s="114"/>
      <c r="J796" s="114"/>
      <c r="K796" s="4"/>
      <c r="L796" s="4"/>
      <c r="M796" s="4"/>
      <c r="N796" s="4"/>
      <c r="O796" s="4"/>
      <c r="P796" s="4"/>
      <c r="Q796" s="4"/>
      <c r="R796" s="4"/>
      <c r="S796" s="4"/>
      <c r="T796" s="4"/>
      <c r="U796" s="4"/>
      <c r="V796" s="4"/>
      <c r="W796" s="4"/>
      <c r="X796" s="4"/>
      <c r="Y796" s="4"/>
      <c r="Z796" s="4"/>
      <c r="AA796" s="4"/>
      <c r="AB796" s="4"/>
      <c r="AC796" s="4"/>
      <c r="AD796" s="4"/>
      <c r="AE796" s="4"/>
      <c r="AF796" s="4"/>
      <c r="AG796" s="4"/>
    </row>
    <row r="797">
      <c r="A797" s="4"/>
      <c r="B797" s="4"/>
      <c r="C797" s="4"/>
      <c r="D797" s="114"/>
      <c r="E797" s="114"/>
      <c r="F797" s="114"/>
      <c r="G797" s="114"/>
      <c r="H797" s="114"/>
      <c r="I797" s="114"/>
      <c r="J797" s="114"/>
      <c r="K797" s="4"/>
      <c r="L797" s="4"/>
      <c r="M797" s="4"/>
      <c r="N797" s="4"/>
      <c r="O797" s="4"/>
      <c r="P797" s="4"/>
      <c r="Q797" s="4"/>
      <c r="R797" s="4"/>
      <c r="S797" s="4"/>
      <c r="T797" s="4"/>
      <c r="U797" s="4"/>
      <c r="V797" s="4"/>
      <c r="W797" s="4"/>
      <c r="X797" s="4"/>
      <c r="Y797" s="4"/>
      <c r="Z797" s="4"/>
      <c r="AA797" s="4"/>
      <c r="AB797" s="4"/>
      <c r="AC797" s="4"/>
      <c r="AD797" s="4"/>
      <c r="AE797" s="4"/>
      <c r="AF797" s="4"/>
      <c r="AG797" s="4"/>
    </row>
    <row r="798">
      <c r="A798" s="4"/>
      <c r="B798" s="4"/>
      <c r="C798" s="4"/>
      <c r="D798" s="114"/>
      <c r="E798" s="114"/>
      <c r="F798" s="114"/>
      <c r="G798" s="114"/>
      <c r="H798" s="114"/>
      <c r="I798" s="114"/>
      <c r="J798" s="114"/>
      <c r="K798" s="4"/>
      <c r="L798" s="4"/>
      <c r="M798" s="4"/>
      <c r="N798" s="4"/>
      <c r="O798" s="4"/>
      <c r="P798" s="4"/>
      <c r="Q798" s="4"/>
      <c r="R798" s="4"/>
      <c r="S798" s="4"/>
      <c r="T798" s="4"/>
      <c r="U798" s="4"/>
      <c r="V798" s="4"/>
      <c r="W798" s="4"/>
      <c r="X798" s="4"/>
      <c r="Y798" s="4"/>
      <c r="Z798" s="4"/>
      <c r="AA798" s="4"/>
      <c r="AB798" s="4"/>
      <c r="AC798" s="4"/>
      <c r="AD798" s="4"/>
      <c r="AE798" s="4"/>
      <c r="AF798" s="4"/>
      <c r="AG798" s="4"/>
    </row>
    <row r="799">
      <c r="A799" s="4"/>
      <c r="B799" s="4"/>
      <c r="C799" s="4"/>
      <c r="D799" s="114"/>
      <c r="E799" s="114"/>
      <c r="F799" s="114"/>
      <c r="G799" s="114"/>
      <c r="H799" s="114"/>
      <c r="I799" s="114"/>
      <c r="J799" s="114"/>
      <c r="K799" s="4"/>
      <c r="L799" s="4"/>
      <c r="M799" s="4"/>
      <c r="N799" s="4"/>
      <c r="O799" s="4"/>
      <c r="P799" s="4"/>
      <c r="Q799" s="4"/>
      <c r="R799" s="4"/>
      <c r="S799" s="4"/>
      <c r="T799" s="4"/>
      <c r="U799" s="4"/>
      <c r="V799" s="4"/>
      <c r="W799" s="4"/>
      <c r="X799" s="4"/>
      <c r="Y799" s="4"/>
      <c r="Z799" s="4"/>
      <c r="AA799" s="4"/>
      <c r="AB799" s="4"/>
      <c r="AC799" s="4"/>
      <c r="AD799" s="4"/>
      <c r="AE799" s="4"/>
      <c r="AF799" s="4"/>
      <c r="AG799" s="4"/>
    </row>
    <row r="800">
      <c r="A800" s="4"/>
      <c r="B800" s="4"/>
      <c r="C800" s="4"/>
      <c r="D800" s="114"/>
      <c r="E800" s="114"/>
      <c r="F800" s="114"/>
      <c r="G800" s="114"/>
      <c r="H800" s="114"/>
      <c r="I800" s="114"/>
      <c r="J800" s="114"/>
      <c r="K800" s="4"/>
      <c r="L800" s="4"/>
      <c r="M800" s="4"/>
      <c r="N800" s="4"/>
      <c r="O800" s="4"/>
      <c r="P800" s="4"/>
      <c r="Q800" s="4"/>
      <c r="R800" s="4"/>
      <c r="S800" s="4"/>
      <c r="T800" s="4"/>
      <c r="U800" s="4"/>
      <c r="V800" s="4"/>
      <c r="W800" s="4"/>
      <c r="X800" s="4"/>
      <c r="Y800" s="4"/>
      <c r="Z800" s="4"/>
      <c r="AA800" s="4"/>
      <c r="AB800" s="4"/>
      <c r="AC800" s="4"/>
      <c r="AD800" s="4"/>
      <c r="AE800" s="4"/>
      <c r="AF800" s="4"/>
      <c r="AG800" s="4"/>
    </row>
    <row r="801">
      <c r="A801" s="4"/>
      <c r="B801" s="4"/>
      <c r="C801" s="4"/>
      <c r="D801" s="114"/>
      <c r="E801" s="114"/>
      <c r="F801" s="114"/>
      <c r="G801" s="114"/>
      <c r="H801" s="114"/>
      <c r="I801" s="114"/>
      <c r="J801" s="114"/>
      <c r="K801" s="4"/>
      <c r="L801" s="4"/>
      <c r="M801" s="4"/>
      <c r="N801" s="4"/>
      <c r="O801" s="4"/>
      <c r="P801" s="4"/>
      <c r="Q801" s="4"/>
      <c r="R801" s="4"/>
      <c r="S801" s="4"/>
      <c r="T801" s="4"/>
      <c r="U801" s="4"/>
      <c r="V801" s="4"/>
      <c r="W801" s="4"/>
      <c r="X801" s="4"/>
      <c r="Y801" s="4"/>
      <c r="Z801" s="4"/>
      <c r="AA801" s="4"/>
      <c r="AB801" s="4"/>
      <c r="AC801" s="4"/>
      <c r="AD801" s="4"/>
      <c r="AE801" s="4"/>
      <c r="AF801" s="4"/>
      <c r="AG801" s="4"/>
    </row>
    <row r="802">
      <c r="A802" s="4"/>
      <c r="B802" s="4"/>
      <c r="C802" s="4"/>
      <c r="D802" s="114"/>
      <c r="E802" s="114"/>
      <c r="F802" s="114"/>
      <c r="G802" s="114"/>
      <c r="H802" s="114"/>
      <c r="I802" s="114"/>
      <c r="J802" s="114"/>
      <c r="K802" s="4"/>
      <c r="L802" s="4"/>
      <c r="M802" s="4"/>
      <c r="N802" s="4"/>
      <c r="O802" s="4"/>
      <c r="P802" s="4"/>
      <c r="Q802" s="4"/>
      <c r="R802" s="4"/>
      <c r="S802" s="4"/>
      <c r="T802" s="4"/>
      <c r="U802" s="4"/>
      <c r="V802" s="4"/>
      <c r="W802" s="4"/>
      <c r="X802" s="4"/>
      <c r="Y802" s="4"/>
      <c r="Z802" s="4"/>
      <c r="AA802" s="4"/>
      <c r="AB802" s="4"/>
      <c r="AC802" s="4"/>
      <c r="AD802" s="4"/>
      <c r="AE802" s="4"/>
      <c r="AF802" s="4"/>
      <c r="AG802" s="4"/>
    </row>
    <row r="803">
      <c r="A803" s="4"/>
      <c r="B803" s="4"/>
      <c r="C803" s="4"/>
      <c r="D803" s="114"/>
      <c r="E803" s="114"/>
      <c r="F803" s="114"/>
      <c r="G803" s="114"/>
      <c r="H803" s="114"/>
      <c r="I803" s="114"/>
      <c r="J803" s="114"/>
      <c r="K803" s="4"/>
      <c r="L803" s="4"/>
      <c r="M803" s="4"/>
      <c r="N803" s="4"/>
      <c r="O803" s="4"/>
      <c r="P803" s="4"/>
      <c r="Q803" s="4"/>
      <c r="R803" s="4"/>
      <c r="S803" s="4"/>
      <c r="T803" s="4"/>
      <c r="U803" s="4"/>
      <c r="V803" s="4"/>
      <c r="W803" s="4"/>
      <c r="X803" s="4"/>
      <c r="Y803" s="4"/>
      <c r="Z803" s="4"/>
      <c r="AA803" s="4"/>
      <c r="AB803" s="4"/>
      <c r="AC803" s="4"/>
      <c r="AD803" s="4"/>
      <c r="AE803" s="4"/>
      <c r="AF803" s="4"/>
      <c r="AG803" s="4"/>
    </row>
    <row r="804">
      <c r="A804" s="4"/>
      <c r="B804" s="4"/>
      <c r="C804" s="4"/>
      <c r="D804" s="114"/>
      <c r="E804" s="114"/>
      <c r="F804" s="114"/>
      <c r="G804" s="114"/>
      <c r="H804" s="114"/>
      <c r="I804" s="114"/>
      <c r="J804" s="114"/>
      <c r="K804" s="4"/>
      <c r="L804" s="4"/>
      <c r="M804" s="4"/>
      <c r="N804" s="4"/>
      <c r="O804" s="4"/>
      <c r="P804" s="4"/>
      <c r="Q804" s="4"/>
      <c r="R804" s="4"/>
      <c r="S804" s="4"/>
      <c r="T804" s="4"/>
      <c r="U804" s="4"/>
      <c r="V804" s="4"/>
      <c r="W804" s="4"/>
      <c r="X804" s="4"/>
      <c r="Y804" s="4"/>
      <c r="Z804" s="4"/>
      <c r="AA804" s="4"/>
      <c r="AB804" s="4"/>
      <c r="AC804" s="4"/>
      <c r="AD804" s="4"/>
      <c r="AE804" s="4"/>
      <c r="AF804" s="4"/>
      <c r="AG804" s="4"/>
    </row>
    <row r="805">
      <c r="A805" s="4"/>
      <c r="B805" s="4"/>
      <c r="C805" s="4"/>
      <c r="D805" s="114"/>
      <c r="E805" s="114"/>
      <c r="F805" s="114"/>
      <c r="G805" s="114"/>
      <c r="H805" s="114"/>
      <c r="I805" s="114"/>
      <c r="J805" s="114"/>
      <c r="K805" s="4"/>
      <c r="L805" s="4"/>
      <c r="M805" s="4"/>
      <c r="N805" s="4"/>
      <c r="O805" s="4"/>
      <c r="P805" s="4"/>
      <c r="Q805" s="4"/>
      <c r="R805" s="4"/>
      <c r="S805" s="4"/>
      <c r="T805" s="4"/>
      <c r="U805" s="4"/>
      <c r="V805" s="4"/>
      <c r="W805" s="4"/>
      <c r="X805" s="4"/>
      <c r="Y805" s="4"/>
      <c r="Z805" s="4"/>
      <c r="AA805" s="4"/>
      <c r="AB805" s="4"/>
      <c r="AC805" s="4"/>
      <c r="AD805" s="4"/>
      <c r="AE805" s="4"/>
      <c r="AF805" s="4"/>
      <c r="AG805" s="4"/>
    </row>
    <row r="806">
      <c r="A806" s="4"/>
      <c r="B806" s="4"/>
      <c r="C806" s="4"/>
      <c r="D806" s="114"/>
      <c r="E806" s="114"/>
      <c r="F806" s="114"/>
      <c r="G806" s="114"/>
      <c r="H806" s="114"/>
      <c r="I806" s="114"/>
      <c r="J806" s="114"/>
      <c r="K806" s="4"/>
      <c r="L806" s="4"/>
      <c r="M806" s="4"/>
      <c r="N806" s="4"/>
      <c r="O806" s="4"/>
      <c r="P806" s="4"/>
      <c r="Q806" s="4"/>
      <c r="R806" s="4"/>
      <c r="S806" s="4"/>
      <c r="T806" s="4"/>
      <c r="U806" s="4"/>
      <c r="V806" s="4"/>
      <c r="W806" s="4"/>
      <c r="X806" s="4"/>
      <c r="Y806" s="4"/>
      <c r="Z806" s="4"/>
      <c r="AA806" s="4"/>
      <c r="AB806" s="4"/>
      <c r="AC806" s="4"/>
      <c r="AD806" s="4"/>
      <c r="AE806" s="4"/>
      <c r="AF806" s="4"/>
      <c r="AG806" s="4"/>
    </row>
    <row r="807">
      <c r="A807" s="4"/>
      <c r="B807" s="4"/>
      <c r="C807" s="4"/>
      <c r="D807" s="114"/>
      <c r="E807" s="114"/>
      <c r="F807" s="114"/>
      <c r="G807" s="114"/>
      <c r="H807" s="114"/>
      <c r="I807" s="114"/>
      <c r="J807" s="114"/>
      <c r="K807" s="4"/>
      <c r="L807" s="4"/>
      <c r="M807" s="4"/>
      <c r="N807" s="4"/>
      <c r="O807" s="4"/>
      <c r="P807" s="4"/>
      <c r="Q807" s="4"/>
      <c r="R807" s="4"/>
      <c r="S807" s="4"/>
      <c r="T807" s="4"/>
      <c r="U807" s="4"/>
      <c r="V807" s="4"/>
      <c r="W807" s="4"/>
      <c r="X807" s="4"/>
      <c r="Y807" s="4"/>
      <c r="Z807" s="4"/>
      <c r="AA807" s="4"/>
      <c r="AB807" s="4"/>
      <c r="AC807" s="4"/>
      <c r="AD807" s="4"/>
      <c r="AE807" s="4"/>
      <c r="AF807" s="4"/>
      <c r="AG807" s="4"/>
    </row>
    <row r="808">
      <c r="A808" s="4"/>
      <c r="B808" s="4"/>
      <c r="C808" s="4"/>
      <c r="D808" s="114"/>
      <c r="E808" s="114"/>
      <c r="F808" s="114"/>
      <c r="G808" s="114"/>
      <c r="H808" s="114"/>
      <c r="I808" s="114"/>
      <c r="J808" s="114"/>
      <c r="K808" s="4"/>
      <c r="L808" s="4"/>
      <c r="M808" s="4"/>
      <c r="N808" s="4"/>
      <c r="O808" s="4"/>
      <c r="P808" s="4"/>
      <c r="Q808" s="4"/>
      <c r="R808" s="4"/>
      <c r="S808" s="4"/>
      <c r="T808" s="4"/>
      <c r="U808" s="4"/>
      <c r="V808" s="4"/>
      <c r="W808" s="4"/>
      <c r="X808" s="4"/>
      <c r="Y808" s="4"/>
      <c r="Z808" s="4"/>
      <c r="AA808" s="4"/>
      <c r="AB808" s="4"/>
      <c r="AC808" s="4"/>
      <c r="AD808" s="4"/>
      <c r="AE808" s="4"/>
      <c r="AF808" s="4"/>
      <c r="AG808" s="4"/>
    </row>
    <row r="809">
      <c r="A809" s="4"/>
      <c r="B809" s="4"/>
      <c r="C809" s="4"/>
      <c r="D809" s="114"/>
      <c r="E809" s="114"/>
      <c r="F809" s="114"/>
      <c r="G809" s="114"/>
      <c r="H809" s="114"/>
      <c r="I809" s="114"/>
      <c r="J809" s="114"/>
      <c r="K809" s="4"/>
      <c r="L809" s="4"/>
      <c r="M809" s="4"/>
      <c r="N809" s="4"/>
      <c r="O809" s="4"/>
      <c r="P809" s="4"/>
      <c r="Q809" s="4"/>
      <c r="R809" s="4"/>
      <c r="S809" s="4"/>
      <c r="T809" s="4"/>
      <c r="U809" s="4"/>
      <c r="V809" s="4"/>
      <c r="W809" s="4"/>
      <c r="X809" s="4"/>
      <c r="Y809" s="4"/>
      <c r="Z809" s="4"/>
      <c r="AA809" s="4"/>
      <c r="AB809" s="4"/>
      <c r="AC809" s="4"/>
      <c r="AD809" s="4"/>
      <c r="AE809" s="4"/>
      <c r="AF809" s="4"/>
      <c r="AG809" s="4"/>
    </row>
    <row r="810">
      <c r="A810" s="4"/>
      <c r="B810" s="4"/>
      <c r="C810" s="4"/>
      <c r="D810" s="114"/>
      <c r="E810" s="114"/>
      <c r="F810" s="114"/>
      <c r="G810" s="114"/>
      <c r="H810" s="114"/>
      <c r="I810" s="114"/>
      <c r="J810" s="114"/>
      <c r="K810" s="4"/>
      <c r="L810" s="4"/>
      <c r="M810" s="4"/>
      <c r="N810" s="4"/>
      <c r="O810" s="4"/>
      <c r="P810" s="4"/>
      <c r="Q810" s="4"/>
      <c r="R810" s="4"/>
      <c r="S810" s="4"/>
      <c r="T810" s="4"/>
      <c r="U810" s="4"/>
      <c r="V810" s="4"/>
      <c r="W810" s="4"/>
      <c r="X810" s="4"/>
      <c r="Y810" s="4"/>
      <c r="Z810" s="4"/>
      <c r="AA810" s="4"/>
      <c r="AB810" s="4"/>
      <c r="AC810" s="4"/>
      <c r="AD810" s="4"/>
      <c r="AE810" s="4"/>
      <c r="AF810" s="4"/>
      <c r="AG810" s="4"/>
    </row>
    <row r="811">
      <c r="A811" s="4"/>
      <c r="B811" s="4"/>
      <c r="C811" s="4"/>
      <c r="D811" s="114"/>
      <c r="E811" s="114"/>
      <c r="F811" s="114"/>
      <c r="G811" s="114"/>
      <c r="H811" s="114"/>
      <c r="I811" s="114"/>
      <c r="J811" s="114"/>
      <c r="K811" s="4"/>
      <c r="L811" s="4"/>
      <c r="M811" s="4"/>
      <c r="N811" s="4"/>
      <c r="O811" s="4"/>
      <c r="P811" s="4"/>
      <c r="Q811" s="4"/>
      <c r="R811" s="4"/>
      <c r="S811" s="4"/>
      <c r="T811" s="4"/>
      <c r="U811" s="4"/>
      <c r="V811" s="4"/>
      <c r="W811" s="4"/>
      <c r="X811" s="4"/>
      <c r="Y811" s="4"/>
      <c r="Z811" s="4"/>
      <c r="AA811" s="4"/>
      <c r="AB811" s="4"/>
      <c r="AC811" s="4"/>
      <c r="AD811" s="4"/>
      <c r="AE811" s="4"/>
      <c r="AF811" s="4"/>
      <c r="AG811" s="4"/>
    </row>
    <row r="812">
      <c r="A812" s="4"/>
      <c r="B812" s="4"/>
      <c r="C812" s="4"/>
      <c r="D812" s="114"/>
      <c r="E812" s="114"/>
      <c r="F812" s="114"/>
      <c r="G812" s="114"/>
      <c r="H812" s="114"/>
      <c r="I812" s="114"/>
      <c r="J812" s="114"/>
      <c r="K812" s="4"/>
      <c r="L812" s="4"/>
      <c r="M812" s="4"/>
      <c r="N812" s="4"/>
      <c r="O812" s="4"/>
      <c r="P812" s="4"/>
      <c r="Q812" s="4"/>
      <c r="R812" s="4"/>
      <c r="S812" s="4"/>
      <c r="T812" s="4"/>
      <c r="U812" s="4"/>
      <c r="V812" s="4"/>
      <c r="W812" s="4"/>
      <c r="X812" s="4"/>
      <c r="Y812" s="4"/>
      <c r="Z812" s="4"/>
      <c r="AA812" s="4"/>
      <c r="AB812" s="4"/>
      <c r="AC812" s="4"/>
      <c r="AD812" s="4"/>
      <c r="AE812" s="4"/>
      <c r="AF812" s="4"/>
      <c r="AG812" s="4"/>
    </row>
    <row r="813">
      <c r="A813" s="4"/>
      <c r="B813" s="4"/>
      <c r="C813" s="4"/>
      <c r="D813" s="114"/>
      <c r="E813" s="114"/>
      <c r="F813" s="114"/>
      <c r="G813" s="114"/>
      <c r="H813" s="114"/>
      <c r="I813" s="114"/>
      <c r="J813" s="114"/>
      <c r="K813" s="4"/>
      <c r="L813" s="4"/>
      <c r="M813" s="4"/>
      <c r="N813" s="4"/>
      <c r="O813" s="4"/>
      <c r="P813" s="4"/>
      <c r="Q813" s="4"/>
      <c r="R813" s="4"/>
      <c r="S813" s="4"/>
      <c r="T813" s="4"/>
      <c r="U813" s="4"/>
      <c r="V813" s="4"/>
      <c r="W813" s="4"/>
      <c r="X813" s="4"/>
      <c r="Y813" s="4"/>
      <c r="Z813" s="4"/>
      <c r="AA813" s="4"/>
      <c r="AB813" s="4"/>
      <c r="AC813" s="4"/>
      <c r="AD813" s="4"/>
      <c r="AE813" s="4"/>
      <c r="AF813" s="4"/>
      <c r="AG813" s="4"/>
    </row>
    <row r="814">
      <c r="A814" s="4"/>
      <c r="B814" s="4"/>
      <c r="C814" s="4"/>
      <c r="D814" s="114"/>
      <c r="E814" s="114"/>
      <c r="F814" s="114"/>
      <c r="G814" s="114"/>
      <c r="H814" s="114"/>
      <c r="I814" s="114"/>
      <c r="J814" s="114"/>
      <c r="K814" s="4"/>
      <c r="L814" s="4"/>
      <c r="M814" s="4"/>
      <c r="N814" s="4"/>
      <c r="O814" s="4"/>
      <c r="P814" s="4"/>
      <c r="Q814" s="4"/>
      <c r="R814" s="4"/>
      <c r="S814" s="4"/>
      <c r="T814" s="4"/>
      <c r="U814" s="4"/>
      <c r="V814" s="4"/>
      <c r="W814" s="4"/>
      <c r="X814" s="4"/>
      <c r="Y814" s="4"/>
      <c r="Z814" s="4"/>
      <c r="AA814" s="4"/>
      <c r="AB814" s="4"/>
      <c r="AC814" s="4"/>
      <c r="AD814" s="4"/>
      <c r="AE814" s="4"/>
      <c r="AF814" s="4"/>
      <c r="AG814" s="4"/>
    </row>
    <row r="815">
      <c r="A815" s="4"/>
      <c r="B815" s="4"/>
      <c r="C815" s="4"/>
      <c r="D815" s="114"/>
      <c r="E815" s="114"/>
      <c r="F815" s="114"/>
      <c r="G815" s="114"/>
      <c r="H815" s="114"/>
      <c r="I815" s="114"/>
      <c r="J815" s="114"/>
      <c r="K815" s="4"/>
      <c r="L815" s="4"/>
      <c r="M815" s="4"/>
      <c r="N815" s="4"/>
      <c r="O815" s="4"/>
      <c r="P815" s="4"/>
      <c r="Q815" s="4"/>
      <c r="R815" s="4"/>
      <c r="S815" s="4"/>
      <c r="T815" s="4"/>
      <c r="U815" s="4"/>
      <c r="V815" s="4"/>
      <c r="W815" s="4"/>
      <c r="X815" s="4"/>
      <c r="Y815" s="4"/>
      <c r="Z815" s="4"/>
      <c r="AA815" s="4"/>
      <c r="AB815" s="4"/>
      <c r="AC815" s="4"/>
      <c r="AD815" s="4"/>
      <c r="AE815" s="4"/>
      <c r="AF815" s="4"/>
      <c r="AG815" s="4"/>
    </row>
    <row r="816">
      <c r="A816" s="4"/>
      <c r="B816" s="4"/>
      <c r="C816" s="4"/>
      <c r="D816" s="114"/>
      <c r="E816" s="114"/>
      <c r="F816" s="114"/>
      <c r="G816" s="114"/>
      <c r="H816" s="114"/>
      <c r="I816" s="114"/>
      <c r="J816" s="114"/>
      <c r="K816" s="4"/>
      <c r="L816" s="4"/>
      <c r="M816" s="4"/>
      <c r="N816" s="4"/>
      <c r="O816" s="4"/>
      <c r="P816" s="4"/>
      <c r="Q816" s="4"/>
      <c r="R816" s="4"/>
      <c r="S816" s="4"/>
      <c r="T816" s="4"/>
      <c r="U816" s="4"/>
      <c r="V816" s="4"/>
      <c r="W816" s="4"/>
      <c r="X816" s="4"/>
      <c r="Y816" s="4"/>
      <c r="Z816" s="4"/>
      <c r="AA816" s="4"/>
      <c r="AB816" s="4"/>
      <c r="AC816" s="4"/>
      <c r="AD816" s="4"/>
      <c r="AE816" s="4"/>
      <c r="AF816" s="4"/>
      <c r="AG816" s="4"/>
    </row>
    <row r="817">
      <c r="A817" s="4"/>
      <c r="B817" s="4"/>
      <c r="C817" s="4"/>
      <c r="D817" s="114"/>
      <c r="E817" s="114"/>
      <c r="F817" s="114"/>
      <c r="G817" s="114"/>
      <c r="H817" s="114"/>
      <c r="I817" s="114"/>
      <c r="J817" s="114"/>
      <c r="K817" s="4"/>
      <c r="L817" s="4"/>
      <c r="M817" s="4"/>
      <c r="N817" s="4"/>
      <c r="O817" s="4"/>
      <c r="P817" s="4"/>
      <c r="Q817" s="4"/>
      <c r="R817" s="4"/>
      <c r="S817" s="4"/>
      <c r="T817" s="4"/>
      <c r="U817" s="4"/>
      <c r="V817" s="4"/>
      <c r="W817" s="4"/>
      <c r="X817" s="4"/>
      <c r="Y817" s="4"/>
      <c r="Z817" s="4"/>
      <c r="AA817" s="4"/>
      <c r="AB817" s="4"/>
      <c r="AC817" s="4"/>
      <c r="AD817" s="4"/>
      <c r="AE817" s="4"/>
      <c r="AF817" s="4"/>
      <c r="AG817" s="4"/>
    </row>
    <row r="818">
      <c r="A818" s="4"/>
      <c r="B818" s="4"/>
      <c r="C818" s="4"/>
      <c r="D818" s="114"/>
      <c r="E818" s="114"/>
      <c r="F818" s="114"/>
      <c r="G818" s="114"/>
      <c r="H818" s="114"/>
      <c r="I818" s="114"/>
      <c r="J818" s="114"/>
      <c r="K818" s="4"/>
      <c r="L818" s="4"/>
      <c r="M818" s="4"/>
      <c r="N818" s="4"/>
      <c r="O818" s="4"/>
      <c r="P818" s="4"/>
      <c r="Q818" s="4"/>
      <c r="R818" s="4"/>
      <c r="S818" s="4"/>
      <c r="T818" s="4"/>
      <c r="U818" s="4"/>
      <c r="V818" s="4"/>
      <c r="W818" s="4"/>
      <c r="X818" s="4"/>
      <c r="Y818" s="4"/>
      <c r="Z818" s="4"/>
      <c r="AA818" s="4"/>
      <c r="AB818" s="4"/>
      <c r="AC818" s="4"/>
      <c r="AD818" s="4"/>
      <c r="AE818" s="4"/>
      <c r="AF818" s="4"/>
      <c r="AG818" s="4"/>
    </row>
    <row r="819">
      <c r="A819" s="4"/>
      <c r="B819" s="4"/>
      <c r="C819" s="4"/>
      <c r="D819" s="114"/>
      <c r="E819" s="114"/>
      <c r="F819" s="114"/>
      <c r="G819" s="114"/>
      <c r="H819" s="114"/>
      <c r="I819" s="114"/>
      <c r="J819" s="114"/>
      <c r="K819" s="4"/>
      <c r="L819" s="4"/>
      <c r="M819" s="4"/>
      <c r="N819" s="4"/>
      <c r="O819" s="4"/>
      <c r="P819" s="4"/>
      <c r="Q819" s="4"/>
      <c r="R819" s="4"/>
      <c r="S819" s="4"/>
      <c r="T819" s="4"/>
      <c r="U819" s="4"/>
      <c r="V819" s="4"/>
      <c r="W819" s="4"/>
      <c r="X819" s="4"/>
      <c r="Y819" s="4"/>
      <c r="Z819" s="4"/>
      <c r="AA819" s="4"/>
      <c r="AB819" s="4"/>
      <c r="AC819" s="4"/>
      <c r="AD819" s="4"/>
      <c r="AE819" s="4"/>
      <c r="AF819" s="4"/>
      <c r="AG819" s="4"/>
    </row>
    <row r="820">
      <c r="A820" s="4"/>
      <c r="B820" s="4"/>
      <c r="C820" s="4"/>
      <c r="D820" s="114"/>
      <c r="E820" s="114"/>
      <c r="F820" s="114"/>
      <c r="G820" s="114"/>
      <c r="H820" s="114"/>
      <c r="I820" s="114"/>
      <c r="J820" s="114"/>
      <c r="K820" s="4"/>
      <c r="L820" s="4"/>
      <c r="M820" s="4"/>
      <c r="N820" s="4"/>
      <c r="O820" s="4"/>
      <c r="P820" s="4"/>
      <c r="Q820" s="4"/>
      <c r="R820" s="4"/>
      <c r="S820" s="4"/>
      <c r="T820" s="4"/>
      <c r="U820" s="4"/>
      <c r="V820" s="4"/>
      <c r="W820" s="4"/>
      <c r="X820" s="4"/>
      <c r="Y820" s="4"/>
      <c r="Z820" s="4"/>
      <c r="AA820" s="4"/>
      <c r="AB820" s="4"/>
      <c r="AC820" s="4"/>
      <c r="AD820" s="4"/>
      <c r="AE820" s="4"/>
      <c r="AF820" s="4"/>
      <c r="AG820" s="4"/>
    </row>
    <row r="821">
      <c r="A821" s="4"/>
      <c r="B821" s="4"/>
      <c r="C821" s="4"/>
      <c r="D821" s="114"/>
      <c r="E821" s="114"/>
      <c r="F821" s="114"/>
      <c r="G821" s="114"/>
      <c r="H821" s="114"/>
      <c r="I821" s="114"/>
      <c r="J821" s="114"/>
      <c r="K821" s="4"/>
      <c r="L821" s="4"/>
      <c r="M821" s="4"/>
      <c r="N821" s="4"/>
      <c r="O821" s="4"/>
      <c r="P821" s="4"/>
      <c r="Q821" s="4"/>
      <c r="R821" s="4"/>
      <c r="S821" s="4"/>
      <c r="T821" s="4"/>
      <c r="U821" s="4"/>
      <c r="V821" s="4"/>
      <c r="W821" s="4"/>
      <c r="X821" s="4"/>
      <c r="Y821" s="4"/>
      <c r="Z821" s="4"/>
      <c r="AA821" s="4"/>
      <c r="AB821" s="4"/>
      <c r="AC821" s="4"/>
      <c r="AD821" s="4"/>
      <c r="AE821" s="4"/>
      <c r="AF821" s="4"/>
      <c r="AG821" s="4"/>
    </row>
    <row r="822">
      <c r="A822" s="4"/>
      <c r="B822" s="4"/>
      <c r="C822" s="4"/>
      <c r="D822" s="114"/>
      <c r="E822" s="114"/>
      <c r="F822" s="114"/>
      <c r="G822" s="114"/>
      <c r="H822" s="114"/>
      <c r="I822" s="114"/>
      <c r="J822" s="114"/>
      <c r="K822" s="4"/>
      <c r="L822" s="4"/>
      <c r="M822" s="4"/>
      <c r="N822" s="4"/>
      <c r="O822" s="4"/>
      <c r="P822" s="4"/>
      <c r="Q822" s="4"/>
      <c r="R822" s="4"/>
      <c r="S822" s="4"/>
      <c r="T822" s="4"/>
      <c r="U822" s="4"/>
      <c r="V822" s="4"/>
      <c r="W822" s="4"/>
      <c r="X822" s="4"/>
      <c r="Y822" s="4"/>
      <c r="Z822" s="4"/>
      <c r="AA822" s="4"/>
      <c r="AB822" s="4"/>
      <c r="AC822" s="4"/>
      <c r="AD822" s="4"/>
      <c r="AE822" s="4"/>
      <c r="AF822" s="4"/>
      <c r="AG822" s="4"/>
    </row>
    <row r="823">
      <c r="A823" s="4"/>
      <c r="B823" s="4"/>
      <c r="C823" s="4"/>
      <c r="D823" s="114"/>
      <c r="E823" s="114"/>
      <c r="F823" s="114"/>
      <c r="G823" s="114"/>
      <c r="H823" s="114"/>
      <c r="I823" s="114"/>
      <c r="J823" s="114"/>
      <c r="K823" s="4"/>
      <c r="L823" s="4"/>
      <c r="M823" s="4"/>
      <c r="N823" s="4"/>
      <c r="O823" s="4"/>
      <c r="P823" s="4"/>
      <c r="Q823" s="4"/>
      <c r="R823" s="4"/>
      <c r="S823" s="4"/>
      <c r="T823" s="4"/>
      <c r="U823" s="4"/>
      <c r="V823" s="4"/>
      <c r="W823" s="4"/>
      <c r="X823" s="4"/>
      <c r="Y823" s="4"/>
      <c r="Z823" s="4"/>
      <c r="AA823" s="4"/>
      <c r="AB823" s="4"/>
      <c r="AC823" s="4"/>
      <c r="AD823" s="4"/>
      <c r="AE823" s="4"/>
      <c r="AF823" s="4"/>
      <c r="AG823" s="4"/>
    </row>
    <row r="824">
      <c r="A824" s="4"/>
      <c r="B824" s="4"/>
      <c r="C824" s="4"/>
      <c r="D824" s="114"/>
      <c r="E824" s="114"/>
      <c r="F824" s="114"/>
      <c r="G824" s="114"/>
      <c r="H824" s="114"/>
      <c r="I824" s="114"/>
      <c r="J824" s="114"/>
      <c r="K824" s="4"/>
      <c r="L824" s="4"/>
      <c r="M824" s="4"/>
      <c r="N824" s="4"/>
      <c r="O824" s="4"/>
      <c r="P824" s="4"/>
      <c r="Q824" s="4"/>
      <c r="R824" s="4"/>
      <c r="S824" s="4"/>
      <c r="T824" s="4"/>
      <c r="U824" s="4"/>
      <c r="V824" s="4"/>
      <c r="W824" s="4"/>
      <c r="X824" s="4"/>
      <c r="Y824" s="4"/>
      <c r="Z824" s="4"/>
      <c r="AA824" s="4"/>
      <c r="AB824" s="4"/>
      <c r="AC824" s="4"/>
      <c r="AD824" s="4"/>
      <c r="AE824" s="4"/>
      <c r="AF824" s="4"/>
      <c r="AG824" s="4"/>
    </row>
    <row r="825">
      <c r="A825" s="4"/>
      <c r="B825" s="4"/>
      <c r="C825" s="4"/>
      <c r="D825" s="114"/>
      <c r="E825" s="114"/>
      <c r="F825" s="114"/>
      <c r="G825" s="114"/>
      <c r="H825" s="114"/>
      <c r="I825" s="114"/>
      <c r="J825" s="114"/>
      <c r="K825" s="4"/>
      <c r="L825" s="4"/>
      <c r="M825" s="4"/>
      <c r="N825" s="4"/>
      <c r="O825" s="4"/>
      <c r="P825" s="4"/>
      <c r="Q825" s="4"/>
      <c r="R825" s="4"/>
      <c r="S825" s="4"/>
      <c r="T825" s="4"/>
      <c r="U825" s="4"/>
      <c r="V825" s="4"/>
      <c r="W825" s="4"/>
      <c r="X825" s="4"/>
      <c r="Y825" s="4"/>
      <c r="Z825" s="4"/>
      <c r="AA825" s="4"/>
      <c r="AB825" s="4"/>
      <c r="AC825" s="4"/>
      <c r="AD825" s="4"/>
      <c r="AE825" s="4"/>
      <c r="AF825" s="4"/>
      <c r="AG825" s="4"/>
    </row>
    <row r="826">
      <c r="A826" s="4"/>
      <c r="B826" s="4"/>
      <c r="C826" s="4"/>
      <c r="D826" s="114"/>
      <c r="E826" s="114"/>
      <c r="F826" s="114"/>
      <c r="G826" s="114"/>
      <c r="H826" s="114"/>
      <c r="I826" s="114"/>
      <c r="J826" s="114"/>
      <c r="K826" s="4"/>
      <c r="L826" s="4"/>
      <c r="M826" s="4"/>
      <c r="N826" s="4"/>
      <c r="O826" s="4"/>
      <c r="P826" s="4"/>
      <c r="Q826" s="4"/>
      <c r="R826" s="4"/>
      <c r="S826" s="4"/>
      <c r="T826" s="4"/>
      <c r="U826" s="4"/>
      <c r="V826" s="4"/>
      <c r="W826" s="4"/>
      <c r="X826" s="4"/>
      <c r="Y826" s="4"/>
      <c r="Z826" s="4"/>
      <c r="AA826" s="4"/>
      <c r="AB826" s="4"/>
      <c r="AC826" s="4"/>
      <c r="AD826" s="4"/>
      <c r="AE826" s="4"/>
      <c r="AF826" s="4"/>
      <c r="AG826" s="4"/>
    </row>
    <row r="827">
      <c r="A827" s="4"/>
      <c r="B827" s="4"/>
      <c r="C827" s="4"/>
      <c r="D827" s="114"/>
      <c r="E827" s="114"/>
      <c r="F827" s="114"/>
      <c r="G827" s="114"/>
      <c r="H827" s="114"/>
      <c r="I827" s="114"/>
      <c r="J827" s="114"/>
      <c r="K827" s="4"/>
      <c r="L827" s="4"/>
      <c r="M827" s="4"/>
      <c r="N827" s="4"/>
      <c r="O827" s="4"/>
      <c r="P827" s="4"/>
      <c r="Q827" s="4"/>
      <c r="R827" s="4"/>
      <c r="S827" s="4"/>
      <c r="T827" s="4"/>
      <c r="U827" s="4"/>
      <c r="V827" s="4"/>
      <c r="W827" s="4"/>
      <c r="X827" s="4"/>
      <c r="Y827" s="4"/>
      <c r="Z827" s="4"/>
      <c r="AA827" s="4"/>
      <c r="AB827" s="4"/>
      <c r="AC827" s="4"/>
      <c r="AD827" s="4"/>
      <c r="AE827" s="4"/>
      <c r="AF827" s="4"/>
      <c r="AG827" s="4"/>
    </row>
    <row r="828">
      <c r="A828" s="4"/>
      <c r="B828" s="4"/>
      <c r="C828" s="4"/>
      <c r="D828" s="114"/>
      <c r="E828" s="114"/>
      <c r="F828" s="114"/>
      <c r="G828" s="114"/>
      <c r="H828" s="114"/>
      <c r="I828" s="114"/>
      <c r="J828" s="114"/>
      <c r="K828" s="4"/>
      <c r="L828" s="4"/>
      <c r="M828" s="4"/>
      <c r="N828" s="4"/>
      <c r="O828" s="4"/>
      <c r="P828" s="4"/>
      <c r="Q828" s="4"/>
      <c r="R828" s="4"/>
      <c r="S828" s="4"/>
      <c r="T828" s="4"/>
      <c r="U828" s="4"/>
      <c r="V828" s="4"/>
      <c r="W828" s="4"/>
      <c r="X828" s="4"/>
      <c r="Y828" s="4"/>
      <c r="Z828" s="4"/>
      <c r="AA828" s="4"/>
      <c r="AB828" s="4"/>
      <c r="AC828" s="4"/>
      <c r="AD828" s="4"/>
      <c r="AE828" s="4"/>
      <c r="AF828" s="4"/>
      <c r="AG828" s="4"/>
    </row>
    <row r="829">
      <c r="A829" s="4"/>
      <c r="B829" s="4"/>
      <c r="C829" s="4"/>
      <c r="D829" s="114"/>
      <c r="E829" s="114"/>
      <c r="F829" s="114"/>
      <c r="G829" s="114"/>
      <c r="H829" s="114"/>
      <c r="I829" s="114"/>
      <c r="J829" s="114"/>
      <c r="K829" s="4"/>
      <c r="L829" s="4"/>
      <c r="M829" s="4"/>
      <c r="N829" s="4"/>
      <c r="O829" s="4"/>
      <c r="P829" s="4"/>
      <c r="Q829" s="4"/>
      <c r="R829" s="4"/>
      <c r="S829" s="4"/>
      <c r="T829" s="4"/>
      <c r="U829" s="4"/>
      <c r="V829" s="4"/>
      <c r="W829" s="4"/>
      <c r="X829" s="4"/>
      <c r="Y829" s="4"/>
      <c r="Z829" s="4"/>
      <c r="AA829" s="4"/>
      <c r="AB829" s="4"/>
      <c r="AC829" s="4"/>
      <c r="AD829" s="4"/>
      <c r="AE829" s="4"/>
      <c r="AF829" s="4"/>
      <c r="AG829" s="4"/>
    </row>
    <row r="830">
      <c r="A830" s="4"/>
      <c r="B830" s="4"/>
      <c r="C830" s="4"/>
      <c r="D830" s="114"/>
      <c r="E830" s="114"/>
      <c r="F830" s="114"/>
      <c r="G830" s="114"/>
      <c r="H830" s="114"/>
      <c r="I830" s="114"/>
      <c r="J830" s="114"/>
      <c r="K830" s="4"/>
      <c r="L830" s="4"/>
      <c r="M830" s="4"/>
      <c r="N830" s="4"/>
      <c r="O830" s="4"/>
      <c r="P830" s="4"/>
      <c r="Q830" s="4"/>
      <c r="R830" s="4"/>
      <c r="S830" s="4"/>
      <c r="T830" s="4"/>
      <c r="U830" s="4"/>
      <c r="V830" s="4"/>
      <c r="W830" s="4"/>
      <c r="X830" s="4"/>
      <c r="Y830" s="4"/>
      <c r="Z830" s="4"/>
      <c r="AA830" s="4"/>
      <c r="AB830" s="4"/>
      <c r="AC830" s="4"/>
      <c r="AD830" s="4"/>
      <c r="AE830" s="4"/>
      <c r="AF830" s="4"/>
      <c r="AG830" s="4"/>
    </row>
    <row r="831">
      <c r="A831" s="4"/>
      <c r="B831" s="4"/>
      <c r="C831" s="4"/>
      <c r="D831" s="114"/>
      <c r="E831" s="114"/>
      <c r="F831" s="114"/>
      <c r="G831" s="114"/>
      <c r="H831" s="114"/>
      <c r="I831" s="114"/>
      <c r="J831" s="114"/>
      <c r="K831" s="4"/>
      <c r="L831" s="4"/>
      <c r="M831" s="4"/>
      <c r="N831" s="4"/>
      <c r="O831" s="4"/>
      <c r="P831" s="4"/>
      <c r="Q831" s="4"/>
      <c r="R831" s="4"/>
      <c r="S831" s="4"/>
      <c r="T831" s="4"/>
      <c r="U831" s="4"/>
      <c r="V831" s="4"/>
      <c r="W831" s="4"/>
      <c r="X831" s="4"/>
      <c r="Y831" s="4"/>
      <c r="Z831" s="4"/>
      <c r="AA831" s="4"/>
      <c r="AB831" s="4"/>
      <c r="AC831" s="4"/>
      <c r="AD831" s="4"/>
      <c r="AE831" s="4"/>
      <c r="AF831" s="4"/>
      <c r="AG831" s="4"/>
    </row>
    <row r="832">
      <c r="A832" s="4"/>
      <c r="B832" s="4"/>
      <c r="C832" s="4"/>
      <c r="D832" s="114"/>
      <c r="E832" s="114"/>
      <c r="F832" s="114"/>
      <c r="G832" s="114"/>
      <c r="H832" s="114"/>
      <c r="I832" s="114"/>
      <c r="J832" s="114"/>
      <c r="K832" s="4"/>
      <c r="L832" s="4"/>
      <c r="M832" s="4"/>
      <c r="N832" s="4"/>
      <c r="O832" s="4"/>
      <c r="P832" s="4"/>
      <c r="Q832" s="4"/>
      <c r="R832" s="4"/>
      <c r="S832" s="4"/>
      <c r="T832" s="4"/>
      <c r="U832" s="4"/>
      <c r="V832" s="4"/>
      <c r="W832" s="4"/>
      <c r="X832" s="4"/>
      <c r="Y832" s="4"/>
      <c r="Z832" s="4"/>
      <c r="AA832" s="4"/>
      <c r="AB832" s="4"/>
      <c r="AC832" s="4"/>
      <c r="AD832" s="4"/>
      <c r="AE832" s="4"/>
      <c r="AF832" s="4"/>
      <c r="AG832" s="4"/>
    </row>
    <row r="833">
      <c r="A833" s="4"/>
      <c r="B833" s="4"/>
      <c r="C833" s="4"/>
      <c r="D833" s="114"/>
      <c r="E833" s="114"/>
      <c r="F833" s="114"/>
      <c r="G833" s="114"/>
      <c r="H833" s="114"/>
      <c r="I833" s="114"/>
      <c r="J833" s="114"/>
      <c r="K833" s="4"/>
      <c r="L833" s="4"/>
      <c r="M833" s="4"/>
      <c r="N833" s="4"/>
      <c r="O833" s="4"/>
      <c r="P833" s="4"/>
      <c r="Q833" s="4"/>
      <c r="R833" s="4"/>
      <c r="S833" s="4"/>
      <c r="T833" s="4"/>
      <c r="U833" s="4"/>
      <c r="V833" s="4"/>
      <c r="W833" s="4"/>
      <c r="X833" s="4"/>
      <c r="Y833" s="4"/>
      <c r="Z833" s="4"/>
      <c r="AA833" s="4"/>
      <c r="AB833" s="4"/>
      <c r="AC833" s="4"/>
      <c r="AD833" s="4"/>
      <c r="AE833" s="4"/>
      <c r="AF833" s="4"/>
      <c r="AG833" s="4"/>
    </row>
    <row r="834">
      <c r="A834" s="4"/>
      <c r="B834" s="4"/>
      <c r="C834" s="4"/>
      <c r="D834" s="114"/>
      <c r="E834" s="114"/>
      <c r="F834" s="114"/>
      <c r="G834" s="114"/>
      <c r="H834" s="114"/>
      <c r="I834" s="114"/>
      <c r="J834" s="114"/>
      <c r="K834" s="4"/>
      <c r="L834" s="4"/>
      <c r="M834" s="4"/>
      <c r="N834" s="4"/>
      <c r="O834" s="4"/>
      <c r="P834" s="4"/>
      <c r="Q834" s="4"/>
      <c r="R834" s="4"/>
      <c r="S834" s="4"/>
      <c r="T834" s="4"/>
      <c r="U834" s="4"/>
      <c r="V834" s="4"/>
      <c r="W834" s="4"/>
      <c r="X834" s="4"/>
      <c r="Y834" s="4"/>
      <c r="Z834" s="4"/>
      <c r="AA834" s="4"/>
      <c r="AB834" s="4"/>
      <c r="AC834" s="4"/>
      <c r="AD834" s="4"/>
      <c r="AE834" s="4"/>
      <c r="AF834" s="4"/>
      <c r="AG834" s="4"/>
    </row>
    <row r="835">
      <c r="A835" s="4"/>
      <c r="B835" s="4"/>
      <c r="C835" s="4"/>
      <c r="D835" s="114"/>
      <c r="E835" s="114"/>
      <c r="F835" s="114"/>
      <c r="G835" s="114"/>
      <c r="H835" s="114"/>
      <c r="I835" s="114"/>
      <c r="J835" s="114"/>
      <c r="K835" s="4"/>
      <c r="L835" s="4"/>
      <c r="M835" s="4"/>
      <c r="N835" s="4"/>
      <c r="O835" s="4"/>
      <c r="P835" s="4"/>
      <c r="Q835" s="4"/>
      <c r="R835" s="4"/>
      <c r="S835" s="4"/>
      <c r="T835" s="4"/>
      <c r="U835" s="4"/>
      <c r="V835" s="4"/>
      <c r="W835" s="4"/>
      <c r="X835" s="4"/>
      <c r="Y835" s="4"/>
      <c r="Z835" s="4"/>
      <c r="AA835" s="4"/>
      <c r="AB835" s="4"/>
      <c r="AC835" s="4"/>
      <c r="AD835" s="4"/>
      <c r="AE835" s="4"/>
      <c r="AF835" s="4"/>
      <c r="AG835" s="4"/>
    </row>
    <row r="836">
      <c r="A836" s="4"/>
      <c r="B836" s="4"/>
      <c r="C836" s="4"/>
      <c r="D836" s="114"/>
      <c r="E836" s="114"/>
      <c r="F836" s="114"/>
      <c r="G836" s="114"/>
      <c r="H836" s="114"/>
      <c r="I836" s="114"/>
      <c r="J836" s="114"/>
      <c r="K836" s="4"/>
      <c r="L836" s="4"/>
      <c r="M836" s="4"/>
      <c r="N836" s="4"/>
      <c r="O836" s="4"/>
      <c r="P836" s="4"/>
      <c r="Q836" s="4"/>
      <c r="R836" s="4"/>
      <c r="S836" s="4"/>
      <c r="T836" s="4"/>
      <c r="U836" s="4"/>
      <c r="V836" s="4"/>
      <c r="W836" s="4"/>
      <c r="X836" s="4"/>
      <c r="Y836" s="4"/>
      <c r="Z836" s="4"/>
      <c r="AA836" s="4"/>
      <c r="AB836" s="4"/>
      <c r="AC836" s="4"/>
      <c r="AD836" s="4"/>
      <c r="AE836" s="4"/>
      <c r="AF836" s="4"/>
      <c r="AG836" s="4"/>
    </row>
    <row r="837">
      <c r="A837" s="4"/>
      <c r="B837" s="4"/>
      <c r="C837" s="4"/>
      <c r="D837" s="114"/>
      <c r="E837" s="114"/>
      <c r="F837" s="114"/>
      <c r="G837" s="114"/>
      <c r="H837" s="114"/>
      <c r="I837" s="114"/>
      <c r="J837" s="114"/>
      <c r="K837" s="4"/>
      <c r="L837" s="4"/>
      <c r="M837" s="4"/>
      <c r="N837" s="4"/>
      <c r="O837" s="4"/>
      <c r="P837" s="4"/>
      <c r="Q837" s="4"/>
      <c r="R837" s="4"/>
      <c r="S837" s="4"/>
      <c r="T837" s="4"/>
      <c r="U837" s="4"/>
      <c r="V837" s="4"/>
      <c r="W837" s="4"/>
      <c r="X837" s="4"/>
      <c r="Y837" s="4"/>
      <c r="Z837" s="4"/>
      <c r="AA837" s="4"/>
      <c r="AB837" s="4"/>
      <c r="AC837" s="4"/>
      <c r="AD837" s="4"/>
      <c r="AE837" s="4"/>
      <c r="AF837" s="4"/>
      <c r="AG837" s="4"/>
    </row>
    <row r="838">
      <c r="A838" s="4"/>
      <c r="B838" s="4"/>
      <c r="C838" s="4"/>
      <c r="D838" s="114"/>
      <c r="E838" s="114"/>
      <c r="F838" s="114"/>
      <c r="G838" s="114"/>
      <c r="H838" s="114"/>
      <c r="I838" s="114"/>
      <c r="J838" s="114"/>
      <c r="K838" s="4"/>
      <c r="L838" s="4"/>
      <c r="M838" s="4"/>
      <c r="N838" s="4"/>
      <c r="O838" s="4"/>
      <c r="P838" s="4"/>
      <c r="Q838" s="4"/>
      <c r="R838" s="4"/>
      <c r="S838" s="4"/>
      <c r="T838" s="4"/>
      <c r="U838" s="4"/>
      <c r="V838" s="4"/>
      <c r="W838" s="4"/>
      <c r="X838" s="4"/>
      <c r="Y838" s="4"/>
      <c r="Z838" s="4"/>
      <c r="AA838" s="4"/>
      <c r="AB838" s="4"/>
      <c r="AC838" s="4"/>
      <c r="AD838" s="4"/>
      <c r="AE838" s="4"/>
      <c r="AF838" s="4"/>
      <c r="AG838" s="4"/>
    </row>
    <row r="839">
      <c r="A839" s="4"/>
      <c r="B839" s="4"/>
      <c r="C839" s="4"/>
      <c r="D839" s="114"/>
      <c r="E839" s="114"/>
      <c r="F839" s="114"/>
      <c r="G839" s="114"/>
      <c r="H839" s="114"/>
      <c r="I839" s="114"/>
      <c r="J839" s="114"/>
      <c r="K839" s="4"/>
      <c r="L839" s="4"/>
      <c r="M839" s="4"/>
      <c r="N839" s="4"/>
      <c r="O839" s="4"/>
      <c r="P839" s="4"/>
      <c r="Q839" s="4"/>
      <c r="R839" s="4"/>
      <c r="S839" s="4"/>
      <c r="T839" s="4"/>
      <c r="U839" s="4"/>
      <c r="V839" s="4"/>
      <c r="W839" s="4"/>
      <c r="X839" s="4"/>
      <c r="Y839" s="4"/>
      <c r="Z839" s="4"/>
      <c r="AA839" s="4"/>
      <c r="AB839" s="4"/>
      <c r="AC839" s="4"/>
      <c r="AD839" s="4"/>
      <c r="AE839" s="4"/>
      <c r="AF839" s="4"/>
      <c r="AG839" s="4"/>
    </row>
    <row r="840">
      <c r="A840" s="4"/>
      <c r="B840" s="4"/>
      <c r="C840" s="4"/>
      <c r="D840" s="114"/>
      <c r="E840" s="114"/>
      <c r="F840" s="114"/>
      <c r="G840" s="114"/>
      <c r="H840" s="114"/>
      <c r="I840" s="114"/>
      <c r="J840" s="114"/>
      <c r="K840" s="4"/>
      <c r="L840" s="4"/>
      <c r="M840" s="4"/>
      <c r="N840" s="4"/>
      <c r="O840" s="4"/>
      <c r="P840" s="4"/>
      <c r="Q840" s="4"/>
      <c r="R840" s="4"/>
      <c r="S840" s="4"/>
      <c r="T840" s="4"/>
      <c r="U840" s="4"/>
      <c r="V840" s="4"/>
      <c r="W840" s="4"/>
      <c r="X840" s="4"/>
      <c r="Y840" s="4"/>
      <c r="Z840" s="4"/>
      <c r="AA840" s="4"/>
      <c r="AB840" s="4"/>
      <c r="AC840" s="4"/>
      <c r="AD840" s="4"/>
      <c r="AE840" s="4"/>
      <c r="AF840" s="4"/>
      <c r="AG840" s="4"/>
    </row>
    <row r="841">
      <c r="A841" s="4"/>
      <c r="B841" s="4"/>
      <c r="C841" s="4"/>
      <c r="D841" s="114"/>
      <c r="E841" s="114"/>
      <c r="F841" s="114"/>
      <c r="G841" s="114"/>
      <c r="H841" s="114"/>
      <c r="I841" s="114"/>
      <c r="J841" s="114"/>
      <c r="K841" s="4"/>
      <c r="L841" s="4"/>
      <c r="M841" s="4"/>
      <c r="N841" s="4"/>
      <c r="O841" s="4"/>
      <c r="P841" s="4"/>
      <c r="Q841" s="4"/>
      <c r="R841" s="4"/>
      <c r="S841" s="4"/>
      <c r="T841" s="4"/>
      <c r="U841" s="4"/>
      <c r="V841" s="4"/>
      <c r="W841" s="4"/>
      <c r="X841" s="4"/>
      <c r="Y841" s="4"/>
      <c r="Z841" s="4"/>
      <c r="AA841" s="4"/>
      <c r="AB841" s="4"/>
      <c r="AC841" s="4"/>
      <c r="AD841" s="4"/>
      <c r="AE841" s="4"/>
      <c r="AF841" s="4"/>
      <c r="AG841" s="4"/>
    </row>
    <row r="842">
      <c r="A842" s="4"/>
      <c r="B842" s="4"/>
      <c r="C842" s="4"/>
      <c r="D842" s="114"/>
      <c r="E842" s="114"/>
      <c r="F842" s="114"/>
      <c r="G842" s="114"/>
      <c r="H842" s="114"/>
      <c r="I842" s="114"/>
      <c r="J842" s="114"/>
      <c r="K842" s="4"/>
      <c r="L842" s="4"/>
      <c r="M842" s="4"/>
      <c r="N842" s="4"/>
      <c r="O842" s="4"/>
      <c r="P842" s="4"/>
      <c r="Q842" s="4"/>
      <c r="R842" s="4"/>
      <c r="S842" s="4"/>
      <c r="T842" s="4"/>
      <c r="U842" s="4"/>
      <c r="V842" s="4"/>
      <c r="W842" s="4"/>
      <c r="X842" s="4"/>
      <c r="Y842" s="4"/>
      <c r="Z842" s="4"/>
      <c r="AA842" s="4"/>
      <c r="AB842" s="4"/>
      <c r="AC842" s="4"/>
      <c r="AD842" s="4"/>
      <c r="AE842" s="4"/>
      <c r="AF842" s="4"/>
      <c r="AG842" s="4"/>
    </row>
    <row r="843">
      <c r="A843" s="4"/>
      <c r="B843" s="4"/>
      <c r="C843" s="4"/>
      <c r="D843" s="114"/>
      <c r="E843" s="114"/>
      <c r="F843" s="114"/>
      <c r="G843" s="114"/>
      <c r="H843" s="114"/>
      <c r="I843" s="114"/>
      <c r="J843" s="114"/>
      <c r="K843" s="4"/>
      <c r="L843" s="4"/>
      <c r="M843" s="4"/>
      <c r="N843" s="4"/>
      <c r="O843" s="4"/>
      <c r="P843" s="4"/>
      <c r="Q843" s="4"/>
      <c r="R843" s="4"/>
      <c r="S843" s="4"/>
      <c r="T843" s="4"/>
      <c r="U843" s="4"/>
      <c r="V843" s="4"/>
      <c r="W843" s="4"/>
      <c r="X843" s="4"/>
      <c r="Y843" s="4"/>
      <c r="Z843" s="4"/>
      <c r="AA843" s="4"/>
      <c r="AB843" s="4"/>
      <c r="AC843" s="4"/>
      <c r="AD843" s="4"/>
      <c r="AE843" s="4"/>
      <c r="AF843" s="4"/>
      <c r="AG843" s="4"/>
    </row>
    <row r="844">
      <c r="A844" s="4"/>
      <c r="B844" s="4"/>
      <c r="C844" s="4"/>
      <c r="D844" s="114"/>
      <c r="E844" s="114"/>
      <c r="F844" s="114"/>
      <c r="G844" s="114"/>
      <c r="H844" s="114"/>
      <c r="I844" s="114"/>
      <c r="J844" s="114"/>
      <c r="K844" s="4"/>
      <c r="L844" s="4"/>
      <c r="M844" s="4"/>
      <c r="N844" s="4"/>
      <c r="O844" s="4"/>
      <c r="P844" s="4"/>
      <c r="Q844" s="4"/>
      <c r="R844" s="4"/>
      <c r="S844" s="4"/>
      <c r="T844" s="4"/>
      <c r="U844" s="4"/>
      <c r="V844" s="4"/>
      <c r="W844" s="4"/>
      <c r="X844" s="4"/>
      <c r="Y844" s="4"/>
      <c r="Z844" s="4"/>
      <c r="AA844" s="4"/>
      <c r="AB844" s="4"/>
      <c r="AC844" s="4"/>
      <c r="AD844" s="4"/>
      <c r="AE844" s="4"/>
      <c r="AF844" s="4"/>
      <c r="AG844" s="4"/>
    </row>
    <row r="845">
      <c r="A845" s="4"/>
      <c r="B845" s="4"/>
      <c r="C845" s="4"/>
      <c r="D845" s="114"/>
      <c r="E845" s="114"/>
      <c r="F845" s="114"/>
      <c r="G845" s="114"/>
      <c r="H845" s="114"/>
      <c r="I845" s="114"/>
      <c r="J845" s="114"/>
      <c r="K845" s="4"/>
      <c r="L845" s="4"/>
      <c r="M845" s="4"/>
      <c r="N845" s="4"/>
      <c r="O845" s="4"/>
      <c r="P845" s="4"/>
      <c r="Q845" s="4"/>
      <c r="R845" s="4"/>
      <c r="S845" s="4"/>
      <c r="T845" s="4"/>
      <c r="U845" s="4"/>
      <c r="V845" s="4"/>
      <c r="W845" s="4"/>
      <c r="X845" s="4"/>
      <c r="Y845" s="4"/>
      <c r="Z845" s="4"/>
      <c r="AA845" s="4"/>
      <c r="AB845" s="4"/>
      <c r="AC845" s="4"/>
      <c r="AD845" s="4"/>
      <c r="AE845" s="4"/>
      <c r="AF845" s="4"/>
      <c r="AG845" s="4"/>
    </row>
    <row r="846">
      <c r="A846" s="4"/>
      <c r="B846" s="4"/>
      <c r="C846" s="4"/>
      <c r="D846" s="114"/>
      <c r="E846" s="114"/>
      <c r="F846" s="114"/>
      <c r="G846" s="114"/>
      <c r="H846" s="114"/>
      <c r="I846" s="114"/>
      <c r="J846" s="114"/>
      <c r="K846" s="4"/>
      <c r="L846" s="4"/>
      <c r="M846" s="4"/>
      <c r="N846" s="4"/>
      <c r="O846" s="4"/>
      <c r="P846" s="4"/>
      <c r="Q846" s="4"/>
      <c r="R846" s="4"/>
      <c r="S846" s="4"/>
      <c r="T846" s="4"/>
      <c r="U846" s="4"/>
      <c r="V846" s="4"/>
      <c r="W846" s="4"/>
      <c r="X846" s="4"/>
      <c r="Y846" s="4"/>
      <c r="Z846" s="4"/>
      <c r="AA846" s="4"/>
      <c r="AB846" s="4"/>
      <c r="AC846" s="4"/>
      <c r="AD846" s="4"/>
      <c r="AE846" s="4"/>
      <c r="AF846" s="4"/>
      <c r="AG846" s="4"/>
    </row>
    <row r="847">
      <c r="A847" s="4"/>
      <c r="B847" s="4"/>
      <c r="C847" s="4"/>
      <c r="D847" s="114"/>
      <c r="E847" s="114"/>
      <c r="F847" s="114"/>
      <c r="G847" s="114"/>
      <c r="H847" s="114"/>
      <c r="I847" s="114"/>
      <c r="J847" s="114"/>
      <c r="K847" s="4"/>
      <c r="L847" s="4"/>
      <c r="M847" s="4"/>
      <c r="N847" s="4"/>
      <c r="O847" s="4"/>
      <c r="P847" s="4"/>
      <c r="Q847" s="4"/>
      <c r="R847" s="4"/>
      <c r="S847" s="4"/>
      <c r="T847" s="4"/>
      <c r="U847" s="4"/>
      <c r="V847" s="4"/>
      <c r="W847" s="4"/>
      <c r="X847" s="4"/>
      <c r="Y847" s="4"/>
      <c r="Z847" s="4"/>
      <c r="AA847" s="4"/>
      <c r="AB847" s="4"/>
      <c r="AC847" s="4"/>
      <c r="AD847" s="4"/>
      <c r="AE847" s="4"/>
      <c r="AF847" s="4"/>
      <c r="AG847" s="4"/>
    </row>
    <row r="848">
      <c r="A848" s="4"/>
      <c r="B848" s="4"/>
      <c r="C848" s="4"/>
      <c r="D848" s="114"/>
      <c r="E848" s="114"/>
      <c r="F848" s="114"/>
      <c r="G848" s="114"/>
      <c r="H848" s="114"/>
      <c r="I848" s="114"/>
      <c r="J848" s="114"/>
      <c r="K848" s="4"/>
      <c r="L848" s="4"/>
      <c r="M848" s="4"/>
      <c r="N848" s="4"/>
      <c r="O848" s="4"/>
      <c r="P848" s="4"/>
      <c r="Q848" s="4"/>
      <c r="R848" s="4"/>
      <c r="S848" s="4"/>
      <c r="T848" s="4"/>
      <c r="U848" s="4"/>
      <c r="V848" s="4"/>
      <c r="W848" s="4"/>
      <c r="X848" s="4"/>
      <c r="Y848" s="4"/>
      <c r="Z848" s="4"/>
      <c r="AA848" s="4"/>
      <c r="AB848" s="4"/>
      <c r="AC848" s="4"/>
      <c r="AD848" s="4"/>
      <c r="AE848" s="4"/>
      <c r="AF848" s="4"/>
      <c r="AG848" s="4"/>
    </row>
    <row r="849">
      <c r="A849" s="4"/>
      <c r="B849" s="4"/>
      <c r="C849" s="4"/>
      <c r="D849" s="114"/>
      <c r="E849" s="114"/>
      <c r="F849" s="114"/>
      <c r="G849" s="114"/>
      <c r="H849" s="114"/>
      <c r="I849" s="114"/>
      <c r="J849" s="114"/>
      <c r="K849" s="4"/>
      <c r="L849" s="4"/>
      <c r="M849" s="4"/>
      <c r="N849" s="4"/>
      <c r="O849" s="4"/>
      <c r="P849" s="4"/>
      <c r="Q849" s="4"/>
      <c r="R849" s="4"/>
      <c r="S849" s="4"/>
      <c r="T849" s="4"/>
      <c r="U849" s="4"/>
      <c r="V849" s="4"/>
      <c r="W849" s="4"/>
      <c r="X849" s="4"/>
      <c r="Y849" s="4"/>
      <c r="Z849" s="4"/>
      <c r="AA849" s="4"/>
      <c r="AB849" s="4"/>
      <c r="AC849" s="4"/>
      <c r="AD849" s="4"/>
      <c r="AE849" s="4"/>
      <c r="AF849" s="4"/>
      <c r="AG849" s="4"/>
    </row>
    <row r="850">
      <c r="A850" s="4"/>
      <c r="B850" s="4"/>
      <c r="C850" s="4"/>
      <c r="D850" s="114"/>
      <c r="E850" s="114"/>
      <c r="F850" s="114"/>
      <c r="G850" s="114"/>
      <c r="H850" s="114"/>
      <c r="I850" s="114"/>
      <c r="J850" s="114"/>
      <c r="K850" s="4"/>
      <c r="L850" s="4"/>
      <c r="M850" s="4"/>
      <c r="N850" s="4"/>
      <c r="O850" s="4"/>
      <c r="P850" s="4"/>
      <c r="Q850" s="4"/>
      <c r="R850" s="4"/>
      <c r="S850" s="4"/>
      <c r="T850" s="4"/>
      <c r="U850" s="4"/>
      <c r="V850" s="4"/>
      <c r="W850" s="4"/>
      <c r="X850" s="4"/>
      <c r="Y850" s="4"/>
      <c r="Z850" s="4"/>
      <c r="AA850" s="4"/>
      <c r="AB850" s="4"/>
      <c r="AC850" s="4"/>
      <c r="AD850" s="4"/>
      <c r="AE850" s="4"/>
      <c r="AF850" s="4"/>
      <c r="AG850" s="4"/>
    </row>
    <row r="851">
      <c r="A851" s="4"/>
      <c r="B851" s="4"/>
      <c r="C851" s="4"/>
      <c r="D851" s="114"/>
      <c r="E851" s="114"/>
      <c r="F851" s="114"/>
      <c r="G851" s="114"/>
      <c r="H851" s="114"/>
      <c r="I851" s="114"/>
      <c r="J851" s="114"/>
      <c r="K851" s="4"/>
      <c r="L851" s="4"/>
      <c r="M851" s="4"/>
      <c r="N851" s="4"/>
      <c r="O851" s="4"/>
      <c r="P851" s="4"/>
      <c r="Q851" s="4"/>
      <c r="R851" s="4"/>
      <c r="S851" s="4"/>
      <c r="T851" s="4"/>
      <c r="U851" s="4"/>
      <c r="V851" s="4"/>
      <c r="W851" s="4"/>
      <c r="X851" s="4"/>
      <c r="Y851" s="4"/>
      <c r="Z851" s="4"/>
      <c r="AA851" s="4"/>
      <c r="AB851" s="4"/>
      <c r="AC851" s="4"/>
      <c r="AD851" s="4"/>
      <c r="AE851" s="4"/>
      <c r="AF851" s="4"/>
      <c r="AG851" s="4"/>
    </row>
    <row r="852">
      <c r="A852" s="4"/>
      <c r="B852" s="4"/>
      <c r="C852" s="4"/>
      <c r="D852" s="114"/>
      <c r="E852" s="114"/>
      <c r="F852" s="114"/>
      <c r="G852" s="114"/>
      <c r="H852" s="114"/>
      <c r="I852" s="114"/>
      <c r="J852" s="114"/>
      <c r="K852" s="4"/>
      <c r="L852" s="4"/>
      <c r="M852" s="4"/>
      <c r="N852" s="4"/>
      <c r="O852" s="4"/>
      <c r="P852" s="4"/>
      <c r="Q852" s="4"/>
      <c r="R852" s="4"/>
      <c r="S852" s="4"/>
      <c r="T852" s="4"/>
      <c r="U852" s="4"/>
      <c r="V852" s="4"/>
      <c r="W852" s="4"/>
      <c r="X852" s="4"/>
      <c r="Y852" s="4"/>
      <c r="Z852" s="4"/>
      <c r="AA852" s="4"/>
      <c r="AB852" s="4"/>
      <c r="AC852" s="4"/>
      <c r="AD852" s="4"/>
      <c r="AE852" s="4"/>
      <c r="AF852" s="4"/>
      <c r="AG852" s="4"/>
    </row>
    <row r="853">
      <c r="A853" s="4"/>
      <c r="B853" s="4"/>
      <c r="C853" s="4"/>
      <c r="D853" s="114"/>
      <c r="E853" s="114"/>
      <c r="F853" s="114"/>
      <c r="G853" s="114"/>
      <c r="H853" s="114"/>
      <c r="I853" s="114"/>
      <c r="J853" s="114"/>
      <c r="K853" s="4"/>
      <c r="L853" s="4"/>
      <c r="M853" s="4"/>
      <c r="N853" s="4"/>
      <c r="O853" s="4"/>
      <c r="P853" s="4"/>
      <c r="Q853" s="4"/>
      <c r="R853" s="4"/>
      <c r="S853" s="4"/>
      <c r="T853" s="4"/>
      <c r="U853" s="4"/>
      <c r="V853" s="4"/>
      <c r="W853" s="4"/>
      <c r="X853" s="4"/>
      <c r="Y853" s="4"/>
      <c r="Z853" s="4"/>
      <c r="AA853" s="4"/>
      <c r="AB853" s="4"/>
      <c r="AC853" s="4"/>
      <c r="AD853" s="4"/>
      <c r="AE853" s="4"/>
      <c r="AF853" s="4"/>
      <c r="AG853" s="4"/>
    </row>
    <row r="854">
      <c r="A854" s="4"/>
      <c r="B854" s="4"/>
      <c r="C854" s="4"/>
      <c r="D854" s="114"/>
      <c r="E854" s="114"/>
      <c r="F854" s="114"/>
      <c r="G854" s="114"/>
      <c r="H854" s="114"/>
      <c r="I854" s="114"/>
      <c r="J854" s="114"/>
      <c r="K854" s="4"/>
      <c r="L854" s="4"/>
      <c r="M854" s="4"/>
      <c r="N854" s="4"/>
      <c r="O854" s="4"/>
      <c r="P854" s="4"/>
      <c r="Q854" s="4"/>
      <c r="R854" s="4"/>
      <c r="S854" s="4"/>
      <c r="T854" s="4"/>
      <c r="U854" s="4"/>
      <c r="V854" s="4"/>
      <c r="W854" s="4"/>
      <c r="X854" s="4"/>
      <c r="Y854" s="4"/>
      <c r="Z854" s="4"/>
      <c r="AA854" s="4"/>
      <c r="AB854" s="4"/>
      <c r="AC854" s="4"/>
      <c r="AD854" s="4"/>
      <c r="AE854" s="4"/>
      <c r="AF854" s="4"/>
      <c r="AG854" s="4"/>
    </row>
    <row r="855">
      <c r="A855" s="4"/>
      <c r="B855" s="4"/>
      <c r="C855" s="4"/>
      <c r="D855" s="114"/>
      <c r="E855" s="114"/>
      <c r="F855" s="114"/>
      <c r="G855" s="114"/>
      <c r="H855" s="114"/>
      <c r="I855" s="114"/>
      <c r="J855" s="114"/>
      <c r="K855" s="4"/>
      <c r="L855" s="4"/>
      <c r="M855" s="4"/>
      <c r="N855" s="4"/>
      <c r="O855" s="4"/>
      <c r="P855" s="4"/>
      <c r="Q855" s="4"/>
      <c r="R855" s="4"/>
      <c r="S855" s="4"/>
      <c r="T855" s="4"/>
      <c r="U855" s="4"/>
      <c r="V855" s="4"/>
      <c r="W855" s="4"/>
      <c r="X855" s="4"/>
      <c r="Y855" s="4"/>
      <c r="Z855" s="4"/>
      <c r="AA855" s="4"/>
      <c r="AB855" s="4"/>
      <c r="AC855" s="4"/>
      <c r="AD855" s="4"/>
      <c r="AE855" s="4"/>
      <c r="AF855" s="4"/>
      <c r="AG855" s="4"/>
    </row>
    <row r="856">
      <c r="A856" s="4"/>
      <c r="B856" s="4"/>
      <c r="C856" s="4"/>
      <c r="D856" s="114"/>
      <c r="E856" s="114"/>
      <c r="F856" s="114"/>
      <c r="G856" s="114"/>
      <c r="H856" s="114"/>
      <c r="I856" s="114"/>
      <c r="J856" s="114"/>
      <c r="K856" s="4"/>
      <c r="L856" s="4"/>
      <c r="M856" s="4"/>
      <c r="N856" s="4"/>
      <c r="O856" s="4"/>
      <c r="P856" s="4"/>
      <c r="Q856" s="4"/>
      <c r="R856" s="4"/>
      <c r="S856" s="4"/>
      <c r="T856" s="4"/>
      <c r="U856" s="4"/>
      <c r="V856" s="4"/>
      <c r="W856" s="4"/>
      <c r="X856" s="4"/>
      <c r="Y856" s="4"/>
      <c r="Z856" s="4"/>
      <c r="AA856" s="4"/>
      <c r="AB856" s="4"/>
      <c r="AC856" s="4"/>
      <c r="AD856" s="4"/>
      <c r="AE856" s="4"/>
      <c r="AF856" s="4"/>
      <c r="AG856" s="4"/>
    </row>
    <row r="857">
      <c r="A857" s="4"/>
      <c r="B857" s="4"/>
      <c r="C857" s="4"/>
      <c r="D857" s="114"/>
      <c r="E857" s="114"/>
      <c r="F857" s="114"/>
      <c r="G857" s="114"/>
      <c r="H857" s="114"/>
      <c r="I857" s="114"/>
      <c r="J857" s="114"/>
      <c r="K857" s="4"/>
      <c r="L857" s="4"/>
      <c r="M857" s="4"/>
      <c r="N857" s="4"/>
      <c r="O857" s="4"/>
      <c r="P857" s="4"/>
      <c r="Q857" s="4"/>
      <c r="R857" s="4"/>
      <c r="S857" s="4"/>
      <c r="T857" s="4"/>
      <c r="U857" s="4"/>
      <c r="V857" s="4"/>
      <c r="W857" s="4"/>
      <c r="X857" s="4"/>
      <c r="Y857" s="4"/>
      <c r="Z857" s="4"/>
      <c r="AA857" s="4"/>
      <c r="AB857" s="4"/>
      <c r="AC857" s="4"/>
      <c r="AD857" s="4"/>
      <c r="AE857" s="4"/>
      <c r="AF857" s="4"/>
      <c r="AG857" s="4"/>
    </row>
    <row r="858">
      <c r="A858" s="4"/>
      <c r="B858" s="4"/>
      <c r="C858" s="4"/>
      <c r="D858" s="114"/>
      <c r="E858" s="114"/>
      <c r="F858" s="114"/>
      <c r="G858" s="114"/>
      <c r="H858" s="114"/>
      <c r="I858" s="114"/>
      <c r="J858" s="114"/>
      <c r="K858" s="4"/>
      <c r="L858" s="4"/>
      <c r="M858" s="4"/>
      <c r="N858" s="4"/>
      <c r="O858" s="4"/>
      <c r="P858" s="4"/>
      <c r="Q858" s="4"/>
      <c r="R858" s="4"/>
      <c r="S858" s="4"/>
      <c r="T858" s="4"/>
      <c r="U858" s="4"/>
      <c r="V858" s="4"/>
      <c r="W858" s="4"/>
      <c r="X858" s="4"/>
      <c r="Y858" s="4"/>
      <c r="Z858" s="4"/>
      <c r="AA858" s="4"/>
      <c r="AB858" s="4"/>
      <c r="AC858" s="4"/>
      <c r="AD858" s="4"/>
      <c r="AE858" s="4"/>
      <c r="AF858" s="4"/>
      <c r="AG858" s="4"/>
    </row>
    <row r="859">
      <c r="A859" s="4"/>
      <c r="B859" s="4"/>
      <c r="C859" s="4"/>
      <c r="D859" s="114"/>
      <c r="E859" s="114"/>
      <c r="F859" s="114"/>
      <c r="G859" s="114"/>
      <c r="H859" s="114"/>
      <c r="I859" s="114"/>
      <c r="J859" s="114"/>
      <c r="K859" s="4"/>
      <c r="L859" s="4"/>
      <c r="M859" s="4"/>
      <c r="N859" s="4"/>
      <c r="O859" s="4"/>
      <c r="P859" s="4"/>
      <c r="Q859" s="4"/>
      <c r="R859" s="4"/>
      <c r="S859" s="4"/>
      <c r="T859" s="4"/>
      <c r="U859" s="4"/>
      <c r="V859" s="4"/>
      <c r="W859" s="4"/>
      <c r="X859" s="4"/>
      <c r="Y859" s="4"/>
      <c r="Z859" s="4"/>
      <c r="AA859" s="4"/>
      <c r="AB859" s="4"/>
      <c r="AC859" s="4"/>
      <c r="AD859" s="4"/>
      <c r="AE859" s="4"/>
      <c r="AF859" s="4"/>
      <c r="AG859" s="4"/>
    </row>
    <row r="860">
      <c r="A860" s="4"/>
      <c r="B860" s="4"/>
      <c r="C860" s="4"/>
      <c r="D860" s="114"/>
      <c r="E860" s="114"/>
      <c r="F860" s="114"/>
      <c r="G860" s="114"/>
      <c r="H860" s="114"/>
      <c r="I860" s="114"/>
      <c r="J860" s="114"/>
      <c r="K860" s="4"/>
      <c r="L860" s="4"/>
      <c r="M860" s="4"/>
      <c r="N860" s="4"/>
      <c r="O860" s="4"/>
      <c r="P860" s="4"/>
      <c r="Q860" s="4"/>
      <c r="R860" s="4"/>
      <c r="S860" s="4"/>
      <c r="T860" s="4"/>
      <c r="U860" s="4"/>
      <c r="V860" s="4"/>
      <c r="W860" s="4"/>
      <c r="X860" s="4"/>
      <c r="Y860" s="4"/>
      <c r="Z860" s="4"/>
      <c r="AA860" s="4"/>
      <c r="AB860" s="4"/>
      <c r="AC860" s="4"/>
      <c r="AD860" s="4"/>
      <c r="AE860" s="4"/>
      <c r="AF860" s="4"/>
      <c r="AG860" s="4"/>
    </row>
    <row r="861">
      <c r="A861" s="4"/>
      <c r="B861" s="4"/>
      <c r="C861" s="4"/>
      <c r="D861" s="114"/>
      <c r="E861" s="114"/>
      <c r="F861" s="114"/>
      <c r="G861" s="114"/>
      <c r="H861" s="114"/>
      <c r="I861" s="114"/>
      <c r="J861" s="114"/>
      <c r="K861" s="4"/>
      <c r="L861" s="4"/>
      <c r="M861" s="4"/>
      <c r="N861" s="4"/>
      <c r="O861" s="4"/>
      <c r="P861" s="4"/>
      <c r="Q861" s="4"/>
      <c r="R861" s="4"/>
      <c r="S861" s="4"/>
      <c r="T861" s="4"/>
      <c r="U861" s="4"/>
      <c r="V861" s="4"/>
      <c r="W861" s="4"/>
      <c r="X861" s="4"/>
      <c r="Y861" s="4"/>
      <c r="Z861" s="4"/>
      <c r="AA861" s="4"/>
      <c r="AB861" s="4"/>
      <c r="AC861" s="4"/>
      <c r="AD861" s="4"/>
      <c r="AE861" s="4"/>
      <c r="AF861" s="4"/>
      <c r="AG861" s="4"/>
    </row>
    <row r="862">
      <c r="A862" s="4"/>
      <c r="B862" s="4"/>
      <c r="C862" s="4"/>
      <c r="D862" s="114"/>
      <c r="E862" s="114"/>
      <c r="F862" s="114"/>
      <c r="G862" s="114"/>
      <c r="H862" s="114"/>
      <c r="I862" s="114"/>
      <c r="J862" s="114"/>
      <c r="K862" s="4"/>
      <c r="L862" s="4"/>
      <c r="M862" s="4"/>
      <c r="N862" s="4"/>
      <c r="O862" s="4"/>
      <c r="P862" s="4"/>
      <c r="Q862" s="4"/>
      <c r="R862" s="4"/>
      <c r="S862" s="4"/>
      <c r="T862" s="4"/>
      <c r="U862" s="4"/>
      <c r="V862" s="4"/>
      <c r="W862" s="4"/>
      <c r="X862" s="4"/>
      <c r="Y862" s="4"/>
      <c r="Z862" s="4"/>
      <c r="AA862" s="4"/>
      <c r="AB862" s="4"/>
      <c r="AC862" s="4"/>
      <c r="AD862" s="4"/>
      <c r="AE862" s="4"/>
      <c r="AF862" s="4"/>
      <c r="AG862" s="4"/>
    </row>
    <row r="863">
      <c r="A863" s="4"/>
      <c r="B863" s="4"/>
      <c r="C863" s="4"/>
      <c r="D863" s="114"/>
      <c r="E863" s="114"/>
      <c r="F863" s="114"/>
      <c r="G863" s="114"/>
      <c r="H863" s="114"/>
      <c r="I863" s="114"/>
      <c r="J863" s="114"/>
      <c r="K863" s="4"/>
      <c r="L863" s="4"/>
      <c r="M863" s="4"/>
      <c r="N863" s="4"/>
      <c r="O863" s="4"/>
      <c r="P863" s="4"/>
      <c r="Q863" s="4"/>
      <c r="R863" s="4"/>
      <c r="S863" s="4"/>
      <c r="T863" s="4"/>
      <c r="U863" s="4"/>
      <c r="V863" s="4"/>
      <c r="W863" s="4"/>
      <c r="X863" s="4"/>
      <c r="Y863" s="4"/>
      <c r="Z863" s="4"/>
      <c r="AA863" s="4"/>
      <c r="AB863" s="4"/>
      <c r="AC863" s="4"/>
      <c r="AD863" s="4"/>
      <c r="AE863" s="4"/>
      <c r="AF863" s="4"/>
      <c r="AG863" s="4"/>
    </row>
    <row r="864">
      <c r="A864" s="4"/>
      <c r="B864" s="4"/>
      <c r="C864" s="4"/>
      <c r="D864" s="114"/>
      <c r="E864" s="114"/>
      <c r="F864" s="114"/>
      <c r="G864" s="114"/>
      <c r="H864" s="114"/>
      <c r="I864" s="114"/>
      <c r="J864" s="114"/>
      <c r="K864" s="4"/>
      <c r="L864" s="4"/>
      <c r="M864" s="4"/>
      <c r="N864" s="4"/>
      <c r="O864" s="4"/>
      <c r="P864" s="4"/>
      <c r="Q864" s="4"/>
      <c r="R864" s="4"/>
      <c r="S864" s="4"/>
      <c r="T864" s="4"/>
      <c r="U864" s="4"/>
      <c r="V864" s="4"/>
      <c r="W864" s="4"/>
      <c r="X864" s="4"/>
      <c r="Y864" s="4"/>
      <c r="Z864" s="4"/>
      <c r="AA864" s="4"/>
      <c r="AB864" s="4"/>
      <c r="AC864" s="4"/>
      <c r="AD864" s="4"/>
      <c r="AE864" s="4"/>
      <c r="AF864" s="4"/>
      <c r="AG864" s="4"/>
    </row>
    <row r="865">
      <c r="A865" s="4"/>
      <c r="B865" s="4"/>
      <c r="C865" s="4"/>
      <c r="D865" s="114"/>
      <c r="E865" s="114"/>
      <c r="F865" s="114"/>
      <c r="G865" s="114"/>
      <c r="H865" s="114"/>
      <c r="I865" s="114"/>
      <c r="J865" s="114"/>
      <c r="K865" s="4"/>
      <c r="L865" s="4"/>
      <c r="M865" s="4"/>
      <c r="N865" s="4"/>
      <c r="O865" s="4"/>
      <c r="P865" s="4"/>
      <c r="Q865" s="4"/>
      <c r="R865" s="4"/>
      <c r="S865" s="4"/>
      <c r="T865" s="4"/>
      <c r="U865" s="4"/>
      <c r="V865" s="4"/>
      <c r="W865" s="4"/>
      <c r="X865" s="4"/>
      <c r="Y865" s="4"/>
      <c r="Z865" s="4"/>
      <c r="AA865" s="4"/>
      <c r="AB865" s="4"/>
      <c r="AC865" s="4"/>
      <c r="AD865" s="4"/>
      <c r="AE865" s="4"/>
      <c r="AF865" s="4"/>
      <c r="AG865" s="4"/>
    </row>
    <row r="866">
      <c r="A866" s="4"/>
      <c r="B866" s="4"/>
      <c r="C866" s="4"/>
      <c r="D866" s="114"/>
      <c r="E866" s="114"/>
      <c r="F866" s="114"/>
      <c r="G866" s="114"/>
      <c r="H866" s="114"/>
      <c r="I866" s="114"/>
      <c r="J866" s="114"/>
      <c r="K866" s="4"/>
      <c r="L866" s="4"/>
      <c r="M866" s="4"/>
      <c r="N866" s="4"/>
      <c r="O866" s="4"/>
      <c r="P866" s="4"/>
      <c r="Q866" s="4"/>
      <c r="R866" s="4"/>
      <c r="S866" s="4"/>
      <c r="T866" s="4"/>
      <c r="U866" s="4"/>
      <c r="V866" s="4"/>
      <c r="W866" s="4"/>
      <c r="X866" s="4"/>
      <c r="Y866" s="4"/>
      <c r="Z866" s="4"/>
      <c r="AA866" s="4"/>
      <c r="AB866" s="4"/>
      <c r="AC866" s="4"/>
      <c r="AD866" s="4"/>
      <c r="AE866" s="4"/>
      <c r="AF866" s="4"/>
      <c r="AG866" s="4"/>
    </row>
    <row r="867">
      <c r="A867" s="4"/>
      <c r="B867" s="4"/>
      <c r="C867" s="4"/>
      <c r="D867" s="114"/>
      <c r="E867" s="114"/>
      <c r="F867" s="114"/>
      <c r="G867" s="114"/>
      <c r="H867" s="114"/>
      <c r="I867" s="114"/>
      <c r="J867" s="114"/>
      <c r="K867" s="4"/>
      <c r="L867" s="4"/>
      <c r="M867" s="4"/>
      <c r="N867" s="4"/>
      <c r="O867" s="4"/>
      <c r="P867" s="4"/>
      <c r="Q867" s="4"/>
      <c r="R867" s="4"/>
      <c r="S867" s="4"/>
      <c r="T867" s="4"/>
      <c r="U867" s="4"/>
      <c r="V867" s="4"/>
      <c r="W867" s="4"/>
      <c r="X867" s="4"/>
      <c r="Y867" s="4"/>
      <c r="Z867" s="4"/>
      <c r="AA867" s="4"/>
      <c r="AB867" s="4"/>
      <c r="AC867" s="4"/>
      <c r="AD867" s="4"/>
      <c r="AE867" s="4"/>
      <c r="AF867" s="4"/>
      <c r="AG867" s="4"/>
    </row>
    <row r="868">
      <c r="A868" s="4"/>
      <c r="B868" s="4"/>
      <c r="C868" s="4"/>
      <c r="D868" s="114"/>
      <c r="E868" s="114"/>
      <c r="F868" s="114"/>
      <c r="G868" s="114"/>
      <c r="H868" s="114"/>
      <c r="I868" s="114"/>
      <c r="J868" s="114"/>
      <c r="K868" s="4"/>
      <c r="L868" s="4"/>
      <c r="M868" s="4"/>
      <c r="N868" s="4"/>
      <c r="O868" s="4"/>
      <c r="P868" s="4"/>
      <c r="Q868" s="4"/>
      <c r="R868" s="4"/>
      <c r="S868" s="4"/>
      <c r="T868" s="4"/>
      <c r="U868" s="4"/>
      <c r="V868" s="4"/>
      <c r="W868" s="4"/>
      <c r="X868" s="4"/>
      <c r="Y868" s="4"/>
      <c r="Z868" s="4"/>
      <c r="AA868" s="4"/>
      <c r="AB868" s="4"/>
      <c r="AC868" s="4"/>
      <c r="AD868" s="4"/>
      <c r="AE868" s="4"/>
      <c r="AF868" s="4"/>
      <c r="AG868" s="4"/>
    </row>
    <row r="869">
      <c r="A869" s="4"/>
      <c r="B869" s="4"/>
      <c r="C869" s="4"/>
      <c r="D869" s="114"/>
      <c r="E869" s="114"/>
      <c r="F869" s="114"/>
      <c r="G869" s="114"/>
      <c r="H869" s="114"/>
      <c r="I869" s="114"/>
      <c r="J869" s="114"/>
      <c r="K869" s="4"/>
      <c r="L869" s="4"/>
      <c r="M869" s="4"/>
      <c r="N869" s="4"/>
      <c r="O869" s="4"/>
      <c r="P869" s="4"/>
      <c r="Q869" s="4"/>
      <c r="R869" s="4"/>
      <c r="S869" s="4"/>
      <c r="T869" s="4"/>
      <c r="U869" s="4"/>
      <c r="V869" s="4"/>
      <c r="W869" s="4"/>
      <c r="X869" s="4"/>
      <c r="Y869" s="4"/>
      <c r="Z869" s="4"/>
      <c r="AA869" s="4"/>
      <c r="AB869" s="4"/>
      <c r="AC869" s="4"/>
      <c r="AD869" s="4"/>
      <c r="AE869" s="4"/>
      <c r="AF869" s="4"/>
      <c r="AG869" s="4"/>
    </row>
    <row r="870">
      <c r="A870" s="4"/>
      <c r="B870" s="4"/>
      <c r="C870" s="4"/>
      <c r="D870" s="114"/>
      <c r="E870" s="114"/>
      <c r="F870" s="114"/>
      <c r="G870" s="114"/>
      <c r="H870" s="114"/>
      <c r="I870" s="114"/>
      <c r="J870" s="114"/>
      <c r="K870" s="4"/>
      <c r="L870" s="4"/>
      <c r="M870" s="4"/>
      <c r="N870" s="4"/>
      <c r="O870" s="4"/>
      <c r="P870" s="4"/>
      <c r="Q870" s="4"/>
      <c r="R870" s="4"/>
      <c r="S870" s="4"/>
      <c r="T870" s="4"/>
      <c r="U870" s="4"/>
      <c r="V870" s="4"/>
      <c r="W870" s="4"/>
      <c r="X870" s="4"/>
      <c r="Y870" s="4"/>
      <c r="Z870" s="4"/>
      <c r="AA870" s="4"/>
      <c r="AB870" s="4"/>
      <c r="AC870" s="4"/>
      <c r="AD870" s="4"/>
      <c r="AE870" s="4"/>
      <c r="AF870" s="4"/>
      <c r="AG870" s="4"/>
    </row>
    <row r="871">
      <c r="A871" s="4"/>
      <c r="B871" s="4"/>
      <c r="C871" s="4"/>
      <c r="D871" s="114"/>
      <c r="E871" s="114"/>
      <c r="F871" s="114"/>
      <c r="G871" s="114"/>
      <c r="H871" s="114"/>
      <c r="I871" s="114"/>
      <c r="J871" s="114"/>
      <c r="K871" s="4"/>
      <c r="L871" s="4"/>
      <c r="M871" s="4"/>
      <c r="N871" s="4"/>
      <c r="O871" s="4"/>
      <c r="P871" s="4"/>
      <c r="Q871" s="4"/>
      <c r="R871" s="4"/>
      <c r="S871" s="4"/>
      <c r="T871" s="4"/>
      <c r="U871" s="4"/>
      <c r="V871" s="4"/>
      <c r="W871" s="4"/>
      <c r="X871" s="4"/>
      <c r="Y871" s="4"/>
      <c r="Z871" s="4"/>
      <c r="AA871" s="4"/>
      <c r="AB871" s="4"/>
      <c r="AC871" s="4"/>
      <c r="AD871" s="4"/>
      <c r="AE871" s="4"/>
      <c r="AF871" s="4"/>
      <c r="AG871" s="4"/>
    </row>
    <row r="872">
      <c r="A872" s="4"/>
      <c r="B872" s="4"/>
      <c r="C872" s="4"/>
      <c r="D872" s="114"/>
      <c r="E872" s="114"/>
      <c r="F872" s="114"/>
      <c r="G872" s="114"/>
      <c r="H872" s="114"/>
      <c r="I872" s="114"/>
      <c r="J872" s="114"/>
      <c r="K872" s="4"/>
      <c r="L872" s="4"/>
      <c r="M872" s="4"/>
      <c r="N872" s="4"/>
      <c r="O872" s="4"/>
      <c r="P872" s="4"/>
      <c r="Q872" s="4"/>
      <c r="R872" s="4"/>
      <c r="S872" s="4"/>
      <c r="T872" s="4"/>
      <c r="U872" s="4"/>
      <c r="V872" s="4"/>
      <c r="W872" s="4"/>
      <c r="X872" s="4"/>
      <c r="Y872" s="4"/>
      <c r="Z872" s="4"/>
      <c r="AA872" s="4"/>
      <c r="AB872" s="4"/>
      <c r="AC872" s="4"/>
      <c r="AD872" s="4"/>
      <c r="AE872" s="4"/>
      <c r="AF872" s="4"/>
      <c r="AG872" s="4"/>
    </row>
    <row r="873">
      <c r="A873" s="4"/>
      <c r="B873" s="4"/>
      <c r="C873" s="4"/>
      <c r="D873" s="114"/>
      <c r="E873" s="114"/>
      <c r="F873" s="114"/>
      <c r="G873" s="114"/>
      <c r="H873" s="114"/>
      <c r="I873" s="114"/>
      <c r="J873" s="114"/>
      <c r="K873" s="4"/>
      <c r="L873" s="4"/>
      <c r="M873" s="4"/>
      <c r="N873" s="4"/>
      <c r="O873" s="4"/>
      <c r="P873" s="4"/>
      <c r="Q873" s="4"/>
      <c r="R873" s="4"/>
      <c r="S873" s="4"/>
      <c r="T873" s="4"/>
      <c r="U873" s="4"/>
      <c r="V873" s="4"/>
      <c r="W873" s="4"/>
      <c r="X873" s="4"/>
      <c r="Y873" s="4"/>
      <c r="Z873" s="4"/>
      <c r="AA873" s="4"/>
      <c r="AB873" s="4"/>
      <c r="AC873" s="4"/>
      <c r="AD873" s="4"/>
      <c r="AE873" s="4"/>
      <c r="AF873" s="4"/>
      <c r="AG873" s="4"/>
    </row>
    <row r="874">
      <c r="A874" s="4"/>
      <c r="B874" s="4"/>
      <c r="C874" s="4"/>
      <c r="D874" s="114"/>
      <c r="E874" s="114"/>
      <c r="F874" s="114"/>
      <c r="G874" s="114"/>
      <c r="H874" s="114"/>
      <c r="I874" s="114"/>
      <c r="J874" s="114"/>
      <c r="K874" s="4"/>
      <c r="L874" s="4"/>
      <c r="M874" s="4"/>
      <c r="N874" s="4"/>
      <c r="O874" s="4"/>
      <c r="P874" s="4"/>
      <c r="Q874" s="4"/>
      <c r="R874" s="4"/>
      <c r="S874" s="4"/>
      <c r="T874" s="4"/>
      <c r="U874" s="4"/>
      <c r="V874" s="4"/>
      <c r="W874" s="4"/>
      <c r="X874" s="4"/>
      <c r="Y874" s="4"/>
      <c r="Z874" s="4"/>
      <c r="AA874" s="4"/>
      <c r="AB874" s="4"/>
      <c r="AC874" s="4"/>
      <c r="AD874" s="4"/>
      <c r="AE874" s="4"/>
      <c r="AF874" s="4"/>
      <c r="AG874" s="4"/>
    </row>
    <row r="875">
      <c r="A875" s="4"/>
      <c r="B875" s="4"/>
      <c r="C875" s="4"/>
      <c r="D875" s="114"/>
      <c r="E875" s="114"/>
      <c r="F875" s="114"/>
      <c r="G875" s="114"/>
      <c r="H875" s="114"/>
      <c r="I875" s="114"/>
      <c r="J875" s="114"/>
      <c r="K875" s="4"/>
      <c r="L875" s="4"/>
      <c r="M875" s="4"/>
      <c r="N875" s="4"/>
      <c r="O875" s="4"/>
      <c r="P875" s="4"/>
      <c r="Q875" s="4"/>
      <c r="R875" s="4"/>
      <c r="S875" s="4"/>
      <c r="T875" s="4"/>
      <c r="U875" s="4"/>
      <c r="V875" s="4"/>
      <c r="W875" s="4"/>
      <c r="X875" s="4"/>
      <c r="Y875" s="4"/>
      <c r="Z875" s="4"/>
      <c r="AA875" s="4"/>
      <c r="AB875" s="4"/>
      <c r="AC875" s="4"/>
      <c r="AD875" s="4"/>
      <c r="AE875" s="4"/>
      <c r="AF875" s="4"/>
      <c r="AG875" s="4"/>
    </row>
    <row r="876">
      <c r="A876" s="4"/>
      <c r="B876" s="4"/>
      <c r="C876" s="4"/>
      <c r="D876" s="114"/>
      <c r="E876" s="114"/>
      <c r="F876" s="114"/>
      <c r="G876" s="114"/>
      <c r="H876" s="114"/>
      <c r="I876" s="114"/>
      <c r="J876" s="114"/>
      <c r="K876" s="4"/>
      <c r="L876" s="4"/>
      <c r="M876" s="4"/>
      <c r="N876" s="4"/>
      <c r="O876" s="4"/>
      <c r="P876" s="4"/>
      <c r="Q876" s="4"/>
      <c r="R876" s="4"/>
      <c r="S876" s="4"/>
      <c r="T876" s="4"/>
      <c r="U876" s="4"/>
      <c r="V876" s="4"/>
      <c r="W876" s="4"/>
      <c r="X876" s="4"/>
      <c r="Y876" s="4"/>
      <c r="Z876" s="4"/>
      <c r="AA876" s="4"/>
      <c r="AB876" s="4"/>
      <c r="AC876" s="4"/>
      <c r="AD876" s="4"/>
      <c r="AE876" s="4"/>
      <c r="AF876" s="4"/>
      <c r="AG876" s="4"/>
    </row>
    <row r="877">
      <c r="A877" s="4"/>
      <c r="B877" s="4"/>
      <c r="C877" s="4"/>
      <c r="D877" s="114"/>
      <c r="E877" s="114"/>
      <c r="F877" s="114"/>
      <c r="G877" s="114"/>
      <c r="H877" s="114"/>
      <c r="I877" s="114"/>
      <c r="J877" s="114"/>
      <c r="K877" s="4"/>
      <c r="L877" s="4"/>
      <c r="M877" s="4"/>
      <c r="N877" s="4"/>
      <c r="O877" s="4"/>
      <c r="P877" s="4"/>
      <c r="Q877" s="4"/>
      <c r="R877" s="4"/>
      <c r="S877" s="4"/>
      <c r="T877" s="4"/>
      <c r="U877" s="4"/>
      <c r="V877" s="4"/>
      <c r="W877" s="4"/>
      <c r="X877" s="4"/>
      <c r="Y877" s="4"/>
      <c r="Z877" s="4"/>
      <c r="AA877" s="4"/>
      <c r="AB877" s="4"/>
      <c r="AC877" s="4"/>
      <c r="AD877" s="4"/>
      <c r="AE877" s="4"/>
      <c r="AF877" s="4"/>
      <c r="AG877" s="4"/>
    </row>
    <row r="878">
      <c r="A878" s="4"/>
      <c r="B878" s="4"/>
      <c r="C878" s="4"/>
      <c r="D878" s="114"/>
      <c r="E878" s="114"/>
      <c r="F878" s="114"/>
      <c r="G878" s="114"/>
      <c r="H878" s="114"/>
      <c r="I878" s="114"/>
      <c r="J878" s="114"/>
      <c r="K878" s="4"/>
      <c r="L878" s="4"/>
      <c r="M878" s="4"/>
      <c r="N878" s="4"/>
      <c r="O878" s="4"/>
      <c r="P878" s="4"/>
      <c r="Q878" s="4"/>
      <c r="R878" s="4"/>
      <c r="S878" s="4"/>
      <c r="T878" s="4"/>
      <c r="U878" s="4"/>
      <c r="V878" s="4"/>
      <c r="W878" s="4"/>
      <c r="X878" s="4"/>
      <c r="Y878" s="4"/>
      <c r="Z878" s="4"/>
      <c r="AA878" s="4"/>
      <c r="AB878" s="4"/>
      <c r="AC878" s="4"/>
      <c r="AD878" s="4"/>
      <c r="AE878" s="4"/>
      <c r="AF878" s="4"/>
      <c r="AG878" s="4"/>
    </row>
    <row r="879">
      <c r="A879" s="4"/>
      <c r="B879" s="4"/>
      <c r="C879" s="4"/>
      <c r="D879" s="114"/>
      <c r="E879" s="114"/>
      <c r="F879" s="114"/>
      <c r="G879" s="114"/>
      <c r="H879" s="114"/>
      <c r="I879" s="114"/>
      <c r="J879" s="114"/>
      <c r="K879" s="4"/>
      <c r="L879" s="4"/>
      <c r="M879" s="4"/>
      <c r="N879" s="4"/>
      <c r="O879" s="4"/>
      <c r="P879" s="4"/>
      <c r="Q879" s="4"/>
      <c r="R879" s="4"/>
      <c r="S879" s="4"/>
      <c r="T879" s="4"/>
      <c r="U879" s="4"/>
      <c r="V879" s="4"/>
      <c r="W879" s="4"/>
      <c r="X879" s="4"/>
      <c r="Y879" s="4"/>
      <c r="Z879" s="4"/>
      <c r="AA879" s="4"/>
      <c r="AB879" s="4"/>
      <c r="AC879" s="4"/>
      <c r="AD879" s="4"/>
      <c r="AE879" s="4"/>
      <c r="AF879" s="4"/>
      <c r="AG879" s="4"/>
    </row>
    <row r="880">
      <c r="A880" s="4"/>
      <c r="B880" s="4"/>
      <c r="C880" s="4"/>
      <c r="D880" s="114"/>
      <c r="E880" s="114"/>
      <c r="F880" s="114"/>
      <c r="G880" s="114"/>
      <c r="H880" s="114"/>
      <c r="I880" s="114"/>
      <c r="J880" s="114"/>
      <c r="K880" s="4"/>
      <c r="L880" s="4"/>
      <c r="M880" s="4"/>
      <c r="N880" s="4"/>
      <c r="O880" s="4"/>
      <c r="P880" s="4"/>
      <c r="Q880" s="4"/>
      <c r="R880" s="4"/>
      <c r="S880" s="4"/>
      <c r="T880" s="4"/>
      <c r="U880" s="4"/>
      <c r="V880" s="4"/>
      <c r="W880" s="4"/>
      <c r="X880" s="4"/>
      <c r="Y880" s="4"/>
      <c r="Z880" s="4"/>
      <c r="AA880" s="4"/>
      <c r="AB880" s="4"/>
      <c r="AC880" s="4"/>
      <c r="AD880" s="4"/>
      <c r="AE880" s="4"/>
      <c r="AF880" s="4"/>
      <c r="AG880" s="4"/>
    </row>
    <row r="881">
      <c r="A881" s="4"/>
      <c r="B881" s="4"/>
      <c r="C881" s="4"/>
      <c r="D881" s="114"/>
      <c r="E881" s="114"/>
      <c r="F881" s="114"/>
      <c r="G881" s="114"/>
      <c r="H881" s="114"/>
      <c r="I881" s="114"/>
      <c r="J881" s="114"/>
      <c r="K881" s="4"/>
      <c r="L881" s="4"/>
      <c r="M881" s="4"/>
      <c r="N881" s="4"/>
      <c r="O881" s="4"/>
      <c r="P881" s="4"/>
      <c r="Q881" s="4"/>
      <c r="R881" s="4"/>
      <c r="S881" s="4"/>
      <c r="T881" s="4"/>
      <c r="U881" s="4"/>
      <c r="V881" s="4"/>
      <c r="W881" s="4"/>
      <c r="X881" s="4"/>
      <c r="Y881" s="4"/>
      <c r="Z881" s="4"/>
      <c r="AA881" s="4"/>
      <c r="AB881" s="4"/>
      <c r="AC881" s="4"/>
      <c r="AD881" s="4"/>
      <c r="AE881" s="4"/>
      <c r="AF881" s="4"/>
      <c r="AG881" s="4"/>
    </row>
    <row r="882">
      <c r="A882" s="4"/>
      <c r="B882" s="4"/>
      <c r="C882" s="4"/>
      <c r="D882" s="114"/>
      <c r="E882" s="114"/>
      <c r="F882" s="114"/>
      <c r="G882" s="114"/>
      <c r="H882" s="114"/>
      <c r="I882" s="114"/>
      <c r="J882" s="114"/>
      <c r="K882" s="4"/>
      <c r="L882" s="4"/>
      <c r="M882" s="4"/>
      <c r="N882" s="4"/>
      <c r="O882" s="4"/>
      <c r="P882" s="4"/>
      <c r="Q882" s="4"/>
      <c r="R882" s="4"/>
      <c r="S882" s="4"/>
      <c r="T882" s="4"/>
      <c r="U882" s="4"/>
      <c r="V882" s="4"/>
      <c r="W882" s="4"/>
      <c r="X882" s="4"/>
      <c r="Y882" s="4"/>
      <c r="Z882" s="4"/>
      <c r="AA882" s="4"/>
      <c r="AB882" s="4"/>
      <c r="AC882" s="4"/>
      <c r="AD882" s="4"/>
      <c r="AE882" s="4"/>
      <c r="AF882" s="4"/>
      <c r="AG882" s="4"/>
    </row>
    <row r="883">
      <c r="A883" s="4"/>
      <c r="B883" s="4"/>
      <c r="C883" s="4"/>
      <c r="D883" s="114"/>
      <c r="E883" s="114"/>
      <c r="F883" s="114"/>
      <c r="G883" s="114"/>
      <c r="H883" s="114"/>
      <c r="I883" s="114"/>
      <c r="J883" s="114"/>
      <c r="K883" s="4"/>
      <c r="L883" s="4"/>
      <c r="M883" s="4"/>
      <c r="N883" s="4"/>
      <c r="O883" s="4"/>
      <c r="P883" s="4"/>
      <c r="Q883" s="4"/>
      <c r="R883" s="4"/>
      <c r="S883" s="4"/>
      <c r="T883" s="4"/>
      <c r="U883" s="4"/>
      <c r="V883" s="4"/>
      <c r="W883" s="4"/>
      <c r="X883" s="4"/>
      <c r="Y883" s="4"/>
      <c r="Z883" s="4"/>
      <c r="AA883" s="4"/>
      <c r="AB883" s="4"/>
      <c r="AC883" s="4"/>
      <c r="AD883" s="4"/>
      <c r="AE883" s="4"/>
      <c r="AF883" s="4"/>
      <c r="AG883" s="4"/>
    </row>
    <row r="884">
      <c r="A884" s="4"/>
      <c r="B884" s="4"/>
      <c r="C884" s="4"/>
      <c r="D884" s="114"/>
      <c r="E884" s="114"/>
      <c r="F884" s="114"/>
      <c r="G884" s="114"/>
      <c r="H884" s="114"/>
      <c r="I884" s="114"/>
      <c r="J884" s="114"/>
      <c r="K884" s="4"/>
      <c r="L884" s="4"/>
      <c r="M884" s="4"/>
      <c r="N884" s="4"/>
      <c r="O884" s="4"/>
      <c r="P884" s="4"/>
      <c r="Q884" s="4"/>
      <c r="R884" s="4"/>
      <c r="S884" s="4"/>
      <c r="T884" s="4"/>
      <c r="U884" s="4"/>
      <c r="V884" s="4"/>
      <c r="W884" s="4"/>
      <c r="X884" s="4"/>
      <c r="Y884" s="4"/>
      <c r="Z884" s="4"/>
      <c r="AA884" s="4"/>
      <c r="AB884" s="4"/>
      <c r="AC884" s="4"/>
      <c r="AD884" s="4"/>
      <c r="AE884" s="4"/>
      <c r="AF884" s="4"/>
      <c r="AG884" s="4"/>
    </row>
    <row r="885">
      <c r="A885" s="4"/>
      <c r="B885" s="4"/>
      <c r="C885" s="4"/>
      <c r="D885" s="114"/>
      <c r="E885" s="114"/>
      <c r="F885" s="114"/>
      <c r="G885" s="114"/>
      <c r="H885" s="114"/>
      <c r="I885" s="114"/>
      <c r="J885" s="114"/>
      <c r="K885" s="4"/>
      <c r="L885" s="4"/>
      <c r="M885" s="4"/>
      <c r="N885" s="4"/>
      <c r="O885" s="4"/>
      <c r="P885" s="4"/>
      <c r="Q885" s="4"/>
      <c r="R885" s="4"/>
      <c r="S885" s="4"/>
      <c r="T885" s="4"/>
      <c r="U885" s="4"/>
      <c r="V885" s="4"/>
      <c r="W885" s="4"/>
      <c r="X885" s="4"/>
      <c r="Y885" s="4"/>
      <c r="Z885" s="4"/>
      <c r="AA885" s="4"/>
      <c r="AB885" s="4"/>
      <c r="AC885" s="4"/>
      <c r="AD885" s="4"/>
      <c r="AE885" s="4"/>
      <c r="AF885" s="4"/>
      <c r="AG885" s="4"/>
    </row>
    <row r="886">
      <c r="A886" s="4"/>
      <c r="B886" s="4"/>
      <c r="C886" s="4"/>
      <c r="D886" s="114"/>
      <c r="E886" s="114"/>
      <c r="F886" s="114"/>
      <c r="G886" s="114"/>
      <c r="H886" s="114"/>
      <c r="I886" s="114"/>
      <c r="J886" s="114"/>
      <c r="K886" s="4"/>
      <c r="L886" s="4"/>
      <c r="M886" s="4"/>
      <c r="N886" s="4"/>
      <c r="O886" s="4"/>
      <c r="P886" s="4"/>
      <c r="Q886" s="4"/>
      <c r="R886" s="4"/>
      <c r="S886" s="4"/>
      <c r="T886" s="4"/>
      <c r="U886" s="4"/>
      <c r="V886" s="4"/>
      <c r="W886" s="4"/>
      <c r="X886" s="4"/>
      <c r="Y886" s="4"/>
      <c r="Z886" s="4"/>
      <c r="AA886" s="4"/>
      <c r="AB886" s="4"/>
      <c r="AC886" s="4"/>
      <c r="AD886" s="4"/>
      <c r="AE886" s="4"/>
      <c r="AF886" s="4"/>
      <c r="AG886" s="4"/>
    </row>
    <row r="887">
      <c r="A887" s="4"/>
      <c r="B887" s="4"/>
      <c r="C887" s="4"/>
      <c r="D887" s="114"/>
      <c r="E887" s="114"/>
      <c r="F887" s="114"/>
      <c r="G887" s="114"/>
      <c r="H887" s="114"/>
      <c r="I887" s="114"/>
      <c r="J887" s="114"/>
      <c r="K887" s="4"/>
      <c r="L887" s="4"/>
      <c r="M887" s="4"/>
      <c r="N887" s="4"/>
      <c r="O887" s="4"/>
      <c r="P887" s="4"/>
      <c r="Q887" s="4"/>
      <c r="R887" s="4"/>
      <c r="S887" s="4"/>
      <c r="T887" s="4"/>
      <c r="U887" s="4"/>
      <c r="V887" s="4"/>
      <c r="W887" s="4"/>
      <c r="X887" s="4"/>
      <c r="Y887" s="4"/>
      <c r="Z887" s="4"/>
      <c r="AA887" s="4"/>
      <c r="AB887" s="4"/>
      <c r="AC887" s="4"/>
      <c r="AD887" s="4"/>
      <c r="AE887" s="4"/>
      <c r="AF887" s="4"/>
      <c r="AG887" s="4"/>
    </row>
    <row r="888">
      <c r="A888" s="4"/>
      <c r="B888" s="4"/>
      <c r="C888" s="4"/>
      <c r="D888" s="114"/>
      <c r="E888" s="114"/>
      <c r="F888" s="114"/>
      <c r="G888" s="114"/>
      <c r="H888" s="114"/>
      <c r="I888" s="114"/>
      <c r="J888" s="114"/>
      <c r="K888" s="4"/>
      <c r="L888" s="4"/>
      <c r="M888" s="4"/>
      <c r="N888" s="4"/>
      <c r="O888" s="4"/>
      <c r="P888" s="4"/>
      <c r="Q888" s="4"/>
      <c r="R888" s="4"/>
      <c r="S888" s="4"/>
      <c r="T888" s="4"/>
      <c r="U888" s="4"/>
      <c r="V888" s="4"/>
      <c r="W888" s="4"/>
      <c r="X888" s="4"/>
      <c r="Y888" s="4"/>
      <c r="Z888" s="4"/>
      <c r="AA888" s="4"/>
      <c r="AB888" s="4"/>
      <c r="AC888" s="4"/>
      <c r="AD888" s="4"/>
      <c r="AE888" s="4"/>
      <c r="AF888" s="4"/>
      <c r="AG888" s="4"/>
    </row>
    <row r="889">
      <c r="A889" s="4"/>
      <c r="B889" s="4"/>
      <c r="C889" s="4"/>
      <c r="D889" s="114"/>
      <c r="E889" s="114"/>
      <c r="F889" s="114"/>
      <c r="G889" s="114"/>
      <c r="H889" s="114"/>
      <c r="I889" s="114"/>
      <c r="J889" s="114"/>
      <c r="K889" s="4"/>
      <c r="L889" s="4"/>
      <c r="M889" s="4"/>
      <c r="N889" s="4"/>
      <c r="O889" s="4"/>
      <c r="P889" s="4"/>
      <c r="Q889" s="4"/>
      <c r="R889" s="4"/>
      <c r="S889" s="4"/>
      <c r="T889" s="4"/>
      <c r="U889" s="4"/>
      <c r="V889" s="4"/>
      <c r="W889" s="4"/>
      <c r="X889" s="4"/>
      <c r="Y889" s="4"/>
      <c r="Z889" s="4"/>
      <c r="AA889" s="4"/>
      <c r="AB889" s="4"/>
      <c r="AC889" s="4"/>
      <c r="AD889" s="4"/>
      <c r="AE889" s="4"/>
      <c r="AF889" s="4"/>
      <c r="AG889" s="4"/>
    </row>
    <row r="890">
      <c r="A890" s="4"/>
      <c r="B890" s="4"/>
      <c r="C890" s="4"/>
      <c r="D890" s="114"/>
      <c r="E890" s="114"/>
      <c r="F890" s="114"/>
      <c r="G890" s="114"/>
      <c r="H890" s="114"/>
      <c r="I890" s="114"/>
      <c r="J890" s="114"/>
      <c r="K890" s="4"/>
      <c r="L890" s="4"/>
      <c r="M890" s="4"/>
      <c r="N890" s="4"/>
      <c r="O890" s="4"/>
      <c r="P890" s="4"/>
      <c r="Q890" s="4"/>
      <c r="R890" s="4"/>
      <c r="S890" s="4"/>
      <c r="T890" s="4"/>
      <c r="U890" s="4"/>
      <c r="V890" s="4"/>
      <c r="W890" s="4"/>
      <c r="X890" s="4"/>
      <c r="Y890" s="4"/>
      <c r="Z890" s="4"/>
      <c r="AA890" s="4"/>
      <c r="AB890" s="4"/>
      <c r="AC890" s="4"/>
      <c r="AD890" s="4"/>
      <c r="AE890" s="4"/>
      <c r="AF890" s="4"/>
      <c r="AG890" s="4"/>
    </row>
    <row r="891">
      <c r="A891" s="4"/>
      <c r="B891" s="4"/>
      <c r="C891" s="4"/>
      <c r="D891" s="114"/>
      <c r="E891" s="114"/>
      <c r="F891" s="114"/>
      <c r="G891" s="114"/>
      <c r="H891" s="114"/>
      <c r="I891" s="114"/>
      <c r="J891" s="114"/>
      <c r="K891" s="4"/>
      <c r="L891" s="4"/>
      <c r="M891" s="4"/>
      <c r="N891" s="4"/>
      <c r="O891" s="4"/>
      <c r="P891" s="4"/>
      <c r="Q891" s="4"/>
      <c r="R891" s="4"/>
      <c r="S891" s="4"/>
      <c r="T891" s="4"/>
      <c r="U891" s="4"/>
      <c r="V891" s="4"/>
      <c r="W891" s="4"/>
      <c r="X891" s="4"/>
      <c r="Y891" s="4"/>
      <c r="Z891" s="4"/>
      <c r="AA891" s="4"/>
      <c r="AB891" s="4"/>
      <c r="AC891" s="4"/>
      <c r="AD891" s="4"/>
      <c r="AE891" s="4"/>
      <c r="AF891" s="4"/>
      <c r="AG891" s="4"/>
    </row>
    <row r="892">
      <c r="A892" s="4"/>
      <c r="B892" s="4"/>
      <c r="C892" s="4"/>
      <c r="D892" s="114"/>
      <c r="E892" s="114"/>
      <c r="F892" s="114"/>
      <c r="G892" s="114"/>
      <c r="H892" s="114"/>
      <c r="I892" s="114"/>
      <c r="J892" s="114"/>
      <c r="K892" s="4"/>
      <c r="L892" s="4"/>
      <c r="M892" s="4"/>
      <c r="N892" s="4"/>
      <c r="O892" s="4"/>
      <c r="P892" s="4"/>
      <c r="Q892" s="4"/>
      <c r="R892" s="4"/>
      <c r="S892" s="4"/>
      <c r="T892" s="4"/>
      <c r="U892" s="4"/>
      <c r="V892" s="4"/>
      <c r="W892" s="4"/>
      <c r="X892" s="4"/>
      <c r="Y892" s="4"/>
      <c r="Z892" s="4"/>
      <c r="AA892" s="4"/>
      <c r="AB892" s="4"/>
      <c r="AC892" s="4"/>
      <c r="AD892" s="4"/>
      <c r="AE892" s="4"/>
      <c r="AF892" s="4"/>
      <c r="AG892" s="4"/>
    </row>
    <row r="893">
      <c r="A893" s="4"/>
      <c r="B893" s="4"/>
      <c r="C893" s="4"/>
      <c r="D893" s="114"/>
      <c r="E893" s="114"/>
      <c r="F893" s="114"/>
      <c r="G893" s="114"/>
      <c r="H893" s="114"/>
      <c r="I893" s="114"/>
      <c r="J893" s="114"/>
      <c r="K893" s="4"/>
      <c r="L893" s="4"/>
      <c r="M893" s="4"/>
      <c r="N893" s="4"/>
      <c r="O893" s="4"/>
      <c r="P893" s="4"/>
      <c r="Q893" s="4"/>
      <c r="R893" s="4"/>
      <c r="S893" s="4"/>
      <c r="T893" s="4"/>
      <c r="U893" s="4"/>
      <c r="V893" s="4"/>
      <c r="W893" s="4"/>
      <c r="X893" s="4"/>
      <c r="Y893" s="4"/>
      <c r="Z893" s="4"/>
      <c r="AA893" s="4"/>
      <c r="AB893" s="4"/>
      <c r="AC893" s="4"/>
      <c r="AD893" s="4"/>
      <c r="AE893" s="4"/>
      <c r="AF893" s="4"/>
      <c r="AG893" s="4"/>
    </row>
    <row r="894">
      <c r="A894" s="4"/>
      <c r="B894" s="4"/>
      <c r="C894" s="4"/>
      <c r="D894" s="114"/>
      <c r="E894" s="114"/>
      <c r="F894" s="114"/>
      <c r="G894" s="114"/>
      <c r="H894" s="114"/>
      <c r="I894" s="114"/>
      <c r="J894" s="114"/>
      <c r="K894" s="4"/>
      <c r="L894" s="4"/>
      <c r="M894" s="4"/>
      <c r="N894" s="4"/>
      <c r="O894" s="4"/>
      <c r="P894" s="4"/>
      <c r="Q894" s="4"/>
      <c r="R894" s="4"/>
      <c r="S894" s="4"/>
      <c r="T894" s="4"/>
      <c r="U894" s="4"/>
      <c r="V894" s="4"/>
      <c r="W894" s="4"/>
      <c r="X894" s="4"/>
      <c r="Y894" s="4"/>
      <c r="Z894" s="4"/>
      <c r="AA894" s="4"/>
      <c r="AB894" s="4"/>
      <c r="AC894" s="4"/>
      <c r="AD894" s="4"/>
      <c r="AE894" s="4"/>
      <c r="AF894" s="4"/>
      <c r="AG894" s="4"/>
    </row>
    <row r="895">
      <c r="A895" s="4"/>
      <c r="B895" s="4"/>
      <c r="C895" s="4"/>
      <c r="D895" s="114"/>
      <c r="E895" s="114"/>
      <c r="F895" s="114"/>
      <c r="G895" s="114"/>
      <c r="H895" s="114"/>
      <c r="I895" s="114"/>
      <c r="J895" s="114"/>
      <c r="K895" s="4"/>
      <c r="L895" s="4"/>
      <c r="M895" s="4"/>
      <c r="N895" s="4"/>
      <c r="O895" s="4"/>
      <c r="P895" s="4"/>
      <c r="Q895" s="4"/>
      <c r="R895" s="4"/>
      <c r="S895" s="4"/>
      <c r="T895" s="4"/>
      <c r="U895" s="4"/>
      <c r="V895" s="4"/>
      <c r="W895" s="4"/>
      <c r="X895" s="4"/>
      <c r="Y895" s="4"/>
      <c r="Z895" s="4"/>
      <c r="AA895" s="4"/>
      <c r="AB895" s="4"/>
      <c r="AC895" s="4"/>
      <c r="AD895" s="4"/>
      <c r="AE895" s="4"/>
      <c r="AF895" s="4"/>
      <c r="AG895" s="4"/>
    </row>
    <row r="896">
      <c r="A896" s="4"/>
      <c r="B896" s="4"/>
      <c r="C896" s="4"/>
      <c r="D896" s="114"/>
      <c r="E896" s="114"/>
      <c r="F896" s="114"/>
      <c r="G896" s="114"/>
      <c r="H896" s="114"/>
      <c r="I896" s="114"/>
      <c r="J896" s="114"/>
      <c r="K896" s="4"/>
      <c r="L896" s="4"/>
      <c r="M896" s="4"/>
      <c r="N896" s="4"/>
      <c r="O896" s="4"/>
      <c r="P896" s="4"/>
      <c r="Q896" s="4"/>
      <c r="R896" s="4"/>
      <c r="S896" s="4"/>
      <c r="T896" s="4"/>
      <c r="U896" s="4"/>
      <c r="V896" s="4"/>
      <c r="W896" s="4"/>
      <c r="X896" s="4"/>
      <c r="Y896" s="4"/>
      <c r="Z896" s="4"/>
      <c r="AA896" s="4"/>
      <c r="AB896" s="4"/>
      <c r="AC896" s="4"/>
      <c r="AD896" s="4"/>
      <c r="AE896" s="4"/>
      <c r="AF896" s="4"/>
      <c r="AG896" s="4"/>
    </row>
    <row r="897">
      <c r="A897" s="4"/>
      <c r="B897" s="4"/>
      <c r="C897" s="4"/>
      <c r="D897" s="114"/>
      <c r="E897" s="114"/>
      <c r="F897" s="114"/>
      <c r="G897" s="114"/>
      <c r="H897" s="114"/>
      <c r="I897" s="114"/>
      <c r="J897" s="114"/>
      <c r="K897" s="4"/>
      <c r="L897" s="4"/>
      <c r="M897" s="4"/>
      <c r="N897" s="4"/>
      <c r="O897" s="4"/>
      <c r="P897" s="4"/>
      <c r="Q897" s="4"/>
      <c r="R897" s="4"/>
      <c r="S897" s="4"/>
      <c r="T897" s="4"/>
      <c r="U897" s="4"/>
      <c r="V897" s="4"/>
      <c r="W897" s="4"/>
      <c r="X897" s="4"/>
      <c r="Y897" s="4"/>
      <c r="Z897" s="4"/>
      <c r="AA897" s="4"/>
      <c r="AB897" s="4"/>
      <c r="AC897" s="4"/>
      <c r="AD897" s="4"/>
      <c r="AE897" s="4"/>
      <c r="AF897" s="4"/>
      <c r="AG897" s="4"/>
    </row>
    <row r="898">
      <c r="A898" s="4"/>
      <c r="B898" s="4"/>
      <c r="C898" s="4"/>
      <c r="D898" s="114"/>
      <c r="E898" s="114"/>
      <c r="F898" s="114"/>
      <c r="G898" s="114"/>
      <c r="H898" s="114"/>
      <c r="I898" s="114"/>
      <c r="J898" s="114"/>
      <c r="K898" s="4"/>
      <c r="L898" s="4"/>
      <c r="M898" s="4"/>
      <c r="N898" s="4"/>
      <c r="O898" s="4"/>
      <c r="P898" s="4"/>
      <c r="Q898" s="4"/>
      <c r="R898" s="4"/>
      <c r="S898" s="4"/>
      <c r="T898" s="4"/>
      <c r="U898" s="4"/>
      <c r="V898" s="4"/>
      <c r="W898" s="4"/>
      <c r="X898" s="4"/>
      <c r="Y898" s="4"/>
      <c r="Z898" s="4"/>
      <c r="AA898" s="4"/>
      <c r="AB898" s="4"/>
      <c r="AC898" s="4"/>
      <c r="AD898" s="4"/>
      <c r="AE898" s="4"/>
      <c r="AF898" s="4"/>
      <c r="AG898" s="4"/>
    </row>
    <row r="899">
      <c r="A899" s="4"/>
      <c r="B899" s="4"/>
      <c r="C899" s="4"/>
      <c r="D899" s="114"/>
      <c r="E899" s="114"/>
      <c r="F899" s="114"/>
      <c r="G899" s="114"/>
      <c r="H899" s="114"/>
      <c r="I899" s="114"/>
      <c r="J899" s="114"/>
      <c r="K899" s="4"/>
      <c r="L899" s="4"/>
      <c r="M899" s="4"/>
      <c r="N899" s="4"/>
      <c r="O899" s="4"/>
      <c r="P899" s="4"/>
      <c r="Q899" s="4"/>
      <c r="R899" s="4"/>
      <c r="S899" s="4"/>
      <c r="T899" s="4"/>
      <c r="U899" s="4"/>
      <c r="V899" s="4"/>
      <c r="W899" s="4"/>
      <c r="X899" s="4"/>
      <c r="Y899" s="4"/>
      <c r="Z899" s="4"/>
      <c r="AA899" s="4"/>
      <c r="AB899" s="4"/>
      <c r="AC899" s="4"/>
      <c r="AD899" s="4"/>
      <c r="AE899" s="4"/>
      <c r="AF899" s="4"/>
      <c r="AG899" s="4"/>
    </row>
    <row r="900">
      <c r="A900" s="4"/>
      <c r="B900" s="4"/>
      <c r="C900" s="4"/>
      <c r="D900" s="114"/>
      <c r="E900" s="114"/>
      <c r="F900" s="114"/>
      <c r="G900" s="114"/>
      <c r="H900" s="114"/>
      <c r="I900" s="114"/>
      <c r="J900" s="114"/>
      <c r="K900" s="4"/>
      <c r="L900" s="4"/>
      <c r="M900" s="4"/>
      <c r="N900" s="4"/>
      <c r="O900" s="4"/>
      <c r="P900" s="4"/>
      <c r="Q900" s="4"/>
      <c r="R900" s="4"/>
      <c r="S900" s="4"/>
      <c r="T900" s="4"/>
      <c r="U900" s="4"/>
      <c r="V900" s="4"/>
      <c r="W900" s="4"/>
      <c r="X900" s="4"/>
      <c r="Y900" s="4"/>
      <c r="Z900" s="4"/>
      <c r="AA900" s="4"/>
      <c r="AB900" s="4"/>
      <c r="AC900" s="4"/>
      <c r="AD900" s="4"/>
      <c r="AE900" s="4"/>
      <c r="AF900" s="4"/>
      <c r="AG900" s="4"/>
    </row>
    <row r="901">
      <c r="A901" s="4"/>
      <c r="B901" s="4"/>
      <c r="C901" s="4"/>
      <c r="D901" s="114"/>
      <c r="E901" s="114"/>
      <c r="F901" s="114"/>
      <c r="G901" s="114"/>
      <c r="H901" s="114"/>
      <c r="I901" s="114"/>
      <c r="J901" s="114"/>
      <c r="K901" s="4"/>
      <c r="L901" s="4"/>
      <c r="M901" s="4"/>
      <c r="N901" s="4"/>
      <c r="O901" s="4"/>
      <c r="P901" s="4"/>
      <c r="Q901" s="4"/>
      <c r="R901" s="4"/>
      <c r="S901" s="4"/>
      <c r="T901" s="4"/>
      <c r="U901" s="4"/>
      <c r="V901" s="4"/>
      <c r="W901" s="4"/>
      <c r="X901" s="4"/>
      <c r="Y901" s="4"/>
      <c r="Z901" s="4"/>
      <c r="AA901" s="4"/>
      <c r="AB901" s="4"/>
      <c r="AC901" s="4"/>
      <c r="AD901" s="4"/>
      <c r="AE901" s="4"/>
      <c r="AF901" s="4"/>
      <c r="AG901" s="4"/>
    </row>
    <row r="902">
      <c r="A902" s="4"/>
      <c r="B902" s="4"/>
      <c r="C902" s="4"/>
      <c r="D902" s="114"/>
      <c r="E902" s="114"/>
      <c r="F902" s="114"/>
      <c r="G902" s="114"/>
      <c r="H902" s="114"/>
      <c r="I902" s="114"/>
      <c r="J902" s="114"/>
      <c r="K902" s="4"/>
      <c r="L902" s="4"/>
      <c r="M902" s="4"/>
      <c r="N902" s="4"/>
      <c r="O902" s="4"/>
      <c r="P902" s="4"/>
      <c r="Q902" s="4"/>
      <c r="R902" s="4"/>
      <c r="S902" s="4"/>
      <c r="T902" s="4"/>
      <c r="U902" s="4"/>
      <c r="V902" s="4"/>
      <c r="W902" s="4"/>
      <c r="X902" s="4"/>
      <c r="Y902" s="4"/>
      <c r="Z902" s="4"/>
      <c r="AA902" s="4"/>
      <c r="AB902" s="4"/>
      <c r="AC902" s="4"/>
      <c r="AD902" s="4"/>
      <c r="AE902" s="4"/>
      <c r="AF902" s="4"/>
      <c r="AG902" s="4"/>
    </row>
    <row r="903">
      <c r="A903" s="4"/>
      <c r="B903" s="4"/>
      <c r="C903" s="4"/>
      <c r="D903" s="114"/>
      <c r="E903" s="114"/>
      <c r="F903" s="114"/>
      <c r="G903" s="114"/>
      <c r="H903" s="114"/>
      <c r="I903" s="114"/>
      <c r="J903" s="114"/>
      <c r="K903" s="4"/>
      <c r="L903" s="4"/>
      <c r="M903" s="4"/>
      <c r="N903" s="4"/>
      <c r="O903" s="4"/>
      <c r="P903" s="4"/>
      <c r="Q903" s="4"/>
      <c r="R903" s="4"/>
      <c r="S903" s="4"/>
      <c r="T903" s="4"/>
      <c r="U903" s="4"/>
      <c r="V903" s="4"/>
      <c r="W903" s="4"/>
      <c r="X903" s="4"/>
      <c r="Y903" s="4"/>
      <c r="Z903" s="4"/>
      <c r="AA903" s="4"/>
      <c r="AB903" s="4"/>
      <c r="AC903" s="4"/>
      <c r="AD903" s="4"/>
      <c r="AE903" s="4"/>
      <c r="AF903" s="4"/>
      <c r="AG903" s="4"/>
    </row>
    <row r="904">
      <c r="A904" s="4"/>
      <c r="B904" s="4"/>
      <c r="C904" s="4"/>
      <c r="D904" s="114"/>
      <c r="E904" s="114"/>
      <c r="F904" s="114"/>
      <c r="G904" s="114"/>
      <c r="H904" s="114"/>
      <c r="I904" s="114"/>
      <c r="J904" s="114"/>
      <c r="K904" s="4"/>
      <c r="L904" s="4"/>
      <c r="M904" s="4"/>
      <c r="N904" s="4"/>
      <c r="O904" s="4"/>
      <c r="P904" s="4"/>
      <c r="Q904" s="4"/>
      <c r="R904" s="4"/>
      <c r="S904" s="4"/>
      <c r="T904" s="4"/>
      <c r="U904" s="4"/>
      <c r="V904" s="4"/>
      <c r="W904" s="4"/>
      <c r="X904" s="4"/>
      <c r="Y904" s="4"/>
      <c r="Z904" s="4"/>
      <c r="AA904" s="4"/>
      <c r="AB904" s="4"/>
      <c r="AC904" s="4"/>
      <c r="AD904" s="4"/>
      <c r="AE904" s="4"/>
      <c r="AF904" s="4"/>
      <c r="AG904" s="4"/>
    </row>
    <row r="905">
      <c r="A905" s="4"/>
      <c r="B905" s="4"/>
      <c r="C905" s="4"/>
      <c r="D905" s="114"/>
      <c r="E905" s="114"/>
      <c r="F905" s="114"/>
      <c r="G905" s="114"/>
      <c r="H905" s="114"/>
      <c r="I905" s="114"/>
      <c r="J905" s="114"/>
      <c r="K905" s="4"/>
      <c r="L905" s="4"/>
      <c r="M905" s="4"/>
      <c r="N905" s="4"/>
      <c r="O905" s="4"/>
      <c r="P905" s="4"/>
      <c r="Q905" s="4"/>
      <c r="R905" s="4"/>
      <c r="S905" s="4"/>
      <c r="T905" s="4"/>
      <c r="U905" s="4"/>
      <c r="V905" s="4"/>
      <c r="W905" s="4"/>
      <c r="X905" s="4"/>
      <c r="Y905" s="4"/>
      <c r="Z905" s="4"/>
      <c r="AA905" s="4"/>
      <c r="AB905" s="4"/>
      <c r="AC905" s="4"/>
      <c r="AD905" s="4"/>
      <c r="AE905" s="4"/>
      <c r="AF905" s="4"/>
      <c r="AG905" s="4"/>
    </row>
    <row r="906">
      <c r="A906" s="4"/>
      <c r="B906" s="4"/>
      <c r="C906" s="4"/>
      <c r="D906" s="114"/>
      <c r="E906" s="114"/>
      <c r="F906" s="114"/>
      <c r="G906" s="114"/>
      <c r="H906" s="114"/>
      <c r="I906" s="114"/>
      <c r="J906" s="114"/>
      <c r="K906" s="4"/>
      <c r="L906" s="4"/>
      <c r="M906" s="4"/>
      <c r="N906" s="4"/>
      <c r="O906" s="4"/>
      <c r="P906" s="4"/>
      <c r="Q906" s="4"/>
      <c r="R906" s="4"/>
      <c r="S906" s="4"/>
      <c r="T906" s="4"/>
      <c r="U906" s="4"/>
      <c r="V906" s="4"/>
      <c r="W906" s="4"/>
      <c r="X906" s="4"/>
      <c r="Y906" s="4"/>
      <c r="Z906" s="4"/>
      <c r="AA906" s="4"/>
      <c r="AB906" s="4"/>
      <c r="AC906" s="4"/>
      <c r="AD906" s="4"/>
      <c r="AE906" s="4"/>
      <c r="AF906" s="4"/>
      <c r="AG906" s="4"/>
    </row>
    <row r="907">
      <c r="A907" s="4"/>
      <c r="B907" s="4"/>
      <c r="C907" s="4"/>
      <c r="D907" s="114"/>
      <c r="E907" s="114"/>
      <c r="F907" s="114"/>
      <c r="G907" s="114"/>
      <c r="H907" s="114"/>
      <c r="I907" s="114"/>
      <c r="J907" s="114"/>
      <c r="K907" s="4"/>
      <c r="L907" s="4"/>
      <c r="M907" s="4"/>
      <c r="N907" s="4"/>
      <c r="O907" s="4"/>
      <c r="P907" s="4"/>
      <c r="Q907" s="4"/>
      <c r="R907" s="4"/>
      <c r="S907" s="4"/>
      <c r="T907" s="4"/>
      <c r="U907" s="4"/>
      <c r="V907" s="4"/>
      <c r="W907" s="4"/>
      <c r="X907" s="4"/>
      <c r="Y907" s="4"/>
      <c r="Z907" s="4"/>
      <c r="AA907" s="4"/>
      <c r="AB907" s="4"/>
      <c r="AC907" s="4"/>
      <c r="AD907" s="4"/>
      <c r="AE907" s="4"/>
      <c r="AF907" s="4"/>
      <c r="AG907" s="4"/>
    </row>
    <row r="908">
      <c r="A908" s="4"/>
      <c r="B908" s="4"/>
      <c r="C908" s="4"/>
      <c r="D908" s="114"/>
      <c r="E908" s="114"/>
      <c r="F908" s="114"/>
      <c r="G908" s="114"/>
      <c r="H908" s="114"/>
      <c r="I908" s="114"/>
      <c r="J908" s="114"/>
      <c r="K908" s="4"/>
      <c r="L908" s="4"/>
      <c r="M908" s="4"/>
      <c r="N908" s="4"/>
      <c r="O908" s="4"/>
      <c r="P908" s="4"/>
      <c r="Q908" s="4"/>
      <c r="R908" s="4"/>
      <c r="S908" s="4"/>
      <c r="T908" s="4"/>
      <c r="U908" s="4"/>
      <c r="V908" s="4"/>
      <c r="W908" s="4"/>
      <c r="X908" s="4"/>
      <c r="Y908" s="4"/>
      <c r="Z908" s="4"/>
      <c r="AA908" s="4"/>
      <c r="AB908" s="4"/>
      <c r="AC908" s="4"/>
      <c r="AD908" s="4"/>
      <c r="AE908" s="4"/>
      <c r="AF908" s="4"/>
      <c r="AG908" s="4"/>
    </row>
    <row r="909">
      <c r="A909" s="4"/>
      <c r="B909" s="4"/>
      <c r="C909" s="4"/>
      <c r="D909" s="114"/>
      <c r="E909" s="114"/>
      <c r="F909" s="114"/>
      <c r="G909" s="114"/>
      <c r="H909" s="114"/>
      <c r="I909" s="114"/>
      <c r="J909" s="114"/>
      <c r="K909" s="4"/>
      <c r="L909" s="4"/>
      <c r="M909" s="4"/>
      <c r="N909" s="4"/>
      <c r="O909" s="4"/>
      <c r="P909" s="4"/>
      <c r="Q909" s="4"/>
      <c r="R909" s="4"/>
      <c r="S909" s="4"/>
      <c r="T909" s="4"/>
      <c r="U909" s="4"/>
      <c r="V909" s="4"/>
      <c r="W909" s="4"/>
      <c r="X909" s="4"/>
      <c r="Y909" s="4"/>
      <c r="Z909" s="4"/>
      <c r="AA909" s="4"/>
      <c r="AB909" s="4"/>
      <c r="AC909" s="4"/>
      <c r="AD909" s="4"/>
      <c r="AE909" s="4"/>
      <c r="AF909" s="4"/>
      <c r="AG909" s="4"/>
    </row>
    <row r="910">
      <c r="A910" s="4"/>
      <c r="B910" s="4"/>
      <c r="C910" s="4"/>
      <c r="D910" s="114"/>
      <c r="E910" s="114"/>
      <c r="F910" s="114"/>
      <c r="G910" s="114"/>
      <c r="H910" s="114"/>
      <c r="I910" s="114"/>
      <c r="J910" s="114"/>
      <c r="K910" s="4"/>
      <c r="L910" s="4"/>
      <c r="M910" s="4"/>
      <c r="N910" s="4"/>
      <c r="O910" s="4"/>
      <c r="P910" s="4"/>
      <c r="Q910" s="4"/>
      <c r="R910" s="4"/>
      <c r="S910" s="4"/>
      <c r="T910" s="4"/>
      <c r="U910" s="4"/>
      <c r="V910" s="4"/>
      <c r="W910" s="4"/>
      <c r="X910" s="4"/>
      <c r="Y910" s="4"/>
      <c r="Z910" s="4"/>
      <c r="AA910" s="4"/>
      <c r="AB910" s="4"/>
      <c r="AC910" s="4"/>
      <c r="AD910" s="4"/>
      <c r="AE910" s="4"/>
      <c r="AF910" s="4"/>
      <c r="AG910" s="4"/>
    </row>
    <row r="911">
      <c r="A911" s="4"/>
      <c r="B911" s="4"/>
      <c r="C911" s="4"/>
      <c r="D911" s="114"/>
      <c r="E911" s="114"/>
      <c r="F911" s="114"/>
      <c r="G911" s="114"/>
      <c r="H911" s="114"/>
      <c r="I911" s="114"/>
      <c r="J911" s="114"/>
      <c r="K911" s="4"/>
      <c r="L911" s="4"/>
      <c r="M911" s="4"/>
      <c r="N911" s="4"/>
      <c r="O911" s="4"/>
      <c r="P911" s="4"/>
      <c r="Q911" s="4"/>
      <c r="R911" s="4"/>
      <c r="S911" s="4"/>
      <c r="T911" s="4"/>
      <c r="U911" s="4"/>
      <c r="V911" s="4"/>
      <c r="W911" s="4"/>
      <c r="X911" s="4"/>
      <c r="Y911" s="4"/>
      <c r="Z911" s="4"/>
      <c r="AA911" s="4"/>
      <c r="AB911" s="4"/>
      <c r="AC911" s="4"/>
      <c r="AD911" s="4"/>
      <c r="AE911" s="4"/>
      <c r="AF911" s="4"/>
      <c r="AG911" s="4"/>
    </row>
    <row r="912">
      <c r="A912" s="4"/>
      <c r="B912" s="4"/>
      <c r="C912" s="4"/>
      <c r="D912" s="114"/>
      <c r="E912" s="114"/>
      <c r="F912" s="114"/>
      <c r="G912" s="114"/>
      <c r="H912" s="114"/>
      <c r="I912" s="114"/>
      <c r="J912" s="114"/>
      <c r="K912" s="4"/>
      <c r="L912" s="4"/>
      <c r="M912" s="4"/>
      <c r="N912" s="4"/>
      <c r="O912" s="4"/>
      <c r="P912" s="4"/>
      <c r="Q912" s="4"/>
      <c r="R912" s="4"/>
      <c r="S912" s="4"/>
      <c r="T912" s="4"/>
      <c r="U912" s="4"/>
      <c r="V912" s="4"/>
      <c r="W912" s="4"/>
      <c r="X912" s="4"/>
      <c r="Y912" s="4"/>
      <c r="Z912" s="4"/>
      <c r="AA912" s="4"/>
      <c r="AB912" s="4"/>
      <c r="AC912" s="4"/>
      <c r="AD912" s="4"/>
      <c r="AE912" s="4"/>
      <c r="AF912" s="4"/>
      <c r="AG912" s="4"/>
    </row>
    <row r="913">
      <c r="A913" s="4"/>
      <c r="B913" s="4"/>
      <c r="C913" s="4"/>
      <c r="D913" s="114"/>
      <c r="E913" s="114"/>
      <c r="F913" s="114"/>
      <c r="G913" s="114"/>
      <c r="H913" s="114"/>
      <c r="I913" s="114"/>
      <c r="J913" s="114"/>
      <c r="K913" s="4"/>
      <c r="L913" s="4"/>
      <c r="M913" s="4"/>
      <c r="N913" s="4"/>
      <c r="O913" s="4"/>
      <c r="P913" s="4"/>
      <c r="Q913" s="4"/>
      <c r="R913" s="4"/>
      <c r="S913" s="4"/>
      <c r="T913" s="4"/>
      <c r="U913" s="4"/>
      <c r="V913" s="4"/>
      <c r="W913" s="4"/>
      <c r="X913" s="4"/>
      <c r="Y913" s="4"/>
      <c r="Z913" s="4"/>
      <c r="AA913" s="4"/>
      <c r="AB913" s="4"/>
      <c r="AC913" s="4"/>
      <c r="AD913" s="4"/>
      <c r="AE913" s="4"/>
      <c r="AF913" s="4"/>
      <c r="AG913" s="4"/>
    </row>
    <row r="914">
      <c r="A914" s="4"/>
      <c r="B914" s="4"/>
      <c r="C914" s="4"/>
      <c r="D914" s="114"/>
      <c r="E914" s="114"/>
      <c r="F914" s="114"/>
      <c r="G914" s="114"/>
      <c r="H914" s="114"/>
      <c r="I914" s="114"/>
      <c r="J914" s="114"/>
      <c r="K914" s="4"/>
      <c r="L914" s="4"/>
      <c r="M914" s="4"/>
      <c r="N914" s="4"/>
      <c r="O914" s="4"/>
      <c r="P914" s="4"/>
      <c r="Q914" s="4"/>
      <c r="R914" s="4"/>
      <c r="S914" s="4"/>
      <c r="T914" s="4"/>
      <c r="U914" s="4"/>
      <c r="V914" s="4"/>
      <c r="W914" s="4"/>
      <c r="X914" s="4"/>
      <c r="Y914" s="4"/>
      <c r="Z914" s="4"/>
      <c r="AA914" s="4"/>
      <c r="AB914" s="4"/>
      <c r="AC914" s="4"/>
      <c r="AD914" s="4"/>
      <c r="AE914" s="4"/>
      <c r="AF914" s="4"/>
      <c r="AG914" s="4"/>
    </row>
    <row r="915">
      <c r="A915" s="4"/>
      <c r="B915" s="4"/>
      <c r="C915" s="4"/>
      <c r="D915" s="114"/>
      <c r="E915" s="114"/>
      <c r="F915" s="114"/>
      <c r="G915" s="114"/>
      <c r="H915" s="114"/>
      <c r="I915" s="114"/>
      <c r="J915" s="114"/>
      <c r="K915" s="4"/>
      <c r="L915" s="4"/>
      <c r="M915" s="4"/>
      <c r="N915" s="4"/>
      <c r="O915" s="4"/>
      <c r="P915" s="4"/>
      <c r="Q915" s="4"/>
      <c r="R915" s="4"/>
      <c r="S915" s="4"/>
      <c r="T915" s="4"/>
      <c r="U915" s="4"/>
      <c r="V915" s="4"/>
      <c r="W915" s="4"/>
      <c r="X915" s="4"/>
      <c r="Y915" s="4"/>
      <c r="Z915" s="4"/>
      <c r="AA915" s="4"/>
      <c r="AB915" s="4"/>
      <c r="AC915" s="4"/>
      <c r="AD915" s="4"/>
      <c r="AE915" s="4"/>
      <c r="AF915" s="4"/>
      <c r="AG915" s="4"/>
    </row>
    <row r="916">
      <c r="A916" s="4"/>
      <c r="B916" s="4"/>
      <c r="C916" s="4"/>
      <c r="D916" s="114"/>
      <c r="E916" s="114"/>
      <c r="F916" s="114"/>
      <c r="G916" s="114"/>
      <c r="H916" s="114"/>
      <c r="I916" s="114"/>
      <c r="J916" s="114"/>
      <c r="K916" s="4"/>
      <c r="L916" s="4"/>
      <c r="M916" s="4"/>
      <c r="N916" s="4"/>
      <c r="O916" s="4"/>
      <c r="P916" s="4"/>
      <c r="Q916" s="4"/>
      <c r="R916" s="4"/>
      <c r="S916" s="4"/>
      <c r="T916" s="4"/>
      <c r="U916" s="4"/>
      <c r="V916" s="4"/>
      <c r="W916" s="4"/>
      <c r="X916" s="4"/>
      <c r="Y916" s="4"/>
      <c r="Z916" s="4"/>
      <c r="AA916" s="4"/>
      <c r="AB916" s="4"/>
      <c r="AC916" s="4"/>
      <c r="AD916" s="4"/>
      <c r="AE916" s="4"/>
      <c r="AF916" s="4"/>
      <c r="AG916" s="4"/>
    </row>
    <row r="917">
      <c r="A917" s="4"/>
      <c r="B917" s="4"/>
      <c r="C917" s="4"/>
      <c r="D917" s="114"/>
      <c r="E917" s="114"/>
      <c r="F917" s="114"/>
      <c r="G917" s="114"/>
      <c r="H917" s="114"/>
      <c r="I917" s="114"/>
      <c r="J917" s="114"/>
      <c r="K917" s="4"/>
      <c r="L917" s="4"/>
      <c r="M917" s="4"/>
      <c r="N917" s="4"/>
      <c r="O917" s="4"/>
      <c r="P917" s="4"/>
      <c r="Q917" s="4"/>
      <c r="R917" s="4"/>
      <c r="S917" s="4"/>
      <c r="T917" s="4"/>
      <c r="U917" s="4"/>
      <c r="V917" s="4"/>
      <c r="W917" s="4"/>
      <c r="X917" s="4"/>
      <c r="Y917" s="4"/>
      <c r="Z917" s="4"/>
      <c r="AA917" s="4"/>
      <c r="AB917" s="4"/>
      <c r="AC917" s="4"/>
      <c r="AD917" s="4"/>
      <c r="AE917" s="4"/>
      <c r="AF917" s="4"/>
      <c r="AG917" s="4"/>
    </row>
    <row r="918">
      <c r="A918" s="4"/>
      <c r="B918" s="4"/>
      <c r="C918" s="4"/>
      <c r="D918" s="114"/>
      <c r="E918" s="114"/>
      <c r="F918" s="114"/>
      <c r="G918" s="114"/>
      <c r="H918" s="114"/>
      <c r="I918" s="114"/>
      <c r="J918" s="114"/>
      <c r="K918" s="4"/>
      <c r="L918" s="4"/>
      <c r="M918" s="4"/>
      <c r="N918" s="4"/>
      <c r="O918" s="4"/>
      <c r="P918" s="4"/>
      <c r="Q918" s="4"/>
      <c r="R918" s="4"/>
      <c r="S918" s="4"/>
      <c r="T918" s="4"/>
      <c r="U918" s="4"/>
      <c r="V918" s="4"/>
      <c r="W918" s="4"/>
      <c r="X918" s="4"/>
      <c r="Y918" s="4"/>
      <c r="Z918" s="4"/>
      <c r="AA918" s="4"/>
      <c r="AB918" s="4"/>
      <c r="AC918" s="4"/>
      <c r="AD918" s="4"/>
      <c r="AE918" s="4"/>
      <c r="AF918" s="4"/>
      <c r="AG918" s="4"/>
    </row>
    <row r="919">
      <c r="A919" s="4"/>
      <c r="B919" s="4"/>
      <c r="C919" s="4"/>
      <c r="D919" s="114"/>
      <c r="E919" s="114"/>
      <c r="F919" s="114"/>
      <c r="G919" s="114"/>
      <c r="H919" s="114"/>
      <c r="I919" s="114"/>
      <c r="J919" s="114"/>
      <c r="K919" s="4"/>
      <c r="L919" s="4"/>
      <c r="M919" s="4"/>
      <c r="N919" s="4"/>
      <c r="O919" s="4"/>
      <c r="P919" s="4"/>
      <c r="Q919" s="4"/>
      <c r="R919" s="4"/>
      <c r="S919" s="4"/>
      <c r="T919" s="4"/>
      <c r="U919" s="4"/>
      <c r="V919" s="4"/>
      <c r="W919" s="4"/>
      <c r="X919" s="4"/>
      <c r="Y919" s="4"/>
      <c r="Z919" s="4"/>
      <c r="AA919" s="4"/>
      <c r="AB919" s="4"/>
      <c r="AC919" s="4"/>
      <c r="AD919" s="4"/>
      <c r="AE919" s="4"/>
      <c r="AF919" s="4"/>
      <c r="AG919" s="4"/>
    </row>
    <row r="920">
      <c r="A920" s="4"/>
      <c r="B920" s="4"/>
      <c r="C920" s="4"/>
      <c r="D920" s="114"/>
      <c r="E920" s="114"/>
      <c r="F920" s="114"/>
      <c r="G920" s="114"/>
      <c r="H920" s="114"/>
      <c r="I920" s="114"/>
      <c r="J920" s="114"/>
      <c r="K920" s="4"/>
      <c r="L920" s="4"/>
      <c r="M920" s="4"/>
      <c r="N920" s="4"/>
      <c r="O920" s="4"/>
      <c r="P920" s="4"/>
      <c r="Q920" s="4"/>
      <c r="R920" s="4"/>
      <c r="S920" s="4"/>
      <c r="T920" s="4"/>
      <c r="U920" s="4"/>
      <c r="V920" s="4"/>
      <c r="W920" s="4"/>
      <c r="X920" s="4"/>
      <c r="Y920" s="4"/>
      <c r="Z920" s="4"/>
      <c r="AA920" s="4"/>
      <c r="AB920" s="4"/>
      <c r="AC920" s="4"/>
      <c r="AD920" s="4"/>
      <c r="AE920" s="4"/>
      <c r="AF920" s="4"/>
      <c r="AG920" s="4"/>
    </row>
    <row r="921">
      <c r="A921" s="4"/>
      <c r="B921" s="4"/>
      <c r="C921" s="4"/>
      <c r="D921" s="114"/>
      <c r="E921" s="114"/>
      <c r="F921" s="114"/>
      <c r="G921" s="114"/>
      <c r="H921" s="114"/>
      <c r="I921" s="114"/>
      <c r="J921" s="114"/>
      <c r="K921" s="4"/>
      <c r="L921" s="4"/>
      <c r="M921" s="4"/>
      <c r="N921" s="4"/>
      <c r="O921" s="4"/>
      <c r="P921" s="4"/>
      <c r="Q921" s="4"/>
      <c r="R921" s="4"/>
      <c r="S921" s="4"/>
      <c r="T921" s="4"/>
      <c r="U921" s="4"/>
      <c r="V921" s="4"/>
      <c r="W921" s="4"/>
      <c r="X921" s="4"/>
      <c r="Y921" s="4"/>
      <c r="Z921" s="4"/>
      <c r="AA921" s="4"/>
      <c r="AB921" s="4"/>
      <c r="AC921" s="4"/>
      <c r="AD921" s="4"/>
      <c r="AE921" s="4"/>
      <c r="AF921" s="4"/>
      <c r="AG921" s="4"/>
    </row>
    <row r="922">
      <c r="A922" s="4"/>
      <c r="B922" s="4"/>
      <c r="C922" s="4"/>
      <c r="D922" s="114"/>
      <c r="E922" s="114"/>
      <c r="F922" s="114"/>
      <c r="G922" s="114"/>
      <c r="H922" s="114"/>
      <c r="I922" s="114"/>
      <c r="J922" s="114"/>
      <c r="K922" s="4"/>
      <c r="L922" s="4"/>
      <c r="M922" s="4"/>
      <c r="N922" s="4"/>
      <c r="O922" s="4"/>
      <c r="P922" s="4"/>
      <c r="Q922" s="4"/>
      <c r="R922" s="4"/>
      <c r="S922" s="4"/>
      <c r="T922" s="4"/>
      <c r="U922" s="4"/>
      <c r="V922" s="4"/>
      <c r="W922" s="4"/>
      <c r="X922" s="4"/>
      <c r="Y922" s="4"/>
      <c r="Z922" s="4"/>
      <c r="AA922" s="4"/>
      <c r="AB922" s="4"/>
      <c r="AC922" s="4"/>
      <c r="AD922" s="4"/>
      <c r="AE922" s="4"/>
      <c r="AF922" s="4"/>
      <c r="AG922" s="4"/>
    </row>
    <row r="923">
      <c r="A923" s="4"/>
      <c r="B923" s="4"/>
      <c r="C923" s="4"/>
      <c r="D923" s="114"/>
      <c r="E923" s="114"/>
      <c r="F923" s="114"/>
      <c r="G923" s="114"/>
      <c r="H923" s="114"/>
      <c r="I923" s="114"/>
      <c r="J923" s="114"/>
      <c r="K923" s="4"/>
      <c r="L923" s="4"/>
      <c r="M923" s="4"/>
      <c r="N923" s="4"/>
      <c r="O923" s="4"/>
      <c r="P923" s="4"/>
      <c r="Q923" s="4"/>
      <c r="R923" s="4"/>
      <c r="S923" s="4"/>
      <c r="T923" s="4"/>
      <c r="U923" s="4"/>
      <c r="V923" s="4"/>
      <c r="W923" s="4"/>
      <c r="X923" s="4"/>
      <c r="Y923" s="4"/>
      <c r="Z923" s="4"/>
      <c r="AA923" s="4"/>
      <c r="AB923" s="4"/>
      <c r="AC923" s="4"/>
      <c r="AD923" s="4"/>
      <c r="AE923" s="4"/>
      <c r="AF923" s="4"/>
      <c r="AG923" s="4"/>
    </row>
    <row r="924">
      <c r="A924" s="4"/>
      <c r="B924" s="4"/>
      <c r="C924" s="4"/>
      <c r="D924" s="114"/>
      <c r="E924" s="114"/>
      <c r="F924" s="114"/>
      <c r="G924" s="114"/>
      <c r="H924" s="114"/>
      <c r="I924" s="114"/>
      <c r="J924" s="114"/>
      <c r="K924" s="4"/>
      <c r="L924" s="4"/>
      <c r="M924" s="4"/>
      <c r="N924" s="4"/>
      <c r="O924" s="4"/>
      <c r="P924" s="4"/>
      <c r="Q924" s="4"/>
      <c r="R924" s="4"/>
      <c r="S924" s="4"/>
      <c r="T924" s="4"/>
      <c r="U924" s="4"/>
      <c r="V924" s="4"/>
      <c r="W924" s="4"/>
      <c r="X924" s="4"/>
      <c r="Y924" s="4"/>
      <c r="Z924" s="4"/>
      <c r="AA924" s="4"/>
      <c r="AB924" s="4"/>
      <c r="AC924" s="4"/>
      <c r="AD924" s="4"/>
      <c r="AE924" s="4"/>
      <c r="AF924" s="4"/>
      <c r="AG924" s="4"/>
    </row>
    <row r="925">
      <c r="A925" s="4"/>
      <c r="B925" s="4"/>
      <c r="C925" s="4"/>
      <c r="D925" s="114"/>
      <c r="E925" s="114"/>
      <c r="F925" s="114"/>
      <c r="G925" s="114"/>
      <c r="H925" s="114"/>
      <c r="I925" s="114"/>
      <c r="J925" s="114"/>
      <c r="K925" s="4"/>
      <c r="L925" s="4"/>
      <c r="M925" s="4"/>
      <c r="N925" s="4"/>
      <c r="O925" s="4"/>
      <c r="P925" s="4"/>
      <c r="Q925" s="4"/>
      <c r="R925" s="4"/>
      <c r="S925" s="4"/>
      <c r="T925" s="4"/>
      <c r="U925" s="4"/>
      <c r="V925" s="4"/>
      <c r="W925" s="4"/>
      <c r="X925" s="4"/>
      <c r="Y925" s="4"/>
      <c r="Z925" s="4"/>
      <c r="AA925" s="4"/>
      <c r="AB925" s="4"/>
      <c r="AC925" s="4"/>
      <c r="AD925" s="4"/>
      <c r="AE925" s="4"/>
      <c r="AF925" s="4"/>
      <c r="AG925" s="4"/>
    </row>
    <row r="926">
      <c r="A926" s="4"/>
      <c r="B926" s="4"/>
      <c r="C926" s="4"/>
      <c r="D926" s="114"/>
      <c r="E926" s="114"/>
      <c r="F926" s="114"/>
      <c r="G926" s="114"/>
      <c r="H926" s="114"/>
      <c r="I926" s="114"/>
      <c r="J926" s="114"/>
      <c r="K926" s="4"/>
      <c r="L926" s="4"/>
      <c r="M926" s="4"/>
      <c r="N926" s="4"/>
      <c r="O926" s="4"/>
      <c r="P926" s="4"/>
      <c r="Q926" s="4"/>
      <c r="R926" s="4"/>
      <c r="S926" s="4"/>
      <c r="T926" s="4"/>
      <c r="U926" s="4"/>
      <c r="V926" s="4"/>
      <c r="W926" s="4"/>
      <c r="X926" s="4"/>
      <c r="Y926" s="4"/>
      <c r="Z926" s="4"/>
      <c r="AA926" s="4"/>
      <c r="AB926" s="4"/>
      <c r="AC926" s="4"/>
      <c r="AD926" s="4"/>
      <c r="AE926" s="4"/>
      <c r="AF926" s="4"/>
      <c r="AG926" s="4"/>
    </row>
    <row r="927">
      <c r="A927" s="4"/>
      <c r="B927" s="4"/>
      <c r="C927" s="4"/>
      <c r="D927" s="114"/>
      <c r="E927" s="114"/>
      <c r="F927" s="114"/>
      <c r="G927" s="114"/>
      <c r="H927" s="114"/>
      <c r="I927" s="114"/>
      <c r="J927" s="114"/>
      <c r="K927" s="4"/>
      <c r="L927" s="4"/>
      <c r="M927" s="4"/>
      <c r="N927" s="4"/>
      <c r="O927" s="4"/>
      <c r="P927" s="4"/>
      <c r="Q927" s="4"/>
      <c r="R927" s="4"/>
      <c r="S927" s="4"/>
      <c r="T927" s="4"/>
      <c r="U927" s="4"/>
      <c r="V927" s="4"/>
      <c r="W927" s="4"/>
      <c r="X927" s="4"/>
      <c r="Y927" s="4"/>
      <c r="Z927" s="4"/>
      <c r="AA927" s="4"/>
      <c r="AB927" s="4"/>
      <c r="AC927" s="4"/>
      <c r="AD927" s="4"/>
      <c r="AE927" s="4"/>
      <c r="AF927" s="4"/>
      <c r="AG927" s="4"/>
    </row>
    <row r="928">
      <c r="A928" s="4"/>
      <c r="B928" s="4"/>
      <c r="C928" s="4"/>
      <c r="D928" s="114"/>
      <c r="E928" s="114"/>
      <c r="F928" s="114"/>
      <c r="G928" s="114"/>
      <c r="H928" s="114"/>
      <c r="I928" s="114"/>
      <c r="J928" s="114"/>
      <c r="K928" s="4"/>
      <c r="L928" s="4"/>
      <c r="M928" s="4"/>
      <c r="N928" s="4"/>
      <c r="O928" s="4"/>
      <c r="P928" s="4"/>
      <c r="Q928" s="4"/>
      <c r="R928" s="4"/>
      <c r="S928" s="4"/>
      <c r="T928" s="4"/>
      <c r="U928" s="4"/>
      <c r="V928" s="4"/>
      <c r="W928" s="4"/>
      <c r="X928" s="4"/>
      <c r="Y928" s="4"/>
      <c r="Z928" s="4"/>
      <c r="AA928" s="4"/>
      <c r="AB928" s="4"/>
      <c r="AC928" s="4"/>
      <c r="AD928" s="4"/>
      <c r="AE928" s="4"/>
      <c r="AF928" s="4"/>
      <c r="AG928" s="4"/>
    </row>
    <row r="929">
      <c r="A929" s="4"/>
      <c r="B929" s="4"/>
      <c r="C929" s="4"/>
      <c r="D929" s="114"/>
      <c r="E929" s="114"/>
      <c r="F929" s="114"/>
      <c r="G929" s="114"/>
      <c r="H929" s="114"/>
      <c r="I929" s="114"/>
      <c r="J929" s="114"/>
      <c r="K929" s="4"/>
      <c r="L929" s="4"/>
      <c r="M929" s="4"/>
      <c r="N929" s="4"/>
      <c r="O929" s="4"/>
      <c r="P929" s="4"/>
      <c r="Q929" s="4"/>
      <c r="R929" s="4"/>
      <c r="S929" s="4"/>
      <c r="T929" s="4"/>
      <c r="U929" s="4"/>
      <c r="V929" s="4"/>
      <c r="W929" s="4"/>
      <c r="X929" s="4"/>
      <c r="Y929" s="4"/>
      <c r="Z929" s="4"/>
      <c r="AA929" s="4"/>
      <c r="AB929" s="4"/>
      <c r="AC929" s="4"/>
      <c r="AD929" s="4"/>
      <c r="AE929" s="4"/>
      <c r="AF929" s="4"/>
      <c r="AG929" s="4"/>
    </row>
    <row r="930">
      <c r="A930" s="4"/>
      <c r="B930" s="4"/>
      <c r="C930" s="4"/>
      <c r="D930" s="114"/>
      <c r="E930" s="114"/>
      <c r="F930" s="114"/>
      <c r="G930" s="114"/>
      <c r="H930" s="114"/>
      <c r="I930" s="114"/>
      <c r="J930" s="114"/>
      <c r="K930" s="4"/>
      <c r="L930" s="4"/>
      <c r="M930" s="4"/>
      <c r="N930" s="4"/>
      <c r="O930" s="4"/>
      <c r="P930" s="4"/>
      <c r="Q930" s="4"/>
      <c r="R930" s="4"/>
      <c r="S930" s="4"/>
      <c r="T930" s="4"/>
      <c r="U930" s="4"/>
      <c r="V930" s="4"/>
      <c r="W930" s="4"/>
      <c r="X930" s="4"/>
      <c r="Y930" s="4"/>
      <c r="Z930" s="4"/>
      <c r="AA930" s="4"/>
      <c r="AB930" s="4"/>
      <c r="AC930" s="4"/>
      <c r="AD930" s="4"/>
      <c r="AE930" s="4"/>
      <c r="AF930" s="4"/>
      <c r="AG930" s="4"/>
    </row>
    <row r="931">
      <c r="A931" s="4"/>
      <c r="B931" s="4"/>
      <c r="C931" s="4"/>
      <c r="D931" s="114"/>
      <c r="E931" s="114"/>
      <c r="F931" s="114"/>
      <c r="G931" s="114"/>
      <c r="H931" s="114"/>
      <c r="I931" s="114"/>
      <c r="J931" s="114"/>
      <c r="K931" s="4"/>
      <c r="L931" s="4"/>
      <c r="M931" s="4"/>
      <c r="N931" s="4"/>
      <c r="O931" s="4"/>
      <c r="P931" s="4"/>
      <c r="Q931" s="4"/>
      <c r="R931" s="4"/>
      <c r="S931" s="4"/>
      <c r="T931" s="4"/>
      <c r="U931" s="4"/>
      <c r="V931" s="4"/>
      <c r="W931" s="4"/>
      <c r="X931" s="4"/>
      <c r="Y931" s="4"/>
      <c r="Z931" s="4"/>
      <c r="AA931" s="4"/>
      <c r="AB931" s="4"/>
      <c r="AC931" s="4"/>
      <c r="AD931" s="4"/>
      <c r="AE931" s="4"/>
      <c r="AF931" s="4"/>
      <c r="AG931" s="4"/>
    </row>
    <row r="932">
      <c r="A932" s="4"/>
      <c r="B932" s="4"/>
      <c r="C932" s="4"/>
      <c r="D932" s="114"/>
      <c r="E932" s="114"/>
      <c r="F932" s="114"/>
      <c r="G932" s="114"/>
      <c r="H932" s="114"/>
      <c r="I932" s="114"/>
      <c r="J932" s="114"/>
      <c r="K932" s="4"/>
      <c r="L932" s="4"/>
      <c r="M932" s="4"/>
      <c r="N932" s="4"/>
      <c r="O932" s="4"/>
      <c r="P932" s="4"/>
      <c r="Q932" s="4"/>
      <c r="R932" s="4"/>
      <c r="S932" s="4"/>
      <c r="T932" s="4"/>
      <c r="U932" s="4"/>
      <c r="V932" s="4"/>
      <c r="W932" s="4"/>
      <c r="X932" s="4"/>
      <c r="Y932" s="4"/>
      <c r="Z932" s="4"/>
      <c r="AA932" s="4"/>
      <c r="AB932" s="4"/>
      <c r="AC932" s="4"/>
      <c r="AD932" s="4"/>
      <c r="AE932" s="4"/>
      <c r="AF932" s="4"/>
      <c r="AG932" s="4"/>
    </row>
    <row r="933">
      <c r="A933" s="4"/>
      <c r="B933" s="4"/>
      <c r="C933" s="4"/>
      <c r="D933" s="114"/>
      <c r="E933" s="114"/>
      <c r="F933" s="114"/>
      <c r="G933" s="114"/>
      <c r="H933" s="114"/>
      <c r="I933" s="114"/>
      <c r="J933" s="114"/>
      <c r="K933" s="4"/>
      <c r="L933" s="4"/>
      <c r="M933" s="4"/>
      <c r="N933" s="4"/>
      <c r="O933" s="4"/>
      <c r="P933" s="4"/>
      <c r="Q933" s="4"/>
      <c r="R933" s="4"/>
      <c r="S933" s="4"/>
      <c r="T933" s="4"/>
      <c r="U933" s="4"/>
      <c r="V933" s="4"/>
      <c r="W933" s="4"/>
      <c r="X933" s="4"/>
      <c r="Y933" s="4"/>
      <c r="Z933" s="4"/>
      <c r="AA933" s="4"/>
      <c r="AB933" s="4"/>
      <c r="AC933" s="4"/>
      <c r="AD933" s="4"/>
      <c r="AE933" s="4"/>
      <c r="AF933" s="4"/>
      <c r="AG933" s="4"/>
    </row>
    <row r="934">
      <c r="A934" s="4"/>
      <c r="B934" s="4"/>
      <c r="C934" s="4"/>
      <c r="D934" s="114"/>
      <c r="E934" s="114"/>
      <c r="F934" s="114"/>
      <c r="G934" s="114"/>
      <c r="H934" s="114"/>
      <c r="I934" s="114"/>
      <c r="J934" s="114"/>
      <c r="K934" s="4"/>
      <c r="L934" s="4"/>
      <c r="M934" s="4"/>
      <c r="N934" s="4"/>
      <c r="O934" s="4"/>
      <c r="P934" s="4"/>
      <c r="Q934" s="4"/>
      <c r="R934" s="4"/>
      <c r="S934" s="4"/>
      <c r="T934" s="4"/>
      <c r="U934" s="4"/>
      <c r="V934" s="4"/>
      <c r="W934" s="4"/>
      <c r="X934" s="4"/>
      <c r="Y934" s="4"/>
      <c r="Z934" s="4"/>
      <c r="AA934" s="4"/>
      <c r="AB934" s="4"/>
      <c r="AC934" s="4"/>
      <c r="AD934" s="4"/>
      <c r="AE934" s="4"/>
      <c r="AF934" s="4"/>
      <c r="AG934" s="4"/>
    </row>
    <row r="935">
      <c r="A935" s="4"/>
      <c r="B935" s="4"/>
      <c r="C935" s="4"/>
      <c r="D935" s="114"/>
      <c r="E935" s="114"/>
      <c r="F935" s="114"/>
      <c r="G935" s="114"/>
      <c r="H935" s="114"/>
      <c r="I935" s="114"/>
      <c r="J935" s="114"/>
      <c r="K935" s="4"/>
      <c r="L935" s="4"/>
      <c r="M935" s="4"/>
      <c r="N935" s="4"/>
      <c r="O935" s="4"/>
      <c r="P935" s="4"/>
      <c r="Q935" s="4"/>
      <c r="R935" s="4"/>
      <c r="S935" s="4"/>
      <c r="T935" s="4"/>
      <c r="U935" s="4"/>
      <c r="V935" s="4"/>
      <c r="W935" s="4"/>
      <c r="X935" s="4"/>
      <c r="Y935" s="4"/>
      <c r="Z935" s="4"/>
      <c r="AA935" s="4"/>
      <c r="AB935" s="4"/>
      <c r="AC935" s="4"/>
      <c r="AD935" s="4"/>
      <c r="AE935" s="4"/>
      <c r="AF935" s="4"/>
      <c r="AG935" s="4"/>
    </row>
    <row r="936">
      <c r="A936" s="4"/>
      <c r="B936" s="4"/>
      <c r="C936" s="4"/>
      <c r="D936" s="114"/>
      <c r="E936" s="114"/>
      <c r="F936" s="114"/>
      <c r="G936" s="114"/>
      <c r="H936" s="114"/>
      <c r="I936" s="114"/>
      <c r="J936" s="114"/>
      <c r="K936" s="4"/>
      <c r="L936" s="4"/>
      <c r="M936" s="4"/>
      <c r="N936" s="4"/>
      <c r="O936" s="4"/>
      <c r="P936" s="4"/>
      <c r="Q936" s="4"/>
      <c r="R936" s="4"/>
      <c r="S936" s="4"/>
      <c r="T936" s="4"/>
      <c r="U936" s="4"/>
      <c r="V936" s="4"/>
      <c r="W936" s="4"/>
      <c r="X936" s="4"/>
      <c r="Y936" s="4"/>
      <c r="Z936" s="4"/>
      <c r="AA936" s="4"/>
      <c r="AB936" s="4"/>
      <c r="AC936" s="4"/>
      <c r="AD936" s="4"/>
      <c r="AE936" s="4"/>
      <c r="AF936" s="4"/>
      <c r="AG936" s="4"/>
    </row>
    <row r="937">
      <c r="A937" s="4"/>
      <c r="B937" s="4"/>
      <c r="C937" s="4"/>
      <c r="D937" s="114"/>
      <c r="E937" s="114"/>
      <c r="F937" s="114"/>
      <c r="G937" s="114"/>
      <c r="H937" s="114"/>
      <c r="I937" s="114"/>
      <c r="J937" s="114"/>
      <c r="K937" s="4"/>
      <c r="L937" s="4"/>
      <c r="M937" s="4"/>
      <c r="N937" s="4"/>
      <c r="O937" s="4"/>
      <c r="P937" s="4"/>
      <c r="Q937" s="4"/>
      <c r="R937" s="4"/>
      <c r="S937" s="4"/>
      <c r="T937" s="4"/>
      <c r="U937" s="4"/>
      <c r="V937" s="4"/>
      <c r="W937" s="4"/>
      <c r="X937" s="4"/>
      <c r="Y937" s="4"/>
      <c r="Z937" s="4"/>
      <c r="AA937" s="4"/>
      <c r="AB937" s="4"/>
      <c r="AC937" s="4"/>
      <c r="AD937" s="4"/>
      <c r="AE937" s="4"/>
      <c r="AF937" s="4"/>
      <c r="AG937" s="4"/>
    </row>
    <row r="938">
      <c r="A938" s="4"/>
      <c r="B938" s="4"/>
      <c r="C938" s="4"/>
      <c r="D938" s="114"/>
      <c r="E938" s="114"/>
      <c r="F938" s="114"/>
      <c r="G938" s="114"/>
      <c r="H938" s="114"/>
      <c r="I938" s="114"/>
      <c r="J938" s="114"/>
      <c r="K938" s="4"/>
      <c r="L938" s="4"/>
      <c r="M938" s="4"/>
      <c r="N938" s="4"/>
      <c r="O938" s="4"/>
      <c r="P938" s="4"/>
      <c r="Q938" s="4"/>
      <c r="R938" s="4"/>
      <c r="S938" s="4"/>
      <c r="T938" s="4"/>
      <c r="U938" s="4"/>
      <c r="V938" s="4"/>
      <c r="W938" s="4"/>
      <c r="X938" s="4"/>
      <c r="Y938" s="4"/>
      <c r="Z938" s="4"/>
      <c r="AA938" s="4"/>
      <c r="AB938" s="4"/>
      <c r="AC938" s="4"/>
      <c r="AD938" s="4"/>
      <c r="AE938" s="4"/>
      <c r="AF938" s="4"/>
      <c r="AG938" s="4"/>
    </row>
    <row r="939">
      <c r="A939" s="4"/>
      <c r="B939" s="4"/>
      <c r="C939" s="4"/>
      <c r="D939" s="114"/>
      <c r="E939" s="114"/>
      <c r="F939" s="114"/>
      <c r="G939" s="114"/>
      <c r="H939" s="114"/>
      <c r="I939" s="114"/>
      <c r="J939" s="114"/>
      <c r="K939" s="4"/>
      <c r="L939" s="4"/>
      <c r="M939" s="4"/>
      <c r="N939" s="4"/>
      <c r="O939" s="4"/>
      <c r="P939" s="4"/>
      <c r="Q939" s="4"/>
      <c r="R939" s="4"/>
      <c r="S939" s="4"/>
      <c r="T939" s="4"/>
      <c r="U939" s="4"/>
      <c r="V939" s="4"/>
      <c r="W939" s="4"/>
      <c r="X939" s="4"/>
      <c r="Y939" s="4"/>
      <c r="Z939" s="4"/>
      <c r="AA939" s="4"/>
      <c r="AB939" s="4"/>
      <c r="AC939" s="4"/>
      <c r="AD939" s="4"/>
      <c r="AE939" s="4"/>
      <c r="AF939" s="4"/>
      <c r="AG939" s="4"/>
    </row>
    <row r="940">
      <c r="A940" s="4"/>
      <c r="B940" s="4"/>
      <c r="C940" s="4"/>
      <c r="D940" s="114"/>
      <c r="E940" s="114"/>
      <c r="F940" s="114"/>
      <c r="G940" s="114"/>
      <c r="H940" s="114"/>
      <c r="I940" s="114"/>
      <c r="J940" s="114"/>
      <c r="K940" s="4"/>
      <c r="L940" s="4"/>
      <c r="M940" s="4"/>
      <c r="N940" s="4"/>
      <c r="O940" s="4"/>
      <c r="P940" s="4"/>
      <c r="Q940" s="4"/>
      <c r="R940" s="4"/>
      <c r="S940" s="4"/>
      <c r="T940" s="4"/>
      <c r="U940" s="4"/>
      <c r="V940" s="4"/>
      <c r="W940" s="4"/>
      <c r="X940" s="4"/>
      <c r="Y940" s="4"/>
      <c r="Z940" s="4"/>
      <c r="AA940" s="4"/>
      <c r="AB940" s="4"/>
      <c r="AC940" s="4"/>
      <c r="AD940" s="4"/>
      <c r="AE940" s="4"/>
      <c r="AF940" s="4"/>
      <c r="AG940" s="4"/>
    </row>
    <row r="941">
      <c r="A941" s="4"/>
      <c r="B941" s="4"/>
      <c r="C941" s="4"/>
      <c r="D941" s="114"/>
      <c r="E941" s="114"/>
      <c r="F941" s="114"/>
      <c r="G941" s="114"/>
      <c r="H941" s="114"/>
      <c r="I941" s="114"/>
      <c r="J941" s="114"/>
      <c r="K941" s="4"/>
      <c r="L941" s="4"/>
      <c r="M941" s="4"/>
      <c r="N941" s="4"/>
      <c r="O941" s="4"/>
      <c r="P941" s="4"/>
      <c r="Q941" s="4"/>
      <c r="R941" s="4"/>
      <c r="S941" s="4"/>
      <c r="T941" s="4"/>
      <c r="U941" s="4"/>
      <c r="V941" s="4"/>
      <c r="W941" s="4"/>
      <c r="X941" s="4"/>
      <c r="Y941" s="4"/>
      <c r="Z941" s="4"/>
      <c r="AA941" s="4"/>
      <c r="AB941" s="4"/>
      <c r="AC941" s="4"/>
      <c r="AD941" s="4"/>
      <c r="AE941" s="4"/>
      <c r="AF941" s="4"/>
      <c r="AG941" s="4"/>
    </row>
    <row r="942">
      <c r="A942" s="4"/>
      <c r="B942" s="4"/>
      <c r="C942" s="4"/>
      <c r="D942" s="114"/>
      <c r="E942" s="114"/>
      <c r="F942" s="114"/>
      <c r="G942" s="114"/>
      <c r="H942" s="114"/>
      <c r="I942" s="114"/>
      <c r="J942" s="114"/>
      <c r="K942" s="4"/>
      <c r="L942" s="4"/>
      <c r="M942" s="4"/>
      <c r="N942" s="4"/>
      <c r="O942" s="4"/>
      <c r="P942" s="4"/>
      <c r="Q942" s="4"/>
      <c r="R942" s="4"/>
      <c r="S942" s="4"/>
      <c r="T942" s="4"/>
      <c r="U942" s="4"/>
      <c r="V942" s="4"/>
      <c r="W942" s="4"/>
      <c r="X942" s="4"/>
      <c r="Y942" s="4"/>
      <c r="Z942" s="4"/>
      <c r="AA942" s="4"/>
      <c r="AB942" s="4"/>
      <c r="AC942" s="4"/>
      <c r="AD942" s="4"/>
      <c r="AE942" s="4"/>
      <c r="AF942" s="4"/>
      <c r="AG942" s="4"/>
    </row>
    <row r="943">
      <c r="A943" s="4"/>
      <c r="B943" s="4"/>
      <c r="C943" s="4"/>
      <c r="D943" s="114"/>
      <c r="E943" s="114"/>
      <c r="F943" s="114"/>
      <c r="G943" s="114"/>
      <c r="H943" s="114"/>
      <c r="I943" s="114"/>
      <c r="J943" s="114"/>
      <c r="K943" s="4"/>
      <c r="L943" s="4"/>
      <c r="M943" s="4"/>
      <c r="N943" s="4"/>
      <c r="O943" s="4"/>
      <c r="P943" s="4"/>
      <c r="Q943" s="4"/>
      <c r="R943" s="4"/>
      <c r="S943" s="4"/>
      <c r="T943" s="4"/>
      <c r="U943" s="4"/>
      <c r="V943" s="4"/>
      <c r="W943" s="4"/>
      <c r="X943" s="4"/>
      <c r="Y943" s="4"/>
      <c r="Z943" s="4"/>
      <c r="AA943" s="4"/>
      <c r="AB943" s="4"/>
      <c r="AC943" s="4"/>
      <c r="AD943" s="4"/>
      <c r="AE943" s="4"/>
      <c r="AF943" s="4"/>
      <c r="AG943" s="4"/>
    </row>
    <row r="944">
      <c r="A944" s="4"/>
      <c r="B944" s="4"/>
      <c r="C944" s="4"/>
      <c r="D944" s="114"/>
      <c r="E944" s="114"/>
      <c r="F944" s="114"/>
      <c r="G944" s="114"/>
      <c r="H944" s="114"/>
      <c r="I944" s="114"/>
      <c r="J944" s="114"/>
      <c r="K944" s="4"/>
      <c r="L944" s="4"/>
      <c r="M944" s="4"/>
      <c r="N944" s="4"/>
      <c r="O944" s="4"/>
      <c r="P944" s="4"/>
      <c r="Q944" s="4"/>
      <c r="R944" s="4"/>
      <c r="S944" s="4"/>
      <c r="T944" s="4"/>
      <c r="U944" s="4"/>
      <c r="V944" s="4"/>
      <c r="W944" s="4"/>
      <c r="X944" s="4"/>
      <c r="Y944" s="4"/>
      <c r="Z944" s="4"/>
      <c r="AA944" s="4"/>
      <c r="AB944" s="4"/>
      <c r="AC944" s="4"/>
      <c r="AD944" s="4"/>
      <c r="AE944" s="4"/>
      <c r="AF944" s="4"/>
      <c r="AG944" s="4"/>
    </row>
    <row r="945">
      <c r="A945" s="4"/>
      <c r="B945" s="4"/>
      <c r="C945" s="4"/>
      <c r="D945" s="114"/>
      <c r="E945" s="114"/>
      <c r="F945" s="114"/>
      <c r="G945" s="114"/>
      <c r="H945" s="114"/>
      <c r="I945" s="114"/>
      <c r="J945" s="114"/>
      <c r="K945" s="4"/>
      <c r="L945" s="4"/>
      <c r="M945" s="4"/>
      <c r="N945" s="4"/>
      <c r="O945" s="4"/>
      <c r="P945" s="4"/>
      <c r="Q945" s="4"/>
      <c r="R945" s="4"/>
      <c r="S945" s="4"/>
      <c r="T945" s="4"/>
      <c r="U945" s="4"/>
      <c r="V945" s="4"/>
      <c r="W945" s="4"/>
      <c r="X945" s="4"/>
      <c r="Y945" s="4"/>
      <c r="Z945" s="4"/>
      <c r="AA945" s="4"/>
      <c r="AB945" s="4"/>
      <c r="AC945" s="4"/>
      <c r="AD945" s="4"/>
      <c r="AE945" s="4"/>
      <c r="AF945" s="4"/>
      <c r="AG945" s="4"/>
    </row>
    <row r="946">
      <c r="A946" s="4"/>
      <c r="B946" s="4"/>
      <c r="C946" s="4"/>
      <c r="D946" s="114"/>
      <c r="E946" s="114"/>
      <c r="F946" s="114"/>
      <c r="G946" s="114"/>
      <c r="H946" s="114"/>
      <c r="I946" s="114"/>
      <c r="J946" s="114"/>
      <c r="K946" s="4"/>
      <c r="L946" s="4"/>
      <c r="M946" s="4"/>
      <c r="N946" s="4"/>
      <c r="O946" s="4"/>
      <c r="P946" s="4"/>
      <c r="Q946" s="4"/>
      <c r="R946" s="4"/>
      <c r="S946" s="4"/>
      <c r="T946" s="4"/>
      <c r="U946" s="4"/>
      <c r="V946" s="4"/>
      <c r="W946" s="4"/>
      <c r="X946" s="4"/>
      <c r="Y946" s="4"/>
      <c r="Z946" s="4"/>
      <c r="AA946" s="4"/>
      <c r="AB946" s="4"/>
      <c r="AC946" s="4"/>
      <c r="AD946" s="4"/>
      <c r="AE946" s="4"/>
      <c r="AF946" s="4"/>
      <c r="AG946" s="4"/>
    </row>
    <row r="947">
      <c r="A947" s="4"/>
      <c r="B947" s="4"/>
      <c r="C947" s="4"/>
      <c r="D947" s="114"/>
      <c r="E947" s="114"/>
      <c r="F947" s="114"/>
      <c r="G947" s="114"/>
      <c r="H947" s="114"/>
      <c r="I947" s="114"/>
      <c r="J947" s="114"/>
      <c r="K947" s="4"/>
      <c r="L947" s="4"/>
      <c r="M947" s="4"/>
      <c r="N947" s="4"/>
      <c r="O947" s="4"/>
      <c r="P947" s="4"/>
      <c r="Q947" s="4"/>
      <c r="R947" s="4"/>
      <c r="S947" s="4"/>
      <c r="T947" s="4"/>
      <c r="U947" s="4"/>
      <c r="V947" s="4"/>
      <c r="W947" s="4"/>
      <c r="X947" s="4"/>
      <c r="Y947" s="4"/>
      <c r="Z947" s="4"/>
      <c r="AA947" s="4"/>
      <c r="AB947" s="4"/>
      <c r="AC947" s="4"/>
      <c r="AD947" s="4"/>
      <c r="AE947" s="4"/>
      <c r="AF947" s="4"/>
      <c r="AG947" s="4"/>
    </row>
    <row r="948">
      <c r="A948" s="4"/>
      <c r="B948" s="4"/>
      <c r="C948" s="4"/>
      <c r="D948" s="114"/>
      <c r="E948" s="114"/>
      <c r="F948" s="114"/>
      <c r="G948" s="114"/>
      <c r="H948" s="114"/>
      <c r="I948" s="114"/>
      <c r="J948" s="114"/>
      <c r="K948" s="4"/>
      <c r="L948" s="4"/>
      <c r="M948" s="4"/>
      <c r="N948" s="4"/>
      <c r="O948" s="4"/>
      <c r="P948" s="4"/>
      <c r="Q948" s="4"/>
      <c r="R948" s="4"/>
      <c r="S948" s="4"/>
      <c r="T948" s="4"/>
      <c r="U948" s="4"/>
      <c r="V948" s="4"/>
      <c r="W948" s="4"/>
      <c r="X948" s="4"/>
      <c r="Y948" s="4"/>
      <c r="Z948" s="4"/>
      <c r="AA948" s="4"/>
      <c r="AB948" s="4"/>
      <c r="AC948" s="4"/>
      <c r="AD948" s="4"/>
      <c r="AE948" s="4"/>
      <c r="AF948" s="4"/>
      <c r="AG948" s="4"/>
    </row>
    <row r="949">
      <c r="A949" s="4"/>
      <c r="B949" s="4"/>
      <c r="C949" s="4"/>
      <c r="D949" s="114"/>
      <c r="E949" s="114"/>
      <c r="F949" s="114"/>
      <c r="G949" s="114"/>
      <c r="H949" s="114"/>
      <c r="I949" s="114"/>
      <c r="J949" s="114"/>
      <c r="K949" s="4"/>
      <c r="L949" s="4"/>
      <c r="M949" s="4"/>
      <c r="N949" s="4"/>
      <c r="O949" s="4"/>
      <c r="P949" s="4"/>
      <c r="Q949" s="4"/>
      <c r="R949" s="4"/>
      <c r="S949" s="4"/>
      <c r="T949" s="4"/>
      <c r="U949" s="4"/>
      <c r="V949" s="4"/>
      <c r="W949" s="4"/>
      <c r="X949" s="4"/>
      <c r="Y949" s="4"/>
      <c r="Z949" s="4"/>
      <c r="AA949" s="4"/>
      <c r="AB949" s="4"/>
      <c r="AC949" s="4"/>
      <c r="AD949" s="4"/>
      <c r="AE949" s="4"/>
      <c r="AF949" s="4"/>
      <c r="AG949" s="4"/>
    </row>
    <row r="950">
      <c r="A950" s="4"/>
      <c r="B950" s="4"/>
      <c r="C950" s="4"/>
      <c r="D950" s="114"/>
      <c r="E950" s="114"/>
      <c r="F950" s="114"/>
      <c r="G950" s="114"/>
      <c r="H950" s="114"/>
      <c r="I950" s="114"/>
      <c r="J950" s="114"/>
      <c r="K950" s="4"/>
      <c r="L950" s="4"/>
      <c r="M950" s="4"/>
      <c r="N950" s="4"/>
      <c r="O950" s="4"/>
      <c r="P950" s="4"/>
      <c r="Q950" s="4"/>
      <c r="R950" s="4"/>
      <c r="S950" s="4"/>
      <c r="T950" s="4"/>
      <c r="U950" s="4"/>
      <c r="V950" s="4"/>
      <c r="W950" s="4"/>
      <c r="X950" s="4"/>
      <c r="Y950" s="4"/>
      <c r="Z950" s="4"/>
      <c r="AA950" s="4"/>
      <c r="AB950" s="4"/>
      <c r="AC950" s="4"/>
      <c r="AD950" s="4"/>
      <c r="AE950" s="4"/>
      <c r="AF950" s="4"/>
      <c r="AG950" s="4"/>
    </row>
    <row r="951">
      <c r="A951" s="4"/>
      <c r="B951" s="4"/>
      <c r="C951" s="4"/>
      <c r="D951" s="114"/>
      <c r="E951" s="114"/>
      <c r="F951" s="114"/>
      <c r="G951" s="114"/>
      <c r="H951" s="114"/>
      <c r="I951" s="114"/>
      <c r="J951" s="114"/>
      <c r="K951" s="4"/>
      <c r="L951" s="4"/>
      <c r="M951" s="4"/>
      <c r="N951" s="4"/>
      <c r="O951" s="4"/>
      <c r="P951" s="4"/>
      <c r="Q951" s="4"/>
      <c r="R951" s="4"/>
      <c r="S951" s="4"/>
      <c r="T951" s="4"/>
      <c r="U951" s="4"/>
      <c r="V951" s="4"/>
      <c r="W951" s="4"/>
      <c r="X951" s="4"/>
      <c r="Y951" s="4"/>
      <c r="Z951" s="4"/>
      <c r="AA951" s="4"/>
      <c r="AB951" s="4"/>
      <c r="AC951" s="4"/>
      <c r="AD951" s="4"/>
      <c r="AE951" s="4"/>
      <c r="AF951" s="4"/>
      <c r="AG951" s="4"/>
    </row>
    <row r="952">
      <c r="A952" s="4"/>
      <c r="B952" s="4"/>
      <c r="C952" s="4"/>
      <c r="D952" s="114"/>
      <c r="E952" s="114"/>
      <c r="F952" s="114"/>
      <c r="G952" s="114"/>
      <c r="H952" s="114"/>
      <c r="I952" s="114"/>
      <c r="J952" s="114"/>
      <c r="K952" s="4"/>
      <c r="L952" s="4"/>
      <c r="M952" s="4"/>
      <c r="N952" s="4"/>
      <c r="O952" s="4"/>
      <c r="P952" s="4"/>
      <c r="Q952" s="4"/>
      <c r="R952" s="4"/>
      <c r="S952" s="4"/>
      <c r="T952" s="4"/>
      <c r="U952" s="4"/>
      <c r="V952" s="4"/>
      <c r="W952" s="4"/>
      <c r="X952" s="4"/>
      <c r="Y952" s="4"/>
      <c r="Z952" s="4"/>
      <c r="AA952" s="4"/>
      <c r="AB952" s="4"/>
      <c r="AC952" s="4"/>
      <c r="AD952" s="4"/>
      <c r="AE952" s="4"/>
      <c r="AF952" s="4"/>
      <c r="AG952" s="4"/>
    </row>
    <row r="953">
      <c r="A953" s="4"/>
      <c r="B953" s="4"/>
      <c r="C953" s="4"/>
      <c r="D953" s="114"/>
      <c r="E953" s="114"/>
      <c r="F953" s="114"/>
      <c r="G953" s="114"/>
      <c r="H953" s="114"/>
      <c r="I953" s="114"/>
      <c r="J953" s="114"/>
      <c r="K953" s="4"/>
      <c r="L953" s="4"/>
      <c r="M953" s="4"/>
      <c r="N953" s="4"/>
      <c r="O953" s="4"/>
      <c r="P953" s="4"/>
      <c r="Q953" s="4"/>
      <c r="R953" s="4"/>
      <c r="S953" s="4"/>
      <c r="T953" s="4"/>
      <c r="U953" s="4"/>
      <c r="V953" s="4"/>
      <c r="W953" s="4"/>
      <c r="X953" s="4"/>
      <c r="Y953" s="4"/>
      <c r="Z953" s="4"/>
      <c r="AA953" s="4"/>
      <c r="AB953" s="4"/>
      <c r="AC953" s="4"/>
      <c r="AD953" s="4"/>
      <c r="AE953" s="4"/>
      <c r="AF953" s="4"/>
      <c r="AG953" s="4"/>
    </row>
    <row r="954">
      <c r="A954" s="4"/>
      <c r="B954" s="4"/>
      <c r="C954" s="4"/>
      <c r="D954" s="114"/>
      <c r="E954" s="114"/>
      <c r="F954" s="114"/>
      <c r="G954" s="114"/>
      <c r="H954" s="114"/>
      <c r="I954" s="114"/>
      <c r="J954" s="114"/>
      <c r="K954" s="4"/>
      <c r="L954" s="4"/>
      <c r="M954" s="4"/>
      <c r="N954" s="4"/>
      <c r="O954" s="4"/>
      <c r="P954" s="4"/>
      <c r="Q954" s="4"/>
      <c r="R954" s="4"/>
      <c r="S954" s="4"/>
      <c r="T954" s="4"/>
      <c r="U954" s="4"/>
      <c r="V954" s="4"/>
      <c r="W954" s="4"/>
      <c r="X954" s="4"/>
      <c r="Y954" s="4"/>
      <c r="Z954" s="4"/>
      <c r="AA954" s="4"/>
      <c r="AB954" s="4"/>
      <c r="AC954" s="4"/>
      <c r="AD954" s="4"/>
      <c r="AE954" s="4"/>
      <c r="AF954" s="4"/>
      <c r="AG954" s="4"/>
    </row>
    <row r="955">
      <c r="A955" s="4"/>
      <c r="B955" s="4"/>
      <c r="C955" s="4"/>
      <c r="D955" s="114"/>
      <c r="E955" s="114"/>
      <c r="F955" s="114"/>
      <c r="G955" s="114"/>
      <c r="H955" s="114"/>
      <c r="I955" s="114"/>
      <c r="J955" s="114"/>
      <c r="K955" s="4"/>
      <c r="L955" s="4"/>
      <c r="M955" s="4"/>
      <c r="N955" s="4"/>
      <c r="O955" s="4"/>
      <c r="P955" s="4"/>
      <c r="Q955" s="4"/>
      <c r="R955" s="4"/>
      <c r="S955" s="4"/>
      <c r="T955" s="4"/>
      <c r="U955" s="4"/>
      <c r="V955" s="4"/>
      <c r="W955" s="4"/>
      <c r="X955" s="4"/>
      <c r="Y955" s="4"/>
      <c r="Z955" s="4"/>
      <c r="AA955" s="4"/>
      <c r="AB955" s="4"/>
      <c r="AC955" s="4"/>
      <c r="AD955" s="4"/>
      <c r="AE955" s="4"/>
      <c r="AF955" s="4"/>
      <c r="AG955" s="4"/>
    </row>
    <row r="956">
      <c r="A956" s="4"/>
      <c r="B956" s="4"/>
      <c r="C956" s="4"/>
      <c r="D956" s="114"/>
      <c r="E956" s="114"/>
      <c r="F956" s="114"/>
      <c r="G956" s="114"/>
      <c r="H956" s="114"/>
      <c r="I956" s="114"/>
      <c r="J956" s="114"/>
      <c r="K956" s="4"/>
      <c r="L956" s="4"/>
      <c r="M956" s="4"/>
      <c r="N956" s="4"/>
      <c r="O956" s="4"/>
      <c r="P956" s="4"/>
      <c r="Q956" s="4"/>
      <c r="R956" s="4"/>
      <c r="S956" s="4"/>
      <c r="T956" s="4"/>
      <c r="U956" s="4"/>
      <c r="V956" s="4"/>
      <c r="W956" s="4"/>
      <c r="X956" s="4"/>
      <c r="Y956" s="4"/>
      <c r="Z956" s="4"/>
      <c r="AA956" s="4"/>
      <c r="AB956" s="4"/>
      <c r="AC956" s="4"/>
      <c r="AD956" s="4"/>
      <c r="AE956" s="4"/>
      <c r="AF956" s="4"/>
      <c r="AG956" s="4"/>
    </row>
    <row r="957">
      <c r="A957" s="4"/>
      <c r="B957" s="4"/>
      <c r="C957" s="4"/>
      <c r="D957" s="114"/>
      <c r="E957" s="114"/>
      <c r="F957" s="114"/>
      <c r="G957" s="114"/>
      <c r="H957" s="114"/>
      <c r="I957" s="114"/>
      <c r="J957" s="114"/>
      <c r="K957" s="4"/>
      <c r="L957" s="4"/>
      <c r="M957" s="4"/>
      <c r="N957" s="4"/>
      <c r="O957" s="4"/>
      <c r="P957" s="4"/>
      <c r="Q957" s="4"/>
      <c r="R957" s="4"/>
      <c r="S957" s="4"/>
      <c r="T957" s="4"/>
      <c r="U957" s="4"/>
      <c r="V957" s="4"/>
      <c r="W957" s="4"/>
      <c r="X957" s="4"/>
      <c r="Y957" s="4"/>
      <c r="Z957" s="4"/>
      <c r="AA957" s="4"/>
      <c r="AB957" s="4"/>
      <c r="AC957" s="4"/>
      <c r="AD957" s="4"/>
      <c r="AE957" s="4"/>
      <c r="AF957" s="4"/>
      <c r="AG957" s="4"/>
    </row>
    <row r="958">
      <c r="A958" s="4"/>
      <c r="B958" s="4"/>
      <c r="C958" s="4"/>
      <c r="D958" s="114"/>
      <c r="E958" s="114"/>
      <c r="F958" s="114"/>
      <c r="G958" s="114"/>
      <c r="H958" s="114"/>
      <c r="I958" s="114"/>
      <c r="J958" s="114"/>
      <c r="K958" s="4"/>
      <c r="L958" s="4"/>
      <c r="M958" s="4"/>
      <c r="N958" s="4"/>
      <c r="O958" s="4"/>
      <c r="P958" s="4"/>
      <c r="Q958" s="4"/>
      <c r="R958" s="4"/>
      <c r="S958" s="4"/>
      <c r="T958" s="4"/>
      <c r="U958" s="4"/>
      <c r="V958" s="4"/>
      <c r="W958" s="4"/>
      <c r="X958" s="4"/>
      <c r="Y958" s="4"/>
      <c r="Z958" s="4"/>
      <c r="AA958" s="4"/>
      <c r="AB958" s="4"/>
      <c r="AC958" s="4"/>
      <c r="AD958" s="4"/>
      <c r="AE958" s="4"/>
      <c r="AF958" s="4"/>
      <c r="AG958" s="4"/>
    </row>
    <row r="959">
      <c r="A959" s="4"/>
      <c r="B959" s="4"/>
      <c r="C959" s="4"/>
      <c r="D959" s="114"/>
      <c r="E959" s="114"/>
      <c r="F959" s="114"/>
      <c r="G959" s="114"/>
      <c r="H959" s="114"/>
      <c r="I959" s="114"/>
      <c r="J959" s="114"/>
      <c r="K959" s="4"/>
      <c r="L959" s="4"/>
      <c r="M959" s="4"/>
      <c r="N959" s="4"/>
      <c r="O959" s="4"/>
      <c r="P959" s="4"/>
      <c r="Q959" s="4"/>
      <c r="R959" s="4"/>
      <c r="S959" s="4"/>
      <c r="T959" s="4"/>
      <c r="U959" s="4"/>
      <c r="V959" s="4"/>
      <c r="W959" s="4"/>
      <c r="X959" s="4"/>
      <c r="Y959" s="4"/>
      <c r="Z959" s="4"/>
      <c r="AA959" s="4"/>
      <c r="AB959" s="4"/>
      <c r="AC959" s="4"/>
      <c r="AD959" s="4"/>
      <c r="AE959" s="4"/>
      <c r="AF959" s="4"/>
      <c r="AG959" s="4"/>
    </row>
    <row r="960">
      <c r="A960" s="4"/>
      <c r="B960" s="4"/>
      <c r="C960" s="4"/>
      <c r="D960" s="114"/>
      <c r="E960" s="114"/>
      <c r="F960" s="114"/>
      <c r="G960" s="114"/>
      <c r="H960" s="114"/>
      <c r="I960" s="114"/>
      <c r="J960" s="114"/>
      <c r="K960" s="4"/>
      <c r="L960" s="4"/>
      <c r="M960" s="4"/>
      <c r="N960" s="4"/>
      <c r="O960" s="4"/>
      <c r="P960" s="4"/>
      <c r="Q960" s="4"/>
      <c r="R960" s="4"/>
      <c r="S960" s="4"/>
      <c r="T960" s="4"/>
      <c r="U960" s="4"/>
      <c r="V960" s="4"/>
      <c r="W960" s="4"/>
      <c r="X960" s="4"/>
      <c r="Y960" s="4"/>
      <c r="Z960" s="4"/>
      <c r="AA960" s="4"/>
      <c r="AB960" s="4"/>
      <c r="AC960" s="4"/>
      <c r="AD960" s="4"/>
      <c r="AE960" s="4"/>
      <c r="AF960" s="4"/>
      <c r="AG960" s="4"/>
    </row>
    <row r="961">
      <c r="A961" s="4"/>
      <c r="B961" s="4"/>
      <c r="C961" s="4"/>
      <c r="D961" s="114"/>
      <c r="E961" s="114"/>
      <c r="F961" s="114"/>
      <c r="G961" s="114"/>
      <c r="H961" s="114"/>
      <c r="I961" s="114"/>
      <c r="J961" s="114"/>
      <c r="K961" s="4"/>
      <c r="L961" s="4"/>
      <c r="M961" s="4"/>
      <c r="N961" s="4"/>
      <c r="O961" s="4"/>
      <c r="P961" s="4"/>
      <c r="Q961" s="4"/>
      <c r="R961" s="4"/>
      <c r="S961" s="4"/>
      <c r="T961" s="4"/>
      <c r="U961" s="4"/>
      <c r="V961" s="4"/>
      <c r="W961" s="4"/>
      <c r="X961" s="4"/>
      <c r="Y961" s="4"/>
      <c r="Z961" s="4"/>
      <c r="AA961" s="4"/>
      <c r="AB961" s="4"/>
      <c r="AC961" s="4"/>
      <c r="AD961" s="4"/>
      <c r="AE961" s="4"/>
      <c r="AF961" s="4"/>
      <c r="AG961" s="4"/>
    </row>
    <row r="962">
      <c r="A962" s="4"/>
      <c r="B962" s="4"/>
      <c r="C962" s="4"/>
      <c r="D962" s="114"/>
      <c r="E962" s="114"/>
      <c r="F962" s="114"/>
      <c r="G962" s="114"/>
      <c r="H962" s="114"/>
      <c r="I962" s="114"/>
      <c r="J962" s="114"/>
      <c r="K962" s="4"/>
      <c r="L962" s="4"/>
      <c r="M962" s="4"/>
      <c r="N962" s="4"/>
      <c r="O962" s="4"/>
      <c r="P962" s="4"/>
      <c r="Q962" s="4"/>
      <c r="R962" s="4"/>
      <c r="S962" s="4"/>
      <c r="T962" s="4"/>
      <c r="U962" s="4"/>
      <c r="V962" s="4"/>
      <c r="W962" s="4"/>
      <c r="X962" s="4"/>
      <c r="Y962" s="4"/>
      <c r="Z962" s="4"/>
      <c r="AA962" s="4"/>
      <c r="AB962" s="4"/>
      <c r="AC962" s="4"/>
      <c r="AD962" s="4"/>
      <c r="AE962" s="4"/>
      <c r="AF962" s="4"/>
      <c r="AG962" s="4"/>
    </row>
    <row r="963">
      <c r="A963" s="4"/>
      <c r="B963" s="4"/>
      <c r="C963" s="4"/>
      <c r="D963" s="114"/>
      <c r="E963" s="114"/>
      <c r="F963" s="114"/>
      <c r="G963" s="114"/>
      <c r="H963" s="114"/>
      <c r="I963" s="114"/>
      <c r="J963" s="114"/>
      <c r="K963" s="4"/>
      <c r="L963" s="4"/>
      <c r="M963" s="4"/>
      <c r="N963" s="4"/>
      <c r="O963" s="4"/>
      <c r="P963" s="4"/>
      <c r="Q963" s="4"/>
      <c r="R963" s="4"/>
      <c r="S963" s="4"/>
      <c r="T963" s="4"/>
      <c r="U963" s="4"/>
      <c r="V963" s="4"/>
      <c r="W963" s="4"/>
      <c r="X963" s="4"/>
      <c r="Y963" s="4"/>
      <c r="Z963" s="4"/>
      <c r="AA963" s="4"/>
      <c r="AB963" s="4"/>
      <c r="AC963" s="4"/>
      <c r="AD963" s="4"/>
      <c r="AE963" s="4"/>
      <c r="AF963" s="4"/>
      <c r="AG963" s="4"/>
    </row>
    <row r="964">
      <c r="A964" s="4"/>
      <c r="B964" s="4"/>
      <c r="C964" s="4"/>
      <c r="D964" s="114"/>
      <c r="E964" s="114"/>
      <c r="F964" s="114"/>
      <c r="G964" s="114"/>
      <c r="H964" s="114"/>
      <c r="I964" s="114"/>
      <c r="J964" s="114"/>
      <c r="K964" s="4"/>
      <c r="L964" s="4"/>
      <c r="M964" s="4"/>
      <c r="N964" s="4"/>
      <c r="O964" s="4"/>
      <c r="P964" s="4"/>
      <c r="Q964" s="4"/>
      <c r="R964" s="4"/>
      <c r="S964" s="4"/>
      <c r="T964" s="4"/>
      <c r="U964" s="4"/>
      <c r="V964" s="4"/>
      <c r="W964" s="4"/>
      <c r="X964" s="4"/>
      <c r="Y964" s="4"/>
      <c r="Z964" s="4"/>
      <c r="AA964" s="4"/>
      <c r="AB964" s="4"/>
      <c r="AC964" s="4"/>
      <c r="AD964" s="4"/>
      <c r="AE964" s="4"/>
      <c r="AF964" s="4"/>
      <c r="AG964" s="4"/>
    </row>
    <row r="965">
      <c r="A965" s="4"/>
      <c r="B965" s="4"/>
      <c r="C965" s="4"/>
      <c r="D965" s="114"/>
      <c r="E965" s="114"/>
      <c r="F965" s="114"/>
      <c r="G965" s="114"/>
      <c r="H965" s="114"/>
      <c r="I965" s="114"/>
      <c r="J965" s="114"/>
      <c r="K965" s="4"/>
      <c r="L965" s="4"/>
      <c r="M965" s="4"/>
      <c r="N965" s="4"/>
      <c r="O965" s="4"/>
      <c r="P965" s="4"/>
      <c r="Q965" s="4"/>
      <c r="R965" s="4"/>
      <c r="S965" s="4"/>
      <c r="T965" s="4"/>
      <c r="U965" s="4"/>
      <c r="V965" s="4"/>
      <c r="W965" s="4"/>
      <c r="X965" s="4"/>
      <c r="Y965" s="4"/>
      <c r="Z965" s="4"/>
      <c r="AA965" s="4"/>
      <c r="AB965" s="4"/>
      <c r="AC965" s="4"/>
      <c r="AD965" s="4"/>
      <c r="AE965" s="4"/>
      <c r="AF965" s="4"/>
      <c r="AG965" s="4"/>
    </row>
    <row r="966">
      <c r="A966" s="4"/>
      <c r="B966" s="4"/>
      <c r="C966" s="4"/>
      <c r="D966" s="114"/>
      <c r="E966" s="114"/>
      <c r="F966" s="114"/>
      <c r="G966" s="114"/>
      <c r="H966" s="114"/>
      <c r="I966" s="114"/>
      <c r="J966" s="114"/>
      <c r="K966" s="4"/>
      <c r="L966" s="4"/>
      <c r="M966" s="4"/>
      <c r="N966" s="4"/>
      <c r="O966" s="4"/>
      <c r="P966" s="4"/>
      <c r="Q966" s="4"/>
      <c r="R966" s="4"/>
      <c r="S966" s="4"/>
      <c r="T966" s="4"/>
      <c r="U966" s="4"/>
      <c r="V966" s="4"/>
      <c r="W966" s="4"/>
      <c r="X966" s="4"/>
      <c r="Y966" s="4"/>
      <c r="Z966" s="4"/>
      <c r="AA966" s="4"/>
      <c r="AB966" s="4"/>
      <c r="AC966" s="4"/>
      <c r="AD966" s="4"/>
      <c r="AE966" s="4"/>
      <c r="AF966" s="4"/>
      <c r="AG966" s="4"/>
    </row>
    <row r="967">
      <c r="A967" s="4"/>
      <c r="B967" s="4"/>
      <c r="C967" s="4"/>
      <c r="D967" s="114"/>
      <c r="E967" s="114"/>
      <c r="F967" s="114"/>
      <c r="G967" s="114"/>
      <c r="H967" s="114"/>
      <c r="I967" s="114"/>
      <c r="J967" s="114"/>
      <c r="K967" s="4"/>
      <c r="L967" s="4"/>
      <c r="M967" s="4"/>
      <c r="N967" s="4"/>
      <c r="O967" s="4"/>
      <c r="P967" s="4"/>
      <c r="Q967" s="4"/>
      <c r="R967" s="4"/>
      <c r="S967" s="4"/>
      <c r="T967" s="4"/>
      <c r="U967" s="4"/>
      <c r="V967" s="4"/>
      <c r="W967" s="4"/>
      <c r="X967" s="4"/>
      <c r="Y967" s="4"/>
      <c r="Z967" s="4"/>
      <c r="AA967" s="4"/>
      <c r="AB967" s="4"/>
      <c r="AC967" s="4"/>
      <c r="AD967" s="4"/>
      <c r="AE967" s="4"/>
      <c r="AF967" s="4"/>
      <c r="AG967" s="4"/>
    </row>
    <row r="968">
      <c r="A968" s="4"/>
      <c r="B968" s="4"/>
      <c r="C968" s="4"/>
      <c r="D968" s="114"/>
      <c r="E968" s="114"/>
      <c r="F968" s="114"/>
      <c r="G968" s="114"/>
      <c r="H968" s="114"/>
      <c r="I968" s="114"/>
      <c r="J968" s="114"/>
      <c r="K968" s="4"/>
      <c r="L968" s="4"/>
      <c r="M968" s="4"/>
      <c r="N968" s="4"/>
      <c r="O968" s="4"/>
      <c r="P968" s="4"/>
      <c r="Q968" s="4"/>
      <c r="R968" s="4"/>
      <c r="S968" s="4"/>
      <c r="T968" s="4"/>
      <c r="U968" s="4"/>
      <c r="V968" s="4"/>
      <c r="W968" s="4"/>
      <c r="X968" s="4"/>
      <c r="Y968" s="4"/>
      <c r="Z968" s="4"/>
      <c r="AA968" s="4"/>
      <c r="AB968" s="4"/>
      <c r="AC968" s="4"/>
      <c r="AD968" s="4"/>
      <c r="AE968" s="4"/>
      <c r="AF968" s="4"/>
      <c r="AG968" s="4"/>
    </row>
    <row r="969">
      <c r="A969" s="4"/>
      <c r="B969" s="4"/>
      <c r="C969" s="4"/>
      <c r="D969" s="114"/>
      <c r="E969" s="114"/>
      <c r="F969" s="114"/>
      <c r="G969" s="114"/>
      <c r="H969" s="114"/>
      <c r="I969" s="114"/>
      <c r="J969" s="114"/>
      <c r="K969" s="4"/>
      <c r="L969" s="4"/>
      <c r="M969" s="4"/>
      <c r="N969" s="4"/>
      <c r="O969" s="4"/>
      <c r="P969" s="4"/>
      <c r="Q969" s="4"/>
      <c r="R969" s="4"/>
      <c r="S969" s="4"/>
      <c r="T969" s="4"/>
      <c r="U969" s="4"/>
      <c r="V969" s="4"/>
      <c r="W969" s="4"/>
      <c r="X969" s="4"/>
      <c r="Y969" s="4"/>
      <c r="Z969" s="4"/>
      <c r="AA969" s="4"/>
      <c r="AB969" s="4"/>
      <c r="AC969" s="4"/>
      <c r="AD969" s="4"/>
      <c r="AE969" s="4"/>
      <c r="AF969" s="4"/>
      <c r="AG969" s="4"/>
    </row>
    <row r="970">
      <c r="A970" s="4"/>
      <c r="B970" s="4"/>
      <c r="C970" s="4"/>
      <c r="D970" s="114"/>
      <c r="E970" s="114"/>
      <c r="F970" s="114"/>
      <c r="G970" s="114"/>
      <c r="H970" s="114"/>
      <c r="I970" s="114"/>
      <c r="J970" s="114"/>
      <c r="K970" s="4"/>
      <c r="L970" s="4"/>
      <c r="M970" s="4"/>
      <c r="N970" s="4"/>
      <c r="O970" s="4"/>
      <c r="P970" s="4"/>
      <c r="Q970" s="4"/>
      <c r="R970" s="4"/>
      <c r="S970" s="4"/>
      <c r="T970" s="4"/>
      <c r="U970" s="4"/>
      <c r="V970" s="4"/>
      <c r="W970" s="4"/>
      <c r="X970" s="4"/>
      <c r="Y970" s="4"/>
      <c r="Z970" s="4"/>
      <c r="AA970" s="4"/>
      <c r="AB970" s="4"/>
      <c r="AC970" s="4"/>
      <c r="AD970" s="4"/>
      <c r="AE970" s="4"/>
      <c r="AF970" s="4"/>
      <c r="AG970" s="4"/>
    </row>
    <row r="971">
      <c r="A971" s="4"/>
      <c r="B971" s="4"/>
      <c r="C971" s="4"/>
      <c r="D971" s="114"/>
      <c r="E971" s="114"/>
      <c r="F971" s="114"/>
      <c r="G971" s="114"/>
      <c r="H971" s="114"/>
      <c r="I971" s="114"/>
      <c r="J971" s="114"/>
      <c r="K971" s="4"/>
      <c r="L971" s="4"/>
      <c r="M971" s="4"/>
      <c r="N971" s="4"/>
      <c r="O971" s="4"/>
      <c r="P971" s="4"/>
      <c r="Q971" s="4"/>
      <c r="R971" s="4"/>
      <c r="S971" s="4"/>
      <c r="T971" s="4"/>
      <c r="U971" s="4"/>
      <c r="V971" s="4"/>
      <c r="W971" s="4"/>
      <c r="X971" s="4"/>
      <c r="Y971" s="4"/>
      <c r="Z971" s="4"/>
      <c r="AA971" s="4"/>
      <c r="AB971" s="4"/>
      <c r="AC971" s="4"/>
      <c r="AD971" s="4"/>
      <c r="AE971" s="4"/>
      <c r="AF971" s="4"/>
      <c r="AG971" s="4"/>
    </row>
    <row r="972">
      <c r="A972" s="4"/>
      <c r="B972" s="4"/>
      <c r="C972" s="4"/>
      <c r="D972" s="114"/>
      <c r="E972" s="114"/>
      <c r="F972" s="114"/>
      <c r="G972" s="114"/>
      <c r="H972" s="114"/>
      <c r="I972" s="114"/>
      <c r="J972" s="114"/>
      <c r="K972" s="4"/>
      <c r="L972" s="4"/>
      <c r="M972" s="4"/>
      <c r="N972" s="4"/>
      <c r="O972" s="4"/>
      <c r="P972" s="4"/>
      <c r="Q972" s="4"/>
      <c r="R972" s="4"/>
      <c r="S972" s="4"/>
      <c r="T972" s="4"/>
      <c r="U972" s="4"/>
      <c r="V972" s="4"/>
      <c r="W972" s="4"/>
      <c r="X972" s="4"/>
      <c r="Y972" s="4"/>
      <c r="Z972" s="4"/>
      <c r="AA972" s="4"/>
      <c r="AB972" s="4"/>
      <c r="AC972" s="4"/>
      <c r="AD972" s="4"/>
      <c r="AE972" s="4"/>
      <c r="AF972" s="4"/>
      <c r="AG972" s="4"/>
    </row>
    <row r="973">
      <c r="A973" s="4"/>
      <c r="B973" s="4"/>
      <c r="C973" s="4"/>
      <c r="D973" s="114"/>
      <c r="E973" s="114"/>
      <c r="F973" s="114"/>
      <c r="G973" s="114"/>
      <c r="H973" s="114"/>
      <c r="I973" s="114"/>
      <c r="J973" s="114"/>
      <c r="K973" s="4"/>
      <c r="L973" s="4"/>
      <c r="M973" s="4"/>
      <c r="N973" s="4"/>
      <c r="O973" s="4"/>
      <c r="P973" s="4"/>
      <c r="Q973" s="4"/>
      <c r="R973" s="4"/>
      <c r="S973" s="4"/>
      <c r="T973" s="4"/>
      <c r="U973" s="4"/>
      <c r="V973" s="4"/>
      <c r="W973" s="4"/>
      <c r="X973" s="4"/>
      <c r="Y973" s="4"/>
      <c r="Z973" s="4"/>
      <c r="AA973" s="4"/>
      <c r="AB973" s="4"/>
      <c r="AC973" s="4"/>
      <c r="AD973" s="4"/>
      <c r="AE973" s="4"/>
      <c r="AF973" s="4"/>
      <c r="AG973" s="4"/>
    </row>
    <row r="974">
      <c r="A974" s="4"/>
      <c r="B974" s="4"/>
      <c r="C974" s="4"/>
      <c r="D974" s="114"/>
      <c r="E974" s="114"/>
      <c r="F974" s="114"/>
      <c r="G974" s="114"/>
      <c r="H974" s="114"/>
      <c r="I974" s="114"/>
      <c r="J974" s="114"/>
      <c r="K974" s="4"/>
      <c r="L974" s="4"/>
      <c r="M974" s="4"/>
      <c r="N974" s="4"/>
      <c r="O974" s="4"/>
      <c r="P974" s="4"/>
      <c r="Q974" s="4"/>
      <c r="R974" s="4"/>
      <c r="S974" s="4"/>
      <c r="T974" s="4"/>
      <c r="U974" s="4"/>
      <c r="V974" s="4"/>
      <c r="W974" s="4"/>
      <c r="X974" s="4"/>
      <c r="Y974" s="4"/>
      <c r="Z974" s="4"/>
      <c r="AA974" s="4"/>
      <c r="AB974" s="4"/>
      <c r="AC974" s="4"/>
      <c r="AD974" s="4"/>
      <c r="AE974" s="4"/>
      <c r="AF974" s="4"/>
      <c r="AG974" s="4"/>
    </row>
    <row r="975">
      <c r="A975" s="4"/>
      <c r="B975" s="4"/>
      <c r="C975" s="4"/>
      <c r="D975" s="114"/>
      <c r="E975" s="114"/>
      <c r="F975" s="114"/>
      <c r="G975" s="114"/>
      <c r="H975" s="114"/>
      <c r="I975" s="114"/>
      <c r="J975" s="114"/>
      <c r="K975" s="4"/>
      <c r="L975" s="4"/>
      <c r="M975" s="4"/>
      <c r="N975" s="4"/>
      <c r="O975" s="4"/>
      <c r="P975" s="4"/>
      <c r="Q975" s="4"/>
      <c r="R975" s="4"/>
      <c r="S975" s="4"/>
      <c r="T975" s="4"/>
      <c r="U975" s="4"/>
      <c r="V975" s="4"/>
      <c r="W975" s="4"/>
      <c r="X975" s="4"/>
      <c r="Y975" s="4"/>
      <c r="Z975" s="4"/>
      <c r="AA975" s="4"/>
      <c r="AB975" s="4"/>
      <c r="AC975" s="4"/>
      <c r="AD975" s="4"/>
      <c r="AE975" s="4"/>
      <c r="AF975" s="4"/>
      <c r="AG975" s="4"/>
    </row>
    <row r="976">
      <c r="A976" s="4"/>
      <c r="B976" s="4"/>
      <c r="C976" s="4"/>
      <c r="D976" s="114"/>
      <c r="E976" s="114"/>
      <c r="F976" s="114"/>
      <c r="G976" s="114"/>
      <c r="H976" s="114"/>
      <c r="I976" s="114"/>
      <c r="J976" s="114"/>
      <c r="K976" s="4"/>
      <c r="L976" s="4"/>
      <c r="M976" s="4"/>
      <c r="N976" s="4"/>
      <c r="O976" s="4"/>
      <c r="P976" s="4"/>
      <c r="Q976" s="4"/>
      <c r="R976" s="4"/>
      <c r="S976" s="4"/>
      <c r="T976" s="4"/>
      <c r="U976" s="4"/>
      <c r="V976" s="4"/>
      <c r="W976" s="4"/>
      <c r="X976" s="4"/>
      <c r="Y976" s="4"/>
      <c r="Z976" s="4"/>
      <c r="AA976" s="4"/>
      <c r="AB976" s="4"/>
      <c r="AC976" s="4"/>
      <c r="AD976" s="4"/>
      <c r="AE976" s="4"/>
      <c r="AF976" s="4"/>
      <c r="AG976" s="4"/>
    </row>
    <row r="977">
      <c r="A977" s="4"/>
      <c r="B977" s="4"/>
      <c r="C977" s="4"/>
      <c r="D977" s="114"/>
      <c r="E977" s="114"/>
      <c r="F977" s="114"/>
      <c r="G977" s="114"/>
      <c r="H977" s="114"/>
      <c r="I977" s="114"/>
      <c r="J977" s="114"/>
      <c r="K977" s="4"/>
      <c r="L977" s="4"/>
      <c r="M977" s="4"/>
      <c r="N977" s="4"/>
      <c r="O977" s="4"/>
      <c r="P977" s="4"/>
      <c r="Q977" s="4"/>
      <c r="R977" s="4"/>
      <c r="S977" s="4"/>
      <c r="T977" s="4"/>
      <c r="U977" s="4"/>
      <c r="V977" s="4"/>
      <c r="W977" s="4"/>
      <c r="X977" s="4"/>
      <c r="Y977" s="4"/>
      <c r="Z977" s="4"/>
      <c r="AA977" s="4"/>
      <c r="AB977" s="4"/>
      <c r="AC977" s="4"/>
      <c r="AD977" s="4"/>
      <c r="AE977" s="4"/>
      <c r="AF977" s="4"/>
      <c r="AG977" s="4"/>
    </row>
    <row r="978">
      <c r="A978" s="4"/>
      <c r="B978" s="4"/>
      <c r="C978" s="4"/>
      <c r="D978" s="114"/>
      <c r="E978" s="114"/>
      <c r="F978" s="114"/>
      <c r="G978" s="114"/>
      <c r="H978" s="114"/>
      <c r="I978" s="114"/>
      <c r="J978" s="114"/>
      <c r="K978" s="4"/>
      <c r="L978" s="4"/>
      <c r="M978" s="4"/>
      <c r="N978" s="4"/>
      <c r="O978" s="4"/>
      <c r="P978" s="4"/>
      <c r="Q978" s="4"/>
      <c r="R978" s="4"/>
      <c r="S978" s="4"/>
      <c r="T978" s="4"/>
      <c r="U978" s="4"/>
      <c r="V978" s="4"/>
      <c r="W978" s="4"/>
      <c r="X978" s="4"/>
      <c r="Y978" s="4"/>
      <c r="Z978" s="4"/>
      <c r="AA978" s="4"/>
      <c r="AB978" s="4"/>
      <c r="AC978" s="4"/>
      <c r="AD978" s="4"/>
      <c r="AE978" s="4"/>
      <c r="AF978" s="4"/>
      <c r="AG978" s="4"/>
    </row>
    <row r="979">
      <c r="A979" s="4"/>
      <c r="B979" s="4"/>
      <c r="C979" s="4"/>
      <c r="D979" s="114"/>
      <c r="E979" s="114"/>
      <c r="F979" s="114"/>
      <c r="G979" s="114"/>
      <c r="H979" s="114"/>
      <c r="I979" s="114"/>
      <c r="J979" s="114"/>
      <c r="K979" s="4"/>
      <c r="L979" s="4"/>
      <c r="M979" s="4"/>
      <c r="N979" s="4"/>
      <c r="O979" s="4"/>
      <c r="P979" s="4"/>
      <c r="Q979" s="4"/>
      <c r="R979" s="4"/>
      <c r="S979" s="4"/>
      <c r="T979" s="4"/>
      <c r="U979" s="4"/>
      <c r="V979" s="4"/>
      <c r="W979" s="4"/>
      <c r="X979" s="4"/>
      <c r="Y979" s="4"/>
      <c r="Z979" s="4"/>
      <c r="AA979" s="4"/>
      <c r="AB979" s="4"/>
      <c r="AC979" s="4"/>
      <c r="AD979" s="4"/>
      <c r="AE979" s="4"/>
      <c r="AF979" s="4"/>
      <c r="AG979" s="4"/>
    </row>
    <row r="980">
      <c r="A980" s="4"/>
      <c r="B980" s="4"/>
      <c r="C980" s="4"/>
      <c r="D980" s="114"/>
      <c r="E980" s="114"/>
      <c r="F980" s="114"/>
      <c r="G980" s="114"/>
      <c r="H980" s="114"/>
      <c r="I980" s="114"/>
      <c r="J980" s="114"/>
      <c r="K980" s="4"/>
      <c r="L980" s="4"/>
      <c r="M980" s="4"/>
      <c r="N980" s="4"/>
      <c r="O980" s="4"/>
      <c r="P980" s="4"/>
      <c r="Q980" s="4"/>
      <c r="R980" s="4"/>
      <c r="S980" s="4"/>
      <c r="T980" s="4"/>
      <c r="U980" s="4"/>
      <c r="V980" s="4"/>
      <c r="W980" s="4"/>
      <c r="X980" s="4"/>
      <c r="Y980" s="4"/>
      <c r="Z980" s="4"/>
      <c r="AA980" s="4"/>
      <c r="AB980" s="4"/>
      <c r="AC980" s="4"/>
      <c r="AD980" s="4"/>
      <c r="AE980" s="4"/>
      <c r="AF980" s="4"/>
      <c r="AG980" s="4"/>
    </row>
    <row r="981">
      <c r="A981" s="4"/>
      <c r="B981" s="4"/>
      <c r="C981" s="4"/>
      <c r="D981" s="114"/>
      <c r="E981" s="114"/>
      <c r="F981" s="114"/>
      <c r="G981" s="114"/>
      <c r="H981" s="114"/>
      <c r="I981" s="114"/>
      <c r="J981" s="114"/>
      <c r="K981" s="4"/>
      <c r="L981" s="4"/>
      <c r="M981" s="4"/>
      <c r="N981" s="4"/>
      <c r="O981" s="4"/>
      <c r="P981" s="4"/>
      <c r="Q981" s="4"/>
      <c r="R981" s="4"/>
      <c r="S981" s="4"/>
      <c r="T981" s="4"/>
      <c r="U981" s="4"/>
      <c r="V981" s="4"/>
      <c r="W981" s="4"/>
      <c r="X981" s="4"/>
      <c r="Y981" s="4"/>
      <c r="Z981" s="4"/>
      <c r="AA981" s="4"/>
      <c r="AB981" s="4"/>
      <c r="AC981" s="4"/>
      <c r="AD981" s="4"/>
      <c r="AE981" s="4"/>
      <c r="AF981" s="4"/>
      <c r="AG981" s="4"/>
    </row>
    <row r="982">
      <c r="A982" s="4"/>
      <c r="B982" s="4"/>
      <c r="C982" s="4"/>
      <c r="D982" s="114"/>
      <c r="E982" s="114"/>
      <c r="F982" s="114"/>
      <c r="G982" s="114"/>
      <c r="H982" s="114"/>
      <c r="I982" s="114"/>
      <c r="J982" s="114"/>
      <c r="K982" s="4"/>
      <c r="L982" s="4"/>
      <c r="M982" s="4"/>
      <c r="N982" s="4"/>
      <c r="O982" s="4"/>
      <c r="P982" s="4"/>
      <c r="Q982" s="4"/>
      <c r="R982" s="4"/>
      <c r="S982" s="4"/>
      <c r="T982" s="4"/>
      <c r="U982" s="4"/>
      <c r="V982" s="4"/>
      <c r="W982" s="4"/>
      <c r="X982" s="4"/>
      <c r="Y982" s="4"/>
      <c r="Z982" s="4"/>
      <c r="AA982" s="4"/>
      <c r="AB982" s="4"/>
      <c r="AC982" s="4"/>
      <c r="AD982" s="4"/>
      <c r="AE982" s="4"/>
      <c r="AF982" s="4"/>
      <c r="AG982" s="4"/>
    </row>
    <row r="983">
      <c r="A983" s="4"/>
      <c r="B983" s="4"/>
      <c r="C983" s="4"/>
      <c r="D983" s="114"/>
      <c r="E983" s="114"/>
      <c r="F983" s="114"/>
      <c r="G983" s="114"/>
      <c r="H983" s="114"/>
      <c r="I983" s="114"/>
      <c r="J983" s="114"/>
      <c r="K983" s="4"/>
      <c r="L983" s="4"/>
      <c r="M983" s="4"/>
      <c r="N983" s="4"/>
      <c r="O983" s="4"/>
      <c r="P983" s="4"/>
      <c r="Q983" s="4"/>
      <c r="R983" s="4"/>
      <c r="S983" s="4"/>
      <c r="T983" s="4"/>
      <c r="U983" s="4"/>
      <c r="V983" s="4"/>
      <c r="W983" s="4"/>
      <c r="X983" s="4"/>
      <c r="Y983" s="4"/>
      <c r="Z983" s="4"/>
      <c r="AA983" s="4"/>
      <c r="AB983" s="4"/>
      <c r="AC983" s="4"/>
      <c r="AD983" s="4"/>
      <c r="AE983" s="4"/>
      <c r="AF983" s="4"/>
      <c r="AG983" s="4"/>
    </row>
    <row r="984">
      <c r="A984" s="4"/>
      <c r="B984" s="4"/>
      <c r="C984" s="4"/>
      <c r="D984" s="114"/>
      <c r="E984" s="114"/>
      <c r="F984" s="114"/>
      <c r="G984" s="114"/>
      <c r="H984" s="114"/>
      <c r="I984" s="114"/>
      <c r="J984" s="114"/>
      <c r="K984" s="4"/>
      <c r="L984" s="4"/>
      <c r="M984" s="4"/>
      <c r="N984" s="4"/>
      <c r="O984" s="4"/>
      <c r="P984" s="4"/>
      <c r="Q984" s="4"/>
      <c r="R984" s="4"/>
      <c r="S984" s="4"/>
      <c r="T984" s="4"/>
      <c r="U984" s="4"/>
      <c r="V984" s="4"/>
      <c r="W984" s="4"/>
      <c r="X984" s="4"/>
      <c r="Y984" s="4"/>
      <c r="Z984" s="4"/>
      <c r="AA984" s="4"/>
      <c r="AB984" s="4"/>
      <c r="AC984" s="4"/>
      <c r="AD984" s="4"/>
      <c r="AE984" s="4"/>
      <c r="AF984" s="4"/>
      <c r="AG984" s="4"/>
    </row>
    <row r="985">
      <c r="A985" s="4"/>
      <c r="B985" s="4"/>
      <c r="C985" s="4"/>
      <c r="D985" s="114"/>
      <c r="E985" s="114"/>
      <c r="F985" s="114"/>
      <c r="G985" s="114"/>
      <c r="H985" s="114"/>
      <c r="I985" s="114"/>
      <c r="J985" s="114"/>
      <c r="K985" s="4"/>
      <c r="L985" s="4"/>
      <c r="M985" s="4"/>
      <c r="N985" s="4"/>
      <c r="O985" s="4"/>
      <c r="P985" s="4"/>
      <c r="Q985" s="4"/>
      <c r="R985" s="4"/>
      <c r="S985" s="4"/>
      <c r="T985" s="4"/>
      <c r="U985" s="4"/>
      <c r="V985" s="4"/>
      <c r="W985" s="4"/>
      <c r="X985" s="4"/>
      <c r="Y985" s="4"/>
      <c r="Z985" s="4"/>
      <c r="AA985" s="4"/>
      <c r="AB985" s="4"/>
      <c r="AC985" s="4"/>
      <c r="AD985" s="4"/>
      <c r="AE985" s="4"/>
      <c r="AF985" s="4"/>
      <c r="AG985" s="4"/>
    </row>
    <row r="986">
      <c r="A986" s="4"/>
      <c r="B986" s="4"/>
      <c r="C986" s="4"/>
      <c r="D986" s="114"/>
      <c r="E986" s="114"/>
      <c r="F986" s="114"/>
      <c r="G986" s="114"/>
      <c r="H986" s="114"/>
      <c r="I986" s="114"/>
      <c r="J986" s="114"/>
      <c r="K986" s="4"/>
      <c r="L986" s="4"/>
      <c r="M986" s="4"/>
      <c r="N986" s="4"/>
      <c r="O986" s="4"/>
      <c r="P986" s="4"/>
      <c r="Q986" s="4"/>
      <c r="R986" s="4"/>
      <c r="S986" s="4"/>
      <c r="T986" s="4"/>
      <c r="U986" s="4"/>
      <c r="V986" s="4"/>
      <c r="W986" s="4"/>
      <c r="X986" s="4"/>
      <c r="Y986" s="4"/>
      <c r="Z986" s="4"/>
      <c r="AA986" s="4"/>
      <c r="AB986" s="4"/>
      <c r="AC986" s="4"/>
      <c r="AD986" s="4"/>
      <c r="AE986" s="4"/>
      <c r="AF986" s="4"/>
      <c r="AG986" s="4"/>
    </row>
    <row r="987">
      <c r="A987" s="4"/>
      <c r="B987" s="4"/>
      <c r="C987" s="4"/>
      <c r="D987" s="114"/>
      <c r="E987" s="114"/>
      <c r="F987" s="114"/>
      <c r="G987" s="114"/>
      <c r="H987" s="114"/>
      <c r="I987" s="114"/>
      <c r="J987" s="114"/>
      <c r="K987" s="4"/>
      <c r="L987" s="4"/>
      <c r="M987" s="4"/>
      <c r="N987" s="4"/>
      <c r="O987" s="4"/>
      <c r="P987" s="4"/>
      <c r="Q987" s="4"/>
      <c r="R987" s="4"/>
      <c r="S987" s="4"/>
      <c r="T987" s="4"/>
      <c r="U987" s="4"/>
      <c r="V987" s="4"/>
      <c r="W987" s="4"/>
      <c r="X987" s="4"/>
      <c r="Y987" s="4"/>
      <c r="Z987" s="4"/>
      <c r="AA987" s="4"/>
      <c r="AB987" s="4"/>
      <c r="AC987" s="4"/>
      <c r="AD987" s="4"/>
      <c r="AE987" s="4"/>
      <c r="AF987" s="4"/>
      <c r="AG987" s="4"/>
    </row>
    <row r="988">
      <c r="A988" s="4"/>
      <c r="B988" s="4"/>
      <c r="C988" s="4"/>
      <c r="D988" s="114"/>
      <c r="E988" s="114"/>
      <c r="F988" s="114"/>
      <c r="G988" s="114"/>
      <c r="H988" s="114"/>
      <c r="I988" s="114"/>
      <c r="J988" s="114"/>
      <c r="K988" s="4"/>
      <c r="L988" s="4"/>
      <c r="M988" s="4"/>
      <c r="N988" s="4"/>
      <c r="O988" s="4"/>
      <c r="P988" s="4"/>
      <c r="Q988" s="4"/>
      <c r="R988" s="4"/>
      <c r="S988" s="4"/>
      <c r="T988" s="4"/>
      <c r="U988" s="4"/>
      <c r="V988" s="4"/>
      <c r="W988" s="4"/>
      <c r="X988" s="4"/>
      <c r="Y988" s="4"/>
      <c r="Z988" s="4"/>
      <c r="AA988" s="4"/>
      <c r="AB988" s="4"/>
      <c r="AC988" s="4"/>
      <c r="AD988" s="4"/>
      <c r="AE988" s="4"/>
      <c r="AF988" s="4"/>
      <c r="AG988" s="4"/>
    </row>
    <row r="989">
      <c r="A989" s="4"/>
      <c r="B989" s="4"/>
      <c r="C989" s="4"/>
      <c r="D989" s="114"/>
      <c r="E989" s="114"/>
      <c r="F989" s="114"/>
      <c r="G989" s="114"/>
      <c r="H989" s="114"/>
      <c r="I989" s="114"/>
      <c r="J989" s="114"/>
      <c r="K989" s="4"/>
      <c r="L989" s="4"/>
      <c r="M989" s="4"/>
      <c r="N989" s="4"/>
      <c r="O989" s="4"/>
      <c r="P989" s="4"/>
      <c r="Q989" s="4"/>
      <c r="R989" s="4"/>
      <c r="S989" s="4"/>
      <c r="T989" s="4"/>
      <c r="U989" s="4"/>
      <c r="V989" s="4"/>
      <c r="W989" s="4"/>
      <c r="X989" s="4"/>
      <c r="Y989" s="4"/>
      <c r="Z989" s="4"/>
      <c r="AA989" s="4"/>
      <c r="AB989" s="4"/>
      <c r="AC989" s="4"/>
      <c r="AD989" s="4"/>
      <c r="AE989" s="4"/>
      <c r="AF989" s="4"/>
      <c r="AG989" s="4"/>
    </row>
    <row r="990">
      <c r="A990" s="4"/>
      <c r="B990" s="4"/>
      <c r="C990" s="4"/>
      <c r="D990" s="114"/>
      <c r="E990" s="114"/>
      <c r="F990" s="114"/>
      <c r="G990" s="114"/>
      <c r="H990" s="114"/>
      <c r="I990" s="114"/>
      <c r="J990" s="114"/>
      <c r="K990" s="4"/>
      <c r="L990" s="4"/>
      <c r="M990" s="4"/>
      <c r="N990" s="4"/>
      <c r="O990" s="4"/>
      <c r="P990" s="4"/>
      <c r="Q990" s="4"/>
      <c r="R990" s="4"/>
      <c r="S990" s="4"/>
      <c r="T990" s="4"/>
      <c r="U990" s="4"/>
      <c r="V990" s="4"/>
      <c r="W990" s="4"/>
      <c r="X990" s="4"/>
      <c r="Y990" s="4"/>
      <c r="Z990" s="4"/>
      <c r="AA990" s="4"/>
      <c r="AB990" s="4"/>
      <c r="AC990" s="4"/>
      <c r="AD990" s="4"/>
      <c r="AE990" s="4"/>
      <c r="AF990" s="4"/>
      <c r="AG990" s="4"/>
    </row>
    <row r="991">
      <c r="A991" s="4"/>
      <c r="B991" s="4"/>
      <c r="C991" s="4"/>
      <c r="D991" s="114"/>
      <c r="E991" s="114"/>
      <c r="F991" s="114"/>
      <c r="G991" s="114"/>
      <c r="H991" s="114"/>
      <c r="I991" s="114"/>
      <c r="J991" s="114"/>
      <c r="K991" s="4"/>
      <c r="L991" s="4"/>
      <c r="M991" s="4"/>
      <c r="N991" s="4"/>
      <c r="O991" s="4"/>
      <c r="P991" s="4"/>
      <c r="Q991" s="4"/>
      <c r="R991" s="4"/>
      <c r="S991" s="4"/>
      <c r="T991" s="4"/>
      <c r="U991" s="4"/>
      <c r="V991" s="4"/>
      <c r="W991" s="4"/>
      <c r="X991" s="4"/>
      <c r="Y991" s="4"/>
      <c r="Z991" s="4"/>
      <c r="AA991" s="4"/>
      <c r="AB991" s="4"/>
      <c r="AC991" s="4"/>
      <c r="AD991" s="4"/>
      <c r="AE991" s="4"/>
      <c r="AF991" s="4"/>
      <c r="AG991" s="4"/>
    </row>
    <row r="992">
      <c r="A992" s="4"/>
      <c r="B992" s="4"/>
      <c r="C992" s="4"/>
      <c r="D992" s="114"/>
      <c r="E992" s="114"/>
      <c r="F992" s="114"/>
      <c r="G992" s="114"/>
      <c r="H992" s="114"/>
      <c r="I992" s="114"/>
      <c r="J992" s="114"/>
      <c r="K992" s="4"/>
      <c r="L992" s="4"/>
      <c r="M992" s="4"/>
      <c r="N992" s="4"/>
      <c r="O992" s="4"/>
      <c r="P992" s="4"/>
      <c r="Q992" s="4"/>
      <c r="R992" s="4"/>
      <c r="S992" s="4"/>
      <c r="T992" s="4"/>
      <c r="U992" s="4"/>
      <c r="V992" s="4"/>
      <c r="W992" s="4"/>
      <c r="X992" s="4"/>
      <c r="Y992" s="4"/>
      <c r="Z992" s="4"/>
      <c r="AA992" s="4"/>
      <c r="AB992" s="4"/>
      <c r="AC992" s="4"/>
      <c r="AD992" s="4"/>
      <c r="AE992" s="4"/>
      <c r="AF992" s="4"/>
      <c r="AG992" s="4"/>
    </row>
    <row r="993">
      <c r="A993" s="4"/>
      <c r="B993" s="4"/>
      <c r="C993" s="4"/>
      <c r="D993" s="114"/>
      <c r="E993" s="114"/>
      <c r="F993" s="114"/>
      <c r="G993" s="114"/>
      <c r="H993" s="114"/>
      <c r="I993" s="114"/>
      <c r="J993" s="114"/>
      <c r="K993" s="4"/>
      <c r="L993" s="4"/>
      <c r="M993" s="4"/>
      <c r="N993" s="4"/>
      <c r="O993" s="4"/>
      <c r="P993" s="4"/>
      <c r="Q993" s="4"/>
      <c r="R993" s="4"/>
      <c r="S993" s="4"/>
      <c r="T993" s="4"/>
      <c r="U993" s="4"/>
      <c r="V993" s="4"/>
      <c r="W993" s="4"/>
      <c r="X993" s="4"/>
      <c r="Y993" s="4"/>
      <c r="Z993" s="4"/>
      <c r="AA993" s="4"/>
      <c r="AB993" s="4"/>
      <c r="AC993" s="4"/>
      <c r="AD993" s="4"/>
      <c r="AE993" s="4"/>
      <c r="AF993" s="4"/>
      <c r="AG993" s="4"/>
    </row>
    <row r="994">
      <c r="A994" s="4"/>
      <c r="B994" s="4"/>
      <c r="C994" s="4"/>
      <c r="D994" s="114"/>
      <c r="E994" s="114"/>
      <c r="F994" s="114"/>
      <c r="G994" s="114"/>
      <c r="H994" s="114"/>
      <c r="I994" s="114"/>
      <c r="J994" s="114"/>
      <c r="K994" s="4"/>
      <c r="L994" s="4"/>
      <c r="M994" s="4"/>
      <c r="N994" s="4"/>
      <c r="O994" s="4"/>
      <c r="P994" s="4"/>
      <c r="Q994" s="4"/>
      <c r="R994" s="4"/>
      <c r="S994" s="4"/>
      <c r="T994" s="4"/>
      <c r="U994" s="4"/>
      <c r="V994" s="4"/>
      <c r="W994" s="4"/>
      <c r="X994" s="4"/>
      <c r="Y994" s="4"/>
      <c r="Z994" s="4"/>
      <c r="AA994" s="4"/>
      <c r="AB994" s="4"/>
      <c r="AC994" s="4"/>
      <c r="AD994" s="4"/>
      <c r="AE994" s="4"/>
      <c r="AF994" s="4"/>
      <c r="AG994" s="4"/>
    </row>
    <row r="995">
      <c r="A995" s="4"/>
      <c r="B995" s="4"/>
      <c r="C995" s="4"/>
      <c r="D995" s="114"/>
      <c r="E995" s="114"/>
      <c r="F995" s="114"/>
      <c r="G995" s="114"/>
      <c r="H995" s="114"/>
      <c r="I995" s="114"/>
      <c r="J995" s="114"/>
      <c r="K995" s="4"/>
      <c r="L995" s="4"/>
      <c r="M995" s="4"/>
      <c r="N995" s="4"/>
      <c r="O995" s="4"/>
      <c r="P995" s="4"/>
      <c r="Q995" s="4"/>
      <c r="R995" s="4"/>
      <c r="S995" s="4"/>
      <c r="T995" s="4"/>
      <c r="U995" s="4"/>
      <c r="V995" s="4"/>
      <c r="W995" s="4"/>
      <c r="X995" s="4"/>
      <c r="Y995" s="4"/>
      <c r="Z995" s="4"/>
      <c r="AA995" s="4"/>
      <c r="AB995" s="4"/>
      <c r="AC995" s="4"/>
      <c r="AD995" s="4"/>
      <c r="AE995" s="4"/>
      <c r="AF995" s="4"/>
      <c r="AG995" s="4"/>
    </row>
    <row r="996">
      <c r="A996" s="4"/>
      <c r="B996" s="4"/>
      <c r="C996" s="4"/>
      <c r="D996" s="114"/>
      <c r="E996" s="114"/>
      <c r="F996" s="114"/>
      <c r="G996" s="114"/>
      <c r="H996" s="114"/>
      <c r="I996" s="114"/>
      <c r="J996" s="114"/>
      <c r="K996" s="4"/>
      <c r="L996" s="4"/>
      <c r="M996" s="4"/>
      <c r="N996" s="4"/>
      <c r="O996" s="4"/>
      <c r="P996" s="4"/>
      <c r="Q996" s="4"/>
      <c r="R996" s="4"/>
      <c r="S996" s="4"/>
      <c r="T996" s="4"/>
      <c r="U996" s="4"/>
      <c r="V996" s="4"/>
      <c r="W996" s="4"/>
      <c r="X996" s="4"/>
      <c r="Y996" s="4"/>
      <c r="Z996" s="4"/>
      <c r="AA996" s="4"/>
      <c r="AB996" s="4"/>
      <c r="AC996" s="4"/>
      <c r="AD996" s="4"/>
      <c r="AE996" s="4"/>
      <c r="AF996" s="4"/>
      <c r="AG996" s="4"/>
    </row>
    <row r="997">
      <c r="A997" s="4"/>
      <c r="B997" s="4"/>
      <c r="C997" s="4"/>
      <c r="D997" s="114"/>
      <c r="E997" s="114"/>
      <c r="F997" s="114"/>
      <c r="G997" s="114"/>
      <c r="H997" s="114"/>
      <c r="I997" s="114"/>
      <c r="J997" s="114"/>
      <c r="K997" s="4"/>
      <c r="L997" s="4"/>
      <c r="M997" s="4"/>
      <c r="N997" s="4"/>
      <c r="O997" s="4"/>
      <c r="P997" s="4"/>
      <c r="Q997" s="4"/>
      <c r="R997" s="4"/>
      <c r="S997" s="4"/>
      <c r="T997" s="4"/>
      <c r="U997" s="4"/>
      <c r="V997" s="4"/>
      <c r="W997" s="4"/>
      <c r="X997" s="4"/>
      <c r="Y997" s="4"/>
      <c r="Z997" s="4"/>
      <c r="AA997" s="4"/>
      <c r="AB997" s="4"/>
      <c r="AC997" s="4"/>
      <c r="AD997" s="4"/>
      <c r="AE997" s="4"/>
      <c r="AF997" s="4"/>
      <c r="AG997" s="4"/>
    </row>
    <row r="998">
      <c r="A998" s="4"/>
      <c r="B998" s="4"/>
      <c r="C998" s="4"/>
      <c r="D998" s="114"/>
      <c r="E998" s="114"/>
      <c r="F998" s="114"/>
      <c r="G998" s="114"/>
      <c r="H998" s="114"/>
      <c r="I998" s="114"/>
      <c r="J998" s="114"/>
      <c r="K998" s="4"/>
      <c r="L998" s="4"/>
      <c r="M998" s="4"/>
      <c r="N998" s="4"/>
      <c r="O998" s="4"/>
      <c r="P998" s="4"/>
      <c r="Q998" s="4"/>
      <c r="R998" s="4"/>
      <c r="S998" s="4"/>
      <c r="T998" s="4"/>
      <c r="U998" s="4"/>
      <c r="V998" s="4"/>
      <c r="W998" s="4"/>
      <c r="X998" s="4"/>
      <c r="Y998" s="4"/>
      <c r="Z998" s="4"/>
      <c r="AA998" s="4"/>
      <c r="AB998" s="4"/>
      <c r="AC998" s="4"/>
      <c r="AD998" s="4"/>
      <c r="AE998" s="4"/>
      <c r="AF998" s="4"/>
      <c r="AG998" s="4"/>
    </row>
    <row r="999">
      <c r="A999" s="4"/>
      <c r="B999" s="4"/>
      <c r="C999" s="4"/>
      <c r="D999" s="114"/>
      <c r="E999" s="114"/>
      <c r="F999" s="114"/>
      <c r="G999" s="114"/>
      <c r="H999" s="114"/>
      <c r="I999" s="114"/>
      <c r="J999" s="114"/>
      <c r="K999" s="4"/>
      <c r="L999" s="4"/>
      <c r="M999" s="4"/>
      <c r="N999" s="4"/>
      <c r="O999" s="4"/>
      <c r="P999" s="4"/>
      <c r="Q999" s="4"/>
      <c r="R999" s="4"/>
      <c r="S999" s="4"/>
      <c r="T999" s="4"/>
      <c r="U999" s="4"/>
      <c r="V999" s="4"/>
      <c r="W999" s="4"/>
      <c r="X999" s="4"/>
      <c r="Y999" s="4"/>
      <c r="Z999" s="4"/>
      <c r="AA999" s="4"/>
      <c r="AB999" s="4"/>
      <c r="AC999" s="4"/>
      <c r="AD999" s="4"/>
      <c r="AE999" s="4"/>
      <c r="AF999" s="4"/>
      <c r="AG999" s="4"/>
    </row>
    <row r="1000">
      <c r="A1000" s="4"/>
      <c r="B1000" s="4"/>
      <c r="C1000" s="4"/>
      <c r="D1000" s="114"/>
      <c r="E1000" s="114"/>
      <c r="F1000" s="114"/>
      <c r="G1000" s="114"/>
      <c r="H1000" s="114"/>
      <c r="I1000" s="114"/>
      <c r="J1000" s="11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63"/>
    <col customWidth="1" min="3" max="3" width="18.0"/>
    <col customWidth="1" min="4" max="5" width="20.75"/>
    <col customWidth="1" min="6" max="6" width="18.25"/>
    <col customWidth="1" min="7" max="7" width="21.5"/>
    <col customWidth="1" min="8" max="8" width="22.63"/>
    <col customWidth="1" min="9" max="10" width="14.63"/>
    <col customWidth="1" min="11" max="11" width="16.63"/>
    <col customWidth="1" min="12" max="12" width="15.0"/>
    <col customWidth="1" min="13" max="13" width="16.38"/>
  </cols>
  <sheetData>
    <row r="1">
      <c r="A1" s="72" t="s">
        <v>69</v>
      </c>
      <c r="B1" s="35" t="s">
        <v>1885</v>
      </c>
      <c r="C1" s="35" t="str">
        <f>if($Q$1="Delivered",$Q$1&amp;"_Orders",if($Q$1="Pending",$Q$1&amp;"_Orders",$Q$1&amp;"_Orders"))</f>
        <v>Delivered_Orders</v>
      </c>
      <c r="D1" s="35" t="str">
        <f>if($Q$1="Delivered",$Q$1&amp;"_Quantity",if($Q$1="Pending",$Q$1&amp;"_Quantity",$Q$1&amp;"_Quantity"))</f>
        <v>Delivered_Quantity</v>
      </c>
      <c r="E1" s="35" t="str">
        <f>if($Q$1="Delivered",$Q$1&amp;"_Quantity2",if($Q$1="Pending",$Q$1&amp;"_Quantity2",$Q$1&amp;"_Quantity2"))</f>
        <v>Delivered_Quantity2</v>
      </c>
      <c r="F1" s="35" t="str">
        <f>if($Q$1="Delivered",$Q$1&amp;"_Cost_Price",if($Q$1="Pending",$Q$1&amp;"_Cost_Price",$Q$1&amp;"_Cost_Price"))</f>
        <v>Delivered_Cost_Price</v>
      </c>
      <c r="G1" s="35" t="str">
        <f>if($Q$1="Delivered",$Q$1&amp;"_Delivery_Fee",if($Q$1="Pending",$Q$1&amp;"_Delivery_Fee",$Q$1&amp;"_Delivery_Fee"))</f>
        <v>Delivered_Delivery_Fee</v>
      </c>
      <c r="H1" s="35" t="str">
        <f>if($Q$1="Delivered",$Q$1&amp;"_Sales_Price",if($Q$1="Pending",$Q$1&amp;"_Sales_Price",$Q$1&amp;"_Sales_Price"))</f>
        <v>Delivered_Sales_Price</v>
      </c>
      <c r="I1" s="35" t="str">
        <f>if($Q$1="Delivered",$Q$1&amp;"_Profit",if($Q$1="Pending",$Q$1&amp;"_Profit",$Q$1&amp;"_Profit"))</f>
        <v>Delivered_Profit</v>
      </c>
      <c r="J1" s="115" t="s">
        <v>1886</v>
      </c>
      <c r="K1" s="35" t="s">
        <v>1887</v>
      </c>
      <c r="L1" s="35" t="str">
        <f>if($Q$1="Delivered",$Q$1&amp;"_Rate",if($Q$1="Pending",$Q$1&amp;"_Rate",$Q$1&amp;"_Rate"))</f>
        <v>Delivered_Rate</v>
      </c>
      <c r="M1" s="35" t="str">
        <f>if($Q$1="Delivered",$Q$1&amp;"_CPC",if($Q$1="Pending",$Q$1&amp;"_CPC",$Q$1&amp;"_CPC"))</f>
        <v>Delivered_CPC</v>
      </c>
      <c r="N1" s="35" t="s">
        <v>1888</v>
      </c>
      <c r="O1" s="116"/>
      <c r="P1" s="116"/>
      <c r="Q1" s="117" t="s">
        <v>72</v>
      </c>
      <c r="R1" s="117"/>
      <c r="S1" s="118">
        <v>2025.0</v>
      </c>
      <c r="T1" s="116"/>
      <c r="U1" s="116"/>
      <c r="V1" s="116"/>
      <c r="W1" s="116"/>
      <c r="X1" s="116"/>
      <c r="Y1" s="116"/>
      <c r="Z1" s="116"/>
      <c r="AA1" s="116"/>
      <c r="AB1" s="116"/>
      <c r="AC1" s="116"/>
      <c r="AD1" s="116"/>
      <c r="AE1" s="116"/>
    </row>
    <row r="2">
      <c r="A2" s="59" t="s">
        <v>76</v>
      </c>
      <c r="B2" s="64">
        <f t="shared" ref="B2:I2" si="1">SUM(B19,B36)</f>
        <v>0</v>
      </c>
      <c r="C2" s="64">
        <f t="shared" si="1"/>
        <v>0</v>
      </c>
      <c r="D2" s="64">
        <f t="shared" si="1"/>
        <v>0</v>
      </c>
      <c r="E2" s="64">
        <f t="shared" si="1"/>
        <v>0</v>
      </c>
      <c r="F2" s="42">
        <f t="shared" si="1"/>
        <v>0</v>
      </c>
      <c r="G2" s="42">
        <f t="shared" si="1"/>
        <v>0</v>
      </c>
      <c r="H2" s="42">
        <f t="shared" si="1"/>
        <v>0</v>
      </c>
      <c r="I2" s="42">
        <f t="shared" si="1"/>
        <v>0</v>
      </c>
      <c r="J2" s="42">
        <f>SUMIFs(Expenses!H:H,Expenses!B:B,$A2,Expenses!D:D,$S$1)</f>
        <v>0</v>
      </c>
      <c r="K2" s="42">
        <f t="shared" ref="K2:K13" si="3">I2-J2</f>
        <v>0</v>
      </c>
      <c r="L2" s="119" t="str">
        <f t="shared" ref="L2:L14" si="4">iferror(C2/B2,"")</f>
        <v/>
      </c>
      <c r="M2" s="86" t="str">
        <f>iferror(SUMIFS(Expenses!$H:$H,Expenses!$F:$F,"Ads",Expenses!$B:$B,$A2,Expenses!$D:$D,$S$1)/C2,"")</f>
        <v/>
      </c>
      <c r="N2" s="86" t="str">
        <f>iferror(SUMIFS(Expenses!$H:$H,Expenses!$F:$F,"Ads",Expenses!$B:$B,$A2,Expenses!$D:$D,$S$1)/B2,"")</f>
        <v/>
      </c>
      <c r="O2" s="120"/>
      <c r="P2" s="120"/>
      <c r="Q2" s="116"/>
      <c r="R2" s="116"/>
      <c r="S2" s="116"/>
      <c r="T2" s="116"/>
      <c r="U2" s="116"/>
      <c r="V2" s="116"/>
      <c r="W2" s="116"/>
      <c r="X2" s="116"/>
      <c r="Y2" s="116"/>
      <c r="Z2" s="116"/>
      <c r="AA2" s="116"/>
      <c r="AB2" s="116"/>
      <c r="AC2" s="116"/>
      <c r="AD2" s="116"/>
      <c r="AE2" s="116"/>
    </row>
    <row r="3">
      <c r="A3" s="59" t="s">
        <v>78</v>
      </c>
      <c r="B3" s="64">
        <f t="shared" ref="B3:I3" si="2">SUM(B20,B37)</f>
        <v>0</v>
      </c>
      <c r="C3" s="64">
        <f t="shared" si="2"/>
        <v>0</v>
      </c>
      <c r="D3" s="64">
        <f t="shared" si="2"/>
        <v>0</v>
      </c>
      <c r="E3" s="64">
        <f t="shared" si="2"/>
        <v>0</v>
      </c>
      <c r="F3" s="42">
        <f t="shared" si="2"/>
        <v>0</v>
      </c>
      <c r="G3" s="42">
        <f t="shared" si="2"/>
        <v>0</v>
      </c>
      <c r="H3" s="42">
        <f t="shared" si="2"/>
        <v>0</v>
      </c>
      <c r="I3" s="42">
        <f t="shared" si="2"/>
        <v>0</v>
      </c>
      <c r="J3" s="42">
        <f>SUMIFs(Expenses!H:H,Expenses!B:B,$A3,Expenses!D:D,$S$1)</f>
        <v>0</v>
      </c>
      <c r="K3" s="42">
        <f t="shared" si="3"/>
        <v>0</v>
      </c>
      <c r="L3" s="119" t="str">
        <f t="shared" si="4"/>
        <v/>
      </c>
      <c r="M3" s="86" t="str">
        <f>iferror(SUMIFS(Expenses!$H:$H,Expenses!$F:$F,"Ads",Expenses!$B:$B,$A3,Expenses!$D:$D,$S$1)/C3,"")</f>
        <v/>
      </c>
      <c r="N3" s="86" t="str">
        <f>iferror(SUMIFS(Expenses!$H:$H,Expenses!$F:$F,"Ads",Expenses!$B:$B,$A3,Expenses!$D:$D,$S$1)/B3,"")</f>
        <v/>
      </c>
      <c r="O3" s="120"/>
      <c r="P3" s="120"/>
      <c r="Q3" s="116"/>
      <c r="R3" s="116"/>
      <c r="S3" s="116"/>
      <c r="T3" s="116"/>
      <c r="U3" s="116"/>
      <c r="V3" s="116"/>
      <c r="W3" s="116"/>
      <c r="X3" s="116"/>
      <c r="Y3" s="116"/>
      <c r="Z3" s="116"/>
      <c r="AA3" s="116"/>
      <c r="AB3" s="116"/>
      <c r="AC3" s="116"/>
      <c r="AD3" s="116"/>
      <c r="AE3" s="116"/>
    </row>
    <row r="4">
      <c r="A4" s="59" t="s">
        <v>79</v>
      </c>
      <c r="B4" s="64">
        <f t="shared" ref="B4:I4" si="5">SUM(B21,B38)</f>
        <v>0</v>
      </c>
      <c r="C4" s="64">
        <f t="shared" si="5"/>
        <v>0</v>
      </c>
      <c r="D4" s="64">
        <f t="shared" si="5"/>
        <v>0</v>
      </c>
      <c r="E4" s="64">
        <f t="shared" si="5"/>
        <v>0</v>
      </c>
      <c r="F4" s="42">
        <f t="shared" si="5"/>
        <v>0</v>
      </c>
      <c r="G4" s="42">
        <f t="shared" si="5"/>
        <v>0</v>
      </c>
      <c r="H4" s="42">
        <f t="shared" si="5"/>
        <v>0</v>
      </c>
      <c r="I4" s="42">
        <f t="shared" si="5"/>
        <v>0</v>
      </c>
      <c r="J4" s="42">
        <f>SUMIFs(Expenses!H:H,Expenses!B:B,$A4,Expenses!D:D,$S$1)</f>
        <v>0</v>
      </c>
      <c r="K4" s="42">
        <f t="shared" si="3"/>
        <v>0</v>
      </c>
      <c r="L4" s="119" t="str">
        <f t="shared" si="4"/>
        <v/>
      </c>
      <c r="M4" s="86" t="str">
        <f>iferror(SUMIFS(Expenses!$H:$H,Expenses!$F:$F,"Ads",Expenses!$B:$B,$A4,Expenses!$D:$D,$S$1)/C4,"")</f>
        <v/>
      </c>
      <c r="N4" s="86" t="str">
        <f>iferror(SUMIFS(Expenses!$H:$H,Expenses!$F:$F,"Ads",Expenses!$B:$B,$A4,Expenses!$D:$D,$S$1)/B4,"")</f>
        <v/>
      </c>
      <c r="O4" s="120"/>
      <c r="P4" s="120"/>
      <c r="Q4" s="116"/>
      <c r="R4" s="116"/>
      <c r="S4" s="116"/>
      <c r="T4" s="116"/>
      <c r="U4" s="116"/>
      <c r="V4" s="116"/>
      <c r="W4" s="116"/>
      <c r="X4" s="116"/>
      <c r="Y4" s="116"/>
      <c r="Z4" s="116"/>
      <c r="AA4" s="116"/>
      <c r="AB4" s="116"/>
      <c r="AC4" s="116"/>
      <c r="AD4" s="116"/>
      <c r="AE4" s="116"/>
    </row>
    <row r="5">
      <c r="A5" s="59" t="s">
        <v>80</v>
      </c>
      <c r="B5" s="64">
        <f t="shared" ref="B5:I5" si="6">SUM(B22,B39)</f>
        <v>0</v>
      </c>
      <c r="C5" s="64">
        <f t="shared" si="6"/>
        <v>0</v>
      </c>
      <c r="D5" s="64">
        <f t="shared" si="6"/>
        <v>0</v>
      </c>
      <c r="E5" s="64">
        <f t="shared" si="6"/>
        <v>0</v>
      </c>
      <c r="F5" s="42">
        <f t="shared" si="6"/>
        <v>0</v>
      </c>
      <c r="G5" s="42">
        <f t="shared" si="6"/>
        <v>0</v>
      </c>
      <c r="H5" s="42">
        <f t="shared" si="6"/>
        <v>0</v>
      </c>
      <c r="I5" s="42">
        <f t="shared" si="6"/>
        <v>0</v>
      </c>
      <c r="J5" s="42">
        <f>SUMIFs(Expenses!H:H,Expenses!B:B,$A5,Expenses!D:D,$S$1)</f>
        <v>0</v>
      </c>
      <c r="K5" s="42">
        <f t="shared" si="3"/>
        <v>0</v>
      </c>
      <c r="L5" s="119" t="str">
        <f t="shared" si="4"/>
        <v/>
      </c>
      <c r="M5" s="86" t="str">
        <f>iferror(SUMIFS(Expenses!$H:$H,Expenses!$F:$F,"Ads",Expenses!$B:$B,$A5,Expenses!$D:$D,$S$1)/C5,"")</f>
        <v/>
      </c>
      <c r="N5" s="86" t="str">
        <f>iferror(SUMIFS(Expenses!$H:$H,Expenses!$F:$F,"Ads",Expenses!$B:$B,$A5,Expenses!$D:$D,$S$1)/B5,"")</f>
        <v/>
      </c>
      <c r="O5" s="120"/>
      <c r="P5" s="120"/>
      <c r="Q5" s="116"/>
      <c r="R5" s="116"/>
      <c r="S5" s="116"/>
      <c r="T5" s="116"/>
      <c r="U5" s="116"/>
      <c r="V5" s="116"/>
      <c r="W5" s="116"/>
      <c r="X5" s="116"/>
      <c r="Y5" s="116"/>
      <c r="Z5" s="116"/>
      <c r="AA5" s="116"/>
      <c r="AB5" s="116"/>
      <c r="AC5" s="116"/>
      <c r="AD5" s="116"/>
      <c r="AE5" s="116"/>
    </row>
    <row r="6">
      <c r="A6" s="59" t="s">
        <v>81</v>
      </c>
      <c r="B6" s="64">
        <f t="shared" ref="B6:I6" si="7">SUM(B23,B40)</f>
        <v>61</v>
      </c>
      <c r="C6" s="64">
        <f t="shared" si="7"/>
        <v>28</v>
      </c>
      <c r="D6" s="64">
        <f t="shared" si="7"/>
        <v>31</v>
      </c>
      <c r="E6" s="64">
        <f t="shared" si="7"/>
        <v>0</v>
      </c>
      <c r="F6" s="42">
        <f t="shared" si="7"/>
        <v>281000</v>
      </c>
      <c r="G6" s="42">
        <f t="shared" si="7"/>
        <v>156000</v>
      </c>
      <c r="H6" s="42">
        <f t="shared" si="7"/>
        <v>1036000</v>
      </c>
      <c r="I6" s="42">
        <f t="shared" si="7"/>
        <v>599000</v>
      </c>
      <c r="J6" s="42">
        <f>SUMIFs(Expenses!H:H,Expenses!B:B,$A6,Expenses!D:D,$S$1)</f>
        <v>738000</v>
      </c>
      <c r="K6" s="42">
        <f t="shared" si="3"/>
        <v>-139000</v>
      </c>
      <c r="L6" s="119">
        <f t="shared" si="4"/>
        <v>0.4590163934</v>
      </c>
      <c r="M6" s="86">
        <f>iferror(SUMIFS(Expenses!$H:$H,Expenses!$F:$F,"Ads",Expenses!$B:$B,$A6,Expenses!$D:$D,$S$1)/C6,"")</f>
        <v>19642.85714</v>
      </c>
      <c r="N6" s="86">
        <f>iferror(SUMIFS(Expenses!$H:$H,Expenses!$F:$F,"Ads",Expenses!$B:$B,$A6,Expenses!$D:$D,$S$1)/B6,"")</f>
        <v>9016.393443</v>
      </c>
      <c r="O6" s="120"/>
      <c r="P6" s="120"/>
      <c r="Q6" s="116"/>
      <c r="R6" s="116"/>
      <c r="S6" s="116"/>
      <c r="T6" s="116"/>
      <c r="U6" s="116"/>
      <c r="V6" s="116"/>
      <c r="W6" s="116"/>
      <c r="X6" s="116"/>
      <c r="Y6" s="116"/>
      <c r="Z6" s="116"/>
      <c r="AA6" s="116"/>
      <c r="AB6" s="116"/>
      <c r="AC6" s="116"/>
      <c r="AD6" s="116"/>
      <c r="AE6" s="116"/>
    </row>
    <row r="7">
      <c r="A7" s="59" t="s">
        <v>82</v>
      </c>
      <c r="B7" s="64">
        <f t="shared" ref="B7:I7" si="8">SUM(B24,B41)</f>
        <v>157</v>
      </c>
      <c r="C7" s="64">
        <f t="shared" si="8"/>
        <v>74</v>
      </c>
      <c r="D7" s="64">
        <f t="shared" si="8"/>
        <v>98</v>
      </c>
      <c r="E7" s="64">
        <f t="shared" si="8"/>
        <v>0</v>
      </c>
      <c r="F7" s="42">
        <f t="shared" si="8"/>
        <v>930000</v>
      </c>
      <c r="G7" s="42">
        <f t="shared" si="8"/>
        <v>341500</v>
      </c>
      <c r="H7" s="42">
        <f t="shared" si="8"/>
        <v>2951000</v>
      </c>
      <c r="I7" s="42">
        <f t="shared" si="8"/>
        <v>1679500</v>
      </c>
      <c r="J7" s="42">
        <f>SUMIFs(Expenses!H:H,Expenses!B:B,$A7,Expenses!D:D,$S$1)</f>
        <v>1062700</v>
      </c>
      <c r="K7" s="42">
        <f t="shared" si="3"/>
        <v>616800</v>
      </c>
      <c r="L7" s="119">
        <f t="shared" si="4"/>
        <v>0.4713375796</v>
      </c>
      <c r="M7" s="86">
        <f>iferror(SUMIFS(Expenses!$H:$H,Expenses!$F:$F,"Ads",Expenses!$B:$B,$A7,Expenses!$D:$D,$S$1)/C7,"")</f>
        <v>12162.16216</v>
      </c>
      <c r="N7" s="86">
        <f>iferror(SUMIFS(Expenses!$H:$H,Expenses!$F:$F,"Ads",Expenses!$B:$B,$A7,Expenses!$D:$D,$S$1)/B7,"")</f>
        <v>5732.484076</v>
      </c>
      <c r="O7" s="120"/>
      <c r="P7" s="120"/>
      <c r="Q7" s="116"/>
      <c r="R7" s="116"/>
      <c r="S7" s="116"/>
      <c r="T7" s="116"/>
      <c r="U7" s="116"/>
      <c r="V7" s="116"/>
      <c r="W7" s="116"/>
      <c r="X7" s="116"/>
      <c r="Y7" s="116"/>
      <c r="Z7" s="116"/>
      <c r="AA7" s="116"/>
      <c r="AB7" s="116"/>
      <c r="AC7" s="116"/>
      <c r="AD7" s="116"/>
      <c r="AE7" s="116"/>
    </row>
    <row r="8">
      <c r="A8" s="59" t="s">
        <v>83</v>
      </c>
      <c r="B8" s="64">
        <f t="shared" ref="B8:I8" si="9">SUM(B25,B42)</f>
        <v>182</v>
      </c>
      <c r="C8" s="64">
        <f t="shared" si="9"/>
        <v>63</v>
      </c>
      <c r="D8" s="64">
        <f t="shared" si="9"/>
        <v>84</v>
      </c>
      <c r="E8" s="64">
        <f t="shared" si="9"/>
        <v>50</v>
      </c>
      <c r="F8" s="42">
        <f t="shared" si="9"/>
        <v>803000</v>
      </c>
      <c r="G8" s="42">
        <f t="shared" si="9"/>
        <v>342000</v>
      </c>
      <c r="H8" s="42">
        <f t="shared" si="9"/>
        <v>2551000</v>
      </c>
      <c r="I8" s="42">
        <f t="shared" si="9"/>
        <v>1406000</v>
      </c>
      <c r="J8" s="42">
        <f>SUMIFs(Expenses!H:H,Expenses!B:B,$A8,Expenses!D:D,$S$1)</f>
        <v>1189000</v>
      </c>
      <c r="K8" s="42">
        <f t="shared" si="3"/>
        <v>217000</v>
      </c>
      <c r="L8" s="119">
        <f t="shared" si="4"/>
        <v>0.3461538462</v>
      </c>
      <c r="M8" s="86">
        <f>iferror(SUMIFS(Expenses!$H:$H,Expenses!$F:$F,"Ads",Expenses!$B:$B,$A8,Expenses!$D:$D,$S$1)/C8,"")</f>
        <v>17365.07937</v>
      </c>
      <c r="N8" s="86">
        <f>iferror(SUMIFS(Expenses!$H:$H,Expenses!$F:$F,"Ads",Expenses!$B:$B,$A8,Expenses!$D:$D,$S$1)/B8,"")</f>
        <v>6010.989011</v>
      </c>
      <c r="O8" s="120"/>
      <c r="P8" s="120"/>
      <c r="Q8" s="116"/>
      <c r="R8" s="116"/>
      <c r="S8" s="116"/>
      <c r="T8" s="116"/>
      <c r="U8" s="116"/>
      <c r="V8" s="116"/>
      <c r="W8" s="116"/>
      <c r="X8" s="116"/>
      <c r="Y8" s="116"/>
      <c r="Z8" s="116"/>
      <c r="AA8" s="116"/>
      <c r="AB8" s="116"/>
      <c r="AC8" s="116"/>
      <c r="AD8" s="116"/>
      <c r="AE8" s="116"/>
    </row>
    <row r="9">
      <c r="A9" s="59" t="s">
        <v>84</v>
      </c>
      <c r="B9" s="64">
        <f t="shared" ref="B9:I9" si="10">SUM(B26,B43)</f>
        <v>182</v>
      </c>
      <c r="C9" s="64">
        <f t="shared" si="10"/>
        <v>93</v>
      </c>
      <c r="D9" s="64">
        <f t="shared" si="10"/>
        <v>116</v>
      </c>
      <c r="E9" s="64">
        <f t="shared" si="10"/>
        <v>1300</v>
      </c>
      <c r="F9" s="42">
        <f t="shared" si="10"/>
        <v>1332000</v>
      </c>
      <c r="G9" s="42">
        <f t="shared" si="10"/>
        <v>437000</v>
      </c>
      <c r="H9" s="42">
        <f t="shared" si="10"/>
        <v>4490500</v>
      </c>
      <c r="I9" s="42">
        <f t="shared" si="10"/>
        <v>2721500</v>
      </c>
      <c r="J9" s="42">
        <f>SUMIFs(Expenses!H:H,Expenses!B:B,$A9,Expenses!D:D,$S$1)</f>
        <v>1385500</v>
      </c>
      <c r="K9" s="42">
        <f t="shared" si="3"/>
        <v>1336000</v>
      </c>
      <c r="L9" s="119">
        <f t="shared" si="4"/>
        <v>0.510989011</v>
      </c>
      <c r="M9" s="86">
        <f>iferror(SUMIFS(Expenses!$H:$H,Expenses!$F:$F,"Ads",Expenses!$B:$B,$A9,Expenses!$D:$D,$S$1)/C9,"")</f>
        <v>10752.68817</v>
      </c>
      <c r="N9" s="86">
        <f>iferror(SUMIFS(Expenses!$H:$H,Expenses!$F:$F,"Ads",Expenses!$B:$B,$A9,Expenses!$D:$D,$S$1)/B9,"")</f>
        <v>5494.505495</v>
      </c>
      <c r="O9" s="120"/>
      <c r="P9" s="120"/>
      <c r="Q9" s="116"/>
      <c r="R9" s="116"/>
      <c r="S9" s="116"/>
      <c r="T9" s="116"/>
      <c r="U9" s="121"/>
      <c r="V9" s="116"/>
      <c r="W9" s="116"/>
      <c r="X9" s="116"/>
      <c r="Y9" s="116"/>
      <c r="Z9" s="116"/>
      <c r="AA9" s="116"/>
      <c r="AB9" s="116"/>
      <c r="AC9" s="116"/>
      <c r="AD9" s="116"/>
      <c r="AE9" s="116"/>
    </row>
    <row r="10">
      <c r="A10" s="59" t="s">
        <v>85</v>
      </c>
      <c r="B10" s="64">
        <f t="shared" ref="B10:I10" si="11">SUM(B27,B44)</f>
        <v>266</v>
      </c>
      <c r="C10" s="64">
        <f t="shared" si="11"/>
        <v>116</v>
      </c>
      <c r="D10" s="64">
        <f t="shared" si="11"/>
        <v>156</v>
      </c>
      <c r="E10" s="64">
        <f t="shared" si="11"/>
        <v>3170</v>
      </c>
      <c r="F10" s="42">
        <f t="shared" si="11"/>
        <v>1990000</v>
      </c>
      <c r="G10" s="42">
        <f t="shared" si="11"/>
        <v>548000</v>
      </c>
      <c r="H10" s="42">
        <f t="shared" si="11"/>
        <v>6486500</v>
      </c>
      <c r="I10" s="42">
        <f t="shared" si="11"/>
        <v>3948500</v>
      </c>
      <c r="J10" s="42">
        <f>SUMIFs(Expenses!H:H,Expenses!B:B,$A10,Expenses!D:D,$S$1)</f>
        <v>2466000</v>
      </c>
      <c r="K10" s="42">
        <f t="shared" si="3"/>
        <v>1482500</v>
      </c>
      <c r="L10" s="119">
        <f t="shared" si="4"/>
        <v>0.4360902256</v>
      </c>
      <c r="M10" s="86">
        <f>iferror(SUMIFS(Expenses!$H:$H,Expenses!$F:$F,"Ads",Expenses!$B:$B,$A10,Expenses!$D:$D,$S$1)/C10,"")</f>
        <v>18103.44828</v>
      </c>
      <c r="N10" s="86">
        <f>iferror(SUMIFS(Expenses!$H:$H,Expenses!$F:$F,"Ads",Expenses!$B:$B,$A10,Expenses!$D:$D,$S$1)/B10,"")</f>
        <v>7894.736842</v>
      </c>
      <c r="O10" s="120"/>
      <c r="P10" s="120"/>
      <c r="Q10" s="116"/>
      <c r="R10" s="116"/>
      <c r="S10" s="116"/>
      <c r="T10" s="116"/>
      <c r="U10" s="116"/>
      <c r="V10" s="116"/>
      <c r="W10" s="116"/>
      <c r="X10" s="116"/>
      <c r="Y10" s="116"/>
      <c r="Z10" s="116"/>
      <c r="AA10" s="116"/>
      <c r="AB10" s="116"/>
      <c r="AC10" s="116"/>
      <c r="AD10" s="116"/>
      <c r="AE10" s="116"/>
    </row>
    <row r="11">
      <c r="A11" s="59" t="s">
        <v>86</v>
      </c>
      <c r="B11" s="64">
        <f t="shared" ref="B11:I11" si="12">SUM(B28,B45)</f>
        <v>187</v>
      </c>
      <c r="C11" s="64">
        <f t="shared" si="12"/>
        <v>91</v>
      </c>
      <c r="D11" s="64">
        <f t="shared" si="12"/>
        <v>124</v>
      </c>
      <c r="E11" s="64">
        <f t="shared" si="12"/>
        <v>2000</v>
      </c>
      <c r="F11" s="42">
        <f t="shared" si="12"/>
        <v>1478000</v>
      </c>
      <c r="G11" s="42">
        <f t="shared" si="12"/>
        <v>471000</v>
      </c>
      <c r="H11" s="42">
        <f t="shared" si="12"/>
        <v>4690500</v>
      </c>
      <c r="I11" s="42">
        <f t="shared" si="12"/>
        <v>2741500</v>
      </c>
      <c r="J11" s="42">
        <f>SUMIFs(Expenses!H:H,Expenses!B:B,$A11,Expenses!D:D,$S$1)</f>
        <v>1933000</v>
      </c>
      <c r="K11" s="42">
        <f t="shared" si="3"/>
        <v>808500</v>
      </c>
      <c r="L11" s="119">
        <f t="shared" si="4"/>
        <v>0.486631016</v>
      </c>
      <c r="M11" s="86">
        <f>iferror(SUMIFS(Expenses!$H:$H,Expenses!$F:$F,"Ads",Expenses!$B:$B,$A11,Expenses!$D:$D,$S$1)/C11,"")</f>
        <v>17582.41758</v>
      </c>
      <c r="N11" s="86">
        <f>iferror(SUMIFS(Expenses!$H:$H,Expenses!$F:$F,"Ads",Expenses!$B:$B,$A11,Expenses!$D:$D,$S$1)/B11,"")</f>
        <v>8556.149733</v>
      </c>
      <c r="O11" s="120"/>
      <c r="P11" s="120"/>
      <c r="Q11" s="116"/>
      <c r="R11" s="116"/>
      <c r="S11" s="116"/>
      <c r="T11" s="116"/>
      <c r="U11" s="116"/>
      <c r="V11" s="116"/>
      <c r="W11" s="116"/>
      <c r="X11" s="116"/>
      <c r="Y11" s="116"/>
      <c r="Z11" s="116"/>
      <c r="AA11" s="116"/>
      <c r="AB11" s="116"/>
      <c r="AC11" s="116"/>
      <c r="AD11" s="116"/>
      <c r="AE11" s="116"/>
    </row>
    <row r="12">
      <c r="A12" s="59" t="s">
        <v>87</v>
      </c>
      <c r="B12" s="64">
        <f t="shared" ref="B12:I12" si="13">SUM(B29,B46)</f>
        <v>149</v>
      </c>
      <c r="C12" s="64">
        <f t="shared" si="13"/>
        <v>78</v>
      </c>
      <c r="D12" s="64">
        <f t="shared" si="13"/>
        <v>105</v>
      </c>
      <c r="E12" s="64">
        <f t="shared" si="13"/>
        <v>1540</v>
      </c>
      <c r="F12" s="42">
        <f t="shared" si="13"/>
        <v>1228500</v>
      </c>
      <c r="G12" s="42">
        <f t="shared" si="13"/>
        <v>417000</v>
      </c>
      <c r="H12" s="42">
        <f t="shared" si="13"/>
        <v>3990000</v>
      </c>
      <c r="I12" s="42">
        <f t="shared" si="13"/>
        <v>2344500</v>
      </c>
      <c r="J12" s="42">
        <f>SUMIFs(Expenses!H:H,Expenses!B:B,$A12,Expenses!D:D,$S$1)</f>
        <v>1922100</v>
      </c>
      <c r="K12" s="42">
        <f t="shared" si="3"/>
        <v>422400</v>
      </c>
      <c r="L12" s="119">
        <f t="shared" si="4"/>
        <v>0.5234899329</v>
      </c>
      <c r="M12" s="86">
        <f>iferror(SUMIFS(Expenses!$H:$H,Expenses!$F:$F,"Ads",Expenses!$B:$B,$A12,Expenses!$D:$D,$S$1)/C12,"")</f>
        <v>21794.87179</v>
      </c>
      <c r="N12" s="86">
        <f>iferror(SUMIFS(Expenses!$H:$H,Expenses!$F:$F,"Ads",Expenses!$B:$B,$A12,Expenses!$D:$D,$S$1)/B12,"")</f>
        <v>11409.39597</v>
      </c>
      <c r="O12" s="120"/>
      <c r="P12" s="120"/>
      <c r="Q12" s="116"/>
      <c r="R12" s="116"/>
      <c r="S12" s="116"/>
      <c r="T12" s="116"/>
      <c r="U12" s="116"/>
      <c r="V12" s="116"/>
      <c r="W12" s="116"/>
      <c r="X12" s="116"/>
      <c r="Y12" s="116"/>
      <c r="Z12" s="116"/>
      <c r="AA12" s="116"/>
      <c r="AB12" s="116"/>
      <c r="AC12" s="116"/>
      <c r="AD12" s="116"/>
      <c r="AE12" s="116"/>
    </row>
    <row r="13">
      <c r="A13" s="59" t="s">
        <v>88</v>
      </c>
      <c r="B13" s="64">
        <f t="shared" ref="B13:I13" si="14">SUM(B30,B47)</f>
        <v>0</v>
      </c>
      <c r="C13" s="64">
        <f t="shared" si="14"/>
        <v>0</v>
      </c>
      <c r="D13" s="64">
        <f t="shared" si="14"/>
        <v>0</v>
      </c>
      <c r="E13" s="64">
        <f t="shared" si="14"/>
        <v>0</v>
      </c>
      <c r="F13" s="42">
        <f t="shared" si="14"/>
        <v>0</v>
      </c>
      <c r="G13" s="42">
        <f t="shared" si="14"/>
        <v>0</v>
      </c>
      <c r="H13" s="42">
        <f t="shared" si="14"/>
        <v>0</v>
      </c>
      <c r="I13" s="42">
        <f t="shared" si="14"/>
        <v>0</v>
      </c>
      <c r="J13" s="42">
        <f>SUMIFs(Expenses!H:H,Expenses!B:B,$A13,Expenses!D:D,$S$1)</f>
        <v>0</v>
      </c>
      <c r="K13" s="42">
        <f t="shared" si="3"/>
        <v>0</v>
      </c>
      <c r="L13" s="119" t="str">
        <f t="shared" si="4"/>
        <v/>
      </c>
      <c r="M13" s="86" t="str">
        <f>iferror(SUMIFS(Expenses!$H:$H,Expenses!$F:$F,"Ads",Expenses!$B:$B,$A13,Expenses!$D:$D,$S$1)/C13,"")</f>
        <v/>
      </c>
      <c r="N13" s="86" t="str">
        <f>iferror(SUMIFS(Expenses!$H:$H,Expenses!$F:$F,"Ads",Expenses!$B:$B,$A13,Expenses!$D:$D,$S$1)/B13,"")</f>
        <v/>
      </c>
      <c r="O13" s="120"/>
      <c r="P13" s="120"/>
      <c r="Q13" s="116"/>
      <c r="R13" s="116"/>
      <c r="S13" s="116"/>
      <c r="T13" s="116"/>
      <c r="U13" s="116"/>
      <c r="V13" s="116"/>
      <c r="W13" s="116"/>
      <c r="X13" s="116"/>
      <c r="Y13" s="116"/>
      <c r="Z13" s="116"/>
      <c r="AA13" s="116"/>
      <c r="AB13" s="116"/>
      <c r="AC13" s="116"/>
      <c r="AD13" s="116"/>
      <c r="AE13" s="116"/>
    </row>
    <row r="14">
      <c r="A14" s="104" t="s">
        <v>73</v>
      </c>
      <c r="B14" s="105">
        <f t="shared" ref="B14:K14" si="15">SUM(B2:B13)</f>
        <v>1184</v>
      </c>
      <c r="C14" s="105">
        <f t="shared" si="15"/>
        <v>543</v>
      </c>
      <c r="D14" s="105">
        <f t="shared" si="15"/>
        <v>714</v>
      </c>
      <c r="E14" s="105">
        <f t="shared" si="15"/>
        <v>8060</v>
      </c>
      <c r="F14" s="122">
        <f t="shared" si="15"/>
        <v>8042500</v>
      </c>
      <c r="G14" s="122">
        <f t="shared" si="15"/>
        <v>2712500</v>
      </c>
      <c r="H14" s="122">
        <f t="shared" si="15"/>
        <v>26195500</v>
      </c>
      <c r="I14" s="122">
        <f t="shared" si="15"/>
        <v>15440500</v>
      </c>
      <c r="J14" s="122">
        <f t="shared" si="15"/>
        <v>10696300</v>
      </c>
      <c r="K14" s="122">
        <f t="shared" si="15"/>
        <v>4744200</v>
      </c>
      <c r="L14" s="123">
        <f t="shared" si="4"/>
        <v>0.4586148649</v>
      </c>
      <c r="M14" s="122">
        <f>iferror(SUMIFS(Expenses!$H:$H,Expenses!$F:$F,"Ads",Expenses!$D:$D,$S$1)/C14,"")</f>
        <v>16471.45488</v>
      </c>
      <c r="N14" s="122">
        <f>iferror(SUMIFS(Expenses!$H:$H,Expenses!$F:$F,"Ads",Expenses!$D:$D,$S$1)/B14,"")</f>
        <v>7554.054054</v>
      </c>
      <c r="O14" s="116"/>
      <c r="P14" s="116"/>
      <c r="Q14" s="116"/>
      <c r="R14" s="116"/>
      <c r="S14" s="116"/>
      <c r="T14" s="116"/>
      <c r="U14" s="116"/>
      <c r="V14" s="116"/>
      <c r="W14" s="116"/>
      <c r="X14" s="116"/>
      <c r="Y14" s="116"/>
      <c r="Z14" s="116"/>
      <c r="AA14" s="116"/>
      <c r="AB14" s="116"/>
      <c r="AC14" s="116"/>
      <c r="AD14" s="116"/>
      <c r="AE14" s="116"/>
    </row>
    <row r="15">
      <c r="A15" s="116"/>
      <c r="B15" s="116"/>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row>
    <row r="16">
      <c r="A16" s="116"/>
      <c r="B16" s="116"/>
      <c r="C16" s="116"/>
      <c r="D16" s="116"/>
      <c r="E16" s="116"/>
      <c r="F16" s="116"/>
      <c r="G16" s="116"/>
      <c r="H16" s="116"/>
      <c r="I16" s="116"/>
      <c r="J16" s="116"/>
      <c r="K16" s="116"/>
      <c r="L16" s="116"/>
      <c r="M16" s="116"/>
      <c r="N16" s="116"/>
      <c r="O16" s="116"/>
      <c r="P16" s="116"/>
      <c r="Q16" s="116"/>
      <c r="R16" s="116"/>
      <c r="S16" s="116"/>
      <c r="T16" s="116"/>
      <c r="U16" s="116"/>
      <c r="V16" s="116"/>
      <c r="W16" s="116"/>
      <c r="X16" s="116"/>
      <c r="Y16" s="116"/>
      <c r="Z16" s="116"/>
      <c r="AA16" s="116"/>
      <c r="AB16" s="116"/>
      <c r="AC16" s="116"/>
      <c r="AD16" s="116"/>
      <c r="AE16" s="116"/>
    </row>
    <row r="17">
      <c r="A17" s="124" t="s">
        <v>15</v>
      </c>
      <c r="B17" s="116"/>
      <c r="C17" s="116"/>
      <c r="D17" s="116"/>
      <c r="E17" s="116"/>
      <c r="F17" s="116"/>
      <c r="G17" s="116"/>
      <c r="H17" s="116"/>
      <c r="I17" s="116"/>
      <c r="J17" s="116"/>
      <c r="K17" s="116"/>
      <c r="L17" s="116"/>
      <c r="M17" s="116"/>
      <c r="N17" s="116"/>
      <c r="O17" s="116"/>
      <c r="P17" s="116"/>
      <c r="Q17" s="116"/>
      <c r="R17" s="116"/>
      <c r="S17" s="116"/>
      <c r="T17" s="116"/>
      <c r="U17" s="116"/>
      <c r="V17" s="116"/>
      <c r="W17" s="116"/>
      <c r="X17" s="116"/>
      <c r="Y17" s="116"/>
      <c r="Z17" s="116"/>
      <c r="AA17" s="116"/>
      <c r="AB17" s="116"/>
      <c r="AC17" s="116"/>
      <c r="AD17" s="116"/>
      <c r="AE17" s="116"/>
    </row>
    <row r="18">
      <c r="A18" s="72" t="s">
        <v>69</v>
      </c>
      <c r="B18" s="35" t="s">
        <v>1885</v>
      </c>
      <c r="C18" s="35" t="str">
        <f>if($Q$1="Delivered",$Q$1&amp;"_Orders",if($Q$1="Pending",$Q$1&amp;"_Orders",$Q$1&amp;"_Orders"))</f>
        <v>Delivered_Orders</v>
      </c>
      <c r="D18" s="35" t="str">
        <f>if($Q$1="Delivered",$Q$1&amp;"_Quantity",if($Q$1="Pending",$Q$1&amp;"_Quantity",$Q$1&amp;"_Quantity"))</f>
        <v>Delivered_Quantity</v>
      </c>
      <c r="E18" s="35" t="str">
        <f>if($Q$1="Delivered",$Q$1&amp;"_Quantity2",if($Q$1="Pending",$Q$1&amp;"_Quantity2",$Q$1&amp;"_Quantity2"))</f>
        <v>Delivered_Quantity2</v>
      </c>
      <c r="F18" s="35" t="str">
        <f>if($Q$1="Delivered",$Q$1&amp;"_Cost_Price",if($Q$1="Pending",$Q$1&amp;"_Cost_Price",$Q$1&amp;"_Cost_Price"))</f>
        <v>Delivered_Cost_Price</v>
      </c>
      <c r="G18" s="35" t="str">
        <f>if($Q$1="Delivered",$Q$1&amp;"_Delivery_Fee",if($Q$1="Pending",$Q$1&amp;"_Delivery_Fee",$Q$1&amp;"_Delivery_Fee"))</f>
        <v>Delivered_Delivery_Fee</v>
      </c>
      <c r="H18" s="35" t="str">
        <f>if($Q$1="Delivered",$Q$1&amp;"_Sales_Price",if($Q$1="Pending",$Q$1&amp;"_Sales_Price",$Q$1&amp;"_Sales_Price"))</f>
        <v>Delivered_Sales_Price</v>
      </c>
      <c r="I18" s="35" t="str">
        <f>if($Q$1="Delivered",$Q$1&amp;"_Profit",if($Q$1="Pending",$Q$1&amp;"_Profit",$Q$1&amp;"_Profit"))</f>
        <v>Delivered_Profit</v>
      </c>
      <c r="J18" s="35" t="str">
        <f>if($Q$1="Delivered",$Q$1&amp;"_Rate",if($Q$1="Pending",$Q$1&amp;"_Rate",$Q$1&amp;"_Rate"))</f>
        <v>Delivered_Rate</v>
      </c>
      <c r="K18" s="125"/>
      <c r="L18" s="126"/>
      <c r="M18" s="125"/>
      <c r="N18" s="125"/>
      <c r="O18" s="116"/>
      <c r="P18" s="116"/>
      <c r="Q18" s="116"/>
      <c r="R18" s="116"/>
      <c r="S18" s="116"/>
      <c r="T18" s="116"/>
      <c r="U18" s="116"/>
      <c r="V18" s="116"/>
      <c r="W18" s="116"/>
      <c r="X18" s="116"/>
      <c r="Y18" s="116"/>
      <c r="Z18" s="116"/>
      <c r="AA18" s="116"/>
      <c r="AB18" s="116"/>
      <c r="AC18" s="116"/>
      <c r="AD18" s="116"/>
      <c r="AE18" s="116"/>
    </row>
    <row r="19">
      <c r="A19" s="59" t="s">
        <v>76</v>
      </c>
      <c r="B19" s="64">
        <f>COUNTIFS(Nuella!E:E,$A19,Nuella!F:F,$S$1)</f>
        <v>0</v>
      </c>
      <c r="C19" s="64">
        <f>if($Q$1="Delivered",COUNTIFs(Nuella!$U:$U,$A19,Nuella!V:V,$S$1),if($Q$1="Cancelled",COUNTIFS(Nuella!$S:$S,"Cancelled",Nuella!$E:$E,$A19,Nuella!F:F,$S$1),countifs(Nuella!$S:$S,"Pending",Nuella!$E:$E,$A19,Nuella!F:F,$S$1)))</f>
        <v>0</v>
      </c>
      <c r="D19" s="64">
        <f>if($Q$1="Delivered",SUMIFs(Nuella!$J:$J,Nuella!$U:$U,$A19,Nuella!V:V,$S$1),if($Q$1="Cancelled",SUMIFS(Nuella!$J:$J,Nuella!$S:$S,"Cancelled",Nuella!$E:$E,$A19,Nuella!F:F,$S$1),SUMIFS(Nuella!$J:$J,Nuella!$S:$S,"Pending",Nuella!$E:$E,$A19,Nuella!F:F,$S$1)))</f>
        <v>0</v>
      </c>
      <c r="E19" s="64">
        <f>if($Q$1="Delivered",SUMIFs(Nuella!$N:$N,Nuella!$U:$U,$A19,Nuella!V:V,$S$1),if($Q$1="Cancelled",SUMIFS(Nuella!$N:$N,Nuella!$S:$S,"Cancelled",Nuella!$E:$E,$A19,Nuella!F:F,$S$1),SUMIFS(Nuella!$N:$N,Nuella!$S:$S,"Pending",Nuella!$E:$E,$A19,Nuella!F:F,$S$1)))</f>
        <v>0</v>
      </c>
      <c r="F19" s="42">
        <f>if($Q$1="Delivered",SUMIFS(Nuella!$O:$O,Nuella!$U:$U,$A19,Nuella!V:V,$S$1),if($Q$1="Cancelled",SUMIFS(Nuella!$O:$O,Nuella!$S:$S,"Cancelled",Nuella!$E:$E,$A19,Nuella!F:F,$S$1),SUMIFS(Nuella!$O:$O,Nuella!$S:$S,"Pending",Nuella!$E:$E,$A19,Nuella!F:F,$S$1)))</f>
        <v>0</v>
      </c>
      <c r="G19" s="42">
        <f>if($Q$1="Delivered",SUMIFS(Nuella!$P:$P,Nuella!$S:$S,"Delivered",Nuella!$U:$U,$A19,Nuella!V:V,$S$1),if($Q$1="Cancelled",SUMIFS(Nuella!$P:$P,Nuella!$S:$S,"Cancelled",Nuella!$E:$E,$A19,Nuella!F:F,$S$1),SUMIFS(Nuella!$P:$P,Nuella!$S:$S,"Pending",Nuella!$E:$E,$A19,Nuella!F:F,$S$1)))</f>
        <v>0</v>
      </c>
      <c r="H19" s="42">
        <f>if($Q$1="Delivered",SUMIFS(Nuella!$Q:$Q,Nuella!$U:$U,$A19,Nuella!V:V,$S$1),if($Q$1="Cancelled",SUMIFS(Nuella!$Q:$Q,Nuella!$S:$S,"Cancelled",Nuella!$E:$E,$A19,Nuella!F:F,$S$1),SUMIFS(Nuella!$Q:$Q,Nuella!$S:$S,"Pending",Nuella!$E:$E,$A19,Nuella!F:F,$S$1)))</f>
        <v>0</v>
      </c>
      <c r="I19" s="42">
        <f>if($Q$1="Delivered",SUMIFS(Nuella!$R:$R,Nuella!$U:$U,$A19,Nuella!V:V,$S$1),if($Q$1="Cancelled",SUMIFS(Nuella!$R:$R,Nuella!$S:$S,"Cancelled",Nuella!$E:$E,$A19,Nuella!F:F,$S$1),SUMIFS(Nuella!$R:$R,Nuella!$S:$S,"Pending",Nuella!$E:$E,$A19,Nuella!F:F,$S$1)))</f>
        <v>0</v>
      </c>
      <c r="J19" s="119" t="str">
        <f t="shared" ref="J19:J31" si="16">iferror(C19/B19,"")</f>
        <v/>
      </c>
      <c r="K19" s="127"/>
      <c r="L19" s="126"/>
      <c r="M19" s="82"/>
      <c r="N19" s="82"/>
      <c r="O19" s="116"/>
      <c r="P19" s="116"/>
      <c r="Q19" s="116"/>
      <c r="R19" s="116"/>
      <c r="S19" s="116"/>
      <c r="T19" s="116"/>
      <c r="U19" s="116"/>
      <c r="V19" s="116"/>
      <c r="W19" s="116"/>
      <c r="X19" s="116"/>
      <c r="Y19" s="116"/>
      <c r="Z19" s="116"/>
      <c r="AA19" s="116"/>
      <c r="AB19" s="116"/>
      <c r="AC19" s="116"/>
      <c r="AD19" s="116"/>
      <c r="AE19" s="116"/>
    </row>
    <row r="20">
      <c r="A20" s="59" t="s">
        <v>78</v>
      </c>
      <c r="B20" s="64">
        <f>COUNTIFS(Nuella!E:E,$A20,Nuella!F:F,$S$1)</f>
        <v>0</v>
      </c>
      <c r="C20" s="64">
        <f>if($Q$1="Delivered",COUNTIFs(Nuella!$U:$U,$A20,Nuella!V:V,$S$1),if($Q$1="Cancelled",COUNTIFS(Nuella!$S:$S,"Cancelled",Nuella!$E:$E,$A20,Nuella!F:F,$S$1),countifs(Nuella!$S:$S,"Pending",Nuella!$E:$E,$A20,Nuella!F:F,$S$1)))</f>
        <v>0</v>
      </c>
      <c r="D20" s="64">
        <f>if($Q$1="Delivered",SUMIFs(Nuella!$J:$J,Nuella!$U:$U,$A20,Nuella!V:V,$S$1),if($Q$1="Cancelled",SUMIFS(Nuella!$J:$J,Nuella!$S:$S,"Cancelled",Nuella!$E:$E,$A20,Nuella!F:F,$S$1),SUMIFS(Nuella!$J:$J,Nuella!$S:$S,"Pending",Nuella!$E:$E,$A20,Nuella!F:F,$S$1)))</f>
        <v>0</v>
      </c>
      <c r="E20" s="64">
        <f>if($Q$1="Delivered",SUMIFs(Nuella!$N:$N,Nuella!$U:$U,$A20,Nuella!V:V,$S$1),if($Q$1="Cancelled",SUMIFS(Nuella!$N:$N,Nuella!$S:$S,"Cancelled",Nuella!$E:$E,$A20,Nuella!F:F,$S$1),SUMIFS(Nuella!$N:$N,Nuella!$S:$S,"Pending",Nuella!$E:$E,$A20,Nuella!F:F,$S$1)))</f>
        <v>0</v>
      </c>
      <c r="F20" s="42">
        <f>if($Q$1="Delivered",SUMIFS(Nuella!$O:$O,Nuella!$U:$U,$A20,Nuella!V:V,$S$1),if($Q$1="Cancelled",SUMIFS(Nuella!$O:$O,Nuella!$S:$S,"Cancelled",Nuella!$E:$E,$A20,Nuella!F:F,$S$1),SUMIFS(Nuella!$O:$O,Nuella!$S:$S,"Pending",Nuella!$E:$E,$A20,Nuella!F:F,$S$1)))</f>
        <v>0</v>
      </c>
      <c r="G20" s="42">
        <f>if($Q$1="Delivered",SUMIFS(Nuella!$P:$P,Nuella!$S:$S,"Delivered",Nuella!$U:$U,$A20,Nuella!V:V,$S$1),if($Q$1="Cancelled",SUMIFS(Nuella!$P:$P,Nuella!$S:$S,"Cancelled",Nuella!$E:$E,$A20,Nuella!F:F,$S$1),SUMIFS(Nuella!$P:$P,Nuella!$S:$S,"Pending",Nuella!$E:$E,$A20,Nuella!F:F,$S$1)))</f>
        <v>0</v>
      </c>
      <c r="H20" s="42">
        <f>if($Q$1="Delivered",SUMIFS(Nuella!$Q:$Q,Nuella!$U:$U,$A20,Nuella!V:V,$S$1),if($Q$1="Cancelled",SUMIFS(Nuella!$Q:$Q,Nuella!$S:$S,"Cancelled",Nuella!$E:$E,$A20,Nuella!F:F,$S$1),SUMIFS(Nuella!$Q:$Q,Nuella!$S:$S,"Pending",Nuella!$E:$E,$A20,Nuella!F:F,$S$1)))</f>
        <v>0</v>
      </c>
      <c r="I20" s="42">
        <f>if($Q$1="Delivered",SUMIFS(Nuella!$R:$R,Nuella!$U:$U,$A20,Nuella!V:V,$S$1),if($Q$1="Cancelled",SUMIFS(Nuella!$R:$R,Nuella!$S:$S,"Cancelled",Nuella!$E:$E,$A20,Nuella!F:F,$S$1),SUMIFS(Nuella!$R:$R,Nuella!$S:$S,"Pending",Nuella!$E:$E,$A20,Nuella!F:F,$S$1)))</f>
        <v>0</v>
      </c>
      <c r="J20" s="119" t="str">
        <f t="shared" si="16"/>
        <v/>
      </c>
      <c r="K20" s="127"/>
      <c r="L20" s="126"/>
      <c r="M20" s="82"/>
      <c r="N20" s="82"/>
      <c r="O20" s="116"/>
      <c r="P20" s="116"/>
      <c r="Q20" s="116"/>
      <c r="R20" s="116"/>
      <c r="S20" s="116"/>
      <c r="T20" s="116"/>
      <c r="U20" s="116"/>
      <c r="V20" s="116"/>
      <c r="W20" s="116"/>
      <c r="X20" s="116"/>
      <c r="Y20" s="116"/>
      <c r="Z20" s="116"/>
      <c r="AA20" s="116"/>
      <c r="AB20" s="116"/>
      <c r="AC20" s="116"/>
      <c r="AD20" s="116"/>
      <c r="AE20" s="116"/>
    </row>
    <row r="21">
      <c r="A21" s="59" t="s">
        <v>79</v>
      </c>
      <c r="B21" s="64">
        <f>COUNTIFS(Nuella!E:E,$A21,Nuella!F:F,$S$1)</f>
        <v>0</v>
      </c>
      <c r="C21" s="64">
        <f>if($Q$1="Delivered",COUNTIFs(Nuella!$U:$U,$A21,Nuella!V:V,$S$1),if($Q$1="Cancelled",COUNTIFS(Nuella!$S:$S,"Cancelled",Nuella!$E:$E,$A21,Nuella!F:F,$S$1),countifs(Nuella!$S:$S,"Pending",Nuella!$E:$E,$A21,Nuella!F:F,$S$1)))</f>
        <v>0</v>
      </c>
      <c r="D21" s="64">
        <f>if($Q$1="Delivered",SUMIFs(Nuella!$J:$J,Nuella!$U:$U,$A21,Nuella!V:V,$S$1),if($Q$1="Cancelled",SUMIFS(Nuella!$J:$J,Nuella!$S:$S,"Cancelled",Nuella!$E:$E,$A21,Nuella!F:F,$S$1),SUMIFS(Nuella!$J:$J,Nuella!$S:$S,"Pending",Nuella!$E:$E,$A21,Nuella!F:F,$S$1)))</f>
        <v>0</v>
      </c>
      <c r="E21" s="64">
        <f>if($Q$1="Delivered",SUMIFs(Nuella!$N:$N,Nuella!$U:$U,$A21,Nuella!V:V,$S$1),if($Q$1="Cancelled",SUMIFS(Nuella!$N:$N,Nuella!$S:$S,"Cancelled",Nuella!$E:$E,$A21,Nuella!F:F,$S$1),SUMIFS(Nuella!$N:$N,Nuella!$S:$S,"Pending",Nuella!$E:$E,$A21,Nuella!F:F,$S$1)))</f>
        <v>0</v>
      </c>
      <c r="F21" s="42">
        <f>if($Q$1="Delivered",SUMIFS(Nuella!$O:$O,Nuella!$U:$U,$A21,Nuella!V:V,$S$1),if($Q$1="Cancelled",SUMIFS(Nuella!$O:$O,Nuella!$S:$S,"Cancelled",Nuella!$E:$E,$A21,Nuella!F:F,$S$1),SUMIFS(Nuella!$O:$O,Nuella!$S:$S,"Pending",Nuella!$E:$E,$A21,Nuella!F:F,$S$1)))</f>
        <v>0</v>
      </c>
      <c r="G21" s="42">
        <f>if($Q$1="Delivered",SUMIFS(Nuella!$P:$P,Nuella!$S:$S,"Delivered",Nuella!$U:$U,$A21,Nuella!V:V,$S$1),if($Q$1="Cancelled",SUMIFS(Nuella!$P:$P,Nuella!$S:$S,"Cancelled",Nuella!$E:$E,$A21,Nuella!F:F,$S$1),SUMIFS(Nuella!$P:$P,Nuella!$S:$S,"Pending",Nuella!$E:$E,$A21,Nuella!F:F,$S$1)))</f>
        <v>0</v>
      </c>
      <c r="H21" s="42">
        <f>if($Q$1="Delivered",SUMIFS(Nuella!$Q:$Q,Nuella!$U:$U,$A21,Nuella!V:V,$S$1),if($Q$1="Cancelled",SUMIFS(Nuella!$Q:$Q,Nuella!$S:$S,"Cancelled",Nuella!$E:$E,$A21,Nuella!F:F,$S$1),SUMIFS(Nuella!$Q:$Q,Nuella!$S:$S,"Pending",Nuella!$E:$E,$A21,Nuella!F:F,$S$1)))</f>
        <v>0</v>
      </c>
      <c r="I21" s="42">
        <f>if($Q$1="Delivered",SUMIFS(Nuella!$R:$R,Nuella!$U:$U,$A21,Nuella!V:V,$S$1),if($Q$1="Cancelled",SUMIFS(Nuella!$R:$R,Nuella!$S:$S,"Cancelled",Nuella!$E:$E,$A21,Nuella!F:F,$S$1),SUMIFS(Nuella!$R:$R,Nuella!$S:$S,"Pending",Nuella!$E:$E,$A21,Nuella!F:F,$S$1)))</f>
        <v>0</v>
      </c>
      <c r="J21" s="119" t="str">
        <f t="shared" si="16"/>
        <v/>
      </c>
      <c r="K21" s="127"/>
      <c r="L21" s="126"/>
      <c r="M21" s="82"/>
      <c r="N21" s="82"/>
      <c r="O21" s="116"/>
      <c r="P21" s="116"/>
      <c r="Q21" s="116"/>
      <c r="R21" s="116"/>
      <c r="S21" s="116"/>
      <c r="T21" s="116"/>
      <c r="U21" s="116"/>
      <c r="V21" s="116"/>
      <c r="W21" s="116"/>
      <c r="X21" s="116"/>
      <c r="Y21" s="116"/>
      <c r="Z21" s="116"/>
      <c r="AA21" s="116"/>
      <c r="AB21" s="116"/>
      <c r="AC21" s="116"/>
      <c r="AD21" s="116"/>
      <c r="AE21" s="116"/>
    </row>
    <row r="22">
      <c r="A22" s="59" t="s">
        <v>80</v>
      </c>
      <c r="B22" s="64">
        <f>COUNTIFS(Nuella!E:E,$A22,Nuella!F:F,$S$1)</f>
        <v>0</v>
      </c>
      <c r="C22" s="64">
        <f>if($Q$1="Delivered",COUNTIFs(Nuella!$U:$U,$A22,Nuella!V:V,$S$1),if($Q$1="Cancelled",COUNTIFS(Nuella!$S:$S,"Cancelled",Nuella!$E:$E,$A22,Nuella!F:F,$S$1),countifs(Nuella!$S:$S,"Pending",Nuella!$E:$E,$A22,Nuella!F:F,$S$1)))</f>
        <v>0</v>
      </c>
      <c r="D22" s="64">
        <f>if($Q$1="Delivered",SUMIFs(Nuella!$J:$J,Nuella!$U:$U,$A22,Nuella!V:V,$S$1),if($Q$1="Cancelled",SUMIFS(Nuella!$J:$J,Nuella!$S:$S,"Cancelled",Nuella!$E:$E,$A22,Nuella!F:F,$S$1),SUMIFS(Nuella!$J:$J,Nuella!$S:$S,"Pending",Nuella!$E:$E,$A22,Nuella!F:F,$S$1)))</f>
        <v>0</v>
      </c>
      <c r="E22" s="64">
        <f>if($Q$1="Delivered",SUMIFs(Nuella!$N:$N,Nuella!$U:$U,$A22,Nuella!V:V,$S$1),if($Q$1="Cancelled",SUMIFS(Nuella!$N:$N,Nuella!$S:$S,"Cancelled",Nuella!$E:$E,$A22,Nuella!F:F,$S$1),SUMIFS(Nuella!$N:$N,Nuella!$S:$S,"Pending",Nuella!$E:$E,$A22,Nuella!F:F,$S$1)))</f>
        <v>0</v>
      </c>
      <c r="F22" s="42">
        <f>if($Q$1="Delivered",SUMIFS(Nuella!$O:$O,Nuella!$U:$U,$A22,Nuella!V:V,$S$1),if($Q$1="Cancelled",SUMIFS(Nuella!$O:$O,Nuella!$S:$S,"Cancelled",Nuella!$E:$E,$A22,Nuella!F:F,$S$1),SUMIFS(Nuella!$O:$O,Nuella!$S:$S,"Pending",Nuella!$E:$E,$A22,Nuella!F:F,$S$1)))</f>
        <v>0</v>
      </c>
      <c r="G22" s="42">
        <f>if($Q$1="Delivered",SUMIFS(Nuella!$P:$P,Nuella!$S:$S,"Delivered",Nuella!$U:$U,$A22,Nuella!V:V,$S$1),if($Q$1="Cancelled",SUMIFS(Nuella!$P:$P,Nuella!$S:$S,"Cancelled",Nuella!$E:$E,$A22,Nuella!F:F,$S$1),SUMIFS(Nuella!$P:$P,Nuella!$S:$S,"Pending",Nuella!$E:$E,$A22,Nuella!F:F,$S$1)))</f>
        <v>0</v>
      </c>
      <c r="H22" s="42">
        <f>if($Q$1="Delivered",SUMIFS(Nuella!$Q:$Q,Nuella!$U:$U,$A22,Nuella!V:V,$S$1),if($Q$1="Cancelled",SUMIFS(Nuella!$Q:$Q,Nuella!$S:$S,"Cancelled",Nuella!$E:$E,$A22,Nuella!F:F,$S$1),SUMIFS(Nuella!$Q:$Q,Nuella!$S:$S,"Pending",Nuella!$E:$E,$A22,Nuella!F:F,$S$1)))</f>
        <v>0</v>
      </c>
      <c r="I22" s="42">
        <f>if($Q$1="Delivered",SUMIFS(Nuella!$R:$R,Nuella!$U:$U,$A22,Nuella!V:V,$S$1),if($Q$1="Cancelled",SUMIFS(Nuella!$R:$R,Nuella!$S:$S,"Cancelled",Nuella!$E:$E,$A22,Nuella!F:F,$S$1),SUMIFS(Nuella!$R:$R,Nuella!$S:$S,"Pending",Nuella!$E:$E,$A22,Nuella!F:F,$S$1)))</f>
        <v>0</v>
      </c>
      <c r="J22" s="119" t="str">
        <f t="shared" si="16"/>
        <v/>
      </c>
      <c r="K22" s="127"/>
      <c r="L22" s="126"/>
      <c r="M22" s="82"/>
      <c r="N22" s="82"/>
      <c r="O22" s="116"/>
      <c r="P22" s="116"/>
      <c r="Q22" s="116"/>
      <c r="R22" s="116"/>
      <c r="S22" s="116"/>
      <c r="T22" s="116"/>
      <c r="U22" s="116"/>
      <c r="V22" s="116"/>
      <c r="W22" s="116"/>
      <c r="X22" s="116"/>
      <c r="Y22" s="116"/>
      <c r="Z22" s="116"/>
      <c r="AA22" s="116"/>
      <c r="AB22" s="116"/>
      <c r="AC22" s="116"/>
      <c r="AD22" s="116"/>
      <c r="AE22" s="116"/>
    </row>
    <row r="23">
      <c r="A23" s="59" t="s">
        <v>81</v>
      </c>
      <c r="B23" s="64">
        <f>COUNTIFS(Nuella!E:E,$A23,Nuella!F:F,$S$1)</f>
        <v>61</v>
      </c>
      <c r="C23" s="64">
        <f>if($Q$1="Delivered",COUNTIFs(Nuella!$U:$U,$A23,Nuella!V:V,$S$1),if($Q$1="Cancelled",COUNTIFS(Nuella!$S:$S,"Cancelled",Nuella!$E:$E,$A23,Nuella!F:F,$S$1),countifs(Nuella!$S:$S,"Pending",Nuella!$E:$E,$A23,Nuella!F:F,$S$1)))</f>
        <v>28</v>
      </c>
      <c r="D23" s="64">
        <f>if($Q$1="Delivered",SUMIFs(Nuella!$J:$J,Nuella!$U:$U,$A23,Nuella!V:V,$S$1),if($Q$1="Cancelled",SUMIFS(Nuella!$J:$J,Nuella!$S:$S,"Cancelled",Nuella!$E:$E,$A23,Nuella!F:F,$S$1),SUMIFS(Nuella!$J:$J,Nuella!$S:$S,"Pending",Nuella!$E:$E,$A23,Nuella!F:F,$S$1)))</f>
        <v>31</v>
      </c>
      <c r="E23" s="64">
        <f>if($Q$1="Delivered",SUMIFs(Nuella!$N:$N,Nuella!$U:$U,$A23,Nuella!V:V,$S$1),if($Q$1="Cancelled",SUMIFS(Nuella!$N:$N,Nuella!$S:$S,"Cancelled",Nuella!$E:$E,$A23,Nuella!F:F,$S$1),SUMIFS(Nuella!$N:$N,Nuella!$S:$S,"Pending",Nuella!$E:$E,$A23,Nuella!F:F,$S$1)))</f>
        <v>0</v>
      </c>
      <c r="F23" s="42">
        <f>if($Q$1="Delivered",SUMIFS(Nuella!$O:$O,Nuella!$U:$U,$A23,Nuella!V:V,$S$1),if($Q$1="Cancelled",SUMIFS(Nuella!$O:$O,Nuella!$S:$S,"Cancelled",Nuella!$E:$E,$A23,Nuella!F:F,$S$1),SUMIFS(Nuella!$O:$O,Nuella!$S:$S,"Pending",Nuella!$E:$E,$A23,Nuella!F:F,$S$1)))</f>
        <v>281000</v>
      </c>
      <c r="G23" s="42">
        <f>if($Q$1="Delivered",SUMIFS(Nuella!$P:$P,Nuella!$S:$S,"Delivered",Nuella!$U:$U,$A23,Nuella!V:V,$S$1),if($Q$1="Cancelled",SUMIFS(Nuella!$P:$P,Nuella!$S:$S,"Cancelled",Nuella!$E:$E,$A23,Nuella!F:F,$S$1),SUMIFS(Nuella!$P:$P,Nuella!$S:$S,"Pending",Nuella!$E:$E,$A23,Nuella!F:F,$S$1)))</f>
        <v>156000</v>
      </c>
      <c r="H23" s="42">
        <f>if($Q$1="Delivered",SUMIFS(Nuella!$Q:$Q,Nuella!$U:$U,$A23,Nuella!V:V,$S$1),if($Q$1="Cancelled",SUMIFS(Nuella!$Q:$Q,Nuella!$S:$S,"Cancelled",Nuella!$E:$E,$A23,Nuella!F:F,$S$1),SUMIFS(Nuella!$Q:$Q,Nuella!$S:$S,"Pending",Nuella!$E:$E,$A23,Nuella!F:F,$S$1)))</f>
        <v>1036000</v>
      </c>
      <c r="I23" s="42">
        <f>if($Q$1="Delivered",SUMIFS(Nuella!$R:$R,Nuella!$U:$U,$A23,Nuella!V:V,$S$1),if($Q$1="Cancelled",SUMIFS(Nuella!$R:$R,Nuella!$S:$S,"Cancelled",Nuella!$E:$E,$A23,Nuella!F:F,$S$1),SUMIFS(Nuella!$R:$R,Nuella!$S:$S,"Pending",Nuella!$E:$E,$A23,Nuella!F:F,$S$1)))</f>
        <v>599000</v>
      </c>
      <c r="J23" s="119">
        <f t="shared" si="16"/>
        <v>0.4590163934</v>
      </c>
      <c r="K23" s="127"/>
      <c r="L23" s="126"/>
      <c r="M23" s="82"/>
      <c r="N23" s="82"/>
      <c r="O23" s="116"/>
      <c r="P23" s="116"/>
      <c r="Q23" s="116"/>
      <c r="R23" s="116"/>
      <c r="S23" s="116"/>
      <c r="T23" s="116"/>
      <c r="U23" s="116"/>
      <c r="V23" s="116"/>
      <c r="W23" s="116"/>
      <c r="X23" s="116"/>
      <c r="Y23" s="116"/>
      <c r="Z23" s="116"/>
      <c r="AA23" s="116"/>
      <c r="AB23" s="116"/>
      <c r="AC23" s="116"/>
      <c r="AD23" s="116"/>
      <c r="AE23" s="116"/>
    </row>
    <row r="24">
      <c r="A24" s="59" t="s">
        <v>82</v>
      </c>
      <c r="B24" s="64">
        <f>COUNTIFS(Nuella!E:E,$A24,Nuella!F:F,$S$1)</f>
        <v>157</v>
      </c>
      <c r="C24" s="64">
        <f>if($Q$1="Delivered",COUNTIFs(Nuella!$U:$U,$A24,Nuella!V:V,$S$1),if($Q$1="Cancelled",COUNTIFS(Nuella!$S:$S,"Cancelled",Nuella!$E:$E,$A24,Nuella!F:F,$S$1),countifs(Nuella!$S:$S,"Pending",Nuella!$E:$E,$A24,Nuella!F:F,$S$1)))</f>
        <v>74</v>
      </c>
      <c r="D24" s="64">
        <f>if($Q$1="Delivered",SUMIFs(Nuella!$J:$J,Nuella!$U:$U,$A24,Nuella!V:V,$S$1),if($Q$1="Cancelled",SUMIFS(Nuella!$J:$J,Nuella!$S:$S,"Cancelled",Nuella!$E:$E,$A24,Nuella!F:F,$S$1),SUMIFS(Nuella!$J:$J,Nuella!$S:$S,"Pending",Nuella!$E:$E,$A24,Nuella!F:F,$S$1)))</f>
        <v>98</v>
      </c>
      <c r="E24" s="64">
        <f>if($Q$1="Delivered",SUMIFs(Nuella!$N:$N,Nuella!$U:$U,$A24,Nuella!V:V,$S$1),if($Q$1="Cancelled",SUMIFS(Nuella!$N:$N,Nuella!$S:$S,"Cancelled",Nuella!$E:$E,$A24,Nuella!F:F,$S$1),SUMIFS(Nuella!$N:$N,Nuella!$S:$S,"Pending",Nuella!$E:$E,$A24,Nuella!F:F,$S$1)))</f>
        <v>0</v>
      </c>
      <c r="F24" s="42">
        <f>if($Q$1="Delivered",SUMIFS(Nuella!$O:$O,Nuella!$U:$U,$A24,Nuella!V:V,$S$1),if($Q$1="Cancelled",SUMIFS(Nuella!$O:$O,Nuella!$S:$S,"Cancelled",Nuella!$E:$E,$A24,Nuella!F:F,$S$1),SUMIFS(Nuella!$O:$O,Nuella!$S:$S,"Pending",Nuella!$E:$E,$A24,Nuella!F:F,$S$1)))</f>
        <v>930000</v>
      </c>
      <c r="G24" s="42">
        <f>if($Q$1="Delivered",SUMIFS(Nuella!$P:$P,Nuella!$S:$S,"Delivered",Nuella!$U:$U,$A24,Nuella!V:V,$S$1),if($Q$1="Cancelled",SUMIFS(Nuella!$P:$P,Nuella!$S:$S,"Cancelled",Nuella!$E:$E,$A24,Nuella!F:F,$S$1),SUMIFS(Nuella!$P:$P,Nuella!$S:$S,"Pending",Nuella!$E:$E,$A24,Nuella!F:F,$S$1)))</f>
        <v>341500</v>
      </c>
      <c r="H24" s="42">
        <f>if($Q$1="Delivered",SUMIFS(Nuella!$Q:$Q,Nuella!$U:$U,$A24,Nuella!V:V,$S$1),if($Q$1="Cancelled",SUMIFS(Nuella!$Q:$Q,Nuella!$S:$S,"Cancelled",Nuella!$E:$E,$A24,Nuella!F:F,$S$1),SUMIFS(Nuella!$Q:$Q,Nuella!$S:$S,"Pending",Nuella!$E:$E,$A24,Nuella!F:F,$S$1)))</f>
        <v>2951000</v>
      </c>
      <c r="I24" s="42">
        <f>if($Q$1="Delivered",SUMIFS(Nuella!$R:$R,Nuella!$U:$U,$A24,Nuella!V:V,$S$1),if($Q$1="Cancelled",SUMIFS(Nuella!$R:$R,Nuella!$S:$S,"Cancelled",Nuella!$E:$E,$A24,Nuella!F:F,$S$1),SUMIFS(Nuella!$R:$R,Nuella!$S:$S,"Pending",Nuella!$E:$E,$A24,Nuella!F:F,$S$1)))</f>
        <v>1679500</v>
      </c>
      <c r="J24" s="119">
        <f t="shared" si="16"/>
        <v>0.4713375796</v>
      </c>
      <c r="K24" s="127"/>
      <c r="L24" s="126"/>
      <c r="M24" s="82"/>
      <c r="N24" s="82"/>
      <c r="O24" s="116"/>
      <c r="P24" s="116"/>
      <c r="Q24" s="116"/>
      <c r="R24" s="116"/>
      <c r="S24" s="116"/>
      <c r="T24" s="116"/>
      <c r="U24" s="116"/>
      <c r="V24" s="116"/>
      <c r="W24" s="116"/>
      <c r="X24" s="116"/>
      <c r="Y24" s="116"/>
      <c r="Z24" s="116"/>
      <c r="AA24" s="116"/>
      <c r="AB24" s="116"/>
      <c r="AC24" s="116"/>
      <c r="AD24" s="116"/>
      <c r="AE24" s="116"/>
    </row>
    <row r="25">
      <c r="A25" s="59" t="s">
        <v>83</v>
      </c>
      <c r="B25" s="64">
        <f>COUNTIFS(Nuella!E:E,$A25,Nuella!F:F,$S$1)</f>
        <v>182</v>
      </c>
      <c r="C25" s="64">
        <f>if($Q$1="Delivered",COUNTIFs(Nuella!$U:$U,$A25,Nuella!V:V,$S$1),if($Q$1="Cancelled",COUNTIFS(Nuella!$S:$S,"Cancelled",Nuella!$E:$E,$A25,Nuella!F:F,$S$1),countifs(Nuella!$S:$S,"Pending",Nuella!$E:$E,$A25,Nuella!F:F,$S$1)))</f>
        <v>63</v>
      </c>
      <c r="D25" s="64">
        <f>if($Q$1="Delivered",SUMIFs(Nuella!$J:$J,Nuella!$U:$U,$A25,Nuella!V:V,$S$1),if($Q$1="Cancelled",SUMIFS(Nuella!$J:$J,Nuella!$S:$S,"Cancelled",Nuella!$E:$E,$A25,Nuella!F:F,$S$1),SUMIFS(Nuella!$J:$J,Nuella!$S:$S,"Pending",Nuella!$E:$E,$A25,Nuella!F:F,$S$1)))</f>
        <v>84</v>
      </c>
      <c r="E25" s="64">
        <f>if($Q$1="Delivered",SUMIFs(Nuella!$N:$N,Nuella!$U:$U,$A25,Nuella!V:V,$S$1),if($Q$1="Cancelled",SUMIFS(Nuella!$N:$N,Nuella!$S:$S,"Cancelled",Nuella!$E:$E,$A25,Nuella!F:F,$S$1),SUMIFS(Nuella!$N:$N,Nuella!$S:$S,"Pending",Nuella!$E:$E,$A25,Nuella!F:F,$S$1)))</f>
        <v>50</v>
      </c>
      <c r="F25" s="42">
        <f>if($Q$1="Delivered",SUMIFS(Nuella!$O:$O,Nuella!$U:$U,$A25,Nuella!V:V,$S$1),if($Q$1="Cancelled",SUMIFS(Nuella!$O:$O,Nuella!$S:$S,"Cancelled",Nuella!$E:$E,$A25,Nuella!F:F,$S$1),SUMIFS(Nuella!$O:$O,Nuella!$S:$S,"Pending",Nuella!$E:$E,$A25,Nuella!F:F,$S$1)))</f>
        <v>803000</v>
      </c>
      <c r="G25" s="42">
        <f>if($Q$1="Delivered",SUMIFS(Nuella!$P:$P,Nuella!$S:$S,"Delivered",Nuella!$U:$U,$A25,Nuella!V:V,$S$1),if($Q$1="Cancelled",SUMIFS(Nuella!$P:$P,Nuella!$S:$S,"Cancelled",Nuella!$E:$E,$A25,Nuella!F:F,$S$1),SUMIFS(Nuella!$P:$P,Nuella!$S:$S,"Pending",Nuella!$E:$E,$A25,Nuella!F:F,$S$1)))</f>
        <v>342000</v>
      </c>
      <c r="H25" s="42">
        <f>if($Q$1="Delivered",SUMIFS(Nuella!$Q:$Q,Nuella!$U:$U,$A25,Nuella!V:V,$S$1),if($Q$1="Cancelled",SUMIFS(Nuella!$Q:$Q,Nuella!$S:$S,"Cancelled",Nuella!$E:$E,$A25,Nuella!F:F,$S$1),SUMIFS(Nuella!$Q:$Q,Nuella!$S:$S,"Pending",Nuella!$E:$E,$A25,Nuella!F:F,$S$1)))</f>
        <v>2551000</v>
      </c>
      <c r="I25" s="42">
        <f>if($Q$1="Delivered",SUMIFS(Nuella!$R:$R,Nuella!$U:$U,$A25,Nuella!V:V,$S$1),if($Q$1="Cancelled",SUMIFS(Nuella!$R:$R,Nuella!$S:$S,"Cancelled",Nuella!$E:$E,$A25,Nuella!F:F,$S$1),SUMIFS(Nuella!$R:$R,Nuella!$S:$S,"Pending",Nuella!$E:$E,$A25,Nuella!F:F,$S$1)))</f>
        <v>1406000</v>
      </c>
      <c r="J25" s="119">
        <f t="shared" si="16"/>
        <v>0.3461538462</v>
      </c>
      <c r="K25" s="127"/>
      <c r="L25" s="126"/>
      <c r="M25" s="82"/>
      <c r="N25" s="82"/>
      <c r="O25" s="116"/>
      <c r="P25" s="116"/>
      <c r="Q25" s="116"/>
      <c r="R25" s="116"/>
      <c r="S25" s="116"/>
      <c r="T25" s="116"/>
      <c r="U25" s="116"/>
      <c r="V25" s="116"/>
      <c r="W25" s="116"/>
      <c r="X25" s="116"/>
      <c r="Y25" s="116"/>
      <c r="Z25" s="116"/>
      <c r="AA25" s="116"/>
      <c r="AB25" s="116"/>
      <c r="AC25" s="116"/>
      <c r="AD25" s="116"/>
      <c r="AE25" s="116"/>
    </row>
    <row r="26">
      <c r="A26" s="59" t="s">
        <v>84</v>
      </c>
      <c r="B26" s="64">
        <f>COUNTIFS(Nuella!E:E,$A26,Nuella!F:F,$S$1)</f>
        <v>117</v>
      </c>
      <c r="C26" s="64">
        <f>if($Q$1="Delivered",COUNTIFs(Nuella!$U:$U,$A26,Nuella!V:V,$S$1),if($Q$1="Cancelled",COUNTIFS(Nuella!$S:$S,"Cancelled",Nuella!$E:$E,$A26,Nuella!F:F,$S$1),countifs(Nuella!$S:$S,"Pending",Nuella!$E:$E,$A26,Nuella!F:F,$S$1)))</f>
        <v>76</v>
      </c>
      <c r="D26" s="64">
        <f>if($Q$1="Delivered",SUMIFs(Nuella!$J:$J,Nuella!$U:$U,$A26,Nuella!V:V,$S$1),if($Q$1="Cancelled",SUMIFS(Nuella!$J:$J,Nuella!$S:$S,"Cancelled",Nuella!$E:$E,$A26,Nuella!F:F,$S$1),SUMIFS(Nuella!$J:$J,Nuella!$S:$S,"Pending",Nuella!$E:$E,$A26,Nuella!F:F,$S$1)))</f>
        <v>94</v>
      </c>
      <c r="E26" s="64">
        <f>if($Q$1="Delivered",SUMIFs(Nuella!$N:$N,Nuella!$U:$U,$A26,Nuella!V:V,$S$1),if($Q$1="Cancelled",SUMIFS(Nuella!$N:$N,Nuella!$S:$S,"Cancelled",Nuella!$E:$E,$A26,Nuella!F:F,$S$1),SUMIFS(Nuella!$N:$N,Nuella!$S:$S,"Pending",Nuella!$E:$E,$A26,Nuella!F:F,$S$1)))</f>
        <v>1300</v>
      </c>
      <c r="F26" s="42">
        <f>if($Q$1="Delivered",SUMIFS(Nuella!$O:$O,Nuella!$U:$U,$A26,Nuella!V:V,$S$1),if($Q$1="Cancelled",SUMIFS(Nuella!$O:$O,Nuella!$S:$S,"Cancelled",Nuella!$E:$E,$A26,Nuella!F:F,$S$1),SUMIFS(Nuella!$O:$O,Nuella!$S:$S,"Pending",Nuella!$E:$E,$A26,Nuella!F:F,$S$1)))</f>
        <v>1068000</v>
      </c>
      <c r="G26" s="42">
        <f>if($Q$1="Delivered",SUMIFS(Nuella!$P:$P,Nuella!$S:$S,"Delivered",Nuella!$U:$U,$A26,Nuella!V:V,$S$1),if($Q$1="Cancelled",SUMIFS(Nuella!$P:$P,Nuella!$S:$S,"Cancelled",Nuella!$E:$E,$A26,Nuella!F:F,$S$1),SUMIFS(Nuella!$P:$P,Nuella!$S:$S,"Pending",Nuella!$E:$E,$A26,Nuella!F:F,$S$1)))</f>
        <v>388000</v>
      </c>
      <c r="H26" s="42">
        <f>if($Q$1="Delivered",SUMIFS(Nuella!$Q:$Q,Nuella!$U:$U,$A26,Nuella!V:V,$S$1),if($Q$1="Cancelled",SUMIFS(Nuella!$Q:$Q,Nuella!$S:$S,"Cancelled",Nuella!$E:$E,$A26,Nuella!F:F,$S$1),SUMIFS(Nuella!$Q:$Q,Nuella!$S:$S,"Pending",Nuella!$E:$E,$A26,Nuella!F:F,$S$1)))</f>
        <v>3665000</v>
      </c>
      <c r="I26" s="42">
        <f>if($Q$1="Delivered",SUMIFS(Nuella!$R:$R,Nuella!$U:$U,$A26,Nuella!V:V,$S$1),if($Q$1="Cancelled",SUMIFS(Nuella!$R:$R,Nuella!$S:$S,"Cancelled",Nuella!$E:$E,$A26,Nuella!F:F,$S$1),SUMIFS(Nuella!$R:$R,Nuella!$S:$S,"Pending",Nuella!$E:$E,$A26,Nuella!F:F,$S$1)))</f>
        <v>2209000</v>
      </c>
      <c r="J26" s="119">
        <f t="shared" si="16"/>
        <v>0.6495726496</v>
      </c>
      <c r="K26" s="127"/>
      <c r="L26" s="126"/>
      <c r="M26" s="82"/>
      <c r="N26" s="82"/>
      <c r="O26" s="116"/>
      <c r="P26" s="116"/>
      <c r="Q26" s="116"/>
      <c r="R26" s="116"/>
      <c r="S26" s="116"/>
      <c r="T26" s="116"/>
      <c r="U26" s="116"/>
      <c r="V26" s="116"/>
      <c r="W26" s="116"/>
      <c r="X26" s="116"/>
      <c r="Y26" s="116"/>
      <c r="Z26" s="116"/>
      <c r="AA26" s="116"/>
      <c r="AB26" s="116"/>
      <c r="AC26" s="116"/>
      <c r="AD26" s="116"/>
      <c r="AE26" s="116"/>
    </row>
    <row r="27">
      <c r="A27" s="59" t="s">
        <v>85</v>
      </c>
      <c r="B27" s="64">
        <f>COUNTIFS(Nuella!E:E,$A27,Nuella!F:F,$S$1)</f>
        <v>242</v>
      </c>
      <c r="C27" s="64">
        <f>if($Q$1="Delivered",COUNTIFs(Nuella!$U:$U,$A27,Nuella!V:V,$S$1),if($Q$1="Cancelled",COUNTIFS(Nuella!$S:$S,"Cancelled",Nuella!$E:$E,$A27,Nuella!F:F,$S$1),countifs(Nuella!$S:$S,"Pending",Nuella!$E:$E,$A27,Nuella!F:F,$S$1)))</f>
        <v>109</v>
      </c>
      <c r="D27" s="64">
        <f>if($Q$1="Delivered",SUMIFs(Nuella!$J:$J,Nuella!$U:$U,$A27,Nuella!V:V,$S$1),if($Q$1="Cancelled",SUMIFS(Nuella!$J:$J,Nuella!$S:$S,"Cancelled",Nuella!$E:$E,$A27,Nuella!F:F,$S$1),SUMIFS(Nuella!$J:$J,Nuella!$S:$S,"Pending",Nuella!$E:$E,$A27,Nuella!F:F,$S$1)))</f>
        <v>142</v>
      </c>
      <c r="E27" s="64">
        <f>if($Q$1="Delivered",SUMIFs(Nuella!$N:$N,Nuella!$U:$U,$A27,Nuella!V:V,$S$1),if($Q$1="Cancelled",SUMIFS(Nuella!$N:$N,Nuella!$S:$S,"Cancelled",Nuella!$E:$E,$A27,Nuella!F:F,$S$1),SUMIFS(Nuella!$N:$N,Nuella!$S:$S,"Pending",Nuella!$E:$E,$A27,Nuella!F:F,$S$1)))</f>
        <v>3170</v>
      </c>
      <c r="F27" s="42">
        <f>if($Q$1="Delivered",SUMIFS(Nuella!$O:$O,Nuella!$U:$U,$A27,Nuella!V:V,$S$1),if($Q$1="Cancelled",SUMIFS(Nuella!$O:$O,Nuella!$S:$S,"Cancelled",Nuella!$E:$E,$A27,Nuella!F:F,$S$1),SUMIFS(Nuella!$O:$O,Nuella!$S:$S,"Pending",Nuella!$E:$E,$A27,Nuella!F:F,$S$1)))</f>
        <v>1822000</v>
      </c>
      <c r="G27" s="42">
        <f>if($Q$1="Delivered",SUMIFS(Nuella!$P:$P,Nuella!$S:$S,"Delivered",Nuella!$U:$U,$A27,Nuella!V:V,$S$1),if($Q$1="Cancelled",SUMIFS(Nuella!$P:$P,Nuella!$S:$S,"Cancelled",Nuella!$E:$E,$A27,Nuella!F:F,$S$1),SUMIFS(Nuella!$P:$P,Nuella!$S:$S,"Pending",Nuella!$E:$E,$A27,Nuella!F:F,$S$1)))</f>
        <v>509500</v>
      </c>
      <c r="H27" s="42">
        <f>if($Q$1="Delivered",SUMIFS(Nuella!$Q:$Q,Nuella!$U:$U,$A27,Nuella!V:V,$S$1),if($Q$1="Cancelled",SUMIFS(Nuella!$Q:$Q,Nuella!$S:$S,"Cancelled",Nuella!$E:$E,$A27,Nuella!F:F,$S$1),SUMIFS(Nuella!$Q:$Q,Nuella!$S:$S,"Pending",Nuella!$E:$E,$A27,Nuella!F:F,$S$1)))</f>
        <v>6006500</v>
      </c>
      <c r="I27" s="42">
        <f>if($Q$1="Delivered",SUMIFS(Nuella!$R:$R,Nuella!$U:$U,$A27,Nuella!V:V,$S$1),if($Q$1="Cancelled",SUMIFS(Nuella!$R:$R,Nuella!$S:$S,"Cancelled",Nuella!$E:$E,$A27,Nuella!F:F,$S$1),SUMIFS(Nuella!$R:$R,Nuella!$S:$S,"Pending",Nuella!$E:$E,$A27,Nuella!F:F,$S$1)))</f>
        <v>3675000</v>
      </c>
      <c r="J27" s="119">
        <f t="shared" si="16"/>
        <v>0.4504132231</v>
      </c>
      <c r="K27" s="127"/>
      <c r="L27" s="126"/>
      <c r="M27" s="82"/>
      <c r="N27" s="82"/>
      <c r="O27" s="116"/>
      <c r="P27" s="116"/>
      <c r="Q27" s="116"/>
      <c r="R27" s="116"/>
      <c r="S27" s="116"/>
      <c r="T27" s="116"/>
      <c r="U27" s="116"/>
      <c r="V27" s="116"/>
      <c r="W27" s="116"/>
      <c r="X27" s="116"/>
      <c r="Y27" s="116"/>
      <c r="Z27" s="116"/>
      <c r="AA27" s="116"/>
      <c r="AB27" s="116"/>
      <c r="AC27" s="116"/>
      <c r="AD27" s="116"/>
      <c r="AE27" s="116"/>
    </row>
    <row r="28">
      <c r="A28" s="59" t="s">
        <v>86</v>
      </c>
      <c r="B28" s="64">
        <f>COUNTIFS(Nuella!E:E,$A28,Nuella!F:F,$S$1)</f>
        <v>140</v>
      </c>
      <c r="C28" s="64">
        <f>if($Q$1="Delivered",COUNTIFs(Nuella!$U:$U,$A28,Nuella!V:V,$S$1),if($Q$1="Cancelled",COUNTIFS(Nuella!$S:$S,"Cancelled",Nuella!$E:$E,$A28,Nuella!F:F,$S$1),countifs(Nuella!$S:$S,"Pending",Nuella!$E:$E,$A28,Nuella!F:F,$S$1)))</f>
        <v>66</v>
      </c>
      <c r="D28" s="64">
        <f>if($Q$1="Delivered",SUMIFs(Nuella!$J:$J,Nuella!$U:$U,$A28,Nuella!V:V,$S$1),if($Q$1="Cancelled",SUMIFS(Nuella!$J:$J,Nuella!$S:$S,"Cancelled",Nuella!$E:$E,$A28,Nuella!F:F,$S$1),SUMIFS(Nuella!$J:$J,Nuella!$S:$S,"Pending",Nuella!$E:$E,$A28,Nuella!F:F,$S$1)))</f>
        <v>93</v>
      </c>
      <c r="E28" s="64">
        <f>if($Q$1="Delivered",SUMIFs(Nuella!$N:$N,Nuella!$U:$U,$A28,Nuella!V:V,$S$1),if($Q$1="Cancelled",SUMIFS(Nuella!$N:$N,Nuella!$S:$S,"Cancelled",Nuella!$E:$E,$A28,Nuella!F:F,$S$1),SUMIFS(Nuella!$N:$N,Nuella!$S:$S,"Pending",Nuella!$E:$E,$A28,Nuella!F:F,$S$1)))</f>
        <v>1400</v>
      </c>
      <c r="F28" s="42">
        <f>if($Q$1="Delivered",SUMIFS(Nuella!$O:$O,Nuella!$U:$U,$A28,Nuella!V:V,$S$1),if($Q$1="Cancelled",SUMIFS(Nuella!$O:$O,Nuella!$S:$S,"Cancelled",Nuella!$E:$E,$A28,Nuella!F:F,$S$1),SUMIFS(Nuella!$O:$O,Nuella!$S:$S,"Pending",Nuella!$E:$E,$A28,Nuella!F:F,$S$1)))</f>
        <v>1093500</v>
      </c>
      <c r="G28" s="42">
        <f>if($Q$1="Delivered",SUMIFS(Nuella!$P:$P,Nuella!$S:$S,"Delivered",Nuella!$U:$U,$A28,Nuella!V:V,$S$1),if($Q$1="Cancelled",SUMIFS(Nuella!$P:$P,Nuella!$S:$S,"Cancelled",Nuella!$E:$E,$A28,Nuella!F:F,$S$1),SUMIFS(Nuella!$P:$P,Nuella!$S:$S,"Pending",Nuella!$E:$E,$A28,Nuella!F:F,$S$1)))</f>
        <v>335000</v>
      </c>
      <c r="H28" s="42">
        <f>if($Q$1="Delivered",SUMIFS(Nuella!$Q:$Q,Nuella!$U:$U,$A28,Nuella!V:V,$S$1),if($Q$1="Cancelled",SUMIFS(Nuella!$Q:$Q,Nuella!$S:$S,"Cancelled",Nuella!$E:$E,$A28,Nuella!F:F,$S$1),SUMIFS(Nuella!$Q:$Q,Nuella!$S:$S,"Pending",Nuella!$E:$E,$A28,Nuella!F:F,$S$1)))</f>
        <v>3413500</v>
      </c>
      <c r="I28" s="42">
        <f>if($Q$1="Delivered",SUMIFS(Nuella!$R:$R,Nuella!$U:$U,$A28,Nuella!V:V,$S$1),if($Q$1="Cancelled",SUMIFS(Nuella!$R:$R,Nuella!$S:$S,"Cancelled",Nuella!$E:$E,$A28,Nuella!F:F,$S$1),SUMIFS(Nuella!$R:$R,Nuella!$S:$S,"Pending",Nuella!$E:$E,$A28,Nuella!F:F,$S$1)))</f>
        <v>1985000</v>
      </c>
      <c r="J28" s="119">
        <f t="shared" si="16"/>
        <v>0.4714285714</v>
      </c>
      <c r="K28" s="127"/>
      <c r="L28" s="126"/>
      <c r="M28" s="82"/>
      <c r="N28" s="82"/>
      <c r="O28" s="116"/>
      <c r="P28" s="116"/>
      <c r="Q28" s="116"/>
      <c r="R28" s="116"/>
      <c r="S28" s="116"/>
      <c r="T28" s="116"/>
      <c r="U28" s="116"/>
      <c r="V28" s="116"/>
      <c r="W28" s="116"/>
      <c r="X28" s="116"/>
      <c r="Y28" s="116"/>
      <c r="Z28" s="116"/>
      <c r="AA28" s="116"/>
      <c r="AB28" s="116"/>
      <c r="AC28" s="116"/>
      <c r="AD28" s="116"/>
      <c r="AE28" s="116"/>
    </row>
    <row r="29">
      <c r="A29" s="59" t="s">
        <v>87</v>
      </c>
      <c r="B29" s="64">
        <f>COUNTIFS(Nuella!E:E,$A29,Nuella!F:F,$S$1)</f>
        <v>80</v>
      </c>
      <c r="C29" s="64">
        <f>if($Q$1="Delivered",COUNTIFs(Nuella!$U:$U,$A29,Nuella!V:V,$S$1),if($Q$1="Cancelled",COUNTIFS(Nuella!$S:$S,"Cancelled",Nuella!$E:$E,$A29,Nuella!F:F,$S$1),countifs(Nuella!$S:$S,"Pending",Nuella!$E:$E,$A29,Nuella!F:F,$S$1)))</f>
        <v>45</v>
      </c>
      <c r="D29" s="64">
        <f>if($Q$1="Delivered",SUMIFs(Nuella!$J:$J,Nuella!$U:$U,$A29,Nuella!V:V,$S$1),if($Q$1="Cancelled",SUMIFS(Nuella!$J:$J,Nuella!$S:$S,"Cancelled",Nuella!$E:$E,$A29,Nuella!F:F,$S$1),SUMIFS(Nuella!$J:$J,Nuella!$S:$S,"Pending",Nuella!$E:$E,$A29,Nuella!F:F,$S$1)))</f>
        <v>61</v>
      </c>
      <c r="E29" s="64">
        <f>if($Q$1="Delivered",SUMIFs(Nuella!$N:$N,Nuella!$U:$U,$A29,Nuella!V:V,$S$1),if($Q$1="Cancelled",SUMIFS(Nuella!$N:$N,Nuella!$S:$S,"Cancelled",Nuella!$E:$E,$A29,Nuella!F:F,$S$1),SUMIFS(Nuella!$N:$N,Nuella!$S:$S,"Pending",Nuella!$E:$E,$A29,Nuella!F:F,$S$1)))</f>
        <v>950</v>
      </c>
      <c r="F29" s="42">
        <f>if($Q$1="Delivered",SUMIFS(Nuella!$O:$O,Nuella!$U:$U,$A29,Nuella!V:V,$S$1),if($Q$1="Cancelled",SUMIFS(Nuella!$O:$O,Nuella!$S:$S,"Cancelled",Nuella!$E:$E,$A29,Nuella!F:F,$S$1),SUMIFS(Nuella!$O:$O,Nuella!$S:$S,"Pending",Nuella!$E:$E,$A29,Nuella!F:F,$S$1)))</f>
        <v>722000</v>
      </c>
      <c r="G29" s="42">
        <f>if($Q$1="Delivered",SUMIFS(Nuella!$P:$P,Nuella!$S:$S,"Delivered",Nuella!$U:$U,$A29,Nuella!V:V,$S$1),if($Q$1="Cancelled",SUMIFS(Nuella!$P:$P,Nuella!$S:$S,"Cancelled",Nuella!$E:$E,$A29,Nuella!F:F,$S$1),SUMIFS(Nuella!$P:$P,Nuella!$S:$S,"Pending",Nuella!$E:$E,$A29,Nuella!F:F,$S$1)))</f>
        <v>248500</v>
      </c>
      <c r="H29" s="42">
        <f>if($Q$1="Delivered",SUMIFS(Nuella!$Q:$Q,Nuella!$U:$U,$A29,Nuella!V:V,$S$1),if($Q$1="Cancelled",SUMIFS(Nuella!$Q:$Q,Nuella!$S:$S,"Cancelled",Nuella!$E:$E,$A29,Nuella!F:F,$S$1),SUMIFS(Nuella!$Q:$Q,Nuella!$S:$S,"Pending",Nuella!$E:$E,$A29,Nuella!F:F,$S$1)))</f>
        <v>2323000</v>
      </c>
      <c r="I29" s="42">
        <f>if($Q$1="Delivered",SUMIFS(Nuella!$R:$R,Nuella!$U:$U,$A29,Nuella!V:V,$S$1),if($Q$1="Cancelled",SUMIFS(Nuella!$R:$R,Nuella!$S:$S,"Cancelled",Nuella!$E:$E,$A29,Nuella!F:F,$S$1),SUMIFS(Nuella!$R:$R,Nuella!$S:$S,"Pending",Nuella!$E:$E,$A29,Nuella!F:F,$S$1)))</f>
        <v>1352500</v>
      </c>
      <c r="J29" s="119">
        <f t="shared" si="16"/>
        <v>0.5625</v>
      </c>
      <c r="K29" s="127"/>
      <c r="L29" s="126"/>
      <c r="M29" s="82"/>
      <c r="N29" s="82"/>
      <c r="O29" s="116"/>
      <c r="P29" s="116"/>
      <c r="Q29" s="116"/>
      <c r="R29" s="116"/>
      <c r="S29" s="116"/>
      <c r="T29" s="116"/>
      <c r="U29" s="116"/>
      <c r="V29" s="116"/>
      <c r="W29" s="116"/>
      <c r="X29" s="116"/>
      <c r="Y29" s="116"/>
      <c r="Z29" s="116"/>
      <c r="AA29" s="116"/>
      <c r="AB29" s="116"/>
      <c r="AC29" s="116"/>
      <c r="AD29" s="116"/>
      <c r="AE29" s="116"/>
    </row>
    <row r="30">
      <c r="A30" s="59" t="s">
        <v>88</v>
      </c>
      <c r="B30" s="64">
        <f>COUNTIFS(Nuella!E:E,$A30,Nuella!F:F,$S$1)</f>
        <v>0</v>
      </c>
      <c r="C30" s="64">
        <f>if($Q$1="Delivered",COUNTIFs(Nuella!$U:$U,$A30,Nuella!V:V,$S$1),if($Q$1="Cancelled",COUNTIFS(Nuella!$S:$S,"Cancelled",Nuella!$E:$E,$A30,Nuella!F:F,$S$1),countifs(Nuella!$S:$S,"Pending",Nuella!$E:$E,$A30,Nuella!F:F,$S$1)))</f>
        <v>0</v>
      </c>
      <c r="D30" s="64">
        <f>if($Q$1="Delivered",SUMIFs(Nuella!$J:$J,Nuella!$U:$U,$A30,Nuella!V:V,$S$1),if($Q$1="Cancelled",SUMIFS(Nuella!$J:$J,Nuella!$S:$S,"Cancelled",Nuella!$E:$E,$A30,Nuella!F:F,$S$1),SUMIFS(Nuella!$J:$J,Nuella!$S:$S,"Pending",Nuella!$E:$E,$A30,Nuella!F:F,$S$1)))</f>
        <v>0</v>
      </c>
      <c r="E30" s="64">
        <f>if($Q$1="Delivered",SUMIFs(Nuella!$N:$N,Nuella!$U:$U,$A30,Nuella!V:V,$S$1),if($Q$1="Cancelled",SUMIFS(Nuella!$N:$N,Nuella!$S:$S,"Cancelled",Nuella!$E:$E,$A30,Nuella!F:F,$S$1),SUMIFS(Nuella!$N:$N,Nuella!$S:$S,"Pending",Nuella!$E:$E,$A30,Nuella!F:F,$S$1)))</f>
        <v>0</v>
      </c>
      <c r="F30" s="42">
        <f>if($Q$1="Delivered",SUMIFS(Nuella!$O:$O,Nuella!$U:$U,$A30,Nuella!V:V,$S$1),if($Q$1="Cancelled",SUMIFS(Nuella!$O:$O,Nuella!$S:$S,"Cancelled",Nuella!$E:$E,$A30,Nuella!F:F,$S$1),SUMIFS(Nuella!$O:$O,Nuella!$S:$S,"Pending",Nuella!$E:$E,$A30,Nuella!F:F,$S$1)))</f>
        <v>0</v>
      </c>
      <c r="G30" s="42">
        <f>if($Q$1="Delivered",SUMIFS(Nuella!$P:$P,Nuella!$S:$S,"Delivered",Nuella!$U:$U,$A30,Nuella!V:V,$S$1),if($Q$1="Cancelled",SUMIFS(Nuella!$P:$P,Nuella!$S:$S,"Cancelled",Nuella!$E:$E,$A30,Nuella!F:F,$S$1),SUMIFS(Nuella!$P:$P,Nuella!$S:$S,"Pending",Nuella!$E:$E,$A30,Nuella!F:F,$S$1)))</f>
        <v>0</v>
      </c>
      <c r="H30" s="42">
        <f>if($Q$1="Delivered",SUMIFS(Nuella!$Q:$Q,Nuella!$U:$U,$A30,Nuella!V:V,$S$1),if($Q$1="Cancelled",SUMIFS(Nuella!$Q:$Q,Nuella!$S:$S,"Cancelled",Nuella!$E:$E,$A30,Nuella!F:F,$S$1),SUMIFS(Nuella!$Q:$Q,Nuella!$S:$S,"Pending",Nuella!$E:$E,$A30,Nuella!F:F,$S$1)))</f>
        <v>0</v>
      </c>
      <c r="I30" s="42">
        <f>if($Q$1="Delivered",SUMIFS(Nuella!$R:$R,Nuella!$U:$U,$A30,Nuella!V:V,$S$1),if($Q$1="Cancelled",SUMIFS(Nuella!$R:$R,Nuella!$S:$S,"Cancelled",Nuella!$E:$E,$A30,Nuella!F:F,$S$1),SUMIFS(Nuella!$R:$R,Nuella!$S:$S,"Pending",Nuella!$E:$E,$A30,Nuella!F:F,$S$1)))</f>
        <v>0</v>
      </c>
      <c r="J30" s="119" t="str">
        <f t="shared" si="16"/>
        <v/>
      </c>
      <c r="K30" s="127"/>
      <c r="L30" s="126"/>
      <c r="M30" s="82"/>
      <c r="N30" s="82"/>
      <c r="O30" s="116"/>
      <c r="P30" s="116"/>
      <c r="Q30" s="116"/>
      <c r="R30" s="116"/>
      <c r="S30" s="116"/>
      <c r="T30" s="116"/>
      <c r="U30" s="116"/>
      <c r="V30" s="116"/>
      <c r="W30" s="116"/>
      <c r="X30" s="116"/>
      <c r="Y30" s="116"/>
      <c r="Z30" s="116"/>
      <c r="AA30" s="116"/>
      <c r="AB30" s="116"/>
      <c r="AC30" s="116"/>
      <c r="AD30" s="116"/>
      <c r="AE30" s="116"/>
    </row>
    <row r="31">
      <c r="A31" s="104" t="s">
        <v>73</v>
      </c>
      <c r="B31" s="105">
        <f t="shared" ref="B31:I31" si="17">SUM(B19:B30)</f>
        <v>979</v>
      </c>
      <c r="C31" s="105">
        <f t="shared" si="17"/>
        <v>461</v>
      </c>
      <c r="D31" s="105">
        <f t="shared" si="17"/>
        <v>603</v>
      </c>
      <c r="E31" s="105">
        <f t="shared" si="17"/>
        <v>6870</v>
      </c>
      <c r="F31" s="122">
        <f t="shared" si="17"/>
        <v>6719500</v>
      </c>
      <c r="G31" s="122">
        <f t="shared" si="17"/>
        <v>2320500</v>
      </c>
      <c r="H31" s="122">
        <f t="shared" si="17"/>
        <v>21946000</v>
      </c>
      <c r="I31" s="122">
        <f t="shared" si="17"/>
        <v>12906000</v>
      </c>
      <c r="J31" s="123">
        <f t="shared" si="16"/>
        <v>0.4708886619</v>
      </c>
      <c r="K31" s="128"/>
      <c r="L31" s="126"/>
      <c r="M31" s="129"/>
      <c r="N31" s="129"/>
      <c r="O31" s="116"/>
      <c r="P31" s="116"/>
      <c r="Q31" s="116"/>
      <c r="R31" s="116"/>
      <c r="S31" s="116"/>
      <c r="T31" s="116"/>
      <c r="U31" s="116"/>
      <c r="V31" s="116"/>
      <c r="W31" s="116"/>
      <c r="X31" s="116"/>
      <c r="Y31" s="116"/>
      <c r="Z31" s="116"/>
      <c r="AA31" s="116"/>
      <c r="AB31" s="116"/>
      <c r="AC31" s="116"/>
      <c r="AD31" s="116"/>
      <c r="AE31" s="116"/>
    </row>
    <row r="32">
      <c r="A32" s="116"/>
      <c r="B32" s="116"/>
      <c r="C32" s="116"/>
      <c r="D32" s="116"/>
      <c r="E32" s="116"/>
      <c r="F32" s="116"/>
      <c r="G32" s="116"/>
      <c r="H32" s="116"/>
      <c r="I32" s="116"/>
      <c r="J32" s="116"/>
      <c r="K32" s="130"/>
      <c r="L32" s="126"/>
      <c r="M32" s="130"/>
      <c r="N32" s="130"/>
      <c r="O32" s="116"/>
      <c r="P32" s="116"/>
      <c r="Q32" s="116"/>
      <c r="R32" s="116"/>
      <c r="S32" s="116"/>
      <c r="T32" s="116"/>
      <c r="U32" s="116"/>
      <c r="V32" s="116"/>
      <c r="W32" s="116"/>
      <c r="X32" s="116"/>
      <c r="Y32" s="116"/>
      <c r="Z32" s="116"/>
      <c r="AA32" s="116"/>
      <c r="AB32" s="116"/>
      <c r="AC32" s="116"/>
      <c r="AD32" s="116"/>
      <c r="AE32" s="116"/>
    </row>
    <row r="33">
      <c r="A33" s="116"/>
      <c r="B33" s="116"/>
      <c r="C33" s="116"/>
      <c r="D33" s="116"/>
      <c r="E33" s="116"/>
      <c r="F33" s="116"/>
      <c r="G33" s="116"/>
      <c r="H33" s="116"/>
      <c r="I33" s="116"/>
      <c r="J33" s="116"/>
      <c r="K33" s="130"/>
      <c r="L33" s="126"/>
      <c r="M33" s="130"/>
      <c r="N33" s="130"/>
      <c r="O33" s="116"/>
      <c r="P33" s="116"/>
      <c r="Q33" s="116"/>
      <c r="R33" s="116"/>
      <c r="S33" s="116"/>
      <c r="T33" s="116"/>
      <c r="U33" s="116"/>
      <c r="V33" s="116"/>
      <c r="W33" s="116"/>
      <c r="X33" s="116"/>
      <c r="Y33" s="116"/>
      <c r="Z33" s="116"/>
      <c r="AA33" s="116"/>
      <c r="AB33" s="116"/>
      <c r="AC33" s="116"/>
      <c r="AD33" s="116"/>
      <c r="AE33" s="116"/>
    </row>
    <row r="34">
      <c r="A34" s="124" t="s">
        <v>20</v>
      </c>
      <c r="B34" s="116"/>
      <c r="C34" s="116"/>
      <c r="D34" s="116"/>
      <c r="E34" s="116"/>
      <c r="F34" s="116"/>
      <c r="G34" s="116"/>
      <c r="H34" s="116"/>
      <c r="I34" s="116"/>
      <c r="J34" s="116"/>
      <c r="K34" s="130"/>
      <c r="L34" s="126"/>
      <c r="M34" s="130"/>
      <c r="N34" s="130"/>
      <c r="O34" s="116"/>
      <c r="P34" s="116"/>
      <c r="Q34" s="116"/>
      <c r="R34" s="116"/>
      <c r="S34" s="116"/>
      <c r="T34" s="116"/>
      <c r="U34" s="116"/>
      <c r="V34" s="116"/>
      <c r="W34" s="116"/>
      <c r="X34" s="116"/>
      <c r="Y34" s="116"/>
      <c r="Z34" s="116"/>
      <c r="AA34" s="116"/>
      <c r="AB34" s="116"/>
      <c r="AC34" s="116"/>
      <c r="AD34" s="116"/>
      <c r="AE34" s="116"/>
    </row>
    <row r="35">
      <c r="A35" s="72" t="s">
        <v>69</v>
      </c>
      <c r="B35" s="35" t="s">
        <v>1885</v>
      </c>
      <c r="C35" s="35" t="str">
        <f>if($Q$1="Delivered",$Q$1&amp;"_Orders",if($Q$1="Pending",$Q$1&amp;"_Orders",$Q$1&amp;"_Orders"))</f>
        <v>Delivered_Orders</v>
      </c>
      <c r="D35" s="35" t="str">
        <f>if($Q$1="Delivered",$Q$1&amp;"_Quantity",if($Q$1="Pending",$Q$1&amp;"_Quantity",$Q$1&amp;"_Quantity"))</f>
        <v>Delivered_Quantity</v>
      </c>
      <c r="E35" s="35" t="str">
        <f>if($Q$1="Delivered",$Q$1&amp;"_Quantity2",if($Q$1="Pending",$Q$1&amp;"_Quantity2",$Q$1&amp;"_Quantity2"))</f>
        <v>Delivered_Quantity2</v>
      </c>
      <c r="F35" s="35" t="str">
        <f>if($Q$1="Delivered",$Q$1&amp;"_Cost_Price",if($Q$1="Pending",$Q$1&amp;"_Cost_Price",$Q$1&amp;"_Cost_Price"))</f>
        <v>Delivered_Cost_Price</v>
      </c>
      <c r="G35" s="35" t="str">
        <f>if($Q$1="Delivered",$Q$1&amp;"_Delivery_Fee",if($Q$1="Pending",$Q$1&amp;"_Delivery_Fee",$Q$1&amp;"_Delivery_Fee"))</f>
        <v>Delivered_Delivery_Fee</v>
      </c>
      <c r="H35" s="35" t="str">
        <f>if($Q$1="Delivered",$Q$1&amp;"_Sales_Price",if($Q$1="Pending",$Q$1&amp;"_Sales_Price",$Q$1&amp;"_Sales_Price"))</f>
        <v>Delivered_Sales_Price</v>
      </c>
      <c r="I35" s="35" t="str">
        <f>if($Q$1="Delivered",$Q$1&amp;"_Profit",if($Q$1="Pending",$Q$1&amp;"_Profit",$Q$1&amp;"_Profit"))</f>
        <v>Delivered_Profit</v>
      </c>
      <c r="J35" s="35" t="str">
        <f>if($Q$1="Delivered",$Q$1&amp;"_Rate",if($Q$1="Pending",$Q$1&amp;"_Rate",$Q$1&amp;"_Rate"))</f>
        <v>Delivered_Rate</v>
      </c>
      <c r="K35" s="125"/>
      <c r="L35" s="126"/>
      <c r="M35" s="125"/>
      <c r="N35" s="125"/>
      <c r="O35" s="116"/>
      <c r="P35" s="116"/>
      <c r="Q35" s="116"/>
      <c r="R35" s="116"/>
      <c r="S35" s="116"/>
      <c r="T35" s="116"/>
      <c r="U35" s="116"/>
      <c r="V35" s="116"/>
      <c r="W35" s="116"/>
      <c r="X35" s="116"/>
      <c r="Y35" s="116"/>
      <c r="Z35" s="116"/>
      <c r="AA35" s="116"/>
      <c r="AB35" s="116"/>
      <c r="AC35" s="116"/>
      <c r="AD35" s="116"/>
      <c r="AE35" s="116"/>
    </row>
    <row r="36">
      <c r="A36" s="59" t="s">
        <v>76</v>
      </c>
      <c r="B36" s="64">
        <f>COUNTIFS('CRS1'!E:E,$A36,'CRS1'!F:F,$S$1)</f>
        <v>0</v>
      </c>
      <c r="C36" s="64">
        <f>if($Q$1="Delivered",COUNTIFs('CRS1'!$U:$U,$A36,'CRS1'!V:V,$S$1),if($Q$1="Cancelled",COUNTIFS('CRS1'!$S:$S,"Cancelled",'CRS1'!$E:$E,$A36,'CRS1'!F:F,$S$1),countifs('CRS1'!$S:$S,"Pending",'CRS1'!$E:$E,$A36,'CRS1'!F:F,$S$1)))</f>
        <v>0</v>
      </c>
      <c r="D36" s="64">
        <f>if($Q$1="Delivered",SUMIFs('CRS1'!$J:$J,'CRS1'!$U:$U,$A36,'CRS1'!V:V,$S$1),if($Q$1="Cancelled",SUMIFS('CRS1'!$J:$J,'CRS1'!$S:$S,"Cancelled",'CRS1'!$E:$E,$A36,'CRS1'!F:F,$S$1),SUMIFS('CRS1'!$J:$J,'CRS1'!$S:$S,"Pending",'CRS1'!$E:$E,$A36,'CRS1'!F:F,$S$1)))</f>
        <v>0</v>
      </c>
      <c r="E36" s="64">
        <f>if($Q$1="Delivered",SUMIFs('CRS1'!$N:$N,'CRS1'!$U:$U,$A36,'CRS1'!V:V,$S$1),if($Q$1="Cancelled",SUMIFS('CRS1'!$N:$N,'CRS1'!$S:$S,"Cancelled",'CRS1'!$E:$E,$A36,'CRS1'!F:F,$S$1),SUMIFS('CRS1'!$N:$N,'CRS1'!$S:$S,"Pending",'CRS1'!$E:$E,$A36,'CRS1'!F:F,$S$1)))</f>
        <v>0</v>
      </c>
      <c r="F36" s="42">
        <f>if($Q$1="Delivered",SUMIFS('CRS1'!$O:$O,'CRS1'!$U:$U,$A36,'CRS1'!V:V,$S$1),if($Q$1="Cancelled",SUMIFS('CRS1'!$O:$O,'CRS1'!$S:$S,"Cancelled",'CRS1'!$E:$E,$A36,'CRS1'!F:F,$S$1),SUMIFS('CRS1'!$O:$O,'CRS1'!$S:$S,"Pending",'CRS1'!$E:$E,$A36,'CRS1'!F:F,$S$1)))</f>
        <v>0</v>
      </c>
      <c r="G36" s="42">
        <f>if($Q$1="Delivered",SUMIFS('CRS1'!$P:$P,'CRS1'!$S:$S,"Delivered",'CRS1'!$U:$U,$A36,'CRS1'!V:V,$S$1),if($Q$1="Cancelled",SUMIFS('CRS1'!$P:$P,'CRS1'!$S:$S,"Cancelled",'CRS1'!$E:$E,$A36,'CRS1'!F:F,$S$1),SUMIFS('CRS1'!$P:$P,'CRS1'!$S:$S,"Pending",'CRS1'!$E:$E,$A36,'CRS1'!F:F,$S$1)))</f>
        <v>0</v>
      </c>
      <c r="H36" s="42">
        <f>if($Q$1="Delivered",SUMIFS('CRS1'!$Q:$Q,'CRS1'!$U:$U,$A36,'CRS1'!V:V,$S$1),if($Q$1="Cancelled",SUMIFS('CRS1'!$Q:$Q,'CRS1'!$S:$S,"Cancelled",'CRS1'!$E:$E,$A36,'CRS1'!F:F,$S$1),SUMIFS('CRS1'!$Q:$Q,'CRS1'!$S:$S,"Pending",'CRS1'!$E:$E,$A36,'CRS1'!F:F,$S$1)))</f>
        <v>0</v>
      </c>
      <c r="I36" s="42">
        <f>if($Q$1="Delivered",SUMIFS('CRS1'!$R:$R,'CRS1'!$U:$U,$A36,'CRS1'!V:V,$S$1),if($Q$1="Cancelled",SUMIFS('CRS1'!$R:$R,'CRS1'!$S:$S,"Cancelled",'CRS1'!$E:$E,$A36,'CRS1'!F:F,$S$1),SUMIFS('CRS1'!$R:$R,'CRS1'!$S:$S,"Pending",'CRS1'!$E:$E,$A36,'CRS1'!F:F,$S$1)))</f>
        <v>0</v>
      </c>
      <c r="J36" s="119" t="str">
        <f t="shared" ref="J36:J48" si="18">iferror(C36/B36,"")</f>
        <v/>
      </c>
      <c r="K36" s="127"/>
      <c r="L36" s="126"/>
      <c r="M36" s="82"/>
      <c r="N36" s="82"/>
      <c r="O36" s="116"/>
      <c r="P36" s="116"/>
      <c r="Q36" s="116"/>
      <c r="R36" s="116"/>
      <c r="S36" s="116"/>
      <c r="T36" s="116"/>
      <c r="U36" s="116"/>
      <c r="V36" s="116"/>
      <c r="W36" s="116"/>
      <c r="X36" s="116"/>
      <c r="Y36" s="116"/>
      <c r="Z36" s="116"/>
      <c r="AA36" s="116"/>
      <c r="AB36" s="116"/>
      <c r="AC36" s="116"/>
      <c r="AD36" s="116"/>
      <c r="AE36" s="116"/>
    </row>
    <row r="37">
      <c r="A37" s="59" t="s">
        <v>78</v>
      </c>
      <c r="B37" s="64">
        <f>COUNTIFS('CRS1'!E:E,$A37,'CRS1'!F:F,$S$1)</f>
        <v>0</v>
      </c>
      <c r="C37" s="64">
        <f>if($Q$1="Delivered",COUNTIFs('CRS1'!$U:$U,$A37,'CRS1'!V:V,$S$1),if($Q$1="Cancelled",COUNTIFS('CRS1'!$S:$S,"Cancelled",'CRS1'!$E:$E,$A37,'CRS1'!F:F,$S$1),countifs('CRS1'!$S:$S,"Pending",'CRS1'!$E:$E,$A37,'CRS1'!F:F,$S$1)))</f>
        <v>0</v>
      </c>
      <c r="D37" s="64">
        <f>if($Q$1="Delivered",SUMIFs('CRS1'!$J:$J,'CRS1'!$U:$U,$A37,'CRS1'!V:V,$S$1),if($Q$1="Cancelled",SUMIFS('CRS1'!$J:$J,'CRS1'!$S:$S,"Cancelled",'CRS1'!$E:$E,$A37,'CRS1'!F:F,$S$1),SUMIFS('CRS1'!$J:$J,'CRS1'!$S:$S,"Pending",'CRS1'!$E:$E,$A37,'CRS1'!F:F,$S$1)))</f>
        <v>0</v>
      </c>
      <c r="E37" s="64">
        <f>if($Q$1="Delivered",SUMIFs('CRS1'!$N:$N,'CRS1'!$U:$U,$A37,'CRS1'!V:V,$S$1),if($Q$1="Cancelled",SUMIFS('CRS1'!$N:$N,'CRS1'!$S:$S,"Cancelled",'CRS1'!$E:$E,$A37,'CRS1'!F:F,$S$1),SUMIFS('CRS1'!$N:$N,'CRS1'!$S:$S,"Pending",'CRS1'!$E:$E,$A37,'CRS1'!F:F,$S$1)))</f>
        <v>0</v>
      </c>
      <c r="F37" s="42">
        <f>if($Q$1="Delivered",SUMIFS('CRS1'!$O:$O,'CRS1'!$U:$U,$A37,'CRS1'!V:V,$S$1),if($Q$1="Cancelled",SUMIFS('CRS1'!$O:$O,'CRS1'!$S:$S,"Cancelled",'CRS1'!$E:$E,$A37,'CRS1'!F:F,$S$1),SUMIFS('CRS1'!$O:$O,'CRS1'!$S:$S,"Pending",'CRS1'!$E:$E,$A37,'CRS1'!F:F,$S$1)))</f>
        <v>0</v>
      </c>
      <c r="G37" s="42">
        <f>if($Q$1="Delivered",SUMIFS('CRS1'!$P:$P,'CRS1'!$S:$S,"Delivered",'CRS1'!$U:$U,$A37,'CRS1'!V:V,$S$1),if($Q$1="Cancelled",SUMIFS('CRS1'!$P:$P,'CRS1'!$S:$S,"Cancelled",'CRS1'!$E:$E,$A37,'CRS1'!F:F,$S$1),SUMIFS('CRS1'!$P:$P,'CRS1'!$S:$S,"Pending",'CRS1'!$E:$E,$A37,'CRS1'!F:F,$S$1)))</f>
        <v>0</v>
      </c>
      <c r="H37" s="42">
        <f>if($Q$1="Delivered",SUMIFS('CRS1'!$Q:$Q,'CRS1'!$U:$U,$A37,'CRS1'!V:V,$S$1),if($Q$1="Cancelled",SUMIFS('CRS1'!$Q:$Q,'CRS1'!$S:$S,"Cancelled",'CRS1'!$E:$E,$A37,'CRS1'!F:F,$S$1),SUMIFS('CRS1'!$Q:$Q,'CRS1'!$S:$S,"Pending",'CRS1'!$E:$E,$A37,'CRS1'!F:F,$S$1)))</f>
        <v>0</v>
      </c>
      <c r="I37" s="42">
        <f>if($Q$1="Delivered",SUMIFS('CRS1'!$R:$R,'CRS1'!$U:$U,$A37,'CRS1'!V:V,$S$1),if($Q$1="Cancelled",SUMIFS('CRS1'!$R:$R,'CRS1'!$S:$S,"Cancelled",'CRS1'!$E:$E,$A37,'CRS1'!F:F,$S$1),SUMIFS('CRS1'!$R:$R,'CRS1'!$S:$S,"Pending",'CRS1'!$E:$E,$A37,'CRS1'!F:F,$S$1)))</f>
        <v>0</v>
      </c>
      <c r="J37" s="119" t="str">
        <f t="shared" si="18"/>
        <v/>
      </c>
      <c r="K37" s="127"/>
      <c r="L37" s="126"/>
      <c r="M37" s="82"/>
      <c r="N37" s="82"/>
      <c r="O37" s="116"/>
      <c r="P37" s="116"/>
      <c r="Q37" s="116"/>
      <c r="R37" s="116"/>
      <c r="S37" s="116"/>
      <c r="T37" s="116"/>
      <c r="U37" s="116"/>
      <c r="V37" s="116"/>
      <c r="W37" s="116"/>
      <c r="X37" s="116"/>
      <c r="Y37" s="116"/>
      <c r="Z37" s="116"/>
      <c r="AA37" s="116"/>
      <c r="AB37" s="116"/>
      <c r="AC37" s="116"/>
      <c r="AD37" s="116"/>
      <c r="AE37" s="116"/>
    </row>
    <row r="38">
      <c r="A38" s="59" t="s">
        <v>79</v>
      </c>
      <c r="B38" s="64">
        <f>COUNTIFS('CRS1'!E:E,$A38,'CRS1'!F:F,$S$1)</f>
        <v>0</v>
      </c>
      <c r="C38" s="64">
        <f>if($Q$1="Delivered",COUNTIFs('CRS1'!$U:$U,$A38,'CRS1'!V:V,$S$1),if($Q$1="Cancelled",COUNTIFS('CRS1'!$S:$S,"Cancelled",'CRS1'!$E:$E,$A38,'CRS1'!F:F,$S$1),countifs('CRS1'!$S:$S,"Pending",'CRS1'!$E:$E,$A38,'CRS1'!F:F,$S$1)))</f>
        <v>0</v>
      </c>
      <c r="D38" s="64">
        <f>if($Q$1="Delivered",SUMIFs('CRS1'!$J:$J,'CRS1'!$U:$U,$A38,'CRS1'!V:V,$S$1),if($Q$1="Cancelled",SUMIFS('CRS1'!$J:$J,'CRS1'!$S:$S,"Cancelled",'CRS1'!$E:$E,$A38,'CRS1'!F:F,$S$1),SUMIFS('CRS1'!$J:$J,'CRS1'!$S:$S,"Pending",'CRS1'!$E:$E,$A38,'CRS1'!F:F,$S$1)))</f>
        <v>0</v>
      </c>
      <c r="E38" s="64">
        <f>if($Q$1="Delivered",SUMIFs('CRS1'!$N:$N,'CRS1'!$U:$U,$A38,'CRS1'!V:V,$S$1),if($Q$1="Cancelled",SUMIFS('CRS1'!$N:$N,'CRS1'!$S:$S,"Cancelled",'CRS1'!$E:$E,$A38,'CRS1'!F:F,$S$1),SUMIFS('CRS1'!$N:$N,'CRS1'!$S:$S,"Pending",'CRS1'!$E:$E,$A38,'CRS1'!F:F,$S$1)))</f>
        <v>0</v>
      </c>
      <c r="F38" s="42">
        <f>if($Q$1="Delivered",SUMIFS('CRS1'!$O:$O,'CRS1'!$U:$U,$A38,'CRS1'!V:V,$S$1),if($Q$1="Cancelled",SUMIFS('CRS1'!$O:$O,'CRS1'!$S:$S,"Cancelled",'CRS1'!$E:$E,$A38,'CRS1'!F:F,$S$1),SUMIFS('CRS1'!$O:$O,'CRS1'!$S:$S,"Pending",'CRS1'!$E:$E,$A38,'CRS1'!F:F,$S$1)))</f>
        <v>0</v>
      </c>
      <c r="G38" s="42">
        <f>if($Q$1="Delivered",SUMIFS('CRS1'!$P:$P,'CRS1'!$S:$S,"Delivered",'CRS1'!$U:$U,$A38,'CRS1'!V:V,$S$1),if($Q$1="Cancelled",SUMIFS('CRS1'!$P:$P,'CRS1'!$S:$S,"Cancelled",'CRS1'!$E:$E,$A38,'CRS1'!F:F,$S$1),SUMIFS('CRS1'!$P:$P,'CRS1'!$S:$S,"Pending",'CRS1'!$E:$E,$A38,'CRS1'!F:F,$S$1)))</f>
        <v>0</v>
      </c>
      <c r="H38" s="42">
        <f>if($Q$1="Delivered",SUMIFS('CRS1'!$Q:$Q,'CRS1'!$U:$U,$A38,'CRS1'!V:V,$S$1),if($Q$1="Cancelled",SUMIFS('CRS1'!$Q:$Q,'CRS1'!$S:$S,"Cancelled",'CRS1'!$E:$E,$A38,'CRS1'!F:F,$S$1),SUMIFS('CRS1'!$Q:$Q,'CRS1'!$S:$S,"Pending",'CRS1'!$E:$E,$A38,'CRS1'!F:F,$S$1)))</f>
        <v>0</v>
      </c>
      <c r="I38" s="42">
        <f>if($Q$1="Delivered",SUMIFS('CRS1'!$R:$R,'CRS1'!$U:$U,$A38,'CRS1'!V:V,$S$1),if($Q$1="Cancelled",SUMIFS('CRS1'!$R:$R,'CRS1'!$S:$S,"Cancelled",'CRS1'!$E:$E,$A38,'CRS1'!F:F,$S$1),SUMIFS('CRS1'!$R:$R,'CRS1'!$S:$S,"Pending",'CRS1'!$E:$E,$A38,'CRS1'!F:F,$S$1)))</f>
        <v>0</v>
      </c>
      <c r="J38" s="119" t="str">
        <f t="shared" si="18"/>
        <v/>
      </c>
      <c r="K38" s="127"/>
      <c r="L38" s="126"/>
      <c r="M38" s="82"/>
      <c r="N38" s="82"/>
      <c r="O38" s="116"/>
      <c r="P38" s="116"/>
      <c r="Q38" s="116"/>
      <c r="R38" s="116"/>
      <c r="S38" s="116"/>
      <c r="T38" s="116"/>
      <c r="U38" s="116"/>
      <c r="V38" s="116"/>
      <c r="W38" s="116"/>
      <c r="X38" s="116"/>
      <c r="Y38" s="116"/>
      <c r="Z38" s="116"/>
      <c r="AA38" s="116"/>
      <c r="AB38" s="116"/>
      <c r="AC38" s="116"/>
      <c r="AD38" s="116"/>
      <c r="AE38" s="116"/>
    </row>
    <row r="39">
      <c r="A39" s="59" t="s">
        <v>80</v>
      </c>
      <c r="B39" s="64">
        <f>COUNTIFS('CRS1'!E:E,$A39,'CRS1'!F:F,$S$1)</f>
        <v>0</v>
      </c>
      <c r="C39" s="64">
        <f>if($Q$1="Delivered",COUNTIFs('CRS1'!$U:$U,$A39,'CRS1'!V:V,$S$1),if($Q$1="Cancelled",COUNTIFS('CRS1'!$S:$S,"Cancelled",'CRS1'!$E:$E,$A39,'CRS1'!F:F,$S$1),countifs('CRS1'!$S:$S,"Pending",'CRS1'!$E:$E,$A39,'CRS1'!F:F,$S$1)))</f>
        <v>0</v>
      </c>
      <c r="D39" s="64">
        <f>if($Q$1="Delivered",SUMIFs('CRS1'!$J:$J,'CRS1'!$U:$U,$A39,'CRS1'!V:V,$S$1),if($Q$1="Cancelled",SUMIFS('CRS1'!$J:$J,'CRS1'!$S:$S,"Cancelled",'CRS1'!$E:$E,$A39,'CRS1'!F:F,$S$1),SUMIFS('CRS1'!$J:$J,'CRS1'!$S:$S,"Pending",'CRS1'!$E:$E,$A39,'CRS1'!F:F,$S$1)))</f>
        <v>0</v>
      </c>
      <c r="E39" s="64">
        <f>if($Q$1="Delivered",SUMIFs('CRS1'!$N:$N,'CRS1'!$U:$U,$A39,'CRS1'!V:V,$S$1),if($Q$1="Cancelled",SUMIFS('CRS1'!$N:$N,'CRS1'!$S:$S,"Cancelled",'CRS1'!$E:$E,$A39,'CRS1'!F:F,$S$1),SUMIFS('CRS1'!$N:$N,'CRS1'!$S:$S,"Pending",'CRS1'!$E:$E,$A39,'CRS1'!F:F,$S$1)))</f>
        <v>0</v>
      </c>
      <c r="F39" s="42">
        <f>if($Q$1="Delivered",SUMIFS('CRS1'!$O:$O,'CRS1'!$U:$U,$A39,'CRS1'!V:V,$S$1),if($Q$1="Cancelled",SUMIFS('CRS1'!$O:$O,'CRS1'!$S:$S,"Cancelled",'CRS1'!$E:$E,$A39,'CRS1'!F:F,$S$1),SUMIFS('CRS1'!$O:$O,'CRS1'!$S:$S,"Pending",'CRS1'!$E:$E,$A39,'CRS1'!F:F,$S$1)))</f>
        <v>0</v>
      </c>
      <c r="G39" s="42">
        <f>if($Q$1="Delivered",SUMIFS('CRS1'!$P:$P,'CRS1'!$S:$S,"Delivered",'CRS1'!$U:$U,$A39,'CRS1'!V:V,$S$1),if($Q$1="Cancelled",SUMIFS('CRS1'!$P:$P,'CRS1'!$S:$S,"Cancelled",'CRS1'!$E:$E,$A39,'CRS1'!F:F,$S$1),SUMIFS('CRS1'!$P:$P,'CRS1'!$S:$S,"Pending",'CRS1'!$E:$E,$A39,'CRS1'!F:F,$S$1)))</f>
        <v>0</v>
      </c>
      <c r="H39" s="42">
        <f>if($Q$1="Delivered",SUMIFS('CRS1'!$Q:$Q,'CRS1'!$U:$U,$A39,'CRS1'!V:V,$S$1),if($Q$1="Cancelled",SUMIFS('CRS1'!$Q:$Q,'CRS1'!$S:$S,"Cancelled",'CRS1'!$E:$E,$A39,'CRS1'!F:F,$S$1),SUMIFS('CRS1'!$Q:$Q,'CRS1'!$S:$S,"Pending",'CRS1'!$E:$E,$A39,'CRS1'!F:F,$S$1)))</f>
        <v>0</v>
      </c>
      <c r="I39" s="42">
        <f>if($Q$1="Delivered",SUMIFS('CRS1'!$R:$R,'CRS1'!$U:$U,$A39,'CRS1'!V:V,$S$1),if($Q$1="Cancelled",SUMIFS('CRS1'!$R:$R,'CRS1'!$S:$S,"Cancelled",'CRS1'!$E:$E,$A39,'CRS1'!F:F,$S$1),SUMIFS('CRS1'!$R:$R,'CRS1'!$S:$S,"Pending",'CRS1'!$E:$E,$A39,'CRS1'!F:F,$S$1)))</f>
        <v>0</v>
      </c>
      <c r="J39" s="119" t="str">
        <f t="shared" si="18"/>
        <v/>
      </c>
      <c r="K39" s="127"/>
      <c r="L39" s="126"/>
      <c r="M39" s="82"/>
      <c r="N39" s="82"/>
      <c r="O39" s="116"/>
      <c r="P39" s="116"/>
      <c r="Q39" s="116"/>
      <c r="R39" s="116"/>
      <c r="S39" s="116"/>
      <c r="T39" s="116"/>
      <c r="U39" s="116"/>
      <c r="V39" s="116"/>
      <c r="W39" s="116"/>
      <c r="X39" s="116"/>
      <c r="Y39" s="116"/>
      <c r="Z39" s="116"/>
      <c r="AA39" s="116"/>
      <c r="AB39" s="116"/>
      <c r="AC39" s="116"/>
      <c r="AD39" s="116"/>
      <c r="AE39" s="116"/>
    </row>
    <row r="40">
      <c r="A40" s="59" t="s">
        <v>81</v>
      </c>
      <c r="B40" s="64">
        <f>COUNTIFS('CRS1'!E:E,$A40,'CRS1'!F:F,$S$1)</f>
        <v>0</v>
      </c>
      <c r="C40" s="64">
        <f>if($Q$1="Delivered",COUNTIFs('CRS1'!$U:$U,$A40,'CRS1'!V:V,$S$1),if($Q$1="Cancelled",COUNTIFS('CRS1'!$S:$S,"Cancelled",'CRS1'!$E:$E,$A40,'CRS1'!F:F,$S$1),countifs('CRS1'!$S:$S,"Pending",'CRS1'!$E:$E,$A40,'CRS1'!F:F,$S$1)))</f>
        <v>0</v>
      </c>
      <c r="D40" s="64">
        <f>if($Q$1="Delivered",SUMIFs('CRS1'!$J:$J,'CRS1'!$U:$U,$A40,'CRS1'!V:V,$S$1),if($Q$1="Cancelled",SUMIFS('CRS1'!$J:$J,'CRS1'!$S:$S,"Cancelled",'CRS1'!$E:$E,$A40,'CRS1'!F:F,$S$1),SUMIFS('CRS1'!$J:$J,'CRS1'!$S:$S,"Pending",'CRS1'!$E:$E,$A40,'CRS1'!F:F,$S$1)))</f>
        <v>0</v>
      </c>
      <c r="E40" s="64">
        <f>if($Q$1="Delivered",SUMIFs('CRS1'!$N:$N,'CRS1'!$U:$U,$A40,'CRS1'!V:V,$S$1),if($Q$1="Cancelled",SUMIFS('CRS1'!$N:$N,'CRS1'!$S:$S,"Cancelled",'CRS1'!$E:$E,$A40,'CRS1'!F:F,$S$1),SUMIFS('CRS1'!$N:$N,'CRS1'!$S:$S,"Pending",'CRS1'!$E:$E,$A40,'CRS1'!F:F,$S$1)))</f>
        <v>0</v>
      </c>
      <c r="F40" s="42">
        <f>if($Q$1="Delivered",SUMIFS('CRS1'!$O:$O,'CRS1'!$U:$U,$A40,'CRS1'!V:V,$S$1),if($Q$1="Cancelled",SUMIFS('CRS1'!$O:$O,'CRS1'!$S:$S,"Cancelled",'CRS1'!$E:$E,$A40,'CRS1'!F:F,$S$1),SUMIFS('CRS1'!$O:$O,'CRS1'!$S:$S,"Pending",'CRS1'!$E:$E,$A40,'CRS1'!F:F,$S$1)))</f>
        <v>0</v>
      </c>
      <c r="G40" s="42">
        <f>if($Q$1="Delivered",SUMIFS('CRS1'!$P:$P,'CRS1'!$S:$S,"Delivered",'CRS1'!$U:$U,$A40,'CRS1'!V:V,$S$1),if($Q$1="Cancelled",SUMIFS('CRS1'!$P:$P,'CRS1'!$S:$S,"Cancelled",'CRS1'!$E:$E,$A40,'CRS1'!F:F,$S$1),SUMIFS('CRS1'!$P:$P,'CRS1'!$S:$S,"Pending",'CRS1'!$E:$E,$A40,'CRS1'!F:F,$S$1)))</f>
        <v>0</v>
      </c>
      <c r="H40" s="42">
        <f>if($Q$1="Delivered",SUMIFS('CRS1'!$Q:$Q,'CRS1'!$U:$U,$A40,'CRS1'!V:V,$S$1),if($Q$1="Cancelled",SUMIFS('CRS1'!$Q:$Q,'CRS1'!$S:$S,"Cancelled",'CRS1'!$E:$E,$A40,'CRS1'!F:F,$S$1),SUMIFS('CRS1'!$Q:$Q,'CRS1'!$S:$S,"Pending",'CRS1'!$E:$E,$A40,'CRS1'!F:F,$S$1)))</f>
        <v>0</v>
      </c>
      <c r="I40" s="42">
        <f>if($Q$1="Delivered",SUMIFS('CRS1'!$R:$R,'CRS1'!$U:$U,$A40,'CRS1'!V:V,$S$1),if($Q$1="Cancelled",SUMIFS('CRS1'!$R:$R,'CRS1'!$S:$S,"Cancelled",'CRS1'!$E:$E,$A40,'CRS1'!F:F,$S$1),SUMIFS('CRS1'!$R:$R,'CRS1'!$S:$S,"Pending",'CRS1'!$E:$E,$A40,'CRS1'!F:F,$S$1)))</f>
        <v>0</v>
      </c>
      <c r="J40" s="119" t="str">
        <f t="shared" si="18"/>
        <v/>
      </c>
      <c r="K40" s="127"/>
      <c r="L40" s="126"/>
      <c r="M40" s="82"/>
      <c r="N40" s="82"/>
      <c r="O40" s="116"/>
      <c r="P40" s="116"/>
      <c r="Q40" s="116"/>
      <c r="R40" s="116"/>
      <c r="S40" s="116"/>
      <c r="T40" s="116"/>
      <c r="U40" s="116"/>
      <c r="V40" s="116"/>
      <c r="W40" s="116"/>
      <c r="X40" s="116"/>
      <c r="Y40" s="116"/>
      <c r="Z40" s="116"/>
      <c r="AA40" s="116"/>
      <c r="AB40" s="116"/>
      <c r="AC40" s="116"/>
      <c r="AD40" s="116"/>
      <c r="AE40" s="116"/>
    </row>
    <row r="41">
      <c r="A41" s="59" t="s">
        <v>82</v>
      </c>
      <c r="B41" s="64">
        <f>COUNTIFS('CRS1'!E:E,$A41,'CRS1'!F:F,$S$1)</f>
        <v>0</v>
      </c>
      <c r="C41" s="64">
        <f>if($Q$1="Delivered",COUNTIFs('CRS1'!$U:$U,$A41,'CRS1'!V:V,$S$1),if($Q$1="Cancelled",COUNTIFS('CRS1'!$S:$S,"Cancelled",'CRS1'!$E:$E,$A41,'CRS1'!F:F,$S$1),countifs('CRS1'!$S:$S,"Pending",'CRS1'!$E:$E,$A41,'CRS1'!F:F,$S$1)))</f>
        <v>0</v>
      </c>
      <c r="D41" s="64">
        <f>if($Q$1="Delivered",SUMIFs('CRS1'!$J:$J,'CRS1'!$U:$U,$A41,'CRS1'!V:V,$S$1),if($Q$1="Cancelled",SUMIFS('CRS1'!$J:$J,'CRS1'!$S:$S,"Cancelled",'CRS1'!$E:$E,$A41,'CRS1'!F:F,$S$1),SUMIFS('CRS1'!$J:$J,'CRS1'!$S:$S,"Pending",'CRS1'!$E:$E,$A41,'CRS1'!F:F,$S$1)))</f>
        <v>0</v>
      </c>
      <c r="E41" s="64">
        <f>if($Q$1="Delivered",SUMIFs('CRS1'!$N:$N,'CRS1'!$U:$U,$A41,'CRS1'!V:V,$S$1),if($Q$1="Cancelled",SUMIFS('CRS1'!$N:$N,'CRS1'!$S:$S,"Cancelled",'CRS1'!$E:$E,$A41,'CRS1'!F:F,$S$1),SUMIFS('CRS1'!$N:$N,'CRS1'!$S:$S,"Pending",'CRS1'!$E:$E,$A41,'CRS1'!F:F,$S$1)))</f>
        <v>0</v>
      </c>
      <c r="F41" s="42">
        <f>if($Q$1="Delivered",SUMIFS('CRS1'!$O:$O,'CRS1'!$U:$U,$A41,'CRS1'!V:V,$S$1),if($Q$1="Cancelled",SUMIFS('CRS1'!$O:$O,'CRS1'!$S:$S,"Cancelled",'CRS1'!$E:$E,$A41,'CRS1'!F:F,$S$1),SUMIFS('CRS1'!$O:$O,'CRS1'!$S:$S,"Pending",'CRS1'!$E:$E,$A41,'CRS1'!F:F,$S$1)))</f>
        <v>0</v>
      </c>
      <c r="G41" s="42">
        <f>if($Q$1="Delivered",SUMIFS('CRS1'!$P:$P,'CRS1'!$S:$S,"Delivered",'CRS1'!$U:$U,$A41,'CRS1'!V:V,$S$1),if($Q$1="Cancelled",SUMIFS('CRS1'!$P:$P,'CRS1'!$S:$S,"Cancelled",'CRS1'!$E:$E,$A41,'CRS1'!F:F,$S$1),SUMIFS('CRS1'!$P:$P,'CRS1'!$S:$S,"Pending",'CRS1'!$E:$E,$A41,'CRS1'!F:F,$S$1)))</f>
        <v>0</v>
      </c>
      <c r="H41" s="42">
        <f>if($Q$1="Delivered",SUMIFS('CRS1'!$Q:$Q,'CRS1'!$U:$U,$A41,'CRS1'!V:V,$S$1),if($Q$1="Cancelled",SUMIFS('CRS1'!$Q:$Q,'CRS1'!$S:$S,"Cancelled",'CRS1'!$E:$E,$A41,'CRS1'!F:F,$S$1),SUMIFS('CRS1'!$Q:$Q,'CRS1'!$S:$S,"Pending",'CRS1'!$E:$E,$A41,'CRS1'!F:F,$S$1)))</f>
        <v>0</v>
      </c>
      <c r="I41" s="42">
        <f>if($Q$1="Delivered",SUMIFS('CRS1'!$R:$R,'CRS1'!$U:$U,$A41,'CRS1'!V:V,$S$1),if($Q$1="Cancelled",SUMIFS('CRS1'!$R:$R,'CRS1'!$S:$S,"Cancelled",'CRS1'!$E:$E,$A41,'CRS1'!F:F,$S$1),SUMIFS('CRS1'!$R:$R,'CRS1'!$S:$S,"Pending",'CRS1'!$E:$E,$A41,'CRS1'!F:F,$S$1)))</f>
        <v>0</v>
      </c>
      <c r="J41" s="119" t="str">
        <f t="shared" si="18"/>
        <v/>
      </c>
      <c r="K41" s="127"/>
      <c r="L41" s="126"/>
      <c r="M41" s="82"/>
      <c r="N41" s="82"/>
      <c r="O41" s="116"/>
      <c r="P41" s="116"/>
      <c r="Q41" s="116"/>
      <c r="R41" s="116"/>
      <c r="S41" s="116"/>
      <c r="T41" s="116"/>
      <c r="U41" s="116"/>
      <c r="V41" s="116"/>
      <c r="W41" s="116"/>
      <c r="X41" s="116"/>
      <c r="Y41" s="116"/>
      <c r="Z41" s="116"/>
      <c r="AA41" s="116"/>
      <c r="AB41" s="116"/>
      <c r="AC41" s="116"/>
      <c r="AD41" s="116"/>
      <c r="AE41" s="116"/>
    </row>
    <row r="42">
      <c r="A42" s="59" t="s">
        <v>83</v>
      </c>
      <c r="B42" s="64">
        <f>COUNTIFS('CRS1'!E:E,$A42,'CRS1'!F:F,$S$1)</f>
        <v>0</v>
      </c>
      <c r="C42" s="64">
        <f>if($Q$1="Delivered",COUNTIFs('CRS1'!$U:$U,$A42,'CRS1'!V:V,$S$1),if($Q$1="Cancelled",COUNTIFS('CRS1'!$S:$S,"Cancelled",'CRS1'!$E:$E,$A42,'CRS1'!F:F,$S$1),countifs('CRS1'!$S:$S,"Pending",'CRS1'!$E:$E,$A42,'CRS1'!F:F,$S$1)))</f>
        <v>0</v>
      </c>
      <c r="D42" s="64">
        <f>if($Q$1="Delivered",SUMIFs('CRS1'!$J:$J,'CRS1'!$U:$U,$A42,'CRS1'!V:V,$S$1),if($Q$1="Cancelled",SUMIFS('CRS1'!$J:$J,'CRS1'!$S:$S,"Cancelled",'CRS1'!$E:$E,$A42,'CRS1'!F:F,$S$1),SUMIFS('CRS1'!$J:$J,'CRS1'!$S:$S,"Pending",'CRS1'!$E:$E,$A42,'CRS1'!F:F,$S$1)))</f>
        <v>0</v>
      </c>
      <c r="E42" s="64">
        <f>if($Q$1="Delivered",SUMIFs('CRS1'!$N:$N,'CRS1'!$U:$U,$A42,'CRS1'!V:V,$S$1),if($Q$1="Cancelled",SUMIFS('CRS1'!$N:$N,'CRS1'!$S:$S,"Cancelled",'CRS1'!$E:$E,$A42,'CRS1'!F:F,$S$1),SUMIFS('CRS1'!$N:$N,'CRS1'!$S:$S,"Pending",'CRS1'!$E:$E,$A42,'CRS1'!F:F,$S$1)))</f>
        <v>0</v>
      </c>
      <c r="F42" s="42">
        <f>if($Q$1="Delivered",SUMIFS('CRS1'!$O:$O,'CRS1'!$U:$U,$A42,'CRS1'!V:V,$S$1),if($Q$1="Cancelled",SUMIFS('CRS1'!$O:$O,'CRS1'!$S:$S,"Cancelled",'CRS1'!$E:$E,$A42,'CRS1'!F:F,$S$1),SUMIFS('CRS1'!$O:$O,'CRS1'!$S:$S,"Pending",'CRS1'!$E:$E,$A42,'CRS1'!F:F,$S$1)))</f>
        <v>0</v>
      </c>
      <c r="G42" s="42">
        <f>if($Q$1="Delivered",SUMIFS('CRS1'!$P:$P,'CRS1'!$S:$S,"Delivered",'CRS1'!$U:$U,$A42,'CRS1'!V:V,$S$1),if($Q$1="Cancelled",SUMIFS('CRS1'!$P:$P,'CRS1'!$S:$S,"Cancelled",'CRS1'!$E:$E,$A42,'CRS1'!F:F,$S$1),SUMIFS('CRS1'!$P:$P,'CRS1'!$S:$S,"Pending",'CRS1'!$E:$E,$A42,'CRS1'!F:F,$S$1)))</f>
        <v>0</v>
      </c>
      <c r="H42" s="42">
        <f>if($Q$1="Delivered",SUMIFS('CRS1'!$Q:$Q,'CRS1'!$U:$U,$A42,'CRS1'!V:V,$S$1),if($Q$1="Cancelled",SUMIFS('CRS1'!$Q:$Q,'CRS1'!$S:$S,"Cancelled",'CRS1'!$E:$E,$A42,'CRS1'!F:F,$S$1),SUMIFS('CRS1'!$Q:$Q,'CRS1'!$S:$S,"Pending",'CRS1'!$E:$E,$A42,'CRS1'!F:F,$S$1)))</f>
        <v>0</v>
      </c>
      <c r="I42" s="42">
        <f>if($Q$1="Delivered",SUMIFS('CRS1'!$R:$R,'CRS1'!$U:$U,$A42,'CRS1'!V:V,$S$1),if($Q$1="Cancelled",SUMIFS('CRS1'!$R:$R,'CRS1'!$S:$S,"Cancelled",'CRS1'!$E:$E,$A42,'CRS1'!F:F,$S$1),SUMIFS('CRS1'!$R:$R,'CRS1'!$S:$S,"Pending",'CRS1'!$E:$E,$A42,'CRS1'!F:F,$S$1)))</f>
        <v>0</v>
      </c>
      <c r="J42" s="119" t="str">
        <f t="shared" si="18"/>
        <v/>
      </c>
      <c r="K42" s="127"/>
      <c r="L42" s="126"/>
      <c r="M42" s="82"/>
      <c r="N42" s="82"/>
      <c r="O42" s="116"/>
      <c r="P42" s="116"/>
      <c r="Q42" s="116"/>
      <c r="R42" s="116"/>
      <c r="S42" s="116"/>
      <c r="T42" s="116"/>
      <c r="U42" s="116"/>
      <c r="V42" s="116"/>
      <c r="W42" s="116"/>
      <c r="X42" s="116"/>
      <c r="Y42" s="116"/>
      <c r="Z42" s="116"/>
      <c r="AA42" s="116"/>
      <c r="AB42" s="116"/>
      <c r="AC42" s="116"/>
      <c r="AD42" s="116"/>
      <c r="AE42" s="116"/>
    </row>
    <row r="43">
      <c r="A43" s="59" t="s">
        <v>84</v>
      </c>
      <c r="B43" s="64">
        <f>COUNTIFS('CRS1'!E:E,$A43,'CRS1'!F:F,$S$1)</f>
        <v>65</v>
      </c>
      <c r="C43" s="64">
        <f>if($Q$1="Delivered",COUNTIFs('CRS1'!$U:$U,$A43,'CRS1'!V:V,$S$1),if($Q$1="Cancelled",COUNTIFS('CRS1'!$S:$S,"Cancelled",'CRS1'!$E:$E,$A43,'CRS1'!F:F,$S$1),countifs('CRS1'!$S:$S,"Pending",'CRS1'!$E:$E,$A43,'CRS1'!F:F,$S$1)))</f>
        <v>17</v>
      </c>
      <c r="D43" s="64">
        <f>if($Q$1="Delivered",SUMIFs('CRS1'!$J:$J,'CRS1'!$U:$U,$A43,'CRS1'!V:V,$S$1),if($Q$1="Cancelled",SUMIFS('CRS1'!$J:$J,'CRS1'!$S:$S,"Cancelled",'CRS1'!$E:$E,$A43,'CRS1'!F:F,$S$1),SUMIFS('CRS1'!$J:$J,'CRS1'!$S:$S,"Pending",'CRS1'!$E:$E,$A43,'CRS1'!F:F,$S$1)))</f>
        <v>22</v>
      </c>
      <c r="E43" s="64">
        <f>if($Q$1="Delivered",SUMIFs('CRS1'!$N:$N,'CRS1'!$U:$U,$A43,'CRS1'!V:V,$S$1),if($Q$1="Cancelled",SUMIFS('CRS1'!$N:$N,'CRS1'!$S:$S,"Cancelled",'CRS1'!$E:$E,$A43,'CRS1'!F:F,$S$1),SUMIFS('CRS1'!$N:$N,'CRS1'!$S:$S,"Pending",'CRS1'!$E:$E,$A43,'CRS1'!F:F,$S$1)))</f>
        <v>0</v>
      </c>
      <c r="F43" s="42">
        <f>if($Q$1="Delivered",SUMIFS('CRS1'!$O:$O,'CRS1'!$U:$U,$A43,'CRS1'!V:V,$S$1),if($Q$1="Cancelled",SUMIFS('CRS1'!$O:$O,'CRS1'!$S:$S,"Cancelled",'CRS1'!$E:$E,$A43,'CRS1'!F:F,$S$1),SUMIFS('CRS1'!$O:$O,'CRS1'!$S:$S,"Pending",'CRS1'!$E:$E,$A43,'CRS1'!F:F,$S$1)))</f>
        <v>264000</v>
      </c>
      <c r="G43" s="42">
        <f>if($Q$1="Delivered",SUMIFS('CRS1'!$P:$P,'CRS1'!$S:$S,"Delivered",'CRS1'!$U:$U,$A43,'CRS1'!V:V,$S$1),if($Q$1="Cancelled",SUMIFS('CRS1'!$P:$P,'CRS1'!$S:$S,"Cancelled",'CRS1'!$E:$E,$A43,'CRS1'!F:F,$S$1),SUMIFS('CRS1'!$P:$P,'CRS1'!$S:$S,"Pending",'CRS1'!$E:$E,$A43,'CRS1'!F:F,$S$1)))</f>
        <v>49000</v>
      </c>
      <c r="H43" s="42">
        <f>if($Q$1="Delivered",SUMIFS('CRS1'!$Q:$Q,'CRS1'!$U:$U,$A43,'CRS1'!V:V,$S$1),if($Q$1="Cancelled",SUMIFS('CRS1'!$Q:$Q,'CRS1'!$S:$S,"Cancelled",'CRS1'!$E:$E,$A43,'CRS1'!F:F,$S$1),SUMIFS('CRS1'!$Q:$Q,'CRS1'!$S:$S,"Pending",'CRS1'!$E:$E,$A43,'CRS1'!F:F,$S$1)))</f>
        <v>825500</v>
      </c>
      <c r="I43" s="42">
        <f>if($Q$1="Delivered",SUMIFS('CRS1'!$R:$R,'CRS1'!$U:$U,$A43,'CRS1'!V:V,$S$1),if($Q$1="Cancelled",SUMIFS('CRS1'!$R:$R,'CRS1'!$S:$S,"Cancelled",'CRS1'!$E:$E,$A43,'CRS1'!F:F,$S$1),SUMIFS('CRS1'!$R:$R,'CRS1'!$S:$S,"Pending",'CRS1'!$E:$E,$A43,'CRS1'!F:F,$S$1)))</f>
        <v>512500</v>
      </c>
      <c r="J43" s="119">
        <f t="shared" si="18"/>
        <v>0.2615384615</v>
      </c>
      <c r="K43" s="127"/>
      <c r="L43" s="126"/>
      <c r="M43" s="82"/>
      <c r="N43" s="82"/>
      <c r="O43" s="116"/>
      <c r="P43" s="116"/>
      <c r="Q43" s="116"/>
      <c r="R43" s="116"/>
      <c r="S43" s="116"/>
      <c r="T43" s="116"/>
      <c r="U43" s="116"/>
      <c r="V43" s="116"/>
      <c r="W43" s="116"/>
      <c r="X43" s="116"/>
      <c r="Y43" s="116"/>
      <c r="Z43" s="116"/>
      <c r="AA43" s="116"/>
      <c r="AB43" s="116"/>
      <c r="AC43" s="116"/>
      <c r="AD43" s="116"/>
      <c r="AE43" s="116"/>
    </row>
    <row r="44">
      <c r="A44" s="59" t="s">
        <v>85</v>
      </c>
      <c r="B44" s="64">
        <f>COUNTIFS('CRS1'!E:E,$A44,'CRS1'!F:F,$S$1)</f>
        <v>24</v>
      </c>
      <c r="C44" s="64">
        <f>if($Q$1="Delivered",COUNTIFs('CRS1'!$U:$U,$A44,'CRS1'!V:V,$S$1),if($Q$1="Cancelled",COUNTIFS('CRS1'!$S:$S,"Cancelled",'CRS1'!$E:$E,$A44,'CRS1'!F:F,$S$1),countifs('CRS1'!$S:$S,"Pending",'CRS1'!$E:$E,$A44,'CRS1'!F:F,$S$1)))</f>
        <v>7</v>
      </c>
      <c r="D44" s="64">
        <f>if($Q$1="Delivered",SUMIFs('CRS1'!$J:$J,'CRS1'!$U:$U,$A44,'CRS1'!V:V,$S$1),if($Q$1="Cancelled",SUMIFS('CRS1'!$J:$J,'CRS1'!$S:$S,"Cancelled",'CRS1'!$E:$E,$A44,'CRS1'!F:F,$S$1),SUMIFS('CRS1'!$J:$J,'CRS1'!$S:$S,"Pending",'CRS1'!$E:$E,$A44,'CRS1'!F:F,$S$1)))</f>
        <v>14</v>
      </c>
      <c r="E44" s="64">
        <f>if($Q$1="Delivered",SUMIFs('CRS1'!$N:$N,'CRS1'!$U:$U,$A44,'CRS1'!V:V,$S$1),if($Q$1="Cancelled",SUMIFS('CRS1'!$N:$N,'CRS1'!$S:$S,"Cancelled",'CRS1'!$E:$E,$A44,'CRS1'!F:F,$S$1),SUMIFS('CRS1'!$N:$N,'CRS1'!$S:$S,"Pending",'CRS1'!$E:$E,$A44,'CRS1'!F:F,$S$1)))</f>
        <v>0</v>
      </c>
      <c r="F44" s="42">
        <f>if($Q$1="Delivered",SUMIFS('CRS1'!$O:$O,'CRS1'!$U:$U,$A44,'CRS1'!V:V,$S$1),if($Q$1="Cancelled",SUMIFS('CRS1'!$O:$O,'CRS1'!$S:$S,"Cancelled",'CRS1'!$E:$E,$A44,'CRS1'!F:F,$S$1),SUMIFS('CRS1'!$O:$O,'CRS1'!$S:$S,"Pending",'CRS1'!$E:$E,$A44,'CRS1'!F:F,$S$1)))</f>
        <v>168000</v>
      </c>
      <c r="G44" s="42">
        <f>if($Q$1="Delivered",SUMIFS('CRS1'!$P:$P,'CRS1'!$S:$S,"Delivered",'CRS1'!$U:$U,$A44,'CRS1'!V:V,$S$1),if($Q$1="Cancelled",SUMIFS('CRS1'!$P:$P,'CRS1'!$S:$S,"Cancelled",'CRS1'!$E:$E,$A44,'CRS1'!F:F,$S$1),SUMIFS('CRS1'!$P:$P,'CRS1'!$S:$S,"Pending",'CRS1'!$E:$E,$A44,'CRS1'!F:F,$S$1)))</f>
        <v>38500</v>
      </c>
      <c r="H44" s="42">
        <f>if($Q$1="Delivered",SUMIFS('CRS1'!$Q:$Q,'CRS1'!$U:$U,$A44,'CRS1'!V:V,$S$1),if($Q$1="Cancelled",SUMIFS('CRS1'!$Q:$Q,'CRS1'!$S:$S,"Cancelled",'CRS1'!$E:$E,$A44,'CRS1'!F:F,$S$1),SUMIFS('CRS1'!$Q:$Q,'CRS1'!$S:$S,"Pending",'CRS1'!$E:$E,$A44,'CRS1'!F:F,$S$1)))</f>
        <v>480000</v>
      </c>
      <c r="I44" s="42">
        <f>if($Q$1="Delivered",SUMIFS('CRS1'!$R:$R,'CRS1'!$U:$U,$A44,'CRS1'!V:V,$S$1),if($Q$1="Cancelled",SUMIFS('CRS1'!$R:$R,'CRS1'!$S:$S,"Cancelled",'CRS1'!$E:$E,$A44,'CRS1'!F:F,$S$1),SUMIFS('CRS1'!$R:$R,'CRS1'!$S:$S,"Pending",'CRS1'!$E:$E,$A44,'CRS1'!F:F,$S$1)))</f>
        <v>273500</v>
      </c>
      <c r="J44" s="119">
        <f t="shared" si="18"/>
        <v>0.2916666667</v>
      </c>
      <c r="K44" s="127"/>
      <c r="L44" s="126"/>
      <c r="M44" s="82"/>
      <c r="N44" s="82"/>
      <c r="O44" s="116"/>
      <c r="P44" s="116"/>
      <c r="Q44" s="116"/>
      <c r="R44" s="116"/>
      <c r="S44" s="116"/>
      <c r="T44" s="116"/>
      <c r="U44" s="116"/>
      <c r="V44" s="116"/>
      <c r="W44" s="116"/>
      <c r="X44" s="116"/>
      <c r="Y44" s="116"/>
      <c r="Z44" s="116"/>
      <c r="AA44" s="116"/>
      <c r="AB44" s="116"/>
      <c r="AC44" s="116"/>
      <c r="AD44" s="116"/>
      <c r="AE44" s="116"/>
    </row>
    <row r="45">
      <c r="A45" s="59" t="s">
        <v>86</v>
      </c>
      <c r="B45" s="64">
        <f>COUNTIFS('CRS1'!E:E,$A45,'CRS1'!F:F,$S$1)</f>
        <v>47</v>
      </c>
      <c r="C45" s="64">
        <f>if($Q$1="Delivered",COUNTIFs('CRS1'!$U:$U,$A45,'CRS1'!V:V,$S$1),if($Q$1="Cancelled",COUNTIFS('CRS1'!$S:$S,"Cancelled",'CRS1'!$E:$E,$A45,'CRS1'!F:F,$S$1),countifs('CRS1'!$S:$S,"Pending",'CRS1'!$E:$E,$A45,'CRS1'!F:F,$S$1)))</f>
        <v>25</v>
      </c>
      <c r="D45" s="64">
        <f>if($Q$1="Delivered",SUMIFs('CRS1'!$J:$J,'CRS1'!$U:$U,$A45,'CRS1'!V:V,$S$1),if($Q$1="Cancelled",SUMIFS('CRS1'!$J:$J,'CRS1'!$S:$S,"Cancelled",'CRS1'!$E:$E,$A45,'CRS1'!F:F,$S$1),SUMIFS('CRS1'!$J:$J,'CRS1'!$S:$S,"Pending",'CRS1'!$E:$E,$A45,'CRS1'!F:F,$S$1)))</f>
        <v>31</v>
      </c>
      <c r="E45" s="64">
        <f>if($Q$1="Delivered",SUMIFs('CRS1'!$N:$N,'CRS1'!$U:$U,$A45,'CRS1'!V:V,$S$1),if($Q$1="Cancelled",SUMIFS('CRS1'!$N:$N,'CRS1'!$S:$S,"Cancelled",'CRS1'!$E:$E,$A45,'CRS1'!F:F,$S$1),SUMIFS('CRS1'!$N:$N,'CRS1'!$S:$S,"Pending",'CRS1'!$E:$E,$A45,'CRS1'!F:F,$S$1)))</f>
        <v>600</v>
      </c>
      <c r="F45" s="42">
        <f>if($Q$1="Delivered",SUMIFS('CRS1'!$O:$O,'CRS1'!$U:$U,$A45,'CRS1'!V:V,$S$1),if($Q$1="Cancelled",SUMIFS('CRS1'!$O:$O,'CRS1'!$S:$S,"Cancelled",'CRS1'!$E:$E,$A45,'CRS1'!F:F,$S$1),SUMIFS('CRS1'!$O:$O,'CRS1'!$S:$S,"Pending",'CRS1'!$E:$E,$A45,'CRS1'!F:F,$S$1)))</f>
        <v>384500</v>
      </c>
      <c r="G45" s="42">
        <f>if($Q$1="Delivered",SUMIFS('CRS1'!$P:$P,'CRS1'!$S:$S,"Delivered",'CRS1'!$U:$U,$A45,'CRS1'!V:V,$S$1),if($Q$1="Cancelled",SUMIFS('CRS1'!$P:$P,'CRS1'!$S:$S,"Cancelled",'CRS1'!$E:$E,$A45,'CRS1'!F:F,$S$1),SUMIFS('CRS1'!$P:$P,'CRS1'!$S:$S,"Pending",'CRS1'!$E:$E,$A45,'CRS1'!F:F,$S$1)))</f>
        <v>136000</v>
      </c>
      <c r="H45" s="42">
        <f>if($Q$1="Delivered",SUMIFS('CRS1'!$Q:$Q,'CRS1'!$U:$U,$A45,'CRS1'!V:V,$S$1),if($Q$1="Cancelled",SUMIFS('CRS1'!$Q:$Q,'CRS1'!$S:$S,"Cancelled",'CRS1'!$E:$E,$A45,'CRS1'!F:F,$S$1),SUMIFS('CRS1'!$Q:$Q,'CRS1'!$S:$S,"Pending",'CRS1'!$E:$E,$A45,'CRS1'!F:F,$S$1)))</f>
        <v>1277000</v>
      </c>
      <c r="I45" s="42">
        <f>if($Q$1="Delivered",SUMIFS('CRS1'!$R:$R,'CRS1'!$U:$U,$A45,'CRS1'!V:V,$S$1),if($Q$1="Cancelled",SUMIFS('CRS1'!$R:$R,'CRS1'!$S:$S,"Cancelled",'CRS1'!$E:$E,$A45,'CRS1'!F:F,$S$1),SUMIFS('CRS1'!$R:$R,'CRS1'!$S:$S,"Pending",'CRS1'!$E:$E,$A45,'CRS1'!F:F,$S$1)))</f>
        <v>756500</v>
      </c>
      <c r="J45" s="119">
        <f t="shared" si="18"/>
        <v>0.5319148936</v>
      </c>
      <c r="K45" s="127"/>
      <c r="L45" s="126"/>
      <c r="M45" s="82"/>
      <c r="N45" s="82"/>
      <c r="O45" s="116"/>
      <c r="P45" s="116"/>
      <c r="Q45" s="116"/>
      <c r="R45" s="116"/>
      <c r="S45" s="116"/>
      <c r="T45" s="116"/>
      <c r="U45" s="116"/>
      <c r="V45" s="116"/>
      <c r="W45" s="116"/>
      <c r="X45" s="116"/>
      <c r="Y45" s="116"/>
      <c r="Z45" s="116"/>
      <c r="AA45" s="116"/>
      <c r="AB45" s="116"/>
      <c r="AC45" s="116"/>
      <c r="AD45" s="116"/>
      <c r="AE45" s="116"/>
    </row>
    <row r="46">
      <c r="A46" s="59" t="s">
        <v>87</v>
      </c>
      <c r="B46" s="64">
        <f>COUNTIFS('CRS1'!E:E,$A46,'CRS1'!F:F,$S$1)</f>
        <v>69</v>
      </c>
      <c r="C46" s="64">
        <f>if($Q$1="Delivered",COUNTIFs('CRS1'!$U:$U,$A46,'CRS1'!V:V,$S$1),if($Q$1="Cancelled",COUNTIFS('CRS1'!$S:$S,"Cancelled",'CRS1'!$E:$E,$A46,'CRS1'!F:F,$S$1),countifs('CRS1'!$S:$S,"Pending",'CRS1'!$E:$E,$A46,'CRS1'!F:F,$S$1)))</f>
        <v>33</v>
      </c>
      <c r="D46" s="64">
        <f>if($Q$1="Delivered",SUMIFs('CRS1'!$J:$J,'CRS1'!$U:$U,$A46,'CRS1'!V:V,$S$1),if($Q$1="Cancelled",SUMIFS('CRS1'!$J:$J,'CRS1'!$S:$S,"Cancelled",'CRS1'!$E:$E,$A46,'CRS1'!F:F,$S$1),SUMIFS('CRS1'!$J:$J,'CRS1'!$S:$S,"Pending",'CRS1'!$E:$E,$A46,'CRS1'!F:F,$S$1)))</f>
        <v>44</v>
      </c>
      <c r="E46" s="64">
        <f>if($Q$1="Delivered",SUMIFs('CRS1'!$N:$N,'CRS1'!$U:$U,$A46,'CRS1'!V:V,$S$1),if($Q$1="Cancelled",SUMIFS('CRS1'!$N:$N,'CRS1'!$S:$S,"Cancelled",'CRS1'!$E:$E,$A46,'CRS1'!F:F,$S$1),SUMIFS('CRS1'!$N:$N,'CRS1'!$S:$S,"Pending",'CRS1'!$E:$E,$A46,'CRS1'!F:F,$S$1)))</f>
        <v>590</v>
      </c>
      <c r="F46" s="42">
        <f>if($Q$1="Delivered",SUMIFS('CRS1'!$O:$O,'CRS1'!$U:$U,$A46,'CRS1'!V:V,$S$1),if($Q$1="Cancelled",SUMIFS('CRS1'!$O:$O,'CRS1'!$S:$S,"Cancelled",'CRS1'!$E:$E,$A46,'CRS1'!F:F,$S$1),SUMIFS('CRS1'!$O:$O,'CRS1'!$S:$S,"Pending",'CRS1'!$E:$E,$A46,'CRS1'!F:F,$S$1)))</f>
        <v>506500</v>
      </c>
      <c r="G46" s="42">
        <f>if($Q$1="Delivered",SUMIFS('CRS1'!$P:$P,'CRS1'!$S:$S,"Delivered",'CRS1'!$U:$U,$A46,'CRS1'!V:V,$S$1),if($Q$1="Cancelled",SUMIFS('CRS1'!$P:$P,'CRS1'!$S:$S,"Cancelled",'CRS1'!$E:$E,$A46,'CRS1'!F:F,$S$1),SUMIFS('CRS1'!$P:$P,'CRS1'!$S:$S,"Pending",'CRS1'!$E:$E,$A46,'CRS1'!F:F,$S$1)))</f>
        <v>168500</v>
      </c>
      <c r="H46" s="42">
        <f>if($Q$1="Delivered",SUMIFS('CRS1'!$Q:$Q,'CRS1'!$U:$U,$A46,'CRS1'!V:V,$S$1),if($Q$1="Cancelled",SUMIFS('CRS1'!$Q:$Q,'CRS1'!$S:$S,"Cancelled",'CRS1'!$E:$E,$A46,'CRS1'!F:F,$S$1),SUMIFS('CRS1'!$Q:$Q,'CRS1'!$S:$S,"Pending",'CRS1'!$E:$E,$A46,'CRS1'!F:F,$S$1)))</f>
        <v>1667000</v>
      </c>
      <c r="I46" s="42">
        <f>if($Q$1="Delivered",SUMIFS('CRS1'!$R:$R,'CRS1'!$U:$U,$A46,'CRS1'!V:V,$S$1),if($Q$1="Cancelled",SUMIFS('CRS1'!$R:$R,'CRS1'!$S:$S,"Cancelled",'CRS1'!$E:$E,$A46,'CRS1'!F:F,$S$1),SUMIFS('CRS1'!$R:$R,'CRS1'!$S:$S,"Pending",'CRS1'!$E:$E,$A46,'CRS1'!F:F,$S$1)))</f>
        <v>992000</v>
      </c>
      <c r="J46" s="119">
        <f t="shared" si="18"/>
        <v>0.4782608696</v>
      </c>
      <c r="K46" s="127"/>
      <c r="L46" s="126"/>
      <c r="M46" s="82"/>
      <c r="N46" s="82"/>
      <c r="O46" s="116"/>
      <c r="P46" s="116"/>
      <c r="Q46" s="116"/>
      <c r="R46" s="116"/>
      <c r="S46" s="116"/>
      <c r="T46" s="116"/>
      <c r="U46" s="116"/>
      <c r="V46" s="116"/>
      <c r="W46" s="116"/>
      <c r="X46" s="116"/>
      <c r="Y46" s="116"/>
      <c r="Z46" s="116"/>
      <c r="AA46" s="116"/>
      <c r="AB46" s="116"/>
      <c r="AC46" s="116"/>
      <c r="AD46" s="116"/>
      <c r="AE46" s="116"/>
    </row>
    <row r="47">
      <c r="A47" s="59" t="s">
        <v>88</v>
      </c>
      <c r="B47" s="64">
        <f>COUNTIFS('CRS1'!E:E,$A47,'CRS1'!F:F,$S$1)</f>
        <v>0</v>
      </c>
      <c r="C47" s="64">
        <f>if($Q$1="Delivered",COUNTIFs('CRS1'!$U:$U,$A47,'CRS1'!V:V,$S$1),if($Q$1="Cancelled",COUNTIFS('CRS1'!$S:$S,"Cancelled",'CRS1'!$E:$E,$A47,'CRS1'!F:F,$S$1),countifs('CRS1'!$S:$S,"Pending",'CRS1'!$E:$E,$A47,'CRS1'!F:F,$S$1)))</f>
        <v>0</v>
      </c>
      <c r="D47" s="64">
        <f>if($Q$1="Delivered",SUMIFs('CRS1'!$J:$J,'CRS1'!$U:$U,$A47,'CRS1'!V:V,$S$1),if($Q$1="Cancelled",SUMIFS('CRS1'!$J:$J,'CRS1'!$S:$S,"Cancelled",'CRS1'!$E:$E,$A47,'CRS1'!F:F,$S$1),SUMIFS('CRS1'!$J:$J,'CRS1'!$S:$S,"Pending",'CRS1'!$E:$E,$A47,'CRS1'!F:F,$S$1)))</f>
        <v>0</v>
      </c>
      <c r="E47" s="64">
        <f>if($Q$1="Delivered",SUMIFs('CRS1'!$N:$N,'CRS1'!$U:$U,$A47,'CRS1'!V:V,$S$1),if($Q$1="Cancelled",SUMIFS('CRS1'!$N:$N,'CRS1'!$S:$S,"Cancelled",'CRS1'!$E:$E,$A47,'CRS1'!F:F,$S$1),SUMIFS('CRS1'!$N:$N,'CRS1'!$S:$S,"Pending",'CRS1'!$E:$E,$A47,'CRS1'!F:F,$S$1)))</f>
        <v>0</v>
      </c>
      <c r="F47" s="42">
        <f>if($Q$1="Delivered",SUMIFS('CRS1'!$O:$O,'CRS1'!$U:$U,$A47,'CRS1'!V:V,$S$1),if($Q$1="Cancelled",SUMIFS('CRS1'!$O:$O,'CRS1'!$S:$S,"Cancelled",'CRS1'!$E:$E,$A47,'CRS1'!F:F,$S$1),SUMIFS('CRS1'!$O:$O,'CRS1'!$S:$S,"Pending",'CRS1'!$E:$E,$A47,'CRS1'!F:F,$S$1)))</f>
        <v>0</v>
      </c>
      <c r="G47" s="42">
        <f>if($Q$1="Delivered",SUMIFS('CRS1'!$P:$P,'CRS1'!$S:$S,"Delivered",'CRS1'!$U:$U,$A47,'CRS1'!V:V,$S$1),if($Q$1="Cancelled",SUMIFS('CRS1'!$P:$P,'CRS1'!$S:$S,"Cancelled",'CRS1'!$E:$E,$A47,'CRS1'!F:F,$S$1),SUMIFS('CRS1'!$P:$P,'CRS1'!$S:$S,"Pending",'CRS1'!$E:$E,$A47,'CRS1'!F:F,$S$1)))</f>
        <v>0</v>
      </c>
      <c r="H47" s="42">
        <f>if($Q$1="Delivered",SUMIFS('CRS1'!$Q:$Q,'CRS1'!$U:$U,$A47,'CRS1'!V:V,$S$1),if($Q$1="Cancelled",SUMIFS('CRS1'!$Q:$Q,'CRS1'!$S:$S,"Cancelled",'CRS1'!$E:$E,$A47,'CRS1'!F:F,$S$1),SUMIFS('CRS1'!$Q:$Q,'CRS1'!$S:$S,"Pending",'CRS1'!$E:$E,$A47,'CRS1'!F:F,$S$1)))</f>
        <v>0</v>
      </c>
      <c r="I47" s="42">
        <f>if($Q$1="Delivered",SUMIFS('CRS1'!$R:$R,'CRS1'!$U:$U,$A47,'CRS1'!V:V,$S$1),if($Q$1="Cancelled",SUMIFS('CRS1'!$R:$R,'CRS1'!$S:$S,"Cancelled",'CRS1'!$E:$E,$A47,'CRS1'!F:F,$S$1),SUMIFS('CRS1'!$R:$R,'CRS1'!$S:$S,"Pending",'CRS1'!$E:$E,$A47,'CRS1'!F:F,$S$1)))</f>
        <v>0</v>
      </c>
      <c r="J47" s="119" t="str">
        <f t="shared" si="18"/>
        <v/>
      </c>
      <c r="K47" s="127"/>
      <c r="L47" s="126"/>
      <c r="M47" s="82"/>
      <c r="N47" s="82"/>
      <c r="O47" s="116"/>
      <c r="P47" s="116"/>
      <c r="Q47" s="116"/>
      <c r="R47" s="116"/>
      <c r="S47" s="116"/>
      <c r="T47" s="116"/>
      <c r="U47" s="116"/>
      <c r="V47" s="116"/>
      <c r="W47" s="116"/>
      <c r="X47" s="116"/>
      <c r="Y47" s="116"/>
      <c r="Z47" s="116"/>
      <c r="AA47" s="116"/>
      <c r="AB47" s="116"/>
      <c r="AC47" s="116"/>
      <c r="AD47" s="116"/>
      <c r="AE47" s="116"/>
    </row>
    <row r="48">
      <c r="A48" s="104" t="s">
        <v>73</v>
      </c>
      <c r="B48" s="105">
        <f t="shared" ref="B48:I48" si="19">SUM(B36:B47)</f>
        <v>205</v>
      </c>
      <c r="C48" s="105">
        <f t="shared" si="19"/>
        <v>82</v>
      </c>
      <c r="D48" s="105">
        <f t="shared" si="19"/>
        <v>111</v>
      </c>
      <c r="E48" s="105">
        <f t="shared" si="19"/>
        <v>1190</v>
      </c>
      <c r="F48" s="122">
        <f t="shared" si="19"/>
        <v>1323000</v>
      </c>
      <c r="G48" s="122">
        <f t="shared" si="19"/>
        <v>392000</v>
      </c>
      <c r="H48" s="122">
        <f t="shared" si="19"/>
        <v>4249500</v>
      </c>
      <c r="I48" s="122">
        <f t="shared" si="19"/>
        <v>2534500</v>
      </c>
      <c r="J48" s="123">
        <f t="shared" si="18"/>
        <v>0.4</v>
      </c>
      <c r="K48" s="128"/>
      <c r="L48" s="126"/>
      <c r="M48" s="129"/>
      <c r="N48" s="129"/>
      <c r="O48" s="116"/>
      <c r="P48" s="116"/>
      <c r="Q48" s="116"/>
      <c r="R48" s="116"/>
      <c r="S48" s="116"/>
      <c r="T48" s="116"/>
      <c r="U48" s="116"/>
      <c r="V48" s="116"/>
      <c r="W48" s="116"/>
      <c r="X48" s="116"/>
      <c r="Y48" s="116"/>
      <c r="Z48" s="116"/>
      <c r="AA48" s="116"/>
      <c r="AB48" s="116"/>
      <c r="AC48" s="116"/>
      <c r="AD48" s="116"/>
      <c r="AE48" s="116"/>
    </row>
    <row r="49">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row>
    <row r="50">
      <c r="A50" s="116"/>
      <c r="B50" s="116"/>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row>
    <row r="51">
      <c r="A51" s="116"/>
      <c r="B51" s="131" t="s">
        <v>15</v>
      </c>
      <c r="E51" s="116"/>
      <c r="F51" s="132" t="s">
        <v>20</v>
      </c>
      <c r="I51" s="116"/>
      <c r="J51" s="133" t="s">
        <v>89</v>
      </c>
      <c r="M51" s="116"/>
      <c r="N51" s="116"/>
      <c r="O51" s="116"/>
      <c r="P51" s="116"/>
      <c r="Q51" s="116"/>
      <c r="R51" s="116"/>
      <c r="S51" s="116"/>
      <c r="T51" s="116"/>
      <c r="U51" s="116"/>
      <c r="V51" s="116"/>
      <c r="W51" s="116"/>
      <c r="X51" s="116"/>
      <c r="Y51" s="116"/>
      <c r="Z51" s="116"/>
      <c r="AA51" s="116"/>
      <c r="AB51" s="116"/>
      <c r="AC51" s="116"/>
      <c r="AD51" s="116"/>
      <c r="AE51" s="116"/>
    </row>
    <row r="52">
      <c r="A52" s="134" t="s">
        <v>1889</v>
      </c>
      <c r="B52" s="135" t="s">
        <v>1885</v>
      </c>
      <c r="C52" s="135" t="s">
        <v>1890</v>
      </c>
      <c r="D52" s="135" t="s">
        <v>1891</v>
      </c>
      <c r="E52" s="116"/>
      <c r="F52" s="136" t="s">
        <v>1885</v>
      </c>
      <c r="G52" s="136" t="s">
        <v>1890</v>
      </c>
      <c r="H52" s="136" t="s">
        <v>1891</v>
      </c>
      <c r="I52" s="116"/>
      <c r="J52" s="137" t="s">
        <v>1885</v>
      </c>
      <c r="K52" s="137" t="s">
        <v>1890</v>
      </c>
      <c r="L52" s="137" t="s">
        <v>1891</v>
      </c>
      <c r="M52" s="116"/>
      <c r="N52" s="116"/>
      <c r="O52" s="116"/>
      <c r="P52" s="116"/>
      <c r="Q52" s="116"/>
      <c r="R52" s="116"/>
      <c r="S52" s="116"/>
      <c r="T52" s="116"/>
      <c r="U52" s="116"/>
      <c r="V52" s="116"/>
      <c r="W52" s="116"/>
      <c r="X52" s="116"/>
      <c r="Y52" s="116"/>
      <c r="Z52" s="116"/>
      <c r="AA52" s="116"/>
      <c r="AB52" s="116"/>
      <c r="AC52" s="116"/>
      <c r="AD52" s="116"/>
      <c r="AE52" s="116"/>
    </row>
    <row r="53">
      <c r="A53" s="53" t="s">
        <v>1163</v>
      </c>
      <c r="B53" s="138">
        <f>COUNTIF(Nuella!$Z:$Z,$A53)</f>
        <v>233</v>
      </c>
      <c r="C53" s="138">
        <f>COUNTIFS(Nuella!$Z:$Z,$A53,Nuella!$S:$S,"Delivered")</f>
        <v>103</v>
      </c>
      <c r="D53" s="139">
        <f t="shared" ref="D53:D55" si="21">C53/B53</f>
        <v>0.4420600858</v>
      </c>
      <c r="E53" s="116"/>
      <c r="F53" s="140">
        <f>COUNTIF('CRS1'!$Z:$Z,$A53)</f>
        <v>100</v>
      </c>
      <c r="G53" s="140">
        <f>COUNTIFS('CRS1'!$Z:$Z,$A53,'CRS1'!$S:$S,"Delivered")</f>
        <v>54</v>
      </c>
      <c r="H53" s="141">
        <f t="shared" ref="H53:H55" si="22">G53/F53</f>
        <v>0.54</v>
      </c>
      <c r="I53" s="116"/>
      <c r="J53" s="142">
        <f t="shared" ref="J53:K53" si="20">SUM(B53,F53)</f>
        <v>333</v>
      </c>
      <c r="K53" s="142">
        <f t="shared" si="20"/>
        <v>157</v>
      </c>
      <c r="L53" s="143">
        <f t="shared" ref="L53:L55" si="24">K53/J53</f>
        <v>0.4714714715</v>
      </c>
      <c r="M53" s="116"/>
      <c r="N53" s="116"/>
      <c r="O53" s="116"/>
      <c r="P53" s="116"/>
      <c r="Q53" s="116"/>
      <c r="R53" s="116"/>
      <c r="S53" s="116"/>
      <c r="T53" s="116"/>
      <c r="U53" s="116"/>
      <c r="V53" s="116"/>
      <c r="W53" s="116"/>
      <c r="X53" s="116"/>
      <c r="Y53" s="116"/>
      <c r="Z53" s="116"/>
      <c r="AA53" s="116"/>
      <c r="AB53" s="116"/>
      <c r="AC53" s="116"/>
      <c r="AD53" s="116"/>
      <c r="AE53" s="116"/>
    </row>
    <row r="54">
      <c r="A54" s="53" t="s">
        <v>1194</v>
      </c>
      <c r="B54" s="138">
        <f>COUNTIF(Nuella!$Z:$Z,$A54)</f>
        <v>5</v>
      </c>
      <c r="C54" s="138">
        <f>COUNTIFS(Nuella!$Z:$Z,$A54,Nuella!$S:$S,"Delivered")</f>
        <v>1</v>
      </c>
      <c r="D54" s="139">
        <f t="shared" si="21"/>
        <v>0.2</v>
      </c>
      <c r="E54" s="116"/>
      <c r="F54" s="140">
        <f>COUNTIF('CRS1'!$Z:$Z,$A54)</f>
        <v>1</v>
      </c>
      <c r="G54" s="140">
        <f>COUNTIFS('CRS1'!$Z:$Z,$A54,'CRS1'!$S:$S,"Delivered")</f>
        <v>1</v>
      </c>
      <c r="H54" s="141">
        <f t="shared" si="22"/>
        <v>1</v>
      </c>
      <c r="I54" s="116"/>
      <c r="J54" s="142">
        <f t="shared" ref="J54:K54" si="23">SUM(B54,F54)</f>
        <v>6</v>
      </c>
      <c r="K54" s="142">
        <f t="shared" si="23"/>
        <v>2</v>
      </c>
      <c r="L54" s="143">
        <f t="shared" si="24"/>
        <v>0.3333333333</v>
      </c>
      <c r="M54" s="116"/>
      <c r="N54" s="116"/>
      <c r="O54" s="116"/>
      <c r="P54" s="116"/>
      <c r="Q54" s="116"/>
      <c r="R54" s="116"/>
      <c r="S54" s="116"/>
      <c r="T54" s="116"/>
      <c r="U54" s="116"/>
      <c r="V54" s="116"/>
      <c r="W54" s="116"/>
      <c r="X54" s="116"/>
      <c r="Y54" s="116"/>
      <c r="Z54" s="116"/>
      <c r="AA54" s="116"/>
      <c r="AB54" s="116"/>
      <c r="AC54" s="116"/>
      <c r="AD54" s="116"/>
      <c r="AE54" s="116"/>
    </row>
    <row r="55">
      <c r="A55" s="63" t="s">
        <v>1462</v>
      </c>
      <c r="B55" s="138">
        <f>COUNTIF(Nuella!$Z:$Z,$A55)</f>
        <v>12</v>
      </c>
      <c r="C55" s="138">
        <f>COUNTIFS(Nuella!$Z:$Z,$A55,Nuella!$S:$S,"Delivered")</f>
        <v>4</v>
      </c>
      <c r="D55" s="139">
        <f t="shared" si="21"/>
        <v>0.3333333333</v>
      </c>
      <c r="E55" s="116"/>
      <c r="F55" s="140">
        <f>COUNTIF('CRS1'!$Z:$Z,$A55)</f>
        <v>15</v>
      </c>
      <c r="G55" s="140">
        <f>COUNTIFS('CRS1'!$Z:$Z,$A55,'CRS1'!$S:$S,"Delivered")</f>
        <v>3</v>
      </c>
      <c r="H55" s="141">
        <f t="shared" si="22"/>
        <v>0.2</v>
      </c>
      <c r="I55" s="116"/>
      <c r="J55" s="142">
        <f t="shared" ref="J55:K55" si="25">SUM(B55,F55)</f>
        <v>27</v>
      </c>
      <c r="K55" s="142">
        <f t="shared" si="25"/>
        <v>7</v>
      </c>
      <c r="L55" s="143">
        <f t="shared" si="24"/>
        <v>0.2592592593</v>
      </c>
      <c r="M55" s="116"/>
      <c r="N55" s="116"/>
      <c r="O55" s="116"/>
      <c r="P55" s="116"/>
      <c r="Q55" s="116"/>
      <c r="R55" s="116"/>
      <c r="S55" s="116"/>
      <c r="T55" s="116"/>
      <c r="U55" s="116"/>
      <c r="V55" s="116"/>
      <c r="W55" s="116"/>
      <c r="X55" s="116"/>
      <c r="Y55" s="116"/>
      <c r="Z55" s="116"/>
      <c r="AA55" s="116"/>
      <c r="AB55" s="116"/>
      <c r="AC55" s="116"/>
      <c r="AD55" s="116"/>
      <c r="AE55" s="116"/>
    </row>
    <row r="56">
      <c r="A56" s="144"/>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row>
    <row r="57">
      <c r="A57" s="144"/>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c r="AD57" s="116"/>
      <c r="AE57" s="116"/>
    </row>
    <row r="58">
      <c r="A58" s="144"/>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row>
    <row r="59">
      <c r="A59" s="144"/>
      <c r="B59" s="116"/>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c r="AD59" s="116"/>
      <c r="AE59" s="116"/>
    </row>
    <row r="60">
      <c r="A60" s="144"/>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row>
    <row r="61">
      <c r="A61" s="144"/>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c r="AA61" s="116"/>
      <c r="AB61" s="116"/>
      <c r="AC61" s="116"/>
      <c r="AD61" s="116"/>
      <c r="AE61" s="116"/>
    </row>
    <row r="62">
      <c r="A62" s="144"/>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row>
    <row r="63">
      <c r="A63" s="144"/>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row>
    <row r="64">
      <c r="A64" s="144"/>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row>
    <row r="65">
      <c r="A65" s="144"/>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row>
    <row r="66">
      <c r="A66" s="144"/>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row>
    <row r="67">
      <c r="A67" s="144"/>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row>
    <row r="68">
      <c r="A68" s="144"/>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row>
    <row r="69">
      <c r="A69" s="144"/>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row>
    <row r="70">
      <c r="A70" s="144"/>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row>
    <row r="71">
      <c r="A71" s="144"/>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row>
    <row r="72">
      <c r="A72" s="144"/>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row>
    <row r="73">
      <c r="A73" s="144"/>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row>
    <row r="74">
      <c r="A74" s="144"/>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c r="AA74" s="116"/>
      <c r="AB74" s="116"/>
      <c r="AC74" s="116"/>
      <c r="AD74" s="116"/>
      <c r="AE74" s="116"/>
    </row>
    <row r="75">
      <c r="A75" s="144"/>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16"/>
      <c r="AD75" s="116"/>
      <c r="AE75" s="116"/>
    </row>
    <row r="76">
      <c r="A76" s="144"/>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row>
    <row r="77">
      <c r="A77" s="144"/>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row>
    <row r="78">
      <c r="A78" s="144"/>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row>
    <row r="79">
      <c r="A79" s="144"/>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row>
    <row r="80">
      <c r="A80" s="144"/>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16"/>
      <c r="AD80" s="116"/>
      <c r="AE80" s="116"/>
    </row>
    <row r="81">
      <c r="A81" s="144"/>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16"/>
      <c r="AD81" s="116"/>
      <c r="AE81" s="116"/>
    </row>
    <row r="82">
      <c r="A82" s="144"/>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row>
    <row r="83">
      <c r="A83" s="144"/>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row>
    <row r="84">
      <c r="A84" s="144"/>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row>
    <row r="85">
      <c r="A85" s="144"/>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row>
    <row r="86">
      <c r="A86" s="144"/>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row>
    <row r="87">
      <c r="A87" s="144"/>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row>
    <row r="88">
      <c r="A88" s="144"/>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row>
    <row r="89">
      <c r="A89" s="144"/>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row>
    <row r="90">
      <c r="A90" s="144"/>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row>
    <row r="91">
      <c r="A91" s="144"/>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row>
    <row r="92">
      <c r="A92" s="144"/>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row>
    <row r="93">
      <c r="A93" s="144"/>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row>
    <row r="94">
      <c r="A94" s="144"/>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row>
    <row r="95">
      <c r="A95" s="144"/>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row>
    <row r="96">
      <c r="A96" s="144"/>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row>
    <row r="97">
      <c r="A97" s="144"/>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row>
    <row r="98">
      <c r="A98" s="144"/>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row>
    <row r="99">
      <c r="A99" s="144"/>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row>
    <row r="100">
      <c r="A100" s="144"/>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row>
    <row r="101">
      <c r="A101" s="144"/>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row>
    <row r="102">
      <c r="A102" s="144"/>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row>
    <row r="103">
      <c r="A103" s="144"/>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row>
    <row r="104">
      <c r="A104" s="144"/>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row>
    <row r="105">
      <c r="A105" s="144"/>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row>
    <row r="106">
      <c r="A106" s="144"/>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row>
    <row r="107">
      <c r="A107" s="144"/>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row>
    <row r="108">
      <c r="A108" s="144"/>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row>
    <row r="109">
      <c r="A109" s="144"/>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row>
    <row r="110">
      <c r="A110" s="144"/>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row>
    <row r="111">
      <c r="A111" s="144"/>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row>
    <row r="112">
      <c r="A112" s="144"/>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row>
    <row r="113">
      <c r="A113" s="144"/>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row>
    <row r="114">
      <c r="A114" s="144"/>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row>
    <row r="115">
      <c r="A115" s="144"/>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row>
    <row r="116">
      <c r="A116" s="144"/>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row>
    <row r="117">
      <c r="A117" s="144"/>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row>
    <row r="118">
      <c r="A118" s="144"/>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row>
    <row r="119">
      <c r="A119" s="144"/>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row>
    <row r="120">
      <c r="A120" s="144"/>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row>
    <row r="121">
      <c r="A121" s="144"/>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row>
    <row r="122">
      <c r="A122" s="144"/>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row>
    <row r="123">
      <c r="A123" s="144"/>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row>
    <row r="124">
      <c r="A124" s="144"/>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row>
    <row r="125">
      <c r="A125" s="144"/>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row>
    <row r="126">
      <c r="A126" s="144"/>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row>
    <row r="127">
      <c r="A127" s="144"/>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row>
    <row r="128">
      <c r="A128" s="144"/>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row>
    <row r="129">
      <c r="A129" s="144"/>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row>
    <row r="130">
      <c r="A130" s="144"/>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row>
    <row r="131">
      <c r="A131" s="144"/>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row>
    <row r="132">
      <c r="A132" s="144"/>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row>
    <row r="133">
      <c r="A133" s="144"/>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row>
    <row r="134">
      <c r="A134" s="144"/>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row>
    <row r="135">
      <c r="A135" s="144"/>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row>
    <row r="136">
      <c r="A136" s="144"/>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row>
    <row r="137">
      <c r="A137" s="144"/>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row>
    <row r="138">
      <c r="A138" s="144"/>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row>
    <row r="139">
      <c r="A139" s="144"/>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row>
    <row r="140">
      <c r="A140" s="144"/>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row>
    <row r="141">
      <c r="A141" s="144"/>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row>
    <row r="142">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row>
    <row r="143">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row>
    <row r="144">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row>
    <row r="145">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row>
    <row r="146">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row>
    <row r="147">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row>
    <row r="148">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row>
    <row r="149">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row>
    <row r="150">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row>
    <row r="15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row>
    <row r="152">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row>
    <row r="153">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row>
    <row r="154">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row>
    <row r="155">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row>
    <row r="156">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row>
    <row r="157">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row>
    <row r="158">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row>
    <row r="159">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row>
    <row r="160">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row>
    <row r="16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row>
    <row r="162">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row>
    <row r="163">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row>
    <row r="164">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row>
    <row r="165">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row>
    <row r="166">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row>
    <row r="167">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row>
    <row r="168">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row>
    <row r="169">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row>
    <row r="170">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row>
    <row r="17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row>
    <row r="172">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row>
    <row r="173">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row>
    <row r="174">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row>
    <row r="175">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row>
    <row r="176">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row>
    <row r="177">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row>
    <row r="178">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row>
    <row r="179">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row>
    <row r="180">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row>
    <row r="18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row>
    <row r="182">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row>
    <row r="183">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row>
    <row r="184">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row>
    <row r="185">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row>
    <row r="186">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row>
    <row r="187">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row>
    <row r="188">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row>
    <row r="189">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row>
    <row r="190">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row>
    <row r="19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row>
    <row r="192">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row>
    <row r="193">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row>
    <row r="194">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row>
    <row r="195">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row>
    <row r="196">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row>
    <row r="197">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row>
    <row r="198">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row>
    <row r="199">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row>
    <row r="200">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row>
    <row r="20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row>
    <row r="202">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row>
    <row r="203">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row>
    <row r="204">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row>
    <row r="205">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row>
    <row r="206">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row>
    <row r="207">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row>
    <row r="208">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row>
    <row r="209">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row>
    <row r="210">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row>
    <row r="21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row>
    <row r="212">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row>
    <row r="213">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row>
    <row r="21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row>
    <row r="215">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row>
    <row r="216">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row>
    <row r="217">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row>
    <row r="218">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row>
    <row r="219">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row>
    <row r="220">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row>
    <row r="22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row>
    <row r="222">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row>
    <row r="223">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row>
    <row r="22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row>
    <row r="225">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row>
    <row r="226">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row>
    <row r="227">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row>
    <row r="228">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row>
    <row r="229">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row>
    <row r="230">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row>
    <row r="23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row>
    <row r="232">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row>
    <row r="233">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row>
    <row r="234">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row>
    <row r="235">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row>
    <row r="236">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row>
    <row r="237">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row>
    <row r="238">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row>
    <row r="239">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row>
    <row r="240">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row>
    <row r="24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row>
    <row r="242">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row>
    <row r="243">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row>
    <row r="244">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row>
    <row r="245">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row>
    <row r="246">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row>
    <row r="247">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row>
    <row r="248">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row>
    <row r="249">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row>
    <row r="250">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row>
    <row r="25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row>
    <row r="252">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row>
    <row r="253">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row>
    <row r="254">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row>
    <row r="255">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row>
    <row r="256">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row>
    <row r="257">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row>
    <row r="258">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row>
    <row r="259">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row>
    <row r="260">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row>
    <row r="26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row>
    <row r="262">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row>
    <row r="263">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row>
    <row r="264">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row>
    <row r="265">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row>
    <row r="266">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row>
    <row r="267">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row>
    <row r="268">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row>
    <row r="269">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row>
    <row r="270">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row>
    <row r="27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row>
    <row r="272">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row>
    <row r="273">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row>
    <row r="274">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row>
    <row r="275">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row>
    <row r="276">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row>
    <row r="277">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row>
    <row r="278">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row>
    <row r="279">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row>
    <row r="280">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row>
    <row r="28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row>
    <row r="282">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row>
    <row r="283">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row>
    <row r="284">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row>
    <row r="285">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row>
    <row r="286">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row>
    <row r="287">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row>
    <row r="288">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row>
    <row r="289">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row>
    <row r="290">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row>
    <row r="29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row>
    <row r="292">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row>
    <row r="293">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row>
    <row r="294">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row>
    <row r="295">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row>
    <row r="296">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row>
    <row r="297">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row>
    <row r="298">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row>
    <row r="299">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row>
    <row r="300">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row>
    <row r="30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row>
    <row r="302">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row>
    <row r="303">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row>
    <row r="304">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row>
    <row r="305">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row>
    <row r="306">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row>
    <row r="307">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row>
    <row r="308">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row>
    <row r="309">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row>
    <row r="310">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row>
    <row r="31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row>
    <row r="312">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row>
    <row r="313">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row>
    <row r="314">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row>
    <row r="315">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row>
    <row r="316">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row>
    <row r="317">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row>
    <row r="318">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row>
    <row r="319">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row>
    <row r="320">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row>
    <row r="32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row>
    <row r="322">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row>
    <row r="323">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row>
    <row r="324">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row>
    <row r="325">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row>
    <row r="326">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row>
    <row r="327">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row>
    <row r="328">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row>
    <row r="329">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row>
    <row r="330">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row>
    <row r="33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row>
    <row r="332">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row>
    <row r="333">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row>
    <row r="334">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row>
    <row r="335">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row>
    <row r="336">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row>
    <row r="337">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row>
    <row r="338">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row>
    <row r="339">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row>
    <row r="340">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row>
    <row r="34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row>
    <row r="342">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row>
    <row r="343">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row>
    <row r="344">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row>
    <row r="345">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row>
    <row r="346">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row>
    <row r="347">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row>
    <row r="348">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row>
    <row r="349">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row>
    <row r="350">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row>
    <row r="35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row>
    <row r="352">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row>
    <row r="353">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row>
    <row r="354">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row>
    <row r="355">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row>
    <row r="356">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row>
    <row r="357">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row>
    <row r="358">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row>
    <row r="359">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row>
    <row r="360">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row>
    <row r="36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row>
    <row r="362">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row>
    <row r="363">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row>
    <row r="364">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row>
    <row r="365">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row>
    <row r="366">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row>
    <row r="367">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row>
    <row r="368">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row>
    <row r="369">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row>
    <row r="370">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row>
    <row r="37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row>
    <row r="372">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row>
    <row r="373">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row>
    <row r="374">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row>
    <row r="375">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row>
    <row r="376">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row>
    <row r="377">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row>
    <row r="378">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row>
    <row r="379">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row>
    <row r="380">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row>
    <row r="38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row>
    <row r="382">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row>
    <row r="383">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row>
    <row r="384">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row>
    <row r="385">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row>
    <row r="386">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row>
    <row r="387">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row>
    <row r="388">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row>
    <row r="389">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row>
    <row r="390">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row>
    <row r="39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row>
    <row r="392">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row>
    <row r="393">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row>
    <row r="394">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row>
    <row r="395">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row>
    <row r="396">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row>
    <row r="397">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row>
    <row r="398">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row>
    <row r="399">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row>
    <row r="400">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row>
    <row r="40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row>
    <row r="402">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row>
    <row r="403">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row>
    <row r="404">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row>
    <row r="405">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row>
    <row r="406">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row>
    <row r="407">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row>
    <row r="408">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row>
    <row r="409">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row>
    <row r="410">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row>
    <row r="41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row>
    <row r="412">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row>
    <row r="413">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row>
    <row r="414">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row>
    <row r="415">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row>
    <row r="416">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row>
    <row r="417">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row>
    <row r="418">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row>
    <row r="419">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row>
    <row r="420">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row>
    <row r="42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row>
    <row r="422">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row>
    <row r="423">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row>
    <row r="424">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row>
    <row r="425">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row>
    <row r="426">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row>
    <row r="427">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row>
    <row r="428">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row>
    <row r="429">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row>
    <row r="430">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row>
    <row r="43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row>
    <row r="432">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row>
    <row r="433">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row>
    <row r="434">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row>
    <row r="435">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row>
    <row r="436">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row>
    <row r="437">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row>
    <row r="438">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row>
    <row r="439">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row>
    <row r="440">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row>
    <row r="44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row>
    <row r="442">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row>
    <row r="443">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row>
    <row r="444">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row>
    <row r="445">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row>
    <row r="446">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row>
    <row r="447">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row>
    <row r="448">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row>
    <row r="449">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row>
    <row r="450">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row>
    <row r="45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row>
    <row r="452">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row>
    <row r="453">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row>
    <row r="454">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row>
    <row r="455">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row>
    <row r="456">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row>
    <row r="457">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row>
    <row r="458">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row>
    <row r="459">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row>
    <row r="460">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row>
    <row r="46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row>
    <row r="462">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row>
    <row r="463">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row>
    <row r="464">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row>
    <row r="465">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row>
    <row r="466">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row>
    <row r="467">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row>
    <row r="468">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row>
    <row r="469">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row>
    <row r="470">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row>
    <row r="47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row>
    <row r="472">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row>
    <row r="473">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row>
    <row r="474">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row>
    <row r="475">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row>
    <row r="476">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row>
    <row r="477">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row>
    <row r="478">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row>
    <row r="479">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row>
    <row r="480">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row>
    <row r="48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row>
    <row r="482">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row>
    <row r="483">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row>
    <row r="484">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row>
    <row r="485">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row>
    <row r="486">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row>
    <row r="487">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row>
    <row r="488">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row>
    <row r="489">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row>
    <row r="490">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row>
    <row r="49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row>
    <row r="492">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row>
    <row r="493">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row>
    <row r="494">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row>
    <row r="495">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row>
    <row r="496">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row>
    <row r="497">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row>
    <row r="498">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row>
    <row r="499">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row>
    <row r="500">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row>
    <row r="50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row>
    <row r="502">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row>
    <row r="503">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row>
    <row r="504">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row>
    <row r="505">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row>
    <row r="506">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row>
    <row r="507">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row>
    <row r="508">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row>
    <row r="509">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row>
    <row r="510">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row>
    <row r="51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row>
    <row r="512">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row>
    <row r="513">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row>
    <row r="514">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row>
    <row r="515">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row>
    <row r="516">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row>
    <row r="517">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row>
    <row r="518">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row>
    <row r="519">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row>
    <row r="520">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row>
    <row r="52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row>
    <row r="522">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row>
    <row r="523">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row>
    <row r="524">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row>
    <row r="525">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row>
    <row r="526">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row>
    <row r="527">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row>
    <row r="528">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row>
    <row r="529">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row>
    <row r="530">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row>
    <row r="53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row>
    <row r="532">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row>
    <row r="533">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row>
    <row r="534">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row>
    <row r="535">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row>
    <row r="536">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row>
    <row r="537">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row>
    <row r="538">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row>
    <row r="539">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row>
    <row r="540">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row>
    <row r="54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row>
    <row r="542">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row>
    <row r="543">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row>
    <row r="544">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row>
    <row r="545">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row>
    <row r="546">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row>
    <row r="547">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row>
    <row r="548">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row>
    <row r="549">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row>
    <row r="550">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row>
    <row r="55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row>
    <row r="552">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row>
    <row r="553">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row>
    <row r="554">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row>
    <row r="555">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row>
    <row r="556">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row>
    <row r="557">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row>
    <row r="558">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row>
    <row r="559">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row>
    <row r="560">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row>
    <row r="56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row>
    <row r="562">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row>
    <row r="563">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row>
    <row r="564">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row>
    <row r="565">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row>
    <row r="566">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row>
    <row r="567">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row>
    <row r="568">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row>
    <row r="569">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row>
    <row r="570">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row>
    <row r="57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row>
    <row r="572">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row>
    <row r="573">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row>
    <row r="574">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row>
    <row r="575">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row>
    <row r="576">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row>
    <row r="577">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row>
    <row r="578">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row>
    <row r="579">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row>
    <row r="580">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row>
    <row r="58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row>
    <row r="582">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row>
    <row r="583">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row>
    <row r="584">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row>
    <row r="585">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row>
    <row r="586">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row>
    <row r="587">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row>
    <row r="588">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row>
    <row r="589">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row>
    <row r="590">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row>
    <row r="59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row>
    <row r="592">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row>
    <row r="593">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row>
    <row r="594">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row>
    <row r="595">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row>
    <row r="596">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row>
    <row r="597">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row>
    <row r="598">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row>
    <row r="599">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row>
    <row r="600">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row>
    <row r="60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row>
    <row r="602">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row>
    <row r="603">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row>
    <row r="604">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row>
    <row r="605">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row>
    <row r="606">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row>
    <row r="607">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row>
    <row r="608">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row>
    <row r="609">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row>
    <row r="610">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row>
    <row r="611">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row>
    <row r="612">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row>
    <row r="613">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row>
    <row r="614">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row>
    <row r="615">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row>
    <row r="616">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row>
    <row r="617">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row>
    <row r="618">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row>
    <row r="619">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row>
    <row r="620">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row>
    <row r="621">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row>
    <row r="622">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row>
    <row r="623">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row>
    <row r="624">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row>
    <row r="625">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row>
    <row r="626">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row>
    <row r="627">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row>
    <row r="628">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row>
    <row r="629">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row>
    <row r="630">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row>
    <row r="631">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row>
    <row r="632">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row>
    <row r="633">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row>
    <row r="634">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row>
    <row r="635">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row>
    <row r="636">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row>
    <row r="637">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row>
    <row r="638">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row>
    <row r="639">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row>
    <row r="640">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row>
    <row r="641">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row>
    <row r="642">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row>
    <row r="643">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row>
    <row r="644">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row>
    <row r="645">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row>
    <row r="646">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row>
    <row r="647">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row>
    <row r="648">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row>
    <row r="649">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row>
    <row r="650">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row>
    <row r="651">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row>
    <row r="652">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row>
    <row r="653">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row>
    <row r="654">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row>
    <row r="655">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row>
    <row r="656">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row>
    <row r="657">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row>
    <row r="658">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row>
    <row r="659">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row>
    <row r="660">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row>
    <row r="661">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row>
    <row r="662">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row>
    <row r="663">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row>
    <row r="664">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row>
    <row r="665">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row>
    <row r="666">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row>
    <row r="667">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row>
    <row r="668">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row>
    <row r="669">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row>
    <row r="670">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row>
    <row r="671">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row>
    <row r="672">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row>
    <row r="673">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row>
    <row r="674">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row>
    <row r="675">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row>
    <row r="676">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row>
    <row r="677">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row>
    <row r="678">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row>
    <row r="679">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row>
    <row r="680">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row>
    <row r="681">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row>
    <row r="682">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row>
    <row r="683">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row>
    <row r="684">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row>
    <row r="685">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row>
    <row r="686">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row>
    <row r="687">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row>
    <row r="688">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c r="AE688" s="116"/>
    </row>
    <row r="689">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c r="AE689" s="116"/>
    </row>
    <row r="690">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c r="AE690" s="116"/>
    </row>
    <row r="691">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row>
    <row r="692">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c r="AE692" s="116"/>
    </row>
    <row r="693">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row>
    <row r="694">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c r="AE694" s="116"/>
    </row>
    <row r="695">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c r="AE695" s="116"/>
    </row>
    <row r="696">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c r="AE696" s="116"/>
    </row>
    <row r="697">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c r="AE697" s="116"/>
    </row>
    <row r="698">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c r="AE698" s="116"/>
    </row>
    <row r="699">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c r="AE699" s="116"/>
    </row>
    <row r="700">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c r="AE700" s="116"/>
    </row>
    <row r="701">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c r="AE701" s="116"/>
    </row>
    <row r="702">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c r="AE702" s="116"/>
    </row>
    <row r="703">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c r="AE703" s="116"/>
    </row>
    <row r="704">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c r="AE704" s="116"/>
    </row>
    <row r="705">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c r="AE705" s="116"/>
    </row>
    <row r="706">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c r="AE706" s="116"/>
    </row>
    <row r="707">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c r="AE707" s="116"/>
    </row>
    <row r="708">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c r="AE708" s="116"/>
    </row>
    <row r="709">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c r="AE709" s="116"/>
    </row>
    <row r="710">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c r="AE710" s="116"/>
    </row>
    <row r="711">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c r="AE711" s="116"/>
    </row>
    <row r="712">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c r="AE712" s="116"/>
    </row>
    <row r="713">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c r="AE713" s="116"/>
    </row>
    <row r="714">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c r="AE714" s="116"/>
    </row>
    <row r="715">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c r="AE715" s="116"/>
    </row>
    <row r="716">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c r="AE716" s="116"/>
    </row>
    <row r="717">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c r="AE717" s="116"/>
    </row>
    <row r="718">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c r="AE718" s="116"/>
    </row>
    <row r="719">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c r="AE719" s="116"/>
    </row>
    <row r="720">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c r="AE720" s="116"/>
    </row>
    <row r="721">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c r="AE721" s="116"/>
    </row>
    <row r="722">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c r="AE722" s="116"/>
    </row>
    <row r="723">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c r="AE723" s="116"/>
    </row>
    <row r="724">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c r="AE724" s="116"/>
    </row>
    <row r="725">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c r="AE725" s="116"/>
    </row>
    <row r="726">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c r="AE726" s="116"/>
    </row>
    <row r="727">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c r="AE727" s="116"/>
    </row>
    <row r="728">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c r="AE728" s="116"/>
    </row>
    <row r="729">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c r="AE729" s="116"/>
    </row>
    <row r="730">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row>
    <row r="731">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c r="AE731" s="116"/>
    </row>
    <row r="732">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row>
    <row r="733">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c r="AE733" s="116"/>
    </row>
    <row r="734">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c r="AE734" s="116"/>
    </row>
    <row r="735">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c r="AE735" s="116"/>
    </row>
    <row r="736">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c r="AE736" s="116"/>
    </row>
    <row r="737">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c r="AE737" s="116"/>
    </row>
    <row r="738">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c r="AE738" s="116"/>
    </row>
    <row r="739">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c r="AE739" s="116"/>
    </row>
    <row r="740">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c r="AE740" s="116"/>
    </row>
    <row r="741">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c r="AE741" s="116"/>
    </row>
    <row r="742">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c r="AE742" s="116"/>
    </row>
    <row r="743">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c r="AE743" s="116"/>
    </row>
    <row r="744">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c r="AE744" s="116"/>
    </row>
    <row r="745">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c r="AE745" s="116"/>
    </row>
    <row r="746">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c r="AE746" s="116"/>
    </row>
    <row r="747">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c r="AE747" s="116"/>
    </row>
    <row r="748">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c r="AE748" s="116"/>
    </row>
    <row r="749">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c r="AE749" s="116"/>
    </row>
    <row r="750">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c r="AE750" s="116"/>
    </row>
    <row r="751">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c r="AE751" s="116"/>
    </row>
    <row r="752">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c r="AE752" s="116"/>
    </row>
    <row r="753">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c r="AE753" s="116"/>
    </row>
    <row r="754">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c r="AE754" s="116"/>
    </row>
    <row r="755">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c r="AE755" s="116"/>
    </row>
    <row r="756">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c r="AE756" s="116"/>
    </row>
    <row r="757">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c r="AE757" s="116"/>
    </row>
    <row r="758">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c r="AE758" s="116"/>
    </row>
    <row r="759">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c r="AE759" s="116"/>
    </row>
    <row r="760">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c r="AE760" s="116"/>
    </row>
    <row r="761">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c r="AE761" s="116"/>
    </row>
    <row r="762">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c r="AE762" s="116"/>
    </row>
    <row r="763">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c r="AE763" s="116"/>
    </row>
    <row r="764">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c r="AE764" s="116"/>
    </row>
    <row r="765">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c r="AE765" s="116"/>
    </row>
    <row r="766">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c r="AE766" s="116"/>
    </row>
    <row r="767">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c r="AE767" s="116"/>
    </row>
    <row r="768">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c r="AE768" s="116"/>
    </row>
    <row r="769">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row>
    <row r="770">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c r="AE770" s="116"/>
    </row>
    <row r="771">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row>
    <row r="772">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c r="AE772" s="116"/>
    </row>
    <row r="773">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c r="AE773" s="116"/>
    </row>
    <row r="774">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c r="AE774" s="116"/>
    </row>
    <row r="775">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c r="AE775" s="116"/>
    </row>
    <row r="776">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c r="AE776" s="116"/>
    </row>
    <row r="777">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c r="AE777" s="116"/>
    </row>
    <row r="778">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c r="AE778" s="116"/>
    </row>
    <row r="779">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c r="AE779" s="116"/>
    </row>
    <row r="780">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c r="AE780" s="116"/>
    </row>
    <row r="781">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c r="AE781" s="116"/>
    </row>
    <row r="782">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c r="AE782" s="116"/>
    </row>
    <row r="783">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c r="AE783" s="116"/>
    </row>
    <row r="784">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c r="AE784" s="116"/>
    </row>
    <row r="785">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c r="AE785" s="116"/>
    </row>
    <row r="786">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c r="AE786" s="116"/>
    </row>
    <row r="787">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c r="AE787" s="116"/>
    </row>
    <row r="788">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c r="AE788" s="116"/>
    </row>
    <row r="789">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c r="AE789" s="116"/>
    </row>
    <row r="790">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row>
    <row r="791">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c r="AE791" s="116"/>
    </row>
    <row r="792">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c r="AE792" s="116"/>
    </row>
    <row r="793">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c r="AE793" s="116"/>
    </row>
    <row r="794">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c r="AE794" s="116"/>
    </row>
    <row r="795">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c r="AE795" s="116"/>
    </row>
    <row r="796">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c r="AE796" s="116"/>
    </row>
    <row r="797">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row>
    <row r="798">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c r="AE798" s="116"/>
    </row>
    <row r="799">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c r="AE799" s="116"/>
    </row>
    <row r="800">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c r="AE800" s="116"/>
    </row>
    <row r="801">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c r="AE801" s="116"/>
    </row>
    <row r="802">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row>
    <row r="803">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c r="AE803" s="116"/>
    </row>
    <row r="804">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row>
    <row r="805">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c r="AE805" s="116"/>
    </row>
    <row r="806">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c r="AE806" s="116"/>
    </row>
    <row r="807">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c r="AE807" s="116"/>
    </row>
    <row r="808">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c r="AE808" s="116"/>
    </row>
    <row r="809">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row>
    <row r="810">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c r="AE810" s="116"/>
    </row>
    <row r="811">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c r="AE811" s="116"/>
    </row>
    <row r="812">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row>
    <row r="813">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c r="AE813" s="116"/>
    </row>
    <row r="814">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c r="AE814" s="116"/>
    </row>
    <row r="815">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c r="AE815" s="116"/>
    </row>
    <row r="816">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row>
    <row r="817">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c r="AE817" s="116"/>
    </row>
    <row r="818">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c r="AE818" s="116"/>
    </row>
    <row r="819">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c r="AE819" s="116"/>
    </row>
    <row r="820">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c r="AE820" s="116"/>
    </row>
    <row r="821">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row>
    <row r="822">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c r="AE822" s="116"/>
    </row>
    <row r="823">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row>
    <row r="824">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c r="AE824" s="116"/>
    </row>
    <row r="825">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c r="AE825" s="116"/>
    </row>
    <row r="826">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c r="AE826" s="116"/>
    </row>
    <row r="827">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c r="AE827" s="116"/>
    </row>
    <row r="828">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row>
    <row r="829">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c r="AE829" s="116"/>
    </row>
    <row r="830">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c r="AE830" s="116"/>
    </row>
    <row r="831">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c r="AE831" s="116"/>
    </row>
    <row r="832">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c r="AE832" s="116"/>
    </row>
    <row r="833">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row>
    <row r="834">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c r="AE834" s="116"/>
    </row>
    <row r="835">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c r="AE835" s="116"/>
    </row>
    <row r="836">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c r="AE836" s="116"/>
    </row>
    <row r="837">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c r="AE837" s="116"/>
    </row>
    <row r="838">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row>
    <row r="839">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c r="AE839" s="116"/>
    </row>
    <row r="840">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c r="AE840" s="116"/>
    </row>
    <row r="841">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c r="AE841" s="116"/>
    </row>
    <row r="842">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c r="AE842" s="116"/>
    </row>
    <row r="843">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row>
    <row r="844">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c r="AE844" s="116"/>
    </row>
    <row r="845">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row>
    <row r="846">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c r="AE846" s="116"/>
    </row>
    <row r="847">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c r="AE847" s="116"/>
    </row>
    <row r="848">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row>
    <row r="849">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c r="AE849" s="116"/>
    </row>
    <row r="850">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c r="AE850" s="116"/>
    </row>
    <row r="851">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c r="AE851" s="116"/>
    </row>
    <row r="852">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c r="AE852" s="116"/>
    </row>
    <row r="853">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row>
    <row r="854">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c r="AE854" s="116"/>
    </row>
    <row r="855">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c r="AE855" s="116"/>
    </row>
    <row r="856">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c r="AE856" s="116"/>
    </row>
    <row r="857">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c r="AE857" s="116"/>
    </row>
    <row r="858">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row>
    <row r="859">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c r="AE859" s="116"/>
    </row>
    <row r="860">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c r="AE860" s="116"/>
    </row>
    <row r="861">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c r="AE861" s="116"/>
    </row>
    <row r="862">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c r="AE862" s="116"/>
    </row>
    <row r="863">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row>
    <row r="864">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c r="AE864" s="116"/>
    </row>
    <row r="865">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c r="AE865" s="116"/>
    </row>
    <row r="866">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c r="AE866" s="116"/>
    </row>
    <row r="867">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c r="AE867" s="116"/>
    </row>
    <row r="868">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row>
    <row r="869">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c r="AE869" s="116"/>
    </row>
    <row r="870">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c r="AE870" s="116"/>
    </row>
    <row r="871">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c r="AE871" s="116"/>
    </row>
    <row r="872">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row>
    <row r="873">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row>
    <row r="874">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c r="AE874" s="116"/>
    </row>
    <row r="875">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c r="AE875" s="116"/>
    </row>
    <row r="876">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c r="AE876" s="116"/>
    </row>
    <row r="877">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c r="AE877" s="116"/>
    </row>
    <row r="878">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row>
    <row r="879">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c r="AE879" s="116"/>
    </row>
    <row r="880">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c r="AE880" s="116"/>
    </row>
    <row r="881">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c r="AE881" s="116"/>
    </row>
    <row r="882">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c r="AE882" s="116"/>
    </row>
    <row r="883">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row>
    <row r="884">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c r="AE884" s="116"/>
    </row>
    <row r="885">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c r="AE885" s="116"/>
    </row>
    <row r="886">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c r="AE886" s="116"/>
    </row>
    <row r="887">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row>
    <row r="888">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row>
    <row r="889">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c r="AE889" s="116"/>
    </row>
    <row r="890">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row>
    <row r="891">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c r="AE891" s="116"/>
    </row>
    <row r="892">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c r="AE892" s="116"/>
    </row>
    <row r="893">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row>
    <row r="894">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c r="AE894" s="116"/>
    </row>
    <row r="895">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c r="AE895" s="116"/>
    </row>
    <row r="896">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c r="AE896" s="116"/>
    </row>
    <row r="897">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c r="AE897" s="116"/>
    </row>
    <row r="898">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row>
    <row r="899">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c r="AE899" s="116"/>
    </row>
    <row r="900">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c r="AE900" s="116"/>
    </row>
    <row r="901">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c r="AE901" s="116"/>
    </row>
    <row r="902">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c r="AE902" s="116"/>
    </row>
    <row r="903">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row>
    <row r="904">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c r="AE904" s="116"/>
    </row>
    <row r="905">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c r="AE905" s="116"/>
    </row>
    <row r="906">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c r="AE906" s="116"/>
    </row>
    <row r="907">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c r="AE907" s="116"/>
    </row>
    <row r="908">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row>
    <row r="909">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c r="AE909" s="116"/>
    </row>
    <row r="910">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c r="AE910" s="116"/>
    </row>
    <row r="911">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c r="AE911" s="116"/>
    </row>
    <row r="912">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c r="AE912" s="116"/>
    </row>
    <row r="913">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c r="AE913" s="116"/>
    </row>
    <row r="914">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c r="AE914" s="116"/>
    </row>
    <row r="915">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c r="AE915" s="116"/>
    </row>
    <row r="916">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c r="AE916" s="116"/>
    </row>
    <row r="917">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c r="AE917" s="116"/>
    </row>
    <row r="918">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c r="AE918" s="116"/>
    </row>
    <row r="919">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c r="AE919" s="116"/>
    </row>
    <row r="920">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c r="AE920" s="116"/>
    </row>
    <row r="921">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c r="AE921" s="116"/>
    </row>
    <row r="922">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c r="AE922" s="116"/>
    </row>
    <row r="923">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c r="AE923" s="116"/>
    </row>
    <row r="924">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row>
    <row r="925">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c r="AE925" s="116"/>
    </row>
    <row r="926">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c r="AE926" s="116"/>
    </row>
    <row r="927">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c r="AE927" s="116"/>
    </row>
    <row r="928">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c r="AE928" s="116"/>
    </row>
    <row r="929">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c r="AE929" s="116"/>
    </row>
    <row r="930">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c r="AE930" s="116"/>
    </row>
    <row r="931">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c r="AE931" s="116"/>
    </row>
    <row r="932">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c r="AE932" s="116"/>
    </row>
    <row r="933">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c r="AE933" s="116"/>
    </row>
    <row r="934">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c r="AE934" s="116"/>
    </row>
    <row r="935">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c r="AB935" s="116"/>
      <c r="AC935" s="116"/>
      <c r="AD935" s="116"/>
      <c r="AE935" s="116"/>
    </row>
    <row r="936">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c r="AB936" s="116"/>
      <c r="AC936" s="116"/>
      <c r="AD936" s="116"/>
      <c r="AE936" s="116"/>
    </row>
    <row r="937">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c r="AB937" s="116"/>
      <c r="AC937" s="116"/>
      <c r="AD937" s="116"/>
      <c r="AE937" s="116"/>
    </row>
    <row r="938">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c r="AB938" s="116"/>
      <c r="AC938" s="116"/>
      <c r="AD938" s="116"/>
      <c r="AE938" s="116"/>
    </row>
    <row r="939">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c r="AA939" s="116"/>
      <c r="AB939" s="116"/>
      <c r="AC939" s="116"/>
      <c r="AD939" s="116"/>
      <c r="AE939" s="116"/>
    </row>
    <row r="940">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c r="AA940" s="116"/>
      <c r="AB940" s="116"/>
      <c r="AC940" s="116"/>
      <c r="AD940" s="116"/>
      <c r="AE940" s="116"/>
    </row>
    <row r="941">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c r="AE941" s="116"/>
    </row>
    <row r="942">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c r="AE942" s="116"/>
    </row>
    <row r="943">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c r="AA943" s="116"/>
      <c r="AB943" s="116"/>
      <c r="AC943" s="116"/>
      <c r="AD943" s="116"/>
      <c r="AE943" s="116"/>
    </row>
    <row r="944">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c r="AA944" s="116"/>
      <c r="AB944" s="116"/>
      <c r="AC944" s="116"/>
      <c r="AD944" s="116"/>
      <c r="AE944" s="116"/>
    </row>
    <row r="945">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c r="AA945" s="116"/>
      <c r="AB945" s="116"/>
      <c r="AC945" s="116"/>
      <c r="AD945" s="116"/>
      <c r="AE945" s="116"/>
    </row>
    <row r="946">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c r="AA946" s="116"/>
      <c r="AB946" s="116"/>
      <c r="AC946" s="116"/>
      <c r="AD946" s="116"/>
      <c r="AE946" s="116"/>
    </row>
    <row r="947">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c r="AA947" s="116"/>
      <c r="AB947" s="116"/>
      <c r="AC947" s="116"/>
      <c r="AD947" s="116"/>
      <c r="AE947" s="116"/>
    </row>
    <row r="948">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c r="AA948" s="116"/>
      <c r="AB948" s="116"/>
      <c r="AC948" s="116"/>
      <c r="AD948" s="116"/>
      <c r="AE948" s="116"/>
    </row>
    <row r="949">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c r="AA949" s="116"/>
      <c r="AB949" s="116"/>
      <c r="AC949" s="116"/>
      <c r="AD949" s="116"/>
      <c r="AE949" s="116"/>
    </row>
    <row r="950">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c r="AA950" s="116"/>
      <c r="AB950" s="116"/>
      <c r="AC950" s="116"/>
      <c r="AD950" s="116"/>
      <c r="AE950" s="116"/>
    </row>
    <row r="951">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c r="AA951" s="116"/>
      <c r="AB951" s="116"/>
      <c r="AC951" s="116"/>
      <c r="AD951" s="116"/>
      <c r="AE951" s="116"/>
    </row>
    <row r="952">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c r="AA952" s="116"/>
      <c r="AB952" s="116"/>
      <c r="AC952" s="116"/>
      <c r="AD952" s="116"/>
      <c r="AE952" s="116"/>
    </row>
    <row r="953">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c r="AA953" s="116"/>
      <c r="AB953" s="116"/>
      <c r="AC953" s="116"/>
      <c r="AD953" s="116"/>
      <c r="AE953" s="116"/>
    </row>
    <row r="954">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c r="AA954" s="116"/>
      <c r="AB954" s="116"/>
      <c r="AC954" s="116"/>
      <c r="AD954" s="116"/>
      <c r="AE954" s="116"/>
    </row>
    <row r="955">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c r="AA955" s="116"/>
      <c r="AB955" s="116"/>
      <c r="AC955" s="116"/>
      <c r="AD955" s="116"/>
      <c r="AE955" s="116"/>
    </row>
    <row r="956">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c r="AA956" s="116"/>
      <c r="AB956" s="116"/>
      <c r="AC956" s="116"/>
      <c r="AD956" s="116"/>
      <c r="AE956" s="116"/>
    </row>
    <row r="957">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c r="AA957" s="116"/>
      <c r="AB957" s="116"/>
      <c r="AC957" s="116"/>
      <c r="AD957" s="116"/>
      <c r="AE957" s="116"/>
    </row>
    <row r="958">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c r="AA958" s="116"/>
      <c r="AB958" s="116"/>
      <c r="AC958" s="116"/>
      <c r="AD958" s="116"/>
      <c r="AE958" s="116"/>
    </row>
    <row r="959">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c r="AA959" s="116"/>
      <c r="AB959" s="116"/>
      <c r="AC959" s="116"/>
      <c r="AD959" s="116"/>
      <c r="AE959" s="116"/>
    </row>
    <row r="960">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c r="AA960" s="116"/>
      <c r="AB960" s="116"/>
      <c r="AC960" s="116"/>
      <c r="AD960" s="116"/>
      <c r="AE960" s="116"/>
    </row>
    <row r="961">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c r="AA961" s="116"/>
      <c r="AB961" s="116"/>
      <c r="AC961" s="116"/>
      <c r="AD961" s="116"/>
      <c r="AE961" s="116"/>
    </row>
    <row r="962">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c r="AA962" s="116"/>
      <c r="AB962" s="116"/>
      <c r="AC962" s="116"/>
      <c r="AD962" s="116"/>
      <c r="AE962" s="116"/>
    </row>
    <row r="963">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c r="AA963" s="116"/>
      <c r="AB963" s="116"/>
      <c r="AC963" s="116"/>
      <c r="AD963" s="116"/>
      <c r="AE963" s="116"/>
    </row>
    <row r="964">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c r="AA964" s="116"/>
      <c r="AB964" s="116"/>
      <c r="AC964" s="116"/>
      <c r="AD964" s="116"/>
      <c r="AE964" s="116"/>
    </row>
    <row r="965">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c r="AA965" s="116"/>
      <c r="AB965" s="116"/>
      <c r="AC965" s="116"/>
      <c r="AD965" s="116"/>
      <c r="AE965" s="116"/>
    </row>
    <row r="966">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c r="AA966" s="116"/>
      <c r="AB966" s="116"/>
      <c r="AC966" s="116"/>
      <c r="AD966" s="116"/>
      <c r="AE966" s="116"/>
    </row>
    <row r="967">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c r="AA967" s="116"/>
      <c r="AB967" s="116"/>
      <c r="AC967" s="116"/>
      <c r="AD967" s="116"/>
      <c r="AE967" s="116"/>
    </row>
    <row r="968">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c r="AA968" s="116"/>
      <c r="AB968" s="116"/>
      <c r="AC968" s="116"/>
      <c r="AD968" s="116"/>
      <c r="AE968" s="116"/>
    </row>
    <row r="969">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c r="AA969" s="116"/>
      <c r="AB969" s="116"/>
      <c r="AC969" s="116"/>
      <c r="AD969" s="116"/>
      <c r="AE969" s="116"/>
    </row>
    <row r="970">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c r="AA970" s="116"/>
      <c r="AB970" s="116"/>
      <c r="AC970" s="116"/>
      <c r="AD970" s="116"/>
      <c r="AE970" s="116"/>
    </row>
    <row r="971">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c r="AA971" s="116"/>
      <c r="AB971" s="116"/>
      <c r="AC971" s="116"/>
      <c r="AD971" s="116"/>
      <c r="AE971" s="116"/>
    </row>
    <row r="972">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c r="AA972" s="116"/>
      <c r="AB972" s="116"/>
      <c r="AC972" s="116"/>
      <c r="AD972" s="116"/>
      <c r="AE972" s="116"/>
    </row>
    <row r="973">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c r="AA973" s="116"/>
      <c r="AB973" s="116"/>
      <c r="AC973" s="116"/>
      <c r="AD973" s="116"/>
      <c r="AE973" s="116"/>
    </row>
    <row r="974">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c r="AA974" s="116"/>
      <c r="AB974" s="116"/>
      <c r="AC974" s="116"/>
      <c r="AD974" s="116"/>
      <c r="AE974" s="116"/>
    </row>
    <row r="975">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c r="AA975" s="116"/>
      <c r="AB975" s="116"/>
      <c r="AC975" s="116"/>
      <c r="AD975" s="116"/>
      <c r="AE975" s="116"/>
    </row>
    <row r="976">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c r="AA976" s="116"/>
      <c r="AB976" s="116"/>
      <c r="AC976" s="116"/>
      <c r="AD976" s="116"/>
      <c r="AE976" s="116"/>
    </row>
    <row r="977">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c r="AA977" s="116"/>
      <c r="AB977" s="116"/>
      <c r="AC977" s="116"/>
      <c r="AD977" s="116"/>
      <c r="AE977" s="116"/>
    </row>
    <row r="978">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c r="AA978" s="116"/>
      <c r="AB978" s="116"/>
      <c r="AC978" s="116"/>
      <c r="AD978" s="116"/>
      <c r="AE978" s="116"/>
    </row>
    <row r="979">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c r="AA979" s="116"/>
      <c r="AB979" s="116"/>
      <c r="AC979" s="116"/>
      <c r="AD979" s="116"/>
      <c r="AE979" s="116"/>
    </row>
    <row r="980">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c r="AA980" s="116"/>
      <c r="AB980" s="116"/>
      <c r="AC980" s="116"/>
      <c r="AD980" s="116"/>
      <c r="AE980" s="116"/>
    </row>
    <row r="981">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c r="AA981" s="116"/>
      <c r="AB981" s="116"/>
      <c r="AC981" s="116"/>
      <c r="AD981" s="116"/>
      <c r="AE981" s="116"/>
    </row>
    <row r="982">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c r="AA982" s="116"/>
      <c r="AB982" s="116"/>
      <c r="AC982" s="116"/>
      <c r="AD982" s="116"/>
      <c r="AE982" s="116"/>
    </row>
    <row r="983">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c r="AA983" s="116"/>
      <c r="AB983" s="116"/>
      <c r="AC983" s="116"/>
      <c r="AD983" s="116"/>
      <c r="AE983" s="116"/>
    </row>
    <row r="984">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c r="AA984" s="116"/>
      <c r="AB984" s="116"/>
      <c r="AC984" s="116"/>
      <c r="AD984" s="116"/>
      <c r="AE984" s="116"/>
    </row>
    <row r="985">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c r="AA985" s="116"/>
      <c r="AB985" s="116"/>
      <c r="AC985" s="116"/>
      <c r="AD985" s="116"/>
      <c r="AE985" s="116"/>
    </row>
    <row r="986">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c r="AA986" s="116"/>
      <c r="AB986" s="116"/>
      <c r="AC986" s="116"/>
      <c r="AD986" s="116"/>
      <c r="AE986" s="116"/>
    </row>
    <row r="987">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c r="AA987" s="116"/>
      <c r="AB987" s="116"/>
      <c r="AC987" s="116"/>
      <c r="AD987" s="116"/>
      <c r="AE987" s="116"/>
    </row>
    <row r="988">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c r="AA988" s="116"/>
      <c r="AB988" s="116"/>
      <c r="AC988" s="116"/>
      <c r="AD988" s="116"/>
      <c r="AE988" s="116"/>
    </row>
    <row r="989">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c r="AA989" s="116"/>
      <c r="AB989" s="116"/>
      <c r="AC989" s="116"/>
      <c r="AD989" s="116"/>
      <c r="AE989" s="116"/>
    </row>
    <row r="990">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c r="AA990" s="116"/>
      <c r="AB990" s="116"/>
      <c r="AC990" s="116"/>
      <c r="AD990" s="116"/>
      <c r="AE990" s="116"/>
    </row>
    <row r="991">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c r="AA991" s="116"/>
      <c r="AB991" s="116"/>
      <c r="AC991" s="116"/>
      <c r="AD991" s="116"/>
      <c r="AE991" s="116"/>
    </row>
    <row r="992">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c r="AA992" s="116"/>
      <c r="AB992" s="116"/>
      <c r="AC992" s="116"/>
      <c r="AD992" s="116"/>
      <c r="AE992" s="116"/>
    </row>
    <row r="993">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c r="AA993" s="116"/>
      <c r="AB993" s="116"/>
      <c r="AC993" s="116"/>
      <c r="AD993" s="116"/>
      <c r="AE993" s="116"/>
    </row>
    <row r="994">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c r="AA994" s="116"/>
      <c r="AB994" s="116"/>
      <c r="AC994" s="116"/>
      <c r="AD994" s="116"/>
      <c r="AE994" s="116"/>
    </row>
    <row r="995">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c r="AA995" s="116"/>
      <c r="AB995" s="116"/>
      <c r="AC995" s="116"/>
      <c r="AD995" s="116"/>
      <c r="AE995" s="116"/>
    </row>
    <row r="996">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c r="AA996" s="116"/>
      <c r="AB996" s="116"/>
      <c r="AC996" s="116"/>
      <c r="AD996" s="116"/>
      <c r="AE996" s="116"/>
    </row>
    <row r="997">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c r="AA997" s="116"/>
      <c r="AB997" s="116"/>
      <c r="AC997" s="116"/>
      <c r="AD997" s="116"/>
      <c r="AE997" s="116"/>
    </row>
    <row r="998">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c r="AA998" s="116"/>
      <c r="AB998" s="116"/>
      <c r="AC998" s="116"/>
      <c r="AD998" s="116"/>
      <c r="AE998" s="116"/>
    </row>
    <row r="999">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c r="AA999" s="116"/>
      <c r="AB999" s="116"/>
      <c r="AC999" s="116"/>
      <c r="AD999" s="116"/>
      <c r="AE999" s="116"/>
    </row>
    <row r="1000">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c r="AA1000" s="116"/>
      <c r="AB1000" s="116"/>
      <c r="AC1000" s="116"/>
      <c r="AD1000" s="116"/>
      <c r="AE1000" s="116"/>
    </row>
  </sheetData>
  <mergeCells count="3">
    <mergeCell ref="B51:D51"/>
    <mergeCell ref="F51:H51"/>
    <mergeCell ref="J51:L51"/>
  </mergeCells>
  <dataValidations>
    <dataValidation type="list" allowBlank="1" showErrorMessage="1" sqref="S1">
      <formula1>"2025,2026"</formula1>
    </dataValidation>
    <dataValidation type="list" allowBlank="1" showInputMessage="1" showErrorMessage="1" prompt="choose the order status in the drop down. Pending should be the default status until it is delivered or cancelled." sqref="Q1:R1">
      <formula1>"Pending,Delivered,Cancelled"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63"/>
    <col customWidth="1" min="3" max="4" width="17.5"/>
    <col customWidth="1" min="11" max="11" width="79.0"/>
  </cols>
  <sheetData>
    <row r="1">
      <c r="A1" s="72" t="s">
        <v>122</v>
      </c>
      <c r="B1" s="72"/>
      <c r="C1" s="35" t="s">
        <v>4</v>
      </c>
      <c r="D1" s="72" t="s">
        <v>1892</v>
      </c>
      <c r="E1" s="35" t="s">
        <v>1893</v>
      </c>
      <c r="F1" s="35" t="s">
        <v>1894</v>
      </c>
      <c r="G1" s="35" t="s">
        <v>1895</v>
      </c>
      <c r="H1" s="35" t="s">
        <v>1896</v>
      </c>
      <c r="I1" s="35" t="s">
        <v>1897</v>
      </c>
      <c r="J1" s="35" t="s">
        <v>1898</v>
      </c>
      <c r="K1" s="4"/>
      <c r="L1" s="4"/>
      <c r="M1" s="4"/>
      <c r="N1" s="4"/>
      <c r="O1" s="4"/>
      <c r="P1" s="4"/>
      <c r="Q1" s="4"/>
      <c r="R1" s="4"/>
      <c r="S1" s="4"/>
      <c r="T1" s="4"/>
      <c r="U1" s="4"/>
      <c r="V1" s="4"/>
      <c r="W1" s="4"/>
      <c r="X1" s="4"/>
      <c r="Y1" s="4"/>
      <c r="Z1" s="4"/>
      <c r="AA1" s="4"/>
      <c r="AB1" s="4"/>
    </row>
    <row r="2">
      <c r="A2" s="7" t="s">
        <v>11</v>
      </c>
      <c r="B2" s="7"/>
      <c r="C2" s="7" t="s">
        <v>14</v>
      </c>
      <c r="D2" s="145" t="str">
        <f t="array" ref="D2:D1000">IF((A2:A1000= "") + (C2:C1000= ""), "", IF(C2:C1000&lt;&gt; "Nylon", "Main1", "Main2"))</f>
        <v>Main1</v>
      </c>
      <c r="E2" s="26">
        <v>45789.0</v>
      </c>
      <c r="F2" s="7">
        <v>2.0</v>
      </c>
      <c r="G2" s="37">
        <f>if(F2="","",
SUMIFs(if(D2="Main1",Nuella!J:J,Nuella!N:N),Nuella!S:S,"Delivered",Nuella!X:X,A2,if(D2="Main1",Nuella!G:G,Nuella!K:K),C2)+
SUMIFs(if(D2="Main1",'CRS1'!J:J,'CRS1'!N:N),'CRS1'!S:S,"Delivered",'CRS1'!X:X,A2,if(D2="Main1",'CRS1'!G:G,'CRS1'!K:K),C2)
-sumifs(G$1:G1,A$1:A1,A2,C$1:C1,C2))</f>
        <v>140</v>
      </c>
      <c r="H2" s="37">
        <f t="shared" ref="H2:H1000" si="1">if(F2="","",SUMIFs($F$2:F2,$A$2:A2,A2,$C$2:C2,C2))
</f>
        <v>2</v>
      </c>
      <c r="I2" s="37">
        <f t="shared" ref="I2:I1000" si="2">if(F2="","",SUMIFs($G$2:G2,$A$2:A2,A2,$C$2:C2,C2))
</f>
        <v>140</v>
      </c>
      <c r="J2" s="37">
        <f t="array" ref="J2:J1000">IF(A$2:A1000="", "",H2:H1000 - I2:I1000)</f>
        <v>-138</v>
      </c>
      <c r="K2" s="4"/>
      <c r="L2" s="4"/>
      <c r="M2" s="4"/>
      <c r="N2" s="4"/>
      <c r="O2" s="4"/>
      <c r="P2" s="4"/>
      <c r="Q2" s="4"/>
      <c r="R2" s="4"/>
      <c r="S2" s="4"/>
      <c r="T2" s="4"/>
      <c r="U2" s="4"/>
      <c r="V2" s="4"/>
      <c r="W2" s="4"/>
      <c r="X2" s="4"/>
      <c r="Y2" s="4"/>
      <c r="Z2" s="4"/>
      <c r="AA2" s="4"/>
      <c r="AB2" s="4"/>
    </row>
    <row r="3">
      <c r="A3" s="7" t="s">
        <v>37</v>
      </c>
      <c r="B3" s="7"/>
      <c r="C3" s="7" t="s">
        <v>14</v>
      </c>
      <c r="D3" s="145" t="s">
        <v>1899</v>
      </c>
      <c r="E3" s="26">
        <v>45789.0</v>
      </c>
      <c r="F3" s="7">
        <v>1.0</v>
      </c>
      <c r="G3" s="37">
        <f>if(F3="","",
SUMIFs(if(D3="Main1",Nuella!J:J,Nuella!N:N),Nuella!S:S,"Delivered",Nuella!X:X,A3,if(D3="Main1",Nuella!G:G,Nuella!K:K),C3)+
SUMIFs(if(D3="Main1",'CRS1'!J:J,'CRS1'!N:N),'CRS1'!S:S,"Delivered",'CRS1'!X:X,A3,if(D3="Main1",'CRS1'!G:G,'CRS1'!K:K),C3)
-sumifs(G$1:G2,A$1:A2,A3,C$1:C2,C3))</f>
        <v>4</v>
      </c>
      <c r="H3" s="37">
        <f t="shared" si="1"/>
        <v>1</v>
      </c>
      <c r="I3" s="37">
        <f t="shared" si="2"/>
        <v>4</v>
      </c>
      <c r="J3" s="37">
        <v>-3.0</v>
      </c>
      <c r="K3" s="4"/>
      <c r="L3" s="4"/>
      <c r="M3" s="4"/>
      <c r="N3" s="4"/>
      <c r="O3" s="4"/>
      <c r="P3" s="4"/>
      <c r="Q3" s="4"/>
      <c r="R3" s="4"/>
      <c r="S3" s="4"/>
      <c r="T3" s="4"/>
      <c r="U3" s="4"/>
      <c r="V3" s="4"/>
      <c r="W3" s="4"/>
      <c r="X3" s="4"/>
      <c r="Y3" s="4"/>
      <c r="Z3" s="4"/>
      <c r="AA3" s="4"/>
      <c r="AB3" s="4"/>
    </row>
    <row r="4">
      <c r="A4" s="7" t="s">
        <v>28</v>
      </c>
      <c r="B4" s="7"/>
      <c r="C4" s="7" t="s">
        <v>14</v>
      </c>
      <c r="D4" s="145" t="s">
        <v>1899</v>
      </c>
      <c r="E4" s="26">
        <v>45790.0</v>
      </c>
      <c r="F4" s="7">
        <v>1.0</v>
      </c>
      <c r="G4" s="37">
        <f>if(F4="","",
SUMIFs(if(D4="Main1",Nuella!J:J,Nuella!N:N),Nuella!S:S,"Delivered",Nuella!X:X,A4,if(D4="Main1",Nuella!G:G,Nuella!K:K),C4)+
SUMIFs(if(D4="Main1",'CRS1'!J:J,'CRS1'!N:N),'CRS1'!S:S,"Delivered",'CRS1'!X:X,A4,if(D4="Main1",'CRS1'!G:G,'CRS1'!K:K),C4)
-sumifs(G$1:G3,A$1:A3,A4,C$1:C3,C4))</f>
        <v>4</v>
      </c>
      <c r="H4" s="37">
        <f t="shared" si="1"/>
        <v>1</v>
      </c>
      <c r="I4" s="37">
        <f t="shared" si="2"/>
        <v>4</v>
      </c>
      <c r="J4" s="37">
        <v>-3.0</v>
      </c>
      <c r="K4" s="4"/>
      <c r="L4" s="4"/>
      <c r="M4" s="4"/>
      <c r="N4" s="4"/>
      <c r="O4" s="4"/>
      <c r="P4" s="4"/>
      <c r="Q4" s="4"/>
      <c r="R4" s="4"/>
      <c r="S4" s="4"/>
      <c r="T4" s="4"/>
      <c r="U4" s="4"/>
      <c r="V4" s="4"/>
      <c r="W4" s="4"/>
      <c r="X4" s="4"/>
      <c r="Y4" s="4"/>
      <c r="Z4" s="4"/>
      <c r="AA4" s="4"/>
      <c r="AB4" s="4"/>
    </row>
    <row r="5">
      <c r="A5" s="7" t="s">
        <v>17</v>
      </c>
      <c r="B5" s="7"/>
      <c r="C5" s="7" t="s">
        <v>14</v>
      </c>
      <c r="D5" s="145" t="s">
        <v>1899</v>
      </c>
      <c r="E5" s="26">
        <v>45792.0</v>
      </c>
      <c r="F5" s="7">
        <v>1.0</v>
      </c>
      <c r="G5" s="37">
        <f>if(F5="","",
SUMIFs(if(D5="Main1",Nuella!J:J,Nuella!N:N),Nuella!S:S,"Delivered",Nuella!X:X,A5,if(D5="Main1",Nuella!G:G,Nuella!K:K),C5)+
SUMIFs(if(D5="Main1",'CRS1'!J:J,'CRS1'!N:N),'CRS1'!S:S,"Delivered",'CRS1'!X:X,A5,if(D5="Main1",'CRS1'!G:G,'CRS1'!K:K),C5)
-sumifs(G$1:G4,A$1:A4,A5,C$1:C4,C5))</f>
        <v>12</v>
      </c>
      <c r="H5" s="37">
        <f t="shared" si="1"/>
        <v>1</v>
      </c>
      <c r="I5" s="37">
        <f t="shared" si="2"/>
        <v>12</v>
      </c>
      <c r="J5" s="37">
        <v>-11.0</v>
      </c>
      <c r="K5" s="4"/>
      <c r="L5" s="4"/>
      <c r="M5" s="4"/>
      <c r="N5" s="4"/>
      <c r="O5" s="4"/>
      <c r="P5" s="4"/>
      <c r="Q5" s="4"/>
      <c r="R5" s="4"/>
      <c r="S5" s="4"/>
      <c r="T5" s="4"/>
      <c r="U5" s="4"/>
      <c r="V5" s="4"/>
      <c r="W5" s="4"/>
      <c r="X5" s="4"/>
      <c r="Y5" s="4"/>
      <c r="Z5" s="4"/>
      <c r="AA5" s="4"/>
      <c r="AB5" s="4"/>
    </row>
    <row r="6">
      <c r="A6" s="7" t="s">
        <v>37</v>
      </c>
      <c r="B6" s="7"/>
      <c r="C6" s="7" t="s">
        <v>14</v>
      </c>
      <c r="D6" s="145" t="s">
        <v>1899</v>
      </c>
      <c r="E6" s="26">
        <v>45792.0</v>
      </c>
      <c r="F6" s="7">
        <v>3.0</v>
      </c>
      <c r="G6" s="37">
        <f>if(F6="","",
SUMIFs(if(D6="Main1",Nuella!J:J,Nuella!N:N),Nuella!S:S,"Delivered",Nuella!X:X,A6,if(D6="Main1",Nuella!G:G,Nuella!K:K),C6)+
SUMIFs(if(D6="Main1",'CRS1'!J:J,'CRS1'!N:N),'CRS1'!S:S,"Delivered",'CRS1'!X:X,A6,if(D6="Main1",'CRS1'!G:G,'CRS1'!K:K),C6)
-sumifs(G$1:G5,A$1:A5,A6,C$1:C5,C6))</f>
        <v>0</v>
      </c>
      <c r="H6" s="37">
        <f t="shared" si="1"/>
        <v>4</v>
      </c>
      <c r="I6" s="37">
        <f t="shared" si="2"/>
        <v>4</v>
      </c>
      <c r="J6" s="37">
        <v>0.0</v>
      </c>
      <c r="K6" s="7"/>
      <c r="L6" s="4"/>
      <c r="M6" s="4"/>
      <c r="N6" s="4"/>
      <c r="O6" s="4"/>
      <c r="P6" s="4"/>
      <c r="Q6" s="4"/>
      <c r="R6" s="4"/>
      <c r="S6" s="4"/>
      <c r="T6" s="4"/>
      <c r="U6" s="4"/>
      <c r="V6" s="4"/>
      <c r="W6" s="4"/>
      <c r="X6" s="4"/>
      <c r="Y6" s="4"/>
      <c r="Z6" s="4"/>
      <c r="AA6" s="4"/>
      <c r="AB6" s="4"/>
    </row>
    <row r="7">
      <c r="A7" s="7" t="s">
        <v>51</v>
      </c>
      <c r="B7" s="7"/>
      <c r="C7" s="7" t="s">
        <v>14</v>
      </c>
      <c r="D7" s="145" t="s">
        <v>1899</v>
      </c>
      <c r="E7" s="26">
        <v>45793.0</v>
      </c>
      <c r="F7" s="7">
        <v>2.0</v>
      </c>
      <c r="G7" s="37">
        <f>if(F7="","",
SUMIFs(if(D7="Main1",Nuella!J:J,Nuella!N:N),Nuella!S:S,"Delivered",Nuella!X:X,A7,if(D7="Main1",Nuella!G:G,Nuella!K:K),C7)+
SUMIFs(if(D7="Main1",'CRS1'!J:J,'CRS1'!N:N),'CRS1'!S:S,"Delivered",'CRS1'!X:X,A7,if(D7="Main1",'CRS1'!G:G,'CRS1'!K:K),C7)
-sumifs(G$1:G6,A$1:A6,A7,C$1:C6,C7))</f>
        <v>16</v>
      </c>
      <c r="H7" s="37">
        <f t="shared" si="1"/>
        <v>2</v>
      </c>
      <c r="I7" s="37">
        <f t="shared" si="2"/>
        <v>16</v>
      </c>
      <c r="J7" s="37">
        <v>-14.0</v>
      </c>
      <c r="K7" s="7" t="s">
        <v>1900</v>
      </c>
      <c r="L7" s="4"/>
      <c r="M7" s="4"/>
      <c r="N7" s="4"/>
      <c r="O7" s="4"/>
      <c r="P7" s="4"/>
      <c r="Q7" s="4"/>
      <c r="R7" s="4"/>
      <c r="S7" s="4"/>
      <c r="T7" s="4"/>
      <c r="U7" s="4"/>
      <c r="V7" s="4"/>
      <c r="W7" s="4"/>
      <c r="X7" s="4"/>
      <c r="Y7" s="4"/>
      <c r="Z7" s="4"/>
      <c r="AA7" s="4"/>
      <c r="AB7" s="4"/>
    </row>
    <row r="8">
      <c r="A8" s="7" t="s">
        <v>39</v>
      </c>
      <c r="B8" s="7"/>
      <c r="C8" s="7" t="s">
        <v>14</v>
      </c>
      <c r="D8" s="145" t="s">
        <v>1899</v>
      </c>
      <c r="E8" s="26">
        <v>45793.0</v>
      </c>
      <c r="F8" s="7">
        <v>1.0</v>
      </c>
      <c r="G8" s="37">
        <f>if(F8="","",
SUMIFs(if(D8="Main1",Nuella!J:J,Nuella!N:N),Nuella!S:S,"Delivered",Nuella!X:X,A8,if(D8="Main1",Nuella!G:G,Nuella!K:K),C8)+
SUMIFs(if(D8="Main1",'CRS1'!J:J,'CRS1'!N:N),'CRS1'!S:S,"Delivered",'CRS1'!X:X,A8,if(D8="Main1",'CRS1'!G:G,'CRS1'!K:K),C8)
-sumifs(G$1:G7,A$1:A7,A8,C$1:C7,C8))</f>
        <v>8</v>
      </c>
      <c r="H8" s="37">
        <f t="shared" si="1"/>
        <v>1</v>
      </c>
      <c r="I8" s="37">
        <f t="shared" si="2"/>
        <v>8</v>
      </c>
      <c r="J8" s="37">
        <v>-7.0</v>
      </c>
      <c r="K8" s="7"/>
      <c r="L8" s="4"/>
      <c r="M8" s="4"/>
      <c r="N8" s="4"/>
      <c r="O8" s="4"/>
      <c r="P8" s="4"/>
      <c r="Q8" s="4"/>
      <c r="R8" s="4"/>
      <c r="S8" s="4"/>
      <c r="T8" s="4"/>
      <c r="U8" s="4"/>
      <c r="V8" s="4"/>
      <c r="W8" s="4"/>
      <c r="X8" s="4"/>
      <c r="Y8" s="4"/>
      <c r="Z8" s="4"/>
      <c r="AA8" s="4"/>
      <c r="AB8" s="4"/>
    </row>
    <row r="9">
      <c r="A9" s="7" t="s">
        <v>28</v>
      </c>
      <c r="B9" s="7"/>
      <c r="C9" s="7" t="s">
        <v>14</v>
      </c>
      <c r="D9" s="145" t="s">
        <v>1899</v>
      </c>
      <c r="E9" s="26">
        <v>45793.0</v>
      </c>
      <c r="F9" s="7">
        <v>2.0</v>
      </c>
      <c r="G9" s="37">
        <f>if(F9="","",
SUMIFs(if(D9="Main1",Nuella!J:J,Nuella!N:N),Nuella!S:S,"Delivered",Nuella!X:X,A9,if(D9="Main1",Nuella!G:G,Nuella!K:K),C9)+
SUMIFs(if(D9="Main1",'CRS1'!J:J,'CRS1'!N:N),'CRS1'!S:S,"Delivered",'CRS1'!X:X,A9,if(D9="Main1",'CRS1'!G:G,'CRS1'!K:K),C9)
-sumifs(G$1:G8,A$1:A8,A9,C$1:C8,C9))</f>
        <v>0</v>
      </c>
      <c r="H9" s="37">
        <f t="shared" si="1"/>
        <v>3</v>
      </c>
      <c r="I9" s="37">
        <f t="shared" si="2"/>
        <v>4</v>
      </c>
      <c r="J9" s="37">
        <v>-1.0</v>
      </c>
      <c r="K9" s="4"/>
      <c r="L9" s="4"/>
      <c r="M9" s="4"/>
      <c r="N9" s="4"/>
      <c r="O9" s="4"/>
      <c r="P9" s="4"/>
      <c r="Q9" s="4"/>
      <c r="R9" s="4"/>
      <c r="S9" s="4"/>
      <c r="T9" s="4"/>
      <c r="U9" s="4"/>
      <c r="V9" s="4"/>
      <c r="W9" s="4"/>
      <c r="X9" s="4"/>
      <c r="Y9" s="4"/>
      <c r="Z9" s="4"/>
      <c r="AA9" s="4"/>
      <c r="AB9" s="4"/>
    </row>
    <row r="10">
      <c r="A10" s="7" t="s">
        <v>49</v>
      </c>
      <c r="B10" s="7"/>
      <c r="C10" s="7" t="s">
        <v>14</v>
      </c>
      <c r="D10" s="145" t="s">
        <v>1899</v>
      </c>
      <c r="E10" s="26">
        <v>45793.0</v>
      </c>
      <c r="F10" s="7">
        <v>2.0</v>
      </c>
      <c r="G10" s="37">
        <f>if(F10="","",
SUMIFs(if(D10="Main1",Nuella!J:J,Nuella!N:N),Nuella!S:S,"Delivered",Nuella!X:X,A10,if(D10="Main1",Nuella!G:G,Nuella!K:K),C10)+
SUMIFs(if(D10="Main1",'CRS1'!J:J,'CRS1'!N:N),'CRS1'!S:S,"Delivered",'CRS1'!X:X,A10,if(D10="Main1",'CRS1'!G:G,'CRS1'!K:K),C10)
-sumifs(G$1:G9,A$1:A9,A10,C$1:C9,C10))</f>
        <v>3</v>
      </c>
      <c r="H10" s="37">
        <f t="shared" si="1"/>
        <v>2</v>
      </c>
      <c r="I10" s="37">
        <f t="shared" si="2"/>
        <v>3</v>
      </c>
      <c r="J10" s="37">
        <v>-1.0</v>
      </c>
      <c r="K10" s="4"/>
      <c r="L10" s="4"/>
      <c r="M10" s="4"/>
      <c r="N10" s="4"/>
      <c r="O10" s="4"/>
      <c r="P10" s="4"/>
      <c r="Q10" s="4"/>
      <c r="R10" s="4"/>
      <c r="S10" s="4"/>
      <c r="T10" s="4"/>
      <c r="U10" s="4"/>
      <c r="V10" s="4"/>
      <c r="W10" s="4"/>
      <c r="X10" s="4"/>
      <c r="Y10" s="4"/>
      <c r="Z10" s="4"/>
      <c r="AA10" s="4"/>
      <c r="AB10" s="4"/>
    </row>
    <row r="11">
      <c r="A11" s="7" t="s">
        <v>49</v>
      </c>
      <c r="B11" s="7"/>
      <c r="C11" s="7" t="s">
        <v>14</v>
      </c>
      <c r="D11" s="145" t="s">
        <v>1899</v>
      </c>
      <c r="E11" s="26">
        <v>45793.0</v>
      </c>
      <c r="F11" s="7">
        <v>1.0</v>
      </c>
      <c r="G11" s="37">
        <f>if(F11="","",
SUMIFs(if(D11="Main1",Nuella!J:J,Nuella!N:N),Nuella!S:S,"Delivered",Nuella!X:X,A11,if(D11="Main1",Nuella!G:G,Nuella!K:K),C11)+
SUMIFs(if(D11="Main1",'CRS1'!J:J,'CRS1'!N:N),'CRS1'!S:S,"Delivered",'CRS1'!X:X,A11,if(D11="Main1",'CRS1'!G:G,'CRS1'!K:K),C11)
-sumifs(G$1:G10,A$1:A10,A11,C$1:C10,C11))</f>
        <v>0</v>
      </c>
      <c r="H11" s="37">
        <f t="shared" si="1"/>
        <v>3</v>
      </c>
      <c r="I11" s="37">
        <f t="shared" si="2"/>
        <v>3</v>
      </c>
      <c r="J11" s="37">
        <v>0.0</v>
      </c>
      <c r="K11" s="4"/>
      <c r="L11" s="4"/>
      <c r="M11" s="4"/>
      <c r="N11" s="4"/>
      <c r="O11" s="4"/>
      <c r="P11" s="4"/>
      <c r="Q11" s="4"/>
      <c r="R11" s="4"/>
      <c r="S11" s="4"/>
      <c r="T11" s="4"/>
      <c r="U11" s="4"/>
      <c r="V11" s="4"/>
      <c r="W11" s="4"/>
      <c r="X11" s="4"/>
      <c r="Y11" s="4"/>
      <c r="Z11" s="4"/>
      <c r="AA11" s="4"/>
      <c r="AB11" s="4"/>
    </row>
    <row r="12">
      <c r="A12" s="7" t="s">
        <v>11</v>
      </c>
      <c r="B12" s="7"/>
      <c r="C12" s="7" t="s">
        <v>14</v>
      </c>
      <c r="D12" s="145" t="s">
        <v>1899</v>
      </c>
      <c r="E12" s="26">
        <v>45794.0</v>
      </c>
      <c r="F12" s="7">
        <v>1.0</v>
      </c>
      <c r="G12" s="37">
        <f>if(F12="","",
SUMIFs(if(D12="Main1",Nuella!J:J,Nuella!N:N),Nuella!S:S,"Delivered",Nuella!X:X,A12,if(D12="Main1",Nuella!G:G,Nuella!K:K),C12)+
SUMIFs(if(D12="Main1",'CRS1'!J:J,'CRS1'!N:N),'CRS1'!S:S,"Delivered",'CRS1'!X:X,A12,if(D12="Main1",'CRS1'!G:G,'CRS1'!K:K),C12)
-sumifs(G$1:G11,A$1:A11,A12,C$1:C11,C12))</f>
        <v>0</v>
      </c>
      <c r="H12" s="37">
        <f t="shared" si="1"/>
        <v>3</v>
      </c>
      <c r="I12" s="37">
        <f t="shared" si="2"/>
        <v>140</v>
      </c>
      <c r="J12" s="37">
        <v>-137.0</v>
      </c>
      <c r="K12" s="4"/>
      <c r="L12" s="4"/>
      <c r="M12" s="4"/>
      <c r="N12" s="4"/>
      <c r="O12" s="4"/>
      <c r="P12" s="4"/>
      <c r="Q12" s="4"/>
      <c r="R12" s="4"/>
      <c r="S12" s="4"/>
      <c r="T12" s="4"/>
      <c r="U12" s="4"/>
      <c r="V12" s="4"/>
      <c r="W12" s="4"/>
      <c r="X12" s="4"/>
      <c r="Y12" s="4"/>
      <c r="Z12" s="4"/>
      <c r="AA12" s="4"/>
      <c r="AB12" s="4"/>
    </row>
    <row r="13">
      <c r="A13" s="7" t="s">
        <v>35</v>
      </c>
      <c r="B13" s="7"/>
      <c r="C13" s="7" t="s">
        <v>14</v>
      </c>
      <c r="D13" s="145" t="s">
        <v>1899</v>
      </c>
      <c r="E13" s="26">
        <v>45796.0</v>
      </c>
      <c r="F13" s="7">
        <v>1.0</v>
      </c>
      <c r="G13" s="37">
        <f>if(F13="","",
SUMIFs(if(D13="Main1",Nuella!J:J,Nuella!N:N),Nuella!S:S,"Delivered",Nuella!X:X,A13,if(D13="Main1",Nuella!G:G,Nuella!K:K),C13)+
SUMIFs(if(D13="Main1",'CRS1'!J:J,'CRS1'!N:N),'CRS1'!S:S,"Delivered",'CRS1'!X:X,A13,if(D13="Main1",'CRS1'!G:G,'CRS1'!K:K),C13)
-sumifs(G$1:G12,A$1:A12,A13,C$1:C12,C13))</f>
        <v>24</v>
      </c>
      <c r="H13" s="37">
        <f t="shared" si="1"/>
        <v>1</v>
      </c>
      <c r="I13" s="37">
        <f t="shared" si="2"/>
        <v>24</v>
      </c>
      <c r="J13" s="37">
        <v>-23.0</v>
      </c>
      <c r="K13" s="4"/>
      <c r="L13" s="4"/>
      <c r="M13" s="4"/>
      <c r="N13" s="4"/>
      <c r="O13" s="4"/>
      <c r="P13" s="4"/>
      <c r="Q13" s="4"/>
      <c r="R13" s="4"/>
      <c r="S13" s="4"/>
      <c r="T13" s="4"/>
      <c r="U13" s="4"/>
      <c r="V13" s="4"/>
      <c r="W13" s="4"/>
      <c r="X13" s="4"/>
      <c r="Y13" s="4"/>
      <c r="Z13" s="4"/>
      <c r="AA13" s="4"/>
      <c r="AB13" s="4"/>
    </row>
    <row r="14">
      <c r="A14" s="7" t="s">
        <v>47</v>
      </c>
      <c r="B14" s="7"/>
      <c r="C14" s="7" t="s">
        <v>14</v>
      </c>
      <c r="D14" s="145" t="s">
        <v>1899</v>
      </c>
      <c r="E14" s="26">
        <v>45796.0</v>
      </c>
      <c r="F14" s="7">
        <v>2.0</v>
      </c>
      <c r="G14" s="37">
        <f>if(F14="","",
SUMIFs(if(D14="Main1",Nuella!J:J,Nuella!N:N),Nuella!S:S,"Delivered",Nuella!X:X,A14,if(D14="Main1",Nuella!G:G,Nuella!K:K),C14)+
SUMIFs(if(D14="Main1",'CRS1'!J:J,'CRS1'!N:N),'CRS1'!S:S,"Delivered",'CRS1'!X:X,A14,if(D14="Main1",'CRS1'!G:G,'CRS1'!K:K),C14)
-sumifs(G$1:G13,A$1:A13,A14,C$1:C13,C14))</f>
        <v>2</v>
      </c>
      <c r="H14" s="37">
        <f t="shared" si="1"/>
        <v>2</v>
      </c>
      <c r="I14" s="37">
        <f t="shared" si="2"/>
        <v>2</v>
      </c>
      <c r="J14" s="37">
        <v>0.0</v>
      </c>
      <c r="K14" s="4"/>
      <c r="L14" s="4"/>
      <c r="M14" s="4"/>
      <c r="N14" s="4"/>
      <c r="O14" s="4"/>
      <c r="P14" s="4"/>
      <c r="Q14" s="4"/>
      <c r="R14" s="4"/>
      <c r="S14" s="4"/>
      <c r="T14" s="4"/>
      <c r="U14" s="4"/>
      <c r="V14" s="4"/>
      <c r="W14" s="4"/>
      <c r="X14" s="4"/>
      <c r="Y14" s="4"/>
      <c r="Z14" s="4"/>
      <c r="AA14" s="4"/>
      <c r="AB14" s="4"/>
    </row>
    <row r="15">
      <c r="A15" s="7" t="s">
        <v>28</v>
      </c>
      <c r="B15" s="7"/>
      <c r="C15" s="7" t="s">
        <v>14</v>
      </c>
      <c r="D15" s="145" t="s">
        <v>1899</v>
      </c>
      <c r="E15" s="26">
        <v>45796.0</v>
      </c>
      <c r="F15" s="7">
        <v>1.0</v>
      </c>
      <c r="G15" s="37">
        <f>if(F15="","",
SUMIFs(if(D15="Main1",Nuella!J:J,Nuella!N:N),Nuella!S:S,"Delivered",Nuella!X:X,A15,if(D15="Main1",Nuella!G:G,Nuella!K:K),C15)+
SUMIFs(if(D15="Main1",'CRS1'!J:J,'CRS1'!N:N),'CRS1'!S:S,"Delivered",'CRS1'!X:X,A15,if(D15="Main1",'CRS1'!G:G,'CRS1'!K:K),C15)
-sumifs(G$1:G14,A$1:A14,A15,C$1:C14,C15))</f>
        <v>0</v>
      </c>
      <c r="H15" s="37">
        <f t="shared" si="1"/>
        <v>4</v>
      </c>
      <c r="I15" s="37">
        <f t="shared" si="2"/>
        <v>4</v>
      </c>
      <c r="J15" s="37">
        <v>0.0</v>
      </c>
      <c r="K15" s="4"/>
      <c r="L15" s="4"/>
      <c r="M15" s="4"/>
      <c r="N15" s="4"/>
      <c r="O15" s="4"/>
      <c r="P15" s="4"/>
      <c r="Q15" s="4"/>
      <c r="R15" s="4"/>
      <c r="S15" s="4"/>
      <c r="T15" s="4"/>
      <c r="U15" s="4"/>
      <c r="V15" s="4"/>
      <c r="W15" s="4"/>
      <c r="X15" s="4"/>
      <c r="Y15" s="4"/>
      <c r="Z15" s="4"/>
      <c r="AA15" s="4"/>
      <c r="AB15" s="4"/>
    </row>
    <row r="16">
      <c r="A16" s="7" t="s">
        <v>29</v>
      </c>
      <c r="B16" s="7"/>
      <c r="C16" s="7" t="s">
        <v>14</v>
      </c>
      <c r="D16" s="145" t="s">
        <v>1899</v>
      </c>
      <c r="E16" s="26">
        <v>45797.0</v>
      </c>
      <c r="F16" s="7">
        <v>1.0</v>
      </c>
      <c r="G16" s="37">
        <f>if(F16="","",
SUMIFs(if(D16="Main1",Nuella!J:J,Nuella!N:N),Nuella!S:S,"Delivered",Nuella!X:X,A16,if(D16="Main1",Nuella!G:G,Nuella!K:K),C16)+
SUMIFs(if(D16="Main1",'CRS1'!J:J,'CRS1'!N:N),'CRS1'!S:S,"Delivered",'CRS1'!X:X,A16,if(D16="Main1",'CRS1'!G:G,'CRS1'!K:K),C16)
-sumifs(G$1:G15,A$1:A15,A16,C$1:C15,C16))</f>
        <v>8</v>
      </c>
      <c r="H16" s="37">
        <f t="shared" si="1"/>
        <v>1</v>
      </c>
      <c r="I16" s="37">
        <f t="shared" si="2"/>
        <v>8</v>
      </c>
      <c r="J16" s="37">
        <v>-7.0</v>
      </c>
      <c r="K16" s="4"/>
      <c r="L16" s="4"/>
      <c r="M16" s="4"/>
      <c r="N16" s="4"/>
      <c r="O16" s="4"/>
      <c r="P16" s="4"/>
      <c r="Q16" s="4"/>
      <c r="R16" s="4"/>
      <c r="S16" s="4"/>
      <c r="T16" s="4"/>
      <c r="U16" s="4"/>
      <c r="V16" s="4"/>
      <c r="W16" s="4"/>
      <c r="X16" s="4"/>
      <c r="Y16" s="4"/>
      <c r="Z16" s="4"/>
      <c r="AA16" s="4"/>
      <c r="AB16" s="4"/>
    </row>
    <row r="17">
      <c r="A17" s="7" t="s">
        <v>11</v>
      </c>
      <c r="B17" s="7"/>
      <c r="C17" s="7" t="s">
        <v>14</v>
      </c>
      <c r="D17" s="145" t="s">
        <v>1899</v>
      </c>
      <c r="E17" s="26">
        <v>45797.0</v>
      </c>
      <c r="F17" s="7">
        <v>1.0</v>
      </c>
      <c r="G17" s="37">
        <f>if(F17="","",
SUMIFs(if(D17="Main1",Nuella!J:J,Nuella!N:N),Nuella!S:S,"Delivered",Nuella!X:X,A17,if(D17="Main1",Nuella!G:G,Nuella!K:K),C17)+
SUMIFs(if(D17="Main1",'CRS1'!J:J,'CRS1'!N:N),'CRS1'!S:S,"Delivered",'CRS1'!X:X,A17,if(D17="Main1",'CRS1'!G:G,'CRS1'!K:K),C17)
-sumifs(G$1:G16,A$1:A16,A17,C$1:C16,C17))</f>
        <v>0</v>
      </c>
      <c r="H17" s="37">
        <f t="shared" si="1"/>
        <v>4</v>
      </c>
      <c r="I17" s="37">
        <f t="shared" si="2"/>
        <v>140</v>
      </c>
      <c r="J17" s="37">
        <v>-136.0</v>
      </c>
      <c r="K17" s="4"/>
      <c r="L17" s="4"/>
      <c r="M17" s="4"/>
      <c r="N17" s="4"/>
      <c r="O17" s="4"/>
      <c r="P17" s="4"/>
      <c r="Q17" s="4"/>
      <c r="R17" s="4"/>
      <c r="S17" s="4"/>
      <c r="T17" s="4"/>
      <c r="U17" s="4"/>
      <c r="V17" s="4"/>
      <c r="W17" s="4"/>
      <c r="X17" s="4"/>
      <c r="Y17" s="4"/>
      <c r="Z17" s="4"/>
      <c r="AA17" s="4"/>
      <c r="AB17" s="4"/>
    </row>
    <row r="18">
      <c r="A18" s="7" t="s">
        <v>17</v>
      </c>
      <c r="B18" s="7"/>
      <c r="C18" s="7" t="s">
        <v>14</v>
      </c>
      <c r="D18" s="145" t="s">
        <v>1899</v>
      </c>
      <c r="E18" s="26">
        <v>45797.0</v>
      </c>
      <c r="F18" s="7">
        <v>1.0</v>
      </c>
      <c r="G18" s="37">
        <f>if(F18="","",
SUMIFs(if(D18="Main1",Nuella!J:J,Nuella!N:N),Nuella!S:S,"Delivered",Nuella!X:X,A18,if(D18="Main1",Nuella!G:G,Nuella!K:K),C18)+
SUMIFs(if(D18="Main1",'CRS1'!J:J,'CRS1'!N:N),'CRS1'!S:S,"Delivered",'CRS1'!X:X,A18,if(D18="Main1",'CRS1'!G:G,'CRS1'!K:K),C18)
-sumifs(G$1:G17,A$1:A17,A18,C$1:C17,C18))</f>
        <v>0</v>
      </c>
      <c r="H18" s="37">
        <f t="shared" si="1"/>
        <v>2</v>
      </c>
      <c r="I18" s="37">
        <f t="shared" si="2"/>
        <v>12</v>
      </c>
      <c r="J18" s="37">
        <v>-10.0</v>
      </c>
      <c r="K18" s="4"/>
      <c r="L18" s="4"/>
      <c r="M18" s="4"/>
      <c r="N18" s="4"/>
      <c r="O18" s="4"/>
      <c r="P18" s="4"/>
      <c r="Q18" s="4"/>
      <c r="R18" s="4"/>
      <c r="S18" s="4"/>
      <c r="T18" s="4"/>
      <c r="U18" s="4"/>
      <c r="V18" s="4"/>
      <c r="W18" s="4"/>
      <c r="X18" s="4"/>
      <c r="Y18" s="4"/>
      <c r="Z18" s="4"/>
      <c r="AA18" s="4"/>
      <c r="AB18" s="4"/>
    </row>
    <row r="19">
      <c r="A19" s="7" t="s">
        <v>21</v>
      </c>
      <c r="B19" s="7"/>
      <c r="C19" s="7" t="s">
        <v>14</v>
      </c>
      <c r="D19" s="145" t="s">
        <v>1899</v>
      </c>
      <c r="E19" s="26">
        <v>45798.0</v>
      </c>
      <c r="F19" s="7">
        <v>1.0</v>
      </c>
      <c r="G19" s="37">
        <f>if(F19="","",
SUMIFs(if(D19="Main1",Nuella!J:J,Nuella!N:N),Nuella!S:S,"Delivered",Nuella!X:X,A19,if(D19="Main1",Nuella!G:G,Nuella!K:K),C19)+
SUMIFs(if(D19="Main1",'CRS1'!J:J,'CRS1'!N:N),'CRS1'!S:S,"Delivered",'CRS1'!X:X,A19,if(D19="Main1",'CRS1'!G:G,'CRS1'!K:K),C19)
-sumifs(G$1:G18,A$1:A18,A19,C$1:C18,C19))</f>
        <v>3</v>
      </c>
      <c r="H19" s="37">
        <f t="shared" si="1"/>
        <v>1</v>
      </c>
      <c r="I19" s="37">
        <f t="shared" si="2"/>
        <v>3</v>
      </c>
      <c r="J19" s="37">
        <v>-2.0</v>
      </c>
      <c r="K19" s="4"/>
      <c r="L19" s="4"/>
      <c r="M19" s="4"/>
      <c r="N19" s="4"/>
      <c r="O19" s="4"/>
      <c r="P19" s="4"/>
      <c r="Q19" s="4"/>
      <c r="R19" s="4"/>
      <c r="S19" s="4"/>
      <c r="T19" s="4"/>
      <c r="U19" s="4"/>
      <c r="V19" s="4"/>
      <c r="W19" s="4"/>
      <c r="X19" s="4"/>
      <c r="Y19" s="4"/>
      <c r="Z19" s="4"/>
      <c r="AA19" s="4"/>
      <c r="AB19" s="4"/>
    </row>
    <row r="20">
      <c r="A20" s="7" t="s">
        <v>11</v>
      </c>
      <c r="B20" s="7"/>
      <c r="C20" s="7" t="s">
        <v>14</v>
      </c>
      <c r="D20" s="145" t="s">
        <v>1899</v>
      </c>
      <c r="E20" s="26">
        <v>45800.0</v>
      </c>
      <c r="F20" s="7">
        <v>3.0</v>
      </c>
      <c r="G20" s="37">
        <f>if(F20="","",
SUMIFs(if(D20="Main1",Nuella!J:J,Nuella!N:N),Nuella!S:S,"Delivered",Nuella!X:X,A20,if(D20="Main1",Nuella!G:G,Nuella!K:K),C20)+
SUMIFs(if(D20="Main1",'CRS1'!J:J,'CRS1'!N:N),'CRS1'!S:S,"Delivered",'CRS1'!X:X,A20,if(D20="Main1",'CRS1'!G:G,'CRS1'!K:K),C20)
-sumifs(G$1:G19,A$1:A19,A20,C$1:C19,C20))</f>
        <v>0</v>
      </c>
      <c r="H20" s="37">
        <f t="shared" si="1"/>
        <v>7</v>
      </c>
      <c r="I20" s="37">
        <f t="shared" si="2"/>
        <v>140</v>
      </c>
      <c r="J20" s="37">
        <v>-133.0</v>
      </c>
      <c r="K20" s="4"/>
      <c r="L20" s="4"/>
      <c r="M20" s="4"/>
      <c r="N20" s="4"/>
      <c r="O20" s="4"/>
      <c r="P20" s="4"/>
      <c r="Q20" s="4"/>
      <c r="R20" s="4"/>
      <c r="S20" s="4"/>
      <c r="T20" s="4"/>
      <c r="U20" s="4"/>
      <c r="V20" s="4"/>
      <c r="W20" s="4"/>
      <c r="X20" s="4"/>
      <c r="Y20" s="4"/>
      <c r="Z20" s="4"/>
      <c r="AA20" s="4"/>
      <c r="AB20" s="4"/>
    </row>
    <row r="21">
      <c r="A21" s="7" t="s">
        <v>35</v>
      </c>
      <c r="B21" s="7"/>
      <c r="C21" s="7" t="s">
        <v>14</v>
      </c>
      <c r="D21" s="145" t="s">
        <v>1899</v>
      </c>
      <c r="E21" s="26">
        <v>45801.0</v>
      </c>
      <c r="F21" s="7">
        <v>1.0</v>
      </c>
      <c r="G21" s="37">
        <f>if(F21="","",
SUMIFs(if(D21="Main1",Nuella!J:J,Nuella!N:N),Nuella!S:S,"Delivered",Nuella!X:X,A21,if(D21="Main1",Nuella!G:G,Nuella!K:K),C21)+
SUMIFs(if(D21="Main1",'CRS1'!J:J,'CRS1'!N:N),'CRS1'!S:S,"Delivered",'CRS1'!X:X,A21,if(D21="Main1",'CRS1'!G:G,'CRS1'!K:K),C21)
-sumifs(G$1:G20,A$1:A20,A21,C$1:C20,C21))</f>
        <v>0</v>
      </c>
      <c r="H21" s="37">
        <f t="shared" si="1"/>
        <v>2</v>
      </c>
      <c r="I21" s="37">
        <f t="shared" si="2"/>
        <v>24</v>
      </c>
      <c r="J21" s="37">
        <v>-22.0</v>
      </c>
      <c r="K21" s="7" t="s">
        <v>1901</v>
      </c>
      <c r="L21" s="4"/>
      <c r="M21" s="4"/>
      <c r="N21" s="4"/>
      <c r="O21" s="4"/>
      <c r="P21" s="4"/>
      <c r="Q21" s="4"/>
      <c r="R21" s="4"/>
      <c r="S21" s="4"/>
      <c r="T21" s="4"/>
      <c r="U21" s="4"/>
      <c r="V21" s="4"/>
      <c r="W21" s="4"/>
      <c r="X21" s="4"/>
      <c r="Y21" s="4"/>
      <c r="Z21" s="4"/>
      <c r="AA21" s="4"/>
      <c r="AB21" s="4"/>
    </row>
    <row r="22">
      <c r="A22" s="7" t="s">
        <v>26</v>
      </c>
      <c r="B22" s="7"/>
      <c r="C22" s="7" t="s">
        <v>14</v>
      </c>
      <c r="D22" s="145" t="s">
        <v>1899</v>
      </c>
      <c r="E22" s="26">
        <v>45803.0</v>
      </c>
      <c r="F22" s="7">
        <v>5.0</v>
      </c>
      <c r="G22" s="37">
        <f>if(F22="","",
SUMIFs(if(D22="Main1",Nuella!J:J,Nuella!N:N),Nuella!S:S,"Delivered",Nuella!X:X,A22,if(D22="Main1",Nuella!G:G,Nuella!K:K),C22)+
SUMIFs(if(D22="Main1",'CRS1'!J:J,'CRS1'!N:N),'CRS1'!S:S,"Delivered",'CRS1'!X:X,A22,if(D22="Main1",'CRS1'!G:G,'CRS1'!K:K),C22)
-sumifs(G$1:G21,A$1:A21,A22,C$1:C21,C22))</f>
        <v>2</v>
      </c>
      <c r="H22" s="37">
        <f t="shared" si="1"/>
        <v>5</v>
      </c>
      <c r="I22" s="37">
        <f t="shared" si="2"/>
        <v>2</v>
      </c>
      <c r="J22" s="37">
        <v>3.0</v>
      </c>
      <c r="K22" s="4"/>
      <c r="L22" s="4"/>
      <c r="M22" s="4"/>
      <c r="N22" s="4"/>
      <c r="O22" s="4"/>
      <c r="P22" s="4"/>
      <c r="Q22" s="4"/>
      <c r="R22" s="4"/>
      <c r="S22" s="4"/>
      <c r="T22" s="4"/>
      <c r="U22" s="4"/>
      <c r="V22" s="4"/>
      <c r="W22" s="4"/>
      <c r="X22" s="4"/>
      <c r="Y22" s="4"/>
      <c r="Z22" s="4"/>
      <c r="AA22" s="4"/>
      <c r="AB22" s="4"/>
    </row>
    <row r="23">
      <c r="A23" s="7" t="s">
        <v>55</v>
      </c>
      <c r="B23" s="7"/>
      <c r="C23" s="7" t="s">
        <v>14</v>
      </c>
      <c r="D23" s="145" t="s">
        <v>1899</v>
      </c>
      <c r="E23" s="26">
        <v>45803.0</v>
      </c>
      <c r="F23" s="7">
        <v>10.0</v>
      </c>
      <c r="G23" s="37">
        <f>if(F23="","",
SUMIFs(if(D23="Main1",Nuella!J:J,Nuella!N:N),Nuella!S:S,"Delivered",Nuella!X:X,A23,if(D23="Main1",Nuella!G:G,Nuella!K:K),C23)+
SUMIFs(if(D23="Main1",'CRS1'!J:J,'CRS1'!N:N),'CRS1'!S:S,"Delivered",'CRS1'!X:X,A23,if(D23="Main1",'CRS1'!G:G,'CRS1'!K:K),C23)
-sumifs(G$1:G22,A$1:A22,A23,C$1:C22,C23))</f>
        <v>54</v>
      </c>
      <c r="H23" s="37">
        <f t="shared" si="1"/>
        <v>10</v>
      </c>
      <c r="I23" s="37">
        <f t="shared" si="2"/>
        <v>54</v>
      </c>
      <c r="J23" s="37">
        <v>-44.0</v>
      </c>
      <c r="K23" s="4"/>
      <c r="L23" s="4"/>
      <c r="M23" s="4"/>
      <c r="N23" s="4"/>
      <c r="O23" s="4"/>
      <c r="P23" s="4"/>
      <c r="Q23" s="4"/>
      <c r="R23" s="4"/>
      <c r="S23" s="4"/>
      <c r="T23" s="4"/>
      <c r="U23" s="4"/>
      <c r="V23" s="4"/>
      <c r="W23" s="4"/>
      <c r="X23" s="4"/>
      <c r="Y23" s="4"/>
      <c r="Z23" s="4"/>
      <c r="AA23" s="4"/>
      <c r="AB23" s="4"/>
    </row>
    <row r="24">
      <c r="A24" s="7" t="s">
        <v>17</v>
      </c>
      <c r="B24" s="7"/>
      <c r="C24" s="7" t="s">
        <v>14</v>
      </c>
      <c r="D24" s="145" t="s">
        <v>1899</v>
      </c>
      <c r="E24" s="26">
        <v>45803.0</v>
      </c>
      <c r="F24" s="7">
        <v>5.0</v>
      </c>
      <c r="G24" s="37">
        <f>if(F24="","",
SUMIFs(if(D24="Main1",Nuella!J:J,Nuella!N:N),Nuella!S:S,"Delivered",Nuella!X:X,A24,if(D24="Main1",Nuella!G:G,Nuella!K:K),C24)+
SUMIFs(if(D24="Main1",'CRS1'!J:J,'CRS1'!N:N),'CRS1'!S:S,"Delivered",'CRS1'!X:X,A24,if(D24="Main1",'CRS1'!G:G,'CRS1'!K:K),C24)
-sumifs(G$1:G23,A$1:A23,A24,C$1:C23,C24))</f>
        <v>0</v>
      </c>
      <c r="H24" s="37">
        <f t="shared" si="1"/>
        <v>7</v>
      </c>
      <c r="I24" s="37">
        <f t="shared" si="2"/>
        <v>12</v>
      </c>
      <c r="J24" s="37">
        <v>-5.0</v>
      </c>
      <c r="K24" s="4"/>
      <c r="L24" s="4"/>
      <c r="M24" s="4"/>
      <c r="N24" s="4"/>
      <c r="O24" s="4"/>
      <c r="P24" s="4"/>
      <c r="Q24" s="4"/>
      <c r="R24" s="4"/>
      <c r="S24" s="4"/>
      <c r="T24" s="4"/>
      <c r="U24" s="4"/>
      <c r="V24" s="4"/>
      <c r="W24" s="4"/>
      <c r="X24" s="4"/>
      <c r="Y24" s="4"/>
      <c r="Z24" s="4"/>
      <c r="AA24" s="4"/>
      <c r="AB24" s="4"/>
    </row>
    <row r="25">
      <c r="A25" s="7" t="s">
        <v>57</v>
      </c>
      <c r="B25" s="7"/>
      <c r="C25" s="7" t="s">
        <v>14</v>
      </c>
      <c r="D25" s="145" t="s">
        <v>1899</v>
      </c>
      <c r="E25" s="26">
        <v>45803.0</v>
      </c>
      <c r="F25" s="7">
        <v>5.0</v>
      </c>
      <c r="G25" s="37">
        <f>if(F25="","",
SUMIFs(if(D25="Main1",Nuella!J:J,Nuella!N:N),Nuella!S:S,"Delivered",Nuella!X:X,A25,if(D25="Main1",Nuella!G:G,Nuella!K:K),C25)+
SUMIFs(if(D25="Main1",'CRS1'!J:J,'CRS1'!N:N),'CRS1'!S:S,"Delivered",'CRS1'!X:X,A25,if(D25="Main1",'CRS1'!G:G,'CRS1'!K:K),C25)
-sumifs(G$1:G24,A$1:A24,A25,C$1:C24,C25))</f>
        <v>48</v>
      </c>
      <c r="H25" s="37">
        <f t="shared" si="1"/>
        <v>5</v>
      </c>
      <c r="I25" s="37">
        <f t="shared" si="2"/>
        <v>48</v>
      </c>
      <c r="J25" s="37">
        <v>-43.0</v>
      </c>
      <c r="K25" s="4"/>
      <c r="L25" s="4"/>
      <c r="M25" s="4"/>
      <c r="N25" s="4"/>
      <c r="O25" s="4"/>
      <c r="P25" s="4"/>
      <c r="Q25" s="4"/>
      <c r="R25" s="4"/>
      <c r="S25" s="4"/>
      <c r="T25" s="4"/>
      <c r="U25" s="4"/>
      <c r="V25" s="4"/>
      <c r="W25" s="4"/>
      <c r="X25" s="4"/>
      <c r="Y25" s="4"/>
      <c r="Z25" s="4"/>
      <c r="AA25" s="4"/>
      <c r="AB25" s="4"/>
    </row>
    <row r="26">
      <c r="A26" s="7" t="s">
        <v>11</v>
      </c>
      <c r="B26" s="7"/>
      <c r="C26" s="7" t="s">
        <v>14</v>
      </c>
      <c r="D26" s="145" t="s">
        <v>1899</v>
      </c>
      <c r="E26" s="26">
        <v>45803.0</v>
      </c>
      <c r="F26" s="7">
        <v>10.0</v>
      </c>
      <c r="G26" s="37">
        <f>if(F26="","",
SUMIFs(if(D26="Main1",Nuella!J:J,Nuella!N:N),Nuella!S:S,"Delivered",Nuella!X:X,A26,if(D26="Main1",Nuella!G:G,Nuella!K:K),C26)+
SUMIFs(if(D26="Main1",'CRS1'!J:J,'CRS1'!N:N),'CRS1'!S:S,"Delivered",'CRS1'!X:X,A26,if(D26="Main1",'CRS1'!G:G,'CRS1'!K:K),C26)
-sumifs(G$1:G25,A$1:A25,A26,C$1:C25,C26))</f>
        <v>0</v>
      </c>
      <c r="H26" s="37">
        <f t="shared" si="1"/>
        <v>17</v>
      </c>
      <c r="I26" s="37">
        <f t="shared" si="2"/>
        <v>140</v>
      </c>
      <c r="J26" s="37">
        <v>-123.0</v>
      </c>
      <c r="K26" s="4"/>
      <c r="L26" s="4"/>
      <c r="M26" s="4"/>
      <c r="N26" s="4"/>
      <c r="O26" s="4"/>
      <c r="P26" s="4"/>
      <c r="Q26" s="4"/>
      <c r="R26" s="4"/>
      <c r="S26" s="4"/>
      <c r="T26" s="4"/>
      <c r="U26" s="4"/>
      <c r="V26" s="4"/>
      <c r="W26" s="4"/>
      <c r="X26" s="4"/>
      <c r="Y26" s="4"/>
      <c r="Z26" s="4"/>
      <c r="AA26" s="4"/>
      <c r="AB26" s="4"/>
    </row>
    <row r="27">
      <c r="A27" s="7" t="s">
        <v>45</v>
      </c>
      <c r="B27" s="7"/>
      <c r="C27" s="7" t="s">
        <v>14</v>
      </c>
      <c r="D27" s="145" t="s">
        <v>1899</v>
      </c>
      <c r="E27" s="26">
        <v>45803.0</v>
      </c>
      <c r="F27" s="7">
        <v>1.0</v>
      </c>
      <c r="G27" s="37">
        <f>if(F27="","",
SUMIFs(if(D27="Main1",Nuella!J:J,Nuella!N:N),Nuella!S:S,"Delivered",Nuella!X:X,A27,if(D27="Main1",Nuella!G:G,Nuella!K:K),C27)+
SUMIFs(if(D27="Main1",'CRS1'!J:J,'CRS1'!N:N),'CRS1'!S:S,"Delivered",'CRS1'!X:X,A27,if(D27="Main1",'CRS1'!G:G,'CRS1'!K:K),C27)
-sumifs(G$1:G26,A$1:A26,A27,C$1:C26,C27))</f>
        <v>23</v>
      </c>
      <c r="H27" s="37">
        <f t="shared" si="1"/>
        <v>1</v>
      </c>
      <c r="I27" s="37">
        <f t="shared" si="2"/>
        <v>23</v>
      </c>
      <c r="J27" s="37">
        <v>-22.0</v>
      </c>
      <c r="K27" s="4"/>
      <c r="L27" s="4"/>
      <c r="M27" s="4"/>
      <c r="N27" s="4"/>
      <c r="O27" s="4"/>
      <c r="P27" s="4"/>
      <c r="Q27" s="4"/>
      <c r="R27" s="4"/>
      <c r="S27" s="4"/>
      <c r="T27" s="4"/>
      <c r="U27" s="4"/>
      <c r="V27" s="4"/>
      <c r="W27" s="4"/>
      <c r="X27" s="4"/>
      <c r="Y27" s="4"/>
      <c r="Z27" s="4"/>
      <c r="AA27" s="4"/>
      <c r="AB27" s="4"/>
    </row>
    <row r="28">
      <c r="A28" s="7" t="s">
        <v>58</v>
      </c>
      <c r="B28" s="7"/>
      <c r="C28" s="7" t="s">
        <v>14</v>
      </c>
      <c r="D28" s="145" t="s">
        <v>1899</v>
      </c>
      <c r="E28" s="26">
        <v>45803.0</v>
      </c>
      <c r="F28" s="7">
        <v>3.0</v>
      </c>
      <c r="G28" s="37">
        <f>if(F28="","",
SUMIFs(if(D28="Main1",Nuella!J:J,Nuella!N:N),Nuella!S:S,"Delivered",Nuella!X:X,A28,if(D28="Main1",Nuella!G:G,Nuella!K:K),C28)+
SUMIFs(if(D28="Main1",'CRS1'!J:J,'CRS1'!N:N),'CRS1'!S:S,"Delivered",'CRS1'!X:X,A28,if(D28="Main1",'CRS1'!G:G,'CRS1'!K:K),C28)
-sumifs(G$1:G27,A$1:A27,A28,C$1:C27,C28))</f>
        <v>14</v>
      </c>
      <c r="H28" s="37">
        <f t="shared" si="1"/>
        <v>3</v>
      </c>
      <c r="I28" s="37">
        <f t="shared" si="2"/>
        <v>14</v>
      </c>
      <c r="J28" s="37">
        <v>-11.0</v>
      </c>
      <c r="K28" s="4"/>
      <c r="L28" s="4"/>
      <c r="M28" s="4"/>
      <c r="N28" s="4"/>
      <c r="O28" s="4"/>
      <c r="P28" s="4"/>
      <c r="Q28" s="4"/>
      <c r="R28" s="4"/>
      <c r="S28" s="4"/>
      <c r="T28" s="4"/>
      <c r="U28" s="4"/>
      <c r="V28" s="4"/>
      <c r="W28" s="4"/>
      <c r="X28" s="4"/>
      <c r="Y28" s="4"/>
      <c r="Z28" s="4"/>
      <c r="AA28" s="4"/>
      <c r="AB28" s="4"/>
    </row>
    <row r="29">
      <c r="A29" s="7" t="s">
        <v>43</v>
      </c>
      <c r="B29" s="7"/>
      <c r="C29" s="7" t="s">
        <v>14</v>
      </c>
      <c r="D29" s="145" t="s">
        <v>1899</v>
      </c>
      <c r="E29" s="26">
        <v>45807.0</v>
      </c>
      <c r="F29" s="7">
        <v>1.0</v>
      </c>
      <c r="G29" s="37">
        <f>if(F29="","",
SUMIFs(if(D29="Main1",Nuella!J:J,Nuella!N:N),Nuella!S:S,"Delivered",Nuella!X:X,A29,if(D29="Main1",Nuella!G:G,Nuella!K:K),C29)+
SUMIFs(if(D29="Main1",'CRS1'!J:J,'CRS1'!N:N),'CRS1'!S:S,"Delivered",'CRS1'!X:X,A29,if(D29="Main1",'CRS1'!G:G,'CRS1'!K:K),C29)
-sumifs(G$1:G28,A$1:A28,A29,C$1:C28,C29))</f>
        <v>5</v>
      </c>
      <c r="H29" s="37">
        <f t="shared" si="1"/>
        <v>1</v>
      </c>
      <c r="I29" s="37">
        <f t="shared" si="2"/>
        <v>5</v>
      </c>
      <c r="J29" s="37">
        <v>-4.0</v>
      </c>
      <c r="K29" s="4"/>
      <c r="L29" s="4"/>
      <c r="M29" s="4"/>
      <c r="N29" s="4"/>
      <c r="O29" s="4"/>
      <c r="P29" s="4"/>
      <c r="Q29" s="4"/>
      <c r="R29" s="4"/>
      <c r="S29" s="4"/>
      <c r="T29" s="4"/>
      <c r="U29" s="4"/>
      <c r="V29" s="4"/>
      <c r="W29" s="4"/>
      <c r="X29" s="4"/>
      <c r="Y29" s="4"/>
      <c r="Z29" s="4"/>
      <c r="AA29" s="4"/>
      <c r="AB29" s="4"/>
    </row>
    <row r="30">
      <c r="A30" s="7" t="s">
        <v>35</v>
      </c>
      <c r="B30" s="7"/>
      <c r="C30" s="7" t="s">
        <v>14</v>
      </c>
      <c r="D30" s="145" t="s">
        <v>1899</v>
      </c>
      <c r="E30" s="26">
        <v>45813.0</v>
      </c>
      <c r="F30" s="7">
        <v>5.0</v>
      </c>
      <c r="G30" s="37">
        <f>if(F30="","",
SUMIFs(if(D30="Main1",Nuella!J:J,Nuella!N:N),Nuella!S:S,"Delivered",Nuella!X:X,A30,if(D30="Main1",Nuella!G:G,Nuella!K:K),C30)+
SUMIFs(if(D30="Main1",'CRS1'!J:J,'CRS1'!N:N),'CRS1'!S:S,"Delivered",'CRS1'!X:X,A30,if(D30="Main1",'CRS1'!G:G,'CRS1'!K:K),C30)
-sumifs(G$1:G29,A$1:A29,A30,C$1:C29,C30))</f>
        <v>0</v>
      </c>
      <c r="H30" s="37">
        <f t="shared" si="1"/>
        <v>7</v>
      </c>
      <c r="I30" s="37">
        <f t="shared" si="2"/>
        <v>24</v>
      </c>
      <c r="J30" s="37">
        <v>-17.0</v>
      </c>
      <c r="K30" s="4"/>
      <c r="L30" s="4"/>
      <c r="M30" s="4"/>
      <c r="N30" s="4"/>
      <c r="O30" s="4"/>
      <c r="P30" s="4"/>
      <c r="Q30" s="4"/>
      <c r="R30" s="4"/>
      <c r="S30" s="4"/>
      <c r="T30" s="4"/>
      <c r="U30" s="4"/>
      <c r="V30" s="4"/>
      <c r="W30" s="4"/>
      <c r="X30" s="4"/>
      <c r="Y30" s="4"/>
      <c r="Z30" s="4"/>
      <c r="AA30" s="4"/>
      <c r="AB30" s="4"/>
    </row>
    <row r="31">
      <c r="A31" s="7" t="s">
        <v>58</v>
      </c>
      <c r="B31" s="7"/>
      <c r="C31" s="7" t="s">
        <v>14</v>
      </c>
      <c r="D31" s="145" t="s">
        <v>1899</v>
      </c>
      <c r="E31" s="26">
        <v>45813.0</v>
      </c>
      <c r="F31" s="7">
        <v>5.0</v>
      </c>
      <c r="G31" s="37">
        <f>if(F31="","",
SUMIFs(if(D31="Main1",Nuella!J:J,Nuella!N:N),Nuella!S:S,"Delivered",Nuella!X:X,A31,if(D31="Main1",Nuella!G:G,Nuella!K:K),C31)+
SUMIFs(if(D31="Main1",'CRS1'!J:J,'CRS1'!N:N),'CRS1'!S:S,"Delivered",'CRS1'!X:X,A31,if(D31="Main1",'CRS1'!G:G,'CRS1'!K:K),C31)
-sumifs(G$1:G30,A$1:A30,A31,C$1:C30,C31))</f>
        <v>0</v>
      </c>
      <c r="H31" s="37">
        <f t="shared" si="1"/>
        <v>8</v>
      </c>
      <c r="I31" s="37">
        <f t="shared" si="2"/>
        <v>14</v>
      </c>
      <c r="J31" s="37">
        <v>-6.0</v>
      </c>
      <c r="K31" s="4"/>
      <c r="L31" s="4"/>
      <c r="M31" s="4"/>
      <c r="N31" s="4"/>
      <c r="O31" s="4"/>
      <c r="P31" s="4"/>
      <c r="Q31" s="4"/>
      <c r="R31" s="4"/>
      <c r="S31" s="4"/>
      <c r="T31" s="4"/>
      <c r="U31" s="4"/>
      <c r="V31" s="4"/>
      <c r="W31" s="4"/>
      <c r="X31" s="4"/>
      <c r="Y31" s="4"/>
      <c r="Z31" s="4"/>
      <c r="AA31" s="4"/>
      <c r="AB31" s="4"/>
    </row>
    <row r="32">
      <c r="A32" s="7" t="s">
        <v>57</v>
      </c>
      <c r="B32" s="7"/>
      <c r="C32" s="7" t="s">
        <v>14</v>
      </c>
      <c r="D32" s="145" t="s">
        <v>1899</v>
      </c>
      <c r="E32" s="26">
        <v>45814.0</v>
      </c>
      <c r="F32" s="7">
        <v>5.0</v>
      </c>
      <c r="G32" s="37">
        <f>if(F32="","",
SUMIFs(if(D32="Main1",Nuella!J:J,Nuella!N:N),Nuella!S:S,"Delivered",Nuella!X:X,A32,if(D32="Main1",Nuella!G:G,Nuella!K:K),C32)+
SUMIFs(if(D32="Main1",'CRS1'!J:J,'CRS1'!N:N),'CRS1'!S:S,"Delivered",'CRS1'!X:X,A32,if(D32="Main1",'CRS1'!G:G,'CRS1'!K:K),C32)
-sumifs(G$1:G31,A$1:A31,A32,C$1:C31,C32))</f>
        <v>0</v>
      </c>
      <c r="H32" s="37">
        <f t="shared" si="1"/>
        <v>10</v>
      </c>
      <c r="I32" s="37">
        <f t="shared" si="2"/>
        <v>48</v>
      </c>
      <c r="J32" s="37">
        <v>-38.0</v>
      </c>
      <c r="K32" s="4"/>
      <c r="L32" s="4"/>
      <c r="M32" s="4"/>
      <c r="N32" s="4"/>
      <c r="O32" s="4"/>
      <c r="P32" s="4"/>
      <c r="Q32" s="4"/>
      <c r="R32" s="4"/>
      <c r="S32" s="4"/>
      <c r="T32" s="4"/>
      <c r="U32" s="4"/>
      <c r="V32" s="4"/>
      <c r="W32" s="4"/>
      <c r="X32" s="4"/>
      <c r="Y32" s="4"/>
      <c r="Z32" s="4"/>
      <c r="AA32" s="4"/>
      <c r="AB32" s="4"/>
    </row>
    <row r="33">
      <c r="A33" s="7" t="s">
        <v>24</v>
      </c>
      <c r="B33" s="7"/>
      <c r="C33" s="7" t="s">
        <v>14</v>
      </c>
      <c r="D33" s="145" t="s">
        <v>1899</v>
      </c>
      <c r="E33" s="26">
        <v>45814.0</v>
      </c>
      <c r="F33" s="7">
        <v>3.0</v>
      </c>
      <c r="G33" s="37">
        <f>if(F33="","",
SUMIFs(if(D33="Main1",Nuella!J:J,Nuella!N:N),Nuella!S:S,"Delivered",Nuella!X:X,A33,if(D33="Main1",Nuella!G:G,Nuella!K:K),C33)+
SUMIFs(if(D33="Main1",'CRS1'!J:J,'CRS1'!N:N),'CRS1'!S:S,"Delivered",'CRS1'!X:X,A33,if(D33="Main1",'CRS1'!G:G,'CRS1'!K:K),C33)
-sumifs(G$1:G32,A$1:A32,A33,C$1:C32,C33))</f>
        <v>6</v>
      </c>
      <c r="H33" s="37">
        <f t="shared" si="1"/>
        <v>3</v>
      </c>
      <c r="I33" s="37">
        <f t="shared" si="2"/>
        <v>6</v>
      </c>
      <c r="J33" s="37">
        <v>-3.0</v>
      </c>
      <c r="K33" s="7"/>
      <c r="L33" s="4"/>
      <c r="M33" s="4"/>
      <c r="N33" s="4"/>
      <c r="O33" s="4"/>
      <c r="P33" s="4"/>
      <c r="Q33" s="4"/>
      <c r="R33" s="4"/>
      <c r="S33" s="4"/>
      <c r="T33" s="4"/>
      <c r="U33" s="4"/>
      <c r="V33" s="4"/>
      <c r="W33" s="4"/>
      <c r="X33" s="4"/>
      <c r="Y33" s="4"/>
      <c r="Z33" s="4"/>
      <c r="AA33" s="4"/>
      <c r="AB33" s="4"/>
    </row>
    <row r="34">
      <c r="A34" s="7" t="s">
        <v>26</v>
      </c>
      <c r="B34" s="7"/>
      <c r="C34" s="7" t="s">
        <v>14</v>
      </c>
      <c r="D34" s="145" t="s">
        <v>1899</v>
      </c>
      <c r="E34" s="26">
        <v>45814.0</v>
      </c>
      <c r="F34" s="7">
        <v>5.0</v>
      </c>
      <c r="G34" s="37">
        <f>if(F34="","",
SUMIFs(if(D34="Main1",Nuella!J:J,Nuella!N:N),Nuella!S:S,"Delivered",Nuella!X:X,A34,if(D34="Main1",Nuella!G:G,Nuella!K:K),C34)+
SUMIFs(if(D34="Main1",'CRS1'!J:J,'CRS1'!N:N),'CRS1'!S:S,"Delivered",'CRS1'!X:X,A34,if(D34="Main1",'CRS1'!G:G,'CRS1'!K:K),C34)
-sumifs(G$1:G33,A$1:A33,A34,C$1:C33,C34))</f>
        <v>0</v>
      </c>
      <c r="H34" s="37">
        <f t="shared" si="1"/>
        <v>10</v>
      </c>
      <c r="I34" s="37">
        <f t="shared" si="2"/>
        <v>2</v>
      </c>
      <c r="J34" s="37">
        <v>8.0</v>
      </c>
      <c r="K34" s="4"/>
      <c r="L34" s="4"/>
      <c r="M34" s="4"/>
      <c r="N34" s="4"/>
      <c r="O34" s="4"/>
      <c r="P34" s="4"/>
      <c r="Q34" s="4"/>
      <c r="R34" s="4"/>
      <c r="S34" s="4"/>
      <c r="T34" s="4"/>
      <c r="U34" s="4"/>
      <c r="V34" s="4"/>
      <c r="W34" s="4"/>
      <c r="X34" s="4"/>
      <c r="Y34" s="4"/>
      <c r="Z34" s="4"/>
      <c r="AA34" s="4"/>
      <c r="AB34" s="4"/>
    </row>
    <row r="35">
      <c r="A35" s="7" t="s">
        <v>31</v>
      </c>
      <c r="B35" s="7"/>
      <c r="C35" s="7" t="s">
        <v>14</v>
      </c>
      <c r="D35" s="145" t="s">
        <v>1899</v>
      </c>
      <c r="E35" s="26">
        <v>45817.0</v>
      </c>
      <c r="F35" s="7">
        <v>2.0</v>
      </c>
      <c r="G35" s="37">
        <f>if(F35="","",
SUMIFs(if(D35="Main1",Nuella!J:J,Nuella!N:N),Nuella!S:S,"Delivered",Nuella!X:X,A35,if(D35="Main1",Nuella!G:G,Nuella!K:K),C35)+
SUMIFs(if(D35="Main1",'CRS1'!J:J,'CRS1'!N:N),'CRS1'!S:S,"Delivered",'CRS1'!X:X,A35,if(D35="Main1",'CRS1'!G:G,'CRS1'!K:K),C35)
-sumifs(G$1:G34,A$1:A34,A35,C$1:C34,C35))</f>
        <v>14</v>
      </c>
      <c r="H35" s="37">
        <f t="shared" si="1"/>
        <v>2</v>
      </c>
      <c r="I35" s="37">
        <f t="shared" si="2"/>
        <v>14</v>
      </c>
      <c r="J35" s="37">
        <v>-12.0</v>
      </c>
      <c r="K35" s="4"/>
      <c r="L35" s="4"/>
      <c r="M35" s="4"/>
      <c r="N35" s="4"/>
      <c r="O35" s="4"/>
      <c r="P35" s="4"/>
      <c r="Q35" s="4"/>
      <c r="R35" s="4"/>
      <c r="S35" s="4"/>
      <c r="T35" s="4"/>
      <c r="U35" s="4"/>
      <c r="V35" s="4"/>
      <c r="W35" s="4"/>
      <c r="X35" s="4"/>
      <c r="Y35" s="4"/>
      <c r="Z35" s="4"/>
      <c r="AA35" s="4"/>
      <c r="AB35" s="4"/>
    </row>
    <row r="36">
      <c r="A36" s="7" t="s">
        <v>33</v>
      </c>
      <c r="B36" s="7"/>
      <c r="C36" s="7" t="s">
        <v>14</v>
      </c>
      <c r="D36" s="145" t="s">
        <v>1899</v>
      </c>
      <c r="E36" s="26">
        <v>45821.0</v>
      </c>
      <c r="F36" s="7">
        <v>0.0</v>
      </c>
      <c r="G36" s="37">
        <f>if(F36="","",
SUMIFs(if(D36="Main1",Nuella!J:J,Nuella!N:N),Nuella!S:S,"Delivered",Nuella!X:X,A36,if(D36="Main1",Nuella!G:G,Nuella!K:K),C36)+
SUMIFs(if(D36="Main1",'CRS1'!J:J,'CRS1'!N:N),'CRS1'!S:S,"Delivered",'CRS1'!X:X,A36,if(D36="Main1",'CRS1'!G:G,'CRS1'!K:K),C36)
-sumifs(G$1:G35,A$1:A35,A36,C$1:C35,C36))</f>
        <v>3</v>
      </c>
      <c r="H36" s="37">
        <f t="shared" si="1"/>
        <v>0</v>
      </c>
      <c r="I36" s="37">
        <f t="shared" si="2"/>
        <v>3</v>
      </c>
      <c r="J36" s="37">
        <v>-3.0</v>
      </c>
      <c r="K36" s="4"/>
      <c r="L36" s="4"/>
      <c r="M36" s="4"/>
      <c r="N36" s="4"/>
      <c r="O36" s="4"/>
      <c r="P36" s="4"/>
      <c r="Q36" s="4"/>
      <c r="R36" s="4"/>
      <c r="S36" s="4"/>
      <c r="T36" s="4"/>
      <c r="U36" s="4"/>
      <c r="V36" s="4"/>
      <c r="W36" s="4"/>
      <c r="X36" s="4"/>
      <c r="Y36" s="4"/>
      <c r="Z36" s="4"/>
      <c r="AA36" s="4"/>
      <c r="AB36" s="4"/>
    </row>
    <row r="37">
      <c r="A37" s="7" t="s">
        <v>53</v>
      </c>
      <c r="B37" s="7"/>
      <c r="C37" s="7" t="s">
        <v>14</v>
      </c>
      <c r="D37" s="145" t="s">
        <v>1899</v>
      </c>
      <c r="E37" s="26">
        <v>45824.0</v>
      </c>
      <c r="F37" s="7">
        <v>2.0</v>
      </c>
      <c r="G37" s="37">
        <f>if(F37="","",
SUMIFs(if(D37="Main1",Nuella!J:J,Nuella!N:N),Nuella!S:S,"Delivered",Nuella!X:X,A37,if(D37="Main1",Nuella!G:G,Nuella!K:K),C37)+
SUMIFs(if(D37="Main1",'CRS1'!J:J,'CRS1'!N:N),'CRS1'!S:S,"Delivered",'CRS1'!X:X,A37,if(D37="Main1",'CRS1'!G:G,'CRS1'!K:K),C37)
-sumifs(G$1:G36,A$1:A36,A37,C$1:C36,C37))</f>
        <v>4</v>
      </c>
      <c r="H37" s="37">
        <f t="shared" si="1"/>
        <v>2</v>
      </c>
      <c r="I37" s="37">
        <f t="shared" si="2"/>
        <v>4</v>
      </c>
      <c r="J37" s="37">
        <v>-2.0</v>
      </c>
      <c r="K37" s="4"/>
      <c r="L37" s="4"/>
      <c r="M37" s="4"/>
      <c r="N37" s="4"/>
      <c r="O37" s="4"/>
      <c r="P37" s="4"/>
      <c r="Q37" s="4"/>
      <c r="R37" s="4"/>
      <c r="S37" s="4"/>
      <c r="T37" s="4"/>
      <c r="U37" s="4"/>
      <c r="V37" s="4"/>
      <c r="W37" s="4"/>
      <c r="X37" s="4"/>
      <c r="Y37" s="4"/>
      <c r="Z37" s="4"/>
      <c r="AA37" s="4"/>
      <c r="AB37" s="4"/>
    </row>
    <row r="38">
      <c r="A38" s="7" t="s">
        <v>39</v>
      </c>
      <c r="B38" s="7"/>
      <c r="C38" s="7" t="s">
        <v>14</v>
      </c>
      <c r="D38" s="145" t="s">
        <v>1899</v>
      </c>
      <c r="E38" s="26">
        <v>45824.0</v>
      </c>
      <c r="F38" s="7">
        <v>3.0</v>
      </c>
      <c r="G38" s="37">
        <f>if(F38="","",
SUMIFs(if(D38="Main1",Nuella!J:J,Nuella!N:N),Nuella!S:S,"Delivered",Nuella!X:X,A38,if(D38="Main1",Nuella!G:G,Nuella!K:K),C38)+
SUMIFs(if(D38="Main1",'CRS1'!J:J,'CRS1'!N:N),'CRS1'!S:S,"Delivered",'CRS1'!X:X,A38,if(D38="Main1",'CRS1'!G:G,'CRS1'!K:K),C38)
-sumifs(G$1:G37,A$1:A37,A38,C$1:C37,C38))</f>
        <v>0</v>
      </c>
      <c r="H38" s="37">
        <f t="shared" si="1"/>
        <v>4</v>
      </c>
      <c r="I38" s="37">
        <f t="shared" si="2"/>
        <v>8</v>
      </c>
      <c r="J38" s="37">
        <v>-4.0</v>
      </c>
      <c r="K38" s="4"/>
      <c r="L38" s="4"/>
      <c r="M38" s="4"/>
      <c r="N38" s="4"/>
      <c r="O38" s="4"/>
      <c r="P38" s="4"/>
      <c r="Q38" s="4"/>
      <c r="R38" s="4"/>
      <c r="S38" s="4"/>
      <c r="T38" s="4"/>
      <c r="U38" s="4"/>
      <c r="V38" s="4"/>
      <c r="W38" s="4"/>
      <c r="X38" s="4"/>
      <c r="Y38" s="4"/>
      <c r="Z38" s="4"/>
      <c r="AA38" s="4"/>
      <c r="AB38" s="4"/>
    </row>
    <row r="39">
      <c r="A39" s="7" t="s">
        <v>41</v>
      </c>
      <c r="B39" s="7"/>
      <c r="C39" s="7" t="s">
        <v>14</v>
      </c>
      <c r="D39" s="145" t="s">
        <v>1899</v>
      </c>
      <c r="E39" s="26">
        <v>45825.0</v>
      </c>
      <c r="F39" s="7">
        <v>5.0</v>
      </c>
      <c r="G39" s="37">
        <f>if(F39="","",
SUMIFs(if(D39="Main1",Nuella!J:J,Nuella!N:N),Nuella!S:S,"Delivered",Nuella!X:X,A39,if(D39="Main1",Nuella!G:G,Nuella!K:K),C39)+
SUMIFs(if(D39="Main1",'CRS1'!J:J,'CRS1'!N:N),'CRS1'!S:S,"Delivered",'CRS1'!X:X,A39,if(D39="Main1",'CRS1'!G:G,'CRS1'!K:K),C39)
-sumifs(G$1:G38,A$1:A38,A39,C$1:C38,C39))</f>
        <v>17</v>
      </c>
      <c r="H39" s="37">
        <f t="shared" si="1"/>
        <v>5</v>
      </c>
      <c r="I39" s="37">
        <f t="shared" si="2"/>
        <v>17</v>
      </c>
      <c r="J39" s="37">
        <v>-12.0</v>
      </c>
      <c r="K39" s="4"/>
      <c r="L39" s="4"/>
      <c r="M39" s="4"/>
      <c r="N39" s="4"/>
      <c r="O39" s="4"/>
      <c r="P39" s="4"/>
      <c r="Q39" s="4"/>
      <c r="R39" s="4"/>
      <c r="S39" s="4"/>
      <c r="T39" s="4"/>
      <c r="U39" s="4"/>
      <c r="V39" s="4"/>
      <c r="W39" s="4"/>
      <c r="X39" s="4"/>
      <c r="Y39" s="4"/>
      <c r="Z39" s="4"/>
      <c r="AA39" s="4"/>
      <c r="AB39" s="4"/>
    </row>
    <row r="40">
      <c r="A40" s="7" t="s">
        <v>35</v>
      </c>
      <c r="B40" s="7"/>
      <c r="C40" s="7" t="s">
        <v>14</v>
      </c>
      <c r="D40" s="145" t="s">
        <v>1899</v>
      </c>
      <c r="E40" s="26">
        <v>45827.0</v>
      </c>
      <c r="F40" s="7">
        <v>2.0</v>
      </c>
      <c r="G40" s="37">
        <f>if(F40="","",
SUMIFs(if(D40="Main1",Nuella!J:J,Nuella!N:N),Nuella!S:S,"Delivered",Nuella!X:X,A40,if(D40="Main1",Nuella!G:G,Nuella!K:K),C40)+
SUMIFs(if(D40="Main1",'CRS1'!J:J,'CRS1'!N:N),'CRS1'!S:S,"Delivered",'CRS1'!X:X,A40,if(D40="Main1",'CRS1'!G:G,'CRS1'!K:K),C40)
-sumifs(G$1:G39,A$1:A39,A40,C$1:C39,C40))</f>
        <v>0</v>
      </c>
      <c r="H40" s="37">
        <f t="shared" si="1"/>
        <v>9</v>
      </c>
      <c r="I40" s="37">
        <f t="shared" si="2"/>
        <v>24</v>
      </c>
      <c r="J40" s="37">
        <v>-15.0</v>
      </c>
      <c r="K40" s="4"/>
      <c r="L40" s="4"/>
      <c r="M40" s="4"/>
      <c r="N40" s="4"/>
      <c r="O40" s="4"/>
      <c r="P40" s="4"/>
      <c r="Q40" s="4"/>
      <c r="R40" s="4"/>
      <c r="S40" s="4"/>
      <c r="T40" s="4"/>
      <c r="U40" s="4"/>
      <c r="V40" s="4"/>
      <c r="W40" s="4"/>
      <c r="X40" s="4"/>
      <c r="Y40" s="4"/>
      <c r="Z40" s="4"/>
      <c r="AA40" s="4"/>
      <c r="AB40" s="4"/>
    </row>
    <row r="41">
      <c r="A41" s="7" t="s">
        <v>21</v>
      </c>
      <c r="B41" s="7"/>
      <c r="C41" s="7" t="s">
        <v>14</v>
      </c>
      <c r="D41" s="145" t="s">
        <v>1899</v>
      </c>
      <c r="E41" s="26">
        <v>45827.0</v>
      </c>
      <c r="F41" s="7">
        <v>2.0</v>
      </c>
      <c r="G41" s="37">
        <f>if(F41="","",
SUMIFs(if(D41="Main1",Nuella!J:J,Nuella!N:N),Nuella!S:S,"Delivered",Nuella!X:X,A41,if(D41="Main1",Nuella!G:G,Nuella!K:K),C41)+
SUMIFs(if(D41="Main1",'CRS1'!J:J,'CRS1'!N:N),'CRS1'!S:S,"Delivered",'CRS1'!X:X,A41,if(D41="Main1",'CRS1'!G:G,'CRS1'!K:K),C41)
-sumifs(G$1:G40,A$1:A40,A41,C$1:C40,C41))</f>
        <v>0</v>
      </c>
      <c r="H41" s="37">
        <f t="shared" si="1"/>
        <v>3</v>
      </c>
      <c r="I41" s="37">
        <f t="shared" si="2"/>
        <v>3</v>
      </c>
      <c r="J41" s="37">
        <v>0.0</v>
      </c>
      <c r="K41" s="4"/>
      <c r="L41" s="4"/>
      <c r="M41" s="4"/>
      <c r="N41" s="4"/>
      <c r="O41" s="4"/>
      <c r="P41" s="4"/>
      <c r="Q41" s="4"/>
      <c r="R41" s="4"/>
      <c r="S41" s="4"/>
      <c r="T41" s="4"/>
      <c r="U41" s="4"/>
      <c r="V41" s="4"/>
      <c r="W41" s="4"/>
      <c r="X41" s="4"/>
      <c r="Y41" s="4"/>
      <c r="Z41" s="4"/>
      <c r="AA41" s="4"/>
      <c r="AB41" s="4"/>
    </row>
    <row r="42">
      <c r="A42" s="7" t="s">
        <v>11</v>
      </c>
      <c r="B42" s="7"/>
      <c r="C42" s="7" t="s">
        <v>14</v>
      </c>
      <c r="D42" s="145" t="s">
        <v>1899</v>
      </c>
      <c r="E42" s="26">
        <v>45828.0</v>
      </c>
      <c r="F42" s="7">
        <v>10.0</v>
      </c>
      <c r="G42" s="37">
        <f>if(F42="","",
SUMIFs(if(D42="Main1",Nuella!J:J,Nuella!N:N),Nuella!S:S,"Delivered",Nuella!X:X,A42,if(D42="Main1",Nuella!G:G,Nuella!K:K),C42)+
SUMIFs(if(D42="Main1",'CRS1'!J:J,'CRS1'!N:N),'CRS1'!S:S,"Delivered",'CRS1'!X:X,A42,if(D42="Main1",'CRS1'!G:G,'CRS1'!K:K),C42)
-sumifs(G$1:G41,A$1:A41,A42,C$1:C41,C42))</f>
        <v>0</v>
      </c>
      <c r="H42" s="37">
        <f t="shared" si="1"/>
        <v>27</v>
      </c>
      <c r="I42" s="37">
        <f t="shared" si="2"/>
        <v>140</v>
      </c>
      <c r="J42" s="37">
        <v>-113.0</v>
      </c>
      <c r="K42" s="4"/>
      <c r="L42" s="4"/>
      <c r="M42" s="4"/>
      <c r="N42" s="4"/>
      <c r="O42" s="4"/>
      <c r="P42" s="4"/>
      <c r="Q42" s="4"/>
      <c r="R42" s="4"/>
      <c r="S42" s="4"/>
      <c r="T42" s="4"/>
      <c r="U42" s="4"/>
      <c r="V42" s="4"/>
      <c r="W42" s="4"/>
      <c r="X42" s="4"/>
      <c r="Y42" s="4"/>
      <c r="Z42" s="4"/>
      <c r="AA42" s="4"/>
      <c r="AB42" s="4"/>
    </row>
    <row r="43">
      <c r="A43" s="7" t="s">
        <v>55</v>
      </c>
      <c r="B43" s="7"/>
      <c r="C43" s="7" t="s">
        <v>14</v>
      </c>
      <c r="D43" s="145" t="s">
        <v>1899</v>
      </c>
      <c r="E43" s="26">
        <v>45828.0</v>
      </c>
      <c r="F43" s="7">
        <v>10.0</v>
      </c>
      <c r="G43" s="37">
        <f>if(F43="","",
SUMIFs(if(D43="Main1",Nuella!J:J,Nuella!N:N),Nuella!S:S,"Delivered",Nuella!X:X,A43,if(D43="Main1",Nuella!G:G,Nuella!K:K),C43)+
SUMIFs(if(D43="Main1",'CRS1'!J:J,'CRS1'!N:N),'CRS1'!S:S,"Delivered",'CRS1'!X:X,A43,if(D43="Main1",'CRS1'!G:G,'CRS1'!K:K),C43)
-sumifs(G$1:G42,A$1:A42,A43,C$1:C42,C43))</f>
        <v>0</v>
      </c>
      <c r="H43" s="37">
        <f t="shared" si="1"/>
        <v>20</v>
      </c>
      <c r="I43" s="37">
        <f t="shared" si="2"/>
        <v>54</v>
      </c>
      <c r="J43" s="37">
        <v>-34.0</v>
      </c>
      <c r="K43" s="4"/>
      <c r="L43" s="4"/>
      <c r="M43" s="4"/>
      <c r="N43" s="4"/>
      <c r="O43" s="4"/>
      <c r="P43" s="4"/>
      <c r="Q43" s="4"/>
      <c r="R43" s="4"/>
      <c r="S43" s="4"/>
      <c r="T43" s="4"/>
      <c r="U43" s="4"/>
      <c r="V43" s="4"/>
      <c r="W43" s="4"/>
      <c r="X43" s="4"/>
      <c r="Y43" s="4"/>
      <c r="Z43" s="4"/>
      <c r="AA43" s="4"/>
      <c r="AB43" s="4"/>
    </row>
    <row r="44">
      <c r="A44" s="7" t="s">
        <v>51</v>
      </c>
      <c r="B44" s="7"/>
      <c r="C44" s="7" t="s">
        <v>14</v>
      </c>
      <c r="D44" s="145" t="s">
        <v>1899</v>
      </c>
      <c r="E44" s="26">
        <v>45828.0</v>
      </c>
      <c r="F44" s="7">
        <v>2.0</v>
      </c>
      <c r="G44" s="37">
        <f>if(F44="","",
SUMIFs(if(D44="Main1",Nuella!J:J,Nuella!N:N),Nuella!S:S,"Delivered",Nuella!X:X,A44,if(D44="Main1",Nuella!G:G,Nuella!K:K),C44)+
SUMIFs(if(D44="Main1",'CRS1'!J:J,'CRS1'!N:N),'CRS1'!S:S,"Delivered",'CRS1'!X:X,A44,if(D44="Main1",'CRS1'!G:G,'CRS1'!K:K),C44)
-sumifs(G$1:G43,A$1:A43,A44,C$1:C43,C44))</f>
        <v>0</v>
      </c>
      <c r="H44" s="37">
        <f t="shared" si="1"/>
        <v>4</v>
      </c>
      <c r="I44" s="37">
        <f t="shared" si="2"/>
        <v>16</v>
      </c>
      <c r="J44" s="37">
        <v>-12.0</v>
      </c>
      <c r="K44" s="4"/>
      <c r="L44" s="4"/>
      <c r="M44" s="4"/>
      <c r="N44" s="4"/>
      <c r="O44" s="4"/>
      <c r="P44" s="4"/>
      <c r="Q44" s="4"/>
      <c r="R44" s="4"/>
      <c r="S44" s="4"/>
      <c r="T44" s="4"/>
      <c r="U44" s="4"/>
      <c r="V44" s="4"/>
      <c r="W44" s="4"/>
      <c r="X44" s="4"/>
      <c r="Y44" s="4"/>
      <c r="Z44" s="4"/>
      <c r="AA44" s="4"/>
      <c r="AB44" s="4"/>
    </row>
    <row r="45">
      <c r="A45" s="7" t="s">
        <v>31</v>
      </c>
      <c r="B45" s="7"/>
      <c r="C45" s="7" t="s">
        <v>14</v>
      </c>
      <c r="D45" s="145" t="s">
        <v>1899</v>
      </c>
      <c r="E45" s="26">
        <v>45828.0</v>
      </c>
      <c r="F45" s="7">
        <v>2.0</v>
      </c>
      <c r="G45" s="37">
        <f>if(F45="","",
SUMIFs(if(D45="Main1",Nuella!J:J,Nuella!N:N),Nuella!S:S,"Delivered",Nuella!X:X,A45,if(D45="Main1",Nuella!G:G,Nuella!K:K),C45)+
SUMIFs(if(D45="Main1",'CRS1'!J:J,'CRS1'!N:N),'CRS1'!S:S,"Delivered",'CRS1'!X:X,A45,if(D45="Main1",'CRS1'!G:G,'CRS1'!K:K),C45)
-sumifs(G$1:G44,A$1:A44,A45,C$1:C44,C45))</f>
        <v>0</v>
      </c>
      <c r="H45" s="37">
        <f t="shared" si="1"/>
        <v>4</v>
      </c>
      <c r="I45" s="37">
        <f t="shared" si="2"/>
        <v>14</v>
      </c>
      <c r="J45" s="37">
        <v>-10.0</v>
      </c>
      <c r="K45" s="4"/>
      <c r="L45" s="4"/>
      <c r="M45" s="4"/>
      <c r="N45" s="4"/>
      <c r="O45" s="4"/>
      <c r="P45" s="4"/>
      <c r="Q45" s="4"/>
      <c r="R45" s="4"/>
      <c r="S45" s="4"/>
      <c r="T45" s="4"/>
      <c r="U45" s="4"/>
      <c r="V45" s="4"/>
      <c r="W45" s="4"/>
      <c r="X45" s="4"/>
      <c r="Y45" s="4"/>
      <c r="Z45" s="4"/>
      <c r="AA45" s="4"/>
      <c r="AB45" s="4"/>
    </row>
    <row r="46">
      <c r="A46" s="7" t="s">
        <v>58</v>
      </c>
      <c r="B46" s="7"/>
      <c r="C46" s="7" t="s">
        <v>14</v>
      </c>
      <c r="D46" s="145" t="s">
        <v>1899</v>
      </c>
      <c r="E46" s="26">
        <v>45828.0</v>
      </c>
      <c r="F46" s="7">
        <v>10.0</v>
      </c>
      <c r="G46" s="37">
        <f>if(F46="","",
SUMIFs(if(D46="Main1",Nuella!J:J,Nuella!N:N),Nuella!S:S,"Delivered",Nuella!X:X,A46,if(D46="Main1",Nuella!G:G,Nuella!K:K),C46)+
SUMIFs(if(D46="Main1",'CRS1'!J:J,'CRS1'!N:N),'CRS1'!S:S,"Delivered",'CRS1'!X:X,A46,if(D46="Main1",'CRS1'!G:G,'CRS1'!K:K),C46)
-sumifs(G$1:G45,A$1:A45,A46,C$1:C45,C46))</f>
        <v>0</v>
      </c>
      <c r="H46" s="37">
        <f t="shared" si="1"/>
        <v>18</v>
      </c>
      <c r="I46" s="37">
        <f t="shared" si="2"/>
        <v>14</v>
      </c>
      <c r="J46" s="37">
        <v>4.0</v>
      </c>
      <c r="K46" s="4"/>
      <c r="L46" s="4"/>
      <c r="M46" s="4"/>
      <c r="N46" s="4"/>
      <c r="O46" s="4"/>
      <c r="P46" s="4"/>
      <c r="Q46" s="4"/>
      <c r="R46" s="4"/>
      <c r="S46" s="4"/>
      <c r="T46" s="4"/>
      <c r="U46" s="4"/>
      <c r="V46" s="4"/>
      <c r="W46" s="4"/>
      <c r="X46" s="4"/>
      <c r="Y46" s="4"/>
      <c r="Z46" s="4"/>
      <c r="AA46" s="4"/>
      <c r="AB46" s="4"/>
    </row>
    <row r="47">
      <c r="A47" s="7" t="s">
        <v>57</v>
      </c>
      <c r="B47" s="7"/>
      <c r="C47" s="7" t="s">
        <v>14</v>
      </c>
      <c r="D47" s="145" t="s">
        <v>1899</v>
      </c>
      <c r="E47" s="26">
        <v>45833.0</v>
      </c>
      <c r="F47" s="7">
        <v>5.0</v>
      </c>
      <c r="G47" s="37">
        <f>if(F47="","",
SUMIFs(if(D47="Main1",Nuella!J:J,Nuella!N:N),Nuella!S:S,"Delivered",Nuella!X:X,A47,if(D47="Main1",Nuella!G:G,Nuella!K:K),C47)+
SUMIFs(if(D47="Main1",'CRS1'!J:J,'CRS1'!N:N),'CRS1'!S:S,"Delivered",'CRS1'!X:X,A47,if(D47="Main1",'CRS1'!G:G,'CRS1'!K:K),C47)
-sumifs(G$1:G46,A$1:A46,A47,C$1:C46,C47))</f>
        <v>0</v>
      </c>
      <c r="H47" s="37">
        <f t="shared" si="1"/>
        <v>15</v>
      </c>
      <c r="I47" s="37">
        <f t="shared" si="2"/>
        <v>48</v>
      </c>
      <c r="J47" s="37">
        <v>-33.0</v>
      </c>
      <c r="K47" s="4"/>
      <c r="L47" s="4"/>
      <c r="M47" s="4"/>
      <c r="N47" s="4"/>
      <c r="O47" s="4"/>
      <c r="P47" s="4"/>
      <c r="Q47" s="4"/>
      <c r="R47" s="4"/>
      <c r="S47" s="4"/>
      <c r="T47" s="4"/>
      <c r="U47" s="4"/>
      <c r="V47" s="4"/>
      <c r="W47" s="4"/>
      <c r="X47" s="4"/>
      <c r="Y47" s="4"/>
      <c r="Z47" s="4"/>
      <c r="AA47" s="4"/>
      <c r="AB47" s="4"/>
    </row>
    <row r="48">
      <c r="A48" s="7" t="s">
        <v>29</v>
      </c>
      <c r="B48" s="7"/>
      <c r="C48" s="7" t="s">
        <v>14</v>
      </c>
      <c r="D48" s="145" t="s">
        <v>1899</v>
      </c>
      <c r="E48" s="26">
        <v>45834.0</v>
      </c>
      <c r="F48" s="7">
        <v>3.0</v>
      </c>
      <c r="G48" s="37">
        <f>if(F48="","",
SUMIFs(if(D48="Main1",Nuella!J:J,Nuella!N:N),Nuella!S:S,"Delivered",Nuella!X:X,A48,if(D48="Main1",Nuella!G:G,Nuella!K:K),C48)+
SUMIFs(if(D48="Main1",'CRS1'!J:J,'CRS1'!N:N),'CRS1'!S:S,"Delivered",'CRS1'!X:X,A48,if(D48="Main1",'CRS1'!G:G,'CRS1'!K:K),C48)
-sumifs(G$1:G47,A$1:A47,A48,C$1:C47,C48))</f>
        <v>0</v>
      </c>
      <c r="H48" s="37">
        <f t="shared" si="1"/>
        <v>4</v>
      </c>
      <c r="I48" s="37">
        <f t="shared" si="2"/>
        <v>8</v>
      </c>
      <c r="J48" s="37">
        <v>-4.0</v>
      </c>
      <c r="K48" s="4"/>
      <c r="L48" s="4"/>
      <c r="M48" s="4"/>
      <c r="N48" s="4"/>
      <c r="O48" s="4"/>
      <c r="P48" s="4"/>
      <c r="Q48" s="4"/>
      <c r="R48" s="4"/>
      <c r="S48" s="4"/>
      <c r="T48" s="4"/>
      <c r="U48" s="4"/>
      <c r="V48" s="4"/>
      <c r="W48" s="4"/>
      <c r="X48" s="4"/>
      <c r="Y48" s="4"/>
      <c r="Z48" s="4"/>
      <c r="AA48" s="4"/>
      <c r="AB48" s="4"/>
    </row>
    <row r="49">
      <c r="A49" s="7" t="s">
        <v>41</v>
      </c>
      <c r="B49" s="7"/>
      <c r="C49" s="7" t="s">
        <v>14</v>
      </c>
      <c r="D49" s="145" t="s">
        <v>1899</v>
      </c>
      <c r="E49" s="26">
        <v>45834.0</v>
      </c>
      <c r="F49" s="7">
        <v>3.0</v>
      </c>
      <c r="G49" s="37">
        <f>if(F49="","",
SUMIFs(if(D49="Main1",Nuella!J:J,Nuella!N:N),Nuella!S:S,"Delivered",Nuella!X:X,A49,if(D49="Main1",Nuella!G:G,Nuella!K:K),C49)+
SUMIFs(if(D49="Main1",'CRS1'!J:J,'CRS1'!N:N),'CRS1'!S:S,"Delivered",'CRS1'!X:X,A49,if(D49="Main1",'CRS1'!G:G,'CRS1'!K:K),C49)
-sumifs(G$1:G48,A$1:A48,A49,C$1:C48,C49))</f>
        <v>0</v>
      </c>
      <c r="H49" s="37">
        <f t="shared" si="1"/>
        <v>8</v>
      </c>
      <c r="I49" s="37">
        <f t="shared" si="2"/>
        <v>17</v>
      </c>
      <c r="J49" s="37">
        <v>-9.0</v>
      </c>
      <c r="K49" s="4"/>
      <c r="L49" s="4"/>
      <c r="M49" s="4"/>
      <c r="N49" s="4"/>
      <c r="O49" s="4"/>
      <c r="P49" s="4"/>
      <c r="Q49" s="4"/>
      <c r="R49" s="4"/>
      <c r="S49" s="4"/>
      <c r="T49" s="4"/>
      <c r="U49" s="4"/>
      <c r="V49" s="4"/>
      <c r="W49" s="4"/>
      <c r="X49" s="4"/>
      <c r="Y49" s="4"/>
      <c r="Z49" s="4"/>
      <c r="AA49" s="4"/>
      <c r="AB49" s="4"/>
    </row>
    <row r="50">
      <c r="A50" s="7" t="s">
        <v>45</v>
      </c>
      <c r="B50" s="7"/>
      <c r="C50" s="7" t="s">
        <v>14</v>
      </c>
      <c r="D50" s="145" t="s">
        <v>1899</v>
      </c>
      <c r="E50" s="26">
        <v>45834.0</v>
      </c>
      <c r="F50" s="7">
        <v>3.0</v>
      </c>
      <c r="G50" s="37">
        <f>if(F50="","",
SUMIFs(if(D50="Main1",Nuella!J:J,Nuella!N:N),Nuella!S:S,"Delivered",Nuella!X:X,A50,if(D50="Main1",Nuella!G:G,Nuella!K:K),C50)+
SUMIFs(if(D50="Main1",'CRS1'!J:J,'CRS1'!N:N),'CRS1'!S:S,"Delivered",'CRS1'!X:X,A50,if(D50="Main1",'CRS1'!G:G,'CRS1'!K:K),C50)
-sumifs(G$1:G49,A$1:A49,A50,C$1:C49,C50))</f>
        <v>0</v>
      </c>
      <c r="H50" s="37">
        <f t="shared" si="1"/>
        <v>4</v>
      </c>
      <c r="I50" s="37">
        <f t="shared" si="2"/>
        <v>23</v>
      </c>
      <c r="J50" s="37">
        <v>-19.0</v>
      </c>
      <c r="K50" s="7" t="s">
        <v>1902</v>
      </c>
      <c r="L50" s="4"/>
      <c r="M50" s="4"/>
      <c r="N50" s="4"/>
      <c r="O50" s="4"/>
      <c r="P50" s="4"/>
      <c r="Q50" s="4"/>
      <c r="R50" s="4"/>
      <c r="S50" s="4"/>
      <c r="T50" s="4"/>
      <c r="U50" s="4"/>
      <c r="V50" s="4"/>
      <c r="W50" s="4"/>
      <c r="X50" s="4"/>
      <c r="Y50" s="4"/>
      <c r="Z50" s="4"/>
      <c r="AA50" s="4"/>
      <c r="AB50" s="4"/>
    </row>
    <row r="51">
      <c r="A51" s="7" t="s">
        <v>31</v>
      </c>
      <c r="B51" s="7"/>
      <c r="C51" s="7" t="s">
        <v>14</v>
      </c>
      <c r="D51" s="145" t="s">
        <v>1899</v>
      </c>
      <c r="E51" s="26">
        <v>45834.0</v>
      </c>
      <c r="F51" s="7">
        <v>3.0</v>
      </c>
      <c r="G51" s="37">
        <f>if(F51="","",
SUMIFs(if(D51="Main1",Nuella!J:J,Nuella!N:N),Nuella!S:S,"Delivered",Nuella!X:X,A51,if(D51="Main1",Nuella!G:G,Nuella!K:K),C51)+
SUMIFs(if(D51="Main1",'CRS1'!J:J,'CRS1'!N:N),'CRS1'!S:S,"Delivered",'CRS1'!X:X,A51,if(D51="Main1",'CRS1'!G:G,'CRS1'!K:K),C51)
-sumifs(G$1:G50,A$1:A50,A51,C$1:C50,C51))</f>
        <v>0</v>
      </c>
      <c r="H51" s="37">
        <f t="shared" si="1"/>
        <v>7</v>
      </c>
      <c r="I51" s="37">
        <f t="shared" si="2"/>
        <v>14</v>
      </c>
      <c r="J51" s="37">
        <v>-7.0</v>
      </c>
      <c r="K51" s="4"/>
      <c r="L51" s="4"/>
      <c r="M51" s="4"/>
      <c r="N51" s="4"/>
      <c r="O51" s="4"/>
      <c r="P51" s="4"/>
      <c r="Q51" s="4"/>
      <c r="R51" s="4"/>
      <c r="S51" s="4"/>
      <c r="T51" s="4"/>
      <c r="U51" s="4"/>
      <c r="V51" s="4"/>
      <c r="W51" s="4"/>
      <c r="X51" s="4"/>
      <c r="Y51" s="4"/>
      <c r="Z51" s="4"/>
      <c r="AA51" s="4"/>
      <c r="AB51" s="4"/>
    </row>
    <row r="52">
      <c r="A52" s="7" t="s">
        <v>11</v>
      </c>
      <c r="B52" s="7"/>
      <c r="C52" s="7" t="s">
        <v>14</v>
      </c>
      <c r="D52" s="145" t="s">
        <v>1899</v>
      </c>
      <c r="E52" s="26">
        <v>45834.0</v>
      </c>
      <c r="F52" s="7">
        <v>10.0</v>
      </c>
      <c r="G52" s="37">
        <f>if(F52="","",
SUMIFs(if(D52="Main1",Nuella!J:J,Nuella!N:N),Nuella!S:S,"Delivered",Nuella!X:X,A52,if(D52="Main1",Nuella!G:G,Nuella!K:K),C52)+
SUMIFs(if(D52="Main1",'CRS1'!J:J,'CRS1'!N:N),'CRS1'!S:S,"Delivered",'CRS1'!X:X,A52,if(D52="Main1",'CRS1'!G:G,'CRS1'!K:K),C52)
-sumifs(G$1:G51,A$1:A51,A52,C$1:C51,C52))</f>
        <v>0</v>
      </c>
      <c r="H52" s="37">
        <f t="shared" si="1"/>
        <v>37</v>
      </c>
      <c r="I52" s="37">
        <f t="shared" si="2"/>
        <v>140</v>
      </c>
      <c r="J52" s="37">
        <v>-103.0</v>
      </c>
      <c r="K52" s="4"/>
      <c r="L52" s="4"/>
      <c r="M52" s="4"/>
      <c r="N52" s="4"/>
      <c r="O52" s="4"/>
      <c r="P52" s="4"/>
      <c r="Q52" s="4"/>
      <c r="R52" s="4"/>
      <c r="S52" s="4"/>
      <c r="T52" s="4"/>
      <c r="U52" s="4"/>
      <c r="V52" s="4"/>
      <c r="W52" s="4"/>
      <c r="X52" s="4"/>
      <c r="Y52" s="4"/>
      <c r="Z52" s="4"/>
      <c r="AA52" s="4"/>
      <c r="AB52" s="4"/>
    </row>
    <row r="53">
      <c r="A53" s="7" t="s">
        <v>24</v>
      </c>
      <c r="B53" s="7"/>
      <c r="C53" s="7" t="s">
        <v>14</v>
      </c>
      <c r="D53" s="145" t="s">
        <v>1899</v>
      </c>
      <c r="E53" s="26">
        <v>45856.0</v>
      </c>
      <c r="F53" s="7">
        <v>-2.0</v>
      </c>
      <c r="G53" s="37">
        <f>if(F53="","",
SUMIFs(if(D53="Main1",Nuella!J:J,Nuella!N:N),Nuella!S:S,"Delivered",Nuella!X:X,A53,if(D53="Main1",Nuella!G:G,Nuella!K:K),C53)+
SUMIFs(if(D53="Main1",'CRS1'!J:J,'CRS1'!N:N),'CRS1'!S:S,"Delivered",'CRS1'!X:X,A53,if(D53="Main1",'CRS1'!G:G,'CRS1'!K:K),C53)
-sumifs(G$1:G52,A$1:A52,A53,C$1:C52,C53))</f>
        <v>0</v>
      </c>
      <c r="H53" s="37">
        <f t="shared" si="1"/>
        <v>1</v>
      </c>
      <c r="I53" s="37">
        <f t="shared" si="2"/>
        <v>6</v>
      </c>
      <c r="J53" s="37">
        <v>-5.0</v>
      </c>
      <c r="K53" s="4"/>
      <c r="L53" s="4"/>
      <c r="M53" s="4"/>
      <c r="N53" s="4"/>
      <c r="O53" s="4"/>
      <c r="P53" s="4"/>
      <c r="Q53" s="4"/>
      <c r="R53" s="4"/>
      <c r="S53" s="4"/>
      <c r="T53" s="4"/>
      <c r="U53" s="4"/>
      <c r="V53" s="4"/>
      <c r="W53" s="4"/>
      <c r="X53" s="4"/>
      <c r="Y53" s="4"/>
      <c r="Z53" s="4"/>
      <c r="AA53" s="4"/>
      <c r="AB53" s="4"/>
    </row>
    <row r="54">
      <c r="A54" s="7" t="s">
        <v>24</v>
      </c>
      <c r="B54" s="7"/>
      <c r="C54" s="7" t="s">
        <v>14</v>
      </c>
      <c r="D54" s="145" t="s">
        <v>1899</v>
      </c>
      <c r="E54" s="26">
        <v>45864.0</v>
      </c>
      <c r="F54" s="7">
        <v>3.0</v>
      </c>
      <c r="G54" s="37">
        <f>if(F54="","",
SUMIFs(if(D54="Main1",Nuella!J:J,Nuella!N:N),Nuella!S:S,"Delivered",Nuella!X:X,A54,if(D54="Main1",Nuella!G:G,Nuella!K:K),C54)+
SUMIFs(if(D54="Main1",'CRS1'!J:J,'CRS1'!N:N),'CRS1'!S:S,"Delivered",'CRS1'!X:X,A54,if(D54="Main1",'CRS1'!G:G,'CRS1'!K:K),C54)
-sumifs(G$1:G53,A$1:A53,A54,C$1:C53,C54))</f>
        <v>0</v>
      </c>
      <c r="H54" s="37">
        <f t="shared" si="1"/>
        <v>4</v>
      </c>
      <c r="I54" s="37">
        <f t="shared" si="2"/>
        <v>6</v>
      </c>
      <c r="J54" s="37">
        <v>-2.0</v>
      </c>
      <c r="K54" s="4"/>
      <c r="L54" s="4"/>
      <c r="M54" s="4"/>
      <c r="N54" s="4"/>
      <c r="O54" s="4"/>
      <c r="P54" s="4"/>
      <c r="Q54" s="4"/>
      <c r="R54" s="4"/>
      <c r="S54" s="4"/>
      <c r="T54" s="4"/>
      <c r="U54" s="4"/>
      <c r="V54" s="4"/>
      <c r="W54" s="4"/>
      <c r="X54" s="4"/>
      <c r="Y54" s="4"/>
      <c r="Z54" s="4"/>
      <c r="AA54" s="4"/>
      <c r="AB54" s="4"/>
    </row>
    <row r="55">
      <c r="A55" s="7" t="s">
        <v>45</v>
      </c>
      <c r="B55" s="7"/>
      <c r="C55" s="7" t="s">
        <v>14</v>
      </c>
      <c r="D55" s="145" t="s">
        <v>1899</v>
      </c>
      <c r="E55" s="26">
        <v>45860.0</v>
      </c>
      <c r="F55" s="7">
        <v>3.0</v>
      </c>
      <c r="G55" s="37">
        <f>if(F55="","",
SUMIFs(if(D55="Main1",Nuella!J:J,Nuella!N:N),Nuella!S:S,"Delivered",Nuella!X:X,A55,if(D55="Main1",Nuella!G:G,Nuella!K:K),C55)+
SUMIFs(if(D55="Main1",'CRS1'!J:J,'CRS1'!N:N),'CRS1'!S:S,"Delivered",'CRS1'!X:X,A55,if(D55="Main1",'CRS1'!G:G,'CRS1'!K:K),C55)
-sumifs(G$1:G54,A$1:A54,A55,C$1:C54,C55))</f>
        <v>0</v>
      </c>
      <c r="H55" s="37">
        <f t="shared" si="1"/>
        <v>7</v>
      </c>
      <c r="I55" s="37">
        <f t="shared" si="2"/>
        <v>23</v>
      </c>
      <c r="J55" s="37">
        <v>-16.0</v>
      </c>
      <c r="K55" s="4"/>
      <c r="L55" s="4"/>
      <c r="M55" s="4"/>
      <c r="N55" s="4"/>
      <c r="O55" s="4"/>
      <c r="P55" s="4"/>
      <c r="Q55" s="4"/>
      <c r="R55" s="4"/>
      <c r="S55" s="4"/>
      <c r="T55" s="4"/>
      <c r="U55" s="4"/>
      <c r="V55" s="4"/>
      <c r="W55" s="4"/>
      <c r="X55" s="4"/>
      <c r="Y55" s="4"/>
      <c r="Z55" s="4"/>
      <c r="AA55" s="4"/>
      <c r="AB55" s="4"/>
    </row>
    <row r="56">
      <c r="A56" s="7" t="s">
        <v>57</v>
      </c>
      <c r="B56" s="7"/>
      <c r="C56" s="7" t="s">
        <v>14</v>
      </c>
      <c r="D56" s="145" t="s">
        <v>1899</v>
      </c>
      <c r="E56" s="26">
        <v>45867.0</v>
      </c>
      <c r="F56" s="7">
        <v>5.0</v>
      </c>
      <c r="G56" s="37">
        <f>if(F56="","",
SUMIFs(if(D56="Main1",Nuella!J:J,Nuella!N:N),Nuella!S:S,"Delivered",Nuella!X:X,A56,if(D56="Main1",Nuella!G:G,Nuella!K:K),C56)+
SUMIFs(if(D56="Main1",'CRS1'!J:J,'CRS1'!N:N),'CRS1'!S:S,"Delivered",'CRS1'!X:X,A56,if(D56="Main1",'CRS1'!G:G,'CRS1'!K:K),C56)
-sumifs(G$1:G55,A$1:A55,A56,C$1:C55,C56))</f>
        <v>0</v>
      </c>
      <c r="H56" s="37">
        <f t="shared" si="1"/>
        <v>20</v>
      </c>
      <c r="I56" s="37">
        <f t="shared" si="2"/>
        <v>48</v>
      </c>
      <c r="J56" s="37">
        <v>-28.0</v>
      </c>
      <c r="K56" s="4"/>
      <c r="L56" s="4"/>
      <c r="M56" s="4"/>
      <c r="N56" s="4"/>
      <c r="O56" s="4"/>
      <c r="P56" s="4"/>
      <c r="Q56" s="4"/>
      <c r="R56" s="4"/>
      <c r="S56" s="4"/>
      <c r="T56" s="4"/>
      <c r="U56" s="4"/>
      <c r="V56" s="4"/>
      <c r="W56" s="4"/>
      <c r="X56" s="4"/>
      <c r="Y56" s="4"/>
      <c r="Z56" s="4"/>
      <c r="AA56" s="4"/>
      <c r="AB56" s="4"/>
    </row>
    <row r="57">
      <c r="A57" s="7" t="s">
        <v>35</v>
      </c>
      <c r="B57" s="7"/>
      <c r="C57" s="7" t="s">
        <v>14</v>
      </c>
      <c r="D57" s="145" t="s">
        <v>1899</v>
      </c>
      <c r="E57" s="26">
        <v>45867.0</v>
      </c>
      <c r="F57" s="7">
        <v>5.0</v>
      </c>
      <c r="G57" s="37">
        <f>if(F57="","",
SUMIFs(if(D57="Main1",Nuella!J:J,Nuella!N:N),Nuella!S:S,"Delivered",Nuella!X:X,A57,if(D57="Main1",Nuella!G:G,Nuella!K:K),C57)+
SUMIFs(if(D57="Main1",'CRS1'!J:J,'CRS1'!N:N),'CRS1'!S:S,"Delivered",'CRS1'!X:X,A57,if(D57="Main1",'CRS1'!G:G,'CRS1'!K:K),C57)
-sumifs(G$1:G56,A$1:A56,A57,C$1:C56,C57))</f>
        <v>0</v>
      </c>
      <c r="H57" s="37">
        <f t="shared" si="1"/>
        <v>14</v>
      </c>
      <c r="I57" s="37">
        <f t="shared" si="2"/>
        <v>24</v>
      </c>
      <c r="J57" s="37">
        <v>-10.0</v>
      </c>
      <c r="K57" s="4"/>
      <c r="L57" s="4"/>
      <c r="M57" s="4"/>
      <c r="N57" s="4"/>
      <c r="O57" s="4"/>
      <c r="P57" s="4"/>
      <c r="Q57" s="4"/>
      <c r="R57" s="4"/>
      <c r="S57" s="4"/>
      <c r="T57" s="4"/>
      <c r="U57" s="4"/>
      <c r="V57" s="4"/>
      <c r="W57" s="4"/>
      <c r="X57" s="4"/>
      <c r="Y57" s="4"/>
      <c r="Z57" s="4"/>
      <c r="AA57" s="4"/>
      <c r="AB57" s="4"/>
    </row>
    <row r="58">
      <c r="A58" s="7" t="s">
        <v>33</v>
      </c>
      <c r="B58" s="7"/>
      <c r="C58" s="7" t="s">
        <v>14</v>
      </c>
      <c r="D58" s="145" t="s">
        <v>1899</v>
      </c>
      <c r="E58" s="26">
        <v>45868.0</v>
      </c>
      <c r="F58" s="7">
        <v>3.0</v>
      </c>
      <c r="G58" s="37">
        <f>if(F58="","",
SUMIFs(if(D58="Main1",Nuella!J:J,Nuella!N:N),Nuella!S:S,"Delivered",Nuella!X:X,A58,if(D58="Main1",Nuella!G:G,Nuella!K:K),C58)+
SUMIFs(if(D58="Main1",'CRS1'!J:J,'CRS1'!N:N),'CRS1'!S:S,"Delivered",'CRS1'!X:X,A58,if(D58="Main1",'CRS1'!G:G,'CRS1'!K:K),C58)
-sumifs(G$1:G57,A$1:A57,A58,C$1:C57,C58))</f>
        <v>0</v>
      </c>
      <c r="H58" s="37">
        <f t="shared" si="1"/>
        <v>3</v>
      </c>
      <c r="I58" s="37">
        <f t="shared" si="2"/>
        <v>3</v>
      </c>
      <c r="J58" s="37">
        <v>0.0</v>
      </c>
      <c r="K58" s="4"/>
      <c r="L58" s="4"/>
      <c r="M58" s="4"/>
      <c r="N58" s="4"/>
      <c r="O58" s="4"/>
      <c r="P58" s="4"/>
      <c r="Q58" s="4"/>
      <c r="R58" s="4"/>
      <c r="S58" s="4"/>
      <c r="T58" s="4"/>
      <c r="U58" s="4"/>
      <c r="V58" s="4"/>
      <c r="W58" s="4"/>
      <c r="X58" s="4"/>
      <c r="Y58" s="4"/>
      <c r="Z58" s="4"/>
      <c r="AA58" s="4"/>
      <c r="AB58" s="4"/>
    </row>
    <row r="59">
      <c r="A59" s="7" t="s">
        <v>55</v>
      </c>
      <c r="B59" s="7"/>
      <c r="C59" s="7" t="s">
        <v>14</v>
      </c>
      <c r="D59" s="145" t="s">
        <v>1899</v>
      </c>
      <c r="E59" s="26">
        <v>45868.0</v>
      </c>
      <c r="F59" s="7">
        <v>5.0</v>
      </c>
      <c r="G59" s="37">
        <f>if(F59="","",
SUMIFs(if(D59="Main1",Nuella!J:J,Nuella!N:N),Nuella!S:S,"Delivered",Nuella!X:X,A59,if(D59="Main1",Nuella!G:G,Nuella!K:K),C59)+
SUMIFs(if(D59="Main1",'CRS1'!J:J,'CRS1'!N:N),'CRS1'!S:S,"Delivered",'CRS1'!X:X,A59,if(D59="Main1",'CRS1'!G:G,'CRS1'!K:K),C59)
-sumifs(G$1:G58,A$1:A58,A59,C$1:C58,C59))</f>
        <v>0</v>
      </c>
      <c r="H59" s="37">
        <f t="shared" si="1"/>
        <v>25</v>
      </c>
      <c r="I59" s="37">
        <f t="shared" si="2"/>
        <v>54</v>
      </c>
      <c r="J59" s="37">
        <v>-29.0</v>
      </c>
      <c r="K59" s="4"/>
      <c r="L59" s="4"/>
      <c r="M59" s="4"/>
      <c r="N59" s="4"/>
      <c r="O59" s="4"/>
      <c r="P59" s="4"/>
      <c r="Q59" s="4"/>
      <c r="R59" s="4"/>
      <c r="S59" s="4"/>
      <c r="T59" s="4"/>
      <c r="U59" s="4"/>
      <c r="V59" s="4"/>
      <c r="W59" s="4"/>
      <c r="X59" s="4"/>
      <c r="Y59" s="4"/>
      <c r="Z59" s="4"/>
      <c r="AA59" s="4"/>
      <c r="AB59" s="4"/>
    </row>
    <row r="60">
      <c r="A60" s="7" t="s">
        <v>51</v>
      </c>
      <c r="B60" s="7"/>
      <c r="C60" s="7" t="s">
        <v>14</v>
      </c>
      <c r="D60" s="146" t="s">
        <v>1899</v>
      </c>
      <c r="E60" s="26">
        <v>45869.0</v>
      </c>
      <c r="F60" s="7">
        <v>3.0</v>
      </c>
      <c r="G60" s="37">
        <f>if(F60="","",
SUMIFs(if(D60="Main1",Nuella!J:J,Nuella!N:N),Nuella!S:S,"Delivered",Nuella!X:X,A60,if(D60="Main1",Nuella!G:G,Nuella!K:K),C60)+
SUMIFs(if(D60="Main1",'CRS1'!J:J,'CRS1'!N:N),'CRS1'!S:S,"Delivered",'CRS1'!X:X,A60,if(D60="Main1",'CRS1'!G:G,'CRS1'!K:K),C60)
-sumifs(G$1:G59,A$1:A59,A60,C$1:C59,C60))</f>
        <v>0</v>
      </c>
      <c r="H60" s="37">
        <f t="shared" si="1"/>
        <v>7</v>
      </c>
      <c r="I60" s="37">
        <f t="shared" si="2"/>
        <v>16</v>
      </c>
      <c r="J60" s="37">
        <v>-9.0</v>
      </c>
      <c r="K60" s="4"/>
      <c r="L60" s="4"/>
      <c r="M60" s="4"/>
      <c r="N60" s="4"/>
      <c r="O60" s="4"/>
      <c r="P60" s="4"/>
      <c r="Q60" s="4"/>
      <c r="R60" s="4"/>
      <c r="S60" s="4"/>
      <c r="T60" s="4"/>
      <c r="U60" s="4"/>
      <c r="V60" s="4"/>
      <c r="W60" s="4"/>
      <c r="X60" s="4"/>
      <c r="Y60" s="4"/>
      <c r="Z60" s="4"/>
      <c r="AA60" s="4"/>
      <c r="AB60" s="4"/>
    </row>
    <row r="61">
      <c r="A61" s="7" t="s">
        <v>35</v>
      </c>
      <c r="B61" s="7"/>
      <c r="C61" s="7" t="s">
        <v>14</v>
      </c>
      <c r="D61" s="146" t="s">
        <v>1899</v>
      </c>
      <c r="E61" s="26">
        <v>45867.0</v>
      </c>
      <c r="F61" s="7">
        <v>0.0</v>
      </c>
      <c r="G61" s="37">
        <f>if(F61="","",
SUMIFs(if(D61="Main1",Nuella!J:J,Nuella!N:N),Nuella!S:S,"Delivered",Nuella!X:X,A61,if(D61="Main1",Nuella!G:G,Nuella!K:K),C61)+
SUMIFs(if(D61="Main1",'CRS1'!J:J,'CRS1'!N:N),'CRS1'!S:S,"Delivered",'CRS1'!X:X,A61,if(D61="Main1",'CRS1'!G:G,'CRS1'!K:K),C61)
-sumifs(G$1:G60,A$1:A60,A61,C$1:C60,C61))</f>
        <v>0</v>
      </c>
      <c r="H61" s="37">
        <f t="shared" si="1"/>
        <v>14</v>
      </c>
      <c r="I61" s="37">
        <f t="shared" si="2"/>
        <v>24</v>
      </c>
      <c r="J61" s="37">
        <v>-10.0</v>
      </c>
      <c r="K61" s="4"/>
      <c r="L61" s="4"/>
      <c r="M61" s="4"/>
      <c r="N61" s="4"/>
      <c r="O61" s="4"/>
      <c r="P61" s="4"/>
      <c r="Q61" s="4"/>
      <c r="R61" s="4"/>
      <c r="S61" s="4"/>
      <c r="T61" s="4"/>
      <c r="U61" s="4"/>
      <c r="V61" s="4"/>
      <c r="W61" s="4"/>
      <c r="X61" s="4"/>
      <c r="Y61" s="4"/>
      <c r="Z61" s="4"/>
      <c r="AA61" s="4"/>
      <c r="AB61" s="4"/>
    </row>
    <row r="62">
      <c r="A62" s="7" t="s">
        <v>41</v>
      </c>
      <c r="B62" s="7"/>
      <c r="C62" s="7" t="s">
        <v>14</v>
      </c>
      <c r="D62" s="146" t="s">
        <v>1899</v>
      </c>
      <c r="E62" s="26">
        <v>45868.0</v>
      </c>
      <c r="F62" s="7">
        <v>3.0</v>
      </c>
      <c r="G62" s="37">
        <f>if(F62="","",
SUMIFs(if(D62="Main1",Nuella!J:J,Nuella!N:N),Nuella!S:S,"Delivered",Nuella!X:X,A62,if(D62="Main1",Nuella!G:G,Nuella!K:K),C62)+
SUMIFs(if(D62="Main1",'CRS1'!J:J,'CRS1'!N:N),'CRS1'!S:S,"Delivered",'CRS1'!X:X,A62,if(D62="Main1",'CRS1'!G:G,'CRS1'!K:K),C62)
-sumifs(G$1:G61,A$1:A61,A62,C$1:C61,C62))</f>
        <v>0</v>
      </c>
      <c r="H62" s="37">
        <f t="shared" si="1"/>
        <v>11</v>
      </c>
      <c r="I62" s="37">
        <f t="shared" si="2"/>
        <v>17</v>
      </c>
      <c r="J62" s="37">
        <v>-6.0</v>
      </c>
      <c r="K62" s="4"/>
      <c r="L62" s="4"/>
      <c r="M62" s="4"/>
      <c r="N62" s="4"/>
      <c r="O62" s="4"/>
      <c r="P62" s="4"/>
      <c r="Q62" s="4"/>
      <c r="R62" s="4"/>
      <c r="S62" s="4"/>
      <c r="T62" s="4"/>
      <c r="U62" s="4"/>
      <c r="V62" s="4"/>
      <c r="W62" s="4"/>
      <c r="X62" s="4"/>
      <c r="Y62" s="4"/>
      <c r="Z62" s="4"/>
      <c r="AA62" s="4"/>
      <c r="AB62" s="4"/>
    </row>
    <row r="63">
      <c r="A63" s="7" t="s">
        <v>45</v>
      </c>
      <c r="B63" s="7"/>
      <c r="C63" s="7" t="s">
        <v>14</v>
      </c>
      <c r="D63" s="146" t="s">
        <v>1899</v>
      </c>
      <c r="E63" s="26">
        <v>45869.0</v>
      </c>
      <c r="F63" s="7">
        <v>5.0</v>
      </c>
      <c r="G63" s="37">
        <f>if(F63="","",
SUMIFs(if(D63="Main1",Nuella!J:J,Nuella!N:N),Nuella!S:S,"Delivered",Nuella!X:X,A63,if(D63="Main1",Nuella!G:G,Nuella!K:K),C63)+
SUMIFs(if(D63="Main1",'CRS1'!J:J,'CRS1'!N:N),'CRS1'!S:S,"Delivered",'CRS1'!X:X,A63,if(D63="Main1",'CRS1'!G:G,'CRS1'!K:K),C63)
-sumifs(G$1:G62,A$1:A62,A63,C$1:C62,C63))</f>
        <v>0</v>
      </c>
      <c r="H63" s="37">
        <f t="shared" si="1"/>
        <v>12</v>
      </c>
      <c r="I63" s="37">
        <f t="shared" si="2"/>
        <v>23</v>
      </c>
      <c r="J63" s="37">
        <v>-11.0</v>
      </c>
      <c r="K63" s="4"/>
      <c r="L63" s="4"/>
      <c r="M63" s="4"/>
      <c r="N63" s="4"/>
      <c r="O63" s="4"/>
      <c r="P63" s="4"/>
      <c r="Q63" s="4"/>
      <c r="R63" s="4"/>
      <c r="S63" s="4"/>
      <c r="T63" s="4"/>
      <c r="U63" s="4"/>
      <c r="V63" s="4"/>
      <c r="W63" s="4"/>
      <c r="X63" s="4"/>
      <c r="Y63" s="4"/>
      <c r="Z63" s="4"/>
      <c r="AA63" s="4"/>
      <c r="AB63" s="4"/>
    </row>
    <row r="64">
      <c r="A64" s="7" t="s">
        <v>11</v>
      </c>
      <c r="B64" s="7"/>
      <c r="C64" s="7" t="s">
        <v>14</v>
      </c>
      <c r="D64" s="146" t="s">
        <v>1899</v>
      </c>
      <c r="E64" s="26">
        <v>45869.0</v>
      </c>
      <c r="F64" s="7">
        <v>10.0</v>
      </c>
      <c r="G64" s="37">
        <f>if(F64="","",
SUMIFs(if(D64="Main1",Nuella!J:J,Nuella!N:N),Nuella!S:S,"Delivered",Nuella!X:X,A64,if(D64="Main1",Nuella!G:G,Nuella!K:K),C64)+
SUMIFs(if(D64="Main1",'CRS1'!J:J,'CRS1'!N:N),'CRS1'!S:S,"Delivered",'CRS1'!X:X,A64,if(D64="Main1",'CRS1'!G:G,'CRS1'!K:K),C64)
-sumifs(G$1:G63,A$1:A63,A64,C$1:C63,C64))</f>
        <v>0</v>
      </c>
      <c r="H64" s="37">
        <f t="shared" si="1"/>
        <v>47</v>
      </c>
      <c r="I64" s="37">
        <f t="shared" si="2"/>
        <v>140</v>
      </c>
      <c r="J64" s="37">
        <v>-93.0</v>
      </c>
      <c r="K64" s="4"/>
      <c r="L64" s="4"/>
      <c r="M64" s="4"/>
      <c r="N64" s="4"/>
      <c r="O64" s="4"/>
      <c r="P64" s="4"/>
      <c r="Q64" s="4"/>
      <c r="R64" s="4"/>
      <c r="S64" s="4"/>
      <c r="T64" s="4"/>
      <c r="U64" s="4"/>
      <c r="V64" s="4"/>
      <c r="W64" s="4"/>
      <c r="X64" s="4"/>
      <c r="Y64" s="4"/>
      <c r="Z64" s="4"/>
      <c r="AA64" s="4"/>
      <c r="AB64" s="4"/>
    </row>
    <row r="65">
      <c r="A65" s="7" t="s">
        <v>11</v>
      </c>
      <c r="B65" s="7"/>
      <c r="C65" s="7" t="s">
        <v>14</v>
      </c>
      <c r="D65" s="146" t="s">
        <v>1899</v>
      </c>
      <c r="E65" s="26">
        <v>45869.0</v>
      </c>
      <c r="F65" s="7">
        <v>-2.0</v>
      </c>
      <c r="G65" s="37">
        <f>if(F65="","",
SUMIFs(if(D65="Main1",Nuella!J:J,Nuella!N:N),Nuella!S:S,"Delivered",Nuella!X:X,A65,if(D65="Main1",Nuella!G:G,Nuella!K:K),C65)+
SUMIFs(if(D65="Main1",'CRS1'!J:J,'CRS1'!N:N),'CRS1'!S:S,"Delivered",'CRS1'!X:X,A65,if(D65="Main1",'CRS1'!G:G,'CRS1'!K:K),C65)
-sumifs(G$1:G64,A$1:A64,A65,C$1:C64,C65))</f>
        <v>0</v>
      </c>
      <c r="H65" s="37">
        <f t="shared" si="1"/>
        <v>45</v>
      </c>
      <c r="I65" s="37">
        <f t="shared" si="2"/>
        <v>140</v>
      </c>
      <c r="J65" s="37">
        <v>-95.0</v>
      </c>
      <c r="K65" s="4"/>
      <c r="L65" s="4"/>
      <c r="M65" s="4"/>
      <c r="N65" s="4"/>
      <c r="O65" s="4"/>
      <c r="P65" s="4"/>
      <c r="Q65" s="4"/>
      <c r="R65" s="4"/>
      <c r="S65" s="4"/>
      <c r="T65" s="4"/>
      <c r="U65" s="4"/>
      <c r="V65" s="4"/>
      <c r="W65" s="4"/>
      <c r="X65" s="4"/>
      <c r="Y65" s="4"/>
      <c r="Z65" s="4"/>
      <c r="AA65" s="4"/>
      <c r="AB65" s="4"/>
    </row>
    <row r="66">
      <c r="A66" s="7" t="s">
        <v>57</v>
      </c>
      <c r="B66" s="7"/>
      <c r="C66" s="7" t="s">
        <v>19</v>
      </c>
      <c r="D66" s="146" t="s">
        <v>1903</v>
      </c>
      <c r="E66" s="26">
        <v>45875.0</v>
      </c>
      <c r="F66" s="7">
        <v>100.0</v>
      </c>
      <c r="G66" s="37">
        <f>if(F66="","",
SUMIFs(if(D66="Main1",Nuella!J:J,Nuella!N:N),Nuella!S:S,"Delivered",Nuella!X:X,A66,if(D66="Main1",Nuella!G:G,Nuella!K:K),C66)+
SUMIFs(if(D66="Main1",'CRS1'!J:J,'CRS1'!N:N),'CRS1'!S:S,"Delivered",'CRS1'!X:X,A66,if(D66="Main1",'CRS1'!G:G,'CRS1'!K:K),C66)
-sumifs(G$1:G65,A$1:A65,A66,C$1:C65,C66))</f>
        <v>550</v>
      </c>
      <c r="H66" s="37">
        <f t="shared" si="1"/>
        <v>100</v>
      </c>
      <c r="I66" s="37">
        <f t="shared" si="2"/>
        <v>550</v>
      </c>
      <c r="J66" s="37">
        <v>-450.0</v>
      </c>
      <c r="K66" s="4"/>
      <c r="L66" s="4"/>
      <c r="M66" s="4"/>
      <c r="N66" s="4"/>
      <c r="O66" s="4"/>
      <c r="P66" s="4"/>
      <c r="Q66" s="4"/>
      <c r="R66" s="4"/>
      <c r="S66" s="4"/>
      <c r="T66" s="4"/>
      <c r="U66" s="4"/>
      <c r="V66" s="4"/>
      <c r="W66" s="4"/>
      <c r="X66" s="4"/>
      <c r="Y66" s="4"/>
      <c r="Z66" s="4"/>
      <c r="AA66" s="4"/>
      <c r="AB66" s="4"/>
    </row>
    <row r="67">
      <c r="A67" s="7" t="s">
        <v>17</v>
      </c>
      <c r="B67" s="7"/>
      <c r="C67" s="7" t="s">
        <v>14</v>
      </c>
      <c r="D67" s="146" t="s">
        <v>1899</v>
      </c>
      <c r="E67" s="26">
        <v>45876.0</v>
      </c>
      <c r="F67" s="7">
        <v>5.0</v>
      </c>
      <c r="G67" s="37">
        <f>if(F67="","",
SUMIFs(if(D67="Main1",Nuella!J:J,Nuella!N:N),Nuella!S:S,"Delivered",Nuella!X:X,A67,if(D67="Main1",Nuella!G:G,Nuella!K:K),C67)+
SUMIFs(if(D67="Main1",'CRS1'!J:J,'CRS1'!N:N),'CRS1'!S:S,"Delivered",'CRS1'!X:X,A67,if(D67="Main1",'CRS1'!G:G,'CRS1'!K:K),C67)
-sumifs(G$1:G66,A$1:A66,A67,C$1:C66,C67))</f>
        <v>0</v>
      </c>
      <c r="H67" s="37">
        <f t="shared" si="1"/>
        <v>12</v>
      </c>
      <c r="I67" s="37">
        <f t="shared" si="2"/>
        <v>12</v>
      </c>
      <c r="J67" s="37">
        <v>0.0</v>
      </c>
      <c r="K67" s="4"/>
      <c r="L67" s="4"/>
      <c r="M67" s="4"/>
      <c r="N67" s="4"/>
      <c r="O67" s="4"/>
      <c r="P67" s="4"/>
      <c r="Q67" s="4"/>
      <c r="R67" s="4"/>
      <c r="S67" s="4"/>
      <c r="T67" s="4"/>
      <c r="U67" s="4"/>
      <c r="V67" s="4"/>
      <c r="W67" s="4"/>
      <c r="X67" s="4"/>
      <c r="Y67" s="4"/>
      <c r="Z67" s="4"/>
      <c r="AA67" s="4"/>
      <c r="AB67" s="4"/>
    </row>
    <row r="68">
      <c r="A68" s="7" t="s">
        <v>55</v>
      </c>
      <c r="B68" s="7"/>
      <c r="C68" s="7" t="s">
        <v>19</v>
      </c>
      <c r="D68" s="146" t="s">
        <v>1903</v>
      </c>
      <c r="E68" s="26">
        <v>45876.0</v>
      </c>
      <c r="F68" s="7">
        <v>100.0</v>
      </c>
      <c r="G68" s="37">
        <f>if(F68="","",
SUMIFs(if(D68="Main1",Nuella!J:J,Nuella!N:N),Nuella!S:S,"Delivered",Nuella!X:X,A68,if(D68="Main1",Nuella!G:G,Nuella!K:K),C68)+
SUMIFs(if(D68="Main1",'CRS1'!J:J,'CRS1'!N:N),'CRS1'!S:S,"Delivered",'CRS1'!X:X,A68,if(D68="Main1",'CRS1'!G:G,'CRS1'!K:K),C68)
-sumifs(G$1:G67,A$1:A67,A68,C$1:C67,C68))</f>
        <v>520</v>
      </c>
      <c r="H68" s="37">
        <f t="shared" si="1"/>
        <v>100</v>
      </c>
      <c r="I68" s="37">
        <f t="shared" si="2"/>
        <v>520</v>
      </c>
      <c r="J68" s="37">
        <v>-420.0</v>
      </c>
      <c r="K68" s="4"/>
      <c r="L68" s="4"/>
      <c r="M68" s="4"/>
      <c r="N68" s="4"/>
      <c r="O68" s="4"/>
      <c r="P68" s="4"/>
      <c r="Q68" s="4"/>
      <c r="R68" s="4"/>
      <c r="S68" s="4"/>
      <c r="T68" s="4"/>
      <c r="U68" s="4"/>
      <c r="V68" s="4"/>
      <c r="W68" s="4"/>
      <c r="X68" s="4"/>
      <c r="Y68" s="4"/>
      <c r="Z68" s="4"/>
      <c r="AA68" s="4"/>
      <c r="AB68" s="4"/>
    </row>
    <row r="69">
      <c r="A69" s="7" t="s">
        <v>11</v>
      </c>
      <c r="B69" s="7"/>
      <c r="C69" s="7" t="s">
        <v>14</v>
      </c>
      <c r="D69" s="146" t="s">
        <v>1899</v>
      </c>
      <c r="E69" s="26">
        <v>45881.0</v>
      </c>
      <c r="F69" s="7">
        <v>5.0</v>
      </c>
      <c r="G69" s="37">
        <f>if(F69="","",
SUMIFs(if(D69="Main1",Nuella!J:J,Nuella!N:N),Nuella!S:S,"Delivered",Nuella!X:X,A69,if(D69="Main1",Nuella!G:G,Nuella!K:K),C69)+
SUMIFs(if(D69="Main1",'CRS1'!J:J,'CRS1'!N:N),'CRS1'!S:S,"Delivered",'CRS1'!X:X,A69,if(D69="Main1",'CRS1'!G:G,'CRS1'!K:K),C69)
-sumifs(G$1:G68,A$1:A68,A69,C$1:C68,C69))</f>
        <v>0</v>
      </c>
      <c r="H69" s="37">
        <f t="shared" si="1"/>
        <v>50</v>
      </c>
      <c r="I69" s="37">
        <f t="shared" si="2"/>
        <v>140</v>
      </c>
      <c r="J69" s="37">
        <v>-90.0</v>
      </c>
      <c r="K69" s="4"/>
      <c r="L69" s="4"/>
      <c r="M69" s="4"/>
      <c r="N69" s="4"/>
      <c r="O69" s="4"/>
      <c r="P69" s="4"/>
      <c r="Q69" s="4"/>
      <c r="R69" s="4"/>
      <c r="S69" s="4"/>
      <c r="T69" s="4"/>
      <c r="U69" s="4"/>
      <c r="V69" s="4"/>
      <c r="W69" s="4"/>
      <c r="X69" s="4"/>
      <c r="Y69" s="4"/>
      <c r="Z69" s="4"/>
      <c r="AA69" s="4"/>
      <c r="AB69" s="4"/>
    </row>
    <row r="70">
      <c r="A70" s="7" t="s">
        <v>11</v>
      </c>
      <c r="B70" s="7"/>
      <c r="C70" s="7" t="s">
        <v>19</v>
      </c>
      <c r="D70" s="146" t="s">
        <v>1903</v>
      </c>
      <c r="E70" s="26">
        <v>45881.0</v>
      </c>
      <c r="F70" s="7">
        <v>200.0</v>
      </c>
      <c r="G70" s="37">
        <f>if(F70="","",
SUMIFs(if(D70="Main1",Nuella!J:J,Nuella!N:N),Nuella!S:S,"Delivered",Nuella!X:X,A70,if(D70="Main1",Nuella!G:G,Nuella!K:K),C70)+
SUMIFs(if(D70="Main1",'CRS1'!J:J,'CRS1'!N:N),'CRS1'!S:S,"Delivered",'CRS1'!X:X,A70,if(D70="Main1",'CRS1'!G:G,'CRS1'!K:K),C70)
-sumifs(G$1:G69,A$1:A69,A70,C$1:C69,C70))</f>
        <v>2150</v>
      </c>
      <c r="H70" s="37">
        <f t="shared" si="1"/>
        <v>200</v>
      </c>
      <c r="I70" s="37">
        <f t="shared" si="2"/>
        <v>2150</v>
      </c>
      <c r="J70" s="37">
        <v>-1950.0</v>
      </c>
      <c r="K70" s="4"/>
      <c r="L70" s="4"/>
      <c r="M70" s="4"/>
      <c r="N70" s="4"/>
      <c r="O70" s="4"/>
      <c r="P70" s="4"/>
      <c r="Q70" s="4"/>
      <c r="R70" s="4"/>
      <c r="S70" s="4"/>
      <c r="T70" s="4"/>
      <c r="U70" s="4"/>
      <c r="V70" s="4"/>
      <c r="W70" s="4"/>
      <c r="X70" s="4"/>
      <c r="Y70" s="4"/>
      <c r="Z70" s="4"/>
      <c r="AA70" s="4"/>
      <c r="AB70" s="4"/>
    </row>
    <row r="71">
      <c r="A71" s="7" t="s">
        <v>11</v>
      </c>
      <c r="B71" s="7"/>
      <c r="C71" s="7" t="s">
        <v>14</v>
      </c>
      <c r="D71" s="146" t="s">
        <v>1899</v>
      </c>
      <c r="E71" s="26">
        <v>45884.0</v>
      </c>
      <c r="F71" s="7">
        <v>10.0</v>
      </c>
      <c r="G71" s="37">
        <f>if(F71="","",
SUMIFs(if(D71="Main1",Nuella!J:J,Nuella!N:N),Nuella!S:S,"Delivered",Nuella!X:X,A71,if(D71="Main1",Nuella!G:G,Nuella!K:K),C71)+
SUMIFs(if(D71="Main1",'CRS1'!J:J,'CRS1'!N:N),'CRS1'!S:S,"Delivered",'CRS1'!X:X,A71,if(D71="Main1",'CRS1'!G:G,'CRS1'!K:K),C71)
-sumifs(G$1:G70,A$1:A70,A71,C$1:C70,C71))</f>
        <v>0</v>
      </c>
      <c r="H71" s="37">
        <f t="shared" si="1"/>
        <v>60</v>
      </c>
      <c r="I71" s="37">
        <f t="shared" si="2"/>
        <v>140</v>
      </c>
      <c r="J71" s="37">
        <v>-80.0</v>
      </c>
      <c r="K71" s="4"/>
      <c r="L71" s="4"/>
      <c r="M71" s="4"/>
      <c r="N71" s="4"/>
      <c r="O71" s="4"/>
      <c r="P71" s="4"/>
      <c r="Q71" s="4"/>
      <c r="R71" s="4"/>
      <c r="S71" s="4"/>
      <c r="T71" s="4"/>
      <c r="U71" s="4"/>
      <c r="V71" s="4"/>
      <c r="W71" s="4"/>
      <c r="X71" s="4"/>
      <c r="Y71" s="4"/>
      <c r="Z71" s="4"/>
      <c r="AA71" s="4"/>
      <c r="AB71" s="4"/>
    </row>
    <row r="72">
      <c r="A72" s="7" t="s">
        <v>31</v>
      </c>
      <c r="B72" s="7"/>
      <c r="C72" s="7" t="s">
        <v>14</v>
      </c>
      <c r="D72" s="146" t="s">
        <v>1899</v>
      </c>
      <c r="E72" s="26">
        <v>45884.0</v>
      </c>
      <c r="F72" s="7">
        <v>3.0</v>
      </c>
      <c r="G72" s="37">
        <f>if(F72="","",
SUMIFs(if(D72="Main1",Nuella!J:J,Nuella!N:N),Nuella!S:S,"Delivered",Nuella!X:X,A72,if(D72="Main1",Nuella!G:G,Nuella!K:K),C72)+
SUMIFs(if(D72="Main1",'CRS1'!J:J,'CRS1'!N:N),'CRS1'!S:S,"Delivered",'CRS1'!X:X,A72,if(D72="Main1",'CRS1'!G:G,'CRS1'!K:K),C72)
-sumifs(G$1:G71,A$1:A71,A72,C$1:C71,C72))</f>
        <v>0</v>
      </c>
      <c r="H72" s="37">
        <f t="shared" si="1"/>
        <v>10</v>
      </c>
      <c r="I72" s="37">
        <f t="shared" si="2"/>
        <v>14</v>
      </c>
      <c r="J72" s="37">
        <v>-4.0</v>
      </c>
      <c r="K72" s="4"/>
      <c r="L72" s="4"/>
      <c r="M72" s="4"/>
      <c r="N72" s="4"/>
      <c r="O72" s="4"/>
      <c r="P72" s="4"/>
      <c r="Q72" s="4"/>
      <c r="R72" s="4"/>
      <c r="S72" s="4"/>
      <c r="T72" s="4"/>
      <c r="U72" s="4"/>
      <c r="V72" s="4"/>
      <c r="W72" s="4"/>
      <c r="X72" s="4"/>
      <c r="Y72" s="4"/>
      <c r="Z72" s="4"/>
      <c r="AA72" s="4"/>
      <c r="AB72" s="4"/>
    </row>
    <row r="73">
      <c r="A73" s="7" t="s">
        <v>31</v>
      </c>
      <c r="B73" s="7"/>
      <c r="C73" s="7" t="s">
        <v>19</v>
      </c>
      <c r="D73" s="146" t="s">
        <v>1903</v>
      </c>
      <c r="E73" s="26">
        <v>45884.0</v>
      </c>
      <c r="F73" s="7">
        <v>100.0</v>
      </c>
      <c r="G73" s="37">
        <f>if(F73="","",
SUMIFs(if(D73="Main1",Nuella!J:J,Nuella!N:N),Nuella!S:S,"Delivered",Nuella!X:X,A73,if(D73="Main1",Nuella!G:G,Nuella!K:K),C73)+
SUMIFs(if(D73="Main1",'CRS1'!J:J,'CRS1'!N:N),'CRS1'!S:S,"Delivered",'CRS1'!X:X,A73,if(D73="Main1",'CRS1'!G:G,'CRS1'!K:K),C73)
-sumifs(G$1:G72,A$1:A72,A73,C$1:C72,C73))</f>
        <v>150</v>
      </c>
      <c r="H73" s="37">
        <f t="shared" si="1"/>
        <v>100</v>
      </c>
      <c r="I73" s="37">
        <f t="shared" si="2"/>
        <v>150</v>
      </c>
      <c r="J73" s="37">
        <v>-50.0</v>
      </c>
      <c r="K73" s="4"/>
      <c r="L73" s="4"/>
      <c r="M73" s="4"/>
      <c r="N73" s="4"/>
      <c r="O73" s="4"/>
      <c r="P73" s="4"/>
      <c r="Q73" s="4"/>
      <c r="R73" s="4"/>
      <c r="S73" s="4"/>
      <c r="T73" s="4"/>
      <c r="U73" s="4"/>
      <c r="V73" s="4"/>
      <c r="W73" s="4"/>
      <c r="X73" s="4"/>
      <c r="Y73" s="4"/>
      <c r="Z73" s="4"/>
      <c r="AA73" s="4"/>
      <c r="AB73" s="4"/>
    </row>
    <row r="74">
      <c r="A74" s="7" t="s">
        <v>31</v>
      </c>
      <c r="B74" s="7"/>
      <c r="C74" s="7" t="s">
        <v>23</v>
      </c>
      <c r="D74" s="146" t="s">
        <v>1899</v>
      </c>
      <c r="E74" s="26">
        <v>45884.0</v>
      </c>
      <c r="F74" s="7">
        <v>3.0</v>
      </c>
      <c r="G74" s="37">
        <f>if(F74="","",
SUMIFs(if(D74="Main1",Nuella!J:J,Nuella!N:N),Nuella!S:S,"Delivered",Nuella!X:X,A74,if(D74="Main1",Nuella!G:G,Nuella!K:K),C74)+
SUMIFs(if(D74="Main1",'CRS1'!J:J,'CRS1'!N:N),'CRS1'!S:S,"Delivered",'CRS1'!X:X,A74,if(D74="Main1",'CRS1'!G:G,'CRS1'!K:K),C74)
-sumifs(G$1:G73,A$1:A73,A74,C$1:C73,C74))</f>
        <v>4</v>
      </c>
      <c r="H74" s="37">
        <f t="shared" si="1"/>
        <v>3</v>
      </c>
      <c r="I74" s="37">
        <f t="shared" si="2"/>
        <v>4</v>
      </c>
      <c r="J74" s="37">
        <v>-1.0</v>
      </c>
      <c r="K74" s="4"/>
      <c r="L74" s="4"/>
      <c r="M74" s="4"/>
      <c r="N74" s="4"/>
      <c r="O74" s="4"/>
      <c r="P74" s="4"/>
      <c r="Q74" s="4"/>
      <c r="R74" s="4"/>
      <c r="S74" s="4"/>
      <c r="T74" s="4"/>
      <c r="U74" s="4"/>
      <c r="V74" s="4"/>
      <c r="W74" s="4"/>
      <c r="X74" s="4"/>
      <c r="Y74" s="4"/>
      <c r="Z74" s="4"/>
      <c r="AA74" s="4"/>
      <c r="AB74" s="4"/>
    </row>
    <row r="75">
      <c r="A75" s="7" t="s">
        <v>55</v>
      </c>
      <c r="B75" s="7"/>
      <c r="C75" s="7" t="s">
        <v>19</v>
      </c>
      <c r="D75" s="146" t="s">
        <v>1903</v>
      </c>
      <c r="E75" s="26">
        <v>45885.0</v>
      </c>
      <c r="F75" s="7">
        <v>200.0</v>
      </c>
      <c r="G75" s="37">
        <f>if(F75="","",
SUMIFs(if(D75="Main1",Nuella!J:J,Nuella!N:N),Nuella!S:S,"Delivered",Nuella!X:X,A75,if(D75="Main1",Nuella!G:G,Nuella!K:K),C75)+
SUMIFs(if(D75="Main1",'CRS1'!J:J,'CRS1'!N:N),'CRS1'!S:S,"Delivered",'CRS1'!X:X,A75,if(D75="Main1",'CRS1'!G:G,'CRS1'!K:K),C75)
-sumifs(G$1:G74,A$1:A74,A75,C$1:C74,C75))</f>
        <v>0</v>
      </c>
      <c r="H75" s="37">
        <f t="shared" si="1"/>
        <v>300</v>
      </c>
      <c r="I75" s="37">
        <f t="shared" si="2"/>
        <v>520</v>
      </c>
      <c r="J75" s="37">
        <v>-220.0</v>
      </c>
      <c r="K75" s="4"/>
      <c r="L75" s="4"/>
      <c r="M75" s="4"/>
      <c r="N75" s="4"/>
      <c r="O75" s="4"/>
      <c r="P75" s="4"/>
      <c r="Q75" s="4"/>
      <c r="R75" s="4"/>
      <c r="S75" s="4"/>
      <c r="T75" s="4"/>
      <c r="U75" s="4"/>
      <c r="V75" s="4"/>
      <c r="W75" s="4"/>
      <c r="X75" s="4"/>
      <c r="Y75" s="4"/>
      <c r="Z75" s="4"/>
      <c r="AA75" s="4"/>
      <c r="AB75" s="4"/>
    </row>
    <row r="76">
      <c r="A76" s="7" t="s">
        <v>55</v>
      </c>
      <c r="B76" s="7"/>
      <c r="C76" s="7" t="s">
        <v>23</v>
      </c>
      <c r="D76" s="146" t="s">
        <v>1899</v>
      </c>
      <c r="E76" s="26">
        <v>45885.0</v>
      </c>
      <c r="F76" s="7">
        <v>5.0</v>
      </c>
      <c r="G76" s="37">
        <f>if(F76="","",
SUMIFs(if(D76="Main1",Nuella!J:J,Nuella!N:N),Nuella!S:S,"Delivered",Nuella!X:X,A76,if(D76="Main1",Nuella!G:G,Nuella!K:K),C76)+
SUMIFs(if(D76="Main1",'CRS1'!J:J,'CRS1'!N:N),'CRS1'!S:S,"Delivered",'CRS1'!X:X,A76,if(D76="Main1",'CRS1'!G:G,'CRS1'!K:K),C76)
-sumifs(G$1:G75,A$1:A75,A76,C$1:C75,C76))</f>
        <v>2</v>
      </c>
      <c r="H76" s="37">
        <f t="shared" si="1"/>
        <v>5</v>
      </c>
      <c r="I76" s="37">
        <f t="shared" si="2"/>
        <v>2</v>
      </c>
      <c r="J76" s="37">
        <v>3.0</v>
      </c>
      <c r="K76" s="4"/>
      <c r="L76" s="4"/>
      <c r="M76" s="4"/>
      <c r="N76" s="4"/>
      <c r="O76" s="4"/>
      <c r="P76" s="4"/>
      <c r="Q76" s="4"/>
      <c r="R76" s="4"/>
      <c r="S76" s="4"/>
      <c r="T76" s="4"/>
      <c r="U76" s="4"/>
      <c r="V76" s="4"/>
      <c r="W76" s="4"/>
      <c r="X76" s="4"/>
      <c r="Y76" s="4"/>
      <c r="Z76" s="4"/>
      <c r="AA76" s="4"/>
      <c r="AB76" s="4"/>
    </row>
    <row r="77">
      <c r="A77" s="7" t="s">
        <v>11</v>
      </c>
      <c r="B77" s="7"/>
      <c r="C77" s="7" t="s">
        <v>23</v>
      </c>
      <c r="D77" s="146" t="s">
        <v>1899</v>
      </c>
      <c r="E77" s="26">
        <v>45885.0</v>
      </c>
      <c r="F77" s="7">
        <v>5.0</v>
      </c>
      <c r="G77" s="37">
        <f>if(F77="","",
SUMIFs(if(D77="Main1",Nuella!J:J,Nuella!N:N),Nuella!S:S,"Delivered",Nuella!X:X,A77,if(D77="Main1",Nuella!G:G,Nuella!K:K),C77)+
SUMIFs(if(D77="Main1",'CRS1'!J:J,'CRS1'!N:N),'CRS1'!S:S,"Delivered",'CRS1'!X:X,A77,if(D77="Main1",'CRS1'!G:G,'CRS1'!K:K),C77)
-sumifs(G$1:G76,A$1:A76,A77,C$1:C76,C77))</f>
        <v>6</v>
      </c>
      <c r="H77" s="37">
        <f t="shared" si="1"/>
        <v>5</v>
      </c>
      <c r="I77" s="37">
        <f t="shared" si="2"/>
        <v>6</v>
      </c>
      <c r="J77" s="37">
        <v>-1.0</v>
      </c>
      <c r="K77" s="4"/>
      <c r="L77" s="4"/>
      <c r="M77" s="4"/>
      <c r="N77" s="4"/>
      <c r="O77" s="4"/>
      <c r="P77" s="4"/>
      <c r="Q77" s="4"/>
      <c r="R77" s="4"/>
      <c r="S77" s="4"/>
      <c r="T77" s="4"/>
      <c r="U77" s="4"/>
      <c r="V77" s="4"/>
      <c r="W77" s="4"/>
      <c r="X77" s="4"/>
      <c r="Y77" s="4"/>
      <c r="Z77" s="4"/>
      <c r="AA77" s="4"/>
      <c r="AB77" s="4"/>
    </row>
    <row r="78">
      <c r="A78" s="7" t="s">
        <v>58</v>
      </c>
      <c r="B78" s="7"/>
      <c r="C78" s="7" t="s">
        <v>19</v>
      </c>
      <c r="D78" s="146" t="s">
        <v>1903</v>
      </c>
      <c r="E78" s="26">
        <v>45888.0</v>
      </c>
      <c r="F78" s="7">
        <v>200.0</v>
      </c>
      <c r="G78" s="37">
        <f>if(F78="","",
SUMIFs(if(D78="Main1",Nuella!J:J,Nuella!N:N),Nuella!S:S,"Delivered",Nuella!X:X,A78,if(D78="Main1",Nuella!G:G,Nuella!K:K),C78)+
SUMIFs(if(D78="Main1",'CRS1'!J:J,'CRS1'!N:N),'CRS1'!S:S,"Delivered",'CRS1'!X:X,A78,if(D78="Main1",'CRS1'!G:G,'CRS1'!K:K),C78)
-sumifs(G$1:G77,A$1:A77,A78,C$1:C77,C78))</f>
        <v>0</v>
      </c>
      <c r="H78" s="37">
        <f t="shared" si="1"/>
        <v>200</v>
      </c>
      <c r="I78" s="37">
        <f t="shared" si="2"/>
        <v>0</v>
      </c>
      <c r="J78" s="37">
        <v>200.0</v>
      </c>
      <c r="K78" s="4"/>
      <c r="L78" s="4"/>
      <c r="M78" s="4"/>
      <c r="N78" s="4"/>
      <c r="O78" s="4"/>
      <c r="P78" s="4"/>
      <c r="Q78" s="4"/>
      <c r="R78" s="4"/>
      <c r="S78" s="4"/>
      <c r="T78" s="4"/>
      <c r="U78" s="4"/>
      <c r="V78" s="4"/>
      <c r="W78" s="4"/>
      <c r="X78" s="4"/>
      <c r="Y78" s="4"/>
      <c r="Z78" s="4"/>
      <c r="AA78" s="4"/>
      <c r="AB78" s="4"/>
    </row>
    <row r="79">
      <c r="A79" s="7" t="s">
        <v>58</v>
      </c>
      <c r="B79" s="7"/>
      <c r="C79" s="7" t="s">
        <v>23</v>
      </c>
      <c r="D79" s="146" t="s">
        <v>1899</v>
      </c>
      <c r="E79" s="26">
        <v>45888.0</v>
      </c>
      <c r="F79" s="7">
        <v>5.0</v>
      </c>
      <c r="G79" s="37">
        <f>if(F79="","",
SUMIFs(if(D79="Main1",Nuella!J:J,Nuella!N:N),Nuella!S:S,"Delivered",Nuella!X:X,A79,if(D79="Main1",Nuella!G:G,Nuella!K:K),C79)+
SUMIFs(if(D79="Main1",'CRS1'!J:J,'CRS1'!N:N),'CRS1'!S:S,"Delivered",'CRS1'!X:X,A79,if(D79="Main1",'CRS1'!G:G,'CRS1'!K:K),C79)
-sumifs(G$1:G78,A$1:A78,A79,C$1:C78,C79))</f>
        <v>1</v>
      </c>
      <c r="H79" s="37">
        <f t="shared" si="1"/>
        <v>5</v>
      </c>
      <c r="I79" s="37">
        <f t="shared" si="2"/>
        <v>1</v>
      </c>
      <c r="J79" s="37">
        <v>4.0</v>
      </c>
      <c r="K79" s="4"/>
      <c r="L79" s="4"/>
      <c r="M79" s="4"/>
      <c r="N79" s="4"/>
      <c r="O79" s="4"/>
      <c r="P79" s="4"/>
      <c r="Q79" s="4"/>
      <c r="R79" s="4"/>
      <c r="S79" s="4"/>
      <c r="T79" s="4"/>
      <c r="U79" s="4"/>
      <c r="V79" s="4"/>
      <c r="W79" s="4"/>
      <c r="X79" s="4"/>
      <c r="Y79" s="4"/>
      <c r="Z79" s="4"/>
      <c r="AA79" s="4"/>
      <c r="AB79" s="4"/>
    </row>
    <row r="80">
      <c r="A80" s="7" t="s">
        <v>57</v>
      </c>
      <c r="B80" s="7"/>
      <c r="C80" s="7" t="s">
        <v>14</v>
      </c>
      <c r="D80" s="146" t="s">
        <v>1899</v>
      </c>
      <c r="E80" s="26">
        <v>45888.0</v>
      </c>
      <c r="F80" s="7">
        <v>5.0</v>
      </c>
      <c r="G80" s="37">
        <f>if(F80="","",
SUMIFs(if(D80="Main1",Nuella!J:J,Nuella!N:N),Nuella!S:S,"Delivered",Nuella!X:X,A80,if(D80="Main1",Nuella!G:G,Nuella!K:K),C80)+
SUMIFs(if(D80="Main1",'CRS1'!J:J,'CRS1'!N:N),'CRS1'!S:S,"Delivered",'CRS1'!X:X,A80,if(D80="Main1",'CRS1'!G:G,'CRS1'!K:K),C80)
-sumifs(G$1:G79,A$1:A79,A80,C$1:C79,C80))</f>
        <v>0</v>
      </c>
      <c r="H80" s="37">
        <f t="shared" si="1"/>
        <v>25</v>
      </c>
      <c r="I80" s="37">
        <f t="shared" si="2"/>
        <v>48</v>
      </c>
      <c r="J80" s="37">
        <v>-23.0</v>
      </c>
      <c r="K80" s="4"/>
      <c r="L80" s="4"/>
      <c r="M80" s="4"/>
      <c r="N80" s="4"/>
      <c r="O80" s="4"/>
      <c r="P80" s="4"/>
      <c r="Q80" s="4"/>
      <c r="R80" s="4"/>
      <c r="S80" s="4"/>
      <c r="T80" s="4"/>
      <c r="U80" s="4"/>
      <c r="V80" s="4"/>
      <c r="W80" s="4"/>
      <c r="X80" s="4"/>
      <c r="Y80" s="4"/>
      <c r="Z80" s="4"/>
      <c r="AA80" s="4"/>
      <c r="AB80" s="4"/>
    </row>
    <row r="81">
      <c r="A81" s="7" t="s">
        <v>43</v>
      </c>
      <c r="B81" s="7"/>
      <c r="C81" s="7" t="s">
        <v>14</v>
      </c>
      <c r="D81" s="146" t="s">
        <v>1899</v>
      </c>
      <c r="E81" s="26">
        <v>45889.0</v>
      </c>
      <c r="F81" s="7">
        <v>3.0</v>
      </c>
      <c r="G81" s="37">
        <f>if(F81="","",
SUMIFs(if(D81="Main1",Nuella!J:J,Nuella!N:N),Nuella!S:S,"Delivered",Nuella!X:X,A81,if(D81="Main1",Nuella!G:G,Nuella!K:K),C81)+
SUMIFs(if(D81="Main1",'CRS1'!J:J,'CRS1'!N:N),'CRS1'!S:S,"Delivered",'CRS1'!X:X,A81,if(D81="Main1",'CRS1'!G:G,'CRS1'!K:K),C81)
-sumifs(G$1:G80,A$1:A80,A81,C$1:C80,C81))</f>
        <v>0</v>
      </c>
      <c r="H81" s="37">
        <f t="shared" si="1"/>
        <v>4</v>
      </c>
      <c r="I81" s="37">
        <f t="shared" si="2"/>
        <v>5</v>
      </c>
      <c r="J81" s="37">
        <v>-1.0</v>
      </c>
      <c r="K81" s="4"/>
      <c r="L81" s="4"/>
      <c r="M81" s="4"/>
      <c r="N81" s="4"/>
      <c r="O81" s="4"/>
      <c r="P81" s="4"/>
      <c r="Q81" s="4"/>
      <c r="R81" s="4"/>
      <c r="S81" s="4"/>
      <c r="T81" s="4"/>
      <c r="U81" s="4"/>
      <c r="V81" s="4"/>
      <c r="W81" s="4"/>
      <c r="X81" s="4"/>
      <c r="Y81" s="4"/>
      <c r="Z81" s="4"/>
      <c r="AA81" s="4"/>
      <c r="AB81" s="4"/>
    </row>
    <row r="82">
      <c r="A82" s="7" t="s">
        <v>43</v>
      </c>
      <c r="B82" s="7"/>
      <c r="C82" s="7" t="s">
        <v>19</v>
      </c>
      <c r="D82" s="146" t="s">
        <v>1903</v>
      </c>
      <c r="E82" s="26">
        <v>45889.0</v>
      </c>
      <c r="F82" s="7">
        <v>100.0</v>
      </c>
      <c r="G82" s="37">
        <f>if(F82="","",
SUMIFs(if(D82="Main1",Nuella!J:J,Nuella!N:N),Nuella!S:S,"Delivered",Nuella!X:X,A82,if(D82="Main1",Nuella!G:G,Nuella!K:K),C82)+
SUMIFs(if(D82="Main1",'CRS1'!J:J,'CRS1'!N:N),'CRS1'!S:S,"Delivered",'CRS1'!X:X,A82,if(D82="Main1",'CRS1'!G:G,'CRS1'!K:K),C82)
-sumifs(G$1:G81,A$1:A81,A82,C$1:C81,C82))</f>
        <v>100</v>
      </c>
      <c r="H82" s="37">
        <f t="shared" si="1"/>
        <v>100</v>
      </c>
      <c r="I82" s="37">
        <f t="shared" si="2"/>
        <v>100</v>
      </c>
      <c r="J82" s="37">
        <v>0.0</v>
      </c>
      <c r="K82" s="4"/>
      <c r="L82" s="4"/>
      <c r="M82" s="4"/>
      <c r="N82" s="4"/>
      <c r="O82" s="4"/>
      <c r="P82" s="4"/>
      <c r="Q82" s="4"/>
      <c r="R82" s="4"/>
      <c r="S82" s="4"/>
      <c r="T82" s="4"/>
      <c r="U82" s="4"/>
      <c r="V82" s="4"/>
      <c r="W82" s="4"/>
      <c r="X82" s="4"/>
      <c r="Y82" s="4"/>
      <c r="Z82" s="4"/>
      <c r="AA82" s="4"/>
      <c r="AB82" s="4"/>
    </row>
    <row r="83">
      <c r="A83" s="7" t="s">
        <v>31</v>
      </c>
      <c r="B83" s="7"/>
      <c r="C83" s="7" t="s">
        <v>23</v>
      </c>
      <c r="D83" s="146" t="s">
        <v>1899</v>
      </c>
      <c r="E83" s="26">
        <v>45891.0</v>
      </c>
      <c r="F83" s="7">
        <v>5.0</v>
      </c>
      <c r="G83" s="37">
        <f>if(F83="","",
SUMIFs(if(D83="Main1",Nuella!J:J,Nuella!N:N),Nuella!S:S,"Delivered",Nuella!X:X,A83,if(D83="Main1",Nuella!G:G,Nuella!K:K),C83)+
SUMIFs(if(D83="Main1",'CRS1'!J:J,'CRS1'!N:N),'CRS1'!S:S,"Delivered",'CRS1'!X:X,A83,if(D83="Main1",'CRS1'!G:G,'CRS1'!K:K),C83)
-sumifs(G$1:G82,A$1:A82,A83,C$1:C82,C83))</f>
        <v>0</v>
      </c>
      <c r="H83" s="37">
        <f t="shared" si="1"/>
        <v>8</v>
      </c>
      <c r="I83" s="37">
        <f t="shared" si="2"/>
        <v>4</v>
      </c>
      <c r="J83" s="37">
        <v>4.0</v>
      </c>
      <c r="K83" s="4"/>
      <c r="L83" s="4"/>
      <c r="M83" s="4"/>
      <c r="N83" s="4"/>
      <c r="O83" s="4"/>
      <c r="P83" s="4"/>
      <c r="Q83" s="4"/>
      <c r="R83" s="4"/>
      <c r="S83" s="4"/>
      <c r="T83" s="4"/>
      <c r="U83" s="4"/>
      <c r="V83" s="4"/>
      <c r="W83" s="4"/>
      <c r="X83" s="4"/>
      <c r="Y83" s="4"/>
      <c r="Z83" s="4"/>
      <c r="AA83" s="4"/>
      <c r="AB83" s="4"/>
    </row>
    <row r="84">
      <c r="A84" s="7" t="s">
        <v>45</v>
      </c>
      <c r="B84" s="7"/>
      <c r="C84" s="7" t="s">
        <v>19</v>
      </c>
      <c r="D84" s="146" t="s">
        <v>1903</v>
      </c>
      <c r="E84" s="26">
        <v>45891.0</v>
      </c>
      <c r="F84" s="7">
        <v>100.0</v>
      </c>
      <c r="G84" s="37">
        <f>if(F84="","",
SUMIFs(if(D84="Main1",Nuella!J:J,Nuella!N:N),Nuella!S:S,"Delivered",Nuella!X:X,A84,if(D84="Main1",Nuella!G:G,Nuella!K:K),C84)+
SUMIFs(if(D84="Main1",'CRS1'!J:J,'CRS1'!N:N),'CRS1'!S:S,"Delivered",'CRS1'!X:X,A84,if(D84="Main1",'CRS1'!G:G,'CRS1'!K:K),C84)
-sumifs(G$1:G83,A$1:A83,A84,C$1:C83,C84))</f>
        <v>450</v>
      </c>
      <c r="H84" s="37">
        <f t="shared" si="1"/>
        <v>100</v>
      </c>
      <c r="I84" s="37">
        <f t="shared" si="2"/>
        <v>450</v>
      </c>
      <c r="J84" s="37">
        <v>-350.0</v>
      </c>
      <c r="K84" s="4"/>
      <c r="L84" s="4"/>
      <c r="M84" s="4"/>
      <c r="N84" s="4"/>
      <c r="O84" s="4"/>
      <c r="P84" s="4"/>
      <c r="Q84" s="4"/>
      <c r="R84" s="4"/>
      <c r="S84" s="4"/>
      <c r="T84" s="4"/>
      <c r="U84" s="4"/>
      <c r="V84" s="4"/>
      <c r="W84" s="4"/>
      <c r="X84" s="4"/>
      <c r="Y84" s="4"/>
      <c r="Z84" s="4"/>
      <c r="AA84" s="4"/>
      <c r="AB84" s="4"/>
    </row>
    <row r="85">
      <c r="A85" s="7" t="s">
        <v>45</v>
      </c>
      <c r="B85" s="7"/>
      <c r="C85" s="7" t="s">
        <v>23</v>
      </c>
      <c r="D85" s="146" t="s">
        <v>1899</v>
      </c>
      <c r="E85" s="26">
        <v>45891.0</v>
      </c>
      <c r="F85" s="7">
        <v>3.0</v>
      </c>
      <c r="G85" s="37">
        <f>if(F85="","",
SUMIFs(if(D85="Main1",Nuella!J:J,Nuella!N:N),Nuella!S:S,"Delivered",Nuella!X:X,A85,if(D85="Main1",Nuella!G:G,Nuella!K:K),C85)+
SUMIFs(if(D85="Main1",'CRS1'!J:J,'CRS1'!N:N),'CRS1'!S:S,"Delivered",'CRS1'!X:X,A85,if(D85="Main1",'CRS1'!G:G,'CRS1'!K:K),C85)
-sumifs(G$1:G84,A$1:A84,A85,C$1:C84,C85))</f>
        <v>1</v>
      </c>
      <c r="H85" s="37">
        <f t="shared" si="1"/>
        <v>3</v>
      </c>
      <c r="I85" s="37">
        <f t="shared" si="2"/>
        <v>1</v>
      </c>
      <c r="J85" s="37">
        <v>2.0</v>
      </c>
      <c r="K85" s="4"/>
      <c r="L85" s="4"/>
      <c r="M85" s="4"/>
      <c r="N85" s="4"/>
      <c r="O85" s="4"/>
      <c r="P85" s="4"/>
      <c r="Q85" s="4"/>
      <c r="R85" s="4"/>
      <c r="S85" s="4"/>
      <c r="T85" s="4"/>
      <c r="U85" s="4"/>
      <c r="V85" s="4"/>
      <c r="W85" s="4"/>
      <c r="X85" s="4"/>
      <c r="Y85" s="4"/>
      <c r="Z85" s="4"/>
      <c r="AA85" s="4"/>
      <c r="AB85" s="4"/>
    </row>
    <row r="86">
      <c r="A86" s="7" t="s">
        <v>17</v>
      </c>
      <c r="B86" s="7"/>
      <c r="C86" s="7" t="s">
        <v>23</v>
      </c>
      <c r="D86" s="146" t="s">
        <v>1899</v>
      </c>
      <c r="E86" s="26">
        <v>45889.0</v>
      </c>
      <c r="F86" s="7">
        <v>1.0</v>
      </c>
      <c r="G86" s="37">
        <f>if(F86="","",
SUMIFs(if(D86="Main1",Nuella!J:J,Nuella!N:N),Nuella!S:S,"Delivered",Nuella!X:X,A86,if(D86="Main1",Nuella!G:G,Nuella!K:K),C86)+
SUMIFs(if(D86="Main1",'CRS1'!J:J,'CRS1'!N:N),'CRS1'!S:S,"Delivered",'CRS1'!X:X,A86,if(D86="Main1",'CRS1'!G:G,'CRS1'!K:K),C86)
-sumifs(G$1:G85,A$1:A85,A86,C$1:C85,C86))</f>
        <v>2</v>
      </c>
      <c r="H86" s="37">
        <f t="shared" si="1"/>
        <v>1</v>
      </c>
      <c r="I86" s="37">
        <f t="shared" si="2"/>
        <v>2</v>
      </c>
      <c r="J86" s="37">
        <v>-1.0</v>
      </c>
      <c r="K86" s="4"/>
      <c r="L86" s="4"/>
      <c r="M86" s="4"/>
      <c r="N86" s="4"/>
      <c r="O86" s="4"/>
      <c r="P86" s="4"/>
      <c r="Q86" s="4"/>
      <c r="R86" s="4"/>
      <c r="S86" s="4"/>
      <c r="T86" s="4"/>
      <c r="U86" s="4"/>
      <c r="V86" s="4"/>
      <c r="W86" s="4"/>
      <c r="X86" s="4"/>
      <c r="Y86" s="4"/>
      <c r="Z86" s="4"/>
      <c r="AA86" s="4"/>
      <c r="AB86" s="4"/>
    </row>
    <row r="87">
      <c r="A87" s="7" t="s">
        <v>17</v>
      </c>
      <c r="B87" s="7"/>
      <c r="C87" s="7" t="s">
        <v>19</v>
      </c>
      <c r="D87" s="146" t="s">
        <v>1903</v>
      </c>
      <c r="E87" s="26">
        <v>45889.0</v>
      </c>
      <c r="F87" s="7">
        <v>100.0</v>
      </c>
      <c r="G87" s="37">
        <f>if(F87="","",
SUMIFs(if(D87="Main1",Nuella!J:J,Nuella!N:N),Nuella!S:S,"Delivered",Nuella!X:X,A87,if(D87="Main1",Nuella!G:G,Nuella!K:K),C87)+
SUMIFs(if(D87="Main1",'CRS1'!J:J,'CRS1'!N:N),'CRS1'!S:S,"Delivered",'CRS1'!X:X,A87,if(D87="Main1",'CRS1'!G:G,'CRS1'!K:K),C87)
-sumifs(G$1:G86,A$1:A86,A87,C$1:C86,C87))</f>
        <v>0</v>
      </c>
      <c r="H87" s="37">
        <f t="shared" si="1"/>
        <v>100</v>
      </c>
      <c r="I87" s="37">
        <f t="shared" si="2"/>
        <v>0</v>
      </c>
      <c r="J87" s="37">
        <v>100.0</v>
      </c>
      <c r="K87" s="4"/>
      <c r="L87" s="4"/>
      <c r="M87" s="4"/>
      <c r="N87" s="4"/>
      <c r="O87" s="4"/>
      <c r="P87" s="4"/>
      <c r="Q87" s="4"/>
      <c r="R87" s="4"/>
      <c r="S87" s="4"/>
      <c r="T87" s="4"/>
      <c r="U87" s="4"/>
      <c r="V87" s="4"/>
      <c r="W87" s="4"/>
      <c r="X87" s="4"/>
      <c r="Y87" s="4"/>
      <c r="Z87" s="4"/>
      <c r="AA87" s="4"/>
      <c r="AB87" s="4"/>
    </row>
    <row r="88">
      <c r="A88" s="7" t="s">
        <v>11</v>
      </c>
      <c r="B88" s="7"/>
      <c r="C88" s="7" t="s">
        <v>14</v>
      </c>
      <c r="D88" s="146" t="s">
        <v>1899</v>
      </c>
      <c r="E88" s="26">
        <v>45892.0</v>
      </c>
      <c r="F88" s="7">
        <v>15.0</v>
      </c>
      <c r="G88" s="37">
        <f>if(F88="","",
SUMIFs(if(D88="Main1",Nuella!J:J,Nuella!N:N),Nuella!S:S,"Delivered",Nuella!X:X,A88,if(D88="Main1",Nuella!G:G,Nuella!K:K),C88)+
SUMIFs(if(D88="Main1",'CRS1'!J:J,'CRS1'!N:N),'CRS1'!S:S,"Delivered",'CRS1'!X:X,A88,if(D88="Main1",'CRS1'!G:G,'CRS1'!K:K),C88)
-sumifs(G$1:G87,A$1:A87,A88,C$1:C87,C88))</f>
        <v>0</v>
      </c>
      <c r="H88" s="37">
        <f t="shared" si="1"/>
        <v>75</v>
      </c>
      <c r="I88" s="37">
        <f t="shared" si="2"/>
        <v>140</v>
      </c>
      <c r="J88" s="37">
        <v>-65.0</v>
      </c>
      <c r="K88" s="4"/>
      <c r="L88" s="4"/>
      <c r="M88" s="4"/>
      <c r="N88" s="4"/>
      <c r="O88" s="4"/>
      <c r="P88" s="4"/>
      <c r="Q88" s="4"/>
      <c r="R88" s="4"/>
      <c r="S88" s="4"/>
      <c r="T88" s="4"/>
      <c r="U88" s="4"/>
      <c r="V88" s="4"/>
      <c r="W88" s="4"/>
      <c r="X88" s="4"/>
      <c r="Y88" s="4"/>
      <c r="Z88" s="4"/>
      <c r="AA88" s="4"/>
      <c r="AB88" s="4"/>
    </row>
    <row r="89">
      <c r="A89" s="7" t="s">
        <v>11</v>
      </c>
      <c r="B89" s="7"/>
      <c r="C89" s="7" t="s">
        <v>19</v>
      </c>
      <c r="D89" s="146" t="s">
        <v>1903</v>
      </c>
      <c r="E89" s="26">
        <v>45892.0</v>
      </c>
      <c r="F89" s="7">
        <v>300.0</v>
      </c>
      <c r="G89" s="37">
        <f>if(F89="","",
SUMIFs(if(D89="Main1",Nuella!J:J,Nuella!N:N),Nuella!S:S,"Delivered",Nuella!X:X,A89,if(D89="Main1",Nuella!G:G,Nuella!K:K),C89)+
SUMIFs(if(D89="Main1",'CRS1'!J:J,'CRS1'!N:N),'CRS1'!S:S,"Delivered",'CRS1'!X:X,A89,if(D89="Main1",'CRS1'!G:G,'CRS1'!K:K),C89)
-sumifs(G$1:G88,A$1:A88,A89,C$1:C88,C89))</f>
        <v>0</v>
      </c>
      <c r="H89" s="37">
        <f t="shared" si="1"/>
        <v>500</v>
      </c>
      <c r="I89" s="37">
        <f t="shared" si="2"/>
        <v>2150</v>
      </c>
      <c r="J89" s="37">
        <v>-1650.0</v>
      </c>
      <c r="K89" s="4"/>
      <c r="L89" s="4"/>
      <c r="M89" s="4"/>
      <c r="N89" s="4"/>
      <c r="O89" s="4"/>
      <c r="P89" s="4"/>
      <c r="Q89" s="4"/>
      <c r="R89" s="4"/>
      <c r="S89" s="4"/>
      <c r="T89" s="4"/>
      <c r="U89" s="4"/>
      <c r="V89" s="4"/>
      <c r="W89" s="4"/>
      <c r="X89" s="4"/>
      <c r="Y89" s="4"/>
      <c r="Z89" s="4"/>
      <c r="AA89" s="4"/>
      <c r="AB89" s="4"/>
    </row>
    <row r="90">
      <c r="A90" s="7" t="s">
        <v>11</v>
      </c>
      <c r="B90" s="7"/>
      <c r="C90" s="7" t="s">
        <v>23</v>
      </c>
      <c r="D90" s="146" t="s">
        <v>1899</v>
      </c>
      <c r="E90" s="26">
        <v>45892.0</v>
      </c>
      <c r="F90" s="7">
        <v>10.0</v>
      </c>
      <c r="G90" s="37">
        <f>if(F90="","",
SUMIFs(if(D90="Main1",Nuella!J:J,Nuella!N:N),Nuella!S:S,"Delivered",Nuella!X:X,A90,if(D90="Main1",Nuella!G:G,Nuella!K:K),C90)+
SUMIFs(if(D90="Main1",'CRS1'!J:J,'CRS1'!N:N),'CRS1'!S:S,"Delivered",'CRS1'!X:X,A90,if(D90="Main1",'CRS1'!G:G,'CRS1'!K:K),C90)
-sumifs(G$1:G89,A$1:A89,A90,C$1:C89,C90))</f>
        <v>0</v>
      </c>
      <c r="H90" s="37">
        <f t="shared" si="1"/>
        <v>15</v>
      </c>
      <c r="I90" s="37">
        <f t="shared" si="2"/>
        <v>6</v>
      </c>
      <c r="J90" s="37">
        <v>9.0</v>
      </c>
      <c r="K90" s="4"/>
      <c r="L90" s="4"/>
      <c r="M90" s="4"/>
      <c r="N90" s="4"/>
      <c r="O90" s="4"/>
      <c r="P90" s="4"/>
      <c r="Q90" s="4"/>
      <c r="R90" s="4"/>
      <c r="S90" s="4"/>
      <c r="T90" s="4"/>
      <c r="U90" s="4"/>
      <c r="V90" s="4"/>
      <c r="W90" s="4"/>
      <c r="X90" s="4"/>
      <c r="Y90" s="4"/>
      <c r="Z90" s="4"/>
      <c r="AA90" s="4"/>
      <c r="AB90" s="4"/>
    </row>
    <row r="91">
      <c r="A91" s="7" t="s">
        <v>57</v>
      </c>
      <c r="B91" s="7"/>
      <c r="C91" s="7" t="s">
        <v>19</v>
      </c>
      <c r="D91" s="146" t="s">
        <v>1903</v>
      </c>
      <c r="E91" s="26">
        <v>45892.0</v>
      </c>
      <c r="F91" s="7">
        <v>150.0</v>
      </c>
      <c r="G91" s="37">
        <f>if(F91="","",
SUMIFs(if(D91="Main1",Nuella!J:J,Nuella!N:N),Nuella!S:S,"Delivered",Nuella!X:X,A91,if(D91="Main1",Nuella!G:G,Nuella!K:K),C91)+
SUMIFs(if(D91="Main1",'CRS1'!J:J,'CRS1'!N:N),'CRS1'!S:S,"Delivered",'CRS1'!X:X,A91,if(D91="Main1",'CRS1'!G:G,'CRS1'!K:K),C91)
-sumifs(G$1:G90,A$1:A90,A91,C$1:C90,C91))</f>
        <v>0</v>
      </c>
      <c r="H91" s="37">
        <f t="shared" si="1"/>
        <v>250</v>
      </c>
      <c r="I91" s="37">
        <f t="shared" si="2"/>
        <v>550</v>
      </c>
      <c r="J91" s="37">
        <v>-300.0</v>
      </c>
      <c r="K91" s="4"/>
      <c r="L91" s="4"/>
      <c r="M91" s="4"/>
      <c r="N91" s="4"/>
      <c r="O91" s="4"/>
      <c r="P91" s="4"/>
      <c r="Q91" s="4"/>
      <c r="R91" s="4"/>
      <c r="S91" s="4"/>
      <c r="T91" s="4"/>
      <c r="U91" s="4"/>
      <c r="V91" s="4"/>
      <c r="W91" s="4"/>
      <c r="X91" s="4"/>
      <c r="Y91" s="4"/>
      <c r="Z91" s="4"/>
      <c r="AA91" s="4"/>
      <c r="AB91" s="4"/>
    </row>
    <row r="92">
      <c r="A92" s="7" t="s">
        <v>57</v>
      </c>
      <c r="B92" s="7"/>
      <c r="C92" s="7" t="s">
        <v>23</v>
      </c>
      <c r="D92" s="146" t="s">
        <v>1899</v>
      </c>
      <c r="E92" s="26">
        <v>45892.0</v>
      </c>
      <c r="F92" s="7">
        <v>5.0</v>
      </c>
      <c r="G92" s="37">
        <f>if(F92="","",
SUMIFs(if(D92="Main1",Nuella!J:J,Nuella!N:N),Nuella!S:S,"Delivered",Nuella!X:X,A92,if(D92="Main1",Nuella!G:G,Nuella!K:K),C92)+
SUMIFs(if(D92="Main1",'CRS1'!J:J,'CRS1'!N:N),'CRS1'!S:S,"Delivered",'CRS1'!X:X,A92,if(D92="Main1",'CRS1'!G:G,'CRS1'!K:K),C92)
-sumifs(G$1:G91,A$1:A91,A92,C$1:C91,C92))</f>
        <v>0</v>
      </c>
      <c r="H92" s="37">
        <f t="shared" si="1"/>
        <v>5</v>
      </c>
      <c r="I92" s="37">
        <f t="shared" si="2"/>
        <v>0</v>
      </c>
      <c r="J92" s="37">
        <v>5.0</v>
      </c>
      <c r="K92" s="4"/>
      <c r="L92" s="4"/>
      <c r="M92" s="4"/>
      <c r="N92" s="4"/>
      <c r="O92" s="4"/>
      <c r="P92" s="4"/>
      <c r="Q92" s="4"/>
      <c r="R92" s="4"/>
      <c r="S92" s="4"/>
      <c r="T92" s="4"/>
      <c r="U92" s="4"/>
      <c r="V92" s="4"/>
      <c r="W92" s="4"/>
      <c r="X92" s="4"/>
      <c r="Y92" s="4"/>
      <c r="Z92" s="4"/>
      <c r="AA92" s="4"/>
      <c r="AB92" s="4"/>
    </row>
    <row r="93">
      <c r="A93" s="7" t="s">
        <v>60</v>
      </c>
      <c r="B93" s="7"/>
      <c r="C93" s="7" t="s">
        <v>19</v>
      </c>
      <c r="D93" s="146" t="s">
        <v>1903</v>
      </c>
      <c r="E93" s="26">
        <v>45892.0</v>
      </c>
      <c r="F93" s="7">
        <v>700.0</v>
      </c>
      <c r="G93" s="37">
        <f>if(F93="","",
SUMIFs(if(D93="Main1",Nuella!J:J,Nuella!N:N),Nuella!S:S,"Delivered",Nuella!X:X,A93,if(D93="Main1",Nuella!G:G,Nuella!K:K),C93)+
SUMIFs(if(D93="Main1",'CRS1'!J:J,'CRS1'!N:N),'CRS1'!S:S,"Delivered",'CRS1'!X:X,A93,if(D93="Main1",'CRS1'!G:G,'CRS1'!K:K),C93)
-sumifs(G$1:G92,A$1:A92,A93,C$1:C92,C93))</f>
        <v>2850</v>
      </c>
      <c r="H93" s="37">
        <f t="shared" si="1"/>
        <v>700</v>
      </c>
      <c r="I93" s="37">
        <f t="shared" si="2"/>
        <v>2850</v>
      </c>
      <c r="J93" s="37">
        <v>-2150.0</v>
      </c>
      <c r="K93" s="4"/>
      <c r="L93" s="4"/>
      <c r="M93" s="4"/>
      <c r="N93" s="4"/>
      <c r="O93" s="4"/>
      <c r="P93" s="4"/>
      <c r="Q93" s="4"/>
      <c r="R93" s="4"/>
      <c r="S93" s="4"/>
      <c r="T93" s="4"/>
      <c r="U93" s="4"/>
      <c r="V93" s="4"/>
      <c r="W93" s="4"/>
      <c r="X93" s="4"/>
      <c r="Y93" s="4"/>
      <c r="Z93" s="4"/>
      <c r="AA93" s="4"/>
      <c r="AB93" s="4"/>
    </row>
    <row r="94">
      <c r="A94" s="7" t="s">
        <v>60</v>
      </c>
      <c r="B94" s="7"/>
      <c r="C94" s="7" t="s">
        <v>19</v>
      </c>
      <c r="D94" s="146" t="s">
        <v>1903</v>
      </c>
      <c r="E94" s="26">
        <v>45892.0</v>
      </c>
      <c r="F94" s="7">
        <v>100.0</v>
      </c>
      <c r="G94" s="37">
        <f>if(F94="","",
SUMIFs(if(D94="Main1",Nuella!J:J,Nuella!N:N),Nuella!S:S,"Delivered",Nuella!X:X,A94,if(D94="Main1",Nuella!G:G,Nuella!K:K),C94)+
SUMIFs(if(D94="Main1",'CRS1'!J:J,'CRS1'!N:N),'CRS1'!S:S,"Delivered",'CRS1'!X:X,A94,if(D94="Main1",'CRS1'!G:G,'CRS1'!K:K),C94)
-sumifs(G$1:G93,A$1:A93,A94,C$1:C93,C94))</f>
        <v>0</v>
      </c>
      <c r="H94" s="37">
        <f t="shared" si="1"/>
        <v>800</v>
      </c>
      <c r="I94" s="37">
        <f t="shared" si="2"/>
        <v>2850</v>
      </c>
      <c r="J94" s="37">
        <v>-2050.0</v>
      </c>
      <c r="K94" s="7" t="s">
        <v>1904</v>
      </c>
      <c r="L94" s="4"/>
      <c r="M94" s="4"/>
      <c r="N94" s="4"/>
      <c r="O94" s="4"/>
      <c r="P94" s="4"/>
      <c r="Q94" s="4"/>
      <c r="R94" s="4"/>
      <c r="S94" s="4"/>
      <c r="T94" s="4"/>
      <c r="U94" s="4"/>
      <c r="V94" s="4"/>
      <c r="W94" s="4"/>
      <c r="X94" s="4"/>
      <c r="Y94" s="4"/>
      <c r="Z94" s="4"/>
      <c r="AA94" s="4"/>
      <c r="AB94" s="4"/>
    </row>
    <row r="95">
      <c r="A95" s="7" t="s">
        <v>41</v>
      </c>
      <c r="B95" s="7"/>
      <c r="C95" s="7" t="s">
        <v>14</v>
      </c>
      <c r="D95" s="146" t="s">
        <v>1899</v>
      </c>
      <c r="E95" s="26">
        <v>45889.0</v>
      </c>
      <c r="F95" s="7">
        <v>3.0</v>
      </c>
      <c r="G95" s="37">
        <f>if(F95="","",
SUMIFs(if(D95="Main1",Nuella!J:J,Nuella!N:N),Nuella!S:S,"Delivered",Nuella!X:X,A95,if(D95="Main1",Nuella!G:G,Nuella!K:K),C95)+
SUMIFs(if(D95="Main1",'CRS1'!J:J,'CRS1'!N:N),'CRS1'!S:S,"Delivered",'CRS1'!X:X,A95,if(D95="Main1",'CRS1'!G:G,'CRS1'!K:K),C95)
-sumifs(G$1:G94,A$1:A94,A95,C$1:C94,C95))</f>
        <v>0</v>
      </c>
      <c r="H95" s="37">
        <f t="shared" si="1"/>
        <v>14</v>
      </c>
      <c r="I95" s="37">
        <f t="shared" si="2"/>
        <v>17</v>
      </c>
      <c r="J95" s="37">
        <v>-3.0</v>
      </c>
      <c r="K95" s="4"/>
      <c r="L95" s="4"/>
      <c r="M95" s="4"/>
      <c r="N95" s="4"/>
      <c r="O95" s="4"/>
      <c r="P95" s="4"/>
      <c r="Q95" s="4"/>
      <c r="R95" s="4"/>
      <c r="S95" s="4"/>
      <c r="T95" s="4"/>
      <c r="U95" s="4"/>
      <c r="V95" s="4"/>
      <c r="W95" s="4"/>
      <c r="X95" s="4"/>
      <c r="Y95" s="4"/>
      <c r="Z95" s="4"/>
      <c r="AA95" s="4"/>
      <c r="AB95" s="4"/>
    </row>
    <row r="96">
      <c r="A96" s="7" t="s">
        <v>41</v>
      </c>
      <c r="B96" s="7"/>
      <c r="C96" s="7" t="s">
        <v>19</v>
      </c>
      <c r="D96" s="146" t="s">
        <v>1903</v>
      </c>
      <c r="E96" s="26">
        <v>45889.0</v>
      </c>
      <c r="F96" s="7">
        <v>100.0</v>
      </c>
      <c r="G96" s="37">
        <f>if(F96="","",
SUMIFs(if(D96="Main1",Nuella!J:J,Nuella!N:N),Nuella!S:S,"Delivered",Nuella!X:X,A96,if(D96="Main1",Nuella!G:G,Nuella!K:K),C96)+
SUMIFs(if(D96="Main1",'CRS1'!J:J,'CRS1'!N:N),'CRS1'!S:S,"Delivered",'CRS1'!X:X,A96,if(D96="Main1",'CRS1'!G:G,'CRS1'!K:K),C96)
-sumifs(G$1:G95,A$1:A95,A96,C$1:C95,C96))</f>
        <v>100</v>
      </c>
      <c r="H96" s="37">
        <f t="shared" si="1"/>
        <v>100</v>
      </c>
      <c r="I96" s="37">
        <f t="shared" si="2"/>
        <v>100</v>
      </c>
      <c r="J96" s="37">
        <v>0.0</v>
      </c>
      <c r="K96" s="4"/>
      <c r="L96" s="4"/>
      <c r="M96" s="4"/>
      <c r="N96" s="4"/>
      <c r="O96" s="4"/>
      <c r="P96" s="4"/>
      <c r="Q96" s="4"/>
      <c r="R96" s="4"/>
      <c r="S96" s="4"/>
      <c r="T96" s="4"/>
      <c r="U96" s="4"/>
      <c r="V96" s="4"/>
      <c r="W96" s="4"/>
      <c r="X96" s="4"/>
      <c r="Y96" s="4"/>
      <c r="Z96" s="4"/>
      <c r="AA96" s="4"/>
      <c r="AB96" s="4"/>
    </row>
    <row r="97">
      <c r="A97" s="7" t="s">
        <v>35</v>
      </c>
      <c r="B97" s="7"/>
      <c r="C97" s="7" t="s">
        <v>23</v>
      </c>
      <c r="D97" s="146" t="s">
        <v>1899</v>
      </c>
      <c r="E97" s="26">
        <v>45894.0</v>
      </c>
      <c r="F97" s="7">
        <v>2.0</v>
      </c>
      <c r="G97" s="37">
        <f>if(F97="","",
SUMIFs(if(D97="Main1",Nuella!J:J,Nuella!N:N),Nuella!S:S,"Delivered",Nuella!X:X,A97,if(D97="Main1",Nuella!G:G,Nuella!K:K),C97)+
SUMIFs(if(D97="Main1",'CRS1'!J:J,'CRS1'!N:N),'CRS1'!S:S,"Delivered",'CRS1'!X:X,A97,if(D97="Main1",'CRS1'!G:G,'CRS1'!K:K),C97)
-sumifs(G$1:G96,A$1:A96,A97,C$1:C96,C97))</f>
        <v>2</v>
      </c>
      <c r="H97" s="37">
        <f t="shared" si="1"/>
        <v>2</v>
      </c>
      <c r="I97" s="37">
        <f t="shared" si="2"/>
        <v>2</v>
      </c>
      <c r="J97" s="37">
        <v>0.0</v>
      </c>
      <c r="K97" s="4"/>
      <c r="L97" s="4"/>
      <c r="M97" s="4"/>
      <c r="N97" s="4"/>
      <c r="O97" s="4"/>
      <c r="P97" s="4"/>
      <c r="Q97" s="4"/>
      <c r="R97" s="4"/>
      <c r="S97" s="4"/>
      <c r="T97" s="4"/>
      <c r="U97" s="4"/>
      <c r="V97" s="4"/>
      <c r="W97" s="4"/>
      <c r="X97" s="4"/>
      <c r="Y97" s="4"/>
      <c r="Z97" s="4"/>
      <c r="AA97" s="4"/>
      <c r="AB97" s="4"/>
    </row>
    <row r="98">
      <c r="A98" s="7" t="s">
        <v>35</v>
      </c>
      <c r="B98" s="7"/>
      <c r="C98" s="7" t="s">
        <v>19</v>
      </c>
      <c r="D98" s="146" t="s">
        <v>1903</v>
      </c>
      <c r="E98" s="26">
        <v>45894.0</v>
      </c>
      <c r="F98" s="7">
        <v>100.0</v>
      </c>
      <c r="G98" s="37">
        <f>if(F98="","",
SUMIFs(if(D98="Main1",Nuella!J:J,Nuella!N:N),Nuella!S:S,"Delivered",Nuella!X:X,A98,if(D98="Main1",Nuella!G:G,Nuella!K:K),C98)+
SUMIFs(if(D98="Main1",'CRS1'!J:J,'CRS1'!N:N),'CRS1'!S:S,"Delivered",'CRS1'!X:X,A98,if(D98="Main1",'CRS1'!G:G,'CRS1'!K:K),C98)
-sumifs(G$1:G97,A$1:A97,A98,C$1:C97,C98))</f>
        <v>240</v>
      </c>
      <c r="H98" s="37">
        <f t="shared" si="1"/>
        <v>100</v>
      </c>
      <c r="I98" s="37">
        <f t="shared" si="2"/>
        <v>240</v>
      </c>
      <c r="J98" s="37">
        <v>-140.0</v>
      </c>
      <c r="K98" s="4"/>
      <c r="L98" s="4"/>
      <c r="M98" s="4"/>
      <c r="N98" s="4"/>
      <c r="O98" s="4"/>
      <c r="P98" s="4"/>
      <c r="Q98" s="4"/>
      <c r="R98" s="4"/>
      <c r="S98" s="4"/>
      <c r="T98" s="4"/>
      <c r="U98" s="4"/>
      <c r="V98" s="4"/>
      <c r="W98" s="4"/>
      <c r="X98" s="4"/>
      <c r="Y98" s="4"/>
      <c r="Z98" s="4"/>
      <c r="AA98" s="4"/>
      <c r="AB98" s="4"/>
    </row>
    <row r="99">
      <c r="A99" s="7" t="s">
        <v>55</v>
      </c>
      <c r="B99" s="7"/>
      <c r="C99" s="7" t="s">
        <v>14</v>
      </c>
      <c r="D99" s="146" t="s">
        <v>1899</v>
      </c>
      <c r="E99" s="26">
        <v>45894.0</v>
      </c>
      <c r="F99" s="7">
        <v>10.0</v>
      </c>
      <c r="G99" s="37">
        <f>if(F99="","",
SUMIFs(if(D99="Main1",Nuella!J:J,Nuella!N:N),Nuella!S:S,"Delivered",Nuella!X:X,A99,if(D99="Main1",Nuella!G:G,Nuella!K:K),C99)+
SUMIFs(if(D99="Main1",'CRS1'!J:J,'CRS1'!N:N),'CRS1'!S:S,"Delivered",'CRS1'!X:X,A99,if(D99="Main1",'CRS1'!G:G,'CRS1'!K:K),C99)
-sumifs(G$1:G98,A$1:A98,A99,C$1:C98,C99))</f>
        <v>0</v>
      </c>
      <c r="H99" s="37">
        <f t="shared" si="1"/>
        <v>35</v>
      </c>
      <c r="I99" s="37">
        <f t="shared" si="2"/>
        <v>54</v>
      </c>
      <c r="J99" s="37">
        <v>-19.0</v>
      </c>
      <c r="K99" s="4"/>
      <c r="L99" s="4"/>
      <c r="M99" s="4"/>
      <c r="N99" s="4"/>
      <c r="O99" s="4"/>
      <c r="P99" s="4"/>
      <c r="Q99" s="4"/>
      <c r="R99" s="4"/>
      <c r="S99" s="4"/>
      <c r="T99" s="4"/>
      <c r="U99" s="4"/>
      <c r="V99" s="4"/>
      <c r="W99" s="4"/>
      <c r="X99" s="4"/>
      <c r="Y99" s="4"/>
      <c r="Z99" s="4"/>
      <c r="AA99" s="4"/>
      <c r="AB99" s="4"/>
    </row>
    <row r="100">
      <c r="A100" s="7" t="s">
        <v>55</v>
      </c>
      <c r="B100" s="7"/>
      <c r="C100" s="7" t="s">
        <v>19</v>
      </c>
      <c r="D100" s="146" t="s">
        <v>1903</v>
      </c>
      <c r="E100" s="26">
        <v>45894.0</v>
      </c>
      <c r="F100" s="7">
        <v>200.0</v>
      </c>
      <c r="G100" s="37">
        <f>if(F100="","",
SUMIFs(if(D100="Main1",Nuella!J:J,Nuella!N:N),Nuella!S:S,"Delivered",Nuella!X:X,A100,if(D100="Main1",Nuella!G:G,Nuella!K:K),C100)+
SUMIFs(if(D100="Main1",'CRS1'!J:J,'CRS1'!N:N),'CRS1'!S:S,"Delivered",'CRS1'!X:X,A100,if(D100="Main1",'CRS1'!G:G,'CRS1'!K:K),C100)
-sumifs(G$1:G99,A$1:A99,A100,C$1:C99,C100))</f>
        <v>0</v>
      </c>
      <c r="H100" s="37">
        <f t="shared" si="1"/>
        <v>500</v>
      </c>
      <c r="I100" s="37">
        <f t="shared" si="2"/>
        <v>520</v>
      </c>
      <c r="J100" s="37">
        <v>-20.0</v>
      </c>
      <c r="K100" s="4"/>
      <c r="L100" s="4"/>
      <c r="M100" s="4"/>
      <c r="N100" s="4"/>
      <c r="O100" s="4"/>
      <c r="P100" s="4"/>
      <c r="Q100" s="4"/>
      <c r="R100" s="4"/>
      <c r="S100" s="4"/>
      <c r="T100" s="4"/>
      <c r="U100" s="4"/>
      <c r="V100" s="4"/>
      <c r="W100" s="4"/>
      <c r="X100" s="4"/>
      <c r="Y100" s="4"/>
      <c r="Z100" s="4"/>
      <c r="AA100" s="4"/>
      <c r="AB100" s="4"/>
    </row>
    <row r="101">
      <c r="A101" s="7" t="s">
        <v>55</v>
      </c>
      <c r="B101" s="7"/>
      <c r="C101" s="7" t="s">
        <v>23</v>
      </c>
      <c r="D101" s="146" t="s">
        <v>1899</v>
      </c>
      <c r="E101" s="26">
        <v>45894.0</v>
      </c>
      <c r="F101" s="7">
        <v>10.0</v>
      </c>
      <c r="G101" s="37">
        <f>if(F101="","",
SUMIFs(if(D101="Main1",Nuella!J:J,Nuella!N:N),Nuella!S:S,"Delivered",Nuella!X:X,A101,if(D101="Main1",Nuella!G:G,Nuella!K:K),C101)+
SUMIFs(if(D101="Main1",'CRS1'!J:J,'CRS1'!N:N),'CRS1'!S:S,"Delivered",'CRS1'!X:X,A101,if(D101="Main1",'CRS1'!G:G,'CRS1'!K:K),C101)
-sumifs(G$1:G100,A$1:A100,A101,C$1:C100,C101))</f>
        <v>0</v>
      </c>
      <c r="H101" s="37">
        <f t="shared" si="1"/>
        <v>15</v>
      </c>
      <c r="I101" s="37">
        <f t="shared" si="2"/>
        <v>2</v>
      </c>
      <c r="J101" s="37">
        <v>13.0</v>
      </c>
      <c r="K101" s="4"/>
      <c r="L101" s="4"/>
      <c r="M101" s="4"/>
      <c r="N101" s="4"/>
      <c r="O101" s="4"/>
      <c r="P101" s="4"/>
      <c r="Q101" s="4"/>
      <c r="R101" s="4"/>
      <c r="S101" s="4"/>
      <c r="T101" s="4"/>
      <c r="U101" s="4"/>
      <c r="V101" s="4"/>
      <c r="W101" s="4"/>
      <c r="X101" s="4"/>
      <c r="Y101" s="4"/>
      <c r="Z101" s="4"/>
      <c r="AA101" s="4"/>
      <c r="AB101" s="4"/>
    </row>
    <row r="102">
      <c r="A102" s="7" t="s">
        <v>51</v>
      </c>
      <c r="B102" s="7"/>
      <c r="C102" s="7" t="s">
        <v>23</v>
      </c>
      <c r="D102" s="146" t="s">
        <v>1899</v>
      </c>
      <c r="E102" s="26">
        <v>45895.0</v>
      </c>
      <c r="F102" s="7">
        <v>3.0</v>
      </c>
      <c r="G102" s="37">
        <f>if(F102="","",
SUMIFs(if(D102="Main1",Nuella!J:J,Nuella!N:N),Nuella!S:S,"Delivered",Nuella!X:X,A102,if(D102="Main1",Nuella!G:G,Nuella!K:K),C102)+
SUMIFs(if(D102="Main1",'CRS1'!J:J,'CRS1'!N:N),'CRS1'!S:S,"Delivered",'CRS1'!X:X,A102,if(D102="Main1",'CRS1'!G:G,'CRS1'!K:K),C102)
-sumifs(G$1:G101,A$1:A101,A102,C$1:C101,C102))</f>
        <v>2</v>
      </c>
      <c r="H102" s="37">
        <f t="shared" si="1"/>
        <v>3</v>
      </c>
      <c r="I102" s="37">
        <f t="shared" si="2"/>
        <v>2</v>
      </c>
      <c r="J102" s="37">
        <v>1.0</v>
      </c>
      <c r="K102" s="4"/>
      <c r="L102" s="4"/>
      <c r="M102" s="4"/>
      <c r="N102" s="4"/>
      <c r="O102" s="4"/>
      <c r="P102" s="4"/>
      <c r="Q102" s="4"/>
      <c r="R102" s="4"/>
      <c r="S102" s="4"/>
      <c r="T102" s="4"/>
      <c r="U102" s="4"/>
      <c r="V102" s="4"/>
      <c r="W102" s="4"/>
      <c r="X102" s="4"/>
      <c r="Y102" s="4"/>
      <c r="Z102" s="4"/>
      <c r="AA102" s="4"/>
      <c r="AB102" s="4"/>
    </row>
    <row r="103">
      <c r="A103" s="7" t="s">
        <v>51</v>
      </c>
      <c r="B103" s="7"/>
      <c r="C103" s="7" t="s">
        <v>19</v>
      </c>
      <c r="D103" s="146" t="s">
        <v>1903</v>
      </c>
      <c r="E103" s="26">
        <v>45895.0</v>
      </c>
      <c r="F103" s="7">
        <v>50.0</v>
      </c>
      <c r="G103" s="37">
        <f>if(F103="","",
SUMIFs(if(D103="Main1",Nuella!J:J,Nuella!N:N),Nuella!S:S,"Delivered",Nuella!X:X,A103,if(D103="Main1",Nuella!G:G,Nuella!K:K),C103)+
SUMIFs(if(D103="Main1",'CRS1'!J:J,'CRS1'!N:N),'CRS1'!S:S,"Delivered",'CRS1'!X:X,A103,if(D103="Main1",'CRS1'!G:G,'CRS1'!K:K),C103)
-sumifs(G$1:G102,A$1:A102,A103,C$1:C102,C103))</f>
        <v>0</v>
      </c>
      <c r="H103" s="37">
        <f t="shared" si="1"/>
        <v>50</v>
      </c>
      <c r="I103" s="37">
        <f t="shared" si="2"/>
        <v>0</v>
      </c>
      <c r="J103" s="37">
        <v>50.0</v>
      </c>
      <c r="K103" s="4"/>
      <c r="L103" s="4"/>
      <c r="M103" s="4"/>
      <c r="N103" s="4"/>
      <c r="O103" s="4"/>
      <c r="P103" s="4"/>
      <c r="Q103" s="4"/>
      <c r="R103" s="4"/>
      <c r="S103" s="4"/>
      <c r="T103" s="4"/>
      <c r="U103" s="4"/>
      <c r="V103" s="4"/>
      <c r="W103" s="4"/>
      <c r="X103" s="4"/>
      <c r="Y103" s="4"/>
      <c r="Z103" s="4"/>
      <c r="AA103" s="4"/>
      <c r="AB103" s="4"/>
    </row>
    <row r="104">
      <c r="A104" s="7" t="s">
        <v>43</v>
      </c>
      <c r="B104" s="7"/>
      <c r="C104" s="7" t="s">
        <v>23</v>
      </c>
      <c r="D104" s="146" t="s">
        <v>1899</v>
      </c>
      <c r="E104" s="26">
        <v>45896.0</v>
      </c>
      <c r="F104" s="7">
        <v>3.0</v>
      </c>
      <c r="G104" s="37">
        <f>if(F104="","",
SUMIFs(if(D104="Main1",Nuella!J:J,Nuella!N:N),Nuella!S:S,"Delivered",Nuella!X:X,A104,if(D104="Main1",Nuella!G:G,Nuella!K:K),C104)+
SUMIFs(if(D104="Main1",'CRS1'!J:J,'CRS1'!N:N),'CRS1'!S:S,"Delivered",'CRS1'!X:X,A104,if(D104="Main1",'CRS1'!G:G,'CRS1'!K:K),C104)
-sumifs(G$1:G103,A$1:A103,A104,C$1:C103,C104))</f>
        <v>0</v>
      </c>
      <c r="H104" s="37">
        <f t="shared" si="1"/>
        <v>3</v>
      </c>
      <c r="I104" s="37">
        <f t="shared" si="2"/>
        <v>0</v>
      </c>
      <c r="J104" s="37">
        <v>3.0</v>
      </c>
      <c r="K104" s="4"/>
      <c r="L104" s="4"/>
      <c r="M104" s="4"/>
      <c r="N104" s="4"/>
      <c r="O104" s="4"/>
      <c r="P104" s="4"/>
      <c r="Q104" s="4"/>
      <c r="R104" s="4"/>
      <c r="S104" s="4"/>
      <c r="T104" s="4"/>
      <c r="U104" s="4"/>
      <c r="V104" s="4"/>
      <c r="W104" s="4"/>
      <c r="X104" s="4"/>
      <c r="Y104" s="4"/>
      <c r="Z104" s="4"/>
      <c r="AA104" s="4"/>
      <c r="AB104" s="4"/>
    </row>
    <row r="105">
      <c r="A105" s="7" t="s">
        <v>24</v>
      </c>
      <c r="B105" s="7"/>
      <c r="C105" s="7" t="s">
        <v>23</v>
      </c>
      <c r="D105" s="146" t="s">
        <v>1899</v>
      </c>
      <c r="E105" s="26">
        <v>45896.0</v>
      </c>
      <c r="F105" s="7">
        <v>3.0</v>
      </c>
      <c r="G105" s="37">
        <f>if(F105="","",
SUMIFs(if(D105="Main1",Nuella!J:J,Nuella!N:N),Nuella!S:S,"Delivered",Nuella!X:X,A105,if(D105="Main1",Nuella!G:G,Nuella!K:K),C105)+
SUMIFs(if(D105="Main1",'CRS1'!J:J,'CRS1'!N:N),'CRS1'!S:S,"Delivered",'CRS1'!X:X,A105,if(D105="Main1",'CRS1'!G:G,'CRS1'!K:K),C105)
-sumifs(G$1:G104,A$1:A104,A105,C$1:C104,C105))</f>
        <v>0</v>
      </c>
      <c r="H105" s="37">
        <f t="shared" si="1"/>
        <v>3</v>
      </c>
      <c r="I105" s="37">
        <f t="shared" si="2"/>
        <v>0</v>
      </c>
      <c r="J105" s="37">
        <v>3.0</v>
      </c>
      <c r="K105" s="4"/>
      <c r="L105" s="4"/>
      <c r="M105" s="4"/>
      <c r="N105" s="4"/>
      <c r="O105" s="4"/>
      <c r="P105" s="4"/>
      <c r="Q105" s="4"/>
      <c r="R105" s="4"/>
      <c r="S105" s="4"/>
      <c r="T105" s="4"/>
      <c r="U105" s="4"/>
      <c r="V105" s="4"/>
      <c r="W105" s="4"/>
      <c r="X105" s="4"/>
      <c r="Y105" s="4"/>
      <c r="Z105" s="4"/>
      <c r="AA105" s="4"/>
      <c r="AB105" s="4"/>
    </row>
    <row r="106">
      <c r="A106" s="7" t="s">
        <v>24</v>
      </c>
      <c r="B106" s="7"/>
      <c r="C106" s="7" t="s">
        <v>14</v>
      </c>
      <c r="D106" s="146" t="s">
        <v>1899</v>
      </c>
      <c r="E106" s="26">
        <v>45896.0</v>
      </c>
      <c r="F106" s="7">
        <v>3.0</v>
      </c>
      <c r="G106" s="37">
        <f>if(F106="","",
SUMIFs(if(D106="Main1",Nuella!J:J,Nuella!N:N),Nuella!S:S,"Delivered",Nuella!X:X,A106,if(D106="Main1",Nuella!G:G,Nuella!K:K),C106)+
SUMIFs(if(D106="Main1",'CRS1'!J:J,'CRS1'!N:N),'CRS1'!S:S,"Delivered",'CRS1'!X:X,A106,if(D106="Main1",'CRS1'!G:G,'CRS1'!K:K),C106)
-sumifs(G$1:G105,A$1:A105,A106,C$1:C105,C106))</f>
        <v>0</v>
      </c>
      <c r="H106" s="37">
        <f t="shared" si="1"/>
        <v>7</v>
      </c>
      <c r="I106" s="37">
        <f t="shared" si="2"/>
        <v>6</v>
      </c>
      <c r="J106" s="37">
        <v>1.0</v>
      </c>
      <c r="K106" s="4"/>
      <c r="L106" s="4"/>
      <c r="M106" s="4"/>
      <c r="N106" s="4"/>
      <c r="O106" s="4"/>
      <c r="P106" s="4"/>
      <c r="Q106" s="4"/>
      <c r="R106" s="4"/>
      <c r="S106" s="4"/>
      <c r="T106" s="4"/>
      <c r="U106" s="4"/>
      <c r="V106" s="4"/>
      <c r="W106" s="4"/>
      <c r="X106" s="4"/>
      <c r="Y106" s="4"/>
      <c r="Z106" s="4"/>
      <c r="AA106" s="4"/>
      <c r="AB106" s="4"/>
    </row>
    <row r="107">
      <c r="A107" s="7" t="s">
        <v>53</v>
      </c>
      <c r="B107" s="7"/>
      <c r="C107" s="7" t="s">
        <v>14</v>
      </c>
      <c r="D107" s="146" t="s">
        <v>1899</v>
      </c>
      <c r="E107" s="26">
        <v>45896.0</v>
      </c>
      <c r="F107" s="7">
        <v>3.0</v>
      </c>
      <c r="G107" s="37">
        <f>if(F107="","",
SUMIFs(if(D107="Main1",Nuella!J:J,Nuella!N:N),Nuella!S:S,"Delivered",Nuella!X:X,A107,if(D107="Main1",Nuella!G:G,Nuella!K:K),C107)+
SUMIFs(if(D107="Main1",'CRS1'!J:J,'CRS1'!N:N),'CRS1'!S:S,"Delivered",'CRS1'!X:X,A107,if(D107="Main1",'CRS1'!G:G,'CRS1'!K:K),C107)
-sumifs(G$1:G106,A$1:A106,A107,C$1:C106,C107))</f>
        <v>0</v>
      </c>
      <c r="H107" s="37">
        <f t="shared" si="1"/>
        <v>5</v>
      </c>
      <c r="I107" s="37">
        <f t="shared" si="2"/>
        <v>4</v>
      </c>
      <c r="J107" s="37">
        <v>1.0</v>
      </c>
      <c r="K107" s="4"/>
      <c r="L107" s="4"/>
      <c r="M107" s="4"/>
      <c r="N107" s="4"/>
      <c r="O107" s="4"/>
      <c r="P107" s="4"/>
      <c r="Q107" s="4"/>
      <c r="R107" s="4"/>
      <c r="S107" s="4"/>
      <c r="T107" s="4"/>
      <c r="U107" s="4"/>
      <c r="V107" s="4"/>
      <c r="W107" s="4"/>
      <c r="X107" s="4"/>
      <c r="Y107" s="4"/>
      <c r="Z107" s="4"/>
      <c r="AA107" s="4"/>
      <c r="AB107" s="4"/>
    </row>
    <row r="108">
      <c r="A108" s="7" t="s">
        <v>53</v>
      </c>
      <c r="B108" s="7"/>
      <c r="C108" s="7" t="s">
        <v>23</v>
      </c>
      <c r="D108" s="146" t="s">
        <v>1899</v>
      </c>
      <c r="E108" s="26">
        <v>45896.0</v>
      </c>
      <c r="F108" s="7">
        <v>3.0</v>
      </c>
      <c r="G108" s="37">
        <f>if(F108="","",
SUMIFs(if(D108="Main1",Nuella!J:J,Nuella!N:N),Nuella!S:S,"Delivered",Nuella!X:X,A108,if(D108="Main1",Nuella!G:G,Nuella!K:K),C108)+
SUMIFs(if(D108="Main1",'CRS1'!J:J,'CRS1'!N:N),'CRS1'!S:S,"Delivered",'CRS1'!X:X,A108,if(D108="Main1",'CRS1'!G:G,'CRS1'!K:K),C108)
-sumifs(G$1:G107,A$1:A107,A108,C$1:C107,C108))</f>
        <v>0</v>
      </c>
      <c r="H108" s="37">
        <f t="shared" si="1"/>
        <v>3</v>
      </c>
      <c r="I108" s="37">
        <f t="shared" si="2"/>
        <v>0</v>
      </c>
      <c r="J108" s="37">
        <v>3.0</v>
      </c>
      <c r="K108" s="4"/>
      <c r="L108" s="4"/>
      <c r="M108" s="4"/>
      <c r="N108" s="4"/>
      <c r="O108" s="4"/>
      <c r="P108" s="4"/>
      <c r="Q108" s="4"/>
      <c r="R108" s="4"/>
      <c r="S108" s="4"/>
      <c r="T108" s="4"/>
      <c r="U108" s="4"/>
      <c r="V108" s="4"/>
      <c r="W108" s="4"/>
      <c r="X108" s="4"/>
      <c r="Y108" s="4"/>
      <c r="Z108" s="4"/>
      <c r="AA108" s="4"/>
      <c r="AB108" s="4"/>
    </row>
    <row r="109">
      <c r="A109" s="7" t="s">
        <v>53</v>
      </c>
      <c r="B109" s="7"/>
      <c r="C109" s="7" t="s">
        <v>19</v>
      </c>
      <c r="D109" s="146" t="s">
        <v>1903</v>
      </c>
      <c r="E109" s="26">
        <v>45896.0</v>
      </c>
      <c r="F109" s="7">
        <v>50.0</v>
      </c>
      <c r="G109" s="37">
        <f>if(F109="","",
SUMIFs(if(D109="Main1",Nuella!J:J,Nuella!N:N),Nuella!S:S,"Delivered",Nuella!X:X,A109,if(D109="Main1",Nuella!G:G,Nuella!K:K),C109)+
SUMIFs(if(D109="Main1",'CRS1'!J:J,'CRS1'!N:N),'CRS1'!S:S,"Delivered",'CRS1'!X:X,A109,if(D109="Main1",'CRS1'!G:G,'CRS1'!K:K),C109)
-sumifs(G$1:G108,A$1:A108,A109,C$1:C108,C109))</f>
        <v>50</v>
      </c>
      <c r="H109" s="37">
        <f t="shared" si="1"/>
        <v>50</v>
      </c>
      <c r="I109" s="37">
        <f t="shared" si="2"/>
        <v>50</v>
      </c>
      <c r="J109" s="37">
        <v>0.0</v>
      </c>
      <c r="K109" s="4"/>
      <c r="L109" s="4"/>
      <c r="M109" s="4"/>
      <c r="N109" s="4"/>
      <c r="O109" s="4"/>
      <c r="P109" s="4"/>
      <c r="Q109" s="4"/>
      <c r="R109" s="4"/>
      <c r="S109" s="4"/>
      <c r="T109" s="4"/>
      <c r="U109" s="4"/>
      <c r="V109" s="4"/>
      <c r="W109" s="4"/>
      <c r="X109" s="4"/>
      <c r="Y109" s="4"/>
      <c r="Z109" s="4"/>
      <c r="AA109" s="4"/>
      <c r="AB109" s="4"/>
    </row>
    <row r="110">
      <c r="A110" s="7" t="s">
        <v>43</v>
      </c>
      <c r="B110" s="7"/>
      <c r="C110" s="7" t="s">
        <v>19</v>
      </c>
      <c r="D110" s="146" t="s">
        <v>1903</v>
      </c>
      <c r="E110" s="26">
        <v>45896.0</v>
      </c>
      <c r="F110" s="7">
        <v>50.0</v>
      </c>
      <c r="G110" s="37">
        <f>if(F110="","",
SUMIFs(if(D110="Main1",Nuella!J:J,Nuella!N:N),Nuella!S:S,"Delivered",Nuella!X:X,A110,if(D110="Main1",Nuella!G:G,Nuella!K:K),C110)+
SUMIFs(if(D110="Main1",'CRS1'!J:J,'CRS1'!N:N),'CRS1'!S:S,"Delivered",'CRS1'!X:X,A110,if(D110="Main1",'CRS1'!G:G,'CRS1'!K:K),C110)
-sumifs(G$1:G109,A$1:A109,A110,C$1:C109,C110))</f>
        <v>0</v>
      </c>
      <c r="H110" s="37">
        <f t="shared" si="1"/>
        <v>150</v>
      </c>
      <c r="I110" s="37">
        <f t="shared" si="2"/>
        <v>100</v>
      </c>
      <c r="J110" s="37">
        <v>50.0</v>
      </c>
      <c r="K110" s="4"/>
      <c r="L110" s="4"/>
      <c r="M110" s="4"/>
      <c r="N110" s="4"/>
      <c r="O110" s="4"/>
      <c r="P110" s="4"/>
      <c r="Q110" s="4"/>
      <c r="R110" s="4"/>
      <c r="S110" s="4"/>
      <c r="T110" s="4"/>
      <c r="U110" s="4"/>
      <c r="V110" s="4"/>
      <c r="W110" s="4"/>
      <c r="X110" s="4"/>
      <c r="Y110" s="4"/>
      <c r="Z110" s="4"/>
      <c r="AA110" s="4"/>
      <c r="AB110" s="4"/>
    </row>
    <row r="111">
      <c r="A111" s="7" t="s">
        <v>39</v>
      </c>
      <c r="B111" s="7"/>
      <c r="C111" s="7" t="s">
        <v>19</v>
      </c>
      <c r="D111" s="146" t="s">
        <v>1903</v>
      </c>
      <c r="E111" s="26">
        <v>45898.0</v>
      </c>
      <c r="F111" s="7">
        <v>100.0</v>
      </c>
      <c r="G111" s="37">
        <f>if(F111="","",
SUMIFs(if(D111="Main1",Nuella!J:J,Nuella!N:N),Nuella!S:S,"Delivered",Nuella!X:X,A111,if(D111="Main1",Nuella!G:G,Nuella!K:K),C111)+
SUMIFs(if(D111="Main1",'CRS1'!J:J,'CRS1'!N:N),'CRS1'!S:S,"Delivered",'CRS1'!X:X,A111,if(D111="Main1",'CRS1'!G:G,'CRS1'!K:K),C111)
-sumifs(G$1:G110,A$1:A110,A111,C$1:C110,C111))</f>
        <v>100</v>
      </c>
      <c r="H111" s="37">
        <f t="shared" si="1"/>
        <v>100</v>
      </c>
      <c r="I111" s="37">
        <f t="shared" si="2"/>
        <v>100</v>
      </c>
      <c r="J111" s="37">
        <v>0.0</v>
      </c>
      <c r="K111" s="4"/>
      <c r="L111" s="4"/>
      <c r="M111" s="4"/>
      <c r="N111" s="4"/>
      <c r="O111" s="4"/>
      <c r="P111" s="4"/>
      <c r="Q111" s="4"/>
      <c r="R111" s="4"/>
      <c r="S111" s="4"/>
      <c r="T111" s="4"/>
      <c r="U111" s="4"/>
      <c r="V111" s="4"/>
      <c r="W111" s="4"/>
      <c r="X111" s="4"/>
      <c r="Y111" s="4"/>
      <c r="Z111" s="4"/>
      <c r="AA111" s="4"/>
      <c r="AB111" s="4"/>
    </row>
    <row r="112">
      <c r="A112" s="7" t="s">
        <v>39</v>
      </c>
      <c r="B112" s="7"/>
      <c r="C112" s="7" t="s">
        <v>14</v>
      </c>
      <c r="D112" s="146" t="s">
        <v>1899</v>
      </c>
      <c r="E112" s="26">
        <v>45898.0</v>
      </c>
      <c r="F112" s="7">
        <v>2.0</v>
      </c>
      <c r="G112" s="37">
        <f>if(F112="","",
SUMIFs(if(D112="Main1",Nuella!J:J,Nuella!N:N),Nuella!S:S,"Delivered",Nuella!X:X,A112,if(D112="Main1",Nuella!G:G,Nuella!K:K),C112)+
SUMIFs(if(D112="Main1",'CRS1'!J:J,'CRS1'!N:N),'CRS1'!S:S,"Delivered",'CRS1'!X:X,A112,if(D112="Main1",'CRS1'!G:G,'CRS1'!K:K),C112)
-sumifs(G$1:G111,A$1:A111,A112,C$1:C111,C112))</f>
        <v>0</v>
      </c>
      <c r="H112" s="37">
        <f t="shared" si="1"/>
        <v>6</v>
      </c>
      <c r="I112" s="37">
        <f t="shared" si="2"/>
        <v>8</v>
      </c>
      <c r="J112" s="37">
        <v>-2.0</v>
      </c>
      <c r="K112" s="4"/>
      <c r="L112" s="4"/>
      <c r="M112" s="4"/>
      <c r="N112" s="4"/>
      <c r="O112" s="4"/>
      <c r="P112" s="4"/>
      <c r="Q112" s="4"/>
      <c r="R112" s="4"/>
      <c r="S112" s="4"/>
      <c r="T112" s="4"/>
      <c r="U112" s="4"/>
      <c r="V112" s="4"/>
      <c r="W112" s="4"/>
      <c r="X112" s="4"/>
      <c r="Y112" s="4"/>
      <c r="Z112" s="4"/>
      <c r="AA112" s="4"/>
      <c r="AB112" s="4"/>
    </row>
    <row r="113">
      <c r="A113" s="7" t="s">
        <v>39</v>
      </c>
      <c r="B113" s="7"/>
      <c r="C113" s="7" t="s">
        <v>23</v>
      </c>
      <c r="D113" s="146" t="s">
        <v>1899</v>
      </c>
      <c r="E113" s="26">
        <v>45898.0</v>
      </c>
      <c r="F113" s="7">
        <v>1.0</v>
      </c>
      <c r="G113" s="37">
        <f>if(F113="","",
SUMIFs(if(D113="Main1",Nuella!J:J,Nuella!N:N),Nuella!S:S,"Delivered",Nuella!X:X,A113,if(D113="Main1",Nuella!G:G,Nuella!K:K),C113)+
SUMIFs(if(D113="Main1",'CRS1'!J:J,'CRS1'!N:N),'CRS1'!S:S,"Delivered",'CRS1'!X:X,A113,if(D113="Main1",'CRS1'!G:G,'CRS1'!K:K),C113)
-sumifs(G$1:G112,A$1:A112,A113,C$1:C112,C113))</f>
        <v>1</v>
      </c>
      <c r="H113" s="37">
        <f t="shared" si="1"/>
        <v>1</v>
      </c>
      <c r="I113" s="37">
        <f t="shared" si="2"/>
        <v>1</v>
      </c>
      <c r="J113" s="37">
        <v>0.0</v>
      </c>
      <c r="K113" s="4"/>
      <c r="L113" s="4"/>
      <c r="M113" s="4"/>
      <c r="N113" s="4"/>
      <c r="O113" s="4"/>
      <c r="P113" s="4"/>
      <c r="Q113" s="4"/>
      <c r="R113" s="4"/>
      <c r="S113" s="4"/>
      <c r="T113" s="4"/>
      <c r="U113" s="4"/>
      <c r="V113" s="4"/>
      <c r="W113" s="4"/>
      <c r="X113" s="4"/>
      <c r="Y113" s="4"/>
      <c r="Z113" s="4"/>
      <c r="AA113" s="4"/>
      <c r="AB113" s="4"/>
    </row>
    <row r="114">
      <c r="A114" s="7" t="s">
        <v>29</v>
      </c>
      <c r="B114" s="7"/>
      <c r="C114" s="7" t="s">
        <v>23</v>
      </c>
      <c r="D114" s="146" t="s">
        <v>1899</v>
      </c>
      <c r="E114" s="26">
        <v>45901.0</v>
      </c>
      <c r="F114" s="7">
        <v>3.0</v>
      </c>
      <c r="G114" s="37">
        <f>if(F114="","",
SUMIFs(if(D114="Main1",Nuella!J:J,Nuella!N:N),Nuella!S:S,"Delivered",Nuella!X:X,A114,if(D114="Main1",Nuella!G:G,Nuella!K:K),C114)+
SUMIFs(if(D114="Main1",'CRS1'!J:J,'CRS1'!N:N),'CRS1'!S:S,"Delivered",'CRS1'!X:X,A114,if(D114="Main1",'CRS1'!G:G,'CRS1'!K:K),C114)
-sumifs(G$1:G113,A$1:A113,A114,C$1:C113,C114))</f>
        <v>1</v>
      </c>
      <c r="H114" s="37">
        <f t="shared" si="1"/>
        <v>3</v>
      </c>
      <c r="I114" s="37">
        <f t="shared" si="2"/>
        <v>1</v>
      </c>
      <c r="J114" s="37">
        <v>2.0</v>
      </c>
      <c r="K114" s="4"/>
      <c r="L114" s="4"/>
      <c r="M114" s="4"/>
      <c r="N114" s="4"/>
      <c r="O114" s="4"/>
      <c r="P114" s="4"/>
      <c r="Q114" s="4"/>
      <c r="R114" s="4"/>
      <c r="S114" s="4"/>
      <c r="T114" s="4"/>
      <c r="U114" s="4"/>
      <c r="V114" s="4"/>
      <c r="W114" s="4"/>
      <c r="X114" s="4"/>
      <c r="Y114" s="4"/>
      <c r="Z114" s="4"/>
      <c r="AA114" s="4"/>
      <c r="AB114" s="4"/>
    </row>
    <row r="115">
      <c r="A115" s="7" t="s">
        <v>31</v>
      </c>
      <c r="B115" s="7"/>
      <c r="C115" s="7" t="s">
        <v>14</v>
      </c>
      <c r="D115" s="146" t="s">
        <v>1899</v>
      </c>
      <c r="E115" s="26">
        <v>45901.0</v>
      </c>
      <c r="F115" s="7">
        <v>5.0</v>
      </c>
      <c r="G115" s="37">
        <f>if(F115="","",
SUMIFs(if(D115="Main1",Nuella!J:J,Nuella!N:N),Nuella!S:S,"Delivered",Nuella!X:X,A115,if(D115="Main1",Nuella!G:G,Nuella!K:K),C115)+
SUMIFs(if(D115="Main1",'CRS1'!J:J,'CRS1'!N:N),'CRS1'!S:S,"Delivered",'CRS1'!X:X,A115,if(D115="Main1",'CRS1'!G:G,'CRS1'!K:K),C115)
-sumifs(G$1:G114,A$1:A114,A115,C$1:C114,C115))</f>
        <v>0</v>
      </c>
      <c r="H115" s="37">
        <f t="shared" si="1"/>
        <v>15</v>
      </c>
      <c r="I115" s="37">
        <f t="shared" si="2"/>
        <v>14</v>
      </c>
      <c r="J115" s="37">
        <v>1.0</v>
      </c>
      <c r="K115" s="4"/>
      <c r="L115" s="4"/>
      <c r="M115" s="4"/>
      <c r="N115" s="4"/>
      <c r="O115" s="4"/>
      <c r="P115" s="4"/>
      <c r="Q115" s="4"/>
      <c r="R115" s="4"/>
      <c r="S115" s="4"/>
      <c r="T115" s="4"/>
      <c r="U115" s="4"/>
      <c r="V115" s="4"/>
      <c r="W115" s="4"/>
      <c r="X115" s="4"/>
      <c r="Y115" s="4"/>
      <c r="Z115" s="4"/>
      <c r="AA115" s="4"/>
      <c r="AB115" s="4"/>
    </row>
    <row r="116">
      <c r="A116" s="7" t="s">
        <v>45</v>
      </c>
      <c r="B116" s="7"/>
      <c r="C116" s="7" t="s">
        <v>14</v>
      </c>
      <c r="D116" s="146" t="s">
        <v>1899</v>
      </c>
      <c r="E116" s="26">
        <v>45902.0</v>
      </c>
      <c r="F116" s="7">
        <v>5.0</v>
      </c>
      <c r="G116" s="37">
        <f>if(F116="","",
SUMIFs(if(D116="Main1",Nuella!J:J,Nuella!N:N),Nuella!S:S,"Delivered",Nuella!X:X,A116,if(D116="Main1",Nuella!G:G,Nuella!K:K),C116)+
SUMIFs(if(D116="Main1",'CRS1'!J:J,'CRS1'!N:N),'CRS1'!S:S,"Delivered",'CRS1'!X:X,A116,if(D116="Main1",'CRS1'!G:G,'CRS1'!K:K),C116)
-sumifs(G$1:G115,A$1:A115,A116,C$1:C115,C116))</f>
        <v>0</v>
      </c>
      <c r="H116" s="37">
        <f t="shared" si="1"/>
        <v>17</v>
      </c>
      <c r="I116" s="37">
        <f t="shared" si="2"/>
        <v>23</v>
      </c>
      <c r="J116" s="37">
        <v>-6.0</v>
      </c>
      <c r="K116" s="4"/>
      <c r="L116" s="4"/>
      <c r="M116" s="4"/>
      <c r="N116" s="4"/>
      <c r="O116" s="4"/>
      <c r="P116" s="4"/>
      <c r="Q116" s="4"/>
      <c r="R116" s="4"/>
      <c r="S116" s="4"/>
      <c r="T116" s="4"/>
      <c r="U116" s="4"/>
      <c r="V116" s="4"/>
      <c r="W116" s="4"/>
      <c r="X116" s="4"/>
      <c r="Y116" s="4"/>
      <c r="Z116" s="4"/>
      <c r="AA116" s="4"/>
      <c r="AB116" s="4"/>
    </row>
    <row r="117">
      <c r="A117" s="7" t="s">
        <v>33</v>
      </c>
      <c r="B117" s="7"/>
      <c r="C117" s="7" t="s">
        <v>23</v>
      </c>
      <c r="D117" s="146" t="s">
        <v>1899</v>
      </c>
      <c r="E117" s="26">
        <v>45903.0</v>
      </c>
      <c r="F117" s="7">
        <v>3.0</v>
      </c>
      <c r="G117" s="37">
        <f>if(F117="","",
SUMIFs(if(D117="Main1",Nuella!J:J,Nuella!N:N),Nuella!S:S,"Delivered",Nuella!X:X,A117,if(D117="Main1",Nuella!G:G,Nuella!K:K),C117)+
SUMIFs(if(D117="Main1",'CRS1'!J:J,'CRS1'!N:N),'CRS1'!S:S,"Delivered",'CRS1'!X:X,A117,if(D117="Main1",'CRS1'!G:G,'CRS1'!K:K),C117)
-sumifs(G$1:G116,A$1:A116,A117,C$1:C116,C117))</f>
        <v>2</v>
      </c>
      <c r="H117" s="37">
        <f t="shared" si="1"/>
        <v>3</v>
      </c>
      <c r="I117" s="37">
        <f t="shared" si="2"/>
        <v>2</v>
      </c>
      <c r="J117" s="37">
        <v>1.0</v>
      </c>
      <c r="K117" s="4"/>
      <c r="L117" s="4"/>
      <c r="M117" s="4"/>
      <c r="N117" s="4"/>
      <c r="O117" s="4"/>
      <c r="P117" s="4"/>
      <c r="Q117" s="4"/>
      <c r="R117" s="4"/>
      <c r="S117" s="4"/>
      <c r="T117" s="4"/>
      <c r="U117" s="4"/>
      <c r="V117" s="4"/>
      <c r="W117" s="4"/>
      <c r="X117" s="4"/>
      <c r="Y117" s="4"/>
      <c r="Z117" s="4"/>
      <c r="AA117" s="4"/>
      <c r="AB117" s="4"/>
    </row>
    <row r="118">
      <c r="A118" s="7" t="s">
        <v>57</v>
      </c>
      <c r="B118" s="7"/>
      <c r="C118" s="7" t="s">
        <v>14</v>
      </c>
      <c r="D118" s="146" t="s">
        <v>1899</v>
      </c>
      <c r="E118" s="26">
        <v>45903.0</v>
      </c>
      <c r="F118" s="7">
        <v>5.0</v>
      </c>
      <c r="G118" s="37">
        <f>if(F118="","",
SUMIFs(if(D118="Main1",Nuella!J:J,Nuella!N:N),Nuella!S:S,"Delivered",Nuella!X:X,A118,if(D118="Main1",Nuella!G:G,Nuella!K:K),C118)+
SUMIFs(if(D118="Main1",'CRS1'!J:J,'CRS1'!N:N),'CRS1'!S:S,"Delivered",'CRS1'!X:X,A118,if(D118="Main1",'CRS1'!G:G,'CRS1'!K:K),C118)
-sumifs(G$1:G117,A$1:A117,A118,C$1:C117,C118))</f>
        <v>0</v>
      </c>
      <c r="H118" s="37">
        <f t="shared" si="1"/>
        <v>30</v>
      </c>
      <c r="I118" s="37">
        <f t="shared" si="2"/>
        <v>48</v>
      </c>
      <c r="J118" s="37">
        <v>-18.0</v>
      </c>
      <c r="K118" s="4"/>
      <c r="L118" s="4"/>
      <c r="M118" s="4"/>
      <c r="N118" s="4"/>
      <c r="O118" s="4"/>
      <c r="P118" s="4"/>
      <c r="Q118" s="4"/>
      <c r="R118" s="4"/>
      <c r="S118" s="4"/>
      <c r="T118" s="4"/>
      <c r="U118" s="4"/>
      <c r="V118" s="4"/>
      <c r="W118" s="4"/>
      <c r="X118" s="4"/>
      <c r="Y118" s="4"/>
      <c r="Z118" s="4"/>
      <c r="AA118" s="4"/>
      <c r="AB118" s="4"/>
    </row>
    <row r="119">
      <c r="A119" s="7" t="s">
        <v>57</v>
      </c>
      <c r="B119" s="7"/>
      <c r="C119" s="7" t="s">
        <v>19</v>
      </c>
      <c r="D119" s="146" t="s">
        <v>1903</v>
      </c>
      <c r="E119" s="26">
        <v>45903.0</v>
      </c>
      <c r="F119" s="7">
        <v>100.0</v>
      </c>
      <c r="G119" s="37">
        <f>if(F119="","",
SUMIFs(if(D119="Main1",Nuella!J:J,Nuella!N:N),Nuella!S:S,"Delivered",Nuella!X:X,A119,if(D119="Main1",Nuella!G:G,Nuella!K:K),C119)+
SUMIFs(if(D119="Main1",'CRS1'!J:J,'CRS1'!N:N),'CRS1'!S:S,"Delivered",'CRS1'!X:X,A119,if(D119="Main1",'CRS1'!G:G,'CRS1'!K:K),C119)
-sumifs(G$1:G118,A$1:A118,A119,C$1:C118,C119))</f>
        <v>0</v>
      </c>
      <c r="H119" s="37">
        <f t="shared" si="1"/>
        <v>350</v>
      </c>
      <c r="I119" s="37">
        <f t="shared" si="2"/>
        <v>550</v>
      </c>
      <c r="J119" s="37">
        <v>-200.0</v>
      </c>
      <c r="K119" s="4"/>
      <c r="L119" s="4"/>
      <c r="M119" s="4"/>
      <c r="N119" s="4"/>
      <c r="O119" s="4"/>
      <c r="P119" s="4"/>
      <c r="Q119" s="4"/>
      <c r="R119" s="4"/>
      <c r="S119" s="4"/>
      <c r="T119" s="4"/>
      <c r="U119" s="4"/>
      <c r="V119" s="4"/>
      <c r="W119" s="4"/>
      <c r="X119" s="4"/>
      <c r="Y119" s="4"/>
      <c r="Z119" s="4"/>
      <c r="AA119" s="4"/>
      <c r="AB119" s="4"/>
    </row>
    <row r="120">
      <c r="A120" s="7" t="s">
        <v>11</v>
      </c>
      <c r="B120" s="7"/>
      <c r="C120" s="7" t="s">
        <v>19</v>
      </c>
      <c r="D120" s="146" t="s">
        <v>1903</v>
      </c>
      <c r="E120" s="26">
        <v>45903.0</v>
      </c>
      <c r="F120" s="7">
        <v>500.0</v>
      </c>
      <c r="G120" s="37">
        <f>if(F120="","",
SUMIFs(if(D120="Main1",Nuella!J:J,Nuella!N:N),Nuella!S:S,"Delivered",Nuella!X:X,A120,if(D120="Main1",Nuella!G:G,Nuella!K:K),C120)+
SUMIFs(if(D120="Main1",'CRS1'!J:J,'CRS1'!N:N),'CRS1'!S:S,"Delivered",'CRS1'!X:X,A120,if(D120="Main1",'CRS1'!G:G,'CRS1'!K:K),C120)
-sumifs(G$1:G119,A$1:A119,A120,C$1:C119,C120))</f>
        <v>0</v>
      </c>
      <c r="H120" s="37">
        <f t="shared" si="1"/>
        <v>1000</v>
      </c>
      <c r="I120" s="37">
        <f t="shared" si="2"/>
        <v>2150</v>
      </c>
      <c r="J120" s="37">
        <v>-1150.0</v>
      </c>
      <c r="K120" s="4"/>
      <c r="L120" s="4"/>
      <c r="M120" s="4"/>
      <c r="N120" s="4"/>
      <c r="O120" s="4"/>
      <c r="P120" s="4"/>
      <c r="Q120" s="4"/>
      <c r="R120" s="4"/>
      <c r="S120" s="4"/>
      <c r="T120" s="4"/>
      <c r="U120" s="4"/>
      <c r="V120" s="4"/>
      <c r="W120" s="4"/>
      <c r="X120" s="4"/>
      <c r="Y120" s="4"/>
      <c r="Z120" s="4"/>
      <c r="AA120" s="4"/>
      <c r="AB120" s="4"/>
    </row>
    <row r="121">
      <c r="A121" s="7" t="s">
        <v>51</v>
      </c>
      <c r="B121" s="7"/>
      <c r="C121" s="7" t="s">
        <v>23</v>
      </c>
      <c r="D121" s="146" t="s">
        <v>1899</v>
      </c>
      <c r="E121" s="26">
        <v>45903.0</v>
      </c>
      <c r="F121" s="7">
        <v>3.0</v>
      </c>
      <c r="G121" s="37">
        <f>if(F121="","",
SUMIFs(if(D121="Main1",Nuella!J:J,Nuella!N:N),Nuella!S:S,"Delivered",Nuella!X:X,A121,if(D121="Main1",Nuella!G:G,Nuella!K:K),C121)+
SUMIFs(if(D121="Main1",'CRS1'!J:J,'CRS1'!N:N),'CRS1'!S:S,"Delivered",'CRS1'!X:X,A121,if(D121="Main1",'CRS1'!G:G,'CRS1'!K:K),C121)
-sumifs(G$1:G120,A$1:A120,A121,C$1:C120,C121))</f>
        <v>0</v>
      </c>
      <c r="H121" s="37">
        <f t="shared" si="1"/>
        <v>6</v>
      </c>
      <c r="I121" s="37">
        <f t="shared" si="2"/>
        <v>2</v>
      </c>
      <c r="J121" s="37">
        <v>4.0</v>
      </c>
      <c r="K121" s="4"/>
      <c r="L121" s="4"/>
      <c r="M121" s="4"/>
      <c r="N121" s="4"/>
      <c r="O121" s="4"/>
      <c r="P121" s="4"/>
      <c r="Q121" s="4"/>
      <c r="R121" s="4"/>
      <c r="S121" s="4"/>
      <c r="T121" s="4"/>
      <c r="U121" s="4"/>
      <c r="V121" s="4"/>
      <c r="W121" s="4"/>
      <c r="X121" s="4"/>
      <c r="Y121" s="4"/>
      <c r="Z121" s="4"/>
      <c r="AA121" s="4"/>
      <c r="AB121" s="4"/>
    </row>
    <row r="122">
      <c r="A122" s="7" t="s">
        <v>41</v>
      </c>
      <c r="B122" s="7"/>
      <c r="C122" s="7" t="s">
        <v>23</v>
      </c>
      <c r="D122" s="146" t="s">
        <v>1899</v>
      </c>
      <c r="E122" s="26">
        <v>45904.0</v>
      </c>
      <c r="F122" s="7">
        <v>1.0</v>
      </c>
      <c r="G122" s="37">
        <f>if(F122="","",
SUMIFs(if(D122="Main1",Nuella!J:J,Nuella!N:N),Nuella!S:S,"Delivered",Nuella!X:X,A122,if(D122="Main1",Nuella!G:G,Nuella!K:K),C122)+
SUMIFs(if(D122="Main1",'CRS1'!J:J,'CRS1'!N:N),'CRS1'!S:S,"Delivered",'CRS1'!X:X,A122,if(D122="Main1",'CRS1'!G:G,'CRS1'!K:K),C122)
-sumifs(G$1:G121,A$1:A121,A122,C$1:C121,C122))</f>
        <v>0</v>
      </c>
      <c r="H122" s="37">
        <f t="shared" si="1"/>
        <v>1</v>
      </c>
      <c r="I122" s="37">
        <f t="shared" si="2"/>
        <v>0</v>
      </c>
      <c r="J122" s="37">
        <v>1.0</v>
      </c>
      <c r="K122" s="4"/>
      <c r="L122" s="4"/>
      <c r="M122" s="4"/>
      <c r="N122" s="4"/>
      <c r="O122" s="4"/>
      <c r="P122" s="4"/>
      <c r="Q122" s="4"/>
      <c r="R122" s="4"/>
      <c r="S122" s="4"/>
      <c r="T122" s="4"/>
      <c r="U122" s="4"/>
      <c r="V122" s="4"/>
      <c r="W122" s="4"/>
      <c r="X122" s="4"/>
      <c r="Y122" s="4"/>
      <c r="Z122" s="4"/>
      <c r="AA122" s="4"/>
      <c r="AB122" s="4"/>
    </row>
    <row r="123">
      <c r="A123" s="7" t="s">
        <v>60</v>
      </c>
      <c r="B123" s="7"/>
      <c r="C123" s="7" t="s">
        <v>19</v>
      </c>
      <c r="D123" s="146" t="s">
        <v>1903</v>
      </c>
      <c r="E123" s="26">
        <v>45904.0</v>
      </c>
      <c r="F123" s="7">
        <v>900.0</v>
      </c>
      <c r="G123" s="37">
        <f>if(F123="","",
SUMIFs(if(D123="Main1",Nuella!J:J,Nuella!N:N),Nuella!S:S,"Delivered",Nuella!X:X,A123,if(D123="Main1",Nuella!G:G,Nuella!K:K),C123)+
SUMIFs(if(D123="Main1",'CRS1'!J:J,'CRS1'!N:N),'CRS1'!S:S,"Delivered",'CRS1'!X:X,A123,if(D123="Main1",'CRS1'!G:G,'CRS1'!K:K),C123)
-sumifs(G$1:G122,A$1:A122,A123,C$1:C122,C123))</f>
        <v>0</v>
      </c>
      <c r="H123" s="37">
        <f t="shared" si="1"/>
        <v>1700</v>
      </c>
      <c r="I123" s="37">
        <f t="shared" si="2"/>
        <v>2850</v>
      </c>
      <c r="J123" s="37">
        <v>-1150.0</v>
      </c>
      <c r="K123" s="4"/>
      <c r="L123" s="4"/>
      <c r="M123" s="4"/>
      <c r="N123" s="4"/>
      <c r="O123" s="4"/>
      <c r="P123" s="4"/>
      <c r="Q123" s="4"/>
      <c r="R123" s="4"/>
      <c r="S123" s="4"/>
      <c r="T123" s="4"/>
      <c r="U123" s="4"/>
      <c r="V123" s="4"/>
      <c r="W123" s="4"/>
      <c r="X123" s="4"/>
      <c r="Y123" s="4"/>
      <c r="Z123" s="4"/>
      <c r="AA123" s="4"/>
      <c r="AB123" s="4"/>
    </row>
    <row r="124">
      <c r="A124" s="7" t="s">
        <v>55</v>
      </c>
      <c r="B124" s="7"/>
      <c r="C124" s="7" t="s">
        <v>14</v>
      </c>
      <c r="D124" s="146" t="s">
        <v>1899</v>
      </c>
      <c r="E124" s="26">
        <v>45905.0</v>
      </c>
      <c r="F124" s="7">
        <v>-1.0</v>
      </c>
      <c r="G124" s="37">
        <f>if(F124="","",
SUMIFs(if(D124="Main1",Nuella!J:J,Nuella!N:N),Nuella!S:S,"Delivered",Nuella!X:X,A124,if(D124="Main1",Nuella!G:G,Nuella!K:K),C124)+
SUMIFs(if(D124="Main1",'CRS1'!J:J,'CRS1'!N:N),'CRS1'!S:S,"Delivered",'CRS1'!X:X,A124,if(D124="Main1",'CRS1'!G:G,'CRS1'!K:K),C124)
-sumifs(G$1:G123,A$1:A123,A124,C$1:C123,C124))</f>
        <v>0</v>
      </c>
      <c r="H124" s="37">
        <f t="shared" si="1"/>
        <v>34</v>
      </c>
      <c r="I124" s="37">
        <f t="shared" si="2"/>
        <v>54</v>
      </c>
      <c r="J124" s="37">
        <v>-20.0</v>
      </c>
      <c r="K124" s="7" t="s">
        <v>1905</v>
      </c>
      <c r="L124" s="4"/>
      <c r="M124" s="4"/>
      <c r="N124" s="4"/>
      <c r="O124" s="4"/>
      <c r="P124" s="4"/>
      <c r="Q124" s="4"/>
      <c r="R124" s="4"/>
      <c r="S124" s="4"/>
      <c r="T124" s="4"/>
      <c r="U124" s="4"/>
      <c r="V124" s="4"/>
      <c r="W124" s="4"/>
      <c r="X124" s="4"/>
      <c r="Y124" s="4"/>
      <c r="Z124" s="4"/>
      <c r="AA124" s="4"/>
      <c r="AB124" s="4"/>
    </row>
    <row r="125">
      <c r="A125" s="7" t="s">
        <v>17</v>
      </c>
      <c r="B125" s="7"/>
      <c r="C125" s="7" t="s">
        <v>14</v>
      </c>
      <c r="D125" s="146" t="s">
        <v>1899</v>
      </c>
      <c r="E125" s="26">
        <v>45911.0</v>
      </c>
      <c r="F125" s="7">
        <v>2.0</v>
      </c>
      <c r="G125" s="37">
        <f>if(F125="","",
SUMIFs(if(D125="Main1",Nuella!J:J,Nuella!N:N),Nuella!S:S,"Delivered",Nuella!X:X,A125,if(D125="Main1",Nuella!G:G,Nuella!K:K),C125)+
SUMIFs(if(D125="Main1",'CRS1'!J:J,'CRS1'!N:N),'CRS1'!S:S,"Delivered",'CRS1'!X:X,A125,if(D125="Main1",'CRS1'!G:G,'CRS1'!K:K),C125)
-sumifs(G$1:G124,A$1:A124,A125,C$1:C124,C125))</f>
        <v>0</v>
      </c>
      <c r="H125" s="37">
        <f t="shared" si="1"/>
        <v>14</v>
      </c>
      <c r="I125" s="37">
        <f t="shared" si="2"/>
        <v>12</v>
      </c>
      <c r="J125" s="37">
        <v>2.0</v>
      </c>
      <c r="K125" s="7" t="s">
        <v>1906</v>
      </c>
      <c r="L125" s="4"/>
      <c r="M125" s="4"/>
      <c r="N125" s="4"/>
      <c r="O125" s="4"/>
      <c r="P125" s="4"/>
      <c r="Q125" s="4"/>
      <c r="R125" s="4"/>
      <c r="S125" s="4"/>
      <c r="T125" s="4"/>
      <c r="U125" s="4"/>
      <c r="V125" s="4"/>
      <c r="W125" s="4"/>
      <c r="X125" s="4"/>
      <c r="Y125" s="4"/>
      <c r="Z125" s="4"/>
      <c r="AA125" s="4"/>
      <c r="AB125" s="4"/>
    </row>
    <row r="126">
      <c r="A126" s="7" t="s">
        <v>35</v>
      </c>
      <c r="B126" s="7"/>
      <c r="C126" s="7" t="s">
        <v>23</v>
      </c>
      <c r="D126" s="146" t="s">
        <v>1899</v>
      </c>
      <c r="E126" s="26">
        <v>45912.0</v>
      </c>
      <c r="F126" s="7">
        <v>2.0</v>
      </c>
      <c r="G126" s="37">
        <f>if(F126="","",
SUMIFs(if(D126="Main1",Nuella!J:J,Nuella!N:N),Nuella!S:S,"Delivered",Nuella!X:X,A126,if(D126="Main1",Nuella!G:G,Nuella!K:K),C126)+
SUMIFs(if(D126="Main1",'CRS1'!J:J,'CRS1'!N:N),'CRS1'!S:S,"Delivered",'CRS1'!X:X,A126,if(D126="Main1",'CRS1'!G:G,'CRS1'!K:K),C126)
-sumifs(G$1:G125,A$1:A125,A126,C$1:C125,C126))</f>
        <v>0</v>
      </c>
      <c r="H126" s="37">
        <f t="shared" si="1"/>
        <v>4</v>
      </c>
      <c r="I126" s="37">
        <f t="shared" si="2"/>
        <v>2</v>
      </c>
      <c r="J126" s="37">
        <v>2.0</v>
      </c>
      <c r="K126" s="4"/>
      <c r="L126" s="4"/>
      <c r="M126" s="4"/>
      <c r="N126" s="4"/>
      <c r="O126" s="4"/>
      <c r="P126" s="4"/>
      <c r="Q126" s="4"/>
      <c r="R126" s="4"/>
      <c r="S126" s="4"/>
      <c r="T126" s="4"/>
      <c r="U126" s="4"/>
      <c r="V126" s="4"/>
      <c r="W126" s="4"/>
      <c r="X126" s="4"/>
      <c r="Y126" s="4"/>
      <c r="Z126" s="4"/>
      <c r="AA126" s="4"/>
      <c r="AB126" s="4"/>
    </row>
    <row r="127">
      <c r="A127" s="7" t="s">
        <v>29</v>
      </c>
      <c r="B127" s="7"/>
      <c r="C127" s="7" t="s">
        <v>19</v>
      </c>
      <c r="D127" s="146" t="s">
        <v>1903</v>
      </c>
      <c r="E127" s="26">
        <v>45915.0</v>
      </c>
      <c r="F127" s="7">
        <v>150.0</v>
      </c>
      <c r="G127" s="37">
        <f>if(F127="","",
SUMIFs(if(D127="Main1",Nuella!J:J,Nuella!N:N),Nuella!S:S,"Delivered",Nuella!X:X,A127,if(D127="Main1",Nuella!G:G,Nuella!K:K),C127)+
SUMIFs(if(D127="Main1",'CRS1'!J:J,'CRS1'!N:N),'CRS1'!S:S,"Delivered",'CRS1'!X:X,A127,if(D127="Main1",'CRS1'!G:G,'CRS1'!K:K),C127)
-sumifs(G$1:G126,A$1:A126,A127,C$1:C126,C127))</f>
        <v>0</v>
      </c>
      <c r="H127" s="37">
        <f t="shared" si="1"/>
        <v>150</v>
      </c>
      <c r="I127" s="37">
        <f t="shared" si="2"/>
        <v>0</v>
      </c>
      <c r="J127" s="37">
        <v>150.0</v>
      </c>
      <c r="K127" s="4"/>
      <c r="L127" s="4"/>
      <c r="M127" s="4"/>
      <c r="N127" s="4"/>
      <c r="O127" s="4"/>
      <c r="P127" s="4"/>
      <c r="Q127" s="4"/>
      <c r="R127" s="4"/>
      <c r="S127" s="4"/>
      <c r="T127" s="4"/>
      <c r="U127" s="4"/>
      <c r="V127" s="4"/>
      <c r="W127" s="4"/>
      <c r="X127" s="4"/>
      <c r="Y127" s="4"/>
      <c r="Z127" s="4"/>
      <c r="AA127" s="4"/>
      <c r="AB127" s="4"/>
    </row>
    <row r="128">
      <c r="A128" s="7" t="s">
        <v>41</v>
      </c>
      <c r="B128" s="7"/>
      <c r="C128" s="7" t="s">
        <v>14</v>
      </c>
      <c r="D128" s="146" t="s">
        <v>1899</v>
      </c>
      <c r="E128" s="26">
        <v>45915.0</v>
      </c>
      <c r="F128" s="7">
        <v>3.0</v>
      </c>
      <c r="G128" s="37">
        <f>if(F128="","",
SUMIFs(if(D128="Main1",Nuella!J:J,Nuella!N:N),Nuella!S:S,"Delivered",Nuella!X:X,A128,if(D128="Main1",Nuella!G:G,Nuella!K:K),C128)+
SUMIFs(if(D128="Main1",'CRS1'!J:J,'CRS1'!N:N),'CRS1'!S:S,"Delivered",'CRS1'!X:X,A128,if(D128="Main1",'CRS1'!G:G,'CRS1'!K:K),C128)
-sumifs(G$1:G127,A$1:A127,A128,C$1:C127,C128))</f>
        <v>0</v>
      </c>
      <c r="H128" s="37">
        <f t="shared" si="1"/>
        <v>17</v>
      </c>
      <c r="I128" s="37">
        <f t="shared" si="2"/>
        <v>17</v>
      </c>
      <c r="J128" s="37">
        <v>0.0</v>
      </c>
      <c r="K128" s="4"/>
      <c r="L128" s="4"/>
      <c r="M128" s="4"/>
      <c r="N128" s="4"/>
      <c r="O128" s="4"/>
      <c r="P128" s="4"/>
      <c r="Q128" s="4"/>
      <c r="R128" s="4"/>
      <c r="S128" s="4"/>
      <c r="T128" s="4"/>
      <c r="U128" s="4"/>
      <c r="V128" s="4"/>
      <c r="W128" s="4"/>
      <c r="X128" s="4"/>
      <c r="Y128" s="4"/>
      <c r="Z128" s="4"/>
      <c r="AA128" s="4"/>
      <c r="AB128" s="4"/>
    </row>
    <row r="129">
      <c r="A129" s="7" t="s">
        <v>43</v>
      </c>
      <c r="B129" s="7"/>
      <c r="C129" s="7" t="s">
        <v>14</v>
      </c>
      <c r="D129" s="146" t="s">
        <v>1899</v>
      </c>
      <c r="E129" s="26">
        <v>45915.0</v>
      </c>
      <c r="F129" s="7">
        <v>3.0</v>
      </c>
      <c r="G129" s="37">
        <f>if(F129="","",
SUMIFs(if(D129="Main1",Nuella!J:J,Nuella!N:N),Nuella!S:S,"Delivered",Nuella!X:X,A129,if(D129="Main1",Nuella!G:G,Nuella!K:K),C129)+
SUMIFs(if(D129="Main1",'CRS1'!J:J,'CRS1'!N:N),'CRS1'!S:S,"Delivered",'CRS1'!X:X,A129,if(D129="Main1",'CRS1'!G:G,'CRS1'!K:K),C129)
-sumifs(G$1:G128,A$1:A128,A129,C$1:C128,C129))</f>
        <v>0</v>
      </c>
      <c r="H129" s="37">
        <f t="shared" si="1"/>
        <v>7</v>
      </c>
      <c r="I129" s="37">
        <f t="shared" si="2"/>
        <v>5</v>
      </c>
      <c r="J129" s="37">
        <v>2.0</v>
      </c>
      <c r="K129" s="4"/>
      <c r="L129" s="4"/>
      <c r="M129" s="4"/>
      <c r="N129" s="4"/>
      <c r="O129" s="4"/>
      <c r="P129" s="4"/>
      <c r="Q129" s="4"/>
      <c r="R129" s="4"/>
      <c r="S129" s="4"/>
      <c r="T129" s="4"/>
      <c r="U129" s="4"/>
      <c r="V129" s="4"/>
      <c r="W129" s="4"/>
      <c r="X129" s="4"/>
      <c r="Y129" s="4"/>
      <c r="Z129" s="4"/>
      <c r="AA129" s="4"/>
      <c r="AB129" s="4"/>
    </row>
    <row r="130">
      <c r="A130" s="7" t="s">
        <v>43</v>
      </c>
      <c r="B130" s="7"/>
      <c r="C130" s="7" t="s">
        <v>19</v>
      </c>
      <c r="D130" s="146" t="s">
        <v>1903</v>
      </c>
      <c r="E130" s="26">
        <v>45915.0</v>
      </c>
      <c r="F130" s="7">
        <v>100.0</v>
      </c>
      <c r="G130" s="37">
        <f>if(F130="","",
SUMIFs(if(D130="Main1",Nuella!J:J,Nuella!N:N),Nuella!S:S,"Delivered",Nuella!X:X,A130,if(D130="Main1",Nuella!G:G,Nuella!K:K),C130)+
SUMIFs(if(D130="Main1",'CRS1'!J:J,'CRS1'!N:N),'CRS1'!S:S,"Delivered",'CRS1'!X:X,A130,if(D130="Main1",'CRS1'!G:G,'CRS1'!K:K),C130)
-sumifs(G$1:G129,A$1:A129,A130,C$1:C129,C130))</f>
        <v>0</v>
      </c>
      <c r="H130" s="37">
        <f t="shared" si="1"/>
        <v>250</v>
      </c>
      <c r="I130" s="37">
        <f t="shared" si="2"/>
        <v>100</v>
      </c>
      <c r="J130" s="37">
        <v>150.0</v>
      </c>
      <c r="K130" s="4"/>
      <c r="L130" s="4"/>
      <c r="M130" s="4"/>
      <c r="N130" s="4"/>
      <c r="O130" s="4"/>
      <c r="P130" s="4"/>
      <c r="Q130" s="4"/>
      <c r="R130" s="4"/>
      <c r="S130" s="4"/>
      <c r="T130" s="4"/>
      <c r="U130" s="4"/>
      <c r="V130" s="4"/>
      <c r="W130" s="4"/>
      <c r="X130" s="4"/>
      <c r="Y130" s="4"/>
      <c r="Z130" s="4"/>
      <c r="AA130" s="4"/>
      <c r="AB130" s="4"/>
    </row>
    <row r="131">
      <c r="A131" s="7" t="s">
        <v>63</v>
      </c>
      <c r="B131" s="7"/>
      <c r="C131" s="7" t="s">
        <v>14</v>
      </c>
      <c r="D131" s="146" t="s">
        <v>1899</v>
      </c>
      <c r="E131" s="26">
        <v>45915.0</v>
      </c>
      <c r="F131" s="7">
        <v>2.0</v>
      </c>
      <c r="G131" s="37">
        <f>if(F131="","",
SUMIFs(if(D131="Main1",Nuella!J:J,Nuella!N:N),Nuella!S:S,"Delivered",Nuella!X:X,A131,if(D131="Main1",Nuella!G:G,Nuella!K:K),C131)+
SUMIFs(if(D131="Main1",'CRS1'!J:J,'CRS1'!N:N),'CRS1'!S:S,"Delivered",'CRS1'!X:X,A131,if(D131="Main1",'CRS1'!G:G,'CRS1'!K:K),C131)
-sumifs(G$1:G130,A$1:A130,A131,C$1:C130,C131))</f>
        <v>4</v>
      </c>
      <c r="H131" s="37">
        <f t="shared" si="1"/>
        <v>2</v>
      </c>
      <c r="I131" s="37">
        <f t="shared" si="2"/>
        <v>4</v>
      </c>
      <c r="J131" s="37">
        <v>-2.0</v>
      </c>
      <c r="K131" s="7" t="s">
        <v>824</v>
      </c>
      <c r="L131" s="4"/>
      <c r="M131" s="4"/>
      <c r="N131" s="4"/>
      <c r="O131" s="4"/>
      <c r="P131" s="4"/>
      <c r="Q131" s="4"/>
      <c r="R131" s="4"/>
      <c r="S131" s="4"/>
      <c r="T131" s="4"/>
      <c r="U131" s="4"/>
      <c r="V131" s="4"/>
      <c r="W131" s="4"/>
      <c r="X131" s="4"/>
      <c r="Y131" s="4"/>
      <c r="Z131" s="4"/>
      <c r="AA131" s="4"/>
      <c r="AB131" s="4"/>
    </row>
    <row r="132">
      <c r="A132" s="7" t="s">
        <v>11</v>
      </c>
      <c r="B132" s="7"/>
      <c r="C132" s="7" t="s">
        <v>19</v>
      </c>
      <c r="D132" s="146" t="s">
        <v>1903</v>
      </c>
      <c r="E132" s="26">
        <v>45916.0</v>
      </c>
      <c r="F132" s="7">
        <v>400.0</v>
      </c>
      <c r="G132" s="37">
        <f>if(F132="","",
SUMIFs(if(D132="Main1",Nuella!J:J,Nuella!N:N),Nuella!S:S,"Delivered",Nuella!X:X,A132,if(D132="Main1",Nuella!G:G,Nuella!K:K),C132)+
SUMIFs(if(D132="Main1",'CRS1'!J:J,'CRS1'!N:N),'CRS1'!S:S,"Delivered",'CRS1'!X:X,A132,if(D132="Main1",'CRS1'!G:G,'CRS1'!K:K),C132)
-sumifs(G$1:G131,A$1:A131,A132,C$1:C131,C132))</f>
        <v>0</v>
      </c>
      <c r="H132" s="37">
        <f t="shared" si="1"/>
        <v>1400</v>
      </c>
      <c r="I132" s="37">
        <f t="shared" si="2"/>
        <v>2150</v>
      </c>
      <c r="J132" s="37">
        <v>-750.0</v>
      </c>
      <c r="K132" s="4"/>
      <c r="L132" s="4"/>
      <c r="M132" s="4"/>
      <c r="N132" s="4"/>
      <c r="O132" s="4"/>
      <c r="P132" s="4"/>
      <c r="Q132" s="4"/>
      <c r="R132" s="4"/>
      <c r="S132" s="4"/>
      <c r="T132" s="4"/>
      <c r="U132" s="4"/>
      <c r="V132" s="4"/>
      <c r="W132" s="4"/>
      <c r="X132" s="4"/>
      <c r="Y132" s="4"/>
      <c r="Z132" s="4"/>
      <c r="AA132" s="4"/>
      <c r="AB132" s="4"/>
    </row>
    <row r="133">
      <c r="A133" s="7" t="s">
        <v>11</v>
      </c>
      <c r="B133" s="7"/>
      <c r="C133" s="7" t="s">
        <v>14</v>
      </c>
      <c r="D133" s="146" t="s">
        <v>1899</v>
      </c>
      <c r="E133" s="26">
        <v>45916.0</v>
      </c>
      <c r="F133" s="7">
        <v>20.0</v>
      </c>
      <c r="G133" s="37">
        <f>if(F133="","",
SUMIFs(if(D133="Main1",Nuella!J:J,Nuella!N:N),Nuella!S:S,"Delivered",Nuella!X:X,A133,if(D133="Main1",Nuella!G:G,Nuella!K:K),C133)+
SUMIFs(if(D133="Main1",'CRS1'!J:J,'CRS1'!N:N),'CRS1'!S:S,"Delivered",'CRS1'!X:X,A133,if(D133="Main1",'CRS1'!G:G,'CRS1'!K:K),C133)
-sumifs(G$1:G132,A$1:A132,A133,C$1:C132,C133))</f>
        <v>0</v>
      </c>
      <c r="H133" s="37">
        <f t="shared" si="1"/>
        <v>95</v>
      </c>
      <c r="I133" s="37">
        <f t="shared" si="2"/>
        <v>140</v>
      </c>
      <c r="J133" s="37">
        <v>-45.0</v>
      </c>
      <c r="K133" s="4"/>
      <c r="L133" s="4"/>
      <c r="M133" s="4"/>
      <c r="N133" s="4"/>
      <c r="O133" s="4"/>
      <c r="P133" s="4"/>
      <c r="Q133" s="4"/>
      <c r="R133" s="4"/>
      <c r="S133" s="4"/>
      <c r="T133" s="4"/>
      <c r="U133" s="4"/>
      <c r="V133" s="4"/>
      <c r="W133" s="4"/>
      <c r="X133" s="4"/>
      <c r="Y133" s="4"/>
      <c r="Z133" s="4"/>
      <c r="AA133" s="4"/>
      <c r="AB133" s="4"/>
    </row>
    <row r="134">
      <c r="A134" s="7" t="s">
        <v>29</v>
      </c>
      <c r="B134" s="7"/>
      <c r="C134" s="7" t="s">
        <v>14</v>
      </c>
      <c r="D134" s="146" t="s">
        <v>1899</v>
      </c>
      <c r="E134" s="26">
        <v>45916.0</v>
      </c>
      <c r="F134" s="7">
        <v>5.0</v>
      </c>
      <c r="G134" s="37">
        <f>if(F134="","",
SUMIFs(if(D134="Main1",Nuella!J:J,Nuella!N:N),Nuella!S:S,"Delivered",Nuella!X:X,A134,if(D134="Main1",Nuella!G:G,Nuella!K:K),C134)+
SUMIFs(if(D134="Main1",'CRS1'!J:J,'CRS1'!N:N),'CRS1'!S:S,"Delivered",'CRS1'!X:X,A134,if(D134="Main1",'CRS1'!G:G,'CRS1'!K:K),C134)
-sumifs(G$1:G133,A$1:A133,A134,C$1:C133,C134))</f>
        <v>0</v>
      </c>
      <c r="H134" s="37">
        <f t="shared" si="1"/>
        <v>9</v>
      </c>
      <c r="I134" s="37">
        <f t="shared" si="2"/>
        <v>8</v>
      </c>
      <c r="J134" s="37">
        <v>1.0</v>
      </c>
      <c r="K134" s="4"/>
      <c r="L134" s="4"/>
      <c r="M134" s="4"/>
      <c r="N134" s="4"/>
      <c r="O134" s="4"/>
      <c r="P134" s="4"/>
      <c r="Q134" s="4"/>
      <c r="R134" s="4"/>
      <c r="S134" s="4"/>
      <c r="T134" s="4"/>
      <c r="U134" s="4"/>
      <c r="V134" s="4"/>
      <c r="W134" s="4"/>
      <c r="X134" s="4"/>
      <c r="Y134" s="4"/>
      <c r="Z134" s="4"/>
      <c r="AA134" s="4"/>
      <c r="AB134" s="4"/>
    </row>
    <row r="135">
      <c r="A135" s="7" t="s">
        <v>31</v>
      </c>
      <c r="B135" s="7"/>
      <c r="C135" s="7" t="s">
        <v>19</v>
      </c>
      <c r="D135" s="146" t="s">
        <v>1903</v>
      </c>
      <c r="E135" s="26">
        <v>45916.0</v>
      </c>
      <c r="F135" s="7">
        <v>200.0</v>
      </c>
      <c r="G135" s="37">
        <f>if(F135="","",
SUMIFs(if(D135="Main1",Nuella!J:J,Nuella!N:N),Nuella!S:S,"Delivered",Nuella!X:X,A135,if(D135="Main1",Nuella!G:G,Nuella!K:K),C135)+
SUMIFs(if(D135="Main1",'CRS1'!J:J,'CRS1'!N:N),'CRS1'!S:S,"Delivered",'CRS1'!X:X,A135,if(D135="Main1",'CRS1'!G:G,'CRS1'!K:K),C135)
-sumifs(G$1:G134,A$1:A134,A135,C$1:C134,C135))</f>
        <v>0</v>
      </c>
      <c r="H135" s="37">
        <f t="shared" si="1"/>
        <v>300</v>
      </c>
      <c r="I135" s="37">
        <f t="shared" si="2"/>
        <v>150</v>
      </c>
      <c r="J135" s="37">
        <v>150.0</v>
      </c>
      <c r="K135" s="4"/>
      <c r="L135" s="4"/>
      <c r="M135" s="4"/>
      <c r="N135" s="4"/>
      <c r="O135" s="4"/>
      <c r="P135" s="4"/>
      <c r="Q135" s="4"/>
      <c r="R135" s="4"/>
      <c r="S135" s="4"/>
      <c r="T135" s="4"/>
      <c r="U135" s="4"/>
      <c r="V135" s="4"/>
      <c r="W135" s="4"/>
      <c r="X135" s="4"/>
      <c r="Y135" s="4"/>
      <c r="Z135" s="4"/>
      <c r="AA135" s="4"/>
      <c r="AB135" s="4"/>
    </row>
    <row r="136">
      <c r="A136" s="7" t="s">
        <v>51</v>
      </c>
      <c r="B136" s="7"/>
      <c r="C136" s="7" t="s">
        <v>19</v>
      </c>
      <c r="D136" s="146" t="s">
        <v>1903</v>
      </c>
      <c r="E136" s="26">
        <v>45916.0</v>
      </c>
      <c r="F136" s="7">
        <v>100.0</v>
      </c>
      <c r="G136" s="37">
        <f>if(F136="","",
SUMIFs(if(D136="Main1",Nuella!J:J,Nuella!N:N),Nuella!S:S,"Delivered",Nuella!X:X,A136,if(D136="Main1",Nuella!G:G,Nuella!K:K),C136)+
SUMIFs(if(D136="Main1",'CRS1'!J:J,'CRS1'!N:N),'CRS1'!S:S,"Delivered",'CRS1'!X:X,A136,if(D136="Main1",'CRS1'!G:G,'CRS1'!K:K),C136)
-sumifs(G$1:G135,A$1:A135,A136,C$1:C135,C136))</f>
        <v>0</v>
      </c>
      <c r="H136" s="37">
        <f t="shared" si="1"/>
        <v>150</v>
      </c>
      <c r="I136" s="37">
        <f t="shared" si="2"/>
        <v>0</v>
      </c>
      <c r="J136" s="37">
        <v>150.0</v>
      </c>
      <c r="K136" s="4"/>
      <c r="L136" s="4"/>
      <c r="M136" s="4"/>
      <c r="N136" s="4"/>
      <c r="O136" s="4"/>
      <c r="P136" s="4"/>
      <c r="Q136" s="4"/>
      <c r="R136" s="4"/>
      <c r="S136" s="4"/>
      <c r="T136" s="4"/>
      <c r="U136" s="4"/>
      <c r="V136" s="4"/>
      <c r="W136" s="4"/>
      <c r="X136" s="4"/>
      <c r="Y136" s="4"/>
      <c r="Z136" s="4"/>
      <c r="AA136" s="4"/>
      <c r="AB136" s="4"/>
    </row>
    <row r="137">
      <c r="A137" s="7" t="s">
        <v>51</v>
      </c>
      <c r="B137" s="7"/>
      <c r="C137" s="7" t="s">
        <v>14</v>
      </c>
      <c r="D137" s="146" t="s">
        <v>1899</v>
      </c>
      <c r="E137" s="26">
        <v>45916.0</v>
      </c>
      <c r="F137" s="7">
        <v>5.0</v>
      </c>
      <c r="G137" s="37">
        <f>if(F137="","",
SUMIFs(if(D137="Main1",Nuella!J:J,Nuella!N:N),Nuella!S:S,"Delivered",Nuella!X:X,A137,if(D137="Main1",Nuella!G:G,Nuella!K:K),C137)+
SUMIFs(if(D137="Main1",'CRS1'!J:J,'CRS1'!N:N),'CRS1'!S:S,"Delivered",'CRS1'!X:X,A137,if(D137="Main1",'CRS1'!G:G,'CRS1'!K:K),C137)
-sumifs(G$1:G136,A$1:A136,A137,C$1:C136,C137))</f>
        <v>0</v>
      </c>
      <c r="H137" s="37">
        <f t="shared" si="1"/>
        <v>12</v>
      </c>
      <c r="I137" s="37">
        <f t="shared" si="2"/>
        <v>16</v>
      </c>
      <c r="J137" s="37">
        <v>-4.0</v>
      </c>
      <c r="K137" s="4"/>
      <c r="L137" s="4"/>
      <c r="M137" s="4"/>
      <c r="N137" s="4"/>
      <c r="O137" s="4"/>
      <c r="P137" s="4"/>
      <c r="Q137" s="4"/>
      <c r="R137" s="4"/>
      <c r="S137" s="4"/>
      <c r="T137" s="4"/>
      <c r="U137" s="4"/>
      <c r="V137" s="4"/>
      <c r="W137" s="4"/>
      <c r="X137" s="4"/>
      <c r="Y137" s="4"/>
      <c r="Z137" s="4"/>
      <c r="AA137" s="4"/>
      <c r="AB137" s="4"/>
    </row>
    <row r="138">
      <c r="A138" s="7" t="s">
        <v>57</v>
      </c>
      <c r="B138" s="7"/>
      <c r="C138" s="7" t="s">
        <v>14</v>
      </c>
      <c r="D138" s="146" t="s">
        <v>1899</v>
      </c>
      <c r="E138" s="26">
        <v>45916.0</v>
      </c>
      <c r="F138" s="7">
        <v>15.0</v>
      </c>
      <c r="G138" s="37">
        <f>if(F138="","",
SUMIFs(if(D138="Main1",Nuella!J:J,Nuella!N:N),Nuella!S:S,"Delivered",Nuella!X:X,A138,if(D138="Main1",Nuella!G:G,Nuella!K:K),C138)+
SUMIFs(if(D138="Main1",'CRS1'!J:J,'CRS1'!N:N),'CRS1'!S:S,"Delivered",'CRS1'!X:X,A138,if(D138="Main1",'CRS1'!G:G,'CRS1'!K:K),C138)
-sumifs(G$1:G137,A$1:A137,A138,C$1:C137,C138))</f>
        <v>0</v>
      </c>
      <c r="H138" s="37">
        <f t="shared" si="1"/>
        <v>45</v>
      </c>
      <c r="I138" s="37">
        <f t="shared" si="2"/>
        <v>48</v>
      </c>
      <c r="J138" s="37">
        <v>-3.0</v>
      </c>
      <c r="K138" s="4"/>
      <c r="L138" s="4"/>
      <c r="M138" s="4"/>
      <c r="N138" s="4"/>
      <c r="O138" s="4"/>
      <c r="P138" s="4"/>
      <c r="Q138" s="4"/>
      <c r="R138" s="4"/>
      <c r="S138" s="4"/>
      <c r="T138" s="4"/>
      <c r="U138" s="4"/>
      <c r="V138" s="4"/>
      <c r="W138" s="4"/>
      <c r="X138" s="4"/>
      <c r="Y138" s="4"/>
      <c r="Z138" s="4"/>
      <c r="AA138" s="4"/>
      <c r="AB138" s="4"/>
    </row>
    <row r="139">
      <c r="A139" s="7" t="s">
        <v>57</v>
      </c>
      <c r="B139" s="7"/>
      <c r="C139" s="7" t="s">
        <v>19</v>
      </c>
      <c r="D139" s="146" t="s">
        <v>1903</v>
      </c>
      <c r="E139" s="26">
        <v>45916.0</v>
      </c>
      <c r="F139" s="7">
        <v>300.0</v>
      </c>
      <c r="G139" s="37">
        <f>if(F139="","",
SUMIFs(if(D139="Main1",Nuella!J:J,Nuella!N:N),Nuella!S:S,"Delivered",Nuella!X:X,A139,if(D139="Main1",Nuella!G:G,Nuella!K:K),C139)+
SUMIFs(if(D139="Main1",'CRS1'!J:J,'CRS1'!N:N),'CRS1'!S:S,"Delivered",'CRS1'!X:X,A139,if(D139="Main1",'CRS1'!G:G,'CRS1'!K:K),C139)
-sumifs(G$1:G138,A$1:A138,A139,C$1:C138,C139))</f>
        <v>0</v>
      </c>
      <c r="H139" s="37">
        <f t="shared" si="1"/>
        <v>650</v>
      </c>
      <c r="I139" s="37">
        <f t="shared" si="2"/>
        <v>550</v>
      </c>
      <c r="J139" s="37">
        <v>100.0</v>
      </c>
      <c r="K139" s="4"/>
      <c r="L139" s="4"/>
      <c r="M139" s="4"/>
      <c r="N139" s="4"/>
      <c r="O139" s="4"/>
      <c r="P139" s="4"/>
      <c r="Q139" s="4"/>
      <c r="R139" s="4"/>
      <c r="S139" s="4"/>
      <c r="T139" s="4"/>
      <c r="U139" s="4"/>
      <c r="V139" s="4"/>
      <c r="W139" s="4"/>
      <c r="X139" s="4"/>
      <c r="Y139" s="4"/>
      <c r="Z139" s="4"/>
      <c r="AA139" s="4"/>
      <c r="AB139" s="4"/>
    </row>
    <row r="140">
      <c r="A140" s="7" t="s">
        <v>45</v>
      </c>
      <c r="B140" s="7"/>
      <c r="C140" s="7" t="s">
        <v>14</v>
      </c>
      <c r="D140" s="146" t="s">
        <v>1899</v>
      </c>
      <c r="E140" s="26">
        <v>45916.0</v>
      </c>
      <c r="F140" s="7">
        <v>5.0</v>
      </c>
      <c r="G140" s="37">
        <f>if(F140="","",
SUMIFs(if(D140="Main1",Nuella!J:J,Nuella!N:N),Nuella!S:S,"Delivered",Nuella!X:X,A140,if(D140="Main1",Nuella!G:G,Nuella!K:K),C140)+
SUMIFs(if(D140="Main1",'CRS1'!J:J,'CRS1'!N:N),'CRS1'!S:S,"Delivered",'CRS1'!X:X,A140,if(D140="Main1",'CRS1'!G:G,'CRS1'!K:K),C140)
-sumifs(G$1:G139,A$1:A139,A140,C$1:C139,C140))</f>
        <v>0</v>
      </c>
      <c r="H140" s="37">
        <f t="shared" si="1"/>
        <v>22</v>
      </c>
      <c r="I140" s="37">
        <f t="shared" si="2"/>
        <v>23</v>
      </c>
      <c r="J140" s="37">
        <v>-1.0</v>
      </c>
      <c r="K140" s="4"/>
      <c r="L140" s="4"/>
      <c r="M140" s="4"/>
      <c r="N140" s="4"/>
      <c r="O140" s="4"/>
      <c r="P140" s="4"/>
      <c r="Q140" s="4"/>
      <c r="R140" s="4"/>
      <c r="S140" s="4"/>
      <c r="T140" s="4"/>
      <c r="U140" s="4"/>
      <c r="V140" s="4"/>
      <c r="W140" s="4"/>
      <c r="X140" s="4"/>
      <c r="Y140" s="4"/>
      <c r="Z140" s="4"/>
      <c r="AA140" s="4"/>
      <c r="AB140" s="4"/>
    </row>
    <row r="141">
      <c r="A141" s="7" t="s">
        <v>45</v>
      </c>
      <c r="B141" s="7"/>
      <c r="C141" s="7" t="s">
        <v>19</v>
      </c>
      <c r="D141" s="146" t="s">
        <v>1903</v>
      </c>
      <c r="E141" s="26">
        <v>45916.0</v>
      </c>
      <c r="F141" s="7">
        <v>200.0</v>
      </c>
      <c r="G141" s="37">
        <f>if(F141="","",
SUMIFs(if(D141="Main1",Nuella!J:J,Nuella!N:N),Nuella!S:S,"Delivered",Nuella!X:X,A141,if(D141="Main1",Nuella!G:G,Nuella!K:K),C141)+
SUMIFs(if(D141="Main1",'CRS1'!J:J,'CRS1'!N:N),'CRS1'!S:S,"Delivered",'CRS1'!X:X,A141,if(D141="Main1",'CRS1'!G:G,'CRS1'!K:K),C141)
-sumifs(G$1:G140,A$1:A140,A141,C$1:C140,C141))</f>
        <v>0</v>
      </c>
      <c r="H141" s="37">
        <f t="shared" si="1"/>
        <v>300</v>
      </c>
      <c r="I141" s="37">
        <f t="shared" si="2"/>
        <v>450</v>
      </c>
      <c r="J141" s="37">
        <v>-150.0</v>
      </c>
      <c r="K141" s="4"/>
      <c r="L141" s="4"/>
      <c r="M141" s="4"/>
      <c r="N141" s="4"/>
      <c r="O141" s="4"/>
      <c r="P141" s="4"/>
      <c r="Q141" s="4"/>
      <c r="R141" s="4"/>
      <c r="S141" s="4"/>
      <c r="T141" s="4"/>
      <c r="U141" s="4"/>
      <c r="V141" s="4"/>
      <c r="W141" s="4"/>
      <c r="X141" s="4"/>
      <c r="Y141" s="4"/>
      <c r="Z141" s="4"/>
      <c r="AA141" s="4"/>
      <c r="AB141" s="4"/>
    </row>
    <row r="142">
      <c r="A142" s="7" t="s">
        <v>24</v>
      </c>
      <c r="B142" s="7"/>
      <c r="C142" s="7" t="s">
        <v>19</v>
      </c>
      <c r="D142" s="146" t="s">
        <v>1903</v>
      </c>
      <c r="E142" s="26">
        <v>45915.0</v>
      </c>
      <c r="F142" s="7">
        <v>150.0</v>
      </c>
      <c r="G142" s="37">
        <f>if(F142="","",
SUMIFs(if(D142="Main1",Nuella!J:J,Nuella!N:N),Nuella!S:S,"Delivered",Nuella!X:X,A142,if(D142="Main1",Nuella!G:G,Nuella!K:K),C142)+
SUMIFs(if(D142="Main1",'CRS1'!J:J,'CRS1'!N:N),'CRS1'!S:S,"Delivered",'CRS1'!X:X,A142,if(D142="Main1",'CRS1'!G:G,'CRS1'!K:K),C142)
-sumifs(G$1:G141,A$1:A141,A142,C$1:C141,C142))</f>
        <v>50</v>
      </c>
      <c r="H142" s="37">
        <f t="shared" si="1"/>
        <v>150</v>
      </c>
      <c r="I142" s="37">
        <f t="shared" si="2"/>
        <v>50</v>
      </c>
      <c r="J142" s="37">
        <v>100.0</v>
      </c>
      <c r="K142" s="4"/>
      <c r="L142" s="4"/>
      <c r="M142" s="4"/>
      <c r="N142" s="4"/>
      <c r="O142" s="4"/>
      <c r="P142" s="4"/>
      <c r="Q142" s="4"/>
      <c r="R142" s="4"/>
      <c r="S142" s="4"/>
      <c r="T142" s="4"/>
      <c r="U142" s="4"/>
      <c r="V142" s="4"/>
      <c r="W142" s="4"/>
      <c r="X142" s="4"/>
      <c r="Y142" s="4"/>
      <c r="Z142" s="4"/>
      <c r="AA142" s="4"/>
      <c r="AB142" s="4"/>
    </row>
    <row r="143">
      <c r="A143" s="7" t="s">
        <v>60</v>
      </c>
      <c r="B143" s="7"/>
      <c r="C143" s="7" t="s">
        <v>19</v>
      </c>
      <c r="D143" s="146" t="s">
        <v>1903</v>
      </c>
      <c r="E143" s="26">
        <v>45916.0</v>
      </c>
      <c r="F143" s="7">
        <v>1000.0</v>
      </c>
      <c r="G143" s="37">
        <f>if(F143="","",
SUMIFs(if(D143="Main1",Nuella!J:J,Nuella!N:N),Nuella!S:S,"Delivered",Nuella!X:X,A143,if(D143="Main1",Nuella!G:G,Nuella!K:K),C143)+
SUMIFs(if(D143="Main1",'CRS1'!J:J,'CRS1'!N:N),'CRS1'!S:S,"Delivered",'CRS1'!X:X,A143,if(D143="Main1",'CRS1'!G:G,'CRS1'!K:K),C143)
-sumifs(G$1:G142,A$1:A142,A143,C$1:C142,C143))</f>
        <v>0</v>
      </c>
      <c r="H143" s="37">
        <f t="shared" si="1"/>
        <v>2700</v>
      </c>
      <c r="I143" s="37">
        <f t="shared" si="2"/>
        <v>2850</v>
      </c>
      <c r="J143" s="37">
        <v>-150.0</v>
      </c>
      <c r="K143" s="4"/>
      <c r="L143" s="4"/>
      <c r="M143" s="4"/>
      <c r="N143" s="4"/>
      <c r="O143" s="4"/>
      <c r="P143" s="4"/>
      <c r="Q143" s="4"/>
      <c r="R143" s="4"/>
      <c r="S143" s="4"/>
      <c r="T143" s="4"/>
      <c r="U143" s="4"/>
      <c r="V143" s="4"/>
      <c r="W143" s="4"/>
      <c r="X143" s="4"/>
      <c r="Y143" s="4"/>
      <c r="Z143" s="4"/>
      <c r="AA143" s="4"/>
      <c r="AB143" s="4"/>
    </row>
    <row r="144">
      <c r="A144" s="7" t="s">
        <v>65</v>
      </c>
      <c r="B144" s="7"/>
      <c r="C144" s="7" t="s">
        <v>14</v>
      </c>
      <c r="D144" s="146" t="s">
        <v>1899</v>
      </c>
      <c r="E144" s="26">
        <v>45915.0</v>
      </c>
      <c r="F144" s="7">
        <v>2.0</v>
      </c>
      <c r="G144" s="37">
        <f>if(F144="","",
SUMIFs(if(D144="Main1",Nuella!J:J,Nuella!N:N),Nuella!S:S,"Delivered",Nuella!X:X,A144,if(D144="Main1",Nuella!G:G,Nuella!K:K),C144)+
SUMIFs(if(D144="Main1",'CRS1'!J:J,'CRS1'!N:N),'CRS1'!S:S,"Delivered",'CRS1'!X:X,A144,if(D144="Main1",'CRS1'!G:G,'CRS1'!K:K),C144)
-sumifs(G$1:G143,A$1:A143,A144,C$1:C143,C144))</f>
        <v>18</v>
      </c>
      <c r="H144" s="37">
        <f t="shared" si="1"/>
        <v>2</v>
      </c>
      <c r="I144" s="37">
        <f t="shared" si="2"/>
        <v>18</v>
      </c>
      <c r="J144" s="37">
        <v>-16.0</v>
      </c>
      <c r="K144" s="7" t="s">
        <v>1907</v>
      </c>
      <c r="L144" s="4"/>
      <c r="M144" s="4"/>
      <c r="N144" s="4"/>
      <c r="O144" s="4"/>
      <c r="P144" s="4"/>
      <c r="Q144" s="4"/>
      <c r="R144" s="4"/>
      <c r="S144" s="4"/>
      <c r="T144" s="4"/>
      <c r="U144" s="4"/>
      <c r="V144" s="4"/>
      <c r="W144" s="4"/>
      <c r="X144" s="4"/>
      <c r="Y144" s="4"/>
      <c r="Z144" s="4"/>
      <c r="AA144" s="4"/>
      <c r="AB144" s="4"/>
    </row>
    <row r="145">
      <c r="A145" s="7" t="s">
        <v>65</v>
      </c>
      <c r="B145" s="7"/>
      <c r="C145" s="7" t="s">
        <v>14</v>
      </c>
      <c r="D145" s="146" t="s">
        <v>1899</v>
      </c>
      <c r="E145" s="26">
        <v>45916.0</v>
      </c>
      <c r="F145" s="7">
        <v>2.0</v>
      </c>
      <c r="G145" s="37">
        <f>if(F145="","",
SUMIFs(if(D145="Main1",Nuella!J:J,Nuella!N:N),Nuella!S:S,"Delivered",Nuella!X:X,A145,if(D145="Main1",Nuella!G:G,Nuella!K:K),C145)+
SUMIFs(if(D145="Main1",'CRS1'!J:J,'CRS1'!N:N),'CRS1'!S:S,"Delivered",'CRS1'!X:X,A145,if(D145="Main1",'CRS1'!G:G,'CRS1'!K:K),C145)
-sumifs(G$1:G144,A$1:A144,A145,C$1:C144,C145))</f>
        <v>0</v>
      </c>
      <c r="H145" s="37">
        <f t="shared" si="1"/>
        <v>4</v>
      </c>
      <c r="I145" s="37">
        <f t="shared" si="2"/>
        <v>18</v>
      </c>
      <c r="J145" s="37">
        <v>-14.0</v>
      </c>
      <c r="K145" s="7" t="s">
        <v>1908</v>
      </c>
      <c r="L145" s="4"/>
      <c r="M145" s="4"/>
      <c r="N145" s="4"/>
      <c r="O145" s="4"/>
      <c r="P145" s="4"/>
      <c r="Q145" s="4"/>
      <c r="R145" s="4"/>
      <c r="S145" s="4"/>
      <c r="T145" s="4"/>
      <c r="U145" s="4"/>
      <c r="V145" s="4"/>
      <c r="W145" s="4"/>
      <c r="X145" s="4"/>
      <c r="Y145" s="4"/>
      <c r="Z145" s="4"/>
      <c r="AA145" s="4"/>
      <c r="AB145" s="4"/>
    </row>
    <row r="146">
      <c r="A146" s="7" t="s">
        <v>65</v>
      </c>
      <c r="B146" s="7"/>
      <c r="C146" s="7" t="s">
        <v>14</v>
      </c>
      <c r="D146" s="146" t="s">
        <v>1899</v>
      </c>
      <c r="E146" s="26">
        <v>45918.0</v>
      </c>
      <c r="F146" s="7">
        <v>1.0</v>
      </c>
      <c r="G146" s="37">
        <f>if(F146="","",
SUMIFs(if(D146="Main1",Nuella!J:J,Nuella!N:N),Nuella!S:S,"Delivered",Nuella!X:X,A146,if(D146="Main1",Nuella!G:G,Nuella!K:K),C146)+
SUMIFs(if(D146="Main1",'CRS1'!J:J,'CRS1'!N:N),'CRS1'!S:S,"Delivered",'CRS1'!X:X,A146,if(D146="Main1",'CRS1'!G:G,'CRS1'!K:K),C146)
-sumifs(G$1:G145,A$1:A145,A146,C$1:C145,C146))</f>
        <v>0</v>
      </c>
      <c r="H146" s="37">
        <f t="shared" si="1"/>
        <v>5</v>
      </c>
      <c r="I146" s="37">
        <f t="shared" si="2"/>
        <v>18</v>
      </c>
      <c r="J146" s="37">
        <v>-13.0</v>
      </c>
      <c r="K146" s="7" t="s">
        <v>1909</v>
      </c>
      <c r="L146" s="4"/>
      <c r="M146" s="4"/>
      <c r="N146" s="4"/>
      <c r="O146" s="4"/>
      <c r="P146" s="4"/>
      <c r="Q146" s="4"/>
      <c r="R146" s="4"/>
      <c r="S146" s="4"/>
      <c r="T146" s="4"/>
      <c r="U146" s="4"/>
      <c r="V146" s="4"/>
      <c r="W146" s="4"/>
      <c r="X146" s="4"/>
      <c r="Y146" s="4"/>
      <c r="Z146" s="4"/>
      <c r="AA146" s="4"/>
      <c r="AB146" s="4"/>
    </row>
    <row r="147">
      <c r="A147" s="7" t="s">
        <v>11</v>
      </c>
      <c r="B147" s="7"/>
      <c r="C147" s="7" t="s">
        <v>14</v>
      </c>
      <c r="D147" s="146" t="s">
        <v>1899</v>
      </c>
      <c r="E147" s="26">
        <v>45918.0</v>
      </c>
      <c r="F147" s="7">
        <v>1.0</v>
      </c>
      <c r="G147" s="37">
        <f>if(F147="","",
SUMIFs(if(D147="Main1",Nuella!J:J,Nuella!N:N),Nuella!S:S,"Delivered",Nuella!X:X,A147,if(D147="Main1",Nuella!G:G,Nuella!K:K),C147)+
SUMIFs(if(D147="Main1",'CRS1'!J:J,'CRS1'!N:N),'CRS1'!S:S,"Delivered",'CRS1'!X:X,A147,if(D147="Main1",'CRS1'!G:G,'CRS1'!K:K),C147)
-sumifs(G$1:G146,A$1:A146,A147,C$1:C146,C147))</f>
        <v>0</v>
      </c>
      <c r="H147" s="37">
        <f t="shared" si="1"/>
        <v>96</v>
      </c>
      <c r="I147" s="37">
        <f t="shared" si="2"/>
        <v>140</v>
      </c>
      <c r="J147" s="37">
        <v>-44.0</v>
      </c>
      <c r="K147" s="7" t="s">
        <v>1910</v>
      </c>
      <c r="L147" s="4"/>
      <c r="M147" s="4"/>
      <c r="N147" s="4"/>
      <c r="O147" s="4"/>
      <c r="P147" s="4"/>
      <c r="Q147" s="4"/>
      <c r="R147" s="4"/>
      <c r="S147" s="4"/>
      <c r="T147" s="4"/>
      <c r="U147" s="4"/>
      <c r="V147" s="4"/>
      <c r="W147" s="4"/>
      <c r="X147" s="4"/>
      <c r="Y147" s="4"/>
      <c r="Z147" s="4"/>
      <c r="AA147" s="4"/>
      <c r="AB147" s="4"/>
    </row>
    <row r="148">
      <c r="A148" s="7" t="s">
        <v>63</v>
      </c>
      <c r="B148" s="7"/>
      <c r="C148" s="7" t="s">
        <v>19</v>
      </c>
      <c r="D148" s="146" t="s">
        <v>1903</v>
      </c>
      <c r="E148" s="26">
        <v>45916.0</v>
      </c>
      <c r="F148" s="7">
        <v>100.0</v>
      </c>
      <c r="G148" s="37">
        <f>if(F148="","",
SUMIFs(if(D148="Main1",Nuella!J:J,Nuella!N:N),Nuella!S:S,"Delivered",Nuella!X:X,A148,if(D148="Main1",Nuella!G:G,Nuella!K:K),C148)+
SUMIFs(if(D148="Main1",'CRS1'!J:J,'CRS1'!N:N),'CRS1'!S:S,"Delivered",'CRS1'!X:X,A148,if(D148="Main1",'CRS1'!G:G,'CRS1'!K:K),C148)
-sumifs(G$1:G147,A$1:A147,A148,C$1:C147,C148))</f>
        <v>0</v>
      </c>
      <c r="H148" s="37">
        <f t="shared" si="1"/>
        <v>100</v>
      </c>
      <c r="I148" s="37">
        <f t="shared" si="2"/>
        <v>0</v>
      </c>
      <c r="J148" s="37">
        <v>100.0</v>
      </c>
      <c r="K148" s="4"/>
      <c r="L148" s="4"/>
      <c r="M148" s="4"/>
      <c r="N148" s="4"/>
      <c r="O148" s="4"/>
      <c r="P148" s="4"/>
      <c r="Q148" s="4"/>
      <c r="R148" s="4"/>
      <c r="S148" s="4"/>
      <c r="T148" s="4"/>
      <c r="U148" s="4"/>
      <c r="V148" s="4"/>
      <c r="W148" s="4"/>
      <c r="X148" s="4"/>
      <c r="Y148" s="4"/>
      <c r="Z148" s="4"/>
      <c r="AA148" s="4"/>
      <c r="AB148" s="4"/>
    </row>
    <row r="149">
      <c r="A149" s="7" t="s">
        <v>65</v>
      </c>
      <c r="B149" s="7"/>
      <c r="C149" s="7" t="s">
        <v>14</v>
      </c>
      <c r="D149" s="146" t="s">
        <v>1899</v>
      </c>
      <c r="E149" s="26">
        <v>45919.0</v>
      </c>
      <c r="F149" s="7">
        <v>2.0</v>
      </c>
      <c r="G149" s="37">
        <f>if(F149="","",
SUMIFs(if(D149="Main1",Nuella!J:J,Nuella!N:N),Nuella!S:S,"Delivered",Nuella!X:X,A149,if(D149="Main1",Nuella!G:G,Nuella!K:K),C149)+
SUMIFs(if(D149="Main1",'CRS1'!J:J,'CRS1'!N:N),'CRS1'!S:S,"Delivered",'CRS1'!X:X,A149,if(D149="Main1",'CRS1'!G:G,'CRS1'!K:K),C149)
-sumifs(G$1:G148,A$1:A148,A149,C$1:C148,C149))</f>
        <v>0</v>
      </c>
      <c r="H149" s="37">
        <f t="shared" si="1"/>
        <v>7</v>
      </c>
      <c r="I149" s="37">
        <f t="shared" si="2"/>
        <v>18</v>
      </c>
      <c r="J149" s="37">
        <v>-11.0</v>
      </c>
      <c r="K149" s="7" t="s">
        <v>1911</v>
      </c>
      <c r="L149" s="4"/>
      <c r="M149" s="4"/>
      <c r="N149" s="4"/>
      <c r="O149" s="4"/>
      <c r="P149" s="4"/>
      <c r="Q149" s="4"/>
      <c r="R149" s="4"/>
      <c r="S149" s="4"/>
      <c r="T149" s="4"/>
      <c r="U149" s="4"/>
      <c r="V149" s="4"/>
      <c r="W149" s="4"/>
      <c r="X149" s="4"/>
      <c r="Y149" s="4"/>
      <c r="Z149" s="4"/>
      <c r="AA149" s="4"/>
      <c r="AB149" s="4"/>
    </row>
    <row r="150">
      <c r="A150" s="7" t="s">
        <v>65</v>
      </c>
      <c r="B150" s="7"/>
      <c r="C150" s="7" t="s">
        <v>14</v>
      </c>
      <c r="D150" s="146" t="s">
        <v>1899</v>
      </c>
      <c r="E150" s="26">
        <v>45919.0</v>
      </c>
      <c r="F150" s="7">
        <v>1.0</v>
      </c>
      <c r="G150" s="37">
        <f>if(F150="","",
SUMIFs(if(D150="Main1",Nuella!J:J,Nuella!N:N),Nuella!S:S,"Delivered",Nuella!X:X,A150,if(D150="Main1",Nuella!G:G,Nuella!K:K),C150)+
SUMIFs(if(D150="Main1",'CRS1'!J:J,'CRS1'!N:N),'CRS1'!S:S,"Delivered",'CRS1'!X:X,A150,if(D150="Main1",'CRS1'!G:G,'CRS1'!K:K),C150)
-sumifs(G$1:G149,A$1:A149,A150,C$1:C149,C150))</f>
        <v>0</v>
      </c>
      <c r="H150" s="37">
        <f t="shared" si="1"/>
        <v>8</v>
      </c>
      <c r="I150" s="37">
        <f t="shared" si="2"/>
        <v>18</v>
      </c>
      <c r="J150" s="37">
        <v>-10.0</v>
      </c>
      <c r="K150" s="7" t="s">
        <v>1912</v>
      </c>
      <c r="L150" s="4"/>
      <c r="M150" s="4"/>
      <c r="N150" s="4"/>
      <c r="O150" s="4"/>
      <c r="P150" s="4"/>
      <c r="Q150" s="4"/>
      <c r="R150" s="4"/>
      <c r="S150" s="4"/>
      <c r="T150" s="4"/>
      <c r="U150" s="4"/>
      <c r="V150" s="4"/>
      <c r="W150" s="4"/>
      <c r="X150" s="4"/>
      <c r="Y150" s="4"/>
      <c r="Z150" s="4"/>
      <c r="AA150" s="4"/>
      <c r="AB150" s="4"/>
    </row>
    <row r="151">
      <c r="A151" s="7" t="s">
        <v>65</v>
      </c>
      <c r="B151" s="7"/>
      <c r="C151" s="7" t="s">
        <v>19</v>
      </c>
      <c r="D151" s="146" t="s">
        <v>1903</v>
      </c>
      <c r="E151" s="26">
        <v>45919.0</v>
      </c>
      <c r="F151" s="7">
        <v>50.0</v>
      </c>
      <c r="G151" s="37">
        <f>if(F151="","",
SUMIFs(if(D151="Main1",Nuella!J:J,Nuella!N:N),Nuella!S:S,"Delivered",Nuella!X:X,A151,if(D151="Main1",Nuella!G:G,Nuella!K:K),C151)+
SUMIFs(if(D151="Main1",'CRS1'!J:J,'CRS1'!N:N),'CRS1'!S:S,"Delivered",'CRS1'!X:X,A151,if(D151="Main1",'CRS1'!G:G,'CRS1'!K:K),C151)
-sumifs(G$1:G150,A$1:A150,A151,C$1:C150,C151))</f>
        <v>150</v>
      </c>
      <c r="H151" s="37">
        <f t="shared" si="1"/>
        <v>50</v>
      </c>
      <c r="I151" s="37">
        <f t="shared" si="2"/>
        <v>150</v>
      </c>
      <c r="J151" s="37">
        <v>-100.0</v>
      </c>
      <c r="K151" s="7" t="s">
        <v>1913</v>
      </c>
      <c r="L151" s="4"/>
      <c r="M151" s="4"/>
      <c r="N151" s="4"/>
      <c r="O151" s="4"/>
      <c r="P151" s="4"/>
      <c r="Q151" s="4"/>
      <c r="R151" s="4"/>
      <c r="S151" s="4"/>
      <c r="T151" s="4"/>
      <c r="U151" s="4"/>
      <c r="V151" s="4"/>
      <c r="W151" s="4"/>
      <c r="X151" s="4"/>
      <c r="Y151" s="4"/>
      <c r="Z151" s="4"/>
      <c r="AA151" s="4"/>
      <c r="AB151" s="4"/>
    </row>
    <row r="152">
      <c r="A152" s="7" t="s">
        <v>65</v>
      </c>
      <c r="B152" s="7"/>
      <c r="C152" s="7" t="s">
        <v>14</v>
      </c>
      <c r="D152" s="146" t="s">
        <v>1899</v>
      </c>
      <c r="E152" s="26">
        <v>45919.0</v>
      </c>
      <c r="F152" s="7">
        <v>2.0</v>
      </c>
      <c r="G152" s="37">
        <f>if(F152="","",
SUMIFs(if(D152="Main1",Nuella!J:J,Nuella!N:N),Nuella!S:S,"Delivered",Nuella!X:X,A152,if(D152="Main1",Nuella!G:G,Nuella!K:K),C152)+
SUMIFs(if(D152="Main1",'CRS1'!J:J,'CRS1'!N:N),'CRS1'!S:S,"Delivered",'CRS1'!X:X,A152,if(D152="Main1",'CRS1'!G:G,'CRS1'!K:K),C152)
-sumifs(G$1:G151,A$1:A151,A152,C$1:C151,C152))</f>
        <v>0</v>
      </c>
      <c r="H152" s="37">
        <f t="shared" si="1"/>
        <v>10</v>
      </c>
      <c r="I152" s="37">
        <f t="shared" si="2"/>
        <v>18</v>
      </c>
      <c r="J152" s="37">
        <v>-8.0</v>
      </c>
      <c r="K152" s="7" t="s">
        <v>1914</v>
      </c>
      <c r="L152" s="4"/>
      <c r="M152" s="4"/>
      <c r="N152" s="4"/>
      <c r="O152" s="4"/>
      <c r="P152" s="4"/>
      <c r="Q152" s="4"/>
      <c r="R152" s="4"/>
      <c r="S152" s="4"/>
      <c r="T152" s="4"/>
      <c r="U152" s="4"/>
      <c r="V152" s="4"/>
      <c r="W152" s="4"/>
      <c r="X152" s="4"/>
      <c r="Y152" s="4"/>
      <c r="Z152" s="4"/>
      <c r="AA152" s="4"/>
      <c r="AB152" s="4"/>
    </row>
    <row r="153">
      <c r="A153" s="7" t="s">
        <v>65</v>
      </c>
      <c r="B153" s="7"/>
      <c r="C153" s="7" t="s">
        <v>19</v>
      </c>
      <c r="D153" s="146" t="s">
        <v>1903</v>
      </c>
      <c r="E153" s="26">
        <v>45919.0</v>
      </c>
      <c r="F153" s="7">
        <v>50.0</v>
      </c>
      <c r="G153" s="37">
        <f>if(F153="","",
SUMIFs(if(D153="Main1",Nuella!J:J,Nuella!N:N),Nuella!S:S,"Delivered",Nuella!X:X,A153,if(D153="Main1",Nuella!G:G,Nuella!K:K),C153)+
SUMIFs(if(D153="Main1",'CRS1'!J:J,'CRS1'!N:N),'CRS1'!S:S,"Delivered",'CRS1'!X:X,A153,if(D153="Main1",'CRS1'!G:G,'CRS1'!K:K),C153)
-sumifs(G$1:G152,A$1:A152,A153,C$1:C152,C153))</f>
        <v>0</v>
      </c>
      <c r="H153" s="37">
        <f t="shared" si="1"/>
        <v>100</v>
      </c>
      <c r="I153" s="37">
        <f t="shared" si="2"/>
        <v>150</v>
      </c>
      <c r="J153" s="37">
        <v>-50.0</v>
      </c>
      <c r="K153" s="7" t="s">
        <v>1915</v>
      </c>
      <c r="L153" s="4"/>
      <c r="M153" s="4"/>
      <c r="N153" s="4"/>
      <c r="O153" s="4"/>
      <c r="P153" s="4"/>
      <c r="Q153" s="4"/>
      <c r="R153" s="4"/>
      <c r="S153" s="4"/>
      <c r="T153" s="4"/>
      <c r="U153" s="4"/>
      <c r="V153" s="4"/>
      <c r="W153" s="4"/>
      <c r="X153" s="4"/>
      <c r="Y153" s="4"/>
      <c r="Z153" s="4"/>
      <c r="AA153" s="4"/>
      <c r="AB153" s="4"/>
    </row>
    <row r="154">
      <c r="A154" s="7" t="s">
        <v>63</v>
      </c>
      <c r="B154" s="7"/>
      <c r="C154" s="7" t="s">
        <v>14</v>
      </c>
      <c r="D154" s="146" t="s">
        <v>1899</v>
      </c>
      <c r="E154" s="26">
        <v>45920.0</v>
      </c>
      <c r="F154" s="7">
        <v>8.0</v>
      </c>
      <c r="G154" s="37">
        <f>if(F154="","",
SUMIFs(if(D154="Main1",Nuella!J:J,Nuella!N:N),Nuella!S:S,"Delivered",Nuella!X:X,A154,if(D154="Main1",Nuella!G:G,Nuella!K:K),C154)+
SUMIFs(if(D154="Main1",'CRS1'!J:J,'CRS1'!N:N),'CRS1'!S:S,"Delivered",'CRS1'!X:X,A154,if(D154="Main1",'CRS1'!G:G,'CRS1'!K:K),C154)
-sumifs(G$1:G153,A$1:A153,A154,C$1:C153,C154))</f>
        <v>0</v>
      </c>
      <c r="H154" s="37">
        <f t="shared" si="1"/>
        <v>10</v>
      </c>
      <c r="I154" s="37">
        <f t="shared" si="2"/>
        <v>4</v>
      </c>
      <c r="J154" s="37">
        <v>6.0</v>
      </c>
      <c r="K154" s="4"/>
      <c r="L154" s="4"/>
      <c r="M154" s="4"/>
      <c r="N154" s="4"/>
      <c r="O154" s="4"/>
      <c r="P154" s="4"/>
      <c r="Q154" s="4"/>
      <c r="R154" s="4"/>
      <c r="S154" s="4"/>
      <c r="T154" s="4"/>
      <c r="U154" s="4"/>
      <c r="V154" s="4"/>
      <c r="W154" s="4"/>
      <c r="X154" s="4"/>
      <c r="Y154" s="4"/>
      <c r="Z154" s="4"/>
      <c r="AA154" s="4"/>
      <c r="AB154" s="4"/>
    </row>
    <row r="155">
      <c r="A155" s="7" t="s">
        <v>65</v>
      </c>
      <c r="B155" s="7"/>
      <c r="C155" s="7" t="s">
        <v>14</v>
      </c>
      <c r="D155" s="146" t="s">
        <v>1899</v>
      </c>
      <c r="E155" s="26">
        <v>45923.0</v>
      </c>
      <c r="F155" s="7">
        <v>2.0</v>
      </c>
      <c r="G155" s="37">
        <f>if(F155="","",
SUMIFs(if(D155="Main1",Nuella!J:J,Nuella!N:N),Nuella!S:S,"Delivered",Nuella!X:X,A155,if(D155="Main1",Nuella!G:G,Nuella!K:K),C155)+
SUMIFs(if(D155="Main1",'CRS1'!J:J,'CRS1'!N:N),'CRS1'!S:S,"Delivered",'CRS1'!X:X,A155,if(D155="Main1",'CRS1'!G:G,'CRS1'!K:K),C155)
-sumifs(G$1:G154,A$1:A154,A155,C$1:C154,C155))</f>
        <v>0</v>
      </c>
      <c r="H155" s="37">
        <f t="shared" si="1"/>
        <v>12</v>
      </c>
      <c r="I155" s="37">
        <f t="shared" si="2"/>
        <v>18</v>
      </c>
      <c r="J155" s="37">
        <v>-6.0</v>
      </c>
      <c r="K155" s="7" t="s">
        <v>1916</v>
      </c>
      <c r="L155" s="4"/>
      <c r="M155" s="4"/>
      <c r="N155" s="4"/>
      <c r="O155" s="4"/>
      <c r="P155" s="4"/>
      <c r="Q155" s="4"/>
      <c r="R155" s="4"/>
      <c r="S155" s="4"/>
      <c r="T155" s="4"/>
      <c r="U155" s="4"/>
      <c r="V155" s="4"/>
      <c r="W155" s="4"/>
      <c r="X155" s="4"/>
      <c r="Y155" s="4"/>
      <c r="Z155" s="4"/>
      <c r="AA155" s="4"/>
      <c r="AB155" s="4"/>
    </row>
    <row r="156">
      <c r="A156" s="7" t="s">
        <v>11</v>
      </c>
      <c r="B156" s="7"/>
      <c r="C156" s="7" t="s">
        <v>14</v>
      </c>
      <c r="D156" s="146" t="s">
        <v>1899</v>
      </c>
      <c r="E156" s="26">
        <v>45925.0</v>
      </c>
      <c r="F156" s="7">
        <v>-1.0</v>
      </c>
      <c r="G156" s="37">
        <f>if(F156="","",
SUMIFs(if(D156="Main1",Nuella!J:J,Nuella!N:N),Nuella!S:S,"Delivered",Nuella!X:X,A156,if(D156="Main1",Nuella!G:G,Nuella!K:K),C156)+
SUMIFs(if(D156="Main1",'CRS1'!J:J,'CRS1'!N:N),'CRS1'!S:S,"Delivered",'CRS1'!X:X,A156,if(D156="Main1",'CRS1'!G:G,'CRS1'!K:K),C156)
-sumifs(G$1:G155,A$1:A155,A156,C$1:C155,C156))</f>
        <v>0</v>
      </c>
      <c r="H156" s="37">
        <f t="shared" si="1"/>
        <v>95</v>
      </c>
      <c r="I156" s="37">
        <f t="shared" si="2"/>
        <v>140</v>
      </c>
      <c r="J156" s="37">
        <v>-45.0</v>
      </c>
      <c r="K156" s="7" t="s">
        <v>1917</v>
      </c>
      <c r="L156" s="4"/>
      <c r="M156" s="4"/>
      <c r="N156" s="4"/>
      <c r="O156" s="4"/>
      <c r="P156" s="4"/>
      <c r="Q156" s="4"/>
      <c r="R156" s="4"/>
      <c r="S156" s="4"/>
      <c r="T156" s="4"/>
      <c r="U156" s="4"/>
      <c r="V156" s="4"/>
      <c r="W156" s="4"/>
      <c r="X156" s="4"/>
      <c r="Y156" s="4"/>
      <c r="Z156" s="4"/>
      <c r="AA156" s="4"/>
      <c r="AB156" s="4"/>
    </row>
    <row r="157">
      <c r="A157" s="7" t="s">
        <v>65</v>
      </c>
      <c r="B157" s="7"/>
      <c r="C157" s="7" t="s">
        <v>14</v>
      </c>
      <c r="D157" s="146" t="s">
        <v>1899</v>
      </c>
      <c r="E157" s="26">
        <v>45925.0</v>
      </c>
      <c r="F157" s="7">
        <v>1.0</v>
      </c>
      <c r="G157" s="37">
        <f>if(F157="","",
SUMIFs(if(D157="Main1",Nuella!J:J,Nuella!N:N),Nuella!S:S,"Delivered",Nuella!X:X,A157,if(D157="Main1",Nuella!G:G,Nuella!K:K),C157)+
SUMIFs(if(D157="Main1",'CRS1'!J:J,'CRS1'!N:N),'CRS1'!S:S,"Delivered",'CRS1'!X:X,A157,if(D157="Main1",'CRS1'!G:G,'CRS1'!K:K),C157)
-sumifs(G$1:G156,A$1:A156,A157,C$1:C156,C157))</f>
        <v>0</v>
      </c>
      <c r="H157" s="37">
        <f t="shared" si="1"/>
        <v>13</v>
      </c>
      <c r="I157" s="37">
        <f t="shared" si="2"/>
        <v>18</v>
      </c>
      <c r="J157" s="37">
        <v>-5.0</v>
      </c>
      <c r="K157" s="7" t="s">
        <v>1918</v>
      </c>
      <c r="L157" s="4"/>
      <c r="M157" s="4"/>
      <c r="N157" s="4"/>
      <c r="O157" s="4"/>
      <c r="P157" s="4"/>
      <c r="Q157" s="4"/>
      <c r="R157" s="4"/>
      <c r="S157" s="4"/>
      <c r="T157" s="4"/>
      <c r="U157" s="4"/>
      <c r="V157" s="4"/>
      <c r="W157" s="4"/>
      <c r="X157" s="4"/>
      <c r="Y157" s="4"/>
      <c r="Z157" s="4"/>
      <c r="AA157" s="4"/>
      <c r="AB157" s="4"/>
    </row>
    <row r="158">
      <c r="A158" s="7" t="s">
        <v>17</v>
      </c>
      <c r="B158" s="7"/>
      <c r="C158" s="7" t="s">
        <v>23</v>
      </c>
      <c r="D158" s="146" t="s">
        <v>1899</v>
      </c>
      <c r="E158" s="26">
        <v>45912.0</v>
      </c>
      <c r="F158" s="7">
        <v>4.0</v>
      </c>
      <c r="G158" s="37">
        <f>if(F158="","",
SUMIFs(if(D158="Main1",Nuella!J:J,Nuella!N:N),Nuella!S:S,"Delivered",Nuella!X:X,A158,if(D158="Main1",Nuella!G:G,Nuella!K:K),C158)+
SUMIFs(if(D158="Main1",'CRS1'!J:J,'CRS1'!N:N),'CRS1'!S:S,"Delivered",'CRS1'!X:X,A158,if(D158="Main1",'CRS1'!G:G,'CRS1'!K:K),C158)
-sumifs(G$1:G157,A$1:A157,A158,C$1:C157,C158))</f>
        <v>0</v>
      </c>
      <c r="H158" s="37">
        <f t="shared" si="1"/>
        <v>5</v>
      </c>
      <c r="I158" s="37">
        <f t="shared" si="2"/>
        <v>2</v>
      </c>
      <c r="J158" s="37">
        <v>3.0</v>
      </c>
      <c r="K158" s="4"/>
      <c r="L158" s="4"/>
      <c r="M158" s="4"/>
      <c r="N158" s="4"/>
      <c r="O158" s="4"/>
      <c r="P158" s="4"/>
      <c r="Q158" s="4"/>
      <c r="R158" s="4"/>
      <c r="S158" s="4"/>
      <c r="T158" s="4"/>
      <c r="U158" s="4"/>
      <c r="V158" s="4"/>
      <c r="W158" s="4"/>
      <c r="X158" s="4"/>
      <c r="Y158" s="4"/>
      <c r="Z158" s="4"/>
      <c r="AA158" s="4"/>
      <c r="AB158" s="4"/>
    </row>
    <row r="159">
      <c r="A159" s="7" t="s">
        <v>17</v>
      </c>
      <c r="B159" s="7"/>
      <c r="C159" s="7" t="s">
        <v>14</v>
      </c>
      <c r="D159" s="146" t="s">
        <v>1899</v>
      </c>
      <c r="E159" s="26">
        <v>45927.0</v>
      </c>
      <c r="F159" s="7">
        <v>-2.0</v>
      </c>
      <c r="G159" s="37">
        <f>if(F159="","",
SUMIFs(if(D159="Main1",Nuella!J:J,Nuella!N:N),Nuella!S:S,"Delivered",Nuella!X:X,A159,if(D159="Main1",Nuella!G:G,Nuella!K:K),C159)+
SUMIFs(if(D159="Main1",'CRS1'!J:J,'CRS1'!N:N),'CRS1'!S:S,"Delivered",'CRS1'!X:X,A159,if(D159="Main1",'CRS1'!G:G,'CRS1'!K:K),C159)
-sumifs(G$1:G158,A$1:A158,A159,C$1:C158,C159))</f>
        <v>0</v>
      </c>
      <c r="H159" s="37">
        <f t="shared" si="1"/>
        <v>12</v>
      </c>
      <c r="I159" s="37">
        <f t="shared" si="2"/>
        <v>12</v>
      </c>
      <c r="J159" s="37">
        <v>0.0</v>
      </c>
      <c r="K159" s="4"/>
      <c r="L159" s="4"/>
      <c r="M159" s="4"/>
      <c r="N159" s="4"/>
      <c r="O159" s="4"/>
      <c r="P159" s="4"/>
      <c r="Q159" s="4"/>
      <c r="R159" s="4"/>
      <c r="S159" s="4"/>
      <c r="T159" s="4"/>
      <c r="U159" s="4"/>
      <c r="V159" s="4"/>
      <c r="W159" s="4"/>
      <c r="X159" s="4"/>
      <c r="Y159" s="4"/>
      <c r="Z159" s="4"/>
      <c r="AA159" s="4"/>
      <c r="AB159" s="4"/>
    </row>
    <row r="160">
      <c r="A160" s="7" t="s">
        <v>66</v>
      </c>
      <c r="B160" s="7"/>
      <c r="C160" s="7" t="s">
        <v>14</v>
      </c>
      <c r="D160" s="146" t="s">
        <v>1899</v>
      </c>
      <c r="E160" s="26">
        <v>45927.0</v>
      </c>
      <c r="F160" s="7">
        <v>2.0</v>
      </c>
      <c r="G160" s="37">
        <f>if(F160="","",
SUMIFs(if(D160="Main1",Nuella!J:J,Nuella!N:N),Nuella!S:S,"Delivered",Nuella!X:X,A160,if(D160="Main1",Nuella!G:G,Nuella!K:K),C160)+
SUMIFs(if(D160="Main1",'CRS1'!J:J,'CRS1'!N:N),'CRS1'!S:S,"Delivered",'CRS1'!X:X,A160,if(D160="Main1",'CRS1'!G:G,'CRS1'!K:K),C160)
-sumifs(G$1:G159,A$1:A159,A160,C$1:C159,C160))</f>
        <v>6</v>
      </c>
      <c r="H160" s="37">
        <f t="shared" si="1"/>
        <v>2</v>
      </c>
      <c r="I160" s="37">
        <f t="shared" si="2"/>
        <v>6</v>
      </c>
      <c r="J160" s="37">
        <v>-4.0</v>
      </c>
      <c r="K160" s="4"/>
      <c r="L160" s="4"/>
      <c r="M160" s="4"/>
      <c r="N160" s="4"/>
      <c r="O160" s="4"/>
      <c r="P160" s="4"/>
      <c r="Q160" s="4"/>
      <c r="R160" s="4"/>
      <c r="S160" s="4"/>
      <c r="T160" s="4"/>
      <c r="U160" s="4"/>
      <c r="V160" s="4"/>
      <c r="W160" s="4"/>
      <c r="X160" s="4"/>
      <c r="Y160" s="4"/>
      <c r="Z160" s="4"/>
      <c r="AA160" s="4"/>
      <c r="AB160" s="4"/>
    </row>
    <row r="161">
      <c r="A161" s="7" t="s">
        <v>17</v>
      </c>
      <c r="B161" s="7"/>
      <c r="C161" s="7" t="s">
        <v>19</v>
      </c>
      <c r="D161" s="146" t="s">
        <v>1903</v>
      </c>
      <c r="E161" s="26">
        <v>45927.0</v>
      </c>
      <c r="F161" s="7">
        <v>-100.0</v>
      </c>
      <c r="G161" s="37">
        <f>if(F161="","",
SUMIFs(if(D161="Main1",Nuella!J:J,Nuella!N:N),Nuella!S:S,"Delivered",Nuella!X:X,A161,if(D161="Main1",Nuella!G:G,Nuella!K:K),C161)+
SUMIFs(if(D161="Main1",'CRS1'!J:J,'CRS1'!N:N),'CRS1'!S:S,"Delivered",'CRS1'!X:X,A161,if(D161="Main1",'CRS1'!G:G,'CRS1'!K:K),C161)
-sumifs(G$1:G160,A$1:A160,A161,C$1:C160,C161))</f>
        <v>0</v>
      </c>
      <c r="H161" s="37">
        <f t="shared" si="1"/>
        <v>0</v>
      </c>
      <c r="I161" s="37">
        <f t="shared" si="2"/>
        <v>0</v>
      </c>
      <c r="J161" s="37">
        <v>0.0</v>
      </c>
      <c r="K161" s="4"/>
      <c r="L161" s="4"/>
      <c r="M161" s="4"/>
      <c r="N161" s="4"/>
      <c r="O161" s="4"/>
      <c r="P161" s="4"/>
      <c r="Q161" s="4"/>
      <c r="R161" s="4"/>
      <c r="S161" s="4"/>
      <c r="T161" s="4"/>
      <c r="U161" s="4"/>
      <c r="V161" s="4"/>
      <c r="W161" s="4"/>
      <c r="X161" s="4"/>
      <c r="Y161" s="4"/>
      <c r="Z161" s="4"/>
      <c r="AA161" s="4"/>
      <c r="AB161" s="4"/>
    </row>
    <row r="162">
      <c r="A162" s="7" t="s">
        <v>66</v>
      </c>
      <c r="B162" s="7"/>
      <c r="C162" s="7" t="s">
        <v>19</v>
      </c>
      <c r="D162" s="146" t="s">
        <v>1903</v>
      </c>
      <c r="E162" s="26">
        <v>45927.0</v>
      </c>
      <c r="F162" s="7">
        <v>100.0</v>
      </c>
      <c r="G162" s="37">
        <f>if(F162="","",
SUMIFs(if(D162="Main1",Nuella!J:J,Nuella!N:N),Nuella!S:S,"Delivered",Nuella!X:X,A162,if(D162="Main1",Nuella!G:G,Nuella!K:K),C162)+
SUMIFs(if(D162="Main1",'CRS1'!J:J,'CRS1'!N:N),'CRS1'!S:S,"Delivered",'CRS1'!X:X,A162,if(D162="Main1",'CRS1'!G:G,'CRS1'!K:K),C162)
-sumifs(G$1:G161,A$1:A161,A162,C$1:C161,C162))</f>
        <v>50</v>
      </c>
      <c r="H162" s="37">
        <f t="shared" si="1"/>
        <v>100</v>
      </c>
      <c r="I162" s="37">
        <f t="shared" si="2"/>
        <v>50</v>
      </c>
      <c r="J162" s="37">
        <v>50.0</v>
      </c>
      <c r="K162" s="4"/>
      <c r="L162" s="4"/>
      <c r="M162" s="4"/>
      <c r="N162" s="4"/>
      <c r="O162" s="4"/>
      <c r="P162" s="4"/>
      <c r="Q162" s="4"/>
      <c r="R162" s="4"/>
      <c r="S162" s="4"/>
      <c r="T162" s="4"/>
      <c r="U162" s="4"/>
      <c r="V162" s="4"/>
      <c r="W162" s="4"/>
      <c r="X162" s="4"/>
      <c r="Y162" s="4"/>
      <c r="Z162" s="4"/>
      <c r="AA162" s="4"/>
      <c r="AB162" s="4"/>
    </row>
    <row r="163">
      <c r="A163" s="7" t="s">
        <v>17</v>
      </c>
      <c r="B163" s="7"/>
      <c r="C163" s="7" t="s">
        <v>23</v>
      </c>
      <c r="D163" s="146" t="s">
        <v>1899</v>
      </c>
      <c r="E163" s="26">
        <v>45927.0</v>
      </c>
      <c r="F163" s="7">
        <v>-3.0</v>
      </c>
      <c r="G163" s="37">
        <f>if(F163="","",
SUMIFs(if(D163="Main1",Nuella!J:J,Nuella!N:N),Nuella!S:S,"Delivered",Nuella!X:X,A163,if(D163="Main1",Nuella!G:G,Nuella!K:K),C163)+
SUMIFs(if(D163="Main1",'CRS1'!J:J,'CRS1'!N:N),'CRS1'!S:S,"Delivered",'CRS1'!X:X,A163,if(D163="Main1",'CRS1'!G:G,'CRS1'!K:K),C163)
-sumifs(G$1:G162,A$1:A162,A163,C$1:C162,C163))</f>
        <v>0</v>
      </c>
      <c r="H163" s="37">
        <f t="shared" si="1"/>
        <v>2</v>
      </c>
      <c r="I163" s="37">
        <f t="shared" si="2"/>
        <v>2</v>
      </c>
      <c r="J163" s="37">
        <v>0.0</v>
      </c>
      <c r="K163" s="4"/>
      <c r="L163" s="4"/>
      <c r="M163" s="4"/>
      <c r="N163" s="4"/>
      <c r="O163" s="4"/>
      <c r="P163" s="4"/>
      <c r="Q163" s="4"/>
      <c r="R163" s="4"/>
      <c r="S163" s="4"/>
      <c r="T163" s="4"/>
      <c r="U163" s="4"/>
      <c r="V163" s="4"/>
      <c r="W163" s="4"/>
      <c r="X163" s="4"/>
      <c r="Y163" s="4"/>
      <c r="Z163" s="4"/>
      <c r="AA163" s="4"/>
      <c r="AB163" s="4"/>
    </row>
    <row r="164">
      <c r="A164" s="7" t="s">
        <v>66</v>
      </c>
      <c r="B164" s="7"/>
      <c r="C164" s="7" t="s">
        <v>23</v>
      </c>
      <c r="D164" s="146" t="s">
        <v>1899</v>
      </c>
      <c r="E164" s="26">
        <v>45927.0</v>
      </c>
      <c r="F164" s="7">
        <v>3.0</v>
      </c>
      <c r="G164" s="37">
        <f>if(F164="","",
SUMIFs(if(D164="Main1",Nuella!J:J,Nuella!N:N),Nuella!S:S,"Delivered",Nuella!X:X,A164,if(D164="Main1",Nuella!G:G,Nuella!K:K),C164)+
SUMIFs(if(D164="Main1",'CRS1'!J:J,'CRS1'!N:N),'CRS1'!S:S,"Delivered",'CRS1'!X:X,A164,if(D164="Main1",'CRS1'!G:G,'CRS1'!K:K),C164)
-sumifs(G$1:G163,A$1:A163,A164,C$1:C163,C164))</f>
        <v>0</v>
      </c>
      <c r="H164" s="37">
        <f t="shared" si="1"/>
        <v>3</v>
      </c>
      <c r="I164" s="37">
        <f t="shared" si="2"/>
        <v>0</v>
      </c>
      <c r="J164" s="37">
        <v>3.0</v>
      </c>
      <c r="K164" s="4"/>
      <c r="L164" s="4"/>
      <c r="M164" s="4"/>
      <c r="N164" s="4"/>
      <c r="O164" s="4"/>
      <c r="P164" s="4"/>
      <c r="Q164" s="4"/>
      <c r="R164" s="4"/>
      <c r="S164" s="4"/>
      <c r="T164" s="4"/>
      <c r="U164" s="4"/>
      <c r="V164" s="4"/>
      <c r="W164" s="4"/>
      <c r="X164" s="4"/>
      <c r="Y164" s="4"/>
      <c r="Z164" s="4"/>
      <c r="AA164" s="4"/>
      <c r="AB164" s="4"/>
    </row>
    <row r="165">
      <c r="A165" s="7" t="s">
        <v>65</v>
      </c>
      <c r="B165" s="7"/>
      <c r="C165" s="7" t="s">
        <v>14</v>
      </c>
      <c r="D165" s="146" t="s">
        <v>1899</v>
      </c>
      <c r="E165" s="26">
        <v>45927.0</v>
      </c>
      <c r="F165" s="7">
        <v>1.0</v>
      </c>
      <c r="G165" s="37">
        <f>if(F165="","",
SUMIFs(if(D165="Main1",Nuella!J:J,Nuella!N:N),Nuella!S:S,"Delivered",Nuella!X:X,A165,if(D165="Main1",Nuella!G:G,Nuella!K:K),C165)+
SUMIFs(if(D165="Main1",'CRS1'!J:J,'CRS1'!N:N),'CRS1'!S:S,"Delivered",'CRS1'!X:X,A165,if(D165="Main1",'CRS1'!G:G,'CRS1'!K:K),C165)
-sumifs(G$1:G164,A$1:A164,A165,C$1:C164,C165))</f>
        <v>0</v>
      </c>
      <c r="H165" s="37">
        <f t="shared" si="1"/>
        <v>14</v>
      </c>
      <c r="I165" s="37">
        <f t="shared" si="2"/>
        <v>18</v>
      </c>
      <c r="J165" s="37">
        <v>-4.0</v>
      </c>
      <c r="K165" s="7" t="s">
        <v>1919</v>
      </c>
      <c r="L165" s="4"/>
      <c r="M165" s="4"/>
      <c r="N165" s="4"/>
      <c r="O165" s="4"/>
      <c r="P165" s="4"/>
      <c r="Q165" s="4"/>
      <c r="R165" s="4"/>
      <c r="S165" s="4"/>
      <c r="T165" s="4"/>
      <c r="U165" s="4"/>
      <c r="V165" s="4"/>
      <c r="W165" s="4"/>
      <c r="X165" s="4"/>
      <c r="Y165" s="4"/>
      <c r="Z165" s="4"/>
      <c r="AA165" s="4"/>
      <c r="AB165" s="4"/>
    </row>
    <row r="166">
      <c r="A166" s="7" t="s">
        <v>58</v>
      </c>
      <c r="B166" s="7"/>
      <c r="C166" s="7" t="s">
        <v>23</v>
      </c>
      <c r="D166" s="146" t="s">
        <v>1899</v>
      </c>
      <c r="E166" s="26">
        <v>45925.0</v>
      </c>
      <c r="F166" s="7">
        <v>-1.0</v>
      </c>
      <c r="G166" s="37">
        <f>if(F166="","",
SUMIFs(if(D166="Main1",Nuella!J:J,Nuella!N:N),Nuella!S:S,"Delivered",Nuella!X:X,A166,if(D166="Main1",Nuella!G:G,Nuella!K:K),C166)+
SUMIFs(if(D166="Main1",'CRS1'!J:J,'CRS1'!N:N),'CRS1'!S:S,"Delivered",'CRS1'!X:X,A166,if(D166="Main1",'CRS1'!G:G,'CRS1'!K:K),C166)
-sumifs(G$1:G165,A$1:A165,A166,C$1:C165,C166))</f>
        <v>0</v>
      </c>
      <c r="H166" s="37">
        <f t="shared" si="1"/>
        <v>4</v>
      </c>
      <c r="I166" s="37">
        <f t="shared" si="2"/>
        <v>1</v>
      </c>
      <c r="J166" s="37">
        <v>3.0</v>
      </c>
      <c r="K166" s="4"/>
      <c r="L166" s="4"/>
      <c r="M166" s="4"/>
      <c r="N166" s="4"/>
      <c r="O166" s="4"/>
      <c r="P166" s="4"/>
      <c r="Q166" s="4"/>
      <c r="R166" s="4"/>
      <c r="S166" s="4"/>
      <c r="T166" s="4"/>
      <c r="U166" s="4"/>
      <c r="V166" s="4"/>
      <c r="W166" s="4"/>
      <c r="X166" s="4"/>
      <c r="Y166" s="4"/>
      <c r="Z166" s="4"/>
      <c r="AA166" s="4"/>
      <c r="AB166" s="4"/>
    </row>
    <row r="167">
      <c r="A167" s="7" t="s">
        <v>35</v>
      </c>
      <c r="B167" s="7"/>
      <c r="C167" s="7" t="s">
        <v>14</v>
      </c>
      <c r="D167" s="146" t="s">
        <v>1899</v>
      </c>
      <c r="E167" s="26">
        <v>45929.0</v>
      </c>
      <c r="F167" s="7">
        <v>5.0</v>
      </c>
      <c r="G167" s="37">
        <f>if(F167="","",
SUMIFs(if(D167="Main1",Nuella!J:J,Nuella!N:N),Nuella!S:S,"Delivered",Nuella!X:X,A167,if(D167="Main1",Nuella!G:G,Nuella!K:K),C167)+
SUMIFs(if(D167="Main1",'CRS1'!J:J,'CRS1'!N:N),'CRS1'!S:S,"Delivered",'CRS1'!X:X,A167,if(D167="Main1",'CRS1'!G:G,'CRS1'!K:K),C167)
-sumifs(G$1:G166,A$1:A166,A167,C$1:C166,C167))</f>
        <v>0</v>
      </c>
      <c r="H167" s="37">
        <f t="shared" si="1"/>
        <v>19</v>
      </c>
      <c r="I167" s="37">
        <f t="shared" si="2"/>
        <v>24</v>
      </c>
      <c r="J167" s="37">
        <v>-5.0</v>
      </c>
      <c r="K167" s="4"/>
      <c r="L167" s="4"/>
      <c r="M167" s="4"/>
      <c r="N167" s="4"/>
      <c r="O167" s="4"/>
      <c r="P167" s="4"/>
      <c r="Q167" s="4"/>
      <c r="R167" s="4"/>
      <c r="S167" s="4"/>
      <c r="T167" s="4"/>
      <c r="U167" s="4"/>
      <c r="V167" s="4"/>
      <c r="W167" s="4"/>
      <c r="X167" s="4"/>
      <c r="Y167" s="4"/>
      <c r="Z167" s="4"/>
      <c r="AA167" s="4"/>
      <c r="AB167" s="4"/>
    </row>
    <row r="168">
      <c r="A168" s="7" t="s">
        <v>35</v>
      </c>
      <c r="B168" s="7"/>
      <c r="C168" s="7" t="s">
        <v>19</v>
      </c>
      <c r="D168" s="146" t="s">
        <v>1903</v>
      </c>
      <c r="E168" s="26">
        <v>45929.0</v>
      </c>
      <c r="F168" s="7">
        <v>100.0</v>
      </c>
      <c r="G168" s="37">
        <f>if(F168="","",
SUMIFs(if(D168="Main1",Nuella!J:J,Nuella!N:N),Nuella!S:S,"Delivered",Nuella!X:X,A168,if(D168="Main1",Nuella!G:G,Nuella!K:K),C168)+
SUMIFs(if(D168="Main1",'CRS1'!J:J,'CRS1'!N:N),'CRS1'!S:S,"Delivered",'CRS1'!X:X,A168,if(D168="Main1",'CRS1'!G:G,'CRS1'!K:K),C168)
-sumifs(G$1:G167,A$1:A167,A168,C$1:C167,C168))</f>
        <v>0</v>
      </c>
      <c r="H168" s="37">
        <f t="shared" si="1"/>
        <v>200</v>
      </c>
      <c r="I168" s="37">
        <f t="shared" si="2"/>
        <v>240</v>
      </c>
      <c r="J168" s="37">
        <v>-40.0</v>
      </c>
      <c r="K168" s="4"/>
      <c r="L168" s="4"/>
      <c r="M168" s="4"/>
      <c r="N168" s="4"/>
      <c r="O168" s="4"/>
      <c r="P168" s="4"/>
      <c r="Q168" s="4"/>
      <c r="R168" s="4"/>
      <c r="S168" s="4"/>
      <c r="T168" s="4"/>
      <c r="U168" s="4"/>
      <c r="V168" s="4"/>
      <c r="W168" s="4"/>
      <c r="X168" s="4"/>
      <c r="Y168" s="4"/>
      <c r="Z168" s="4"/>
      <c r="AA168" s="4"/>
      <c r="AB168" s="4"/>
    </row>
    <row r="169">
      <c r="A169" s="7" t="s">
        <v>26</v>
      </c>
      <c r="B169" s="7"/>
      <c r="C169" s="7" t="s">
        <v>14</v>
      </c>
      <c r="D169" s="146" t="s">
        <v>1899</v>
      </c>
      <c r="E169" s="26">
        <v>45929.0</v>
      </c>
      <c r="F169" s="7">
        <v>-8.0</v>
      </c>
      <c r="G169" s="37">
        <f>if(F169="","",
SUMIFs(if(D169="Main1",Nuella!J:J,Nuella!N:N),Nuella!S:S,"Delivered",Nuella!X:X,A169,if(D169="Main1",Nuella!G:G,Nuella!K:K),C169)+
SUMIFs(if(D169="Main1",'CRS1'!J:J,'CRS1'!N:N),'CRS1'!S:S,"Delivered",'CRS1'!X:X,A169,if(D169="Main1",'CRS1'!G:G,'CRS1'!K:K),C169)
-sumifs(G$1:G168,A$1:A168,A169,C$1:C168,C169))</f>
        <v>0</v>
      </c>
      <c r="H169" s="37">
        <f t="shared" si="1"/>
        <v>2</v>
      </c>
      <c r="I169" s="37">
        <f t="shared" si="2"/>
        <v>2</v>
      </c>
      <c r="J169" s="37">
        <v>0.0</v>
      </c>
      <c r="K169" s="4"/>
      <c r="L169" s="4"/>
      <c r="M169" s="4"/>
      <c r="N169" s="4"/>
      <c r="O169" s="4"/>
      <c r="P169" s="4"/>
      <c r="Q169" s="4"/>
      <c r="R169" s="4"/>
      <c r="S169" s="4"/>
      <c r="T169" s="4"/>
      <c r="U169" s="4"/>
      <c r="V169" s="4"/>
      <c r="W169" s="4"/>
      <c r="X169" s="4"/>
      <c r="Y169" s="4"/>
      <c r="Z169" s="4"/>
      <c r="AA169" s="4"/>
      <c r="AB169" s="4"/>
    </row>
    <row r="170">
      <c r="A170" s="7" t="s">
        <v>57</v>
      </c>
      <c r="B170" s="7"/>
      <c r="C170" s="7" t="s">
        <v>14</v>
      </c>
      <c r="D170" s="146" t="s">
        <v>1899</v>
      </c>
      <c r="E170" s="26">
        <v>45929.0</v>
      </c>
      <c r="F170" s="7">
        <v>8.0</v>
      </c>
      <c r="G170" s="37">
        <f>if(F170="","",
SUMIFs(if(D170="Main1",Nuella!J:J,Nuella!N:N),Nuella!S:S,"Delivered",Nuella!X:X,A170,if(D170="Main1",Nuella!G:G,Nuella!K:K),C170)+
SUMIFs(if(D170="Main1",'CRS1'!J:J,'CRS1'!N:N),'CRS1'!S:S,"Delivered",'CRS1'!X:X,A170,if(D170="Main1",'CRS1'!G:G,'CRS1'!K:K),C170)
-sumifs(G$1:G169,A$1:A169,A170,C$1:C169,C170))</f>
        <v>0</v>
      </c>
      <c r="H170" s="37">
        <f t="shared" si="1"/>
        <v>53</v>
      </c>
      <c r="I170" s="37">
        <f t="shared" si="2"/>
        <v>48</v>
      </c>
      <c r="J170" s="37">
        <v>5.0</v>
      </c>
      <c r="K170" s="4"/>
      <c r="L170" s="4"/>
      <c r="M170" s="4"/>
      <c r="N170" s="4"/>
      <c r="O170" s="4"/>
      <c r="P170" s="4"/>
      <c r="Q170" s="4"/>
      <c r="R170" s="4"/>
      <c r="S170" s="4"/>
      <c r="T170" s="4"/>
      <c r="U170" s="4"/>
      <c r="V170" s="4"/>
      <c r="W170" s="4"/>
      <c r="X170" s="4"/>
      <c r="Y170" s="4"/>
      <c r="Z170" s="4"/>
      <c r="AA170" s="4"/>
      <c r="AB170" s="4"/>
    </row>
    <row r="171">
      <c r="A171" s="7" t="s">
        <v>65</v>
      </c>
      <c r="B171" s="7"/>
      <c r="C171" s="7" t="s">
        <v>14</v>
      </c>
      <c r="D171" s="146" t="s">
        <v>1899</v>
      </c>
      <c r="E171" s="26">
        <v>45930.0</v>
      </c>
      <c r="F171" s="7">
        <v>2.0</v>
      </c>
      <c r="G171" s="37">
        <f>if(F171="","",
SUMIFs(if(D171="Main1",Nuella!J:J,Nuella!N:N),Nuella!S:S,"Delivered",Nuella!X:X,A171,if(D171="Main1",Nuella!G:G,Nuella!K:K),C171)+
SUMIFs(if(D171="Main1",'CRS1'!J:J,'CRS1'!N:N),'CRS1'!S:S,"Delivered",'CRS1'!X:X,A171,if(D171="Main1",'CRS1'!G:G,'CRS1'!K:K),C171)
-sumifs(G$1:G170,A$1:A170,A171,C$1:C170,C171))</f>
        <v>0</v>
      </c>
      <c r="H171" s="37">
        <f t="shared" si="1"/>
        <v>16</v>
      </c>
      <c r="I171" s="37">
        <f t="shared" si="2"/>
        <v>18</v>
      </c>
      <c r="J171" s="37">
        <v>-2.0</v>
      </c>
      <c r="K171" s="7" t="s">
        <v>824</v>
      </c>
      <c r="L171" s="4"/>
      <c r="M171" s="4"/>
      <c r="N171" s="4"/>
      <c r="O171" s="4"/>
      <c r="P171" s="4"/>
      <c r="Q171" s="4"/>
      <c r="R171" s="4"/>
      <c r="S171" s="4"/>
      <c r="T171" s="4"/>
      <c r="U171" s="4"/>
      <c r="V171" s="4"/>
      <c r="W171" s="4"/>
      <c r="X171" s="4"/>
      <c r="Y171" s="4"/>
      <c r="Z171" s="4"/>
      <c r="AA171" s="4"/>
      <c r="AB171" s="4"/>
    </row>
    <row r="172">
      <c r="A172" s="7" t="s">
        <v>55</v>
      </c>
      <c r="B172" s="7"/>
      <c r="C172" s="7" t="s">
        <v>14</v>
      </c>
      <c r="D172" s="146" t="s">
        <v>1899</v>
      </c>
      <c r="E172" s="26">
        <v>45932.0</v>
      </c>
      <c r="F172" s="7">
        <v>10.0</v>
      </c>
      <c r="G172" s="37">
        <f>if(F172="","",
SUMIFs(if(D172="Main1",Nuella!J:J,Nuella!N:N),Nuella!S:S,"Delivered",Nuella!X:X,A172,if(D172="Main1",Nuella!G:G,Nuella!K:K),C172)+
SUMIFs(if(D172="Main1",'CRS1'!J:J,'CRS1'!N:N),'CRS1'!S:S,"Delivered",'CRS1'!X:X,A172,if(D172="Main1",'CRS1'!G:G,'CRS1'!K:K),C172)
-sumifs(G$1:G171,A$1:A171,A172,C$1:C171,C172))</f>
        <v>0</v>
      </c>
      <c r="H172" s="37">
        <f t="shared" si="1"/>
        <v>44</v>
      </c>
      <c r="I172" s="37">
        <f t="shared" si="2"/>
        <v>54</v>
      </c>
      <c r="J172" s="37">
        <v>-10.0</v>
      </c>
      <c r="K172" s="4"/>
      <c r="L172" s="4"/>
      <c r="M172" s="4"/>
      <c r="N172" s="4"/>
      <c r="O172" s="4"/>
      <c r="P172" s="4"/>
      <c r="Q172" s="4"/>
      <c r="R172" s="4"/>
      <c r="S172" s="4"/>
      <c r="T172" s="4"/>
      <c r="U172" s="4"/>
      <c r="V172" s="4"/>
      <c r="W172" s="4"/>
      <c r="X172" s="4"/>
      <c r="Y172" s="4"/>
      <c r="Z172" s="4"/>
      <c r="AA172" s="4"/>
      <c r="AB172" s="4"/>
    </row>
    <row r="173">
      <c r="A173" s="7" t="s">
        <v>55</v>
      </c>
      <c r="B173" s="7"/>
      <c r="C173" s="7" t="s">
        <v>19</v>
      </c>
      <c r="D173" s="146" t="s">
        <v>1903</v>
      </c>
      <c r="E173" s="26">
        <v>45932.0</v>
      </c>
      <c r="F173" s="7">
        <v>100.0</v>
      </c>
      <c r="G173" s="37">
        <f>if(F173="","",
SUMIFs(if(D173="Main1",Nuella!J:J,Nuella!N:N),Nuella!S:S,"Delivered",Nuella!X:X,A173,if(D173="Main1",Nuella!G:G,Nuella!K:K),C173)+
SUMIFs(if(D173="Main1",'CRS1'!J:J,'CRS1'!N:N),'CRS1'!S:S,"Delivered",'CRS1'!X:X,A173,if(D173="Main1",'CRS1'!G:G,'CRS1'!K:K),C173)
-sumifs(G$1:G172,A$1:A172,A173,C$1:C172,C173))</f>
        <v>0</v>
      </c>
      <c r="H173" s="37">
        <f t="shared" si="1"/>
        <v>600</v>
      </c>
      <c r="I173" s="37">
        <f t="shared" si="2"/>
        <v>520</v>
      </c>
      <c r="J173" s="37">
        <v>80.0</v>
      </c>
      <c r="K173" s="4"/>
      <c r="L173" s="4"/>
      <c r="M173" s="4"/>
      <c r="N173" s="4"/>
      <c r="O173" s="4"/>
      <c r="P173" s="4"/>
      <c r="Q173" s="4"/>
      <c r="R173" s="4"/>
      <c r="S173" s="4"/>
      <c r="T173" s="4"/>
      <c r="U173" s="4"/>
      <c r="V173" s="4"/>
      <c r="W173" s="4"/>
      <c r="X173" s="4"/>
      <c r="Y173" s="4"/>
      <c r="Z173" s="4"/>
      <c r="AA173" s="4"/>
      <c r="AB173" s="4"/>
    </row>
    <row r="174">
      <c r="A174" s="7" t="s">
        <v>65</v>
      </c>
      <c r="B174" s="7"/>
      <c r="C174" s="7" t="s">
        <v>14</v>
      </c>
      <c r="D174" s="146" t="s">
        <v>1899</v>
      </c>
      <c r="E174" s="26">
        <v>45932.0</v>
      </c>
      <c r="F174" s="7">
        <v>2.0</v>
      </c>
      <c r="G174" s="37">
        <f>if(F174="","",
SUMIFs(if(D174="Main1",Nuella!J:J,Nuella!N:N),Nuella!S:S,"Delivered",Nuella!X:X,A174,if(D174="Main1",Nuella!G:G,Nuella!K:K),C174)+
SUMIFs(if(D174="Main1",'CRS1'!J:J,'CRS1'!N:N),'CRS1'!S:S,"Delivered",'CRS1'!X:X,A174,if(D174="Main1",'CRS1'!G:G,'CRS1'!K:K),C174)
-sumifs(G$1:G173,A$1:A173,A174,C$1:C173,C174))</f>
        <v>0</v>
      </c>
      <c r="H174" s="37">
        <f t="shared" si="1"/>
        <v>18</v>
      </c>
      <c r="I174" s="37">
        <f t="shared" si="2"/>
        <v>18</v>
      </c>
      <c r="J174" s="37">
        <v>0.0</v>
      </c>
      <c r="K174" s="7" t="s">
        <v>1920</v>
      </c>
      <c r="L174" s="4"/>
      <c r="M174" s="4"/>
      <c r="N174" s="4"/>
      <c r="O174" s="4"/>
      <c r="P174" s="4"/>
      <c r="Q174" s="4"/>
      <c r="R174" s="4"/>
      <c r="S174" s="4"/>
      <c r="T174" s="4"/>
      <c r="U174" s="4"/>
      <c r="V174" s="4"/>
      <c r="W174" s="4"/>
      <c r="X174" s="4"/>
      <c r="Y174" s="4"/>
      <c r="Z174" s="4"/>
      <c r="AA174" s="4"/>
      <c r="AB174" s="4"/>
    </row>
    <row r="175">
      <c r="A175" s="7" t="s">
        <v>65</v>
      </c>
      <c r="B175" s="7"/>
      <c r="C175" s="7" t="s">
        <v>19</v>
      </c>
      <c r="D175" s="146" t="s">
        <v>1903</v>
      </c>
      <c r="E175" s="26">
        <v>45932.0</v>
      </c>
      <c r="F175" s="7">
        <v>50.0</v>
      </c>
      <c r="G175" s="37">
        <f>if(F175="","",
SUMIFs(if(D175="Main1",Nuella!J:J,Nuella!N:N),Nuella!S:S,"Delivered",Nuella!X:X,A175,if(D175="Main1",Nuella!G:G,Nuella!K:K),C175)+
SUMIFs(if(D175="Main1",'CRS1'!J:J,'CRS1'!N:N),'CRS1'!S:S,"Delivered",'CRS1'!X:X,A175,if(D175="Main1",'CRS1'!G:G,'CRS1'!K:K),C175)
-sumifs(G$1:G174,A$1:A174,A175,C$1:C174,C175))</f>
        <v>0</v>
      </c>
      <c r="H175" s="37">
        <f t="shared" si="1"/>
        <v>150</v>
      </c>
      <c r="I175" s="37">
        <f t="shared" si="2"/>
        <v>150</v>
      </c>
      <c r="J175" s="37">
        <v>0.0</v>
      </c>
      <c r="K175" s="7" t="s">
        <v>1921</v>
      </c>
      <c r="L175" s="4"/>
      <c r="M175" s="4"/>
      <c r="N175" s="4"/>
      <c r="O175" s="4"/>
      <c r="P175" s="4"/>
      <c r="Q175" s="4"/>
      <c r="R175" s="4"/>
      <c r="S175" s="4"/>
      <c r="T175" s="4"/>
      <c r="U175" s="4"/>
      <c r="V175" s="4"/>
      <c r="W175" s="4"/>
      <c r="X175" s="4"/>
      <c r="Y175" s="4"/>
      <c r="Z175" s="4"/>
      <c r="AA175" s="4"/>
      <c r="AB175" s="4"/>
    </row>
    <row r="176">
      <c r="A176" s="7" t="s">
        <v>41</v>
      </c>
      <c r="B176" s="7"/>
      <c r="C176" s="7" t="s">
        <v>23</v>
      </c>
      <c r="D176" s="146" t="s">
        <v>1899</v>
      </c>
      <c r="E176" s="26">
        <v>45934.0</v>
      </c>
      <c r="F176" s="7">
        <v>-1.0</v>
      </c>
      <c r="G176" s="37">
        <f>if(F176="","",
SUMIFs(if(D176="Main1",Nuella!J:J,Nuella!N:N),Nuella!S:S,"Delivered",Nuella!X:X,A176,if(D176="Main1",Nuella!G:G,Nuella!K:K),C176)+
SUMIFs(if(D176="Main1",'CRS1'!J:J,'CRS1'!N:N),'CRS1'!S:S,"Delivered",'CRS1'!X:X,A176,if(D176="Main1",'CRS1'!G:G,'CRS1'!K:K),C176)
-sumifs(G$1:G175,A$1:A175,A176,C$1:C175,C176))</f>
        <v>0</v>
      </c>
      <c r="H176" s="37">
        <f t="shared" si="1"/>
        <v>0</v>
      </c>
      <c r="I176" s="37">
        <f t="shared" si="2"/>
        <v>0</v>
      </c>
      <c r="J176" s="37">
        <v>0.0</v>
      </c>
      <c r="K176" s="4"/>
      <c r="L176" s="4"/>
      <c r="M176" s="4"/>
      <c r="N176" s="4"/>
      <c r="O176" s="4"/>
      <c r="P176" s="4"/>
      <c r="Q176" s="4"/>
      <c r="R176" s="4"/>
      <c r="S176" s="4"/>
      <c r="T176" s="4"/>
      <c r="U176" s="4"/>
      <c r="V176" s="4"/>
      <c r="W176" s="4"/>
      <c r="X176" s="4"/>
      <c r="Y176" s="4"/>
      <c r="Z176" s="4"/>
      <c r="AA176" s="4"/>
      <c r="AB176" s="4"/>
    </row>
    <row r="177">
      <c r="A177" s="7" t="s">
        <v>66</v>
      </c>
      <c r="B177" s="7"/>
      <c r="C177" s="7" t="s">
        <v>14</v>
      </c>
      <c r="D177" s="146" t="s">
        <v>1899</v>
      </c>
      <c r="E177" s="26">
        <v>45936.0</v>
      </c>
      <c r="F177" s="7">
        <v>4.0</v>
      </c>
      <c r="G177" s="37">
        <f>if(F177="","",
SUMIFs(if(D177="Main1",Nuella!J:J,Nuella!N:N),Nuella!S:S,"Delivered",Nuella!X:X,A177,if(D177="Main1",Nuella!G:G,Nuella!K:K),C177)+
SUMIFs(if(D177="Main1",'CRS1'!J:J,'CRS1'!N:N),'CRS1'!S:S,"Delivered",'CRS1'!X:X,A177,if(D177="Main1",'CRS1'!G:G,'CRS1'!K:K),C177)
-sumifs(G$1:G176,A$1:A176,A177,C$1:C176,C177))</f>
        <v>0</v>
      </c>
      <c r="H177" s="37">
        <f t="shared" si="1"/>
        <v>6</v>
      </c>
      <c r="I177" s="37">
        <f t="shared" si="2"/>
        <v>6</v>
      </c>
      <c r="J177" s="37">
        <v>0.0</v>
      </c>
      <c r="K177" s="4"/>
      <c r="L177" s="4"/>
      <c r="M177" s="4"/>
      <c r="N177" s="4"/>
      <c r="O177" s="4"/>
      <c r="P177" s="4"/>
      <c r="Q177" s="4"/>
      <c r="R177" s="4"/>
      <c r="S177" s="4"/>
      <c r="T177" s="4"/>
      <c r="U177" s="4"/>
      <c r="V177" s="4"/>
      <c r="W177" s="4"/>
      <c r="X177" s="4"/>
      <c r="Y177" s="4"/>
      <c r="Z177" s="4"/>
      <c r="AA177" s="4"/>
      <c r="AB177" s="4"/>
    </row>
    <row r="178">
      <c r="A178" s="7" t="s">
        <v>66</v>
      </c>
      <c r="B178" s="7"/>
      <c r="C178" s="7" t="s">
        <v>19</v>
      </c>
      <c r="D178" s="146" t="s">
        <v>1903</v>
      </c>
      <c r="E178" s="26">
        <v>45936.0</v>
      </c>
      <c r="F178" s="7">
        <v>100.0</v>
      </c>
      <c r="G178" s="37">
        <f>if(F178="","",
SUMIFs(if(D178="Main1",Nuella!J:J,Nuella!N:N),Nuella!S:S,"Delivered",Nuella!X:X,A178,if(D178="Main1",Nuella!G:G,Nuella!K:K),C178)+
SUMIFs(if(D178="Main1",'CRS1'!J:J,'CRS1'!N:N),'CRS1'!S:S,"Delivered",'CRS1'!X:X,A178,if(D178="Main1",'CRS1'!G:G,'CRS1'!K:K),C178)
-sumifs(G$1:G177,A$1:A177,A178,C$1:C177,C178))</f>
        <v>0</v>
      </c>
      <c r="H178" s="37">
        <f t="shared" si="1"/>
        <v>200</v>
      </c>
      <c r="I178" s="37">
        <f t="shared" si="2"/>
        <v>50</v>
      </c>
      <c r="J178" s="37">
        <v>150.0</v>
      </c>
      <c r="K178" s="4"/>
      <c r="L178" s="4"/>
      <c r="M178" s="4"/>
      <c r="N178" s="4"/>
      <c r="O178" s="4"/>
      <c r="P178" s="4"/>
      <c r="Q178" s="4"/>
      <c r="R178" s="4"/>
      <c r="S178" s="4"/>
      <c r="T178" s="4"/>
      <c r="U178" s="4"/>
      <c r="V178" s="4"/>
      <c r="W178" s="4"/>
      <c r="X178" s="4"/>
      <c r="Y178" s="4"/>
      <c r="Z178" s="4"/>
      <c r="AA178" s="4"/>
      <c r="AB178" s="4"/>
    </row>
    <row r="179">
      <c r="A179" s="7" t="s">
        <v>11</v>
      </c>
      <c r="B179" s="7"/>
      <c r="C179" s="7" t="s">
        <v>14</v>
      </c>
      <c r="D179" s="146" t="s">
        <v>1899</v>
      </c>
      <c r="E179" s="26">
        <v>45937.0</v>
      </c>
      <c r="F179" s="7">
        <v>15.0</v>
      </c>
      <c r="G179" s="37">
        <f>if(F179="","",
SUMIFs(if(D179="Main1",Nuella!J:J,Nuella!N:N),Nuella!S:S,"Delivered",Nuella!X:X,A179,if(D179="Main1",Nuella!G:G,Nuella!K:K),C179)+
SUMIFs(if(D179="Main1",'CRS1'!J:J,'CRS1'!N:N),'CRS1'!S:S,"Delivered",'CRS1'!X:X,A179,if(D179="Main1",'CRS1'!G:G,'CRS1'!K:K),C179)
-sumifs(G$1:G178,A$1:A178,A179,C$1:C178,C179))</f>
        <v>0</v>
      </c>
      <c r="H179" s="37">
        <f t="shared" si="1"/>
        <v>110</v>
      </c>
      <c r="I179" s="37">
        <f t="shared" si="2"/>
        <v>140</v>
      </c>
      <c r="J179" s="37">
        <v>-30.0</v>
      </c>
      <c r="K179" s="4"/>
      <c r="L179" s="4"/>
      <c r="M179" s="4"/>
      <c r="N179" s="4"/>
      <c r="O179" s="4"/>
      <c r="P179" s="4"/>
      <c r="Q179" s="4"/>
      <c r="R179" s="4"/>
      <c r="S179" s="4"/>
      <c r="T179" s="4"/>
      <c r="U179" s="4"/>
      <c r="V179" s="4"/>
      <c r="W179" s="4"/>
      <c r="X179" s="4"/>
      <c r="Y179" s="4"/>
      <c r="Z179" s="4"/>
      <c r="AA179" s="4"/>
      <c r="AB179" s="4"/>
    </row>
    <row r="180">
      <c r="A180" s="7" t="s">
        <v>11</v>
      </c>
      <c r="B180" s="7"/>
      <c r="C180" s="7" t="s">
        <v>19</v>
      </c>
      <c r="D180" s="146" t="s">
        <v>1903</v>
      </c>
      <c r="E180" s="26">
        <v>45937.0</v>
      </c>
      <c r="F180" s="7">
        <v>450.0</v>
      </c>
      <c r="G180" s="37">
        <f>if(F180="","",
SUMIFs(if(D180="Main1",Nuella!J:J,Nuella!N:N),Nuella!S:S,"Delivered",Nuella!X:X,A180,if(D180="Main1",Nuella!G:G,Nuella!K:K),C180)+
SUMIFs(if(D180="Main1",'CRS1'!J:J,'CRS1'!N:N),'CRS1'!S:S,"Delivered",'CRS1'!X:X,A180,if(D180="Main1",'CRS1'!G:G,'CRS1'!K:K),C180)
-sumifs(G$1:G179,A$1:A179,A180,C$1:C179,C180))</f>
        <v>0</v>
      </c>
      <c r="H180" s="37">
        <f t="shared" si="1"/>
        <v>1850</v>
      </c>
      <c r="I180" s="37">
        <f t="shared" si="2"/>
        <v>2150</v>
      </c>
      <c r="J180" s="37">
        <v>-300.0</v>
      </c>
      <c r="K180" s="4"/>
      <c r="L180" s="4"/>
      <c r="M180" s="4"/>
      <c r="N180" s="4"/>
      <c r="O180" s="4"/>
      <c r="P180" s="4"/>
      <c r="Q180" s="4"/>
      <c r="R180" s="4"/>
      <c r="S180" s="4"/>
      <c r="T180" s="4"/>
      <c r="U180" s="4"/>
      <c r="V180" s="4"/>
      <c r="W180" s="4"/>
      <c r="X180" s="4"/>
      <c r="Y180" s="4"/>
      <c r="Z180" s="4"/>
      <c r="AA180" s="4"/>
      <c r="AB180" s="4"/>
    </row>
    <row r="181">
      <c r="A181" s="7" t="s">
        <v>51</v>
      </c>
      <c r="B181" s="7"/>
      <c r="C181" s="7" t="s">
        <v>14</v>
      </c>
      <c r="D181" s="146" t="s">
        <v>1899</v>
      </c>
      <c r="E181" s="26">
        <v>45937.0</v>
      </c>
      <c r="F181" s="7">
        <v>5.0</v>
      </c>
      <c r="G181" s="37">
        <f>if(F181="","",
SUMIFs(if(D181="Main1",Nuella!J:J,Nuella!N:N),Nuella!S:S,"Delivered",Nuella!X:X,A181,if(D181="Main1",Nuella!G:G,Nuella!K:K),C181)+
SUMIFs(if(D181="Main1",'CRS1'!J:J,'CRS1'!N:N),'CRS1'!S:S,"Delivered",'CRS1'!X:X,A181,if(D181="Main1",'CRS1'!G:G,'CRS1'!K:K),C181)
-sumifs(G$1:G180,A$1:A180,A181,C$1:C180,C181))</f>
        <v>0</v>
      </c>
      <c r="H181" s="37">
        <f t="shared" si="1"/>
        <v>17</v>
      </c>
      <c r="I181" s="37">
        <f t="shared" si="2"/>
        <v>16</v>
      </c>
      <c r="J181" s="37">
        <v>1.0</v>
      </c>
      <c r="K181" s="4"/>
      <c r="L181" s="4"/>
      <c r="M181" s="4"/>
      <c r="N181" s="4"/>
      <c r="O181" s="4"/>
      <c r="P181" s="4"/>
      <c r="Q181" s="4"/>
      <c r="R181" s="4"/>
      <c r="S181" s="4"/>
      <c r="T181" s="4"/>
      <c r="U181" s="4"/>
      <c r="V181" s="4"/>
      <c r="W181" s="4"/>
      <c r="X181" s="4"/>
      <c r="Y181" s="4"/>
      <c r="Z181" s="4"/>
      <c r="AA181" s="4"/>
      <c r="AB181" s="4"/>
    </row>
    <row r="182">
      <c r="A182" s="7" t="s">
        <v>51</v>
      </c>
      <c r="B182" s="7"/>
      <c r="C182" s="7" t="s">
        <v>19</v>
      </c>
      <c r="D182" s="146" t="s">
        <v>1903</v>
      </c>
      <c r="E182" s="26">
        <v>45937.0</v>
      </c>
      <c r="F182" s="7">
        <v>200.0</v>
      </c>
      <c r="G182" s="37">
        <f>if(F182="","",
SUMIFs(if(D182="Main1",Nuella!J:J,Nuella!N:N),Nuella!S:S,"Delivered",Nuella!X:X,A182,if(D182="Main1",Nuella!G:G,Nuella!K:K),C182)+
SUMIFs(if(D182="Main1",'CRS1'!J:J,'CRS1'!N:N),'CRS1'!S:S,"Delivered",'CRS1'!X:X,A182,if(D182="Main1",'CRS1'!G:G,'CRS1'!K:K),C182)
-sumifs(G$1:G181,A$1:A181,A182,C$1:C181,C182))</f>
        <v>0</v>
      </c>
      <c r="H182" s="37">
        <f t="shared" si="1"/>
        <v>350</v>
      </c>
      <c r="I182" s="37">
        <f t="shared" si="2"/>
        <v>0</v>
      </c>
      <c r="J182" s="37">
        <v>350.0</v>
      </c>
      <c r="K182" s="4"/>
      <c r="L182" s="4"/>
      <c r="M182" s="4"/>
      <c r="N182" s="4"/>
      <c r="O182" s="4"/>
      <c r="P182" s="4"/>
      <c r="Q182" s="4"/>
      <c r="R182" s="4"/>
      <c r="S182" s="4"/>
      <c r="T182" s="4"/>
      <c r="U182" s="4"/>
      <c r="V182" s="4"/>
      <c r="W182" s="4"/>
      <c r="X182" s="4"/>
      <c r="Y182" s="4"/>
      <c r="Z182" s="4"/>
      <c r="AA182" s="4"/>
      <c r="AB182" s="4"/>
    </row>
    <row r="183">
      <c r="A183" s="7" t="s">
        <v>39</v>
      </c>
      <c r="B183" s="7"/>
      <c r="C183" s="7" t="s">
        <v>14</v>
      </c>
      <c r="D183" s="146" t="s">
        <v>1899</v>
      </c>
      <c r="E183" s="26">
        <v>45938.0</v>
      </c>
      <c r="F183" s="7">
        <v>5.0</v>
      </c>
      <c r="G183" s="37">
        <f>if(F183="","",
SUMIFs(if(D183="Main1",Nuella!J:J,Nuella!N:N),Nuella!S:S,"Delivered",Nuella!X:X,A183,if(D183="Main1",Nuella!G:G,Nuella!K:K),C183)+
SUMIFs(if(D183="Main1",'CRS1'!J:J,'CRS1'!N:N),'CRS1'!S:S,"Delivered",'CRS1'!X:X,A183,if(D183="Main1",'CRS1'!G:G,'CRS1'!K:K),C183)
-sumifs(G$1:G182,A$1:A182,A183,C$1:C182,C183))</f>
        <v>0</v>
      </c>
      <c r="H183" s="37">
        <f t="shared" si="1"/>
        <v>11</v>
      </c>
      <c r="I183" s="37">
        <f t="shared" si="2"/>
        <v>8</v>
      </c>
      <c r="J183" s="37">
        <v>3.0</v>
      </c>
      <c r="K183" s="4"/>
      <c r="L183" s="4"/>
      <c r="M183" s="4"/>
      <c r="N183" s="4"/>
      <c r="O183" s="4"/>
      <c r="P183" s="4"/>
      <c r="Q183" s="4"/>
      <c r="R183" s="4"/>
      <c r="S183" s="4"/>
      <c r="T183" s="4"/>
      <c r="U183" s="4"/>
      <c r="V183" s="4"/>
      <c r="W183" s="4"/>
      <c r="X183" s="4"/>
      <c r="Y183" s="4"/>
      <c r="Z183" s="4"/>
      <c r="AA183" s="4"/>
      <c r="AB183" s="4"/>
    </row>
    <row r="184">
      <c r="A184" s="7" t="s">
        <v>39</v>
      </c>
      <c r="B184" s="7"/>
      <c r="C184" s="7" t="s">
        <v>19</v>
      </c>
      <c r="D184" s="146" t="s">
        <v>1903</v>
      </c>
      <c r="E184" s="26">
        <v>45938.0</v>
      </c>
      <c r="F184" s="7">
        <v>250.0</v>
      </c>
      <c r="G184" s="37">
        <f>if(F184="","",
SUMIFs(if(D184="Main1",Nuella!J:J,Nuella!N:N),Nuella!S:S,"Delivered",Nuella!X:X,A184,if(D184="Main1",Nuella!G:G,Nuella!K:K),C184)+
SUMIFs(if(D184="Main1",'CRS1'!J:J,'CRS1'!N:N),'CRS1'!S:S,"Delivered",'CRS1'!X:X,A184,if(D184="Main1",'CRS1'!G:G,'CRS1'!K:K),C184)
-sumifs(G$1:G183,A$1:A183,A184,C$1:C183,C184))</f>
        <v>0</v>
      </c>
      <c r="H184" s="37">
        <f t="shared" si="1"/>
        <v>350</v>
      </c>
      <c r="I184" s="37">
        <f t="shared" si="2"/>
        <v>100</v>
      </c>
      <c r="J184" s="37">
        <v>250.0</v>
      </c>
      <c r="K184" s="4"/>
      <c r="L184" s="4"/>
      <c r="M184" s="4"/>
      <c r="N184" s="4"/>
      <c r="O184" s="4"/>
      <c r="P184" s="4"/>
      <c r="Q184" s="4"/>
      <c r="R184" s="4"/>
      <c r="S184" s="4"/>
      <c r="T184" s="4"/>
      <c r="U184" s="4"/>
      <c r="V184" s="4"/>
      <c r="W184" s="4"/>
      <c r="X184" s="4"/>
      <c r="Y184" s="4"/>
      <c r="Z184" s="4"/>
      <c r="AA184" s="4"/>
      <c r="AB184" s="4"/>
    </row>
    <row r="185">
      <c r="A185" s="7" t="s">
        <v>33</v>
      </c>
      <c r="B185" s="7"/>
      <c r="C185" s="7" t="s">
        <v>14</v>
      </c>
      <c r="D185" s="146" t="s">
        <v>1899</v>
      </c>
      <c r="E185" s="26">
        <v>45940.0</v>
      </c>
      <c r="F185" s="7">
        <v>3.0</v>
      </c>
      <c r="G185" s="37">
        <f>if(F185="","",
SUMIFs(if(D185="Main1",Nuella!J:J,Nuella!N:N),Nuella!S:S,"Delivered",Nuella!X:X,A185,if(D185="Main1",Nuella!G:G,Nuella!K:K),C185)+
SUMIFs(if(D185="Main1",'CRS1'!J:J,'CRS1'!N:N),'CRS1'!S:S,"Delivered",'CRS1'!X:X,A185,if(D185="Main1",'CRS1'!G:G,'CRS1'!K:K),C185)
-sumifs(G$1:G184,A$1:A184,A185,C$1:C184,C185))</f>
        <v>0</v>
      </c>
      <c r="H185" s="37">
        <f t="shared" si="1"/>
        <v>6</v>
      </c>
      <c r="I185" s="37">
        <f t="shared" si="2"/>
        <v>3</v>
      </c>
      <c r="J185" s="37">
        <v>3.0</v>
      </c>
      <c r="K185" s="4"/>
      <c r="L185" s="4"/>
      <c r="M185" s="4"/>
      <c r="N185" s="4"/>
      <c r="O185" s="4"/>
      <c r="P185" s="4"/>
      <c r="Q185" s="4"/>
      <c r="R185" s="4"/>
      <c r="S185" s="4"/>
      <c r="T185" s="4"/>
      <c r="U185" s="4"/>
      <c r="V185" s="4"/>
      <c r="W185" s="4"/>
      <c r="X185" s="4"/>
      <c r="Y185" s="4"/>
      <c r="Z185" s="4"/>
      <c r="AA185" s="4"/>
      <c r="AB185" s="4"/>
    </row>
    <row r="186">
      <c r="A186" s="7" t="s">
        <v>33</v>
      </c>
      <c r="B186" s="7"/>
      <c r="C186" s="7" t="s">
        <v>19</v>
      </c>
      <c r="D186" s="146" t="s">
        <v>1903</v>
      </c>
      <c r="E186" s="26">
        <v>45940.0</v>
      </c>
      <c r="F186" s="7">
        <v>200.0</v>
      </c>
      <c r="G186" s="37">
        <f>if(F186="","",
SUMIFs(if(D186="Main1",Nuella!J:J,Nuella!N:N),Nuella!S:S,"Delivered",Nuella!X:X,A186,if(D186="Main1",Nuella!G:G,Nuella!K:K),C186)+
SUMIFs(if(D186="Main1",'CRS1'!J:J,'CRS1'!N:N),'CRS1'!S:S,"Delivered",'CRS1'!X:X,A186,if(D186="Main1",'CRS1'!G:G,'CRS1'!K:K),C186)
-sumifs(G$1:G185,A$1:A185,A186,C$1:C185,C186))</f>
        <v>0</v>
      </c>
      <c r="H186" s="37">
        <f t="shared" si="1"/>
        <v>200</v>
      </c>
      <c r="I186" s="37">
        <f t="shared" si="2"/>
        <v>0</v>
      </c>
      <c r="J186" s="37">
        <v>200.0</v>
      </c>
      <c r="K186" s="4"/>
      <c r="L186" s="4"/>
      <c r="M186" s="4"/>
      <c r="N186" s="4"/>
      <c r="O186" s="4"/>
      <c r="P186" s="4"/>
      <c r="Q186" s="4"/>
      <c r="R186" s="4"/>
      <c r="S186" s="4"/>
      <c r="T186" s="4"/>
      <c r="U186" s="4"/>
      <c r="V186" s="4"/>
      <c r="W186" s="4"/>
      <c r="X186" s="4"/>
      <c r="Y186" s="4"/>
      <c r="Z186" s="4"/>
      <c r="AA186" s="4"/>
      <c r="AB186" s="4"/>
    </row>
    <row r="187">
      <c r="A187" s="7" t="s">
        <v>66</v>
      </c>
      <c r="B187" s="7"/>
      <c r="C187" s="7" t="s">
        <v>14</v>
      </c>
      <c r="D187" s="146" t="s">
        <v>1899</v>
      </c>
      <c r="E187" s="26">
        <v>45944.0</v>
      </c>
      <c r="F187" s="7">
        <v>5.0</v>
      </c>
      <c r="G187" s="37">
        <f>if(F187="","",
SUMIFs(if(D187="Main1",Nuella!J:J,Nuella!N:N),Nuella!S:S,"Delivered",Nuella!X:X,A187,if(D187="Main1",Nuella!G:G,Nuella!K:K),C187)+
SUMIFs(if(D187="Main1",'CRS1'!J:J,'CRS1'!N:N),'CRS1'!S:S,"Delivered",'CRS1'!X:X,A187,if(D187="Main1",'CRS1'!G:G,'CRS1'!K:K),C187)
-sumifs(G$1:G186,A$1:A186,A187,C$1:C186,C187))</f>
        <v>0</v>
      </c>
      <c r="H187" s="37">
        <f t="shared" si="1"/>
        <v>11</v>
      </c>
      <c r="I187" s="37">
        <f t="shared" si="2"/>
        <v>6</v>
      </c>
      <c r="J187" s="37">
        <v>5.0</v>
      </c>
      <c r="K187" s="4"/>
      <c r="L187" s="4"/>
      <c r="M187" s="4"/>
      <c r="N187" s="4"/>
      <c r="O187" s="4"/>
      <c r="P187" s="4"/>
      <c r="Q187" s="4"/>
      <c r="R187" s="4"/>
      <c r="S187" s="4"/>
      <c r="T187" s="4"/>
      <c r="U187" s="4"/>
      <c r="V187" s="4"/>
      <c r="W187" s="4"/>
      <c r="X187" s="4"/>
      <c r="Y187" s="4"/>
      <c r="Z187" s="4"/>
      <c r="AA187" s="4"/>
      <c r="AB187" s="4"/>
    </row>
    <row r="188">
      <c r="A188" s="7" t="s">
        <v>66</v>
      </c>
      <c r="B188" s="7"/>
      <c r="C188" s="7" t="s">
        <v>19</v>
      </c>
      <c r="D188" s="146" t="s">
        <v>1903</v>
      </c>
      <c r="E188" s="26">
        <v>45944.0</v>
      </c>
      <c r="F188" s="7">
        <v>100.0</v>
      </c>
      <c r="G188" s="37">
        <f>if(F188="","",
SUMIFs(if(D188="Main1",Nuella!J:J,Nuella!N:N),Nuella!S:S,"Delivered",Nuella!X:X,A188,if(D188="Main1",Nuella!G:G,Nuella!K:K),C188)+
SUMIFs(if(D188="Main1",'CRS1'!J:J,'CRS1'!N:N),'CRS1'!S:S,"Delivered",'CRS1'!X:X,A188,if(D188="Main1",'CRS1'!G:G,'CRS1'!K:K),C188)
-sumifs(G$1:G187,A$1:A187,A188,C$1:C187,C188))</f>
        <v>0</v>
      </c>
      <c r="H188" s="37">
        <f t="shared" si="1"/>
        <v>300</v>
      </c>
      <c r="I188" s="37">
        <f t="shared" si="2"/>
        <v>50</v>
      </c>
      <c r="J188" s="37">
        <v>250.0</v>
      </c>
      <c r="K188" s="4"/>
      <c r="L188" s="4"/>
      <c r="M188" s="4"/>
      <c r="N188" s="4"/>
      <c r="O188" s="4"/>
      <c r="P188" s="4"/>
      <c r="Q188" s="4"/>
      <c r="R188" s="4"/>
      <c r="S188" s="4"/>
      <c r="T188" s="4"/>
      <c r="U188" s="4"/>
      <c r="V188" s="4"/>
      <c r="W188" s="4"/>
      <c r="X188" s="4"/>
      <c r="Y188" s="4"/>
      <c r="Z188" s="4"/>
      <c r="AA188" s="4"/>
      <c r="AB188" s="4"/>
    </row>
    <row r="189">
      <c r="A189" s="7" t="s">
        <v>53</v>
      </c>
      <c r="B189" s="7"/>
      <c r="C189" s="7" t="s">
        <v>14</v>
      </c>
      <c r="D189" s="146" t="s">
        <v>1899</v>
      </c>
      <c r="E189" s="26">
        <v>45944.0</v>
      </c>
      <c r="F189" s="7">
        <v>5.0</v>
      </c>
      <c r="G189" s="37">
        <f>if(F189="","",
SUMIFs(if(D189="Main1",Nuella!J:J,Nuella!N:N),Nuella!S:S,"Delivered",Nuella!X:X,A189,if(D189="Main1",Nuella!G:G,Nuella!K:K),C189)+
SUMIFs(if(D189="Main1",'CRS1'!J:J,'CRS1'!N:N),'CRS1'!S:S,"Delivered",'CRS1'!X:X,A189,if(D189="Main1",'CRS1'!G:G,'CRS1'!K:K),C189)
-sumifs(G$1:G188,A$1:A188,A189,C$1:C188,C189))</f>
        <v>0</v>
      </c>
      <c r="H189" s="37">
        <f t="shared" si="1"/>
        <v>10</v>
      </c>
      <c r="I189" s="37">
        <f t="shared" si="2"/>
        <v>4</v>
      </c>
      <c r="J189" s="37">
        <v>6.0</v>
      </c>
      <c r="K189" s="4"/>
      <c r="L189" s="4"/>
      <c r="M189" s="4"/>
      <c r="N189" s="4"/>
      <c r="O189" s="4"/>
      <c r="P189" s="4"/>
      <c r="Q189" s="4"/>
      <c r="R189" s="4"/>
      <c r="S189" s="4"/>
      <c r="T189" s="4"/>
      <c r="U189" s="4"/>
      <c r="V189" s="4"/>
      <c r="W189" s="4"/>
      <c r="X189" s="4"/>
      <c r="Y189" s="4"/>
      <c r="Z189" s="4"/>
      <c r="AA189" s="4"/>
      <c r="AB189" s="4"/>
    </row>
    <row r="190">
      <c r="A190" s="7" t="s">
        <v>53</v>
      </c>
      <c r="B190" s="7"/>
      <c r="C190" s="7" t="s">
        <v>19</v>
      </c>
      <c r="D190" s="146" t="s">
        <v>1903</v>
      </c>
      <c r="E190" s="26">
        <v>45944.0</v>
      </c>
      <c r="F190" s="7">
        <v>200.0</v>
      </c>
      <c r="G190" s="37">
        <f>if(F190="","",
SUMIFs(if(D190="Main1",Nuella!J:J,Nuella!N:N),Nuella!S:S,"Delivered",Nuella!X:X,A190,if(D190="Main1",Nuella!G:G,Nuella!K:K),C190)+
SUMIFs(if(D190="Main1",'CRS1'!J:J,'CRS1'!N:N),'CRS1'!S:S,"Delivered",'CRS1'!X:X,A190,if(D190="Main1",'CRS1'!G:G,'CRS1'!K:K),C190)
-sumifs(G$1:G189,A$1:A189,A190,C$1:C189,C190))</f>
        <v>0</v>
      </c>
      <c r="H190" s="37">
        <f t="shared" si="1"/>
        <v>250</v>
      </c>
      <c r="I190" s="37">
        <f t="shared" si="2"/>
        <v>50</v>
      </c>
      <c r="J190" s="37">
        <v>200.0</v>
      </c>
      <c r="K190" s="4"/>
      <c r="L190" s="4"/>
      <c r="M190" s="4"/>
      <c r="N190" s="4"/>
      <c r="O190" s="4"/>
      <c r="P190" s="4"/>
      <c r="Q190" s="4"/>
      <c r="R190" s="4"/>
      <c r="S190" s="4"/>
      <c r="T190" s="4"/>
      <c r="U190" s="4"/>
      <c r="V190" s="4"/>
      <c r="W190" s="4"/>
      <c r="X190" s="4"/>
      <c r="Y190" s="4"/>
      <c r="Z190" s="4"/>
      <c r="AA190" s="4"/>
      <c r="AB190" s="4"/>
    </row>
    <row r="191">
      <c r="A191" s="7" t="s">
        <v>67</v>
      </c>
      <c r="B191" s="7"/>
      <c r="C191" s="7" t="s">
        <v>14</v>
      </c>
      <c r="D191" s="146" t="s">
        <v>1899</v>
      </c>
      <c r="E191" s="26">
        <v>45945.0</v>
      </c>
      <c r="F191" s="7">
        <v>5.0</v>
      </c>
      <c r="G191" s="37">
        <f>if(F191="","",
SUMIFs(if(D191="Main1",Nuella!J:J,Nuella!N:N),Nuella!S:S,"Delivered",Nuella!X:X,A191,if(D191="Main1",Nuella!G:G,Nuella!K:K),C191)+
SUMIFs(if(D191="Main1",'CRS1'!J:J,'CRS1'!N:N),'CRS1'!S:S,"Delivered",'CRS1'!X:X,A191,if(D191="Main1",'CRS1'!G:G,'CRS1'!K:K),C191)
-sumifs(G$1:G190,A$1:A190,A191,C$1:C190,C191))</f>
        <v>10</v>
      </c>
      <c r="H191" s="37">
        <f t="shared" si="1"/>
        <v>5</v>
      </c>
      <c r="I191" s="37">
        <f t="shared" si="2"/>
        <v>10</v>
      </c>
      <c r="J191" s="37">
        <v>-5.0</v>
      </c>
      <c r="K191" s="4"/>
      <c r="L191" s="4"/>
      <c r="M191" s="4"/>
      <c r="N191" s="4"/>
      <c r="O191" s="4"/>
      <c r="P191" s="4"/>
      <c r="Q191" s="4"/>
      <c r="R191" s="4"/>
      <c r="S191" s="4"/>
      <c r="T191" s="4"/>
      <c r="U191" s="4"/>
      <c r="V191" s="4"/>
      <c r="W191" s="4"/>
      <c r="X191" s="4"/>
      <c r="Y191" s="4"/>
      <c r="Z191" s="4"/>
      <c r="AA191" s="4"/>
      <c r="AB191" s="4"/>
    </row>
    <row r="192">
      <c r="A192" s="7" t="s">
        <v>67</v>
      </c>
      <c r="B192" s="7"/>
      <c r="C192" s="7" t="s">
        <v>19</v>
      </c>
      <c r="D192" s="146" t="s">
        <v>1903</v>
      </c>
      <c r="E192" s="26">
        <v>45945.0</v>
      </c>
      <c r="F192" s="7">
        <v>300.0</v>
      </c>
      <c r="G192" s="37">
        <f>if(F192="","",
SUMIFs(if(D192="Main1",Nuella!J:J,Nuella!N:N),Nuella!S:S,"Delivered",Nuella!X:X,A192,if(D192="Main1",Nuella!G:G,Nuella!K:K),C192)+
SUMIFs(if(D192="Main1",'CRS1'!J:J,'CRS1'!N:N),'CRS1'!S:S,"Delivered",'CRS1'!X:X,A192,if(D192="Main1",'CRS1'!G:G,'CRS1'!K:K),C192)
-sumifs(G$1:G191,A$1:A191,A192,C$1:C191,C192))</f>
        <v>150</v>
      </c>
      <c r="H192" s="37">
        <f t="shared" si="1"/>
        <v>300</v>
      </c>
      <c r="I192" s="37">
        <f t="shared" si="2"/>
        <v>150</v>
      </c>
      <c r="J192" s="37">
        <v>150.0</v>
      </c>
      <c r="K192" s="4"/>
      <c r="L192" s="4"/>
      <c r="M192" s="4"/>
      <c r="N192" s="4"/>
      <c r="O192" s="4"/>
      <c r="P192" s="4"/>
      <c r="Q192" s="4"/>
      <c r="R192" s="4"/>
      <c r="S192" s="4"/>
      <c r="T192" s="4"/>
      <c r="U192" s="4"/>
      <c r="V192" s="4"/>
      <c r="W192" s="4"/>
      <c r="X192" s="4"/>
      <c r="Y192" s="4"/>
      <c r="Z192" s="4"/>
      <c r="AA192" s="4"/>
      <c r="AB192" s="4"/>
    </row>
    <row r="193">
      <c r="A193" s="7" t="s">
        <v>58</v>
      </c>
      <c r="B193" s="7"/>
      <c r="C193" s="7" t="s">
        <v>14</v>
      </c>
      <c r="D193" s="146" t="s">
        <v>1899</v>
      </c>
      <c r="E193" s="26">
        <v>45936.0</v>
      </c>
      <c r="F193" s="7">
        <v>-2.0</v>
      </c>
      <c r="G193" s="37">
        <f>if(F193="","",
SUMIFs(if(D193="Main1",Nuella!J:J,Nuella!N:N),Nuella!S:S,"Delivered",Nuella!X:X,A193,if(D193="Main1",Nuella!G:G,Nuella!K:K),C193)+
SUMIFs(if(D193="Main1",'CRS1'!J:J,'CRS1'!N:N),'CRS1'!S:S,"Delivered",'CRS1'!X:X,A193,if(D193="Main1",'CRS1'!G:G,'CRS1'!K:K),C193)
-sumifs(G$1:G192,A$1:A192,A193,C$1:C192,C193))</f>
        <v>0</v>
      </c>
      <c r="H193" s="37">
        <f t="shared" si="1"/>
        <v>16</v>
      </c>
      <c r="I193" s="37">
        <f t="shared" si="2"/>
        <v>14</v>
      </c>
      <c r="J193" s="37">
        <v>2.0</v>
      </c>
      <c r="K193" s="4"/>
      <c r="L193" s="4"/>
      <c r="M193" s="4"/>
      <c r="N193" s="4"/>
      <c r="O193" s="4"/>
      <c r="P193" s="4"/>
      <c r="Q193" s="4"/>
      <c r="R193" s="4"/>
      <c r="S193" s="4"/>
      <c r="T193" s="4"/>
      <c r="U193" s="4"/>
      <c r="V193" s="4"/>
      <c r="W193" s="4"/>
      <c r="X193" s="4"/>
      <c r="Y193" s="4"/>
      <c r="Z193" s="4"/>
      <c r="AA193" s="4"/>
      <c r="AB193" s="4"/>
    </row>
    <row r="194">
      <c r="A194" s="7" t="s">
        <v>67</v>
      </c>
      <c r="B194" s="7"/>
      <c r="C194" s="7" t="s">
        <v>14</v>
      </c>
      <c r="D194" s="146" t="s">
        <v>1899</v>
      </c>
      <c r="E194" s="26">
        <v>45936.0</v>
      </c>
      <c r="F194" s="7">
        <v>1.0</v>
      </c>
      <c r="G194" s="37">
        <f>if(F194="","",
SUMIFs(if(D194="Main1",Nuella!J:J,Nuella!N:N),Nuella!S:S,"Delivered",Nuella!X:X,A194,if(D194="Main1",Nuella!G:G,Nuella!K:K),C194)+
SUMIFs(if(D194="Main1",'CRS1'!J:J,'CRS1'!N:N),'CRS1'!S:S,"Delivered",'CRS1'!X:X,A194,if(D194="Main1",'CRS1'!G:G,'CRS1'!K:K),C194)
-sumifs(G$1:G193,A$1:A193,A194,C$1:C193,C194))</f>
        <v>0</v>
      </c>
      <c r="H194" s="37">
        <f t="shared" si="1"/>
        <v>6</v>
      </c>
      <c r="I194" s="37">
        <f t="shared" si="2"/>
        <v>10</v>
      </c>
      <c r="J194" s="37">
        <v>-4.0</v>
      </c>
      <c r="K194" s="4"/>
      <c r="L194" s="4"/>
      <c r="M194" s="4"/>
      <c r="N194" s="4"/>
      <c r="O194" s="4"/>
      <c r="P194" s="4"/>
      <c r="Q194" s="4"/>
      <c r="R194" s="4"/>
      <c r="S194" s="4"/>
      <c r="T194" s="4"/>
      <c r="U194" s="4"/>
      <c r="V194" s="4"/>
      <c r="W194" s="4"/>
      <c r="X194" s="4"/>
      <c r="Y194" s="4"/>
      <c r="Z194" s="4"/>
      <c r="AA194" s="4"/>
      <c r="AB194" s="4"/>
    </row>
    <row r="195">
      <c r="A195" s="7" t="s">
        <v>35</v>
      </c>
      <c r="B195" s="4"/>
      <c r="C195" s="7" t="s">
        <v>14</v>
      </c>
      <c r="D195" s="146" t="s">
        <v>1899</v>
      </c>
      <c r="E195" s="26">
        <v>45950.0</v>
      </c>
      <c r="F195" s="7">
        <v>1.0</v>
      </c>
      <c r="G195" s="37">
        <f>if(F195="","",
SUMIFs(if(D195="Main1",Nuella!J:J,Nuella!N:N),Nuella!S:S,"Delivered",Nuella!X:X,A195,if(D195="Main1",Nuella!G:G,Nuella!K:K),C195)+
SUMIFs(if(D195="Main1",'CRS1'!J:J,'CRS1'!N:N),'CRS1'!S:S,"Delivered",'CRS1'!X:X,A195,if(D195="Main1",'CRS1'!G:G,'CRS1'!K:K),C195)
-sumifs(G$1:G194,A$1:A194,A195,C$1:C194,C195))</f>
        <v>0</v>
      </c>
      <c r="H195" s="37">
        <f t="shared" si="1"/>
        <v>20</v>
      </c>
      <c r="I195" s="37">
        <f t="shared" si="2"/>
        <v>24</v>
      </c>
      <c r="J195" s="37">
        <v>-4.0</v>
      </c>
      <c r="K195" s="7" t="s">
        <v>1922</v>
      </c>
      <c r="L195" s="4"/>
      <c r="M195" s="4"/>
      <c r="N195" s="4"/>
      <c r="O195" s="4"/>
      <c r="P195" s="4"/>
      <c r="Q195" s="4"/>
      <c r="R195" s="4"/>
      <c r="S195" s="4"/>
      <c r="T195" s="4"/>
      <c r="U195" s="4"/>
      <c r="V195" s="4"/>
      <c r="W195" s="4"/>
      <c r="X195" s="4"/>
      <c r="Y195" s="4"/>
      <c r="Z195" s="4"/>
      <c r="AA195" s="4"/>
      <c r="AB195" s="4"/>
    </row>
    <row r="196">
      <c r="A196" s="7" t="s">
        <v>29</v>
      </c>
      <c r="B196" s="4"/>
      <c r="C196" s="7" t="s">
        <v>19</v>
      </c>
      <c r="D196" s="146" t="s">
        <v>1903</v>
      </c>
      <c r="E196" s="26">
        <v>45947.0</v>
      </c>
      <c r="F196" s="7">
        <v>50.0</v>
      </c>
      <c r="G196" s="37">
        <f>if(F196="","",
SUMIFs(if(D196="Main1",Nuella!J:J,Nuella!N:N),Nuella!S:S,"Delivered",Nuella!X:X,A196,if(D196="Main1",Nuella!G:G,Nuella!K:K),C196)+
SUMIFs(if(D196="Main1",'CRS1'!J:J,'CRS1'!N:N),'CRS1'!S:S,"Delivered",'CRS1'!X:X,A196,if(D196="Main1",'CRS1'!G:G,'CRS1'!K:K),C196)
-sumifs(G$1:G195,A$1:A195,A196,C$1:C195,C196))</f>
        <v>0</v>
      </c>
      <c r="H196" s="37">
        <f t="shared" si="1"/>
        <v>200</v>
      </c>
      <c r="I196" s="37">
        <f t="shared" si="2"/>
        <v>0</v>
      </c>
      <c r="J196" s="37">
        <v>200.0</v>
      </c>
      <c r="K196" s="7" t="s">
        <v>1923</v>
      </c>
      <c r="L196" s="4"/>
      <c r="M196" s="4"/>
      <c r="N196" s="4"/>
      <c r="O196" s="4"/>
      <c r="P196" s="4"/>
      <c r="Q196" s="4"/>
      <c r="R196" s="4"/>
      <c r="S196" s="4"/>
      <c r="T196" s="4"/>
      <c r="U196" s="4"/>
      <c r="V196" s="4"/>
      <c r="W196" s="4"/>
      <c r="X196" s="4"/>
      <c r="Y196" s="4"/>
      <c r="Z196" s="4"/>
      <c r="AA196" s="4"/>
      <c r="AB196" s="4"/>
    </row>
    <row r="197">
      <c r="A197" s="7" t="s">
        <v>45</v>
      </c>
      <c r="B197" s="4"/>
      <c r="C197" s="7" t="s">
        <v>19</v>
      </c>
      <c r="D197" s="146" t="s">
        <v>1903</v>
      </c>
      <c r="E197" s="26">
        <v>45951.0</v>
      </c>
      <c r="F197" s="7">
        <v>77.0</v>
      </c>
      <c r="G197" s="37">
        <f>if(F197="","",
SUMIFs(if(D197="Main1",Nuella!J:J,Nuella!N:N),Nuella!S:S,"Delivered",Nuella!X:X,A197,if(D197="Main1",Nuella!G:G,Nuella!K:K),C197)+
SUMIFs(if(D197="Main1",'CRS1'!J:J,'CRS1'!N:N),'CRS1'!S:S,"Delivered",'CRS1'!X:X,A197,if(D197="Main1",'CRS1'!G:G,'CRS1'!K:K),C197)
-sumifs(G$1:G196,A$1:A196,A197,C$1:C196,C197))</f>
        <v>0</v>
      </c>
      <c r="H197" s="37">
        <f t="shared" si="1"/>
        <v>377</v>
      </c>
      <c r="I197" s="37">
        <f t="shared" si="2"/>
        <v>450</v>
      </c>
      <c r="J197" s="37">
        <v>-73.0</v>
      </c>
      <c r="K197" s="4"/>
      <c r="L197" s="4"/>
      <c r="M197" s="4"/>
      <c r="N197" s="4"/>
      <c r="O197" s="4"/>
      <c r="P197" s="4"/>
      <c r="Q197" s="4"/>
      <c r="R197" s="4"/>
      <c r="S197" s="4"/>
      <c r="T197" s="4"/>
      <c r="U197" s="4"/>
      <c r="V197" s="4"/>
      <c r="W197" s="4"/>
      <c r="X197" s="4"/>
      <c r="Y197" s="4"/>
      <c r="Z197" s="4"/>
      <c r="AA197" s="4"/>
      <c r="AB197" s="4"/>
    </row>
    <row r="198">
      <c r="A198" s="7" t="s">
        <v>45</v>
      </c>
      <c r="B198" s="4"/>
      <c r="C198" s="7" t="s">
        <v>14</v>
      </c>
      <c r="D198" s="146" t="s">
        <v>1899</v>
      </c>
      <c r="E198" s="26">
        <v>45951.0</v>
      </c>
      <c r="F198" s="7">
        <v>4.0</v>
      </c>
      <c r="G198" s="37">
        <f>if(F198="","",
SUMIFs(if(D198="Main1",Nuella!J:J,Nuella!N:N),Nuella!S:S,"Delivered",Nuella!X:X,A198,if(D198="Main1",Nuella!G:G,Nuella!K:K),C198)+
SUMIFs(if(D198="Main1",'CRS1'!J:J,'CRS1'!N:N),'CRS1'!S:S,"Delivered",'CRS1'!X:X,A198,if(D198="Main1",'CRS1'!G:G,'CRS1'!K:K),C198)
-sumifs(G$1:G197,A$1:A197,A198,C$1:C197,C198))</f>
        <v>0</v>
      </c>
      <c r="H198" s="37">
        <f t="shared" si="1"/>
        <v>26</v>
      </c>
      <c r="I198" s="37">
        <f t="shared" si="2"/>
        <v>23</v>
      </c>
      <c r="J198" s="37">
        <v>3.0</v>
      </c>
      <c r="K198" s="4"/>
      <c r="L198" s="4"/>
      <c r="M198" s="4"/>
      <c r="N198" s="4"/>
      <c r="O198" s="4"/>
      <c r="P198" s="4"/>
      <c r="Q198" s="4"/>
      <c r="R198" s="4"/>
      <c r="S198" s="4"/>
      <c r="T198" s="4"/>
      <c r="U198" s="4"/>
      <c r="V198" s="4"/>
      <c r="W198" s="4"/>
      <c r="X198" s="4"/>
      <c r="Y198" s="4"/>
      <c r="Z198" s="4"/>
      <c r="AA198" s="4"/>
      <c r="AB198" s="4"/>
    </row>
    <row r="199">
      <c r="A199" s="7" t="s">
        <v>55</v>
      </c>
      <c r="B199" s="4"/>
      <c r="C199" s="7" t="s">
        <v>14</v>
      </c>
      <c r="D199" s="146" t="s">
        <v>1899</v>
      </c>
      <c r="E199" s="26">
        <v>45955.0</v>
      </c>
      <c r="F199" s="7">
        <v>1.0</v>
      </c>
      <c r="G199" s="37">
        <f>if(F199="","",
SUMIFs(if(D199="Main1",Nuella!J:J,Nuella!N:N),Nuella!S:S,"Delivered",Nuella!X:X,A199,if(D199="Main1",Nuella!G:G,Nuella!K:K),C199)+
SUMIFs(if(D199="Main1",'CRS1'!J:J,'CRS1'!N:N),'CRS1'!S:S,"Delivered",'CRS1'!X:X,A199,if(D199="Main1",'CRS1'!G:G,'CRS1'!K:K),C199)
-sumifs(G$1:G198,A$1:A198,A199,C$1:C198,C199))</f>
        <v>0</v>
      </c>
      <c r="H199" s="37">
        <f t="shared" si="1"/>
        <v>45</v>
      </c>
      <c r="I199" s="37">
        <f t="shared" si="2"/>
        <v>54</v>
      </c>
      <c r="J199" s="37">
        <v>-9.0</v>
      </c>
      <c r="K199" s="7" t="s">
        <v>1924</v>
      </c>
      <c r="L199" s="4"/>
      <c r="M199" s="4"/>
      <c r="N199" s="4"/>
      <c r="O199" s="4"/>
      <c r="P199" s="4"/>
      <c r="Q199" s="4"/>
      <c r="R199" s="4"/>
      <c r="S199" s="4"/>
      <c r="T199" s="4"/>
      <c r="U199" s="4"/>
      <c r="V199" s="4"/>
      <c r="W199" s="4"/>
      <c r="X199" s="4"/>
      <c r="Y199" s="4"/>
      <c r="Z199" s="4"/>
      <c r="AA199" s="4"/>
      <c r="AB199" s="4"/>
    </row>
    <row r="200">
      <c r="A200" s="7" t="s">
        <v>55</v>
      </c>
      <c r="B200" s="4"/>
      <c r="C200" s="7" t="s">
        <v>14</v>
      </c>
      <c r="D200" s="146" t="s">
        <v>1899</v>
      </c>
      <c r="E200" s="26">
        <v>45955.0</v>
      </c>
      <c r="F200" s="7">
        <v>5.0</v>
      </c>
      <c r="G200" s="37">
        <f>if(F200="","",
SUMIFs(if(D200="Main1",Nuella!J:J,Nuella!N:N),Nuella!S:S,"Delivered",Nuella!X:X,A200,if(D200="Main1",Nuella!G:G,Nuella!K:K),C200)+
SUMIFs(if(D200="Main1",'CRS1'!J:J,'CRS1'!N:N),'CRS1'!S:S,"Delivered",'CRS1'!X:X,A200,if(D200="Main1",'CRS1'!G:G,'CRS1'!K:K),C200)
-sumifs(G$1:G199,A$1:A199,A200,C$1:C199,C200))</f>
        <v>0</v>
      </c>
      <c r="H200" s="37">
        <f t="shared" si="1"/>
        <v>50</v>
      </c>
      <c r="I200" s="37">
        <f t="shared" si="2"/>
        <v>54</v>
      </c>
      <c r="J200" s="37">
        <v>-4.0</v>
      </c>
      <c r="K200" s="4"/>
      <c r="L200" s="4"/>
      <c r="M200" s="4"/>
      <c r="N200" s="4"/>
      <c r="O200" s="4"/>
      <c r="P200" s="4"/>
      <c r="Q200" s="4"/>
      <c r="R200" s="4"/>
      <c r="S200" s="4"/>
      <c r="T200" s="4"/>
      <c r="U200" s="4"/>
      <c r="V200" s="4"/>
      <c r="W200" s="4"/>
      <c r="X200" s="4"/>
      <c r="Y200" s="4"/>
      <c r="Z200" s="4"/>
      <c r="AA200" s="4"/>
      <c r="AB200" s="4"/>
    </row>
    <row r="201">
      <c r="A201" s="7" t="s">
        <v>11</v>
      </c>
      <c r="C201" s="7" t="s">
        <v>14</v>
      </c>
      <c r="D201" s="146" t="s">
        <v>1899</v>
      </c>
      <c r="E201" s="26">
        <v>45957.0</v>
      </c>
      <c r="F201" s="7">
        <v>5.0</v>
      </c>
      <c r="G201" s="37">
        <f>if(F201="","",
SUMIFs(if(D201="Main1",Nuella!J:J,Nuella!N:N),Nuella!S:S,"Delivered",Nuella!X:X,A201,if(D201="Main1",Nuella!G:G,Nuella!K:K),C201)+
SUMIFs(if(D201="Main1",'CRS1'!J:J,'CRS1'!N:N),'CRS1'!S:S,"Delivered",'CRS1'!X:X,A201,if(D201="Main1",'CRS1'!G:G,'CRS1'!K:K),C201)
-sumifs(G$1:G200,A$1:A200,A201,C$1:C200,C201))</f>
        <v>0</v>
      </c>
      <c r="H201" s="37">
        <f t="shared" si="1"/>
        <v>115</v>
      </c>
      <c r="I201" s="37">
        <f t="shared" si="2"/>
        <v>140</v>
      </c>
      <c r="J201" s="37">
        <v>-25.0</v>
      </c>
      <c r="K201" s="4"/>
      <c r="L201" s="4"/>
      <c r="M201" s="4"/>
      <c r="N201" s="4"/>
      <c r="O201" s="4"/>
      <c r="P201" s="4"/>
      <c r="Q201" s="4"/>
      <c r="R201" s="4"/>
      <c r="S201" s="4"/>
      <c r="T201" s="4"/>
      <c r="U201" s="4"/>
      <c r="V201" s="4"/>
      <c r="W201" s="4"/>
      <c r="X201" s="4"/>
      <c r="Y201" s="4"/>
      <c r="Z201" s="4"/>
      <c r="AA201" s="4"/>
      <c r="AB201" s="4"/>
    </row>
    <row r="202">
      <c r="A202" s="7" t="s">
        <v>11</v>
      </c>
      <c r="C202" s="7" t="s">
        <v>19</v>
      </c>
      <c r="D202" s="146" t="s">
        <v>1903</v>
      </c>
      <c r="E202" s="26">
        <v>45957.0</v>
      </c>
      <c r="F202" s="7">
        <v>200.0</v>
      </c>
      <c r="G202" s="37">
        <f>if(F202="","",
SUMIFs(if(D202="Main1",Nuella!J:J,Nuella!N:N),Nuella!S:S,"Delivered",Nuella!X:X,A202,if(D202="Main1",Nuella!G:G,Nuella!K:K),C202)+
SUMIFs(if(D202="Main1",'CRS1'!J:J,'CRS1'!N:N),'CRS1'!S:S,"Delivered",'CRS1'!X:X,A202,if(D202="Main1",'CRS1'!G:G,'CRS1'!K:K),C202)
-sumifs(G$1:G201,A$1:A201,A202,C$1:C201,C202))</f>
        <v>0</v>
      </c>
      <c r="H202" s="37">
        <f t="shared" si="1"/>
        <v>2050</v>
      </c>
      <c r="I202" s="37">
        <f t="shared" si="2"/>
        <v>2150</v>
      </c>
      <c r="J202" s="37">
        <v>-100.0</v>
      </c>
      <c r="K202" s="4"/>
      <c r="L202" s="4"/>
      <c r="M202" s="4"/>
      <c r="N202" s="4"/>
      <c r="O202" s="4"/>
      <c r="P202" s="4"/>
      <c r="Q202" s="4"/>
      <c r="R202" s="4"/>
      <c r="S202" s="4"/>
      <c r="T202" s="4"/>
      <c r="U202" s="4"/>
      <c r="V202" s="4"/>
      <c r="W202" s="4"/>
      <c r="X202" s="4"/>
      <c r="Y202" s="4"/>
      <c r="Z202" s="4"/>
      <c r="AA202" s="4"/>
      <c r="AB202" s="4"/>
    </row>
    <row r="203">
      <c r="A203" s="7" t="s">
        <v>29</v>
      </c>
      <c r="C203" s="7" t="s">
        <v>14</v>
      </c>
      <c r="D203" s="146" t="s">
        <v>1899</v>
      </c>
      <c r="E203" s="26">
        <v>45958.0</v>
      </c>
      <c r="F203" s="7">
        <v>3.0</v>
      </c>
      <c r="G203" s="37">
        <f>if(F203="","",
SUMIFs(if(D203="Main1",Nuella!J:J,Nuella!N:N),Nuella!S:S,"Delivered",Nuella!X:X,A203,if(D203="Main1",Nuella!G:G,Nuella!K:K),C203)+
SUMIFs(if(D203="Main1",'CRS1'!J:J,'CRS1'!N:N),'CRS1'!S:S,"Delivered",'CRS1'!X:X,A203,if(D203="Main1",'CRS1'!G:G,'CRS1'!K:K),C203)
-sumifs(G$1:G202,A$1:A202,A203,C$1:C202,C203))</f>
        <v>0</v>
      </c>
      <c r="H203" s="37">
        <f t="shared" si="1"/>
        <v>12</v>
      </c>
      <c r="I203" s="37">
        <f t="shared" si="2"/>
        <v>8</v>
      </c>
      <c r="J203" s="37">
        <v>4.0</v>
      </c>
      <c r="K203" s="4"/>
      <c r="L203" s="4"/>
      <c r="M203" s="4"/>
      <c r="N203" s="4"/>
      <c r="O203" s="4"/>
      <c r="P203" s="4"/>
      <c r="Q203" s="4"/>
      <c r="R203" s="4"/>
      <c r="S203" s="4"/>
      <c r="T203" s="4"/>
      <c r="U203" s="4"/>
      <c r="V203" s="4"/>
      <c r="W203" s="4"/>
      <c r="X203" s="4"/>
      <c r="Y203" s="4"/>
      <c r="Z203" s="4"/>
      <c r="AA203" s="4"/>
      <c r="AB203" s="4"/>
    </row>
    <row r="204">
      <c r="A204" s="7" t="s">
        <v>29</v>
      </c>
      <c r="C204" s="7" t="s">
        <v>19</v>
      </c>
      <c r="D204" s="146" t="s">
        <v>1903</v>
      </c>
      <c r="E204" s="26">
        <v>45958.0</v>
      </c>
      <c r="F204" s="7">
        <v>100.0</v>
      </c>
      <c r="G204" s="37">
        <f>if(F204="","",
SUMIFs(if(D204="Main1",Nuella!J:J,Nuella!N:N),Nuella!S:S,"Delivered",Nuella!X:X,A204,if(D204="Main1",Nuella!G:G,Nuella!K:K),C204)+
SUMIFs(if(D204="Main1",'CRS1'!J:J,'CRS1'!N:N),'CRS1'!S:S,"Delivered",'CRS1'!X:X,A204,if(D204="Main1",'CRS1'!G:G,'CRS1'!K:K),C204)
-sumifs(G$1:G203,A$1:A203,A204,C$1:C203,C204))</f>
        <v>0</v>
      </c>
      <c r="H204" s="37">
        <f t="shared" si="1"/>
        <v>300</v>
      </c>
      <c r="I204" s="37">
        <f t="shared" si="2"/>
        <v>0</v>
      </c>
      <c r="J204" s="37">
        <v>300.0</v>
      </c>
      <c r="K204" s="4"/>
      <c r="L204" s="4"/>
      <c r="M204" s="4"/>
      <c r="N204" s="4"/>
      <c r="O204" s="4"/>
      <c r="P204" s="4"/>
      <c r="Q204" s="4"/>
      <c r="R204" s="4"/>
      <c r="S204" s="4"/>
      <c r="T204" s="4"/>
      <c r="U204" s="4"/>
      <c r="V204" s="4"/>
      <c r="W204" s="4"/>
      <c r="X204" s="4"/>
      <c r="Y204" s="4"/>
      <c r="Z204" s="4"/>
      <c r="AA204" s="4"/>
      <c r="AB204" s="4"/>
    </row>
    <row r="205">
      <c r="A205" s="7" t="s">
        <v>35</v>
      </c>
      <c r="C205" s="7" t="s">
        <v>14</v>
      </c>
      <c r="D205" s="146" t="s">
        <v>1899</v>
      </c>
      <c r="E205" s="26">
        <v>45958.0</v>
      </c>
      <c r="F205" s="7">
        <v>3.0</v>
      </c>
      <c r="G205" s="37">
        <f>if(F205="","",
SUMIFs(if(D205="Main1",Nuella!J:J,Nuella!N:N),Nuella!S:S,"Delivered",Nuella!X:X,A205,if(D205="Main1",Nuella!G:G,Nuella!K:K),C205)+
SUMIFs(if(D205="Main1",'CRS1'!J:J,'CRS1'!N:N),'CRS1'!S:S,"Delivered",'CRS1'!X:X,A205,if(D205="Main1",'CRS1'!G:G,'CRS1'!K:K),C205)
-sumifs(G$1:G204,A$1:A204,A205,C$1:C204,C205))</f>
        <v>0</v>
      </c>
      <c r="H205" s="37">
        <f t="shared" si="1"/>
        <v>23</v>
      </c>
      <c r="I205" s="37">
        <f t="shared" si="2"/>
        <v>24</v>
      </c>
      <c r="J205" s="37">
        <v>-1.0</v>
      </c>
      <c r="K205" s="4"/>
      <c r="L205" s="4"/>
      <c r="M205" s="4"/>
      <c r="N205" s="4"/>
      <c r="O205" s="4"/>
      <c r="P205" s="4"/>
      <c r="Q205" s="4"/>
      <c r="R205" s="4"/>
      <c r="S205" s="4"/>
      <c r="T205" s="4"/>
      <c r="U205" s="4"/>
      <c r="V205" s="4"/>
      <c r="W205" s="4"/>
      <c r="X205" s="4"/>
      <c r="Y205" s="4"/>
      <c r="Z205" s="4"/>
      <c r="AA205" s="4"/>
      <c r="AB205" s="4"/>
    </row>
    <row r="206">
      <c r="A206" s="7" t="s">
        <v>35</v>
      </c>
      <c r="C206" s="7" t="s">
        <v>19</v>
      </c>
      <c r="D206" s="146" t="s">
        <v>1903</v>
      </c>
      <c r="E206" s="26">
        <v>45958.0</v>
      </c>
      <c r="F206" s="7">
        <v>100.0</v>
      </c>
      <c r="G206" s="37">
        <f>if(F206="","",
SUMIFs(if(D206="Main1",Nuella!J:J,Nuella!N:N),Nuella!S:S,"Delivered",Nuella!X:X,A206,if(D206="Main1",Nuella!G:G,Nuella!K:K),C206)+
SUMIFs(if(D206="Main1",'CRS1'!J:J,'CRS1'!N:N),'CRS1'!S:S,"Delivered",'CRS1'!X:X,A206,if(D206="Main1",'CRS1'!G:G,'CRS1'!K:K),C206)
-sumifs(G$1:G205,A$1:A205,A206,C$1:C205,C206))</f>
        <v>0</v>
      </c>
      <c r="H206" s="37">
        <f t="shared" si="1"/>
        <v>300</v>
      </c>
      <c r="I206" s="37">
        <f t="shared" si="2"/>
        <v>240</v>
      </c>
      <c r="J206" s="37">
        <v>60.0</v>
      </c>
      <c r="K206" s="4"/>
      <c r="L206" s="4"/>
      <c r="M206" s="4"/>
      <c r="N206" s="4"/>
      <c r="O206" s="4"/>
      <c r="P206" s="4"/>
      <c r="Q206" s="4"/>
      <c r="R206" s="4"/>
      <c r="S206" s="4"/>
      <c r="T206" s="4"/>
      <c r="U206" s="4"/>
      <c r="V206" s="4"/>
      <c r="W206" s="4"/>
      <c r="X206" s="4"/>
      <c r="Y206" s="4"/>
      <c r="Z206" s="4"/>
      <c r="AA206" s="4"/>
      <c r="AB206" s="4"/>
    </row>
    <row r="207">
      <c r="A207" s="7" t="s">
        <v>60</v>
      </c>
      <c r="C207" s="7" t="s">
        <v>19</v>
      </c>
      <c r="D207" s="146" t="s">
        <v>1903</v>
      </c>
      <c r="E207" s="26">
        <v>45959.0</v>
      </c>
      <c r="F207" s="7">
        <v>1000.0</v>
      </c>
      <c r="G207" s="37">
        <f>if(F207="","",
SUMIFs(if(D207="Main1",Nuella!J:J,Nuella!N:N),Nuella!S:S,"Delivered",Nuella!X:X,A207,if(D207="Main1",Nuella!G:G,Nuella!K:K),C207)+
SUMIFs(if(D207="Main1",'CRS1'!J:J,'CRS1'!N:N),'CRS1'!S:S,"Delivered",'CRS1'!X:X,A207,if(D207="Main1",'CRS1'!G:G,'CRS1'!K:K),C207)
-sumifs(G$1:G206,A$1:A206,A207,C$1:C206,C207))</f>
        <v>0</v>
      </c>
      <c r="H207" s="37">
        <f t="shared" si="1"/>
        <v>3700</v>
      </c>
      <c r="I207" s="37">
        <f t="shared" si="2"/>
        <v>2850</v>
      </c>
      <c r="J207" s="37">
        <v>850.0</v>
      </c>
      <c r="K207" s="4"/>
      <c r="L207" s="4"/>
      <c r="M207" s="4"/>
      <c r="N207" s="4"/>
      <c r="O207" s="4"/>
      <c r="P207" s="4"/>
      <c r="Q207" s="4"/>
      <c r="R207" s="4"/>
      <c r="S207" s="4"/>
      <c r="T207" s="4"/>
      <c r="U207" s="4"/>
      <c r="V207" s="4"/>
      <c r="W207" s="4"/>
      <c r="X207" s="4"/>
      <c r="Y207" s="4"/>
      <c r="Z207" s="4"/>
      <c r="AA207" s="4"/>
      <c r="AB207" s="4"/>
    </row>
    <row r="208">
      <c r="A208" s="7" t="s">
        <v>35</v>
      </c>
      <c r="C208" s="7" t="s">
        <v>19</v>
      </c>
      <c r="D208" s="146" t="s">
        <v>1903</v>
      </c>
      <c r="E208" s="26">
        <v>45961.0</v>
      </c>
      <c r="F208" s="7">
        <v>200.0</v>
      </c>
      <c r="G208" s="37">
        <f>if(F208="","",
SUMIFs(if(D208="Main1",Nuella!J:J,Nuella!N:N),Nuella!S:S,"Delivered",Nuella!X:X,A208,if(D208="Main1",Nuella!G:G,Nuella!K:K),C208)+
SUMIFs(if(D208="Main1",'CRS1'!J:J,'CRS1'!N:N),'CRS1'!S:S,"Delivered",'CRS1'!X:X,A208,if(D208="Main1",'CRS1'!G:G,'CRS1'!K:K),C208)
-sumifs(G$1:G207,A$1:A207,A208,C$1:C207,C208))</f>
        <v>0</v>
      </c>
      <c r="H208" s="37">
        <f t="shared" si="1"/>
        <v>500</v>
      </c>
      <c r="I208" s="37">
        <f t="shared" si="2"/>
        <v>240</v>
      </c>
      <c r="J208" s="37">
        <v>260.0</v>
      </c>
      <c r="K208" s="4"/>
      <c r="L208" s="4"/>
      <c r="M208" s="4"/>
      <c r="N208" s="4"/>
      <c r="O208" s="4"/>
      <c r="P208" s="4"/>
      <c r="Q208" s="4"/>
      <c r="R208" s="4"/>
      <c r="S208" s="4"/>
      <c r="T208" s="4"/>
      <c r="U208" s="4"/>
      <c r="V208" s="4"/>
      <c r="W208" s="4"/>
      <c r="X208" s="4"/>
      <c r="Y208" s="4"/>
      <c r="Z208" s="4"/>
      <c r="AA208" s="4"/>
      <c r="AB208" s="4"/>
    </row>
    <row r="209">
      <c r="A209" s="7" t="s">
        <v>35</v>
      </c>
      <c r="C209" s="7" t="s">
        <v>14</v>
      </c>
      <c r="D209" s="146" t="s">
        <v>1899</v>
      </c>
      <c r="E209" s="26">
        <v>45961.0</v>
      </c>
      <c r="F209" s="7">
        <v>3.0</v>
      </c>
      <c r="G209" s="37">
        <f>if(F209="","",
SUMIFs(if(D209="Main1",Nuella!J:J,Nuella!N:N),Nuella!S:S,"Delivered",Nuella!X:X,A209,if(D209="Main1",Nuella!G:G,Nuella!K:K),C209)+
SUMIFs(if(D209="Main1",'CRS1'!J:J,'CRS1'!N:N),'CRS1'!S:S,"Delivered",'CRS1'!X:X,A209,if(D209="Main1",'CRS1'!G:G,'CRS1'!K:K),C209)
-sumifs(G$1:G208,A$1:A208,A209,C$1:C208,C209))</f>
        <v>0</v>
      </c>
      <c r="H209" s="37">
        <f t="shared" si="1"/>
        <v>26</v>
      </c>
      <c r="I209" s="37">
        <f t="shared" si="2"/>
        <v>24</v>
      </c>
      <c r="J209" s="37">
        <v>2.0</v>
      </c>
      <c r="K209" s="4"/>
      <c r="L209" s="4"/>
      <c r="M209" s="4"/>
      <c r="N209" s="4"/>
      <c r="O209" s="4"/>
      <c r="P209" s="4"/>
      <c r="Q209" s="4"/>
      <c r="R209" s="4"/>
      <c r="S209" s="4"/>
      <c r="T209" s="4"/>
      <c r="U209" s="4"/>
      <c r="V209" s="4"/>
      <c r="W209" s="4"/>
      <c r="X209" s="4"/>
      <c r="Y209" s="4"/>
      <c r="Z209" s="4"/>
      <c r="AA209" s="4"/>
      <c r="AB209" s="4"/>
    </row>
    <row r="210">
      <c r="A210" s="7" t="s">
        <v>67</v>
      </c>
      <c r="C210" s="7" t="s">
        <v>14</v>
      </c>
      <c r="D210" s="146" t="s">
        <v>1899</v>
      </c>
      <c r="E210" s="26">
        <v>45960.0</v>
      </c>
      <c r="F210" s="7">
        <v>6.0</v>
      </c>
      <c r="G210" s="37">
        <f>if(F210="","",
SUMIFs(if(D210="Main1",Nuella!J:J,Nuella!N:N),Nuella!S:S,"Delivered",Nuella!X:X,A210,if(D210="Main1",Nuella!G:G,Nuella!K:K),C210)+
SUMIFs(if(D210="Main1",'CRS1'!J:J,'CRS1'!N:N),'CRS1'!S:S,"Delivered",'CRS1'!X:X,A210,if(D210="Main1",'CRS1'!G:G,'CRS1'!K:K),C210)
-sumifs(G$1:G209,A$1:A209,A210,C$1:C209,C210))</f>
        <v>0</v>
      </c>
      <c r="H210" s="37">
        <f t="shared" si="1"/>
        <v>12</v>
      </c>
      <c r="I210" s="37">
        <f t="shared" si="2"/>
        <v>10</v>
      </c>
      <c r="J210" s="37">
        <v>2.0</v>
      </c>
      <c r="K210" s="7"/>
      <c r="L210" s="4"/>
      <c r="M210" s="4"/>
      <c r="N210" s="4"/>
      <c r="O210" s="4"/>
      <c r="P210" s="4"/>
      <c r="Q210" s="4"/>
      <c r="R210" s="4"/>
      <c r="S210" s="4"/>
      <c r="T210" s="4"/>
      <c r="U210" s="4"/>
      <c r="V210" s="4"/>
      <c r="W210" s="4"/>
      <c r="X210" s="4"/>
      <c r="Y210" s="4"/>
      <c r="Z210" s="4"/>
      <c r="AA210" s="4"/>
      <c r="AB210" s="4"/>
    </row>
    <row r="211">
      <c r="A211" s="7" t="s">
        <v>67</v>
      </c>
      <c r="C211" s="7" t="s">
        <v>19</v>
      </c>
      <c r="D211" s="146" t="s">
        <v>1903</v>
      </c>
      <c r="E211" s="26">
        <v>45960.0</v>
      </c>
      <c r="F211" s="7">
        <v>200.0</v>
      </c>
      <c r="G211" s="37">
        <f>if(F211="","",
SUMIFs(if(D211="Main1",Nuella!J:J,Nuella!N:N),Nuella!S:S,"Delivered",Nuella!X:X,A211,if(D211="Main1",Nuella!G:G,Nuella!K:K),C211)+
SUMIFs(if(D211="Main1",'CRS1'!J:J,'CRS1'!N:N),'CRS1'!S:S,"Delivered",'CRS1'!X:X,A211,if(D211="Main1",'CRS1'!G:G,'CRS1'!K:K),C211)
-sumifs(G$1:G210,A$1:A210,A211,C$1:C210,C211))</f>
        <v>0</v>
      </c>
      <c r="H211" s="37">
        <f t="shared" si="1"/>
        <v>500</v>
      </c>
      <c r="I211" s="37">
        <f t="shared" si="2"/>
        <v>150</v>
      </c>
      <c r="J211" s="37">
        <v>350.0</v>
      </c>
      <c r="K211" s="7"/>
      <c r="L211" s="4"/>
      <c r="M211" s="4"/>
      <c r="N211" s="4"/>
      <c r="O211" s="4"/>
      <c r="P211" s="4"/>
      <c r="Q211" s="4"/>
      <c r="R211" s="4"/>
      <c r="S211" s="4"/>
      <c r="T211" s="4"/>
      <c r="U211" s="4"/>
      <c r="V211" s="4"/>
      <c r="W211" s="4"/>
      <c r="X211" s="4"/>
      <c r="Y211" s="4"/>
      <c r="Z211" s="4"/>
      <c r="AA211" s="4"/>
      <c r="AB211" s="4"/>
    </row>
    <row r="212">
      <c r="A212" s="7" t="s">
        <v>41</v>
      </c>
      <c r="C212" s="7" t="s">
        <v>14</v>
      </c>
      <c r="D212" s="146" t="s">
        <v>1899</v>
      </c>
      <c r="E212" s="26">
        <v>45960.0</v>
      </c>
      <c r="F212" s="7">
        <v>5.0</v>
      </c>
      <c r="G212" s="37">
        <f>if(F212="","",
SUMIFs(if(D212="Main1",Nuella!J:J,Nuella!N:N),Nuella!S:S,"Delivered",Nuella!X:X,A212,if(D212="Main1",Nuella!G:G,Nuella!K:K),C212)+
SUMIFs(if(D212="Main1",'CRS1'!J:J,'CRS1'!N:N),'CRS1'!S:S,"Delivered",'CRS1'!X:X,A212,if(D212="Main1",'CRS1'!G:G,'CRS1'!K:K),C212)
-sumifs(G$1:G211,A$1:A211,A212,C$1:C211,C212))</f>
        <v>0</v>
      </c>
      <c r="H212" s="37">
        <f t="shared" si="1"/>
        <v>22</v>
      </c>
      <c r="I212" s="37">
        <f t="shared" si="2"/>
        <v>17</v>
      </c>
      <c r="J212" s="37">
        <v>5.0</v>
      </c>
      <c r="K212" s="7" t="s">
        <v>1925</v>
      </c>
      <c r="L212" s="4"/>
      <c r="M212" s="4"/>
      <c r="N212" s="4"/>
      <c r="O212" s="4"/>
      <c r="P212" s="4"/>
      <c r="Q212" s="4"/>
      <c r="R212" s="4"/>
      <c r="S212" s="4"/>
      <c r="T212" s="4"/>
      <c r="U212" s="4"/>
      <c r="V212" s="4"/>
      <c r="W212" s="4"/>
      <c r="X212" s="4"/>
      <c r="Y212" s="4"/>
      <c r="Z212" s="4"/>
      <c r="AA212" s="4"/>
      <c r="AB212" s="4"/>
    </row>
    <row r="213">
      <c r="A213" s="7" t="s">
        <v>41</v>
      </c>
      <c r="C213" s="7" t="s">
        <v>19</v>
      </c>
      <c r="D213" s="146" t="s">
        <v>1903</v>
      </c>
      <c r="E213" s="26">
        <v>45960.0</v>
      </c>
      <c r="F213" s="7">
        <v>200.0</v>
      </c>
      <c r="G213" s="37">
        <f>if(F213="","",
SUMIFs(if(D213="Main1",Nuella!J:J,Nuella!N:N),Nuella!S:S,"Delivered",Nuella!X:X,A213,if(D213="Main1",Nuella!G:G,Nuella!K:K),C213)+
SUMIFs(if(D213="Main1",'CRS1'!J:J,'CRS1'!N:N),'CRS1'!S:S,"Delivered",'CRS1'!X:X,A213,if(D213="Main1",'CRS1'!G:G,'CRS1'!K:K),C213)
-sumifs(G$1:G212,A$1:A212,A213,C$1:C212,C213))</f>
        <v>0</v>
      </c>
      <c r="H213" s="37">
        <f t="shared" si="1"/>
        <v>300</v>
      </c>
      <c r="I213" s="37">
        <f t="shared" si="2"/>
        <v>100</v>
      </c>
      <c r="J213" s="37">
        <v>200.0</v>
      </c>
      <c r="K213" s="7" t="s">
        <v>1925</v>
      </c>
      <c r="L213" s="4"/>
      <c r="M213" s="4"/>
      <c r="N213" s="4"/>
      <c r="O213" s="4"/>
      <c r="P213" s="4"/>
      <c r="Q213" s="4"/>
      <c r="R213" s="4"/>
      <c r="S213" s="4"/>
      <c r="T213" s="4"/>
      <c r="U213" s="4"/>
      <c r="V213" s="4"/>
      <c r="W213" s="4"/>
      <c r="X213" s="4"/>
      <c r="Y213" s="4"/>
      <c r="Z213" s="4"/>
      <c r="AA213" s="4"/>
      <c r="AB213" s="4"/>
    </row>
    <row r="214">
      <c r="A214" s="7" t="s">
        <v>43</v>
      </c>
      <c r="C214" s="7" t="s">
        <v>14</v>
      </c>
      <c r="D214" s="146" t="s">
        <v>1899</v>
      </c>
      <c r="E214" s="26">
        <v>45960.0</v>
      </c>
      <c r="F214" s="7">
        <v>5.0</v>
      </c>
      <c r="G214" s="37">
        <f>if(F214="","",
SUMIFs(if(D214="Main1",Nuella!J:J,Nuella!N:N),Nuella!S:S,"Delivered",Nuella!X:X,A214,if(D214="Main1",Nuella!G:G,Nuella!K:K),C214)+
SUMIFs(if(D214="Main1",'CRS1'!J:J,'CRS1'!N:N),'CRS1'!S:S,"Delivered",'CRS1'!X:X,A214,if(D214="Main1",'CRS1'!G:G,'CRS1'!K:K),C214)
-sumifs(G$1:G213,A$1:A213,A214,C$1:C213,C214))</f>
        <v>0</v>
      </c>
      <c r="H214" s="37">
        <f t="shared" si="1"/>
        <v>12</v>
      </c>
      <c r="I214" s="37">
        <f t="shared" si="2"/>
        <v>5</v>
      </c>
      <c r="J214" s="37">
        <v>7.0</v>
      </c>
      <c r="K214" s="7" t="s">
        <v>1925</v>
      </c>
      <c r="L214" s="4"/>
      <c r="M214" s="4"/>
      <c r="N214" s="4"/>
      <c r="O214" s="4"/>
      <c r="P214" s="4"/>
      <c r="Q214" s="4"/>
      <c r="R214" s="4"/>
      <c r="S214" s="4"/>
      <c r="T214" s="4"/>
      <c r="U214" s="4"/>
      <c r="V214" s="4"/>
      <c r="W214" s="4"/>
      <c r="X214" s="4"/>
      <c r="Y214" s="4"/>
      <c r="Z214" s="4"/>
      <c r="AA214" s="4"/>
      <c r="AB214" s="4"/>
    </row>
    <row r="215">
      <c r="A215" s="7" t="s">
        <v>43</v>
      </c>
      <c r="C215" s="7" t="s">
        <v>19</v>
      </c>
      <c r="D215" s="146" t="s">
        <v>1903</v>
      </c>
      <c r="E215" s="26">
        <v>45960.0</v>
      </c>
      <c r="F215" s="7">
        <v>200.0</v>
      </c>
      <c r="G215" s="37">
        <f>if(F215="","",
SUMIFs(if(D215="Main1",Nuella!J:J,Nuella!N:N),Nuella!S:S,"Delivered",Nuella!X:X,A215,if(D215="Main1",Nuella!G:G,Nuella!K:K),C215)+
SUMIFs(if(D215="Main1",'CRS1'!J:J,'CRS1'!N:N),'CRS1'!S:S,"Delivered",'CRS1'!X:X,A215,if(D215="Main1",'CRS1'!G:G,'CRS1'!K:K),C215)
-sumifs(G$1:G214,A$1:A214,A215,C$1:C214,C215))</f>
        <v>0</v>
      </c>
      <c r="H215" s="37">
        <f t="shared" si="1"/>
        <v>450</v>
      </c>
      <c r="I215" s="37">
        <f t="shared" si="2"/>
        <v>100</v>
      </c>
      <c r="J215" s="37">
        <v>350.0</v>
      </c>
      <c r="K215" s="7" t="s">
        <v>1925</v>
      </c>
      <c r="L215" s="4"/>
      <c r="M215" s="4"/>
      <c r="N215" s="4"/>
      <c r="O215" s="4"/>
      <c r="P215" s="4"/>
      <c r="Q215" s="4"/>
      <c r="R215" s="4"/>
      <c r="S215" s="4"/>
      <c r="T215" s="4"/>
      <c r="U215" s="4"/>
      <c r="V215" s="4"/>
      <c r="W215" s="4"/>
      <c r="X215" s="4"/>
      <c r="Y215" s="4"/>
      <c r="Z215" s="4"/>
      <c r="AA215" s="4"/>
      <c r="AB215" s="4"/>
    </row>
    <row r="216">
      <c r="A216" s="7" t="s">
        <v>11</v>
      </c>
      <c r="C216" s="7" t="s">
        <v>14</v>
      </c>
      <c r="D216" s="146" t="s">
        <v>1899</v>
      </c>
      <c r="E216" s="26">
        <v>45961.0</v>
      </c>
      <c r="F216" s="7">
        <v>10.0</v>
      </c>
      <c r="G216" s="37">
        <f>if(F216="","",
SUMIFs(if(D216="Main1",Nuella!J:J,Nuella!N:N),Nuella!S:S,"Delivered",Nuella!X:X,A216,if(D216="Main1",Nuella!G:G,Nuella!K:K),C216)+
SUMIFs(if(D216="Main1",'CRS1'!J:J,'CRS1'!N:N),'CRS1'!S:S,"Delivered",'CRS1'!X:X,A216,if(D216="Main1",'CRS1'!G:G,'CRS1'!K:K),C216)
-sumifs(G$1:G215,A$1:A215,A216,C$1:C215,C216))</f>
        <v>0</v>
      </c>
      <c r="H216" s="37">
        <f t="shared" si="1"/>
        <v>125</v>
      </c>
      <c r="I216" s="37">
        <f t="shared" si="2"/>
        <v>140</v>
      </c>
      <c r="J216" s="37">
        <v>-15.0</v>
      </c>
      <c r="K216" s="7"/>
      <c r="L216" s="4"/>
      <c r="M216" s="4"/>
      <c r="N216" s="4"/>
      <c r="O216" s="4"/>
      <c r="P216" s="4"/>
      <c r="Q216" s="4"/>
      <c r="R216" s="4"/>
      <c r="S216" s="4"/>
      <c r="T216" s="4"/>
      <c r="U216" s="4"/>
      <c r="V216" s="4"/>
      <c r="W216" s="4"/>
      <c r="X216" s="4"/>
      <c r="Y216" s="4"/>
      <c r="Z216" s="4"/>
      <c r="AA216" s="4"/>
      <c r="AB216" s="4"/>
    </row>
    <row r="217">
      <c r="A217" s="7" t="s">
        <v>11</v>
      </c>
      <c r="C217" s="7" t="s">
        <v>19</v>
      </c>
      <c r="D217" s="146" t="s">
        <v>1903</v>
      </c>
      <c r="E217" s="26">
        <v>45961.0</v>
      </c>
      <c r="F217" s="7">
        <v>400.0</v>
      </c>
      <c r="G217" s="37">
        <f>if(F217="","",
SUMIFs(if(D217="Main1",Nuella!J:J,Nuella!N:N),Nuella!S:S,"Delivered",Nuella!X:X,A217,if(D217="Main1",Nuella!G:G,Nuella!K:K),C217)+
SUMIFs(if(D217="Main1",'CRS1'!J:J,'CRS1'!N:N),'CRS1'!S:S,"Delivered",'CRS1'!X:X,A217,if(D217="Main1",'CRS1'!G:G,'CRS1'!K:K),C217)
-sumifs(G$1:G216,A$1:A216,A217,C$1:C216,C217))</f>
        <v>0</v>
      </c>
      <c r="H217" s="37">
        <f t="shared" si="1"/>
        <v>2450</v>
      </c>
      <c r="I217" s="37">
        <f t="shared" si="2"/>
        <v>2150</v>
      </c>
      <c r="J217" s="37">
        <v>300.0</v>
      </c>
      <c r="K217" s="7"/>
      <c r="L217" s="4"/>
      <c r="M217" s="4"/>
      <c r="N217" s="4"/>
      <c r="O217" s="4"/>
      <c r="P217" s="4"/>
      <c r="Q217" s="4"/>
      <c r="R217" s="4"/>
      <c r="S217" s="4"/>
      <c r="T217" s="4"/>
      <c r="U217" s="4"/>
      <c r="V217" s="4"/>
      <c r="W217" s="4"/>
      <c r="X217" s="4"/>
      <c r="Y217" s="4"/>
      <c r="Z217" s="4"/>
      <c r="AA217" s="4"/>
      <c r="AB217" s="4"/>
    </row>
    <row r="218">
      <c r="A218" s="7" t="s">
        <v>11</v>
      </c>
      <c r="C218" s="7" t="s">
        <v>14</v>
      </c>
      <c r="D218" s="146" t="s">
        <v>1899</v>
      </c>
      <c r="E218" s="26">
        <v>45961.0</v>
      </c>
      <c r="F218" s="7">
        <v>4.0</v>
      </c>
      <c r="G218" s="37">
        <f>if(F218="","",
SUMIFs(if(D218="Main1",Nuella!J:J,Nuella!N:N),Nuella!S:S,"Delivered",Nuella!X:X,A218,if(D218="Main1",Nuella!G:G,Nuella!K:K),C218)+
SUMIFs(if(D218="Main1",'CRS1'!J:J,'CRS1'!N:N),'CRS1'!S:S,"Delivered",'CRS1'!X:X,A218,if(D218="Main1",'CRS1'!G:G,'CRS1'!K:K),C218)
-sumifs(G$1:G217,A$1:A217,A218,C$1:C217,C218))</f>
        <v>0</v>
      </c>
      <c r="H218" s="37">
        <f t="shared" si="1"/>
        <v>129</v>
      </c>
      <c r="I218" s="37">
        <f t="shared" si="2"/>
        <v>140</v>
      </c>
      <c r="J218" s="37">
        <v>-11.0</v>
      </c>
      <c r="K218" s="7" t="s">
        <v>1926</v>
      </c>
      <c r="L218" s="4"/>
      <c r="M218" s="4"/>
      <c r="N218" s="4"/>
      <c r="O218" s="4"/>
      <c r="P218" s="4"/>
      <c r="Q218" s="4"/>
      <c r="R218" s="4"/>
      <c r="S218" s="4"/>
      <c r="T218" s="4"/>
      <c r="U218" s="4"/>
      <c r="V218" s="4"/>
      <c r="W218" s="4"/>
      <c r="X218" s="4"/>
      <c r="Y218" s="4"/>
      <c r="Z218" s="4"/>
      <c r="AA218" s="4"/>
      <c r="AB218" s="4"/>
    </row>
    <row r="219">
      <c r="A219" s="7" t="s">
        <v>55</v>
      </c>
      <c r="C219" s="7" t="s">
        <v>14</v>
      </c>
      <c r="D219" s="146" t="s">
        <v>1899</v>
      </c>
      <c r="E219" s="26">
        <v>45962.0</v>
      </c>
      <c r="F219" s="7">
        <v>10.0</v>
      </c>
      <c r="G219" s="37">
        <f>if(F219="","",
SUMIFs(if(D219="Main1",Nuella!J:J,Nuella!N:N),Nuella!S:S,"Delivered",Nuella!X:X,A219,if(D219="Main1",Nuella!G:G,Nuella!K:K),C219)+
SUMIFs(if(D219="Main1",'CRS1'!J:J,'CRS1'!N:N),'CRS1'!S:S,"Delivered",'CRS1'!X:X,A219,if(D219="Main1",'CRS1'!G:G,'CRS1'!K:K),C219)
-sumifs(G$1:G218,A$1:A218,A219,C$1:C218,C219))</f>
        <v>0</v>
      </c>
      <c r="H219" s="37">
        <f t="shared" si="1"/>
        <v>60</v>
      </c>
      <c r="I219" s="37">
        <f t="shared" si="2"/>
        <v>54</v>
      </c>
      <c r="J219" s="37">
        <v>6.0</v>
      </c>
      <c r="K219" s="4"/>
      <c r="L219" s="4"/>
      <c r="M219" s="4"/>
      <c r="N219" s="4"/>
      <c r="O219" s="4"/>
      <c r="P219" s="4"/>
      <c r="Q219" s="4"/>
      <c r="R219" s="4"/>
      <c r="S219" s="4"/>
      <c r="T219" s="4"/>
      <c r="U219" s="4"/>
      <c r="V219" s="4"/>
      <c r="W219" s="4"/>
      <c r="X219" s="4"/>
      <c r="Y219" s="4"/>
      <c r="Z219" s="4"/>
      <c r="AA219" s="4"/>
      <c r="AB219" s="4"/>
    </row>
    <row r="220">
      <c r="A220" s="7" t="s">
        <v>55</v>
      </c>
      <c r="C220" s="7" t="s">
        <v>19</v>
      </c>
      <c r="D220" s="146" t="s">
        <v>1903</v>
      </c>
      <c r="E220" s="26">
        <v>45962.0</v>
      </c>
      <c r="F220" s="7">
        <v>500.0</v>
      </c>
      <c r="G220" s="37">
        <f>if(F220="","",
SUMIFs(if(D220="Main1",Nuella!J:J,Nuella!N:N),Nuella!S:S,"Delivered",Nuella!X:X,A220,if(D220="Main1",Nuella!G:G,Nuella!K:K),C220)+
SUMIFs(if(D220="Main1",'CRS1'!J:J,'CRS1'!N:N),'CRS1'!S:S,"Delivered",'CRS1'!X:X,A220,if(D220="Main1",'CRS1'!G:G,'CRS1'!K:K),C220)
-sumifs(G$1:G219,A$1:A219,A220,C$1:C219,C220))</f>
        <v>0</v>
      </c>
      <c r="H220" s="37">
        <f t="shared" si="1"/>
        <v>1100</v>
      </c>
      <c r="I220" s="37">
        <f t="shared" si="2"/>
        <v>520</v>
      </c>
      <c r="J220" s="37">
        <v>580.0</v>
      </c>
      <c r="K220" s="4"/>
      <c r="L220" s="4"/>
      <c r="M220" s="4"/>
      <c r="N220" s="4"/>
      <c r="O220" s="4"/>
      <c r="P220" s="4"/>
      <c r="Q220" s="4"/>
      <c r="R220" s="4"/>
      <c r="S220" s="4"/>
      <c r="T220" s="4"/>
      <c r="U220" s="4"/>
      <c r="V220" s="4"/>
      <c r="W220" s="4"/>
      <c r="X220" s="4"/>
      <c r="Y220" s="4"/>
      <c r="Z220" s="4"/>
      <c r="AA220" s="4"/>
      <c r="AB220" s="4"/>
    </row>
    <row r="221">
      <c r="A221" s="7" t="s">
        <v>11</v>
      </c>
      <c r="C221" s="7" t="s">
        <v>14</v>
      </c>
      <c r="D221" s="146" t="s">
        <v>1899</v>
      </c>
      <c r="E221" s="26">
        <v>45963.0</v>
      </c>
      <c r="F221" s="7">
        <v>-3.0</v>
      </c>
      <c r="G221" s="37">
        <f>if(F221="","",
SUMIFs(if(D221="Main1",Nuella!J:J,Nuella!N:N),Nuella!S:S,"Delivered",Nuella!X:X,A221,if(D221="Main1",Nuella!G:G,Nuella!K:K),C221)+
SUMIFs(if(D221="Main1",'CRS1'!J:J,'CRS1'!N:N),'CRS1'!S:S,"Delivered",'CRS1'!X:X,A221,if(D221="Main1",'CRS1'!G:G,'CRS1'!K:K),C221)
-sumifs(G$1:G220,A$1:A220,A221,C$1:C220,C221))</f>
        <v>0</v>
      </c>
      <c r="H221" s="37">
        <f t="shared" si="1"/>
        <v>126</v>
      </c>
      <c r="I221" s="37">
        <f t="shared" si="2"/>
        <v>140</v>
      </c>
      <c r="J221" s="37">
        <v>-14.0</v>
      </c>
      <c r="K221" s="7" t="s">
        <v>1927</v>
      </c>
      <c r="L221" s="4"/>
      <c r="M221" s="4"/>
      <c r="N221" s="4"/>
      <c r="O221" s="4"/>
      <c r="P221" s="4"/>
      <c r="Q221" s="4"/>
      <c r="R221" s="4"/>
      <c r="S221" s="4"/>
      <c r="T221" s="4"/>
      <c r="U221" s="4"/>
      <c r="V221" s="4"/>
      <c r="W221" s="4"/>
      <c r="X221" s="4"/>
      <c r="Y221" s="4"/>
      <c r="Z221" s="4"/>
      <c r="AA221" s="4"/>
      <c r="AB221" s="4"/>
    </row>
    <row r="222">
      <c r="A222" s="7" t="s">
        <v>24</v>
      </c>
      <c r="C222" s="7" t="s">
        <v>19</v>
      </c>
      <c r="D222" s="146" t="s">
        <v>1903</v>
      </c>
      <c r="E222" s="26">
        <v>45964.0</v>
      </c>
      <c r="F222" s="7">
        <v>-15.0</v>
      </c>
      <c r="G222" s="37">
        <f>if(F222="","",
SUMIFs(if(D222="Main1",Nuella!J:J,Nuella!N:N),Nuella!S:S,"Delivered",Nuella!X:X,A222,if(D222="Main1",Nuella!G:G,Nuella!K:K),C222)+
SUMIFs(if(D222="Main1",'CRS1'!J:J,'CRS1'!N:N),'CRS1'!S:S,"Delivered",'CRS1'!X:X,A222,if(D222="Main1",'CRS1'!G:G,'CRS1'!K:K),C222)
-sumifs(G$1:G221,A$1:A221,A222,C$1:C221,C222))</f>
        <v>0</v>
      </c>
      <c r="H222" s="37">
        <f t="shared" si="1"/>
        <v>135</v>
      </c>
      <c r="I222" s="37">
        <f t="shared" si="2"/>
        <v>50</v>
      </c>
      <c r="J222" s="37">
        <v>85.0</v>
      </c>
      <c r="K222" s="7" t="s">
        <v>1928</v>
      </c>
      <c r="L222" s="4"/>
      <c r="M222" s="4"/>
      <c r="N222" s="4"/>
      <c r="O222" s="4"/>
      <c r="P222" s="4"/>
      <c r="Q222" s="4"/>
      <c r="R222" s="4"/>
      <c r="S222" s="4"/>
      <c r="T222" s="4"/>
      <c r="U222" s="4"/>
      <c r="V222" s="4"/>
      <c r="W222" s="4"/>
      <c r="X222" s="4"/>
      <c r="Y222" s="4"/>
      <c r="Z222" s="4"/>
      <c r="AA222" s="4"/>
      <c r="AB222" s="4"/>
    </row>
    <row r="223">
      <c r="A223" s="7" t="s">
        <v>29</v>
      </c>
      <c r="C223" s="7" t="s">
        <v>19</v>
      </c>
      <c r="D223" s="146" t="s">
        <v>1903</v>
      </c>
      <c r="E223" s="26">
        <v>45965.0</v>
      </c>
      <c r="F223" s="7">
        <v>-45.0</v>
      </c>
      <c r="G223" s="37">
        <f>if(F223="","",
SUMIFs(if(D223="Main1",Nuella!J:J,Nuella!N:N),Nuella!S:S,"Delivered",Nuella!X:X,A223,if(D223="Main1",Nuella!G:G,Nuella!K:K),C223)+
SUMIFs(if(D223="Main1",'CRS1'!J:J,'CRS1'!N:N),'CRS1'!S:S,"Delivered",'CRS1'!X:X,A223,if(D223="Main1",'CRS1'!G:G,'CRS1'!K:K),C223)
-sumifs(G$1:G222,A$1:A222,A223,C$1:C222,C223))</f>
        <v>0</v>
      </c>
      <c r="H223" s="37">
        <f t="shared" si="1"/>
        <v>255</v>
      </c>
      <c r="I223" s="37">
        <f t="shared" si="2"/>
        <v>0</v>
      </c>
      <c r="J223" s="37">
        <v>255.0</v>
      </c>
      <c r="K223" s="7" t="s">
        <v>1929</v>
      </c>
      <c r="L223" s="4"/>
      <c r="M223" s="4"/>
      <c r="N223" s="4"/>
      <c r="O223" s="4"/>
      <c r="P223" s="4"/>
      <c r="Q223" s="4"/>
      <c r="R223" s="4"/>
      <c r="S223" s="4"/>
      <c r="T223" s="4"/>
      <c r="U223" s="4"/>
      <c r="V223" s="4"/>
      <c r="W223" s="4"/>
      <c r="X223" s="4"/>
      <c r="Y223" s="4"/>
      <c r="Z223" s="4"/>
      <c r="AA223" s="4"/>
      <c r="AB223" s="4"/>
    </row>
    <row r="224">
      <c r="A224" s="7" t="s">
        <v>31</v>
      </c>
      <c r="C224" s="7" t="s">
        <v>14</v>
      </c>
      <c r="D224" s="146" t="s">
        <v>1899</v>
      </c>
      <c r="E224" s="26">
        <v>45966.0</v>
      </c>
      <c r="F224" s="7">
        <v>-1.0</v>
      </c>
      <c r="G224" s="37">
        <f>if(F224="","",
SUMIFs(if(D224="Main1",Nuella!J:J,Nuella!N:N),Nuella!S:S,"Delivered",Nuella!X:X,A224,if(D224="Main1",Nuella!G:G,Nuella!K:K),C224)+
SUMIFs(if(D224="Main1",'CRS1'!J:J,'CRS1'!N:N),'CRS1'!S:S,"Delivered",'CRS1'!X:X,A224,if(D224="Main1",'CRS1'!G:G,'CRS1'!K:K),C224)
-sumifs(G$1:G223,A$1:A223,A224,C$1:C223,C224))</f>
        <v>0</v>
      </c>
      <c r="H224" s="37">
        <f t="shared" si="1"/>
        <v>14</v>
      </c>
      <c r="I224" s="37">
        <f t="shared" si="2"/>
        <v>14</v>
      </c>
      <c r="J224" s="37">
        <v>0.0</v>
      </c>
      <c r="K224" s="7" t="s">
        <v>1927</v>
      </c>
      <c r="L224" s="4"/>
      <c r="M224" s="4"/>
      <c r="N224" s="4"/>
      <c r="O224" s="4"/>
      <c r="P224" s="4"/>
      <c r="Q224" s="4"/>
      <c r="R224" s="4"/>
      <c r="S224" s="4"/>
      <c r="T224" s="4"/>
      <c r="U224" s="4"/>
      <c r="V224" s="4"/>
      <c r="W224" s="4"/>
      <c r="X224" s="4"/>
      <c r="Y224" s="4"/>
      <c r="Z224" s="4"/>
      <c r="AA224" s="4"/>
      <c r="AB224" s="4"/>
    </row>
    <row r="225">
      <c r="A225" s="7" t="s">
        <v>35</v>
      </c>
      <c r="C225" s="7" t="s">
        <v>14</v>
      </c>
      <c r="D225" s="146" t="s">
        <v>1899</v>
      </c>
      <c r="E225" s="26">
        <v>45967.0</v>
      </c>
      <c r="F225" s="7">
        <v>-1.0</v>
      </c>
      <c r="G225" s="37">
        <f>if(F225="","",
SUMIFs(if(D225="Main1",Nuella!J:J,Nuella!N:N),Nuella!S:S,"Delivered",Nuella!X:X,A225,if(D225="Main1",Nuella!G:G,Nuella!K:K),C225)+
SUMIFs(if(D225="Main1",'CRS1'!J:J,'CRS1'!N:N),'CRS1'!S:S,"Delivered",'CRS1'!X:X,A225,if(D225="Main1",'CRS1'!G:G,'CRS1'!K:K),C225)
-sumifs(G$1:G224,A$1:A224,A225,C$1:C224,C225))</f>
        <v>0</v>
      </c>
      <c r="H225" s="37">
        <f t="shared" si="1"/>
        <v>25</v>
      </c>
      <c r="I225" s="37">
        <f t="shared" si="2"/>
        <v>24</v>
      </c>
      <c r="J225" s="37">
        <v>1.0</v>
      </c>
      <c r="K225" s="7" t="s">
        <v>1927</v>
      </c>
      <c r="L225" s="4"/>
      <c r="M225" s="4"/>
      <c r="N225" s="4"/>
      <c r="O225" s="4"/>
      <c r="P225" s="4"/>
      <c r="Q225" s="4"/>
      <c r="R225" s="4"/>
      <c r="S225" s="4"/>
      <c r="T225" s="4"/>
      <c r="U225" s="4"/>
      <c r="V225" s="4"/>
      <c r="W225" s="4"/>
      <c r="X225" s="4"/>
      <c r="Y225" s="4"/>
      <c r="Z225" s="4"/>
      <c r="AA225" s="4"/>
      <c r="AB225" s="4"/>
    </row>
    <row r="226">
      <c r="A226" s="7" t="s">
        <v>35</v>
      </c>
      <c r="C226" s="7" t="s">
        <v>19</v>
      </c>
      <c r="D226" s="146" t="s">
        <v>1903</v>
      </c>
      <c r="E226" s="26">
        <v>45968.0</v>
      </c>
      <c r="F226" s="7">
        <v>-10.0</v>
      </c>
      <c r="G226" s="37">
        <f>if(F226="","",
SUMIFs(if(D226="Main1",Nuella!J:J,Nuella!N:N),Nuella!S:S,"Delivered",Nuella!X:X,A226,if(D226="Main1",Nuella!G:G,Nuella!K:K),C226)+
SUMIFs(if(D226="Main1",'CRS1'!J:J,'CRS1'!N:N),'CRS1'!S:S,"Delivered",'CRS1'!X:X,A226,if(D226="Main1",'CRS1'!G:G,'CRS1'!K:K),C226)
-sumifs(G$1:G225,A$1:A225,A226,C$1:C225,C226))</f>
        <v>0</v>
      </c>
      <c r="H226" s="37">
        <f t="shared" si="1"/>
        <v>490</v>
      </c>
      <c r="I226" s="37">
        <f t="shared" si="2"/>
        <v>240</v>
      </c>
      <c r="J226" s="37">
        <v>250.0</v>
      </c>
      <c r="K226" s="7" t="s">
        <v>1930</v>
      </c>
      <c r="L226" s="4"/>
      <c r="M226" s="4"/>
      <c r="N226" s="4"/>
      <c r="O226" s="4"/>
      <c r="P226" s="4"/>
      <c r="Q226" s="4"/>
      <c r="R226" s="4"/>
      <c r="S226" s="4"/>
      <c r="T226" s="4"/>
      <c r="U226" s="4"/>
      <c r="V226" s="4"/>
      <c r="W226" s="4"/>
      <c r="X226" s="4"/>
      <c r="Y226" s="4"/>
      <c r="Z226" s="4"/>
      <c r="AA226" s="4"/>
      <c r="AB226" s="4"/>
    </row>
    <row r="227">
      <c r="A227" s="7" t="s">
        <v>39</v>
      </c>
      <c r="C227" s="7" t="s">
        <v>19</v>
      </c>
      <c r="D227" s="146" t="s">
        <v>1903</v>
      </c>
      <c r="E227" s="26">
        <v>45969.0</v>
      </c>
      <c r="F227" s="7">
        <v>-20.0</v>
      </c>
      <c r="G227" s="37">
        <f>if(F227="","",
SUMIFs(if(D227="Main1",Nuella!J:J,Nuella!N:N),Nuella!S:S,"Delivered",Nuella!X:X,A227,if(D227="Main1",Nuella!G:G,Nuella!K:K),C227)+
SUMIFs(if(D227="Main1",'CRS1'!J:J,'CRS1'!N:N),'CRS1'!S:S,"Delivered",'CRS1'!X:X,A227,if(D227="Main1",'CRS1'!G:G,'CRS1'!K:K),C227)
-sumifs(G$1:G226,A$1:A226,A227,C$1:C226,C227))</f>
        <v>0</v>
      </c>
      <c r="H227" s="37">
        <f t="shared" si="1"/>
        <v>330</v>
      </c>
      <c r="I227" s="37">
        <f t="shared" si="2"/>
        <v>100</v>
      </c>
      <c r="J227" s="37">
        <v>230.0</v>
      </c>
      <c r="K227" s="7" t="s">
        <v>1930</v>
      </c>
      <c r="L227" s="4"/>
      <c r="M227" s="4"/>
      <c r="N227" s="4"/>
      <c r="O227" s="4"/>
      <c r="P227" s="4"/>
      <c r="Q227" s="4"/>
      <c r="R227" s="4"/>
      <c r="S227" s="4"/>
      <c r="T227" s="4"/>
      <c r="U227" s="4"/>
      <c r="V227" s="4"/>
      <c r="W227" s="4"/>
      <c r="X227" s="4"/>
      <c r="Y227" s="4"/>
      <c r="Z227" s="4"/>
      <c r="AA227" s="4"/>
      <c r="AB227" s="4"/>
    </row>
    <row r="228">
      <c r="A228" s="7" t="s">
        <v>58</v>
      </c>
      <c r="C228" s="7" t="s">
        <v>19</v>
      </c>
      <c r="D228" s="146" t="s">
        <v>1903</v>
      </c>
      <c r="E228" s="26">
        <v>45970.0</v>
      </c>
      <c r="F228" s="7">
        <v>-200.0</v>
      </c>
      <c r="G228" s="37">
        <f>if(F228="","",
SUMIFs(if(D228="Main1",Nuella!J:J,Nuella!N:N),Nuella!S:S,"Delivered",Nuella!X:X,A228,if(D228="Main1",Nuella!G:G,Nuella!K:K),C228)+
SUMIFs(if(D228="Main1",'CRS1'!J:J,'CRS1'!N:N),'CRS1'!S:S,"Delivered",'CRS1'!X:X,A228,if(D228="Main1",'CRS1'!G:G,'CRS1'!K:K),C228)
-sumifs(G$1:G227,A$1:A227,A228,C$1:C227,C228))</f>
        <v>0</v>
      </c>
      <c r="H228" s="37">
        <f t="shared" si="1"/>
        <v>0</v>
      </c>
      <c r="I228" s="37">
        <f t="shared" si="2"/>
        <v>0</v>
      </c>
      <c r="J228" s="37">
        <v>0.0</v>
      </c>
      <c r="K228" s="7" t="s">
        <v>1931</v>
      </c>
      <c r="L228" s="4"/>
      <c r="M228" s="4"/>
      <c r="N228" s="4"/>
      <c r="O228" s="4"/>
      <c r="P228" s="4"/>
      <c r="Q228" s="4"/>
      <c r="R228" s="4"/>
      <c r="S228" s="4"/>
      <c r="T228" s="4"/>
      <c r="U228" s="4"/>
      <c r="V228" s="4"/>
      <c r="W228" s="4"/>
      <c r="X228" s="4"/>
      <c r="Y228" s="4"/>
      <c r="Z228" s="4"/>
      <c r="AA228" s="4"/>
      <c r="AB228" s="4"/>
    </row>
    <row r="229">
      <c r="A229" s="7" t="s">
        <v>11</v>
      </c>
      <c r="C229" s="7" t="s">
        <v>14</v>
      </c>
      <c r="D229" s="146" t="s">
        <v>1899</v>
      </c>
      <c r="E229" s="26">
        <v>45968.0</v>
      </c>
      <c r="F229" s="7">
        <v>10.0</v>
      </c>
      <c r="G229" s="37">
        <f>if(F229="","",
SUMIFs(if(D229="Main1",Nuella!J:J,Nuella!N:N),Nuella!S:S,"Delivered",Nuella!X:X,A229,if(D229="Main1",Nuella!G:G,Nuella!K:K),C229)+
SUMIFs(if(D229="Main1",'CRS1'!J:J,'CRS1'!N:N),'CRS1'!S:S,"Delivered",'CRS1'!X:X,A229,if(D229="Main1",'CRS1'!G:G,'CRS1'!K:K),C229)
-sumifs(G$1:G228,A$1:A228,A229,C$1:C228,C229))</f>
        <v>0</v>
      </c>
      <c r="H229" s="37">
        <f t="shared" si="1"/>
        <v>136</v>
      </c>
      <c r="I229" s="37">
        <f t="shared" si="2"/>
        <v>140</v>
      </c>
      <c r="J229" s="37">
        <v>-4.0</v>
      </c>
      <c r="K229" s="7"/>
      <c r="L229" s="4"/>
      <c r="M229" s="4"/>
      <c r="N229" s="4"/>
      <c r="O229" s="4"/>
      <c r="P229" s="4"/>
      <c r="Q229" s="4"/>
      <c r="R229" s="4"/>
      <c r="S229" s="4"/>
      <c r="T229" s="4"/>
      <c r="U229" s="4"/>
      <c r="V229" s="4"/>
      <c r="W229" s="4"/>
      <c r="X229" s="4"/>
      <c r="Y229" s="4"/>
      <c r="Z229" s="4"/>
      <c r="AA229" s="4"/>
      <c r="AB229" s="4"/>
    </row>
    <row r="230">
      <c r="A230" s="7" t="s">
        <v>21</v>
      </c>
      <c r="C230" s="7" t="s">
        <v>14</v>
      </c>
      <c r="D230" s="146" t="s">
        <v>1899</v>
      </c>
      <c r="E230" s="26">
        <v>45968.0</v>
      </c>
      <c r="F230" s="7">
        <v>5.0</v>
      </c>
      <c r="G230" s="37">
        <f>if(F230="","",
SUMIFs(if(D230="Main1",Nuella!J:J,Nuella!N:N),Nuella!S:S,"Delivered",Nuella!X:X,A230,if(D230="Main1",Nuella!G:G,Nuella!K:K),C230)+
SUMIFs(if(D230="Main1",'CRS1'!J:J,'CRS1'!N:N),'CRS1'!S:S,"Delivered",'CRS1'!X:X,A230,if(D230="Main1",'CRS1'!G:G,'CRS1'!K:K),C230)
-sumifs(G$1:G229,A$1:A229,A230,C$1:C229,C230))</f>
        <v>0</v>
      </c>
      <c r="H230" s="37">
        <f t="shared" si="1"/>
        <v>8</v>
      </c>
      <c r="I230" s="37">
        <f t="shared" si="2"/>
        <v>3</v>
      </c>
      <c r="J230" s="37">
        <v>5.0</v>
      </c>
      <c r="K230" s="7"/>
      <c r="L230" s="4"/>
      <c r="M230" s="4"/>
      <c r="N230" s="4"/>
      <c r="O230" s="4"/>
      <c r="P230" s="4"/>
      <c r="Q230" s="4"/>
      <c r="R230" s="4"/>
      <c r="S230" s="4"/>
      <c r="T230" s="4"/>
      <c r="U230" s="4"/>
      <c r="V230" s="4"/>
      <c r="W230" s="4"/>
      <c r="X230" s="4"/>
      <c r="Y230" s="4"/>
      <c r="Z230" s="4"/>
      <c r="AA230" s="4"/>
      <c r="AB230" s="4"/>
    </row>
    <row r="231">
      <c r="A231" s="7" t="s">
        <v>21</v>
      </c>
      <c r="C231" s="7" t="s">
        <v>19</v>
      </c>
      <c r="D231" s="146" t="s">
        <v>1903</v>
      </c>
      <c r="E231" s="26">
        <v>45968.0</v>
      </c>
      <c r="F231" s="7">
        <v>200.0</v>
      </c>
      <c r="G231" s="37">
        <f>if(F231="","",
SUMIFs(if(D231="Main1",Nuella!J:J,Nuella!N:N),Nuella!S:S,"Delivered",Nuella!X:X,A231,if(D231="Main1",Nuella!G:G,Nuella!K:K),C231)+
SUMIFs(if(D231="Main1",'CRS1'!J:J,'CRS1'!N:N),'CRS1'!S:S,"Delivered",'CRS1'!X:X,A231,if(D231="Main1",'CRS1'!G:G,'CRS1'!K:K),C231)
-sumifs(G$1:G230,A$1:A230,A231,C$1:C230,C231))</f>
        <v>0</v>
      </c>
      <c r="H231" s="37">
        <f t="shared" si="1"/>
        <v>200</v>
      </c>
      <c r="I231" s="37">
        <f t="shared" si="2"/>
        <v>0</v>
      </c>
      <c r="J231" s="37">
        <v>200.0</v>
      </c>
      <c r="K231" s="7"/>
      <c r="L231" s="4"/>
      <c r="M231" s="4"/>
      <c r="N231" s="4"/>
      <c r="O231" s="4"/>
      <c r="P231" s="4"/>
      <c r="Q231" s="4"/>
      <c r="R231" s="4"/>
      <c r="S231" s="4"/>
      <c r="T231" s="4"/>
      <c r="U231" s="4"/>
      <c r="V231" s="4"/>
      <c r="W231" s="4"/>
      <c r="X231" s="4"/>
      <c r="Y231" s="4"/>
      <c r="Z231" s="4"/>
      <c r="AA231" s="4"/>
      <c r="AB231" s="4"/>
    </row>
    <row r="232">
      <c r="A232" s="7" t="s">
        <v>35</v>
      </c>
      <c r="C232" s="7" t="s">
        <v>14</v>
      </c>
      <c r="D232" s="146" t="s">
        <v>1899</v>
      </c>
      <c r="E232" s="26">
        <v>45971.0</v>
      </c>
      <c r="F232" s="7">
        <v>6.0</v>
      </c>
      <c r="G232" s="37">
        <f>if(F232="","",
SUMIFs(if(D232="Main1",Nuella!J:J,Nuella!N:N),Nuella!S:S,"Delivered",Nuella!X:X,A232,if(D232="Main1",Nuella!G:G,Nuella!K:K),C232)+
SUMIFs(if(D232="Main1",'CRS1'!J:J,'CRS1'!N:N),'CRS1'!S:S,"Delivered",'CRS1'!X:X,A232,if(D232="Main1",'CRS1'!G:G,'CRS1'!K:K),C232)
-sumifs(G$1:G231,A$1:A231,A232,C$1:C231,C232))</f>
        <v>0</v>
      </c>
      <c r="H232" s="37">
        <f t="shared" si="1"/>
        <v>31</v>
      </c>
      <c r="I232" s="37">
        <f t="shared" si="2"/>
        <v>24</v>
      </c>
      <c r="J232" s="37">
        <v>7.0</v>
      </c>
      <c r="K232" s="4"/>
      <c r="L232" s="4"/>
      <c r="M232" s="4"/>
      <c r="N232" s="4"/>
      <c r="O232" s="4"/>
      <c r="P232" s="4"/>
      <c r="Q232" s="4"/>
      <c r="R232" s="4"/>
      <c r="S232" s="4"/>
      <c r="T232" s="4"/>
      <c r="U232" s="4"/>
      <c r="V232" s="4"/>
      <c r="W232" s="4"/>
      <c r="X232" s="4"/>
      <c r="Y232" s="4"/>
      <c r="Z232" s="4"/>
      <c r="AA232" s="4"/>
      <c r="AB232" s="4"/>
    </row>
    <row r="233">
      <c r="A233" s="7" t="s">
        <v>51</v>
      </c>
      <c r="C233" s="7" t="s">
        <v>14</v>
      </c>
      <c r="D233" s="146" t="s">
        <v>1899</v>
      </c>
      <c r="E233" s="26">
        <v>45976.0</v>
      </c>
      <c r="F233" s="7">
        <v>2.0</v>
      </c>
      <c r="G233" s="37">
        <f>if(F233="","",
SUMIFs(if(D233="Main1",Nuella!J:J,Nuella!N:N),Nuella!S:S,"Delivered",Nuella!X:X,A233,if(D233="Main1",Nuella!G:G,Nuella!K:K),C233)+
SUMIFs(if(D233="Main1",'CRS1'!J:J,'CRS1'!N:N),'CRS1'!S:S,"Delivered",'CRS1'!X:X,A233,if(D233="Main1",'CRS1'!G:G,'CRS1'!K:K),C233)
-sumifs(G$1:G232,A$1:A232,A233,C$1:C232,C233))</f>
        <v>0</v>
      </c>
      <c r="H233" s="37">
        <f t="shared" si="1"/>
        <v>19</v>
      </c>
      <c r="I233" s="37">
        <f t="shared" si="2"/>
        <v>16</v>
      </c>
      <c r="J233" s="37">
        <v>3.0</v>
      </c>
      <c r="K233" s="7" t="s">
        <v>1932</v>
      </c>
      <c r="L233" s="4"/>
      <c r="M233" s="4"/>
      <c r="N233" s="4"/>
      <c r="O233" s="4"/>
      <c r="P233" s="4"/>
      <c r="Q233" s="4"/>
      <c r="R233" s="4"/>
      <c r="S233" s="4"/>
      <c r="T233" s="4"/>
      <c r="U233" s="4"/>
      <c r="V233" s="4"/>
      <c r="W233" s="4"/>
      <c r="X233" s="4"/>
      <c r="Y233" s="4"/>
      <c r="Z233" s="4"/>
      <c r="AA233" s="4"/>
      <c r="AB233" s="4"/>
    </row>
    <row r="234">
      <c r="A234" s="7" t="s">
        <v>51</v>
      </c>
      <c r="C234" s="7" t="s">
        <v>19</v>
      </c>
      <c r="D234" s="146" t="s">
        <v>1903</v>
      </c>
      <c r="E234" s="26">
        <v>45976.0</v>
      </c>
      <c r="F234" s="7">
        <v>50.0</v>
      </c>
      <c r="G234" s="37">
        <f>if(F234="","",
SUMIFs(if(D234="Main1",Nuella!J:J,Nuella!N:N),Nuella!S:S,"Delivered",Nuella!X:X,A234,if(D234="Main1",Nuella!G:G,Nuella!K:K),C234)+
SUMIFs(if(D234="Main1",'CRS1'!J:J,'CRS1'!N:N),'CRS1'!S:S,"Delivered",'CRS1'!X:X,A234,if(D234="Main1",'CRS1'!G:G,'CRS1'!K:K),C234)
-sumifs(G$1:G233,A$1:A233,A234,C$1:C233,C234))</f>
        <v>0</v>
      </c>
      <c r="H234" s="37">
        <f t="shared" si="1"/>
        <v>400</v>
      </c>
      <c r="I234" s="37">
        <f t="shared" si="2"/>
        <v>0</v>
      </c>
      <c r="J234" s="37">
        <v>400.0</v>
      </c>
      <c r="K234" s="7" t="s">
        <v>1933</v>
      </c>
      <c r="L234" s="4"/>
      <c r="M234" s="4"/>
      <c r="N234" s="4"/>
      <c r="O234" s="4"/>
      <c r="P234" s="4"/>
      <c r="Q234" s="4"/>
      <c r="R234" s="4"/>
      <c r="S234" s="4"/>
      <c r="T234" s="4"/>
      <c r="U234" s="4"/>
      <c r="V234" s="4"/>
      <c r="W234" s="4"/>
      <c r="X234" s="4"/>
      <c r="Y234" s="4"/>
      <c r="Z234" s="4"/>
      <c r="AA234" s="4"/>
      <c r="AB234" s="4"/>
    </row>
    <row r="235">
      <c r="A235" s="7" t="s">
        <v>31</v>
      </c>
      <c r="C235" s="7" t="s">
        <v>14</v>
      </c>
      <c r="D235" s="146" t="s">
        <v>1899</v>
      </c>
      <c r="E235" s="26">
        <v>45980.0</v>
      </c>
      <c r="F235" s="7">
        <v>8.0</v>
      </c>
      <c r="G235" s="37">
        <f>if(F235="","",
SUMIFs(if(D235="Main1",Nuella!J:J,Nuella!N:N),Nuella!S:S,"Delivered",Nuella!X:X,A235,if(D235="Main1",Nuella!G:G,Nuella!K:K),C235)+
SUMIFs(if(D235="Main1",'CRS1'!J:J,'CRS1'!N:N),'CRS1'!S:S,"Delivered",'CRS1'!X:X,A235,if(D235="Main1",'CRS1'!G:G,'CRS1'!K:K),C235)
-sumifs(G$1:G234,A$1:A234,A235,C$1:C234,C235))</f>
        <v>0</v>
      </c>
      <c r="H235" s="37">
        <f t="shared" si="1"/>
        <v>22</v>
      </c>
      <c r="I235" s="37">
        <f t="shared" si="2"/>
        <v>14</v>
      </c>
      <c r="J235" s="37">
        <v>8.0</v>
      </c>
      <c r="K235" s="7" t="s">
        <v>1934</v>
      </c>
      <c r="L235" s="4"/>
      <c r="M235" s="4"/>
      <c r="N235" s="4"/>
      <c r="O235" s="4"/>
      <c r="P235" s="4"/>
      <c r="Q235" s="4"/>
      <c r="R235" s="4"/>
      <c r="S235" s="4"/>
      <c r="T235" s="4"/>
      <c r="U235" s="4"/>
      <c r="V235" s="4"/>
      <c r="W235" s="4"/>
      <c r="X235" s="4"/>
      <c r="Y235" s="4"/>
      <c r="Z235" s="4"/>
      <c r="AA235" s="4"/>
      <c r="AB235" s="4"/>
    </row>
    <row r="236">
      <c r="A236" s="7" t="s">
        <v>31</v>
      </c>
      <c r="C236" s="7" t="s">
        <v>19</v>
      </c>
      <c r="D236" s="146" t="s">
        <v>1903</v>
      </c>
      <c r="E236" s="26">
        <v>45980.0</v>
      </c>
      <c r="F236" s="7">
        <v>200.0</v>
      </c>
      <c r="G236" s="37">
        <f>if(F236="","",
SUMIFs(if(D236="Main1",Nuella!J:J,Nuella!N:N),Nuella!S:S,"Delivered",Nuella!X:X,A236,if(D236="Main1",Nuella!G:G,Nuella!K:K),C236)+
SUMIFs(if(D236="Main1",'CRS1'!J:J,'CRS1'!N:N),'CRS1'!S:S,"Delivered",'CRS1'!X:X,A236,if(D236="Main1",'CRS1'!G:G,'CRS1'!K:K),C236)
-sumifs(G$1:G235,A$1:A235,A236,C$1:C235,C236))</f>
        <v>0</v>
      </c>
      <c r="H236" s="37">
        <f t="shared" si="1"/>
        <v>500</v>
      </c>
      <c r="I236" s="37">
        <f t="shared" si="2"/>
        <v>150</v>
      </c>
      <c r="J236" s="37">
        <v>350.0</v>
      </c>
      <c r="K236" s="7" t="s">
        <v>1934</v>
      </c>
      <c r="L236" s="4"/>
      <c r="M236" s="4"/>
      <c r="N236" s="4"/>
      <c r="O236" s="4"/>
      <c r="P236" s="4"/>
      <c r="Q236" s="4"/>
      <c r="R236" s="4"/>
      <c r="S236" s="4"/>
      <c r="T236" s="4"/>
      <c r="U236" s="4"/>
      <c r="V236" s="4"/>
      <c r="W236" s="4"/>
      <c r="X236" s="4"/>
      <c r="Y236" s="4"/>
      <c r="Z236" s="4"/>
      <c r="AA236" s="4"/>
      <c r="AB236" s="4"/>
    </row>
    <row r="237">
      <c r="A237" s="7" t="s">
        <v>11</v>
      </c>
      <c r="C237" s="7" t="s">
        <v>14</v>
      </c>
      <c r="D237" s="146" t="s">
        <v>1899</v>
      </c>
      <c r="E237" s="26">
        <v>45980.0</v>
      </c>
      <c r="F237" s="7">
        <v>15.0</v>
      </c>
      <c r="G237" s="37">
        <f>if(F237="","",
SUMIFs(if(D237="Main1",Nuella!J:J,Nuella!N:N),Nuella!S:S,"Delivered",Nuella!X:X,A237,if(D237="Main1",Nuella!G:G,Nuella!K:K),C237)+
SUMIFs(if(D237="Main1",'CRS1'!J:J,'CRS1'!N:N),'CRS1'!S:S,"Delivered",'CRS1'!X:X,A237,if(D237="Main1",'CRS1'!G:G,'CRS1'!K:K),C237)
-sumifs(G$1:G236,A$1:A236,A237,C$1:C236,C237))</f>
        <v>0</v>
      </c>
      <c r="H237" s="37">
        <f t="shared" si="1"/>
        <v>151</v>
      </c>
      <c r="I237" s="37">
        <f t="shared" si="2"/>
        <v>140</v>
      </c>
      <c r="J237" s="37">
        <v>11.0</v>
      </c>
      <c r="K237" s="7"/>
      <c r="L237" s="4"/>
      <c r="M237" s="4"/>
      <c r="N237" s="4"/>
      <c r="O237" s="4"/>
      <c r="P237" s="4"/>
      <c r="Q237" s="4"/>
      <c r="R237" s="4"/>
      <c r="S237" s="4"/>
      <c r="T237" s="4"/>
      <c r="U237" s="4"/>
      <c r="V237" s="4"/>
      <c r="W237" s="4"/>
      <c r="X237" s="4"/>
      <c r="Y237" s="4"/>
      <c r="Z237" s="4"/>
      <c r="AA237" s="4"/>
      <c r="AB237" s="4"/>
    </row>
    <row r="238">
      <c r="A238" s="7" t="s">
        <v>55</v>
      </c>
      <c r="C238" s="7" t="s">
        <v>14</v>
      </c>
      <c r="D238" s="146" t="s">
        <v>1899</v>
      </c>
      <c r="E238" s="26">
        <v>45980.0</v>
      </c>
      <c r="F238" s="7">
        <v>5.0</v>
      </c>
      <c r="G238" s="37">
        <f>if(F238="","",
SUMIFs(if(D238="Main1",Nuella!J:J,Nuella!N:N),Nuella!S:S,"Delivered",Nuella!X:X,A238,if(D238="Main1",Nuella!G:G,Nuella!K:K),C238)+
SUMIFs(if(D238="Main1",'CRS1'!J:J,'CRS1'!N:N),'CRS1'!S:S,"Delivered",'CRS1'!X:X,A238,if(D238="Main1",'CRS1'!G:G,'CRS1'!K:K),C238)
-sumifs(G$1:G237,A$1:A237,A238,C$1:C237,C238))</f>
        <v>0</v>
      </c>
      <c r="H238" s="37">
        <f t="shared" si="1"/>
        <v>65</v>
      </c>
      <c r="I238" s="37">
        <f t="shared" si="2"/>
        <v>54</v>
      </c>
      <c r="J238" s="37">
        <v>11.0</v>
      </c>
      <c r="K238" s="7" t="s">
        <v>1934</v>
      </c>
      <c r="L238" s="4"/>
      <c r="M238" s="4"/>
      <c r="N238" s="4"/>
      <c r="O238" s="4"/>
      <c r="P238" s="4"/>
      <c r="Q238" s="4"/>
      <c r="R238" s="4"/>
      <c r="S238" s="4"/>
      <c r="T238" s="4"/>
      <c r="U238" s="4"/>
      <c r="V238" s="4"/>
      <c r="W238" s="4"/>
      <c r="X238" s="4"/>
      <c r="Y238" s="4"/>
      <c r="Z238" s="4"/>
      <c r="AA238" s="4"/>
      <c r="AB238" s="4"/>
    </row>
    <row r="239">
      <c r="A239" s="7" t="s">
        <v>67</v>
      </c>
      <c r="C239" s="7" t="s">
        <v>14</v>
      </c>
      <c r="D239" s="146" t="s">
        <v>1899</v>
      </c>
      <c r="E239" s="26">
        <v>45980.0</v>
      </c>
      <c r="F239" s="7">
        <v>5.0</v>
      </c>
      <c r="G239" s="37">
        <f>if(F239="","",
SUMIFs(if(D239="Main1",Nuella!J:J,Nuella!N:N),Nuella!S:S,"Delivered",Nuella!X:X,A239,if(D239="Main1",Nuella!G:G,Nuella!K:K),C239)+
SUMIFs(if(D239="Main1",'CRS1'!J:J,'CRS1'!N:N),'CRS1'!S:S,"Delivered",'CRS1'!X:X,A239,if(D239="Main1",'CRS1'!G:G,'CRS1'!K:K),C239)
-sumifs(G$1:G238,A$1:A238,A239,C$1:C238,C239))</f>
        <v>0</v>
      </c>
      <c r="H239" s="37">
        <f t="shared" si="1"/>
        <v>17</v>
      </c>
      <c r="I239" s="37">
        <f t="shared" si="2"/>
        <v>10</v>
      </c>
      <c r="J239" s="37">
        <v>7.0</v>
      </c>
      <c r="K239" s="7" t="s">
        <v>1934</v>
      </c>
      <c r="L239" s="4"/>
      <c r="M239" s="4"/>
      <c r="N239" s="4"/>
      <c r="O239" s="4"/>
      <c r="P239" s="4"/>
      <c r="Q239" s="4"/>
      <c r="R239" s="4"/>
      <c r="S239" s="4"/>
      <c r="T239" s="4"/>
      <c r="U239" s="4"/>
      <c r="V239" s="4"/>
      <c r="W239" s="4"/>
      <c r="X239" s="4"/>
      <c r="Y239" s="4"/>
      <c r="Z239" s="4"/>
      <c r="AA239" s="4"/>
      <c r="AB239" s="4"/>
    </row>
    <row r="240">
      <c r="A240" s="7" t="s">
        <v>57</v>
      </c>
      <c r="C240" s="7" t="s">
        <v>14</v>
      </c>
      <c r="D240" s="146" t="s">
        <v>1899</v>
      </c>
      <c r="E240" s="26">
        <v>45980.0</v>
      </c>
      <c r="F240" s="7">
        <v>5.0</v>
      </c>
      <c r="G240" s="37">
        <f>if(F240="","",
SUMIFs(if(D240="Main1",Nuella!J:J,Nuella!N:N),Nuella!S:S,"Delivered",Nuella!X:X,A240,if(D240="Main1",Nuella!G:G,Nuella!K:K),C240)+
SUMIFs(if(D240="Main1",'CRS1'!J:J,'CRS1'!N:N),'CRS1'!S:S,"Delivered",'CRS1'!X:X,A240,if(D240="Main1",'CRS1'!G:G,'CRS1'!K:K),C240)
-sumifs(G$1:G239,A$1:A239,A240,C$1:C239,C240))</f>
        <v>0</v>
      </c>
      <c r="H240" s="37">
        <f t="shared" si="1"/>
        <v>58</v>
      </c>
      <c r="I240" s="37">
        <f t="shared" si="2"/>
        <v>48</v>
      </c>
      <c r="J240" s="37">
        <v>10.0</v>
      </c>
      <c r="K240" s="7"/>
      <c r="L240" s="4"/>
      <c r="M240" s="4"/>
      <c r="N240" s="4"/>
      <c r="O240" s="4"/>
      <c r="P240" s="4"/>
      <c r="Q240" s="4"/>
      <c r="R240" s="4"/>
      <c r="S240" s="4"/>
      <c r="T240" s="4"/>
      <c r="U240" s="4"/>
      <c r="V240" s="4"/>
      <c r="W240" s="4"/>
      <c r="X240" s="4"/>
      <c r="Y240" s="4"/>
      <c r="Z240" s="4"/>
      <c r="AA240" s="4"/>
      <c r="AB240" s="4"/>
    </row>
    <row r="241">
      <c r="A241" s="7" t="s">
        <v>57</v>
      </c>
      <c r="C241" s="7" t="s">
        <v>19</v>
      </c>
      <c r="D241" s="146" t="s">
        <v>1903</v>
      </c>
      <c r="E241" s="26">
        <v>45980.0</v>
      </c>
      <c r="F241" s="7">
        <v>300.0</v>
      </c>
      <c r="G241" s="37">
        <f>if(F241="","",
SUMIFs(if(D241="Main1",Nuella!J:J,Nuella!N:N),Nuella!S:S,"Delivered",Nuella!X:X,A241,if(D241="Main1",Nuella!G:G,Nuella!K:K),C241)+
SUMIFs(if(D241="Main1",'CRS1'!J:J,'CRS1'!N:N),'CRS1'!S:S,"Delivered",'CRS1'!X:X,A241,if(D241="Main1",'CRS1'!G:G,'CRS1'!K:K),C241)
-sumifs(G$1:G240,A$1:A240,A241,C$1:C240,C241))</f>
        <v>0</v>
      </c>
      <c r="H241" s="37">
        <f t="shared" si="1"/>
        <v>950</v>
      </c>
      <c r="I241" s="37">
        <f t="shared" si="2"/>
        <v>550</v>
      </c>
      <c r="J241" s="37">
        <v>400.0</v>
      </c>
      <c r="K241" s="7"/>
      <c r="L241" s="4"/>
      <c r="M241" s="4"/>
      <c r="N241" s="4"/>
      <c r="O241" s="4"/>
      <c r="P241" s="4"/>
      <c r="Q241" s="4"/>
      <c r="R241" s="4"/>
      <c r="S241" s="4"/>
      <c r="T241" s="4"/>
      <c r="U241" s="4"/>
      <c r="V241" s="4"/>
      <c r="W241" s="4"/>
      <c r="X241" s="4"/>
      <c r="Y241" s="4"/>
      <c r="Z241" s="4"/>
      <c r="AA241" s="4"/>
      <c r="AB241" s="4"/>
    </row>
    <row r="242">
      <c r="A242" s="7" t="s">
        <v>11</v>
      </c>
      <c r="C242" s="7" t="s">
        <v>14</v>
      </c>
      <c r="D242" s="146" t="s">
        <v>1899</v>
      </c>
      <c r="E242" s="26">
        <v>45981.0</v>
      </c>
      <c r="F242" s="7">
        <v>1.0</v>
      </c>
      <c r="G242" s="37">
        <f>if(F242="","",
SUMIFs(if(D242="Main1",Nuella!J:J,Nuella!N:N),Nuella!S:S,"Delivered",Nuella!X:X,A242,if(D242="Main1",Nuella!G:G,Nuella!K:K),C242)+
SUMIFs(if(D242="Main1",'CRS1'!J:J,'CRS1'!N:N),'CRS1'!S:S,"Delivered",'CRS1'!X:X,A242,if(D242="Main1",'CRS1'!G:G,'CRS1'!K:K),C242)
-sumifs(G$1:G241,A$1:A241,A242,C$1:C241,C242))</f>
        <v>0</v>
      </c>
      <c r="H242" s="37">
        <f t="shared" si="1"/>
        <v>152</v>
      </c>
      <c r="I242" s="37">
        <f t="shared" si="2"/>
        <v>140</v>
      </c>
      <c r="J242" s="37">
        <v>12.0</v>
      </c>
      <c r="K242" s="7" t="s">
        <v>1935</v>
      </c>
      <c r="L242" s="4"/>
      <c r="M242" s="4"/>
      <c r="N242" s="4"/>
      <c r="O242" s="4"/>
      <c r="P242" s="4"/>
      <c r="Q242" s="4"/>
      <c r="R242" s="4"/>
      <c r="S242" s="4"/>
      <c r="T242" s="4"/>
      <c r="U242" s="4"/>
      <c r="V242" s="4"/>
      <c r="W242" s="4"/>
      <c r="X242" s="4"/>
      <c r="Y242" s="4"/>
      <c r="Z242" s="4"/>
      <c r="AA242" s="4"/>
      <c r="AB242" s="4"/>
    </row>
    <row r="243">
      <c r="A243" s="7" t="s">
        <v>45</v>
      </c>
      <c r="C243" s="7" t="s">
        <v>19</v>
      </c>
      <c r="D243" s="146" t="s">
        <v>1903</v>
      </c>
      <c r="E243" s="26">
        <v>45982.0</v>
      </c>
      <c r="F243" s="7">
        <v>300.0</v>
      </c>
      <c r="G243" s="37">
        <f>if(F243="","",
SUMIFs(if(D243="Main1",Nuella!J:J,Nuella!N:N),Nuella!S:S,"Delivered",Nuella!X:X,A243,if(D243="Main1",Nuella!G:G,Nuella!K:K),C243)+
SUMIFs(if(D243="Main1",'CRS1'!J:J,'CRS1'!N:N),'CRS1'!S:S,"Delivered",'CRS1'!X:X,A243,if(D243="Main1",'CRS1'!G:G,'CRS1'!K:K),C243)
-sumifs(G$1:G242,A$1:A242,A243,C$1:C242,C243))</f>
        <v>0</v>
      </c>
      <c r="H243" s="37">
        <f t="shared" si="1"/>
        <v>677</v>
      </c>
      <c r="I243" s="37">
        <f t="shared" si="2"/>
        <v>450</v>
      </c>
      <c r="J243" s="37">
        <v>227.0</v>
      </c>
      <c r="K243" s="7"/>
      <c r="L243" s="4"/>
      <c r="M243" s="4"/>
      <c r="N243" s="4"/>
      <c r="O243" s="4"/>
      <c r="P243" s="4"/>
      <c r="Q243" s="4"/>
      <c r="R243" s="4"/>
      <c r="S243" s="4"/>
      <c r="T243" s="4"/>
      <c r="U243" s="4"/>
      <c r="V243" s="4"/>
      <c r="W243" s="4"/>
      <c r="X243" s="4"/>
      <c r="Y243" s="4"/>
      <c r="Z243" s="4"/>
      <c r="AA243" s="4"/>
      <c r="AB243" s="4"/>
    </row>
    <row r="244">
      <c r="A244" s="7" t="s">
        <v>11</v>
      </c>
      <c r="C244" s="7" t="s">
        <v>14</v>
      </c>
      <c r="D244" s="146" t="s">
        <v>1899</v>
      </c>
      <c r="E244" s="26">
        <v>45983.0</v>
      </c>
      <c r="F244" s="7">
        <v>-1.0</v>
      </c>
      <c r="G244" s="37">
        <f>if(F244="","",
SUMIFs(if(D244="Main1",Nuella!J:J,Nuella!N:N),Nuella!S:S,"Delivered",Nuella!X:X,A244,if(D244="Main1",Nuella!G:G,Nuella!K:K),C244)+
SUMIFs(if(D244="Main1",'CRS1'!J:J,'CRS1'!N:N),'CRS1'!S:S,"Delivered",'CRS1'!X:X,A244,if(D244="Main1",'CRS1'!G:G,'CRS1'!K:K),C244)
-sumifs(G$1:G243,A$1:A243,A244,C$1:C243,C244))</f>
        <v>0</v>
      </c>
      <c r="H244" s="37">
        <f t="shared" si="1"/>
        <v>151</v>
      </c>
      <c r="I244" s="37">
        <f t="shared" si="2"/>
        <v>140</v>
      </c>
      <c r="J244" s="37">
        <v>11.0</v>
      </c>
      <c r="K244" s="7" t="s">
        <v>1936</v>
      </c>
      <c r="L244" s="4"/>
      <c r="M244" s="4"/>
      <c r="N244" s="4"/>
      <c r="O244" s="4"/>
      <c r="P244" s="4"/>
      <c r="Q244" s="4"/>
      <c r="R244" s="4"/>
      <c r="S244" s="4"/>
      <c r="T244" s="4"/>
      <c r="U244" s="4"/>
      <c r="V244" s="4"/>
      <c r="W244" s="4"/>
      <c r="X244" s="4"/>
      <c r="Y244" s="4"/>
      <c r="Z244" s="4"/>
      <c r="AA244" s="4"/>
      <c r="AB244" s="4"/>
    </row>
    <row r="245">
      <c r="A245" s="7"/>
      <c r="C245" s="7"/>
      <c r="D245" s="146" t="s">
        <v>97</v>
      </c>
      <c r="E245" s="26"/>
      <c r="F245" s="7"/>
      <c r="G245" s="37" t="str">
        <f>if(F245="","",
SUMIFs(if(D245="Main1",Nuella!J:J,Nuella!N:N),Nuella!S:S,"Delivered",Nuella!X:X,A245,if(D245="Main1",Nuella!G:G,Nuella!K:K),C245)+
SUMIFs(if(D245="Main1",'CRS1'!J:J,'CRS1'!N:N),'CRS1'!S:S,"Delivered",'CRS1'!X:X,A245,if(D245="Main1",'CRS1'!G:G,'CRS1'!K:K),C245)
-sumifs(G$1:G244,A$1:A244,A245,C$1:C244,C245))</f>
        <v/>
      </c>
      <c r="H245" s="37" t="str">
        <f t="shared" si="1"/>
        <v/>
      </c>
      <c r="I245" s="37" t="str">
        <f t="shared" si="2"/>
        <v/>
      </c>
      <c r="J245" s="37" t="s">
        <v>97</v>
      </c>
      <c r="K245" s="4"/>
      <c r="L245" s="4"/>
      <c r="M245" s="4"/>
      <c r="N245" s="4"/>
      <c r="O245" s="4"/>
      <c r="P245" s="4"/>
      <c r="Q245" s="4"/>
      <c r="R245" s="4"/>
      <c r="S245" s="4"/>
      <c r="T245" s="4"/>
      <c r="U245" s="4"/>
      <c r="V245" s="4"/>
      <c r="W245" s="4"/>
      <c r="X245" s="4"/>
      <c r="Y245" s="4"/>
      <c r="Z245" s="4"/>
      <c r="AA245" s="4"/>
      <c r="AB245" s="4"/>
    </row>
    <row r="246">
      <c r="A246" s="4"/>
      <c r="C246" s="4"/>
      <c r="D246" s="146" t="s">
        <v>97</v>
      </c>
      <c r="E246" s="43"/>
      <c r="F246" s="4"/>
      <c r="G246" s="37" t="str">
        <f>if(F246="","",
SUMIFs(if(D246="Main1",Nuella!J:J,Nuella!N:N),Nuella!S:S,"Delivered",Nuella!X:X,A246,if(D246="Main1",Nuella!G:G,Nuella!K:K),C246)+
SUMIFs(if(D246="Main1",'CRS1'!J:J,'CRS1'!N:N),'CRS1'!S:S,"Delivered",'CRS1'!X:X,A246,if(D246="Main1",'CRS1'!G:G,'CRS1'!K:K),C246)
-sumifs(G$1:G245,A$1:A245,A246,C$1:C245,C246))</f>
        <v/>
      </c>
      <c r="H246" s="37" t="str">
        <f t="shared" si="1"/>
        <v/>
      </c>
      <c r="I246" s="37" t="str">
        <f t="shared" si="2"/>
        <v/>
      </c>
      <c r="J246" s="37" t="s">
        <v>97</v>
      </c>
      <c r="K246" s="4"/>
      <c r="L246" s="4"/>
      <c r="M246" s="4"/>
      <c r="N246" s="4"/>
      <c r="O246" s="4"/>
      <c r="P246" s="4"/>
      <c r="Q246" s="4"/>
      <c r="R246" s="4"/>
      <c r="S246" s="4"/>
      <c r="T246" s="4"/>
      <c r="U246" s="4"/>
      <c r="V246" s="4"/>
      <c r="W246" s="4"/>
      <c r="X246" s="4"/>
      <c r="Y246" s="4"/>
      <c r="Z246" s="4"/>
      <c r="AA246" s="4"/>
      <c r="AB246" s="4"/>
    </row>
    <row r="247">
      <c r="A247" s="4"/>
      <c r="C247" s="4"/>
      <c r="D247" s="146" t="s">
        <v>97</v>
      </c>
      <c r="E247" s="43"/>
      <c r="F247" s="4"/>
      <c r="G247" s="37" t="str">
        <f>if(F247="","",
SUMIFs(if(D247="Main1",Nuella!J:J,Nuella!N:N),Nuella!S:S,"Delivered",Nuella!X:X,A247,if(D247="Main1",Nuella!G:G,Nuella!K:K),C247)+
SUMIFs(if(D247="Main1",'CRS1'!J:J,'CRS1'!N:N),'CRS1'!S:S,"Delivered",'CRS1'!X:X,A247,if(D247="Main1",'CRS1'!G:G,'CRS1'!K:K),C247)
-sumifs(G$1:G246,A$1:A246,A247,C$1:C246,C247))</f>
        <v/>
      </c>
      <c r="H247" s="37" t="str">
        <f t="shared" si="1"/>
        <v/>
      </c>
      <c r="I247" s="37" t="str">
        <f t="shared" si="2"/>
        <v/>
      </c>
      <c r="J247" s="37" t="s">
        <v>97</v>
      </c>
      <c r="K247" s="4"/>
      <c r="L247" s="4"/>
      <c r="M247" s="4"/>
      <c r="N247" s="4"/>
      <c r="O247" s="4"/>
      <c r="P247" s="4"/>
      <c r="Q247" s="4"/>
      <c r="R247" s="4"/>
      <c r="S247" s="4"/>
      <c r="T247" s="4"/>
      <c r="U247" s="4"/>
      <c r="V247" s="4"/>
      <c r="W247" s="4"/>
      <c r="X247" s="4"/>
      <c r="Y247" s="4"/>
      <c r="Z247" s="4"/>
      <c r="AA247" s="4"/>
      <c r="AB247" s="4"/>
    </row>
    <row r="248">
      <c r="A248" s="4"/>
      <c r="C248" s="4"/>
      <c r="D248" s="146" t="s">
        <v>97</v>
      </c>
      <c r="E248" s="43"/>
      <c r="F248" s="4"/>
      <c r="G248" s="37" t="str">
        <f>if(F248="","",
SUMIFs(if(D248="Main1",Nuella!J:J,Nuella!N:N),Nuella!S:S,"Delivered",Nuella!X:X,A248,if(D248="Main1",Nuella!G:G,Nuella!K:K),C248)+
SUMIFs(if(D248="Main1",'CRS1'!J:J,'CRS1'!N:N),'CRS1'!S:S,"Delivered",'CRS1'!X:X,A248,if(D248="Main1",'CRS1'!G:G,'CRS1'!K:K),C248)
-sumifs(G$1:G247,A$1:A247,A248,C$1:C247,C248))</f>
        <v/>
      </c>
      <c r="H248" s="37" t="str">
        <f t="shared" si="1"/>
        <v/>
      </c>
      <c r="I248" s="37" t="str">
        <f t="shared" si="2"/>
        <v/>
      </c>
      <c r="J248" s="37" t="s">
        <v>97</v>
      </c>
      <c r="K248" s="4"/>
      <c r="L248" s="4"/>
      <c r="M248" s="4"/>
      <c r="N248" s="4"/>
      <c r="O248" s="4"/>
      <c r="P248" s="4"/>
      <c r="Q248" s="4"/>
      <c r="R248" s="4"/>
      <c r="S248" s="4"/>
      <c r="T248" s="4"/>
      <c r="U248" s="4"/>
      <c r="V248" s="4"/>
      <c r="W248" s="4"/>
      <c r="X248" s="4"/>
      <c r="Y248" s="4"/>
      <c r="Z248" s="4"/>
      <c r="AA248" s="4"/>
      <c r="AB248" s="4"/>
    </row>
    <row r="249">
      <c r="A249" s="4"/>
      <c r="C249" s="4"/>
      <c r="D249" s="146" t="s">
        <v>97</v>
      </c>
      <c r="E249" s="43"/>
      <c r="F249" s="4"/>
      <c r="G249" s="37" t="str">
        <f>if(F249="","",
SUMIFs(if(D249="Main1",Nuella!J:J,Nuella!N:N),Nuella!S:S,"Delivered",Nuella!X:X,A249,if(D249="Main1",Nuella!G:G,Nuella!K:K),C249)+
SUMIFs(if(D249="Main1",'CRS1'!J:J,'CRS1'!N:N),'CRS1'!S:S,"Delivered",'CRS1'!X:X,A249,if(D249="Main1",'CRS1'!G:G,'CRS1'!K:K),C249)
-sumifs(G$1:G248,A$1:A248,A249,C$1:C248,C249))</f>
        <v/>
      </c>
      <c r="H249" s="37" t="str">
        <f t="shared" si="1"/>
        <v/>
      </c>
      <c r="I249" s="37" t="str">
        <f t="shared" si="2"/>
        <v/>
      </c>
      <c r="J249" s="37" t="s">
        <v>97</v>
      </c>
      <c r="K249" s="4"/>
      <c r="L249" s="4"/>
      <c r="M249" s="4"/>
      <c r="N249" s="4"/>
      <c r="O249" s="4"/>
      <c r="P249" s="4"/>
      <c r="Q249" s="4"/>
      <c r="R249" s="4"/>
      <c r="S249" s="4"/>
      <c r="T249" s="4"/>
      <c r="U249" s="4"/>
      <c r="V249" s="4"/>
      <c r="W249" s="4"/>
      <c r="X249" s="4"/>
      <c r="Y249" s="4"/>
      <c r="Z249" s="4"/>
      <c r="AA249" s="4"/>
      <c r="AB249" s="4"/>
    </row>
    <row r="250">
      <c r="A250" s="4"/>
      <c r="C250" s="4"/>
      <c r="D250" s="146" t="s">
        <v>97</v>
      </c>
      <c r="E250" s="43"/>
      <c r="F250" s="4"/>
      <c r="G250" s="37" t="str">
        <f>if(F250="","",
SUMIFs(if(D250="Main1",Nuella!J:J,Nuella!N:N),Nuella!S:S,"Delivered",Nuella!X:X,A250,if(D250="Main1",Nuella!G:G,Nuella!K:K),C250)+
SUMIFs(if(D250="Main1",'CRS1'!J:J,'CRS1'!N:N),'CRS1'!S:S,"Delivered",'CRS1'!X:X,A250,if(D250="Main1",'CRS1'!G:G,'CRS1'!K:K),C250)
-sumifs(G$1:G249,A$1:A249,A250,C$1:C249,C250))</f>
        <v/>
      </c>
      <c r="H250" s="37" t="str">
        <f t="shared" si="1"/>
        <v/>
      </c>
      <c r="I250" s="37" t="str">
        <f t="shared" si="2"/>
        <v/>
      </c>
      <c r="J250" s="37" t="s">
        <v>97</v>
      </c>
      <c r="K250" s="4"/>
      <c r="L250" s="4"/>
      <c r="M250" s="4"/>
      <c r="N250" s="4"/>
      <c r="O250" s="4"/>
      <c r="P250" s="4"/>
      <c r="Q250" s="4"/>
      <c r="R250" s="4"/>
      <c r="S250" s="4"/>
      <c r="T250" s="4"/>
      <c r="U250" s="4"/>
      <c r="V250" s="4"/>
      <c r="W250" s="4"/>
      <c r="X250" s="4"/>
      <c r="Y250" s="4"/>
      <c r="Z250" s="4"/>
      <c r="AA250" s="4"/>
      <c r="AB250" s="4"/>
    </row>
    <row r="251">
      <c r="A251" s="4"/>
      <c r="C251" s="4"/>
      <c r="D251" s="146" t="s">
        <v>97</v>
      </c>
      <c r="E251" s="43"/>
      <c r="F251" s="4"/>
      <c r="G251" s="37" t="str">
        <f>if(F251="","",
SUMIFs(if(D251="Main1",Nuella!J:J,Nuella!N:N),Nuella!S:S,"Delivered",Nuella!X:X,A251,if(D251="Main1",Nuella!G:G,Nuella!K:K),C251)+
SUMIFs(if(D251="Main1",'CRS1'!J:J,'CRS1'!N:N),'CRS1'!S:S,"Delivered",'CRS1'!X:X,A251,if(D251="Main1",'CRS1'!G:G,'CRS1'!K:K),C251)
-sumifs(G$1:G250,A$1:A250,A251,C$1:C250,C251))</f>
        <v/>
      </c>
      <c r="H251" s="37" t="str">
        <f t="shared" si="1"/>
        <v/>
      </c>
      <c r="I251" s="37" t="str">
        <f t="shared" si="2"/>
        <v/>
      </c>
      <c r="J251" s="37" t="s">
        <v>97</v>
      </c>
      <c r="K251" s="4"/>
      <c r="L251" s="4"/>
      <c r="M251" s="4"/>
      <c r="N251" s="4"/>
      <c r="O251" s="4"/>
      <c r="P251" s="4"/>
      <c r="Q251" s="4"/>
      <c r="R251" s="4"/>
      <c r="S251" s="4"/>
      <c r="T251" s="4"/>
      <c r="U251" s="4"/>
      <c r="V251" s="4"/>
      <c r="W251" s="4"/>
      <c r="X251" s="4"/>
      <c r="Y251" s="4"/>
      <c r="Z251" s="4"/>
      <c r="AA251" s="4"/>
      <c r="AB251" s="4"/>
    </row>
    <row r="252">
      <c r="A252" s="4"/>
      <c r="C252" s="4"/>
      <c r="D252" s="146" t="s">
        <v>97</v>
      </c>
      <c r="E252" s="43"/>
      <c r="F252" s="4"/>
      <c r="G252" s="37" t="str">
        <f>if(F252="","",
SUMIFs(if(D252="Main1",Nuella!J:J,Nuella!N:N),Nuella!S:S,"Delivered",Nuella!X:X,A252,if(D252="Main1",Nuella!G:G,Nuella!K:K),C252)+
SUMIFs(if(D252="Main1",'CRS1'!J:J,'CRS1'!N:N),'CRS1'!S:S,"Delivered",'CRS1'!X:X,A252,if(D252="Main1",'CRS1'!G:G,'CRS1'!K:K),C252)
-sumifs(G$1:G251,A$1:A251,A252,C$1:C251,C252))</f>
        <v/>
      </c>
      <c r="H252" s="37" t="str">
        <f t="shared" si="1"/>
        <v/>
      </c>
      <c r="I252" s="37" t="str">
        <f t="shared" si="2"/>
        <v/>
      </c>
      <c r="J252" s="37" t="s">
        <v>97</v>
      </c>
      <c r="K252" s="4"/>
      <c r="L252" s="4"/>
      <c r="M252" s="4"/>
      <c r="N252" s="4"/>
      <c r="O252" s="4"/>
      <c r="P252" s="4"/>
      <c r="Q252" s="4"/>
      <c r="R252" s="4"/>
      <c r="S252" s="4"/>
      <c r="T252" s="4"/>
      <c r="U252" s="4"/>
      <c r="V252" s="4"/>
      <c r="W252" s="4"/>
      <c r="X252" s="4"/>
      <c r="Y252" s="4"/>
      <c r="Z252" s="4"/>
      <c r="AA252" s="4"/>
      <c r="AB252" s="4"/>
    </row>
    <row r="253">
      <c r="A253" s="4"/>
      <c r="C253" s="4"/>
      <c r="D253" s="146" t="s">
        <v>97</v>
      </c>
      <c r="E253" s="43"/>
      <c r="F253" s="4"/>
      <c r="G253" s="37" t="str">
        <f>if(F253="","",
SUMIFs(if(D253="Main1",Nuella!J:J,Nuella!N:N),Nuella!S:S,"Delivered",Nuella!X:X,A253,if(D253="Main1",Nuella!G:G,Nuella!K:K),C253)+
SUMIFs(if(D253="Main1",'CRS1'!J:J,'CRS1'!N:N),'CRS1'!S:S,"Delivered",'CRS1'!X:X,A253,if(D253="Main1",'CRS1'!G:G,'CRS1'!K:K),C253)
-sumifs(G$1:G252,A$1:A252,A253,C$1:C252,C253))</f>
        <v/>
      </c>
      <c r="H253" s="37" t="str">
        <f t="shared" si="1"/>
        <v/>
      </c>
      <c r="I253" s="37" t="str">
        <f t="shared" si="2"/>
        <v/>
      </c>
      <c r="J253" s="37" t="s">
        <v>97</v>
      </c>
      <c r="K253" s="4"/>
      <c r="L253" s="4"/>
      <c r="M253" s="4"/>
      <c r="N253" s="4"/>
      <c r="O253" s="4"/>
      <c r="P253" s="4"/>
      <c r="Q253" s="4"/>
      <c r="R253" s="4"/>
      <c r="S253" s="4"/>
      <c r="T253" s="4"/>
      <c r="U253" s="4"/>
      <c r="V253" s="4"/>
      <c r="W253" s="4"/>
      <c r="X253" s="4"/>
      <c r="Y253" s="4"/>
      <c r="Z253" s="4"/>
      <c r="AA253" s="4"/>
      <c r="AB253" s="4"/>
    </row>
    <row r="254">
      <c r="A254" s="4"/>
      <c r="C254" s="4"/>
      <c r="D254" s="146" t="s">
        <v>97</v>
      </c>
      <c r="E254" s="43"/>
      <c r="F254" s="4"/>
      <c r="G254" s="37" t="str">
        <f>if(F254="","",
SUMIFs(if(D254="Main1",Nuella!J:J,Nuella!N:N),Nuella!S:S,"Delivered",Nuella!X:X,A254,if(D254="Main1",Nuella!G:G,Nuella!K:K),C254)+
SUMIFs(if(D254="Main1",'CRS1'!J:J,'CRS1'!N:N),'CRS1'!S:S,"Delivered",'CRS1'!X:X,A254,if(D254="Main1",'CRS1'!G:G,'CRS1'!K:K),C254)
-sumifs(G$1:G253,A$1:A253,A254,C$1:C253,C254))</f>
        <v/>
      </c>
      <c r="H254" s="37" t="str">
        <f t="shared" si="1"/>
        <v/>
      </c>
      <c r="I254" s="37" t="str">
        <f t="shared" si="2"/>
        <v/>
      </c>
      <c r="J254" s="37" t="s">
        <v>97</v>
      </c>
      <c r="K254" s="4"/>
      <c r="L254" s="4"/>
      <c r="M254" s="4"/>
      <c r="N254" s="4"/>
      <c r="O254" s="4"/>
      <c r="P254" s="4"/>
      <c r="Q254" s="4"/>
      <c r="R254" s="4"/>
      <c r="S254" s="4"/>
      <c r="T254" s="4"/>
      <c r="U254" s="4"/>
      <c r="V254" s="4"/>
      <c r="W254" s="4"/>
      <c r="X254" s="4"/>
      <c r="Y254" s="4"/>
      <c r="Z254" s="4"/>
      <c r="AA254" s="4"/>
      <c r="AB254" s="4"/>
    </row>
    <row r="255">
      <c r="A255" s="4"/>
      <c r="C255" s="4"/>
      <c r="D255" s="146" t="s">
        <v>97</v>
      </c>
      <c r="E255" s="43"/>
      <c r="F255" s="4"/>
      <c r="G255" s="37" t="str">
        <f>if(F255="","",
SUMIFs(if(D255="Main1",Nuella!J:J,Nuella!N:N),Nuella!S:S,"Delivered",Nuella!X:X,A255,if(D255="Main1",Nuella!G:G,Nuella!K:K),C255)+
SUMIFs(if(D255="Main1",'CRS1'!J:J,'CRS1'!N:N),'CRS1'!S:S,"Delivered",'CRS1'!X:X,A255,if(D255="Main1",'CRS1'!G:G,'CRS1'!K:K),C255)
-sumifs(G$1:G254,A$1:A254,A255,C$1:C254,C255))</f>
        <v/>
      </c>
      <c r="H255" s="37" t="str">
        <f t="shared" si="1"/>
        <v/>
      </c>
      <c r="I255" s="37" t="str">
        <f t="shared" si="2"/>
        <v/>
      </c>
      <c r="J255" s="37" t="s">
        <v>97</v>
      </c>
      <c r="K255" s="4"/>
      <c r="L255" s="4"/>
      <c r="M255" s="4"/>
      <c r="N255" s="4"/>
      <c r="O255" s="4"/>
      <c r="P255" s="4"/>
      <c r="Q255" s="4"/>
      <c r="R255" s="4"/>
      <c r="S255" s="4"/>
      <c r="T255" s="4"/>
      <c r="U255" s="4"/>
      <c r="V255" s="4"/>
      <c r="W255" s="4"/>
      <c r="X255" s="4"/>
      <c r="Y255" s="4"/>
      <c r="Z255" s="4"/>
      <c r="AA255" s="4"/>
      <c r="AB255" s="4"/>
    </row>
    <row r="256">
      <c r="A256" s="4"/>
      <c r="C256" s="4"/>
      <c r="D256" s="146" t="s">
        <v>97</v>
      </c>
      <c r="E256" s="43"/>
      <c r="F256" s="4"/>
      <c r="G256" s="37" t="str">
        <f>if(F256="","",
SUMIFs(if(D256="Main1",Nuella!J:J,Nuella!N:N),Nuella!S:S,"Delivered",Nuella!X:X,A256,if(D256="Main1",Nuella!G:G,Nuella!K:K),C256)+
SUMIFs(if(D256="Main1",'CRS1'!J:J,'CRS1'!N:N),'CRS1'!S:S,"Delivered",'CRS1'!X:X,A256,if(D256="Main1",'CRS1'!G:G,'CRS1'!K:K),C256)
-sumifs(G$1:G255,A$1:A255,A256,C$1:C255,C256))</f>
        <v/>
      </c>
      <c r="H256" s="37" t="str">
        <f t="shared" si="1"/>
        <v/>
      </c>
      <c r="I256" s="37" t="str">
        <f t="shared" si="2"/>
        <v/>
      </c>
      <c r="J256" s="37" t="s">
        <v>97</v>
      </c>
      <c r="K256" s="4"/>
      <c r="L256" s="4"/>
      <c r="M256" s="4"/>
      <c r="N256" s="4"/>
      <c r="O256" s="4"/>
      <c r="P256" s="4"/>
      <c r="Q256" s="4"/>
      <c r="R256" s="4"/>
      <c r="S256" s="4"/>
      <c r="T256" s="4"/>
      <c r="U256" s="4"/>
      <c r="V256" s="4"/>
      <c r="W256" s="4"/>
      <c r="X256" s="4"/>
      <c r="Y256" s="4"/>
      <c r="Z256" s="4"/>
      <c r="AA256" s="4"/>
      <c r="AB256" s="4"/>
    </row>
    <row r="257">
      <c r="A257" s="4"/>
      <c r="C257" s="4"/>
      <c r="D257" s="146" t="s">
        <v>97</v>
      </c>
      <c r="E257" s="43"/>
      <c r="F257" s="4"/>
      <c r="G257" s="37" t="str">
        <f>if(F257="","",
SUMIFs(if(D257="Main1",Nuella!J:J,Nuella!N:N),Nuella!S:S,"Delivered",Nuella!X:X,A257,if(D257="Main1",Nuella!G:G,Nuella!K:K),C257)+
SUMIFs(if(D257="Main1",'CRS1'!J:J,'CRS1'!N:N),'CRS1'!S:S,"Delivered",'CRS1'!X:X,A257,if(D257="Main1",'CRS1'!G:G,'CRS1'!K:K),C257)
-sumifs(G$1:G256,A$1:A256,A257,C$1:C256,C257))</f>
        <v/>
      </c>
      <c r="H257" s="37" t="str">
        <f t="shared" si="1"/>
        <v/>
      </c>
      <c r="I257" s="37" t="str">
        <f t="shared" si="2"/>
        <v/>
      </c>
      <c r="J257" s="37" t="s">
        <v>97</v>
      </c>
      <c r="K257" s="4"/>
      <c r="L257" s="4"/>
      <c r="M257" s="4"/>
      <c r="N257" s="4"/>
      <c r="O257" s="4"/>
      <c r="P257" s="4"/>
      <c r="Q257" s="4"/>
      <c r="R257" s="4"/>
      <c r="S257" s="4"/>
      <c r="T257" s="4"/>
      <c r="U257" s="4"/>
      <c r="V257" s="4"/>
      <c r="W257" s="4"/>
      <c r="X257" s="4"/>
      <c r="Y257" s="4"/>
      <c r="Z257" s="4"/>
      <c r="AA257" s="4"/>
      <c r="AB257" s="4"/>
    </row>
    <row r="258">
      <c r="A258" s="4"/>
      <c r="C258" s="4"/>
      <c r="D258" s="146" t="s">
        <v>97</v>
      </c>
      <c r="E258" s="43"/>
      <c r="F258" s="4"/>
      <c r="G258" s="37" t="str">
        <f>if(F258="","",
SUMIFs(if(D258="Main1",Nuella!J:J,Nuella!N:N),Nuella!S:S,"Delivered",Nuella!X:X,A258,if(D258="Main1",Nuella!G:G,Nuella!K:K),C258)+
SUMIFs(if(D258="Main1",'CRS1'!J:J,'CRS1'!N:N),'CRS1'!S:S,"Delivered",'CRS1'!X:X,A258,if(D258="Main1",'CRS1'!G:G,'CRS1'!K:K),C258)
-sumifs(G$1:G257,A$1:A257,A258,C$1:C257,C258))</f>
        <v/>
      </c>
      <c r="H258" s="37" t="str">
        <f t="shared" si="1"/>
        <v/>
      </c>
      <c r="I258" s="37" t="str">
        <f t="shared" si="2"/>
        <v/>
      </c>
      <c r="J258" s="37" t="s">
        <v>97</v>
      </c>
      <c r="K258" s="4"/>
      <c r="L258" s="4"/>
      <c r="M258" s="4"/>
      <c r="N258" s="4"/>
      <c r="O258" s="4"/>
      <c r="P258" s="4"/>
      <c r="Q258" s="4"/>
      <c r="R258" s="4"/>
      <c r="S258" s="4"/>
      <c r="T258" s="4"/>
      <c r="U258" s="4"/>
      <c r="V258" s="4"/>
      <c r="W258" s="4"/>
      <c r="X258" s="4"/>
      <c r="Y258" s="4"/>
      <c r="Z258" s="4"/>
      <c r="AA258" s="4"/>
      <c r="AB258" s="4"/>
    </row>
    <row r="259">
      <c r="A259" s="4"/>
      <c r="C259" s="4"/>
      <c r="D259" s="146" t="s">
        <v>97</v>
      </c>
      <c r="E259" s="43"/>
      <c r="F259" s="4"/>
      <c r="G259" s="37" t="str">
        <f>if(F259="","",
SUMIFs(if(D259="Main1",Nuella!J:J,Nuella!N:N),Nuella!S:S,"Delivered",Nuella!X:X,A259,if(D259="Main1",Nuella!G:G,Nuella!K:K),C259)+
SUMIFs(if(D259="Main1",'CRS1'!J:J,'CRS1'!N:N),'CRS1'!S:S,"Delivered",'CRS1'!X:X,A259,if(D259="Main1",'CRS1'!G:G,'CRS1'!K:K),C259)
-sumifs(G$1:G258,A$1:A258,A259,C$1:C258,C259))</f>
        <v/>
      </c>
      <c r="H259" s="37" t="str">
        <f t="shared" si="1"/>
        <v/>
      </c>
      <c r="I259" s="37" t="str">
        <f t="shared" si="2"/>
        <v/>
      </c>
      <c r="J259" s="37" t="s">
        <v>97</v>
      </c>
      <c r="K259" s="4"/>
      <c r="L259" s="4"/>
      <c r="M259" s="4"/>
      <c r="N259" s="4"/>
      <c r="O259" s="4"/>
      <c r="P259" s="4"/>
      <c r="Q259" s="4"/>
      <c r="R259" s="4"/>
      <c r="S259" s="4"/>
      <c r="T259" s="4"/>
      <c r="U259" s="4"/>
      <c r="V259" s="4"/>
      <c r="W259" s="4"/>
      <c r="X259" s="4"/>
      <c r="Y259" s="4"/>
      <c r="Z259" s="4"/>
      <c r="AA259" s="4"/>
      <c r="AB259" s="4"/>
    </row>
    <row r="260">
      <c r="A260" s="4"/>
      <c r="C260" s="4"/>
      <c r="D260" s="146" t="s">
        <v>97</v>
      </c>
      <c r="E260" s="43"/>
      <c r="F260" s="4"/>
      <c r="G260" s="37" t="str">
        <f>if(F260="","",
SUMIFs(if(D260="Main1",Nuella!J:J,Nuella!N:N),Nuella!S:S,"Delivered",Nuella!X:X,A260,if(D260="Main1",Nuella!G:G,Nuella!K:K),C260)+
SUMIFs(if(D260="Main1",'CRS1'!J:J,'CRS1'!N:N),'CRS1'!S:S,"Delivered",'CRS1'!X:X,A260,if(D260="Main1",'CRS1'!G:G,'CRS1'!K:K),C260)
-sumifs(G$1:G259,A$1:A259,A260,C$1:C259,C260))</f>
        <v/>
      </c>
      <c r="H260" s="37" t="str">
        <f t="shared" si="1"/>
        <v/>
      </c>
      <c r="I260" s="37" t="str">
        <f t="shared" si="2"/>
        <v/>
      </c>
      <c r="J260" s="37" t="s">
        <v>97</v>
      </c>
      <c r="K260" s="4"/>
      <c r="L260" s="4"/>
      <c r="M260" s="4"/>
      <c r="N260" s="4"/>
      <c r="O260" s="4"/>
      <c r="P260" s="4"/>
      <c r="Q260" s="4"/>
      <c r="R260" s="4"/>
      <c r="S260" s="4"/>
      <c r="T260" s="4"/>
      <c r="U260" s="4"/>
      <c r="V260" s="4"/>
      <c r="W260" s="4"/>
      <c r="X260" s="4"/>
      <c r="Y260" s="4"/>
      <c r="Z260" s="4"/>
      <c r="AA260" s="4"/>
      <c r="AB260" s="4"/>
    </row>
    <row r="261">
      <c r="A261" s="4"/>
      <c r="C261" s="4"/>
      <c r="D261" s="146" t="s">
        <v>97</v>
      </c>
      <c r="E261" s="43"/>
      <c r="F261" s="4"/>
      <c r="G261" s="37" t="str">
        <f>if(F261="","",
SUMIFs(if(D261="Main1",Nuella!J:J,Nuella!N:N),Nuella!S:S,"Delivered",Nuella!X:X,A261,if(D261="Main1",Nuella!G:G,Nuella!K:K),C261)+
SUMIFs(if(D261="Main1",'CRS1'!J:J,'CRS1'!N:N),'CRS1'!S:S,"Delivered",'CRS1'!X:X,A261,if(D261="Main1",'CRS1'!G:G,'CRS1'!K:K),C261)
-sumifs(G$1:G260,A$1:A260,A261,C$1:C260,C261))</f>
        <v/>
      </c>
      <c r="H261" s="37" t="str">
        <f t="shared" si="1"/>
        <v/>
      </c>
      <c r="I261" s="37" t="str">
        <f t="shared" si="2"/>
        <v/>
      </c>
      <c r="J261" s="37" t="s">
        <v>97</v>
      </c>
      <c r="K261" s="4"/>
      <c r="L261" s="4"/>
      <c r="M261" s="4"/>
      <c r="N261" s="4"/>
      <c r="O261" s="4"/>
      <c r="P261" s="4"/>
      <c r="Q261" s="4"/>
      <c r="R261" s="4"/>
      <c r="S261" s="4"/>
      <c r="T261" s="4"/>
      <c r="U261" s="4"/>
      <c r="V261" s="4"/>
      <c r="W261" s="4"/>
      <c r="X261" s="4"/>
      <c r="Y261" s="4"/>
      <c r="Z261" s="4"/>
      <c r="AA261" s="4"/>
      <c r="AB261" s="4"/>
    </row>
    <row r="262">
      <c r="A262" s="4"/>
      <c r="C262" s="4"/>
      <c r="D262" s="146" t="s">
        <v>97</v>
      </c>
      <c r="E262" s="43"/>
      <c r="F262" s="4"/>
      <c r="G262" s="37" t="str">
        <f>if(F262="","",
SUMIFs(if(D262="Main1",Nuella!J:J,Nuella!N:N),Nuella!S:S,"Delivered",Nuella!X:X,A262,if(D262="Main1",Nuella!G:G,Nuella!K:K),C262)+
SUMIFs(if(D262="Main1",'CRS1'!J:J,'CRS1'!N:N),'CRS1'!S:S,"Delivered",'CRS1'!X:X,A262,if(D262="Main1",'CRS1'!G:G,'CRS1'!K:K),C262)
-sumifs(G$1:G261,A$1:A261,A262,C$1:C261,C262))</f>
        <v/>
      </c>
      <c r="H262" s="37" t="str">
        <f t="shared" si="1"/>
        <v/>
      </c>
      <c r="I262" s="37" t="str">
        <f t="shared" si="2"/>
        <v/>
      </c>
      <c r="J262" s="37" t="s">
        <v>97</v>
      </c>
      <c r="K262" s="4"/>
      <c r="L262" s="4"/>
      <c r="M262" s="4"/>
      <c r="N262" s="4"/>
      <c r="O262" s="4"/>
      <c r="P262" s="4"/>
      <c r="Q262" s="4"/>
      <c r="R262" s="4"/>
      <c r="S262" s="4"/>
      <c r="T262" s="4"/>
      <c r="U262" s="4"/>
      <c r="V262" s="4"/>
      <c r="W262" s="4"/>
      <c r="X262" s="4"/>
      <c r="Y262" s="4"/>
      <c r="Z262" s="4"/>
      <c r="AA262" s="4"/>
      <c r="AB262" s="4"/>
    </row>
    <row r="263">
      <c r="A263" s="4"/>
      <c r="C263" s="4"/>
      <c r="D263" s="146" t="s">
        <v>97</v>
      </c>
      <c r="E263" s="43"/>
      <c r="F263" s="4"/>
      <c r="G263" s="37" t="str">
        <f>if(F263="","",
SUMIFs(if(D263="Main1",Nuella!J:J,Nuella!N:N),Nuella!S:S,"Delivered",Nuella!X:X,A263,if(D263="Main1",Nuella!G:G,Nuella!K:K),C263)+
SUMIFs(if(D263="Main1",'CRS1'!J:J,'CRS1'!N:N),'CRS1'!S:S,"Delivered",'CRS1'!X:X,A263,if(D263="Main1",'CRS1'!G:G,'CRS1'!K:K),C263)
-sumifs(G$1:G262,A$1:A262,A263,C$1:C262,C263))</f>
        <v/>
      </c>
      <c r="H263" s="37" t="str">
        <f t="shared" si="1"/>
        <v/>
      </c>
      <c r="I263" s="37" t="str">
        <f t="shared" si="2"/>
        <v/>
      </c>
      <c r="J263" s="37" t="s">
        <v>97</v>
      </c>
      <c r="K263" s="4"/>
      <c r="L263" s="4"/>
      <c r="M263" s="4"/>
      <c r="N263" s="4"/>
      <c r="O263" s="4"/>
      <c r="P263" s="4"/>
      <c r="Q263" s="4"/>
      <c r="R263" s="4"/>
      <c r="S263" s="4"/>
      <c r="T263" s="4"/>
      <c r="U263" s="4"/>
      <c r="V263" s="4"/>
      <c r="W263" s="4"/>
      <c r="X263" s="4"/>
      <c r="Y263" s="4"/>
      <c r="Z263" s="4"/>
      <c r="AA263" s="4"/>
      <c r="AB263" s="4"/>
    </row>
    <row r="264">
      <c r="A264" s="4"/>
      <c r="C264" s="4"/>
      <c r="D264" s="146" t="s">
        <v>97</v>
      </c>
      <c r="E264" s="43"/>
      <c r="F264" s="4"/>
      <c r="G264" s="37" t="str">
        <f>if(F264="","",
SUMIFs(if(D264="Main1",Nuella!J:J,Nuella!N:N),Nuella!S:S,"Delivered",Nuella!X:X,A264,if(D264="Main1",Nuella!G:G,Nuella!K:K),C264)+
SUMIFs(if(D264="Main1",'CRS1'!J:J,'CRS1'!N:N),'CRS1'!S:S,"Delivered",'CRS1'!X:X,A264,if(D264="Main1",'CRS1'!G:G,'CRS1'!K:K),C264)
-sumifs(G$1:G263,A$1:A263,A264,C$1:C263,C264))</f>
        <v/>
      </c>
      <c r="H264" s="37" t="str">
        <f t="shared" si="1"/>
        <v/>
      </c>
      <c r="I264" s="37" t="str">
        <f t="shared" si="2"/>
        <v/>
      </c>
      <c r="J264" s="37" t="s">
        <v>97</v>
      </c>
      <c r="K264" s="4"/>
      <c r="L264" s="4"/>
      <c r="M264" s="4"/>
      <c r="N264" s="4"/>
      <c r="O264" s="4"/>
      <c r="P264" s="4"/>
      <c r="Q264" s="4"/>
      <c r="R264" s="4"/>
      <c r="S264" s="4"/>
      <c r="T264" s="4"/>
      <c r="U264" s="4"/>
      <c r="V264" s="4"/>
      <c r="W264" s="4"/>
      <c r="X264" s="4"/>
      <c r="Y264" s="4"/>
      <c r="Z264" s="4"/>
      <c r="AA264" s="4"/>
      <c r="AB264" s="4"/>
    </row>
    <row r="265">
      <c r="A265" s="4"/>
      <c r="C265" s="4"/>
      <c r="D265" s="146" t="s">
        <v>97</v>
      </c>
      <c r="E265" s="43"/>
      <c r="F265" s="4"/>
      <c r="G265" s="37" t="str">
        <f>if(F265="","",
SUMIFs(if(D265="Main1",Nuella!J:J,Nuella!N:N),Nuella!S:S,"Delivered",Nuella!X:X,A265,if(D265="Main1",Nuella!G:G,Nuella!K:K),C265)+
SUMIFs(if(D265="Main1",'CRS1'!J:J,'CRS1'!N:N),'CRS1'!S:S,"Delivered",'CRS1'!X:X,A265,if(D265="Main1",'CRS1'!G:G,'CRS1'!K:K),C265)
-sumifs(G$1:G264,A$1:A264,A265,C$1:C264,C265))</f>
        <v/>
      </c>
      <c r="H265" s="37" t="str">
        <f t="shared" si="1"/>
        <v/>
      </c>
      <c r="I265" s="37" t="str">
        <f t="shared" si="2"/>
        <v/>
      </c>
      <c r="J265" s="37" t="s">
        <v>97</v>
      </c>
      <c r="K265" s="4"/>
      <c r="L265" s="4"/>
      <c r="M265" s="4"/>
      <c r="N265" s="4"/>
      <c r="O265" s="4"/>
      <c r="P265" s="4"/>
      <c r="Q265" s="4"/>
      <c r="R265" s="4"/>
      <c r="S265" s="4"/>
      <c r="T265" s="4"/>
      <c r="U265" s="4"/>
      <c r="V265" s="4"/>
      <c r="W265" s="4"/>
      <c r="X265" s="4"/>
      <c r="Y265" s="4"/>
      <c r="Z265" s="4"/>
      <c r="AA265" s="4"/>
      <c r="AB265" s="4"/>
    </row>
    <row r="266">
      <c r="A266" s="4"/>
      <c r="C266" s="4"/>
      <c r="D266" s="146" t="s">
        <v>97</v>
      </c>
      <c r="E266" s="43"/>
      <c r="F266" s="4"/>
      <c r="G266" s="37" t="str">
        <f>if(F266="","",
SUMIFs(if(D266="Main1",Nuella!J:J,Nuella!N:N),Nuella!S:S,"Delivered",Nuella!X:X,A266,if(D266="Main1",Nuella!G:G,Nuella!K:K),C266)+
SUMIFs(if(D266="Main1",'CRS1'!J:J,'CRS1'!N:N),'CRS1'!S:S,"Delivered",'CRS1'!X:X,A266,if(D266="Main1",'CRS1'!G:G,'CRS1'!K:K),C266)
-sumifs(G$1:G265,A$1:A265,A266,C$1:C265,C266))</f>
        <v/>
      </c>
      <c r="H266" s="37" t="str">
        <f t="shared" si="1"/>
        <v/>
      </c>
      <c r="I266" s="37" t="str">
        <f t="shared" si="2"/>
        <v/>
      </c>
      <c r="J266" s="37" t="s">
        <v>97</v>
      </c>
      <c r="K266" s="4"/>
      <c r="L266" s="4"/>
      <c r="M266" s="4"/>
      <c r="N266" s="4"/>
      <c r="O266" s="4"/>
      <c r="P266" s="4"/>
      <c r="Q266" s="4"/>
      <c r="R266" s="4"/>
      <c r="S266" s="4"/>
      <c r="T266" s="4"/>
      <c r="U266" s="4"/>
      <c r="V266" s="4"/>
      <c r="W266" s="4"/>
      <c r="X266" s="4"/>
      <c r="Y266" s="4"/>
      <c r="Z266" s="4"/>
      <c r="AA266" s="4"/>
      <c r="AB266" s="4"/>
    </row>
    <row r="267">
      <c r="A267" s="4"/>
      <c r="C267" s="4"/>
      <c r="D267" s="146" t="s">
        <v>97</v>
      </c>
      <c r="E267" s="43"/>
      <c r="F267" s="4"/>
      <c r="G267" s="37" t="str">
        <f>if(F267="","",
SUMIFs(if(D267="Main1",Nuella!J:J,Nuella!N:N),Nuella!S:S,"Delivered",Nuella!X:X,A267,if(D267="Main1",Nuella!G:G,Nuella!K:K),C267)+
SUMIFs(if(D267="Main1",'CRS1'!J:J,'CRS1'!N:N),'CRS1'!S:S,"Delivered",'CRS1'!X:X,A267,if(D267="Main1",'CRS1'!G:G,'CRS1'!K:K),C267)
-sumifs(G$1:G266,A$1:A266,A267,C$1:C266,C267))</f>
        <v/>
      </c>
      <c r="H267" s="37" t="str">
        <f t="shared" si="1"/>
        <v/>
      </c>
      <c r="I267" s="37" t="str">
        <f t="shared" si="2"/>
        <v/>
      </c>
      <c r="J267" s="37" t="s">
        <v>97</v>
      </c>
      <c r="K267" s="4"/>
      <c r="L267" s="4"/>
      <c r="M267" s="4"/>
      <c r="N267" s="4"/>
      <c r="O267" s="4"/>
      <c r="P267" s="4"/>
      <c r="Q267" s="4"/>
      <c r="R267" s="4"/>
      <c r="S267" s="4"/>
      <c r="T267" s="4"/>
      <c r="U267" s="4"/>
      <c r="V267" s="4"/>
      <c r="W267" s="4"/>
      <c r="X267" s="4"/>
      <c r="Y267" s="4"/>
      <c r="Z267" s="4"/>
      <c r="AA267" s="4"/>
      <c r="AB267" s="4"/>
    </row>
    <row r="268">
      <c r="A268" s="4"/>
      <c r="C268" s="4"/>
      <c r="D268" s="146" t="s">
        <v>97</v>
      </c>
      <c r="E268" s="43"/>
      <c r="F268" s="4"/>
      <c r="G268" s="37" t="str">
        <f>if(F268="","",
SUMIFs(if(D268="Main1",Nuella!J:J,Nuella!N:N),Nuella!S:S,"Delivered",Nuella!X:X,A268,if(D268="Main1",Nuella!G:G,Nuella!K:K),C268)+
SUMIFs(if(D268="Main1",'CRS1'!J:J,'CRS1'!N:N),'CRS1'!S:S,"Delivered",'CRS1'!X:X,A268,if(D268="Main1",'CRS1'!G:G,'CRS1'!K:K),C268)
-sumifs(G$1:G267,A$1:A267,A268,C$1:C267,C268))</f>
        <v/>
      </c>
      <c r="H268" s="37" t="str">
        <f t="shared" si="1"/>
        <v/>
      </c>
      <c r="I268" s="37" t="str">
        <f t="shared" si="2"/>
        <v/>
      </c>
      <c r="J268" s="37" t="s">
        <v>97</v>
      </c>
      <c r="K268" s="4"/>
      <c r="L268" s="4"/>
      <c r="M268" s="4"/>
      <c r="N268" s="4"/>
      <c r="O268" s="4"/>
      <c r="P268" s="4"/>
      <c r="Q268" s="4"/>
      <c r="R268" s="4"/>
      <c r="S268" s="4"/>
      <c r="T268" s="4"/>
      <c r="U268" s="4"/>
      <c r="V268" s="4"/>
      <c r="W268" s="4"/>
      <c r="X268" s="4"/>
      <c r="Y268" s="4"/>
      <c r="Z268" s="4"/>
      <c r="AA268" s="4"/>
      <c r="AB268" s="4"/>
    </row>
    <row r="269">
      <c r="A269" s="4"/>
      <c r="C269" s="4"/>
      <c r="D269" s="146" t="s">
        <v>97</v>
      </c>
      <c r="E269" s="43"/>
      <c r="F269" s="4"/>
      <c r="G269" s="37" t="str">
        <f>if(F269="","",
SUMIFs(if(D269="Main1",Nuella!J:J,Nuella!N:N),Nuella!S:S,"Delivered",Nuella!X:X,A269,if(D269="Main1",Nuella!G:G,Nuella!K:K),C269)+
SUMIFs(if(D269="Main1",'CRS1'!J:J,'CRS1'!N:N),'CRS1'!S:S,"Delivered",'CRS1'!X:X,A269,if(D269="Main1",'CRS1'!G:G,'CRS1'!K:K),C269)
-sumifs(G$1:G268,A$1:A268,A269,C$1:C268,C269))</f>
        <v/>
      </c>
      <c r="H269" s="37" t="str">
        <f t="shared" si="1"/>
        <v/>
      </c>
      <c r="I269" s="37" t="str">
        <f t="shared" si="2"/>
        <v/>
      </c>
      <c r="J269" s="37" t="s">
        <v>97</v>
      </c>
      <c r="K269" s="4"/>
      <c r="L269" s="4"/>
      <c r="M269" s="4"/>
      <c r="N269" s="4"/>
      <c r="O269" s="4"/>
      <c r="P269" s="4"/>
      <c r="Q269" s="4"/>
      <c r="R269" s="4"/>
      <c r="S269" s="4"/>
      <c r="T269" s="4"/>
      <c r="U269" s="4"/>
      <c r="V269" s="4"/>
      <c r="W269" s="4"/>
      <c r="X269" s="4"/>
      <c r="Y269" s="4"/>
      <c r="Z269" s="4"/>
      <c r="AA269" s="4"/>
      <c r="AB269" s="4"/>
    </row>
    <row r="270">
      <c r="A270" s="4"/>
      <c r="C270" s="4"/>
      <c r="D270" s="146" t="s">
        <v>97</v>
      </c>
      <c r="E270" s="43"/>
      <c r="F270" s="4"/>
      <c r="G270" s="37" t="str">
        <f>if(F270="","",
SUMIFs(if(D270="Main1",Nuella!J:J,Nuella!N:N),Nuella!S:S,"Delivered",Nuella!X:X,A270,if(D270="Main1",Nuella!G:G,Nuella!K:K),C270)+
SUMIFs(if(D270="Main1",'CRS1'!J:J,'CRS1'!N:N),'CRS1'!S:S,"Delivered",'CRS1'!X:X,A270,if(D270="Main1",'CRS1'!G:G,'CRS1'!K:K),C270)
-sumifs(G$1:G269,A$1:A269,A270,C$1:C269,C270))</f>
        <v/>
      </c>
      <c r="H270" s="37" t="str">
        <f t="shared" si="1"/>
        <v/>
      </c>
      <c r="I270" s="37" t="str">
        <f t="shared" si="2"/>
        <v/>
      </c>
      <c r="J270" s="37" t="s">
        <v>97</v>
      </c>
      <c r="K270" s="4"/>
      <c r="L270" s="4"/>
      <c r="M270" s="4"/>
      <c r="N270" s="4"/>
      <c r="O270" s="4"/>
      <c r="P270" s="4"/>
      <c r="Q270" s="4"/>
      <c r="R270" s="4"/>
      <c r="S270" s="4"/>
      <c r="T270" s="4"/>
      <c r="U270" s="4"/>
      <c r="V270" s="4"/>
      <c r="W270" s="4"/>
      <c r="X270" s="4"/>
      <c r="Y270" s="4"/>
      <c r="Z270" s="4"/>
      <c r="AA270" s="4"/>
      <c r="AB270" s="4"/>
    </row>
    <row r="271">
      <c r="A271" s="4"/>
      <c r="C271" s="4"/>
      <c r="D271" s="146" t="s">
        <v>97</v>
      </c>
      <c r="E271" s="43"/>
      <c r="F271" s="4"/>
      <c r="G271" s="37" t="str">
        <f>if(F271="","",
SUMIFs(if(D271="Main1",Nuella!J:J,Nuella!N:N),Nuella!S:S,"Delivered",Nuella!X:X,A271,if(D271="Main1",Nuella!G:G,Nuella!K:K),C271)+
SUMIFs(if(D271="Main1",'CRS1'!J:J,'CRS1'!N:N),'CRS1'!S:S,"Delivered",'CRS1'!X:X,A271,if(D271="Main1",'CRS1'!G:G,'CRS1'!K:K),C271)
-sumifs(G$1:G270,A$1:A270,A271,C$1:C270,C271))</f>
        <v/>
      </c>
      <c r="H271" s="37" t="str">
        <f t="shared" si="1"/>
        <v/>
      </c>
      <c r="I271" s="37" t="str">
        <f t="shared" si="2"/>
        <v/>
      </c>
      <c r="J271" s="37" t="s">
        <v>97</v>
      </c>
      <c r="K271" s="4"/>
      <c r="L271" s="4"/>
      <c r="M271" s="4"/>
      <c r="N271" s="4"/>
      <c r="O271" s="4"/>
      <c r="P271" s="4"/>
      <c r="Q271" s="4"/>
      <c r="R271" s="4"/>
      <c r="S271" s="4"/>
      <c r="T271" s="4"/>
      <c r="U271" s="4"/>
      <c r="V271" s="4"/>
      <c r="W271" s="4"/>
      <c r="X271" s="4"/>
      <c r="Y271" s="4"/>
      <c r="Z271" s="4"/>
      <c r="AA271" s="4"/>
      <c r="AB271" s="4"/>
    </row>
    <row r="272">
      <c r="A272" s="4"/>
      <c r="C272" s="4"/>
      <c r="D272" s="146" t="s">
        <v>97</v>
      </c>
      <c r="E272" s="43"/>
      <c r="F272" s="4"/>
      <c r="G272" s="37" t="str">
        <f>if(F272="","",
SUMIFs(if(D272="Main1",Nuella!J:J,Nuella!N:N),Nuella!S:S,"Delivered",Nuella!X:X,A272,if(D272="Main1",Nuella!G:G,Nuella!K:K),C272)+
SUMIFs(if(D272="Main1",'CRS1'!J:J,'CRS1'!N:N),'CRS1'!S:S,"Delivered",'CRS1'!X:X,A272,if(D272="Main1",'CRS1'!G:G,'CRS1'!K:K),C272)
-sumifs(G$1:G271,A$1:A271,A272,C$1:C271,C272))</f>
        <v/>
      </c>
      <c r="H272" s="37" t="str">
        <f t="shared" si="1"/>
        <v/>
      </c>
      <c r="I272" s="37" t="str">
        <f t="shared" si="2"/>
        <v/>
      </c>
      <c r="J272" s="37" t="s">
        <v>97</v>
      </c>
      <c r="K272" s="4"/>
      <c r="L272" s="4"/>
      <c r="M272" s="4"/>
      <c r="N272" s="4"/>
      <c r="O272" s="4"/>
      <c r="P272" s="4"/>
      <c r="Q272" s="4"/>
      <c r="R272" s="4"/>
      <c r="S272" s="4"/>
      <c r="T272" s="4"/>
      <c r="U272" s="4"/>
      <c r="V272" s="4"/>
      <c r="W272" s="4"/>
      <c r="X272" s="4"/>
      <c r="Y272" s="4"/>
      <c r="Z272" s="4"/>
      <c r="AA272" s="4"/>
      <c r="AB272" s="4"/>
    </row>
    <row r="273">
      <c r="A273" s="4"/>
      <c r="C273" s="4"/>
      <c r="D273" s="146" t="s">
        <v>97</v>
      </c>
      <c r="E273" s="43"/>
      <c r="F273" s="4"/>
      <c r="G273" s="37" t="str">
        <f>if(F273="","",
SUMIFs(if(D273="Main1",Nuella!J:J,Nuella!N:N),Nuella!S:S,"Delivered",Nuella!X:X,A273,if(D273="Main1",Nuella!G:G,Nuella!K:K),C273)+
SUMIFs(if(D273="Main1",'CRS1'!J:J,'CRS1'!N:N),'CRS1'!S:S,"Delivered",'CRS1'!X:X,A273,if(D273="Main1",'CRS1'!G:G,'CRS1'!K:K),C273)
-sumifs(G$1:G272,A$1:A272,A273,C$1:C272,C273))</f>
        <v/>
      </c>
      <c r="H273" s="37" t="str">
        <f t="shared" si="1"/>
        <v/>
      </c>
      <c r="I273" s="37" t="str">
        <f t="shared" si="2"/>
        <v/>
      </c>
      <c r="J273" s="37" t="s">
        <v>97</v>
      </c>
      <c r="K273" s="4"/>
      <c r="L273" s="4"/>
      <c r="M273" s="4"/>
      <c r="N273" s="4"/>
      <c r="O273" s="4"/>
      <c r="P273" s="4"/>
      <c r="Q273" s="4"/>
      <c r="R273" s="4"/>
      <c r="S273" s="4"/>
      <c r="T273" s="4"/>
      <c r="U273" s="4"/>
      <c r="V273" s="4"/>
      <c r="W273" s="4"/>
      <c r="X273" s="4"/>
      <c r="Y273" s="4"/>
      <c r="Z273" s="4"/>
      <c r="AA273" s="4"/>
      <c r="AB273" s="4"/>
    </row>
    <row r="274">
      <c r="A274" s="4"/>
      <c r="C274" s="4"/>
      <c r="D274" s="146" t="s">
        <v>97</v>
      </c>
      <c r="E274" s="43"/>
      <c r="F274" s="4"/>
      <c r="G274" s="37" t="str">
        <f>if(F274="","",
SUMIFs(if(D274="Main1",Nuella!J:J,Nuella!N:N),Nuella!S:S,"Delivered",Nuella!X:X,A274,if(D274="Main1",Nuella!G:G,Nuella!K:K),C274)+
SUMIFs(if(D274="Main1",'CRS1'!J:J,'CRS1'!N:N),'CRS1'!S:S,"Delivered",'CRS1'!X:X,A274,if(D274="Main1",'CRS1'!G:G,'CRS1'!K:K),C274)
-sumifs(G$1:G273,A$1:A273,A274,C$1:C273,C274))</f>
        <v/>
      </c>
      <c r="H274" s="37" t="str">
        <f t="shared" si="1"/>
        <v/>
      </c>
      <c r="I274" s="37" t="str">
        <f t="shared" si="2"/>
        <v/>
      </c>
      <c r="J274" s="37" t="s">
        <v>97</v>
      </c>
      <c r="K274" s="4"/>
      <c r="L274" s="4"/>
      <c r="M274" s="4"/>
      <c r="N274" s="4"/>
      <c r="O274" s="4"/>
      <c r="P274" s="4"/>
      <c r="Q274" s="4"/>
      <c r="R274" s="4"/>
      <c r="S274" s="4"/>
      <c r="T274" s="4"/>
      <c r="U274" s="4"/>
      <c r="V274" s="4"/>
      <c r="W274" s="4"/>
      <c r="X274" s="4"/>
      <c r="Y274" s="4"/>
      <c r="Z274" s="4"/>
      <c r="AA274" s="4"/>
      <c r="AB274" s="4"/>
    </row>
    <row r="275">
      <c r="A275" s="4"/>
      <c r="C275" s="4"/>
      <c r="D275" s="146" t="s">
        <v>97</v>
      </c>
      <c r="E275" s="43"/>
      <c r="F275" s="4"/>
      <c r="G275" s="37" t="str">
        <f>if(F275="","",
SUMIFs(if(D275="Main1",Nuella!J:J,Nuella!N:N),Nuella!S:S,"Delivered",Nuella!X:X,A275,if(D275="Main1",Nuella!G:G,Nuella!K:K),C275)+
SUMIFs(if(D275="Main1",'CRS1'!J:J,'CRS1'!N:N),'CRS1'!S:S,"Delivered",'CRS1'!X:X,A275,if(D275="Main1",'CRS1'!G:G,'CRS1'!K:K),C275)
-sumifs(G$1:G274,A$1:A274,A275,C$1:C274,C275))</f>
        <v/>
      </c>
      <c r="H275" s="37" t="str">
        <f t="shared" si="1"/>
        <v/>
      </c>
      <c r="I275" s="37" t="str">
        <f t="shared" si="2"/>
        <v/>
      </c>
      <c r="J275" s="37" t="s">
        <v>97</v>
      </c>
      <c r="K275" s="4"/>
      <c r="L275" s="4"/>
      <c r="M275" s="4"/>
      <c r="N275" s="4"/>
      <c r="O275" s="4"/>
      <c r="P275" s="4"/>
      <c r="Q275" s="4"/>
      <c r="R275" s="4"/>
      <c r="S275" s="4"/>
      <c r="T275" s="4"/>
      <c r="U275" s="4"/>
      <c r="V275" s="4"/>
      <c r="W275" s="4"/>
      <c r="X275" s="4"/>
      <c r="Y275" s="4"/>
      <c r="Z275" s="4"/>
      <c r="AA275" s="4"/>
      <c r="AB275" s="4"/>
    </row>
    <row r="276">
      <c r="A276" s="4"/>
      <c r="C276" s="4"/>
      <c r="D276" s="146" t="s">
        <v>97</v>
      </c>
      <c r="E276" s="43"/>
      <c r="F276" s="4"/>
      <c r="G276" s="37" t="str">
        <f>if(F276="","",
SUMIFs(if(D276="Main1",Nuella!J:J,Nuella!N:N),Nuella!S:S,"Delivered",Nuella!X:X,A276,if(D276="Main1",Nuella!G:G,Nuella!K:K),C276)+
SUMIFs(if(D276="Main1",'CRS1'!J:J,'CRS1'!N:N),'CRS1'!S:S,"Delivered",'CRS1'!X:X,A276,if(D276="Main1",'CRS1'!G:G,'CRS1'!K:K),C276)
-sumifs(G$1:G275,A$1:A275,A276,C$1:C275,C276))</f>
        <v/>
      </c>
      <c r="H276" s="37" t="str">
        <f t="shared" si="1"/>
        <v/>
      </c>
      <c r="I276" s="37" t="str">
        <f t="shared" si="2"/>
        <v/>
      </c>
      <c r="J276" s="37" t="s">
        <v>97</v>
      </c>
      <c r="K276" s="4"/>
      <c r="L276" s="4"/>
      <c r="M276" s="4"/>
      <c r="N276" s="4"/>
      <c r="O276" s="4"/>
      <c r="P276" s="4"/>
      <c r="Q276" s="4"/>
      <c r="R276" s="4"/>
      <c r="S276" s="4"/>
      <c r="T276" s="4"/>
      <c r="U276" s="4"/>
      <c r="V276" s="4"/>
      <c r="W276" s="4"/>
      <c r="X276" s="4"/>
      <c r="Y276" s="4"/>
      <c r="Z276" s="4"/>
      <c r="AA276" s="4"/>
      <c r="AB276" s="4"/>
    </row>
    <row r="277">
      <c r="A277" s="4"/>
      <c r="C277" s="4"/>
      <c r="D277" s="146" t="s">
        <v>97</v>
      </c>
      <c r="E277" s="43"/>
      <c r="F277" s="4"/>
      <c r="G277" s="37" t="str">
        <f>if(F277="","",
SUMIFs(if(D277="Main1",Nuella!J:J,Nuella!N:N),Nuella!S:S,"Delivered",Nuella!X:X,A277,if(D277="Main1",Nuella!G:G,Nuella!K:K),C277)+
SUMIFs(if(D277="Main1",'CRS1'!J:J,'CRS1'!N:N),'CRS1'!S:S,"Delivered",'CRS1'!X:X,A277,if(D277="Main1",'CRS1'!G:G,'CRS1'!K:K),C277)
-sumifs(G$1:G276,A$1:A276,A277,C$1:C276,C277))</f>
        <v/>
      </c>
      <c r="H277" s="37" t="str">
        <f t="shared" si="1"/>
        <v/>
      </c>
      <c r="I277" s="37" t="str">
        <f t="shared" si="2"/>
        <v/>
      </c>
      <c r="J277" s="37" t="s">
        <v>97</v>
      </c>
      <c r="K277" s="4"/>
      <c r="L277" s="4"/>
      <c r="M277" s="4"/>
      <c r="N277" s="4"/>
      <c r="O277" s="4"/>
      <c r="P277" s="4"/>
      <c r="Q277" s="4"/>
      <c r="R277" s="4"/>
      <c r="S277" s="4"/>
      <c r="T277" s="4"/>
      <c r="U277" s="4"/>
      <c r="V277" s="4"/>
      <c r="W277" s="4"/>
      <c r="X277" s="4"/>
      <c r="Y277" s="4"/>
      <c r="Z277" s="4"/>
      <c r="AA277" s="4"/>
      <c r="AB277" s="4"/>
    </row>
    <row r="278">
      <c r="A278" s="4"/>
      <c r="C278" s="4"/>
      <c r="D278" s="146" t="s">
        <v>97</v>
      </c>
      <c r="E278" s="43"/>
      <c r="F278" s="4"/>
      <c r="G278" s="37" t="str">
        <f>if(F278="","",
SUMIFs(if(D278="Main1",Nuella!J:J,Nuella!N:N),Nuella!S:S,"Delivered",Nuella!X:X,A278,if(D278="Main1",Nuella!G:G,Nuella!K:K),C278)+
SUMIFs(if(D278="Main1",'CRS1'!J:J,'CRS1'!N:N),'CRS1'!S:S,"Delivered",'CRS1'!X:X,A278,if(D278="Main1",'CRS1'!G:G,'CRS1'!K:K),C278)
-sumifs(G$1:G277,A$1:A277,A278,C$1:C277,C278))</f>
        <v/>
      </c>
      <c r="H278" s="37" t="str">
        <f t="shared" si="1"/>
        <v/>
      </c>
      <c r="I278" s="37" t="str">
        <f t="shared" si="2"/>
        <v/>
      </c>
      <c r="J278" s="37" t="s">
        <v>97</v>
      </c>
      <c r="K278" s="4"/>
      <c r="L278" s="4"/>
      <c r="M278" s="4"/>
      <c r="N278" s="4"/>
      <c r="O278" s="4"/>
      <c r="P278" s="4"/>
      <c r="Q278" s="4"/>
      <c r="R278" s="4"/>
      <c r="S278" s="4"/>
      <c r="T278" s="4"/>
      <c r="U278" s="4"/>
      <c r="V278" s="4"/>
      <c r="W278" s="4"/>
      <c r="X278" s="4"/>
      <c r="Y278" s="4"/>
      <c r="Z278" s="4"/>
      <c r="AA278" s="4"/>
      <c r="AB278" s="4"/>
    </row>
    <row r="279">
      <c r="A279" s="4"/>
      <c r="C279" s="4"/>
      <c r="D279" s="146" t="s">
        <v>97</v>
      </c>
      <c r="E279" s="43"/>
      <c r="F279" s="4"/>
      <c r="G279" s="37" t="str">
        <f>if(F279="","",
SUMIFs(if(D279="Main1",Nuella!J:J,Nuella!N:N),Nuella!S:S,"Delivered",Nuella!X:X,A279,if(D279="Main1",Nuella!G:G,Nuella!K:K),C279)+
SUMIFs(if(D279="Main1",'CRS1'!J:J,'CRS1'!N:N),'CRS1'!S:S,"Delivered",'CRS1'!X:X,A279,if(D279="Main1",'CRS1'!G:G,'CRS1'!K:K),C279)
-sumifs(G$1:G278,A$1:A278,A279,C$1:C278,C279))</f>
        <v/>
      </c>
      <c r="H279" s="37" t="str">
        <f t="shared" si="1"/>
        <v/>
      </c>
      <c r="I279" s="37" t="str">
        <f t="shared" si="2"/>
        <v/>
      </c>
      <c r="J279" s="37" t="s">
        <v>97</v>
      </c>
      <c r="K279" s="4"/>
      <c r="L279" s="4"/>
      <c r="M279" s="4"/>
      <c r="N279" s="4"/>
      <c r="O279" s="4"/>
      <c r="P279" s="4"/>
      <c r="Q279" s="4"/>
      <c r="R279" s="4"/>
      <c r="S279" s="4"/>
      <c r="T279" s="4"/>
      <c r="U279" s="4"/>
      <c r="V279" s="4"/>
      <c r="W279" s="4"/>
      <c r="X279" s="4"/>
      <c r="Y279" s="4"/>
      <c r="Z279" s="4"/>
      <c r="AA279" s="4"/>
      <c r="AB279" s="4"/>
    </row>
    <row r="280">
      <c r="A280" s="4"/>
      <c r="C280" s="4"/>
      <c r="D280" s="146" t="s">
        <v>97</v>
      </c>
      <c r="E280" s="43"/>
      <c r="F280" s="4"/>
      <c r="G280" s="37" t="str">
        <f>if(F280="","",
SUMIFs(if(D280="Main1",Nuella!J:J,Nuella!N:N),Nuella!S:S,"Delivered",Nuella!X:X,A280,if(D280="Main1",Nuella!G:G,Nuella!K:K),C280)+
SUMIFs(if(D280="Main1",'CRS1'!J:J,'CRS1'!N:N),'CRS1'!S:S,"Delivered",'CRS1'!X:X,A280,if(D280="Main1",'CRS1'!G:G,'CRS1'!K:K),C280)
-sumifs(G$1:G279,A$1:A279,A280,C$1:C279,C280))</f>
        <v/>
      </c>
      <c r="H280" s="37" t="str">
        <f t="shared" si="1"/>
        <v/>
      </c>
      <c r="I280" s="37" t="str">
        <f t="shared" si="2"/>
        <v/>
      </c>
      <c r="J280" s="37" t="s">
        <v>97</v>
      </c>
      <c r="K280" s="4"/>
      <c r="L280" s="4"/>
      <c r="M280" s="4"/>
      <c r="N280" s="4"/>
      <c r="O280" s="4"/>
      <c r="P280" s="4"/>
      <c r="Q280" s="4"/>
      <c r="R280" s="4"/>
      <c r="S280" s="4"/>
      <c r="T280" s="4"/>
      <c r="U280" s="4"/>
      <c r="V280" s="4"/>
      <c r="W280" s="4"/>
      <c r="X280" s="4"/>
      <c r="Y280" s="4"/>
      <c r="Z280" s="4"/>
      <c r="AA280" s="4"/>
      <c r="AB280" s="4"/>
    </row>
    <row r="281">
      <c r="A281" s="4"/>
      <c r="C281" s="4"/>
      <c r="D281" s="146" t="s">
        <v>97</v>
      </c>
      <c r="E281" s="43"/>
      <c r="F281" s="4"/>
      <c r="G281" s="37" t="str">
        <f>if(F281="","",
SUMIFs(if(D281="Main1",Nuella!J:J,Nuella!N:N),Nuella!S:S,"Delivered",Nuella!X:X,A281,if(D281="Main1",Nuella!G:G,Nuella!K:K),C281)+
SUMIFs(if(D281="Main1",'CRS1'!J:J,'CRS1'!N:N),'CRS1'!S:S,"Delivered",'CRS1'!X:X,A281,if(D281="Main1",'CRS1'!G:G,'CRS1'!K:K),C281)
-sumifs(G$1:G280,A$1:A280,A281,C$1:C280,C281))</f>
        <v/>
      </c>
      <c r="H281" s="37" t="str">
        <f t="shared" si="1"/>
        <v/>
      </c>
      <c r="I281" s="37" t="str">
        <f t="shared" si="2"/>
        <v/>
      </c>
      <c r="J281" s="37" t="s">
        <v>97</v>
      </c>
      <c r="K281" s="4"/>
      <c r="L281" s="4"/>
      <c r="M281" s="4"/>
      <c r="N281" s="4"/>
      <c r="O281" s="4"/>
      <c r="P281" s="4"/>
      <c r="Q281" s="4"/>
      <c r="R281" s="4"/>
      <c r="S281" s="4"/>
      <c r="T281" s="4"/>
      <c r="U281" s="4"/>
      <c r="V281" s="4"/>
      <c r="W281" s="4"/>
      <c r="X281" s="4"/>
      <c r="Y281" s="4"/>
      <c r="Z281" s="4"/>
      <c r="AA281" s="4"/>
      <c r="AB281" s="4"/>
    </row>
    <row r="282">
      <c r="A282" s="4"/>
      <c r="C282" s="4"/>
      <c r="D282" s="146" t="s">
        <v>97</v>
      </c>
      <c r="E282" s="43"/>
      <c r="F282" s="4"/>
      <c r="G282" s="37" t="str">
        <f>if(F282="","",
SUMIFs(if(D282="Main1",Nuella!J:J,Nuella!N:N),Nuella!S:S,"Delivered",Nuella!X:X,A282,if(D282="Main1",Nuella!G:G,Nuella!K:K),C282)+
SUMIFs(if(D282="Main1",'CRS1'!J:J,'CRS1'!N:N),'CRS1'!S:S,"Delivered",'CRS1'!X:X,A282,if(D282="Main1",'CRS1'!G:G,'CRS1'!K:K),C282)
-sumifs(G$1:G281,A$1:A281,A282,C$1:C281,C282))</f>
        <v/>
      </c>
      <c r="H282" s="37" t="str">
        <f t="shared" si="1"/>
        <v/>
      </c>
      <c r="I282" s="37" t="str">
        <f t="shared" si="2"/>
        <v/>
      </c>
      <c r="J282" s="37" t="s">
        <v>97</v>
      </c>
      <c r="K282" s="4"/>
      <c r="L282" s="4"/>
      <c r="M282" s="4"/>
      <c r="N282" s="4"/>
      <c r="O282" s="4"/>
      <c r="P282" s="4"/>
      <c r="Q282" s="4"/>
      <c r="R282" s="4"/>
      <c r="S282" s="4"/>
      <c r="T282" s="4"/>
      <c r="U282" s="4"/>
      <c r="V282" s="4"/>
      <c r="W282" s="4"/>
      <c r="X282" s="4"/>
      <c r="Y282" s="4"/>
      <c r="Z282" s="4"/>
      <c r="AA282" s="4"/>
      <c r="AB282" s="4"/>
    </row>
    <row r="283">
      <c r="A283" s="4"/>
      <c r="C283" s="4"/>
      <c r="D283" s="146" t="s">
        <v>97</v>
      </c>
      <c r="E283" s="43"/>
      <c r="F283" s="4"/>
      <c r="G283" s="37" t="str">
        <f>if(F283="","",
SUMIFs(if(D283="Main1",Nuella!J:J,Nuella!N:N),Nuella!S:S,"Delivered",Nuella!X:X,A283,if(D283="Main1",Nuella!G:G,Nuella!K:K),C283)+
SUMIFs(if(D283="Main1",'CRS1'!J:J,'CRS1'!N:N),'CRS1'!S:S,"Delivered",'CRS1'!X:X,A283,if(D283="Main1",'CRS1'!G:G,'CRS1'!K:K),C283)
-sumifs(G$1:G282,A$1:A282,A283,C$1:C282,C283))</f>
        <v/>
      </c>
      <c r="H283" s="37" t="str">
        <f t="shared" si="1"/>
        <v/>
      </c>
      <c r="I283" s="37" t="str">
        <f t="shared" si="2"/>
        <v/>
      </c>
      <c r="J283" s="37" t="s">
        <v>97</v>
      </c>
      <c r="K283" s="4"/>
      <c r="L283" s="4"/>
      <c r="M283" s="4"/>
      <c r="N283" s="4"/>
      <c r="O283" s="4"/>
      <c r="P283" s="4"/>
      <c r="Q283" s="4"/>
      <c r="R283" s="4"/>
      <c r="S283" s="4"/>
      <c r="T283" s="4"/>
      <c r="U283" s="4"/>
      <c r="V283" s="4"/>
      <c r="W283" s="4"/>
      <c r="X283" s="4"/>
      <c r="Y283" s="4"/>
      <c r="Z283" s="4"/>
      <c r="AA283" s="4"/>
      <c r="AB283" s="4"/>
    </row>
    <row r="284">
      <c r="A284" s="4"/>
      <c r="C284" s="4"/>
      <c r="D284" s="146" t="s">
        <v>97</v>
      </c>
      <c r="E284" s="43"/>
      <c r="F284" s="4"/>
      <c r="G284" s="37" t="str">
        <f>if(F284="","",
SUMIFs(if(D284="Main1",Nuella!J:J,Nuella!N:N),Nuella!S:S,"Delivered",Nuella!X:X,A284,if(D284="Main1",Nuella!G:G,Nuella!K:K),C284)+
SUMIFs(if(D284="Main1",'CRS1'!J:J,'CRS1'!N:N),'CRS1'!S:S,"Delivered",'CRS1'!X:X,A284,if(D284="Main1",'CRS1'!G:G,'CRS1'!K:K),C284)
-sumifs(G$1:G283,A$1:A283,A284,C$1:C283,C284))</f>
        <v/>
      </c>
      <c r="H284" s="37" t="str">
        <f t="shared" si="1"/>
        <v/>
      </c>
      <c r="I284" s="37" t="str">
        <f t="shared" si="2"/>
        <v/>
      </c>
      <c r="J284" s="37" t="s">
        <v>97</v>
      </c>
      <c r="K284" s="4"/>
      <c r="L284" s="4"/>
      <c r="M284" s="4"/>
      <c r="N284" s="4"/>
      <c r="O284" s="4"/>
      <c r="P284" s="4"/>
      <c r="Q284" s="4"/>
      <c r="R284" s="4"/>
      <c r="S284" s="4"/>
      <c r="T284" s="4"/>
      <c r="U284" s="4"/>
      <c r="V284" s="4"/>
      <c r="W284" s="4"/>
      <c r="X284" s="4"/>
      <c r="Y284" s="4"/>
      <c r="Z284" s="4"/>
      <c r="AA284" s="4"/>
      <c r="AB284" s="4"/>
    </row>
    <row r="285">
      <c r="A285" s="4"/>
      <c r="C285" s="4"/>
      <c r="D285" s="146" t="s">
        <v>97</v>
      </c>
      <c r="E285" s="43"/>
      <c r="F285" s="4"/>
      <c r="G285" s="37" t="str">
        <f>if(F285="","",
SUMIFs(if(D285="Main1",Nuella!J:J,Nuella!N:N),Nuella!S:S,"Delivered",Nuella!X:X,A285,if(D285="Main1",Nuella!G:G,Nuella!K:K),C285)+
SUMIFs(if(D285="Main1",'CRS1'!J:J,'CRS1'!N:N),'CRS1'!S:S,"Delivered",'CRS1'!X:X,A285,if(D285="Main1",'CRS1'!G:G,'CRS1'!K:K),C285)
-sumifs(G$1:G284,A$1:A284,A285,C$1:C284,C285))</f>
        <v/>
      </c>
      <c r="H285" s="37" t="str">
        <f t="shared" si="1"/>
        <v/>
      </c>
      <c r="I285" s="37" t="str">
        <f t="shared" si="2"/>
        <v/>
      </c>
      <c r="J285" s="37" t="s">
        <v>97</v>
      </c>
      <c r="K285" s="4"/>
      <c r="L285" s="4"/>
      <c r="M285" s="4"/>
      <c r="N285" s="4"/>
      <c r="O285" s="4"/>
      <c r="P285" s="4"/>
      <c r="Q285" s="4"/>
      <c r="R285" s="4"/>
      <c r="S285" s="4"/>
      <c r="T285" s="4"/>
      <c r="U285" s="4"/>
      <c r="V285" s="4"/>
      <c r="W285" s="4"/>
      <c r="X285" s="4"/>
      <c r="Y285" s="4"/>
      <c r="Z285" s="4"/>
      <c r="AA285" s="4"/>
      <c r="AB285" s="4"/>
    </row>
    <row r="286">
      <c r="A286" s="4"/>
      <c r="C286" s="4"/>
      <c r="D286" s="146" t="s">
        <v>97</v>
      </c>
      <c r="E286" s="43"/>
      <c r="F286" s="4"/>
      <c r="G286" s="37" t="str">
        <f>if(F286="","",
SUMIFs(if(D286="Main1",Nuella!J:J,Nuella!N:N),Nuella!S:S,"Delivered",Nuella!X:X,A286,if(D286="Main1",Nuella!G:G,Nuella!K:K),C286)+
SUMIFs(if(D286="Main1",'CRS1'!J:J,'CRS1'!N:N),'CRS1'!S:S,"Delivered",'CRS1'!X:X,A286,if(D286="Main1",'CRS1'!G:G,'CRS1'!K:K),C286)
-sumifs(G$1:G285,A$1:A285,A286,C$1:C285,C286))</f>
        <v/>
      </c>
      <c r="H286" s="37" t="str">
        <f t="shared" si="1"/>
        <v/>
      </c>
      <c r="I286" s="37" t="str">
        <f t="shared" si="2"/>
        <v/>
      </c>
      <c r="J286" s="37" t="s">
        <v>97</v>
      </c>
      <c r="K286" s="4"/>
      <c r="L286" s="4"/>
      <c r="M286" s="4"/>
      <c r="N286" s="4"/>
      <c r="O286" s="4"/>
      <c r="P286" s="4"/>
      <c r="Q286" s="4"/>
      <c r="R286" s="4"/>
      <c r="S286" s="4"/>
      <c r="T286" s="4"/>
      <c r="U286" s="4"/>
      <c r="V286" s="4"/>
      <c r="W286" s="4"/>
      <c r="X286" s="4"/>
      <c r="Y286" s="4"/>
      <c r="Z286" s="4"/>
      <c r="AA286" s="4"/>
      <c r="AB286" s="4"/>
    </row>
    <row r="287">
      <c r="A287" s="4"/>
      <c r="C287" s="4"/>
      <c r="D287" s="146" t="s">
        <v>97</v>
      </c>
      <c r="E287" s="43"/>
      <c r="F287" s="4"/>
      <c r="G287" s="37" t="str">
        <f>if(F287="","",
SUMIFs(if(D287="Main1",Nuella!J:J,Nuella!N:N),Nuella!S:S,"Delivered",Nuella!X:X,A287,if(D287="Main1",Nuella!G:G,Nuella!K:K),C287)+
SUMIFs(if(D287="Main1",'CRS1'!J:J,'CRS1'!N:N),'CRS1'!S:S,"Delivered",'CRS1'!X:X,A287,if(D287="Main1",'CRS1'!G:G,'CRS1'!K:K),C287)
-sumifs(G$1:G286,A$1:A286,A287,C$1:C286,C287))</f>
        <v/>
      </c>
      <c r="H287" s="37" t="str">
        <f t="shared" si="1"/>
        <v/>
      </c>
      <c r="I287" s="37" t="str">
        <f t="shared" si="2"/>
        <v/>
      </c>
      <c r="J287" s="37" t="s">
        <v>97</v>
      </c>
      <c r="K287" s="4"/>
      <c r="L287" s="4"/>
      <c r="M287" s="4"/>
      <c r="N287" s="4"/>
      <c r="O287" s="4"/>
      <c r="P287" s="4"/>
      <c r="Q287" s="4"/>
      <c r="R287" s="4"/>
      <c r="S287" s="4"/>
      <c r="T287" s="4"/>
      <c r="U287" s="4"/>
      <c r="V287" s="4"/>
      <c r="W287" s="4"/>
      <c r="X287" s="4"/>
      <c r="Y287" s="4"/>
      <c r="Z287" s="4"/>
      <c r="AA287" s="4"/>
      <c r="AB287" s="4"/>
    </row>
    <row r="288">
      <c r="A288" s="4"/>
      <c r="C288" s="4"/>
      <c r="D288" s="146" t="s">
        <v>97</v>
      </c>
      <c r="E288" s="43"/>
      <c r="F288" s="4"/>
      <c r="G288" s="37" t="str">
        <f>if(F288="","",
SUMIFs(if(D288="Main1",Nuella!J:J,Nuella!N:N),Nuella!S:S,"Delivered",Nuella!X:X,A288,if(D288="Main1",Nuella!G:G,Nuella!K:K),C288)+
SUMIFs(if(D288="Main1",'CRS1'!J:J,'CRS1'!N:N),'CRS1'!S:S,"Delivered",'CRS1'!X:X,A288,if(D288="Main1",'CRS1'!G:G,'CRS1'!K:K),C288)
-sumifs(G$1:G287,A$1:A287,A288,C$1:C287,C288))</f>
        <v/>
      </c>
      <c r="H288" s="37" t="str">
        <f t="shared" si="1"/>
        <v/>
      </c>
      <c r="I288" s="37" t="str">
        <f t="shared" si="2"/>
        <v/>
      </c>
      <c r="J288" s="37" t="s">
        <v>97</v>
      </c>
      <c r="K288" s="4"/>
      <c r="L288" s="4"/>
      <c r="M288" s="4"/>
      <c r="N288" s="4"/>
      <c r="O288" s="4"/>
      <c r="P288" s="4"/>
      <c r="Q288" s="4"/>
      <c r="R288" s="4"/>
      <c r="S288" s="4"/>
      <c r="T288" s="4"/>
      <c r="U288" s="4"/>
      <c r="V288" s="4"/>
      <c r="W288" s="4"/>
      <c r="X288" s="4"/>
      <c r="Y288" s="4"/>
      <c r="Z288" s="4"/>
      <c r="AA288" s="4"/>
      <c r="AB288" s="4"/>
    </row>
    <row r="289">
      <c r="A289" s="4"/>
      <c r="C289" s="4"/>
      <c r="D289" s="146" t="s">
        <v>97</v>
      </c>
      <c r="E289" s="43"/>
      <c r="F289" s="4"/>
      <c r="G289" s="37" t="str">
        <f>if(F289="","",
SUMIFs(if(D289="Main1",Nuella!J:J,Nuella!N:N),Nuella!S:S,"Delivered",Nuella!X:X,A289,if(D289="Main1",Nuella!G:G,Nuella!K:K),C289)+
SUMIFs(if(D289="Main1",'CRS1'!J:J,'CRS1'!N:N),'CRS1'!S:S,"Delivered",'CRS1'!X:X,A289,if(D289="Main1",'CRS1'!G:G,'CRS1'!K:K),C289)
-sumifs(G$1:G288,A$1:A288,A289,C$1:C288,C289))</f>
        <v/>
      </c>
      <c r="H289" s="37" t="str">
        <f t="shared" si="1"/>
        <v/>
      </c>
      <c r="I289" s="37" t="str">
        <f t="shared" si="2"/>
        <v/>
      </c>
      <c r="J289" s="37" t="s">
        <v>97</v>
      </c>
      <c r="K289" s="4"/>
      <c r="L289" s="4"/>
      <c r="M289" s="4"/>
      <c r="N289" s="4"/>
      <c r="O289" s="4"/>
      <c r="P289" s="4"/>
      <c r="Q289" s="4"/>
      <c r="R289" s="4"/>
      <c r="S289" s="4"/>
      <c r="T289" s="4"/>
      <c r="U289" s="4"/>
      <c r="V289" s="4"/>
      <c r="W289" s="4"/>
      <c r="X289" s="4"/>
      <c r="Y289" s="4"/>
      <c r="Z289" s="4"/>
      <c r="AA289" s="4"/>
      <c r="AB289" s="4"/>
    </row>
    <row r="290">
      <c r="A290" s="4"/>
      <c r="C290" s="4"/>
      <c r="D290" s="146" t="s">
        <v>97</v>
      </c>
      <c r="E290" s="43"/>
      <c r="F290" s="4"/>
      <c r="G290" s="37" t="str">
        <f>if(F290="","",
SUMIFs(if(D290="Main1",Nuella!J:J,Nuella!N:N),Nuella!S:S,"Delivered",Nuella!X:X,A290,if(D290="Main1",Nuella!G:G,Nuella!K:K),C290)+
SUMIFs(if(D290="Main1",'CRS1'!J:J,'CRS1'!N:N),'CRS1'!S:S,"Delivered",'CRS1'!X:X,A290,if(D290="Main1",'CRS1'!G:G,'CRS1'!K:K),C290)
-sumifs(G$1:G289,A$1:A289,A290,C$1:C289,C290))</f>
        <v/>
      </c>
      <c r="H290" s="37" t="str">
        <f t="shared" si="1"/>
        <v/>
      </c>
      <c r="I290" s="37" t="str">
        <f t="shared" si="2"/>
        <v/>
      </c>
      <c r="J290" s="37" t="s">
        <v>97</v>
      </c>
      <c r="K290" s="4"/>
      <c r="L290" s="4"/>
      <c r="M290" s="4"/>
      <c r="N290" s="4"/>
      <c r="O290" s="4"/>
      <c r="P290" s="4"/>
      <c r="Q290" s="4"/>
      <c r="R290" s="4"/>
      <c r="S290" s="4"/>
      <c r="T290" s="4"/>
      <c r="U290" s="4"/>
      <c r="V290" s="4"/>
      <c r="W290" s="4"/>
      <c r="X290" s="4"/>
      <c r="Y290" s="4"/>
      <c r="Z290" s="4"/>
      <c r="AA290" s="4"/>
      <c r="AB290" s="4"/>
    </row>
    <row r="291">
      <c r="A291" s="4"/>
      <c r="C291" s="4"/>
      <c r="D291" s="146" t="s">
        <v>97</v>
      </c>
      <c r="E291" s="43"/>
      <c r="F291" s="4"/>
      <c r="G291" s="37" t="str">
        <f>if(F291="","",
SUMIFs(if(D291="Main1",Nuella!J:J,Nuella!N:N),Nuella!S:S,"Delivered",Nuella!X:X,A291,if(D291="Main1",Nuella!G:G,Nuella!K:K),C291)+
SUMIFs(if(D291="Main1",'CRS1'!J:J,'CRS1'!N:N),'CRS1'!S:S,"Delivered",'CRS1'!X:X,A291,if(D291="Main1",'CRS1'!G:G,'CRS1'!K:K),C291)
-sumifs(G$1:G290,A$1:A290,A291,C$1:C290,C291))</f>
        <v/>
      </c>
      <c r="H291" s="37" t="str">
        <f t="shared" si="1"/>
        <v/>
      </c>
      <c r="I291" s="37" t="str">
        <f t="shared" si="2"/>
        <v/>
      </c>
      <c r="J291" s="37" t="s">
        <v>97</v>
      </c>
      <c r="K291" s="4"/>
      <c r="L291" s="4"/>
      <c r="M291" s="4"/>
      <c r="N291" s="4"/>
      <c r="O291" s="4"/>
      <c r="P291" s="4"/>
      <c r="Q291" s="4"/>
      <c r="R291" s="4"/>
      <c r="S291" s="4"/>
      <c r="T291" s="4"/>
      <c r="U291" s="4"/>
      <c r="V291" s="4"/>
      <c r="W291" s="4"/>
      <c r="X291" s="4"/>
      <c r="Y291" s="4"/>
      <c r="Z291" s="4"/>
      <c r="AA291" s="4"/>
      <c r="AB291" s="4"/>
    </row>
    <row r="292">
      <c r="A292" s="4"/>
      <c r="C292" s="4"/>
      <c r="D292" s="146" t="s">
        <v>97</v>
      </c>
      <c r="E292" s="43"/>
      <c r="F292" s="4"/>
      <c r="G292" s="37" t="str">
        <f>if(F292="","",
SUMIFs(if(D292="Main1",Nuella!J:J,Nuella!N:N),Nuella!S:S,"Delivered",Nuella!X:X,A292,if(D292="Main1",Nuella!G:G,Nuella!K:K),C292)+
SUMIFs(if(D292="Main1",'CRS1'!J:J,'CRS1'!N:N),'CRS1'!S:S,"Delivered",'CRS1'!X:X,A292,if(D292="Main1",'CRS1'!G:G,'CRS1'!K:K),C292)
-sumifs(G$1:G291,A$1:A291,A292,C$1:C291,C292))</f>
        <v/>
      </c>
      <c r="H292" s="37" t="str">
        <f t="shared" si="1"/>
        <v/>
      </c>
      <c r="I292" s="37" t="str">
        <f t="shared" si="2"/>
        <v/>
      </c>
      <c r="J292" s="37" t="s">
        <v>97</v>
      </c>
      <c r="K292" s="4"/>
      <c r="L292" s="4"/>
      <c r="M292" s="4"/>
      <c r="N292" s="4"/>
      <c r="O292" s="4"/>
      <c r="P292" s="4"/>
      <c r="Q292" s="4"/>
      <c r="R292" s="4"/>
      <c r="S292" s="4"/>
      <c r="T292" s="4"/>
      <c r="U292" s="4"/>
      <c r="V292" s="4"/>
      <c r="W292" s="4"/>
      <c r="X292" s="4"/>
      <c r="Y292" s="4"/>
      <c r="Z292" s="4"/>
      <c r="AA292" s="4"/>
      <c r="AB292" s="4"/>
    </row>
    <row r="293">
      <c r="A293" s="4"/>
      <c r="C293" s="4"/>
      <c r="D293" s="146" t="s">
        <v>97</v>
      </c>
      <c r="E293" s="43"/>
      <c r="F293" s="4"/>
      <c r="G293" s="37" t="str">
        <f>if(F293="","",
SUMIFs(if(D293="Main1",Nuella!J:J,Nuella!N:N),Nuella!S:S,"Delivered",Nuella!X:X,A293,if(D293="Main1",Nuella!G:G,Nuella!K:K),C293)+
SUMIFs(if(D293="Main1",'CRS1'!J:J,'CRS1'!N:N),'CRS1'!S:S,"Delivered",'CRS1'!X:X,A293,if(D293="Main1",'CRS1'!G:G,'CRS1'!K:K),C293)
-sumifs(G$1:G292,A$1:A292,A293,C$1:C292,C293))</f>
        <v/>
      </c>
      <c r="H293" s="37" t="str">
        <f t="shared" si="1"/>
        <v/>
      </c>
      <c r="I293" s="37" t="str">
        <f t="shared" si="2"/>
        <v/>
      </c>
      <c r="J293" s="37" t="s">
        <v>97</v>
      </c>
      <c r="K293" s="4"/>
      <c r="L293" s="4"/>
      <c r="M293" s="4"/>
      <c r="N293" s="4"/>
      <c r="O293" s="4"/>
      <c r="P293" s="4"/>
      <c r="Q293" s="4"/>
      <c r="R293" s="4"/>
      <c r="S293" s="4"/>
      <c r="T293" s="4"/>
      <c r="U293" s="4"/>
      <c r="V293" s="4"/>
      <c r="W293" s="4"/>
      <c r="X293" s="4"/>
      <c r="Y293" s="4"/>
      <c r="Z293" s="4"/>
      <c r="AA293" s="4"/>
      <c r="AB293" s="4"/>
    </row>
    <row r="294">
      <c r="A294" s="4"/>
      <c r="C294" s="4"/>
      <c r="D294" s="146" t="s">
        <v>97</v>
      </c>
      <c r="E294" s="43"/>
      <c r="F294" s="4"/>
      <c r="G294" s="37" t="str">
        <f>if(F294="","",
SUMIFs(if(D294="Main1",Nuella!J:J,Nuella!N:N),Nuella!S:S,"Delivered",Nuella!X:X,A294,if(D294="Main1",Nuella!G:G,Nuella!K:K),C294)+
SUMIFs(if(D294="Main1",'CRS1'!J:J,'CRS1'!N:N),'CRS1'!S:S,"Delivered",'CRS1'!X:X,A294,if(D294="Main1",'CRS1'!G:G,'CRS1'!K:K),C294)
-sumifs(G$1:G293,A$1:A293,A294,C$1:C293,C294))</f>
        <v/>
      </c>
      <c r="H294" s="37" t="str">
        <f t="shared" si="1"/>
        <v/>
      </c>
      <c r="I294" s="37" t="str">
        <f t="shared" si="2"/>
        <v/>
      </c>
      <c r="J294" s="37" t="s">
        <v>97</v>
      </c>
      <c r="K294" s="4"/>
      <c r="L294" s="4"/>
      <c r="M294" s="4"/>
      <c r="N294" s="4"/>
      <c r="O294" s="4"/>
      <c r="P294" s="4"/>
      <c r="Q294" s="4"/>
      <c r="R294" s="4"/>
      <c r="S294" s="4"/>
      <c r="T294" s="4"/>
      <c r="U294" s="4"/>
      <c r="V294" s="4"/>
      <c r="W294" s="4"/>
      <c r="X294" s="4"/>
      <c r="Y294" s="4"/>
      <c r="Z294" s="4"/>
      <c r="AA294" s="4"/>
      <c r="AB294" s="4"/>
    </row>
    <row r="295">
      <c r="A295" s="4"/>
      <c r="C295" s="4"/>
      <c r="D295" s="146" t="s">
        <v>97</v>
      </c>
      <c r="E295" s="43"/>
      <c r="F295" s="4"/>
      <c r="G295" s="37" t="str">
        <f>if(F295="","",
SUMIFs(if(D295="Main1",Nuella!J:J,Nuella!N:N),Nuella!S:S,"Delivered",Nuella!X:X,A295,if(D295="Main1",Nuella!G:G,Nuella!K:K),C295)+
SUMIFs(if(D295="Main1",'CRS1'!J:J,'CRS1'!N:N),'CRS1'!S:S,"Delivered",'CRS1'!X:X,A295,if(D295="Main1",'CRS1'!G:G,'CRS1'!K:K),C295)
-sumifs(G$1:G294,A$1:A294,A295,C$1:C294,C295))</f>
        <v/>
      </c>
      <c r="H295" s="37" t="str">
        <f t="shared" si="1"/>
        <v/>
      </c>
      <c r="I295" s="37" t="str">
        <f t="shared" si="2"/>
        <v/>
      </c>
      <c r="J295" s="37" t="s">
        <v>97</v>
      </c>
      <c r="K295" s="4"/>
      <c r="L295" s="4"/>
      <c r="M295" s="4"/>
      <c r="N295" s="4"/>
      <c r="O295" s="4"/>
      <c r="P295" s="4"/>
      <c r="Q295" s="4"/>
      <c r="R295" s="4"/>
      <c r="S295" s="4"/>
      <c r="T295" s="4"/>
      <c r="U295" s="4"/>
      <c r="V295" s="4"/>
      <c r="W295" s="4"/>
      <c r="X295" s="4"/>
      <c r="Y295" s="4"/>
      <c r="Z295" s="4"/>
      <c r="AA295" s="4"/>
      <c r="AB295" s="4"/>
    </row>
    <row r="296">
      <c r="A296" s="4"/>
      <c r="C296" s="4"/>
      <c r="D296" s="146" t="s">
        <v>97</v>
      </c>
      <c r="E296" s="43"/>
      <c r="F296" s="4"/>
      <c r="G296" s="37" t="str">
        <f>if(F296="","",
SUMIFs(if(D296="Main1",Nuella!J:J,Nuella!N:N),Nuella!S:S,"Delivered",Nuella!X:X,A296,if(D296="Main1",Nuella!G:G,Nuella!K:K),C296)+
SUMIFs(if(D296="Main1",'CRS1'!J:J,'CRS1'!N:N),'CRS1'!S:S,"Delivered",'CRS1'!X:X,A296,if(D296="Main1",'CRS1'!G:G,'CRS1'!K:K),C296)
-sumifs(G$1:G295,A$1:A295,A296,C$1:C295,C296))</f>
        <v/>
      </c>
      <c r="H296" s="37" t="str">
        <f t="shared" si="1"/>
        <v/>
      </c>
      <c r="I296" s="37" t="str">
        <f t="shared" si="2"/>
        <v/>
      </c>
      <c r="J296" s="37" t="s">
        <v>97</v>
      </c>
      <c r="K296" s="4"/>
      <c r="L296" s="4"/>
      <c r="M296" s="4"/>
      <c r="N296" s="4"/>
      <c r="O296" s="4"/>
      <c r="P296" s="4"/>
      <c r="Q296" s="4"/>
      <c r="R296" s="4"/>
      <c r="S296" s="4"/>
      <c r="T296" s="4"/>
      <c r="U296" s="4"/>
      <c r="V296" s="4"/>
      <c r="W296" s="4"/>
      <c r="X296" s="4"/>
      <c r="Y296" s="4"/>
      <c r="Z296" s="4"/>
      <c r="AA296" s="4"/>
      <c r="AB296" s="4"/>
    </row>
    <row r="297">
      <c r="A297" s="4"/>
      <c r="C297" s="4"/>
      <c r="D297" s="146" t="s">
        <v>97</v>
      </c>
      <c r="E297" s="43"/>
      <c r="F297" s="4"/>
      <c r="G297" s="37" t="str">
        <f>if(F297="","",
SUMIFs(if(D297="Main1",Nuella!J:J,Nuella!N:N),Nuella!S:S,"Delivered",Nuella!X:X,A297,if(D297="Main1",Nuella!G:G,Nuella!K:K),C297)+
SUMIFs(if(D297="Main1",'CRS1'!J:J,'CRS1'!N:N),'CRS1'!S:S,"Delivered",'CRS1'!X:X,A297,if(D297="Main1",'CRS1'!G:G,'CRS1'!K:K),C297)
-sumifs(G$1:G296,A$1:A296,A297,C$1:C296,C297))</f>
        <v/>
      </c>
      <c r="H297" s="37" t="str">
        <f t="shared" si="1"/>
        <v/>
      </c>
      <c r="I297" s="37" t="str">
        <f t="shared" si="2"/>
        <v/>
      </c>
      <c r="J297" s="37" t="s">
        <v>97</v>
      </c>
      <c r="K297" s="4"/>
      <c r="L297" s="4"/>
      <c r="M297" s="4"/>
      <c r="N297" s="4"/>
      <c r="O297" s="4"/>
      <c r="P297" s="4"/>
      <c r="Q297" s="4"/>
      <c r="R297" s="4"/>
      <c r="S297" s="4"/>
      <c r="T297" s="4"/>
      <c r="U297" s="4"/>
      <c r="V297" s="4"/>
      <c r="W297" s="4"/>
      <c r="X297" s="4"/>
      <c r="Y297" s="4"/>
      <c r="Z297" s="4"/>
      <c r="AA297" s="4"/>
      <c r="AB297" s="4"/>
    </row>
    <row r="298">
      <c r="A298" s="4"/>
      <c r="C298" s="4"/>
      <c r="D298" s="146" t="s">
        <v>97</v>
      </c>
      <c r="E298" s="43"/>
      <c r="F298" s="4"/>
      <c r="G298" s="37" t="str">
        <f>if(F298="","",
SUMIFs(if(D298="Main1",Nuella!J:J,Nuella!N:N),Nuella!S:S,"Delivered",Nuella!X:X,A298,if(D298="Main1",Nuella!G:G,Nuella!K:K),C298)+
SUMIFs(if(D298="Main1",'CRS1'!J:J,'CRS1'!N:N),'CRS1'!S:S,"Delivered",'CRS1'!X:X,A298,if(D298="Main1",'CRS1'!G:G,'CRS1'!K:K),C298)
-sumifs(G$1:G297,A$1:A297,A298,C$1:C297,C298))</f>
        <v/>
      </c>
      <c r="H298" s="37" t="str">
        <f t="shared" si="1"/>
        <v/>
      </c>
      <c r="I298" s="37" t="str">
        <f t="shared" si="2"/>
        <v/>
      </c>
      <c r="J298" s="37" t="s">
        <v>97</v>
      </c>
      <c r="K298" s="4"/>
      <c r="L298" s="4"/>
      <c r="M298" s="4"/>
      <c r="N298" s="4"/>
      <c r="O298" s="4"/>
      <c r="P298" s="4"/>
      <c r="Q298" s="4"/>
      <c r="R298" s="4"/>
      <c r="S298" s="4"/>
      <c r="T298" s="4"/>
      <c r="U298" s="4"/>
      <c r="V298" s="4"/>
      <c r="W298" s="4"/>
      <c r="X298" s="4"/>
      <c r="Y298" s="4"/>
      <c r="Z298" s="4"/>
      <c r="AA298" s="4"/>
      <c r="AB298" s="4"/>
    </row>
    <row r="299">
      <c r="A299" s="4"/>
      <c r="C299" s="4"/>
      <c r="D299" s="146" t="s">
        <v>97</v>
      </c>
      <c r="E299" s="43"/>
      <c r="F299" s="4"/>
      <c r="G299" s="37" t="str">
        <f>if(F299="","",
SUMIFs(if(D299="Main1",Nuella!J:J,Nuella!N:N),Nuella!S:S,"Delivered",Nuella!X:X,A299,if(D299="Main1",Nuella!G:G,Nuella!K:K),C299)+
SUMIFs(if(D299="Main1",'CRS1'!J:J,'CRS1'!N:N),'CRS1'!S:S,"Delivered",'CRS1'!X:X,A299,if(D299="Main1",'CRS1'!G:G,'CRS1'!K:K),C299)
-sumifs(G$1:G298,A$1:A298,A299,C$1:C298,C299))</f>
        <v/>
      </c>
      <c r="H299" s="37" t="str">
        <f t="shared" si="1"/>
        <v/>
      </c>
      <c r="I299" s="37" t="str">
        <f t="shared" si="2"/>
        <v/>
      </c>
      <c r="J299" s="37" t="s">
        <v>97</v>
      </c>
      <c r="K299" s="4"/>
      <c r="L299" s="4"/>
      <c r="M299" s="4"/>
      <c r="N299" s="4"/>
      <c r="O299" s="4"/>
      <c r="P299" s="4"/>
      <c r="Q299" s="4"/>
      <c r="R299" s="4"/>
      <c r="S299" s="4"/>
      <c r="T299" s="4"/>
      <c r="U299" s="4"/>
      <c r="V299" s="4"/>
      <c r="W299" s="4"/>
      <c r="X299" s="4"/>
      <c r="Y299" s="4"/>
      <c r="Z299" s="4"/>
      <c r="AA299" s="4"/>
      <c r="AB299" s="4"/>
    </row>
    <row r="300">
      <c r="A300" s="4"/>
      <c r="C300" s="4"/>
      <c r="D300" s="146" t="s">
        <v>97</v>
      </c>
      <c r="E300" s="43"/>
      <c r="F300" s="4"/>
      <c r="G300" s="37" t="str">
        <f>if(F300="","",
SUMIFs(if(D300="Main1",Nuella!J:J,Nuella!N:N),Nuella!S:S,"Delivered",Nuella!X:X,A300,if(D300="Main1",Nuella!G:G,Nuella!K:K),C300)+
SUMIFs(if(D300="Main1",'CRS1'!J:J,'CRS1'!N:N),'CRS1'!S:S,"Delivered",'CRS1'!X:X,A300,if(D300="Main1",'CRS1'!G:G,'CRS1'!K:K),C300)
-sumifs(G$1:G299,A$1:A299,A300,C$1:C299,C300))</f>
        <v/>
      </c>
      <c r="H300" s="37" t="str">
        <f t="shared" si="1"/>
        <v/>
      </c>
      <c r="I300" s="37" t="str">
        <f t="shared" si="2"/>
        <v/>
      </c>
      <c r="J300" s="37" t="s">
        <v>97</v>
      </c>
      <c r="K300" s="4"/>
      <c r="L300" s="4"/>
      <c r="M300" s="4"/>
      <c r="N300" s="4"/>
      <c r="O300" s="4"/>
      <c r="P300" s="4"/>
      <c r="Q300" s="4"/>
      <c r="R300" s="4"/>
      <c r="S300" s="4"/>
      <c r="T300" s="4"/>
      <c r="U300" s="4"/>
      <c r="V300" s="4"/>
      <c r="W300" s="4"/>
      <c r="X300" s="4"/>
      <c r="Y300" s="4"/>
      <c r="Z300" s="4"/>
      <c r="AA300" s="4"/>
      <c r="AB300" s="4"/>
    </row>
    <row r="301">
      <c r="A301" s="4"/>
      <c r="C301" s="4"/>
      <c r="D301" s="146" t="s">
        <v>97</v>
      </c>
      <c r="E301" s="43"/>
      <c r="F301" s="4"/>
      <c r="G301" s="37" t="str">
        <f>if(F301="","",
SUMIFs(if(D301="Main1",Nuella!J:J,Nuella!N:N),Nuella!S:S,"Delivered",Nuella!X:X,A301,if(D301="Main1",Nuella!G:G,Nuella!K:K),C301)+
SUMIFs(if(D301="Main1",'CRS1'!J:J,'CRS1'!N:N),'CRS1'!S:S,"Delivered",'CRS1'!X:X,A301,if(D301="Main1",'CRS1'!G:G,'CRS1'!K:K),C301)
-sumifs(G$1:G300,A$1:A300,A301,C$1:C300,C301))</f>
        <v/>
      </c>
      <c r="H301" s="37" t="str">
        <f t="shared" si="1"/>
        <v/>
      </c>
      <c r="I301" s="37" t="str">
        <f t="shared" si="2"/>
        <v/>
      </c>
      <c r="J301" s="37" t="s">
        <v>97</v>
      </c>
      <c r="K301" s="4"/>
      <c r="L301" s="4"/>
      <c r="M301" s="4"/>
      <c r="N301" s="4"/>
      <c r="O301" s="4"/>
      <c r="P301" s="4"/>
      <c r="Q301" s="4"/>
      <c r="R301" s="4"/>
      <c r="S301" s="4"/>
      <c r="T301" s="4"/>
      <c r="U301" s="4"/>
      <c r="V301" s="4"/>
      <c r="W301" s="4"/>
      <c r="X301" s="4"/>
      <c r="Y301" s="4"/>
      <c r="Z301" s="4"/>
      <c r="AA301" s="4"/>
      <c r="AB301" s="4"/>
    </row>
    <row r="302">
      <c r="A302" s="4"/>
      <c r="C302" s="4"/>
      <c r="D302" s="146" t="s">
        <v>97</v>
      </c>
      <c r="E302" s="43"/>
      <c r="F302" s="4"/>
      <c r="G302" s="37" t="str">
        <f>if(F302="","",
SUMIFs(if(D302="Main1",Nuella!J:J,Nuella!N:N),Nuella!S:S,"Delivered",Nuella!X:X,A302,if(D302="Main1",Nuella!G:G,Nuella!K:K),C302)+
SUMIFs(if(D302="Main1",'CRS1'!J:J,'CRS1'!N:N),'CRS1'!S:S,"Delivered",'CRS1'!X:X,A302,if(D302="Main1",'CRS1'!G:G,'CRS1'!K:K),C302)
-sumifs(G$1:G301,A$1:A301,A302,C$1:C301,C302))</f>
        <v/>
      </c>
      <c r="H302" s="37" t="str">
        <f t="shared" si="1"/>
        <v/>
      </c>
      <c r="I302" s="37" t="str">
        <f t="shared" si="2"/>
        <v/>
      </c>
      <c r="J302" s="37" t="s">
        <v>97</v>
      </c>
      <c r="K302" s="4"/>
      <c r="L302" s="4"/>
      <c r="M302" s="4"/>
      <c r="N302" s="4"/>
      <c r="O302" s="4"/>
      <c r="P302" s="4"/>
      <c r="Q302" s="4"/>
      <c r="R302" s="4"/>
      <c r="S302" s="4"/>
      <c r="T302" s="4"/>
      <c r="U302" s="4"/>
      <c r="V302" s="4"/>
      <c r="W302" s="4"/>
      <c r="X302" s="4"/>
      <c r="Y302" s="4"/>
      <c r="Z302" s="4"/>
      <c r="AA302" s="4"/>
      <c r="AB302" s="4"/>
    </row>
    <row r="303">
      <c r="A303" s="4"/>
      <c r="C303" s="4"/>
      <c r="D303" s="146" t="s">
        <v>97</v>
      </c>
      <c r="E303" s="43"/>
      <c r="F303" s="4"/>
      <c r="G303" s="37" t="str">
        <f>if(F303="","",
SUMIFs(if(D303="Main1",Nuella!J:J,Nuella!N:N),Nuella!S:S,"Delivered",Nuella!X:X,A303,if(D303="Main1",Nuella!G:G,Nuella!K:K),C303)+
SUMIFs(if(D303="Main1",'CRS1'!J:J,'CRS1'!N:N),'CRS1'!S:S,"Delivered",'CRS1'!X:X,A303,if(D303="Main1",'CRS1'!G:G,'CRS1'!K:K),C303)
-sumifs(G$1:G302,A$1:A302,A303,C$1:C302,C303))</f>
        <v/>
      </c>
      <c r="H303" s="37" t="str">
        <f t="shared" si="1"/>
        <v/>
      </c>
      <c r="I303" s="37" t="str">
        <f t="shared" si="2"/>
        <v/>
      </c>
      <c r="J303" s="37" t="s">
        <v>97</v>
      </c>
      <c r="K303" s="4"/>
      <c r="L303" s="4"/>
      <c r="M303" s="4"/>
      <c r="N303" s="4"/>
      <c r="O303" s="4"/>
      <c r="P303" s="4"/>
      <c r="Q303" s="4"/>
      <c r="R303" s="4"/>
      <c r="S303" s="4"/>
      <c r="T303" s="4"/>
      <c r="U303" s="4"/>
      <c r="V303" s="4"/>
      <c r="W303" s="4"/>
      <c r="X303" s="4"/>
      <c r="Y303" s="4"/>
      <c r="Z303" s="4"/>
      <c r="AA303" s="4"/>
      <c r="AB303" s="4"/>
    </row>
    <row r="304">
      <c r="A304" s="4"/>
      <c r="C304" s="4"/>
      <c r="D304" s="146" t="s">
        <v>97</v>
      </c>
      <c r="E304" s="43"/>
      <c r="F304" s="4"/>
      <c r="G304" s="37" t="str">
        <f>if(F304="","",
SUMIFs(if(D304="Main1",Nuella!J:J,Nuella!N:N),Nuella!S:S,"Delivered",Nuella!X:X,A304,if(D304="Main1",Nuella!G:G,Nuella!K:K),C304)+
SUMIFs(if(D304="Main1",'CRS1'!J:J,'CRS1'!N:N),'CRS1'!S:S,"Delivered",'CRS1'!X:X,A304,if(D304="Main1",'CRS1'!G:G,'CRS1'!K:K),C304)
-sumifs(G$1:G303,A$1:A303,A304,C$1:C303,C304))</f>
        <v/>
      </c>
      <c r="H304" s="37" t="str">
        <f t="shared" si="1"/>
        <v/>
      </c>
      <c r="I304" s="37" t="str">
        <f t="shared" si="2"/>
        <v/>
      </c>
      <c r="J304" s="37" t="s">
        <v>97</v>
      </c>
      <c r="K304" s="4"/>
      <c r="L304" s="4"/>
      <c r="M304" s="4"/>
      <c r="N304" s="4"/>
      <c r="O304" s="4"/>
      <c r="P304" s="4"/>
      <c r="Q304" s="4"/>
      <c r="R304" s="4"/>
      <c r="S304" s="4"/>
      <c r="T304" s="4"/>
      <c r="U304" s="4"/>
      <c r="V304" s="4"/>
      <c r="W304" s="4"/>
      <c r="X304" s="4"/>
      <c r="Y304" s="4"/>
      <c r="Z304" s="4"/>
      <c r="AA304" s="4"/>
      <c r="AB304" s="4"/>
    </row>
    <row r="305">
      <c r="A305" s="4"/>
      <c r="C305" s="4"/>
      <c r="D305" s="146" t="s">
        <v>97</v>
      </c>
      <c r="E305" s="43"/>
      <c r="F305" s="4"/>
      <c r="G305" s="37" t="str">
        <f>if(F305="","",
SUMIFs(if(D305="Main1",Nuella!J:J,Nuella!N:N),Nuella!S:S,"Delivered",Nuella!X:X,A305,if(D305="Main1",Nuella!G:G,Nuella!K:K),C305)+
SUMIFs(if(D305="Main1",'CRS1'!J:J,'CRS1'!N:N),'CRS1'!S:S,"Delivered",'CRS1'!X:X,A305,if(D305="Main1",'CRS1'!G:G,'CRS1'!K:K),C305)
-sumifs(G$1:G304,A$1:A304,A305,C$1:C304,C305))</f>
        <v/>
      </c>
      <c r="H305" s="37" t="str">
        <f t="shared" si="1"/>
        <v/>
      </c>
      <c r="I305" s="37" t="str">
        <f t="shared" si="2"/>
        <v/>
      </c>
      <c r="J305" s="37" t="s">
        <v>97</v>
      </c>
      <c r="K305" s="4"/>
      <c r="L305" s="4"/>
      <c r="M305" s="4"/>
      <c r="N305" s="4"/>
      <c r="O305" s="4"/>
      <c r="P305" s="4"/>
      <c r="Q305" s="4"/>
      <c r="R305" s="4"/>
      <c r="S305" s="4"/>
      <c r="T305" s="4"/>
      <c r="U305" s="4"/>
      <c r="V305" s="4"/>
      <c r="W305" s="4"/>
      <c r="X305" s="4"/>
      <c r="Y305" s="4"/>
      <c r="Z305" s="4"/>
      <c r="AA305" s="4"/>
      <c r="AB305" s="4"/>
    </row>
    <row r="306">
      <c r="A306" s="4"/>
      <c r="C306" s="4"/>
      <c r="D306" s="146" t="s">
        <v>97</v>
      </c>
      <c r="E306" s="43"/>
      <c r="F306" s="4"/>
      <c r="G306" s="37" t="str">
        <f>if(F306="","",
SUMIFs(if(D306="Main1",Nuella!J:J,Nuella!N:N),Nuella!S:S,"Delivered",Nuella!X:X,A306,if(D306="Main1",Nuella!G:G,Nuella!K:K),C306)+
SUMIFs(if(D306="Main1",'CRS1'!J:J,'CRS1'!N:N),'CRS1'!S:S,"Delivered",'CRS1'!X:X,A306,if(D306="Main1",'CRS1'!G:G,'CRS1'!K:K),C306)
-sumifs(G$1:G305,A$1:A305,A306,C$1:C305,C306))</f>
        <v/>
      </c>
      <c r="H306" s="37" t="str">
        <f t="shared" si="1"/>
        <v/>
      </c>
      <c r="I306" s="37" t="str">
        <f t="shared" si="2"/>
        <v/>
      </c>
      <c r="J306" s="37" t="s">
        <v>97</v>
      </c>
      <c r="K306" s="4"/>
      <c r="L306" s="4"/>
      <c r="M306" s="4"/>
      <c r="N306" s="4"/>
      <c r="O306" s="4"/>
      <c r="P306" s="4"/>
      <c r="Q306" s="4"/>
      <c r="R306" s="4"/>
      <c r="S306" s="4"/>
      <c r="T306" s="4"/>
      <c r="U306" s="4"/>
      <c r="V306" s="4"/>
      <c r="W306" s="4"/>
      <c r="X306" s="4"/>
      <c r="Y306" s="4"/>
      <c r="Z306" s="4"/>
      <c r="AA306" s="4"/>
      <c r="AB306" s="4"/>
    </row>
    <row r="307">
      <c r="A307" s="4"/>
      <c r="C307" s="4"/>
      <c r="D307" s="146" t="s">
        <v>97</v>
      </c>
      <c r="E307" s="43"/>
      <c r="F307" s="4"/>
      <c r="G307" s="37" t="str">
        <f>if(F307="","",
SUMIFs(if(D307="Main1",Nuella!J:J,Nuella!N:N),Nuella!S:S,"Delivered",Nuella!X:X,A307,if(D307="Main1",Nuella!G:G,Nuella!K:K),C307)+
SUMIFs(if(D307="Main1",'CRS1'!J:J,'CRS1'!N:N),'CRS1'!S:S,"Delivered",'CRS1'!X:X,A307,if(D307="Main1",'CRS1'!G:G,'CRS1'!K:K),C307)
-sumifs(G$1:G306,A$1:A306,A307,C$1:C306,C307))</f>
        <v/>
      </c>
      <c r="H307" s="37" t="str">
        <f t="shared" si="1"/>
        <v/>
      </c>
      <c r="I307" s="37" t="str">
        <f t="shared" si="2"/>
        <v/>
      </c>
      <c r="J307" s="37" t="s">
        <v>97</v>
      </c>
      <c r="K307" s="4"/>
      <c r="L307" s="4"/>
      <c r="M307" s="4"/>
      <c r="N307" s="4"/>
      <c r="O307" s="4"/>
      <c r="P307" s="4"/>
      <c r="Q307" s="4"/>
      <c r="R307" s="4"/>
      <c r="S307" s="4"/>
      <c r="T307" s="4"/>
      <c r="U307" s="4"/>
      <c r="V307" s="4"/>
      <c r="W307" s="4"/>
      <c r="X307" s="4"/>
      <c r="Y307" s="4"/>
      <c r="Z307" s="4"/>
      <c r="AA307" s="4"/>
      <c r="AB307" s="4"/>
    </row>
    <row r="308">
      <c r="A308" s="4"/>
      <c r="C308" s="4"/>
      <c r="D308" s="146" t="s">
        <v>97</v>
      </c>
      <c r="E308" s="43"/>
      <c r="F308" s="4"/>
      <c r="G308" s="37" t="str">
        <f>if(F308="","",
SUMIFs(if(D308="Main1",Nuella!J:J,Nuella!N:N),Nuella!S:S,"Delivered",Nuella!X:X,A308,if(D308="Main1",Nuella!G:G,Nuella!K:K),C308)+
SUMIFs(if(D308="Main1",'CRS1'!J:J,'CRS1'!N:N),'CRS1'!S:S,"Delivered",'CRS1'!X:X,A308,if(D308="Main1",'CRS1'!G:G,'CRS1'!K:K),C308)
-sumifs(G$1:G307,A$1:A307,A308,C$1:C307,C308))</f>
        <v/>
      </c>
      <c r="H308" s="37" t="str">
        <f t="shared" si="1"/>
        <v/>
      </c>
      <c r="I308" s="37" t="str">
        <f t="shared" si="2"/>
        <v/>
      </c>
      <c r="J308" s="37" t="s">
        <v>97</v>
      </c>
      <c r="K308" s="4"/>
      <c r="L308" s="4"/>
      <c r="M308" s="4"/>
      <c r="N308" s="4"/>
      <c r="O308" s="4"/>
      <c r="P308" s="4"/>
      <c r="Q308" s="4"/>
      <c r="R308" s="4"/>
      <c r="S308" s="4"/>
      <c r="T308" s="4"/>
      <c r="U308" s="4"/>
      <c r="V308" s="4"/>
      <c r="W308" s="4"/>
      <c r="X308" s="4"/>
      <c r="Y308" s="4"/>
      <c r="Z308" s="4"/>
      <c r="AA308" s="4"/>
      <c r="AB308" s="4"/>
    </row>
    <row r="309">
      <c r="A309" s="4"/>
      <c r="C309" s="4"/>
      <c r="D309" s="146" t="s">
        <v>97</v>
      </c>
      <c r="E309" s="43"/>
      <c r="F309" s="4"/>
      <c r="G309" s="37" t="str">
        <f>if(F309="","",
SUMIFs(if(D309="Main1",Nuella!J:J,Nuella!N:N),Nuella!S:S,"Delivered",Nuella!X:X,A309,if(D309="Main1",Nuella!G:G,Nuella!K:K),C309)+
SUMIFs(if(D309="Main1",'CRS1'!J:J,'CRS1'!N:N),'CRS1'!S:S,"Delivered",'CRS1'!X:X,A309,if(D309="Main1",'CRS1'!G:G,'CRS1'!K:K),C309)
-sumifs(G$1:G308,A$1:A308,A309,C$1:C308,C309))</f>
        <v/>
      </c>
      <c r="H309" s="37" t="str">
        <f t="shared" si="1"/>
        <v/>
      </c>
      <c r="I309" s="37" t="str">
        <f t="shared" si="2"/>
        <v/>
      </c>
      <c r="J309" s="37" t="s">
        <v>97</v>
      </c>
      <c r="K309" s="4"/>
      <c r="L309" s="4"/>
      <c r="M309" s="4"/>
      <c r="N309" s="4"/>
      <c r="O309" s="4"/>
      <c r="P309" s="4"/>
      <c r="Q309" s="4"/>
      <c r="R309" s="4"/>
      <c r="S309" s="4"/>
      <c r="T309" s="4"/>
      <c r="U309" s="4"/>
      <c r="V309" s="4"/>
      <c r="W309" s="4"/>
      <c r="X309" s="4"/>
      <c r="Y309" s="4"/>
      <c r="Z309" s="4"/>
      <c r="AA309" s="4"/>
      <c r="AB309" s="4"/>
    </row>
    <row r="310">
      <c r="A310" s="4"/>
      <c r="C310" s="4"/>
      <c r="D310" s="146" t="s">
        <v>97</v>
      </c>
      <c r="E310" s="43"/>
      <c r="F310" s="4"/>
      <c r="G310" s="37" t="str">
        <f>if(F310="","",
SUMIFs(if(D310="Main1",Nuella!J:J,Nuella!N:N),Nuella!S:S,"Delivered",Nuella!X:X,A310,if(D310="Main1",Nuella!G:G,Nuella!K:K),C310)+
SUMIFs(if(D310="Main1",'CRS1'!J:J,'CRS1'!N:N),'CRS1'!S:S,"Delivered",'CRS1'!X:X,A310,if(D310="Main1",'CRS1'!G:G,'CRS1'!K:K),C310)
-sumifs(G$1:G309,A$1:A309,A310,C$1:C309,C310))</f>
        <v/>
      </c>
      <c r="H310" s="37" t="str">
        <f t="shared" si="1"/>
        <v/>
      </c>
      <c r="I310" s="37" t="str">
        <f t="shared" si="2"/>
        <v/>
      </c>
      <c r="J310" s="37" t="s">
        <v>97</v>
      </c>
      <c r="K310" s="4"/>
      <c r="L310" s="4"/>
      <c r="M310" s="4"/>
      <c r="N310" s="4"/>
      <c r="O310" s="4"/>
      <c r="P310" s="4"/>
      <c r="Q310" s="4"/>
      <c r="R310" s="4"/>
      <c r="S310" s="4"/>
      <c r="T310" s="4"/>
      <c r="U310" s="4"/>
      <c r="V310" s="4"/>
      <c r="W310" s="4"/>
      <c r="X310" s="4"/>
      <c r="Y310" s="4"/>
      <c r="Z310" s="4"/>
      <c r="AA310" s="4"/>
      <c r="AB310" s="4"/>
    </row>
    <row r="311">
      <c r="A311" s="4"/>
      <c r="C311" s="4"/>
      <c r="D311" s="146" t="s">
        <v>97</v>
      </c>
      <c r="E311" s="43"/>
      <c r="F311" s="4"/>
      <c r="G311" s="37" t="str">
        <f>if(F311="","",
SUMIFs(if(D311="Main1",Nuella!J:J,Nuella!N:N),Nuella!S:S,"Delivered",Nuella!X:X,A311,if(D311="Main1",Nuella!G:G,Nuella!K:K),C311)+
SUMIFs(if(D311="Main1",'CRS1'!J:J,'CRS1'!N:N),'CRS1'!S:S,"Delivered",'CRS1'!X:X,A311,if(D311="Main1",'CRS1'!G:G,'CRS1'!K:K),C311)
-sumifs(G$1:G310,A$1:A310,A311,C$1:C310,C311))</f>
        <v/>
      </c>
      <c r="H311" s="37" t="str">
        <f t="shared" si="1"/>
        <v/>
      </c>
      <c r="I311" s="37" t="str">
        <f t="shared" si="2"/>
        <v/>
      </c>
      <c r="J311" s="37" t="s">
        <v>97</v>
      </c>
      <c r="K311" s="4"/>
      <c r="L311" s="4"/>
      <c r="M311" s="4"/>
      <c r="N311" s="4"/>
      <c r="O311" s="4"/>
      <c r="P311" s="4"/>
      <c r="Q311" s="4"/>
      <c r="R311" s="4"/>
      <c r="S311" s="4"/>
      <c r="T311" s="4"/>
      <c r="U311" s="4"/>
      <c r="V311" s="4"/>
      <c r="W311" s="4"/>
      <c r="X311" s="4"/>
      <c r="Y311" s="4"/>
      <c r="Z311" s="4"/>
      <c r="AA311" s="4"/>
      <c r="AB311" s="4"/>
    </row>
    <row r="312">
      <c r="A312" s="4"/>
      <c r="C312" s="4"/>
      <c r="D312" s="146" t="s">
        <v>97</v>
      </c>
      <c r="E312" s="43"/>
      <c r="F312" s="4"/>
      <c r="G312" s="37" t="str">
        <f>if(F312="","",
SUMIFs(if(D312="Main1",Nuella!J:J,Nuella!N:N),Nuella!S:S,"Delivered",Nuella!X:X,A312,if(D312="Main1",Nuella!G:G,Nuella!K:K),C312)+
SUMIFs(if(D312="Main1",'CRS1'!J:J,'CRS1'!N:N),'CRS1'!S:S,"Delivered",'CRS1'!X:X,A312,if(D312="Main1",'CRS1'!G:G,'CRS1'!K:K),C312)
-sumifs(G$1:G311,A$1:A311,A312,C$1:C311,C312))</f>
        <v/>
      </c>
      <c r="H312" s="37" t="str">
        <f t="shared" si="1"/>
        <v/>
      </c>
      <c r="I312" s="37" t="str">
        <f t="shared" si="2"/>
        <v/>
      </c>
      <c r="J312" s="37" t="s">
        <v>97</v>
      </c>
      <c r="K312" s="4"/>
      <c r="L312" s="4"/>
      <c r="M312" s="4"/>
      <c r="N312" s="4"/>
      <c r="O312" s="4"/>
      <c r="P312" s="4"/>
      <c r="Q312" s="4"/>
      <c r="R312" s="4"/>
      <c r="S312" s="4"/>
      <c r="T312" s="4"/>
      <c r="U312" s="4"/>
      <c r="V312" s="4"/>
      <c r="W312" s="4"/>
      <c r="X312" s="4"/>
      <c r="Y312" s="4"/>
      <c r="Z312" s="4"/>
      <c r="AA312" s="4"/>
      <c r="AB312" s="4"/>
    </row>
    <row r="313">
      <c r="A313" s="4"/>
      <c r="C313" s="4"/>
      <c r="D313" s="146" t="s">
        <v>97</v>
      </c>
      <c r="E313" s="43"/>
      <c r="F313" s="4"/>
      <c r="G313" s="37" t="str">
        <f>if(F313="","",
SUMIFs(if(D313="Main1",Nuella!J:J,Nuella!N:N),Nuella!S:S,"Delivered",Nuella!X:X,A313,if(D313="Main1",Nuella!G:G,Nuella!K:K),C313)+
SUMIFs(if(D313="Main1",'CRS1'!J:J,'CRS1'!N:N),'CRS1'!S:S,"Delivered",'CRS1'!X:X,A313,if(D313="Main1",'CRS1'!G:G,'CRS1'!K:K),C313)
-sumifs(G$1:G312,A$1:A312,A313,C$1:C312,C313))</f>
        <v/>
      </c>
      <c r="H313" s="37" t="str">
        <f t="shared" si="1"/>
        <v/>
      </c>
      <c r="I313" s="37" t="str">
        <f t="shared" si="2"/>
        <v/>
      </c>
      <c r="J313" s="37" t="s">
        <v>97</v>
      </c>
      <c r="K313" s="4"/>
      <c r="L313" s="4"/>
      <c r="M313" s="4"/>
      <c r="N313" s="4"/>
      <c r="O313" s="4"/>
      <c r="P313" s="4"/>
      <c r="Q313" s="4"/>
      <c r="R313" s="4"/>
      <c r="S313" s="4"/>
      <c r="T313" s="4"/>
      <c r="U313" s="4"/>
      <c r="V313" s="4"/>
      <c r="W313" s="4"/>
      <c r="X313" s="4"/>
      <c r="Y313" s="4"/>
      <c r="Z313" s="4"/>
      <c r="AA313" s="4"/>
      <c r="AB313" s="4"/>
    </row>
    <row r="314">
      <c r="A314" s="4"/>
      <c r="C314" s="4"/>
      <c r="D314" s="146" t="s">
        <v>97</v>
      </c>
      <c r="E314" s="43"/>
      <c r="F314" s="4"/>
      <c r="G314" s="37" t="str">
        <f>if(F314="","",
SUMIFs(if(D314="Main1",Nuella!J:J,Nuella!N:N),Nuella!S:S,"Delivered",Nuella!X:X,A314,if(D314="Main1",Nuella!G:G,Nuella!K:K),C314)+
SUMIFs(if(D314="Main1",'CRS1'!J:J,'CRS1'!N:N),'CRS1'!S:S,"Delivered",'CRS1'!X:X,A314,if(D314="Main1",'CRS1'!G:G,'CRS1'!K:K),C314)
-sumifs(G$1:G313,A$1:A313,A314,C$1:C313,C314))</f>
        <v/>
      </c>
      <c r="H314" s="37" t="str">
        <f t="shared" si="1"/>
        <v/>
      </c>
      <c r="I314" s="37" t="str">
        <f t="shared" si="2"/>
        <v/>
      </c>
      <c r="J314" s="37" t="s">
        <v>97</v>
      </c>
      <c r="K314" s="4"/>
      <c r="L314" s="4"/>
      <c r="M314" s="4"/>
      <c r="N314" s="4"/>
      <c r="O314" s="4"/>
      <c r="P314" s="4"/>
      <c r="Q314" s="4"/>
      <c r="R314" s="4"/>
      <c r="S314" s="4"/>
      <c r="T314" s="4"/>
      <c r="U314" s="4"/>
      <c r="V314" s="4"/>
      <c r="W314" s="4"/>
      <c r="X314" s="4"/>
      <c r="Y314" s="4"/>
      <c r="Z314" s="4"/>
      <c r="AA314" s="4"/>
      <c r="AB314" s="4"/>
    </row>
    <row r="315">
      <c r="A315" s="4"/>
      <c r="C315" s="4"/>
      <c r="D315" s="146" t="s">
        <v>97</v>
      </c>
      <c r="E315" s="43"/>
      <c r="F315" s="4"/>
      <c r="G315" s="37" t="str">
        <f>if(F315="","",
SUMIFs(if(D315="Main1",Nuella!J:J,Nuella!N:N),Nuella!S:S,"Delivered",Nuella!X:X,A315,if(D315="Main1",Nuella!G:G,Nuella!K:K),C315)+
SUMIFs(if(D315="Main1",'CRS1'!J:J,'CRS1'!N:N),'CRS1'!S:S,"Delivered",'CRS1'!X:X,A315,if(D315="Main1",'CRS1'!G:G,'CRS1'!K:K),C315)
-sumifs(G$1:G314,A$1:A314,A315,C$1:C314,C315))</f>
        <v/>
      </c>
      <c r="H315" s="37" t="str">
        <f t="shared" si="1"/>
        <v/>
      </c>
      <c r="I315" s="37" t="str">
        <f t="shared" si="2"/>
        <v/>
      </c>
      <c r="J315" s="37" t="s">
        <v>97</v>
      </c>
      <c r="K315" s="4"/>
      <c r="L315" s="4"/>
      <c r="M315" s="4"/>
      <c r="N315" s="4"/>
      <c r="O315" s="4"/>
      <c r="P315" s="4"/>
      <c r="Q315" s="4"/>
      <c r="R315" s="4"/>
      <c r="S315" s="4"/>
      <c r="T315" s="4"/>
      <c r="U315" s="4"/>
      <c r="V315" s="4"/>
      <c r="W315" s="4"/>
      <c r="X315" s="4"/>
      <c r="Y315" s="4"/>
      <c r="Z315" s="4"/>
      <c r="AA315" s="4"/>
      <c r="AB315" s="4"/>
    </row>
    <row r="316">
      <c r="A316" s="4"/>
      <c r="C316" s="4"/>
      <c r="D316" s="146" t="s">
        <v>97</v>
      </c>
      <c r="E316" s="43"/>
      <c r="F316" s="4"/>
      <c r="G316" s="37" t="str">
        <f>if(F316="","",
SUMIFs(if(D316="Main1",Nuella!J:J,Nuella!N:N),Nuella!S:S,"Delivered",Nuella!X:X,A316,if(D316="Main1",Nuella!G:G,Nuella!K:K),C316)+
SUMIFs(if(D316="Main1",'CRS1'!J:J,'CRS1'!N:N),'CRS1'!S:S,"Delivered",'CRS1'!X:X,A316,if(D316="Main1",'CRS1'!G:G,'CRS1'!K:K),C316)
-sumifs(G$1:G315,A$1:A315,A316,C$1:C315,C316))</f>
        <v/>
      </c>
      <c r="H316" s="37" t="str">
        <f t="shared" si="1"/>
        <v/>
      </c>
      <c r="I316" s="37" t="str">
        <f t="shared" si="2"/>
        <v/>
      </c>
      <c r="J316" s="37" t="s">
        <v>97</v>
      </c>
      <c r="K316" s="4"/>
      <c r="L316" s="4"/>
      <c r="M316" s="4"/>
      <c r="N316" s="4"/>
      <c r="O316" s="4"/>
      <c r="P316" s="4"/>
      <c r="Q316" s="4"/>
      <c r="R316" s="4"/>
      <c r="S316" s="4"/>
      <c r="T316" s="4"/>
      <c r="U316" s="4"/>
      <c r="V316" s="4"/>
      <c r="W316" s="4"/>
      <c r="X316" s="4"/>
      <c r="Y316" s="4"/>
      <c r="Z316" s="4"/>
      <c r="AA316" s="4"/>
      <c r="AB316" s="4"/>
    </row>
    <row r="317">
      <c r="A317" s="4"/>
      <c r="C317" s="4"/>
      <c r="D317" s="146" t="s">
        <v>97</v>
      </c>
      <c r="E317" s="43"/>
      <c r="F317" s="4"/>
      <c r="G317" s="37" t="str">
        <f>if(F317="","",
SUMIFs(if(D317="Main1",Nuella!J:J,Nuella!N:N),Nuella!S:S,"Delivered",Nuella!X:X,A317,if(D317="Main1",Nuella!G:G,Nuella!K:K),C317)+
SUMIFs(if(D317="Main1",'CRS1'!J:J,'CRS1'!N:N),'CRS1'!S:S,"Delivered",'CRS1'!X:X,A317,if(D317="Main1",'CRS1'!G:G,'CRS1'!K:K),C317)
-sumifs(G$1:G316,A$1:A316,A317,C$1:C316,C317))</f>
        <v/>
      </c>
      <c r="H317" s="37" t="str">
        <f t="shared" si="1"/>
        <v/>
      </c>
      <c r="I317" s="37" t="str">
        <f t="shared" si="2"/>
        <v/>
      </c>
      <c r="J317" s="37" t="s">
        <v>97</v>
      </c>
      <c r="K317" s="4"/>
      <c r="L317" s="4"/>
      <c r="M317" s="4"/>
      <c r="N317" s="4"/>
      <c r="O317" s="4"/>
      <c r="P317" s="4"/>
      <c r="Q317" s="4"/>
      <c r="R317" s="4"/>
      <c r="S317" s="4"/>
      <c r="T317" s="4"/>
      <c r="U317" s="4"/>
      <c r="V317" s="4"/>
      <c r="W317" s="4"/>
      <c r="X317" s="4"/>
      <c r="Y317" s="4"/>
      <c r="Z317" s="4"/>
      <c r="AA317" s="4"/>
      <c r="AB317" s="4"/>
    </row>
    <row r="318">
      <c r="A318" s="4"/>
      <c r="C318" s="4"/>
      <c r="D318" s="146" t="s">
        <v>97</v>
      </c>
      <c r="E318" s="43"/>
      <c r="F318" s="4"/>
      <c r="G318" s="37" t="str">
        <f>if(F318="","",
SUMIFs(if(D318="Main1",Nuella!J:J,Nuella!N:N),Nuella!S:S,"Delivered",Nuella!X:X,A318,if(D318="Main1",Nuella!G:G,Nuella!K:K),C318)+
SUMIFs(if(D318="Main1",'CRS1'!J:J,'CRS1'!N:N),'CRS1'!S:S,"Delivered",'CRS1'!X:X,A318,if(D318="Main1",'CRS1'!G:G,'CRS1'!K:K),C318)
-sumifs(G$1:G317,A$1:A317,A318,C$1:C317,C318))</f>
        <v/>
      </c>
      <c r="H318" s="37" t="str">
        <f t="shared" si="1"/>
        <v/>
      </c>
      <c r="I318" s="37" t="str">
        <f t="shared" si="2"/>
        <v/>
      </c>
      <c r="J318" s="37" t="s">
        <v>97</v>
      </c>
      <c r="K318" s="4"/>
      <c r="L318" s="4"/>
      <c r="M318" s="4"/>
      <c r="N318" s="4"/>
      <c r="O318" s="4"/>
      <c r="P318" s="4"/>
      <c r="Q318" s="4"/>
      <c r="R318" s="4"/>
      <c r="S318" s="4"/>
      <c r="T318" s="4"/>
      <c r="U318" s="4"/>
      <c r="V318" s="4"/>
      <c r="W318" s="4"/>
      <c r="X318" s="4"/>
      <c r="Y318" s="4"/>
      <c r="Z318" s="4"/>
      <c r="AA318" s="4"/>
      <c r="AB318" s="4"/>
    </row>
    <row r="319">
      <c r="A319" s="4"/>
      <c r="C319" s="4"/>
      <c r="D319" s="146" t="s">
        <v>97</v>
      </c>
      <c r="E319" s="43"/>
      <c r="F319" s="4"/>
      <c r="G319" s="37" t="str">
        <f>if(F319="","",
SUMIFs(if(D319="Main1",Nuella!J:J,Nuella!N:N),Nuella!S:S,"Delivered",Nuella!X:X,A319,if(D319="Main1",Nuella!G:G,Nuella!K:K),C319)+
SUMIFs(if(D319="Main1",'CRS1'!J:J,'CRS1'!N:N),'CRS1'!S:S,"Delivered",'CRS1'!X:X,A319,if(D319="Main1",'CRS1'!G:G,'CRS1'!K:K),C319)
-sumifs(G$1:G318,A$1:A318,A319,C$1:C318,C319))</f>
        <v/>
      </c>
      <c r="H319" s="37" t="str">
        <f t="shared" si="1"/>
        <v/>
      </c>
      <c r="I319" s="37" t="str">
        <f t="shared" si="2"/>
        <v/>
      </c>
      <c r="J319" s="37" t="s">
        <v>97</v>
      </c>
      <c r="K319" s="4"/>
      <c r="L319" s="4"/>
      <c r="M319" s="4"/>
      <c r="N319" s="4"/>
      <c r="O319" s="4"/>
      <c r="P319" s="4"/>
      <c r="Q319" s="4"/>
      <c r="R319" s="4"/>
      <c r="S319" s="4"/>
      <c r="T319" s="4"/>
      <c r="U319" s="4"/>
      <c r="V319" s="4"/>
      <c r="W319" s="4"/>
      <c r="X319" s="4"/>
      <c r="Y319" s="4"/>
      <c r="Z319" s="4"/>
      <c r="AA319" s="4"/>
      <c r="AB319" s="4"/>
    </row>
    <row r="320">
      <c r="A320" s="4"/>
      <c r="C320" s="4"/>
      <c r="D320" s="146" t="s">
        <v>97</v>
      </c>
      <c r="E320" s="43"/>
      <c r="F320" s="4"/>
      <c r="G320" s="37" t="str">
        <f>if(F320="","",
SUMIFs(if(D320="Main1",Nuella!J:J,Nuella!N:N),Nuella!S:S,"Delivered",Nuella!X:X,A320,if(D320="Main1",Nuella!G:G,Nuella!K:K),C320)+
SUMIFs(if(D320="Main1",'CRS1'!J:J,'CRS1'!N:N),'CRS1'!S:S,"Delivered",'CRS1'!X:X,A320,if(D320="Main1",'CRS1'!G:G,'CRS1'!K:K),C320)
-sumifs(G$1:G319,A$1:A319,A320,C$1:C319,C320))</f>
        <v/>
      </c>
      <c r="H320" s="37" t="str">
        <f t="shared" si="1"/>
        <v/>
      </c>
      <c r="I320" s="37" t="str">
        <f t="shared" si="2"/>
        <v/>
      </c>
      <c r="J320" s="37" t="s">
        <v>97</v>
      </c>
      <c r="K320" s="4"/>
      <c r="L320" s="4"/>
      <c r="M320" s="4"/>
      <c r="N320" s="4"/>
      <c r="O320" s="4"/>
      <c r="P320" s="4"/>
      <c r="Q320" s="4"/>
      <c r="R320" s="4"/>
      <c r="S320" s="4"/>
      <c r="T320" s="4"/>
      <c r="U320" s="4"/>
      <c r="V320" s="4"/>
      <c r="W320" s="4"/>
      <c r="X320" s="4"/>
      <c r="Y320" s="4"/>
      <c r="Z320" s="4"/>
      <c r="AA320" s="4"/>
      <c r="AB320" s="4"/>
    </row>
    <row r="321">
      <c r="A321" s="4"/>
      <c r="C321" s="4"/>
      <c r="D321" s="146" t="s">
        <v>97</v>
      </c>
      <c r="E321" s="43"/>
      <c r="F321" s="4"/>
      <c r="G321" s="37" t="str">
        <f>if(F321="","",
SUMIFs(if(D321="Main1",Nuella!J:J,Nuella!N:N),Nuella!S:S,"Delivered",Nuella!X:X,A321,if(D321="Main1",Nuella!G:G,Nuella!K:K),C321)+
SUMIFs(if(D321="Main1",'CRS1'!J:J,'CRS1'!N:N),'CRS1'!S:S,"Delivered",'CRS1'!X:X,A321,if(D321="Main1",'CRS1'!G:G,'CRS1'!K:K),C321)
-sumifs(G$1:G320,A$1:A320,A321,C$1:C320,C321))</f>
        <v/>
      </c>
      <c r="H321" s="37" t="str">
        <f t="shared" si="1"/>
        <v/>
      </c>
      <c r="I321" s="37" t="str">
        <f t="shared" si="2"/>
        <v/>
      </c>
      <c r="J321" s="37" t="s">
        <v>97</v>
      </c>
      <c r="K321" s="4"/>
      <c r="L321" s="4"/>
      <c r="M321" s="4"/>
      <c r="N321" s="4"/>
      <c r="O321" s="4"/>
      <c r="P321" s="4"/>
      <c r="Q321" s="4"/>
      <c r="R321" s="4"/>
      <c r="S321" s="4"/>
      <c r="T321" s="4"/>
      <c r="U321" s="4"/>
      <c r="V321" s="4"/>
      <c r="W321" s="4"/>
      <c r="X321" s="4"/>
      <c r="Y321" s="4"/>
      <c r="Z321" s="4"/>
      <c r="AA321" s="4"/>
      <c r="AB321" s="4"/>
    </row>
    <row r="322">
      <c r="A322" s="4"/>
      <c r="C322" s="4"/>
      <c r="D322" s="146" t="s">
        <v>97</v>
      </c>
      <c r="E322" s="43"/>
      <c r="F322" s="4"/>
      <c r="G322" s="37" t="str">
        <f>if(F322="","",
SUMIFs(if(D322="Main1",Nuella!J:J,Nuella!N:N),Nuella!S:S,"Delivered",Nuella!X:X,A322,if(D322="Main1",Nuella!G:G,Nuella!K:K),C322)+
SUMIFs(if(D322="Main1",'CRS1'!J:J,'CRS1'!N:N),'CRS1'!S:S,"Delivered",'CRS1'!X:X,A322,if(D322="Main1",'CRS1'!G:G,'CRS1'!K:K),C322)
-sumifs(G$1:G321,A$1:A321,A322,C$1:C321,C322))</f>
        <v/>
      </c>
      <c r="H322" s="37" t="str">
        <f t="shared" si="1"/>
        <v/>
      </c>
      <c r="I322" s="37" t="str">
        <f t="shared" si="2"/>
        <v/>
      </c>
      <c r="J322" s="37" t="s">
        <v>97</v>
      </c>
      <c r="K322" s="4"/>
      <c r="L322" s="4"/>
      <c r="M322" s="4"/>
      <c r="N322" s="4"/>
      <c r="O322" s="4"/>
      <c r="P322" s="4"/>
      <c r="Q322" s="4"/>
      <c r="R322" s="4"/>
      <c r="S322" s="4"/>
      <c r="T322" s="4"/>
      <c r="U322" s="4"/>
      <c r="V322" s="4"/>
      <c r="W322" s="4"/>
      <c r="X322" s="4"/>
      <c r="Y322" s="4"/>
      <c r="Z322" s="4"/>
      <c r="AA322" s="4"/>
      <c r="AB322" s="4"/>
    </row>
    <row r="323">
      <c r="A323" s="4"/>
      <c r="C323" s="4"/>
      <c r="D323" s="146" t="s">
        <v>97</v>
      </c>
      <c r="E323" s="43"/>
      <c r="F323" s="4"/>
      <c r="G323" s="37" t="str">
        <f>if(F323="","",
SUMIFs(if(D323="Main1",Nuella!J:J,Nuella!N:N),Nuella!S:S,"Delivered",Nuella!X:X,A323,if(D323="Main1",Nuella!G:G,Nuella!K:K),C323)+
SUMIFs(if(D323="Main1",'CRS1'!J:J,'CRS1'!N:N),'CRS1'!S:S,"Delivered",'CRS1'!X:X,A323,if(D323="Main1",'CRS1'!G:G,'CRS1'!K:K),C323)
-sumifs(G$1:G322,A$1:A322,A323,C$1:C322,C323))</f>
        <v/>
      </c>
      <c r="H323" s="37" t="str">
        <f t="shared" si="1"/>
        <v/>
      </c>
      <c r="I323" s="37" t="str">
        <f t="shared" si="2"/>
        <v/>
      </c>
      <c r="J323" s="37" t="s">
        <v>97</v>
      </c>
      <c r="K323" s="4"/>
      <c r="L323" s="4"/>
      <c r="M323" s="4"/>
      <c r="N323" s="4"/>
      <c r="O323" s="4"/>
      <c r="P323" s="4"/>
      <c r="Q323" s="4"/>
      <c r="R323" s="4"/>
      <c r="S323" s="4"/>
      <c r="T323" s="4"/>
      <c r="U323" s="4"/>
      <c r="V323" s="4"/>
      <c r="W323" s="4"/>
      <c r="X323" s="4"/>
      <c r="Y323" s="4"/>
      <c r="Z323" s="4"/>
      <c r="AA323" s="4"/>
      <c r="AB323" s="4"/>
    </row>
    <row r="324">
      <c r="A324" s="4"/>
      <c r="C324" s="4"/>
      <c r="D324" s="146" t="s">
        <v>97</v>
      </c>
      <c r="E324" s="43"/>
      <c r="F324" s="4"/>
      <c r="G324" s="37" t="str">
        <f>if(F324="","",
SUMIFs(if(D324="Main1",Nuella!J:J,Nuella!N:N),Nuella!S:S,"Delivered",Nuella!X:X,A324,if(D324="Main1",Nuella!G:G,Nuella!K:K),C324)+
SUMIFs(if(D324="Main1",'CRS1'!J:J,'CRS1'!N:N),'CRS1'!S:S,"Delivered",'CRS1'!X:X,A324,if(D324="Main1",'CRS1'!G:G,'CRS1'!K:K),C324)
-sumifs(G$1:G323,A$1:A323,A324,C$1:C323,C324))</f>
        <v/>
      </c>
      <c r="H324" s="37" t="str">
        <f t="shared" si="1"/>
        <v/>
      </c>
      <c r="I324" s="37" t="str">
        <f t="shared" si="2"/>
        <v/>
      </c>
      <c r="J324" s="37" t="s">
        <v>97</v>
      </c>
      <c r="K324" s="4"/>
      <c r="L324" s="4"/>
      <c r="M324" s="4"/>
      <c r="N324" s="4"/>
      <c r="O324" s="4"/>
      <c r="P324" s="4"/>
      <c r="Q324" s="4"/>
      <c r="R324" s="4"/>
      <c r="S324" s="4"/>
      <c r="T324" s="4"/>
      <c r="U324" s="4"/>
      <c r="V324" s="4"/>
      <c r="W324" s="4"/>
      <c r="X324" s="4"/>
      <c r="Y324" s="4"/>
      <c r="Z324" s="4"/>
      <c r="AA324" s="4"/>
      <c r="AB324" s="4"/>
    </row>
    <row r="325">
      <c r="A325" s="4"/>
      <c r="C325" s="4"/>
      <c r="D325" s="146" t="s">
        <v>97</v>
      </c>
      <c r="E325" s="43"/>
      <c r="F325" s="4"/>
      <c r="G325" s="37" t="str">
        <f>if(F325="","",
SUMIFs(if(D325="Main1",Nuella!J:J,Nuella!N:N),Nuella!S:S,"Delivered",Nuella!X:X,A325,if(D325="Main1",Nuella!G:G,Nuella!K:K),C325)+
SUMIFs(if(D325="Main1",'CRS1'!J:J,'CRS1'!N:N),'CRS1'!S:S,"Delivered",'CRS1'!X:X,A325,if(D325="Main1",'CRS1'!G:G,'CRS1'!K:K),C325)
-sumifs(G$1:G324,A$1:A324,A325,C$1:C324,C325))</f>
        <v/>
      </c>
      <c r="H325" s="37" t="str">
        <f t="shared" si="1"/>
        <v/>
      </c>
      <c r="I325" s="37" t="str">
        <f t="shared" si="2"/>
        <v/>
      </c>
      <c r="J325" s="37" t="s">
        <v>97</v>
      </c>
      <c r="K325" s="4"/>
      <c r="L325" s="4"/>
      <c r="M325" s="4"/>
      <c r="N325" s="4"/>
      <c r="O325" s="4"/>
      <c r="P325" s="4"/>
      <c r="Q325" s="4"/>
      <c r="R325" s="4"/>
      <c r="S325" s="4"/>
      <c r="T325" s="4"/>
      <c r="U325" s="4"/>
      <c r="V325" s="4"/>
      <c r="W325" s="4"/>
      <c r="X325" s="4"/>
      <c r="Y325" s="4"/>
      <c r="Z325" s="4"/>
      <c r="AA325" s="4"/>
      <c r="AB325" s="4"/>
    </row>
    <row r="326">
      <c r="A326" s="4"/>
      <c r="C326" s="4"/>
      <c r="D326" s="146" t="s">
        <v>97</v>
      </c>
      <c r="E326" s="43"/>
      <c r="F326" s="4"/>
      <c r="G326" s="37" t="str">
        <f>if(F326="","",
SUMIFs(if(D326="Main1",Nuella!J:J,Nuella!N:N),Nuella!S:S,"Delivered",Nuella!X:X,A326,if(D326="Main1",Nuella!G:G,Nuella!K:K),C326)+
SUMIFs(if(D326="Main1",'CRS1'!J:J,'CRS1'!N:N),'CRS1'!S:S,"Delivered",'CRS1'!X:X,A326,if(D326="Main1",'CRS1'!G:G,'CRS1'!K:K),C326)
-sumifs(G$1:G325,A$1:A325,A326,C$1:C325,C326))</f>
        <v/>
      </c>
      <c r="H326" s="37" t="str">
        <f t="shared" si="1"/>
        <v/>
      </c>
      <c r="I326" s="37" t="str">
        <f t="shared" si="2"/>
        <v/>
      </c>
      <c r="J326" s="37" t="s">
        <v>97</v>
      </c>
      <c r="K326" s="4"/>
      <c r="L326" s="4"/>
      <c r="M326" s="4"/>
      <c r="N326" s="4"/>
      <c r="O326" s="4"/>
      <c r="P326" s="4"/>
      <c r="Q326" s="4"/>
      <c r="R326" s="4"/>
      <c r="S326" s="4"/>
      <c r="T326" s="4"/>
      <c r="U326" s="4"/>
      <c r="V326" s="4"/>
      <c r="W326" s="4"/>
      <c r="X326" s="4"/>
      <c r="Y326" s="4"/>
      <c r="Z326" s="4"/>
      <c r="AA326" s="4"/>
      <c r="AB326" s="4"/>
    </row>
    <row r="327">
      <c r="A327" s="4"/>
      <c r="C327" s="4"/>
      <c r="D327" s="146" t="s">
        <v>97</v>
      </c>
      <c r="E327" s="43"/>
      <c r="F327" s="4"/>
      <c r="G327" s="37" t="str">
        <f>if(F327="","",
SUMIFs(if(D327="Main1",Nuella!J:J,Nuella!N:N),Nuella!S:S,"Delivered",Nuella!X:X,A327,if(D327="Main1",Nuella!G:G,Nuella!K:K),C327)+
SUMIFs(if(D327="Main1",'CRS1'!J:J,'CRS1'!N:N),'CRS1'!S:S,"Delivered",'CRS1'!X:X,A327,if(D327="Main1",'CRS1'!G:G,'CRS1'!K:K),C327)
-sumifs(G$1:G326,A$1:A326,A327,C$1:C326,C327))</f>
        <v/>
      </c>
      <c r="H327" s="37" t="str">
        <f t="shared" si="1"/>
        <v/>
      </c>
      <c r="I327" s="37" t="str">
        <f t="shared" si="2"/>
        <v/>
      </c>
      <c r="J327" s="37" t="s">
        <v>97</v>
      </c>
      <c r="K327" s="4"/>
      <c r="L327" s="4"/>
      <c r="M327" s="4"/>
      <c r="N327" s="4"/>
      <c r="O327" s="4"/>
      <c r="P327" s="4"/>
      <c r="Q327" s="4"/>
      <c r="R327" s="4"/>
      <c r="S327" s="4"/>
      <c r="T327" s="4"/>
      <c r="U327" s="4"/>
      <c r="V327" s="4"/>
      <c r="W327" s="4"/>
      <c r="X327" s="4"/>
      <c r="Y327" s="4"/>
      <c r="Z327" s="4"/>
      <c r="AA327" s="4"/>
      <c r="AB327" s="4"/>
    </row>
    <row r="328">
      <c r="A328" s="4"/>
      <c r="C328" s="4"/>
      <c r="D328" s="146" t="s">
        <v>97</v>
      </c>
      <c r="E328" s="43"/>
      <c r="F328" s="4"/>
      <c r="G328" s="37" t="str">
        <f>if(F328="","",
SUMIFs(if(D328="Main1",Nuella!J:J,Nuella!N:N),Nuella!S:S,"Delivered",Nuella!X:X,A328,if(D328="Main1",Nuella!G:G,Nuella!K:K),C328)+
SUMIFs(if(D328="Main1",'CRS1'!J:J,'CRS1'!N:N),'CRS1'!S:S,"Delivered",'CRS1'!X:X,A328,if(D328="Main1",'CRS1'!G:G,'CRS1'!K:K),C328)
-sumifs(G$1:G327,A$1:A327,A328,C$1:C327,C328))</f>
        <v/>
      </c>
      <c r="H328" s="37" t="str">
        <f t="shared" si="1"/>
        <v/>
      </c>
      <c r="I328" s="37" t="str">
        <f t="shared" si="2"/>
        <v/>
      </c>
      <c r="J328" s="37" t="s">
        <v>97</v>
      </c>
      <c r="K328" s="4"/>
      <c r="L328" s="4"/>
      <c r="M328" s="4"/>
      <c r="N328" s="4"/>
      <c r="O328" s="4"/>
      <c r="P328" s="4"/>
      <c r="Q328" s="4"/>
      <c r="R328" s="4"/>
      <c r="S328" s="4"/>
      <c r="T328" s="4"/>
      <c r="U328" s="4"/>
      <c r="V328" s="4"/>
      <c r="W328" s="4"/>
      <c r="X328" s="4"/>
      <c r="Y328" s="4"/>
      <c r="Z328" s="4"/>
      <c r="AA328" s="4"/>
      <c r="AB328" s="4"/>
    </row>
    <row r="329">
      <c r="A329" s="4"/>
      <c r="C329" s="4"/>
      <c r="D329" s="146" t="s">
        <v>97</v>
      </c>
      <c r="E329" s="43"/>
      <c r="F329" s="4"/>
      <c r="G329" s="37" t="str">
        <f>if(F329="","",
SUMIFs(if(D329="Main1",Nuella!J:J,Nuella!N:N),Nuella!S:S,"Delivered",Nuella!X:X,A329,if(D329="Main1",Nuella!G:G,Nuella!K:K),C329)+
SUMIFs(if(D329="Main1",'CRS1'!J:J,'CRS1'!N:N),'CRS1'!S:S,"Delivered",'CRS1'!X:X,A329,if(D329="Main1",'CRS1'!G:G,'CRS1'!K:K),C329)
-sumifs(G$1:G328,A$1:A328,A329,C$1:C328,C329))</f>
        <v/>
      </c>
      <c r="H329" s="37" t="str">
        <f t="shared" si="1"/>
        <v/>
      </c>
      <c r="I329" s="37" t="str">
        <f t="shared" si="2"/>
        <v/>
      </c>
      <c r="J329" s="37" t="s">
        <v>97</v>
      </c>
      <c r="K329" s="4"/>
      <c r="L329" s="4"/>
      <c r="M329" s="4"/>
      <c r="N329" s="4"/>
      <c r="O329" s="4"/>
      <c r="P329" s="4"/>
      <c r="Q329" s="4"/>
      <c r="R329" s="4"/>
      <c r="S329" s="4"/>
      <c r="T329" s="4"/>
      <c r="U329" s="4"/>
      <c r="V329" s="4"/>
      <c r="W329" s="4"/>
      <c r="X329" s="4"/>
      <c r="Y329" s="4"/>
      <c r="Z329" s="4"/>
      <c r="AA329" s="4"/>
      <c r="AB329" s="4"/>
    </row>
    <row r="330">
      <c r="A330" s="4"/>
      <c r="C330" s="4"/>
      <c r="D330" s="146" t="s">
        <v>97</v>
      </c>
      <c r="E330" s="43"/>
      <c r="F330" s="4"/>
      <c r="G330" s="37" t="str">
        <f>if(F330="","",
SUMIFs(if(D330="Main1",Nuella!J:J,Nuella!N:N),Nuella!S:S,"Delivered",Nuella!X:X,A330,if(D330="Main1",Nuella!G:G,Nuella!K:K),C330)+
SUMIFs(if(D330="Main1",'CRS1'!J:J,'CRS1'!N:N),'CRS1'!S:S,"Delivered",'CRS1'!X:X,A330,if(D330="Main1",'CRS1'!G:G,'CRS1'!K:K),C330)
-sumifs(G$1:G329,A$1:A329,A330,C$1:C329,C330))</f>
        <v/>
      </c>
      <c r="H330" s="37" t="str">
        <f t="shared" si="1"/>
        <v/>
      </c>
      <c r="I330" s="37" t="str">
        <f t="shared" si="2"/>
        <v/>
      </c>
      <c r="J330" s="37" t="s">
        <v>97</v>
      </c>
      <c r="K330" s="4"/>
      <c r="L330" s="4"/>
      <c r="M330" s="4"/>
      <c r="N330" s="4"/>
      <c r="O330" s="4"/>
      <c r="P330" s="4"/>
      <c r="Q330" s="4"/>
      <c r="R330" s="4"/>
      <c r="S330" s="4"/>
      <c r="T330" s="4"/>
      <c r="U330" s="4"/>
      <c r="V330" s="4"/>
      <c r="W330" s="4"/>
      <c r="X330" s="4"/>
      <c r="Y330" s="4"/>
      <c r="Z330" s="4"/>
      <c r="AA330" s="4"/>
      <c r="AB330" s="4"/>
    </row>
    <row r="331">
      <c r="A331" s="4"/>
      <c r="C331" s="4"/>
      <c r="D331" s="146" t="s">
        <v>97</v>
      </c>
      <c r="E331" s="43"/>
      <c r="F331" s="4"/>
      <c r="G331" s="37" t="str">
        <f>if(F331="","",
SUMIFs(if(D331="Main1",Nuella!J:J,Nuella!N:N),Nuella!S:S,"Delivered",Nuella!X:X,A331,if(D331="Main1",Nuella!G:G,Nuella!K:K),C331)+
SUMIFs(if(D331="Main1",'CRS1'!J:J,'CRS1'!N:N),'CRS1'!S:S,"Delivered",'CRS1'!X:X,A331,if(D331="Main1",'CRS1'!G:G,'CRS1'!K:K),C331)
-sumifs(G$1:G330,A$1:A330,A331,C$1:C330,C331))</f>
        <v/>
      </c>
      <c r="H331" s="37" t="str">
        <f t="shared" si="1"/>
        <v/>
      </c>
      <c r="I331" s="37" t="str">
        <f t="shared" si="2"/>
        <v/>
      </c>
      <c r="J331" s="37" t="s">
        <v>97</v>
      </c>
      <c r="K331" s="4"/>
      <c r="L331" s="4"/>
      <c r="M331" s="4"/>
      <c r="N331" s="4"/>
      <c r="O331" s="4"/>
      <c r="P331" s="4"/>
      <c r="Q331" s="4"/>
      <c r="R331" s="4"/>
      <c r="S331" s="4"/>
      <c r="T331" s="4"/>
      <c r="U331" s="4"/>
      <c r="V331" s="4"/>
      <c r="W331" s="4"/>
      <c r="X331" s="4"/>
      <c r="Y331" s="4"/>
      <c r="Z331" s="4"/>
      <c r="AA331" s="4"/>
      <c r="AB331" s="4"/>
    </row>
    <row r="332">
      <c r="A332" s="4"/>
      <c r="C332" s="4"/>
      <c r="D332" s="146" t="s">
        <v>97</v>
      </c>
      <c r="E332" s="43"/>
      <c r="F332" s="4"/>
      <c r="G332" s="37" t="str">
        <f>if(F332="","",
SUMIFs(if(D332="Main1",Nuella!J:J,Nuella!N:N),Nuella!S:S,"Delivered",Nuella!X:X,A332,if(D332="Main1",Nuella!G:G,Nuella!K:K),C332)+
SUMIFs(if(D332="Main1",'CRS1'!J:J,'CRS1'!N:N),'CRS1'!S:S,"Delivered",'CRS1'!X:X,A332,if(D332="Main1",'CRS1'!G:G,'CRS1'!K:K),C332)
-sumifs(G$1:G331,A$1:A331,A332,C$1:C331,C332))</f>
        <v/>
      </c>
      <c r="H332" s="37" t="str">
        <f t="shared" si="1"/>
        <v/>
      </c>
      <c r="I332" s="37" t="str">
        <f t="shared" si="2"/>
        <v/>
      </c>
      <c r="J332" s="37" t="s">
        <v>97</v>
      </c>
      <c r="K332" s="4"/>
      <c r="L332" s="4"/>
      <c r="M332" s="4"/>
      <c r="N332" s="4"/>
      <c r="O332" s="4"/>
      <c r="P332" s="4"/>
      <c r="Q332" s="4"/>
      <c r="R332" s="4"/>
      <c r="S332" s="4"/>
      <c r="T332" s="4"/>
      <c r="U332" s="4"/>
      <c r="V332" s="4"/>
      <c r="W332" s="4"/>
      <c r="X332" s="4"/>
      <c r="Y332" s="4"/>
      <c r="Z332" s="4"/>
      <c r="AA332" s="4"/>
      <c r="AB332" s="4"/>
    </row>
    <row r="333">
      <c r="A333" s="4"/>
      <c r="C333" s="4"/>
      <c r="D333" s="146" t="s">
        <v>97</v>
      </c>
      <c r="E333" s="43"/>
      <c r="F333" s="4"/>
      <c r="G333" s="37" t="str">
        <f>if(F333="","",
SUMIFs(if(D333="Main1",Nuella!J:J,Nuella!N:N),Nuella!S:S,"Delivered",Nuella!X:X,A333,if(D333="Main1",Nuella!G:G,Nuella!K:K),C333)+
SUMIFs(if(D333="Main1",'CRS1'!J:J,'CRS1'!N:N),'CRS1'!S:S,"Delivered",'CRS1'!X:X,A333,if(D333="Main1",'CRS1'!G:G,'CRS1'!K:K),C333)
-sumifs(G$1:G332,A$1:A332,A333,C$1:C332,C333))</f>
        <v/>
      </c>
      <c r="H333" s="37" t="str">
        <f t="shared" si="1"/>
        <v/>
      </c>
      <c r="I333" s="37" t="str">
        <f t="shared" si="2"/>
        <v/>
      </c>
      <c r="J333" s="37" t="s">
        <v>97</v>
      </c>
      <c r="K333" s="4"/>
      <c r="L333" s="4"/>
      <c r="M333" s="4"/>
      <c r="N333" s="4"/>
      <c r="O333" s="4"/>
      <c r="P333" s="4"/>
      <c r="Q333" s="4"/>
      <c r="R333" s="4"/>
      <c r="S333" s="4"/>
      <c r="T333" s="4"/>
      <c r="U333" s="4"/>
      <c r="V333" s="4"/>
      <c r="W333" s="4"/>
      <c r="X333" s="4"/>
      <c r="Y333" s="4"/>
      <c r="Z333" s="4"/>
      <c r="AA333" s="4"/>
      <c r="AB333" s="4"/>
    </row>
    <row r="334">
      <c r="A334" s="4"/>
      <c r="C334" s="4"/>
      <c r="D334" s="146" t="s">
        <v>97</v>
      </c>
      <c r="E334" s="43"/>
      <c r="F334" s="4"/>
      <c r="G334" s="37" t="str">
        <f>if(F334="","",
SUMIFs(if(D334="Main1",Nuella!J:J,Nuella!N:N),Nuella!S:S,"Delivered",Nuella!X:X,A334,if(D334="Main1",Nuella!G:G,Nuella!K:K),C334)+
SUMIFs(if(D334="Main1",'CRS1'!J:J,'CRS1'!N:N),'CRS1'!S:S,"Delivered",'CRS1'!X:X,A334,if(D334="Main1",'CRS1'!G:G,'CRS1'!K:K),C334)
-sumifs(G$1:G333,A$1:A333,A334,C$1:C333,C334))</f>
        <v/>
      </c>
      <c r="H334" s="37" t="str">
        <f t="shared" si="1"/>
        <v/>
      </c>
      <c r="I334" s="37" t="str">
        <f t="shared" si="2"/>
        <v/>
      </c>
      <c r="J334" s="37" t="s">
        <v>97</v>
      </c>
      <c r="K334" s="4"/>
      <c r="L334" s="4"/>
      <c r="M334" s="4"/>
      <c r="N334" s="4"/>
      <c r="O334" s="4"/>
      <c r="P334" s="4"/>
      <c r="Q334" s="4"/>
      <c r="R334" s="4"/>
      <c r="S334" s="4"/>
      <c r="T334" s="4"/>
      <c r="U334" s="4"/>
      <c r="V334" s="4"/>
      <c r="W334" s="4"/>
      <c r="X334" s="4"/>
      <c r="Y334" s="4"/>
      <c r="Z334" s="4"/>
      <c r="AA334" s="4"/>
      <c r="AB334" s="4"/>
    </row>
    <row r="335">
      <c r="A335" s="4"/>
      <c r="C335" s="4"/>
      <c r="D335" s="146" t="s">
        <v>97</v>
      </c>
      <c r="E335" s="43"/>
      <c r="F335" s="4"/>
      <c r="G335" s="37" t="str">
        <f>if(F335="","",
SUMIFs(if(D335="Main1",Nuella!J:J,Nuella!N:N),Nuella!S:S,"Delivered",Nuella!X:X,A335,if(D335="Main1",Nuella!G:G,Nuella!K:K),C335)+
SUMIFs(if(D335="Main1",'CRS1'!J:J,'CRS1'!N:N),'CRS1'!S:S,"Delivered",'CRS1'!X:X,A335,if(D335="Main1",'CRS1'!G:G,'CRS1'!K:K),C335)
-sumifs(G$1:G334,A$1:A334,A335,C$1:C334,C335))</f>
        <v/>
      </c>
      <c r="H335" s="37" t="str">
        <f t="shared" si="1"/>
        <v/>
      </c>
      <c r="I335" s="37" t="str">
        <f t="shared" si="2"/>
        <v/>
      </c>
      <c r="J335" s="37" t="s">
        <v>97</v>
      </c>
      <c r="K335" s="4"/>
      <c r="L335" s="4"/>
      <c r="M335" s="4"/>
      <c r="N335" s="4"/>
      <c r="O335" s="4"/>
      <c r="P335" s="4"/>
      <c r="Q335" s="4"/>
      <c r="R335" s="4"/>
      <c r="S335" s="4"/>
      <c r="T335" s="4"/>
      <c r="U335" s="4"/>
      <c r="V335" s="4"/>
      <c r="W335" s="4"/>
      <c r="X335" s="4"/>
      <c r="Y335" s="4"/>
      <c r="Z335" s="4"/>
      <c r="AA335" s="4"/>
      <c r="AB335" s="4"/>
    </row>
    <row r="336">
      <c r="A336" s="4"/>
      <c r="C336" s="4"/>
      <c r="D336" s="146" t="s">
        <v>97</v>
      </c>
      <c r="E336" s="43"/>
      <c r="F336" s="4"/>
      <c r="G336" s="37" t="str">
        <f>if(F336="","",
SUMIFs(if(D336="Main1",Nuella!J:J,Nuella!N:N),Nuella!S:S,"Delivered",Nuella!X:X,A336,if(D336="Main1",Nuella!G:G,Nuella!K:K),C336)+
SUMIFs(if(D336="Main1",'CRS1'!J:J,'CRS1'!N:N),'CRS1'!S:S,"Delivered",'CRS1'!X:X,A336,if(D336="Main1",'CRS1'!G:G,'CRS1'!K:K),C336)
-sumifs(G$1:G335,A$1:A335,A336,C$1:C335,C336))</f>
        <v/>
      </c>
      <c r="H336" s="37" t="str">
        <f t="shared" si="1"/>
        <v/>
      </c>
      <c r="I336" s="37" t="str">
        <f t="shared" si="2"/>
        <v/>
      </c>
      <c r="J336" s="37" t="s">
        <v>97</v>
      </c>
      <c r="K336" s="4"/>
      <c r="L336" s="4"/>
      <c r="M336" s="4"/>
      <c r="N336" s="4"/>
      <c r="O336" s="4"/>
      <c r="P336" s="4"/>
      <c r="Q336" s="4"/>
      <c r="R336" s="4"/>
      <c r="S336" s="4"/>
      <c r="T336" s="4"/>
      <c r="U336" s="4"/>
      <c r="V336" s="4"/>
      <c r="W336" s="4"/>
      <c r="X336" s="4"/>
      <c r="Y336" s="4"/>
      <c r="Z336" s="4"/>
      <c r="AA336" s="4"/>
      <c r="AB336" s="4"/>
    </row>
    <row r="337">
      <c r="A337" s="4"/>
      <c r="C337" s="4"/>
      <c r="D337" s="146" t="s">
        <v>97</v>
      </c>
      <c r="E337" s="43"/>
      <c r="F337" s="4"/>
      <c r="G337" s="37" t="str">
        <f>if(F337="","",
SUMIFs(if(D337="Main1",Nuella!J:J,Nuella!N:N),Nuella!S:S,"Delivered",Nuella!X:X,A337,if(D337="Main1",Nuella!G:G,Nuella!K:K),C337)+
SUMIFs(if(D337="Main1",'CRS1'!J:J,'CRS1'!N:N),'CRS1'!S:S,"Delivered",'CRS1'!X:X,A337,if(D337="Main1",'CRS1'!G:G,'CRS1'!K:K),C337)
-sumifs(G$1:G336,A$1:A336,A337,C$1:C336,C337))</f>
        <v/>
      </c>
      <c r="H337" s="37" t="str">
        <f t="shared" si="1"/>
        <v/>
      </c>
      <c r="I337" s="37" t="str">
        <f t="shared" si="2"/>
        <v/>
      </c>
      <c r="J337" s="37" t="s">
        <v>97</v>
      </c>
      <c r="K337" s="4"/>
      <c r="L337" s="4"/>
      <c r="M337" s="4"/>
      <c r="N337" s="4"/>
      <c r="O337" s="4"/>
      <c r="P337" s="4"/>
      <c r="Q337" s="4"/>
      <c r="R337" s="4"/>
      <c r="S337" s="4"/>
      <c r="T337" s="4"/>
      <c r="U337" s="4"/>
      <c r="V337" s="4"/>
      <c r="W337" s="4"/>
      <c r="X337" s="4"/>
      <c r="Y337" s="4"/>
      <c r="Z337" s="4"/>
      <c r="AA337" s="4"/>
      <c r="AB337" s="4"/>
    </row>
    <row r="338">
      <c r="A338" s="4"/>
      <c r="C338" s="4"/>
      <c r="D338" s="146" t="s">
        <v>97</v>
      </c>
      <c r="E338" s="43"/>
      <c r="F338" s="4"/>
      <c r="G338" s="37" t="str">
        <f>if(F338="","",
SUMIFs(if(D338="Main1",Nuella!J:J,Nuella!N:N),Nuella!S:S,"Delivered",Nuella!X:X,A338,if(D338="Main1",Nuella!G:G,Nuella!K:K),C338)+
SUMIFs(if(D338="Main1",'CRS1'!J:J,'CRS1'!N:N),'CRS1'!S:S,"Delivered",'CRS1'!X:X,A338,if(D338="Main1",'CRS1'!G:G,'CRS1'!K:K),C338)
-sumifs(G$1:G337,A$1:A337,A338,C$1:C337,C338))</f>
        <v/>
      </c>
      <c r="H338" s="37" t="str">
        <f t="shared" si="1"/>
        <v/>
      </c>
      <c r="I338" s="37" t="str">
        <f t="shared" si="2"/>
        <v/>
      </c>
      <c r="J338" s="37" t="s">
        <v>97</v>
      </c>
      <c r="K338" s="4"/>
      <c r="L338" s="4"/>
      <c r="M338" s="4"/>
      <c r="N338" s="4"/>
      <c r="O338" s="4"/>
      <c r="P338" s="4"/>
      <c r="Q338" s="4"/>
      <c r="R338" s="4"/>
      <c r="S338" s="4"/>
      <c r="T338" s="4"/>
      <c r="U338" s="4"/>
      <c r="V338" s="4"/>
      <c r="W338" s="4"/>
      <c r="X338" s="4"/>
      <c r="Y338" s="4"/>
      <c r="Z338" s="4"/>
      <c r="AA338" s="4"/>
      <c r="AB338" s="4"/>
    </row>
    <row r="339">
      <c r="A339" s="4"/>
      <c r="C339" s="4"/>
      <c r="D339" s="146" t="s">
        <v>97</v>
      </c>
      <c r="E339" s="43"/>
      <c r="F339" s="4"/>
      <c r="G339" s="37" t="str">
        <f>if(F339="","",
SUMIFs(if(D339="Main1",Nuella!J:J,Nuella!N:N),Nuella!S:S,"Delivered",Nuella!X:X,A339,if(D339="Main1",Nuella!G:G,Nuella!K:K),C339)+
SUMIFs(if(D339="Main1",'CRS1'!J:J,'CRS1'!N:N),'CRS1'!S:S,"Delivered",'CRS1'!X:X,A339,if(D339="Main1",'CRS1'!G:G,'CRS1'!K:K),C339)
-sumifs(G$1:G338,A$1:A338,A339,C$1:C338,C339))</f>
        <v/>
      </c>
      <c r="H339" s="37" t="str">
        <f t="shared" si="1"/>
        <v/>
      </c>
      <c r="I339" s="37" t="str">
        <f t="shared" si="2"/>
        <v/>
      </c>
      <c r="J339" s="37" t="s">
        <v>97</v>
      </c>
      <c r="K339" s="4"/>
      <c r="L339" s="4"/>
      <c r="M339" s="4"/>
      <c r="N339" s="4"/>
      <c r="O339" s="4"/>
      <c r="P339" s="4"/>
      <c r="Q339" s="4"/>
      <c r="R339" s="4"/>
      <c r="S339" s="4"/>
      <c r="T339" s="4"/>
      <c r="U339" s="4"/>
      <c r="V339" s="4"/>
      <c r="W339" s="4"/>
      <c r="X339" s="4"/>
      <c r="Y339" s="4"/>
      <c r="Z339" s="4"/>
      <c r="AA339" s="4"/>
      <c r="AB339" s="4"/>
    </row>
    <row r="340">
      <c r="A340" s="4"/>
      <c r="C340" s="4"/>
      <c r="D340" s="146" t="s">
        <v>97</v>
      </c>
      <c r="E340" s="43"/>
      <c r="F340" s="4"/>
      <c r="G340" s="37" t="str">
        <f>if(F340="","",
SUMIFs(if(D340="Main1",Nuella!J:J,Nuella!N:N),Nuella!S:S,"Delivered",Nuella!X:X,A340,if(D340="Main1",Nuella!G:G,Nuella!K:K),C340)+
SUMIFs(if(D340="Main1",'CRS1'!J:J,'CRS1'!N:N),'CRS1'!S:S,"Delivered",'CRS1'!X:X,A340,if(D340="Main1",'CRS1'!G:G,'CRS1'!K:K),C340)
-sumifs(G$1:G339,A$1:A339,A340,C$1:C339,C340))</f>
        <v/>
      </c>
      <c r="H340" s="37" t="str">
        <f t="shared" si="1"/>
        <v/>
      </c>
      <c r="I340" s="37" t="str">
        <f t="shared" si="2"/>
        <v/>
      </c>
      <c r="J340" s="37" t="s">
        <v>97</v>
      </c>
      <c r="K340" s="4"/>
      <c r="L340" s="4"/>
      <c r="M340" s="4"/>
      <c r="N340" s="4"/>
      <c r="O340" s="4"/>
      <c r="P340" s="4"/>
      <c r="Q340" s="4"/>
      <c r="R340" s="4"/>
      <c r="S340" s="4"/>
      <c r="T340" s="4"/>
      <c r="U340" s="4"/>
      <c r="V340" s="4"/>
      <c r="W340" s="4"/>
      <c r="X340" s="4"/>
      <c r="Y340" s="4"/>
      <c r="Z340" s="4"/>
      <c r="AA340" s="4"/>
      <c r="AB340" s="4"/>
    </row>
    <row r="341">
      <c r="A341" s="4"/>
      <c r="C341" s="4"/>
      <c r="D341" s="146" t="s">
        <v>97</v>
      </c>
      <c r="E341" s="43"/>
      <c r="F341" s="4"/>
      <c r="G341" s="37" t="str">
        <f>if(F341="","",
SUMIFs(if(D341="Main1",Nuella!J:J,Nuella!N:N),Nuella!S:S,"Delivered",Nuella!X:X,A341,if(D341="Main1",Nuella!G:G,Nuella!K:K),C341)+
SUMIFs(if(D341="Main1",'CRS1'!J:J,'CRS1'!N:N),'CRS1'!S:S,"Delivered",'CRS1'!X:X,A341,if(D341="Main1",'CRS1'!G:G,'CRS1'!K:K),C341)
-sumifs(G$1:G340,A$1:A340,A341,C$1:C340,C341))</f>
        <v/>
      </c>
      <c r="H341" s="37" t="str">
        <f t="shared" si="1"/>
        <v/>
      </c>
      <c r="I341" s="37" t="str">
        <f t="shared" si="2"/>
        <v/>
      </c>
      <c r="J341" s="37" t="s">
        <v>97</v>
      </c>
      <c r="K341" s="4"/>
      <c r="L341" s="4"/>
      <c r="M341" s="4"/>
      <c r="N341" s="4"/>
      <c r="O341" s="4"/>
      <c r="P341" s="4"/>
      <c r="Q341" s="4"/>
      <c r="R341" s="4"/>
      <c r="S341" s="4"/>
      <c r="T341" s="4"/>
      <c r="U341" s="4"/>
      <c r="V341" s="4"/>
      <c r="W341" s="4"/>
      <c r="X341" s="4"/>
      <c r="Y341" s="4"/>
      <c r="Z341" s="4"/>
      <c r="AA341" s="4"/>
      <c r="AB341" s="4"/>
    </row>
    <row r="342">
      <c r="A342" s="4"/>
      <c r="C342" s="4"/>
      <c r="D342" s="146" t="s">
        <v>97</v>
      </c>
      <c r="E342" s="43"/>
      <c r="F342" s="4"/>
      <c r="G342" s="37" t="str">
        <f>if(F342="","",
SUMIFs(if(D342="Main1",Nuella!J:J,Nuella!N:N),Nuella!S:S,"Delivered",Nuella!X:X,A342,if(D342="Main1",Nuella!G:G,Nuella!K:K),C342)+
SUMIFs(if(D342="Main1",'CRS1'!J:J,'CRS1'!N:N),'CRS1'!S:S,"Delivered",'CRS1'!X:X,A342,if(D342="Main1",'CRS1'!G:G,'CRS1'!K:K),C342)
-sumifs(G$1:G341,A$1:A341,A342,C$1:C341,C342))</f>
        <v/>
      </c>
      <c r="H342" s="37" t="str">
        <f t="shared" si="1"/>
        <v/>
      </c>
      <c r="I342" s="37" t="str">
        <f t="shared" si="2"/>
        <v/>
      </c>
      <c r="J342" s="37" t="s">
        <v>97</v>
      </c>
      <c r="K342" s="4"/>
      <c r="L342" s="4"/>
      <c r="M342" s="4"/>
      <c r="N342" s="4"/>
      <c r="O342" s="4"/>
      <c r="P342" s="4"/>
      <c r="Q342" s="4"/>
      <c r="R342" s="4"/>
      <c r="S342" s="4"/>
      <c r="T342" s="4"/>
      <c r="U342" s="4"/>
      <c r="V342" s="4"/>
      <c r="W342" s="4"/>
      <c r="X342" s="4"/>
      <c r="Y342" s="4"/>
      <c r="Z342" s="4"/>
      <c r="AA342" s="4"/>
      <c r="AB342" s="4"/>
    </row>
    <row r="343">
      <c r="A343" s="4"/>
      <c r="C343" s="4"/>
      <c r="D343" s="146" t="s">
        <v>97</v>
      </c>
      <c r="E343" s="43"/>
      <c r="F343" s="4"/>
      <c r="G343" s="37" t="str">
        <f>if(F343="","",
SUMIFs(if(D343="Main1",Nuella!J:J,Nuella!N:N),Nuella!S:S,"Delivered",Nuella!X:X,A343,if(D343="Main1",Nuella!G:G,Nuella!K:K),C343)+
SUMIFs(if(D343="Main1",'CRS1'!J:J,'CRS1'!N:N),'CRS1'!S:S,"Delivered",'CRS1'!X:X,A343,if(D343="Main1",'CRS1'!G:G,'CRS1'!K:K),C343)
-sumifs(G$1:G342,A$1:A342,A343,C$1:C342,C343))</f>
        <v/>
      </c>
      <c r="H343" s="37" t="str">
        <f t="shared" si="1"/>
        <v/>
      </c>
      <c r="I343" s="37" t="str">
        <f t="shared" si="2"/>
        <v/>
      </c>
      <c r="J343" s="37" t="s">
        <v>97</v>
      </c>
      <c r="K343" s="4"/>
      <c r="L343" s="4"/>
      <c r="M343" s="4"/>
      <c r="N343" s="4"/>
      <c r="O343" s="4"/>
      <c r="P343" s="4"/>
      <c r="Q343" s="4"/>
      <c r="R343" s="4"/>
      <c r="S343" s="4"/>
      <c r="T343" s="4"/>
      <c r="U343" s="4"/>
      <c r="V343" s="4"/>
      <c r="W343" s="4"/>
      <c r="X343" s="4"/>
      <c r="Y343" s="4"/>
      <c r="Z343" s="4"/>
      <c r="AA343" s="4"/>
      <c r="AB343" s="4"/>
    </row>
    <row r="344">
      <c r="A344" s="4"/>
      <c r="C344" s="4"/>
      <c r="D344" s="146" t="s">
        <v>97</v>
      </c>
      <c r="E344" s="43"/>
      <c r="F344" s="4"/>
      <c r="G344" s="37" t="str">
        <f>if(F344="","",
SUMIFs(if(D344="Main1",Nuella!J:J,Nuella!N:N),Nuella!S:S,"Delivered",Nuella!X:X,A344,if(D344="Main1",Nuella!G:G,Nuella!K:K),C344)+
SUMIFs(if(D344="Main1",'CRS1'!J:J,'CRS1'!N:N),'CRS1'!S:S,"Delivered",'CRS1'!X:X,A344,if(D344="Main1",'CRS1'!G:G,'CRS1'!K:K),C344)
-sumifs(G$1:G343,A$1:A343,A344,C$1:C343,C344))</f>
        <v/>
      </c>
      <c r="H344" s="37" t="str">
        <f t="shared" si="1"/>
        <v/>
      </c>
      <c r="I344" s="37" t="str">
        <f t="shared" si="2"/>
        <v/>
      </c>
      <c r="J344" s="37" t="s">
        <v>97</v>
      </c>
      <c r="K344" s="4"/>
      <c r="L344" s="4"/>
      <c r="M344" s="4"/>
      <c r="N344" s="4"/>
      <c r="O344" s="4"/>
      <c r="P344" s="4"/>
      <c r="Q344" s="4"/>
      <c r="R344" s="4"/>
      <c r="S344" s="4"/>
      <c r="T344" s="4"/>
      <c r="U344" s="4"/>
      <c r="V344" s="4"/>
      <c r="W344" s="4"/>
      <c r="X344" s="4"/>
      <c r="Y344" s="4"/>
      <c r="Z344" s="4"/>
      <c r="AA344" s="4"/>
      <c r="AB344" s="4"/>
    </row>
    <row r="345">
      <c r="A345" s="4"/>
      <c r="C345" s="4"/>
      <c r="D345" s="146" t="s">
        <v>97</v>
      </c>
      <c r="E345" s="43"/>
      <c r="F345" s="4"/>
      <c r="G345" s="37" t="str">
        <f>if(F345="","",
SUMIFs(if(D345="Main1",Nuella!J:J,Nuella!N:N),Nuella!S:S,"Delivered",Nuella!X:X,A345,if(D345="Main1",Nuella!G:G,Nuella!K:K),C345)+
SUMIFs(if(D345="Main1",'CRS1'!J:J,'CRS1'!N:N),'CRS1'!S:S,"Delivered",'CRS1'!X:X,A345,if(D345="Main1",'CRS1'!G:G,'CRS1'!K:K),C345)
-sumifs(G$1:G344,A$1:A344,A345,C$1:C344,C345))</f>
        <v/>
      </c>
      <c r="H345" s="37" t="str">
        <f t="shared" si="1"/>
        <v/>
      </c>
      <c r="I345" s="37" t="str">
        <f t="shared" si="2"/>
        <v/>
      </c>
      <c r="J345" s="37" t="s">
        <v>97</v>
      </c>
      <c r="K345" s="4"/>
      <c r="L345" s="4"/>
      <c r="M345" s="4"/>
      <c r="N345" s="4"/>
      <c r="O345" s="4"/>
      <c r="P345" s="4"/>
      <c r="Q345" s="4"/>
      <c r="R345" s="4"/>
      <c r="S345" s="4"/>
      <c r="T345" s="4"/>
      <c r="U345" s="4"/>
      <c r="V345" s="4"/>
      <c r="W345" s="4"/>
      <c r="X345" s="4"/>
      <c r="Y345" s="4"/>
      <c r="Z345" s="4"/>
      <c r="AA345" s="4"/>
      <c r="AB345" s="4"/>
    </row>
    <row r="346">
      <c r="A346" s="4"/>
      <c r="C346" s="4"/>
      <c r="D346" s="146" t="s">
        <v>97</v>
      </c>
      <c r="E346" s="43"/>
      <c r="F346" s="4"/>
      <c r="G346" s="37" t="str">
        <f>if(F346="","",
SUMIFs(if(D346="Main1",Nuella!J:J,Nuella!N:N),Nuella!S:S,"Delivered",Nuella!X:X,A346,if(D346="Main1",Nuella!G:G,Nuella!K:K),C346)+
SUMIFs(if(D346="Main1",'CRS1'!J:J,'CRS1'!N:N),'CRS1'!S:S,"Delivered",'CRS1'!X:X,A346,if(D346="Main1",'CRS1'!G:G,'CRS1'!K:K),C346)
-sumifs(G$1:G345,A$1:A345,A346,C$1:C345,C346))</f>
        <v/>
      </c>
      <c r="H346" s="37" t="str">
        <f t="shared" si="1"/>
        <v/>
      </c>
      <c r="I346" s="37" t="str">
        <f t="shared" si="2"/>
        <v/>
      </c>
      <c r="J346" s="37" t="s">
        <v>97</v>
      </c>
      <c r="K346" s="4"/>
      <c r="L346" s="4"/>
      <c r="M346" s="4"/>
      <c r="N346" s="4"/>
      <c r="O346" s="4"/>
      <c r="P346" s="4"/>
      <c r="Q346" s="4"/>
      <c r="R346" s="4"/>
      <c r="S346" s="4"/>
      <c r="T346" s="4"/>
      <c r="U346" s="4"/>
      <c r="V346" s="4"/>
      <c r="W346" s="4"/>
      <c r="X346" s="4"/>
      <c r="Y346" s="4"/>
      <c r="Z346" s="4"/>
      <c r="AA346" s="4"/>
      <c r="AB346" s="4"/>
    </row>
    <row r="347">
      <c r="A347" s="4"/>
      <c r="C347" s="4"/>
      <c r="D347" s="146" t="s">
        <v>97</v>
      </c>
      <c r="E347" s="43"/>
      <c r="F347" s="4"/>
      <c r="G347" s="37" t="str">
        <f>if(F347="","",
SUMIFs(if(D347="Main1",Nuella!J:J,Nuella!N:N),Nuella!S:S,"Delivered",Nuella!X:X,A347,if(D347="Main1",Nuella!G:G,Nuella!K:K),C347)+
SUMIFs(if(D347="Main1",'CRS1'!J:J,'CRS1'!N:N),'CRS1'!S:S,"Delivered",'CRS1'!X:X,A347,if(D347="Main1",'CRS1'!G:G,'CRS1'!K:K),C347)
-sumifs(G$1:G346,A$1:A346,A347,C$1:C346,C347))</f>
        <v/>
      </c>
      <c r="H347" s="37" t="str">
        <f t="shared" si="1"/>
        <v/>
      </c>
      <c r="I347" s="37" t="str">
        <f t="shared" si="2"/>
        <v/>
      </c>
      <c r="J347" s="37" t="s">
        <v>97</v>
      </c>
      <c r="K347" s="4"/>
      <c r="L347" s="4"/>
      <c r="M347" s="4"/>
      <c r="N347" s="4"/>
      <c r="O347" s="4"/>
      <c r="P347" s="4"/>
      <c r="Q347" s="4"/>
      <c r="R347" s="4"/>
      <c r="S347" s="4"/>
      <c r="T347" s="4"/>
      <c r="U347" s="4"/>
      <c r="V347" s="4"/>
      <c r="W347" s="4"/>
      <c r="X347" s="4"/>
      <c r="Y347" s="4"/>
      <c r="Z347" s="4"/>
      <c r="AA347" s="4"/>
      <c r="AB347" s="4"/>
    </row>
    <row r="348">
      <c r="A348" s="4"/>
      <c r="C348" s="4"/>
      <c r="D348" s="146" t="s">
        <v>97</v>
      </c>
      <c r="E348" s="43"/>
      <c r="F348" s="4"/>
      <c r="G348" s="37" t="str">
        <f>if(F348="","",
SUMIFs(if(D348="Main1",Nuella!J:J,Nuella!N:N),Nuella!S:S,"Delivered",Nuella!X:X,A348,if(D348="Main1",Nuella!G:G,Nuella!K:K),C348)+
SUMIFs(if(D348="Main1",'CRS1'!J:J,'CRS1'!N:N),'CRS1'!S:S,"Delivered",'CRS1'!X:X,A348,if(D348="Main1",'CRS1'!G:G,'CRS1'!K:K),C348)
-sumifs(G$1:G347,A$1:A347,A348,C$1:C347,C348))</f>
        <v/>
      </c>
      <c r="H348" s="37" t="str">
        <f t="shared" si="1"/>
        <v/>
      </c>
      <c r="I348" s="37" t="str">
        <f t="shared" si="2"/>
        <v/>
      </c>
      <c r="J348" s="37" t="s">
        <v>97</v>
      </c>
      <c r="K348" s="4"/>
      <c r="L348" s="4"/>
      <c r="M348" s="4"/>
      <c r="N348" s="4"/>
      <c r="O348" s="4"/>
      <c r="P348" s="4"/>
      <c r="Q348" s="4"/>
      <c r="R348" s="4"/>
      <c r="S348" s="4"/>
      <c r="T348" s="4"/>
      <c r="U348" s="4"/>
      <c r="V348" s="4"/>
      <c r="W348" s="4"/>
      <c r="X348" s="4"/>
      <c r="Y348" s="4"/>
      <c r="Z348" s="4"/>
      <c r="AA348" s="4"/>
      <c r="AB348" s="4"/>
    </row>
    <row r="349">
      <c r="A349" s="4"/>
      <c r="C349" s="4"/>
      <c r="D349" s="146" t="s">
        <v>97</v>
      </c>
      <c r="E349" s="43"/>
      <c r="F349" s="4"/>
      <c r="G349" s="37" t="str">
        <f>if(F349="","",
SUMIFs(if(D349="Main1",Nuella!J:J,Nuella!N:N),Nuella!S:S,"Delivered",Nuella!X:X,A349,if(D349="Main1",Nuella!G:G,Nuella!K:K),C349)+
SUMIFs(if(D349="Main1",'CRS1'!J:J,'CRS1'!N:N),'CRS1'!S:S,"Delivered",'CRS1'!X:X,A349,if(D349="Main1",'CRS1'!G:G,'CRS1'!K:K),C349)
-sumifs(G$1:G348,A$1:A348,A349,C$1:C348,C349))</f>
        <v/>
      </c>
      <c r="H349" s="37" t="str">
        <f t="shared" si="1"/>
        <v/>
      </c>
      <c r="I349" s="37" t="str">
        <f t="shared" si="2"/>
        <v/>
      </c>
      <c r="J349" s="37" t="s">
        <v>97</v>
      </c>
      <c r="K349" s="4"/>
      <c r="L349" s="4"/>
      <c r="M349" s="4"/>
      <c r="N349" s="4"/>
      <c r="O349" s="4"/>
      <c r="P349" s="4"/>
      <c r="Q349" s="4"/>
      <c r="R349" s="4"/>
      <c r="S349" s="4"/>
      <c r="T349" s="4"/>
      <c r="U349" s="4"/>
      <c r="V349" s="4"/>
      <c r="W349" s="4"/>
      <c r="X349" s="4"/>
      <c r="Y349" s="4"/>
      <c r="Z349" s="4"/>
      <c r="AA349" s="4"/>
      <c r="AB349" s="4"/>
    </row>
    <row r="350">
      <c r="A350" s="4"/>
      <c r="C350" s="4"/>
      <c r="D350" s="146" t="s">
        <v>97</v>
      </c>
      <c r="E350" s="43"/>
      <c r="F350" s="4"/>
      <c r="G350" s="37" t="str">
        <f>if(F350="","",
SUMIFs(if(D350="Main1",Nuella!J:J,Nuella!N:N),Nuella!S:S,"Delivered",Nuella!X:X,A350,if(D350="Main1",Nuella!G:G,Nuella!K:K),C350)+
SUMIFs(if(D350="Main1",'CRS1'!J:J,'CRS1'!N:N),'CRS1'!S:S,"Delivered",'CRS1'!X:X,A350,if(D350="Main1",'CRS1'!G:G,'CRS1'!K:K),C350)
-sumifs(G$1:G349,A$1:A349,A350,C$1:C349,C350))</f>
        <v/>
      </c>
      <c r="H350" s="37" t="str">
        <f t="shared" si="1"/>
        <v/>
      </c>
      <c r="I350" s="37" t="str">
        <f t="shared" si="2"/>
        <v/>
      </c>
      <c r="J350" s="37" t="s">
        <v>97</v>
      </c>
      <c r="K350" s="4"/>
      <c r="L350" s="4"/>
      <c r="M350" s="4"/>
      <c r="N350" s="4"/>
      <c r="O350" s="4"/>
      <c r="P350" s="4"/>
      <c r="Q350" s="4"/>
      <c r="R350" s="4"/>
      <c r="S350" s="4"/>
      <c r="T350" s="4"/>
      <c r="U350" s="4"/>
      <c r="V350" s="4"/>
      <c r="W350" s="4"/>
      <c r="X350" s="4"/>
      <c r="Y350" s="4"/>
      <c r="Z350" s="4"/>
      <c r="AA350" s="4"/>
      <c r="AB350" s="4"/>
    </row>
    <row r="351">
      <c r="A351" s="4"/>
      <c r="C351" s="4"/>
      <c r="D351" s="146" t="s">
        <v>97</v>
      </c>
      <c r="E351" s="43"/>
      <c r="F351" s="4"/>
      <c r="G351" s="37" t="str">
        <f>if(F351="","",
SUMIFs(if(D351="Main1",Nuella!J:J,Nuella!N:N),Nuella!S:S,"Delivered",Nuella!X:X,A351,if(D351="Main1",Nuella!G:G,Nuella!K:K),C351)+
SUMIFs(if(D351="Main1",'CRS1'!J:J,'CRS1'!N:N),'CRS1'!S:S,"Delivered",'CRS1'!X:X,A351,if(D351="Main1",'CRS1'!G:G,'CRS1'!K:K),C351)
-sumifs(G$1:G350,A$1:A350,A351,C$1:C350,C351))</f>
        <v/>
      </c>
      <c r="H351" s="37" t="str">
        <f t="shared" si="1"/>
        <v/>
      </c>
      <c r="I351" s="37" t="str">
        <f t="shared" si="2"/>
        <v/>
      </c>
      <c r="J351" s="37" t="s">
        <v>97</v>
      </c>
      <c r="K351" s="4"/>
      <c r="L351" s="4"/>
      <c r="M351" s="4"/>
      <c r="N351" s="4"/>
      <c r="O351" s="4"/>
      <c r="P351" s="4"/>
      <c r="Q351" s="4"/>
      <c r="R351" s="4"/>
      <c r="S351" s="4"/>
      <c r="T351" s="4"/>
      <c r="U351" s="4"/>
      <c r="V351" s="4"/>
      <c r="W351" s="4"/>
      <c r="X351" s="4"/>
      <c r="Y351" s="4"/>
      <c r="Z351" s="4"/>
      <c r="AA351" s="4"/>
      <c r="AB351" s="4"/>
    </row>
    <row r="352">
      <c r="A352" s="4"/>
      <c r="C352" s="4"/>
      <c r="D352" s="146" t="s">
        <v>97</v>
      </c>
      <c r="E352" s="43"/>
      <c r="F352" s="4"/>
      <c r="G352" s="37" t="str">
        <f>if(F352="","",
SUMIFs(if(D352="Main1",Nuella!J:J,Nuella!N:N),Nuella!S:S,"Delivered",Nuella!X:X,A352,if(D352="Main1",Nuella!G:G,Nuella!K:K),C352)+
SUMIFs(if(D352="Main1",'CRS1'!J:J,'CRS1'!N:N),'CRS1'!S:S,"Delivered",'CRS1'!X:X,A352,if(D352="Main1",'CRS1'!G:G,'CRS1'!K:K),C352)
-sumifs(G$1:G351,A$1:A351,A352,C$1:C351,C352))</f>
        <v/>
      </c>
      <c r="H352" s="37" t="str">
        <f t="shared" si="1"/>
        <v/>
      </c>
      <c r="I352" s="37" t="str">
        <f t="shared" si="2"/>
        <v/>
      </c>
      <c r="J352" s="37" t="s">
        <v>97</v>
      </c>
      <c r="K352" s="4"/>
      <c r="L352" s="4"/>
      <c r="M352" s="4"/>
      <c r="N352" s="4"/>
      <c r="O352" s="4"/>
      <c r="P352" s="4"/>
      <c r="Q352" s="4"/>
      <c r="R352" s="4"/>
      <c r="S352" s="4"/>
      <c r="T352" s="4"/>
      <c r="U352" s="4"/>
      <c r="V352" s="4"/>
      <c r="W352" s="4"/>
      <c r="X352" s="4"/>
      <c r="Y352" s="4"/>
      <c r="Z352" s="4"/>
      <c r="AA352" s="4"/>
      <c r="AB352" s="4"/>
    </row>
    <row r="353">
      <c r="A353" s="4"/>
      <c r="C353" s="4"/>
      <c r="D353" s="146" t="s">
        <v>97</v>
      </c>
      <c r="E353" s="43"/>
      <c r="F353" s="4"/>
      <c r="G353" s="37" t="str">
        <f>if(F353="","",
SUMIFs(if(D353="Main1",Nuella!J:J,Nuella!N:N),Nuella!S:S,"Delivered",Nuella!X:X,A353,if(D353="Main1",Nuella!G:G,Nuella!K:K),C353)+
SUMIFs(if(D353="Main1",'CRS1'!J:J,'CRS1'!N:N),'CRS1'!S:S,"Delivered",'CRS1'!X:X,A353,if(D353="Main1",'CRS1'!G:G,'CRS1'!K:K),C353)
-sumifs(G$1:G352,A$1:A352,A353,C$1:C352,C353))</f>
        <v/>
      </c>
      <c r="H353" s="37" t="str">
        <f t="shared" si="1"/>
        <v/>
      </c>
      <c r="I353" s="37" t="str">
        <f t="shared" si="2"/>
        <v/>
      </c>
      <c r="J353" s="37" t="s">
        <v>97</v>
      </c>
      <c r="K353" s="4"/>
      <c r="L353" s="4"/>
      <c r="M353" s="4"/>
      <c r="N353" s="4"/>
      <c r="O353" s="4"/>
      <c r="P353" s="4"/>
      <c r="Q353" s="4"/>
      <c r="R353" s="4"/>
      <c r="S353" s="4"/>
      <c r="T353" s="4"/>
      <c r="U353" s="4"/>
      <c r="V353" s="4"/>
      <c r="W353" s="4"/>
      <c r="X353" s="4"/>
      <c r="Y353" s="4"/>
      <c r="Z353" s="4"/>
      <c r="AA353" s="4"/>
      <c r="AB353" s="4"/>
    </row>
    <row r="354">
      <c r="A354" s="4"/>
      <c r="C354" s="4"/>
      <c r="D354" s="146" t="s">
        <v>97</v>
      </c>
      <c r="E354" s="43"/>
      <c r="F354" s="4"/>
      <c r="G354" s="37" t="str">
        <f>if(F354="","",
SUMIFs(if(D354="Main1",Nuella!J:J,Nuella!N:N),Nuella!S:S,"Delivered",Nuella!X:X,A354,if(D354="Main1",Nuella!G:G,Nuella!K:K),C354)+
SUMIFs(if(D354="Main1",'CRS1'!J:J,'CRS1'!N:N),'CRS1'!S:S,"Delivered",'CRS1'!X:X,A354,if(D354="Main1",'CRS1'!G:G,'CRS1'!K:K),C354)
-sumifs(G$1:G353,A$1:A353,A354,C$1:C353,C354))</f>
        <v/>
      </c>
      <c r="H354" s="37" t="str">
        <f t="shared" si="1"/>
        <v/>
      </c>
      <c r="I354" s="37" t="str">
        <f t="shared" si="2"/>
        <v/>
      </c>
      <c r="J354" s="37" t="s">
        <v>97</v>
      </c>
      <c r="K354" s="4"/>
      <c r="L354" s="4"/>
      <c r="M354" s="4"/>
      <c r="N354" s="4"/>
      <c r="O354" s="4"/>
      <c r="P354" s="4"/>
      <c r="Q354" s="4"/>
      <c r="R354" s="4"/>
      <c r="S354" s="4"/>
      <c r="T354" s="4"/>
      <c r="U354" s="4"/>
      <c r="V354" s="4"/>
      <c r="W354" s="4"/>
      <c r="X354" s="4"/>
      <c r="Y354" s="4"/>
      <c r="Z354" s="4"/>
      <c r="AA354" s="4"/>
      <c r="AB354" s="4"/>
    </row>
    <row r="355">
      <c r="A355" s="4"/>
      <c r="C355" s="4"/>
      <c r="D355" s="146" t="s">
        <v>97</v>
      </c>
      <c r="E355" s="43"/>
      <c r="F355" s="4"/>
      <c r="G355" s="37" t="str">
        <f>if(F355="","",
SUMIFs(if(D355="Main1",Nuella!J:J,Nuella!N:N),Nuella!S:S,"Delivered",Nuella!X:X,A355,if(D355="Main1",Nuella!G:G,Nuella!K:K),C355)+
SUMIFs(if(D355="Main1",'CRS1'!J:J,'CRS1'!N:N),'CRS1'!S:S,"Delivered",'CRS1'!X:X,A355,if(D355="Main1",'CRS1'!G:G,'CRS1'!K:K),C355)
-sumifs(G$1:G354,A$1:A354,A355,C$1:C354,C355))</f>
        <v/>
      </c>
      <c r="H355" s="37" t="str">
        <f t="shared" si="1"/>
        <v/>
      </c>
      <c r="I355" s="37" t="str">
        <f t="shared" si="2"/>
        <v/>
      </c>
      <c r="J355" s="37" t="s">
        <v>97</v>
      </c>
      <c r="K355" s="4"/>
      <c r="L355" s="4"/>
      <c r="M355" s="4"/>
      <c r="N355" s="4"/>
      <c r="O355" s="4"/>
      <c r="P355" s="4"/>
      <c r="Q355" s="4"/>
      <c r="R355" s="4"/>
      <c r="S355" s="4"/>
      <c r="T355" s="4"/>
      <c r="U355" s="4"/>
      <c r="V355" s="4"/>
      <c r="W355" s="4"/>
      <c r="X355" s="4"/>
      <c r="Y355" s="4"/>
      <c r="Z355" s="4"/>
      <c r="AA355" s="4"/>
      <c r="AB355" s="4"/>
    </row>
    <row r="356">
      <c r="A356" s="4"/>
      <c r="C356" s="4"/>
      <c r="D356" s="146" t="s">
        <v>97</v>
      </c>
      <c r="E356" s="43"/>
      <c r="F356" s="4"/>
      <c r="G356" s="37" t="str">
        <f>if(F356="","",
SUMIFs(if(D356="Main1",Nuella!J:J,Nuella!N:N),Nuella!S:S,"Delivered",Nuella!X:X,A356,if(D356="Main1",Nuella!G:G,Nuella!K:K),C356)+
SUMIFs(if(D356="Main1",'CRS1'!J:J,'CRS1'!N:N),'CRS1'!S:S,"Delivered",'CRS1'!X:X,A356,if(D356="Main1",'CRS1'!G:G,'CRS1'!K:K),C356)
-sumifs(G$1:G355,A$1:A355,A356,C$1:C355,C356))</f>
        <v/>
      </c>
      <c r="H356" s="37" t="str">
        <f t="shared" si="1"/>
        <v/>
      </c>
      <c r="I356" s="37" t="str">
        <f t="shared" si="2"/>
        <v/>
      </c>
      <c r="J356" s="37" t="s">
        <v>97</v>
      </c>
      <c r="K356" s="4"/>
      <c r="L356" s="4"/>
      <c r="M356" s="4"/>
      <c r="N356" s="4"/>
      <c r="O356" s="4"/>
      <c r="P356" s="4"/>
      <c r="Q356" s="4"/>
      <c r="R356" s="4"/>
      <c r="S356" s="4"/>
      <c r="T356" s="4"/>
      <c r="U356" s="4"/>
      <c r="V356" s="4"/>
      <c r="W356" s="4"/>
      <c r="X356" s="4"/>
      <c r="Y356" s="4"/>
      <c r="Z356" s="4"/>
      <c r="AA356" s="4"/>
      <c r="AB356" s="4"/>
    </row>
    <row r="357">
      <c r="A357" s="4"/>
      <c r="C357" s="4"/>
      <c r="D357" s="146" t="s">
        <v>97</v>
      </c>
      <c r="E357" s="43"/>
      <c r="F357" s="4"/>
      <c r="G357" s="37" t="str">
        <f>if(F357="","",
SUMIFs(if(D357="Main1",Nuella!J:J,Nuella!N:N),Nuella!S:S,"Delivered",Nuella!X:X,A357,if(D357="Main1",Nuella!G:G,Nuella!K:K),C357)+
SUMIFs(if(D357="Main1",'CRS1'!J:J,'CRS1'!N:N),'CRS1'!S:S,"Delivered",'CRS1'!X:X,A357,if(D357="Main1",'CRS1'!G:G,'CRS1'!K:K),C357)
-sumifs(G$1:G356,A$1:A356,A357,C$1:C356,C357))</f>
        <v/>
      </c>
      <c r="H357" s="37" t="str">
        <f t="shared" si="1"/>
        <v/>
      </c>
      <c r="I357" s="37" t="str">
        <f t="shared" si="2"/>
        <v/>
      </c>
      <c r="J357" s="37" t="s">
        <v>97</v>
      </c>
      <c r="K357" s="4"/>
      <c r="L357" s="4"/>
      <c r="M357" s="4"/>
      <c r="N357" s="4"/>
      <c r="O357" s="4"/>
      <c r="P357" s="4"/>
      <c r="Q357" s="4"/>
      <c r="R357" s="4"/>
      <c r="S357" s="4"/>
      <c r="T357" s="4"/>
      <c r="U357" s="4"/>
      <c r="V357" s="4"/>
      <c r="W357" s="4"/>
      <c r="X357" s="4"/>
      <c r="Y357" s="4"/>
      <c r="Z357" s="4"/>
      <c r="AA357" s="4"/>
      <c r="AB357" s="4"/>
    </row>
    <row r="358">
      <c r="A358" s="4"/>
      <c r="C358" s="4"/>
      <c r="D358" s="146" t="s">
        <v>97</v>
      </c>
      <c r="E358" s="43"/>
      <c r="F358" s="4"/>
      <c r="G358" s="37" t="str">
        <f>if(F358="","",
SUMIFs(if(D358="Main1",Nuella!J:J,Nuella!N:N),Nuella!S:S,"Delivered",Nuella!X:X,A358,if(D358="Main1",Nuella!G:G,Nuella!K:K),C358)+
SUMIFs(if(D358="Main1",'CRS1'!J:J,'CRS1'!N:N),'CRS1'!S:S,"Delivered",'CRS1'!X:X,A358,if(D358="Main1",'CRS1'!G:G,'CRS1'!K:K),C358)
-sumifs(G$1:G357,A$1:A357,A358,C$1:C357,C358))</f>
        <v/>
      </c>
      <c r="H358" s="37" t="str">
        <f t="shared" si="1"/>
        <v/>
      </c>
      <c r="I358" s="37" t="str">
        <f t="shared" si="2"/>
        <v/>
      </c>
      <c r="J358" s="37" t="s">
        <v>97</v>
      </c>
      <c r="K358" s="4"/>
      <c r="L358" s="4"/>
      <c r="M358" s="4"/>
      <c r="N358" s="4"/>
      <c r="O358" s="4"/>
      <c r="P358" s="4"/>
      <c r="Q358" s="4"/>
      <c r="R358" s="4"/>
      <c r="S358" s="4"/>
      <c r="T358" s="4"/>
      <c r="U358" s="4"/>
      <c r="V358" s="4"/>
      <c r="W358" s="4"/>
      <c r="X358" s="4"/>
      <c r="Y358" s="4"/>
      <c r="Z358" s="4"/>
      <c r="AA358" s="4"/>
      <c r="AB358" s="4"/>
    </row>
    <row r="359">
      <c r="A359" s="4"/>
      <c r="C359" s="4"/>
      <c r="D359" s="146" t="s">
        <v>97</v>
      </c>
      <c r="E359" s="43"/>
      <c r="F359" s="4"/>
      <c r="G359" s="37" t="str">
        <f>if(F359="","",
SUMIFs(if(D359="Main1",Nuella!J:J,Nuella!N:N),Nuella!S:S,"Delivered",Nuella!X:X,A359,if(D359="Main1",Nuella!G:G,Nuella!K:K),C359)+
SUMIFs(if(D359="Main1",'CRS1'!J:J,'CRS1'!N:N),'CRS1'!S:S,"Delivered",'CRS1'!X:X,A359,if(D359="Main1",'CRS1'!G:G,'CRS1'!K:K),C359)
-sumifs(G$1:G358,A$1:A358,A359,C$1:C358,C359))</f>
        <v/>
      </c>
      <c r="H359" s="37" t="str">
        <f t="shared" si="1"/>
        <v/>
      </c>
      <c r="I359" s="37" t="str">
        <f t="shared" si="2"/>
        <v/>
      </c>
      <c r="J359" s="37" t="s">
        <v>97</v>
      </c>
      <c r="K359" s="4"/>
      <c r="L359" s="4"/>
      <c r="M359" s="4"/>
      <c r="N359" s="4"/>
      <c r="O359" s="4"/>
      <c r="P359" s="4"/>
      <c r="Q359" s="4"/>
      <c r="R359" s="4"/>
      <c r="S359" s="4"/>
      <c r="T359" s="4"/>
      <c r="U359" s="4"/>
      <c r="V359" s="4"/>
      <c r="W359" s="4"/>
      <c r="X359" s="4"/>
      <c r="Y359" s="4"/>
      <c r="Z359" s="4"/>
      <c r="AA359" s="4"/>
      <c r="AB359" s="4"/>
    </row>
    <row r="360">
      <c r="A360" s="4"/>
      <c r="C360" s="4"/>
      <c r="D360" s="146" t="s">
        <v>97</v>
      </c>
      <c r="E360" s="43"/>
      <c r="F360" s="4"/>
      <c r="G360" s="37" t="str">
        <f>if(F360="","",
SUMIFs(if(D360="Main1",Nuella!J:J,Nuella!N:N),Nuella!S:S,"Delivered",Nuella!X:X,A360,if(D360="Main1",Nuella!G:G,Nuella!K:K),C360)+
SUMIFs(if(D360="Main1",'CRS1'!J:J,'CRS1'!N:N),'CRS1'!S:S,"Delivered",'CRS1'!X:X,A360,if(D360="Main1",'CRS1'!G:G,'CRS1'!K:K),C360)
-sumifs(G$1:G359,A$1:A359,A360,C$1:C359,C360))</f>
        <v/>
      </c>
      <c r="H360" s="37" t="str">
        <f t="shared" si="1"/>
        <v/>
      </c>
      <c r="I360" s="37" t="str">
        <f t="shared" si="2"/>
        <v/>
      </c>
      <c r="J360" s="37" t="s">
        <v>97</v>
      </c>
      <c r="K360" s="4"/>
      <c r="L360" s="4"/>
      <c r="M360" s="4"/>
      <c r="N360" s="4"/>
      <c r="O360" s="4"/>
      <c r="P360" s="4"/>
      <c r="Q360" s="4"/>
      <c r="R360" s="4"/>
      <c r="S360" s="4"/>
      <c r="T360" s="4"/>
      <c r="U360" s="4"/>
      <c r="V360" s="4"/>
      <c r="W360" s="4"/>
      <c r="X360" s="4"/>
      <c r="Y360" s="4"/>
      <c r="Z360" s="4"/>
      <c r="AA360" s="4"/>
      <c r="AB360" s="4"/>
    </row>
    <row r="361">
      <c r="A361" s="4"/>
      <c r="C361" s="4"/>
      <c r="D361" s="146" t="s">
        <v>97</v>
      </c>
      <c r="E361" s="43"/>
      <c r="F361" s="4"/>
      <c r="G361" s="37" t="str">
        <f>if(F361="","",
SUMIFs(if(D361="Main1",Nuella!J:J,Nuella!N:N),Nuella!S:S,"Delivered",Nuella!X:X,A361,if(D361="Main1",Nuella!G:G,Nuella!K:K),C361)+
SUMIFs(if(D361="Main1",'CRS1'!J:J,'CRS1'!N:N),'CRS1'!S:S,"Delivered",'CRS1'!X:X,A361,if(D361="Main1",'CRS1'!G:G,'CRS1'!K:K),C361)
-sumifs(G$1:G360,A$1:A360,A361,C$1:C360,C361))</f>
        <v/>
      </c>
      <c r="H361" s="37" t="str">
        <f t="shared" si="1"/>
        <v/>
      </c>
      <c r="I361" s="37" t="str">
        <f t="shared" si="2"/>
        <v/>
      </c>
      <c r="J361" s="37" t="s">
        <v>97</v>
      </c>
      <c r="K361" s="4"/>
      <c r="L361" s="4"/>
      <c r="M361" s="4"/>
      <c r="N361" s="4"/>
      <c r="O361" s="4"/>
      <c r="P361" s="4"/>
      <c r="Q361" s="4"/>
      <c r="R361" s="4"/>
      <c r="S361" s="4"/>
      <c r="T361" s="4"/>
      <c r="U361" s="4"/>
      <c r="V361" s="4"/>
      <c r="W361" s="4"/>
      <c r="X361" s="4"/>
      <c r="Y361" s="4"/>
      <c r="Z361" s="4"/>
      <c r="AA361" s="4"/>
      <c r="AB361" s="4"/>
    </row>
    <row r="362">
      <c r="A362" s="4"/>
      <c r="C362" s="4"/>
      <c r="D362" s="146" t="s">
        <v>97</v>
      </c>
      <c r="E362" s="43"/>
      <c r="F362" s="4"/>
      <c r="G362" s="37" t="str">
        <f>if(F362="","",
SUMIFs(if(D362="Main1",Nuella!J:J,Nuella!N:N),Nuella!S:S,"Delivered",Nuella!X:X,A362,if(D362="Main1",Nuella!G:G,Nuella!K:K),C362)+
SUMIFs(if(D362="Main1",'CRS1'!J:J,'CRS1'!N:N),'CRS1'!S:S,"Delivered",'CRS1'!X:X,A362,if(D362="Main1",'CRS1'!G:G,'CRS1'!K:K),C362)
-sumifs(G$1:G361,A$1:A361,A362,C$1:C361,C362))</f>
        <v/>
      </c>
      <c r="H362" s="37" t="str">
        <f t="shared" si="1"/>
        <v/>
      </c>
      <c r="I362" s="37" t="str">
        <f t="shared" si="2"/>
        <v/>
      </c>
      <c r="J362" s="37" t="s">
        <v>97</v>
      </c>
      <c r="K362" s="4"/>
      <c r="L362" s="4"/>
      <c r="M362" s="4"/>
      <c r="N362" s="4"/>
      <c r="O362" s="4"/>
      <c r="P362" s="4"/>
      <c r="Q362" s="4"/>
      <c r="R362" s="4"/>
      <c r="S362" s="4"/>
      <c r="T362" s="4"/>
      <c r="U362" s="4"/>
      <c r="V362" s="4"/>
      <c r="W362" s="4"/>
      <c r="X362" s="4"/>
      <c r="Y362" s="4"/>
      <c r="Z362" s="4"/>
      <c r="AA362" s="4"/>
      <c r="AB362" s="4"/>
    </row>
    <row r="363">
      <c r="A363" s="4"/>
      <c r="C363" s="4"/>
      <c r="D363" s="146" t="s">
        <v>97</v>
      </c>
      <c r="E363" s="43"/>
      <c r="F363" s="4"/>
      <c r="G363" s="37" t="str">
        <f>if(F363="","",
SUMIFs(if(D363="Main1",Nuella!J:J,Nuella!N:N),Nuella!S:S,"Delivered",Nuella!X:X,A363,if(D363="Main1",Nuella!G:G,Nuella!K:K),C363)+
SUMIFs(if(D363="Main1",'CRS1'!J:J,'CRS1'!N:N),'CRS1'!S:S,"Delivered",'CRS1'!X:X,A363,if(D363="Main1",'CRS1'!G:G,'CRS1'!K:K),C363)
-sumifs(G$1:G362,A$1:A362,A363,C$1:C362,C363))</f>
        <v/>
      </c>
      <c r="H363" s="37" t="str">
        <f t="shared" si="1"/>
        <v/>
      </c>
      <c r="I363" s="37" t="str">
        <f t="shared" si="2"/>
        <v/>
      </c>
      <c r="J363" s="37" t="s">
        <v>97</v>
      </c>
      <c r="K363" s="4"/>
      <c r="L363" s="4"/>
      <c r="M363" s="4"/>
      <c r="N363" s="4"/>
      <c r="O363" s="4"/>
      <c r="P363" s="4"/>
      <c r="Q363" s="4"/>
      <c r="R363" s="4"/>
      <c r="S363" s="4"/>
      <c r="T363" s="4"/>
      <c r="U363" s="4"/>
      <c r="V363" s="4"/>
      <c r="W363" s="4"/>
      <c r="X363" s="4"/>
      <c r="Y363" s="4"/>
      <c r="Z363" s="4"/>
      <c r="AA363" s="4"/>
      <c r="AB363" s="4"/>
    </row>
    <row r="364">
      <c r="A364" s="4"/>
      <c r="C364" s="4"/>
      <c r="D364" s="146" t="s">
        <v>97</v>
      </c>
      <c r="E364" s="43"/>
      <c r="F364" s="4"/>
      <c r="G364" s="37" t="str">
        <f>if(F364="","",
SUMIFs(if(D364="Main1",Nuella!J:J,Nuella!N:N),Nuella!S:S,"Delivered",Nuella!X:X,A364,if(D364="Main1",Nuella!G:G,Nuella!K:K),C364)+
SUMIFs(if(D364="Main1",'CRS1'!J:J,'CRS1'!N:N),'CRS1'!S:S,"Delivered",'CRS1'!X:X,A364,if(D364="Main1",'CRS1'!G:G,'CRS1'!K:K),C364)
-sumifs(G$1:G363,A$1:A363,A364,C$1:C363,C364))</f>
        <v/>
      </c>
      <c r="H364" s="37" t="str">
        <f t="shared" si="1"/>
        <v/>
      </c>
      <c r="I364" s="37" t="str">
        <f t="shared" si="2"/>
        <v/>
      </c>
      <c r="J364" s="37" t="s">
        <v>97</v>
      </c>
      <c r="K364" s="4"/>
      <c r="L364" s="4"/>
      <c r="M364" s="4"/>
      <c r="N364" s="4"/>
      <c r="O364" s="4"/>
      <c r="P364" s="4"/>
      <c r="Q364" s="4"/>
      <c r="R364" s="4"/>
      <c r="S364" s="4"/>
      <c r="T364" s="4"/>
      <c r="U364" s="4"/>
      <c r="V364" s="4"/>
      <c r="W364" s="4"/>
      <c r="X364" s="4"/>
      <c r="Y364" s="4"/>
      <c r="Z364" s="4"/>
      <c r="AA364" s="4"/>
      <c r="AB364" s="4"/>
    </row>
    <row r="365">
      <c r="A365" s="4"/>
      <c r="C365" s="4"/>
      <c r="D365" s="146" t="s">
        <v>97</v>
      </c>
      <c r="E365" s="43"/>
      <c r="F365" s="4"/>
      <c r="G365" s="37" t="str">
        <f>if(F365="","",
SUMIFs(if(D365="Main1",Nuella!J:J,Nuella!N:N),Nuella!S:S,"Delivered",Nuella!X:X,A365,if(D365="Main1",Nuella!G:G,Nuella!K:K),C365)+
SUMIFs(if(D365="Main1",'CRS1'!J:J,'CRS1'!N:N),'CRS1'!S:S,"Delivered",'CRS1'!X:X,A365,if(D365="Main1",'CRS1'!G:G,'CRS1'!K:K),C365)
-sumifs(G$1:G364,A$1:A364,A365,C$1:C364,C365))</f>
        <v/>
      </c>
      <c r="H365" s="37" t="str">
        <f t="shared" si="1"/>
        <v/>
      </c>
      <c r="I365" s="37" t="str">
        <f t="shared" si="2"/>
        <v/>
      </c>
      <c r="J365" s="37" t="s">
        <v>97</v>
      </c>
      <c r="K365" s="4"/>
      <c r="L365" s="4"/>
      <c r="M365" s="4"/>
      <c r="N365" s="4"/>
      <c r="O365" s="4"/>
      <c r="P365" s="4"/>
      <c r="Q365" s="4"/>
      <c r="R365" s="4"/>
      <c r="S365" s="4"/>
      <c r="T365" s="4"/>
      <c r="U365" s="4"/>
      <c r="V365" s="4"/>
      <c r="W365" s="4"/>
      <c r="X365" s="4"/>
      <c r="Y365" s="4"/>
      <c r="Z365" s="4"/>
      <c r="AA365" s="4"/>
      <c r="AB365" s="4"/>
    </row>
    <row r="366">
      <c r="A366" s="4"/>
      <c r="C366" s="4"/>
      <c r="D366" s="146" t="s">
        <v>97</v>
      </c>
      <c r="E366" s="43"/>
      <c r="F366" s="4"/>
      <c r="G366" s="37" t="str">
        <f>if(F366="","",
SUMIFs(if(D366="Main1",Nuella!J:J,Nuella!N:N),Nuella!S:S,"Delivered",Nuella!X:X,A366,if(D366="Main1",Nuella!G:G,Nuella!K:K),C366)+
SUMIFs(if(D366="Main1",'CRS1'!J:J,'CRS1'!N:N),'CRS1'!S:S,"Delivered",'CRS1'!X:X,A366,if(D366="Main1",'CRS1'!G:G,'CRS1'!K:K),C366)
-sumifs(G$1:G365,A$1:A365,A366,C$1:C365,C366))</f>
        <v/>
      </c>
      <c r="H366" s="37" t="str">
        <f t="shared" si="1"/>
        <v/>
      </c>
      <c r="I366" s="37" t="str">
        <f t="shared" si="2"/>
        <v/>
      </c>
      <c r="J366" s="37" t="s">
        <v>97</v>
      </c>
      <c r="K366" s="4"/>
      <c r="L366" s="4"/>
      <c r="M366" s="4"/>
      <c r="N366" s="4"/>
      <c r="O366" s="4"/>
      <c r="P366" s="4"/>
      <c r="Q366" s="4"/>
      <c r="R366" s="4"/>
      <c r="S366" s="4"/>
      <c r="T366" s="4"/>
      <c r="U366" s="4"/>
      <c r="V366" s="4"/>
      <c r="W366" s="4"/>
      <c r="X366" s="4"/>
      <c r="Y366" s="4"/>
      <c r="Z366" s="4"/>
      <c r="AA366" s="4"/>
      <c r="AB366" s="4"/>
    </row>
    <row r="367">
      <c r="A367" s="4"/>
      <c r="C367" s="4"/>
      <c r="D367" s="146" t="s">
        <v>97</v>
      </c>
      <c r="E367" s="43"/>
      <c r="F367" s="4"/>
      <c r="G367" s="37" t="str">
        <f>if(F367="","",
SUMIFs(if(D367="Main1",Nuella!J:J,Nuella!N:N),Nuella!S:S,"Delivered",Nuella!X:X,A367,if(D367="Main1",Nuella!G:G,Nuella!K:K),C367)+
SUMIFs(if(D367="Main1",'CRS1'!J:J,'CRS1'!N:N),'CRS1'!S:S,"Delivered",'CRS1'!X:X,A367,if(D367="Main1",'CRS1'!G:G,'CRS1'!K:K),C367)
-sumifs(G$1:G366,A$1:A366,A367,C$1:C366,C367))</f>
        <v/>
      </c>
      <c r="H367" s="37" t="str">
        <f t="shared" si="1"/>
        <v/>
      </c>
      <c r="I367" s="37" t="str">
        <f t="shared" si="2"/>
        <v/>
      </c>
      <c r="J367" s="37" t="s">
        <v>97</v>
      </c>
      <c r="K367" s="4"/>
      <c r="L367" s="4"/>
      <c r="M367" s="4"/>
      <c r="N367" s="4"/>
      <c r="O367" s="4"/>
      <c r="P367" s="4"/>
      <c r="Q367" s="4"/>
      <c r="R367" s="4"/>
      <c r="S367" s="4"/>
      <c r="T367" s="4"/>
      <c r="U367" s="4"/>
      <c r="V367" s="4"/>
      <c r="W367" s="4"/>
      <c r="X367" s="4"/>
      <c r="Y367" s="4"/>
      <c r="Z367" s="4"/>
      <c r="AA367" s="4"/>
      <c r="AB367" s="4"/>
    </row>
    <row r="368">
      <c r="A368" s="4"/>
      <c r="C368" s="4"/>
      <c r="D368" s="146" t="s">
        <v>97</v>
      </c>
      <c r="E368" s="43"/>
      <c r="F368" s="4"/>
      <c r="G368" s="37" t="str">
        <f>if(F368="","",
SUMIFs(if(D368="Main1",Nuella!J:J,Nuella!N:N),Nuella!S:S,"Delivered",Nuella!X:X,A368,if(D368="Main1",Nuella!G:G,Nuella!K:K),C368)+
SUMIFs(if(D368="Main1",'CRS1'!J:J,'CRS1'!N:N),'CRS1'!S:S,"Delivered",'CRS1'!X:X,A368,if(D368="Main1",'CRS1'!G:G,'CRS1'!K:K),C368)
-sumifs(G$1:G367,A$1:A367,A368,C$1:C367,C368))</f>
        <v/>
      </c>
      <c r="H368" s="37" t="str">
        <f t="shared" si="1"/>
        <v/>
      </c>
      <c r="I368" s="37" t="str">
        <f t="shared" si="2"/>
        <v/>
      </c>
      <c r="J368" s="37" t="s">
        <v>97</v>
      </c>
      <c r="K368" s="4"/>
      <c r="L368" s="4"/>
      <c r="M368" s="4"/>
      <c r="N368" s="4"/>
      <c r="O368" s="4"/>
      <c r="P368" s="4"/>
      <c r="Q368" s="4"/>
      <c r="R368" s="4"/>
      <c r="S368" s="4"/>
      <c r="T368" s="4"/>
      <c r="U368" s="4"/>
      <c r="V368" s="4"/>
      <c r="W368" s="4"/>
      <c r="X368" s="4"/>
      <c r="Y368" s="4"/>
      <c r="Z368" s="4"/>
      <c r="AA368" s="4"/>
      <c r="AB368" s="4"/>
    </row>
    <row r="369">
      <c r="A369" s="4"/>
      <c r="C369" s="4"/>
      <c r="D369" s="146" t="s">
        <v>97</v>
      </c>
      <c r="E369" s="43"/>
      <c r="F369" s="4"/>
      <c r="G369" s="37" t="str">
        <f>if(F369="","",
SUMIFs(if(D369="Main1",Nuella!J:J,Nuella!N:N),Nuella!S:S,"Delivered",Nuella!X:X,A369,if(D369="Main1",Nuella!G:G,Nuella!K:K),C369)+
SUMIFs(if(D369="Main1",'CRS1'!J:J,'CRS1'!N:N),'CRS1'!S:S,"Delivered",'CRS1'!X:X,A369,if(D369="Main1",'CRS1'!G:G,'CRS1'!K:K),C369)
-sumifs(G$1:G368,A$1:A368,A369,C$1:C368,C369))</f>
        <v/>
      </c>
      <c r="H369" s="37" t="str">
        <f t="shared" si="1"/>
        <v/>
      </c>
      <c r="I369" s="37" t="str">
        <f t="shared" si="2"/>
        <v/>
      </c>
      <c r="J369" s="37" t="s">
        <v>97</v>
      </c>
      <c r="K369" s="4"/>
      <c r="L369" s="4"/>
      <c r="M369" s="4"/>
      <c r="N369" s="4"/>
      <c r="O369" s="4"/>
      <c r="P369" s="4"/>
      <c r="Q369" s="4"/>
      <c r="R369" s="4"/>
      <c r="S369" s="4"/>
      <c r="T369" s="4"/>
      <c r="U369" s="4"/>
      <c r="V369" s="4"/>
      <c r="W369" s="4"/>
      <c r="X369" s="4"/>
      <c r="Y369" s="4"/>
      <c r="Z369" s="4"/>
      <c r="AA369" s="4"/>
      <c r="AB369" s="4"/>
    </row>
    <row r="370">
      <c r="A370" s="4"/>
      <c r="C370" s="4"/>
      <c r="D370" s="146" t="s">
        <v>97</v>
      </c>
      <c r="E370" s="43"/>
      <c r="F370" s="4"/>
      <c r="G370" s="37" t="str">
        <f>if(F370="","",
SUMIFs(if(D370="Main1",Nuella!J:J,Nuella!N:N),Nuella!S:S,"Delivered",Nuella!X:X,A370,if(D370="Main1",Nuella!G:G,Nuella!K:K),C370)+
SUMIFs(if(D370="Main1",'CRS1'!J:J,'CRS1'!N:N),'CRS1'!S:S,"Delivered",'CRS1'!X:X,A370,if(D370="Main1",'CRS1'!G:G,'CRS1'!K:K),C370)
-sumifs(G$1:G369,A$1:A369,A370,C$1:C369,C370))</f>
        <v/>
      </c>
      <c r="H370" s="37" t="str">
        <f t="shared" si="1"/>
        <v/>
      </c>
      <c r="I370" s="37" t="str">
        <f t="shared" si="2"/>
        <v/>
      </c>
      <c r="J370" s="37" t="s">
        <v>97</v>
      </c>
      <c r="K370" s="4"/>
      <c r="L370" s="4"/>
      <c r="M370" s="4"/>
      <c r="N370" s="4"/>
      <c r="O370" s="4"/>
      <c r="P370" s="4"/>
      <c r="Q370" s="4"/>
      <c r="R370" s="4"/>
      <c r="S370" s="4"/>
      <c r="T370" s="4"/>
      <c r="U370" s="4"/>
      <c r="V370" s="4"/>
      <c r="W370" s="4"/>
      <c r="X370" s="4"/>
      <c r="Y370" s="4"/>
      <c r="Z370" s="4"/>
      <c r="AA370" s="4"/>
      <c r="AB370" s="4"/>
    </row>
    <row r="371">
      <c r="A371" s="4"/>
      <c r="C371" s="4"/>
      <c r="D371" s="146" t="s">
        <v>97</v>
      </c>
      <c r="E371" s="43"/>
      <c r="F371" s="4"/>
      <c r="G371" s="37" t="str">
        <f>if(F371="","",
SUMIFs(if(D371="Main1",Nuella!J:J,Nuella!N:N),Nuella!S:S,"Delivered",Nuella!X:X,A371,if(D371="Main1",Nuella!G:G,Nuella!K:K),C371)+
SUMIFs(if(D371="Main1",'CRS1'!J:J,'CRS1'!N:N),'CRS1'!S:S,"Delivered",'CRS1'!X:X,A371,if(D371="Main1",'CRS1'!G:G,'CRS1'!K:K),C371)
-sumifs(G$1:G370,A$1:A370,A371,C$1:C370,C371))</f>
        <v/>
      </c>
      <c r="H371" s="37" t="str">
        <f t="shared" si="1"/>
        <v/>
      </c>
      <c r="I371" s="37" t="str">
        <f t="shared" si="2"/>
        <v/>
      </c>
      <c r="J371" s="37" t="s">
        <v>97</v>
      </c>
      <c r="K371" s="4"/>
      <c r="L371" s="4"/>
      <c r="M371" s="4"/>
      <c r="N371" s="4"/>
      <c r="O371" s="4"/>
      <c r="P371" s="4"/>
      <c r="Q371" s="4"/>
      <c r="R371" s="4"/>
      <c r="S371" s="4"/>
      <c r="T371" s="4"/>
      <c r="U371" s="4"/>
      <c r="V371" s="4"/>
      <c r="W371" s="4"/>
      <c r="X371" s="4"/>
      <c r="Y371" s="4"/>
      <c r="Z371" s="4"/>
      <c r="AA371" s="4"/>
      <c r="AB371" s="4"/>
    </row>
    <row r="372">
      <c r="A372" s="4"/>
      <c r="C372" s="4"/>
      <c r="D372" s="146" t="s">
        <v>97</v>
      </c>
      <c r="E372" s="43"/>
      <c r="F372" s="4"/>
      <c r="G372" s="37" t="str">
        <f>if(F372="","",
SUMIFs(if(D372="Main1",Nuella!J:J,Nuella!N:N),Nuella!S:S,"Delivered",Nuella!X:X,A372,if(D372="Main1",Nuella!G:G,Nuella!K:K),C372)+
SUMIFs(if(D372="Main1",'CRS1'!J:J,'CRS1'!N:N),'CRS1'!S:S,"Delivered",'CRS1'!X:X,A372,if(D372="Main1",'CRS1'!G:G,'CRS1'!K:K),C372)
-sumifs(G$1:G371,A$1:A371,A372,C$1:C371,C372))</f>
        <v/>
      </c>
      <c r="H372" s="37" t="str">
        <f t="shared" si="1"/>
        <v/>
      </c>
      <c r="I372" s="37" t="str">
        <f t="shared" si="2"/>
        <v/>
      </c>
      <c r="J372" s="37" t="s">
        <v>97</v>
      </c>
      <c r="K372" s="4"/>
      <c r="L372" s="4"/>
      <c r="M372" s="4"/>
      <c r="N372" s="4"/>
      <c r="O372" s="4"/>
      <c r="P372" s="4"/>
      <c r="Q372" s="4"/>
      <c r="R372" s="4"/>
      <c r="S372" s="4"/>
      <c r="T372" s="4"/>
      <c r="U372" s="4"/>
      <c r="V372" s="4"/>
      <c r="W372" s="4"/>
      <c r="X372" s="4"/>
      <c r="Y372" s="4"/>
      <c r="Z372" s="4"/>
      <c r="AA372" s="4"/>
      <c r="AB372" s="4"/>
    </row>
    <row r="373">
      <c r="A373" s="4"/>
      <c r="C373" s="4"/>
      <c r="D373" s="146" t="s">
        <v>97</v>
      </c>
      <c r="E373" s="43"/>
      <c r="F373" s="4"/>
      <c r="G373" s="37" t="str">
        <f>if(F373="","",
SUMIFs(if(D373="Main1",Nuella!J:J,Nuella!N:N),Nuella!S:S,"Delivered",Nuella!X:X,A373,if(D373="Main1",Nuella!G:G,Nuella!K:K),C373)+
SUMIFs(if(D373="Main1",'CRS1'!J:J,'CRS1'!N:N),'CRS1'!S:S,"Delivered",'CRS1'!X:X,A373,if(D373="Main1",'CRS1'!G:G,'CRS1'!K:K),C373)
-sumifs(G$1:G372,A$1:A372,A373,C$1:C372,C373))</f>
        <v/>
      </c>
      <c r="H373" s="37" t="str">
        <f t="shared" si="1"/>
        <v/>
      </c>
      <c r="I373" s="37" t="str">
        <f t="shared" si="2"/>
        <v/>
      </c>
      <c r="J373" s="37" t="s">
        <v>97</v>
      </c>
      <c r="K373" s="4"/>
      <c r="L373" s="4"/>
      <c r="M373" s="4"/>
      <c r="N373" s="4"/>
      <c r="O373" s="4"/>
      <c r="P373" s="4"/>
      <c r="Q373" s="4"/>
      <c r="R373" s="4"/>
      <c r="S373" s="4"/>
      <c r="T373" s="4"/>
      <c r="U373" s="4"/>
      <c r="V373" s="4"/>
      <c r="W373" s="4"/>
      <c r="X373" s="4"/>
      <c r="Y373" s="4"/>
      <c r="Z373" s="4"/>
      <c r="AA373" s="4"/>
      <c r="AB373" s="4"/>
    </row>
    <row r="374">
      <c r="A374" s="4"/>
      <c r="C374" s="4"/>
      <c r="D374" s="146" t="s">
        <v>97</v>
      </c>
      <c r="E374" s="43"/>
      <c r="F374" s="4"/>
      <c r="G374" s="37" t="str">
        <f>if(F374="","",
SUMIFs(if(D374="Main1",Nuella!J:J,Nuella!N:N),Nuella!S:S,"Delivered",Nuella!X:X,A374,if(D374="Main1",Nuella!G:G,Nuella!K:K),C374)+
SUMIFs(if(D374="Main1",'CRS1'!J:J,'CRS1'!N:N),'CRS1'!S:S,"Delivered",'CRS1'!X:X,A374,if(D374="Main1",'CRS1'!G:G,'CRS1'!K:K),C374)
-sumifs(G$1:G373,A$1:A373,A374,C$1:C373,C374))</f>
        <v/>
      </c>
      <c r="H374" s="37" t="str">
        <f t="shared" si="1"/>
        <v/>
      </c>
      <c r="I374" s="37" t="str">
        <f t="shared" si="2"/>
        <v/>
      </c>
      <c r="J374" s="37" t="s">
        <v>97</v>
      </c>
      <c r="K374" s="4"/>
      <c r="L374" s="4"/>
      <c r="M374" s="4"/>
      <c r="N374" s="4"/>
      <c r="O374" s="4"/>
      <c r="P374" s="4"/>
      <c r="Q374" s="4"/>
      <c r="R374" s="4"/>
      <c r="S374" s="4"/>
      <c r="T374" s="4"/>
      <c r="U374" s="4"/>
      <c r="V374" s="4"/>
      <c r="W374" s="4"/>
      <c r="X374" s="4"/>
      <c r="Y374" s="4"/>
      <c r="Z374" s="4"/>
      <c r="AA374" s="4"/>
      <c r="AB374" s="4"/>
    </row>
    <row r="375">
      <c r="A375" s="4"/>
      <c r="C375" s="4"/>
      <c r="D375" s="146" t="s">
        <v>97</v>
      </c>
      <c r="E375" s="43"/>
      <c r="F375" s="4"/>
      <c r="G375" s="37" t="str">
        <f>if(F375="","",
SUMIFs(if(D375="Main1",Nuella!J:J,Nuella!N:N),Nuella!S:S,"Delivered",Nuella!X:X,A375,if(D375="Main1",Nuella!G:G,Nuella!K:K),C375)+
SUMIFs(if(D375="Main1",'CRS1'!J:J,'CRS1'!N:N),'CRS1'!S:S,"Delivered",'CRS1'!X:X,A375,if(D375="Main1",'CRS1'!G:G,'CRS1'!K:K),C375)
-sumifs(G$1:G374,A$1:A374,A375,C$1:C374,C375))</f>
        <v/>
      </c>
      <c r="H375" s="37" t="str">
        <f t="shared" si="1"/>
        <v/>
      </c>
      <c r="I375" s="37" t="str">
        <f t="shared" si="2"/>
        <v/>
      </c>
      <c r="J375" s="37" t="s">
        <v>97</v>
      </c>
      <c r="K375" s="4"/>
      <c r="L375" s="4"/>
      <c r="M375" s="4"/>
      <c r="N375" s="4"/>
      <c r="O375" s="4"/>
      <c r="P375" s="4"/>
      <c r="Q375" s="4"/>
      <c r="R375" s="4"/>
      <c r="S375" s="4"/>
      <c r="T375" s="4"/>
      <c r="U375" s="4"/>
      <c r="V375" s="4"/>
      <c r="W375" s="4"/>
      <c r="X375" s="4"/>
      <c r="Y375" s="4"/>
      <c r="Z375" s="4"/>
      <c r="AA375" s="4"/>
      <c r="AB375" s="4"/>
    </row>
    <row r="376">
      <c r="A376" s="4"/>
      <c r="C376" s="4"/>
      <c r="D376" s="146" t="s">
        <v>97</v>
      </c>
      <c r="E376" s="43"/>
      <c r="F376" s="4"/>
      <c r="G376" s="37" t="str">
        <f>if(F376="","",
SUMIFs(if(D376="Main1",Nuella!J:J,Nuella!N:N),Nuella!S:S,"Delivered",Nuella!X:X,A376,if(D376="Main1",Nuella!G:G,Nuella!K:K),C376)+
SUMIFs(if(D376="Main1",'CRS1'!J:J,'CRS1'!N:N),'CRS1'!S:S,"Delivered",'CRS1'!X:X,A376,if(D376="Main1",'CRS1'!G:G,'CRS1'!K:K),C376)
-sumifs(G$1:G375,A$1:A375,A376,C$1:C375,C376))</f>
        <v/>
      </c>
      <c r="H376" s="37" t="str">
        <f t="shared" si="1"/>
        <v/>
      </c>
      <c r="I376" s="37" t="str">
        <f t="shared" si="2"/>
        <v/>
      </c>
      <c r="J376" s="37" t="s">
        <v>97</v>
      </c>
      <c r="K376" s="4"/>
      <c r="L376" s="4"/>
      <c r="M376" s="4"/>
      <c r="N376" s="4"/>
      <c r="O376" s="4"/>
      <c r="P376" s="4"/>
      <c r="Q376" s="4"/>
      <c r="R376" s="4"/>
      <c r="S376" s="4"/>
      <c r="T376" s="4"/>
      <c r="U376" s="4"/>
      <c r="V376" s="4"/>
      <c r="W376" s="4"/>
      <c r="X376" s="4"/>
      <c r="Y376" s="4"/>
      <c r="Z376" s="4"/>
      <c r="AA376" s="4"/>
      <c r="AB376" s="4"/>
    </row>
    <row r="377">
      <c r="A377" s="4"/>
      <c r="C377" s="4"/>
      <c r="D377" s="146" t="s">
        <v>97</v>
      </c>
      <c r="E377" s="43"/>
      <c r="F377" s="4"/>
      <c r="G377" s="37" t="str">
        <f>if(F377="","",
SUMIFs(if(D377="Main1",Nuella!J:J,Nuella!N:N),Nuella!S:S,"Delivered",Nuella!X:X,A377,if(D377="Main1",Nuella!G:G,Nuella!K:K),C377)+
SUMIFs(if(D377="Main1",'CRS1'!J:J,'CRS1'!N:N),'CRS1'!S:S,"Delivered",'CRS1'!X:X,A377,if(D377="Main1",'CRS1'!G:G,'CRS1'!K:K),C377)
-sumifs(G$1:G376,A$1:A376,A377,C$1:C376,C377))</f>
        <v/>
      </c>
      <c r="H377" s="37" t="str">
        <f t="shared" si="1"/>
        <v/>
      </c>
      <c r="I377" s="37" t="str">
        <f t="shared" si="2"/>
        <v/>
      </c>
      <c r="J377" s="37" t="s">
        <v>97</v>
      </c>
      <c r="K377" s="4"/>
      <c r="L377" s="4"/>
      <c r="M377" s="4"/>
      <c r="N377" s="4"/>
      <c r="O377" s="4"/>
      <c r="P377" s="4"/>
      <c r="Q377" s="4"/>
      <c r="R377" s="4"/>
      <c r="S377" s="4"/>
      <c r="T377" s="4"/>
      <c r="U377" s="4"/>
      <c r="V377" s="4"/>
      <c r="W377" s="4"/>
      <c r="X377" s="4"/>
      <c r="Y377" s="4"/>
      <c r="Z377" s="4"/>
      <c r="AA377" s="4"/>
      <c r="AB377" s="4"/>
    </row>
    <row r="378">
      <c r="A378" s="4"/>
      <c r="C378" s="4"/>
      <c r="D378" s="146" t="s">
        <v>97</v>
      </c>
      <c r="E378" s="43"/>
      <c r="F378" s="4"/>
      <c r="G378" s="37" t="str">
        <f>if(F378="","",
SUMIFs(if(D378="Main1",Nuella!J:J,Nuella!N:N),Nuella!S:S,"Delivered",Nuella!X:X,A378,if(D378="Main1",Nuella!G:G,Nuella!K:K),C378)+
SUMIFs(if(D378="Main1",'CRS1'!J:J,'CRS1'!N:N),'CRS1'!S:S,"Delivered",'CRS1'!X:X,A378,if(D378="Main1",'CRS1'!G:G,'CRS1'!K:K),C378)
-sumifs(G$1:G377,A$1:A377,A378,C$1:C377,C378))</f>
        <v/>
      </c>
      <c r="H378" s="37" t="str">
        <f t="shared" si="1"/>
        <v/>
      </c>
      <c r="I378" s="37" t="str">
        <f t="shared" si="2"/>
        <v/>
      </c>
      <c r="J378" s="37" t="s">
        <v>97</v>
      </c>
      <c r="K378" s="4"/>
      <c r="L378" s="4"/>
      <c r="M378" s="4"/>
      <c r="N378" s="4"/>
      <c r="O378" s="4"/>
      <c r="P378" s="4"/>
      <c r="Q378" s="4"/>
      <c r="R378" s="4"/>
      <c r="S378" s="4"/>
      <c r="T378" s="4"/>
      <c r="U378" s="4"/>
      <c r="V378" s="4"/>
      <c r="W378" s="4"/>
      <c r="X378" s="4"/>
      <c r="Y378" s="4"/>
      <c r="Z378" s="4"/>
      <c r="AA378" s="4"/>
      <c r="AB378" s="4"/>
    </row>
    <row r="379">
      <c r="A379" s="4"/>
      <c r="C379" s="4"/>
      <c r="D379" s="146" t="s">
        <v>97</v>
      </c>
      <c r="E379" s="43"/>
      <c r="F379" s="4"/>
      <c r="G379" s="37" t="str">
        <f>if(F379="","",
SUMIFs(if(D379="Main1",Nuella!J:J,Nuella!N:N),Nuella!S:S,"Delivered",Nuella!X:X,A379,if(D379="Main1",Nuella!G:G,Nuella!K:K),C379)+
SUMIFs(if(D379="Main1",'CRS1'!J:J,'CRS1'!N:N),'CRS1'!S:S,"Delivered",'CRS1'!X:X,A379,if(D379="Main1",'CRS1'!G:G,'CRS1'!K:K),C379)
-sumifs(G$1:G378,A$1:A378,A379,C$1:C378,C379))</f>
        <v/>
      </c>
      <c r="H379" s="37" t="str">
        <f t="shared" si="1"/>
        <v/>
      </c>
      <c r="I379" s="37" t="str">
        <f t="shared" si="2"/>
        <v/>
      </c>
      <c r="J379" s="37" t="s">
        <v>97</v>
      </c>
      <c r="K379" s="4"/>
      <c r="L379" s="4"/>
      <c r="M379" s="4"/>
      <c r="N379" s="4"/>
      <c r="O379" s="4"/>
      <c r="P379" s="4"/>
      <c r="Q379" s="4"/>
      <c r="R379" s="4"/>
      <c r="S379" s="4"/>
      <c r="T379" s="4"/>
      <c r="U379" s="4"/>
      <c r="V379" s="4"/>
      <c r="W379" s="4"/>
      <c r="X379" s="4"/>
      <c r="Y379" s="4"/>
      <c r="Z379" s="4"/>
      <c r="AA379" s="4"/>
      <c r="AB379" s="4"/>
    </row>
    <row r="380">
      <c r="A380" s="4"/>
      <c r="C380" s="4"/>
      <c r="D380" s="146" t="s">
        <v>97</v>
      </c>
      <c r="E380" s="43"/>
      <c r="F380" s="4"/>
      <c r="G380" s="37" t="str">
        <f>if(F380="","",
SUMIFs(if(D380="Main1",Nuella!J:J,Nuella!N:N),Nuella!S:S,"Delivered",Nuella!X:X,A380,if(D380="Main1",Nuella!G:G,Nuella!K:K),C380)+
SUMIFs(if(D380="Main1",'CRS1'!J:J,'CRS1'!N:N),'CRS1'!S:S,"Delivered",'CRS1'!X:X,A380,if(D380="Main1",'CRS1'!G:G,'CRS1'!K:K),C380)
-sumifs(G$1:G379,A$1:A379,A380,C$1:C379,C380))</f>
        <v/>
      </c>
      <c r="H380" s="37" t="str">
        <f t="shared" si="1"/>
        <v/>
      </c>
      <c r="I380" s="37" t="str">
        <f t="shared" si="2"/>
        <v/>
      </c>
      <c r="J380" s="37" t="s">
        <v>97</v>
      </c>
      <c r="K380" s="4"/>
      <c r="L380" s="4"/>
      <c r="M380" s="4"/>
      <c r="N380" s="4"/>
      <c r="O380" s="4"/>
      <c r="P380" s="4"/>
      <c r="Q380" s="4"/>
      <c r="R380" s="4"/>
      <c r="S380" s="4"/>
      <c r="T380" s="4"/>
      <c r="U380" s="4"/>
      <c r="V380" s="4"/>
      <c r="W380" s="4"/>
      <c r="X380" s="4"/>
      <c r="Y380" s="4"/>
      <c r="Z380" s="4"/>
      <c r="AA380" s="4"/>
      <c r="AB380" s="4"/>
    </row>
    <row r="381">
      <c r="A381" s="4"/>
      <c r="C381" s="4"/>
      <c r="D381" s="146" t="s">
        <v>97</v>
      </c>
      <c r="E381" s="43"/>
      <c r="F381" s="4"/>
      <c r="G381" s="37" t="str">
        <f>if(F381="","",
SUMIFs(if(D381="Main1",Nuella!J:J,Nuella!N:N),Nuella!S:S,"Delivered",Nuella!X:X,A381,if(D381="Main1",Nuella!G:G,Nuella!K:K),C381)+
SUMIFs(if(D381="Main1",'CRS1'!J:J,'CRS1'!N:N),'CRS1'!S:S,"Delivered",'CRS1'!X:X,A381,if(D381="Main1",'CRS1'!G:G,'CRS1'!K:K),C381)
-sumifs(G$1:G380,A$1:A380,A381,C$1:C380,C381))</f>
        <v/>
      </c>
      <c r="H381" s="37" t="str">
        <f t="shared" si="1"/>
        <v/>
      </c>
      <c r="I381" s="37" t="str">
        <f t="shared" si="2"/>
        <v/>
      </c>
      <c r="J381" s="37" t="s">
        <v>97</v>
      </c>
      <c r="K381" s="4"/>
      <c r="L381" s="4"/>
      <c r="M381" s="4"/>
      <c r="N381" s="4"/>
      <c r="O381" s="4"/>
      <c r="P381" s="4"/>
      <c r="Q381" s="4"/>
      <c r="R381" s="4"/>
      <c r="S381" s="4"/>
      <c r="T381" s="4"/>
      <c r="U381" s="4"/>
      <c r="V381" s="4"/>
      <c r="W381" s="4"/>
      <c r="X381" s="4"/>
      <c r="Y381" s="4"/>
      <c r="Z381" s="4"/>
      <c r="AA381" s="4"/>
      <c r="AB381" s="4"/>
    </row>
    <row r="382">
      <c r="A382" s="4"/>
      <c r="C382" s="4"/>
      <c r="D382" s="146" t="s">
        <v>97</v>
      </c>
      <c r="E382" s="43"/>
      <c r="F382" s="4"/>
      <c r="G382" s="37" t="str">
        <f>if(F382="","",
SUMIFs(if(D382="Main1",Nuella!J:J,Nuella!N:N),Nuella!S:S,"Delivered",Nuella!X:X,A382,if(D382="Main1",Nuella!G:G,Nuella!K:K),C382)+
SUMIFs(if(D382="Main1",'CRS1'!J:J,'CRS1'!N:N),'CRS1'!S:S,"Delivered",'CRS1'!X:X,A382,if(D382="Main1",'CRS1'!G:G,'CRS1'!K:K),C382)
-sumifs(G$1:G381,A$1:A381,A382,C$1:C381,C382))</f>
        <v/>
      </c>
      <c r="H382" s="37" t="str">
        <f t="shared" si="1"/>
        <v/>
      </c>
      <c r="I382" s="37" t="str">
        <f t="shared" si="2"/>
        <v/>
      </c>
      <c r="J382" s="37" t="s">
        <v>97</v>
      </c>
      <c r="K382" s="4"/>
      <c r="L382" s="4"/>
      <c r="M382" s="4"/>
      <c r="N382" s="4"/>
      <c r="O382" s="4"/>
      <c r="P382" s="4"/>
      <c r="Q382" s="4"/>
      <c r="R382" s="4"/>
      <c r="S382" s="4"/>
      <c r="T382" s="4"/>
      <c r="U382" s="4"/>
      <c r="V382" s="4"/>
      <c r="W382" s="4"/>
      <c r="X382" s="4"/>
      <c r="Y382" s="4"/>
      <c r="Z382" s="4"/>
      <c r="AA382" s="4"/>
      <c r="AB382" s="4"/>
    </row>
    <row r="383">
      <c r="A383" s="4"/>
      <c r="C383" s="4"/>
      <c r="D383" s="146" t="s">
        <v>97</v>
      </c>
      <c r="E383" s="43"/>
      <c r="F383" s="4"/>
      <c r="G383" s="37" t="str">
        <f>if(F383="","",
SUMIFs(if(D383="Main1",Nuella!J:J,Nuella!N:N),Nuella!S:S,"Delivered",Nuella!X:X,A383,if(D383="Main1",Nuella!G:G,Nuella!K:K),C383)+
SUMIFs(if(D383="Main1",'CRS1'!J:J,'CRS1'!N:N),'CRS1'!S:S,"Delivered",'CRS1'!X:X,A383,if(D383="Main1",'CRS1'!G:G,'CRS1'!K:K),C383)
-sumifs(G$1:G382,A$1:A382,A383,C$1:C382,C383))</f>
        <v/>
      </c>
      <c r="H383" s="37" t="str">
        <f t="shared" si="1"/>
        <v/>
      </c>
      <c r="I383" s="37" t="str">
        <f t="shared" si="2"/>
        <v/>
      </c>
      <c r="J383" s="37" t="s">
        <v>97</v>
      </c>
      <c r="K383" s="4"/>
      <c r="L383" s="4"/>
      <c r="M383" s="4"/>
      <c r="N383" s="4"/>
      <c r="O383" s="4"/>
      <c r="P383" s="4"/>
      <c r="Q383" s="4"/>
      <c r="R383" s="4"/>
      <c r="S383" s="4"/>
      <c r="T383" s="4"/>
      <c r="U383" s="4"/>
      <c r="V383" s="4"/>
      <c r="W383" s="4"/>
      <c r="X383" s="4"/>
      <c r="Y383" s="4"/>
      <c r="Z383" s="4"/>
      <c r="AA383" s="4"/>
      <c r="AB383" s="4"/>
    </row>
    <row r="384">
      <c r="A384" s="4"/>
      <c r="C384" s="4"/>
      <c r="D384" s="146" t="s">
        <v>97</v>
      </c>
      <c r="E384" s="43"/>
      <c r="F384" s="4"/>
      <c r="G384" s="37" t="str">
        <f>if(F384="","",
SUMIFs(if(D384="Main1",Nuella!J:J,Nuella!N:N),Nuella!S:S,"Delivered",Nuella!X:X,A384,if(D384="Main1",Nuella!G:G,Nuella!K:K),C384)+
SUMIFs(if(D384="Main1",'CRS1'!J:J,'CRS1'!N:N),'CRS1'!S:S,"Delivered",'CRS1'!X:X,A384,if(D384="Main1",'CRS1'!G:G,'CRS1'!K:K),C384)
-sumifs(G$1:G383,A$1:A383,A384,C$1:C383,C384))</f>
        <v/>
      </c>
      <c r="H384" s="37" t="str">
        <f t="shared" si="1"/>
        <v/>
      </c>
      <c r="I384" s="37" t="str">
        <f t="shared" si="2"/>
        <v/>
      </c>
      <c r="J384" s="37" t="s">
        <v>97</v>
      </c>
      <c r="K384" s="4"/>
      <c r="L384" s="4"/>
      <c r="M384" s="4"/>
      <c r="N384" s="4"/>
      <c r="O384" s="4"/>
      <c r="P384" s="4"/>
      <c r="Q384" s="4"/>
      <c r="R384" s="4"/>
      <c r="S384" s="4"/>
      <c r="T384" s="4"/>
      <c r="U384" s="4"/>
      <c r="V384" s="4"/>
      <c r="W384" s="4"/>
      <c r="X384" s="4"/>
      <c r="Y384" s="4"/>
      <c r="Z384" s="4"/>
      <c r="AA384" s="4"/>
      <c r="AB384" s="4"/>
    </row>
    <row r="385">
      <c r="A385" s="4"/>
      <c r="C385" s="4"/>
      <c r="D385" s="146" t="s">
        <v>97</v>
      </c>
      <c r="E385" s="43"/>
      <c r="F385" s="4"/>
      <c r="G385" s="37" t="str">
        <f>if(F385="","",
SUMIFs(if(D385="Main1",Nuella!J:J,Nuella!N:N),Nuella!S:S,"Delivered",Nuella!X:X,A385,if(D385="Main1",Nuella!G:G,Nuella!K:K),C385)+
SUMIFs(if(D385="Main1",'CRS1'!J:J,'CRS1'!N:N),'CRS1'!S:S,"Delivered",'CRS1'!X:X,A385,if(D385="Main1",'CRS1'!G:G,'CRS1'!K:K),C385)
-sumifs(G$1:G384,A$1:A384,A385,C$1:C384,C385))</f>
        <v/>
      </c>
      <c r="H385" s="37" t="str">
        <f t="shared" si="1"/>
        <v/>
      </c>
      <c r="I385" s="37" t="str">
        <f t="shared" si="2"/>
        <v/>
      </c>
      <c r="J385" s="37" t="s">
        <v>97</v>
      </c>
      <c r="K385" s="4"/>
      <c r="L385" s="4"/>
      <c r="M385" s="4"/>
      <c r="N385" s="4"/>
      <c r="O385" s="4"/>
      <c r="P385" s="4"/>
      <c r="Q385" s="4"/>
      <c r="R385" s="4"/>
      <c r="S385" s="4"/>
      <c r="T385" s="4"/>
      <c r="U385" s="4"/>
      <c r="V385" s="4"/>
      <c r="W385" s="4"/>
      <c r="X385" s="4"/>
      <c r="Y385" s="4"/>
      <c r="Z385" s="4"/>
      <c r="AA385" s="4"/>
      <c r="AB385" s="4"/>
    </row>
    <row r="386">
      <c r="A386" s="4"/>
      <c r="C386" s="4"/>
      <c r="D386" s="146" t="s">
        <v>97</v>
      </c>
      <c r="E386" s="43"/>
      <c r="F386" s="4"/>
      <c r="G386" s="37" t="str">
        <f>if(F386="","",
SUMIFs(if(D386="Main1",Nuella!J:J,Nuella!N:N),Nuella!S:S,"Delivered",Nuella!X:X,A386,if(D386="Main1",Nuella!G:G,Nuella!K:K),C386)+
SUMIFs(if(D386="Main1",'CRS1'!J:J,'CRS1'!N:N),'CRS1'!S:S,"Delivered",'CRS1'!X:X,A386,if(D386="Main1",'CRS1'!G:G,'CRS1'!K:K),C386)
-sumifs(G$1:G385,A$1:A385,A386,C$1:C385,C386))</f>
        <v/>
      </c>
      <c r="H386" s="37" t="str">
        <f t="shared" si="1"/>
        <v/>
      </c>
      <c r="I386" s="37" t="str">
        <f t="shared" si="2"/>
        <v/>
      </c>
      <c r="J386" s="37" t="s">
        <v>97</v>
      </c>
      <c r="K386" s="4"/>
      <c r="L386" s="4"/>
      <c r="M386" s="4"/>
      <c r="N386" s="4"/>
      <c r="O386" s="4"/>
      <c r="P386" s="4"/>
      <c r="Q386" s="4"/>
      <c r="R386" s="4"/>
      <c r="S386" s="4"/>
      <c r="T386" s="4"/>
      <c r="U386" s="4"/>
      <c r="V386" s="4"/>
      <c r="W386" s="4"/>
      <c r="X386" s="4"/>
      <c r="Y386" s="4"/>
      <c r="Z386" s="4"/>
      <c r="AA386" s="4"/>
      <c r="AB386" s="4"/>
    </row>
    <row r="387">
      <c r="A387" s="4"/>
      <c r="C387" s="4"/>
      <c r="D387" s="146" t="s">
        <v>97</v>
      </c>
      <c r="E387" s="43"/>
      <c r="F387" s="4"/>
      <c r="G387" s="37" t="str">
        <f>if(F387="","",
SUMIFs(if(D387="Main1",Nuella!J:J,Nuella!N:N),Nuella!S:S,"Delivered",Nuella!X:X,A387,if(D387="Main1",Nuella!G:G,Nuella!K:K),C387)+
SUMIFs(if(D387="Main1",'CRS1'!J:J,'CRS1'!N:N),'CRS1'!S:S,"Delivered",'CRS1'!X:X,A387,if(D387="Main1",'CRS1'!G:G,'CRS1'!K:K),C387)
-sumifs(G$1:G386,A$1:A386,A387,C$1:C386,C387))</f>
        <v/>
      </c>
      <c r="H387" s="37" t="str">
        <f t="shared" si="1"/>
        <v/>
      </c>
      <c r="I387" s="37" t="str">
        <f t="shared" si="2"/>
        <v/>
      </c>
      <c r="J387" s="37" t="s">
        <v>97</v>
      </c>
      <c r="K387" s="4"/>
      <c r="L387" s="4"/>
      <c r="M387" s="4"/>
      <c r="N387" s="4"/>
      <c r="O387" s="4"/>
      <c r="P387" s="4"/>
      <c r="Q387" s="4"/>
      <c r="R387" s="4"/>
      <c r="S387" s="4"/>
      <c r="T387" s="4"/>
      <c r="U387" s="4"/>
      <c r="V387" s="4"/>
      <c r="W387" s="4"/>
      <c r="X387" s="4"/>
      <c r="Y387" s="4"/>
      <c r="Z387" s="4"/>
      <c r="AA387" s="4"/>
      <c r="AB387" s="4"/>
    </row>
    <row r="388">
      <c r="A388" s="4"/>
      <c r="C388" s="4"/>
      <c r="D388" s="146" t="s">
        <v>97</v>
      </c>
      <c r="E388" s="43"/>
      <c r="F388" s="4"/>
      <c r="G388" s="37" t="str">
        <f>if(F388="","",
SUMIFs(if(D388="Main1",Nuella!J:J,Nuella!N:N),Nuella!S:S,"Delivered",Nuella!X:X,A388,if(D388="Main1",Nuella!G:G,Nuella!K:K),C388)+
SUMIFs(if(D388="Main1",'CRS1'!J:J,'CRS1'!N:N),'CRS1'!S:S,"Delivered",'CRS1'!X:X,A388,if(D388="Main1",'CRS1'!G:G,'CRS1'!K:K),C388)
-sumifs(G$1:G387,A$1:A387,A388,C$1:C387,C388))</f>
        <v/>
      </c>
      <c r="H388" s="37" t="str">
        <f t="shared" si="1"/>
        <v/>
      </c>
      <c r="I388" s="37" t="str">
        <f t="shared" si="2"/>
        <v/>
      </c>
      <c r="J388" s="37" t="s">
        <v>97</v>
      </c>
      <c r="K388" s="4"/>
      <c r="L388" s="4"/>
      <c r="M388" s="4"/>
      <c r="N388" s="4"/>
      <c r="O388" s="4"/>
      <c r="P388" s="4"/>
      <c r="Q388" s="4"/>
      <c r="R388" s="4"/>
      <c r="S388" s="4"/>
      <c r="T388" s="4"/>
      <c r="U388" s="4"/>
      <c r="V388" s="4"/>
      <c r="W388" s="4"/>
      <c r="X388" s="4"/>
      <c r="Y388" s="4"/>
      <c r="Z388" s="4"/>
      <c r="AA388" s="4"/>
      <c r="AB388" s="4"/>
    </row>
    <row r="389">
      <c r="A389" s="4"/>
      <c r="C389" s="4"/>
      <c r="D389" s="146" t="s">
        <v>97</v>
      </c>
      <c r="E389" s="43"/>
      <c r="F389" s="4"/>
      <c r="G389" s="37" t="str">
        <f>if(F389="","",
SUMIFs(if(D389="Main1",Nuella!J:J,Nuella!N:N),Nuella!S:S,"Delivered",Nuella!X:X,A389,if(D389="Main1",Nuella!G:G,Nuella!K:K),C389)+
SUMIFs(if(D389="Main1",'CRS1'!J:J,'CRS1'!N:N),'CRS1'!S:S,"Delivered",'CRS1'!X:X,A389,if(D389="Main1",'CRS1'!G:G,'CRS1'!K:K),C389)
-sumifs(G$1:G388,A$1:A388,A389,C$1:C388,C389))</f>
        <v/>
      </c>
      <c r="H389" s="37" t="str">
        <f t="shared" si="1"/>
        <v/>
      </c>
      <c r="I389" s="37" t="str">
        <f t="shared" si="2"/>
        <v/>
      </c>
      <c r="J389" s="37" t="s">
        <v>97</v>
      </c>
      <c r="K389" s="4"/>
      <c r="L389" s="4"/>
      <c r="M389" s="4"/>
      <c r="N389" s="4"/>
      <c r="O389" s="4"/>
      <c r="P389" s="4"/>
      <c r="Q389" s="4"/>
      <c r="R389" s="4"/>
      <c r="S389" s="4"/>
      <c r="T389" s="4"/>
      <c r="U389" s="4"/>
      <c r="V389" s="4"/>
      <c r="W389" s="4"/>
      <c r="X389" s="4"/>
      <c r="Y389" s="4"/>
      <c r="Z389" s="4"/>
      <c r="AA389" s="4"/>
      <c r="AB389" s="4"/>
    </row>
    <row r="390">
      <c r="A390" s="4"/>
      <c r="C390" s="4"/>
      <c r="D390" s="146" t="s">
        <v>97</v>
      </c>
      <c r="E390" s="43"/>
      <c r="F390" s="4"/>
      <c r="G390" s="37" t="str">
        <f>if(F390="","",
SUMIFs(if(D390="Main1",Nuella!J:J,Nuella!N:N),Nuella!S:S,"Delivered",Nuella!X:X,A390,if(D390="Main1",Nuella!G:G,Nuella!K:K),C390)+
SUMIFs(if(D390="Main1",'CRS1'!J:J,'CRS1'!N:N),'CRS1'!S:S,"Delivered",'CRS1'!X:X,A390,if(D390="Main1",'CRS1'!G:G,'CRS1'!K:K),C390)
-sumifs(G$1:G389,A$1:A389,A390,C$1:C389,C390))</f>
        <v/>
      </c>
      <c r="H390" s="37" t="str">
        <f t="shared" si="1"/>
        <v/>
      </c>
      <c r="I390" s="37" t="str">
        <f t="shared" si="2"/>
        <v/>
      </c>
      <c r="J390" s="37" t="s">
        <v>97</v>
      </c>
      <c r="K390" s="4"/>
      <c r="L390" s="4"/>
      <c r="M390" s="4"/>
      <c r="N390" s="4"/>
      <c r="O390" s="4"/>
      <c r="P390" s="4"/>
      <c r="Q390" s="4"/>
      <c r="R390" s="4"/>
      <c r="S390" s="4"/>
      <c r="T390" s="4"/>
      <c r="U390" s="4"/>
      <c r="V390" s="4"/>
      <c r="W390" s="4"/>
      <c r="X390" s="4"/>
      <c r="Y390" s="4"/>
      <c r="Z390" s="4"/>
      <c r="AA390" s="4"/>
      <c r="AB390" s="4"/>
    </row>
    <row r="391">
      <c r="A391" s="4"/>
      <c r="C391" s="4"/>
      <c r="D391" s="146" t="s">
        <v>97</v>
      </c>
      <c r="E391" s="43"/>
      <c r="F391" s="4"/>
      <c r="G391" s="37" t="str">
        <f>if(F391="","",
SUMIFs(if(D391="Main1",Nuella!J:J,Nuella!N:N),Nuella!S:S,"Delivered",Nuella!X:X,A391,if(D391="Main1",Nuella!G:G,Nuella!K:K),C391)+
SUMIFs(if(D391="Main1",'CRS1'!J:J,'CRS1'!N:N),'CRS1'!S:S,"Delivered",'CRS1'!X:X,A391,if(D391="Main1",'CRS1'!G:G,'CRS1'!K:K),C391)
-sumifs(G$1:G390,A$1:A390,A391,C$1:C390,C391))</f>
        <v/>
      </c>
      <c r="H391" s="37" t="str">
        <f t="shared" si="1"/>
        <v/>
      </c>
      <c r="I391" s="37" t="str">
        <f t="shared" si="2"/>
        <v/>
      </c>
      <c r="J391" s="37" t="s">
        <v>97</v>
      </c>
      <c r="K391" s="4"/>
      <c r="L391" s="4"/>
      <c r="M391" s="4"/>
      <c r="N391" s="4"/>
      <c r="O391" s="4"/>
      <c r="P391" s="4"/>
      <c r="Q391" s="4"/>
      <c r="R391" s="4"/>
      <c r="S391" s="4"/>
      <c r="T391" s="4"/>
      <c r="U391" s="4"/>
      <c r="V391" s="4"/>
      <c r="W391" s="4"/>
      <c r="X391" s="4"/>
      <c r="Y391" s="4"/>
      <c r="Z391" s="4"/>
      <c r="AA391" s="4"/>
      <c r="AB391" s="4"/>
    </row>
    <row r="392">
      <c r="A392" s="4"/>
      <c r="C392" s="4"/>
      <c r="D392" s="146" t="s">
        <v>97</v>
      </c>
      <c r="E392" s="43"/>
      <c r="F392" s="4"/>
      <c r="G392" s="37" t="str">
        <f>if(F392="","",
SUMIFs(if(D392="Main1",Nuella!J:J,Nuella!N:N),Nuella!S:S,"Delivered",Nuella!X:X,A392,if(D392="Main1",Nuella!G:G,Nuella!K:K),C392)+
SUMIFs(if(D392="Main1",'CRS1'!J:J,'CRS1'!N:N),'CRS1'!S:S,"Delivered",'CRS1'!X:X,A392,if(D392="Main1",'CRS1'!G:G,'CRS1'!K:K),C392)
-sumifs(G$1:G391,A$1:A391,A392,C$1:C391,C392))</f>
        <v/>
      </c>
      <c r="H392" s="37" t="str">
        <f t="shared" si="1"/>
        <v/>
      </c>
      <c r="I392" s="37" t="str">
        <f t="shared" si="2"/>
        <v/>
      </c>
      <c r="J392" s="37" t="s">
        <v>97</v>
      </c>
      <c r="K392" s="4"/>
      <c r="L392" s="4"/>
      <c r="M392" s="4"/>
      <c r="N392" s="4"/>
      <c r="O392" s="4"/>
      <c r="P392" s="4"/>
      <c r="Q392" s="4"/>
      <c r="R392" s="4"/>
      <c r="S392" s="4"/>
      <c r="T392" s="4"/>
      <c r="U392" s="4"/>
      <c r="V392" s="4"/>
      <c r="W392" s="4"/>
      <c r="X392" s="4"/>
      <c r="Y392" s="4"/>
      <c r="Z392" s="4"/>
      <c r="AA392" s="4"/>
      <c r="AB392" s="4"/>
    </row>
    <row r="393">
      <c r="A393" s="4"/>
      <c r="C393" s="4"/>
      <c r="D393" s="146" t="s">
        <v>97</v>
      </c>
      <c r="E393" s="43"/>
      <c r="F393" s="4"/>
      <c r="G393" s="37" t="str">
        <f>if(F393="","",
SUMIFs(if(D393="Main1",Nuella!J:J,Nuella!N:N),Nuella!S:S,"Delivered",Nuella!X:X,A393,if(D393="Main1",Nuella!G:G,Nuella!K:K),C393)+
SUMIFs(if(D393="Main1",'CRS1'!J:J,'CRS1'!N:N),'CRS1'!S:S,"Delivered",'CRS1'!X:X,A393,if(D393="Main1",'CRS1'!G:G,'CRS1'!K:K),C393)
-sumifs(G$1:G392,A$1:A392,A393,C$1:C392,C393))</f>
        <v/>
      </c>
      <c r="H393" s="37" t="str">
        <f t="shared" si="1"/>
        <v/>
      </c>
      <c r="I393" s="37" t="str">
        <f t="shared" si="2"/>
        <v/>
      </c>
      <c r="J393" s="37" t="s">
        <v>97</v>
      </c>
      <c r="K393" s="4"/>
      <c r="L393" s="4"/>
      <c r="M393" s="4"/>
      <c r="N393" s="4"/>
      <c r="O393" s="4"/>
      <c r="P393" s="4"/>
      <c r="Q393" s="4"/>
      <c r="R393" s="4"/>
      <c r="S393" s="4"/>
      <c r="T393" s="4"/>
      <c r="U393" s="4"/>
      <c r="V393" s="4"/>
      <c r="W393" s="4"/>
      <c r="X393" s="4"/>
      <c r="Y393" s="4"/>
      <c r="Z393" s="4"/>
      <c r="AA393" s="4"/>
      <c r="AB393" s="4"/>
    </row>
    <row r="394">
      <c r="A394" s="4"/>
      <c r="C394" s="4"/>
      <c r="D394" s="146" t="s">
        <v>97</v>
      </c>
      <c r="E394" s="43"/>
      <c r="F394" s="4"/>
      <c r="G394" s="37" t="str">
        <f>if(F394="","",
SUMIFs(if(D394="Main1",Nuella!J:J,Nuella!N:N),Nuella!S:S,"Delivered",Nuella!X:X,A394,if(D394="Main1",Nuella!G:G,Nuella!K:K),C394)+
SUMIFs(if(D394="Main1",'CRS1'!J:J,'CRS1'!N:N),'CRS1'!S:S,"Delivered",'CRS1'!X:X,A394,if(D394="Main1",'CRS1'!G:G,'CRS1'!K:K),C394)
-sumifs(G$1:G393,A$1:A393,A394,C$1:C393,C394))</f>
        <v/>
      </c>
      <c r="H394" s="37" t="str">
        <f t="shared" si="1"/>
        <v/>
      </c>
      <c r="I394" s="37" t="str">
        <f t="shared" si="2"/>
        <v/>
      </c>
      <c r="J394" s="37" t="s">
        <v>97</v>
      </c>
      <c r="K394" s="4"/>
      <c r="L394" s="4"/>
      <c r="M394" s="4"/>
      <c r="N394" s="4"/>
      <c r="O394" s="4"/>
      <c r="P394" s="4"/>
      <c r="Q394" s="4"/>
      <c r="R394" s="4"/>
      <c r="S394" s="4"/>
      <c r="T394" s="4"/>
      <c r="U394" s="4"/>
      <c r="V394" s="4"/>
      <c r="W394" s="4"/>
      <c r="X394" s="4"/>
      <c r="Y394" s="4"/>
      <c r="Z394" s="4"/>
      <c r="AA394" s="4"/>
      <c r="AB394" s="4"/>
    </row>
    <row r="395">
      <c r="A395" s="4"/>
      <c r="C395" s="4"/>
      <c r="D395" s="146" t="s">
        <v>97</v>
      </c>
      <c r="E395" s="43"/>
      <c r="F395" s="4"/>
      <c r="G395" s="37" t="str">
        <f>if(F395="","",
SUMIFs(if(D395="Main1",Nuella!J:J,Nuella!N:N),Nuella!S:S,"Delivered",Nuella!X:X,A395,if(D395="Main1",Nuella!G:G,Nuella!K:K),C395)+
SUMIFs(if(D395="Main1",'CRS1'!J:J,'CRS1'!N:N),'CRS1'!S:S,"Delivered",'CRS1'!X:X,A395,if(D395="Main1",'CRS1'!G:G,'CRS1'!K:K),C395)
-sumifs(G$1:G394,A$1:A394,A395,C$1:C394,C395))</f>
        <v/>
      </c>
      <c r="H395" s="37" t="str">
        <f t="shared" si="1"/>
        <v/>
      </c>
      <c r="I395" s="37" t="str">
        <f t="shared" si="2"/>
        <v/>
      </c>
      <c r="J395" s="37" t="s">
        <v>97</v>
      </c>
      <c r="K395" s="4"/>
      <c r="L395" s="4"/>
      <c r="M395" s="4"/>
      <c r="N395" s="4"/>
      <c r="O395" s="4"/>
      <c r="P395" s="4"/>
      <c r="Q395" s="4"/>
      <c r="R395" s="4"/>
      <c r="S395" s="4"/>
      <c r="T395" s="4"/>
      <c r="U395" s="4"/>
      <c r="V395" s="4"/>
      <c r="W395" s="4"/>
      <c r="X395" s="4"/>
      <c r="Y395" s="4"/>
      <c r="Z395" s="4"/>
      <c r="AA395" s="4"/>
      <c r="AB395" s="4"/>
    </row>
    <row r="396">
      <c r="A396" s="4"/>
      <c r="C396" s="4"/>
      <c r="D396" s="146" t="s">
        <v>97</v>
      </c>
      <c r="E396" s="43"/>
      <c r="F396" s="4"/>
      <c r="G396" s="37" t="str">
        <f>if(F396="","",
SUMIFs(if(D396="Main1",Nuella!J:J,Nuella!N:N),Nuella!S:S,"Delivered",Nuella!X:X,A396,if(D396="Main1",Nuella!G:G,Nuella!K:K),C396)+
SUMIFs(if(D396="Main1",'CRS1'!J:J,'CRS1'!N:N),'CRS1'!S:S,"Delivered",'CRS1'!X:X,A396,if(D396="Main1",'CRS1'!G:G,'CRS1'!K:K),C396)
-sumifs(G$1:G395,A$1:A395,A396,C$1:C395,C396))</f>
        <v/>
      </c>
      <c r="H396" s="37" t="str">
        <f t="shared" si="1"/>
        <v/>
      </c>
      <c r="I396" s="37" t="str">
        <f t="shared" si="2"/>
        <v/>
      </c>
      <c r="J396" s="37" t="s">
        <v>97</v>
      </c>
      <c r="K396" s="4"/>
      <c r="L396" s="4"/>
      <c r="M396" s="4"/>
      <c r="N396" s="4"/>
      <c r="O396" s="4"/>
      <c r="P396" s="4"/>
      <c r="Q396" s="4"/>
      <c r="R396" s="4"/>
      <c r="S396" s="4"/>
      <c r="T396" s="4"/>
      <c r="U396" s="4"/>
      <c r="V396" s="4"/>
      <c r="W396" s="4"/>
      <c r="X396" s="4"/>
      <c r="Y396" s="4"/>
      <c r="Z396" s="4"/>
      <c r="AA396" s="4"/>
      <c r="AB396" s="4"/>
    </row>
    <row r="397">
      <c r="A397" s="4"/>
      <c r="C397" s="4"/>
      <c r="D397" s="146" t="s">
        <v>97</v>
      </c>
      <c r="E397" s="43"/>
      <c r="F397" s="4"/>
      <c r="G397" s="37" t="str">
        <f>if(F397="","",
SUMIFs(if(D397="Main1",Nuella!J:J,Nuella!N:N),Nuella!S:S,"Delivered",Nuella!X:X,A397,if(D397="Main1",Nuella!G:G,Nuella!K:K),C397)+
SUMIFs(if(D397="Main1",'CRS1'!J:J,'CRS1'!N:N),'CRS1'!S:S,"Delivered",'CRS1'!X:X,A397,if(D397="Main1",'CRS1'!G:G,'CRS1'!K:K),C397)
-sumifs(G$1:G396,A$1:A396,A397,C$1:C396,C397))</f>
        <v/>
      </c>
      <c r="H397" s="37" t="str">
        <f t="shared" si="1"/>
        <v/>
      </c>
      <c r="I397" s="37" t="str">
        <f t="shared" si="2"/>
        <v/>
      </c>
      <c r="J397" s="37" t="s">
        <v>97</v>
      </c>
      <c r="K397" s="4"/>
      <c r="L397" s="4"/>
      <c r="M397" s="4"/>
      <c r="N397" s="4"/>
      <c r="O397" s="4"/>
      <c r="P397" s="4"/>
      <c r="Q397" s="4"/>
      <c r="R397" s="4"/>
      <c r="S397" s="4"/>
      <c r="T397" s="4"/>
      <c r="U397" s="4"/>
      <c r="V397" s="4"/>
      <c r="W397" s="4"/>
      <c r="X397" s="4"/>
      <c r="Y397" s="4"/>
      <c r="Z397" s="4"/>
      <c r="AA397" s="4"/>
      <c r="AB397" s="4"/>
    </row>
    <row r="398">
      <c r="A398" s="4"/>
      <c r="C398" s="4"/>
      <c r="D398" s="146" t="s">
        <v>97</v>
      </c>
      <c r="E398" s="43"/>
      <c r="F398" s="4"/>
      <c r="G398" s="37" t="str">
        <f>if(F398="","",
SUMIFs(if(D398="Main1",Nuella!J:J,Nuella!N:N),Nuella!S:S,"Delivered",Nuella!X:X,A398,if(D398="Main1",Nuella!G:G,Nuella!K:K),C398)+
SUMIFs(if(D398="Main1",'CRS1'!J:J,'CRS1'!N:N),'CRS1'!S:S,"Delivered",'CRS1'!X:X,A398,if(D398="Main1",'CRS1'!G:G,'CRS1'!K:K),C398)
-sumifs(G$1:G397,A$1:A397,A398,C$1:C397,C398))</f>
        <v/>
      </c>
      <c r="H398" s="37" t="str">
        <f t="shared" si="1"/>
        <v/>
      </c>
      <c r="I398" s="37" t="str">
        <f t="shared" si="2"/>
        <v/>
      </c>
      <c r="J398" s="37" t="s">
        <v>97</v>
      </c>
      <c r="K398" s="4"/>
      <c r="L398" s="4"/>
      <c r="M398" s="4"/>
      <c r="N398" s="4"/>
      <c r="O398" s="4"/>
      <c r="P398" s="4"/>
      <c r="Q398" s="4"/>
      <c r="R398" s="4"/>
      <c r="S398" s="4"/>
      <c r="T398" s="4"/>
      <c r="U398" s="4"/>
      <c r="V398" s="4"/>
      <c r="W398" s="4"/>
      <c r="X398" s="4"/>
      <c r="Y398" s="4"/>
      <c r="Z398" s="4"/>
      <c r="AA398" s="4"/>
      <c r="AB398" s="4"/>
    </row>
    <row r="399">
      <c r="A399" s="4"/>
      <c r="C399" s="4"/>
      <c r="D399" s="146" t="s">
        <v>97</v>
      </c>
      <c r="E399" s="43"/>
      <c r="F399" s="4"/>
      <c r="G399" s="37" t="str">
        <f>if(F399="","",
SUMIFs(if(D399="Main1",Nuella!J:J,Nuella!N:N),Nuella!S:S,"Delivered",Nuella!X:X,A399,if(D399="Main1",Nuella!G:G,Nuella!K:K),C399)+
SUMIFs(if(D399="Main1",'CRS1'!J:J,'CRS1'!N:N),'CRS1'!S:S,"Delivered",'CRS1'!X:X,A399,if(D399="Main1",'CRS1'!G:G,'CRS1'!K:K),C399)
-sumifs(G$1:G398,A$1:A398,A399,C$1:C398,C399))</f>
        <v/>
      </c>
      <c r="H399" s="37" t="str">
        <f t="shared" si="1"/>
        <v/>
      </c>
      <c r="I399" s="37" t="str">
        <f t="shared" si="2"/>
        <v/>
      </c>
      <c r="J399" s="37" t="s">
        <v>97</v>
      </c>
      <c r="K399" s="4"/>
      <c r="L399" s="4"/>
      <c r="M399" s="4"/>
      <c r="N399" s="4"/>
      <c r="O399" s="4"/>
      <c r="P399" s="4"/>
      <c r="Q399" s="4"/>
      <c r="R399" s="4"/>
      <c r="S399" s="4"/>
      <c r="T399" s="4"/>
      <c r="U399" s="4"/>
      <c r="V399" s="4"/>
      <c r="W399" s="4"/>
      <c r="X399" s="4"/>
      <c r="Y399" s="4"/>
      <c r="Z399" s="4"/>
      <c r="AA399" s="4"/>
      <c r="AB399" s="4"/>
    </row>
    <row r="400">
      <c r="A400" s="4"/>
      <c r="C400" s="4"/>
      <c r="D400" s="146" t="s">
        <v>97</v>
      </c>
      <c r="E400" s="43"/>
      <c r="F400" s="4"/>
      <c r="G400" s="37" t="str">
        <f>if(F400="","",
SUMIFs(if(D400="Main1",Nuella!J:J,Nuella!N:N),Nuella!S:S,"Delivered",Nuella!X:X,A400,if(D400="Main1",Nuella!G:G,Nuella!K:K),C400)+
SUMIFs(if(D400="Main1",'CRS1'!J:J,'CRS1'!N:N),'CRS1'!S:S,"Delivered",'CRS1'!X:X,A400,if(D400="Main1",'CRS1'!G:G,'CRS1'!K:K),C400)
-sumifs(G$1:G399,A$1:A399,A400,C$1:C399,C400))</f>
        <v/>
      </c>
      <c r="H400" s="37" t="str">
        <f t="shared" si="1"/>
        <v/>
      </c>
      <c r="I400" s="37" t="str">
        <f t="shared" si="2"/>
        <v/>
      </c>
      <c r="J400" s="37" t="s">
        <v>97</v>
      </c>
      <c r="K400" s="4"/>
      <c r="L400" s="4"/>
      <c r="M400" s="4"/>
      <c r="N400" s="4"/>
      <c r="O400" s="4"/>
      <c r="P400" s="4"/>
      <c r="Q400" s="4"/>
      <c r="R400" s="4"/>
      <c r="S400" s="4"/>
      <c r="T400" s="4"/>
      <c r="U400" s="4"/>
      <c r="V400" s="4"/>
      <c r="W400" s="4"/>
      <c r="X400" s="4"/>
      <c r="Y400" s="4"/>
      <c r="Z400" s="4"/>
      <c r="AA400" s="4"/>
      <c r="AB400" s="4"/>
    </row>
    <row r="401">
      <c r="A401" s="4"/>
      <c r="C401" s="4"/>
      <c r="D401" s="146" t="s">
        <v>97</v>
      </c>
      <c r="E401" s="43"/>
      <c r="F401" s="4"/>
      <c r="G401" s="37" t="str">
        <f>if(F401="","",
SUMIFs(if(D401="Main1",Nuella!J:J,Nuella!N:N),Nuella!S:S,"Delivered",Nuella!X:X,A401,if(D401="Main1",Nuella!G:G,Nuella!K:K),C401)+
SUMIFs(if(D401="Main1",'CRS1'!J:J,'CRS1'!N:N),'CRS1'!S:S,"Delivered",'CRS1'!X:X,A401,if(D401="Main1",'CRS1'!G:G,'CRS1'!K:K),C401)
-sumifs(G$1:G400,A$1:A400,A401,C$1:C400,C401))</f>
        <v/>
      </c>
      <c r="H401" s="37" t="str">
        <f t="shared" si="1"/>
        <v/>
      </c>
      <c r="I401" s="37" t="str">
        <f t="shared" si="2"/>
        <v/>
      </c>
      <c r="J401" s="37" t="s">
        <v>97</v>
      </c>
      <c r="K401" s="4"/>
      <c r="L401" s="4"/>
      <c r="M401" s="4"/>
      <c r="N401" s="4"/>
      <c r="O401" s="4"/>
      <c r="P401" s="4"/>
      <c r="Q401" s="4"/>
      <c r="R401" s="4"/>
      <c r="S401" s="4"/>
      <c r="T401" s="4"/>
      <c r="U401" s="4"/>
      <c r="V401" s="4"/>
      <c r="W401" s="4"/>
      <c r="X401" s="4"/>
      <c r="Y401" s="4"/>
      <c r="Z401" s="4"/>
      <c r="AA401" s="4"/>
      <c r="AB401" s="4"/>
    </row>
    <row r="402">
      <c r="A402" s="4"/>
      <c r="C402" s="4"/>
      <c r="D402" s="146" t="s">
        <v>97</v>
      </c>
      <c r="E402" s="43"/>
      <c r="F402" s="4"/>
      <c r="G402" s="37" t="str">
        <f>if(F402="","",
SUMIFs(if(D402="Main1",Nuella!J:J,Nuella!N:N),Nuella!S:S,"Delivered",Nuella!X:X,A402,if(D402="Main1",Nuella!G:G,Nuella!K:K),C402)+
SUMIFs(if(D402="Main1",'CRS1'!J:J,'CRS1'!N:N),'CRS1'!S:S,"Delivered",'CRS1'!X:X,A402,if(D402="Main1",'CRS1'!G:G,'CRS1'!K:K),C402)
-sumifs(G$1:G401,A$1:A401,A402,C$1:C401,C402))</f>
        <v/>
      </c>
      <c r="H402" s="37" t="str">
        <f t="shared" si="1"/>
        <v/>
      </c>
      <c r="I402" s="37" t="str">
        <f t="shared" si="2"/>
        <v/>
      </c>
      <c r="J402" s="37" t="s">
        <v>97</v>
      </c>
      <c r="K402" s="4"/>
      <c r="L402" s="4"/>
      <c r="M402" s="4"/>
      <c r="N402" s="4"/>
      <c r="O402" s="4"/>
      <c r="P402" s="4"/>
      <c r="Q402" s="4"/>
      <c r="R402" s="4"/>
      <c r="S402" s="4"/>
      <c r="T402" s="4"/>
      <c r="U402" s="4"/>
      <c r="V402" s="4"/>
      <c r="W402" s="4"/>
      <c r="X402" s="4"/>
      <c r="Y402" s="4"/>
      <c r="Z402" s="4"/>
      <c r="AA402" s="4"/>
      <c r="AB402" s="4"/>
    </row>
    <row r="403">
      <c r="A403" s="4"/>
      <c r="C403" s="4"/>
      <c r="D403" s="146" t="s">
        <v>97</v>
      </c>
      <c r="E403" s="43"/>
      <c r="F403" s="4"/>
      <c r="G403" s="37" t="str">
        <f>if(F403="","",
SUMIFs(if(D403="Main1",Nuella!J:J,Nuella!N:N),Nuella!S:S,"Delivered",Nuella!X:X,A403,if(D403="Main1",Nuella!G:G,Nuella!K:K),C403)+
SUMIFs(if(D403="Main1",'CRS1'!J:J,'CRS1'!N:N),'CRS1'!S:S,"Delivered",'CRS1'!X:X,A403,if(D403="Main1",'CRS1'!G:G,'CRS1'!K:K),C403)
-sumifs(G$1:G402,A$1:A402,A403,C$1:C402,C403))</f>
        <v/>
      </c>
      <c r="H403" s="37" t="str">
        <f t="shared" si="1"/>
        <v/>
      </c>
      <c r="I403" s="37" t="str">
        <f t="shared" si="2"/>
        <v/>
      </c>
      <c r="J403" s="37" t="s">
        <v>97</v>
      </c>
      <c r="K403" s="4"/>
      <c r="L403" s="4"/>
      <c r="M403" s="4"/>
      <c r="N403" s="4"/>
      <c r="O403" s="4"/>
      <c r="P403" s="4"/>
      <c r="Q403" s="4"/>
      <c r="R403" s="4"/>
      <c r="S403" s="4"/>
      <c r="T403" s="4"/>
      <c r="U403" s="4"/>
      <c r="V403" s="4"/>
      <c r="W403" s="4"/>
      <c r="X403" s="4"/>
      <c r="Y403" s="4"/>
      <c r="Z403" s="4"/>
      <c r="AA403" s="4"/>
      <c r="AB403" s="4"/>
    </row>
    <row r="404">
      <c r="A404" s="4"/>
      <c r="C404" s="4"/>
      <c r="D404" s="146" t="s">
        <v>97</v>
      </c>
      <c r="E404" s="43"/>
      <c r="F404" s="4"/>
      <c r="G404" s="37" t="str">
        <f>if(F404="","",
SUMIFs(if(D404="Main1",Nuella!J:J,Nuella!N:N),Nuella!S:S,"Delivered",Nuella!X:X,A404,if(D404="Main1",Nuella!G:G,Nuella!K:K),C404)+
SUMIFs(if(D404="Main1",'CRS1'!J:J,'CRS1'!N:N),'CRS1'!S:S,"Delivered",'CRS1'!X:X,A404,if(D404="Main1",'CRS1'!G:G,'CRS1'!K:K),C404)
-sumifs(G$1:G403,A$1:A403,A404,C$1:C403,C404))</f>
        <v/>
      </c>
      <c r="H404" s="37" t="str">
        <f t="shared" si="1"/>
        <v/>
      </c>
      <c r="I404" s="37" t="str">
        <f t="shared" si="2"/>
        <v/>
      </c>
      <c r="J404" s="37" t="s">
        <v>97</v>
      </c>
      <c r="K404" s="4"/>
      <c r="L404" s="4"/>
      <c r="M404" s="4"/>
      <c r="N404" s="4"/>
      <c r="O404" s="4"/>
      <c r="P404" s="4"/>
      <c r="Q404" s="4"/>
      <c r="R404" s="4"/>
      <c r="S404" s="4"/>
      <c r="T404" s="4"/>
      <c r="U404" s="4"/>
      <c r="V404" s="4"/>
      <c r="W404" s="4"/>
      <c r="X404" s="4"/>
      <c r="Y404" s="4"/>
      <c r="Z404" s="4"/>
      <c r="AA404" s="4"/>
      <c r="AB404" s="4"/>
    </row>
    <row r="405">
      <c r="A405" s="4"/>
      <c r="C405" s="4"/>
      <c r="D405" s="146" t="s">
        <v>97</v>
      </c>
      <c r="E405" s="43"/>
      <c r="F405" s="4"/>
      <c r="G405" s="37" t="str">
        <f>if(F405="","",
SUMIFs(if(D405="Main1",Nuella!J:J,Nuella!N:N),Nuella!S:S,"Delivered",Nuella!X:X,A405,if(D405="Main1",Nuella!G:G,Nuella!K:K),C405)+
SUMIFs(if(D405="Main1",'CRS1'!J:J,'CRS1'!N:N),'CRS1'!S:S,"Delivered",'CRS1'!X:X,A405,if(D405="Main1",'CRS1'!G:G,'CRS1'!K:K),C405)
-sumifs(G$1:G404,A$1:A404,A405,C$1:C404,C405))</f>
        <v/>
      </c>
      <c r="H405" s="37" t="str">
        <f t="shared" si="1"/>
        <v/>
      </c>
      <c r="I405" s="37" t="str">
        <f t="shared" si="2"/>
        <v/>
      </c>
      <c r="J405" s="37" t="s">
        <v>97</v>
      </c>
      <c r="K405" s="4"/>
      <c r="L405" s="4"/>
      <c r="M405" s="4"/>
      <c r="N405" s="4"/>
      <c r="O405" s="4"/>
      <c r="P405" s="4"/>
      <c r="Q405" s="4"/>
      <c r="R405" s="4"/>
      <c r="S405" s="4"/>
      <c r="T405" s="4"/>
      <c r="U405" s="4"/>
      <c r="V405" s="4"/>
      <c r="W405" s="4"/>
      <c r="X405" s="4"/>
      <c r="Y405" s="4"/>
      <c r="Z405" s="4"/>
      <c r="AA405" s="4"/>
      <c r="AB405" s="4"/>
    </row>
    <row r="406">
      <c r="A406" s="4"/>
      <c r="C406" s="4"/>
      <c r="D406" s="146" t="s">
        <v>97</v>
      </c>
      <c r="E406" s="43"/>
      <c r="F406" s="4"/>
      <c r="G406" s="37" t="str">
        <f>if(F406="","",
SUMIFs(if(D406="Main1",Nuella!J:J,Nuella!N:N),Nuella!S:S,"Delivered",Nuella!X:X,A406,if(D406="Main1",Nuella!G:G,Nuella!K:K),C406)+
SUMIFs(if(D406="Main1",'CRS1'!J:J,'CRS1'!N:N),'CRS1'!S:S,"Delivered",'CRS1'!X:X,A406,if(D406="Main1",'CRS1'!G:G,'CRS1'!K:K),C406)
-sumifs(G$1:G405,A$1:A405,A406,C$1:C405,C406))</f>
        <v/>
      </c>
      <c r="H406" s="37" t="str">
        <f t="shared" si="1"/>
        <v/>
      </c>
      <c r="I406" s="37" t="str">
        <f t="shared" si="2"/>
        <v/>
      </c>
      <c r="J406" s="37" t="s">
        <v>97</v>
      </c>
      <c r="K406" s="4"/>
      <c r="L406" s="4"/>
      <c r="M406" s="4"/>
      <c r="N406" s="4"/>
      <c r="O406" s="4"/>
      <c r="P406" s="4"/>
      <c r="Q406" s="4"/>
      <c r="R406" s="4"/>
      <c r="S406" s="4"/>
      <c r="T406" s="4"/>
      <c r="U406" s="4"/>
      <c r="V406" s="4"/>
      <c r="W406" s="4"/>
      <c r="X406" s="4"/>
      <c r="Y406" s="4"/>
      <c r="Z406" s="4"/>
      <c r="AA406" s="4"/>
      <c r="AB406" s="4"/>
    </row>
    <row r="407">
      <c r="A407" s="4"/>
      <c r="C407" s="4"/>
      <c r="D407" s="146" t="s">
        <v>97</v>
      </c>
      <c r="E407" s="43"/>
      <c r="F407" s="4"/>
      <c r="G407" s="37" t="str">
        <f>if(F407="","",
SUMIFs(if(D407="Main1",Nuella!J:J,Nuella!N:N),Nuella!S:S,"Delivered",Nuella!X:X,A407,if(D407="Main1",Nuella!G:G,Nuella!K:K),C407)+
SUMIFs(if(D407="Main1",'CRS1'!J:J,'CRS1'!N:N),'CRS1'!S:S,"Delivered",'CRS1'!X:X,A407,if(D407="Main1",'CRS1'!G:G,'CRS1'!K:K),C407)
-sumifs(G$1:G406,A$1:A406,A407,C$1:C406,C407))</f>
        <v/>
      </c>
      <c r="H407" s="37" t="str">
        <f t="shared" si="1"/>
        <v/>
      </c>
      <c r="I407" s="37" t="str">
        <f t="shared" si="2"/>
        <v/>
      </c>
      <c r="J407" s="37" t="s">
        <v>97</v>
      </c>
      <c r="K407" s="4"/>
      <c r="L407" s="4"/>
      <c r="M407" s="4"/>
      <c r="N407" s="4"/>
      <c r="O407" s="4"/>
      <c r="P407" s="4"/>
      <c r="Q407" s="4"/>
      <c r="R407" s="4"/>
      <c r="S407" s="4"/>
      <c r="T407" s="4"/>
      <c r="U407" s="4"/>
      <c r="V407" s="4"/>
      <c r="W407" s="4"/>
      <c r="X407" s="4"/>
      <c r="Y407" s="4"/>
      <c r="Z407" s="4"/>
      <c r="AA407" s="4"/>
      <c r="AB407" s="4"/>
    </row>
    <row r="408">
      <c r="A408" s="4"/>
      <c r="C408" s="4"/>
      <c r="D408" s="146" t="s">
        <v>97</v>
      </c>
      <c r="E408" s="43"/>
      <c r="F408" s="4"/>
      <c r="G408" s="37" t="str">
        <f>if(F408="","",
SUMIFs(if(D408="Main1",Nuella!J:J,Nuella!N:N),Nuella!S:S,"Delivered",Nuella!X:X,A408,if(D408="Main1",Nuella!G:G,Nuella!K:K),C408)+
SUMIFs(if(D408="Main1",'CRS1'!J:J,'CRS1'!N:N),'CRS1'!S:S,"Delivered",'CRS1'!X:X,A408,if(D408="Main1",'CRS1'!G:G,'CRS1'!K:K),C408)
-sumifs(G$1:G407,A$1:A407,A408,C$1:C407,C408))</f>
        <v/>
      </c>
      <c r="H408" s="37" t="str">
        <f t="shared" si="1"/>
        <v/>
      </c>
      <c r="I408" s="37" t="str">
        <f t="shared" si="2"/>
        <v/>
      </c>
      <c r="J408" s="37" t="s">
        <v>97</v>
      </c>
      <c r="K408" s="4"/>
      <c r="L408" s="4"/>
      <c r="M408" s="4"/>
      <c r="N408" s="4"/>
      <c r="O408" s="4"/>
      <c r="P408" s="4"/>
      <c r="Q408" s="4"/>
      <c r="R408" s="4"/>
      <c r="S408" s="4"/>
      <c r="T408" s="4"/>
      <c r="U408" s="4"/>
      <c r="V408" s="4"/>
      <c r="W408" s="4"/>
      <c r="X408" s="4"/>
      <c r="Y408" s="4"/>
      <c r="Z408" s="4"/>
      <c r="AA408" s="4"/>
      <c r="AB408" s="4"/>
    </row>
    <row r="409">
      <c r="A409" s="4"/>
      <c r="C409" s="4"/>
      <c r="D409" s="146" t="s">
        <v>97</v>
      </c>
      <c r="E409" s="43"/>
      <c r="F409" s="4"/>
      <c r="G409" s="37" t="str">
        <f>if(F409="","",
SUMIFs(if(D409="Main1",Nuella!J:J,Nuella!N:N),Nuella!S:S,"Delivered",Nuella!X:X,A409,if(D409="Main1",Nuella!G:G,Nuella!K:K),C409)+
SUMIFs(if(D409="Main1",'CRS1'!J:J,'CRS1'!N:N),'CRS1'!S:S,"Delivered",'CRS1'!X:X,A409,if(D409="Main1",'CRS1'!G:G,'CRS1'!K:K),C409)
-sumifs(G$1:G408,A$1:A408,A409,C$1:C408,C409))</f>
        <v/>
      </c>
      <c r="H409" s="37" t="str">
        <f t="shared" si="1"/>
        <v/>
      </c>
      <c r="I409" s="37" t="str">
        <f t="shared" si="2"/>
        <v/>
      </c>
      <c r="J409" s="37" t="s">
        <v>97</v>
      </c>
      <c r="K409" s="4"/>
      <c r="L409" s="4"/>
      <c r="M409" s="4"/>
      <c r="N409" s="4"/>
      <c r="O409" s="4"/>
      <c r="P409" s="4"/>
      <c r="Q409" s="4"/>
      <c r="R409" s="4"/>
      <c r="S409" s="4"/>
      <c r="T409" s="4"/>
      <c r="U409" s="4"/>
      <c r="V409" s="4"/>
      <c r="W409" s="4"/>
      <c r="X409" s="4"/>
      <c r="Y409" s="4"/>
      <c r="Z409" s="4"/>
      <c r="AA409" s="4"/>
      <c r="AB409" s="4"/>
    </row>
    <row r="410">
      <c r="A410" s="4"/>
      <c r="C410" s="4"/>
      <c r="D410" s="146" t="s">
        <v>97</v>
      </c>
      <c r="E410" s="43"/>
      <c r="F410" s="4"/>
      <c r="G410" s="37" t="str">
        <f>if(F410="","",
SUMIFs(if(D410="Main1",Nuella!J:J,Nuella!N:N),Nuella!S:S,"Delivered",Nuella!X:X,A410,if(D410="Main1",Nuella!G:G,Nuella!K:K),C410)+
SUMIFs(if(D410="Main1",'CRS1'!J:J,'CRS1'!N:N),'CRS1'!S:S,"Delivered",'CRS1'!X:X,A410,if(D410="Main1",'CRS1'!G:G,'CRS1'!K:K),C410)
-sumifs(G$1:G409,A$1:A409,A410,C$1:C409,C410))</f>
        <v/>
      </c>
      <c r="H410" s="37" t="str">
        <f t="shared" si="1"/>
        <v/>
      </c>
      <c r="I410" s="37" t="str">
        <f t="shared" si="2"/>
        <v/>
      </c>
      <c r="J410" s="37" t="s">
        <v>97</v>
      </c>
      <c r="K410" s="4"/>
      <c r="L410" s="4"/>
      <c r="M410" s="4"/>
      <c r="N410" s="4"/>
      <c r="O410" s="4"/>
      <c r="P410" s="4"/>
      <c r="Q410" s="4"/>
      <c r="R410" s="4"/>
      <c r="S410" s="4"/>
      <c r="T410" s="4"/>
      <c r="U410" s="4"/>
      <c r="V410" s="4"/>
      <c r="W410" s="4"/>
      <c r="X410" s="4"/>
      <c r="Y410" s="4"/>
      <c r="Z410" s="4"/>
      <c r="AA410" s="4"/>
      <c r="AB410" s="4"/>
    </row>
    <row r="411">
      <c r="A411" s="4"/>
      <c r="C411" s="4"/>
      <c r="D411" s="146" t="s">
        <v>97</v>
      </c>
      <c r="E411" s="43"/>
      <c r="F411" s="4"/>
      <c r="G411" s="37" t="str">
        <f>if(F411="","",
SUMIFs(if(D411="Main1",Nuella!J:J,Nuella!N:N),Nuella!S:S,"Delivered",Nuella!X:X,A411,if(D411="Main1",Nuella!G:G,Nuella!K:K),C411)+
SUMIFs(if(D411="Main1",'CRS1'!J:J,'CRS1'!N:N),'CRS1'!S:S,"Delivered",'CRS1'!X:X,A411,if(D411="Main1",'CRS1'!G:G,'CRS1'!K:K),C411)
-sumifs(G$1:G410,A$1:A410,A411,C$1:C410,C411))</f>
        <v/>
      </c>
      <c r="H411" s="37" t="str">
        <f t="shared" si="1"/>
        <v/>
      </c>
      <c r="I411" s="37" t="str">
        <f t="shared" si="2"/>
        <v/>
      </c>
      <c r="J411" s="37" t="s">
        <v>97</v>
      </c>
      <c r="K411" s="4"/>
      <c r="L411" s="4"/>
      <c r="M411" s="4"/>
      <c r="N411" s="4"/>
      <c r="O411" s="4"/>
      <c r="P411" s="4"/>
      <c r="Q411" s="4"/>
      <c r="R411" s="4"/>
      <c r="S411" s="4"/>
      <c r="T411" s="4"/>
      <c r="U411" s="4"/>
      <c r="V411" s="4"/>
      <c r="W411" s="4"/>
      <c r="X411" s="4"/>
      <c r="Y411" s="4"/>
      <c r="Z411" s="4"/>
      <c r="AA411" s="4"/>
      <c r="AB411" s="4"/>
    </row>
    <row r="412">
      <c r="A412" s="4"/>
      <c r="C412" s="4"/>
      <c r="D412" s="146" t="s">
        <v>97</v>
      </c>
      <c r="E412" s="43"/>
      <c r="F412" s="4"/>
      <c r="G412" s="37" t="str">
        <f>if(F412="","",
SUMIFs(if(D412="Main1",Nuella!J:J,Nuella!N:N),Nuella!S:S,"Delivered",Nuella!X:X,A412,if(D412="Main1",Nuella!G:G,Nuella!K:K),C412)+
SUMIFs(if(D412="Main1",'CRS1'!J:J,'CRS1'!N:N),'CRS1'!S:S,"Delivered",'CRS1'!X:X,A412,if(D412="Main1",'CRS1'!G:G,'CRS1'!K:K),C412)
-sumifs(G$1:G411,A$1:A411,A412,C$1:C411,C412))</f>
        <v/>
      </c>
      <c r="H412" s="37" t="str">
        <f t="shared" si="1"/>
        <v/>
      </c>
      <c r="I412" s="37" t="str">
        <f t="shared" si="2"/>
        <v/>
      </c>
      <c r="J412" s="37" t="s">
        <v>97</v>
      </c>
      <c r="K412" s="4"/>
      <c r="L412" s="4"/>
      <c r="M412" s="4"/>
      <c r="N412" s="4"/>
      <c r="O412" s="4"/>
      <c r="P412" s="4"/>
      <c r="Q412" s="4"/>
      <c r="R412" s="4"/>
      <c r="S412" s="4"/>
      <c r="T412" s="4"/>
      <c r="U412" s="4"/>
      <c r="V412" s="4"/>
      <c r="W412" s="4"/>
      <c r="X412" s="4"/>
      <c r="Y412" s="4"/>
      <c r="Z412" s="4"/>
      <c r="AA412" s="4"/>
      <c r="AB412" s="4"/>
    </row>
    <row r="413">
      <c r="A413" s="4"/>
      <c r="C413" s="4"/>
      <c r="D413" s="146" t="s">
        <v>97</v>
      </c>
      <c r="E413" s="43"/>
      <c r="F413" s="4"/>
      <c r="G413" s="37" t="str">
        <f>if(F413="","",
SUMIFs(if(D413="Main1",Nuella!J:J,Nuella!N:N),Nuella!S:S,"Delivered",Nuella!X:X,A413,if(D413="Main1",Nuella!G:G,Nuella!K:K),C413)+
SUMIFs(if(D413="Main1",'CRS1'!J:J,'CRS1'!N:N),'CRS1'!S:S,"Delivered",'CRS1'!X:X,A413,if(D413="Main1",'CRS1'!G:G,'CRS1'!K:K),C413)
-sumifs(G$1:G412,A$1:A412,A413,C$1:C412,C413))</f>
        <v/>
      </c>
      <c r="H413" s="37" t="str">
        <f t="shared" si="1"/>
        <v/>
      </c>
      <c r="I413" s="37" t="str">
        <f t="shared" si="2"/>
        <v/>
      </c>
      <c r="J413" s="37" t="s">
        <v>97</v>
      </c>
      <c r="K413" s="4"/>
      <c r="L413" s="4"/>
      <c r="M413" s="4"/>
      <c r="N413" s="4"/>
      <c r="O413" s="4"/>
      <c r="P413" s="4"/>
      <c r="Q413" s="4"/>
      <c r="R413" s="4"/>
      <c r="S413" s="4"/>
      <c r="T413" s="4"/>
      <c r="U413" s="4"/>
      <c r="V413" s="4"/>
      <c r="W413" s="4"/>
      <c r="X413" s="4"/>
      <c r="Y413" s="4"/>
      <c r="Z413" s="4"/>
      <c r="AA413" s="4"/>
      <c r="AB413" s="4"/>
    </row>
    <row r="414">
      <c r="A414" s="4"/>
      <c r="C414" s="4"/>
      <c r="D414" s="146" t="s">
        <v>97</v>
      </c>
      <c r="E414" s="43"/>
      <c r="F414" s="4"/>
      <c r="G414" s="37" t="str">
        <f>if(F414="","",
SUMIFs(if(D414="Main1",Nuella!J:J,Nuella!N:N),Nuella!S:S,"Delivered",Nuella!X:X,A414,if(D414="Main1",Nuella!G:G,Nuella!K:K),C414)+
SUMIFs(if(D414="Main1",'CRS1'!J:J,'CRS1'!N:N),'CRS1'!S:S,"Delivered",'CRS1'!X:X,A414,if(D414="Main1",'CRS1'!G:G,'CRS1'!K:K),C414)
-sumifs(G$1:G413,A$1:A413,A414,C$1:C413,C414))</f>
        <v/>
      </c>
      <c r="H414" s="37" t="str">
        <f t="shared" si="1"/>
        <v/>
      </c>
      <c r="I414" s="37" t="str">
        <f t="shared" si="2"/>
        <v/>
      </c>
      <c r="J414" s="37" t="s">
        <v>97</v>
      </c>
      <c r="K414" s="4"/>
      <c r="L414" s="4"/>
      <c r="M414" s="4"/>
      <c r="N414" s="4"/>
      <c r="O414" s="4"/>
      <c r="P414" s="4"/>
      <c r="Q414" s="4"/>
      <c r="R414" s="4"/>
      <c r="S414" s="4"/>
      <c r="T414" s="4"/>
      <c r="U414" s="4"/>
      <c r="V414" s="4"/>
      <c r="W414" s="4"/>
      <c r="X414" s="4"/>
      <c r="Y414" s="4"/>
      <c r="Z414" s="4"/>
      <c r="AA414" s="4"/>
      <c r="AB414" s="4"/>
    </row>
    <row r="415">
      <c r="A415" s="4"/>
      <c r="C415" s="4"/>
      <c r="D415" s="146" t="s">
        <v>97</v>
      </c>
      <c r="E415" s="43"/>
      <c r="F415" s="4"/>
      <c r="G415" s="37" t="str">
        <f>if(F415="","",
SUMIFs(if(D415="Main1",Nuella!J:J,Nuella!N:N),Nuella!S:S,"Delivered",Nuella!X:X,A415,if(D415="Main1",Nuella!G:G,Nuella!K:K),C415)+
SUMIFs(if(D415="Main1",'CRS1'!J:J,'CRS1'!N:N),'CRS1'!S:S,"Delivered",'CRS1'!X:X,A415,if(D415="Main1",'CRS1'!G:G,'CRS1'!K:K),C415)
-sumifs(G$1:G414,A$1:A414,A415,C$1:C414,C415))</f>
        <v/>
      </c>
      <c r="H415" s="37" t="str">
        <f t="shared" si="1"/>
        <v/>
      </c>
      <c r="I415" s="37" t="str">
        <f t="shared" si="2"/>
        <v/>
      </c>
      <c r="J415" s="37" t="s">
        <v>97</v>
      </c>
      <c r="K415" s="4"/>
      <c r="L415" s="4"/>
      <c r="M415" s="4"/>
      <c r="N415" s="4"/>
      <c r="O415" s="4"/>
      <c r="P415" s="4"/>
      <c r="Q415" s="4"/>
      <c r="R415" s="4"/>
      <c r="S415" s="4"/>
      <c r="T415" s="4"/>
      <c r="U415" s="4"/>
      <c r="V415" s="4"/>
      <c r="W415" s="4"/>
      <c r="X415" s="4"/>
      <c r="Y415" s="4"/>
      <c r="Z415" s="4"/>
      <c r="AA415" s="4"/>
      <c r="AB415" s="4"/>
    </row>
    <row r="416">
      <c r="A416" s="4"/>
      <c r="C416" s="4"/>
      <c r="D416" s="146" t="s">
        <v>97</v>
      </c>
      <c r="E416" s="43"/>
      <c r="F416" s="4"/>
      <c r="G416" s="37" t="str">
        <f>if(F416="","",
SUMIFs(if(D416="Main1",Nuella!J:J,Nuella!N:N),Nuella!S:S,"Delivered",Nuella!X:X,A416,if(D416="Main1",Nuella!G:G,Nuella!K:K),C416)+
SUMIFs(if(D416="Main1",'CRS1'!J:J,'CRS1'!N:N),'CRS1'!S:S,"Delivered",'CRS1'!X:X,A416,if(D416="Main1",'CRS1'!G:G,'CRS1'!K:K),C416)
-sumifs(G$1:G415,A$1:A415,A416,C$1:C415,C416))</f>
        <v/>
      </c>
      <c r="H416" s="37" t="str">
        <f t="shared" si="1"/>
        <v/>
      </c>
      <c r="I416" s="37" t="str">
        <f t="shared" si="2"/>
        <v/>
      </c>
      <c r="J416" s="37" t="s">
        <v>97</v>
      </c>
      <c r="K416" s="4"/>
      <c r="L416" s="4"/>
      <c r="M416" s="4"/>
      <c r="N416" s="4"/>
      <c r="O416" s="4"/>
      <c r="P416" s="4"/>
      <c r="Q416" s="4"/>
      <c r="R416" s="4"/>
      <c r="S416" s="4"/>
      <c r="T416" s="4"/>
      <c r="U416" s="4"/>
      <c r="V416" s="4"/>
      <c r="W416" s="4"/>
      <c r="X416" s="4"/>
      <c r="Y416" s="4"/>
      <c r="Z416" s="4"/>
      <c r="AA416" s="4"/>
      <c r="AB416" s="4"/>
    </row>
    <row r="417">
      <c r="A417" s="4"/>
      <c r="C417" s="4"/>
      <c r="D417" s="146" t="s">
        <v>97</v>
      </c>
      <c r="E417" s="43"/>
      <c r="F417" s="4"/>
      <c r="G417" s="37" t="str">
        <f>if(F417="","",
SUMIFs(if(D417="Main1",Nuella!J:J,Nuella!N:N),Nuella!S:S,"Delivered",Nuella!X:X,A417,if(D417="Main1",Nuella!G:G,Nuella!K:K),C417)+
SUMIFs(if(D417="Main1",'CRS1'!J:J,'CRS1'!N:N),'CRS1'!S:S,"Delivered",'CRS1'!X:X,A417,if(D417="Main1",'CRS1'!G:G,'CRS1'!K:K),C417)
-sumifs(G$1:G416,A$1:A416,A417,C$1:C416,C417))</f>
        <v/>
      </c>
      <c r="H417" s="37" t="str">
        <f t="shared" si="1"/>
        <v/>
      </c>
      <c r="I417" s="37" t="str">
        <f t="shared" si="2"/>
        <v/>
      </c>
      <c r="J417" s="37" t="s">
        <v>97</v>
      </c>
      <c r="K417" s="4"/>
      <c r="L417" s="4"/>
      <c r="M417" s="4"/>
      <c r="N417" s="4"/>
      <c r="O417" s="4"/>
      <c r="P417" s="4"/>
      <c r="Q417" s="4"/>
      <c r="R417" s="4"/>
      <c r="S417" s="4"/>
      <c r="T417" s="4"/>
      <c r="U417" s="4"/>
      <c r="V417" s="4"/>
      <c r="W417" s="4"/>
      <c r="X417" s="4"/>
      <c r="Y417" s="4"/>
      <c r="Z417" s="4"/>
      <c r="AA417" s="4"/>
      <c r="AB417" s="4"/>
    </row>
    <row r="418">
      <c r="A418" s="4"/>
      <c r="C418" s="4"/>
      <c r="D418" s="146" t="s">
        <v>97</v>
      </c>
      <c r="E418" s="43"/>
      <c r="F418" s="4"/>
      <c r="G418" s="37" t="str">
        <f>if(F418="","",
SUMIFs(if(D418="Main1",Nuella!J:J,Nuella!N:N),Nuella!S:S,"Delivered",Nuella!X:X,A418,if(D418="Main1",Nuella!G:G,Nuella!K:K),C418)+
SUMIFs(if(D418="Main1",'CRS1'!J:J,'CRS1'!N:N),'CRS1'!S:S,"Delivered",'CRS1'!X:X,A418,if(D418="Main1",'CRS1'!G:G,'CRS1'!K:K),C418)
-sumifs(G$1:G417,A$1:A417,A418,C$1:C417,C418))</f>
        <v/>
      </c>
      <c r="H418" s="37" t="str">
        <f t="shared" si="1"/>
        <v/>
      </c>
      <c r="I418" s="37" t="str">
        <f t="shared" si="2"/>
        <v/>
      </c>
      <c r="J418" s="37" t="s">
        <v>97</v>
      </c>
      <c r="K418" s="4"/>
      <c r="L418" s="4"/>
      <c r="M418" s="4"/>
      <c r="N418" s="4"/>
      <c r="O418" s="4"/>
      <c r="P418" s="4"/>
      <c r="Q418" s="4"/>
      <c r="R418" s="4"/>
      <c r="S418" s="4"/>
      <c r="T418" s="4"/>
      <c r="U418" s="4"/>
      <c r="V418" s="4"/>
      <c r="W418" s="4"/>
      <c r="X418" s="4"/>
      <c r="Y418" s="4"/>
      <c r="Z418" s="4"/>
      <c r="AA418" s="4"/>
      <c r="AB418" s="4"/>
    </row>
    <row r="419">
      <c r="A419" s="4"/>
      <c r="C419" s="4"/>
      <c r="D419" s="146" t="s">
        <v>97</v>
      </c>
      <c r="E419" s="43"/>
      <c r="F419" s="4"/>
      <c r="G419" s="37" t="str">
        <f>if(F419="","",
SUMIFs(if(D419="Main1",Nuella!J:J,Nuella!N:N),Nuella!S:S,"Delivered",Nuella!X:X,A419,if(D419="Main1",Nuella!G:G,Nuella!K:K),C419)+
SUMIFs(if(D419="Main1",'CRS1'!J:J,'CRS1'!N:N),'CRS1'!S:S,"Delivered",'CRS1'!X:X,A419,if(D419="Main1",'CRS1'!G:G,'CRS1'!K:K),C419)
-sumifs(G$1:G418,A$1:A418,A419,C$1:C418,C419))</f>
        <v/>
      </c>
      <c r="H419" s="37" t="str">
        <f t="shared" si="1"/>
        <v/>
      </c>
      <c r="I419" s="37" t="str">
        <f t="shared" si="2"/>
        <v/>
      </c>
      <c r="J419" s="37" t="s">
        <v>97</v>
      </c>
      <c r="K419" s="4"/>
      <c r="L419" s="4"/>
      <c r="M419" s="4"/>
      <c r="N419" s="4"/>
      <c r="O419" s="4"/>
      <c r="P419" s="4"/>
      <c r="Q419" s="4"/>
      <c r="R419" s="4"/>
      <c r="S419" s="4"/>
      <c r="T419" s="4"/>
      <c r="U419" s="4"/>
      <c r="V419" s="4"/>
      <c r="W419" s="4"/>
      <c r="X419" s="4"/>
      <c r="Y419" s="4"/>
      <c r="Z419" s="4"/>
      <c r="AA419" s="4"/>
      <c r="AB419" s="4"/>
    </row>
    <row r="420">
      <c r="A420" s="4"/>
      <c r="C420" s="4"/>
      <c r="D420" s="146" t="s">
        <v>97</v>
      </c>
      <c r="E420" s="43"/>
      <c r="F420" s="4"/>
      <c r="G420" s="37" t="str">
        <f>if(F420="","",
SUMIFs(if(D420="Main1",Nuella!J:J,Nuella!N:N),Nuella!S:S,"Delivered",Nuella!X:X,A420,if(D420="Main1",Nuella!G:G,Nuella!K:K),C420)+
SUMIFs(if(D420="Main1",'CRS1'!J:J,'CRS1'!N:N),'CRS1'!S:S,"Delivered",'CRS1'!X:X,A420,if(D420="Main1",'CRS1'!G:G,'CRS1'!K:K),C420)
-sumifs(G$1:G419,A$1:A419,A420,C$1:C419,C420))</f>
        <v/>
      </c>
      <c r="H420" s="37" t="str">
        <f t="shared" si="1"/>
        <v/>
      </c>
      <c r="I420" s="37" t="str">
        <f t="shared" si="2"/>
        <v/>
      </c>
      <c r="J420" s="37" t="s">
        <v>97</v>
      </c>
      <c r="K420" s="4"/>
      <c r="L420" s="4"/>
      <c r="M420" s="4"/>
      <c r="N420" s="4"/>
      <c r="O420" s="4"/>
      <c r="P420" s="4"/>
      <c r="Q420" s="4"/>
      <c r="R420" s="4"/>
      <c r="S420" s="4"/>
      <c r="T420" s="4"/>
      <c r="U420" s="4"/>
      <c r="V420" s="4"/>
      <c r="W420" s="4"/>
      <c r="X420" s="4"/>
      <c r="Y420" s="4"/>
      <c r="Z420" s="4"/>
      <c r="AA420" s="4"/>
      <c r="AB420" s="4"/>
    </row>
    <row r="421">
      <c r="A421" s="4"/>
      <c r="C421" s="4"/>
      <c r="D421" s="146" t="s">
        <v>97</v>
      </c>
      <c r="E421" s="43"/>
      <c r="F421" s="4"/>
      <c r="G421" s="37" t="str">
        <f>if(F421="","",
SUMIFs(if(D421="Main1",Nuella!J:J,Nuella!N:N),Nuella!S:S,"Delivered",Nuella!X:X,A421,if(D421="Main1",Nuella!G:G,Nuella!K:K),C421)+
SUMIFs(if(D421="Main1",'CRS1'!J:J,'CRS1'!N:N),'CRS1'!S:S,"Delivered",'CRS1'!X:X,A421,if(D421="Main1",'CRS1'!G:G,'CRS1'!K:K),C421)
-sumifs(G$1:G420,A$1:A420,A421,C$1:C420,C421))</f>
        <v/>
      </c>
      <c r="H421" s="37" t="str">
        <f t="shared" si="1"/>
        <v/>
      </c>
      <c r="I421" s="37" t="str">
        <f t="shared" si="2"/>
        <v/>
      </c>
      <c r="J421" s="37" t="s">
        <v>97</v>
      </c>
      <c r="K421" s="4"/>
      <c r="L421" s="4"/>
      <c r="M421" s="4"/>
      <c r="N421" s="4"/>
      <c r="O421" s="4"/>
      <c r="P421" s="4"/>
      <c r="Q421" s="4"/>
      <c r="R421" s="4"/>
      <c r="S421" s="4"/>
      <c r="T421" s="4"/>
      <c r="U421" s="4"/>
      <c r="V421" s="4"/>
      <c r="W421" s="4"/>
      <c r="X421" s="4"/>
      <c r="Y421" s="4"/>
      <c r="Z421" s="4"/>
      <c r="AA421" s="4"/>
      <c r="AB421" s="4"/>
    </row>
    <row r="422">
      <c r="A422" s="4"/>
      <c r="C422" s="4"/>
      <c r="D422" s="146" t="s">
        <v>97</v>
      </c>
      <c r="E422" s="43"/>
      <c r="F422" s="4"/>
      <c r="G422" s="37" t="str">
        <f>if(F422="","",
SUMIFs(if(D422="Main1",Nuella!J:J,Nuella!N:N),Nuella!S:S,"Delivered",Nuella!X:X,A422,if(D422="Main1",Nuella!G:G,Nuella!K:K),C422)+
SUMIFs(if(D422="Main1",'CRS1'!J:J,'CRS1'!N:N),'CRS1'!S:S,"Delivered",'CRS1'!X:X,A422,if(D422="Main1",'CRS1'!G:G,'CRS1'!K:K),C422)
-sumifs(G$1:G421,A$1:A421,A422,C$1:C421,C422))</f>
        <v/>
      </c>
      <c r="H422" s="37" t="str">
        <f t="shared" si="1"/>
        <v/>
      </c>
      <c r="I422" s="37" t="str">
        <f t="shared" si="2"/>
        <v/>
      </c>
      <c r="J422" s="37" t="s">
        <v>97</v>
      </c>
      <c r="K422" s="4"/>
      <c r="L422" s="4"/>
      <c r="M422" s="4"/>
      <c r="N422" s="4"/>
      <c r="O422" s="4"/>
      <c r="P422" s="4"/>
      <c r="Q422" s="4"/>
      <c r="R422" s="4"/>
      <c r="S422" s="4"/>
      <c r="T422" s="4"/>
      <c r="U422" s="4"/>
      <c r="V422" s="4"/>
      <c r="W422" s="4"/>
      <c r="X422" s="4"/>
      <c r="Y422" s="4"/>
      <c r="Z422" s="4"/>
      <c r="AA422" s="4"/>
      <c r="AB422" s="4"/>
    </row>
    <row r="423">
      <c r="A423" s="4"/>
      <c r="C423" s="4"/>
      <c r="D423" s="146" t="s">
        <v>97</v>
      </c>
      <c r="E423" s="43"/>
      <c r="F423" s="4"/>
      <c r="G423" s="37" t="str">
        <f>if(F423="","",
SUMIFs(if(D423="Main1",Nuella!J:J,Nuella!N:N),Nuella!S:S,"Delivered",Nuella!X:X,A423,if(D423="Main1",Nuella!G:G,Nuella!K:K),C423)+
SUMIFs(if(D423="Main1",'CRS1'!J:J,'CRS1'!N:N),'CRS1'!S:S,"Delivered",'CRS1'!X:X,A423,if(D423="Main1",'CRS1'!G:G,'CRS1'!K:K),C423)
-sumifs(G$1:G422,A$1:A422,A423,C$1:C422,C423))</f>
        <v/>
      </c>
      <c r="H423" s="37" t="str">
        <f t="shared" si="1"/>
        <v/>
      </c>
      <c r="I423" s="37" t="str">
        <f t="shared" si="2"/>
        <v/>
      </c>
      <c r="J423" s="37" t="s">
        <v>97</v>
      </c>
      <c r="K423" s="4"/>
      <c r="L423" s="4"/>
      <c r="M423" s="4"/>
      <c r="N423" s="4"/>
      <c r="O423" s="4"/>
      <c r="P423" s="4"/>
      <c r="Q423" s="4"/>
      <c r="R423" s="4"/>
      <c r="S423" s="4"/>
      <c r="T423" s="4"/>
      <c r="U423" s="4"/>
      <c r="V423" s="4"/>
      <c r="W423" s="4"/>
      <c r="X423" s="4"/>
      <c r="Y423" s="4"/>
      <c r="Z423" s="4"/>
      <c r="AA423" s="4"/>
      <c r="AB423" s="4"/>
    </row>
    <row r="424">
      <c r="A424" s="4"/>
      <c r="C424" s="4"/>
      <c r="D424" s="146" t="s">
        <v>97</v>
      </c>
      <c r="E424" s="43"/>
      <c r="F424" s="4"/>
      <c r="G424" s="37" t="str">
        <f>if(F424="","",
SUMIFs(if(D424="Main1",Nuella!J:J,Nuella!N:N),Nuella!S:S,"Delivered",Nuella!X:X,A424,if(D424="Main1",Nuella!G:G,Nuella!K:K),C424)+
SUMIFs(if(D424="Main1",'CRS1'!J:J,'CRS1'!N:N),'CRS1'!S:S,"Delivered",'CRS1'!X:X,A424,if(D424="Main1",'CRS1'!G:G,'CRS1'!K:K),C424)
-sumifs(G$1:G423,A$1:A423,A424,C$1:C423,C424))</f>
        <v/>
      </c>
      <c r="H424" s="37" t="str">
        <f t="shared" si="1"/>
        <v/>
      </c>
      <c r="I424" s="37" t="str">
        <f t="shared" si="2"/>
        <v/>
      </c>
      <c r="J424" s="37" t="s">
        <v>97</v>
      </c>
      <c r="K424" s="4"/>
      <c r="L424" s="4"/>
      <c r="M424" s="4"/>
      <c r="N424" s="4"/>
      <c r="O424" s="4"/>
      <c r="P424" s="4"/>
      <c r="Q424" s="4"/>
      <c r="R424" s="4"/>
      <c r="S424" s="4"/>
      <c r="T424" s="4"/>
      <c r="U424" s="4"/>
      <c r="V424" s="4"/>
      <c r="W424" s="4"/>
      <c r="X424" s="4"/>
      <c r="Y424" s="4"/>
      <c r="Z424" s="4"/>
      <c r="AA424" s="4"/>
      <c r="AB424" s="4"/>
    </row>
    <row r="425">
      <c r="A425" s="4"/>
      <c r="C425" s="4"/>
      <c r="D425" s="146" t="s">
        <v>97</v>
      </c>
      <c r="E425" s="43"/>
      <c r="F425" s="4"/>
      <c r="G425" s="37" t="str">
        <f>if(F425="","",
SUMIFs(if(D425="Main1",Nuella!J:J,Nuella!N:N),Nuella!S:S,"Delivered",Nuella!X:X,A425,if(D425="Main1",Nuella!G:G,Nuella!K:K),C425)+
SUMIFs(if(D425="Main1",'CRS1'!J:J,'CRS1'!N:N),'CRS1'!S:S,"Delivered",'CRS1'!X:X,A425,if(D425="Main1",'CRS1'!G:G,'CRS1'!K:K),C425)
-sumifs(G$1:G424,A$1:A424,A425,C$1:C424,C425))</f>
        <v/>
      </c>
      <c r="H425" s="37" t="str">
        <f t="shared" si="1"/>
        <v/>
      </c>
      <c r="I425" s="37" t="str">
        <f t="shared" si="2"/>
        <v/>
      </c>
      <c r="J425" s="37" t="s">
        <v>97</v>
      </c>
      <c r="K425" s="4"/>
      <c r="L425" s="4"/>
      <c r="M425" s="4"/>
      <c r="N425" s="4"/>
      <c r="O425" s="4"/>
      <c r="P425" s="4"/>
      <c r="Q425" s="4"/>
      <c r="R425" s="4"/>
      <c r="S425" s="4"/>
      <c r="T425" s="4"/>
      <c r="U425" s="4"/>
      <c r="V425" s="4"/>
      <c r="W425" s="4"/>
      <c r="X425" s="4"/>
      <c r="Y425" s="4"/>
      <c r="Z425" s="4"/>
      <c r="AA425" s="4"/>
      <c r="AB425" s="4"/>
    </row>
    <row r="426">
      <c r="A426" s="4"/>
      <c r="C426" s="4"/>
      <c r="D426" s="146" t="s">
        <v>97</v>
      </c>
      <c r="E426" s="43"/>
      <c r="F426" s="4"/>
      <c r="G426" s="37" t="str">
        <f>if(F426="","",
SUMIFs(if(D426="Main1",Nuella!J:J,Nuella!N:N),Nuella!S:S,"Delivered",Nuella!X:X,A426,if(D426="Main1",Nuella!G:G,Nuella!K:K),C426)+
SUMIFs(if(D426="Main1",'CRS1'!J:J,'CRS1'!N:N),'CRS1'!S:S,"Delivered",'CRS1'!X:X,A426,if(D426="Main1",'CRS1'!G:G,'CRS1'!K:K),C426)
-sumifs(G$1:G425,A$1:A425,A426,C$1:C425,C426))</f>
        <v/>
      </c>
      <c r="H426" s="37" t="str">
        <f t="shared" si="1"/>
        <v/>
      </c>
      <c r="I426" s="37" t="str">
        <f t="shared" si="2"/>
        <v/>
      </c>
      <c r="J426" s="37" t="s">
        <v>97</v>
      </c>
      <c r="K426" s="4"/>
      <c r="L426" s="4"/>
      <c r="M426" s="4"/>
      <c r="N426" s="4"/>
      <c r="O426" s="4"/>
      <c r="P426" s="4"/>
      <c r="Q426" s="4"/>
      <c r="R426" s="4"/>
      <c r="S426" s="4"/>
      <c r="T426" s="4"/>
      <c r="U426" s="4"/>
      <c r="V426" s="4"/>
      <c r="W426" s="4"/>
      <c r="X426" s="4"/>
      <c r="Y426" s="4"/>
      <c r="Z426" s="4"/>
      <c r="AA426" s="4"/>
      <c r="AB426" s="4"/>
    </row>
    <row r="427">
      <c r="A427" s="4"/>
      <c r="C427" s="4"/>
      <c r="D427" s="146" t="s">
        <v>97</v>
      </c>
      <c r="E427" s="43"/>
      <c r="F427" s="4"/>
      <c r="G427" s="37" t="str">
        <f>if(F427="","",
SUMIFs(if(D427="Main1",Nuella!J:J,Nuella!N:N),Nuella!S:S,"Delivered",Nuella!X:X,A427,if(D427="Main1",Nuella!G:G,Nuella!K:K),C427)+
SUMIFs(if(D427="Main1",'CRS1'!J:J,'CRS1'!N:N),'CRS1'!S:S,"Delivered",'CRS1'!X:X,A427,if(D427="Main1",'CRS1'!G:G,'CRS1'!K:K),C427)
-sumifs(G$1:G426,A$1:A426,A427,C$1:C426,C427))</f>
        <v/>
      </c>
      <c r="H427" s="37" t="str">
        <f t="shared" si="1"/>
        <v/>
      </c>
      <c r="I427" s="37" t="str">
        <f t="shared" si="2"/>
        <v/>
      </c>
      <c r="J427" s="37" t="s">
        <v>97</v>
      </c>
      <c r="K427" s="4"/>
      <c r="L427" s="4"/>
      <c r="M427" s="4"/>
      <c r="N427" s="4"/>
      <c r="O427" s="4"/>
      <c r="P427" s="4"/>
      <c r="Q427" s="4"/>
      <c r="R427" s="4"/>
      <c r="S427" s="4"/>
      <c r="T427" s="4"/>
      <c r="U427" s="4"/>
      <c r="V427" s="4"/>
      <c r="W427" s="4"/>
      <c r="X427" s="4"/>
      <c r="Y427" s="4"/>
      <c r="Z427" s="4"/>
      <c r="AA427" s="4"/>
      <c r="AB427" s="4"/>
    </row>
    <row r="428">
      <c r="A428" s="4"/>
      <c r="C428" s="4"/>
      <c r="D428" s="146" t="s">
        <v>97</v>
      </c>
      <c r="E428" s="43"/>
      <c r="F428" s="4"/>
      <c r="G428" s="37" t="str">
        <f>if(F428="","",
SUMIFs(if(D428="Main1",Nuella!J:J,Nuella!N:N),Nuella!S:S,"Delivered",Nuella!X:X,A428,if(D428="Main1",Nuella!G:G,Nuella!K:K),C428)+
SUMIFs(if(D428="Main1",'CRS1'!J:J,'CRS1'!N:N),'CRS1'!S:S,"Delivered",'CRS1'!X:X,A428,if(D428="Main1",'CRS1'!G:G,'CRS1'!K:K),C428)
-sumifs(G$1:G427,A$1:A427,A428,C$1:C427,C428))</f>
        <v/>
      </c>
      <c r="H428" s="37" t="str">
        <f t="shared" si="1"/>
        <v/>
      </c>
      <c r="I428" s="37" t="str">
        <f t="shared" si="2"/>
        <v/>
      </c>
      <c r="J428" s="37" t="s">
        <v>97</v>
      </c>
      <c r="K428" s="4"/>
      <c r="L428" s="4"/>
      <c r="M428" s="4"/>
      <c r="N428" s="4"/>
      <c r="O428" s="4"/>
      <c r="P428" s="4"/>
      <c r="Q428" s="4"/>
      <c r="R428" s="4"/>
      <c r="S428" s="4"/>
      <c r="T428" s="4"/>
      <c r="U428" s="4"/>
      <c r="V428" s="4"/>
      <c r="W428" s="4"/>
      <c r="X428" s="4"/>
      <c r="Y428" s="4"/>
      <c r="Z428" s="4"/>
      <c r="AA428" s="4"/>
      <c r="AB428" s="4"/>
    </row>
    <row r="429">
      <c r="A429" s="4"/>
      <c r="C429" s="4"/>
      <c r="D429" s="146" t="s">
        <v>97</v>
      </c>
      <c r="E429" s="43"/>
      <c r="F429" s="4"/>
      <c r="G429" s="37" t="str">
        <f>if(F429="","",
SUMIFs(if(D429="Main1",Nuella!J:J,Nuella!N:N),Nuella!S:S,"Delivered",Nuella!X:X,A429,if(D429="Main1",Nuella!G:G,Nuella!K:K),C429)+
SUMIFs(if(D429="Main1",'CRS1'!J:J,'CRS1'!N:N),'CRS1'!S:S,"Delivered",'CRS1'!X:X,A429,if(D429="Main1",'CRS1'!G:G,'CRS1'!K:K),C429)
-sumifs(G$1:G428,A$1:A428,A429,C$1:C428,C429))</f>
        <v/>
      </c>
      <c r="H429" s="37" t="str">
        <f t="shared" si="1"/>
        <v/>
      </c>
      <c r="I429" s="37" t="str">
        <f t="shared" si="2"/>
        <v/>
      </c>
      <c r="J429" s="37" t="s">
        <v>97</v>
      </c>
      <c r="K429" s="4"/>
      <c r="L429" s="4"/>
      <c r="M429" s="4"/>
      <c r="N429" s="4"/>
      <c r="O429" s="4"/>
      <c r="P429" s="4"/>
      <c r="Q429" s="4"/>
      <c r="R429" s="4"/>
      <c r="S429" s="4"/>
      <c r="T429" s="4"/>
      <c r="U429" s="4"/>
      <c r="V429" s="4"/>
      <c r="W429" s="4"/>
      <c r="X429" s="4"/>
      <c r="Y429" s="4"/>
      <c r="Z429" s="4"/>
      <c r="AA429" s="4"/>
      <c r="AB429" s="4"/>
    </row>
    <row r="430">
      <c r="A430" s="4"/>
      <c r="C430" s="4"/>
      <c r="D430" s="146" t="s">
        <v>97</v>
      </c>
      <c r="E430" s="43"/>
      <c r="F430" s="4"/>
      <c r="G430" s="37" t="str">
        <f>if(F430="","",
SUMIFs(if(D430="Main1",Nuella!J:J,Nuella!N:N),Nuella!S:S,"Delivered",Nuella!X:X,A430,if(D430="Main1",Nuella!G:G,Nuella!K:K),C430)+
SUMIFs(if(D430="Main1",'CRS1'!J:J,'CRS1'!N:N),'CRS1'!S:S,"Delivered",'CRS1'!X:X,A430,if(D430="Main1",'CRS1'!G:G,'CRS1'!K:K),C430)
-sumifs(G$1:G429,A$1:A429,A430,C$1:C429,C430))</f>
        <v/>
      </c>
      <c r="H430" s="37" t="str">
        <f t="shared" si="1"/>
        <v/>
      </c>
      <c r="I430" s="37" t="str">
        <f t="shared" si="2"/>
        <v/>
      </c>
      <c r="J430" s="37" t="s">
        <v>97</v>
      </c>
      <c r="K430" s="4"/>
      <c r="L430" s="4"/>
      <c r="M430" s="4"/>
      <c r="N430" s="4"/>
      <c r="O430" s="4"/>
      <c r="P430" s="4"/>
      <c r="Q430" s="4"/>
      <c r="R430" s="4"/>
      <c r="S430" s="4"/>
      <c r="T430" s="4"/>
      <c r="U430" s="4"/>
      <c r="V430" s="4"/>
      <c r="W430" s="4"/>
      <c r="X430" s="4"/>
      <c r="Y430" s="4"/>
      <c r="Z430" s="4"/>
      <c r="AA430" s="4"/>
      <c r="AB430" s="4"/>
    </row>
    <row r="431">
      <c r="A431" s="4"/>
      <c r="C431" s="4"/>
      <c r="D431" s="146" t="s">
        <v>97</v>
      </c>
      <c r="E431" s="43"/>
      <c r="F431" s="4"/>
      <c r="G431" s="37" t="str">
        <f>if(F431="","",
SUMIFs(if(D431="Main1",Nuella!J:J,Nuella!N:N),Nuella!S:S,"Delivered",Nuella!X:X,A431,if(D431="Main1",Nuella!G:G,Nuella!K:K),C431)+
SUMIFs(if(D431="Main1",'CRS1'!J:J,'CRS1'!N:N),'CRS1'!S:S,"Delivered",'CRS1'!X:X,A431,if(D431="Main1",'CRS1'!G:G,'CRS1'!K:K),C431)
-sumifs(G$1:G430,A$1:A430,A431,C$1:C430,C431))</f>
        <v/>
      </c>
      <c r="H431" s="37" t="str">
        <f t="shared" si="1"/>
        <v/>
      </c>
      <c r="I431" s="37" t="str">
        <f t="shared" si="2"/>
        <v/>
      </c>
      <c r="J431" s="37" t="s">
        <v>97</v>
      </c>
      <c r="K431" s="4"/>
      <c r="L431" s="4"/>
      <c r="M431" s="4"/>
      <c r="N431" s="4"/>
      <c r="O431" s="4"/>
      <c r="P431" s="4"/>
      <c r="Q431" s="4"/>
      <c r="R431" s="4"/>
      <c r="S431" s="4"/>
      <c r="T431" s="4"/>
      <c r="U431" s="4"/>
      <c r="V431" s="4"/>
      <c r="W431" s="4"/>
      <c r="X431" s="4"/>
      <c r="Y431" s="4"/>
      <c r="Z431" s="4"/>
      <c r="AA431" s="4"/>
      <c r="AB431" s="4"/>
    </row>
    <row r="432">
      <c r="A432" s="4"/>
      <c r="C432" s="4"/>
      <c r="D432" s="146" t="s">
        <v>97</v>
      </c>
      <c r="E432" s="43"/>
      <c r="F432" s="4"/>
      <c r="G432" s="37" t="str">
        <f>if(F432="","",
SUMIFs(if(D432="Main1",Nuella!J:J,Nuella!N:N),Nuella!S:S,"Delivered",Nuella!X:X,A432,if(D432="Main1",Nuella!G:G,Nuella!K:K),C432)+
SUMIFs(if(D432="Main1",'CRS1'!J:J,'CRS1'!N:N),'CRS1'!S:S,"Delivered",'CRS1'!X:X,A432,if(D432="Main1",'CRS1'!G:G,'CRS1'!K:K),C432)
-sumifs(G$1:G431,A$1:A431,A432,C$1:C431,C432))</f>
        <v/>
      </c>
      <c r="H432" s="37" t="str">
        <f t="shared" si="1"/>
        <v/>
      </c>
      <c r="I432" s="37" t="str">
        <f t="shared" si="2"/>
        <v/>
      </c>
      <c r="J432" s="37" t="s">
        <v>97</v>
      </c>
      <c r="K432" s="4"/>
      <c r="L432" s="4"/>
      <c r="M432" s="4"/>
      <c r="N432" s="4"/>
      <c r="O432" s="4"/>
      <c r="P432" s="4"/>
      <c r="Q432" s="4"/>
      <c r="R432" s="4"/>
      <c r="S432" s="4"/>
      <c r="T432" s="4"/>
      <c r="U432" s="4"/>
      <c r="V432" s="4"/>
      <c r="W432" s="4"/>
      <c r="X432" s="4"/>
      <c r="Y432" s="4"/>
      <c r="Z432" s="4"/>
      <c r="AA432" s="4"/>
      <c r="AB432" s="4"/>
    </row>
    <row r="433">
      <c r="A433" s="4"/>
      <c r="C433" s="4"/>
      <c r="D433" s="146" t="s">
        <v>97</v>
      </c>
      <c r="E433" s="43"/>
      <c r="F433" s="4"/>
      <c r="G433" s="37" t="str">
        <f>if(F433="","",
SUMIFs(if(D433="Main1",Nuella!J:J,Nuella!N:N),Nuella!S:S,"Delivered",Nuella!X:X,A433,if(D433="Main1",Nuella!G:G,Nuella!K:K),C433)+
SUMIFs(if(D433="Main1",'CRS1'!J:J,'CRS1'!N:N),'CRS1'!S:S,"Delivered",'CRS1'!X:X,A433,if(D433="Main1",'CRS1'!G:G,'CRS1'!K:K),C433)
-sumifs(G$1:G432,A$1:A432,A433,C$1:C432,C433))</f>
        <v/>
      </c>
      <c r="H433" s="37" t="str">
        <f t="shared" si="1"/>
        <v/>
      </c>
      <c r="I433" s="37" t="str">
        <f t="shared" si="2"/>
        <v/>
      </c>
      <c r="J433" s="37" t="s">
        <v>97</v>
      </c>
      <c r="K433" s="4"/>
      <c r="L433" s="4"/>
      <c r="M433" s="4"/>
      <c r="N433" s="4"/>
      <c r="O433" s="4"/>
      <c r="P433" s="4"/>
      <c r="Q433" s="4"/>
      <c r="R433" s="4"/>
      <c r="S433" s="4"/>
      <c r="T433" s="4"/>
      <c r="U433" s="4"/>
      <c r="V433" s="4"/>
      <c r="W433" s="4"/>
      <c r="X433" s="4"/>
      <c r="Y433" s="4"/>
      <c r="Z433" s="4"/>
      <c r="AA433" s="4"/>
      <c r="AB433" s="4"/>
    </row>
    <row r="434">
      <c r="A434" s="4"/>
      <c r="C434" s="4"/>
      <c r="D434" s="146" t="s">
        <v>97</v>
      </c>
      <c r="E434" s="43"/>
      <c r="F434" s="4"/>
      <c r="G434" s="37" t="str">
        <f>if(F434="","",
SUMIFs(if(D434="Main1",Nuella!J:J,Nuella!N:N),Nuella!S:S,"Delivered",Nuella!X:X,A434,if(D434="Main1",Nuella!G:G,Nuella!K:K),C434)+
SUMIFs(if(D434="Main1",'CRS1'!J:J,'CRS1'!N:N),'CRS1'!S:S,"Delivered",'CRS1'!X:X,A434,if(D434="Main1",'CRS1'!G:G,'CRS1'!K:K),C434)
-sumifs(G$1:G433,A$1:A433,A434,C$1:C433,C434))</f>
        <v/>
      </c>
      <c r="H434" s="37" t="str">
        <f t="shared" si="1"/>
        <v/>
      </c>
      <c r="I434" s="37" t="str">
        <f t="shared" si="2"/>
        <v/>
      </c>
      <c r="J434" s="37" t="s">
        <v>97</v>
      </c>
      <c r="K434" s="4"/>
      <c r="L434" s="4"/>
      <c r="M434" s="4"/>
      <c r="N434" s="4"/>
      <c r="O434" s="4"/>
      <c r="P434" s="4"/>
      <c r="Q434" s="4"/>
      <c r="R434" s="4"/>
      <c r="S434" s="4"/>
      <c r="T434" s="4"/>
      <c r="U434" s="4"/>
      <c r="V434" s="4"/>
      <c r="W434" s="4"/>
      <c r="X434" s="4"/>
      <c r="Y434" s="4"/>
      <c r="Z434" s="4"/>
      <c r="AA434" s="4"/>
      <c r="AB434" s="4"/>
    </row>
    <row r="435">
      <c r="A435" s="4"/>
      <c r="C435" s="4"/>
      <c r="D435" s="146" t="s">
        <v>97</v>
      </c>
      <c r="E435" s="43"/>
      <c r="F435" s="4"/>
      <c r="G435" s="37" t="str">
        <f>if(F435="","",
SUMIFs(if(D435="Main1",Nuella!J:J,Nuella!N:N),Nuella!S:S,"Delivered",Nuella!X:X,A435,if(D435="Main1",Nuella!G:G,Nuella!K:K),C435)+
SUMIFs(if(D435="Main1",'CRS1'!J:J,'CRS1'!N:N),'CRS1'!S:S,"Delivered",'CRS1'!X:X,A435,if(D435="Main1",'CRS1'!G:G,'CRS1'!K:K),C435)
-sumifs(G$1:G434,A$1:A434,A435,C$1:C434,C435))</f>
        <v/>
      </c>
      <c r="H435" s="37" t="str">
        <f t="shared" si="1"/>
        <v/>
      </c>
      <c r="I435" s="37" t="str">
        <f t="shared" si="2"/>
        <v/>
      </c>
      <c r="J435" s="37" t="s">
        <v>97</v>
      </c>
      <c r="K435" s="4"/>
      <c r="L435" s="4"/>
      <c r="M435" s="4"/>
      <c r="N435" s="4"/>
      <c r="O435" s="4"/>
      <c r="P435" s="4"/>
      <c r="Q435" s="4"/>
      <c r="R435" s="4"/>
      <c r="S435" s="4"/>
      <c r="T435" s="4"/>
      <c r="U435" s="4"/>
      <c r="V435" s="4"/>
      <c r="W435" s="4"/>
      <c r="X435" s="4"/>
      <c r="Y435" s="4"/>
      <c r="Z435" s="4"/>
      <c r="AA435" s="4"/>
      <c r="AB435" s="4"/>
    </row>
    <row r="436">
      <c r="A436" s="4"/>
      <c r="C436" s="4"/>
      <c r="D436" s="146" t="s">
        <v>97</v>
      </c>
      <c r="E436" s="43"/>
      <c r="F436" s="4"/>
      <c r="G436" s="37" t="str">
        <f>if(F436="","",
SUMIFs(if(D436="Main1",Nuella!J:J,Nuella!N:N),Nuella!S:S,"Delivered",Nuella!X:X,A436,if(D436="Main1",Nuella!G:G,Nuella!K:K),C436)+
SUMIFs(if(D436="Main1",'CRS1'!J:J,'CRS1'!N:N),'CRS1'!S:S,"Delivered",'CRS1'!X:X,A436,if(D436="Main1",'CRS1'!G:G,'CRS1'!K:K),C436)
-sumifs(G$1:G435,A$1:A435,A436,C$1:C435,C436))</f>
        <v/>
      </c>
      <c r="H436" s="37" t="str">
        <f t="shared" si="1"/>
        <v/>
      </c>
      <c r="I436" s="37" t="str">
        <f t="shared" si="2"/>
        <v/>
      </c>
      <c r="J436" s="37" t="s">
        <v>97</v>
      </c>
      <c r="K436" s="4"/>
      <c r="L436" s="4"/>
      <c r="M436" s="4"/>
      <c r="N436" s="4"/>
      <c r="O436" s="4"/>
      <c r="P436" s="4"/>
      <c r="Q436" s="4"/>
      <c r="R436" s="4"/>
      <c r="S436" s="4"/>
      <c r="T436" s="4"/>
      <c r="U436" s="4"/>
      <c r="V436" s="4"/>
      <c r="W436" s="4"/>
      <c r="X436" s="4"/>
      <c r="Y436" s="4"/>
      <c r="Z436" s="4"/>
      <c r="AA436" s="4"/>
      <c r="AB436" s="4"/>
    </row>
    <row r="437">
      <c r="A437" s="4"/>
      <c r="C437" s="4"/>
      <c r="D437" s="146" t="s">
        <v>97</v>
      </c>
      <c r="E437" s="43"/>
      <c r="F437" s="4"/>
      <c r="G437" s="37" t="str">
        <f>if(F437="","",
SUMIFs(if(D437="Main1",Nuella!J:J,Nuella!N:N),Nuella!S:S,"Delivered",Nuella!X:X,A437,if(D437="Main1",Nuella!G:G,Nuella!K:K),C437)+
SUMIFs(if(D437="Main1",'CRS1'!J:J,'CRS1'!N:N),'CRS1'!S:S,"Delivered",'CRS1'!X:X,A437,if(D437="Main1",'CRS1'!G:G,'CRS1'!K:K),C437)
-sumifs(G$1:G436,A$1:A436,A437,C$1:C436,C437))</f>
        <v/>
      </c>
      <c r="H437" s="37" t="str">
        <f t="shared" si="1"/>
        <v/>
      </c>
      <c r="I437" s="37" t="str">
        <f t="shared" si="2"/>
        <v/>
      </c>
      <c r="J437" s="37" t="s">
        <v>97</v>
      </c>
      <c r="K437" s="4"/>
      <c r="L437" s="4"/>
      <c r="M437" s="4"/>
      <c r="N437" s="4"/>
      <c r="O437" s="4"/>
      <c r="P437" s="4"/>
      <c r="Q437" s="4"/>
      <c r="R437" s="4"/>
      <c r="S437" s="4"/>
      <c r="T437" s="4"/>
      <c r="U437" s="4"/>
      <c r="V437" s="4"/>
      <c r="W437" s="4"/>
      <c r="X437" s="4"/>
      <c r="Y437" s="4"/>
      <c r="Z437" s="4"/>
      <c r="AA437" s="4"/>
      <c r="AB437" s="4"/>
    </row>
    <row r="438">
      <c r="A438" s="4"/>
      <c r="C438" s="4"/>
      <c r="D438" s="146" t="s">
        <v>97</v>
      </c>
      <c r="E438" s="43"/>
      <c r="F438" s="4"/>
      <c r="G438" s="37" t="str">
        <f>if(F438="","",
SUMIFs(if(D438="Main1",Nuella!J:J,Nuella!N:N),Nuella!S:S,"Delivered",Nuella!X:X,A438,if(D438="Main1",Nuella!G:G,Nuella!K:K),C438)+
SUMIFs(if(D438="Main1",'CRS1'!J:J,'CRS1'!N:N),'CRS1'!S:S,"Delivered",'CRS1'!X:X,A438,if(D438="Main1",'CRS1'!G:G,'CRS1'!K:K),C438)
-sumifs(G$1:G437,A$1:A437,A438,C$1:C437,C438))</f>
        <v/>
      </c>
      <c r="H438" s="37" t="str">
        <f t="shared" si="1"/>
        <v/>
      </c>
      <c r="I438" s="37" t="str">
        <f t="shared" si="2"/>
        <v/>
      </c>
      <c r="J438" s="37" t="s">
        <v>97</v>
      </c>
      <c r="K438" s="4"/>
      <c r="L438" s="4"/>
      <c r="M438" s="4"/>
      <c r="N438" s="4"/>
      <c r="O438" s="4"/>
      <c r="P438" s="4"/>
      <c r="Q438" s="4"/>
      <c r="R438" s="4"/>
      <c r="S438" s="4"/>
      <c r="T438" s="4"/>
      <c r="U438" s="4"/>
      <c r="V438" s="4"/>
      <c r="W438" s="4"/>
      <c r="X438" s="4"/>
      <c r="Y438" s="4"/>
      <c r="Z438" s="4"/>
      <c r="AA438" s="4"/>
      <c r="AB438" s="4"/>
    </row>
    <row r="439">
      <c r="A439" s="4"/>
      <c r="C439" s="4"/>
      <c r="D439" s="146" t="s">
        <v>97</v>
      </c>
      <c r="E439" s="43"/>
      <c r="F439" s="4"/>
      <c r="G439" s="37" t="str">
        <f>if(F439="","",
SUMIFs(if(D439="Main1",Nuella!J:J,Nuella!N:N),Nuella!S:S,"Delivered",Nuella!X:X,A439,if(D439="Main1",Nuella!G:G,Nuella!K:K),C439)+
SUMIFs(if(D439="Main1",'CRS1'!J:J,'CRS1'!N:N),'CRS1'!S:S,"Delivered",'CRS1'!X:X,A439,if(D439="Main1",'CRS1'!G:G,'CRS1'!K:K),C439)
-sumifs(G$1:G438,A$1:A438,A439,C$1:C438,C439))</f>
        <v/>
      </c>
      <c r="H439" s="37" t="str">
        <f t="shared" si="1"/>
        <v/>
      </c>
      <c r="I439" s="37" t="str">
        <f t="shared" si="2"/>
        <v/>
      </c>
      <c r="J439" s="37" t="s">
        <v>97</v>
      </c>
      <c r="K439" s="4"/>
      <c r="L439" s="4"/>
      <c r="M439" s="4"/>
      <c r="N439" s="4"/>
      <c r="O439" s="4"/>
      <c r="P439" s="4"/>
      <c r="Q439" s="4"/>
      <c r="R439" s="4"/>
      <c r="S439" s="4"/>
      <c r="T439" s="4"/>
      <c r="U439" s="4"/>
      <c r="V439" s="4"/>
      <c r="W439" s="4"/>
      <c r="X439" s="4"/>
      <c r="Y439" s="4"/>
      <c r="Z439" s="4"/>
      <c r="AA439" s="4"/>
      <c r="AB439" s="4"/>
    </row>
    <row r="440">
      <c r="A440" s="4"/>
      <c r="C440" s="4"/>
      <c r="D440" s="146" t="s">
        <v>97</v>
      </c>
      <c r="E440" s="43"/>
      <c r="F440" s="4"/>
      <c r="G440" s="37" t="str">
        <f>if(F440="","",
SUMIFs(if(D440="Main1",Nuella!J:J,Nuella!N:N),Nuella!S:S,"Delivered",Nuella!X:X,A440,if(D440="Main1",Nuella!G:G,Nuella!K:K),C440)+
SUMIFs(if(D440="Main1",'CRS1'!J:J,'CRS1'!N:N),'CRS1'!S:S,"Delivered",'CRS1'!X:X,A440,if(D440="Main1",'CRS1'!G:G,'CRS1'!K:K),C440)
-sumifs(G$1:G439,A$1:A439,A440,C$1:C439,C440))</f>
        <v/>
      </c>
      <c r="H440" s="37" t="str">
        <f t="shared" si="1"/>
        <v/>
      </c>
      <c r="I440" s="37" t="str">
        <f t="shared" si="2"/>
        <v/>
      </c>
      <c r="J440" s="37" t="s">
        <v>97</v>
      </c>
      <c r="K440" s="4"/>
      <c r="L440" s="4"/>
      <c r="M440" s="4"/>
      <c r="N440" s="4"/>
      <c r="O440" s="4"/>
      <c r="P440" s="4"/>
      <c r="Q440" s="4"/>
      <c r="R440" s="4"/>
      <c r="S440" s="4"/>
      <c r="T440" s="4"/>
      <c r="U440" s="4"/>
      <c r="V440" s="4"/>
      <c r="W440" s="4"/>
      <c r="X440" s="4"/>
      <c r="Y440" s="4"/>
      <c r="Z440" s="4"/>
      <c r="AA440" s="4"/>
      <c r="AB440" s="4"/>
    </row>
    <row r="441">
      <c r="A441" s="4"/>
      <c r="C441" s="4"/>
      <c r="D441" s="146" t="s">
        <v>97</v>
      </c>
      <c r="E441" s="43"/>
      <c r="F441" s="4"/>
      <c r="G441" s="37" t="str">
        <f>if(F441="","",
SUMIFs(if(D441="Main1",Nuella!J:J,Nuella!N:N),Nuella!S:S,"Delivered",Nuella!X:X,A441,if(D441="Main1",Nuella!G:G,Nuella!K:K),C441)+
SUMIFs(if(D441="Main1",'CRS1'!J:J,'CRS1'!N:N),'CRS1'!S:S,"Delivered",'CRS1'!X:X,A441,if(D441="Main1",'CRS1'!G:G,'CRS1'!K:K),C441)
-sumifs(G$1:G440,A$1:A440,A441,C$1:C440,C441))</f>
        <v/>
      </c>
      <c r="H441" s="37" t="str">
        <f t="shared" si="1"/>
        <v/>
      </c>
      <c r="I441" s="37" t="str">
        <f t="shared" si="2"/>
        <v/>
      </c>
      <c r="J441" s="37" t="s">
        <v>97</v>
      </c>
      <c r="K441" s="4"/>
      <c r="L441" s="4"/>
      <c r="M441" s="4"/>
      <c r="N441" s="4"/>
      <c r="O441" s="4"/>
      <c r="P441" s="4"/>
      <c r="Q441" s="4"/>
      <c r="R441" s="4"/>
      <c r="S441" s="4"/>
      <c r="T441" s="4"/>
      <c r="U441" s="4"/>
      <c r="V441" s="4"/>
      <c r="W441" s="4"/>
      <c r="X441" s="4"/>
      <c r="Y441" s="4"/>
      <c r="Z441" s="4"/>
      <c r="AA441" s="4"/>
      <c r="AB441" s="4"/>
    </row>
    <row r="442">
      <c r="A442" s="4"/>
      <c r="C442" s="4"/>
      <c r="D442" s="146" t="s">
        <v>97</v>
      </c>
      <c r="E442" s="43"/>
      <c r="F442" s="4"/>
      <c r="G442" s="37" t="str">
        <f>if(F442="","",
SUMIFs(if(D442="Main1",Nuella!J:J,Nuella!N:N),Nuella!S:S,"Delivered",Nuella!X:X,A442,if(D442="Main1",Nuella!G:G,Nuella!K:K),C442)+
SUMIFs(if(D442="Main1",'CRS1'!J:J,'CRS1'!N:N),'CRS1'!S:S,"Delivered",'CRS1'!X:X,A442,if(D442="Main1",'CRS1'!G:G,'CRS1'!K:K),C442)
-sumifs(G$1:G441,A$1:A441,A442,C$1:C441,C442))</f>
        <v/>
      </c>
      <c r="H442" s="37" t="str">
        <f t="shared" si="1"/>
        <v/>
      </c>
      <c r="I442" s="37" t="str">
        <f t="shared" si="2"/>
        <v/>
      </c>
      <c r="J442" s="37" t="s">
        <v>97</v>
      </c>
      <c r="K442" s="4"/>
      <c r="L442" s="4"/>
      <c r="M442" s="4"/>
      <c r="N442" s="4"/>
      <c r="O442" s="4"/>
      <c r="P442" s="4"/>
      <c r="Q442" s="4"/>
      <c r="R442" s="4"/>
      <c r="S442" s="4"/>
      <c r="T442" s="4"/>
      <c r="U442" s="4"/>
      <c r="V442" s="4"/>
      <c r="W442" s="4"/>
      <c r="X442" s="4"/>
      <c r="Y442" s="4"/>
      <c r="Z442" s="4"/>
      <c r="AA442" s="4"/>
      <c r="AB442" s="4"/>
    </row>
    <row r="443">
      <c r="A443" s="4"/>
      <c r="C443" s="4"/>
      <c r="D443" s="146" t="s">
        <v>97</v>
      </c>
      <c r="E443" s="43"/>
      <c r="F443" s="4"/>
      <c r="G443" s="37" t="str">
        <f>if(F443="","",
SUMIFs(if(D443="Main1",Nuella!J:J,Nuella!N:N),Nuella!S:S,"Delivered",Nuella!X:X,A443,if(D443="Main1",Nuella!G:G,Nuella!K:K),C443)+
SUMIFs(if(D443="Main1",'CRS1'!J:J,'CRS1'!N:N),'CRS1'!S:S,"Delivered",'CRS1'!X:X,A443,if(D443="Main1",'CRS1'!G:G,'CRS1'!K:K),C443)
-sumifs(G$1:G442,A$1:A442,A443,C$1:C442,C443))</f>
        <v/>
      </c>
      <c r="H443" s="37" t="str">
        <f t="shared" si="1"/>
        <v/>
      </c>
      <c r="I443" s="37" t="str">
        <f t="shared" si="2"/>
        <v/>
      </c>
      <c r="J443" s="37" t="s">
        <v>97</v>
      </c>
      <c r="K443" s="4"/>
      <c r="L443" s="4"/>
      <c r="M443" s="4"/>
      <c r="N443" s="4"/>
      <c r="O443" s="4"/>
      <c r="P443" s="4"/>
      <c r="Q443" s="4"/>
      <c r="R443" s="4"/>
      <c r="S443" s="4"/>
      <c r="T443" s="4"/>
      <c r="U443" s="4"/>
      <c r="V443" s="4"/>
      <c r="W443" s="4"/>
      <c r="X443" s="4"/>
      <c r="Y443" s="4"/>
      <c r="Z443" s="4"/>
      <c r="AA443" s="4"/>
      <c r="AB443" s="4"/>
    </row>
    <row r="444">
      <c r="A444" s="4"/>
      <c r="C444" s="4"/>
      <c r="D444" s="146" t="s">
        <v>97</v>
      </c>
      <c r="E444" s="43"/>
      <c r="F444" s="4"/>
      <c r="G444" s="37" t="str">
        <f>if(F444="","",
SUMIFs(if(D444="Main1",Nuella!J:J,Nuella!N:N),Nuella!S:S,"Delivered",Nuella!X:X,A444,if(D444="Main1",Nuella!G:G,Nuella!K:K),C444)+
SUMIFs(if(D444="Main1",'CRS1'!J:J,'CRS1'!N:N),'CRS1'!S:S,"Delivered",'CRS1'!X:X,A444,if(D444="Main1",'CRS1'!G:G,'CRS1'!K:K),C444)
-sumifs(G$1:G443,A$1:A443,A444,C$1:C443,C444))</f>
        <v/>
      </c>
      <c r="H444" s="37" t="str">
        <f t="shared" si="1"/>
        <v/>
      </c>
      <c r="I444" s="37" t="str">
        <f t="shared" si="2"/>
        <v/>
      </c>
      <c r="J444" s="37" t="s">
        <v>97</v>
      </c>
      <c r="K444" s="4"/>
      <c r="L444" s="4"/>
      <c r="M444" s="4"/>
      <c r="N444" s="4"/>
      <c r="O444" s="4"/>
      <c r="P444" s="4"/>
      <c r="Q444" s="4"/>
      <c r="R444" s="4"/>
      <c r="S444" s="4"/>
      <c r="T444" s="4"/>
      <c r="U444" s="4"/>
      <c r="V444" s="4"/>
      <c r="W444" s="4"/>
      <c r="X444" s="4"/>
      <c r="Y444" s="4"/>
      <c r="Z444" s="4"/>
      <c r="AA444" s="4"/>
      <c r="AB444" s="4"/>
    </row>
    <row r="445">
      <c r="A445" s="4"/>
      <c r="C445" s="4"/>
      <c r="D445" s="146" t="s">
        <v>97</v>
      </c>
      <c r="E445" s="43"/>
      <c r="F445" s="4"/>
      <c r="G445" s="37" t="str">
        <f>if(F445="","",
SUMIFs(if(D445="Main1",Nuella!J:J,Nuella!N:N),Nuella!S:S,"Delivered",Nuella!X:X,A445,if(D445="Main1",Nuella!G:G,Nuella!K:K),C445)+
SUMIFs(if(D445="Main1",'CRS1'!J:J,'CRS1'!N:N),'CRS1'!S:S,"Delivered",'CRS1'!X:X,A445,if(D445="Main1",'CRS1'!G:G,'CRS1'!K:K),C445)
-sumifs(G$1:G444,A$1:A444,A445,C$1:C444,C445))</f>
        <v/>
      </c>
      <c r="H445" s="37" t="str">
        <f t="shared" si="1"/>
        <v/>
      </c>
      <c r="I445" s="37" t="str">
        <f t="shared" si="2"/>
        <v/>
      </c>
      <c r="J445" s="37" t="s">
        <v>97</v>
      </c>
      <c r="K445" s="4"/>
      <c r="L445" s="4"/>
      <c r="M445" s="4"/>
      <c r="N445" s="4"/>
      <c r="O445" s="4"/>
      <c r="P445" s="4"/>
      <c r="Q445" s="4"/>
      <c r="R445" s="4"/>
      <c r="S445" s="4"/>
      <c r="T445" s="4"/>
      <c r="U445" s="4"/>
      <c r="V445" s="4"/>
      <c r="W445" s="4"/>
      <c r="X445" s="4"/>
      <c r="Y445" s="4"/>
      <c r="Z445" s="4"/>
      <c r="AA445" s="4"/>
      <c r="AB445" s="4"/>
    </row>
    <row r="446">
      <c r="A446" s="4"/>
      <c r="C446" s="4"/>
      <c r="D446" s="146" t="s">
        <v>97</v>
      </c>
      <c r="E446" s="43"/>
      <c r="F446" s="4"/>
      <c r="G446" s="37" t="str">
        <f>if(F446="","",
SUMIFs(if(D446="Main1",Nuella!J:J,Nuella!N:N),Nuella!S:S,"Delivered",Nuella!X:X,A446,if(D446="Main1",Nuella!G:G,Nuella!K:K),C446)+
SUMIFs(if(D446="Main1",'CRS1'!J:J,'CRS1'!N:N),'CRS1'!S:S,"Delivered",'CRS1'!X:X,A446,if(D446="Main1",'CRS1'!G:G,'CRS1'!K:K),C446)
-sumifs(G$1:G445,A$1:A445,A446,C$1:C445,C446))</f>
        <v/>
      </c>
      <c r="H446" s="37" t="str">
        <f t="shared" si="1"/>
        <v/>
      </c>
      <c r="I446" s="37" t="str">
        <f t="shared" si="2"/>
        <v/>
      </c>
      <c r="J446" s="37" t="s">
        <v>97</v>
      </c>
      <c r="K446" s="4"/>
      <c r="L446" s="4"/>
      <c r="M446" s="4"/>
      <c r="N446" s="4"/>
      <c r="O446" s="4"/>
      <c r="P446" s="4"/>
      <c r="Q446" s="4"/>
      <c r="R446" s="4"/>
      <c r="S446" s="4"/>
      <c r="T446" s="4"/>
      <c r="U446" s="4"/>
      <c r="V446" s="4"/>
      <c r="W446" s="4"/>
      <c r="X446" s="4"/>
      <c r="Y446" s="4"/>
      <c r="Z446" s="4"/>
      <c r="AA446" s="4"/>
      <c r="AB446" s="4"/>
    </row>
    <row r="447">
      <c r="A447" s="4"/>
      <c r="C447" s="4"/>
      <c r="D447" s="146" t="s">
        <v>97</v>
      </c>
      <c r="E447" s="43"/>
      <c r="F447" s="4"/>
      <c r="G447" s="37" t="str">
        <f>if(F447="","",
SUMIFs(if(D447="Main1",Nuella!J:J,Nuella!N:N),Nuella!S:S,"Delivered",Nuella!X:X,A447,if(D447="Main1",Nuella!G:G,Nuella!K:K),C447)+
SUMIFs(if(D447="Main1",'CRS1'!J:J,'CRS1'!N:N),'CRS1'!S:S,"Delivered",'CRS1'!X:X,A447,if(D447="Main1",'CRS1'!G:G,'CRS1'!K:K),C447)
-sumifs(G$1:G446,A$1:A446,A447,C$1:C446,C447))</f>
        <v/>
      </c>
      <c r="H447" s="37" t="str">
        <f t="shared" si="1"/>
        <v/>
      </c>
      <c r="I447" s="37" t="str">
        <f t="shared" si="2"/>
        <v/>
      </c>
      <c r="J447" s="37" t="s">
        <v>97</v>
      </c>
      <c r="K447" s="4"/>
      <c r="L447" s="4"/>
      <c r="M447" s="4"/>
      <c r="N447" s="4"/>
      <c r="O447" s="4"/>
      <c r="P447" s="4"/>
      <c r="Q447" s="4"/>
      <c r="R447" s="4"/>
      <c r="S447" s="4"/>
      <c r="T447" s="4"/>
      <c r="U447" s="4"/>
      <c r="V447" s="4"/>
      <c r="W447" s="4"/>
      <c r="X447" s="4"/>
      <c r="Y447" s="4"/>
      <c r="Z447" s="4"/>
      <c r="AA447" s="4"/>
      <c r="AB447" s="4"/>
    </row>
    <row r="448">
      <c r="A448" s="4"/>
      <c r="C448" s="4"/>
      <c r="D448" s="146" t="s">
        <v>97</v>
      </c>
      <c r="E448" s="43"/>
      <c r="F448" s="4"/>
      <c r="G448" s="37" t="str">
        <f>if(F448="","",
SUMIFs(if(D448="Main1",Nuella!J:J,Nuella!N:N),Nuella!S:S,"Delivered",Nuella!X:X,A448,if(D448="Main1",Nuella!G:G,Nuella!K:K),C448)+
SUMIFs(if(D448="Main1",'CRS1'!J:J,'CRS1'!N:N),'CRS1'!S:S,"Delivered",'CRS1'!X:X,A448,if(D448="Main1",'CRS1'!G:G,'CRS1'!K:K),C448)
-sumifs(G$1:G447,A$1:A447,A448,C$1:C447,C448))</f>
        <v/>
      </c>
      <c r="H448" s="37" t="str">
        <f t="shared" si="1"/>
        <v/>
      </c>
      <c r="I448" s="37" t="str">
        <f t="shared" si="2"/>
        <v/>
      </c>
      <c r="J448" s="37" t="s">
        <v>97</v>
      </c>
      <c r="K448" s="4"/>
      <c r="L448" s="4"/>
      <c r="M448" s="4"/>
      <c r="N448" s="4"/>
      <c r="O448" s="4"/>
      <c r="P448" s="4"/>
      <c r="Q448" s="4"/>
      <c r="R448" s="4"/>
      <c r="S448" s="4"/>
      <c r="T448" s="4"/>
      <c r="U448" s="4"/>
      <c r="V448" s="4"/>
      <c r="W448" s="4"/>
      <c r="X448" s="4"/>
      <c r="Y448" s="4"/>
      <c r="Z448" s="4"/>
      <c r="AA448" s="4"/>
      <c r="AB448" s="4"/>
    </row>
    <row r="449">
      <c r="A449" s="4"/>
      <c r="C449" s="4"/>
      <c r="D449" s="146" t="s">
        <v>97</v>
      </c>
      <c r="E449" s="43"/>
      <c r="F449" s="4"/>
      <c r="G449" s="37" t="str">
        <f>if(F449="","",
SUMIFs(if(D449="Main1",Nuella!J:J,Nuella!N:N),Nuella!S:S,"Delivered",Nuella!X:X,A449,if(D449="Main1",Nuella!G:G,Nuella!K:K),C449)+
SUMIFs(if(D449="Main1",'CRS1'!J:J,'CRS1'!N:N),'CRS1'!S:S,"Delivered",'CRS1'!X:X,A449,if(D449="Main1",'CRS1'!G:G,'CRS1'!K:K),C449)
-sumifs(G$1:G448,A$1:A448,A449,C$1:C448,C449))</f>
        <v/>
      </c>
      <c r="H449" s="37" t="str">
        <f t="shared" si="1"/>
        <v/>
      </c>
      <c r="I449" s="37" t="str">
        <f t="shared" si="2"/>
        <v/>
      </c>
      <c r="J449" s="37" t="s">
        <v>97</v>
      </c>
      <c r="K449" s="4"/>
      <c r="L449" s="4"/>
      <c r="M449" s="4"/>
      <c r="N449" s="4"/>
      <c r="O449" s="4"/>
      <c r="P449" s="4"/>
      <c r="Q449" s="4"/>
      <c r="R449" s="4"/>
      <c r="S449" s="4"/>
      <c r="T449" s="4"/>
      <c r="U449" s="4"/>
      <c r="V449" s="4"/>
      <c r="W449" s="4"/>
      <c r="X449" s="4"/>
      <c r="Y449" s="4"/>
      <c r="Z449" s="4"/>
      <c r="AA449" s="4"/>
      <c r="AB449" s="4"/>
    </row>
    <row r="450">
      <c r="A450" s="4"/>
      <c r="C450" s="4"/>
      <c r="D450" s="146" t="s">
        <v>97</v>
      </c>
      <c r="E450" s="43"/>
      <c r="F450" s="4"/>
      <c r="G450" s="37" t="str">
        <f>if(F450="","",
SUMIFs(if(D450="Main1",Nuella!J:J,Nuella!N:N),Nuella!S:S,"Delivered",Nuella!X:X,A450,if(D450="Main1",Nuella!G:G,Nuella!K:K),C450)+
SUMIFs(if(D450="Main1",'CRS1'!J:J,'CRS1'!N:N),'CRS1'!S:S,"Delivered",'CRS1'!X:X,A450,if(D450="Main1",'CRS1'!G:G,'CRS1'!K:K),C450)
-sumifs(G$1:G449,A$1:A449,A450,C$1:C449,C450))</f>
        <v/>
      </c>
      <c r="H450" s="37" t="str">
        <f t="shared" si="1"/>
        <v/>
      </c>
      <c r="I450" s="37" t="str">
        <f t="shared" si="2"/>
        <v/>
      </c>
      <c r="J450" s="37" t="s">
        <v>97</v>
      </c>
      <c r="K450" s="4"/>
      <c r="L450" s="4"/>
      <c r="M450" s="4"/>
      <c r="N450" s="4"/>
      <c r="O450" s="4"/>
      <c r="P450" s="4"/>
      <c r="Q450" s="4"/>
      <c r="R450" s="4"/>
      <c r="S450" s="4"/>
      <c r="T450" s="4"/>
      <c r="U450" s="4"/>
      <c r="V450" s="4"/>
      <c r="W450" s="4"/>
      <c r="X450" s="4"/>
      <c r="Y450" s="4"/>
      <c r="Z450" s="4"/>
      <c r="AA450" s="4"/>
      <c r="AB450" s="4"/>
    </row>
    <row r="451">
      <c r="A451" s="4"/>
      <c r="C451" s="4"/>
      <c r="D451" s="146" t="s">
        <v>97</v>
      </c>
      <c r="E451" s="43"/>
      <c r="F451" s="4"/>
      <c r="G451" s="37" t="str">
        <f>if(F451="","",
SUMIFs(if(D451="Main1",Nuella!J:J,Nuella!N:N),Nuella!S:S,"Delivered",Nuella!X:X,A451,if(D451="Main1",Nuella!G:G,Nuella!K:K),C451)+
SUMIFs(if(D451="Main1",'CRS1'!J:J,'CRS1'!N:N),'CRS1'!S:S,"Delivered",'CRS1'!X:X,A451,if(D451="Main1",'CRS1'!G:G,'CRS1'!K:K),C451)
-sumifs(G$1:G450,A$1:A450,A451,C$1:C450,C451))</f>
        <v/>
      </c>
      <c r="H451" s="37" t="str">
        <f t="shared" si="1"/>
        <v/>
      </c>
      <c r="I451" s="37" t="str">
        <f t="shared" si="2"/>
        <v/>
      </c>
      <c r="J451" s="37" t="s">
        <v>97</v>
      </c>
      <c r="K451" s="4"/>
      <c r="L451" s="4"/>
      <c r="M451" s="4"/>
      <c r="N451" s="4"/>
      <c r="O451" s="4"/>
      <c r="P451" s="4"/>
      <c r="Q451" s="4"/>
      <c r="R451" s="4"/>
      <c r="S451" s="4"/>
      <c r="T451" s="4"/>
      <c r="U451" s="4"/>
      <c r="V451" s="4"/>
      <c r="W451" s="4"/>
      <c r="X451" s="4"/>
      <c r="Y451" s="4"/>
      <c r="Z451" s="4"/>
      <c r="AA451" s="4"/>
      <c r="AB451" s="4"/>
    </row>
    <row r="452">
      <c r="A452" s="4"/>
      <c r="C452" s="4"/>
      <c r="D452" s="146" t="s">
        <v>97</v>
      </c>
      <c r="E452" s="43"/>
      <c r="F452" s="4"/>
      <c r="G452" s="37" t="str">
        <f>if(F452="","",
SUMIFs(if(D452="Main1",Nuella!J:J,Nuella!N:N),Nuella!S:S,"Delivered",Nuella!X:X,A452,if(D452="Main1",Nuella!G:G,Nuella!K:K),C452)+
SUMIFs(if(D452="Main1",'CRS1'!J:J,'CRS1'!N:N),'CRS1'!S:S,"Delivered",'CRS1'!X:X,A452,if(D452="Main1",'CRS1'!G:G,'CRS1'!K:K),C452)
-sumifs(G$1:G451,A$1:A451,A452,C$1:C451,C452))</f>
        <v/>
      </c>
      <c r="H452" s="37" t="str">
        <f t="shared" si="1"/>
        <v/>
      </c>
      <c r="I452" s="37" t="str">
        <f t="shared" si="2"/>
        <v/>
      </c>
      <c r="J452" s="37" t="s">
        <v>97</v>
      </c>
      <c r="K452" s="4"/>
      <c r="L452" s="4"/>
      <c r="M452" s="4"/>
      <c r="N452" s="4"/>
      <c r="O452" s="4"/>
      <c r="P452" s="4"/>
      <c r="Q452" s="4"/>
      <c r="R452" s="4"/>
      <c r="S452" s="4"/>
      <c r="T452" s="4"/>
      <c r="U452" s="4"/>
      <c r="V452" s="4"/>
      <c r="W452" s="4"/>
      <c r="X452" s="4"/>
      <c r="Y452" s="4"/>
      <c r="Z452" s="4"/>
      <c r="AA452" s="4"/>
      <c r="AB452" s="4"/>
    </row>
    <row r="453">
      <c r="A453" s="4"/>
      <c r="C453" s="4"/>
      <c r="D453" s="146" t="s">
        <v>97</v>
      </c>
      <c r="E453" s="43"/>
      <c r="F453" s="4"/>
      <c r="G453" s="37" t="str">
        <f>if(F453="","",
SUMIFs(if(D453="Main1",Nuella!J:J,Nuella!N:N),Nuella!S:S,"Delivered",Nuella!X:X,A453,if(D453="Main1",Nuella!G:G,Nuella!K:K),C453)+
SUMIFs(if(D453="Main1",'CRS1'!J:J,'CRS1'!N:N),'CRS1'!S:S,"Delivered",'CRS1'!X:X,A453,if(D453="Main1",'CRS1'!G:G,'CRS1'!K:K),C453)
-sumifs(G$1:G452,A$1:A452,A453,C$1:C452,C453))</f>
        <v/>
      </c>
      <c r="H453" s="37" t="str">
        <f t="shared" si="1"/>
        <v/>
      </c>
      <c r="I453" s="37" t="str">
        <f t="shared" si="2"/>
        <v/>
      </c>
      <c r="J453" s="37" t="s">
        <v>97</v>
      </c>
      <c r="K453" s="4"/>
      <c r="L453" s="4"/>
      <c r="M453" s="4"/>
      <c r="N453" s="4"/>
      <c r="O453" s="4"/>
      <c r="P453" s="4"/>
      <c r="Q453" s="4"/>
      <c r="R453" s="4"/>
      <c r="S453" s="4"/>
      <c r="T453" s="4"/>
      <c r="U453" s="4"/>
      <c r="V453" s="4"/>
      <c r="W453" s="4"/>
      <c r="X453" s="4"/>
      <c r="Y453" s="4"/>
      <c r="Z453" s="4"/>
      <c r="AA453" s="4"/>
      <c r="AB453" s="4"/>
    </row>
    <row r="454">
      <c r="A454" s="4"/>
      <c r="C454" s="4"/>
      <c r="D454" s="146" t="s">
        <v>97</v>
      </c>
      <c r="E454" s="43"/>
      <c r="F454" s="4"/>
      <c r="G454" s="37" t="str">
        <f>if(F454="","",
SUMIFs(if(D454="Main1",Nuella!J:J,Nuella!N:N),Nuella!S:S,"Delivered",Nuella!X:X,A454,if(D454="Main1",Nuella!G:G,Nuella!K:K),C454)+
SUMIFs(if(D454="Main1",'CRS1'!J:J,'CRS1'!N:N),'CRS1'!S:S,"Delivered",'CRS1'!X:X,A454,if(D454="Main1",'CRS1'!G:G,'CRS1'!K:K),C454)
-sumifs(G$1:G453,A$1:A453,A454,C$1:C453,C454))</f>
        <v/>
      </c>
      <c r="H454" s="37" t="str">
        <f t="shared" si="1"/>
        <v/>
      </c>
      <c r="I454" s="37" t="str">
        <f t="shared" si="2"/>
        <v/>
      </c>
      <c r="J454" s="37" t="s">
        <v>97</v>
      </c>
      <c r="K454" s="4"/>
      <c r="L454" s="4"/>
      <c r="M454" s="4"/>
      <c r="N454" s="4"/>
      <c r="O454" s="4"/>
      <c r="P454" s="4"/>
      <c r="Q454" s="4"/>
      <c r="R454" s="4"/>
      <c r="S454" s="4"/>
      <c r="T454" s="4"/>
      <c r="U454" s="4"/>
      <c r="V454" s="4"/>
      <c r="W454" s="4"/>
      <c r="X454" s="4"/>
      <c r="Y454" s="4"/>
      <c r="Z454" s="4"/>
      <c r="AA454" s="4"/>
      <c r="AB454" s="4"/>
    </row>
    <row r="455">
      <c r="A455" s="4"/>
      <c r="C455" s="4"/>
      <c r="D455" s="146" t="s">
        <v>97</v>
      </c>
      <c r="E455" s="43"/>
      <c r="F455" s="4"/>
      <c r="G455" s="37" t="str">
        <f>if(F455="","",
SUMIFs(if(D455="Main1",Nuella!J:J,Nuella!N:N),Nuella!S:S,"Delivered",Nuella!X:X,A455,if(D455="Main1",Nuella!G:G,Nuella!K:K),C455)+
SUMIFs(if(D455="Main1",'CRS1'!J:J,'CRS1'!N:N),'CRS1'!S:S,"Delivered",'CRS1'!X:X,A455,if(D455="Main1",'CRS1'!G:G,'CRS1'!K:K),C455)
-sumifs(G$1:G454,A$1:A454,A455,C$1:C454,C455))</f>
        <v/>
      </c>
      <c r="H455" s="37" t="str">
        <f t="shared" si="1"/>
        <v/>
      </c>
      <c r="I455" s="37" t="str">
        <f t="shared" si="2"/>
        <v/>
      </c>
      <c r="J455" s="37" t="s">
        <v>97</v>
      </c>
      <c r="K455" s="4"/>
      <c r="L455" s="4"/>
      <c r="M455" s="4"/>
      <c r="N455" s="4"/>
      <c r="O455" s="4"/>
      <c r="P455" s="4"/>
      <c r="Q455" s="4"/>
      <c r="R455" s="4"/>
      <c r="S455" s="4"/>
      <c r="T455" s="4"/>
      <c r="U455" s="4"/>
      <c r="V455" s="4"/>
      <c r="W455" s="4"/>
      <c r="X455" s="4"/>
      <c r="Y455" s="4"/>
      <c r="Z455" s="4"/>
      <c r="AA455" s="4"/>
      <c r="AB455" s="4"/>
    </row>
    <row r="456">
      <c r="A456" s="4"/>
      <c r="C456" s="4"/>
      <c r="D456" s="146" t="s">
        <v>97</v>
      </c>
      <c r="E456" s="43"/>
      <c r="F456" s="4"/>
      <c r="G456" s="37" t="str">
        <f>if(F456="","",
SUMIFs(if(D456="Main1",Nuella!J:J,Nuella!N:N),Nuella!S:S,"Delivered",Nuella!X:X,A456,if(D456="Main1",Nuella!G:G,Nuella!K:K),C456)+
SUMIFs(if(D456="Main1",'CRS1'!J:J,'CRS1'!N:N),'CRS1'!S:S,"Delivered",'CRS1'!X:X,A456,if(D456="Main1",'CRS1'!G:G,'CRS1'!K:K),C456)
-sumifs(G$1:G455,A$1:A455,A456,C$1:C455,C456))</f>
        <v/>
      </c>
      <c r="H456" s="37" t="str">
        <f t="shared" si="1"/>
        <v/>
      </c>
      <c r="I456" s="37" t="str">
        <f t="shared" si="2"/>
        <v/>
      </c>
      <c r="J456" s="37" t="s">
        <v>97</v>
      </c>
      <c r="K456" s="4"/>
      <c r="L456" s="4"/>
      <c r="M456" s="4"/>
      <c r="N456" s="4"/>
      <c r="O456" s="4"/>
      <c r="P456" s="4"/>
      <c r="Q456" s="4"/>
      <c r="R456" s="4"/>
      <c r="S456" s="4"/>
      <c r="T456" s="4"/>
      <c r="U456" s="4"/>
      <c r="V456" s="4"/>
      <c r="W456" s="4"/>
      <c r="X456" s="4"/>
      <c r="Y456" s="4"/>
      <c r="Z456" s="4"/>
      <c r="AA456" s="4"/>
      <c r="AB456" s="4"/>
    </row>
    <row r="457">
      <c r="A457" s="4"/>
      <c r="C457" s="4"/>
      <c r="D457" s="146" t="s">
        <v>97</v>
      </c>
      <c r="E457" s="43"/>
      <c r="F457" s="4"/>
      <c r="G457" s="37" t="str">
        <f>if(F457="","",
SUMIFs(if(D457="Main1",Nuella!J:J,Nuella!N:N),Nuella!S:S,"Delivered",Nuella!X:X,A457,if(D457="Main1",Nuella!G:G,Nuella!K:K),C457)+
SUMIFs(if(D457="Main1",'CRS1'!J:J,'CRS1'!N:N),'CRS1'!S:S,"Delivered",'CRS1'!X:X,A457,if(D457="Main1",'CRS1'!G:G,'CRS1'!K:K),C457)
-sumifs(G$1:G456,A$1:A456,A457,C$1:C456,C457))</f>
        <v/>
      </c>
      <c r="H457" s="37" t="str">
        <f t="shared" si="1"/>
        <v/>
      </c>
      <c r="I457" s="37" t="str">
        <f t="shared" si="2"/>
        <v/>
      </c>
      <c r="J457" s="37" t="s">
        <v>97</v>
      </c>
      <c r="K457" s="4"/>
      <c r="L457" s="4"/>
      <c r="M457" s="4"/>
      <c r="N457" s="4"/>
      <c r="O457" s="4"/>
      <c r="P457" s="4"/>
      <c r="Q457" s="4"/>
      <c r="R457" s="4"/>
      <c r="S457" s="4"/>
      <c r="T457" s="4"/>
      <c r="U457" s="4"/>
      <c r="V457" s="4"/>
      <c r="W457" s="4"/>
      <c r="X457" s="4"/>
      <c r="Y457" s="4"/>
      <c r="Z457" s="4"/>
      <c r="AA457" s="4"/>
      <c r="AB457" s="4"/>
    </row>
    <row r="458">
      <c r="A458" s="4"/>
      <c r="C458" s="4"/>
      <c r="D458" s="146" t="s">
        <v>97</v>
      </c>
      <c r="E458" s="43"/>
      <c r="F458" s="4"/>
      <c r="G458" s="37" t="str">
        <f>if(F458="","",
SUMIFs(if(D458="Main1",Nuella!J:J,Nuella!N:N),Nuella!S:S,"Delivered",Nuella!X:X,A458,if(D458="Main1",Nuella!G:G,Nuella!K:K),C458)+
SUMIFs(if(D458="Main1",'CRS1'!J:J,'CRS1'!N:N),'CRS1'!S:S,"Delivered",'CRS1'!X:X,A458,if(D458="Main1",'CRS1'!G:G,'CRS1'!K:K),C458)
-sumifs(G$1:G457,A$1:A457,A458,C$1:C457,C458))</f>
        <v/>
      </c>
      <c r="H458" s="37" t="str">
        <f t="shared" si="1"/>
        <v/>
      </c>
      <c r="I458" s="37" t="str">
        <f t="shared" si="2"/>
        <v/>
      </c>
      <c r="J458" s="37" t="s">
        <v>97</v>
      </c>
      <c r="K458" s="4"/>
      <c r="L458" s="4"/>
      <c r="M458" s="4"/>
      <c r="N458" s="4"/>
      <c r="O458" s="4"/>
      <c r="P458" s="4"/>
      <c r="Q458" s="4"/>
      <c r="R458" s="4"/>
      <c r="S458" s="4"/>
      <c r="T458" s="4"/>
      <c r="U458" s="4"/>
      <c r="V458" s="4"/>
      <c r="W458" s="4"/>
      <c r="X458" s="4"/>
      <c r="Y458" s="4"/>
      <c r="Z458" s="4"/>
      <c r="AA458" s="4"/>
      <c r="AB458" s="4"/>
    </row>
    <row r="459">
      <c r="A459" s="4"/>
      <c r="C459" s="4"/>
      <c r="D459" s="146" t="s">
        <v>97</v>
      </c>
      <c r="E459" s="43"/>
      <c r="F459" s="4"/>
      <c r="G459" s="37" t="str">
        <f>if(F459="","",
SUMIFs(if(D459="Main1",Nuella!J:J,Nuella!N:N),Nuella!S:S,"Delivered",Nuella!X:X,A459,if(D459="Main1",Nuella!G:G,Nuella!K:K),C459)+
SUMIFs(if(D459="Main1",'CRS1'!J:J,'CRS1'!N:N),'CRS1'!S:S,"Delivered",'CRS1'!X:X,A459,if(D459="Main1",'CRS1'!G:G,'CRS1'!K:K),C459)
-sumifs(G$1:G458,A$1:A458,A459,C$1:C458,C459))</f>
        <v/>
      </c>
      <c r="H459" s="37" t="str">
        <f t="shared" si="1"/>
        <v/>
      </c>
      <c r="I459" s="37" t="str">
        <f t="shared" si="2"/>
        <v/>
      </c>
      <c r="J459" s="37" t="s">
        <v>97</v>
      </c>
      <c r="K459" s="4"/>
      <c r="L459" s="4"/>
      <c r="M459" s="4"/>
      <c r="N459" s="4"/>
      <c r="O459" s="4"/>
      <c r="P459" s="4"/>
      <c r="Q459" s="4"/>
      <c r="R459" s="4"/>
      <c r="S459" s="4"/>
      <c r="T459" s="4"/>
      <c r="U459" s="4"/>
      <c r="V459" s="4"/>
      <c r="W459" s="4"/>
      <c r="X459" s="4"/>
      <c r="Y459" s="4"/>
      <c r="Z459" s="4"/>
      <c r="AA459" s="4"/>
      <c r="AB459" s="4"/>
    </row>
    <row r="460">
      <c r="A460" s="4"/>
      <c r="C460" s="4"/>
      <c r="D460" s="146" t="s">
        <v>97</v>
      </c>
      <c r="E460" s="43"/>
      <c r="F460" s="4"/>
      <c r="G460" s="37" t="str">
        <f>if(F460="","",
SUMIFs(if(D460="Main1",Nuella!J:J,Nuella!N:N),Nuella!S:S,"Delivered",Nuella!X:X,A460,if(D460="Main1",Nuella!G:G,Nuella!K:K),C460)+
SUMIFs(if(D460="Main1",'CRS1'!J:J,'CRS1'!N:N),'CRS1'!S:S,"Delivered",'CRS1'!X:X,A460,if(D460="Main1",'CRS1'!G:G,'CRS1'!K:K),C460)
-sumifs(G$1:G459,A$1:A459,A460,C$1:C459,C460))</f>
        <v/>
      </c>
      <c r="H460" s="37" t="str">
        <f t="shared" si="1"/>
        <v/>
      </c>
      <c r="I460" s="37" t="str">
        <f t="shared" si="2"/>
        <v/>
      </c>
      <c r="J460" s="37" t="s">
        <v>97</v>
      </c>
      <c r="K460" s="4"/>
      <c r="L460" s="4"/>
      <c r="M460" s="4"/>
      <c r="N460" s="4"/>
      <c r="O460" s="4"/>
      <c r="P460" s="4"/>
      <c r="Q460" s="4"/>
      <c r="R460" s="4"/>
      <c r="S460" s="4"/>
      <c r="T460" s="4"/>
      <c r="U460" s="4"/>
      <c r="V460" s="4"/>
      <c r="W460" s="4"/>
      <c r="X460" s="4"/>
      <c r="Y460" s="4"/>
      <c r="Z460" s="4"/>
      <c r="AA460" s="4"/>
      <c r="AB460" s="4"/>
    </row>
    <row r="461">
      <c r="A461" s="4"/>
      <c r="C461" s="4"/>
      <c r="D461" s="146" t="s">
        <v>97</v>
      </c>
      <c r="E461" s="43"/>
      <c r="F461" s="4"/>
      <c r="G461" s="37" t="str">
        <f>if(F461="","",
SUMIFs(if(D461="Main1",Nuella!J:J,Nuella!N:N),Nuella!S:S,"Delivered",Nuella!X:X,A461,if(D461="Main1",Nuella!G:G,Nuella!K:K),C461)+
SUMIFs(if(D461="Main1",'CRS1'!J:J,'CRS1'!N:N),'CRS1'!S:S,"Delivered",'CRS1'!X:X,A461,if(D461="Main1",'CRS1'!G:G,'CRS1'!K:K),C461)
-sumifs(G$1:G460,A$1:A460,A461,C$1:C460,C461))</f>
        <v/>
      </c>
      <c r="H461" s="37" t="str">
        <f t="shared" si="1"/>
        <v/>
      </c>
      <c r="I461" s="37" t="str">
        <f t="shared" si="2"/>
        <v/>
      </c>
      <c r="J461" s="37" t="s">
        <v>97</v>
      </c>
      <c r="K461" s="4"/>
      <c r="L461" s="4"/>
      <c r="M461" s="4"/>
      <c r="N461" s="4"/>
      <c r="O461" s="4"/>
      <c r="P461" s="4"/>
      <c r="Q461" s="4"/>
      <c r="R461" s="4"/>
      <c r="S461" s="4"/>
      <c r="T461" s="4"/>
      <c r="U461" s="4"/>
      <c r="V461" s="4"/>
      <c r="W461" s="4"/>
      <c r="X461" s="4"/>
      <c r="Y461" s="4"/>
      <c r="Z461" s="4"/>
      <c r="AA461" s="4"/>
      <c r="AB461" s="4"/>
    </row>
    <row r="462">
      <c r="A462" s="4"/>
      <c r="C462" s="4"/>
      <c r="D462" s="146" t="s">
        <v>97</v>
      </c>
      <c r="E462" s="43"/>
      <c r="F462" s="4"/>
      <c r="G462" s="37" t="str">
        <f>if(F462="","",
SUMIFs(if(D462="Main1",Nuella!J:J,Nuella!N:N),Nuella!S:S,"Delivered",Nuella!X:X,A462,if(D462="Main1",Nuella!G:G,Nuella!K:K),C462)+
SUMIFs(if(D462="Main1",'CRS1'!J:J,'CRS1'!N:N),'CRS1'!S:S,"Delivered",'CRS1'!X:X,A462,if(D462="Main1",'CRS1'!G:G,'CRS1'!K:K),C462)
-sumifs(G$1:G461,A$1:A461,A462,C$1:C461,C462))</f>
        <v/>
      </c>
      <c r="H462" s="37" t="str">
        <f t="shared" si="1"/>
        <v/>
      </c>
      <c r="I462" s="37" t="str">
        <f t="shared" si="2"/>
        <v/>
      </c>
      <c r="J462" s="37" t="s">
        <v>97</v>
      </c>
      <c r="K462" s="4"/>
      <c r="L462" s="4"/>
      <c r="M462" s="4"/>
      <c r="N462" s="4"/>
      <c r="O462" s="4"/>
      <c r="P462" s="4"/>
      <c r="Q462" s="4"/>
      <c r="R462" s="4"/>
      <c r="S462" s="4"/>
      <c r="T462" s="4"/>
      <c r="U462" s="4"/>
      <c r="V462" s="4"/>
      <c r="W462" s="4"/>
      <c r="X462" s="4"/>
      <c r="Y462" s="4"/>
      <c r="Z462" s="4"/>
      <c r="AA462" s="4"/>
      <c r="AB462" s="4"/>
    </row>
    <row r="463">
      <c r="A463" s="4"/>
      <c r="C463" s="4"/>
      <c r="D463" s="146" t="s">
        <v>97</v>
      </c>
      <c r="E463" s="43"/>
      <c r="F463" s="4"/>
      <c r="G463" s="37" t="str">
        <f>if(F463="","",
SUMIFs(if(D463="Main1",Nuella!J:J,Nuella!N:N),Nuella!S:S,"Delivered",Nuella!X:X,A463,if(D463="Main1",Nuella!G:G,Nuella!K:K),C463)+
SUMIFs(if(D463="Main1",'CRS1'!J:J,'CRS1'!N:N),'CRS1'!S:S,"Delivered",'CRS1'!X:X,A463,if(D463="Main1",'CRS1'!G:G,'CRS1'!K:K),C463)
-sumifs(G$1:G462,A$1:A462,A463,C$1:C462,C463))</f>
        <v/>
      </c>
      <c r="H463" s="37" t="str">
        <f t="shared" si="1"/>
        <v/>
      </c>
      <c r="I463" s="37" t="str">
        <f t="shared" si="2"/>
        <v/>
      </c>
      <c r="J463" s="37" t="s">
        <v>97</v>
      </c>
      <c r="K463" s="4"/>
      <c r="L463" s="4"/>
      <c r="M463" s="4"/>
      <c r="N463" s="4"/>
      <c r="O463" s="4"/>
      <c r="P463" s="4"/>
      <c r="Q463" s="4"/>
      <c r="R463" s="4"/>
      <c r="S463" s="4"/>
      <c r="T463" s="4"/>
      <c r="U463" s="4"/>
      <c r="V463" s="4"/>
      <c r="W463" s="4"/>
      <c r="X463" s="4"/>
      <c r="Y463" s="4"/>
      <c r="Z463" s="4"/>
      <c r="AA463" s="4"/>
      <c r="AB463" s="4"/>
    </row>
    <row r="464">
      <c r="A464" s="4"/>
      <c r="C464" s="4"/>
      <c r="D464" s="146" t="s">
        <v>97</v>
      </c>
      <c r="E464" s="43"/>
      <c r="F464" s="4"/>
      <c r="G464" s="37" t="str">
        <f>if(F464="","",
SUMIFs(if(D464="Main1",Nuella!J:J,Nuella!N:N),Nuella!S:S,"Delivered",Nuella!X:X,A464,if(D464="Main1",Nuella!G:G,Nuella!K:K),C464)+
SUMIFs(if(D464="Main1",'CRS1'!J:J,'CRS1'!N:N),'CRS1'!S:S,"Delivered",'CRS1'!X:X,A464,if(D464="Main1",'CRS1'!G:G,'CRS1'!K:K),C464)
-sumifs(G$1:G463,A$1:A463,A464,C$1:C463,C464))</f>
        <v/>
      </c>
      <c r="H464" s="37" t="str">
        <f t="shared" si="1"/>
        <v/>
      </c>
      <c r="I464" s="37" t="str">
        <f t="shared" si="2"/>
        <v/>
      </c>
      <c r="J464" s="37" t="s">
        <v>97</v>
      </c>
      <c r="K464" s="4"/>
      <c r="L464" s="4"/>
      <c r="M464" s="4"/>
      <c r="N464" s="4"/>
      <c r="O464" s="4"/>
      <c r="P464" s="4"/>
      <c r="Q464" s="4"/>
      <c r="R464" s="4"/>
      <c r="S464" s="4"/>
      <c r="T464" s="4"/>
      <c r="U464" s="4"/>
      <c r="V464" s="4"/>
      <c r="W464" s="4"/>
      <c r="X464" s="4"/>
      <c r="Y464" s="4"/>
      <c r="Z464" s="4"/>
      <c r="AA464" s="4"/>
      <c r="AB464" s="4"/>
    </row>
    <row r="465">
      <c r="A465" s="4"/>
      <c r="C465" s="4"/>
      <c r="D465" s="146" t="s">
        <v>97</v>
      </c>
      <c r="E465" s="43"/>
      <c r="F465" s="4"/>
      <c r="G465" s="37" t="str">
        <f>if(F465="","",
SUMIFs(if(D465="Main1",Nuella!J:J,Nuella!N:N),Nuella!S:S,"Delivered",Nuella!X:X,A465,if(D465="Main1",Nuella!G:G,Nuella!K:K),C465)+
SUMIFs(if(D465="Main1",'CRS1'!J:J,'CRS1'!N:N),'CRS1'!S:S,"Delivered",'CRS1'!X:X,A465,if(D465="Main1",'CRS1'!G:G,'CRS1'!K:K),C465)
-sumifs(G$1:G464,A$1:A464,A465,C$1:C464,C465))</f>
        <v/>
      </c>
      <c r="H465" s="37" t="str">
        <f t="shared" si="1"/>
        <v/>
      </c>
      <c r="I465" s="37" t="str">
        <f t="shared" si="2"/>
        <v/>
      </c>
      <c r="J465" s="37" t="s">
        <v>97</v>
      </c>
      <c r="K465" s="4"/>
      <c r="L465" s="4"/>
      <c r="M465" s="4"/>
      <c r="N465" s="4"/>
      <c r="O465" s="4"/>
      <c r="P465" s="4"/>
      <c r="Q465" s="4"/>
      <c r="R465" s="4"/>
      <c r="S465" s="4"/>
      <c r="T465" s="4"/>
      <c r="U465" s="4"/>
      <c r="V465" s="4"/>
      <c r="W465" s="4"/>
      <c r="X465" s="4"/>
      <c r="Y465" s="4"/>
      <c r="Z465" s="4"/>
      <c r="AA465" s="4"/>
      <c r="AB465" s="4"/>
    </row>
    <row r="466">
      <c r="A466" s="4"/>
      <c r="C466" s="4"/>
      <c r="D466" s="146" t="s">
        <v>97</v>
      </c>
      <c r="E466" s="43"/>
      <c r="F466" s="4"/>
      <c r="G466" s="37" t="str">
        <f>if(F466="","",
SUMIFs(if(D466="Main1",Nuella!J:J,Nuella!N:N),Nuella!S:S,"Delivered",Nuella!X:X,A466,if(D466="Main1",Nuella!G:G,Nuella!K:K),C466)+
SUMIFs(if(D466="Main1",'CRS1'!J:J,'CRS1'!N:N),'CRS1'!S:S,"Delivered",'CRS1'!X:X,A466,if(D466="Main1",'CRS1'!G:G,'CRS1'!K:K),C466)
-sumifs(G$1:G465,A$1:A465,A466,C$1:C465,C466))</f>
        <v/>
      </c>
      <c r="H466" s="37" t="str">
        <f t="shared" si="1"/>
        <v/>
      </c>
      <c r="I466" s="37" t="str">
        <f t="shared" si="2"/>
        <v/>
      </c>
      <c r="J466" s="37" t="s">
        <v>97</v>
      </c>
      <c r="K466" s="4"/>
      <c r="L466" s="4"/>
      <c r="M466" s="4"/>
      <c r="N466" s="4"/>
      <c r="O466" s="4"/>
      <c r="P466" s="4"/>
      <c r="Q466" s="4"/>
      <c r="R466" s="4"/>
      <c r="S466" s="4"/>
      <c r="T466" s="4"/>
      <c r="U466" s="4"/>
      <c r="V466" s="4"/>
      <c r="W466" s="4"/>
      <c r="X466" s="4"/>
      <c r="Y466" s="4"/>
      <c r="Z466" s="4"/>
      <c r="AA466" s="4"/>
      <c r="AB466" s="4"/>
    </row>
    <row r="467">
      <c r="A467" s="4"/>
      <c r="C467" s="4"/>
      <c r="D467" s="146" t="s">
        <v>97</v>
      </c>
      <c r="E467" s="43"/>
      <c r="F467" s="4"/>
      <c r="G467" s="37" t="str">
        <f>if(F467="","",
SUMIFs(if(D467="Main1",Nuella!J:J,Nuella!N:N),Nuella!S:S,"Delivered",Nuella!X:X,A467,if(D467="Main1",Nuella!G:G,Nuella!K:K),C467)+
SUMIFs(if(D467="Main1",'CRS1'!J:J,'CRS1'!N:N),'CRS1'!S:S,"Delivered",'CRS1'!X:X,A467,if(D467="Main1",'CRS1'!G:G,'CRS1'!K:K),C467)
-sumifs(G$1:G466,A$1:A466,A467,C$1:C466,C467))</f>
        <v/>
      </c>
      <c r="H467" s="37" t="str">
        <f t="shared" si="1"/>
        <v/>
      </c>
      <c r="I467" s="37" t="str">
        <f t="shared" si="2"/>
        <v/>
      </c>
      <c r="J467" s="37" t="s">
        <v>97</v>
      </c>
      <c r="K467" s="4"/>
      <c r="L467" s="4"/>
      <c r="M467" s="4"/>
      <c r="N467" s="4"/>
      <c r="O467" s="4"/>
      <c r="P467" s="4"/>
      <c r="Q467" s="4"/>
      <c r="R467" s="4"/>
      <c r="S467" s="4"/>
      <c r="T467" s="4"/>
      <c r="U467" s="4"/>
      <c r="V467" s="4"/>
      <c r="W467" s="4"/>
      <c r="X467" s="4"/>
      <c r="Y467" s="4"/>
      <c r="Z467" s="4"/>
      <c r="AA467" s="4"/>
      <c r="AB467" s="4"/>
    </row>
    <row r="468">
      <c r="A468" s="4"/>
      <c r="C468" s="4"/>
      <c r="D468" s="146" t="s">
        <v>97</v>
      </c>
      <c r="E468" s="43"/>
      <c r="F468" s="4"/>
      <c r="G468" s="37" t="str">
        <f>if(F468="","",
SUMIFs(if(D468="Main1",Nuella!J:J,Nuella!N:N),Nuella!S:S,"Delivered",Nuella!X:X,A468,if(D468="Main1",Nuella!G:G,Nuella!K:K),C468)+
SUMIFs(if(D468="Main1",'CRS1'!J:J,'CRS1'!N:N),'CRS1'!S:S,"Delivered",'CRS1'!X:X,A468,if(D468="Main1",'CRS1'!G:G,'CRS1'!K:K),C468)
-sumifs(G$1:G467,A$1:A467,A468,C$1:C467,C468))</f>
        <v/>
      </c>
      <c r="H468" s="37" t="str">
        <f t="shared" si="1"/>
        <v/>
      </c>
      <c r="I468" s="37" t="str">
        <f t="shared" si="2"/>
        <v/>
      </c>
      <c r="J468" s="37" t="s">
        <v>97</v>
      </c>
      <c r="K468" s="4"/>
      <c r="L468" s="4"/>
      <c r="M468" s="4"/>
      <c r="N468" s="4"/>
      <c r="O468" s="4"/>
      <c r="P468" s="4"/>
      <c r="Q468" s="4"/>
      <c r="R468" s="4"/>
      <c r="S468" s="4"/>
      <c r="T468" s="4"/>
      <c r="U468" s="4"/>
      <c r="V468" s="4"/>
      <c r="W468" s="4"/>
      <c r="X468" s="4"/>
      <c r="Y468" s="4"/>
      <c r="Z468" s="4"/>
      <c r="AA468" s="4"/>
      <c r="AB468" s="4"/>
    </row>
    <row r="469">
      <c r="A469" s="4"/>
      <c r="C469" s="4"/>
      <c r="D469" s="146" t="s">
        <v>97</v>
      </c>
      <c r="E469" s="43"/>
      <c r="F469" s="4"/>
      <c r="G469" s="37" t="str">
        <f>if(F469="","",
SUMIFs(if(D469="Main1",Nuella!J:J,Nuella!N:N),Nuella!S:S,"Delivered",Nuella!X:X,A469,if(D469="Main1",Nuella!G:G,Nuella!K:K),C469)+
SUMIFs(if(D469="Main1",'CRS1'!J:J,'CRS1'!N:N),'CRS1'!S:S,"Delivered",'CRS1'!X:X,A469,if(D469="Main1",'CRS1'!G:G,'CRS1'!K:K),C469)
-sumifs(G$1:G468,A$1:A468,A469,C$1:C468,C469))</f>
        <v/>
      </c>
      <c r="H469" s="37" t="str">
        <f t="shared" si="1"/>
        <v/>
      </c>
      <c r="I469" s="37" t="str">
        <f t="shared" si="2"/>
        <v/>
      </c>
      <c r="J469" s="37" t="s">
        <v>97</v>
      </c>
      <c r="K469" s="4"/>
      <c r="L469" s="4"/>
      <c r="M469" s="4"/>
      <c r="N469" s="4"/>
      <c r="O469" s="4"/>
      <c r="P469" s="4"/>
      <c r="Q469" s="4"/>
      <c r="R469" s="4"/>
      <c r="S469" s="4"/>
      <c r="T469" s="4"/>
      <c r="U469" s="4"/>
      <c r="V469" s="4"/>
      <c r="W469" s="4"/>
      <c r="X469" s="4"/>
      <c r="Y469" s="4"/>
      <c r="Z469" s="4"/>
      <c r="AA469" s="4"/>
      <c r="AB469" s="4"/>
    </row>
    <row r="470">
      <c r="A470" s="4"/>
      <c r="C470" s="4"/>
      <c r="D470" s="146" t="s">
        <v>97</v>
      </c>
      <c r="E470" s="43"/>
      <c r="F470" s="4"/>
      <c r="G470" s="37" t="str">
        <f>if(F470="","",
SUMIFs(if(D470="Main1",Nuella!J:J,Nuella!N:N),Nuella!S:S,"Delivered",Nuella!X:X,A470,if(D470="Main1",Nuella!G:G,Nuella!K:K),C470)+
SUMIFs(if(D470="Main1",'CRS1'!J:J,'CRS1'!N:N),'CRS1'!S:S,"Delivered",'CRS1'!X:X,A470,if(D470="Main1",'CRS1'!G:G,'CRS1'!K:K),C470)
-sumifs(G$1:G469,A$1:A469,A470,C$1:C469,C470))</f>
        <v/>
      </c>
      <c r="H470" s="37" t="str">
        <f t="shared" si="1"/>
        <v/>
      </c>
      <c r="I470" s="37" t="str">
        <f t="shared" si="2"/>
        <v/>
      </c>
      <c r="J470" s="37" t="s">
        <v>97</v>
      </c>
      <c r="K470" s="4"/>
      <c r="L470" s="4"/>
      <c r="M470" s="4"/>
      <c r="N470" s="4"/>
      <c r="O470" s="4"/>
      <c r="P470" s="4"/>
      <c r="Q470" s="4"/>
      <c r="R470" s="4"/>
      <c r="S470" s="4"/>
      <c r="T470" s="4"/>
      <c r="U470" s="4"/>
      <c r="V470" s="4"/>
      <c r="W470" s="4"/>
      <c r="X470" s="4"/>
      <c r="Y470" s="4"/>
      <c r="Z470" s="4"/>
      <c r="AA470" s="4"/>
      <c r="AB470" s="4"/>
    </row>
    <row r="471">
      <c r="A471" s="4"/>
      <c r="C471" s="4"/>
      <c r="D471" s="146" t="s">
        <v>97</v>
      </c>
      <c r="E471" s="43"/>
      <c r="F471" s="4"/>
      <c r="G471" s="37" t="str">
        <f>if(F471="","",
SUMIFs(if(D471="Main1",Nuella!J:J,Nuella!N:N),Nuella!S:S,"Delivered",Nuella!X:X,A471,if(D471="Main1",Nuella!G:G,Nuella!K:K),C471)+
SUMIFs(if(D471="Main1",'CRS1'!J:J,'CRS1'!N:N),'CRS1'!S:S,"Delivered",'CRS1'!X:X,A471,if(D471="Main1",'CRS1'!G:G,'CRS1'!K:K),C471)
-sumifs(G$1:G470,A$1:A470,A471,C$1:C470,C471))</f>
        <v/>
      </c>
      <c r="H471" s="37" t="str">
        <f t="shared" si="1"/>
        <v/>
      </c>
      <c r="I471" s="37" t="str">
        <f t="shared" si="2"/>
        <v/>
      </c>
      <c r="J471" s="37" t="s">
        <v>97</v>
      </c>
      <c r="K471" s="4"/>
      <c r="L471" s="4"/>
      <c r="M471" s="4"/>
      <c r="N471" s="4"/>
      <c r="O471" s="4"/>
      <c r="P471" s="4"/>
      <c r="Q471" s="4"/>
      <c r="R471" s="4"/>
      <c r="S471" s="4"/>
      <c r="T471" s="4"/>
      <c r="U471" s="4"/>
      <c r="V471" s="4"/>
      <c r="W471" s="4"/>
      <c r="X471" s="4"/>
      <c r="Y471" s="4"/>
      <c r="Z471" s="4"/>
      <c r="AA471" s="4"/>
      <c r="AB471" s="4"/>
    </row>
    <row r="472">
      <c r="A472" s="4"/>
      <c r="C472" s="4"/>
      <c r="D472" s="146" t="s">
        <v>97</v>
      </c>
      <c r="E472" s="43"/>
      <c r="F472" s="4"/>
      <c r="G472" s="37" t="str">
        <f>if(F472="","",
SUMIFs(if(D472="Main1",Nuella!J:J,Nuella!N:N),Nuella!S:S,"Delivered",Nuella!X:X,A472,if(D472="Main1",Nuella!G:G,Nuella!K:K),C472)+
SUMIFs(if(D472="Main1",'CRS1'!J:J,'CRS1'!N:N),'CRS1'!S:S,"Delivered",'CRS1'!X:X,A472,if(D472="Main1",'CRS1'!G:G,'CRS1'!K:K),C472)
-sumifs(G$1:G471,A$1:A471,A472,C$1:C471,C472))</f>
        <v/>
      </c>
      <c r="H472" s="37" t="str">
        <f t="shared" si="1"/>
        <v/>
      </c>
      <c r="I472" s="37" t="str">
        <f t="shared" si="2"/>
        <v/>
      </c>
      <c r="J472" s="37" t="s">
        <v>97</v>
      </c>
      <c r="K472" s="4"/>
      <c r="L472" s="4"/>
      <c r="M472" s="4"/>
      <c r="N472" s="4"/>
      <c r="O472" s="4"/>
      <c r="P472" s="4"/>
      <c r="Q472" s="4"/>
      <c r="R472" s="4"/>
      <c r="S472" s="4"/>
      <c r="T472" s="4"/>
      <c r="U472" s="4"/>
      <c r="V472" s="4"/>
      <c r="W472" s="4"/>
      <c r="X472" s="4"/>
      <c r="Y472" s="4"/>
      <c r="Z472" s="4"/>
      <c r="AA472" s="4"/>
      <c r="AB472" s="4"/>
    </row>
    <row r="473">
      <c r="A473" s="4"/>
      <c r="C473" s="4"/>
      <c r="D473" s="146" t="s">
        <v>97</v>
      </c>
      <c r="E473" s="43"/>
      <c r="F473" s="4"/>
      <c r="G473" s="37" t="str">
        <f>if(F473="","",
SUMIFs(if(D473="Main1",Nuella!J:J,Nuella!N:N),Nuella!S:S,"Delivered",Nuella!X:X,A473,if(D473="Main1",Nuella!G:G,Nuella!K:K),C473)+
SUMIFs(if(D473="Main1",'CRS1'!J:J,'CRS1'!N:N),'CRS1'!S:S,"Delivered",'CRS1'!X:X,A473,if(D473="Main1",'CRS1'!G:G,'CRS1'!K:K),C473)
-sumifs(G$1:G472,A$1:A472,A473,C$1:C472,C473))</f>
        <v/>
      </c>
      <c r="H473" s="37" t="str">
        <f t="shared" si="1"/>
        <v/>
      </c>
      <c r="I473" s="37" t="str">
        <f t="shared" si="2"/>
        <v/>
      </c>
      <c r="J473" s="37" t="s">
        <v>97</v>
      </c>
      <c r="K473" s="4"/>
      <c r="L473" s="4"/>
      <c r="M473" s="4"/>
      <c r="N473" s="4"/>
      <c r="O473" s="4"/>
      <c r="P473" s="4"/>
      <c r="Q473" s="4"/>
      <c r="R473" s="4"/>
      <c r="S473" s="4"/>
      <c r="T473" s="4"/>
      <c r="U473" s="4"/>
      <c r="V473" s="4"/>
      <c r="W473" s="4"/>
      <c r="X473" s="4"/>
      <c r="Y473" s="4"/>
      <c r="Z473" s="4"/>
      <c r="AA473" s="4"/>
      <c r="AB473" s="4"/>
    </row>
    <row r="474">
      <c r="A474" s="4"/>
      <c r="C474" s="4"/>
      <c r="D474" s="146" t="s">
        <v>97</v>
      </c>
      <c r="E474" s="43"/>
      <c r="F474" s="4"/>
      <c r="G474" s="37" t="str">
        <f>if(F474="","",
SUMIFs(if(D474="Main1",Nuella!J:J,Nuella!N:N),Nuella!S:S,"Delivered",Nuella!X:X,A474,if(D474="Main1",Nuella!G:G,Nuella!K:K),C474)+
SUMIFs(if(D474="Main1",'CRS1'!J:J,'CRS1'!N:N),'CRS1'!S:S,"Delivered",'CRS1'!X:X,A474,if(D474="Main1",'CRS1'!G:G,'CRS1'!K:K),C474)
-sumifs(G$1:G473,A$1:A473,A474,C$1:C473,C474))</f>
        <v/>
      </c>
      <c r="H474" s="37" t="str">
        <f t="shared" si="1"/>
        <v/>
      </c>
      <c r="I474" s="37" t="str">
        <f t="shared" si="2"/>
        <v/>
      </c>
      <c r="J474" s="37" t="s">
        <v>97</v>
      </c>
      <c r="K474" s="4"/>
      <c r="L474" s="4"/>
      <c r="M474" s="4"/>
      <c r="N474" s="4"/>
      <c r="O474" s="4"/>
      <c r="P474" s="4"/>
      <c r="Q474" s="4"/>
      <c r="R474" s="4"/>
      <c r="S474" s="4"/>
      <c r="T474" s="4"/>
      <c r="U474" s="4"/>
      <c r="V474" s="4"/>
      <c r="W474" s="4"/>
      <c r="X474" s="4"/>
      <c r="Y474" s="4"/>
      <c r="Z474" s="4"/>
      <c r="AA474" s="4"/>
      <c r="AB474" s="4"/>
    </row>
    <row r="475">
      <c r="A475" s="4"/>
      <c r="C475" s="4"/>
      <c r="D475" s="146" t="s">
        <v>97</v>
      </c>
      <c r="E475" s="43"/>
      <c r="F475" s="4"/>
      <c r="G475" s="37" t="str">
        <f>if(F475="","",
SUMIFs(if(D475="Main1",Nuella!J:J,Nuella!N:N),Nuella!S:S,"Delivered",Nuella!X:X,A475,if(D475="Main1",Nuella!G:G,Nuella!K:K),C475)+
SUMIFs(if(D475="Main1",'CRS1'!J:J,'CRS1'!N:N),'CRS1'!S:S,"Delivered",'CRS1'!X:X,A475,if(D475="Main1",'CRS1'!G:G,'CRS1'!K:K),C475)
-sumifs(G$1:G474,A$1:A474,A475,C$1:C474,C475))</f>
        <v/>
      </c>
      <c r="H475" s="37" t="str">
        <f t="shared" si="1"/>
        <v/>
      </c>
      <c r="I475" s="37" t="str">
        <f t="shared" si="2"/>
        <v/>
      </c>
      <c r="J475" s="37" t="s">
        <v>97</v>
      </c>
      <c r="K475" s="4"/>
      <c r="L475" s="4"/>
      <c r="M475" s="4"/>
      <c r="N475" s="4"/>
      <c r="O475" s="4"/>
      <c r="P475" s="4"/>
      <c r="Q475" s="4"/>
      <c r="R475" s="4"/>
      <c r="S475" s="4"/>
      <c r="T475" s="4"/>
      <c r="U475" s="4"/>
      <c r="V475" s="4"/>
      <c r="W475" s="4"/>
      <c r="X475" s="4"/>
      <c r="Y475" s="4"/>
      <c r="Z475" s="4"/>
      <c r="AA475" s="4"/>
      <c r="AB475" s="4"/>
    </row>
    <row r="476">
      <c r="A476" s="4"/>
      <c r="C476" s="4"/>
      <c r="D476" s="146" t="s">
        <v>97</v>
      </c>
      <c r="E476" s="43"/>
      <c r="F476" s="4"/>
      <c r="G476" s="37" t="str">
        <f>if(F476="","",
SUMIFs(if(D476="Main1",Nuella!J:J,Nuella!N:N),Nuella!S:S,"Delivered",Nuella!X:X,A476,if(D476="Main1",Nuella!G:G,Nuella!K:K),C476)+
SUMIFs(if(D476="Main1",'CRS1'!J:J,'CRS1'!N:N),'CRS1'!S:S,"Delivered",'CRS1'!X:X,A476,if(D476="Main1",'CRS1'!G:G,'CRS1'!K:K),C476)
-sumifs(G$1:G475,A$1:A475,A476,C$1:C475,C476))</f>
        <v/>
      </c>
      <c r="H476" s="37" t="str">
        <f t="shared" si="1"/>
        <v/>
      </c>
      <c r="I476" s="37" t="str">
        <f t="shared" si="2"/>
        <v/>
      </c>
      <c r="J476" s="37" t="s">
        <v>97</v>
      </c>
      <c r="K476" s="4"/>
      <c r="L476" s="4"/>
      <c r="M476" s="4"/>
      <c r="N476" s="4"/>
      <c r="O476" s="4"/>
      <c r="P476" s="4"/>
      <c r="Q476" s="4"/>
      <c r="R476" s="4"/>
      <c r="S476" s="4"/>
      <c r="T476" s="4"/>
      <c r="U476" s="4"/>
      <c r="V476" s="4"/>
      <c r="W476" s="4"/>
      <c r="X476" s="4"/>
      <c r="Y476" s="4"/>
      <c r="Z476" s="4"/>
      <c r="AA476" s="4"/>
      <c r="AB476" s="4"/>
    </row>
    <row r="477">
      <c r="A477" s="4"/>
      <c r="C477" s="4"/>
      <c r="D477" s="146" t="s">
        <v>97</v>
      </c>
      <c r="E477" s="43"/>
      <c r="F477" s="4"/>
      <c r="G477" s="37" t="str">
        <f>if(F477="","",
SUMIFs(if(D477="Main1",Nuella!J:J,Nuella!N:N),Nuella!S:S,"Delivered",Nuella!X:X,A477,if(D477="Main1",Nuella!G:G,Nuella!K:K),C477)+
SUMIFs(if(D477="Main1",'CRS1'!J:J,'CRS1'!N:N),'CRS1'!S:S,"Delivered",'CRS1'!X:X,A477,if(D477="Main1",'CRS1'!G:G,'CRS1'!K:K),C477)
-sumifs(G$1:G476,A$1:A476,A477,C$1:C476,C477))</f>
        <v/>
      </c>
      <c r="H477" s="37" t="str">
        <f t="shared" si="1"/>
        <v/>
      </c>
      <c r="I477" s="37" t="str">
        <f t="shared" si="2"/>
        <v/>
      </c>
      <c r="J477" s="37" t="s">
        <v>97</v>
      </c>
      <c r="K477" s="4"/>
      <c r="L477" s="4"/>
      <c r="M477" s="4"/>
      <c r="N477" s="4"/>
      <c r="O477" s="4"/>
      <c r="P477" s="4"/>
      <c r="Q477" s="4"/>
      <c r="R477" s="4"/>
      <c r="S477" s="4"/>
      <c r="T477" s="4"/>
      <c r="U477" s="4"/>
      <c r="V477" s="4"/>
      <c r="W477" s="4"/>
      <c r="X477" s="4"/>
      <c r="Y477" s="4"/>
      <c r="Z477" s="4"/>
      <c r="AA477" s="4"/>
      <c r="AB477" s="4"/>
    </row>
    <row r="478">
      <c r="A478" s="4"/>
      <c r="C478" s="4"/>
      <c r="D478" s="146" t="s">
        <v>97</v>
      </c>
      <c r="E478" s="43"/>
      <c r="F478" s="4"/>
      <c r="G478" s="37" t="str">
        <f>if(F478="","",
SUMIFs(if(D478="Main1",Nuella!J:J,Nuella!N:N),Nuella!S:S,"Delivered",Nuella!X:X,A478,if(D478="Main1",Nuella!G:G,Nuella!K:K),C478)+
SUMIFs(if(D478="Main1",'CRS1'!J:J,'CRS1'!N:N),'CRS1'!S:S,"Delivered",'CRS1'!X:X,A478,if(D478="Main1",'CRS1'!G:G,'CRS1'!K:K),C478)
-sumifs(G$1:G477,A$1:A477,A478,C$1:C477,C478))</f>
        <v/>
      </c>
      <c r="H478" s="37" t="str">
        <f t="shared" si="1"/>
        <v/>
      </c>
      <c r="I478" s="37" t="str">
        <f t="shared" si="2"/>
        <v/>
      </c>
      <c r="J478" s="37" t="s">
        <v>97</v>
      </c>
      <c r="K478" s="4"/>
      <c r="L478" s="4"/>
      <c r="M478" s="4"/>
      <c r="N478" s="4"/>
      <c r="O478" s="4"/>
      <c r="P478" s="4"/>
      <c r="Q478" s="4"/>
      <c r="R478" s="4"/>
      <c r="S478" s="4"/>
      <c r="T478" s="4"/>
      <c r="U478" s="4"/>
      <c r="V478" s="4"/>
      <c r="W478" s="4"/>
      <c r="X478" s="4"/>
      <c r="Y478" s="4"/>
      <c r="Z478" s="4"/>
      <c r="AA478" s="4"/>
      <c r="AB478" s="4"/>
    </row>
    <row r="479">
      <c r="A479" s="4"/>
      <c r="C479" s="4"/>
      <c r="D479" s="146" t="s">
        <v>97</v>
      </c>
      <c r="E479" s="43"/>
      <c r="F479" s="4"/>
      <c r="G479" s="37" t="str">
        <f>if(F479="","",
SUMIFs(if(D479="Main1",Nuella!J:J,Nuella!N:N),Nuella!S:S,"Delivered",Nuella!X:X,A479,if(D479="Main1",Nuella!G:G,Nuella!K:K),C479)+
SUMIFs(if(D479="Main1",'CRS1'!J:J,'CRS1'!N:N),'CRS1'!S:S,"Delivered",'CRS1'!X:X,A479,if(D479="Main1",'CRS1'!G:G,'CRS1'!K:K),C479)
-sumifs(G$1:G478,A$1:A478,A479,C$1:C478,C479))</f>
        <v/>
      </c>
      <c r="H479" s="37" t="str">
        <f t="shared" si="1"/>
        <v/>
      </c>
      <c r="I479" s="37" t="str">
        <f t="shared" si="2"/>
        <v/>
      </c>
      <c r="J479" s="37" t="s">
        <v>97</v>
      </c>
      <c r="K479" s="4"/>
      <c r="L479" s="4"/>
      <c r="M479" s="4"/>
      <c r="N479" s="4"/>
      <c r="O479" s="4"/>
      <c r="P479" s="4"/>
      <c r="Q479" s="4"/>
      <c r="R479" s="4"/>
      <c r="S479" s="4"/>
      <c r="T479" s="4"/>
      <c r="U479" s="4"/>
      <c r="V479" s="4"/>
      <c r="W479" s="4"/>
      <c r="X479" s="4"/>
      <c r="Y479" s="4"/>
      <c r="Z479" s="4"/>
      <c r="AA479" s="4"/>
      <c r="AB479" s="4"/>
    </row>
    <row r="480">
      <c r="A480" s="4"/>
      <c r="C480" s="4"/>
      <c r="D480" s="146" t="s">
        <v>97</v>
      </c>
      <c r="E480" s="43"/>
      <c r="F480" s="4"/>
      <c r="G480" s="37" t="str">
        <f>if(F480="","",
SUMIFs(if(D480="Main1",Nuella!J:J,Nuella!N:N),Nuella!S:S,"Delivered",Nuella!X:X,A480,if(D480="Main1",Nuella!G:G,Nuella!K:K),C480)+
SUMIFs(if(D480="Main1",'CRS1'!J:J,'CRS1'!N:N),'CRS1'!S:S,"Delivered",'CRS1'!X:X,A480,if(D480="Main1",'CRS1'!G:G,'CRS1'!K:K),C480)
-sumifs(G$1:G479,A$1:A479,A480,C$1:C479,C480))</f>
        <v/>
      </c>
      <c r="H480" s="37" t="str">
        <f t="shared" si="1"/>
        <v/>
      </c>
      <c r="I480" s="37" t="str">
        <f t="shared" si="2"/>
        <v/>
      </c>
      <c r="J480" s="37" t="s">
        <v>97</v>
      </c>
      <c r="K480" s="4"/>
      <c r="L480" s="4"/>
      <c r="M480" s="4"/>
      <c r="N480" s="4"/>
      <c r="O480" s="4"/>
      <c r="P480" s="4"/>
      <c r="Q480" s="4"/>
      <c r="R480" s="4"/>
      <c r="S480" s="4"/>
      <c r="T480" s="4"/>
      <c r="U480" s="4"/>
      <c r="V480" s="4"/>
      <c r="W480" s="4"/>
      <c r="X480" s="4"/>
      <c r="Y480" s="4"/>
      <c r="Z480" s="4"/>
      <c r="AA480" s="4"/>
      <c r="AB480" s="4"/>
    </row>
    <row r="481">
      <c r="A481" s="4"/>
      <c r="C481" s="4"/>
      <c r="D481" s="146" t="s">
        <v>97</v>
      </c>
      <c r="E481" s="43"/>
      <c r="F481" s="4"/>
      <c r="G481" s="37" t="str">
        <f>if(F481="","",
SUMIFs(if(D481="Main1",Nuella!J:J,Nuella!N:N),Nuella!S:S,"Delivered",Nuella!X:X,A481,if(D481="Main1",Nuella!G:G,Nuella!K:K),C481)+
SUMIFs(if(D481="Main1",'CRS1'!J:J,'CRS1'!N:N),'CRS1'!S:S,"Delivered",'CRS1'!X:X,A481,if(D481="Main1",'CRS1'!G:G,'CRS1'!K:K),C481)
-sumifs(G$1:G480,A$1:A480,A481,C$1:C480,C481))</f>
        <v/>
      </c>
      <c r="H481" s="37" t="str">
        <f t="shared" si="1"/>
        <v/>
      </c>
      <c r="I481" s="37" t="str">
        <f t="shared" si="2"/>
        <v/>
      </c>
      <c r="J481" s="37" t="s">
        <v>97</v>
      </c>
      <c r="K481" s="4"/>
      <c r="L481" s="4"/>
      <c r="M481" s="4"/>
      <c r="N481" s="4"/>
      <c r="O481" s="4"/>
      <c r="P481" s="4"/>
      <c r="Q481" s="4"/>
      <c r="R481" s="4"/>
      <c r="S481" s="4"/>
      <c r="T481" s="4"/>
      <c r="U481" s="4"/>
      <c r="V481" s="4"/>
      <c r="W481" s="4"/>
      <c r="X481" s="4"/>
      <c r="Y481" s="4"/>
      <c r="Z481" s="4"/>
      <c r="AA481" s="4"/>
      <c r="AB481" s="4"/>
    </row>
    <row r="482">
      <c r="A482" s="4"/>
      <c r="C482" s="4"/>
      <c r="D482" s="146" t="s">
        <v>97</v>
      </c>
      <c r="E482" s="43"/>
      <c r="F482" s="4"/>
      <c r="G482" s="37" t="str">
        <f>if(F482="","",
SUMIFs(if(D482="Main1",Nuella!J:J,Nuella!N:N),Nuella!S:S,"Delivered",Nuella!X:X,A482,if(D482="Main1",Nuella!G:G,Nuella!K:K),C482)+
SUMIFs(if(D482="Main1",'CRS1'!J:J,'CRS1'!N:N),'CRS1'!S:S,"Delivered",'CRS1'!X:X,A482,if(D482="Main1",'CRS1'!G:G,'CRS1'!K:K),C482)
-sumifs(G$1:G481,A$1:A481,A482,C$1:C481,C482))</f>
        <v/>
      </c>
      <c r="H482" s="37" t="str">
        <f t="shared" si="1"/>
        <v/>
      </c>
      <c r="I482" s="37" t="str">
        <f t="shared" si="2"/>
        <v/>
      </c>
      <c r="J482" s="37" t="s">
        <v>97</v>
      </c>
      <c r="K482" s="4"/>
      <c r="L482" s="4"/>
      <c r="M482" s="4"/>
      <c r="N482" s="4"/>
      <c r="O482" s="4"/>
      <c r="P482" s="4"/>
      <c r="Q482" s="4"/>
      <c r="R482" s="4"/>
      <c r="S482" s="4"/>
      <c r="T482" s="4"/>
      <c r="U482" s="4"/>
      <c r="V482" s="4"/>
      <c r="W482" s="4"/>
      <c r="X482" s="4"/>
      <c r="Y482" s="4"/>
      <c r="Z482" s="4"/>
      <c r="AA482" s="4"/>
      <c r="AB482" s="4"/>
    </row>
    <row r="483">
      <c r="A483" s="4"/>
      <c r="C483" s="4"/>
      <c r="D483" s="146" t="s">
        <v>97</v>
      </c>
      <c r="E483" s="43"/>
      <c r="F483" s="4"/>
      <c r="G483" s="37" t="str">
        <f>if(F483="","",
SUMIFs(if(D483="Main1",Nuella!J:J,Nuella!N:N),Nuella!S:S,"Delivered",Nuella!X:X,A483,if(D483="Main1",Nuella!G:G,Nuella!K:K),C483)+
SUMIFs(if(D483="Main1",'CRS1'!J:J,'CRS1'!N:N),'CRS1'!S:S,"Delivered",'CRS1'!X:X,A483,if(D483="Main1",'CRS1'!G:G,'CRS1'!K:K),C483)
-sumifs(G$1:G482,A$1:A482,A483,C$1:C482,C483))</f>
        <v/>
      </c>
      <c r="H483" s="37" t="str">
        <f t="shared" si="1"/>
        <v/>
      </c>
      <c r="I483" s="37" t="str">
        <f t="shared" si="2"/>
        <v/>
      </c>
      <c r="J483" s="37" t="s">
        <v>97</v>
      </c>
      <c r="K483" s="4"/>
      <c r="L483" s="4"/>
      <c r="M483" s="4"/>
      <c r="N483" s="4"/>
      <c r="O483" s="4"/>
      <c r="P483" s="4"/>
      <c r="Q483" s="4"/>
      <c r="R483" s="4"/>
      <c r="S483" s="4"/>
      <c r="T483" s="4"/>
      <c r="U483" s="4"/>
      <c r="V483" s="4"/>
      <c r="W483" s="4"/>
      <c r="X483" s="4"/>
      <c r="Y483" s="4"/>
      <c r="Z483" s="4"/>
      <c r="AA483" s="4"/>
      <c r="AB483" s="4"/>
    </row>
    <row r="484">
      <c r="A484" s="4"/>
      <c r="C484" s="4"/>
      <c r="D484" s="146" t="s">
        <v>97</v>
      </c>
      <c r="E484" s="43"/>
      <c r="F484" s="4"/>
      <c r="G484" s="37" t="str">
        <f>if(F484="","",
SUMIFs(if(D484="Main1",Nuella!J:J,Nuella!N:N),Nuella!S:S,"Delivered",Nuella!X:X,A484,if(D484="Main1",Nuella!G:G,Nuella!K:K),C484)+
SUMIFs(if(D484="Main1",'CRS1'!J:J,'CRS1'!N:N),'CRS1'!S:S,"Delivered",'CRS1'!X:X,A484,if(D484="Main1",'CRS1'!G:G,'CRS1'!K:K),C484)
-sumifs(G$1:G483,A$1:A483,A484,C$1:C483,C484))</f>
        <v/>
      </c>
      <c r="H484" s="37" t="str">
        <f t="shared" si="1"/>
        <v/>
      </c>
      <c r="I484" s="37" t="str">
        <f t="shared" si="2"/>
        <v/>
      </c>
      <c r="J484" s="37" t="s">
        <v>97</v>
      </c>
      <c r="K484" s="4"/>
      <c r="L484" s="4"/>
      <c r="M484" s="4"/>
      <c r="N484" s="4"/>
      <c r="O484" s="4"/>
      <c r="P484" s="4"/>
      <c r="Q484" s="4"/>
      <c r="R484" s="4"/>
      <c r="S484" s="4"/>
      <c r="T484" s="4"/>
      <c r="U484" s="4"/>
      <c r="V484" s="4"/>
      <c r="W484" s="4"/>
      <c r="X484" s="4"/>
      <c r="Y484" s="4"/>
      <c r="Z484" s="4"/>
      <c r="AA484" s="4"/>
      <c r="AB484" s="4"/>
    </row>
    <row r="485">
      <c r="A485" s="4"/>
      <c r="C485" s="4"/>
      <c r="D485" s="146" t="s">
        <v>97</v>
      </c>
      <c r="E485" s="43"/>
      <c r="F485" s="4"/>
      <c r="G485" s="37" t="str">
        <f>if(F485="","",
SUMIFs(if(D485="Main1",Nuella!J:J,Nuella!N:N),Nuella!S:S,"Delivered",Nuella!X:X,A485,if(D485="Main1",Nuella!G:G,Nuella!K:K),C485)+
SUMIFs(if(D485="Main1",'CRS1'!J:J,'CRS1'!N:N),'CRS1'!S:S,"Delivered",'CRS1'!X:X,A485,if(D485="Main1",'CRS1'!G:G,'CRS1'!K:K),C485)
-sumifs(G$1:G484,A$1:A484,A485,C$1:C484,C485))</f>
        <v/>
      </c>
      <c r="H485" s="37" t="str">
        <f t="shared" si="1"/>
        <v/>
      </c>
      <c r="I485" s="37" t="str">
        <f t="shared" si="2"/>
        <v/>
      </c>
      <c r="J485" s="37" t="s">
        <v>97</v>
      </c>
      <c r="K485" s="4"/>
      <c r="L485" s="4"/>
      <c r="M485" s="4"/>
      <c r="N485" s="4"/>
      <c r="O485" s="4"/>
      <c r="P485" s="4"/>
      <c r="Q485" s="4"/>
      <c r="R485" s="4"/>
      <c r="S485" s="4"/>
      <c r="T485" s="4"/>
      <c r="U485" s="4"/>
      <c r="V485" s="4"/>
      <c r="W485" s="4"/>
      <c r="X485" s="4"/>
      <c r="Y485" s="4"/>
      <c r="Z485" s="4"/>
      <c r="AA485" s="4"/>
      <c r="AB485" s="4"/>
    </row>
    <row r="486">
      <c r="A486" s="4"/>
      <c r="C486" s="4"/>
      <c r="D486" s="146" t="s">
        <v>97</v>
      </c>
      <c r="E486" s="43"/>
      <c r="F486" s="4"/>
      <c r="G486" s="37" t="str">
        <f>if(F486="","",
SUMIFs(if(D486="Main1",Nuella!J:J,Nuella!N:N),Nuella!S:S,"Delivered",Nuella!X:X,A486,if(D486="Main1",Nuella!G:G,Nuella!K:K),C486)+
SUMIFs(if(D486="Main1",'CRS1'!J:J,'CRS1'!N:N),'CRS1'!S:S,"Delivered",'CRS1'!X:X,A486,if(D486="Main1",'CRS1'!G:G,'CRS1'!K:K),C486)
-sumifs(G$1:G485,A$1:A485,A486,C$1:C485,C486))</f>
        <v/>
      </c>
      <c r="H486" s="37" t="str">
        <f t="shared" si="1"/>
        <v/>
      </c>
      <c r="I486" s="37" t="str">
        <f t="shared" si="2"/>
        <v/>
      </c>
      <c r="J486" s="37" t="s">
        <v>97</v>
      </c>
      <c r="K486" s="4"/>
      <c r="L486" s="4"/>
      <c r="M486" s="4"/>
      <c r="N486" s="4"/>
      <c r="O486" s="4"/>
      <c r="P486" s="4"/>
      <c r="Q486" s="4"/>
      <c r="R486" s="4"/>
      <c r="S486" s="4"/>
      <c r="T486" s="4"/>
      <c r="U486" s="4"/>
      <c r="V486" s="4"/>
      <c r="W486" s="4"/>
      <c r="X486" s="4"/>
      <c r="Y486" s="4"/>
      <c r="Z486" s="4"/>
      <c r="AA486" s="4"/>
      <c r="AB486" s="4"/>
    </row>
    <row r="487">
      <c r="A487" s="4"/>
      <c r="C487" s="4"/>
      <c r="D487" s="146" t="s">
        <v>97</v>
      </c>
      <c r="E487" s="43"/>
      <c r="F487" s="4"/>
      <c r="G487" s="37" t="str">
        <f>if(F487="","",
SUMIFs(if(D487="Main1",Nuella!J:J,Nuella!N:N),Nuella!S:S,"Delivered",Nuella!X:X,A487,if(D487="Main1",Nuella!G:G,Nuella!K:K),C487)+
SUMIFs(if(D487="Main1",'CRS1'!J:J,'CRS1'!N:N),'CRS1'!S:S,"Delivered",'CRS1'!X:X,A487,if(D487="Main1",'CRS1'!G:G,'CRS1'!K:K),C487)
-sumifs(G$1:G486,A$1:A486,A487,C$1:C486,C487))</f>
        <v/>
      </c>
      <c r="H487" s="37" t="str">
        <f t="shared" si="1"/>
        <v/>
      </c>
      <c r="I487" s="37" t="str">
        <f t="shared" si="2"/>
        <v/>
      </c>
      <c r="J487" s="37" t="s">
        <v>97</v>
      </c>
      <c r="K487" s="4"/>
      <c r="L487" s="4"/>
      <c r="M487" s="4"/>
      <c r="N487" s="4"/>
      <c r="O487" s="4"/>
      <c r="P487" s="4"/>
      <c r="Q487" s="4"/>
      <c r="R487" s="4"/>
      <c r="S487" s="4"/>
      <c r="T487" s="4"/>
      <c r="U487" s="4"/>
      <c r="V487" s="4"/>
      <c r="W487" s="4"/>
      <c r="X487" s="4"/>
      <c r="Y487" s="4"/>
      <c r="Z487" s="4"/>
      <c r="AA487" s="4"/>
      <c r="AB487" s="4"/>
    </row>
    <row r="488">
      <c r="A488" s="4"/>
      <c r="C488" s="4"/>
      <c r="D488" s="146" t="s">
        <v>97</v>
      </c>
      <c r="E488" s="43"/>
      <c r="F488" s="4"/>
      <c r="G488" s="37" t="str">
        <f>if(F488="","",
SUMIFs(if(D488="Main1",Nuella!J:J,Nuella!N:N),Nuella!S:S,"Delivered",Nuella!X:X,A488,if(D488="Main1",Nuella!G:G,Nuella!K:K),C488)+
SUMIFs(if(D488="Main1",'CRS1'!J:J,'CRS1'!N:N),'CRS1'!S:S,"Delivered",'CRS1'!X:X,A488,if(D488="Main1",'CRS1'!G:G,'CRS1'!K:K),C488)
-sumifs(G$1:G487,A$1:A487,A488,C$1:C487,C488))</f>
        <v/>
      </c>
      <c r="H488" s="37" t="str">
        <f t="shared" si="1"/>
        <v/>
      </c>
      <c r="I488" s="37" t="str">
        <f t="shared" si="2"/>
        <v/>
      </c>
      <c r="J488" s="37" t="s">
        <v>97</v>
      </c>
      <c r="K488" s="4"/>
      <c r="L488" s="4"/>
      <c r="M488" s="4"/>
      <c r="N488" s="4"/>
      <c r="O488" s="4"/>
      <c r="P488" s="4"/>
      <c r="Q488" s="4"/>
      <c r="R488" s="4"/>
      <c r="S488" s="4"/>
      <c r="T488" s="4"/>
      <c r="U488" s="4"/>
      <c r="V488" s="4"/>
      <c r="W488" s="4"/>
      <c r="X488" s="4"/>
      <c r="Y488" s="4"/>
      <c r="Z488" s="4"/>
      <c r="AA488" s="4"/>
      <c r="AB488" s="4"/>
    </row>
    <row r="489">
      <c r="A489" s="4"/>
      <c r="C489" s="4"/>
      <c r="D489" s="146" t="s">
        <v>97</v>
      </c>
      <c r="E489" s="43"/>
      <c r="F489" s="4"/>
      <c r="G489" s="37" t="str">
        <f>if(F489="","",
SUMIFs(if(D489="Main1",Nuella!J:J,Nuella!N:N),Nuella!S:S,"Delivered",Nuella!X:X,A489,if(D489="Main1",Nuella!G:G,Nuella!K:K),C489)+
SUMIFs(if(D489="Main1",'CRS1'!J:J,'CRS1'!N:N),'CRS1'!S:S,"Delivered",'CRS1'!X:X,A489,if(D489="Main1",'CRS1'!G:G,'CRS1'!K:K),C489)
-sumifs(G$1:G488,A$1:A488,A489,C$1:C488,C489))</f>
        <v/>
      </c>
      <c r="H489" s="37" t="str">
        <f t="shared" si="1"/>
        <v/>
      </c>
      <c r="I489" s="37" t="str">
        <f t="shared" si="2"/>
        <v/>
      </c>
      <c r="J489" s="37" t="s">
        <v>97</v>
      </c>
      <c r="K489" s="4"/>
      <c r="L489" s="4"/>
      <c r="M489" s="4"/>
      <c r="N489" s="4"/>
      <c r="O489" s="4"/>
      <c r="P489" s="4"/>
      <c r="Q489" s="4"/>
      <c r="R489" s="4"/>
      <c r="S489" s="4"/>
      <c r="T489" s="4"/>
      <c r="U489" s="4"/>
      <c r="V489" s="4"/>
      <c r="W489" s="4"/>
      <c r="X489" s="4"/>
      <c r="Y489" s="4"/>
      <c r="Z489" s="4"/>
      <c r="AA489" s="4"/>
      <c r="AB489" s="4"/>
    </row>
    <row r="490">
      <c r="A490" s="4"/>
      <c r="C490" s="4"/>
      <c r="D490" s="146" t="s">
        <v>97</v>
      </c>
      <c r="E490" s="43"/>
      <c r="F490" s="4"/>
      <c r="G490" s="37" t="str">
        <f>if(F490="","",
SUMIFs(if(D490="Main1",Nuella!J:J,Nuella!N:N),Nuella!S:S,"Delivered",Nuella!X:X,A490,if(D490="Main1",Nuella!G:G,Nuella!K:K),C490)+
SUMIFs(if(D490="Main1",'CRS1'!J:J,'CRS1'!N:N),'CRS1'!S:S,"Delivered",'CRS1'!X:X,A490,if(D490="Main1",'CRS1'!G:G,'CRS1'!K:K),C490)
-sumifs(G$1:G489,A$1:A489,A490,C$1:C489,C490))</f>
        <v/>
      </c>
      <c r="H490" s="37" t="str">
        <f t="shared" si="1"/>
        <v/>
      </c>
      <c r="I490" s="37" t="str">
        <f t="shared" si="2"/>
        <v/>
      </c>
      <c r="J490" s="37" t="s">
        <v>97</v>
      </c>
      <c r="K490" s="4"/>
      <c r="L490" s="4"/>
      <c r="M490" s="4"/>
      <c r="N490" s="4"/>
      <c r="O490" s="4"/>
      <c r="P490" s="4"/>
      <c r="Q490" s="4"/>
      <c r="R490" s="4"/>
      <c r="S490" s="4"/>
      <c r="T490" s="4"/>
      <c r="U490" s="4"/>
      <c r="V490" s="4"/>
      <c r="W490" s="4"/>
      <c r="X490" s="4"/>
      <c r="Y490" s="4"/>
      <c r="Z490" s="4"/>
      <c r="AA490" s="4"/>
      <c r="AB490" s="4"/>
    </row>
    <row r="491">
      <c r="A491" s="4"/>
      <c r="C491" s="4"/>
      <c r="D491" s="146" t="s">
        <v>97</v>
      </c>
      <c r="E491" s="43"/>
      <c r="F491" s="4"/>
      <c r="G491" s="37" t="str">
        <f>if(F491="","",
SUMIFs(if(D491="Main1",Nuella!J:J,Nuella!N:N),Nuella!S:S,"Delivered",Nuella!X:X,A491,if(D491="Main1",Nuella!G:G,Nuella!K:K),C491)+
SUMIFs(if(D491="Main1",'CRS1'!J:J,'CRS1'!N:N),'CRS1'!S:S,"Delivered",'CRS1'!X:X,A491,if(D491="Main1",'CRS1'!G:G,'CRS1'!K:K),C491)
-sumifs(G$1:G490,A$1:A490,A491,C$1:C490,C491))</f>
        <v/>
      </c>
      <c r="H491" s="37" t="str">
        <f t="shared" si="1"/>
        <v/>
      </c>
      <c r="I491" s="37" t="str">
        <f t="shared" si="2"/>
        <v/>
      </c>
      <c r="J491" s="37" t="s">
        <v>97</v>
      </c>
      <c r="K491" s="4"/>
      <c r="L491" s="4"/>
      <c r="M491" s="4"/>
      <c r="N491" s="4"/>
      <c r="O491" s="4"/>
      <c r="P491" s="4"/>
      <c r="Q491" s="4"/>
      <c r="R491" s="4"/>
      <c r="S491" s="4"/>
      <c r="T491" s="4"/>
      <c r="U491" s="4"/>
      <c r="V491" s="4"/>
      <c r="W491" s="4"/>
      <c r="X491" s="4"/>
      <c r="Y491" s="4"/>
      <c r="Z491" s="4"/>
      <c r="AA491" s="4"/>
      <c r="AB491" s="4"/>
    </row>
    <row r="492">
      <c r="A492" s="4"/>
      <c r="C492" s="4"/>
      <c r="D492" s="146" t="s">
        <v>97</v>
      </c>
      <c r="E492" s="43"/>
      <c r="F492" s="4"/>
      <c r="G492" s="37" t="str">
        <f>if(F492="","",
SUMIFs(if(D492="Main1",Nuella!J:J,Nuella!N:N),Nuella!S:S,"Delivered",Nuella!X:X,A492,if(D492="Main1",Nuella!G:G,Nuella!K:K),C492)+
SUMIFs(if(D492="Main1",'CRS1'!J:J,'CRS1'!N:N),'CRS1'!S:S,"Delivered",'CRS1'!X:X,A492,if(D492="Main1",'CRS1'!G:G,'CRS1'!K:K),C492)
-sumifs(G$1:G491,A$1:A491,A492,C$1:C491,C492))</f>
        <v/>
      </c>
      <c r="H492" s="37" t="str">
        <f t="shared" si="1"/>
        <v/>
      </c>
      <c r="I492" s="37" t="str">
        <f t="shared" si="2"/>
        <v/>
      </c>
      <c r="J492" s="37" t="s">
        <v>97</v>
      </c>
      <c r="K492" s="4"/>
      <c r="L492" s="4"/>
      <c r="M492" s="4"/>
      <c r="N492" s="4"/>
      <c r="O492" s="4"/>
      <c r="P492" s="4"/>
      <c r="Q492" s="4"/>
      <c r="R492" s="4"/>
      <c r="S492" s="4"/>
      <c r="T492" s="4"/>
      <c r="U492" s="4"/>
      <c r="V492" s="4"/>
      <c r="W492" s="4"/>
      <c r="X492" s="4"/>
      <c r="Y492" s="4"/>
      <c r="Z492" s="4"/>
      <c r="AA492" s="4"/>
      <c r="AB492" s="4"/>
    </row>
    <row r="493">
      <c r="A493" s="4"/>
      <c r="C493" s="4"/>
      <c r="D493" s="146" t="s">
        <v>97</v>
      </c>
      <c r="E493" s="43"/>
      <c r="F493" s="4"/>
      <c r="G493" s="37" t="str">
        <f>if(F493="","",
SUMIFs(if(D493="Main1",Nuella!J:J,Nuella!N:N),Nuella!S:S,"Delivered",Nuella!X:X,A493,if(D493="Main1",Nuella!G:G,Nuella!K:K),C493)+
SUMIFs(if(D493="Main1",'CRS1'!J:J,'CRS1'!N:N),'CRS1'!S:S,"Delivered",'CRS1'!X:X,A493,if(D493="Main1",'CRS1'!G:G,'CRS1'!K:K),C493)
-sumifs(G$1:G492,A$1:A492,A493,C$1:C492,C493))</f>
        <v/>
      </c>
      <c r="H493" s="37" t="str">
        <f t="shared" si="1"/>
        <v/>
      </c>
      <c r="I493" s="37" t="str">
        <f t="shared" si="2"/>
        <v/>
      </c>
      <c r="J493" s="37" t="s">
        <v>97</v>
      </c>
      <c r="K493" s="4"/>
      <c r="L493" s="4"/>
      <c r="M493" s="4"/>
      <c r="N493" s="4"/>
      <c r="O493" s="4"/>
      <c r="P493" s="4"/>
      <c r="Q493" s="4"/>
      <c r="R493" s="4"/>
      <c r="S493" s="4"/>
      <c r="T493" s="4"/>
      <c r="U493" s="4"/>
      <c r="V493" s="4"/>
      <c r="W493" s="4"/>
      <c r="X493" s="4"/>
      <c r="Y493" s="4"/>
      <c r="Z493" s="4"/>
      <c r="AA493" s="4"/>
      <c r="AB493" s="4"/>
    </row>
    <row r="494">
      <c r="A494" s="4"/>
      <c r="C494" s="4"/>
      <c r="D494" s="146" t="s">
        <v>97</v>
      </c>
      <c r="E494" s="43"/>
      <c r="F494" s="4"/>
      <c r="G494" s="37" t="str">
        <f>if(F494="","",
SUMIFs(if(D494="Main1",Nuella!J:J,Nuella!N:N),Nuella!S:S,"Delivered",Nuella!X:X,A494,if(D494="Main1",Nuella!G:G,Nuella!K:K),C494)+
SUMIFs(if(D494="Main1",'CRS1'!J:J,'CRS1'!N:N),'CRS1'!S:S,"Delivered",'CRS1'!X:X,A494,if(D494="Main1",'CRS1'!G:G,'CRS1'!K:K),C494)
-sumifs(G$1:G493,A$1:A493,A494,C$1:C493,C494))</f>
        <v/>
      </c>
      <c r="H494" s="37" t="str">
        <f t="shared" si="1"/>
        <v/>
      </c>
      <c r="I494" s="37" t="str">
        <f t="shared" si="2"/>
        <v/>
      </c>
      <c r="J494" s="37" t="s">
        <v>97</v>
      </c>
      <c r="K494" s="4"/>
      <c r="L494" s="4"/>
      <c r="M494" s="4"/>
      <c r="N494" s="4"/>
      <c r="O494" s="4"/>
      <c r="P494" s="4"/>
      <c r="Q494" s="4"/>
      <c r="R494" s="4"/>
      <c r="S494" s="4"/>
      <c r="T494" s="4"/>
      <c r="U494" s="4"/>
      <c r="V494" s="4"/>
      <c r="W494" s="4"/>
      <c r="X494" s="4"/>
      <c r="Y494" s="4"/>
      <c r="Z494" s="4"/>
      <c r="AA494" s="4"/>
      <c r="AB494" s="4"/>
    </row>
    <row r="495">
      <c r="A495" s="4"/>
      <c r="C495" s="4"/>
      <c r="D495" s="146" t="s">
        <v>97</v>
      </c>
      <c r="E495" s="43"/>
      <c r="F495" s="4"/>
      <c r="G495" s="37" t="str">
        <f>if(F495="","",
SUMIFs(if(D495="Main1",Nuella!J:J,Nuella!N:N),Nuella!S:S,"Delivered",Nuella!X:X,A495,if(D495="Main1",Nuella!G:G,Nuella!K:K),C495)+
SUMIFs(if(D495="Main1",'CRS1'!J:J,'CRS1'!N:N),'CRS1'!S:S,"Delivered",'CRS1'!X:X,A495,if(D495="Main1",'CRS1'!G:G,'CRS1'!K:K),C495)
-sumifs(G$1:G494,A$1:A494,A495,C$1:C494,C495))</f>
        <v/>
      </c>
      <c r="H495" s="37" t="str">
        <f t="shared" si="1"/>
        <v/>
      </c>
      <c r="I495" s="37" t="str">
        <f t="shared" si="2"/>
        <v/>
      </c>
      <c r="J495" s="37" t="s">
        <v>97</v>
      </c>
      <c r="K495" s="4"/>
      <c r="L495" s="4"/>
      <c r="M495" s="4"/>
      <c r="N495" s="4"/>
      <c r="O495" s="4"/>
      <c r="P495" s="4"/>
      <c r="Q495" s="4"/>
      <c r="R495" s="4"/>
      <c r="S495" s="4"/>
      <c r="T495" s="4"/>
      <c r="U495" s="4"/>
      <c r="V495" s="4"/>
      <c r="W495" s="4"/>
      <c r="X495" s="4"/>
      <c r="Y495" s="4"/>
      <c r="Z495" s="4"/>
      <c r="AA495" s="4"/>
      <c r="AB495" s="4"/>
    </row>
    <row r="496">
      <c r="A496" s="4"/>
      <c r="C496" s="4"/>
      <c r="D496" s="146" t="s">
        <v>97</v>
      </c>
      <c r="E496" s="43"/>
      <c r="F496" s="4"/>
      <c r="G496" s="37" t="str">
        <f>if(F496="","",
SUMIFs(if(D496="Main1",Nuella!J:J,Nuella!N:N),Nuella!S:S,"Delivered",Nuella!X:X,A496,if(D496="Main1",Nuella!G:G,Nuella!K:K),C496)+
SUMIFs(if(D496="Main1",'CRS1'!J:J,'CRS1'!N:N),'CRS1'!S:S,"Delivered",'CRS1'!X:X,A496,if(D496="Main1",'CRS1'!G:G,'CRS1'!K:K),C496)
-sumifs(G$1:G495,A$1:A495,A496,C$1:C495,C496))</f>
        <v/>
      </c>
      <c r="H496" s="37" t="str">
        <f t="shared" si="1"/>
        <v/>
      </c>
      <c r="I496" s="37" t="str">
        <f t="shared" si="2"/>
        <v/>
      </c>
      <c r="J496" s="37" t="s">
        <v>97</v>
      </c>
      <c r="K496" s="4"/>
      <c r="L496" s="4"/>
      <c r="M496" s="4"/>
      <c r="N496" s="4"/>
      <c r="O496" s="4"/>
      <c r="P496" s="4"/>
      <c r="Q496" s="4"/>
      <c r="R496" s="4"/>
      <c r="S496" s="4"/>
      <c r="T496" s="4"/>
      <c r="U496" s="4"/>
      <c r="V496" s="4"/>
      <c r="W496" s="4"/>
      <c r="X496" s="4"/>
      <c r="Y496" s="4"/>
      <c r="Z496" s="4"/>
      <c r="AA496" s="4"/>
      <c r="AB496" s="4"/>
    </row>
    <row r="497">
      <c r="A497" s="4"/>
      <c r="C497" s="4"/>
      <c r="D497" s="146" t="s">
        <v>97</v>
      </c>
      <c r="E497" s="43"/>
      <c r="F497" s="4"/>
      <c r="G497" s="37" t="str">
        <f>if(F497="","",
SUMIFs(if(D497="Main1",Nuella!J:J,Nuella!N:N),Nuella!S:S,"Delivered",Nuella!X:X,A497,if(D497="Main1",Nuella!G:G,Nuella!K:K),C497)+
SUMIFs(if(D497="Main1",'CRS1'!J:J,'CRS1'!N:N),'CRS1'!S:S,"Delivered",'CRS1'!X:X,A497,if(D497="Main1",'CRS1'!G:G,'CRS1'!K:K),C497)
-sumifs(G$1:G496,A$1:A496,A497,C$1:C496,C497))</f>
        <v/>
      </c>
      <c r="H497" s="37" t="str">
        <f t="shared" si="1"/>
        <v/>
      </c>
      <c r="I497" s="37" t="str">
        <f t="shared" si="2"/>
        <v/>
      </c>
      <c r="J497" s="37" t="s">
        <v>97</v>
      </c>
      <c r="K497" s="4"/>
      <c r="L497" s="4"/>
      <c r="M497" s="4"/>
      <c r="N497" s="4"/>
      <c r="O497" s="4"/>
      <c r="P497" s="4"/>
      <c r="Q497" s="4"/>
      <c r="R497" s="4"/>
      <c r="S497" s="4"/>
      <c r="T497" s="4"/>
      <c r="U497" s="4"/>
      <c r="V497" s="4"/>
      <c r="W497" s="4"/>
      <c r="X497" s="4"/>
      <c r="Y497" s="4"/>
      <c r="Z497" s="4"/>
      <c r="AA497" s="4"/>
      <c r="AB497" s="4"/>
    </row>
    <row r="498">
      <c r="A498" s="4"/>
      <c r="C498" s="4"/>
      <c r="D498" s="146" t="s">
        <v>97</v>
      </c>
      <c r="E498" s="43"/>
      <c r="F498" s="4"/>
      <c r="G498" s="37" t="str">
        <f>if(F498="","",
SUMIFs(if(D498="Main1",Nuella!J:J,Nuella!N:N),Nuella!S:S,"Delivered",Nuella!X:X,A498,if(D498="Main1",Nuella!G:G,Nuella!K:K),C498)+
SUMIFs(if(D498="Main1",'CRS1'!J:J,'CRS1'!N:N),'CRS1'!S:S,"Delivered",'CRS1'!X:X,A498,if(D498="Main1",'CRS1'!G:G,'CRS1'!K:K),C498)
-sumifs(G$1:G497,A$1:A497,A498,C$1:C497,C498))</f>
        <v/>
      </c>
      <c r="H498" s="37" t="str">
        <f t="shared" si="1"/>
        <v/>
      </c>
      <c r="I498" s="37" t="str">
        <f t="shared" si="2"/>
        <v/>
      </c>
      <c r="J498" s="37" t="s">
        <v>97</v>
      </c>
      <c r="K498" s="4"/>
      <c r="L498" s="4"/>
      <c r="M498" s="4"/>
      <c r="N498" s="4"/>
      <c r="O498" s="4"/>
      <c r="P498" s="4"/>
      <c r="Q498" s="4"/>
      <c r="R498" s="4"/>
      <c r="S498" s="4"/>
      <c r="T498" s="4"/>
      <c r="U498" s="4"/>
      <c r="V498" s="4"/>
      <c r="W498" s="4"/>
      <c r="X498" s="4"/>
      <c r="Y498" s="4"/>
      <c r="Z498" s="4"/>
      <c r="AA498" s="4"/>
      <c r="AB498" s="4"/>
    </row>
    <row r="499">
      <c r="A499" s="4"/>
      <c r="C499" s="4"/>
      <c r="D499" s="146" t="s">
        <v>97</v>
      </c>
      <c r="E499" s="43"/>
      <c r="F499" s="4"/>
      <c r="G499" s="37" t="str">
        <f>if(F499="","",
SUMIFs(if(D499="Main1",Nuella!J:J,Nuella!N:N),Nuella!S:S,"Delivered",Nuella!X:X,A499,if(D499="Main1",Nuella!G:G,Nuella!K:K),C499)+
SUMIFs(if(D499="Main1",'CRS1'!J:J,'CRS1'!N:N),'CRS1'!S:S,"Delivered",'CRS1'!X:X,A499,if(D499="Main1",'CRS1'!G:G,'CRS1'!K:K),C499)
-sumifs(G$1:G498,A$1:A498,A499,C$1:C498,C499))</f>
        <v/>
      </c>
      <c r="H499" s="37" t="str">
        <f t="shared" si="1"/>
        <v/>
      </c>
      <c r="I499" s="37" t="str">
        <f t="shared" si="2"/>
        <v/>
      </c>
      <c r="J499" s="37" t="s">
        <v>97</v>
      </c>
      <c r="K499" s="4"/>
      <c r="L499" s="4"/>
      <c r="M499" s="4"/>
      <c r="N499" s="4"/>
      <c r="O499" s="4"/>
      <c r="P499" s="4"/>
      <c r="Q499" s="4"/>
      <c r="R499" s="4"/>
      <c r="S499" s="4"/>
      <c r="T499" s="4"/>
      <c r="U499" s="4"/>
      <c r="V499" s="4"/>
      <c r="W499" s="4"/>
      <c r="X499" s="4"/>
      <c r="Y499" s="4"/>
      <c r="Z499" s="4"/>
      <c r="AA499" s="4"/>
      <c r="AB499" s="4"/>
    </row>
    <row r="500">
      <c r="A500" s="4"/>
      <c r="C500" s="4"/>
      <c r="D500" s="146" t="s">
        <v>97</v>
      </c>
      <c r="E500" s="43"/>
      <c r="F500" s="4"/>
      <c r="G500" s="37" t="str">
        <f>if(F500="","",
SUMIFs(if(D500="Main1",Nuella!J:J,Nuella!N:N),Nuella!S:S,"Delivered",Nuella!X:X,A500,if(D500="Main1",Nuella!G:G,Nuella!K:K),C500)+
SUMIFs(if(D500="Main1",'CRS1'!J:J,'CRS1'!N:N),'CRS1'!S:S,"Delivered",'CRS1'!X:X,A500,if(D500="Main1",'CRS1'!G:G,'CRS1'!K:K),C500)
-sumifs(G$1:G499,A$1:A499,A500,C$1:C499,C500))</f>
        <v/>
      </c>
      <c r="H500" s="37" t="str">
        <f t="shared" si="1"/>
        <v/>
      </c>
      <c r="I500" s="37" t="str">
        <f t="shared" si="2"/>
        <v/>
      </c>
      <c r="J500" s="37" t="s">
        <v>97</v>
      </c>
      <c r="K500" s="4"/>
      <c r="L500" s="4"/>
      <c r="M500" s="4"/>
      <c r="N500" s="4"/>
      <c r="O500" s="4"/>
      <c r="P500" s="4"/>
      <c r="Q500" s="4"/>
      <c r="R500" s="4"/>
      <c r="S500" s="4"/>
      <c r="T500" s="4"/>
      <c r="U500" s="4"/>
      <c r="V500" s="4"/>
      <c r="W500" s="4"/>
      <c r="X500" s="4"/>
      <c r="Y500" s="4"/>
      <c r="Z500" s="4"/>
      <c r="AA500" s="4"/>
      <c r="AB500" s="4"/>
    </row>
    <row r="501">
      <c r="A501" s="4"/>
      <c r="C501" s="4"/>
      <c r="D501" s="146" t="s">
        <v>97</v>
      </c>
      <c r="E501" s="43"/>
      <c r="F501" s="4"/>
      <c r="G501" s="37" t="str">
        <f>if(F501="","",
SUMIFs(if(D501="Main1",Nuella!J:J,Nuella!N:N),Nuella!S:S,"Delivered",Nuella!X:X,A501,if(D501="Main1",Nuella!G:G,Nuella!K:K),C501)+
SUMIFs(if(D501="Main1",'CRS1'!J:J,'CRS1'!N:N),'CRS1'!S:S,"Delivered",'CRS1'!X:X,A501,if(D501="Main1",'CRS1'!G:G,'CRS1'!K:K),C501)
-sumifs(G$1:G500,A$1:A500,A501,C$1:C500,C501))</f>
        <v/>
      </c>
      <c r="H501" s="37" t="str">
        <f t="shared" si="1"/>
        <v/>
      </c>
      <c r="I501" s="37" t="str">
        <f t="shared" si="2"/>
        <v/>
      </c>
      <c r="J501" s="37" t="s">
        <v>97</v>
      </c>
      <c r="K501" s="4"/>
      <c r="L501" s="4"/>
      <c r="M501" s="4"/>
      <c r="N501" s="4"/>
      <c r="O501" s="4"/>
      <c r="P501" s="4"/>
      <c r="Q501" s="4"/>
      <c r="R501" s="4"/>
      <c r="S501" s="4"/>
      <c r="T501" s="4"/>
      <c r="U501" s="4"/>
      <c r="V501" s="4"/>
      <c r="W501" s="4"/>
      <c r="X501" s="4"/>
      <c r="Y501" s="4"/>
      <c r="Z501" s="4"/>
      <c r="AA501" s="4"/>
      <c r="AB501" s="4"/>
    </row>
    <row r="502">
      <c r="A502" s="4"/>
      <c r="C502" s="4"/>
      <c r="D502" s="146" t="s">
        <v>97</v>
      </c>
      <c r="E502" s="43"/>
      <c r="F502" s="4"/>
      <c r="G502" s="37" t="str">
        <f>if(F502="","",
SUMIFs(if(D502="Main1",Nuella!J:J,Nuella!N:N),Nuella!S:S,"Delivered",Nuella!X:X,A502,if(D502="Main1",Nuella!G:G,Nuella!K:K),C502)+
SUMIFs(if(D502="Main1",'CRS1'!J:J,'CRS1'!N:N),'CRS1'!S:S,"Delivered",'CRS1'!X:X,A502,if(D502="Main1",'CRS1'!G:G,'CRS1'!K:K),C502)
-sumifs(G$1:G501,A$1:A501,A502,C$1:C501,C502))</f>
        <v/>
      </c>
      <c r="H502" s="37" t="str">
        <f t="shared" si="1"/>
        <v/>
      </c>
      <c r="I502" s="37" t="str">
        <f t="shared" si="2"/>
        <v/>
      </c>
      <c r="J502" s="37" t="s">
        <v>97</v>
      </c>
      <c r="K502" s="4"/>
      <c r="L502" s="4"/>
      <c r="M502" s="4"/>
      <c r="N502" s="4"/>
      <c r="O502" s="4"/>
      <c r="P502" s="4"/>
      <c r="Q502" s="4"/>
      <c r="R502" s="4"/>
      <c r="S502" s="4"/>
      <c r="T502" s="4"/>
      <c r="U502" s="4"/>
      <c r="V502" s="4"/>
      <c r="W502" s="4"/>
      <c r="X502" s="4"/>
      <c r="Y502" s="4"/>
      <c r="Z502" s="4"/>
      <c r="AA502" s="4"/>
      <c r="AB502" s="4"/>
    </row>
    <row r="503">
      <c r="A503" s="4"/>
      <c r="C503" s="4"/>
      <c r="D503" s="146" t="s">
        <v>97</v>
      </c>
      <c r="E503" s="43"/>
      <c r="F503" s="4"/>
      <c r="G503" s="37" t="str">
        <f>if(F503="","",
SUMIFs(if(D503="Main1",Nuella!J:J,Nuella!N:N),Nuella!S:S,"Delivered",Nuella!X:X,A503,if(D503="Main1",Nuella!G:G,Nuella!K:K),C503)+
SUMIFs(if(D503="Main1",'CRS1'!J:J,'CRS1'!N:N),'CRS1'!S:S,"Delivered",'CRS1'!X:X,A503,if(D503="Main1",'CRS1'!G:G,'CRS1'!K:K),C503)
-sumifs(G$1:G502,A$1:A502,A503,C$1:C502,C503))</f>
        <v/>
      </c>
      <c r="H503" s="37" t="str">
        <f t="shared" si="1"/>
        <v/>
      </c>
      <c r="I503" s="37" t="str">
        <f t="shared" si="2"/>
        <v/>
      </c>
      <c r="J503" s="37" t="s">
        <v>97</v>
      </c>
      <c r="K503" s="4"/>
      <c r="L503" s="4"/>
      <c r="M503" s="4"/>
      <c r="N503" s="4"/>
      <c r="O503" s="4"/>
      <c r="P503" s="4"/>
      <c r="Q503" s="4"/>
      <c r="R503" s="4"/>
      <c r="S503" s="4"/>
      <c r="T503" s="4"/>
      <c r="U503" s="4"/>
      <c r="V503" s="4"/>
      <c r="W503" s="4"/>
      <c r="X503" s="4"/>
      <c r="Y503" s="4"/>
      <c r="Z503" s="4"/>
      <c r="AA503" s="4"/>
      <c r="AB503" s="4"/>
    </row>
    <row r="504">
      <c r="A504" s="4"/>
      <c r="C504" s="4"/>
      <c r="D504" s="146" t="s">
        <v>97</v>
      </c>
      <c r="E504" s="43"/>
      <c r="F504" s="4"/>
      <c r="G504" s="37" t="str">
        <f>if(F504="","",
SUMIFs(if(D504="Main1",Nuella!J:J,Nuella!N:N),Nuella!S:S,"Delivered",Nuella!X:X,A504,if(D504="Main1",Nuella!G:G,Nuella!K:K),C504)+
SUMIFs(if(D504="Main1",'CRS1'!J:J,'CRS1'!N:N),'CRS1'!S:S,"Delivered",'CRS1'!X:X,A504,if(D504="Main1",'CRS1'!G:G,'CRS1'!K:K),C504)
-sumifs(G$1:G503,A$1:A503,A504,C$1:C503,C504))</f>
        <v/>
      </c>
      <c r="H504" s="37" t="str">
        <f t="shared" si="1"/>
        <v/>
      </c>
      <c r="I504" s="37" t="str">
        <f t="shared" si="2"/>
        <v/>
      </c>
      <c r="J504" s="37" t="s">
        <v>97</v>
      </c>
      <c r="K504" s="4"/>
      <c r="L504" s="4"/>
      <c r="M504" s="4"/>
      <c r="N504" s="4"/>
      <c r="O504" s="4"/>
      <c r="P504" s="4"/>
      <c r="Q504" s="4"/>
      <c r="R504" s="4"/>
      <c r="S504" s="4"/>
      <c r="T504" s="4"/>
      <c r="U504" s="4"/>
      <c r="V504" s="4"/>
      <c r="W504" s="4"/>
      <c r="X504" s="4"/>
      <c r="Y504" s="4"/>
      <c r="Z504" s="4"/>
      <c r="AA504" s="4"/>
      <c r="AB504" s="4"/>
    </row>
    <row r="505">
      <c r="A505" s="4"/>
      <c r="C505" s="4"/>
      <c r="D505" s="146" t="s">
        <v>97</v>
      </c>
      <c r="E505" s="43"/>
      <c r="F505" s="4"/>
      <c r="G505" s="37" t="str">
        <f>if(F505="","",
SUMIFs(if(D505="Main1",Nuella!J:J,Nuella!N:N),Nuella!S:S,"Delivered",Nuella!X:X,A505,if(D505="Main1",Nuella!G:G,Nuella!K:K),C505)+
SUMIFs(if(D505="Main1",'CRS1'!J:J,'CRS1'!N:N),'CRS1'!S:S,"Delivered",'CRS1'!X:X,A505,if(D505="Main1",'CRS1'!G:G,'CRS1'!K:K),C505)
-sumifs(G$1:G504,A$1:A504,A505,C$1:C504,C505))</f>
        <v/>
      </c>
      <c r="H505" s="37" t="str">
        <f t="shared" si="1"/>
        <v/>
      </c>
      <c r="I505" s="37" t="str">
        <f t="shared" si="2"/>
        <v/>
      </c>
      <c r="J505" s="37" t="s">
        <v>97</v>
      </c>
      <c r="K505" s="4"/>
      <c r="L505" s="4"/>
      <c r="M505" s="4"/>
      <c r="N505" s="4"/>
      <c r="O505" s="4"/>
      <c r="P505" s="4"/>
      <c r="Q505" s="4"/>
      <c r="R505" s="4"/>
      <c r="S505" s="4"/>
      <c r="T505" s="4"/>
      <c r="U505" s="4"/>
      <c r="V505" s="4"/>
      <c r="W505" s="4"/>
      <c r="X505" s="4"/>
      <c r="Y505" s="4"/>
      <c r="Z505" s="4"/>
      <c r="AA505" s="4"/>
      <c r="AB505" s="4"/>
    </row>
    <row r="506">
      <c r="A506" s="4"/>
      <c r="C506" s="4"/>
      <c r="D506" s="146" t="s">
        <v>97</v>
      </c>
      <c r="E506" s="43"/>
      <c r="F506" s="4"/>
      <c r="G506" s="37" t="str">
        <f>if(F506="","",
SUMIFs(if(D506="Main1",Nuella!J:J,Nuella!N:N),Nuella!S:S,"Delivered",Nuella!X:X,A506,if(D506="Main1",Nuella!G:G,Nuella!K:K),C506)+
SUMIFs(if(D506="Main1",'CRS1'!J:J,'CRS1'!N:N),'CRS1'!S:S,"Delivered",'CRS1'!X:X,A506,if(D506="Main1",'CRS1'!G:G,'CRS1'!K:K),C506)
-sumifs(G$1:G505,A$1:A505,A506,C$1:C505,C506))</f>
        <v/>
      </c>
      <c r="H506" s="37" t="str">
        <f t="shared" si="1"/>
        <v/>
      </c>
      <c r="I506" s="37" t="str">
        <f t="shared" si="2"/>
        <v/>
      </c>
      <c r="J506" s="37" t="s">
        <v>97</v>
      </c>
      <c r="K506" s="4"/>
      <c r="L506" s="4"/>
      <c r="M506" s="4"/>
      <c r="N506" s="4"/>
      <c r="O506" s="4"/>
      <c r="P506" s="4"/>
      <c r="Q506" s="4"/>
      <c r="R506" s="4"/>
      <c r="S506" s="4"/>
      <c r="T506" s="4"/>
      <c r="U506" s="4"/>
      <c r="V506" s="4"/>
      <c r="W506" s="4"/>
      <c r="X506" s="4"/>
      <c r="Y506" s="4"/>
      <c r="Z506" s="4"/>
      <c r="AA506" s="4"/>
      <c r="AB506" s="4"/>
    </row>
    <row r="507">
      <c r="A507" s="4"/>
      <c r="C507" s="4"/>
      <c r="D507" s="146" t="s">
        <v>97</v>
      </c>
      <c r="E507" s="43"/>
      <c r="F507" s="4"/>
      <c r="G507" s="37" t="str">
        <f>if(F507="","",
SUMIFs(if(D507="Main1",Nuella!J:J,Nuella!N:N),Nuella!S:S,"Delivered",Nuella!X:X,A507,if(D507="Main1",Nuella!G:G,Nuella!K:K),C507)+
SUMIFs(if(D507="Main1",'CRS1'!J:J,'CRS1'!N:N),'CRS1'!S:S,"Delivered",'CRS1'!X:X,A507,if(D507="Main1",'CRS1'!G:G,'CRS1'!K:K),C507)
-sumifs(G$1:G506,A$1:A506,A507,C$1:C506,C507))</f>
        <v/>
      </c>
      <c r="H507" s="37" t="str">
        <f t="shared" si="1"/>
        <v/>
      </c>
      <c r="I507" s="37" t="str">
        <f t="shared" si="2"/>
        <v/>
      </c>
      <c r="J507" s="37" t="s">
        <v>97</v>
      </c>
      <c r="K507" s="4"/>
      <c r="L507" s="4"/>
      <c r="M507" s="4"/>
      <c r="N507" s="4"/>
      <c r="O507" s="4"/>
      <c r="P507" s="4"/>
      <c r="Q507" s="4"/>
      <c r="R507" s="4"/>
      <c r="S507" s="4"/>
      <c r="T507" s="4"/>
      <c r="U507" s="4"/>
      <c r="V507" s="4"/>
      <c r="W507" s="4"/>
      <c r="X507" s="4"/>
      <c r="Y507" s="4"/>
      <c r="Z507" s="4"/>
      <c r="AA507" s="4"/>
      <c r="AB507" s="4"/>
    </row>
    <row r="508">
      <c r="A508" s="4"/>
      <c r="C508" s="4"/>
      <c r="D508" s="146" t="s">
        <v>97</v>
      </c>
      <c r="E508" s="43"/>
      <c r="F508" s="4"/>
      <c r="G508" s="37" t="str">
        <f>if(F508="","",
SUMIFs(if(D508="Main1",Nuella!J:J,Nuella!N:N),Nuella!S:S,"Delivered",Nuella!X:X,A508,if(D508="Main1",Nuella!G:G,Nuella!K:K),C508)+
SUMIFs(if(D508="Main1",'CRS1'!J:J,'CRS1'!N:N),'CRS1'!S:S,"Delivered",'CRS1'!X:X,A508,if(D508="Main1",'CRS1'!G:G,'CRS1'!K:K),C508)
-sumifs(G$1:G507,A$1:A507,A508,C$1:C507,C508))</f>
        <v/>
      </c>
      <c r="H508" s="37" t="str">
        <f t="shared" si="1"/>
        <v/>
      </c>
      <c r="I508" s="37" t="str">
        <f t="shared" si="2"/>
        <v/>
      </c>
      <c r="J508" s="37" t="s">
        <v>97</v>
      </c>
      <c r="K508" s="4"/>
      <c r="L508" s="4"/>
      <c r="M508" s="4"/>
      <c r="N508" s="4"/>
      <c r="O508" s="4"/>
      <c r="P508" s="4"/>
      <c r="Q508" s="4"/>
      <c r="R508" s="4"/>
      <c r="S508" s="4"/>
      <c r="T508" s="4"/>
      <c r="U508" s="4"/>
      <c r="V508" s="4"/>
      <c r="W508" s="4"/>
      <c r="X508" s="4"/>
      <c r="Y508" s="4"/>
      <c r="Z508" s="4"/>
      <c r="AA508" s="4"/>
      <c r="AB508" s="4"/>
    </row>
    <row r="509">
      <c r="A509" s="4"/>
      <c r="C509" s="4"/>
      <c r="D509" s="146" t="s">
        <v>97</v>
      </c>
      <c r="E509" s="43"/>
      <c r="F509" s="4"/>
      <c r="G509" s="37" t="str">
        <f>if(F509="","",
SUMIFs(if(D509="Main1",Nuella!J:J,Nuella!N:N),Nuella!S:S,"Delivered",Nuella!X:X,A509,if(D509="Main1",Nuella!G:G,Nuella!K:K),C509)+
SUMIFs(if(D509="Main1",'CRS1'!J:J,'CRS1'!N:N),'CRS1'!S:S,"Delivered",'CRS1'!X:X,A509,if(D509="Main1",'CRS1'!G:G,'CRS1'!K:K),C509)
-sumifs(G$1:G508,A$1:A508,A509,C$1:C508,C509))</f>
        <v/>
      </c>
      <c r="H509" s="37" t="str">
        <f t="shared" si="1"/>
        <v/>
      </c>
      <c r="I509" s="37" t="str">
        <f t="shared" si="2"/>
        <v/>
      </c>
      <c r="J509" s="37" t="s">
        <v>97</v>
      </c>
      <c r="K509" s="4"/>
      <c r="L509" s="4"/>
      <c r="M509" s="4"/>
      <c r="N509" s="4"/>
      <c r="O509" s="4"/>
      <c r="P509" s="4"/>
      <c r="Q509" s="4"/>
      <c r="R509" s="4"/>
      <c r="S509" s="4"/>
      <c r="T509" s="4"/>
      <c r="U509" s="4"/>
      <c r="V509" s="4"/>
      <c r="W509" s="4"/>
      <c r="X509" s="4"/>
      <c r="Y509" s="4"/>
      <c r="Z509" s="4"/>
      <c r="AA509" s="4"/>
      <c r="AB509" s="4"/>
    </row>
    <row r="510">
      <c r="A510" s="4"/>
      <c r="C510" s="4"/>
      <c r="D510" s="146" t="s">
        <v>97</v>
      </c>
      <c r="E510" s="43"/>
      <c r="F510" s="4"/>
      <c r="G510" s="37" t="str">
        <f>if(F510="","",
SUMIFs(if(D510="Main1",Nuella!J:J,Nuella!N:N),Nuella!S:S,"Delivered",Nuella!X:X,A510,if(D510="Main1",Nuella!G:G,Nuella!K:K),C510)+
SUMIFs(if(D510="Main1",'CRS1'!J:J,'CRS1'!N:N),'CRS1'!S:S,"Delivered",'CRS1'!X:X,A510,if(D510="Main1",'CRS1'!G:G,'CRS1'!K:K),C510)
-sumifs(G$1:G509,A$1:A509,A510,C$1:C509,C510))</f>
        <v/>
      </c>
      <c r="H510" s="37" t="str">
        <f t="shared" si="1"/>
        <v/>
      </c>
      <c r="I510" s="37" t="str">
        <f t="shared" si="2"/>
        <v/>
      </c>
      <c r="J510" s="37" t="s">
        <v>97</v>
      </c>
      <c r="K510" s="4"/>
      <c r="L510" s="4"/>
      <c r="M510" s="4"/>
      <c r="N510" s="4"/>
      <c r="O510" s="4"/>
      <c r="P510" s="4"/>
      <c r="Q510" s="4"/>
      <c r="R510" s="4"/>
      <c r="S510" s="4"/>
      <c r="T510" s="4"/>
      <c r="U510" s="4"/>
      <c r="V510" s="4"/>
      <c r="W510" s="4"/>
      <c r="X510" s="4"/>
      <c r="Y510" s="4"/>
      <c r="Z510" s="4"/>
      <c r="AA510" s="4"/>
      <c r="AB510" s="4"/>
    </row>
    <row r="511">
      <c r="A511" s="4"/>
      <c r="C511" s="4"/>
      <c r="D511" s="146" t="s">
        <v>97</v>
      </c>
      <c r="E511" s="43"/>
      <c r="F511" s="4"/>
      <c r="G511" s="37" t="str">
        <f>if(F511="","",
SUMIFs(if(D511="Main1",Nuella!J:J,Nuella!N:N),Nuella!S:S,"Delivered",Nuella!X:X,A511,if(D511="Main1",Nuella!G:G,Nuella!K:K),C511)+
SUMIFs(if(D511="Main1",'CRS1'!J:J,'CRS1'!N:N),'CRS1'!S:S,"Delivered",'CRS1'!X:X,A511,if(D511="Main1",'CRS1'!G:G,'CRS1'!K:K),C511)
-sumifs(G$1:G510,A$1:A510,A511,C$1:C510,C511))</f>
        <v/>
      </c>
      <c r="H511" s="37" t="str">
        <f t="shared" si="1"/>
        <v/>
      </c>
      <c r="I511" s="37" t="str">
        <f t="shared" si="2"/>
        <v/>
      </c>
      <c r="J511" s="37" t="s">
        <v>97</v>
      </c>
      <c r="K511" s="4"/>
      <c r="L511" s="4"/>
      <c r="M511" s="4"/>
      <c r="N511" s="4"/>
      <c r="O511" s="4"/>
      <c r="P511" s="4"/>
      <c r="Q511" s="4"/>
      <c r="R511" s="4"/>
      <c r="S511" s="4"/>
      <c r="T511" s="4"/>
      <c r="U511" s="4"/>
      <c r="V511" s="4"/>
      <c r="W511" s="4"/>
      <c r="X511" s="4"/>
      <c r="Y511" s="4"/>
      <c r="Z511" s="4"/>
      <c r="AA511" s="4"/>
      <c r="AB511" s="4"/>
    </row>
    <row r="512">
      <c r="A512" s="4"/>
      <c r="C512" s="4"/>
      <c r="D512" s="146" t="s">
        <v>97</v>
      </c>
      <c r="E512" s="43"/>
      <c r="F512" s="4"/>
      <c r="G512" s="37" t="str">
        <f>if(F512="","",
SUMIFs(if(D512="Main1",Nuella!J:J,Nuella!N:N),Nuella!S:S,"Delivered",Nuella!X:X,A512,if(D512="Main1",Nuella!G:G,Nuella!K:K),C512)+
SUMIFs(if(D512="Main1",'CRS1'!J:J,'CRS1'!N:N),'CRS1'!S:S,"Delivered",'CRS1'!X:X,A512,if(D512="Main1",'CRS1'!G:G,'CRS1'!K:K),C512)
-sumifs(G$1:G511,A$1:A511,A512,C$1:C511,C512))</f>
        <v/>
      </c>
      <c r="H512" s="37" t="str">
        <f t="shared" si="1"/>
        <v/>
      </c>
      <c r="I512" s="37" t="str">
        <f t="shared" si="2"/>
        <v/>
      </c>
      <c r="J512" s="37" t="s">
        <v>97</v>
      </c>
      <c r="K512" s="4"/>
      <c r="L512" s="4"/>
      <c r="M512" s="4"/>
      <c r="N512" s="4"/>
      <c r="O512" s="4"/>
      <c r="P512" s="4"/>
      <c r="Q512" s="4"/>
      <c r="R512" s="4"/>
      <c r="S512" s="4"/>
      <c r="T512" s="4"/>
      <c r="U512" s="4"/>
      <c r="V512" s="4"/>
      <c r="W512" s="4"/>
      <c r="X512" s="4"/>
      <c r="Y512" s="4"/>
      <c r="Z512" s="4"/>
      <c r="AA512" s="4"/>
      <c r="AB512" s="4"/>
    </row>
    <row r="513">
      <c r="A513" s="4"/>
      <c r="C513" s="4"/>
      <c r="D513" s="146" t="s">
        <v>97</v>
      </c>
      <c r="E513" s="43"/>
      <c r="F513" s="4"/>
      <c r="G513" s="37" t="str">
        <f>if(F513="","",
SUMIFs(if(D513="Main1",Nuella!J:J,Nuella!N:N),Nuella!S:S,"Delivered",Nuella!X:X,A513,if(D513="Main1",Nuella!G:G,Nuella!K:K),C513)+
SUMIFs(if(D513="Main1",'CRS1'!J:J,'CRS1'!N:N),'CRS1'!S:S,"Delivered",'CRS1'!X:X,A513,if(D513="Main1",'CRS1'!G:G,'CRS1'!K:K),C513)
-sumifs(G$1:G512,A$1:A512,A513,C$1:C512,C513))</f>
        <v/>
      </c>
      <c r="H513" s="37" t="str">
        <f t="shared" si="1"/>
        <v/>
      </c>
      <c r="I513" s="37" t="str">
        <f t="shared" si="2"/>
        <v/>
      </c>
      <c r="J513" s="37" t="s">
        <v>97</v>
      </c>
      <c r="K513" s="4"/>
      <c r="L513" s="4"/>
      <c r="M513" s="4"/>
      <c r="N513" s="4"/>
      <c r="O513" s="4"/>
      <c r="P513" s="4"/>
      <c r="Q513" s="4"/>
      <c r="R513" s="4"/>
      <c r="S513" s="4"/>
      <c r="T513" s="4"/>
      <c r="U513" s="4"/>
      <c r="V513" s="4"/>
      <c r="W513" s="4"/>
      <c r="X513" s="4"/>
      <c r="Y513" s="4"/>
      <c r="Z513" s="4"/>
      <c r="AA513" s="4"/>
      <c r="AB513" s="4"/>
    </row>
    <row r="514">
      <c r="A514" s="4"/>
      <c r="C514" s="4"/>
      <c r="D514" s="146" t="s">
        <v>97</v>
      </c>
      <c r="E514" s="43"/>
      <c r="F514" s="4"/>
      <c r="G514" s="37" t="str">
        <f>if(F514="","",
SUMIFs(if(D514="Main1",Nuella!J:J,Nuella!N:N),Nuella!S:S,"Delivered",Nuella!X:X,A514,if(D514="Main1",Nuella!G:G,Nuella!K:K),C514)+
SUMIFs(if(D514="Main1",'CRS1'!J:J,'CRS1'!N:N),'CRS1'!S:S,"Delivered",'CRS1'!X:X,A514,if(D514="Main1",'CRS1'!G:G,'CRS1'!K:K),C514)
-sumifs(G$1:G513,A$1:A513,A514,C$1:C513,C514))</f>
        <v/>
      </c>
      <c r="H514" s="37" t="str">
        <f t="shared" si="1"/>
        <v/>
      </c>
      <c r="I514" s="37" t="str">
        <f t="shared" si="2"/>
        <v/>
      </c>
      <c r="J514" s="37" t="s">
        <v>97</v>
      </c>
      <c r="K514" s="4"/>
      <c r="L514" s="4"/>
      <c r="M514" s="4"/>
      <c r="N514" s="4"/>
      <c r="O514" s="4"/>
      <c r="P514" s="4"/>
      <c r="Q514" s="4"/>
      <c r="R514" s="4"/>
      <c r="S514" s="4"/>
      <c r="T514" s="4"/>
      <c r="U514" s="4"/>
      <c r="V514" s="4"/>
      <c r="W514" s="4"/>
      <c r="X514" s="4"/>
      <c r="Y514" s="4"/>
      <c r="Z514" s="4"/>
      <c r="AA514" s="4"/>
      <c r="AB514" s="4"/>
    </row>
    <row r="515">
      <c r="A515" s="4"/>
      <c r="C515" s="4"/>
      <c r="D515" s="146" t="s">
        <v>97</v>
      </c>
      <c r="E515" s="43"/>
      <c r="F515" s="4"/>
      <c r="G515" s="37" t="str">
        <f>if(F515="","",
SUMIFs(if(D515="Main1",Nuella!J:J,Nuella!N:N),Nuella!S:S,"Delivered",Nuella!X:X,A515,if(D515="Main1",Nuella!G:G,Nuella!K:K),C515)+
SUMIFs(if(D515="Main1",'CRS1'!J:J,'CRS1'!N:N),'CRS1'!S:S,"Delivered",'CRS1'!X:X,A515,if(D515="Main1",'CRS1'!G:G,'CRS1'!K:K),C515)
-sumifs(G$1:G514,A$1:A514,A515,C$1:C514,C515))</f>
        <v/>
      </c>
      <c r="H515" s="37" t="str">
        <f t="shared" si="1"/>
        <v/>
      </c>
      <c r="I515" s="37" t="str">
        <f t="shared" si="2"/>
        <v/>
      </c>
      <c r="J515" s="37" t="s">
        <v>97</v>
      </c>
      <c r="K515" s="4"/>
      <c r="L515" s="4"/>
      <c r="M515" s="4"/>
      <c r="N515" s="4"/>
      <c r="O515" s="4"/>
      <c r="P515" s="4"/>
      <c r="Q515" s="4"/>
      <c r="R515" s="4"/>
      <c r="S515" s="4"/>
      <c r="T515" s="4"/>
      <c r="U515" s="4"/>
      <c r="V515" s="4"/>
      <c r="W515" s="4"/>
      <c r="X515" s="4"/>
      <c r="Y515" s="4"/>
      <c r="Z515" s="4"/>
      <c r="AA515" s="4"/>
      <c r="AB515" s="4"/>
    </row>
    <row r="516">
      <c r="A516" s="4"/>
      <c r="C516" s="4"/>
      <c r="D516" s="146" t="s">
        <v>97</v>
      </c>
      <c r="E516" s="43"/>
      <c r="F516" s="4"/>
      <c r="G516" s="37" t="str">
        <f>if(F516="","",
SUMIFs(if(D516="Main1",Nuella!J:J,Nuella!N:N),Nuella!S:S,"Delivered",Nuella!X:X,A516,if(D516="Main1",Nuella!G:G,Nuella!K:K),C516)+
SUMIFs(if(D516="Main1",'CRS1'!J:J,'CRS1'!N:N),'CRS1'!S:S,"Delivered",'CRS1'!X:X,A516,if(D516="Main1",'CRS1'!G:G,'CRS1'!K:K),C516)
-sumifs(G$1:G515,A$1:A515,A516,C$1:C515,C516))</f>
        <v/>
      </c>
      <c r="H516" s="37" t="str">
        <f t="shared" si="1"/>
        <v/>
      </c>
      <c r="I516" s="37" t="str">
        <f t="shared" si="2"/>
        <v/>
      </c>
      <c r="J516" s="37" t="s">
        <v>97</v>
      </c>
      <c r="K516" s="4"/>
      <c r="L516" s="4"/>
      <c r="M516" s="4"/>
      <c r="N516" s="4"/>
      <c r="O516" s="4"/>
      <c r="P516" s="4"/>
      <c r="Q516" s="4"/>
      <c r="R516" s="4"/>
      <c r="S516" s="4"/>
      <c r="T516" s="4"/>
      <c r="U516" s="4"/>
      <c r="V516" s="4"/>
      <c r="W516" s="4"/>
      <c r="X516" s="4"/>
      <c r="Y516" s="4"/>
      <c r="Z516" s="4"/>
      <c r="AA516" s="4"/>
      <c r="AB516" s="4"/>
    </row>
    <row r="517">
      <c r="A517" s="4"/>
      <c r="C517" s="4"/>
      <c r="D517" s="146" t="s">
        <v>97</v>
      </c>
      <c r="E517" s="43"/>
      <c r="F517" s="4"/>
      <c r="G517" s="37" t="str">
        <f>if(F517="","",
SUMIFs(if(D517="Main1",Nuella!J:J,Nuella!N:N),Nuella!S:S,"Delivered",Nuella!X:X,A517,if(D517="Main1",Nuella!G:G,Nuella!K:K),C517)+
SUMIFs(if(D517="Main1",'CRS1'!J:J,'CRS1'!N:N),'CRS1'!S:S,"Delivered",'CRS1'!X:X,A517,if(D517="Main1",'CRS1'!G:G,'CRS1'!K:K),C517)
-sumifs(G$1:G516,A$1:A516,A517,C$1:C516,C517))</f>
        <v/>
      </c>
      <c r="H517" s="37" t="str">
        <f t="shared" si="1"/>
        <v/>
      </c>
      <c r="I517" s="37" t="str">
        <f t="shared" si="2"/>
        <v/>
      </c>
      <c r="J517" s="37" t="s">
        <v>97</v>
      </c>
      <c r="K517" s="4"/>
      <c r="L517" s="4"/>
      <c r="M517" s="4"/>
      <c r="N517" s="4"/>
      <c r="O517" s="4"/>
      <c r="P517" s="4"/>
      <c r="Q517" s="4"/>
      <c r="R517" s="4"/>
      <c r="S517" s="4"/>
      <c r="T517" s="4"/>
      <c r="U517" s="4"/>
      <c r="V517" s="4"/>
      <c r="W517" s="4"/>
      <c r="X517" s="4"/>
      <c r="Y517" s="4"/>
      <c r="Z517" s="4"/>
      <c r="AA517" s="4"/>
      <c r="AB517" s="4"/>
    </row>
    <row r="518">
      <c r="A518" s="4"/>
      <c r="C518" s="4"/>
      <c r="D518" s="146" t="s">
        <v>97</v>
      </c>
      <c r="E518" s="43"/>
      <c r="F518" s="4"/>
      <c r="G518" s="37" t="str">
        <f>if(F518="","",
SUMIFs(if(D518="Main1",Nuella!J:J,Nuella!N:N),Nuella!S:S,"Delivered",Nuella!X:X,A518,if(D518="Main1",Nuella!G:G,Nuella!K:K),C518)+
SUMIFs(if(D518="Main1",'CRS1'!J:J,'CRS1'!N:N),'CRS1'!S:S,"Delivered",'CRS1'!X:X,A518,if(D518="Main1",'CRS1'!G:G,'CRS1'!K:K),C518)
-sumifs(G$1:G517,A$1:A517,A518,C$1:C517,C518))</f>
        <v/>
      </c>
      <c r="H518" s="37" t="str">
        <f t="shared" si="1"/>
        <v/>
      </c>
      <c r="I518" s="37" t="str">
        <f t="shared" si="2"/>
        <v/>
      </c>
      <c r="J518" s="37" t="s">
        <v>97</v>
      </c>
      <c r="K518" s="4"/>
      <c r="L518" s="4"/>
      <c r="M518" s="4"/>
      <c r="N518" s="4"/>
      <c r="O518" s="4"/>
      <c r="P518" s="4"/>
      <c r="Q518" s="4"/>
      <c r="R518" s="4"/>
      <c r="S518" s="4"/>
      <c r="T518" s="4"/>
      <c r="U518" s="4"/>
      <c r="V518" s="4"/>
      <c r="W518" s="4"/>
      <c r="X518" s="4"/>
      <c r="Y518" s="4"/>
      <c r="Z518" s="4"/>
      <c r="AA518" s="4"/>
      <c r="AB518" s="4"/>
    </row>
    <row r="519">
      <c r="A519" s="4"/>
      <c r="C519" s="4"/>
      <c r="D519" s="146" t="s">
        <v>97</v>
      </c>
      <c r="E519" s="43"/>
      <c r="F519" s="4"/>
      <c r="G519" s="37" t="str">
        <f>if(F519="","",
SUMIFs(if(D519="Main1",Nuella!J:J,Nuella!N:N),Nuella!S:S,"Delivered",Nuella!X:X,A519,if(D519="Main1",Nuella!G:G,Nuella!K:K),C519)+
SUMIFs(if(D519="Main1",'CRS1'!J:J,'CRS1'!N:N),'CRS1'!S:S,"Delivered",'CRS1'!X:X,A519,if(D519="Main1",'CRS1'!G:G,'CRS1'!K:K),C519)
-sumifs(G$1:G518,A$1:A518,A519,C$1:C518,C519))</f>
        <v/>
      </c>
      <c r="H519" s="37" t="str">
        <f t="shared" si="1"/>
        <v/>
      </c>
      <c r="I519" s="37" t="str">
        <f t="shared" si="2"/>
        <v/>
      </c>
      <c r="J519" s="37" t="s">
        <v>97</v>
      </c>
      <c r="K519" s="4"/>
      <c r="L519" s="4"/>
      <c r="M519" s="4"/>
      <c r="N519" s="4"/>
      <c r="O519" s="4"/>
      <c r="P519" s="4"/>
      <c r="Q519" s="4"/>
      <c r="R519" s="4"/>
      <c r="S519" s="4"/>
      <c r="T519" s="4"/>
      <c r="U519" s="4"/>
      <c r="V519" s="4"/>
      <c r="W519" s="4"/>
      <c r="X519" s="4"/>
      <c r="Y519" s="4"/>
      <c r="Z519" s="4"/>
      <c r="AA519" s="4"/>
      <c r="AB519" s="4"/>
    </row>
    <row r="520">
      <c r="A520" s="4"/>
      <c r="C520" s="4"/>
      <c r="D520" s="146" t="s">
        <v>97</v>
      </c>
      <c r="E520" s="43"/>
      <c r="F520" s="4"/>
      <c r="G520" s="37" t="str">
        <f>if(F520="","",
SUMIFs(if(D520="Main1",Nuella!J:J,Nuella!N:N),Nuella!S:S,"Delivered",Nuella!X:X,A520,if(D520="Main1",Nuella!G:G,Nuella!K:K),C520)+
SUMIFs(if(D520="Main1",'CRS1'!J:J,'CRS1'!N:N),'CRS1'!S:S,"Delivered",'CRS1'!X:X,A520,if(D520="Main1",'CRS1'!G:G,'CRS1'!K:K),C520)
-sumifs(G$1:G519,A$1:A519,A520,C$1:C519,C520))</f>
        <v/>
      </c>
      <c r="H520" s="37" t="str">
        <f t="shared" si="1"/>
        <v/>
      </c>
      <c r="I520" s="37" t="str">
        <f t="shared" si="2"/>
        <v/>
      </c>
      <c r="J520" s="37" t="s">
        <v>97</v>
      </c>
      <c r="K520" s="4"/>
      <c r="L520" s="4"/>
      <c r="M520" s="4"/>
      <c r="N520" s="4"/>
      <c r="O520" s="4"/>
      <c r="P520" s="4"/>
      <c r="Q520" s="4"/>
      <c r="R520" s="4"/>
      <c r="S520" s="4"/>
      <c r="T520" s="4"/>
      <c r="U520" s="4"/>
      <c r="V520" s="4"/>
      <c r="W520" s="4"/>
      <c r="X520" s="4"/>
      <c r="Y520" s="4"/>
      <c r="Z520" s="4"/>
      <c r="AA520" s="4"/>
      <c r="AB520" s="4"/>
    </row>
    <row r="521">
      <c r="A521" s="4"/>
      <c r="C521" s="4"/>
      <c r="D521" s="146" t="s">
        <v>97</v>
      </c>
      <c r="E521" s="43"/>
      <c r="F521" s="4"/>
      <c r="G521" s="37" t="str">
        <f>if(F521="","",
SUMIFs(if(D521="Main1",Nuella!J:J,Nuella!N:N),Nuella!S:S,"Delivered",Nuella!X:X,A521,if(D521="Main1",Nuella!G:G,Nuella!K:K),C521)+
SUMIFs(if(D521="Main1",'CRS1'!J:J,'CRS1'!N:N),'CRS1'!S:S,"Delivered",'CRS1'!X:X,A521,if(D521="Main1",'CRS1'!G:G,'CRS1'!K:K),C521)
-sumifs(G$1:G520,A$1:A520,A521,C$1:C520,C521))</f>
        <v/>
      </c>
      <c r="H521" s="37" t="str">
        <f t="shared" si="1"/>
        <v/>
      </c>
      <c r="I521" s="37" t="str">
        <f t="shared" si="2"/>
        <v/>
      </c>
      <c r="J521" s="37" t="s">
        <v>97</v>
      </c>
      <c r="K521" s="4"/>
      <c r="L521" s="4"/>
      <c r="M521" s="4"/>
      <c r="N521" s="4"/>
      <c r="O521" s="4"/>
      <c r="P521" s="4"/>
      <c r="Q521" s="4"/>
      <c r="R521" s="4"/>
      <c r="S521" s="4"/>
      <c r="T521" s="4"/>
      <c r="U521" s="4"/>
      <c r="V521" s="4"/>
      <c r="W521" s="4"/>
      <c r="X521" s="4"/>
      <c r="Y521" s="4"/>
      <c r="Z521" s="4"/>
      <c r="AA521" s="4"/>
      <c r="AB521" s="4"/>
    </row>
    <row r="522">
      <c r="A522" s="4"/>
      <c r="C522" s="4"/>
      <c r="D522" s="146" t="s">
        <v>97</v>
      </c>
      <c r="E522" s="43"/>
      <c r="F522" s="4"/>
      <c r="G522" s="37" t="str">
        <f>if(F522="","",
SUMIFs(if(D522="Main1",Nuella!J:J,Nuella!N:N),Nuella!S:S,"Delivered",Nuella!X:X,A522,if(D522="Main1",Nuella!G:G,Nuella!K:K),C522)+
SUMIFs(if(D522="Main1",'CRS1'!J:J,'CRS1'!N:N),'CRS1'!S:S,"Delivered",'CRS1'!X:X,A522,if(D522="Main1",'CRS1'!G:G,'CRS1'!K:K),C522)
-sumifs(G$1:G521,A$1:A521,A522,C$1:C521,C522))</f>
        <v/>
      </c>
      <c r="H522" s="37" t="str">
        <f t="shared" si="1"/>
        <v/>
      </c>
      <c r="I522" s="37" t="str">
        <f t="shared" si="2"/>
        <v/>
      </c>
      <c r="J522" s="37" t="s">
        <v>97</v>
      </c>
      <c r="K522" s="4"/>
      <c r="L522" s="4"/>
      <c r="M522" s="4"/>
      <c r="N522" s="4"/>
      <c r="O522" s="4"/>
      <c r="P522" s="4"/>
      <c r="Q522" s="4"/>
      <c r="R522" s="4"/>
      <c r="S522" s="4"/>
      <c r="T522" s="4"/>
      <c r="U522" s="4"/>
      <c r="V522" s="4"/>
      <c r="W522" s="4"/>
      <c r="X522" s="4"/>
      <c r="Y522" s="4"/>
      <c r="Z522" s="4"/>
      <c r="AA522" s="4"/>
      <c r="AB522" s="4"/>
    </row>
    <row r="523">
      <c r="A523" s="4"/>
      <c r="C523" s="4"/>
      <c r="D523" s="146" t="s">
        <v>97</v>
      </c>
      <c r="E523" s="43"/>
      <c r="F523" s="4"/>
      <c r="G523" s="37" t="str">
        <f>if(F523="","",
SUMIFs(if(D523="Main1",Nuella!J:J,Nuella!N:N),Nuella!S:S,"Delivered",Nuella!X:X,A523,if(D523="Main1",Nuella!G:G,Nuella!K:K),C523)+
SUMIFs(if(D523="Main1",'CRS1'!J:J,'CRS1'!N:N),'CRS1'!S:S,"Delivered",'CRS1'!X:X,A523,if(D523="Main1",'CRS1'!G:G,'CRS1'!K:K),C523)
-sumifs(G$1:G522,A$1:A522,A523,C$1:C522,C523))</f>
        <v/>
      </c>
      <c r="H523" s="37" t="str">
        <f t="shared" si="1"/>
        <v/>
      </c>
      <c r="I523" s="37" t="str">
        <f t="shared" si="2"/>
        <v/>
      </c>
      <c r="J523" s="37" t="s">
        <v>97</v>
      </c>
      <c r="K523" s="4"/>
      <c r="L523" s="4"/>
      <c r="M523" s="4"/>
      <c r="N523" s="4"/>
      <c r="O523" s="4"/>
      <c r="P523" s="4"/>
      <c r="Q523" s="4"/>
      <c r="R523" s="4"/>
      <c r="S523" s="4"/>
      <c r="T523" s="4"/>
      <c r="U523" s="4"/>
      <c r="V523" s="4"/>
      <c r="W523" s="4"/>
      <c r="X523" s="4"/>
      <c r="Y523" s="4"/>
      <c r="Z523" s="4"/>
      <c r="AA523" s="4"/>
      <c r="AB523" s="4"/>
    </row>
    <row r="524">
      <c r="A524" s="4"/>
      <c r="C524" s="4"/>
      <c r="D524" s="146" t="s">
        <v>97</v>
      </c>
      <c r="E524" s="43"/>
      <c r="F524" s="4"/>
      <c r="G524" s="37" t="str">
        <f>if(F524="","",
SUMIFs(if(D524="Main1",Nuella!J:J,Nuella!N:N),Nuella!S:S,"Delivered",Nuella!X:X,A524,if(D524="Main1",Nuella!G:G,Nuella!K:K),C524)+
SUMIFs(if(D524="Main1",'CRS1'!J:J,'CRS1'!N:N),'CRS1'!S:S,"Delivered",'CRS1'!X:X,A524,if(D524="Main1",'CRS1'!G:G,'CRS1'!K:K),C524)
-sumifs(G$1:G523,A$1:A523,A524,C$1:C523,C524))</f>
        <v/>
      </c>
      <c r="H524" s="37" t="str">
        <f t="shared" si="1"/>
        <v/>
      </c>
      <c r="I524" s="37" t="str">
        <f t="shared" si="2"/>
        <v/>
      </c>
      <c r="J524" s="37" t="s">
        <v>97</v>
      </c>
      <c r="K524" s="4"/>
      <c r="L524" s="4"/>
      <c r="M524" s="4"/>
      <c r="N524" s="4"/>
      <c r="O524" s="4"/>
      <c r="P524" s="4"/>
      <c r="Q524" s="4"/>
      <c r="R524" s="4"/>
      <c r="S524" s="4"/>
      <c r="T524" s="4"/>
      <c r="U524" s="4"/>
      <c r="V524" s="4"/>
      <c r="W524" s="4"/>
      <c r="X524" s="4"/>
      <c r="Y524" s="4"/>
      <c r="Z524" s="4"/>
      <c r="AA524" s="4"/>
      <c r="AB524" s="4"/>
    </row>
    <row r="525">
      <c r="A525" s="4"/>
      <c r="C525" s="4"/>
      <c r="D525" s="146" t="s">
        <v>97</v>
      </c>
      <c r="E525" s="43"/>
      <c r="F525" s="4"/>
      <c r="G525" s="37" t="str">
        <f>if(F525="","",
SUMIFs(if(D525="Main1",Nuella!J:J,Nuella!N:N),Nuella!S:S,"Delivered",Nuella!X:X,A525,if(D525="Main1",Nuella!G:G,Nuella!K:K),C525)+
SUMIFs(if(D525="Main1",'CRS1'!J:J,'CRS1'!N:N),'CRS1'!S:S,"Delivered",'CRS1'!X:X,A525,if(D525="Main1",'CRS1'!G:G,'CRS1'!K:K),C525)
-sumifs(G$1:G524,A$1:A524,A525,C$1:C524,C525))</f>
        <v/>
      </c>
      <c r="H525" s="37" t="str">
        <f t="shared" si="1"/>
        <v/>
      </c>
      <c r="I525" s="37" t="str">
        <f t="shared" si="2"/>
        <v/>
      </c>
      <c r="J525" s="37" t="s">
        <v>97</v>
      </c>
      <c r="K525" s="4"/>
      <c r="L525" s="4"/>
      <c r="M525" s="4"/>
      <c r="N525" s="4"/>
      <c r="O525" s="4"/>
      <c r="P525" s="4"/>
      <c r="Q525" s="4"/>
      <c r="R525" s="4"/>
      <c r="S525" s="4"/>
      <c r="T525" s="4"/>
      <c r="U525" s="4"/>
      <c r="V525" s="4"/>
      <c r="W525" s="4"/>
      <c r="X525" s="4"/>
      <c r="Y525" s="4"/>
      <c r="Z525" s="4"/>
      <c r="AA525" s="4"/>
      <c r="AB525" s="4"/>
    </row>
    <row r="526">
      <c r="A526" s="4"/>
      <c r="C526" s="4"/>
      <c r="D526" s="146" t="s">
        <v>97</v>
      </c>
      <c r="E526" s="43"/>
      <c r="F526" s="4"/>
      <c r="G526" s="37" t="str">
        <f>if(F526="","",
SUMIFs(if(D526="Main1",Nuella!J:J,Nuella!N:N),Nuella!S:S,"Delivered",Nuella!X:X,A526,if(D526="Main1",Nuella!G:G,Nuella!K:K),C526)+
SUMIFs(if(D526="Main1",'CRS1'!J:J,'CRS1'!N:N),'CRS1'!S:S,"Delivered",'CRS1'!X:X,A526,if(D526="Main1",'CRS1'!G:G,'CRS1'!K:K),C526)
-sumifs(G$1:G525,A$1:A525,A526,C$1:C525,C526))</f>
        <v/>
      </c>
      <c r="H526" s="37" t="str">
        <f t="shared" si="1"/>
        <v/>
      </c>
      <c r="I526" s="37" t="str">
        <f t="shared" si="2"/>
        <v/>
      </c>
      <c r="J526" s="37" t="s">
        <v>97</v>
      </c>
      <c r="K526" s="4"/>
      <c r="L526" s="4"/>
      <c r="M526" s="4"/>
      <c r="N526" s="4"/>
      <c r="O526" s="4"/>
      <c r="P526" s="4"/>
      <c r="Q526" s="4"/>
      <c r="R526" s="4"/>
      <c r="S526" s="4"/>
      <c r="T526" s="4"/>
      <c r="U526" s="4"/>
      <c r="V526" s="4"/>
      <c r="W526" s="4"/>
      <c r="X526" s="4"/>
      <c r="Y526" s="4"/>
      <c r="Z526" s="4"/>
      <c r="AA526" s="4"/>
      <c r="AB526" s="4"/>
    </row>
    <row r="527">
      <c r="A527" s="4"/>
      <c r="C527" s="4"/>
      <c r="D527" s="146" t="s">
        <v>97</v>
      </c>
      <c r="E527" s="43"/>
      <c r="F527" s="4"/>
      <c r="G527" s="37" t="str">
        <f>if(F527="","",
SUMIFs(if(D527="Main1",Nuella!J:J,Nuella!N:N),Nuella!S:S,"Delivered",Nuella!X:X,A527,if(D527="Main1",Nuella!G:G,Nuella!K:K),C527)+
SUMIFs(if(D527="Main1",'CRS1'!J:J,'CRS1'!N:N),'CRS1'!S:S,"Delivered",'CRS1'!X:X,A527,if(D527="Main1",'CRS1'!G:G,'CRS1'!K:K),C527)
-sumifs(G$1:G526,A$1:A526,A527,C$1:C526,C527))</f>
        <v/>
      </c>
      <c r="H527" s="37" t="str">
        <f t="shared" si="1"/>
        <v/>
      </c>
      <c r="I527" s="37" t="str">
        <f t="shared" si="2"/>
        <v/>
      </c>
      <c r="J527" s="37" t="s">
        <v>97</v>
      </c>
      <c r="K527" s="4"/>
      <c r="L527" s="4"/>
      <c r="M527" s="4"/>
      <c r="N527" s="4"/>
      <c r="O527" s="4"/>
      <c r="P527" s="4"/>
      <c r="Q527" s="4"/>
      <c r="R527" s="4"/>
      <c r="S527" s="4"/>
      <c r="T527" s="4"/>
      <c r="U527" s="4"/>
      <c r="V527" s="4"/>
      <c r="W527" s="4"/>
      <c r="X527" s="4"/>
      <c r="Y527" s="4"/>
      <c r="Z527" s="4"/>
      <c r="AA527" s="4"/>
      <c r="AB527" s="4"/>
    </row>
    <row r="528">
      <c r="A528" s="4"/>
      <c r="C528" s="4"/>
      <c r="D528" s="146" t="s">
        <v>97</v>
      </c>
      <c r="E528" s="43"/>
      <c r="F528" s="4"/>
      <c r="G528" s="37" t="str">
        <f>if(F528="","",
SUMIFs(if(D528="Main1",Nuella!J:J,Nuella!N:N),Nuella!S:S,"Delivered",Nuella!X:X,A528,if(D528="Main1",Nuella!G:G,Nuella!K:K),C528)+
SUMIFs(if(D528="Main1",'CRS1'!J:J,'CRS1'!N:N),'CRS1'!S:S,"Delivered",'CRS1'!X:X,A528,if(D528="Main1",'CRS1'!G:G,'CRS1'!K:K),C528)
-sumifs(G$1:G527,A$1:A527,A528,C$1:C527,C528))</f>
        <v/>
      </c>
      <c r="H528" s="37" t="str">
        <f t="shared" si="1"/>
        <v/>
      </c>
      <c r="I528" s="37" t="str">
        <f t="shared" si="2"/>
        <v/>
      </c>
      <c r="J528" s="37" t="s">
        <v>97</v>
      </c>
      <c r="K528" s="4"/>
      <c r="L528" s="4"/>
      <c r="M528" s="4"/>
      <c r="N528" s="4"/>
      <c r="O528" s="4"/>
      <c r="P528" s="4"/>
      <c r="Q528" s="4"/>
      <c r="R528" s="4"/>
      <c r="S528" s="4"/>
      <c r="T528" s="4"/>
      <c r="U528" s="4"/>
      <c r="V528" s="4"/>
      <c r="W528" s="4"/>
      <c r="X528" s="4"/>
      <c r="Y528" s="4"/>
      <c r="Z528" s="4"/>
      <c r="AA528" s="4"/>
      <c r="AB528" s="4"/>
    </row>
    <row r="529">
      <c r="A529" s="4"/>
      <c r="C529" s="4"/>
      <c r="D529" s="146" t="s">
        <v>97</v>
      </c>
      <c r="E529" s="43"/>
      <c r="F529" s="4"/>
      <c r="G529" s="37" t="str">
        <f>if(F529="","",
SUMIFs(if(D529="Main1",Nuella!J:J,Nuella!N:N),Nuella!S:S,"Delivered",Nuella!X:X,A529,if(D529="Main1",Nuella!G:G,Nuella!K:K),C529)+
SUMIFs(if(D529="Main1",'CRS1'!J:J,'CRS1'!N:N),'CRS1'!S:S,"Delivered",'CRS1'!X:X,A529,if(D529="Main1",'CRS1'!G:G,'CRS1'!K:K),C529)
-sumifs(G$1:G528,A$1:A528,A529,C$1:C528,C529))</f>
        <v/>
      </c>
      <c r="H529" s="37" t="str">
        <f t="shared" si="1"/>
        <v/>
      </c>
      <c r="I529" s="37" t="str">
        <f t="shared" si="2"/>
        <v/>
      </c>
      <c r="J529" s="37" t="s">
        <v>97</v>
      </c>
      <c r="K529" s="4"/>
      <c r="L529" s="4"/>
      <c r="M529" s="4"/>
      <c r="N529" s="4"/>
      <c r="O529" s="4"/>
      <c r="P529" s="4"/>
      <c r="Q529" s="4"/>
      <c r="R529" s="4"/>
      <c r="S529" s="4"/>
      <c r="T529" s="4"/>
      <c r="U529" s="4"/>
      <c r="V529" s="4"/>
      <c r="W529" s="4"/>
      <c r="X529" s="4"/>
      <c r="Y529" s="4"/>
      <c r="Z529" s="4"/>
      <c r="AA529" s="4"/>
      <c r="AB529" s="4"/>
    </row>
    <row r="530">
      <c r="A530" s="4"/>
      <c r="C530" s="4"/>
      <c r="D530" s="146" t="s">
        <v>97</v>
      </c>
      <c r="E530" s="43"/>
      <c r="F530" s="4"/>
      <c r="G530" s="37" t="str">
        <f>if(F530="","",
SUMIFs(if(D530="Main1",Nuella!J:J,Nuella!N:N),Nuella!S:S,"Delivered",Nuella!X:X,A530,if(D530="Main1",Nuella!G:G,Nuella!K:K),C530)+
SUMIFs(if(D530="Main1",'CRS1'!J:J,'CRS1'!N:N),'CRS1'!S:S,"Delivered",'CRS1'!X:X,A530,if(D530="Main1",'CRS1'!G:G,'CRS1'!K:K),C530)
-sumifs(G$1:G529,A$1:A529,A530,C$1:C529,C530))</f>
        <v/>
      </c>
      <c r="H530" s="37" t="str">
        <f t="shared" si="1"/>
        <v/>
      </c>
      <c r="I530" s="37" t="str">
        <f t="shared" si="2"/>
        <v/>
      </c>
      <c r="J530" s="37" t="s">
        <v>97</v>
      </c>
      <c r="K530" s="4"/>
      <c r="L530" s="4"/>
      <c r="M530" s="4"/>
      <c r="N530" s="4"/>
      <c r="O530" s="4"/>
      <c r="P530" s="4"/>
      <c r="Q530" s="4"/>
      <c r="R530" s="4"/>
      <c r="S530" s="4"/>
      <c r="T530" s="4"/>
      <c r="U530" s="4"/>
      <c r="V530" s="4"/>
      <c r="W530" s="4"/>
      <c r="X530" s="4"/>
      <c r="Y530" s="4"/>
      <c r="Z530" s="4"/>
      <c r="AA530" s="4"/>
      <c r="AB530" s="4"/>
    </row>
    <row r="531">
      <c r="A531" s="4"/>
      <c r="C531" s="4"/>
      <c r="D531" s="146" t="s">
        <v>97</v>
      </c>
      <c r="E531" s="43"/>
      <c r="F531" s="4"/>
      <c r="G531" s="37" t="str">
        <f>if(F531="","",
SUMIFs(if(D531="Main1",Nuella!J:J,Nuella!N:N),Nuella!S:S,"Delivered",Nuella!X:X,A531,if(D531="Main1",Nuella!G:G,Nuella!K:K),C531)+
SUMIFs(if(D531="Main1",'CRS1'!J:J,'CRS1'!N:N),'CRS1'!S:S,"Delivered",'CRS1'!X:X,A531,if(D531="Main1",'CRS1'!G:G,'CRS1'!K:K),C531)
-sumifs(G$1:G530,A$1:A530,A531,C$1:C530,C531))</f>
        <v/>
      </c>
      <c r="H531" s="37" t="str">
        <f t="shared" si="1"/>
        <v/>
      </c>
      <c r="I531" s="37" t="str">
        <f t="shared" si="2"/>
        <v/>
      </c>
      <c r="J531" s="37" t="s">
        <v>97</v>
      </c>
      <c r="K531" s="4"/>
      <c r="L531" s="4"/>
      <c r="M531" s="4"/>
      <c r="N531" s="4"/>
      <c r="O531" s="4"/>
      <c r="P531" s="4"/>
      <c r="Q531" s="4"/>
      <c r="R531" s="4"/>
      <c r="S531" s="4"/>
      <c r="T531" s="4"/>
      <c r="U531" s="4"/>
      <c r="V531" s="4"/>
      <c r="W531" s="4"/>
      <c r="X531" s="4"/>
      <c r="Y531" s="4"/>
      <c r="Z531" s="4"/>
      <c r="AA531" s="4"/>
      <c r="AB531" s="4"/>
    </row>
    <row r="532">
      <c r="A532" s="4"/>
      <c r="C532" s="4"/>
      <c r="D532" s="146" t="s">
        <v>97</v>
      </c>
      <c r="E532" s="43"/>
      <c r="F532" s="4"/>
      <c r="G532" s="37" t="str">
        <f>if(F532="","",
SUMIFs(if(D532="Main1",Nuella!J:J,Nuella!N:N),Nuella!S:S,"Delivered",Nuella!X:X,A532,if(D532="Main1",Nuella!G:G,Nuella!K:K),C532)+
SUMIFs(if(D532="Main1",'CRS1'!J:J,'CRS1'!N:N),'CRS1'!S:S,"Delivered",'CRS1'!X:X,A532,if(D532="Main1",'CRS1'!G:G,'CRS1'!K:K),C532)
-sumifs(G$1:G531,A$1:A531,A532,C$1:C531,C532))</f>
        <v/>
      </c>
      <c r="H532" s="37" t="str">
        <f t="shared" si="1"/>
        <v/>
      </c>
      <c r="I532" s="37" t="str">
        <f t="shared" si="2"/>
        <v/>
      </c>
      <c r="J532" s="37" t="s">
        <v>97</v>
      </c>
      <c r="K532" s="4"/>
      <c r="L532" s="4"/>
      <c r="M532" s="4"/>
      <c r="N532" s="4"/>
      <c r="O532" s="4"/>
      <c r="P532" s="4"/>
      <c r="Q532" s="4"/>
      <c r="R532" s="4"/>
      <c r="S532" s="4"/>
      <c r="T532" s="4"/>
      <c r="U532" s="4"/>
      <c r="V532" s="4"/>
      <c r="W532" s="4"/>
      <c r="X532" s="4"/>
      <c r="Y532" s="4"/>
      <c r="Z532" s="4"/>
      <c r="AA532" s="4"/>
      <c r="AB532" s="4"/>
    </row>
    <row r="533">
      <c r="A533" s="4"/>
      <c r="C533" s="4"/>
      <c r="D533" s="146" t="s">
        <v>97</v>
      </c>
      <c r="E533" s="43"/>
      <c r="F533" s="4"/>
      <c r="G533" s="37" t="str">
        <f>if(F533="","",
SUMIFs(if(D533="Main1",Nuella!J:J,Nuella!N:N),Nuella!S:S,"Delivered",Nuella!X:X,A533,if(D533="Main1",Nuella!G:G,Nuella!K:K),C533)+
SUMIFs(if(D533="Main1",'CRS1'!J:J,'CRS1'!N:N),'CRS1'!S:S,"Delivered",'CRS1'!X:X,A533,if(D533="Main1",'CRS1'!G:G,'CRS1'!K:K),C533)
-sumifs(G$1:G532,A$1:A532,A533,C$1:C532,C533))</f>
        <v/>
      </c>
      <c r="H533" s="37" t="str">
        <f t="shared" si="1"/>
        <v/>
      </c>
      <c r="I533" s="37" t="str">
        <f t="shared" si="2"/>
        <v/>
      </c>
      <c r="J533" s="37" t="s">
        <v>97</v>
      </c>
      <c r="K533" s="4"/>
      <c r="L533" s="4"/>
      <c r="M533" s="4"/>
      <c r="N533" s="4"/>
      <c r="O533" s="4"/>
      <c r="P533" s="4"/>
      <c r="Q533" s="4"/>
      <c r="R533" s="4"/>
      <c r="S533" s="4"/>
      <c r="T533" s="4"/>
      <c r="U533" s="4"/>
      <c r="V533" s="4"/>
      <c r="W533" s="4"/>
      <c r="X533" s="4"/>
      <c r="Y533" s="4"/>
      <c r="Z533" s="4"/>
      <c r="AA533" s="4"/>
      <c r="AB533" s="4"/>
    </row>
    <row r="534">
      <c r="A534" s="4"/>
      <c r="C534" s="4"/>
      <c r="D534" s="146" t="s">
        <v>97</v>
      </c>
      <c r="E534" s="43"/>
      <c r="F534" s="4"/>
      <c r="G534" s="37" t="str">
        <f>if(F534="","",
SUMIFs(if(D534="Main1",Nuella!J:J,Nuella!N:N),Nuella!S:S,"Delivered",Nuella!X:X,A534,if(D534="Main1",Nuella!G:G,Nuella!K:K),C534)+
SUMIFs(if(D534="Main1",'CRS1'!J:J,'CRS1'!N:N),'CRS1'!S:S,"Delivered",'CRS1'!X:X,A534,if(D534="Main1",'CRS1'!G:G,'CRS1'!K:K),C534)
-sumifs(G$1:G533,A$1:A533,A534,C$1:C533,C534))</f>
        <v/>
      </c>
      <c r="H534" s="37" t="str">
        <f t="shared" si="1"/>
        <v/>
      </c>
      <c r="I534" s="37" t="str">
        <f t="shared" si="2"/>
        <v/>
      </c>
      <c r="J534" s="37" t="s">
        <v>97</v>
      </c>
      <c r="K534" s="4"/>
      <c r="L534" s="4"/>
      <c r="M534" s="4"/>
      <c r="N534" s="4"/>
      <c r="O534" s="4"/>
      <c r="P534" s="4"/>
      <c r="Q534" s="4"/>
      <c r="R534" s="4"/>
      <c r="S534" s="4"/>
      <c r="T534" s="4"/>
      <c r="U534" s="4"/>
      <c r="V534" s="4"/>
      <c r="W534" s="4"/>
      <c r="X534" s="4"/>
      <c r="Y534" s="4"/>
      <c r="Z534" s="4"/>
      <c r="AA534" s="4"/>
      <c r="AB534" s="4"/>
    </row>
    <row r="535">
      <c r="A535" s="4"/>
      <c r="C535" s="4"/>
      <c r="D535" s="146" t="s">
        <v>97</v>
      </c>
      <c r="E535" s="43"/>
      <c r="F535" s="4"/>
      <c r="G535" s="37" t="str">
        <f>if(F535="","",
SUMIFs(if(D535="Main1",Nuella!J:J,Nuella!N:N),Nuella!S:S,"Delivered",Nuella!X:X,A535,if(D535="Main1",Nuella!G:G,Nuella!K:K),C535)+
SUMIFs(if(D535="Main1",'CRS1'!J:J,'CRS1'!N:N),'CRS1'!S:S,"Delivered",'CRS1'!X:X,A535,if(D535="Main1",'CRS1'!G:G,'CRS1'!K:K),C535)
-sumifs(G$1:G534,A$1:A534,A535,C$1:C534,C535))</f>
        <v/>
      </c>
      <c r="H535" s="37" t="str">
        <f t="shared" si="1"/>
        <v/>
      </c>
      <c r="I535" s="37" t="str">
        <f t="shared" si="2"/>
        <v/>
      </c>
      <c r="J535" s="37" t="s">
        <v>97</v>
      </c>
      <c r="K535" s="4"/>
      <c r="L535" s="4"/>
      <c r="M535" s="4"/>
      <c r="N535" s="4"/>
      <c r="O535" s="4"/>
      <c r="P535" s="4"/>
      <c r="Q535" s="4"/>
      <c r="R535" s="4"/>
      <c r="S535" s="4"/>
      <c r="T535" s="4"/>
      <c r="U535" s="4"/>
      <c r="V535" s="4"/>
      <c r="W535" s="4"/>
      <c r="X535" s="4"/>
      <c r="Y535" s="4"/>
      <c r="Z535" s="4"/>
      <c r="AA535" s="4"/>
      <c r="AB535" s="4"/>
    </row>
    <row r="536">
      <c r="A536" s="4"/>
      <c r="C536" s="4"/>
      <c r="D536" s="146" t="s">
        <v>97</v>
      </c>
      <c r="E536" s="43"/>
      <c r="F536" s="4"/>
      <c r="G536" s="37" t="str">
        <f>if(F536="","",
SUMIFs(if(D536="Main1",Nuella!J:J,Nuella!N:N),Nuella!S:S,"Delivered",Nuella!X:X,A536,if(D536="Main1",Nuella!G:G,Nuella!K:K),C536)+
SUMIFs(if(D536="Main1",'CRS1'!J:J,'CRS1'!N:N),'CRS1'!S:S,"Delivered",'CRS1'!X:X,A536,if(D536="Main1",'CRS1'!G:G,'CRS1'!K:K),C536)
-sumifs(G$1:G535,A$1:A535,A536,C$1:C535,C536))</f>
        <v/>
      </c>
      <c r="H536" s="37" t="str">
        <f t="shared" si="1"/>
        <v/>
      </c>
      <c r="I536" s="37" t="str">
        <f t="shared" si="2"/>
        <v/>
      </c>
      <c r="J536" s="37" t="s">
        <v>97</v>
      </c>
      <c r="K536" s="4"/>
      <c r="L536" s="4"/>
      <c r="M536" s="4"/>
      <c r="N536" s="4"/>
      <c r="O536" s="4"/>
      <c r="P536" s="4"/>
      <c r="Q536" s="4"/>
      <c r="R536" s="4"/>
      <c r="S536" s="4"/>
      <c r="T536" s="4"/>
      <c r="U536" s="4"/>
      <c r="V536" s="4"/>
      <c r="W536" s="4"/>
      <c r="X536" s="4"/>
      <c r="Y536" s="4"/>
      <c r="Z536" s="4"/>
      <c r="AA536" s="4"/>
      <c r="AB536" s="4"/>
    </row>
    <row r="537">
      <c r="A537" s="4"/>
      <c r="C537" s="4"/>
      <c r="D537" s="146" t="s">
        <v>97</v>
      </c>
      <c r="E537" s="43"/>
      <c r="F537" s="4"/>
      <c r="G537" s="37" t="str">
        <f>if(F537="","",
SUMIFs(if(D537="Main1",Nuella!J:J,Nuella!N:N),Nuella!S:S,"Delivered",Nuella!X:X,A537,if(D537="Main1",Nuella!G:G,Nuella!K:K),C537)+
SUMIFs(if(D537="Main1",'CRS1'!J:J,'CRS1'!N:N),'CRS1'!S:S,"Delivered",'CRS1'!X:X,A537,if(D537="Main1",'CRS1'!G:G,'CRS1'!K:K),C537)
-sumifs(G$1:G536,A$1:A536,A537,C$1:C536,C537))</f>
        <v/>
      </c>
      <c r="H537" s="37" t="str">
        <f t="shared" si="1"/>
        <v/>
      </c>
      <c r="I537" s="37" t="str">
        <f t="shared" si="2"/>
        <v/>
      </c>
      <c r="J537" s="37" t="s">
        <v>97</v>
      </c>
      <c r="K537" s="4"/>
      <c r="L537" s="4"/>
      <c r="M537" s="4"/>
      <c r="N537" s="4"/>
      <c r="O537" s="4"/>
      <c r="P537" s="4"/>
      <c r="Q537" s="4"/>
      <c r="R537" s="4"/>
      <c r="S537" s="4"/>
      <c r="T537" s="4"/>
      <c r="U537" s="4"/>
      <c r="V537" s="4"/>
      <c r="W537" s="4"/>
      <c r="X537" s="4"/>
      <c r="Y537" s="4"/>
      <c r="Z537" s="4"/>
      <c r="AA537" s="4"/>
      <c r="AB537" s="4"/>
    </row>
    <row r="538">
      <c r="A538" s="4"/>
      <c r="C538" s="4"/>
      <c r="D538" s="146" t="s">
        <v>97</v>
      </c>
      <c r="E538" s="43"/>
      <c r="F538" s="4"/>
      <c r="G538" s="37" t="str">
        <f>if(F538="","",
SUMIFs(if(D538="Main1",Nuella!J:J,Nuella!N:N),Nuella!S:S,"Delivered",Nuella!X:X,A538,if(D538="Main1",Nuella!G:G,Nuella!K:K),C538)+
SUMIFs(if(D538="Main1",'CRS1'!J:J,'CRS1'!N:N),'CRS1'!S:S,"Delivered",'CRS1'!X:X,A538,if(D538="Main1",'CRS1'!G:G,'CRS1'!K:K),C538)
-sumifs(G$1:G537,A$1:A537,A538,C$1:C537,C538))</f>
        <v/>
      </c>
      <c r="H538" s="37" t="str">
        <f t="shared" si="1"/>
        <v/>
      </c>
      <c r="I538" s="37" t="str">
        <f t="shared" si="2"/>
        <v/>
      </c>
      <c r="J538" s="37" t="s">
        <v>97</v>
      </c>
      <c r="K538" s="4"/>
      <c r="L538" s="4"/>
      <c r="M538" s="4"/>
      <c r="N538" s="4"/>
      <c r="O538" s="4"/>
      <c r="P538" s="4"/>
      <c r="Q538" s="4"/>
      <c r="R538" s="4"/>
      <c r="S538" s="4"/>
      <c r="T538" s="4"/>
      <c r="U538" s="4"/>
      <c r="V538" s="4"/>
      <c r="W538" s="4"/>
      <c r="X538" s="4"/>
      <c r="Y538" s="4"/>
      <c r="Z538" s="4"/>
      <c r="AA538" s="4"/>
      <c r="AB538" s="4"/>
    </row>
    <row r="539">
      <c r="A539" s="4"/>
      <c r="C539" s="4"/>
      <c r="D539" s="146" t="s">
        <v>97</v>
      </c>
      <c r="E539" s="43"/>
      <c r="F539" s="4"/>
      <c r="G539" s="37" t="str">
        <f>if(F539="","",
SUMIFs(if(D539="Main1",Nuella!J:J,Nuella!N:N),Nuella!S:S,"Delivered",Nuella!X:X,A539,if(D539="Main1",Nuella!G:G,Nuella!K:K),C539)+
SUMIFs(if(D539="Main1",'CRS1'!J:J,'CRS1'!N:N),'CRS1'!S:S,"Delivered",'CRS1'!X:X,A539,if(D539="Main1",'CRS1'!G:G,'CRS1'!K:K),C539)
-sumifs(G$1:G538,A$1:A538,A539,C$1:C538,C539))</f>
        <v/>
      </c>
      <c r="H539" s="37" t="str">
        <f t="shared" si="1"/>
        <v/>
      </c>
      <c r="I539" s="37" t="str">
        <f t="shared" si="2"/>
        <v/>
      </c>
      <c r="J539" s="37" t="s">
        <v>97</v>
      </c>
      <c r="K539" s="4"/>
      <c r="L539" s="4"/>
      <c r="M539" s="4"/>
      <c r="N539" s="4"/>
      <c r="O539" s="4"/>
      <c r="P539" s="4"/>
      <c r="Q539" s="4"/>
      <c r="R539" s="4"/>
      <c r="S539" s="4"/>
      <c r="T539" s="4"/>
      <c r="U539" s="4"/>
      <c r="V539" s="4"/>
      <c r="W539" s="4"/>
      <c r="X539" s="4"/>
      <c r="Y539" s="4"/>
      <c r="Z539" s="4"/>
      <c r="AA539" s="4"/>
      <c r="AB539" s="4"/>
    </row>
    <row r="540">
      <c r="A540" s="4"/>
      <c r="C540" s="4"/>
      <c r="D540" s="146" t="s">
        <v>97</v>
      </c>
      <c r="E540" s="43"/>
      <c r="F540" s="4"/>
      <c r="G540" s="37" t="str">
        <f>if(F540="","",
SUMIFs(if(D540="Main1",Nuella!J:J,Nuella!N:N),Nuella!S:S,"Delivered",Nuella!X:X,A540,if(D540="Main1",Nuella!G:G,Nuella!K:K),C540)+
SUMIFs(if(D540="Main1",'CRS1'!J:J,'CRS1'!N:N),'CRS1'!S:S,"Delivered",'CRS1'!X:X,A540,if(D540="Main1",'CRS1'!G:G,'CRS1'!K:K),C540)
-sumifs(G$1:G539,A$1:A539,A540,C$1:C539,C540))</f>
        <v/>
      </c>
      <c r="H540" s="37" t="str">
        <f t="shared" si="1"/>
        <v/>
      </c>
      <c r="I540" s="37" t="str">
        <f t="shared" si="2"/>
        <v/>
      </c>
      <c r="J540" s="37" t="s">
        <v>97</v>
      </c>
      <c r="K540" s="4"/>
      <c r="L540" s="4"/>
      <c r="M540" s="4"/>
      <c r="N540" s="4"/>
      <c r="O540" s="4"/>
      <c r="P540" s="4"/>
      <c r="Q540" s="4"/>
      <c r="R540" s="4"/>
      <c r="S540" s="4"/>
      <c r="T540" s="4"/>
      <c r="U540" s="4"/>
      <c r="V540" s="4"/>
      <c r="W540" s="4"/>
      <c r="X540" s="4"/>
      <c r="Y540" s="4"/>
      <c r="Z540" s="4"/>
      <c r="AA540" s="4"/>
      <c r="AB540" s="4"/>
    </row>
    <row r="541">
      <c r="A541" s="4"/>
      <c r="C541" s="4"/>
      <c r="D541" s="146" t="s">
        <v>97</v>
      </c>
      <c r="E541" s="43"/>
      <c r="F541" s="4"/>
      <c r="G541" s="37" t="str">
        <f>if(F541="","",
SUMIFs(if(D541="Main1",Nuella!J:J,Nuella!N:N),Nuella!S:S,"Delivered",Nuella!X:X,A541,if(D541="Main1",Nuella!G:G,Nuella!K:K),C541)+
SUMIFs(if(D541="Main1",'CRS1'!J:J,'CRS1'!N:N),'CRS1'!S:S,"Delivered",'CRS1'!X:X,A541,if(D541="Main1",'CRS1'!G:G,'CRS1'!K:K),C541)
-sumifs(G$1:G540,A$1:A540,A541,C$1:C540,C541))</f>
        <v/>
      </c>
      <c r="H541" s="37" t="str">
        <f t="shared" si="1"/>
        <v/>
      </c>
      <c r="I541" s="37" t="str">
        <f t="shared" si="2"/>
        <v/>
      </c>
      <c r="J541" s="37" t="s">
        <v>97</v>
      </c>
      <c r="K541" s="4"/>
      <c r="L541" s="4"/>
      <c r="M541" s="4"/>
      <c r="N541" s="4"/>
      <c r="O541" s="4"/>
      <c r="P541" s="4"/>
      <c r="Q541" s="4"/>
      <c r="R541" s="4"/>
      <c r="S541" s="4"/>
      <c r="T541" s="4"/>
      <c r="U541" s="4"/>
      <c r="V541" s="4"/>
      <c r="W541" s="4"/>
      <c r="X541" s="4"/>
      <c r="Y541" s="4"/>
      <c r="Z541" s="4"/>
      <c r="AA541" s="4"/>
      <c r="AB541" s="4"/>
    </row>
    <row r="542">
      <c r="A542" s="4"/>
      <c r="C542" s="4"/>
      <c r="D542" s="146" t="s">
        <v>97</v>
      </c>
      <c r="E542" s="43"/>
      <c r="F542" s="4"/>
      <c r="G542" s="37" t="str">
        <f>if(F542="","",
SUMIFs(if(D542="Main1",Nuella!J:J,Nuella!N:N),Nuella!S:S,"Delivered",Nuella!X:X,A542,if(D542="Main1",Nuella!G:G,Nuella!K:K),C542)+
SUMIFs(if(D542="Main1",'CRS1'!J:J,'CRS1'!N:N),'CRS1'!S:S,"Delivered",'CRS1'!X:X,A542,if(D542="Main1",'CRS1'!G:G,'CRS1'!K:K),C542)
-sumifs(G$1:G541,A$1:A541,A542,C$1:C541,C542))</f>
        <v/>
      </c>
      <c r="H542" s="37" t="str">
        <f t="shared" si="1"/>
        <v/>
      </c>
      <c r="I542" s="37" t="str">
        <f t="shared" si="2"/>
        <v/>
      </c>
      <c r="J542" s="37" t="s">
        <v>97</v>
      </c>
      <c r="K542" s="4"/>
      <c r="L542" s="4"/>
      <c r="M542" s="4"/>
      <c r="N542" s="4"/>
      <c r="O542" s="4"/>
      <c r="P542" s="4"/>
      <c r="Q542" s="4"/>
      <c r="R542" s="4"/>
      <c r="S542" s="4"/>
      <c r="T542" s="4"/>
      <c r="U542" s="4"/>
      <c r="V542" s="4"/>
      <c r="W542" s="4"/>
      <c r="X542" s="4"/>
      <c r="Y542" s="4"/>
      <c r="Z542" s="4"/>
      <c r="AA542" s="4"/>
      <c r="AB542" s="4"/>
    </row>
    <row r="543">
      <c r="A543" s="4"/>
      <c r="C543" s="4"/>
      <c r="D543" s="146" t="s">
        <v>97</v>
      </c>
      <c r="E543" s="43"/>
      <c r="F543" s="4"/>
      <c r="G543" s="37" t="str">
        <f>if(F543="","",
SUMIFs(if(D543="Main1",Nuella!J:J,Nuella!N:N),Nuella!S:S,"Delivered",Nuella!X:X,A543,if(D543="Main1",Nuella!G:G,Nuella!K:K),C543)+
SUMIFs(if(D543="Main1",'CRS1'!J:J,'CRS1'!N:N),'CRS1'!S:S,"Delivered",'CRS1'!X:X,A543,if(D543="Main1",'CRS1'!G:G,'CRS1'!K:K),C543)
-sumifs(G$1:G542,A$1:A542,A543,C$1:C542,C543))</f>
        <v/>
      </c>
      <c r="H543" s="37" t="str">
        <f t="shared" si="1"/>
        <v/>
      </c>
      <c r="I543" s="37" t="str">
        <f t="shared" si="2"/>
        <v/>
      </c>
      <c r="J543" s="37" t="s">
        <v>97</v>
      </c>
      <c r="K543" s="4"/>
      <c r="L543" s="4"/>
      <c r="M543" s="4"/>
      <c r="N543" s="4"/>
      <c r="O543" s="4"/>
      <c r="P543" s="4"/>
      <c r="Q543" s="4"/>
      <c r="R543" s="4"/>
      <c r="S543" s="4"/>
      <c r="T543" s="4"/>
      <c r="U543" s="4"/>
      <c r="V543" s="4"/>
      <c r="W543" s="4"/>
      <c r="X543" s="4"/>
      <c r="Y543" s="4"/>
      <c r="Z543" s="4"/>
      <c r="AA543" s="4"/>
      <c r="AB543" s="4"/>
    </row>
    <row r="544">
      <c r="A544" s="4"/>
      <c r="C544" s="4"/>
      <c r="D544" s="146" t="s">
        <v>97</v>
      </c>
      <c r="E544" s="43"/>
      <c r="F544" s="4"/>
      <c r="G544" s="37" t="str">
        <f>if(F544="","",
SUMIFs(if(D544="Main1",Nuella!J:J,Nuella!N:N),Nuella!S:S,"Delivered",Nuella!X:X,A544,if(D544="Main1",Nuella!G:G,Nuella!K:K),C544)+
SUMIFs(if(D544="Main1",'CRS1'!J:J,'CRS1'!N:N),'CRS1'!S:S,"Delivered",'CRS1'!X:X,A544,if(D544="Main1",'CRS1'!G:G,'CRS1'!K:K),C544)
-sumifs(G$1:G543,A$1:A543,A544,C$1:C543,C544))</f>
        <v/>
      </c>
      <c r="H544" s="37" t="str">
        <f t="shared" si="1"/>
        <v/>
      </c>
      <c r="I544" s="37" t="str">
        <f t="shared" si="2"/>
        <v/>
      </c>
      <c r="J544" s="37" t="s">
        <v>97</v>
      </c>
      <c r="K544" s="4"/>
      <c r="L544" s="4"/>
      <c r="M544" s="4"/>
      <c r="N544" s="4"/>
      <c r="O544" s="4"/>
      <c r="P544" s="4"/>
      <c r="Q544" s="4"/>
      <c r="R544" s="4"/>
      <c r="S544" s="4"/>
      <c r="T544" s="4"/>
      <c r="U544" s="4"/>
      <c r="V544" s="4"/>
      <c r="W544" s="4"/>
      <c r="X544" s="4"/>
      <c r="Y544" s="4"/>
      <c r="Z544" s="4"/>
      <c r="AA544" s="4"/>
      <c r="AB544" s="4"/>
    </row>
    <row r="545">
      <c r="A545" s="4"/>
      <c r="C545" s="4"/>
      <c r="D545" s="146" t="s">
        <v>97</v>
      </c>
      <c r="E545" s="43"/>
      <c r="F545" s="4"/>
      <c r="G545" s="37" t="str">
        <f>if(F545="","",
SUMIFs(if(D545="Main1",Nuella!J:J,Nuella!N:N),Nuella!S:S,"Delivered",Nuella!X:X,A545,if(D545="Main1",Nuella!G:G,Nuella!K:K),C545)+
SUMIFs(if(D545="Main1",'CRS1'!J:J,'CRS1'!N:N),'CRS1'!S:S,"Delivered",'CRS1'!X:X,A545,if(D545="Main1",'CRS1'!G:G,'CRS1'!K:K),C545)
-sumifs(G$1:G544,A$1:A544,A545,C$1:C544,C545))</f>
        <v/>
      </c>
      <c r="H545" s="37" t="str">
        <f t="shared" si="1"/>
        <v/>
      </c>
      <c r="I545" s="37" t="str">
        <f t="shared" si="2"/>
        <v/>
      </c>
      <c r="J545" s="37" t="s">
        <v>97</v>
      </c>
      <c r="K545" s="4"/>
      <c r="L545" s="4"/>
      <c r="M545" s="4"/>
      <c r="N545" s="4"/>
      <c r="O545" s="4"/>
      <c r="P545" s="4"/>
      <c r="Q545" s="4"/>
      <c r="R545" s="4"/>
      <c r="S545" s="4"/>
      <c r="T545" s="4"/>
      <c r="U545" s="4"/>
      <c r="V545" s="4"/>
      <c r="W545" s="4"/>
      <c r="X545" s="4"/>
      <c r="Y545" s="4"/>
      <c r="Z545" s="4"/>
      <c r="AA545" s="4"/>
      <c r="AB545" s="4"/>
    </row>
    <row r="546">
      <c r="A546" s="4"/>
      <c r="C546" s="4"/>
      <c r="D546" s="146" t="s">
        <v>97</v>
      </c>
      <c r="E546" s="43"/>
      <c r="F546" s="4"/>
      <c r="G546" s="37" t="str">
        <f>if(F546="","",
SUMIFs(if(D546="Main1",Nuella!J:J,Nuella!N:N),Nuella!S:S,"Delivered",Nuella!X:X,A546,if(D546="Main1",Nuella!G:G,Nuella!K:K),C546)+
SUMIFs(if(D546="Main1",'CRS1'!J:J,'CRS1'!N:N),'CRS1'!S:S,"Delivered",'CRS1'!X:X,A546,if(D546="Main1",'CRS1'!G:G,'CRS1'!K:K),C546)
-sumifs(G$1:G545,A$1:A545,A546,C$1:C545,C546))</f>
        <v/>
      </c>
      <c r="H546" s="37" t="str">
        <f t="shared" si="1"/>
        <v/>
      </c>
      <c r="I546" s="37" t="str">
        <f t="shared" si="2"/>
        <v/>
      </c>
      <c r="J546" s="37" t="s">
        <v>97</v>
      </c>
      <c r="K546" s="4"/>
      <c r="L546" s="4"/>
      <c r="M546" s="4"/>
      <c r="N546" s="4"/>
      <c r="O546" s="4"/>
      <c r="P546" s="4"/>
      <c r="Q546" s="4"/>
      <c r="R546" s="4"/>
      <c r="S546" s="4"/>
      <c r="T546" s="4"/>
      <c r="U546" s="4"/>
      <c r="V546" s="4"/>
      <c r="W546" s="4"/>
      <c r="X546" s="4"/>
      <c r="Y546" s="4"/>
      <c r="Z546" s="4"/>
      <c r="AA546" s="4"/>
      <c r="AB546" s="4"/>
    </row>
    <row r="547">
      <c r="A547" s="4"/>
      <c r="C547" s="4"/>
      <c r="D547" s="146" t="s">
        <v>97</v>
      </c>
      <c r="E547" s="43"/>
      <c r="F547" s="4"/>
      <c r="G547" s="37" t="str">
        <f>if(F547="","",
SUMIFs(if(D547="Main1",Nuella!J:J,Nuella!N:N),Nuella!S:S,"Delivered",Nuella!X:X,A547,if(D547="Main1",Nuella!G:G,Nuella!K:K),C547)+
SUMIFs(if(D547="Main1",'CRS1'!J:J,'CRS1'!N:N),'CRS1'!S:S,"Delivered",'CRS1'!X:X,A547,if(D547="Main1",'CRS1'!G:G,'CRS1'!K:K),C547)
-sumifs(G$1:G546,A$1:A546,A547,C$1:C546,C547))</f>
        <v/>
      </c>
      <c r="H547" s="37" t="str">
        <f t="shared" si="1"/>
        <v/>
      </c>
      <c r="I547" s="37" t="str">
        <f t="shared" si="2"/>
        <v/>
      </c>
      <c r="J547" s="37" t="s">
        <v>97</v>
      </c>
      <c r="K547" s="4"/>
      <c r="L547" s="4"/>
      <c r="M547" s="4"/>
      <c r="N547" s="4"/>
      <c r="O547" s="4"/>
      <c r="P547" s="4"/>
      <c r="Q547" s="4"/>
      <c r="R547" s="4"/>
      <c r="S547" s="4"/>
      <c r="T547" s="4"/>
      <c r="U547" s="4"/>
      <c r="V547" s="4"/>
      <c r="W547" s="4"/>
      <c r="X547" s="4"/>
      <c r="Y547" s="4"/>
      <c r="Z547" s="4"/>
      <c r="AA547" s="4"/>
      <c r="AB547" s="4"/>
    </row>
    <row r="548">
      <c r="A548" s="4"/>
      <c r="C548" s="4"/>
      <c r="D548" s="146" t="s">
        <v>97</v>
      </c>
      <c r="E548" s="43"/>
      <c r="F548" s="4"/>
      <c r="G548" s="37" t="str">
        <f>if(F548="","",
SUMIFs(if(D548="Main1",Nuella!J:J,Nuella!N:N),Nuella!S:S,"Delivered",Nuella!X:X,A548,if(D548="Main1",Nuella!G:G,Nuella!K:K),C548)+
SUMIFs(if(D548="Main1",'CRS1'!J:J,'CRS1'!N:N),'CRS1'!S:S,"Delivered",'CRS1'!X:X,A548,if(D548="Main1",'CRS1'!G:G,'CRS1'!K:K),C548)
-sumifs(G$1:G547,A$1:A547,A548,C$1:C547,C548))</f>
        <v/>
      </c>
      <c r="H548" s="37" t="str">
        <f t="shared" si="1"/>
        <v/>
      </c>
      <c r="I548" s="37" t="str">
        <f t="shared" si="2"/>
        <v/>
      </c>
      <c r="J548" s="37" t="s">
        <v>97</v>
      </c>
      <c r="K548" s="4"/>
      <c r="L548" s="4"/>
      <c r="M548" s="4"/>
      <c r="N548" s="4"/>
      <c r="O548" s="4"/>
      <c r="P548" s="4"/>
      <c r="Q548" s="4"/>
      <c r="R548" s="4"/>
      <c r="S548" s="4"/>
      <c r="T548" s="4"/>
      <c r="U548" s="4"/>
      <c r="V548" s="4"/>
      <c r="W548" s="4"/>
      <c r="X548" s="4"/>
      <c r="Y548" s="4"/>
      <c r="Z548" s="4"/>
      <c r="AA548" s="4"/>
      <c r="AB548" s="4"/>
    </row>
    <row r="549">
      <c r="A549" s="4"/>
      <c r="C549" s="4"/>
      <c r="D549" s="146" t="s">
        <v>97</v>
      </c>
      <c r="E549" s="43"/>
      <c r="F549" s="4"/>
      <c r="G549" s="37" t="str">
        <f>if(F549="","",
SUMIFs(if(D549="Main1",Nuella!J:J,Nuella!N:N),Nuella!S:S,"Delivered",Nuella!X:X,A549,if(D549="Main1",Nuella!G:G,Nuella!K:K),C549)+
SUMIFs(if(D549="Main1",'CRS1'!J:J,'CRS1'!N:N),'CRS1'!S:S,"Delivered",'CRS1'!X:X,A549,if(D549="Main1",'CRS1'!G:G,'CRS1'!K:K),C549)
-sumifs(G$1:G548,A$1:A548,A549,C$1:C548,C549))</f>
        <v/>
      </c>
      <c r="H549" s="37" t="str">
        <f t="shared" si="1"/>
        <v/>
      </c>
      <c r="I549" s="37" t="str">
        <f t="shared" si="2"/>
        <v/>
      </c>
      <c r="J549" s="37" t="s">
        <v>97</v>
      </c>
      <c r="K549" s="4"/>
      <c r="L549" s="4"/>
      <c r="M549" s="4"/>
      <c r="N549" s="4"/>
      <c r="O549" s="4"/>
      <c r="P549" s="4"/>
      <c r="Q549" s="4"/>
      <c r="R549" s="4"/>
      <c r="S549" s="4"/>
      <c r="T549" s="4"/>
      <c r="U549" s="4"/>
      <c r="V549" s="4"/>
      <c r="W549" s="4"/>
      <c r="X549" s="4"/>
      <c r="Y549" s="4"/>
      <c r="Z549" s="4"/>
      <c r="AA549" s="4"/>
      <c r="AB549" s="4"/>
    </row>
    <row r="550">
      <c r="A550" s="4"/>
      <c r="C550" s="4"/>
      <c r="D550" s="146" t="s">
        <v>97</v>
      </c>
      <c r="E550" s="43"/>
      <c r="F550" s="4"/>
      <c r="G550" s="37" t="str">
        <f>if(F550="","",
SUMIFs(if(D550="Main1",Nuella!J:J,Nuella!N:N),Nuella!S:S,"Delivered",Nuella!X:X,A550,if(D550="Main1",Nuella!G:G,Nuella!K:K),C550)+
SUMIFs(if(D550="Main1",'CRS1'!J:J,'CRS1'!N:N),'CRS1'!S:S,"Delivered",'CRS1'!X:X,A550,if(D550="Main1",'CRS1'!G:G,'CRS1'!K:K),C550)
-sumifs(G$1:G549,A$1:A549,A550,C$1:C549,C550))</f>
        <v/>
      </c>
      <c r="H550" s="37" t="str">
        <f t="shared" si="1"/>
        <v/>
      </c>
      <c r="I550" s="37" t="str">
        <f t="shared" si="2"/>
        <v/>
      </c>
      <c r="J550" s="37" t="s">
        <v>97</v>
      </c>
      <c r="K550" s="4"/>
      <c r="L550" s="4"/>
      <c r="M550" s="4"/>
      <c r="N550" s="4"/>
      <c r="O550" s="4"/>
      <c r="P550" s="4"/>
      <c r="Q550" s="4"/>
      <c r="R550" s="4"/>
      <c r="S550" s="4"/>
      <c r="T550" s="4"/>
      <c r="U550" s="4"/>
      <c r="V550" s="4"/>
      <c r="W550" s="4"/>
      <c r="X550" s="4"/>
      <c r="Y550" s="4"/>
      <c r="Z550" s="4"/>
      <c r="AA550" s="4"/>
      <c r="AB550" s="4"/>
    </row>
    <row r="551">
      <c r="A551" s="4"/>
      <c r="C551" s="4"/>
      <c r="D551" s="146" t="s">
        <v>97</v>
      </c>
      <c r="E551" s="43"/>
      <c r="F551" s="4"/>
      <c r="G551" s="37" t="str">
        <f>if(F551="","",
SUMIFs(if(D551="Main1",Nuella!J:J,Nuella!N:N),Nuella!S:S,"Delivered",Nuella!X:X,A551,if(D551="Main1",Nuella!G:G,Nuella!K:K),C551)+
SUMIFs(if(D551="Main1",'CRS1'!J:J,'CRS1'!N:N),'CRS1'!S:S,"Delivered",'CRS1'!X:X,A551,if(D551="Main1",'CRS1'!G:G,'CRS1'!K:K),C551)
-sumifs(G$1:G550,A$1:A550,A551,C$1:C550,C551))</f>
        <v/>
      </c>
      <c r="H551" s="37" t="str">
        <f t="shared" si="1"/>
        <v/>
      </c>
      <c r="I551" s="37" t="str">
        <f t="shared" si="2"/>
        <v/>
      </c>
      <c r="J551" s="37" t="s">
        <v>97</v>
      </c>
      <c r="K551" s="4"/>
      <c r="L551" s="4"/>
      <c r="M551" s="4"/>
      <c r="N551" s="4"/>
      <c r="O551" s="4"/>
      <c r="P551" s="4"/>
      <c r="Q551" s="4"/>
      <c r="R551" s="4"/>
      <c r="S551" s="4"/>
      <c r="T551" s="4"/>
      <c r="U551" s="4"/>
      <c r="V551" s="4"/>
      <c r="W551" s="4"/>
      <c r="X551" s="4"/>
      <c r="Y551" s="4"/>
      <c r="Z551" s="4"/>
      <c r="AA551" s="4"/>
      <c r="AB551" s="4"/>
    </row>
    <row r="552">
      <c r="A552" s="4"/>
      <c r="C552" s="4"/>
      <c r="D552" s="146" t="s">
        <v>97</v>
      </c>
      <c r="E552" s="43"/>
      <c r="F552" s="4"/>
      <c r="G552" s="37" t="str">
        <f>if(F552="","",
SUMIFs(if(D552="Main1",Nuella!J:J,Nuella!N:N),Nuella!S:S,"Delivered",Nuella!X:X,A552,if(D552="Main1",Nuella!G:G,Nuella!K:K),C552)+
SUMIFs(if(D552="Main1",'CRS1'!J:J,'CRS1'!N:N),'CRS1'!S:S,"Delivered",'CRS1'!X:X,A552,if(D552="Main1",'CRS1'!G:G,'CRS1'!K:K),C552)
-sumifs(G$1:G551,A$1:A551,A552,C$1:C551,C552))</f>
        <v/>
      </c>
      <c r="H552" s="37" t="str">
        <f t="shared" si="1"/>
        <v/>
      </c>
      <c r="I552" s="37" t="str">
        <f t="shared" si="2"/>
        <v/>
      </c>
      <c r="J552" s="37" t="s">
        <v>97</v>
      </c>
      <c r="K552" s="4"/>
      <c r="L552" s="4"/>
      <c r="M552" s="4"/>
      <c r="N552" s="4"/>
      <c r="O552" s="4"/>
      <c r="P552" s="4"/>
      <c r="Q552" s="4"/>
      <c r="R552" s="4"/>
      <c r="S552" s="4"/>
      <c r="T552" s="4"/>
      <c r="U552" s="4"/>
      <c r="V552" s="4"/>
      <c r="W552" s="4"/>
      <c r="X552" s="4"/>
      <c r="Y552" s="4"/>
      <c r="Z552" s="4"/>
      <c r="AA552" s="4"/>
      <c r="AB552" s="4"/>
    </row>
    <row r="553">
      <c r="A553" s="4"/>
      <c r="C553" s="4"/>
      <c r="D553" s="146" t="s">
        <v>97</v>
      </c>
      <c r="E553" s="43"/>
      <c r="F553" s="4"/>
      <c r="G553" s="37" t="str">
        <f>if(F553="","",
SUMIFs(if(D553="Main1",Nuella!J:J,Nuella!N:N),Nuella!S:S,"Delivered",Nuella!X:X,A553,if(D553="Main1",Nuella!G:G,Nuella!K:K),C553)+
SUMIFs(if(D553="Main1",'CRS1'!J:J,'CRS1'!N:N),'CRS1'!S:S,"Delivered",'CRS1'!X:X,A553,if(D553="Main1",'CRS1'!G:G,'CRS1'!K:K),C553)
-sumifs(G$1:G552,A$1:A552,A553,C$1:C552,C553))</f>
        <v/>
      </c>
      <c r="H553" s="37" t="str">
        <f t="shared" si="1"/>
        <v/>
      </c>
      <c r="I553" s="37" t="str">
        <f t="shared" si="2"/>
        <v/>
      </c>
      <c r="J553" s="37" t="s">
        <v>97</v>
      </c>
      <c r="K553" s="4"/>
      <c r="L553" s="4"/>
      <c r="M553" s="4"/>
      <c r="N553" s="4"/>
      <c r="O553" s="4"/>
      <c r="P553" s="4"/>
      <c r="Q553" s="4"/>
      <c r="R553" s="4"/>
      <c r="S553" s="4"/>
      <c r="T553" s="4"/>
      <c r="U553" s="4"/>
      <c r="V553" s="4"/>
      <c r="W553" s="4"/>
      <c r="X553" s="4"/>
      <c r="Y553" s="4"/>
      <c r="Z553" s="4"/>
      <c r="AA553" s="4"/>
      <c r="AB553" s="4"/>
    </row>
    <row r="554">
      <c r="A554" s="4"/>
      <c r="C554" s="4"/>
      <c r="D554" s="146" t="s">
        <v>97</v>
      </c>
      <c r="E554" s="43"/>
      <c r="F554" s="4"/>
      <c r="G554" s="37" t="str">
        <f>if(F554="","",
SUMIFs(if(D554="Main1",Nuella!J:J,Nuella!N:N),Nuella!S:S,"Delivered",Nuella!X:X,A554,if(D554="Main1",Nuella!G:G,Nuella!K:K),C554)+
SUMIFs(if(D554="Main1",'CRS1'!J:J,'CRS1'!N:N),'CRS1'!S:S,"Delivered",'CRS1'!X:X,A554,if(D554="Main1",'CRS1'!G:G,'CRS1'!K:K),C554)
-sumifs(G$1:G553,A$1:A553,A554,C$1:C553,C554))</f>
        <v/>
      </c>
      <c r="H554" s="37" t="str">
        <f t="shared" si="1"/>
        <v/>
      </c>
      <c r="I554" s="37" t="str">
        <f t="shared" si="2"/>
        <v/>
      </c>
      <c r="J554" s="37" t="s">
        <v>97</v>
      </c>
      <c r="K554" s="4"/>
      <c r="L554" s="4"/>
      <c r="M554" s="4"/>
      <c r="N554" s="4"/>
      <c r="O554" s="4"/>
      <c r="P554" s="4"/>
      <c r="Q554" s="4"/>
      <c r="R554" s="4"/>
      <c r="S554" s="4"/>
      <c r="T554" s="4"/>
      <c r="U554" s="4"/>
      <c r="V554" s="4"/>
      <c r="W554" s="4"/>
      <c r="X554" s="4"/>
      <c r="Y554" s="4"/>
      <c r="Z554" s="4"/>
      <c r="AA554" s="4"/>
      <c r="AB554" s="4"/>
    </row>
    <row r="555">
      <c r="A555" s="4"/>
      <c r="C555" s="4"/>
      <c r="D555" s="146" t="s">
        <v>97</v>
      </c>
      <c r="E555" s="43"/>
      <c r="F555" s="4"/>
      <c r="G555" s="37" t="str">
        <f>if(F555="","",
SUMIFs(if(D555="Main1",Nuella!J:J,Nuella!N:N),Nuella!S:S,"Delivered",Nuella!X:X,A555,if(D555="Main1",Nuella!G:G,Nuella!K:K),C555)+
SUMIFs(if(D555="Main1",'CRS1'!J:J,'CRS1'!N:N),'CRS1'!S:S,"Delivered",'CRS1'!X:X,A555,if(D555="Main1",'CRS1'!G:G,'CRS1'!K:K),C555)
-sumifs(G$1:G554,A$1:A554,A555,C$1:C554,C555))</f>
        <v/>
      </c>
      <c r="H555" s="37" t="str">
        <f t="shared" si="1"/>
        <v/>
      </c>
      <c r="I555" s="37" t="str">
        <f t="shared" si="2"/>
        <v/>
      </c>
      <c r="J555" s="37" t="s">
        <v>97</v>
      </c>
      <c r="K555" s="4"/>
      <c r="L555" s="4"/>
      <c r="M555" s="4"/>
      <c r="N555" s="4"/>
      <c r="O555" s="4"/>
      <c r="P555" s="4"/>
      <c r="Q555" s="4"/>
      <c r="R555" s="4"/>
      <c r="S555" s="4"/>
      <c r="T555" s="4"/>
      <c r="U555" s="4"/>
      <c r="V555" s="4"/>
      <c r="W555" s="4"/>
      <c r="X555" s="4"/>
      <c r="Y555" s="4"/>
      <c r="Z555" s="4"/>
      <c r="AA555" s="4"/>
      <c r="AB555" s="4"/>
    </row>
    <row r="556">
      <c r="A556" s="4"/>
      <c r="C556" s="4"/>
      <c r="D556" s="146" t="s">
        <v>97</v>
      </c>
      <c r="E556" s="43"/>
      <c r="F556" s="4"/>
      <c r="G556" s="37" t="str">
        <f>if(F556="","",
SUMIFs(if(D556="Main1",Nuella!J:J,Nuella!N:N),Nuella!S:S,"Delivered",Nuella!X:X,A556,if(D556="Main1",Nuella!G:G,Nuella!K:K),C556)+
SUMIFs(if(D556="Main1",'CRS1'!J:J,'CRS1'!N:N),'CRS1'!S:S,"Delivered",'CRS1'!X:X,A556,if(D556="Main1",'CRS1'!G:G,'CRS1'!K:K),C556)
-sumifs(G$1:G555,A$1:A555,A556,C$1:C555,C556))</f>
        <v/>
      </c>
      <c r="H556" s="37" t="str">
        <f t="shared" si="1"/>
        <v/>
      </c>
      <c r="I556" s="37" t="str">
        <f t="shared" si="2"/>
        <v/>
      </c>
      <c r="J556" s="37" t="s">
        <v>97</v>
      </c>
      <c r="K556" s="4"/>
      <c r="L556" s="4"/>
      <c r="M556" s="4"/>
      <c r="N556" s="4"/>
      <c r="O556" s="4"/>
      <c r="P556" s="4"/>
      <c r="Q556" s="4"/>
      <c r="R556" s="4"/>
      <c r="S556" s="4"/>
      <c r="T556" s="4"/>
      <c r="U556" s="4"/>
      <c r="V556" s="4"/>
      <c r="W556" s="4"/>
      <c r="X556" s="4"/>
      <c r="Y556" s="4"/>
      <c r="Z556" s="4"/>
      <c r="AA556" s="4"/>
      <c r="AB556" s="4"/>
    </row>
    <row r="557">
      <c r="A557" s="4"/>
      <c r="C557" s="4"/>
      <c r="D557" s="146" t="s">
        <v>97</v>
      </c>
      <c r="E557" s="43"/>
      <c r="F557" s="4"/>
      <c r="G557" s="37" t="str">
        <f>if(F557="","",
SUMIFs(if(D557="Main1",Nuella!J:J,Nuella!N:N),Nuella!S:S,"Delivered",Nuella!X:X,A557,if(D557="Main1",Nuella!G:G,Nuella!K:K),C557)+
SUMIFs(if(D557="Main1",'CRS1'!J:J,'CRS1'!N:N),'CRS1'!S:S,"Delivered",'CRS1'!X:X,A557,if(D557="Main1",'CRS1'!G:G,'CRS1'!K:K),C557)
-sumifs(G$1:G556,A$1:A556,A557,C$1:C556,C557))</f>
        <v/>
      </c>
      <c r="H557" s="37" t="str">
        <f t="shared" si="1"/>
        <v/>
      </c>
      <c r="I557" s="37" t="str">
        <f t="shared" si="2"/>
        <v/>
      </c>
      <c r="J557" s="37" t="s">
        <v>97</v>
      </c>
      <c r="K557" s="4"/>
      <c r="L557" s="4"/>
      <c r="M557" s="4"/>
      <c r="N557" s="4"/>
      <c r="O557" s="4"/>
      <c r="P557" s="4"/>
      <c r="Q557" s="4"/>
      <c r="R557" s="4"/>
      <c r="S557" s="4"/>
      <c r="T557" s="4"/>
      <c r="U557" s="4"/>
      <c r="V557" s="4"/>
      <c r="W557" s="4"/>
      <c r="X557" s="4"/>
      <c r="Y557" s="4"/>
      <c r="Z557" s="4"/>
      <c r="AA557" s="4"/>
      <c r="AB557" s="4"/>
    </row>
    <row r="558">
      <c r="A558" s="4"/>
      <c r="C558" s="4"/>
      <c r="D558" s="146" t="s">
        <v>97</v>
      </c>
      <c r="E558" s="43"/>
      <c r="F558" s="4"/>
      <c r="G558" s="37" t="str">
        <f>if(F558="","",
SUMIFs(if(D558="Main1",Nuella!J:J,Nuella!N:N),Nuella!S:S,"Delivered",Nuella!X:X,A558,if(D558="Main1",Nuella!G:G,Nuella!K:K),C558)+
SUMIFs(if(D558="Main1",'CRS1'!J:J,'CRS1'!N:N),'CRS1'!S:S,"Delivered",'CRS1'!X:X,A558,if(D558="Main1",'CRS1'!G:G,'CRS1'!K:K),C558)
-sumifs(G$1:G557,A$1:A557,A558,C$1:C557,C558))</f>
        <v/>
      </c>
      <c r="H558" s="37" t="str">
        <f t="shared" si="1"/>
        <v/>
      </c>
      <c r="I558" s="37" t="str">
        <f t="shared" si="2"/>
        <v/>
      </c>
      <c r="J558" s="37" t="s">
        <v>97</v>
      </c>
      <c r="K558" s="4"/>
      <c r="L558" s="4"/>
      <c r="M558" s="4"/>
      <c r="N558" s="4"/>
      <c r="O558" s="4"/>
      <c r="P558" s="4"/>
      <c r="Q558" s="4"/>
      <c r="R558" s="4"/>
      <c r="S558" s="4"/>
      <c r="T558" s="4"/>
      <c r="U558" s="4"/>
      <c r="V558" s="4"/>
      <c r="W558" s="4"/>
      <c r="X558" s="4"/>
      <c r="Y558" s="4"/>
      <c r="Z558" s="4"/>
      <c r="AA558" s="4"/>
      <c r="AB558" s="4"/>
    </row>
    <row r="559">
      <c r="A559" s="4"/>
      <c r="C559" s="4"/>
      <c r="D559" s="146" t="s">
        <v>97</v>
      </c>
      <c r="E559" s="43"/>
      <c r="F559" s="4"/>
      <c r="G559" s="37" t="str">
        <f>if(F559="","",
SUMIFs(if(D559="Main1",Nuella!J:J,Nuella!N:N),Nuella!S:S,"Delivered",Nuella!X:X,A559,if(D559="Main1",Nuella!G:G,Nuella!K:K),C559)+
SUMIFs(if(D559="Main1",'CRS1'!J:J,'CRS1'!N:N),'CRS1'!S:S,"Delivered",'CRS1'!X:X,A559,if(D559="Main1",'CRS1'!G:G,'CRS1'!K:K),C559)
-sumifs(G$1:G558,A$1:A558,A559,C$1:C558,C559))</f>
        <v/>
      </c>
      <c r="H559" s="37" t="str">
        <f t="shared" si="1"/>
        <v/>
      </c>
      <c r="I559" s="37" t="str">
        <f t="shared" si="2"/>
        <v/>
      </c>
      <c r="J559" s="37" t="s">
        <v>97</v>
      </c>
      <c r="K559" s="4"/>
      <c r="L559" s="4"/>
      <c r="M559" s="4"/>
      <c r="N559" s="4"/>
      <c r="O559" s="4"/>
      <c r="P559" s="4"/>
      <c r="Q559" s="4"/>
      <c r="R559" s="4"/>
      <c r="S559" s="4"/>
      <c r="T559" s="4"/>
      <c r="U559" s="4"/>
      <c r="V559" s="4"/>
      <c r="W559" s="4"/>
      <c r="X559" s="4"/>
      <c r="Y559" s="4"/>
      <c r="Z559" s="4"/>
      <c r="AA559" s="4"/>
      <c r="AB559" s="4"/>
    </row>
    <row r="560">
      <c r="A560" s="4"/>
      <c r="C560" s="4"/>
      <c r="D560" s="146" t="s">
        <v>97</v>
      </c>
      <c r="E560" s="43"/>
      <c r="F560" s="4"/>
      <c r="G560" s="37" t="str">
        <f>if(F560="","",
SUMIFs(if(D560="Main1",Nuella!J:J,Nuella!N:N),Nuella!S:S,"Delivered",Nuella!X:X,A560,if(D560="Main1",Nuella!G:G,Nuella!K:K),C560)+
SUMIFs(if(D560="Main1",'CRS1'!J:J,'CRS1'!N:N),'CRS1'!S:S,"Delivered",'CRS1'!X:X,A560,if(D560="Main1",'CRS1'!G:G,'CRS1'!K:K),C560)
-sumifs(G$1:G559,A$1:A559,A560,C$1:C559,C560))</f>
        <v/>
      </c>
      <c r="H560" s="37" t="str">
        <f t="shared" si="1"/>
        <v/>
      </c>
      <c r="I560" s="37" t="str">
        <f t="shared" si="2"/>
        <v/>
      </c>
      <c r="J560" s="37" t="s">
        <v>97</v>
      </c>
      <c r="K560" s="4"/>
      <c r="L560" s="4"/>
      <c r="M560" s="4"/>
      <c r="N560" s="4"/>
      <c r="O560" s="4"/>
      <c r="P560" s="4"/>
      <c r="Q560" s="4"/>
      <c r="R560" s="4"/>
      <c r="S560" s="4"/>
      <c r="T560" s="4"/>
      <c r="U560" s="4"/>
      <c r="V560" s="4"/>
      <c r="W560" s="4"/>
      <c r="X560" s="4"/>
      <c r="Y560" s="4"/>
      <c r="Z560" s="4"/>
      <c r="AA560" s="4"/>
      <c r="AB560" s="4"/>
    </row>
    <row r="561">
      <c r="A561" s="4"/>
      <c r="C561" s="4"/>
      <c r="D561" s="146" t="s">
        <v>97</v>
      </c>
      <c r="E561" s="43"/>
      <c r="F561" s="4"/>
      <c r="G561" s="37" t="str">
        <f>if(F561="","",
SUMIFs(if(D561="Main1",Nuella!J:J,Nuella!N:N),Nuella!S:S,"Delivered",Nuella!X:X,A561,if(D561="Main1",Nuella!G:G,Nuella!K:K),C561)+
SUMIFs(if(D561="Main1",'CRS1'!J:J,'CRS1'!N:N),'CRS1'!S:S,"Delivered",'CRS1'!X:X,A561,if(D561="Main1",'CRS1'!G:G,'CRS1'!K:K),C561)
-sumifs(G$1:G560,A$1:A560,A561,C$1:C560,C561))</f>
        <v/>
      </c>
      <c r="H561" s="37" t="str">
        <f t="shared" si="1"/>
        <v/>
      </c>
      <c r="I561" s="37" t="str">
        <f t="shared" si="2"/>
        <v/>
      </c>
      <c r="J561" s="37" t="s">
        <v>97</v>
      </c>
      <c r="K561" s="4"/>
      <c r="L561" s="4"/>
      <c r="M561" s="4"/>
      <c r="N561" s="4"/>
      <c r="O561" s="4"/>
      <c r="P561" s="4"/>
      <c r="Q561" s="4"/>
      <c r="R561" s="4"/>
      <c r="S561" s="4"/>
      <c r="T561" s="4"/>
      <c r="U561" s="4"/>
      <c r="V561" s="4"/>
      <c r="W561" s="4"/>
      <c r="X561" s="4"/>
      <c r="Y561" s="4"/>
      <c r="Z561" s="4"/>
      <c r="AA561" s="4"/>
      <c r="AB561" s="4"/>
    </row>
    <row r="562">
      <c r="A562" s="4"/>
      <c r="C562" s="4"/>
      <c r="D562" s="146" t="s">
        <v>97</v>
      </c>
      <c r="E562" s="43"/>
      <c r="F562" s="4"/>
      <c r="G562" s="37" t="str">
        <f>if(F562="","",
SUMIFs(if(D562="Main1",Nuella!J:J,Nuella!N:N),Nuella!S:S,"Delivered",Nuella!X:X,A562,if(D562="Main1",Nuella!G:G,Nuella!K:K),C562)+
SUMIFs(if(D562="Main1",'CRS1'!J:J,'CRS1'!N:N),'CRS1'!S:S,"Delivered",'CRS1'!X:X,A562,if(D562="Main1",'CRS1'!G:G,'CRS1'!K:K),C562)
-sumifs(G$1:G561,A$1:A561,A562,C$1:C561,C562))</f>
        <v/>
      </c>
      <c r="H562" s="37" t="str">
        <f t="shared" si="1"/>
        <v/>
      </c>
      <c r="I562" s="37" t="str">
        <f t="shared" si="2"/>
        <v/>
      </c>
      <c r="J562" s="37" t="s">
        <v>97</v>
      </c>
      <c r="K562" s="4"/>
      <c r="L562" s="4"/>
      <c r="M562" s="4"/>
      <c r="N562" s="4"/>
      <c r="O562" s="4"/>
      <c r="P562" s="4"/>
      <c r="Q562" s="4"/>
      <c r="R562" s="4"/>
      <c r="S562" s="4"/>
      <c r="T562" s="4"/>
      <c r="U562" s="4"/>
      <c r="V562" s="4"/>
      <c r="W562" s="4"/>
      <c r="X562" s="4"/>
      <c r="Y562" s="4"/>
      <c r="Z562" s="4"/>
      <c r="AA562" s="4"/>
      <c r="AB562" s="4"/>
    </row>
    <row r="563">
      <c r="A563" s="4"/>
      <c r="C563" s="4"/>
      <c r="D563" s="146" t="s">
        <v>97</v>
      </c>
      <c r="E563" s="43"/>
      <c r="F563" s="4"/>
      <c r="G563" s="37" t="str">
        <f>if(F563="","",
SUMIFs(if(D563="Main1",Nuella!J:J,Nuella!N:N),Nuella!S:S,"Delivered",Nuella!X:X,A563,if(D563="Main1",Nuella!G:G,Nuella!K:K),C563)+
SUMIFs(if(D563="Main1",'CRS1'!J:J,'CRS1'!N:N),'CRS1'!S:S,"Delivered",'CRS1'!X:X,A563,if(D563="Main1",'CRS1'!G:G,'CRS1'!K:K),C563)
-sumifs(G$1:G562,A$1:A562,A563,C$1:C562,C563))</f>
        <v/>
      </c>
      <c r="H563" s="37" t="str">
        <f t="shared" si="1"/>
        <v/>
      </c>
      <c r="I563" s="37" t="str">
        <f t="shared" si="2"/>
        <v/>
      </c>
      <c r="J563" s="37" t="s">
        <v>97</v>
      </c>
      <c r="K563" s="4"/>
      <c r="L563" s="4"/>
      <c r="M563" s="4"/>
      <c r="N563" s="4"/>
      <c r="O563" s="4"/>
      <c r="P563" s="4"/>
      <c r="Q563" s="4"/>
      <c r="R563" s="4"/>
      <c r="S563" s="4"/>
      <c r="T563" s="4"/>
      <c r="U563" s="4"/>
      <c r="V563" s="4"/>
      <c r="W563" s="4"/>
      <c r="X563" s="4"/>
      <c r="Y563" s="4"/>
      <c r="Z563" s="4"/>
      <c r="AA563" s="4"/>
      <c r="AB563" s="4"/>
    </row>
    <row r="564">
      <c r="A564" s="4"/>
      <c r="C564" s="4"/>
      <c r="D564" s="146" t="s">
        <v>97</v>
      </c>
      <c r="E564" s="43"/>
      <c r="F564" s="4"/>
      <c r="G564" s="37" t="str">
        <f>if(F564="","",
SUMIFs(if(D564="Main1",Nuella!J:J,Nuella!N:N),Nuella!S:S,"Delivered",Nuella!X:X,A564,if(D564="Main1",Nuella!G:G,Nuella!K:K),C564)+
SUMIFs(if(D564="Main1",'CRS1'!J:J,'CRS1'!N:N),'CRS1'!S:S,"Delivered",'CRS1'!X:X,A564,if(D564="Main1",'CRS1'!G:G,'CRS1'!K:K),C564)
-sumifs(G$1:G563,A$1:A563,A564,C$1:C563,C564))</f>
        <v/>
      </c>
      <c r="H564" s="37" t="str">
        <f t="shared" si="1"/>
        <v/>
      </c>
      <c r="I564" s="37" t="str">
        <f t="shared" si="2"/>
        <v/>
      </c>
      <c r="J564" s="37" t="s">
        <v>97</v>
      </c>
      <c r="K564" s="4"/>
      <c r="L564" s="4"/>
      <c r="M564" s="4"/>
      <c r="N564" s="4"/>
      <c r="O564" s="4"/>
      <c r="P564" s="4"/>
      <c r="Q564" s="4"/>
      <c r="R564" s="4"/>
      <c r="S564" s="4"/>
      <c r="T564" s="4"/>
      <c r="U564" s="4"/>
      <c r="V564" s="4"/>
      <c r="W564" s="4"/>
      <c r="X564" s="4"/>
      <c r="Y564" s="4"/>
      <c r="Z564" s="4"/>
      <c r="AA564" s="4"/>
      <c r="AB564" s="4"/>
    </row>
    <row r="565">
      <c r="A565" s="4"/>
      <c r="C565" s="4"/>
      <c r="D565" s="146" t="s">
        <v>97</v>
      </c>
      <c r="E565" s="43"/>
      <c r="F565" s="4"/>
      <c r="G565" s="37" t="str">
        <f>if(F565="","",
SUMIFs(if(D565="Main1",Nuella!J:J,Nuella!N:N),Nuella!S:S,"Delivered",Nuella!X:X,A565,if(D565="Main1",Nuella!G:G,Nuella!K:K),C565)+
SUMIFs(if(D565="Main1",'CRS1'!J:J,'CRS1'!N:N),'CRS1'!S:S,"Delivered",'CRS1'!X:X,A565,if(D565="Main1",'CRS1'!G:G,'CRS1'!K:K),C565)
-sumifs(G$1:G564,A$1:A564,A565,C$1:C564,C565))</f>
        <v/>
      </c>
      <c r="H565" s="37" t="str">
        <f t="shared" si="1"/>
        <v/>
      </c>
      <c r="I565" s="37" t="str">
        <f t="shared" si="2"/>
        <v/>
      </c>
      <c r="J565" s="37" t="s">
        <v>97</v>
      </c>
      <c r="K565" s="4"/>
      <c r="L565" s="4"/>
      <c r="M565" s="4"/>
      <c r="N565" s="4"/>
      <c r="O565" s="4"/>
      <c r="P565" s="4"/>
      <c r="Q565" s="4"/>
      <c r="R565" s="4"/>
      <c r="S565" s="4"/>
      <c r="T565" s="4"/>
      <c r="U565" s="4"/>
      <c r="V565" s="4"/>
      <c r="W565" s="4"/>
      <c r="X565" s="4"/>
      <c r="Y565" s="4"/>
      <c r="Z565" s="4"/>
      <c r="AA565" s="4"/>
      <c r="AB565" s="4"/>
    </row>
    <row r="566">
      <c r="A566" s="4"/>
      <c r="C566" s="4"/>
      <c r="D566" s="146" t="s">
        <v>97</v>
      </c>
      <c r="E566" s="43"/>
      <c r="F566" s="4"/>
      <c r="G566" s="37" t="str">
        <f>if(F566="","",
SUMIFs(if(D566="Main1",Nuella!J:J,Nuella!N:N),Nuella!S:S,"Delivered",Nuella!X:X,A566,if(D566="Main1",Nuella!G:G,Nuella!K:K),C566)+
SUMIFs(if(D566="Main1",'CRS1'!J:J,'CRS1'!N:N),'CRS1'!S:S,"Delivered",'CRS1'!X:X,A566,if(D566="Main1",'CRS1'!G:G,'CRS1'!K:K),C566)
-sumifs(G$1:G565,A$1:A565,A566,C$1:C565,C566))</f>
        <v/>
      </c>
      <c r="H566" s="37" t="str">
        <f t="shared" si="1"/>
        <v/>
      </c>
      <c r="I566" s="37" t="str">
        <f t="shared" si="2"/>
        <v/>
      </c>
      <c r="J566" s="37" t="s">
        <v>97</v>
      </c>
      <c r="K566" s="4"/>
      <c r="L566" s="4"/>
      <c r="M566" s="4"/>
      <c r="N566" s="4"/>
      <c r="O566" s="4"/>
      <c r="P566" s="4"/>
      <c r="Q566" s="4"/>
      <c r="R566" s="4"/>
      <c r="S566" s="4"/>
      <c r="T566" s="4"/>
      <c r="U566" s="4"/>
      <c r="V566" s="4"/>
      <c r="W566" s="4"/>
      <c r="X566" s="4"/>
      <c r="Y566" s="4"/>
      <c r="Z566" s="4"/>
      <c r="AA566" s="4"/>
      <c r="AB566" s="4"/>
    </row>
    <row r="567">
      <c r="A567" s="4"/>
      <c r="C567" s="4"/>
      <c r="D567" s="146" t="s">
        <v>97</v>
      </c>
      <c r="E567" s="43"/>
      <c r="F567" s="4"/>
      <c r="G567" s="37" t="str">
        <f>if(F567="","",
SUMIFs(if(D567="Main1",Nuella!J:J,Nuella!N:N),Nuella!S:S,"Delivered",Nuella!X:X,A567,if(D567="Main1",Nuella!G:G,Nuella!K:K),C567)+
SUMIFs(if(D567="Main1",'CRS1'!J:J,'CRS1'!N:N),'CRS1'!S:S,"Delivered",'CRS1'!X:X,A567,if(D567="Main1",'CRS1'!G:G,'CRS1'!K:K),C567)
-sumifs(G$1:G566,A$1:A566,A567,C$1:C566,C567))</f>
        <v/>
      </c>
      <c r="H567" s="37" t="str">
        <f t="shared" si="1"/>
        <v/>
      </c>
      <c r="I567" s="37" t="str">
        <f t="shared" si="2"/>
        <v/>
      </c>
      <c r="J567" s="37" t="s">
        <v>97</v>
      </c>
      <c r="K567" s="4"/>
      <c r="L567" s="4"/>
      <c r="M567" s="4"/>
      <c r="N567" s="4"/>
      <c r="O567" s="4"/>
      <c r="P567" s="4"/>
      <c r="Q567" s="4"/>
      <c r="R567" s="4"/>
      <c r="S567" s="4"/>
      <c r="T567" s="4"/>
      <c r="U567" s="4"/>
      <c r="V567" s="4"/>
      <c r="W567" s="4"/>
      <c r="X567" s="4"/>
      <c r="Y567" s="4"/>
      <c r="Z567" s="4"/>
      <c r="AA567" s="4"/>
      <c r="AB567" s="4"/>
    </row>
    <row r="568">
      <c r="A568" s="4"/>
      <c r="C568" s="4"/>
      <c r="D568" s="146" t="s">
        <v>97</v>
      </c>
      <c r="E568" s="43"/>
      <c r="F568" s="4"/>
      <c r="G568" s="37" t="str">
        <f>if(F568="","",
SUMIFs(if(D568="Main1",Nuella!J:J,Nuella!N:N),Nuella!S:S,"Delivered",Nuella!X:X,A568,if(D568="Main1",Nuella!G:G,Nuella!K:K),C568)+
SUMIFs(if(D568="Main1",'CRS1'!J:J,'CRS1'!N:N),'CRS1'!S:S,"Delivered",'CRS1'!X:X,A568,if(D568="Main1",'CRS1'!G:G,'CRS1'!K:K),C568)
-sumifs(G$1:G567,A$1:A567,A568,C$1:C567,C568))</f>
        <v/>
      </c>
      <c r="H568" s="37" t="str">
        <f t="shared" si="1"/>
        <v/>
      </c>
      <c r="I568" s="37" t="str">
        <f t="shared" si="2"/>
        <v/>
      </c>
      <c r="J568" s="37" t="s">
        <v>97</v>
      </c>
      <c r="K568" s="4"/>
      <c r="L568" s="4"/>
      <c r="M568" s="4"/>
      <c r="N568" s="4"/>
      <c r="O568" s="4"/>
      <c r="P568" s="4"/>
      <c r="Q568" s="4"/>
      <c r="R568" s="4"/>
      <c r="S568" s="4"/>
      <c r="T568" s="4"/>
      <c r="U568" s="4"/>
      <c r="V568" s="4"/>
      <c r="W568" s="4"/>
      <c r="X568" s="4"/>
      <c r="Y568" s="4"/>
      <c r="Z568" s="4"/>
      <c r="AA568" s="4"/>
      <c r="AB568" s="4"/>
    </row>
    <row r="569">
      <c r="A569" s="4"/>
      <c r="C569" s="4"/>
      <c r="D569" s="146" t="s">
        <v>97</v>
      </c>
      <c r="E569" s="43"/>
      <c r="F569" s="4"/>
      <c r="G569" s="37" t="str">
        <f>if(F569="","",
SUMIFs(if(D569="Main1",Nuella!J:J,Nuella!N:N),Nuella!S:S,"Delivered",Nuella!X:X,A569,if(D569="Main1",Nuella!G:G,Nuella!K:K),C569)+
SUMIFs(if(D569="Main1",'CRS1'!J:J,'CRS1'!N:N),'CRS1'!S:S,"Delivered",'CRS1'!X:X,A569,if(D569="Main1",'CRS1'!G:G,'CRS1'!K:K),C569)
-sumifs(G$1:G568,A$1:A568,A569,C$1:C568,C569))</f>
        <v/>
      </c>
      <c r="H569" s="37" t="str">
        <f t="shared" si="1"/>
        <v/>
      </c>
      <c r="I569" s="37" t="str">
        <f t="shared" si="2"/>
        <v/>
      </c>
      <c r="J569" s="37" t="s">
        <v>97</v>
      </c>
      <c r="K569" s="4"/>
      <c r="L569" s="4"/>
      <c r="M569" s="4"/>
      <c r="N569" s="4"/>
      <c r="O569" s="4"/>
      <c r="P569" s="4"/>
      <c r="Q569" s="4"/>
      <c r="R569" s="4"/>
      <c r="S569" s="4"/>
      <c r="T569" s="4"/>
      <c r="U569" s="4"/>
      <c r="V569" s="4"/>
      <c r="W569" s="4"/>
      <c r="X569" s="4"/>
      <c r="Y569" s="4"/>
      <c r="Z569" s="4"/>
      <c r="AA569" s="4"/>
      <c r="AB569" s="4"/>
    </row>
    <row r="570">
      <c r="A570" s="4"/>
      <c r="C570" s="4"/>
      <c r="D570" s="146" t="s">
        <v>97</v>
      </c>
      <c r="E570" s="43"/>
      <c r="F570" s="4"/>
      <c r="G570" s="37" t="str">
        <f>if(F570="","",
SUMIFs(if(D570="Main1",Nuella!J:J,Nuella!N:N),Nuella!S:S,"Delivered",Nuella!X:X,A570,if(D570="Main1",Nuella!G:G,Nuella!K:K),C570)+
SUMIFs(if(D570="Main1",'CRS1'!J:J,'CRS1'!N:N),'CRS1'!S:S,"Delivered",'CRS1'!X:X,A570,if(D570="Main1",'CRS1'!G:G,'CRS1'!K:K),C570)
-sumifs(G$1:G569,A$1:A569,A570,C$1:C569,C570))</f>
        <v/>
      </c>
      <c r="H570" s="37" t="str">
        <f t="shared" si="1"/>
        <v/>
      </c>
      <c r="I570" s="37" t="str">
        <f t="shared" si="2"/>
        <v/>
      </c>
      <c r="J570" s="37" t="s">
        <v>97</v>
      </c>
      <c r="K570" s="4"/>
      <c r="L570" s="4"/>
      <c r="M570" s="4"/>
      <c r="N570" s="4"/>
      <c r="O570" s="4"/>
      <c r="P570" s="4"/>
      <c r="Q570" s="4"/>
      <c r="R570" s="4"/>
      <c r="S570" s="4"/>
      <c r="T570" s="4"/>
      <c r="U570" s="4"/>
      <c r="V570" s="4"/>
      <c r="W570" s="4"/>
      <c r="X570" s="4"/>
      <c r="Y570" s="4"/>
      <c r="Z570" s="4"/>
      <c r="AA570" s="4"/>
      <c r="AB570" s="4"/>
    </row>
    <row r="571">
      <c r="A571" s="4"/>
      <c r="C571" s="4"/>
      <c r="D571" s="146" t="s">
        <v>97</v>
      </c>
      <c r="E571" s="43"/>
      <c r="F571" s="4"/>
      <c r="G571" s="37" t="str">
        <f>if(F571="","",
SUMIFs(if(D571="Main1",Nuella!J:J,Nuella!N:N),Nuella!S:S,"Delivered",Nuella!X:X,A571,if(D571="Main1",Nuella!G:G,Nuella!K:K),C571)+
SUMIFs(if(D571="Main1",'CRS1'!J:J,'CRS1'!N:N),'CRS1'!S:S,"Delivered",'CRS1'!X:X,A571,if(D571="Main1",'CRS1'!G:G,'CRS1'!K:K),C571)
-sumifs(G$1:G570,A$1:A570,A571,C$1:C570,C571))</f>
        <v/>
      </c>
      <c r="H571" s="37" t="str">
        <f t="shared" si="1"/>
        <v/>
      </c>
      <c r="I571" s="37" t="str">
        <f t="shared" si="2"/>
        <v/>
      </c>
      <c r="J571" s="37" t="s">
        <v>97</v>
      </c>
      <c r="K571" s="4"/>
      <c r="L571" s="4"/>
      <c r="M571" s="4"/>
      <c r="N571" s="4"/>
      <c r="O571" s="4"/>
      <c r="P571" s="4"/>
      <c r="Q571" s="4"/>
      <c r="R571" s="4"/>
      <c r="S571" s="4"/>
      <c r="T571" s="4"/>
      <c r="U571" s="4"/>
      <c r="V571" s="4"/>
      <c r="W571" s="4"/>
      <c r="X571" s="4"/>
      <c r="Y571" s="4"/>
      <c r="Z571" s="4"/>
      <c r="AA571" s="4"/>
      <c r="AB571" s="4"/>
    </row>
    <row r="572">
      <c r="A572" s="4"/>
      <c r="C572" s="4"/>
      <c r="D572" s="146" t="s">
        <v>97</v>
      </c>
      <c r="E572" s="43"/>
      <c r="F572" s="4"/>
      <c r="G572" s="37" t="str">
        <f>if(F572="","",
SUMIFs(if(D572="Main1",Nuella!J:J,Nuella!N:N),Nuella!S:S,"Delivered",Nuella!X:X,A572,if(D572="Main1",Nuella!G:G,Nuella!K:K),C572)+
SUMIFs(if(D572="Main1",'CRS1'!J:J,'CRS1'!N:N),'CRS1'!S:S,"Delivered",'CRS1'!X:X,A572,if(D572="Main1",'CRS1'!G:G,'CRS1'!K:K),C572)
-sumifs(G$1:G571,A$1:A571,A572,C$1:C571,C572))</f>
        <v/>
      </c>
      <c r="H572" s="37" t="str">
        <f t="shared" si="1"/>
        <v/>
      </c>
      <c r="I572" s="37" t="str">
        <f t="shared" si="2"/>
        <v/>
      </c>
      <c r="J572" s="37" t="s">
        <v>97</v>
      </c>
      <c r="K572" s="4"/>
      <c r="L572" s="4"/>
      <c r="M572" s="4"/>
      <c r="N572" s="4"/>
      <c r="O572" s="4"/>
      <c r="P572" s="4"/>
      <c r="Q572" s="4"/>
      <c r="R572" s="4"/>
      <c r="S572" s="4"/>
      <c r="T572" s="4"/>
      <c r="U572" s="4"/>
      <c r="V572" s="4"/>
      <c r="W572" s="4"/>
      <c r="X572" s="4"/>
      <c r="Y572" s="4"/>
      <c r="Z572" s="4"/>
      <c r="AA572" s="4"/>
      <c r="AB572" s="4"/>
    </row>
    <row r="573">
      <c r="A573" s="4"/>
      <c r="C573" s="4"/>
      <c r="D573" s="146" t="s">
        <v>97</v>
      </c>
      <c r="E573" s="43"/>
      <c r="F573" s="4"/>
      <c r="G573" s="37" t="str">
        <f>if(F573="","",
SUMIFs(if(D573="Main1",Nuella!J:J,Nuella!N:N),Nuella!S:S,"Delivered",Nuella!X:X,A573,if(D573="Main1",Nuella!G:G,Nuella!K:K),C573)+
SUMIFs(if(D573="Main1",'CRS1'!J:J,'CRS1'!N:N),'CRS1'!S:S,"Delivered",'CRS1'!X:X,A573,if(D573="Main1",'CRS1'!G:G,'CRS1'!K:K),C573)
-sumifs(G$1:G572,A$1:A572,A573,C$1:C572,C573))</f>
        <v/>
      </c>
      <c r="H573" s="37" t="str">
        <f t="shared" si="1"/>
        <v/>
      </c>
      <c r="I573" s="37" t="str">
        <f t="shared" si="2"/>
        <v/>
      </c>
      <c r="J573" s="37" t="s">
        <v>97</v>
      </c>
      <c r="K573" s="4"/>
      <c r="L573" s="4"/>
      <c r="M573" s="4"/>
      <c r="N573" s="4"/>
      <c r="O573" s="4"/>
      <c r="P573" s="4"/>
      <c r="Q573" s="4"/>
      <c r="R573" s="4"/>
      <c r="S573" s="4"/>
      <c r="T573" s="4"/>
      <c r="U573" s="4"/>
      <c r="V573" s="4"/>
      <c r="W573" s="4"/>
      <c r="X573" s="4"/>
      <c r="Y573" s="4"/>
      <c r="Z573" s="4"/>
      <c r="AA573" s="4"/>
      <c r="AB573" s="4"/>
    </row>
    <row r="574">
      <c r="A574" s="4"/>
      <c r="C574" s="4"/>
      <c r="D574" s="146" t="s">
        <v>97</v>
      </c>
      <c r="E574" s="43"/>
      <c r="F574" s="4"/>
      <c r="G574" s="37" t="str">
        <f>if(F574="","",
SUMIFs(if(D574="Main1",Nuella!J:J,Nuella!N:N),Nuella!S:S,"Delivered",Nuella!X:X,A574,if(D574="Main1",Nuella!G:G,Nuella!K:K),C574)+
SUMIFs(if(D574="Main1",'CRS1'!J:J,'CRS1'!N:N),'CRS1'!S:S,"Delivered",'CRS1'!X:X,A574,if(D574="Main1",'CRS1'!G:G,'CRS1'!K:K),C574)
-sumifs(G$1:G573,A$1:A573,A574,C$1:C573,C574))</f>
        <v/>
      </c>
      <c r="H574" s="37" t="str">
        <f t="shared" si="1"/>
        <v/>
      </c>
      <c r="I574" s="37" t="str">
        <f t="shared" si="2"/>
        <v/>
      </c>
      <c r="J574" s="37" t="s">
        <v>97</v>
      </c>
      <c r="K574" s="4"/>
      <c r="L574" s="4"/>
      <c r="M574" s="4"/>
      <c r="N574" s="4"/>
      <c r="O574" s="4"/>
      <c r="P574" s="4"/>
      <c r="Q574" s="4"/>
      <c r="R574" s="4"/>
      <c r="S574" s="4"/>
      <c r="T574" s="4"/>
      <c r="U574" s="4"/>
      <c r="V574" s="4"/>
      <c r="W574" s="4"/>
      <c r="X574" s="4"/>
      <c r="Y574" s="4"/>
      <c r="Z574" s="4"/>
      <c r="AA574" s="4"/>
      <c r="AB574" s="4"/>
    </row>
    <row r="575">
      <c r="A575" s="4"/>
      <c r="C575" s="4"/>
      <c r="D575" s="146" t="s">
        <v>97</v>
      </c>
      <c r="E575" s="43"/>
      <c r="F575" s="4"/>
      <c r="G575" s="37" t="str">
        <f>if(F575="","",
SUMIFs(if(D575="Main1",Nuella!J:J,Nuella!N:N),Nuella!S:S,"Delivered",Nuella!X:X,A575,if(D575="Main1",Nuella!G:G,Nuella!K:K),C575)+
SUMIFs(if(D575="Main1",'CRS1'!J:J,'CRS1'!N:N),'CRS1'!S:S,"Delivered",'CRS1'!X:X,A575,if(D575="Main1",'CRS1'!G:G,'CRS1'!K:K),C575)
-sumifs(G$1:G574,A$1:A574,A575,C$1:C574,C575))</f>
        <v/>
      </c>
      <c r="H575" s="37" t="str">
        <f t="shared" si="1"/>
        <v/>
      </c>
      <c r="I575" s="37" t="str">
        <f t="shared" si="2"/>
        <v/>
      </c>
      <c r="J575" s="37" t="s">
        <v>97</v>
      </c>
      <c r="K575" s="4"/>
      <c r="L575" s="4"/>
      <c r="M575" s="4"/>
      <c r="N575" s="4"/>
      <c r="O575" s="4"/>
      <c r="P575" s="4"/>
      <c r="Q575" s="4"/>
      <c r="R575" s="4"/>
      <c r="S575" s="4"/>
      <c r="T575" s="4"/>
      <c r="U575" s="4"/>
      <c r="V575" s="4"/>
      <c r="W575" s="4"/>
      <c r="X575" s="4"/>
      <c r="Y575" s="4"/>
      <c r="Z575" s="4"/>
      <c r="AA575" s="4"/>
      <c r="AB575" s="4"/>
    </row>
    <row r="576">
      <c r="A576" s="4"/>
      <c r="C576" s="4"/>
      <c r="D576" s="146" t="s">
        <v>97</v>
      </c>
      <c r="E576" s="43"/>
      <c r="F576" s="4"/>
      <c r="G576" s="37" t="str">
        <f>if(F576="","",
SUMIFs(if(D576="Main1",Nuella!J:J,Nuella!N:N),Nuella!S:S,"Delivered",Nuella!X:X,A576,if(D576="Main1",Nuella!G:G,Nuella!K:K),C576)+
SUMIFs(if(D576="Main1",'CRS1'!J:J,'CRS1'!N:N),'CRS1'!S:S,"Delivered",'CRS1'!X:X,A576,if(D576="Main1",'CRS1'!G:G,'CRS1'!K:K),C576)
-sumifs(G$1:G575,A$1:A575,A576,C$1:C575,C576))</f>
        <v/>
      </c>
      <c r="H576" s="37" t="str">
        <f t="shared" si="1"/>
        <v/>
      </c>
      <c r="I576" s="37" t="str">
        <f t="shared" si="2"/>
        <v/>
      </c>
      <c r="J576" s="37" t="s">
        <v>97</v>
      </c>
      <c r="K576" s="4"/>
      <c r="L576" s="4"/>
      <c r="M576" s="4"/>
      <c r="N576" s="4"/>
      <c r="O576" s="4"/>
      <c r="P576" s="4"/>
      <c r="Q576" s="4"/>
      <c r="R576" s="4"/>
      <c r="S576" s="4"/>
      <c r="T576" s="4"/>
      <c r="U576" s="4"/>
      <c r="V576" s="4"/>
      <c r="W576" s="4"/>
      <c r="X576" s="4"/>
      <c r="Y576" s="4"/>
      <c r="Z576" s="4"/>
      <c r="AA576" s="4"/>
      <c r="AB576" s="4"/>
    </row>
    <row r="577">
      <c r="A577" s="4"/>
      <c r="C577" s="4"/>
      <c r="D577" s="146" t="s">
        <v>97</v>
      </c>
      <c r="E577" s="43"/>
      <c r="F577" s="4"/>
      <c r="G577" s="37" t="str">
        <f>if(F577="","",
SUMIFs(if(D577="Main1",Nuella!J:J,Nuella!N:N),Nuella!S:S,"Delivered",Nuella!X:X,A577,if(D577="Main1",Nuella!G:G,Nuella!K:K),C577)+
SUMIFs(if(D577="Main1",'CRS1'!J:J,'CRS1'!N:N),'CRS1'!S:S,"Delivered",'CRS1'!X:X,A577,if(D577="Main1",'CRS1'!G:G,'CRS1'!K:K),C577)
-sumifs(G$1:G576,A$1:A576,A577,C$1:C576,C577))</f>
        <v/>
      </c>
      <c r="H577" s="37" t="str">
        <f t="shared" si="1"/>
        <v/>
      </c>
      <c r="I577" s="37" t="str">
        <f t="shared" si="2"/>
        <v/>
      </c>
      <c r="J577" s="37" t="s">
        <v>97</v>
      </c>
      <c r="K577" s="4"/>
      <c r="L577" s="4"/>
      <c r="M577" s="4"/>
      <c r="N577" s="4"/>
      <c r="O577" s="4"/>
      <c r="P577" s="4"/>
      <c r="Q577" s="4"/>
      <c r="R577" s="4"/>
      <c r="S577" s="4"/>
      <c r="T577" s="4"/>
      <c r="U577" s="4"/>
      <c r="V577" s="4"/>
      <c r="W577" s="4"/>
      <c r="X577" s="4"/>
      <c r="Y577" s="4"/>
      <c r="Z577" s="4"/>
      <c r="AA577" s="4"/>
      <c r="AB577" s="4"/>
    </row>
    <row r="578">
      <c r="A578" s="4"/>
      <c r="C578" s="4"/>
      <c r="D578" s="146" t="s">
        <v>97</v>
      </c>
      <c r="E578" s="43"/>
      <c r="F578" s="4"/>
      <c r="G578" s="37" t="str">
        <f>if(F578="","",
SUMIFs(if(D578="Main1",Nuella!J:J,Nuella!N:N),Nuella!S:S,"Delivered",Nuella!X:X,A578,if(D578="Main1",Nuella!G:G,Nuella!K:K),C578)+
SUMIFs(if(D578="Main1",'CRS1'!J:J,'CRS1'!N:N),'CRS1'!S:S,"Delivered",'CRS1'!X:X,A578,if(D578="Main1",'CRS1'!G:G,'CRS1'!K:K),C578)
-sumifs(G$1:G577,A$1:A577,A578,C$1:C577,C578))</f>
        <v/>
      </c>
      <c r="H578" s="37" t="str">
        <f t="shared" si="1"/>
        <v/>
      </c>
      <c r="I578" s="37" t="str">
        <f t="shared" si="2"/>
        <v/>
      </c>
      <c r="J578" s="37" t="s">
        <v>97</v>
      </c>
      <c r="K578" s="4"/>
      <c r="L578" s="4"/>
      <c r="M578" s="4"/>
      <c r="N578" s="4"/>
      <c r="O578" s="4"/>
      <c r="P578" s="4"/>
      <c r="Q578" s="4"/>
      <c r="R578" s="4"/>
      <c r="S578" s="4"/>
      <c r="T578" s="4"/>
      <c r="U578" s="4"/>
      <c r="V578" s="4"/>
      <c r="W578" s="4"/>
      <c r="X578" s="4"/>
      <c r="Y578" s="4"/>
      <c r="Z578" s="4"/>
      <c r="AA578" s="4"/>
      <c r="AB578" s="4"/>
    </row>
    <row r="579">
      <c r="A579" s="4"/>
      <c r="C579" s="4"/>
      <c r="D579" s="146" t="s">
        <v>97</v>
      </c>
      <c r="E579" s="43"/>
      <c r="F579" s="4"/>
      <c r="G579" s="37" t="str">
        <f>if(F579="","",
SUMIFs(if(D579="Main1",Nuella!J:J,Nuella!N:N),Nuella!S:S,"Delivered",Nuella!X:X,A579,if(D579="Main1",Nuella!G:G,Nuella!K:K),C579)+
SUMIFs(if(D579="Main1",'CRS1'!J:J,'CRS1'!N:N),'CRS1'!S:S,"Delivered",'CRS1'!X:X,A579,if(D579="Main1",'CRS1'!G:G,'CRS1'!K:K),C579)
-sumifs(G$1:G578,A$1:A578,A579,C$1:C578,C579))</f>
        <v/>
      </c>
      <c r="H579" s="37" t="str">
        <f t="shared" si="1"/>
        <v/>
      </c>
      <c r="I579" s="37" t="str">
        <f t="shared" si="2"/>
        <v/>
      </c>
      <c r="J579" s="37" t="s">
        <v>97</v>
      </c>
      <c r="K579" s="4"/>
      <c r="L579" s="4"/>
      <c r="M579" s="4"/>
      <c r="N579" s="4"/>
      <c r="O579" s="4"/>
      <c r="P579" s="4"/>
      <c r="Q579" s="4"/>
      <c r="R579" s="4"/>
      <c r="S579" s="4"/>
      <c r="T579" s="4"/>
      <c r="U579" s="4"/>
      <c r="V579" s="4"/>
      <c r="W579" s="4"/>
      <c r="X579" s="4"/>
      <c r="Y579" s="4"/>
      <c r="Z579" s="4"/>
      <c r="AA579" s="4"/>
      <c r="AB579" s="4"/>
    </row>
    <row r="580">
      <c r="A580" s="4"/>
      <c r="C580" s="4"/>
      <c r="D580" s="146" t="s">
        <v>97</v>
      </c>
      <c r="E580" s="43"/>
      <c r="F580" s="4"/>
      <c r="G580" s="37" t="str">
        <f>if(F580="","",
SUMIFs(if(D580="Main1",Nuella!J:J,Nuella!N:N),Nuella!S:S,"Delivered",Nuella!X:X,A580,if(D580="Main1",Nuella!G:G,Nuella!K:K),C580)+
SUMIFs(if(D580="Main1",'CRS1'!J:J,'CRS1'!N:N),'CRS1'!S:S,"Delivered",'CRS1'!X:X,A580,if(D580="Main1",'CRS1'!G:G,'CRS1'!K:K),C580)
-sumifs(G$1:G579,A$1:A579,A580,C$1:C579,C580))</f>
        <v/>
      </c>
      <c r="H580" s="37" t="str">
        <f t="shared" si="1"/>
        <v/>
      </c>
      <c r="I580" s="37" t="str">
        <f t="shared" si="2"/>
        <v/>
      </c>
      <c r="J580" s="37" t="s">
        <v>97</v>
      </c>
      <c r="K580" s="4"/>
      <c r="L580" s="4"/>
      <c r="M580" s="4"/>
      <c r="N580" s="4"/>
      <c r="O580" s="4"/>
      <c r="P580" s="4"/>
      <c r="Q580" s="4"/>
      <c r="R580" s="4"/>
      <c r="S580" s="4"/>
      <c r="T580" s="4"/>
      <c r="U580" s="4"/>
      <c r="V580" s="4"/>
      <c r="W580" s="4"/>
      <c r="X580" s="4"/>
      <c r="Y580" s="4"/>
      <c r="Z580" s="4"/>
      <c r="AA580" s="4"/>
      <c r="AB580" s="4"/>
    </row>
    <row r="581">
      <c r="A581" s="4"/>
      <c r="C581" s="4"/>
      <c r="D581" s="146" t="s">
        <v>97</v>
      </c>
      <c r="E581" s="43"/>
      <c r="F581" s="4"/>
      <c r="G581" s="37" t="str">
        <f>if(F581="","",
SUMIFs(if(D581="Main1",Nuella!J:J,Nuella!N:N),Nuella!S:S,"Delivered",Nuella!X:X,A581,if(D581="Main1",Nuella!G:G,Nuella!K:K),C581)+
SUMIFs(if(D581="Main1",'CRS1'!J:J,'CRS1'!N:N),'CRS1'!S:S,"Delivered",'CRS1'!X:X,A581,if(D581="Main1",'CRS1'!G:G,'CRS1'!K:K),C581)
-sumifs(G$1:G580,A$1:A580,A581,C$1:C580,C581))</f>
        <v/>
      </c>
      <c r="H581" s="37" t="str">
        <f t="shared" si="1"/>
        <v/>
      </c>
      <c r="I581" s="37" t="str">
        <f t="shared" si="2"/>
        <v/>
      </c>
      <c r="J581" s="37" t="s">
        <v>97</v>
      </c>
      <c r="K581" s="4"/>
      <c r="L581" s="4"/>
      <c r="M581" s="4"/>
      <c r="N581" s="4"/>
      <c r="O581" s="4"/>
      <c r="P581" s="4"/>
      <c r="Q581" s="4"/>
      <c r="R581" s="4"/>
      <c r="S581" s="4"/>
      <c r="T581" s="4"/>
      <c r="U581" s="4"/>
      <c r="V581" s="4"/>
      <c r="W581" s="4"/>
      <c r="X581" s="4"/>
      <c r="Y581" s="4"/>
      <c r="Z581" s="4"/>
      <c r="AA581" s="4"/>
      <c r="AB581" s="4"/>
    </row>
    <row r="582">
      <c r="A582" s="4"/>
      <c r="C582" s="4"/>
      <c r="D582" s="146" t="s">
        <v>97</v>
      </c>
      <c r="E582" s="43"/>
      <c r="F582" s="4"/>
      <c r="G582" s="37" t="str">
        <f>if(F582="","",
SUMIFs(if(D582="Main1",Nuella!J:J,Nuella!N:N),Nuella!S:S,"Delivered",Nuella!X:X,A582,if(D582="Main1",Nuella!G:G,Nuella!K:K),C582)+
SUMIFs(if(D582="Main1",'CRS1'!J:J,'CRS1'!N:N),'CRS1'!S:S,"Delivered",'CRS1'!X:X,A582,if(D582="Main1",'CRS1'!G:G,'CRS1'!K:K),C582)
-sumifs(G$1:G581,A$1:A581,A582,C$1:C581,C582))</f>
        <v/>
      </c>
      <c r="H582" s="37" t="str">
        <f t="shared" si="1"/>
        <v/>
      </c>
      <c r="I582" s="37" t="str">
        <f t="shared" si="2"/>
        <v/>
      </c>
      <c r="J582" s="37" t="s">
        <v>97</v>
      </c>
      <c r="K582" s="4"/>
      <c r="L582" s="4"/>
      <c r="M582" s="4"/>
      <c r="N582" s="4"/>
      <c r="O582" s="4"/>
      <c r="P582" s="4"/>
      <c r="Q582" s="4"/>
      <c r="R582" s="4"/>
      <c r="S582" s="4"/>
      <c r="T582" s="4"/>
      <c r="U582" s="4"/>
      <c r="V582" s="4"/>
      <c r="W582" s="4"/>
      <c r="X582" s="4"/>
      <c r="Y582" s="4"/>
      <c r="Z582" s="4"/>
      <c r="AA582" s="4"/>
      <c r="AB582" s="4"/>
    </row>
    <row r="583">
      <c r="A583" s="4"/>
      <c r="C583" s="4"/>
      <c r="D583" s="146" t="s">
        <v>97</v>
      </c>
      <c r="E583" s="43"/>
      <c r="F583" s="4"/>
      <c r="G583" s="37" t="str">
        <f>if(F583="","",
SUMIFs(if(D583="Main1",Nuella!J:J,Nuella!N:N),Nuella!S:S,"Delivered",Nuella!X:X,A583,if(D583="Main1",Nuella!G:G,Nuella!K:K),C583)+
SUMIFs(if(D583="Main1",'CRS1'!J:J,'CRS1'!N:N),'CRS1'!S:S,"Delivered",'CRS1'!X:X,A583,if(D583="Main1",'CRS1'!G:G,'CRS1'!K:K),C583)
-sumifs(G$1:G582,A$1:A582,A583,C$1:C582,C583))</f>
        <v/>
      </c>
      <c r="H583" s="37" t="str">
        <f t="shared" si="1"/>
        <v/>
      </c>
      <c r="I583" s="37" t="str">
        <f t="shared" si="2"/>
        <v/>
      </c>
      <c r="J583" s="37" t="s">
        <v>97</v>
      </c>
      <c r="K583" s="4"/>
      <c r="L583" s="4"/>
      <c r="M583" s="4"/>
      <c r="N583" s="4"/>
      <c r="O583" s="4"/>
      <c r="P583" s="4"/>
      <c r="Q583" s="4"/>
      <c r="R583" s="4"/>
      <c r="S583" s="4"/>
      <c r="T583" s="4"/>
      <c r="U583" s="4"/>
      <c r="V583" s="4"/>
      <c r="W583" s="4"/>
      <c r="X583" s="4"/>
      <c r="Y583" s="4"/>
      <c r="Z583" s="4"/>
      <c r="AA583" s="4"/>
      <c r="AB583" s="4"/>
    </row>
    <row r="584">
      <c r="A584" s="4"/>
      <c r="C584" s="4"/>
      <c r="D584" s="146" t="s">
        <v>97</v>
      </c>
      <c r="E584" s="43"/>
      <c r="F584" s="4"/>
      <c r="G584" s="37" t="str">
        <f>if(F584="","",
SUMIFs(if(D584="Main1",Nuella!J:J,Nuella!N:N),Nuella!S:S,"Delivered",Nuella!X:X,A584,if(D584="Main1",Nuella!G:G,Nuella!K:K),C584)+
SUMIFs(if(D584="Main1",'CRS1'!J:J,'CRS1'!N:N),'CRS1'!S:S,"Delivered",'CRS1'!X:X,A584,if(D584="Main1",'CRS1'!G:G,'CRS1'!K:K),C584)
-sumifs(G$1:G583,A$1:A583,A584,C$1:C583,C584))</f>
        <v/>
      </c>
      <c r="H584" s="37" t="str">
        <f t="shared" si="1"/>
        <v/>
      </c>
      <c r="I584" s="37" t="str">
        <f t="shared" si="2"/>
        <v/>
      </c>
      <c r="J584" s="37" t="s">
        <v>97</v>
      </c>
      <c r="K584" s="4"/>
      <c r="L584" s="4"/>
      <c r="M584" s="4"/>
      <c r="N584" s="4"/>
      <c r="O584" s="4"/>
      <c r="P584" s="4"/>
      <c r="Q584" s="4"/>
      <c r="R584" s="4"/>
      <c r="S584" s="4"/>
      <c r="T584" s="4"/>
      <c r="U584" s="4"/>
      <c r="V584" s="4"/>
      <c r="W584" s="4"/>
      <c r="X584" s="4"/>
      <c r="Y584" s="4"/>
      <c r="Z584" s="4"/>
      <c r="AA584" s="4"/>
      <c r="AB584" s="4"/>
    </row>
    <row r="585">
      <c r="A585" s="4"/>
      <c r="C585" s="4"/>
      <c r="D585" s="146" t="s">
        <v>97</v>
      </c>
      <c r="E585" s="43"/>
      <c r="F585" s="4"/>
      <c r="G585" s="37" t="str">
        <f>if(F585="","",
SUMIFs(if(D585="Main1",Nuella!J:J,Nuella!N:N),Nuella!S:S,"Delivered",Nuella!X:X,A585,if(D585="Main1",Nuella!G:G,Nuella!K:K),C585)+
SUMIFs(if(D585="Main1",'CRS1'!J:J,'CRS1'!N:N),'CRS1'!S:S,"Delivered",'CRS1'!X:X,A585,if(D585="Main1",'CRS1'!G:G,'CRS1'!K:K),C585)
-sumifs(G$1:G584,A$1:A584,A585,C$1:C584,C585))</f>
        <v/>
      </c>
      <c r="H585" s="37" t="str">
        <f t="shared" si="1"/>
        <v/>
      </c>
      <c r="I585" s="37" t="str">
        <f t="shared" si="2"/>
        <v/>
      </c>
      <c r="J585" s="37" t="s">
        <v>97</v>
      </c>
      <c r="K585" s="4"/>
      <c r="L585" s="4"/>
      <c r="M585" s="4"/>
      <c r="N585" s="4"/>
      <c r="O585" s="4"/>
      <c r="P585" s="4"/>
      <c r="Q585" s="4"/>
      <c r="R585" s="4"/>
      <c r="S585" s="4"/>
      <c r="T585" s="4"/>
      <c r="U585" s="4"/>
      <c r="V585" s="4"/>
      <c r="W585" s="4"/>
      <c r="X585" s="4"/>
      <c r="Y585" s="4"/>
      <c r="Z585" s="4"/>
      <c r="AA585" s="4"/>
      <c r="AB585" s="4"/>
    </row>
    <row r="586">
      <c r="A586" s="4"/>
      <c r="C586" s="4"/>
      <c r="D586" s="146" t="s">
        <v>97</v>
      </c>
      <c r="E586" s="43"/>
      <c r="F586" s="4"/>
      <c r="G586" s="37" t="str">
        <f>if(F586="","",
SUMIFs(if(D586="Main1",Nuella!J:J,Nuella!N:N),Nuella!S:S,"Delivered",Nuella!X:X,A586,if(D586="Main1",Nuella!G:G,Nuella!K:K),C586)+
SUMIFs(if(D586="Main1",'CRS1'!J:J,'CRS1'!N:N),'CRS1'!S:S,"Delivered",'CRS1'!X:X,A586,if(D586="Main1",'CRS1'!G:G,'CRS1'!K:K),C586)
-sumifs(G$1:G585,A$1:A585,A586,C$1:C585,C586))</f>
        <v/>
      </c>
      <c r="H586" s="37" t="str">
        <f t="shared" si="1"/>
        <v/>
      </c>
      <c r="I586" s="37" t="str">
        <f t="shared" si="2"/>
        <v/>
      </c>
      <c r="J586" s="37" t="s">
        <v>97</v>
      </c>
      <c r="K586" s="4"/>
      <c r="L586" s="4"/>
      <c r="M586" s="4"/>
      <c r="N586" s="4"/>
      <c r="O586" s="4"/>
      <c r="P586" s="4"/>
      <c r="Q586" s="4"/>
      <c r="R586" s="4"/>
      <c r="S586" s="4"/>
      <c r="T586" s="4"/>
      <c r="U586" s="4"/>
      <c r="V586" s="4"/>
      <c r="W586" s="4"/>
      <c r="X586" s="4"/>
      <c r="Y586" s="4"/>
      <c r="Z586" s="4"/>
      <c r="AA586" s="4"/>
      <c r="AB586" s="4"/>
    </row>
    <row r="587">
      <c r="A587" s="4"/>
      <c r="C587" s="4"/>
      <c r="D587" s="146" t="s">
        <v>97</v>
      </c>
      <c r="E587" s="43"/>
      <c r="F587" s="4"/>
      <c r="G587" s="37" t="str">
        <f>if(F587="","",
SUMIFs(if(D587="Main1",Nuella!J:J,Nuella!N:N),Nuella!S:S,"Delivered",Nuella!X:X,A587,if(D587="Main1",Nuella!G:G,Nuella!K:K),C587)+
SUMIFs(if(D587="Main1",'CRS1'!J:J,'CRS1'!N:N),'CRS1'!S:S,"Delivered",'CRS1'!X:X,A587,if(D587="Main1",'CRS1'!G:G,'CRS1'!K:K),C587)
-sumifs(G$1:G586,A$1:A586,A587,C$1:C586,C587))</f>
        <v/>
      </c>
      <c r="H587" s="37" t="str">
        <f t="shared" si="1"/>
        <v/>
      </c>
      <c r="I587" s="37" t="str">
        <f t="shared" si="2"/>
        <v/>
      </c>
      <c r="J587" s="37" t="s">
        <v>97</v>
      </c>
      <c r="K587" s="4"/>
      <c r="L587" s="4"/>
      <c r="M587" s="4"/>
      <c r="N587" s="4"/>
      <c r="O587" s="4"/>
      <c r="P587" s="4"/>
      <c r="Q587" s="4"/>
      <c r="R587" s="4"/>
      <c r="S587" s="4"/>
      <c r="T587" s="4"/>
      <c r="U587" s="4"/>
      <c r="V587" s="4"/>
      <c r="W587" s="4"/>
      <c r="X587" s="4"/>
      <c r="Y587" s="4"/>
      <c r="Z587" s="4"/>
      <c r="AA587" s="4"/>
      <c r="AB587" s="4"/>
    </row>
    <row r="588">
      <c r="A588" s="4"/>
      <c r="C588" s="4"/>
      <c r="D588" s="146" t="s">
        <v>97</v>
      </c>
      <c r="E588" s="43"/>
      <c r="F588" s="4"/>
      <c r="G588" s="37" t="str">
        <f>if(F588="","",
SUMIFs(if(D588="Main1",Nuella!J:J,Nuella!N:N),Nuella!S:S,"Delivered",Nuella!X:X,A588,if(D588="Main1",Nuella!G:G,Nuella!K:K),C588)+
SUMIFs(if(D588="Main1",'CRS1'!J:J,'CRS1'!N:N),'CRS1'!S:S,"Delivered",'CRS1'!X:X,A588,if(D588="Main1",'CRS1'!G:G,'CRS1'!K:K),C588)
-sumifs(G$1:G587,A$1:A587,A588,C$1:C587,C588))</f>
        <v/>
      </c>
      <c r="H588" s="37" t="str">
        <f t="shared" si="1"/>
        <v/>
      </c>
      <c r="I588" s="37" t="str">
        <f t="shared" si="2"/>
        <v/>
      </c>
      <c r="J588" s="37" t="s">
        <v>97</v>
      </c>
      <c r="K588" s="4"/>
      <c r="L588" s="4"/>
      <c r="M588" s="4"/>
      <c r="N588" s="4"/>
      <c r="O588" s="4"/>
      <c r="P588" s="4"/>
      <c r="Q588" s="4"/>
      <c r="R588" s="4"/>
      <c r="S588" s="4"/>
      <c r="T588" s="4"/>
      <c r="U588" s="4"/>
      <c r="V588" s="4"/>
      <c r="W588" s="4"/>
      <c r="X588" s="4"/>
      <c r="Y588" s="4"/>
      <c r="Z588" s="4"/>
      <c r="AA588" s="4"/>
      <c r="AB588" s="4"/>
    </row>
    <row r="589">
      <c r="A589" s="4"/>
      <c r="C589" s="4"/>
      <c r="D589" s="146" t="s">
        <v>97</v>
      </c>
      <c r="E589" s="43"/>
      <c r="F589" s="4"/>
      <c r="G589" s="37" t="str">
        <f>if(F589="","",
SUMIFs(if(D589="Main1",Nuella!J:J,Nuella!N:N),Nuella!S:S,"Delivered",Nuella!X:X,A589,if(D589="Main1",Nuella!G:G,Nuella!K:K),C589)+
SUMIFs(if(D589="Main1",'CRS1'!J:J,'CRS1'!N:N),'CRS1'!S:S,"Delivered",'CRS1'!X:X,A589,if(D589="Main1",'CRS1'!G:G,'CRS1'!K:K),C589)
-sumifs(G$1:G588,A$1:A588,A589,C$1:C588,C589))</f>
        <v/>
      </c>
      <c r="H589" s="37" t="str">
        <f t="shared" si="1"/>
        <v/>
      </c>
      <c r="I589" s="37" t="str">
        <f t="shared" si="2"/>
        <v/>
      </c>
      <c r="J589" s="37" t="s">
        <v>97</v>
      </c>
      <c r="K589" s="4"/>
      <c r="L589" s="4"/>
      <c r="M589" s="4"/>
      <c r="N589" s="4"/>
      <c r="O589" s="4"/>
      <c r="P589" s="4"/>
      <c r="Q589" s="4"/>
      <c r="R589" s="4"/>
      <c r="S589" s="4"/>
      <c r="T589" s="4"/>
      <c r="U589" s="4"/>
      <c r="V589" s="4"/>
      <c r="W589" s="4"/>
      <c r="X589" s="4"/>
      <c r="Y589" s="4"/>
      <c r="Z589" s="4"/>
      <c r="AA589" s="4"/>
      <c r="AB589" s="4"/>
    </row>
    <row r="590">
      <c r="A590" s="4"/>
      <c r="C590" s="4"/>
      <c r="D590" s="146" t="s">
        <v>97</v>
      </c>
      <c r="E590" s="43"/>
      <c r="F590" s="4"/>
      <c r="G590" s="37" t="str">
        <f>if(F590="","",
SUMIFs(if(D590="Main1",Nuella!J:J,Nuella!N:N),Nuella!S:S,"Delivered",Nuella!X:X,A590,if(D590="Main1",Nuella!G:G,Nuella!K:K),C590)+
SUMIFs(if(D590="Main1",'CRS1'!J:J,'CRS1'!N:N),'CRS1'!S:S,"Delivered",'CRS1'!X:X,A590,if(D590="Main1",'CRS1'!G:G,'CRS1'!K:K),C590)
-sumifs(G$1:G589,A$1:A589,A590,C$1:C589,C590))</f>
        <v/>
      </c>
      <c r="H590" s="37" t="str">
        <f t="shared" si="1"/>
        <v/>
      </c>
      <c r="I590" s="37" t="str">
        <f t="shared" si="2"/>
        <v/>
      </c>
      <c r="J590" s="37" t="s">
        <v>97</v>
      </c>
      <c r="K590" s="4"/>
      <c r="L590" s="4"/>
      <c r="M590" s="4"/>
      <c r="N590" s="4"/>
      <c r="O590" s="4"/>
      <c r="P590" s="4"/>
      <c r="Q590" s="4"/>
      <c r="R590" s="4"/>
      <c r="S590" s="4"/>
      <c r="T590" s="4"/>
      <c r="U590" s="4"/>
      <c r="V590" s="4"/>
      <c r="W590" s="4"/>
      <c r="X590" s="4"/>
      <c r="Y590" s="4"/>
      <c r="Z590" s="4"/>
      <c r="AA590" s="4"/>
      <c r="AB590" s="4"/>
    </row>
    <row r="591">
      <c r="A591" s="4"/>
      <c r="C591" s="4"/>
      <c r="D591" s="146" t="s">
        <v>97</v>
      </c>
      <c r="E591" s="43"/>
      <c r="F591" s="4"/>
      <c r="G591" s="37" t="str">
        <f>if(F591="","",
SUMIFs(if(D591="Main1",Nuella!J:J,Nuella!N:N),Nuella!S:S,"Delivered",Nuella!X:X,A591,if(D591="Main1",Nuella!G:G,Nuella!K:K),C591)+
SUMIFs(if(D591="Main1",'CRS1'!J:J,'CRS1'!N:N),'CRS1'!S:S,"Delivered",'CRS1'!X:X,A591,if(D591="Main1",'CRS1'!G:G,'CRS1'!K:K),C591)
-sumifs(G$1:G590,A$1:A590,A591,C$1:C590,C591))</f>
        <v/>
      </c>
      <c r="H591" s="37" t="str">
        <f t="shared" si="1"/>
        <v/>
      </c>
      <c r="I591" s="37" t="str">
        <f t="shared" si="2"/>
        <v/>
      </c>
      <c r="J591" s="37" t="s">
        <v>97</v>
      </c>
      <c r="K591" s="4"/>
      <c r="L591" s="4"/>
      <c r="M591" s="4"/>
      <c r="N591" s="4"/>
      <c r="O591" s="4"/>
      <c r="P591" s="4"/>
      <c r="Q591" s="4"/>
      <c r="R591" s="4"/>
      <c r="S591" s="4"/>
      <c r="T591" s="4"/>
      <c r="U591" s="4"/>
      <c r="V591" s="4"/>
      <c r="W591" s="4"/>
      <c r="X591" s="4"/>
      <c r="Y591" s="4"/>
      <c r="Z591" s="4"/>
      <c r="AA591" s="4"/>
      <c r="AB591" s="4"/>
    </row>
    <row r="592">
      <c r="A592" s="4"/>
      <c r="C592" s="4"/>
      <c r="D592" s="146" t="s">
        <v>97</v>
      </c>
      <c r="E592" s="43"/>
      <c r="F592" s="4"/>
      <c r="G592" s="37" t="str">
        <f>if(F592="","",
SUMIFs(if(D592="Main1",Nuella!J:J,Nuella!N:N),Nuella!S:S,"Delivered",Nuella!X:X,A592,if(D592="Main1",Nuella!G:G,Nuella!K:K),C592)+
SUMIFs(if(D592="Main1",'CRS1'!J:J,'CRS1'!N:N),'CRS1'!S:S,"Delivered",'CRS1'!X:X,A592,if(D592="Main1",'CRS1'!G:G,'CRS1'!K:K),C592)
-sumifs(G$1:G591,A$1:A591,A592,C$1:C591,C592))</f>
        <v/>
      </c>
      <c r="H592" s="37" t="str">
        <f t="shared" si="1"/>
        <v/>
      </c>
      <c r="I592" s="37" t="str">
        <f t="shared" si="2"/>
        <v/>
      </c>
      <c r="J592" s="37" t="s">
        <v>97</v>
      </c>
      <c r="K592" s="4"/>
      <c r="L592" s="4"/>
      <c r="M592" s="4"/>
      <c r="N592" s="4"/>
      <c r="O592" s="4"/>
      <c r="P592" s="4"/>
      <c r="Q592" s="4"/>
      <c r="R592" s="4"/>
      <c r="S592" s="4"/>
      <c r="T592" s="4"/>
      <c r="U592" s="4"/>
      <c r="V592" s="4"/>
      <c r="W592" s="4"/>
      <c r="X592" s="4"/>
      <c r="Y592" s="4"/>
      <c r="Z592" s="4"/>
      <c r="AA592" s="4"/>
      <c r="AB592" s="4"/>
    </row>
    <row r="593">
      <c r="A593" s="4"/>
      <c r="C593" s="4"/>
      <c r="D593" s="146" t="s">
        <v>97</v>
      </c>
      <c r="E593" s="43"/>
      <c r="F593" s="4"/>
      <c r="G593" s="37" t="str">
        <f>if(F593="","",
SUMIFs(if(D593="Main1",Nuella!J:J,Nuella!N:N),Nuella!S:S,"Delivered",Nuella!X:X,A593,if(D593="Main1",Nuella!G:G,Nuella!K:K),C593)+
SUMIFs(if(D593="Main1",'CRS1'!J:J,'CRS1'!N:N),'CRS1'!S:S,"Delivered",'CRS1'!X:X,A593,if(D593="Main1",'CRS1'!G:G,'CRS1'!K:K),C593)
-sumifs(G$1:G592,A$1:A592,A593,C$1:C592,C593))</f>
        <v/>
      </c>
      <c r="H593" s="37" t="str">
        <f t="shared" si="1"/>
        <v/>
      </c>
      <c r="I593" s="37" t="str">
        <f t="shared" si="2"/>
        <v/>
      </c>
      <c r="J593" s="37" t="s">
        <v>97</v>
      </c>
      <c r="K593" s="4"/>
      <c r="L593" s="4"/>
      <c r="M593" s="4"/>
      <c r="N593" s="4"/>
      <c r="O593" s="4"/>
      <c r="P593" s="4"/>
      <c r="Q593" s="4"/>
      <c r="R593" s="4"/>
      <c r="S593" s="4"/>
      <c r="T593" s="4"/>
      <c r="U593" s="4"/>
      <c r="V593" s="4"/>
      <c r="W593" s="4"/>
      <c r="X593" s="4"/>
      <c r="Y593" s="4"/>
      <c r="Z593" s="4"/>
      <c r="AA593" s="4"/>
      <c r="AB593" s="4"/>
    </row>
    <row r="594">
      <c r="A594" s="4"/>
      <c r="C594" s="4"/>
      <c r="D594" s="146" t="s">
        <v>97</v>
      </c>
      <c r="E594" s="43"/>
      <c r="F594" s="4"/>
      <c r="G594" s="37" t="str">
        <f>if(F594="","",
SUMIFs(if(D594="Main1",Nuella!J:J,Nuella!N:N),Nuella!S:S,"Delivered",Nuella!X:X,A594,if(D594="Main1",Nuella!G:G,Nuella!K:K),C594)+
SUMIFs(if(D594="Main1",'CRS1'!J:J,'CRS1'!N:N),'CRS1'!S:S,"Delivered",'CRS1'!X:X,A594,if(D594="Main1",'CRS1'!G:G,'CRS1'!K:K),C594)
-sumifs(G$1:G593,A$1:A593,A594,C$1:C593,C594))</f>
        <v/>
      </c>
      <c r="H594" s="37" t="str">
        <f t="shared" si="1"/>
        <v/>
      </c>
      <c r="I594" s="37" t="str">
        <f t="shared" si="2"/>
        <v/>
      </c>
      <c r="J594" s="37" t="s">
        <v>97</v>
      </c>
      <c r="K594" s="4"/>
      <c r="L594" s="4"/>
      <c r="M594" s="4"/>
      <c r="N594" s="4"/>
      <c r="O594" s="4"/>
      <c r="P594" s="4"/>
      <c r="Q594" s="4"/>
      <c r="R594" s="4"/>
      <c r="S594" s="4"/>
      <c r="T594" s="4"/>
      <c r="U594" s="4"/>
      <c r="V594" s="4"/>
      <c r="W594" s="4"/>
      <c r="X594" s="4"/>
      <c r="Y594" s="4"/>
      <c r="Z594" s="4"/>
      <c r="AA594" s="4"/>
      <c r="AB594" s="4"/>
    </row>
    <row r="595">
      <c r="A595" s="4"/>
      <c r="C595" s="4"/>
      <c r="D595" s="146" t="s">
        <v>97</v>
      </c>
      <c r="E595" s="43"/>
      <c r="F595" s="4"/>
      <c r="G595" s="37" t="str">
        <f>if(F595="","",
SUMIFs(if(D595="Main1",Nuella!J:J,Nuella!N:N),Nuella!S:S,"Delivered",Nuella!X:X,A595,if(D595="Main1",Nuella!G:G,Nuella!K:K),C595)+
SUMIFs(if(D595="Main1",'CRS1'!J:J,'CRS1'!N:N),'CRS1'!S:S,"Delivered",'CRS1'!X:X,A595,if(D595="Main1",'CRS1'!G:G,'CRS1'!K:K),C595)
-sumifs(G$1:G594,A$1:A594,A595,C$1:C594,C595))</f>
        <v/>
      </c>
      <c r="H595" s="37" t="str">
        <f t="shared" si="1"/>
        <v/>
      </c>
      <c r="I595" s="37" t="str">
        <f t="shared" si="2"/>
        <v/>
      </c>
      <c r="J595" s="37" t="s">
        <v>97</v>
      </c>
      <c r="K595" s="4"/>
      <c r="L595" s="4"/>
      <c r="M595" s="4"/>
      <c r="N595" s="4"/>
      <c r="O595" s="4"/>
      <c r="P595" s="4"/>
      <c r="Q595" s="4"/>
      <c r="R595" s="4"/>
      <c r="S595" s="4"/>
      <c r="T595" s="4"/>
      <c r="U595" s="4"/>
      <c r="V595" s="4"/>
      <c r="W595" s="4"/>
      <c r="X595" s="4"/>
      <c r="Y595" s="4"/>
      <c r="Z595" s="4"/>
      <c r="AA595" s="4"/>
      <c r="AB595" s="4"/>
    </row>
    <row r="596">
      <c r="A596" s="4"/>
      <c r="C596" s="4"/>
      <c r="D596" s="146" t="s">
        <v>97</v>
      </c>
      <c r="E596" s="43"/>
      <c r="F596" s="4"/>
      <c r="G596" s="37" t="str">
        <f>if(F596="","",
SUMIFs(if(D596="Main1",Nuella!J:J,Nuella!N:N),Nuella!S:S,"Delivered",Nuella!X:X,A596,if(D596="Main1",Nuella!G:G,Nuella!K:K),C596)+
SUMIFs(if(D596="Main1",'CRS1'!J:J,'CRS1'!N:N),'CRS1'!S:S,"Delivered",'CRS1'!X:X,A596,if(D596="Main1",'CRS1'!G:G,'CRS1'!K:K),C596)
-sumifs(G$1:G595,A$1:A595,A596,C$1:C595,C596))</f>
        <v/>
      </c>
      <c r="H596" s="37" t="str">
        <f t="shared" si="1"/>
        <v/>
      </c>
      <c r="I596" s="37" t="str">
        <f t="shared" si="2"/>
        <v/>
      </c>
      <c r="J596" s="37" t="s">
        <v>97</v>
      </c>
      <c r="K596" s="4"/>
      <c r="L596" s="4"/>
      <c r="M596" s="4"/>
      <c r="N596" s="4"/>
      <c r="O596" s="4"/>
      <c r="P596" s="4"/>
      <c r="Q596" s="4"/>
      <c r="R596" s="4"/>
      <c r="S596" s="4"/>
      <c r="T596" s="4"/>
      <c r="U596" s="4"/>
      <c r="V596" s="4"/>
      <c r="W596" s="4"/>
      <c r="X596" s="4"/>
      <c r="Y596" s="4"/>
      <c r="Z596" s="4"/>
      <c r="AA596" s="4"/>
      <c r="AB596" s="4"/>
    </row>
    <row r="597">
      <c r="A597" s="4"/>
      <c r="C597" s="4"/>
      <c r="D597" s="146" t="s">
        <v>97</v>
      </c>
      <c r="E597" s="43"/>
      <c r="F597" s="4"/>
      <c r="G597" s="37" t="str">
        <f>if(F597="","",
SUMIFs(if(D597="Main1",Nuella!J:J,Nuella!N:N),Nuella!S:S,"Delivered",Nuella!X:X,A597,if(D597="Main1",Nuella!G:G,Nuella!K:K),C597)+
SUMIFs(if(D597="Main1",'CRS1'!J:J,'CRS1'!N:N),'CRS1'!S:S,"Delivered",'CRS1'!X:X,A597,if(D597="Main1",'CRS1'!G:G,'CRS1'!K:K),C597)
-sumifs(G$1:G596,A$1:A596,A597,C$1:C596,C597))</f>
        <v/>
      </c>
      <c r="H597" s="37" t="str">
        <f t="shared" si="1"/>
        <v/>
      </c>
      <c r="I597" s="37" t="str">
        <f t="shared" si="2"/>
        <v/>
      </c>
      <c r="J597" s="37" t="s">
        <v>97</v>
      </c>
      <c r="K597" s="4"/>
      <c r="L597" s="4"/>
      <c r="M597" s="4"/>
      <c r="N597" s="4"/>
      <c r="O597" s="4"/>
      <c r="P597" s="4"/>
      <c r="Q597" s="4"/>
      <c r="R597" s="4"/>
      <c r="S597" s="4"/>
      <c r="T597" s="4"/>
      <c r="U597" s="4"/>
      <c r="V597" s="4"/>
      <c r="W597" s="4"/>
      <c r="X597" s="4"/>
      <c r="Y597" s="4"/>
      <c r="Z597" s="4"/>
      <c r="AA597" s="4"/>
      <c r="AB597" s="4"/>
    </row>
    <row r="598">
      <c r="A598" s="4"/>
      <c r="C598" s="4"/>
      <c r="D598" s="146" t="s">
        <v>97</v>
      </c>
      <c r="E598" s="43"/>
      <c r="F598" s="4"/>
      <c r="G598" s="37" t="str">
        <f>if(F598="","",
SUMIFs(if(D598="Main1",Nuella!J:J,Nuella!N:N),Nuella!S:S,"Delivered",Nuella!X:X,A598,if(D598="Main1",Nuella!G:G,Nuella!K:K),C598)+
SUMIFs(if(D598="Main1",'CRS1'!J:J,'CRS1'!N:N),'CRS1'!S:S,"Delivered",'CRS1'!X:X,A598,if(D598="Main1",'CRS1'!G:G,'CRS1'!K:K),C598)
-sumifs(G$1:G597,A$1:A597,A598,C$1:C597,C598))</f>
        <v/>
      </c>
      <c r="H598" s="37" t="str">
        <f t="shared" si="1"/>
        <v/>
      </c>
      <c r="I598" s="37" t="str">
        <f t="shared" si="2"/>
        <v/>
      </c>
      <c r="J598" s="37" t="s">
        <v>97</v>
      </c>
      <c r="K598" s="4"/>
      <c r="L598" s="4"/>
      <c r="M598" s="4"/>
      <c r="N598" s="4"/>
      <c r="O598" s="4"/>
      <c r="P598" s="4"/>
      <c r="Q598" s="4"/>
      <c r="R598" s="4"/>
      <c r="S598" s="4"/>
      <c r="T598" s="4"/>
      <c r="U598" s="4"/>
      <c r="V598" s="4"/>
      <c r="W598" s="4"/>
      <c r="X598" s="4"/>
      <c r="Y598" s="4"/>
      <c r="Z598" s="4"/>
      <c r="AA598" s="4"/>
      <c r="AB598" s="4"/>
    </row>
    <row r="599">
      <c r="A599" s="4"/>
      <c r="C599" s="4"/>
      <c r="D599" s="146" t="s">
        <v>97</v>
      </c>
      <c r="E599" s="43"/>
      <c r="F599" s="4"/>
      <c r="G599" s="37" t="str">
        <f>if(F599="","",
SUMIFs(if(D599="Main1",Nuella!J:J,Nuella!N:N),Nuella!S:S,"Delivered",Nuella!X:X,A599,if(D599="Main1",Nuella!G:G,Nuella!K:K),C599)+
SUMIFs(if(D599="Main1",'CRS1'!J:J,'CRS1'!N:N),'CRS1'!S:S,"Delivered",'CRS1'!X:X,A599,if(D599="Main1",'CRS1'!G:G,'CRS1'!K:K),C599)
-sumifs(G$1:G598,A$1:A598,A599,C$1:C598,C599))</f>
        <v/>
      </c>
      <c r="H599" s="37" t="str">
        <f t="shared" si="1"/>
        <v/>
      </c>
      <c r="I599" s="37" t="str">
        <f t="shared" si="2"/>
        <v/>
      </c>
      <c r="J599" s="37" t="s">
        <v>97</v>
      </c>
      <c r="K599" s="4"/>
      <c r="L599" s="4"/>
      <c r="M599" s="4"/>
      <c r="N599" s="4"/>
      <c r="O599" s="4"/>
      <c r="P599" s="4"/>
      <c r="Q599" s="4"/>
      <c r="R599" s="4"/>
      <c r="S599" s="4"/>
      <c r="T599" s="4"/>
      <c r="U599" s="4"/>
      <c r="V599" s="4"/>
      <c r="W599" s="4"/>
      <c r="X599" s="4"/>
      <c r="Y599" s="4"/>
      <c r="Z599" s="4"/>
      <c r="AA599" s="4"/>
      <c r="AB599" s="4"/>
    </row>
    <row r="600">
      <c r="A600" s="4"/>
      <c r="C600" s="4"/>
      <c r="D600" s="146" t="s">
        <v>97</v>
      </c>
      <c r="E600" s="43"/>
      <c r="F600" s="4"/>
      <c r="G600" s="37" t="str">
        <f>if(F600="","",
SUMIFs(if(D600="Main1",Nuella!J:J,Nuella!N:N),Nuella!S:S,"Delivered",Nuella!X:X,A600,if(D600="Main1",Nuella!G:G,Nuella!K:K),C600)+
SUMIFs(if(D600="Main1",'CRS1'!J:J,'CRS1'!N:N),'CRS1'!S:S,"Delivered",'CRS1'!X:X,A600,if(D600="Main1",'CRS1'!G:G,'CRS1'!K:K),C600)
-sumifs(G$1:G599,A$1:A599,A600,C$1:C599,C600))</f>
        <v/>
      </c>
      <c r="H600" s="37" t="str">
        <f t="shared" si="1"/>
        <v/>
      </c>
      <c r="I600" s="37" t="str">
        <f t="shared" si="2"/>
        <v/>
      </c>
      <c r="J600" s="37" t="s">
        <v>97</v>
      </c>
      <c r="K600" s="4"/>
      <c r="L600" s="4"/>
      <c r="M600" s="4"/>
      <c r="N600" s="4"/>
      <c r="O600" s="4"/>
      <c r="P600" s="4"/>
      <c r="Q600" s="4"/>
      <c r="R600" s="4"/>
      <c r="S600" s="4"/>
      <c r="T600" s="4"/>
      <c r="U600" s="4"/>
      <c r="V600" s="4"/>
      <c r="W600" s="4"/>
      <c r="X600" s="4"/>
      <c r="Y600" s="4"/>
      <c r="Z600" s="4"/>
      <c r="AA600" s="4"/>
      <c r="AB600" s="4"/>
    </row>
    <row r="601">
      <c r="A601" s="4"/>
      <c r="C601" s="4"/>
      <c r="D601" s="146" t="s">
        <v>97</v>
      </c>
      <c r="E601" s="43"/>
      <c r="F601" s="4"/>
      <c r="G601" s="37" t="str">
        <f>if(F601="","",
SUMIFs(if(D601="Main1",Nuella!J:J,Nuella!N:N),Nuella!S:S,"Delivered",Nuella!X:X,A601,if(D601="Main1",Nuella!G:G,Nuella!K:K),C601)+
SUMIFs(if(D601="Main1",'CRS1'!J:J,'CRS1'!N:N),'CRS1'!S:S,"Delivered",'CRS1'!X:X,A601,if(D601="Main1",'CRS1'!G:G,'CRS1'!K:K),C601)
-sumifs(G$1:G600,A$1:A600,A601,C$1:C600,C601))</f>
        <v/>
      </c>
      <c r="H601" s="37" t="str">
        <f t="shared" si="1"/>
        <v/>
      </c>
      <c r="I601" s="37" t="str">
        <f t="shared" si="2"/>
        <v/>
      </c>
      <c r="J601" s="37" t="s">
        <v>97</v>
      </c>
      <c r="K601" s="4"/>
      <c r="L601" s="4"/>
      <c r="M601" s="4"/>
      <c r="N601" s="4"/>
      <c r="O601" s="4"/>
      <c r="P601" s="4"/>
      <c r="Q601" s="4"/>
      <c r="R601" s="4"/>
      <c r="S601" s="4"/>
      <c r="T601" s="4"/>
      <c r="U601" s="4"/>
      <c r="V601" s="4"/>
      <c r="W601" s="4"/>
      <c r="X601" s="4"/>
      <c r="Y601" s="4"/>
      <c r="Z601" s="4"/>
      <c r="AA601" s="4"/>
      <c r="AB601" s="4"/>
    </row>
    <row r="602">
      <c r="A602" s="4"/>
      <c r="C602" s="4"/>
      <c r="D602" s="146" t="s">
        <v>97</v>
      </c>
      <c r="E602" s="43"/>
      <c r="F602" s="4"/>
      <c r="G602" s="37" t="str">
        <f>if(F602="","",
SUMIFs(if(D602="Main1",Nuella!J:J,Nuella!N:N),Nuella!S:S,"Delivered",Nuella!X:X,A602,if(D602="Main1",Nuella!G:G,Nuella!K:K),C602)+
SUMIFs(if(D602="Main1",'CRS1'!J:J,'CRS1'!N:N),'CRS1'!S:S,"Delivered",'CRS1'!X:X,A602,if(D602="Main1",'CRS1'!G:G,'CRS1'!K:K),C602)
-sumifs(G$1:G601,A$1:A601,A602,C$1:C601,C602))</f>
        <v/>
      </c>
      <c r="H602" s="37" t="str">
        <f t="shared" si="1"/>
        <v/>
      </c>
      <c r="I602" s="37" t="str">
        <f t="shared" si="2"/>
        <v/>
      </c>
      <c r="J602" s="37" t="s">
        <v>97</v>
      </c>
      <c r="K602" s="4"/>
      <c r="L602" s="4"/>
      <c r="M602" s="4"/>
      <c r="N602" s="4"/>
      <c r="O602" s="4"/>
      <c r="P602" s="4"/>
      <c r="Q602" s="4"/>
      <c r="R602" s="4"/>
      <c r="S602" s="4"/>
      <c r="T602" s="4"/>
      <c r="U602" s="4"/>
      <c r="V602" s="4"/>
      <c r="W602" s="4"/>
      <c r="X602" s="4"/>
      <c r="Y602" s="4"/>
      <c r="Z602" s="4"/>
      <c r="AA602" s="4"/>
      <c r="AB602" s="4"/>
    </row>
    <row r="603">
      <c r="A603" s="4"/>
      <c r="C603" s="4"/>
      <c r="D603" s="146" t="s">
        <v>97</v>
      </c>
      <c r="E603" s="43"/>
      <c r="F603" s="4"/>
      <c r="G603" s="37" t="str">
        <f>if(F603="","",
SUMIFs(if(D603="Main1",Nuella!J:J,Nuella!N:N),Nuella!S:S,"Delivered",Nuella!X:X,A603,if(D603="Main1",Nuella!G:G,Nuella!K:K),C603)+
SUMIFs(if(D603="Main1",'CRS1'!J:J,'CRS1'!N:N),'CRS1'!S:S,"Delivered",'CRS1'!X:X,A603,if(D603="Main1",'CRS1'!G:G,'CRS1'!K:K),C603)
-sumifs(G$1:G602,A$1:A602,A603,C$1:C602,C603))</f>
        <v/>
      </c>
      <c r="H603" s="37" t="str">
        <f t="shared" si="1"/>
        <v/>
      </c>
      <c r="I603" s="37" t="str">
        <f t="shared" si="2"/>
        <v/>
      </c>
      <c r="J603" s="37" t="s">
        <v>97</v>
      </c>
      <c r="K603" s="4"/>
      <c r="L603" s="4"/>
      <c r="M603" s="4"/>
      <c r="N603" s="4"/>
      <c r="O603" s="4"/>
      <c r="P603" s="4"/>
      <c r="Q603" s="4"/>
      <c r="R603" s="4"/>
      <c r="S603" s="4"/>
      <c r="T603" s="4"/>
      <c r="U603" s="4"/>
      <c r="V603" s="4"/>
      <c r="W603" s="4"/>
      <c r="X603" s="4"/>
      <c r="Y603" s="4"/>
      <c r="Z603" s="4"/>
      <c r="AA603" s="4"/>
      <c r="AB603" s="4"/>
    </row>
    <row r="604">
      <c r="A604" s="4"/>
      <c r="C604" s="4"/>
      <c r="D604" s="146" t="s">
        <v>97</v>
      </c>
      <c r="E604" s="43"/>
      <c r="F604" s="4"/>
      <c r="G604" s="37" t="str">
        <f>if(F604="","",
SUMIFs(if(D604="Main1",Nuella!J:J,Nuella!N:N),Nuella!S:S,"Delivered",Nuella!X:X,A604,if(D604="Main1",Nuella!G:G,Nuella!K:K),C604)+
SUMIFs(if(D604="Main1",'CRS1'!J:J,'CRS1'!N:N),'CRS1'!S:S,"Delivered",'CRS1'!X:X,A604,if(D604="Main1",'CRS1'!G:G,'CRS1'!K:K),C604)
-sumifs(G$1:G603,A$1:A603,A604,C$1:C603,C604))</f>
        <v/>
      </c>
      <c r="H604" s="37" t="str">
        <f t="shared" si="1"/>
        <v/>
      </c>
      <c r="I604" s="37" t="str">
        <f t="shared" si="2"/>
        <v/>
      </c>
      <c r="J604" s="37" t="s">
        <v>97</v>
      </c>
      <c r="K604" s="4"/>
      <c r="L604" s="4"/>
      <c r="M604" s="4"/>
      <c r="N604" s="4"/>
      <c r="O604" s="4"/>
      <c r="P604" s="4"/>
      <c r="Q604" s="4"/>
      <c r="R604" s="4"/>
      <c r="S604" s="4"/>
      <c r="T604" s="4"/>
      <c r="U604" s="4"/>
      <c r="V604" s="4"/>
      <c r="W604" s="4"/>
      <c r="X604" s="4"/>
      <c r="Y604" s="4"/>
      <c r="Z604" s="4"/>
      <c r="AA604" s="4"/>
      <c r="AB604" s="4"/>
    </row>
    <row r="605">
      <c r="A605" s="4"/>
      <c r="C605" s="4"/>
      <c r="D605" s="146" t="s">
        <v>97</v>
      </c>
      <c r="E605" s="43"/>
      <c r="F605" s="4"/>
      <c r="G605" s="37" t="str">
        <f>if(F605="","",
SUMIFs(if(D605="Main1",Nuella!J:J,Nuella!N:N),Nuella!S:S,"Delivered",Nuella!X:X,A605,if(D605="Main1",Nuella!G:G,Nuella!K:K),C605)+
SUMIFs(if(D605="Main1",'CRS1'!J:J,'CRS1'!N:N),'CRS1'!S:S,"Delivered",'CRS1'!X:X,A605,if(D605="Main1",'CRS1'!G:G,'CRS1'!K:K),C605)
-sumifs(G$1:G604,A$1:A604,A605,C$1:C604,C605))</f>
        <v/>
      </c>
      <c r="H605" s="37" t="str">
        <f t="shared" si="1"/>
        <v/>
      </c>
      <c r="I605" s="37" t="str">
        <f t="shared" si="2"/>
        <v/>
      </c>
      <c r="J605" s="37" t="s">
        <v>97</v>
      </c>
      <c r="K605" s="4"/>
      <c r="L605" s="4"/>
      <c r="M605" s="4"/>
      <c r="N605" s="4"/>
      <c r="O605" s="4"/>
      <c r="P605" s="4"/>
      <c r="Q605" s="4"/>
      <c r="R605" s="4"/>
      <c r="S605" s="4"/>
      <c r="T605" s="4"/>
      <c r="U605" s="4"/>
      <c r="V605" s="4"/>
      <c r="W605" s="4"/>
      <c r="X605" s="4"/>
      <c r="Y605" s="4"/>
      <c r="Z605" s="4"/>
      <c r="AA605" s="4"/>
      <c r="AB605" s="4"/>
    </row>
    <row r="606">
      <c r="A606" s="4"/>
      <c r="C606" s="4"/>
      <c r="D606" s="146" t="s">
        <v>97</v>
      </c>
      <c r="E606" s="43"/>
      <c r="F606" s="4"/>
      <c r="G606" s="37" t="str">
        <f>if(F606="","",
SUMIFs(if(D606="Main1",Nuella!J:J,Nuella!N:N),Nuella!S:S,"Delivered",Nuella!X:X,A606,if(D606="Main1",Nuella!G:G,Nuella!K:K),C606)+
SUMIFs(if(D606="Main1",'CRS1'!J:J,'CRS1'!N:N),'CRS1'!S:S,"Delivered",'CRS1'!X:X,A606,if(D606="Main1",'CRS1'!G:G,'CRS1'!K:K),C606)
-sumifs(G$1:G605,A$1:A605,A606,C$1:C605,C606))</f>
        <v/>
      </c>
      <c r="H606" s="37" t="str">
        <f t="shared" si="1"/>
        <v/>
      </c>
      <c r="I606" s="37" t="str">
        <f t="shared" si="2"/>
        <v/>
      </c>
      <c r="J606" s="37" t="s">
        <v>97</v>
      </c>
      <c r="K606" s="4"/>
      <c r="L606" s="4"/>
      <c r="M606" s="4"/>
      <c r="N606" s="4"/>
      <c r="O606" s="4"/>
      <c r="P606" s="4"/>
      <c r="Q606" s="4"/>
      <c r="R606" s="4"/>
      <c r="S606" s="4"/>
      <c r="T606" s="4"/>
      <c r="U606" s="4"/>
      <c r="V606" s="4"/>
      <c r="W606" s="4"/>
      <c r="X606" s="4"/>
      <c r="Y606" s="4"/>
      <c r="Z606" s="4"/>
      <c r="AA606" s="4"/>
      <c r="AB606" s="4"/>
    </row>
    <row r="607">
      <c r="A607" s="4"/>
      <c r="C607" s="4"/>
      <c r="D607" s="146" t="s">
        <v>97</v>
      </c>
      <c r="E607" s="43"/>
      <c r="F607" s="4"/>
      <c r="G607" s="37" t="str">
        <f>if(F607="","",
SUMIFs(if(D607="Main1",Nuella!J:J,Nuella!N:N),Nuella!S:S,"Delivered",Nuella!X:X,A607,if(D607="Main1",Nuella!G:G,Nuella!K:K),C607)+
SUMIFs(if(D607="Main1",'CRS1'!J:J,'CRS1'!N:N),'CRS1'!S:S,"Delivered",'CRS1'!X:X,A607,if(D607="Main1",'CRS1'!G:G,'CRS1'!K:K),C607)
-sumifs(G$1:G606,A$1:A606,A607,C$1:C606,C607))</f>
        <v/>
      </c>
      <c r="H607" s="37" t="str">
        <f t="shared" si="1"/>
        <v/>
      </c>
      <c r="I607" s="37" t="str">
        <f t="shared" si="2"/>
        <v/>
      </c>
      <c r="J607" s="37" t="s">
        <v>97</v>
      </c>
      <c r="K607" s="4"/>
      <c r="L607" s="4"/>
      <c r="M607" s="4"/>
      <c r="N607" s="4"/>
      <c r="O607" s="4"/>
      <c r="P607" s="4"/>
      <c r="Q607" s="4"/>
      <c r="R607" s="4"/>
      <c r="S607" s="4"/>
      <c r="T607" s="4"/>
      <c r="U607" s="4"/>
      <c r="V607" s="4"/>
      <c r="W607" s="4"/>
      <c r="X607" s="4"/>
      <c r="Y607" s="4"/>
      <c r="Z607" s="4"/>
      <c r="AA607" s="4"/>
      <c r="AB607" s="4"/>
    </row>
    <row r="608">
      <c r="A608" s="4"/>
      <c r="C608" s="4"/>
      <c r="D608" s="146" t="s">
        <v>97</v>
      </c>
      <c r="E608" s="43"/>
      <c r="F608" s="4"/>
      <c r="G608" s="37" t="str">
        <f>if(F608="","",
SUMIFs(if(D608="Main1",Nuella!J:J,Nuella!N:N),Nuella!S:S,"Delivered",Nuella!X:X,A608,if(D608="Main1",Nuella!G:G,Nuella!K:K),C608)+
SUMIFs(if(D608="Main1",'CRS1'!J:J,'CRS1'!N:N),'CRS1'!S:S,"Delivered",'CRS1'!X:X,A608,if(D608="Main1",'CRS1'!G:G,'CRS1'!K:K),C608)
-sumifs(G$1:G607,A$1:A607,A608,C$1:C607,C608))</f>
        <v/>
      </c>
      <c r="H608" s="37" t="str">
        <f t="shared" si="1"/>
        <v/>
      </c>
      <c r="I608" s="37" t="str">
        <f t="shared" si="2"/>
        <v/>
      </c>
      <c r="J608" s="37" t="s">
        <v>97</v>
      </c>
      <c r="K608" s="4"/>
      <c r="L608" s="4"/>
      <c r="M608" s="4"/>
      <c r="N608" s="4"/>
      <c r="O608" s="4"/>
      <c r="P608" s="4"/>
      <c r="Q608" s="4"/>
      <c r="R608" s="4"/>
      <c r="S608" s="4"/>
      <c r="T608" s="4"/>
      <c r="U608" s="4"/>
      <c r="V608" s="4"/>
      <c r="W608" s="4"/>
      <c r="X608" s="4"/>
      <c r="Y608" s="4"/>
      <c r="Z608" s="4"/>
      <c r="AA608" s="4"/>
      <c r="AB608" s="4"/>
    </row>
    <row r="609">
      <c r="A609" s="4"/>
      <c r="C609" s="4"/>
      <c r="D609" s="146" t="s">
        <v>97</v>
      </c>
      <c r="E609" s="43"/>
      <c r="F609" s="4"/>
      <c r="G609" s="37" t="str">
        <f>if(F609="","",
SUMIFs(if(D609="Main1",Nuella!J:J,Nuella!N:N),Nuella!S:S,"Delivered",Nuella!X:X,A609,if(D609="Main1",Nuella!G:G,Nuella!K:K),C609)+
SUMIFs(if(D609="Main1",'CRS1'!J:J,'CRS1'!N:N),'CRS1'!S:S,"Delivered",'CRS1'!X:X,A609,if(D609="Main1",'CRS1'!G:G,'CRS1'!K:K),C609)
-sumifs(G$1:G608,A$1:A608,A609,C$1:C608,C609))</f>
        <v/>
      </c>
      <c r="H609" s="37" t="str">
        <f t="shared" si="1"/>
        <v/>
      </c>
      <c r="I609" s="37" t="str">
        <f t="shared" si="2"/>
        <v/>
      </c>
      <c r="J609" s="37" t="s">
        <v>97</v>
      </c>
      <c r="K609" s="4"/>
      <c r="L609" s="4"/>
      <c r="M609" s="4"/>
      <c r="N609" s="4"/>
      <c r="O609" s="4"/>
      <c r="P609" s="4"/>
      <c r="Q609" s="4"/>
      <c r="R609" s="4"/>
      <c r="S609" s="4"/>
      <c r="T609" s="4"/>
      <c r="U609" s="4"/>
      <c r="V609" s="4"/>
      <c r="W609" s="4"/>
      <c r="X609" s="4"/>
      <c r="Y609" s="4"/>
      <c r="Z609" s="4"/>
      <c r="AA609" s="4"/>
      <c r="AB609" s="4"/>
    </row>
    <row r="610">
      <c r="A610" s="4"/>
      <c r="C610" s="4"/>
      <c r="D610" s="146" t="s">
        <v>97</v>
      </c>
      <c r="E610" s="43"/>
      <c r="F610" s="4"/>
      <c r="G610" s="37" t="str">
        <f>if(F610="","",
SUMIFs(if(D610="Main1",Nuella!J:J,Nuella!N:N),Nuella!S:S,"Delivered",Nuella!X:X,A610,if(D610="Main1",Nuella!G:G,Nuella!K:K),C610)+
SUMIFs(if(D610="Main1",'CRS1'!J:J,'CRS1'!N:N),'CRS1'!S:S,"Delivered",'CRS1'!X:X,A610,if(D610="Main1",'CRS1'!G:G,'CRS1'!K:K),C610)
-sumifs(G$1:G609,A$1:A609,A610,C$1:C609,C610))</f>
        <v/>
      </c>
      <c r="H610" s="37" t="str">
        <f t="shared" si="1"/>
        <v/>
      </c>
      <c r="I610" s="37" t="str">
        <f t="shared" si="2"/>
        <v/>
      </c>
      <c r="J610" s="37" t="s">
        <v>97</v>
      </c>
      <c r="K610" s="4"/>
      <c r="L610" s="4"/>
      <c r="M610" s="4"/>
      <c r="N610" s="4"/>
      <c r="O610" s="4"/>
      <c r="P610" s="4"/>
      <c r="Q610" s="4"/>
      <c r="R610" s="4"/>
      <c r="S610" s="4"/>
      <c r="T610" s="4"/>
      <c r="U610" s="4"/>
      <c r="V610" s="4"/>
      <c r="W610" s="4"/>
      <c r="X610" s="4"/>
      <c r="Y610" s="4"/>
      <c r="Z610" s="4"/>
      <c r="AA610" s="4"/>
      <c r="AB610" s="4"/>
    </row>
    <row r="611">
      <c r="A611" s="4"/>
      <c r="C611" s="4"/>
      <c r="D611" s="146" t="s">
        <v>97</v>
      </c>
      <c r="E611" s="43"/>
      <c r="F611" s="4"/>
      <c r="G611" s="37" t="str">
        <f>if(F611="","",
SUMIFs(if(D611="Main1",Nuella!J:J,Nuella!N:N),Nuella!S:S,"Delivered",Nuella!X:X,A611,if(D611="Main1",Nuella!G:G,Nuella!K:K),C611)+
SUMIFs(if(D611="Main1",'CRS1'!J:J,'CRS1'!N:N),'CRS1'!S:S,"Delivered",'CRS1'!X:X,A611,if(D611="Main1",'CRS1'!G:G,'CRS1'!K:K),C611)
-sumifs(G$1:G610,A$1:A610,A611,C$1:C610,C611))</f>
        <v/>
      </c>
      <c r="H611" s="37" t="str">
        <f t="shared" si="1"/>
        <v/>
      </c>
      <c r="I611" s="37" t="str">
        <f t="shared" si="2"/>
        <v/>
      </c>
      <c r="J611" s="37" t="s">
        <v>97</v>
      </c>
      <c r="K611" s="4"/>
      <c r="L611" s="4"/>
      <c r="M611" s="4"/>
      <c r="N611" s="4"/>
      <c r="O611" s="4"/>
      <c r="P611" s="4"/>
      <c r="Q611" s="4"/>
      <c r="R611" s="4"/>
      <c r="S611" s="4"/>
      <c r="T611" s="4"/>
      <c r="U611" s="4"/>
      <c r="V611" s="4"/>
      <c r="W611" s="4"/>
      <c r="X611" s="4"/>
      <c r="Y611" s="4"/>
      <c r="Z611" s="4"/>
      <c r="AA611" s="4"/>
      <c r="AB611" s="4"/>
    </row>
    <row r="612">
      <c r="A612" s="4"/>
      <c r="C612" s="4"/>
      <c r="D612" s="146" t="s">
        <v>97</v>
      </c>
      <c r="E612" s="43"/>
      <c r="F612" s="4"/>
      <c r="G612" s="37" t="str">
        <f>if(F612="","",
SUMIFs(if(D612="Main1",Nuella!J:J,Nuella!N:N),Nuella!S:S,"Delivered",Nuella!X:X,A612,if(D612="Main1",Nuella!G:G,Nuella!K:K),C612)+
SUMIFs(if(D612="Main1",'CRS1'!J:J,'CRS1'!N:N),'CRS1'!S:S,"Delivered",'CRS1'!X:X,A612,if(D612="Main1",'CRS1'!G:G,'CRS1'!K:K),C612)
-sumifs(G$1:G611,A$1:A611,A612,C$1:C611,C612))</f>
        <v/>
      </c>
      <c r="H612" s="37" t="str">
        <f t="shared" si="1"/>
        <v/>
      </c>
      <c r="I612" s="37" t="str">
        <f t="shared" si="2"/>
        <v/>
      </c>
      <c r="J612" s="37" t="s">
        <v>97</v>
      </c>
      <c r="K612" s="4"/>
      <c r="L612" s="4"/>
      <c r="M612" s="4"/>
      <c r="N612" s="4"/>
      <c r="O612" s="4"/>
      <c r="P612" s="4"/>
      <c r="Q612" s="4"/>
      <c r="R612" s="4"/>
      <c r="S612" s="4"/>
      <c r="T612" s="4"/>
      <c r="U612" s="4"/>
      <c r="V612" s="4"/>
      <c r="W612" s="4"/>
      <c r="X612" s="4"/>
      <c r="Y612" s="4"/>
      <c r="Z612" s="4"/>
      <c r="AA612" s="4"/>
      <c r="AB612" s="4"/>
    </row>
    <row r="613">
      <c r="A613" s="4"/>
      <c r="C613" s="4"/>
      <c r="D613" s="146" t="s">
        <v>97</v>
      </c>
      <c r="E613" s="43"/>
      <c r="F613" s="4"/>
      <c r="G613" s="37" t="str">
        <f>if(F613="","",
SUMIFs(if(D613="Main1",Nuella!J:J,Nuella!N:N),Nuella!S:S,"Delivered",Nuella!X:X,A613,if(D613="Main1",Nuella!G:G,Nuella!K:K),C613)+
SUMIFs(if(D613="Main1",'CRS1'!J:J,'CRS1'!N:N),'CRS1'!S:S,"Delivered",'CRS1'!X:X,A613,if(D613="Main1",'CRS1'!G:G,'CRS1'!K:K),C613)
-sumifs(G$1:G612,A$1:A612,A613,C$1:C612,C613))</f>
        <v/>
      </c>
      <c r="H613" s="37" t="str">
        <f t="shared" si="1"/>
        <v/>
      </c>
      <c r="I613" s="37" t="str">
        <f t="shared" si="2"/>
        <v/>
      </c>
      <c r="J613" s="37" t="s">
        <v>97</v>
      </c>
      <c r="K613" s="4"/>
      <c r="L613" s="4"/>
      <c r="M613" s="4"/>
      <c r="N613" s="4"/>
      <c r="O613" s="4"/>
      <c r="P613" s="4"/>
      <c r="Q613" s="4"/>
      <c r="R613" s="4"/>
      <c r="S613" s="4"/>
      <c r="T613" s="4"/>
      <c r="U613" s="4"/>
      <c r="V613" s="4"/>
      <c r="W613" s="4"/>
      <c r="X613" s="4"/>
      <c r="Y613" s="4"/>
      <c r="Z613" s="4"/>
      <c r="AA613" s="4"/>
      <c r="AB613" s="4"/>
    </row>
    <row r="614">
      <c r="A614" s="4"/>
      <c r="C614" s="4"/>
      <c r="D614" s="146" t="s">
        <v>97</v>
      </c>
      <c r="E614" s="43"/>
      <c r="F614" s="4"/>
      <c r="G614" s="37" t="str">
        <f>if(F614="","",
SUMIFs(if(D614="Main1",Nuella!J:J,Nuella!N:N),Nuella!S:S,"Delivered",Nuella!X:X,A614,if(D614="Main1",Nuella!G:G,Nuella!K:K),C614)+
SUMIFs(if(D614="Main1",'CRS1'!J:J,'CRS1'!N:N),'CRS1'!S:S,"Delivered",'CRS1'!X:X,A614,if(D614="Main1",'CRS1'!G:G,'CRS1'!K:K),C614)
-sumifs(G$1:G613,A$1:A613,A614,C$1:C613,C614))</f>
        <v/>
      </c>
      <c r="H614" s="37" t="str">
        <f t="shared" si="1"/>
        <v/>
      </c>
      <c r="I614" s="37" t="str">
        <f t="shared" si="2"/>
        <v/>
      </c>
      <c r="J614" s="37" t="s">
        <v>97</v>
      </c>
      <c r="K614" s="4"/>
      <c r="L614" s="4"/>
      <c r="M614" s="4"/>
      <c r="N614" s="4"/>
      <c r="O614" s="4"/>
      <c r="P614" s="4"/>
      <c r="Q614" s="4"/>
      <c r="R614" s="4"/>
      <c r="S614" s="4"/>
      <c r="T614" s="4"/>
      <c r="U614" s="4"/>
      <c r="V614" s="4"/>
      <c r="W614" s="4"/>
      <c r="X614" s="4"/>
      <c r="Y614" s="4"/>
      <c r="Z614" s="4"/>
      <c r="AA614" s="4"/>
      <c r="AB614" s="4"/>
    </row>
    <row r="615">
      <c r="A615" s="4"/>
      <c r="C615" s="4"/>
      <c r="D615" s="146" t="s">
        <v>97</v>
      </c>
      <c r="E615" s="43"/>
      <c r="F615" s="4"/>
      <c r="G615" s="37" t="str">
        <f>if(F615="","",
SUMIFs(if(D615="Main1",Nuella!J:J,Nuella!N:N),Nuella!S:S,"Delivered",Nuella!X:X,A615,if(D615="Main1",Nuella!G:G,Nuella!K:K),C615)+
SUMIFs(if(D615="Main1",'CRS1'!J:J,'CRS1'!N:N),'CRS1'!S:S,"Delivered",'CRS1'!X:X,A615,if(D615="Main1",'CRS1'!G:G,'CRS1'!K:K),C615)
-sumifs(G$1:G614,A$1:A614,A615,C$1:C614,C615))</f>
        <v/>
      </c>
      <c r="H615" s="37" t="str">
        <f t="shared" si="1"/>
        <v/>
      </c>
      <c r="I615" s="37" t="str">
        <f t="shared" si="2"/>
        <v/>
      </c>
      <c r="J615" s="37" t="s">
        <v>97</v>
      </c>
      <c r="K615" s="4"/>
      <c r="L615" s="4"/>
      <c r="M615" s="4"/>
      <c r="N615" s="4"/>
      <c r="O615" s="4"/>
      <c r="P615" s="4"/>
      <c r="Q615" s="4"/>
      <c r="R615" s="4"/>
      <c r="S615" s="4"/>
      <c r="T615" s="4"/>
      <c r="U615" s="4"/>
      <c r="V615" s="4"/>
      <c r="W615" s="4"/>
      <c r="X615" s="4"/>
      <c r="Y615" s="4"/>
      <c r="Z615" s="4"/>
      <c r="AA615" s="4"/>
      <c r="AB615" s="4"/>
    </row>
    <row r="616">
      <c r="A616" s="4"/>
      <c r="C616" s="4"/>
      <c r="D616" s="146" t="s">
        <v>97</v>
      </c>
      <c r="E616" s="43"/>
      <c r="F616" s="4"/>
      <c r="G616" s="37" t="str">
        <f>if(F616="","",
SUMIFs(if(D616="Main1",Nuella!J:J,Nuella!N:N),Nuella!S:S,"Delivered",Nuella!X:X,A616,if(D616="Main1",Nuella!G:G,Nuella!K:K),C616)+
SUMIFs(if(D616="Main1",'CRS1'!J:J,'CRS1'!N:N),'CRS1'!S:S,"Delivered",'CRS1'!X:X,A616,if(D616="Main1",'CRS1'!G:G,'CRS1'!K:K),C616)
-sumifs(G$1:G615,A$1:A615,A616,C$1:C615,C616))</f>
        <v/>
      </c>
      <c r="H616" s="37" t="str">
        <f t="shared" si="1"/>
        <v/>
      </c>
      <c r="I616" s="37" t="str">
        <f t="shared" si="2"/>
        <v/>
      </c>
      <c r="J616" s="37" t="s">
        <v>97</v>
      </c>
      <c r="K616" s="4"/>
      <c r="L616" s="4"/>
      <c r="M616" s="4"/>
      <c r="N616" s="4"/>
      <c r="O616" s="4"/>
      <c r="P616" s="4"/>
      <c r="Q616" s="4"/>
      <c r="R616" s="4"/>
      <c r="S616" s="4"/>
      <c r="T616" s="4"/>
      <c r="U616" s="4"/>
      <c r="V616" s="4"/>
      <c r="W616" s="4"/>
      <c r="X616" s="4"/>
      <c r="Y616" s="4"/>
      <c r="Z616" s="4"/>
      <c r="AA616" s="4"/>
      <c r="AB616" s="4"/>
    </row>
    <row r="617">
      <c r="A617" s="4"/>
      <c r="C617" s="4"/>
      <c r="D617" s="146" t="s">
        <v>97</v>
      </c>
      <c r="E617" s="43"/>
      <c r="F617" s="4"/>
      <c r="G617" s="37" t="str">
        <f>if(F617="","",
SUMIFs(if(D617="Main1",Nuella!J:J,Nuella!N:N),Nuella!S:S,"Delivered",Nuella!X:X,A617,if(D617="Main1",Nuella!G:G,Nuella!K:K),C617)+
SUMIFs(if(D617="Main1",'CRS1'!J:J,'CRS1'!N:N),'CRS1'!S:S,"Delivered",'CRS1'!X:X,A617,if(D617="Main1",'CRS1'!G:G,'CRS1'!K:K),C617)
-sumifs(G$1:G616,A$1:A616,A617,C$1:C616,C617))</f>
        <v/>
      </c>
      <c r="H617" s="37" t="str">
        <f t="shared" si="1"/>
        <v/>
      </c>
      <c r="I617" s="37" t="str">
        <f t="shared" si="2"/>
        <v/>
      </c>
      <c r="J617" s="37" t="s">
        <v>97</v>
      </c>
      <c r="K617" s="4"/>
      <c r="L617" s="4"/>
      <c r="M617" s="4"/>
      <c r="N617" s="4"/>
      <c r="O617" s="4"/>
      <c r="P617" s="4"/>
      <c r="Q617" s="4"/>
      <c r="R617" s="4"/>
      <c r="S617" s="4"/>
      <c r="T617" s="4"/>
      <c r="U617" s="4"/>
      <c r="V617" s="4"/>
      <c r="W617" s="4"/>
      <c r="X617" s="4"/>
      <c r="Y617" s="4"/>
      <c r="Z617" s="4"/>
      <c r="AA617" s="4"/>
      <c r="AB617" s="4"/>
    </row>
    <row r="618">
      <c r="A618" s="4"/>
      <c r="C618" s="4"/>
      <c r="D618" s="146" t="s">
        <v>97</v>
      </c>
      <c r="E618" s="43"/>
      <c r="F618" s="4"/>
      <c r="G618" s="37" t="str">
        <f>if(F618="","",
SUMIFs(if(D618="Main1",Nuella!J:J,Nuella!N:N),Nuella!S:S,"Delivered",Nuella!X:X,A618,if(D618="Main1",Nuella!G:G,Nuella!K:K),C618)+
SUMIFs(if(D618="Main1",'CRS1'!J:J,'CRS1'!N:N),'CRS1'!S:S,"Delivered",'CRS1'!X:X,A618,if(D618="Main1",'CRS1'!G:G,'CRS1'!K:K),C618)
-sumifs(G$1:G617,A$1:A617,A618,C$1:C617,C618))</f>
        <v/>
      </c>
      <c r="H618" s="37" t="str">
        <f t="shared" si="1"/>
        <v/>
      </c>
      <c r="I618" s="37" t="str">
        <f t="shared" si="2"/>
        <v/>
      </c>
      <c r="J618" s="37" t="s">
        <v>97</v>
      </c>
      <c r="K618" s="4"/>
      <c r="L618" s="4"/>
      <c r="M618" s="4"/>
      <c r="N618" s="4"/>
      <c r="O618" s="4"/>
      <c r="P618" s="4"/>
      <c r="Q618" s="4"/>
      <c r="R618" s="4"/>
      <c r="S618" s="4"/>
      <c r="T618" s="4"/>
      <c r="U618" s="4"/>
      <c r="V618" s="4"/>
      <c r="W618" s="4"/>
      <c r="X618" s="4"/>
      <c r="Y618" s="4"/>
      <c r="Z618" s="4"/>
      <c r="AA618" s="4"/>
      <c r="AB618" s="4"/>
    </row>
    <row r="619">
      <c r="A619" s="4"/>
      <c r="C619" s="4"/>
      <c r="D619" s="146" t="s">
        <v>97</v>
      </c>
      <c r="E619" s="43"/>
      <c r="F619" s="4"/>
      <c r="G619" s="37" t="str">
        <f>if(F619="","",
SUMIFs(if(D619="Main1",Nuella!J:J,Nuella!N:N),Nuella!S:S,"Delivered",Nuella!X:X,A619,if(D619="Main1",Nuella!G:G,Nuella!K:K),C619)+
SUMIFs(if(D619="Main1",'CRS1'!J:J,'CRS1'!N:N),'CRS1'!S:S,"Delivered",'CRS1'!X:X,A619,if(D619="Main1",'CRS1'!G:G,'CRS1'!K:K),C619)
-sumifs(G$1:G618,A$1:A618,A619,C$1:C618,C619))</f>
        <v/>
      </c>
      <c r="H619" s="37" t="str">
        <f t="shared" si="1"/>
        <v/>
      </c>
      <c r="I619" s="37" t="str">
        <f t="shared" si="2"/>
        <v/>
      </c>
      <c r="J619" s="37" t="s">
        <v>97</v>
      </c>
      <c r="K619" s="4"/>
      <c r="L619" s="4"/>
      <c r="M619" s="4"/>
      <c r="N619" s="4"/>
      <c r="O619" s="4"/>
      <c r="P619" s="4"/>
      <c r="Q619" s="4"/>
      <c r="R619" s="4"/>
      <c r="S619" s="4"/>
      <c r="T619" s="4"/>
      <c r="U619" s="4"/>
      <c r="V619" s="4"/>
      <c r="W619" s="4"/>
      <c r="X619" s="4"/>
      <c r="Y619" s="4"/>
      <c r="Z619" s="4"/>
      <c r="AA619" s="4"/>
      <c r="AB619" s="4"/>
    </row>
    <row r="620">
      <c r="A620" s="4"/>
      <c r="C620" s="4"/>
      <c r="D620" s="146" t="s">
        <v>97</v>
      </c>
      <c r="E620" s="43"/>
      <c r="F620" s="4"/>
      <c r="G620" s="37" t="str">
        <f>if(F620="","",
SUMIFs(if(D620="Main1",Nuella!J:J,Nuella!N:N),Nuella!S:S,"Delivered",Nuella!X:X,A620,if(D620="Main1",Nuella!G:G,Nuella!K:K),C620)+
SUMIFs(if(D620="Main1",'CRS1'!J:J,'CRS1'!N:N),'CRS1'!S:S,"Delivered",'CRS1'!X:X,A620,if(D620="Main1",'CRS1'!G:G,'CRS1'!K:K),C620)
-sumifs(G$1:G619,A$1:A619,A620,C$1:C619,C620))</f>
        <v/>
      </c>
      <c r="H620" s="37" t="str">
        <f t="shared" si="1"/>
        <v/>
      </c>
      <c r="I620" s="37" t="str">
        <f t="shared" si="2"/>
        <v/>
      </c>
      <c r="J620" s="37" t="s">
        <v>97</v>
      </c>
      <c r="K620" s="4"/>
      <c r="L620" s="4"/>
      <c r="M620" s="4"/>
      <c r="N620" s="4"/>
      <c r="O620" s="4"/>
      <c r="P620" s="4"/>
      <c r="Q620" s="4"/>
      <c r="R620" s="4"/>
      <c r="S620" s="4"/>
      <c r="T620" s="4"/>
      <c r="U620" s="4"/>
      <c r="V620" s="4"/>
      <c r="W620" s="4"/>
      <c r="X620" s="4"/>
      <c r="Y620" s="4"/>
      <c r="Z620" s="4"/>
      <c r="AA620" s="4"/>
      <c r="AB620" s="4"/>
    </row>
    <row r="621">
      <c r="A621" s="4"/>
      <c r="C621" s="4"/>
      <c r="D621" s="146" t="s">
        <v>97</v>
      </c>
      <c r="E621" s="43"/>
      <c r="F621" s="4"/>
      <c r="G621" s="37" t="str">
        <f>if(F621="","",
SUMIFs(if(D621="Main1",Nuella!J:J,Nuella!N:N),Nuella!S:S,"Delivered",Nuella!X:X,A621,if(D621="Main1",Nuella!G:G,Nuella!K:K),C621)+
SUMIFs(if(D621="Main1",'CRS1'!J:J,'CRS1'!N:N),'CRS1'!S:S,"Delivered",'CRS1'!X:X,A621,if(D621="Main1",'CRS1'!G:G,'CRS1'!K:K),C621)
-sumifs(G$1:G620,A$1:A620,A621,C$1:C620,C621))</f>
        <v/>
      </c>
      <c r="H621" s="37" t="str">
        <f t="shared" si="1"/>
        <v/>
      </c>
      <c r="I621" s="37" t="str">
        <f t="shared" si="2"/>
        <v/>
      </c>
      <c r="J621" s="37" t="s">
        <v>97</v>
      </c>
      <c r="K621" s="4"/>
      <c r="L621" s="4"/>
      <c r="M621" s="4"/>
      <c r="N621" s="4"/>
      <c r="O621" s="4"/>
      <c r="P621" s="4"/>
      <c r="Q621" s="4"/>
      <c r="R621" s="4"/>
      <c r="S621" s="4"/>
      <c r="T621" s="4"/>
      <c r="U621" s="4"/>
      <c r="V621" s="4"/>
      <c r="W621" s="4"/>
      <c r="X621" s="4"/>
      <c r="Y621" s="4"/>
      <c r="Z621" s="4"/>
      <c r="AA621" s="4"/>
      <c r="AB621" s="4"/>
    </row>
    <row r="622">
      <c r="A622" s="4"/>
      <c r="C622" s="4"/>
      <c r="D622" s="146" t="s">
        <v>97</v>
      </c>
      <c r="E622" s="43"/>
      <c r="F622" s="4"/>
      <c r="G622" s="37" t="str">
        <f>if(F622="","",
SUMIFs(if(D622="Main1",Nuella!J:J,Nuella!N:N),Nuella!S:S,"Delivered",Nuella!X:X,A622,if(D622="Main1",Nuella!G:G,Nuella!K:K),C622)+
SUMIFs(if(D622="Main1",'CRS1'!J:J,'CRS1'!N:N),'CRS1'!S:S,"Delivered",'CRS1'!X:X,A622,if(D622="Main1",'CRS1'!G:G,'CRS1'!K:K),C622)
-sumifs(G$1:G621,A$1:A621,A622,C$1:C621,C622))</f>
        <v/>
      </c>
      <c r="H622" s="37" t="str">
        <f t="shared" si="1"/>
        <v/>
      </c>
      <c r="I622" s="37" t="str">
        <f t="shared" si="2"/>
        <v/>
      </c>
      <c r="J622" s="37" t="s">
        <v>97</v>
      </c>
      <c r="K622" s="4"/>
      <c r="L622" s="4"/>
      <c r="M622" s="4"/>
      <c r="N622" s="4"/>
      <c r="O622" s="4"/>
      <c r="P622" s="4"/>
      <c r="Q622" s="4"/>
      <c r="R622" s="4"/>
      <c r="S622" s="4"/>
      <c r="T622" s="4"/>
      <c r="U622" s="4"/>
      <c r="V622" s="4"/>
      <c r="W622" s="4"/>
      <c r="X622" s="4"/>
      <c r="Y622" s="4"/>
      <c r="Z622" s="4"/>
      <c r="AA622" s="4"/>
      <c r="AB622" s="4"/>
    </row>
    <row r="623">
      <c r="A623" s="4"/>
      <c r="C623" s="4"/>
      <c r="D623" s="146" t="s">
        <v>97</v>
      </c>
      <c r="E623" s="43"/>
      <c r="F623" s="4"/>
      <c r="G623" s="37" t="str">
        <f>if(F623="","",
SUMIFs(if(D623="Main1",Nuella!J:J,Nuella!N:N),Nuella!S:S,"Delivered",Nuella!X:X,A623,if(D623="Main1",Nuella!G:G,Nuella!K:K),C623)+
SUMIFs(if(D623="Main1",'CRS1'!J:J,'CRS1'!N:N),'CRS1'!S:S,"Delivered",'CRS1'!X:X,A623,if(D623="Main1",'CRS1'!G:G,'CRS1'!K:K),C623)
-sumifs(G$1:G622,A$1:A622,A623,C$1:C622,C623))</f>
        <v/>
      </c>
      <c r="H623" s="37" t="str">
        <f t="shared" si="1"/>
        <v/>
      </c>
      <c r="I623" s="37" t="str">
        <f t="shared" si="2"/>
        <v/>
      </c>
      <c r="J623" s="37" t="s">
        <v>97</v>
      </c>
      <c r="K623" s="4"/>
      <c r="L623" s="4"/>
      <c r="M623" s="4"/>
      <c r="N623" s="4"/>
      <c r="O623" s="4"/>
      <c r="P623" s="4"/>
      <c r="Q623" s="4"/>
      <c r="R623" s="4"/>
      <c r="S623" s="4"/>
      <c r="T623" s="4"/>
      <c r="U623" s="4"/>
      <c r="V623" s="4"/>
      <c r="W623" s="4"/>
      <c r="X623" s="4"/>
      <c r="Y623" s="4"/>
      <c r="Z623" s="4"/>
      <c r="AA623" s="4"/>
      <c r="AB623" s="4"/>
    </row>
    <row r="624">
      <c r="A624" s="4"/>
      <c r="C624" s="4"/>
      <c r="D624" s="146" t="s">
        <v>97</v>
      </c>
      <c r="E624" s="43"/>
      <c r="F624" s="4"/>
      <c r="G624" s="37" t="str">
        <f>if(F624="","",
SUMIFs(if(D624="Main1",Nuella!J:J,Nuella!N:N),Nuella!S:S,"Delivered",Nuella!X:X,A624,if(D624="Main1",Nuella!G:G,Nuella!K:K),C624)+
SUMIFs(if(D624="Main1",'CRS1'!J:J,'CRS1'!N:N),'CRS1'!S:S,"Delivered",'CRS1'!X:X,A624,if(D624="Main1",'CRS1'!G:G,'CRS1'!K:K),C624)
-sumifs(G$1:G623,A$1:A623,A624,C$1:C623,C624))</f>
        <v/>
      </c>
      <c r="H624" s="37" t="str">
        <f t="shared" si="1"/>
        <v/>
      </c>
      <c r="I624" s="37" t="str">
        <f t="shared" si="2"/>
        <v/>
      </c>
      <c r="J624" s="37" t="s">
        <v>97</v>
      </c>
      <c r="K624" s="4"/>
      <c r="L624" s="4"/>
      <c r="M624" s="4"/>
      <c r="N624" s="4"/>
      <c r="O624" s="4"/>
      <c r="P624" s="4"/>
      <c r="Q624" s="4"/>
      <c r="R624" s="4"/>
      <c r="S624" s="4"/>
      <c r="T624" s="4"/>
      <c r="U624" s="4"/>
      <c r="V624" s="4"/>
      <c r="W624" s="4"/>
      <c r="X624" s="4"/>
      <c r="Y624" s="4"/>
      <c r="Z624" s="4"/>
      <c r="AA624" s="4"/>
      <c r="AB624" s="4"/>
    </row>
    <row r="625">
      <c r="A625" s="4"/>
      <c r="C625" s="4"/>
      <c r="D625" s="146" t="s">
        <v>97</v>
      </c>
      <c r="E625" s="43"/>
      <c r="F625" s="4"/>
      <c r="G625" s="37" t="str">
        <f>if(F625="","",
SUMIFs(if(D625="Main1",Nuella!J:J,Nuella!N:N),Nuella!S:S,"Delivered",Nuella!X:X,A625,if(D625="Main1",Nuella!G:G,Nuella!K:K),C625)+
SUMIFs(if(D625="Main1",'CRS1'!J:J,'CRS1'!N:N),'CRS1'!S:S,"Delivered",'CRS1'!X:X,A625,if(D625="Main1",'CRS1'!G:G,'CRS1'!K:K),C625)
-sumifs(G$1:G624,A$1:A624,A625,C$1:C624,C625))</f>
        <v/>
      </c>
      <c r="H625" s="37" t="str">
        <f t="shared" si="1"/>
        <v/>
      </c>
      <c r="I625" s="37" t="str">
        <f t="shared" si="2"/>
        <v/>
      </c>
      <c r="J625" s="37" t="s">
        <v>97</v>
      </c>
      <c r="K625" s="4"/>
      <c r="L625" s="4"/>
      <c r="M625" s="4"/>
      <c r="N625" s="4"/>
      <c r="O625" s="4"/>
      <c r="P625" s="4"/>
      <c r="Q625" s="4"/>
      <c r="R625" s="4"/>
      <c r="S625" s="4"/>
      <c r="T625" s="4"/>
      <c r="U625" s="4"/>
      <c r="V625" s="4"/>
      <c r="W625" s="4"/>
      <c r="X625" s="4"/>
      <c r="Y625" s="4"/>
      <c r="Z625" s="4"/>
      <c r="AA625" s="4"/>
      <c r="AB625" s="4"/>
    </row>
    <row r="626">
      <c r="A626" s="4"/>
      <c r="C626" s="4"/>
      <c r="D626" s="146" t="s">
        <v>97</v>
      </c>
      <c r="E626" s="43"/>
      <c r="F626" s="4"/>
      <c r="G626" s="37" t="str">
        <f>if(F626="","",
SUMIFs(if(D626="Main1",Nuella!J:J,Nuella!N:N),Nuella!S:S,"Delivered",Nuella!X:X,A626,if(D626="Main1",Nuella!G:G,Nuella!K:K),C626)+
SUMIFs(if(D626="Main1",'CRS1'!J:J,'CRS1'!N:N),'CRS1'!S:S,"Delivered",'CRS1'!X:X,A626,if(D626="Main1",'CRS1'!G:G,'CRS1'!K:K),C626)
-sumifs(G$1:G625,A$1:A625,A626,C$1:C625,C626))</f>
        <v/>
      </c>
      <c r="H626" s="37" t="str">
        <f t="shared" si="1"/>
        <v/>
      </c>
      <c r="I626" s="37" t="str">
        <f t="shared" si="2"/>
        <v/>
      </c>
      <c r="J626" s="37" t="s">
        <v>97</v>
      </c>
      <c r="K626" s="4"/>
      <c r="L626" s="4"/>
      <c r="M626" s="4"/>
      <c r="N626" s="4"/>
      <c r="O626" s="4"/>
      <c r="P626" s="4"/>
      <c r="Q626" s="4"/>
      <c r="R626" s="4"/>
      <c r="S626" s="4"/>
      <c r="T626" s="4"/>
      <c r="U626" s="4"/>
      <c r="V626" s="4"/>
      <c r="W626" s="4"/>
      <c r="X626" s="4"/>
      <c r="Y626" s="4"/>
      <c r="Z626" s="4"/>
      <c r="AA626" s="4"/>
      <c r="AB626" s="4"/>
    </row>
    <row r="627">
      <c r="A627" s="4"/>
      <c r="C627" s="4"/>
      <c r="D627" s="146" t="s">
        <v>97</v>
      </c>
      <c r="E627" s="43"/>
      <c r="F627" s="4"/>
      <c r="G627" s="37" t="str">
        <f>if(F627="","",
SUMIFs(if(D627="Main1",Nuella!J:J,Nuella!N:N),Nuella!S:S,"Delivered",Nuella!X:X,A627,if(D627="Main1",Nuella!G:G,Nuella!K:K),C627)+
SUMIFs(if(D627="Main1",'CRS1'!J:J,'CRS1'!N:N),'CRS1'!S:S,"Delivered",'CRS1'!X:X,A627,if(D627="Main1",'CRS1'!G:G,'CRS1'!K:K),C627)
-sumifs(G$1:G626,A$1:A626,A627,C$1:C626,C627))</f>
        <v/>
      </c>
      <c r="H627" s="37" t="str">
        <f t="shared" si="1"/>
        <v/>
      </c>
      <c r="I627" s="37" t="str">
        <f t="shared" si="2"/>
        <v/>
      </c>
      <c r="J627" s="37" t="s">
        <v>97</v>
      </c>
      <c r="K627" s="4"/>
      <c r="L627" s="4"/>
      <c r="M627" s="4"/>
      <c r="N627" s="4"/>
      <c r="O627" s="4"/>
      <c r="P627" s="4"/>
      <c r="Q627" s="4"/>
      <c r="R627" s="4"/>
      <c r="S627" s="4"/>
      <c r="T627" s="4"/>
      <c r="U627" s="4"/>
      <c r="V627" s="4"/>
      <c r="W627" s="4"/>
      <c r="X627" s="4"/>
      <c r="Y627" s="4"/>
      <c r="Z627" s="4"/>
      <c r="AA627" s="4"/>
      <c r="AB627" s="4"/>
    </row>
    <row r="628">
      <c r="A628" s="4"/>
      <c r="C628" s="4"/>
      <c r="D628" s="146" t="s">
        <v>97</v>
      </c>
      <c r="E628" s="43"/>
      <c r="F628" s="4"/>
      <c r="G628" s="37" t="str">
        <f>if(F628="","",
SUMIFs(if(D628="Main1",Nuella!J:J,Nuella!N:N),Nuella!S:S,"Delivered",Nuella!X:X,A628,if(D628="Main1",Nuella!G:G,Nuella!K:K),C628)+
SUMIFs(if(D628="Main1",'CRS1'!J:J,'CRS1'!N:N),'CRS1'!S:S,"Delivered",'CRS1'!X:X,A628,if(D628="Main1",'CRS1'!G:G,'CRS1'!K:K),C628)
-sumifs(G$1:G627,A$1:A627,A628,C$1:C627,C628))</f>
        <v/>
      </c>
      <c r="H628" s="37" t="str">
        <f t="shared" si="1"/>
        <v/>
      </c>
      <c r="I628" s="37" t="str">
        <f t="shared" si="2"/>
        <v/>
      </c>
      <c r="J628" s="37" t="s">
        <v>97</v>
      </c>
      <c r="K628" s="4"/>
      <c r="L628" s="4"/>
      <c r="M628" s="4"/>
      <c r="N628" s="4"/>
      <c r="O628" s="4"/>
      <c r="P628" s="4"/>
      <c r="Q628" s="4"/>
      <c r="R628" s="4"/>
      <c r="S628" s="4"/>
      <c r="T628" s="4"/>
      <c r="U628" s="4"/>
      <c r="V628" s="4"/>
      <c r="W628" s="4"/>
      <c r="X628" s="4"/>
      <c r="Y628" s="4"/>
      <c r="Z628" s="4"/>
      <c r="AA628" s="4"/>
      <c r="AB628" s="4"/>
    </row>
    <row r="629">
      <c r="A629" s="4"/>
      <c r="C629" s="4"/>
      <c r="D629" s="146" t="s">
        <v>97</v>
      </c>
      <c r="E629" s="43"/>
      <c r="F629" s="4"/>
      <c r="G629" s="37" t="str">
        <f>if(F629="","",
SUMIFs(if(D629="Main1",Nuella!J:J,Nuella!N:N),Nuella!S:S,"Delivered",Nuella!X:X,A629,if(D629="Main1",Nuella!G:G,Nuella!K:K),C629)+
SUMIFs(if(D629="Main1",'CRS1'!J:J,'CRS1'!N:N),'CRS1'!S:S,"Delivered",'CRS1'!X:X,A629,if(D629="Main1",'CRS1'!G:G,'CRS1'!K:K),C629)
-sumifs(G$1:G628,A$1:A628,A629,C$1:C628,C629))</f>
        <v/>
      </c>
      <c r="H629" s="37" t="str">
        <f t="shared" si="1"/>
        <v/>
      </c>
      <c r="I629" s="37" t="str">
        <f t="shared" si="2"/>
        <v/>
      </c>
      <c r="J629" s="37" t="s">
        <v>97</v>
      </c>
      <c r="K629" s="4"/>
      <c r="L629" s="4"/>
      <c r="M629" s="4"/>
      <c r="N629" s="4"/>
      <c r="O629" s="4"/>
      <c r="P629" s="4"/>
      <c r="Q629" s="4"/>
      <c r="R629" s="4"/>
      <c r="S629" s="4"/>
      <c r="T629" s="4"/>
      <c r="U629" s="4"/>
      <c r="V629" s="4"/>
      <c r="W629" s="4"/>
      <c r="X629" s="4"/>
      <c r="Y629" s="4"/>
      <c r="Z629" s="4"/>
      <c r="AA629" s="4"/>
      <c r="AB629" s="4"/>
    </row>
    <row r="630">
      <c r="A630" s="4"/>
      <c r="C630" s="4"/>
      <c r="D630" s="146" t="s">
        <v>97</v>
      </c>
      <c r="E630" s="43"/>
      <c r="F630" s="4"/>
      <c r="G630" s="37" t="str">
        <f>if(F630="","",
SUMIFs(if(D630="Main1",Nuella!J:J,Nuella!N:N),Nuella!S:S,"Delivered",Nuella!X:X,A630,if(D630="Main1",Nuella!G:G,Nuella!K:K),C630)+
SUMIFs(if(D630="Main1",'CRS1'!J:J,'CRS1'!N:N),'CRS1'!S:S,"Delivered",'CRS1'!X:X,A630,if(D630="Main1",'CRS1'!G:G,'CRS1'!K:K),C630)
-sumifs(G$1:G629,A$1:A629,A630,C$1:C629,C630))</f>
        <v/>
      </c>
      <c r="H630" s="37" t="str">
        <f t="shared" si="1"/>
        <v/>
      </c>
      <c r="I630" s="37" t="str">
        <f t="shared" si="2"/>
        <v/>
      </c>
      <c r="J630" s="37" t="s">
        <v>97</v>
      </c>
      <c r="K630" s="4"/>
      <c r="L630" s="4"/>
      <c r="M630" s="4"/>
      <c r="N630" s="4"/>
      <c r="O630" s="4"/>
      <c r="P630" s="4"/>
      <c r="Q630" s="4"/>
      <c r="R630" s="4"/>
      <c r="S630" s="4"/>
      <c r="T630" s="4"/>
      <c r="U630" s="4"/>
      <c r="V630" s="4"/>
      <c r="W630" s="4"/>
      <c r="X630" s="4"/>
      <c r="Y630" s="4"/>
      <c r="Z630" s="4"/>
      <c r="AA630" s="4"/>
      <c r="AB630" s="4"/>
    </row>
    <row r="631">
      <c r="A631" s="4"/>
      <c r="C631" s="4"/>
      <c r="D631" s="146" t="s">
        <v>97</v>
      </c>
      <c r="E631" s="43"/>
      <c r="F631" s="4"/>
      <c r="G631" s="37" t="str">
        <f>if(F631="","",
SUMIFs(if(D631="Main1",Nuella!J:J,Nuella!N:N),Nuella!S:S,"Delivered",Nuella!X:X,A631,if(D631="Main1",Nuella!G:G,Nuella!K:K),C631)+
SUMIFs(if(D631="Main1",'CRS1'!J:J,'CRS1'!N:N),'CRS1'!S:S,"Delivered",'CRS1'!X:X,A631,if(D631="Main1",'CRS1'!G:G,'CRS1'!K:K),C631)
-sumifs(G$1:G630,A$1:A630,A631,C$1:C630,C631))</f>
        <v/>
      </c>
      <c r="H631" s="37" t="str">
        <f t="shared" si="1"/>
        <v/>
      </c>
      <c r="I631" s="37" t="str">
        <f t="shared" si="2"/>
        <v/>
      </c>
      <c r="J631" s="37" t="s">
        <v>97</v>
      </c>
      <c r="K631" s="4"/>
      <c r="L631" s="4"/>
      <c r="M631" s="4"/>
      <c r="N631" s="4"/>
      <c r="O631" s="4"/>
      <c r="P631" s="4"/>
      <c r="Q631" s="4"/>
      <c r="R631" s="4"/>
      <c r="S631" s="4"/>
      <c r="T631" s="4"/>
      <c r="U631" s="4"/>
      <c r="V631" s="4"/>
      <c r="W631" s="4"/>
      <c r="X631" s="4"/>
      <c r="Y631" s="4"/>
      <c r="Z631" s="4"/>
      <c r="AA631" s="4"/>
      <c r="AB631" s="4"/>
    </row>
    <row r="632">
      <c r="A632" s="4"/>
      <c r="C632" s="4"/>
      <c r="D632" s="146" t="s">
        <v>97</v>
      </c>
      <c r="E632" s="43"/>
      <c r="F632" s="4"/>
      <c r="G632" s="37" t="str">
        <f>if(F632="","",
SUMIFs(if(D632="Main1",Nuella!J:J,Nuella!N:N),Nuella!S:S,"Delivered",Nuella!X:X,A632,if(D632="Main1",Nuella!G:G,Nuella!K:K),C632)+
SUMIFs(if(D632="Main1",'CRS1'!J:J,'CRS1'!N:N),'CRS1'!S:S,"Delivered",'CRS1'!X:X,A632,if(D632="Main1",'CRS1'!G:G,'CRS1'!K:K),C632)
-sumifs(G$1:G631,A$1:A631,A632,C$1:C631,C632))</f>
        <v/>
      </c>
      <c r="H632" s="37" t="str">
        <f t="shared" si="1"/>
        <v/>
      </c>
      <c r="I632" s="37" t="str">
        <f t="shared" si="2"/>
        <v/>
      </c>
      <c r="J632" s="37" t="s">
        <v>97</v>
      </c>
      <c r="K632" s="4"/>
      <c r="L632" s="4"/>
      <c r="M632" s="4"/>
      <c r="N632" s="4"/>
      <c r="O632" s="4"/>
      <c r="P632" s="4"/>
      <c r="Q632" s="4"/>
      <c r="R632" s="4"/>
      <c r="S632" s="4"/>
      <c r="T632" s="4"/>
      <c r="U632" s="4"/>
      <c r="V632" s="4"/>
      <c r="W632" s="4"/>
      <c r="X632" s="4"/>
      <c r="Y632" s="4"/>
      <c r="Z632" s="4"/>
      <c r="AA632" s="4"/>
      <c r="AB632" s="4"/>
    </row>
    <row r="633">
      <c r="A633" s="4"/>
      <c r="C633" s="4"/>
      <c r="D633" s="146" t="s">
        <v>97</v>
      </c>
      <c r="E633" s="43"/>
      <c r="F633" s="4"/>
      <c r="G633" s="37" t="str">
        <f>if(F633="","",
SUMIFs(if(D633="Main1",Nuella!J:J,Nuella!N:N),Nuella!S:S,"Delivered",Nuella!X:X,A633,if(D633="Main1",Nuella!G:G,Nuella!K:K),C633)+
SUMIFs(if(D633="Main1",'CRS1'!J:J,'CRS1'!N:N),'CRS1'!S:S,"Delivered",'CRS1'!X:X,A633,if(D633="Main1",'CRS1'!G:G,'CRS1'!K:K),C633)
-sumifs(G$1:G632,A$1:A632,A633,C$1:C632,C633))</f>
        <v/>
      </c>
      <c r="H633" s="37" t="str">
        <f t="shared" si="1"/>
        <v/>
      </c>
      <c r="I633" s="37" t="str">
        <f t="shared" si="2"/>
        <v/>
      </c>
      <c r="J633" s="37" t="s">
        <v>97</v>
      </c>
      <c r="K633" s="4"/>
      <c r="L633" s="4"/>
      <c r="M633" s="4"/>
      <c r="N633" s="4"/>
      <c r="O633" s="4"/>
      <c r="P633" s="4"/>
      <c r="Q633" s="4"/>
      <c r="R633" s="4"/>
      <c r="S633" s="4"/>
      <c r="T633" s="4"/>
      <c r="U633" s="4"/>
      <c r="V633" s="4"/>
      <c r="W633" s="4"/>
      <c r="X633" s="4"/>
      <c r="Y633" s="4"/>
      <c r="Z633" s="4"/>
      <c r="AA633" s="4"/>
      <c r="AB633" s="4"/>
    </row>
    <row r="634">
      <c r="A634" s="4"/>
      <c r="C634" s="4"/>
      <c r="D634" s="146" t="s">
        <v>97</v>
      </c>
      <c r="E634" s="43"/>
      <c r="F634" s="4"/>
      <c r="G634" s="37" t="str">
        <f>if(F634="","",
SUMIFs(if(D634="Main1",Nuella!J:J,Nuella!N:N),Nuella!S:S,"Delivered",Nuella!X:X,A634,if(D634="Main1",Nuella!G:G,Nuella!K:K),C634)+
SUMIFs(if(D634="Main1",'CRS1'!J:J,'CRS1'!N:N),'CRS1'!S:S,"Delivered",'CRS1'!X:X,A634,if(D634="Main1",'CRS1'!G:G,'CRS1'!K:K),C634)
-sumifs(G$1:G633,A$1:A633,A634,C$1:C633,C634))</f>
        <v/>
      </c>
      <c r="H634" s="37" t="str">
        <f t="shared" si="1"/>
        <v/>
      </c>
      <c r="I634" s="37" t="str">
        <f t="shared" si="2"/>
        <v/>
      </c>
      <c r="J634" s="37" t="s">
        <v>97</v>
      </c>
      <c r="K634" s="4"/>
      <c r="L634" s="4"/>
      <c r="M634" s="4"/>
      <c r="N634" s="4"/>
      <c r="O634" s="4"/>
      <c r="P634" s="4"/>
      <c r="Q634" s="4"/>
      <c r="R634" s="4"/>
      <c r="S634" s="4"/>
      <c r="T634" s="4"/>
      <c r="U634" s="4"/>
      <c r="V634" s="4"/>
      <c r="W634" s="4"/>
      <c r="X634" s="4"/>
      <c r="Y634" s="4"/>
      <c r="Z634" s="4"/>
      <c r="AA634" s="4"/>
      <c r="AB634" s="4"/>
    </row>
    <row r="635">
      <c r="A635" s="4"/>
      <c r="C635" s="4"/>
      <c r="D635" s="146" t="s">
        <v>97</v>
      </c>
      <c r="E635" s="43"/>
      <c r="F635" s="4"/>
      <c r="G635" s="37" t="str">
        <f>if(F635="","",
SUMIFs(if(D635="Main1",Nuella!J:J,Nuella!N:N),Nuella!S:S,"Delivered",Nuella!X:X,A635,if(D635="Main1",Nuella!G:G,Nuella!K:K),C635)+
SUMIFs(if(D635="Main1",'CRS1'!J:J,'CRS1'!N:N),'CRS1'!S:S,"Delivered",'CRS1'!X:X,A635,if(D635="Main1",'CRS1'!G:G,'CRS1'!K:K),C635)
-sumifs(G$1:G634,A$1:A634,A635,C$1:C634,C635))</f>
        <v/>
      </c>
      <c r="H635" s="37" t="str">
        <f t="shared" si="1"/>
        <v/>
      </c>
      <c r="I635" s="37" t="str">
        <f t="shared" si="2"/>
        <v/>
      </c>
      <c r="J635" s="37" t="s">
        <v>97</v>
      </c>
      <c r="K635" s="4"/>
      <c r="L635" s="4"/>
      <c r="M635" s="4"/>
      <c r="N635" s="4"/>
      <c r="O635" s="4"/>
      <c r="P635" s="4"/>
      <c r="Q635" s="4"/>
      <c r="R635" s="4"/>
      <c r="S635" s="4"/>
      <c r="T635" s="4"/>
      <c r="U635" s="4"/>
      <c r="V635" s="4"/>
      <c r="W635" s="4"/>
      <c r="X635" s="4"/>
      <c r="Y635" s="4"/>
      <c r="Z635" s="4"/>
      <c r="AA635" s="4"/>
      <c r="AB635" s="4"/>
    </row>
    <row r="636">
      <c r="A636" s="4"/>
      <c r="C636" s="4"/>
      <c r="D636" s="146" t="s">
        <v>97</v>
      </c>
      <c r="E636" s="43"/>
      <c r="F636" s="4"/>
      <c r="G636" s="37" t="str">
        <f>if(F636="","",
SUMIFs(if(D636="Main1",Nuella!J:J,Nuella!N:N),Nuella!S:S,"Delivered",Nuella!X:X,A636,if(D636="Main1",Nuella!G:G,Nuella!K:K),C636)+
SUMIFs(if(D636="Main1",'CRS1'!J:J,'CRS1'!N:N),'CRS1'!S:S,"Delivered",'CRS1'!X:X,A636,if(D636="Main1",'CRS1'!G:G,'CRS1'!K:K),C636)
-sumifs(G$1:G635,A$1:A635,A636,C$1:C635,C636))</f>
        <v/>
      </c>
      <c r="H636" s="37" t="str">
        <f t="shared" si="1"/>
        <v/>
      </c>
      <c r="I636" s="37" t="str">
        <f t="shared" si="2"/>
        <v/>
      </c>
      <c r="J636" s="37" t="s">
        <v>97</v>
      </c>
      <c r="K636" s="4"/>
      <c r="L636" s="4"/>
      <c r="M636" s="4"/>
      <c r="N636" s="4"/>
      <c r="O636" s="4"/>
      <c r="P636" s="4"/>
      <c r="Q636" s="4"/>
      <c r="R636" s="4"/>
      <c r="S636" s="4"/>
      <c r="T636" s="4"/>
      <c r="U636" s="4"/>
      <c r="V636" s="4"/>
      <c r="W636" s="4"/>
      <c r="X636" s="4"/>
      <c r="Y636" s="4"/>
      <c r="Z636" s="4"/>
      <c r="AA636" s="4"/>
      <c r="AB636" s="4"/>
    </row>
    <row r="637">
      <c r="A637" s="4"/>
      <c r="C637" s="4"/>
      <c r="D637" s="146" t="s">
        <v>97</v>
      </c>
      <c r="E637" s="43"/>
      <c r="F637" s="4"/>
      <c r="G637" s="37" t="str">
        <f>if(F637="","",
SUMIFs(if(D637="Main1",Nuella!J:J,Nuella!N:N),Nuella!S:S,"Delivered",Nuella!X:X,A637,if(D637="Main1",Nuella!G:G,Nuella!K:K),C637)+
SUMIFs(if(D637="Main1",'CRS1'!J:J,'CRS1'!N:N),'CRS1'!S:S,"Delivered",'CRS1'!X:X,A637,if(D637="Main1",'CRS1'!G:G,'CRS1'!K:K),C637)
-sumifs(G$1:G636,A$1:A636,A637,C$1:C636,C637))</f>
        <v/>
      </c>
      <c r="H637" s="37" t="str">
        <f t="shared" si="1"/>
        <v/>
      </c>
      <c r="I637" s="37" t="str">
        <f t="shared" si="2"/>
        <v/>
      </c>
      <c r="J637" s="37" t="s">
        <v>97</v>
      </c>
      <c r="K637" s="4"/>
      <c r="L637" s="4"/>
      <c r="M637" s="4"/>
      <c r="N637" s="4"/>
      <c r="O637" s="4"/>
      <c r="P637" s="4"/>
      <c r="Q637" s="4"/>
      <c r="R637" s="4"/>
      <c r="S637" s="4"/>
      <c r="T637" s="4"/>
      <c r="U637" s="4"/>
      <c r="V637" s="4"/>
      <c r="W637" s="4"/>
      <c r="X637" s="4"/>
      <c r="Y637" s="4"/>
      <c r="Z637" s="4"/>
      <c r="AA637" s="4"/>
      <c r="AB637" s="4"/>
    </row>
    <row r="638">
      <c r="A638" s="4"/>
      <c r="C638" s="4"/>
      <c r="D638" s="146" t="s">
        <v>97</v>
      </c>
      <c r="E638" s="43"/>
      <c r="F638" s="4"/>
      <c r="G638" s="37" t="str">
        <f>if(F638="","",
SUMIFs(if(D638="Main1",Nuella!J:J,Nuella!N:N),Nuella!S:S,"Delivered",Nuella!X:X,A638,if(D638="Main1",Nuella!G:G,Nuella!K:K),C638)+
SUMIFs(if(D638="Main1",'CRS1'!J:J,'CRS1'!N:N),'CRS1'!S:S,"Delivered",'CRS1'!X:X,A638,if(D638="Main1",'CRS1'!G:G,'CRS1'!K:K),C638)
-sumifs(G$1:G637,A$1:A637,A638,C$1:C637,C638))</f>
        <v/>
      </c>
      <c r="H638" s="37" t="str">
        <f t="shared" si="1"/>
        <v/>
      </c>
      <c r="I638" s="37" t="str">
        <f t="shared" si="2"/>
        <v/>
      </c>
      <c r="J638" s="37" t="s">
        <v>97</v>
      </c>
      <c r="K638" s="4"/>
      <c r="L638" s="4"/>
      <c r="M638" s="4"/>
      <c r="N638" s="4"/>
      <c r="O638" s="4"/>
      <c r="P638" s="4"/>
      <c r="Q638" s="4"/>
      <c r="R638" s="4"/>
      <c r="S638" s="4"/>
      <c r="T638" s="4"/>
      <c r="U638" s="4"/>
      <c r="V638" s="4"/>
      <c r="W638" s="4"/>
      <c r="X638" s="4"/>
      <c r="Y638" s="4"/>
      <c r="Z638" s="4"/>
      <c r="AA638" s="4"/>
      <c r="AB638" s="4"/>
    </row>
    <row r="639">
      <c r="A639" s="4"/>
      <c r="C639" s="4"/>
      <c r="D639" s="146" t="s">
        <v>97</v>
      </c>
      <c r="E639" s="43"/>
      <c r="F639" s="4"/>
      <c r="G639" s="37" t="str">
        <f>if(F639="","",
SUMIFs(if(D639="Main1",Nuella!J:J,Nuella!N:N),Nuella!S:S,"Delivered",Nuella!X:X,A639,if(D639="Main1",Nuella!G:G,Nuella!K:K),C639)+
SUMIFs(if(D639="Main1",'CRS1'!J:J,'CRS1'!N:N),'CRS1'!S:S,"Delivered",'CRS1'!X:X,A639,if(D639="Main1",'CRS1'!G:G,'CRS1'!K:K),C639)
-sumifs(G$1:G638,A$1:A638,A639,C$1:C638,C639))</f>
        <v/>
      </c>
      <c r="H639" s="37" t="str">
        <f t="shared" si="1"/>
        <v/>
      </c>
      <c r="I639" s="37" t="str">
        <f t="shared" si="2"/>
        <v/>
      </c>
      <c r="J639" s="37" t="s">
        <v>97</v>
      </c>
      <c r="K639" s="4"/>
      <c r="L639" s="4"/>
      <c r="M639" s="4"/>
      <c r="N639" s="4"/>
      <c r="O639" s="4"/>
      <c r="P639" s="4"/>
      <c r="Q639" s="4"/>
      <c r="R639" s="4"/>
      <c r="S639" s="4"/>
      <c r="T639" s="4"/>
      <c r="U639" s="4"/>
      <c r="V639" s="4"/>
      <c r="W639" s="4"/>
      <c r="X639" s="4"/>
      <c r="Y639" s="4"/>
      <c r="Z639" s="4"/>
      <c r="AA639" s="4"/>
      <c r="AB639" s="4"/>
    </row>
    <row r="640">
      <c r="A640" s="4"/>
      <c r="C640" s="4"/>
      <c r="D640" s="146" t="s">
        <v>97</v>
      </c>
      <c r="E640" s="43"/>
      <c r="F640" s="4"/>
      <c r="G640" s="37" t="str">
        <f>if(F640="","",
SUMIFs(if(D640="Main1",Nuella!J:J,Nuella!N:N),Nuella!S:S,"Delivered",Nuella!X:X,A640,if(D640="Main1",Nuella!G:G,Nuella!K:K),C640)+
SUMIFs(if(D640="Main1",'CRS1'!J:J,'CRS1'!N:N),'CRS1'!S:S,"Delivered",'CRS1'!X:X,A640,if(D640="Main1",'CRS1'!G:G,'CRS1'!K:K),C640)
-sumifs(G$1:G639,A$1:A639,A640,C$1:C639,C640))</f>
        <v/>
      </c>
      <c r="H640" s="37" t="str">
        <f t="shared" si="1"/>
        <v/>
      </c>
      <c r="I640" s="37" t="str">
        <f t="shared" si="2"/>
        <v/>
      </c>
      <c r="J640" s="37" t="s">
        <v>97</v>
      </c>
      <c r="K640" s="4"/>
      <c r="L640" s="4"/>
      <c r="M640" s="4"/>
      <c r="N640" s="4"/>
      <c r="O640" s="4"/>
      <c r="P640" s="4"/>
      <c r="Q640" s="4"/>
      <c r="R640" s="4"/>
      <c r="S640" s="4"/>
      <c r="T640" s="4"/>
      <c r="U640" s="4"/>
      <c r="V640" s="4"/>
      <c r="W640" s="4"/>
      <c r="X640" s="4"/>
      <c r="Y640" s="4"/>
      <c r="Z640" s="4"/>
      <c r="AA640" s="4"/>
      <c r="AB640" s="4"/>
    </row>
    <row r="641">
      <c r="A641" s="4"/>
      <c r="C641" s="4"/>
      <c r="D641" s="146" t="s">
        <v>97</v>
      </c>
      <c r="E641" s="43"/>
      <c r="F641" s="4"/>
      <c r="G641" s="37" t="str">
        <f>if(F641="","",
SUMIFs(if(D641="Main1",Nuella!J:J,Nuella!N:N),Nuella!S:S,"Delivered",Nuella!X:X,A641,if(D641="Main1",Nuella!G:G,Nuella!K:K),C641)+
SUMIFs(if(D641="Main1",'CRS1'!J:J,'CRS1'!N:N),'CRS1'!S:S,"Delivered",'CRS1'!X:X,A641,if(D641="Main1",'CRS1'!G:G,'CRS1'!K:K),C641)
-sumifs(G$1:G640,A$1:A640,A641,C$1:C640,C641))</f>
        <v/>
      </c>
      <c r="H641" s="37" t="str">
        <f t="shared" si="1"/>
        <v/>
      </c>
      <c r="I641" s="37" t="str">
        <f t="shared" si="2"/>
        <v/>
      </c>
      <c r="J641" s="37" t="s">
        <v>97</v>
      </c>
      <c r="K641" s="4"/>
      <c r="L641" s="4"/>
      <c r="M641" s="4"/>
      <c r="N641" s="4"/>
      <c r="O641" s="4"/>
      <c r="P641" s="4"/>
      <c r="Q641" s="4"/>
      <c r="R641" s="4"/>
      <c r="S641" s="4"/>
      <c r="T641" s="4"/>
      <c r="U641" s="4"/>
      <c r="V641" s="4"/>
      <c r="W641" s="4"/>
      <c r="X641" s="4"/>
      <c r="Y641" s="4"/>
      <c r="Z641" s="4"/>
      <c r="AA641" s="4"/>
      <c r="AB641" s="4"/>
    </row>
    <row r="642">
      <c r="A642" s="4"/>
      <c r="C642" s="4"/>
      <c r="D642" s="146" t="s">
        <v>97</v>
      </c>
      <c r="E642" s="43"/>
      <c r="F642" s="4"/>
      <c r="G642" s="37" t="str">
        <f>if(F642="","",
SUMIFs(if(D642="Main1",Nuella!J:J,Nuella!N:N),Nuella!S:S,"Delivered",Nuella!X:X,A642,if(D642="Main1",Nuella!G:G,Nuella!K:K),C642)+
SUMIFs(if(D642="Main1",'CRS1'!J:J,'CRS1'!N:N),'CRS1'!S:S,"Delivered",'CRS1'!X:X,A642,if(D642="Main1",'CRS1'!G:G,'CRS1'!K:K),C642)
-sumifs(G$1:G641,A$1:A641,A642,C$1:C641,C642))</f>
        <v/>
      </c>
      <c r="H642" s="37" t="str">
        <f t="shared" si="1"/>
        <v/>
      </c>
      <c r="I642" s="37" t="str">
        <f t="shared" si="2"/>
        <v/>
      </c>
      <c r="J642" s="37" t="s">
        <v>97</v>
      </c>
      <c r="K642" s="4"/>
      <c r="L642" s="4"/>
      <c r="M642" s="4"/>
      <c r="N642" s="4"/>
      <c r="O642" s="4"/>
      <c r="P642" s="4"/>
      <c r="Q642" s="4"/>
      <c r="R642" s="4"/>
      <c r="S642" s="4"/>
      <c r="T642" s="4"/>
      <c r="U642" s="4"/>
      <c r="V642" s="4"/>
      <c r="W642" s="4"/>
      <c r="X642" s="4"/>
      <c r="Y642" s="4"/>
      <c r="Z642" s="4"/>
      <c r="AA642" s="4"/>
      <c r="AB642" s="4"/>
    </row>
    <row r="643">
      <c r="A643" s="4"/>
      <c r="C643" s="4"/>
      <c r="D643" s="146" t="s">
        <v>97</v>
      </c>
      <c r="E643" s="43"/>
      <c r="F643" s="4"/>
      <c r="G643" s="37" t="str">
        <f>if(F643="","",
SUMIFs(if(D643="Main1",Nuella!J:J,Nuella!N:N),Nuella!S:S,"Delivered",Nuella!X:X,A643,if(D643="Main1",Nuella!G:G,Nuella!K:K),C643)+
SUMIFs(if(D643="Main1",'CRS1'!J:J,'CRS1'!N:N),'CRS1'!S:S,"Delivered",'CRS1'!X:X,A643,if(D643="Main1",'CRS1'!G:G,'CRS1'!K:K),C643)
-sumifs(G$1:G642,A$1:A642,A643,C$1:C642,C643))</f>
        <v/>
      </c>
      <c r="H643" s="37" t="str">
        <f t="shared" si="1"/>
        <v/>
      </c>
      <c r="I643" s="37" t="str">
        <f t="shared" si="2"/>
        <v/>
      </c>
      <c r="J643" s="37" t="s">
        <v>97</v>
      </c>
      <c r="K643" s="4"/>
      <c r="L643" s="4"/>
      <c r="M643" s="4"/>
      <c r="N643" s="4"/>
      <c r="O643" s="4"/>
      <c r="P643" s="4"/>
      <c r="Q643" s="4"/>
      <c r="R643" s="4"/>
      <c r="S643" s="4"/>
      <c r="T643" s="4"/>
      <c r="U643" s="4"/>
      <c r="V643" s="4"/>
      <c r="W643" s="4"/>
      <c r="X643" s="4"/>
      <c r="Y643" s="4"/>
      <c r="Z643" s="4"/>
      <c r="AA643" s="4"/>
      <c r="AB643" s="4"/>
    </row>
    <row r="644">
      <c r="A644" s="4"/>
      <c r="C644" s="4"/>
      <c r="D644" s="146" t="s">
        <v>97</v>
      </c>
      <c r="E644" s="43"/>
      <c r="F644" s="4"/>
      <c r="G644" s="37" t="str">
        <f>if(F644="","",
SUMIFs(if(D644="Main1",Nuella!J:J,Nuella!N:N),Nuella!S:S,"Delivered",Nuella!X:X,A644,if(D644="Main1",Nuella!G:G,Nuella!K:K),C644)+
SUMIFs(if(D644="Main1",'CRS1'!J:J,'CRS1'!N:N),'CRS1'!S:S,"Delivered",'CRS1'!X:X,A644,if(D644="Main1",'CRS1'!G:G,'CRS1'!K:K),C644)
-sumifs(G$1:G643,A$1:A643,A644,C$1:C643,C644))</f>
        <v/>
      </c>
      <c r="H644" s="37" t="str">
        <f t="shared" si="1"/>
        <v/>
      </c>
      <c r="I644" s="37" t="str">
        <f t="shared" si="2"/>
        <v/>
      </c>
      <c r="J644" s="37" t="s">
        <v>97</v>
      </c>
      <c r="K644" s="4"/>
      <c r="L644" s="4"/>
      <c r="M644" s="4"/>
      <c r="N644" s="4"/>
      <c r="O644" s="4"/>
      <c r="P644" s="4"/>
      <c r="Q644" s="4"/>
      <c r="R644" s="4"/>
      <c r="S644" s="4"/>
      <c r="T644" s="4"/>
      <c r="U644" s="4"/>
      <c r="V644" s="4"/>
      <c r="W644" s="4"/>
      <c r="X644" s="4"/>
      <c r="Y644" s="4"/>
      <c r="Z644" s="4"/>
      <c r="AA644" s="4"/>
      <c r="AB644" s="4"/>
    </row>
    <row r="645">
      <c r="A645" s="4"/>
      <c r="C645" s="4"/>
      <c r="D645" s="146" t="s">
        <v>97</v>
      </c>
      <c r="E645" s="43"/>
      <c r="F645" s="4"/>
      <c r="G645" s="37" t="str">
        <f>if(F645="","",
SUMIFs(if(D645="Main1",Nuella!J:J,Nuella!N:N),Nuella!S:S,"Delivered",Nuella!X:X,A645,if(D645="Main1",Nuella!G:G,Nuella!K:K),C645)+
SUMIFs(if(D645="Main1",'CRS1'!J:J,'CRS1'!N:N),'CRS1'!S:S,"Delivered",'CRS1'!X:X,A645,if(D645="Main1",'CRS1'!G:G,'CRS1'!K:K),C645)
-sumifs(G$1:G644,A$1:A644,A645,C$1:C644,C645))</f>
        <v/>
      </c>
      <c r="H645" s="37" t="str">
        <f t="shared" si="1"/>
        <v/>
      </c>
      <c r="I645" s="37" t="str">
        <f t="shared" si="2"/>
        <v/>
      </c>
      <c r="J645" s="37" t="s">
        <v>97</v>
      </c>
      <c r="K645" s="4"/>
      <c r="L645" s="4"/>
      <c r="M645" s="4"/>
      <c r="N645" s="4"/>
      <c r="O645" s="4"/>
      <c r="P645" s="4"/>
      <c r="Q645" s="4"/>
      <c r="R645" s="4"/>
      <c r="S645" s="4"/>
      <c r="T645" s="4"/>
      <c r="U645" s="4"/>
      <c r="V645" s="4"/>
      <c r="W645" s="4"/>
      <c r="X645" s="4"/>
      <c r="Y645" s="4"/>
      <c r="Z645" s="4"/>
      <c r="AA645" s="4"/>
      <c r="AB645" s="4"/>
    </row>
    <row r="646">
      <c r="A646" s="4"/>
      <c r="C646" s="4"/>
      <c r="D646" s="146" t="s">
        <v>97</v>
      </c>
      <c r="E646" s="43"/>
      <c r="F646" s="4"/>
      <c r="G646" s="37" t="str">
        <f>if(F646="","",
SUMIFs(if(D646="Main1",Nuella!J:J,Nuella!N:N),Nuella!S:S,"Delivered",Nuella!X:X,A646,if(D646="Main1",Nuella!G:G,Nuella!K:K),C646)+
SUMIFs(if(D646="Main1",'CRS1'!J:J,'CRS1'!N:N),'CRS1'!S:S,"Delivered",'CRS1'!X:X,A646,if(D646="Main1",'CRS1'!G:G,'CRS1'!K:K),C646)
-sumifs(G$1:G645,A$1:A645,A646,C$1:C645,C646))</f>
        <v/>
      </c>
      <c r="H646" s="37" t="str">
        <f t="shared" si="1"/>
        <v/>
      </c>
      <c r="I646" s="37" t="str">
        <f t="shared" si="2"/>
        <v/>
      </c>
      <c r="J646" s="37" t="s">
        <v>97</v>
      </c>
      <c r="K646" s="4"/>
      <c r="L646" s="4"/>
      <c r="M646" s="4"/>
      <c r="N646" s="4"/>
      <c r="O646" s="4"/>
      <c r="P646" s="4"/>
      <c r="Q646" s="4"/>
      <c r="R646" s="4"/>
      <c r="S646" s="4"/>
      <c r="T646" s="4"/>
      <c r="U646" s="4"/>
      <c r="V646" s="4"/>
      <c r="W646" s="4"/>
      <c r="X646" s="4"/>
      <c r="Y646" s="4"/>
      <c r="Z646" s="4"/>
      <c r="AA646" s="4"/>
      <c r="AB646" s="4"/>
    </row>
    <row r="647">
      <c r="A647" s="4"/>
      <c r="C647" s="4"/>
      <c r="D647" s="146" t="s">
        <v>97</v>
      </c>
      <c r="E647" s="43"/>
      <c r="F647" s="4"/>
      <c r="G647" s="37" t="str">
        <f>if(F647="","",
SUMIFs(if(D647="Main1",Nuella!J:J,Nuella!N:N),Nuella!S:S,"Delivered",Nuella!X:X,A647,if(D647="Main1",Nuella!G:G,Nuella!K:K),C647)+
SUMIFs(if(D647="Main1",'CRS1'!J:J,'CRS1'!N:N),'CRS1'!S:S,"Delivered",'CRS1'!X:X,A647,if(D647="Main1",'CRS1'!G:G,'CRS1'!K:K),C647)
-sumifs(G$1:G646,A$1:A646,A647,C$1:C646,C647))</f>
        <v/>
      </c>
      <c r="H647" s="37" t="str">
        <f t="shared" si="1"/>
        <v/>
      </c>
      <c r="I647" s="37" t="str">
        <f t="shared" si="2"/>
        <v/>
      </c>
      <c r="J647" s="37" t="s">
        <v>97</v>
      </c>
      <c r="K647" s="4"/>
      <c r="L647" s="4"/>
      <c r="M647" s="4"/>
      <c r="N647" s="4"/>
      <c r="O647" s="4"/>
      <c r="P647" s="4"/>
      <c r="Q647" s="4"/>
      <c r="R647" s="4"/>
      <c r="S647" s="4"/>
      <c r="T647" s="4"/>
      <c r="U647" s="4"/>
      <c r="V647" s="4"/>
      <c r="W647" s="4"/>
      <c r="X647" s="4"/>
      <c r="Y647" s="4"/>
      <c r="Z647" s="4"/>
      <c r="AA647" s="4"/>
      <c r="AB647" s="4"/>
    </row>
    <row r="648">
      <c r="A648" s="4"/>
      <c r="C648" s="4"/>
      <c r="D648" s="146" t="s">
        <v>97</v>
      </c>
      <c r="E648" s="43"/>
      <c r="F648" s="4"/>
      <c r="G648" s="37" t="str">
        <f>if(F648="","",
SUMIFs(if(D648="Main1",Nuella!J:J,Nuella!N:N),Nuella!S:S,"Delivered",Nuella!X:X,A648,if(D648="Main1",Nuella!G:G,Nuella!K:K),C648)+
SUMIFs(if(D648="Main1",'CRS1'!J:J,'CRS1'!N:N),'CRS1'!S:S,"Delivered",'CRS1'!X:X,A648,if(D648="Main1",'CRS1'!G:G,'CRS1'!K:K),C648)
-sumifs(G$1:G647,A$1:A647,A648,C$1:C647,C648))</f>
        <v/>
      </c>
      <c r="H648" s="37" t="str">
        <f t="shared" si="1"/>
        <v/>
      </c>
      <c r="I648" s="37" t="str">
        <f t="shared" si="2"/>
        <v/>
      </c>
      <c r="J648" s="37" t="s">
        <v>97</v>
      </c>
      <c r="K648" s="4"/>
      <c r="L648" s="4"/>
      <c r="M648" s="4"/>
      <c r="N648" s="4"/>
      <c r="O648" s="4"/>
      <c r="P648" s="4"/>
      <c r="Q648" s="4"/>
      <c r="R648" s="4"/>
      <c r="S648" s="4"/>
      <c r="T648" s="4"/>
      <c r="U648" s="4"/>
      <c r="V648" s="4"/>
      <c r="W648" s="4"/>
      <c r="X648" s="4"/>
      <c r="Y648" s="4"/>
      <c r="Z648" s="4"/>
      <c r="AA648" s="4"/>
      <c r="AB648" s="4"/>
    </row>
    <row r="649">
      <c r="A649" s="4"/>
      <c r="C649" s="4"/>
      <c r="D649" s="146" t="s">
        <v>97</v>
      </c>
      <c r="E649" s="43"/>
      <c r="F649" s="4"/>
      <c r="G649" s="37" t="str">
        <f>if(F649="","",
SUMIFs(if(D649="Main1",Nuella!J:J,Nuella!N:N),Nuella!S:S,"Delivered",Nuella!X:X,A649,if(D649="Main1",Nuella!G:G,Nuella!K:K),C649)+
SUMIFs(if(D649="Main1",'CRS1'!J:J,'CRS1'!N:N),'CRS1'!S:S,"Delivered",'CRS1'!X:X,A649,if(D649="Main1",'CRS1'!G:G,'CRS1'!K:K),C649)
-sumifs(G$1:G648,A$1:A648,A649,C$1:C648,C649))</f>
        <v/>
      </c>
      <c r="H649" s="37" t="str">
        <f t="shared" si="1"/>
        <v/>
      </c>
      <c r="I649" s="37" t="str">
        <f t="shared" si="2"/>
        <v/>
      </c>
      <c r="J649" s="37" t="s">
        <v>97</v>
      </c>
      <c r="K649" s="4"/>
      <c r="L649" s="4"/>
      <c r="M649" s="4"/>
      <c r="N649" s="4"/>
      <c r="O649" s="4"/>
      <c r="P649" s="4"/>
      <c r="Q649" s="4"/>
      <c r="R649" s="4"/>
      <c r="S649" s="4"/>
      <c r="T649" s="4"/>
      <c r="U649" s="4"/>
      <c r="V649" s="4"/>
      <c r="W649" s="4"/>
      <c r="X649" s="4"/>
      <c r="Y649" s="4"/>
      <c r="Z649" s="4"/>
      <c r="AA649" s="4"/>
      <c r="AB649" s="4"/>
    </row>
    <row r="650">
      <c r="A650" s="4"/>
      <c r="C650" s="4"/>
      <c r="D650" s="146" t="s">
        <v>97</v>
      </c>
      <c r="E650" s="43"/>
      <c r="F650" s="4"/>
      <c r="G650" s="37" t="str">
        <f>if(F650="","",
SUMIFs(if(D650="Main1",Nuella!J:J,Nuella!N:N),Nuella!S:S,"Delivered",Nuella!X:X,A650,if(D650="Main1",Nuella!G:G,Nuella!K:K),C650)+
SUMIFs(if(D650="Main1",'CRS1'!J:J,'CRS1'!N:N),'CRS1'!S:S,"Delivered",'CRS1'!X:X,A650,if(D650="Main1",'CRS1'!G:G,'CRS1'!K:K),C650)
-sumifs(G$1:G649,A$1:A649,A650,C$1:C649,C650))</f>
        <v/>
      </c>
      <c r="H650" s="37" t="str">
        <f t="shared" si="1"/>
        <v/>
      </c>
      <c r="I650" s="37" t="str">
        <f t="shared" si="2"/>
        <v/>
      </c>
      <c r="J650" s="37" t="s">
        <v>97</v>
      </c>
      <c r="K650" s="4"/>
      <c r="L650" s="4"/>
      <c r="M650" s="4"/>
      <c r="N650" s="4"/>
      <c r="O650" s="4"/>
      <c r="P650" s="4"/>
      <c r="Q650" s="4"/>
      <c r="R650" s="4"/>
      <c r="S650" s="4"/>
      <c r="T650" s="4"/>
      <c r="U650" s="4"/>
      <c r="V650" s="4"/>
      <c r="W650" s="4"/>
      <c r="X650" s="4"/>
      <c r="Y650" s="4"/>
      <c r="Z650" s="4"/>
      <c r="AA650" s="4"/>
      <c r="AB650" s="4"/>
    </row>
    <row r="651">
      <c r="A651" s="4"/>
      <c r="C651" s="4"/>
      <c r="D651" s="146" t="s">
        <v>97</v>
      </c>
      <c r="E651" s="43"/>
      <c r="F651" s="4"/>
      <c r="G651" s="37" t="str">
        <f>if(F651="","",
SUMIFs(if(D651="Main1",Nuella!J:J,Nuella!N:N),Nuella!S:S,"Delivered",Nuella!X:X,A651,if(D651="Main1",Nuella!G:G,Nuella!K:K),C651)+
SUMIFs(if(D651="Main1",'CRS1'!J:J,'CRS1'!N:N),'CRS1'!S:S,"Delivered",'CRS1'!X:X,A651,if(D651="Main1",'CRS1'!G:G,'CRS1'!K:K),C651)
-sumifs(G$1:G650,A$1:A650,A651,C$1:C650,C651))</f>
        <v/>
      </c>
      <c r="H651" s="37" t="str">
        <f t="shared" si="1"/>
        <v/>
      </c>
      <c r="I651" s="37" t="str">
        <f t="shared" si="2"/>
        <v/>
      </c>
      <c r="J651" s="37" t="s">
        <v>97</v>
      </c>
      <c r="K651" s="4"/>
      <c r="L651" s="4"/>
      <c r="M651" s="4"/>
      <c r="N651" s="4"/>
      <c r="O651" s="4"/>
      <c r="P651" s="4"/>
      <c r="Q651" s="4"/>
      <c r="R651" s="4"/>
      <c r="S651" s="4"/>
      <c r="T651" s="4"/>
      <c r="U651" s="4"/>
      <c r="V651" s="4"/>
      <c r="W651" s="4"/>
      <c r="X651" s="4"/>
      <c r="Y651" s="4"/>
      <c r="Z651" s="4"/>
      <c r="AA651" s="4"/>
      <c r="AB651" s="4"/>
    </row>
    <row r="652">
      <c r="A652" s="4"/>
      <c r="C652" s="4"/>
      <c r="D652" s="146" t="s">
        <v>97</v>
      </c>
      <c r="E652" s="43"/>
      <c r="F652" s="4"/>
      <c r="G652" s="37" t="str">
        <f>if(F652="","",
SUMIFs(if(D652="Main1",Nuella!J:J,Nuella!N:N),Nuella!S:S,"Delivered",Nuella!X:X,A652,if(D652="Main1",Nuella!G:G,Nuella!K:K),C652)+
SUMIFs(if(D652="Main1",'CRS1'!J:J,'CRS1'!N:N),'CRS1'!S:S,"Delivered",'CRS1'!X:X,A652,if(D652="Main1",'CRS1'!G:G,'CRS1'!K:K),C652)
-sumifs(G$1:G651,A$1:A651,A652,C$1:C651,C652))</f>
        <v/>
      </c>
      <c r="H652" s="37" t="str">
        <f t="shared" si="1"/>
        <v/>
      </c>
      <c r="I652" s="37" t="str">
        <f t="shared" si="2"/>
        <v/>
      </c>
      <c r="J652" s="37" t="s">
        <v>97</v>
      </c>
      <c r="K652" s="4"/>
      <c r="L652" s="4"/>
      <c r="M652" s="4"/>
      <c r="N652" s="4"/>
      <c r="O652" s="4"/>
      <c r="P652" s="4"/>
      <c r="Q652" s="4"/>
      <c r="R652" s="4"/>
      <c r="S652" s="4"/>
      <c r="T652" s="4"/>
      <c r="U652" s="4"/>
      <c r="V652" s="4"/>
      <c r="W652" s="4"/>
      <c r="X652" s="4"/>
      <c r="Y652" s="4"/>
      <c r="Z652" s="4"/>
      <c r="AA652" s="4"/>
      <c r="AB652" s="4"/>
    </row>
    <row r="653">
      <c r="A653" s="4"/>
      <c r="C653" s="4"/>
      <c r="D653" s="146" t="s">
        <v>97</v>
      </c>
      <c r="E653" s="43"/>
      <c r="F653" s="4"/>
      <c r="G653" s="37" t="str">
        <f>if(F653="","",
SUMIFs(if(D653="Main1",Nuella!J:J,Nuella!N:N),Nuella!S:S,"Delivered",Nuella!X:X,A653,if(D653="Main1",Nuella!G:G,Nuella!K:K),C653)+
SUMIFs(if(D653="Main1",'CRS1'!J:J,'CRS1'!N:N),'CRS1'!S:S,"Delivered",'CRS1'!X:X,A653,if(D653="Main1",'CRS1'!G:G,'CRS1'!K:K),C653)
-sumifs(G$1:G652,A$1:A652,A653,C$1:C652,C653))</f>
        <v/>
      </c>
      <c r="H653" s="37" t="str">
        <f t="shared" si="1"/>
        <v/>
      </c>
      <c r="I653" s="37" t="str">
        <f t="shared" si="2"/>
        <v/>
      </c>
      <c r="J653" s="37" t="s">
        <v>97</v>
      </c>
      <c r="K653" s="4"/>
      <c r="L653" s="4"/>
      <c r="M653" s="4"/>
      <c r="N653" s="4"/>
      <c r="O653" s="4"/>
      <c r="P653" s="4"/>
      <c r="Q653" s="4"/>
      <c r="R653" s="4"/>
      <c r="S653" s="4"/>
      <c r="T653" s="4"/>
      <c r="U653" s="4"/>
      <c r="V653" s="4"/>
      <c r="W653" s="4"/>
      <c r="X653" s="4"/>
      <c r="Y653" s="4"/>
      <c r="Z653" s="4"/>
      <c r="AA653" s="4"/>
      <c r="AB653" s="4"/>
    </row>
    <row r="654">
      <c r="A654" s="4"/>
      <c r="C654" s="4"/>
      <c r="D654" s="146" t="s">
        <v>97</v>
      </c>
      <c r="E654" s="43"/>
      <c r="F654" s="4"/>
      <c r="G654" s="37" t="str">
        <f>if(F654="","",
SUMIFs(if(D654="Main1",Nuella!J:J,Nuella!N:N),Nuella!S:S,"Delivered",Nuella!X:X,A654,if(D654="Main1",Nuella!G:G,Nuella!K:K),C654)+
SUMIFs(if(D654="Main1",'CRS1'!J:J,'CRS1'!N:N),'CRS1'!S:S,"Delivered",'CRS1'!X:X,A654,if(D654="Main1",'CRS1'!G:G,'CRS1'!K:K),C654)
-sumifs(G$1:G653,A$1:A653,A654,C$1:C653,C654))</f>
        <v/>
      </c>
      <c r="H654" s="37" t="str">
        <f t="shared" si="1"/>
        <v/>
      </c>
      <c r="I654" s="37" t="str">
        <f t="shared" si="2"/>
        <v/>
      </c>
      <c r="J654" s="37" t="s">
        <v>97</v>
      </c>
      <c r="K654" s="4"/>
      <c r="L654" s="4"/>
      <c r="M654" s="4"/>
      <c r="N654" s="4"/>
      <c r="O654" s="4"/>
      <c r="P654" s="4"/>
      <c r="Q654" s="4"/>
      <c r="R654" s="4"/>
      <c r="S654" s="4"/>
      <c r="T654" s="4"/>
      <c r="U654" s="4"/>
      <c r="V654" s="4"/>
      <c r="W654" s="4"/>
      <c r="X654" s="4"/>
      <c r="Y654" s="4"/>
      <c r="Z654" s="4"/>
      <c r="AA654" s="4"/>
      <c r="AB654" s="4"/>
    </row>
    <row r="655">
      <c r="A655" s="4"/>
      <c r="C655" s="4"/>
      <c r="D655" s="146" t="s">
        <v>97</v>
      </c>
      <c r="E655" s="43"/>
      <c r="F655" s="4"/>
      <c r="G655" s="37" t="str">
        <f>if(F655="","",
SUMIFs(if(D655="Main1",Nuella!J:J,Nuella!N:N),Nuella!S:S,"Delivered",Nuella!X:X,A655,if(D655="Main1",Nuella!G:G,Nuella!K:K),C655)+
SUMIFs(if(D655="Main1",'CRS1'!J:J,'CRS1'!N:N),'CRS1'!S:S,"Delivered",'CRS1'!X:X,A655,if(D655="Main1",'CRS1'!G:G,'CRS1'!K:K),C655)
-sumifs(G$1:G654,A$1:A654,A655,C$1:C654,C655))</f>
        <v/>
      </c>
      <c r="H655" s="37" t="str">
        <f t="shared" si="1"/>
        <v/>
      </c>
      <c r="I655" s="37" t="str">
        <f t="shared" si="2"/>
        <v/>
      </c>
      <c r="J655" s="37" t="s">
        <v>97</v>
      </c>
      <c r="K655" s="4"/>
      <c r="L655" s="4"/>
      <c r="M655" s="4"/>
      <c r="N655" s="4"/>
      <c r="O655" s="4"/>
      <c r="P655" s="4"/>
      <c r="Q655" s="4"/>
      <c r="R655" s="4"/>
      <c r="S655" s="4"/>
      <c r="T655" s="4"/>
      <c r="U655" s="4"/>
      <c r="V655" s="4"/>
      <c r="W655" s="4"/>
      <c r="X655" s="4"/>
      <c r="Y655" s="4"/>
      <c r="Z655" s="4"/>
      <c r="AA655" s="4"/>
      <c r="AB655" s="4"/>
    </row>
    <row r="656">
      <c r="A656" s="4"/>
      <c r="C656" s="4"/>
      <c r="D656" s="146" t="s">
        <v>97</v>
      </c>
      <c r="E656" s="43"/>
      <c r="F656" s="4"/>
      <c r="G656" s="37" t="str">
        <f>if(F656="","",
SUMIFs(if(D656="Main1",Nuella!J:J,Nuella!N:N),Nuella!S:S,"Delivered",Nuella!X:X,A656,if(D656="Main1",Nuella!G:G,Nuella!K:K),C656)+
SUMIFs(if(D656="Main1",'CRS1'!J:J,'CRS1'!N:N),'CRS1'!S:S,"Delivered",'CRS1'!X:X,A656,if(D656="Main1",'CRS1'!G:G,'CRS1'!K:K),C656)
-sumifs(G$1:G655,A$1:A655,A656,C$1:C655,C656))</f>
        <v/>
      </c>
      <c r="H656" s="37" t="str">
        <f t="shared" si="1"/>
        <v/>
      </c>
      <c r="I656" s="37" t="str">
        <f t="shared" si="2"/>
        <v/>
      </c>
      <c r="J656" s="37" t="s">
        <v>97</v>
      </c>
      <c r="K656" s="4"/>
      <c r="L656" s="4"/>
      <c r="M656" s="4"/>
      <c r="N656" s="4"/>
      <c r="O656" s="4"/>
      <c r="P656" s="4"/>
      <c r="Q656" s="4"/>
      <c r="R656" s="4"/>
      <c r="S656" s="4"/>
      <c r="T656" s="4"/>
      <c r="U656" s="4"/>
      <c r="V656" s="4"/>
      <c r="W656" s="4"/>
      <c r="X656" s="4"/>
      <c r="Y656" s="4"/>
      <c r="Z656" s="4"/>
      <c r="AA656" s="4"/>
      <c r="AB656" s="4"/>
    </row>
    <row r="657">
      <c r="A657" s="4"/>
      <c r="C657" s="4"/>
      <c r="D657" s="146" t="s">
        <v>97</v>
      </c>
      <c r="E657" s="43"/>
      <c r="F657" s="4"/>
      <c r="G657" s="37" t="str">
        <f>if(F657="","",
SUMIFs(if(D657="Main1",Nuella!J:J,Nuella!N:N),Nuella!S:S,"Delivered",Nuella!X:X,A657,if(D657="Main1",Nuella!G:G,Nuella!K:K),C657)+
SUMIFs(if(D657="Main1",'CRS1'!J:J,'CRS1'!N:N),'CRS1'!S:S,"Delivered",'CRS1'!X:X,A657,if(D657="Main1",'CRS1'!G:G,'CRS1'!K:K),C657)
-sumifs(G$1:G656,A$1:A656,A657,C$1:C656,C657))</f>
        <v/>
      </c>
      <c r="H657" s="37" t="str">
        <f t="shared" si="1"/>
        <v/>
      </c>
      <c r="I657" s="37" t="str">
        <f t="shared" si="2"/>
        <v/>
      </c>
      <c r="J657" s="37" t="s">
        <v>97</v>
      </c>
      <c r="K657" s="4"/>
      <c r="L657" s="4"/>
      <c r="M657" s="4"/>
      <c r="N657" s="4"/>
      <c r="O657" s="4"/>
      <c r="P657" s="4"/>
      <c r="Q657" s="4"/>
      <c r="R657" s="4"/>
      <c r="S657" s="4"/>
      <c r="T657" s="4"/>
      <c r="U657" s="4"/>
      <c r="V657" s="4"/>
      <c r="W657" s="4"/>
      <c r="X657" s="4"/>
      <c r="Y657" s="4"/>
      <c r="Z657" s="4"/>
      <c r="AA657" s="4"/>
      <c r="AB657" s="4"/>
    </row>
    <row r="658">
      <c r="A658" s="4"/>
      <c r="C658" s="4"/>
      <c r="D658" s="146" t="s">
        <v>97</v>
      </c>
      <c r="E658" s="43"/>
      <c r="F658" s="4"/>
      <c r="G658" s="37" t="str">
        <f>if(F658="","",
SUMIFs(if(D658="Main1",Nuella!J:J,Nuella!N:N),Nuella!S:S,"Delivered",Nuella!X:X,A658,if(D658="Main1",Nuella!G:G,Nuella!K:K),C658)+
SUMIFs(if(D658="Main1",'CRS1'!J:J,'CRS1'!N:N),'CRS1'!S:S,"Delivered",'CRS1'!X:X,A658,if(D658="Main1",'CRS1'!G:G,'CRS1'!K:K),C658)
-sumifs(G$1:G657,A$1:A657,A658,C$1:C657,C658))</f>
        <v/>
      </c>
      <c r="H658" s="37" t="str">
        <f t="shared" si="1"/>
        <v/>
      </c>
      <c r="I658" s="37" t="str">
        <f t="shared" si="2"/>
        <v/>
      </c>
      <c r="J658" s="37" t="s">
        <v>97</v>
      </c>
      <c r="K658" s="4"/>
      <c r="L658" s="4"/>
      <c r="M658" s="4"/>
      <c r="N658" s="4"/>
      <c r="O658" s="4"/>
      <c r="P658" s="4"/>
      <c r="Q658" s="4"/>
      <c r="R658" s="4"/>
      <c r="S658" s="4"/>
      <c r="T658" s="4"/>
      <c r="U658" s="4"/>
      <c r="V658" s="4"/>
      <c r="W658" s="4"/>
      <c r="X658" s="4"/>
      <c r="Y658" s="4"/>
      <c r="Z658" s="4"/>
      <c r="AA658" s="4"/>
      <c r="AB658" s="4"/>
    </row>
    <row r="659">
      <c r="A659" s="4"/>
      <c r="C659" s="4"/>
      <c r="D659" s="146" t="s">
        <v>97</v>
      </c>
      <c r="E659" s="43"/>
      <c r="F659" s="4"/>
      <c r="G659" s="37" t="str">
        <f>if(F659="","",
SUMIFs(if(D659="Main1",Nuella!J:J,Nuella!N:N),Nuella!S:S,"Delivered",Nuella!X:X,A659,if(D659="Main1",Nuella!G:G,Nuella!K:K),C659)+
SUMIFs(if(D659="Main1",'CRS1'!J:J,'CRS1'!N:N),'CRS1'!S:S,"Delivered",'CRS1'!X:X,A659,if(D659="Main1",'CRS1'!G:G,'CRS1'!K:K),C659)
-sumifs(G$1:G658,A$1:A658,A659,C$1:C658,C659))</f>
        <v/>
      </c>
      <c r="H659" s="37" t="str">
        <f t="shared" si="1"/>
        <v/>
      </c>
      <c r="I659" s="37" t="str">
        <f t="shared" si="2"/>
        <v/>
      </c>
      <c r="J659" s="37" t="s">
        <v>97</v>
      </c>
      <c r="K659" s="4"/>
      <c r="L659" s="4"/>
      <c r="M659" s="4"/>
      <c r="N659" s="4"/>
      <c r="O659" s="4"/>
      <c r="P659" s="4"/>
      <c r="Q659" s="4"/>
      <c r="R659" s="4"/>
      <c r="S659" s="4"/>
      <c r="T659" s="4"/>
      <c r="U659" s="4"/>
      <c r="V659" s="4"/>
      <c r="W659" s="4"/>
      <c r="X659" s="4"/>
      <c r="Y659" s="4"/>
      <c r="Z659" s="4"/>
      <c r="AA659" s="4"/>
      <c r="AB659" s="4"/>
    </row>
    <row r="660">
      <c r="A660" s="4"/>
      <c r="C660" s="4"/>
      <c r="D660" s="146" t="s">
        <v>97</v>
      </c>
      <c r="E660" s="43"/>
      <c r="F660" s="4"/>
      <c r="G660" s="37" t="str">
        <f>if(F660="","",
SUMIFs(if(D660="Main1",Nuella!J:J,Nuella!N:N),Nuella!S:S,"Delivered",Nuella!X:X,A660,if(D660="Main1",Nuella!G:G,Nuella!K:K),C660)+
SUMIFs(if(D660="Main1",'CRS1'!J:J,'CRS1'!N:N),'CRS1'!S:S,"Delivered",'CRS1'!X:X,A660,if(D660="Main1",'CRS1'!G:G,'CRS1'!K:K),C660)
-sumifs(G$1:G659,A$1:A659,A660,C$1:C659,C660))</f>
        <v/>
      </c>
      <c r="H660" s="37" t="str">
        <f t="shared" si="1"/>
        <v/>
      </c>
      <c r="I660" s="37" t="str">
        <f t="shared" si="2"/>
        <v/>
      </c>
      <c r="J660" s="37" t="s">
        <v>97</v>
      </c>
      <c r="K660" s="4"/>
      <c r="L660" s="4"/>
      <c r="M660" s="4"/>
      <c r="N660" s="4"/>
      <c r="O660" s="4"/>
      <c r="P660" s="4"/>
      <c r="Q660" s="4"/>
      <c r="R660" s="4"/>
      <c r="S660" s="4"/>
      <c r="T660" s="4"/>
      <c r="U660" s="4"/>
      <c r="V660" s="4"/>
      <c r="W660" s="4"/>
      <c r="X660" s="4"/>
      <c r="Y660" s="4"/>
      <c r="Z660" s="4"/>
      <c r="AA660" s="4"/>
      <c r="AB660" s="4"/>
    </row>
    <row r="661">
      <c r="A661" s="4"/>
      <c r="C661" s="4"/>
      <c r="D661" s="146" t="s">
        <v>97</v>
      </c>
      <c r="E661" s="43"/>
      <c r="F661" s="4"/>
      <c r="G661" s="37" t="str">
        <f>if(F661="","",
SUMIFs(if(D661="Main1",Nuella!J:J,Nuella!N:N),Nuella!S:S,"Delivered",Nuella!X:X,A661,if(D661="Main1",Nuella!G:G,Nuella!K:K),C661)+
SUMIFs(if(D661="Main1",'CRS1'!J:J,'CRS1'!N:N),'CRS1'!S:S,"Delivered",'CRS1'!X:X,A661,if(D661="Main1",'CRS1'!G:G,'CRS1'!K:K),C661)
-sumifs(G$1:G660,A$1:A660,A661,C$1:C660,C661))</f>
        <v/>
      </c>
      <c r="H661" s="37" t="str">
        <f t="shared" si="1"/>
        <v/>
      </c>
      <c r="I661" s="37" t="str">
        <f t="shared" si="2"/>
        <v/>
      </c>
      <c r="J661" s="37" t="s">
        <v>97</v>
      </c>
      <c r="K661" s="4"/>
      <c r="L661" s="4"/>
      <c r="M661" s="4"/>
      <c r="N661" s="4"/>
      <c r="O661" s="4"/>
      <c r="P661" s="4"/>
      <c r="Q661" s="4"/>
      <c r="R661" s="4"/>
      <c r="S661" s="4"/>
      <c r="T661" s="4"/>
      <c r="U661" s="4"/>
      <c r="V661" s="4"/>
      <c r="W661" s="4"/>
      <c r="X661" s="4"/>
      <c r="Y661" s="4"/>
      <c r="Z661" s="4"/>
      <c r="AA661" s="4"/>
      <c r="AB661" s="4"/>
    </row>
    <row r="662">
      <c r="A662" s="4"/>
      <c r="C662" s="4"/>
      <c r="D662" s="146" t="s">
        <v>97</v>
      </c>
      <c r="E662" s="43"/>
      <c r="F662" s="4"/>
      <c r="G662" s="37" t="str">
        <f>if(F662="","",
SUMIFs(if(D662="Main1",Nuella!J:J,Nuella!N:N),Nuella!S:S,"Delivered",Nuella!X:X,A662,if(D662="Main1",Nuella!G:G,Nuella!K:K),C662)+
SUMIFs(if(D662="Main1",'CRS1'!J:J,'CRS1'!N:N),'CRS1'!S:S,"Delivered",'CRS1'!X:X,A662,if(D662="Main1",'CRS1'!G:G,'CRS1'!K:K),C662)
-sumifs(G$1:G661,A$1:A661,A662,C$1:C661,C662))</f>
        <v/>
      </c>
      <c r="H662" s="37" t="str">
        <f t="shared" si="1"/>
        <v/>
      </c>
      <c r="I662" s="37" t="str">
        <f t="shared" si="2"/>
        <v/>
      </c>
      <c r="J662" s="37" t="s">
        <v>97</v>
      </c>
      <c r="K662" s="4"/>
      <c r="L662" s="4"/>
      <c r="M662" s="4"/>
      <c r="N662" s="4"/>
      <c r="O662" s="4"/>
      <c r="P662" s="4"/>
      <c r="Q662" s="4"/>
      <c r="R662" s="4"/>
      <c r="S662" s="4"/>
      <c r="T662" s="4"/>
      <c r="U662" s="4"/>
      <c r="V662" s="4"/>
      <c r="W662" s="4"/>
      <c r="X662" s="4"/>
      <c r="Y662" s="4"/>
      <c r="Z662" s="4"/>
      <c r="AA662" s="4"/>
      <c r="AB662" s="4"/>
    </row>
    <row r="663">
      <c r="A663" s="4"/>
      <c r="C663" s="4"/>
      <c r="D663" s="146" t="s">
        <v>97</v>
      </c>
      <c r="E663" s="43"/>
      <c r="F663" s="4"/>
      <c r="G663" s="37" t="str">
        <f>if(F663="","",
SUMIFs(if(D663="Main1",Nuella!J:J,Nuella!N:N),Nuella!S:S,"Delivered",Nuella!X:X,A663,if(D663="Main1",Nuella!G:G,Nuella!K:K),C663)+
SUMIFs(if(D663="Main1",'CRS1'!J:J,'CRS1'!N:N),'CRS1'!S:S,"Delivered",'CRS1'!X:X,A663,if(D663="Main1",'CRS1'!G:G,'CRS1'!K:K),C663)
-sumifs(G$1:G662,A$1:A662,A663,C$1:C662,C663))</f>
        <v/>
      </c>
      <c r="H663" s="37" t="str">
        <f t="shared" si="1"/>
        <v/>
      </c>
      <c r="I663" s="37" t="str">
        <f t="shared" si="2"/>
        <v/>
      </c>
      <c r="J663" s="37" t="s">
        <v>97</v>
      </c>
      <c r="K663" s="4"/>
      <c r="L663" s="4"/>
      <c r="M663" s="4"/>
      <c r="N663" s="4"/>
      <c r="O663" s="4"/>
      <c r="P663" s="4"/>
      <c r="Q663" s="4"/>
      <c r="R663" s="4"/>
      <c r="S663" s="4"/>
      <c r="T663" s="4"/>
      <c r="U663" s="4"/>
      <c r="V663" s="4"/>
      <c r="W663" s="4"/>
      <c r="X663" s="4"/>
      <c r="Y663" s="4"/>
      <c r="Z663" s="4"/>
      <c r="AA663" s="4"/>
      <c r="AB663" s="4"/>
    </row>
    <row r="664">
      <c r="A664" s="4"/>
      <c r="C664" s="4"/>
      <c r="D664" s="146" t="s">
        <v>97</v>
      </c>
      <c r="E664" s="43"/>
      <c r="F664" s="4"/>
      <c r="G664" s="37" t="str">
        <f>if(F664="","",
SUMIFs(if(D664="Main1",Nuella!J:J,Nuella!N:N),Nuella!S:S,"Delivered",Nuella!X:X,A664,if(D664="Main1",Nuella!G:G,Nuella!K:K),C664)+
SUMIFs(if(D664="Main1",'CRS1'!J:J,'CRS1'!N:N),'CRS1'!S:S,"Delivered",'CRS1'!X:X,A664,if(D664="Main1",'CRS1'!G:G,'CRS1'!K:K),C664)
-sumifs(G$1:G663,A$1:A663,A664,C$1:C663,C664))</f>
        <v/>
      </c>
      <c r="H664" s="37" t="str">
        <f t="shared" si="1"/>
        <v/>
      </c>
      <c r="I664" s="37" t="str">
        <f t="shared" si="2"/>
        <v/>
      </c>
      <c r="J664" s="37" t="s">
        <v>97</v>
      </c>
      <c r="K664" s="4"/>
      <c r="L664" s="4"/>
      <c r="M664" s="4"/>
      <c r="N664" s="4"/>
      <c r="O664" s="4"/>
      <c r="P664" s="4"/>
      <c r="Q664" s="4"/>
      <c r="R664" s="4"/>
      <c r="S664" s="4"/>
      <c r="T664" s="4"/>
      <c r="U664" s="4"/>
      <c r="V664" s="4"/>
      <c r="W664" s="4"/>
      <c r="X664" s="4"/>
      <c r="Y664" s="4"/>
      <c r="Z664" s="4"/>
      <c r="AA664" s="4"/>
      <c r="AB664" s="4"/>
    </row>
    <row r="665">
      <c r="A665" s="4"/>
      <c r="C665" s="4"/>
      <c r="D665" s="146" t="s">
        <v>97</v>
      </c>
      <c r="E665" s="43"/>
      <c r="F665" s="4"/>
      <c r="G665" s="37" t="str">
        <f>if(F665="","",
SUMIFs(if(D665="Main1",Nuella!J:J,Nuella!N:N),Nuella!S:S,"Delivered",Nuella!X:X,A665,if(D665="Main1",Nuella!G:G,Nuella!K:K),C665)+
SUMIFs(if(D665="Main1",'CRS1'!J:J,'CRS1'!N:N),'CRS1'!S:S,"Delivered",'CRS1'!X:X,A665,if(D665="Main1",'CRS1'!G:G,'CRS1'!K:K),C665)
-sumifs(G$1:G664,A$1:A664,A665,C$1:C664,C665))</f>
        <v/>
      </c>
      <c r="H665" s="37" t="str">
        <f t="shared" si="1"/>
        <v/>
      </c>
      <c r="I665" s="37" t="str">
        <f t="shared" si="2"/>
        <v/>
      </c>
      <c r="J665" s="37" t="s">
        <v>97</v>
      </c>
      <c r="K665" s="4"/>
      <c r="L665" s="4"/>
      <c r="M665" s="4"/>
      <c r="N665" s="4"/>
      <c r="O665" s="4"/>
      <c r="P665" s="4"/>
      <c r="Q665" s="4"/>
      <c r="R665" s="4"/>
      <c r="S665" s="4"/>
      <c r="T665" s="4"/>
      <c r="U665" s="4"/>
      <c r="V665" s="4"/>
      <c r="W665" s="4"/>
      <c r="X665" s="4"/>
      <c r="Y665" s="4"/>
      <c r="Z665" s="4"/>
      <c r="AA665" s="4"/>
      <c r="AB665" s="4"/>
    </row>
    <row r="666">
      <c r="A666" s="4"/>
      <c r="C666" s="4"/>
      <c r="D666" s="146" t="s">
        <v>97</v>
      </c>
      <c r="E666" s="43"/>
      <c r="F666" s="4"/>
      <c r="G666" s="37" t="str">
        <f>if(F666="","",
SUMIFs(if(D666="Main1",Nuella!J:J,Nuella!N:N),Nuella!S:S,"Delivered",Nuella!X:X,A666,if(D666="Main1",Nuella!G:G,Nuella!K:K),C666)+
SUMIFs(if(D666="Main1",'CRS1'!J:J,'CRS1'!N:N),'CRS1'!S:S,"Delivered",'CRS1'!X:X,A666,if(D666="Main1",'CRS1'!G:G,'CRS1'!K:K),C666)
-sumifs(G$1:G665,A$1:A665,A666,C$1:C665,C666))</f>
        <v/>
      </c>
      <c r="H666" s="37" t="str">
        <f t="shared" si="1"/>
        <v/>
      </c>
      <c r="I666" s="37" t="str">
        <f t="shared" si="2"/>
        <v/>
      </c>
      <c r="J666" s="37" t="s">
        <v>97</v>
      </c>
      <c r="K666" s="4"/>
      <c r="L666" s="4"/>
      <c r="M666" s="4"/>
      <c r="N666" s="4"/>
      <c r="O666" s="4"/>
      <c r="P666" s="4"/>
      <c r="Q666" s="4"/>
      <c r="R666" s="4"/>
      <c r="S666" s="4"/>
      <c r="T666" s="4"/>
      <c r="U666" s="4"/>
      <c r="V666" s="4"/>
      <c r="W666" s="4"/>
      <c r="X666" s="4"/>
      <c r="Y666" s="4"/>
      <c r="Z666" s="4"/>
      <c r="AA666" s="4"/>
      <c r="AB666" s="4"/>
    </row>
    <row r="667">
      <c r="A667" s="4"/>
      <c r="C667" s="4"/>
      <c r="D667" s="146" t="s">
        <v>97</v>
      </c>
      <c r="E667" s="43"/>
      <c r="F667" s="4"/>
      <c r="G667" s="37" t="str">
        <f>if(F667="","",
SUMIFs(if(D667="Main1",Nuella!J:J,Nuella!N:N),Nuella!S:S,"Delivered",Nuella!X:X,A667,if(D667="Main1",Nuella!G:G,Nuella!K:K),C667)+
SUMIFs(if(D667="Main1",'CRS1'!J:J,'CRS1'!N:N),'CRS1'!S:S,"Delivered",'CRS1'!X:X,A667,if(D667="Main1",'CRS1'!G:G,'CRS1'!K:K),C667)
-sumifs(G$1:G666,A$1:A666,A667,C$1:C666,C667))</f>
        <v/>
      </c>
      <c r="H667" s="37" t="str">
        <f t="shared" si="1"/>
        <v/>
      </c>
      <c r="I667" s="37" t="str">
        <f t="shared" si="2"/>
        <v/>
      </c>
      <c r="J667" s="37" t="s">
        <v>97</v>
      </c>
      <c r="K667" s="4"/>
      <c r="L667" s="4"/>
      <c r="M667" s="4"/>
      <c r="N667" s="4"/>
      <c r="O667" s="4"/>
      <c r="P667" s="4"/>
      <c r="Q667" s="4"/>
      <c r="R667" s="4"/>
      <c r="S667" s="4"/>
      <c r="T667" s="4"/>
      <c r="U667" s="4"/>
      <c r="V667" s="4"/>
      <c r="W667" s="4"/>
      <c r="X667" s="4"/>
      <c r="Y667" s="4"/>
      <c r="Z667" s="4"/>
      <c r="AA667" s="4"/>
      <c r="AB667" s="4"/>
    </row>
    <row r="668">
      <c r="A668" s="4"/>
      <c r="C668" s="4"/>
      <c r="D668" s="146" t="s">
        <v>97</v>
      </c>
      <c r="E668" s="43"/>
      <c r="F668" s="4"/>
      <c r="G668" s="37" t="str">
        <f>if(F668="","",
SUMIFs(if(D668="Main1",Nuella!J:J,Nuella!N:N),Nuella!S:S,"Delivered",Nuella!X:X,A668,if(D668="Main1",Nuella!G:G,Nuella!K:K),C668)+
SUMIFs(if(D668="Main1",'CRS1'!J:J,'CRS1'!N:N),'CRS1'!S:S,"Delivered",'CRS1'!X:X,A668,if(D668="Main1",'CRS1'!G:G,'CRS1'!K:K),C668)
-sumifs(G$1:G667,A$1:A667,A668,C$1:C667,C668))</f>
        <v/>
      </c>
      <c r="H668" s="37" t="str">
        <f t="shared" si="1"/>
        <v/>
      </c>
      <c r="I668" s="37" t="str">
        <f t="shared" si="2"/>
        <v/>
      </c>
      <c r="J668" s="37" t="s">
        <v>97</v>
      </c>
      <c r="K668" s="4"/>
      <c r="L668" s="4"/>
      <c r="M668" s="4"/>
      <c r="N668" s="4"/>
      <c r="O668" s="4"/>
      <c r="P668" s="4"/>
      <c r="Q668" s="4"/>
      <c r="R668" s="4"/>
      <c r="S668" s="4"/>
      <c r="T668" s="4"/>
      <c r="U668" s="4"/>
      <c r="V668" s="4"/>
      <c r="W668" s="4"/>
      <c r="X668" s="4"/>
      <c r="Y668" s="4"/>
      <c r="Z668" s="4"/>
      <c r="AA668" s="4"/>
      <c r="AB668" s="4"/>
    </row>
    <row r="669">
      <c r="A669" s="4"/>
      <c r="C669" s="4"/>
      <c r="D669" s="146" t="s">
        <v>97</v>
      </c>
      <c r="E669" s="43"/>
      <c r="F669" s="4"/>
      <c r="G669" s="37" t="str">
        <f>if(F669="","",
SUMIFs(if(D669="Main1",Nuella!J:J,Nuella!N:N),Nuella!S:S,"Delivered",Nuella!X:X,A669,if(D669="Main1",Nuella!G:G,Nuella!K:K),C669)+
SUMIFs(if(D669="Main1",'CRS1'!J:J,'CRS1'!N:N),'CRS1'!S:S,"Delivered",'CRS1'!X:X,A669,if(D669="Main1",'CRS1'!G:G,'CRS1'!K:K),C669)
-sumifs(G$1:G668,A$1:A668,A669,C$1:C668,C669))</f>
        <v/>
      </c>
      <c r="H669" s="37" t="str">
        <f t="shared" si="1"/>
        <v/>
      </c>
      <c r="I669" s="37" t="str">
        <f t="shared" si="2"/>
        <v/>
      </c>
      <c r="J669" s="37" t="s">
        <v>97</v>
      </c>
      <c r="K669" s="4"/>
      <c r="L669" s="4"/>
      <c r="M669" s="4"/>
      <c r="N669" s="4"/>
      <c r="O669" s="4"/>
      <c r="P669" s="4"/>
      <c r="Q669" s="4"/>
      <c r="R669" s="4"/>
      <c r="S669" s="4"/>
      <c r="T669" s="4"/>
      <c r="U669" s="4"/>
      <c r="V669" s="4"/>
      <c r="W669" s="4"/>
      <c r="X669" s="4"/>
      <c r="Y669" s="4"/>
      <c r="Z669" s="4"/>
      <c r="AA669" s="4"/>
      <c r="AB669" s="4"/>
    </row>
    <row r="670">
      <c r="A670" s="4"/>
      <c r="C670" s="4"/>
      <c r="D670" s="146" t="s">
        <v>97</v>
      </c>
      <c r="E670" s="43"/>
      <c r="F670" s="4"/>
      <c r="G670" s="37" t="str">
        <f>if(F670="","",
SUMIFs(if(D670="Main1",Nuella!J:J,Nuella!N:N),Nuella!S:S,"Delivered",Nuella!X:X,A670,if(D670="Main1",Nuella!G:G,Nuella!K:K),C670)+
SUMIFs(if(D670="Main1",'CRS1'!J:J,'CRS1'!N:N),'CRS1'!S:S,"Delivered",'CRS1'!X:X,A670,if(D670="Main1",'CRS1'!G:G,'CRS1'!K:K),C670)
-sumifs(G$1:G669,A$1:A669,A670,C$1:C669,C670))</f>
        <v/>
      </c>
      <c r="H670" s="37" t="str">
        <f t="shared" si="1"/>
        <v/>
      </c>
      <c r="I670" s="37" t="str">
        <f t="shared" si="2"/>
        <v/>
      </c>
      <c r="J670" s="37" t="s">
        <v>97</v>
      </c>
      <c r="K670" s="4"/>
      <c r="L670" s="4"/>
      <c r="M670" s="4"/>
      <c r="N670" s="4"/>
      <c r="O670" s="4"/>
      <c r="P670" s="4"/>
      <c r="Q670" s="4"/>
      <c r="R670" s="4"/>
      <c r="S670" s="4"/>
      <c r="T670" s="4"/>
      <c r="U670" s="4"/>
      <c r="V670" s="4"/>
      <c r="W670" s="4"/>
      <c r="X670" s="4"/>
      <c r="Y670" s="4"/>
      <c r="Z670" s="4"/>
      <c r="AA670" s="4"/>
      <c r="AB670" s="4"/>
    </row>
    <row r="671">
      <c r="A671" s="4"/>
      <c r="C671" s="4"/>
      <c r="D671" s="146" t="s">
        <v>97</v>
      </c>
      <c r="E671" s="43"/>
      <c r="F671" s="4"/>
      <c r="G671" s="37" t="str">
        <f>if(F671="","",
SUMIFs(if(D671="Main1",Nuella!J:J,Nuella!N:N),Nuella!S:S,"Delivered",Nuella!X:X,A671,if(D671="Main1",Nuella!G:G,Nuella!K:K),C671)+
SUMIFs(if(D671="Main1",'CRS1'!J:J,'CRS1'!N:N),'CRS1'!S:S,"Delivered",'CRS1'!X:X,A671,if(D671="Main1",'CRS1'!G:G,'CRS1'!K:K),C671)
-sumifs(G$1:G670,A$1:A670,A671,C$1:C670,C671))</f>
        <v/>
      </c>
      <c r="H671" s="37" t="str">
        <f t="shared" si="1"/>
        <v/>
      </c>
      <c r="I671" s="37" t="str">
        <f t="shared" si="2"/>
        <v/>
      </c>
      <c r="J671" s="37" t="s">
        <v>97</v>
      </c>
      <c r="K671" s="4"/>
      <c r="L671" s="4"/>
      <c r="M671" s="4"/>
      <c r="N671" s="4"/>
      <c r="O671" s="4"/>
      <c r="P671" s="4"/>
      <c r="Q671" s="4"/>
      <c r="R671" s="4"/>
      <c r="S671" s="4"/>
      <c r="T671" s="4"/>
      <c r="U671" s="4"/>
      <c r="V671" s="4"/>
      <c r="W671" s="4"/>
      <c r="X671" s="4"/>
      <c r="Y671" s="4"/>
      <c r="Z671" s="4"/>
      <c r="AA671" s="4"/>
      <c r="AB671" s="4"/>
    </row>
    <row r="672">
      <c r="A672" s="4"/>
      <c r="C672" s="4"/>
      <c r="D672" s="146" t="s">
        <v>97</v>
      </c>
      <c r="E672" s="43"/>
      <c r="F672" s="4"/>
      <c r="G672" s="37" t="str">
        <f>if(F672="","",
SUMIFs(if(D672="Main1",Nuella!J:J,Nuella!N:N),Nuella!S:S,"Delivered",Nuella!X:X,A672,if(D672="Main1",Nuella!G:G,Nuella!K:K),C672)+
SUMIFs(if(D672="Main1",'CRS1'!J:J,'CRS1'!N:N),'CRS1'!S:S,"Delivered",'CRS1'!X:X,A672,if(D672="Main1",'CRS1'!G:G,'CRS1'!K:K),C672)
-sumifs(G$1:G671,A$1:A671,A672,C$1:C671,C672))</f>
        <v/>
      </c>
      <c r="H672" s="37" t="str">
        <f t="shared" si="1"/>
        <v/>
      </c>
      <c r="I672" s="37" t="str">
        <f t="shared" si="2"/>
        <v/>
      </c>
      <c r="J672" s="37" t="s">
        <v>97</v>
      </c>
      <c r="K672" s="4"/>
      <c r="L672" s="4"/>
      <c r="M672" s="4"/>
      <c r="N672" s="4"/>
      <c r="O672" s="4"/>
      <c r="P672" s="4"/>
      <c r="Q672" s="4"/>
      <c r="R672" s="4"/>
      <c r="S672" s="4"/>
      <c r="T672" s="4"/>
      <c r="U672" s="4"/>
      <c r="V672" s="4"/>
      <c r="W672" s="4"/>
      <c r="X672" s="4"/>
      <c r="Y672" s="4"/>
      <c r="Z672" s="4"/>
      <c r="AA672" s="4"/>
      <c r="AB672" s="4"/>
    </row>
    <row r="673">
      <c r="A673" s="4"/>
      <c r="C673" s="4"/>
      <c r="D673" s="146" t="s">
        <v>97</v>
      </c>
      <c r="E673" s="43"/>
      <c r="F673" s="4"/>
      <c r="G673" s="37" t="str">
        <f>if(F673="","",
SUMIFs(if(D673="Main1",Nuella!J:J,Nuella!N:N),Nuella!S:S,"Delivered",Nuella!X:X,A673,if(D673="Main1",Nuella!G:G,Nuella!K:K),C673)+
SUMIFs(if(D673="Main1",'CRS1'!J:J,'CRS1'!N:N),'CRS1'!S:S,"Delivered",'CRS1'!X:X,A673,if(D673="Main1",'CRS1'!G:G,'CRS1'!K:K),C673)
-sumifs(G$1:G672,A$1:A672,A673,C$1:C672,C673))</f>
        <v/>
      </c>
      <c r="H673" s="37" t="str">
        <f t="shared" si="1"/>
        <v/>
      </c>
      <c r="I673" s="37" t="str">
        <f t="shared" si="2"/>
        <v/>
      </c>
      <c r="J673" s="37" t="s">
        <v>97</v>
      </c>
      <c r="K673" s="4"/>
      <c r="L673" s="4"/>
      <c r="M673" s="4"/>
      <c r="N673" s="4"/>
      <c r="O673" s="4"/>
      <c r="P673" s="4"/>
      <c r="Q673" s="4"/>
      <c r="R673" s="4"/>
      <c r="S673" s="4"/>
      <c r="T673" s="4"/>
      <c r="U673" s="4"/>
      <c r="V673" s="4"/>
      <c r="W673" s="4"/>
      <c r="X673" s="4"/>
      <c r="Y673" s="4"/>
      <c r="Z673" s="4"/>
      <c r="AA673" s="4"/>
      <c r="AB673" s="4"/>
    </row>
    <row r="674">
      <c r="A674" s="4"/>
      <c r="C674" s="4"/>
      <c r="D674" s="146" t="s">
        <v>97</v>
      </c>
      <c r="E674" s="43"/>
      <c r="F674" s="4"/>
      <c r="G674" s="37" t="str">
        <f>if(F674="","",
SUMIFs(if(D674="Main1",Nuella!J:J,Nuella!N:N),Nuella!S:S,"Delivered",Nuella!X:X,A674,if(D674="Main1",Nuella!G:G,Nuella!K:K),C674)+
SUMIFs(if(D674="Main1",'CRS1'!J:J,'CRS1'!N:N),'CRS1'!S:S,"Delivered",'CRS1'!X:X,A674,if(D674="Main1",'CRS1'!G:G,'CRS1'!K:K),C674)
-sumifs(G$1:G673,A$1:A673,A674,C$1:C673,C674))</f>
        <v/>
      </c>
      <c r="H674" s="37" t="str">
        <f t="shared" si="1"/>
        <v/>
      </c>
      <c r="I674" s="37" t="str">
        <f t="shared" si="2"/>
        <v/>
      </c>
      <c r="J674" s="37" t="s">
        <v>97</v>
      </c>
      <c r="K674" s="4"/>
      <c r="L674" s="4"/>
      <c r="M674" s="4"/>
      <c r="N674" s="4"/>
      <c r="O674" s="4"/>
      <c r="P674" s="4"/>
      <c r="Q674" s="4"/>
      <c r="R674" s="4"/>
      <c r="S674" s="4"/>
      <c r="T674" s="4"/>
      <c r="U674" s="4"/>
      <c r="V674" s="4"/>
      <c r="W674" s="4"/>
      <c r="X674" s="4"/>
      <c r="Y674" s="4"/>
      <c r="Z674" s="4"/>
      <c r="AA674" s="4"/>
      <c r="AB674" s="4"/>
    </row>
    <row r="675">
      <c r="A675" s="4"/>
      <c r="C675" s="4"/>
      <c r="D675" s="146" t="s">
        <v>97</v>
      </c>
      <c r="E675" s="43"/>
      <c r="F675" s="4"/>
      <c r="G675" s="37" t="str">
        <f>if(F675="","",
SUMIFs(if(D675="Main1",Nuella!J:J,Nuella!N:N),Nuella!S:S,"Delivered",Nuella!X:X,A675,if(D675="Main1",Nuella!G:G,Nuella!K:K),C675)+
SUMIFs(if(D675="Main1",'CRS1'!J:J,'CRS1'!N:N),'CRS1'!S:S,"Delivered",'CRS1'!X:X,A675,if(D675="Main1",'CRS1'!G:G,'CRS1'!K:K),C675)
-sumifs(G$1:G674,A$1:A674,A675,C$1:C674,C675))</f>
        <v/>
      </c>
      <c r="H675" s="37" t="str">
        <f t="shared" si="1"/>
        <v/>
      </c>
      <c r="I675" s="37" t="str">
        <f t="shared" si="2"/>
        <v/>
      </c>
      <c r="J675" s="37" t="s">
        <v>97</v>
      </c>
      <c r="K675" s="4"/>
      <c r="L675" s="4"/>
      <c r="M675" s="4"/>
      <c r="N675" s="4"/>
      <c r="O675" s="4"/>
      <c r="P675" s="4"/>
      <c r="Q675" s="4"/>
      <c r="R675" s="4"/>
      <c r="S675" s="4"/>
      <c r="T675" s="4"/>
      <c r="U675" s="4"/>
      <c r="V675" s="4"/>
      <c r="W675" s="4"/>
      <c r="X675" s="4"/>
      <c r="Y675" s="4"/>
      <c r="Z675" s="4"/>
      <c r="AA675" s="4"/>
      <c r="AB675" s="4"/>
    </row>
    <row r="676">
      <c r="A676" s="4"/>
      <c r="C676" s="4"/>
      <c r="D676" s="146" t="s">
        <v>97</v>
      </c>
      <c r="E676" s="43"/>
      <c r="F676" s="4"/>
      <c r="G676" s="37" t="str">
        <f>if(F676="","",
SUMIFs(if(D676="Main1",Nuella!J:J,Nuella!N:N),Nuella!S:S,"Delivered",Nuella!X:X,A676,if(D676="Main1",Nuella!G:G,Nuella!K:K),C676)+
SUMIFs(if(D676="Main1",'CRS1'!J:J,'CRS1'!N:N),'CRS1'!S:S,"Delivered",'CRS1'!X:X,A676,if(D676="Main1",'CRS1'!G:G,'CRS1'!K:K),C676)
-sumifs(G$1:G675,A$1:A675,A676,C$1:C675,C676))</f>
        <v/>
      </c>
      <c r="H676" s="37" t="str">
        <f t="shared" si="1"/>
        <v/>
      </c>
      <c r="I676" s="37" t="str">
        <f t="shared" si="2"/>
        <v/>
      </c>
      <c r="J676" s="37" t="s">
        <v>97</v>
      </c>
      <c r="K676" s="4"/>
      <c r="L676" s="4"/>
      <c r="M676" s="4"/>
      <c r="N676" s="4"/>
      <c r="O676" s="4"/>
      <c r="P676" s="4"/>
      <c r="Q676" s="4"/>
      <c r="R676" s="4"/>
      <c r="S676" s="4"/>
      <c r="T676" s="4"/>
      <c r="U676" s="4"/>
      <c r="V676" s="4"/>
      <c r="W676" s="4"/>
      <c r="X676" s="4"/>
      <c r="Y676" s="4"/>
      <c r="Z676" s="4"/>
      <c r="AA676" s="4"/>
      <c r="AB676" s="4"/>
    </row>
    <row r="677">
      <c r="A677" s="4"/>
      <c r="C677" s="4"/>
      <c r="D677" s="146" t="s">
        <v>97</v>
      </c>
      <c r="E677" s="43"/>
      <c r="F677" s="4"/>
      <c r="G677" s="37" t="str">
        <f>if(F677="","",
SUMIFs(if(D677="Main1",Nuella!J:J,Nuella!N:N),Nuella!S:S,"Delivered",Nuella!X:X,A677,if(D677="Main1",Nuella!G:G,Nuella!K:K),C677)+
SUMIFs(if(D677="Main1",'CRS1'!J:J,'CRS1'!N:N),'CRS1'!S:S,"Delivered",'CRS1'!X:X,A677,if(D677="Main1",'CRS1'!G:G,'CRS1'!K:K),C677)
-sumifs(G$1:G676,A$1:A676,A677,C$1:C676,C677))</f>
        <v/>
      </c>
      <c r="H677" s="37" t="str">
        <f t="shared" si="1"/>
        <v/>
      </c>
      <c r="I677" s="37" t="str">
        <f t="shared" si="2"/>
        <v/>
      </c>
      <c r="J677" s="37" t="s">
        <v>97</v>
      </c>
      <c r="K677" s="4"/>
      <c r="L677" s="4"/>
      <c r="M677" s="4"/>
      <c r="N677" s="4"/>
      <c r="O677" s="4"/>
      <c r="P677" s="4"/>
      <c r="Q677" s="4"/>
      <c r="R677" s="4"/>
      <c r="S677" s="4"/>
      <c r="T677" s="4"/>
      <c r="U677" s="4"/>
      <c r="V677" s="4"/>
      <c r="W677" s="4"/>
      <c r="X677" s="4"/>
      <c r="Y677" s="4"/>
      <c r="Z677" s="4"/>
      <c r="AA677" s="4"/>
      <c r="AB677" s="4"/>
    </row>
    <row r="678">
      <c r="A678" s="4"/>
      <c r="C678" s="4"/>
      <c r="D678" s="146" t="s">
        <v>97</v>
      </c>
      <c r="E678" s="43"/>
      <c r="F678" s="4"/>
      <c r="G678" s="37" t="str">
        <f>if(F678="","",
SUMIFs(if(D678="Main1",Nuella!J:J,Nuella!N:N),Nuella!S:S,"Delivered",Nuella!X:X,A678,if(D678="Main1",Nuella!G:G,Nuella!K:K),C678)+
SUMIFs(if(D678="Main1",'CRS1'!J:J,'CRS1'!N:N),'CRS1'!S:S,"Delivered",'CRS1'!X:X,A678,if(D678="Main1",'CRS1'!G:G,'CRS1'!K:K),C678)
-sumifs(G$1:G677,A$1:A677,A678,C$1:C677,C678))</f>
        <v/>
      </c>
      <c r="H678" s="37" t="str">
        <f t="shared" si="1"/>
        <v/>
      </c>
      <c r="I678" s="37" t="str">
        <f t="shared" si="2"/>
        <v/>
      </c>
      <c r="J678" s="37" t="s">
        <v>97</v>
      </c>
      <c r="K678" s="4"/>
      <c r="L678" s="4"/>
      <c r="M678" s="4"/>
      <c r="N678" s="4"/>
      <c r="O678" s="4"/>
      <c r="P678" s="4"/>
      <c r="Q678" s="4"/>
      <c r="R678" s="4"/>
      <c r="S678" s="4"/>
      <c r="T678" s="4"/>
      <c r="U678" s="4"/>
      <c r="V678" s="4"/>
      <c r="W678" s="4"/>
      <c r="X678" s="4"/>
      <c r="Y678" s="4"/>
      <c r="Z678" s="4"/>
      <c r="AA678" s="4"/>
      <c r="AB678" s="4"/>
    </row>
    <row r="679">
      <c r="A679" s="4"/>
      <c r="C679" s="4"/>
      <c r="D679" s="146" t="s">
        <v>97</v>
      </c>
      <c r="E679" s="43"/>
      <c r="F679" s="4"/>
      <c r="G679" s="37" t="str">
        <f>if(F679="","",
SUMIFs(if(D679="Main1",Nuella!J:J,Nuella!N:N),Nuella!S:S,"Delivered",Nuella!X:X,A679,if(D679="Main1",Nuella!G:G,Nuella!K:K),C679)+
SUMIFs(if(D679="Main1",'CRS1'!J:J,'CRS1'!N:N),'CRS1'!S:S,"Delivered",'CRS1'!X:X,A679,if(D679="Main1",'CRS1'!G:G,'CRS1'!K:K),C679)
-sumifs(G$1:G678,A$1:A678,A679,C$1:C678,C679))</f>
        <v/>
      </c>
      <c r="H679" s="37" t="str">
        <f t="shared" si="1"/>
        <v/>
      </c>
      <c r="I679" s="37" t="str">
        <f t="shared" si="2"/>
        <v/>
      </c>
      <c r="J679" s="37" t="s">
        <v>97</v>
      </c>
      <c r="K679" s="4"/>
      <c r="L679" s="4"/>
      <c r="M679" s="4"/>
      <c r="N679" s="4"/>
      <c r="O679" s="4"/>
      <c r="P679" s="4"/>
      <c r="Q679" s="4"/>
      <c r="R679" s="4"/>
      <c r="S679" s="4"/>
      <c r="T679" s="4"/>
      <c r="U679" s="4"/>
      <c r="V679" s="4"/>
      <c r="W679" s="4"/>
      <c r="X679" s="4"/>
      <c r="Y679" s="4"/>
      <c r="Z679" s="4"/>
      <c r="AA679" s="4"/>
      <c r="AB679" s="4"/>
    </row>
    <row r="680">
      <c r="A680" s="4"/>
      <c r="C680" s="4"/>
      <c r="D680" s="146" t="s">
        <v>97</v>
      </c>
      <c r="E680" s="43"/>
      <c r="F680" s="4"/>
      <c r="G680" s="37" t="str">
        <f>if(F680="","",
SUMIFs(if(D680="Main1",Nuella!J:J,Nuella!N:N),Nuella!S:S,"Delivered",Nuella!X:X,A680,if(D680="Main1",Nuella!G:G,Nuella!K:K),C680)+
SUMIFs(if(D680="Main1",'CRS1'!J:J,'CRS1'!N:N),'CRS1'!S:S,"Delivered",'CRS1'!X:X,A680,if(D680="Main1",'CRS1'!G:G,'CRS1'!K:K),C680)
-sumifs(G$1:G679,A$1:A679,A680,C$1:C679,C680))</f>
        <v/>
      </c>
      <c r="H680" s="37" t="str">
        <f t="shared" si="1"/>
        <v/>
      </c>
      <c r="I680" s="37" t="str">
        <f t="shared" si="2"/>
        <v/>
      </c>
      <c r="J680" s="37" t="s">
        <v>97</v>
      </c>
      <c r="K680" s="4"/>
      <c r="L680" s="4"/>
      <c r="M680" s="4"/>
      <c r="N680" s="4"/>
      <c r="O680" s="4"/>
      <c r="P680" s="4"/>
      <c r="Q680" s="4"/>
      <c r="R680" s="4"/>
      <c r="S680" s="4"/>
      <c r="T680" s="4"/>
      <c r="U680" s="4"/>
      <c r="V680" s="4"/>
      <c r="W680" s="4"/>
      <c r="X680" s="4"/>
      <c r="Y680" s="4"/>
      <c r="Z680" s="4"/>
      <c r="AA680" s="4"/>
      <c r="AB680" s="4"/>
    </row>
    <row r="681">
      <c r="A681" s="4"/>
      <c r="C681" s="4"/>
      <c r="D681" s="146" t="s">
        <v>97</v>
      </c>
      <c r="E681" s="43"/>
      <c r="F681" s="4"/>
      <c r="G681" s="37" t="str">
        <f>if(F681="","",
SUMIFs(if(D681="Main1",Nuella!J:J,Nuella!N:N),Nuella!S:S,"Delivered",Nuella!X:X,A681,if(D681="Main1",Nuella!G:G,Nuella!K:K),C681)+
SUMIFs(if(D681="Main1",'CRS1'!J:J,'CRS1'!N:N),'CRS1'!S:S,"Delivered",'CRS1'!X:X,A681,if(D681="Main1",'CRS1'!G:G,'CRS1'!K:K),C681)
-sumifs(G$1:G680,A$1:A680,A681,C$1:C680,C681))</f>
        <v/>
      </c>
      <c r="H681" s="37" t="str">
        <f t="shared" si="1"/>
        <v/>
      </c>
      <c r="I681" s="37" t="str">
        <f t="shared" si="2"/>
        <v/>
      </c>
      <c r="J681" s="37" t="s">
        <v>97</v>
      </c>
      <c r="K681" s="4"/>
      <c r="L681" s="4"/>
      <c r="M681" s="4"/>
      <c r="N681" s="4"/>
      <c r="O681" s="4"/>
      <c r="P681" s="4"/>
      <c r="Q681" s="4"/>
      <c r="R681" s="4"/>
      <c r="S681" s="4"/>
      <c r="T681" s="4"/>
      <c r="U681" s="4"/>
      <c r="V681" s="4"/>
      <c r="W681" s="4"/>
      <c r="X681" s="4"/>
      <c r="Y681" s="4"/>
      <c r="Z681" s="4"/>
      <c r="AA681" s="4"/>
      <c r="AB681" s="4"/>
    </row>
    <row r="682">
      <c r="A682" s="4"/>
      <c r="C682" s="4"/>
      <c r="D682" s="146" t="s">
        <v>97</v>
      </c>
      <c r="E682" s="43"/>
      <c r="F682" s="4"/>
      <c r="G682" s="37" t="str">
        <f>if(F682="","",
SUMIFs(if(D682="Main1",Nuella!J:J,Nuella!N:N),Nuella!S:S,"Delivered",Nuella!X:X,A682,if(D682="Main1",Nuella!G:G,Nuella!K:K),C682)+
SUMIFs(if(D682="Main1",'CRS1'!J:J,'CRS1'!N:N),'CRS1'!S:S,"Delivered",'CRS1'!X:X,A682,if(D682="Main1",'CRS1'!G:G,'CRS1'!K:K),C682)
-sumifs(G$1:G681,A$1:A681,A682,C$1:C681,C682))</f>
        <v/>
      </c>
      <c r="H682" s="37" t="str">
        <f t="shared" si="1"/>
        <v/>
      </c>
      <c r="I682" s="37" t="str">
        <f t="shared" si="2"/>
        <v/>
      </c>
      <c r="J682" s="37" t="s">
        <v>97</v>
      </c>
      <c r="K682" s="4"/>
      <c r="L682" s="4"/>
      <c r="M682" s="4"/>
      <c r="N682" s="4"/>
      <c r="O682" s="4"/>
      <c r="P682" s="4"/>
      <c r="Q682" s="4"/>
      <c r="R682" s="4"/>
      <c r="S682" s="4"/>
      <c r="T682" s="4"/>
      <c r="U682" s="4"/>
      <c r="V682" s="4"/>
      <c r="W682" s="4"/>
      <c r="X682" s="4"/>
      <c r="Y682" s="4"/>
      <c r="Z682" s="4"/>
      <c r="AA682" s="4"/>
      <c r="AB682" s="4"/>
    </row>
    <row r="683">
      <c r="A683" s="4"/>
      <c r="C683" s="4"/>
      <c r="D683" s="146" t="s">
        <v>97</v>
      </c>
      <c r="E683" s="43"/>
      <c r="F683" s="4"/>
      <c r="G683" s="37" t="str">
        <f>if(F683="","",
SUMIFs(if(D683="Main1",Nuella!J:J,Nuella!N:N),Nuella!S:S,"Delivered",Nuella!X:X,A683,if(D683="Main1",Nuella!G:G,Nuella!K:K),C683)+
SUMIFs(if(D683="Main1",'CRS1'!J:J,'CRS1'!N:N),'CRS1'!S:S,"Delivered",'CRS1'!X:X,A683,if(D683="Main1",'CRS1'!G:G,'CRS1'!K:K),C683)
-sumifs(G$1:G682,A$1:A682,A683,C$1:C682,C683))</f>
        <v/>
      </c>
      <c r="H683" s="37" t="str">
        <f t="shared" si="1"/>
        <v/>
      </c>
      <c r="I683" s="37" t="str">
        <f t="shared" si="2"/>
        <v/>
      </c>
      <c r="J683" s="37" t="s">
        <v>97</v>
      </c>
      <c r="K683" s="4"/>
      <c r="L683" s="4"/>
      <c r="M683" s="4"/>
      <c r="N683" s="4"/>
      <c r="O683" s="4"/>
      <c r="P683" s="4"/>
      <c r="Q683" s="4"/>
      <c r="R683" s="4"/>
      <c r="S683" s="4"/>
      <c r="T683" s="4"/>
      <c r="U683" s="4"/>
      <c r="V683" s="4"/>
      <c r="W683" s="4"/>
      <c r="X683" s="4"/>
      <c r="Y683" s="4"/>
      <c r="Z683" s="4"/>
      <c r="AA683" s="4"/>
      <c r="AB683" s="4"/>
    </row>
    <row r="684">
      <c r="A684" s="4"/>
      <c r="C684" s="4"/>
      <c r="D684" s="146" t="s">
        <v>97</v>
      </c>
      <c r="E684" s="43"/>
      <c r="F684" s="4"/>
      <c r="G684" s="37" t="str">
        <f>if(F684="","",
SUMIFs(if(D684="Main1",Nuella!J:J,Nuella!N:N),Nuella!S:S,"Delivered",Nuella!X:X,A684,if(D684="Main1",Nuella!G:G,Nuella!K:K),C684)+
SUMIFs(if(D684="Main1",'CRS1'!J:J,'CRS1'!N:N),'CRS1'!S:S,"Delivered",'CRS1'!X:X,A684,if(D684="Main1",'CRS1'!G:G,'CRS1'!K:K),C684)
-sumifs(G$1:G683,A$1:A683,A684,C$1:C683,C684))</f>
        <v/>
      </c>
      <c r="H684" s="37" t="str">
        <f t="shared" si="1"/>
        <v/>
      </c>
      <c r="I684" s="37" t="str">
        <f t="shared" si="2"/>
        <v/>
      </c>
      <c r="J684" s="37" t="s">
        <v>97</v>
      </c>
      <c r="K684" s="4"/>
      <c r="L684" s="4"/>
      <c r="M684" s="4"/>
      <c r="N684" s="4"/>
      <c r="O684" s="4"/>
      <c r="P684" s="4"/>
      <c r="Q684" s="4"/>
      <c r="R684" s="4"/>
      <c r="S684" s="4"/>
      <c r="T684" s="4"/>
      <c r="U684" s="4"/>
      <c r="V684" s="4"/>
      <c r="W684" s="4"/>
      <c r="X684" s="4"/>
      <c r="Y684" s="4"/>
      <c r="Z684" s="4"/>
      <c r="AA684" s="4"/>
      <c r="AB684" s="4"/>
    </row>
    <row r="685">
      <c r="A685" s="4"/>
      <c r="C685" s="4"/>
      <c r="D685" s="146" t="s">
        <v>97</v>
      </c>
      <c r="E685" s="43"/>
      <c r="F685" s="4"/>
      <c r="G685" s="37" t="str">
        <f>if(F685="","",
SUMIFs(if(D685="Main1",Nuella!J:J,Nuella!N:N),Nuella!S:S,"Delivered",Nuella!X:X,A685,if(D685="Main1",Nuella!G:G,Nuella!K:K),C685)+
SUMIFs(if(D685="Main1",'CRS1'!J:J,'CRS1'!N:N),'CRS1'!S:S,"Delivered",'CRS1'!X:X,A685,if(D685="Main1",'CRS1'!G:G,'CRS1'!K:K),C685)
-sumifs(G$1:G684,A$1:A684,A685,C$1:C684,C685))</f>
        <v/>
      </c>
      <c r="H685" s="37" t="str">
        <f t="shared" si="1"/>
        <v/>
      </c>
      <c r="I685" s="37" t="str">
        <f t="shared" si="2"/>
        <v/>
      </c>
      <c r="J685" s="37" t="s">
        <v>97</v>
      </c>
      <c r="K685" s="4"/>
      <c r="L685" s="4"/>
      <c r="M685" s="4"/>
      <c r="N685" s="4"/>
      <c r="O685" s="4"/>
      <c r="P685" s="4"/>
      <c r="Q685" s="4"/>
      <c r="R685" s="4"/>
      <c r="S685" s="4"/>
      <c r="T685" s="4"/>
      <c r="U685" s="4"/>
      <c r="V685" s="4"/>
      <c r="W685" s="4"/>
      <c r="X685" s="4"/>
      <c r="Y685" s="4"/>
      <c r="Z685" s="4"/>
      <c r="AA685" s="4"/>
      <c r="AB685" s="4"/>
    </row>
    <row r="686">
      <c r="A686" s="4"/>
      <c r="C686" s="4"/>
      <c r="D686" s="146" t="s">
        <v>97</v>
      </c>
      <c r="E686" s="43"/>
      <c r="F686" s="4"/>
      <c r="G686" s="37" t="str">
        <f>if(F686="","",
SUMIFs(if(D686="Main1",Nuella!J:J,Nuella!N:N),Nuella!S:S,"Delivered",Nuella!X:X,A686,if(D686="Main1",Nuella!G:G,Nuella!K:K),C686)+
SUMIFs(if(D686="Main1",'CRS1'!J:J,'CRS1'!N:N),'CRS1'!S:S,"Delivered",'CRS1'!X:X,A686,if(D686="Main1",'CRS1'!G:G,'CRS1'!K:K),C686)
-sumifs(G$1:G685,A$1:A685,A686,C$1:C685,C686))</f>
        <v/>
      </c>
      <c r="H686" s="37" t="str">
        <f t="shared" si="1"/>
        <v/>
      </c>
      <c r="I686" s="37" t="str">
        <f t="shared" si="2"/>
        <v/>
      </c>
      <c r="J686" s="37" t="s">
        <v>97</v>
      </c>
      <c r="K686" s="4"/>
      <c r="L686" s="4"/>
      <c r="M686" s="4"/>
      <c r="N686" s="4"/>
      <c r="O686" s="4"/>
      <c r="P686" s="4"/>
      <c r="Q686" s="4"/>
      <c r="R686" s="4"/>
      <c r="S686" s="4"/>
      <c r="T686" s="4"/>
      <c r="U686" s="4"/>
      <c r="V686" s="4"/>
      <c r="W686" s="4"/>
      <c r="X686" s="4"/>
      <c r="Y686" s="4"/>
      <c r="Z686" s="4"/>
      <c r="AA686" s="4"/>
      <c r="AB686" s="4"/>
    </row>
    <row r="687">
      <c r="A687" s="4"/>
      <c r="C687" s="4"/>
      <c r="D687" s="146" t="s">
        <v>97</v>
      </c>
      <c r="E687" s="43"/>
      <c r="F687" s="4"/>
      <c r="G687" s="37" t="str">
        <f>if(F687="","",
SUMIFs(if(D687="Main1",Nuella!J:J,Nuella!N:N),Nuella!S:S,"Delivered",Nuella!X:X,A687,if(D687="Main1",Nuella!G:G,Nuella!K:K),C687)+
SUMIFs(if(D687="Main1",'CRS1'!J:J,'CRS1'!N:N),'CRS1'!S:S,"Delivered",'CRS1'!X:X,A687,if(D687="Main1",'CRS1'!G:G,'CRS1'!K:K),C687)
-sumifs(G$1:G686,A$1:A686,A687,C$1:C686,C687))</f>
        <v/>
      </c>
      <c r="H687" s="37" t="str">
        <f t="shared" si="1"/>
        <v/>
      </c>
      <c r="I687" s="37" t="str">
        <f t="shared" si="2"/>
        <v/>
      </c>
      <c r="J687" s="37" t="s">
        <v>97</v>
      </c>
      <c r="K687" s="4"/>
      <c r="L687" s="4"/>
      <c r="M687" s="4"/>
      <c r="N687" s="4"/>
      <c r="O687" s="4"/>
      <c r="P687" s="4"/>
      <c r="Q687" s="4"/>
      <c r="R687" s="4"/>
      <c r="S687" s="4"/>
      <c r="T687" s="4"/>
      <c r="U687" s="4"/>
      <c r="V687" s="4"/>
      <c r="W687" s="4"/>
      <c r="X687" s="4"/>
      <c r="Y687" s="4"/>
      <c r="Z687" s="4"/>
      <c r="AA687" s="4"/>
      <c r="AB687" s="4"/>
    </row>
    <row r="688">
      <c r="A688" s="4"/>
      <c r="C688" s="4"/>
      <c r="D688" s="146" t="s">
        <v>97</v>
      </c>
      <c r="E688" s="43"/>
      <c r="F688" s="4"/>
      <c r="G688" s="37" t="str">
        <f>if(F688="","",
SUMIFs(if(D688="Main1",Nuella!J:J,Nuella!N:N),Nuella!S:S,"Delivered",Nuella!X:X,A688,if(D688="Main1",Nuella!G:G,Nuella!K:K),C688)+
SUMIFs(if(D688="Main1",'CRS1'!J:J,'CRS1'!N:N),'CRS1'!S:S,"Delivered",'CRS1'!X:X,A688,if(D688="Main1",'CRS1'!G:G,'CRS1'!K:K),C688)
-sumifs(G$1:G687,A$1:A687,A688,C$1:C687,C688))</f>
        <v/>
      </c>
      <c r="H688" s="37" t="str">
        <f t="shared" si="1"/>
        <v/>
      </c>
      <c r="I688" s="37" t="str">
        <f t="shared" si="2"/>
        <v/>
      </c>
      <c r="J688" s="37" t="s">
        <v>97</v>
      </c>
      <c r="K688" s="4"/>
      <c r="L688" s="4"/>
      <c r="M688" s="4"/>
      <c r="N688" s="4"/>
      <c r="O688" s="4"/>
      <c r="P688" s="4"/>
      <c r="Q688" s="4"/>
      <c r="R688" s="4"/>
      <c r="S688" s="4"/>
      <c r="T688" s="4"/>
      <c r="U688" s="4"/>
      <c r="V688" s="4"/>
      <c r="W688" s="4"/>
      <c r="X688" s="4"/>
      <c r="Y688" s="4"/>
      <c r="Z688" s="4"/>
      <c r="AA688" s="4"/>
      <c r="AB688" s="4"/>
    </row>
    <row r="689">
      <c r="A689" s="4"/>
      <c r="C689" s="4"/>
      <c r="D689" s="146" t="s">
        <v>97</v>
      </c>
      <c r="E689" s="43"/>
      <c r="F689" s="4"/>
      <c r="G689" s="37" t="str">
        <f>if(F689="","",
SUMIFs(if(D689="Main1",Nuella!J:J,Nuella!N:N),Nuella!S:S,"Delivered",Nuella!X:X,A689,if(D689="Main1",Nuella!G:G,Nuella!K:K),C689)+
SUMIFs(if(D689="Main1",'CRS1'!J:J,'CRS1'!N:N),'CRS1'!S:S,"Delivered",'CRS1'!X:X,A689,if(D689="Main1",'CRS1'!G:G,'CRS1'!K:K),C689)
-sumifs(G$1:G688,A$1:A688,A689,C$1:C688,C689))</f>
        <v/>
      </c>
      <c r="H689" s="37" t="str">
        <f t="shared" si="1"/>
        <v/>
      </c>
      <c r="I689" s="37" t="str">
        <f t="shared" si="2"/>
        <v/>
      </c>
      <c r="J689" s="37" t="s">
        <v>97</v>
      </c>
      <c r="K689" s="4"/>
      <c r="L689" s="4"/>
      <c r="M689" s="4"/>
      <c r="N689" s="4"/>
      <c r="O689" s="4"/>
      <c r="P689" s="4"/>
      <c r="Q689" s="4"/>
      <c r="R689" s="4"/>
      <c r="S689" s="4"/>
      <c r="T689" s="4"/>
      <c r="U689" s="4"/>
      <c r="V689" s="4"/>
      <c r="W689" s="4"/>
      <c r="X689" s="4"/>
      <c r="Y689" s="4"/>
      <c r="Z689" s="4"/>
      <c r="AA689" s="4"/>
      <c r="AB689" s="4"/>
    </row>
    <row r="690">
      <c r="A690" s="4"/>
      <c r="C690" s="4"/>
      <c r="D690" s="146" t="s">
        <v>97</v>
      </c>
      <c r="E690" s="43"/>
      <c r="F690" s="4"/>
      <c r="G690" s="37" t="str">
        <f>if(F690="","",
SUMIFs(if(D690="Main1",Nuella!J:J,Nuella!N:N),Nuella!S:S,"Delivered",Nuella!X:X,A690,if(D690="Main1",Nuella!G:G,Nuella!K:K),C690)+
SUMIFs(if(D690="Main1",'CRS1'!J:J,'CRS1'!N:N),'CRS1'!S:S,"Delivered",'CRS1'!X:X,A690,if(D690="Main1",'CRS1'!G:G,'CRS1'!K:K),C690)
-sumifs(G$1:G689,A$1:A689,A690,C$1:C689,C690))</f>
        <v/>
      </c>
      <c r="H690" s="37" t="str">
        <f t="shared" si="1"/>
        <v/>
      </c>
      <c r="I690" s="37" t="str">
        <f t="shared" si="2"/>
        <v/>
      </c>
      <c r="J690" s="37" t="s">
        <v>97</v>
      </c>
      <c r="K690" s="4"/>
      <c r="L690" s="4"/>
      <c r="M690" s="4"/>
      <c r="N690" s="4"/>
      <c r="O690" s="4"/>
      <c r="P690" s="4"/>
      <c r="Q690" s="4"/>
      <c r="R690" s="4"/>
      <c r="S690" s="4"/>
      <c r="T690" s="4"/>
      <c r="U690" s="4"/>
      <c r="V690" s="4"/>
      <c r="W690" s="4"/>
      <c r="X690" s="4"/>
      <c r="Y690" s="4"/>
      <c r="Z690" s="4"/>
      <c r="AA690" s="4"/>
      <c r="AB690" s="4"/>
    </row>
    <row r="691">
      <c r="A691" s="4"/>
      <c r="C691" s="4"/>
      <c r="D691" s="146" t="s">
        <v>97</v>
      </c>
      <c r="E691" s="43"/>
      <c r="F691" s="4"/>
      <c r="G691" s="37" t="str">
        <f>if(F691="","",
SUMIFs(if(D691="Main1",Nuella!J:J,Nuella!N:N),Nuella!S:S,"Delivered",Nuella!X:X,A691,if(D691="Main1",Nuella!G:G,Nuella!K:K),C691)+
SUMIFs(if(D691="Main1",'CRS1'!J:J,'CRS1'!N:N),'CRS1'!S:S,"Delivered",'CRS1'!X:X,A691,if(D691="Main1",'CRS1'!G:G,'CRS1'!K:K),C691)
-sumifs(G$1:G690,A$1:A690,A691,C$1:C690,C691))</f>
        <v/>
      </c>
      <c r="H691" s="37" t="str">
        <f t="shared" si="1"/>
        <v/>
      </c>
      <c r="I691" s="37" t="str">
        <f t="shared" si="2"/>
        <v/>
      </c>
      <c r="J691" s="37" t="s">
        <v>97</v>
      </c>
      <c r="K691" s="4"/>
      <c r="L691" s="4"/>
      <c r="M691" s="4"/>
      <c r="N691" s="4"/>
      <c r="O691" s="4"/>
      <c r="P691" s="4"/>
      <c r="Q691" s="4"/>
      <c r="R691" s="4"/>
      <c r="S691" s="4"/>
      <c r="T691" s="4"/>
      <c r="U691" s="4"/>
      <c r="V691" s="4"/>
      <c r="W691" s="4"/>
      <c r="X691" s="4"/>
      <c r="Y691" s="4"/>
      <c r="Z691" s="4"/>
      <c r="AA691" s="4"/>
      <c r="AB691" s="4"/>
    </row>
    <row r="692">
      <c r="A692" s="4"/>
      <c r="C692" s="4"/>
      <c r="D692" s="146" t="s">
        <v>97</v>
      </c>
      <c r="E692" s="43"/>
      <c r="F692" s="4"/>
      <c r="G692" s="37" t="str">
        <f>if(F692="","",
SUMIFs(if(D692="Main1",Nuella!J:J,Nuella!N:N),Nuella!S:S,"Delivered",Nuella!X:X,A692,if(D692="Main1",Nuella!G:G,Nuella!K:K),C692)+
SUMIFs(if(D692="Main1",'CRS1'!J:J,'CRS1'!N:N),'CRS1'!S:S,"Delivered",'CRS1'!X:X,A692,if(D692="Main1",'CRS1'!G:G,'CRS1'!K:K),C692)
-sumifs(G$1:G691,A$1:A691,A692,C$1:C691,C692))</f>
        <v/>
      </c>
      <c r="H692" s="37" t="str">
        <f t="shared" si="1"/>
        <v/>
      </c>
      <c r="I692" s="37" t="str">
        <f t="shared" si="2"/>
        <v/>
      </c>
      <c r="J692" s="37" t="s">
        <v>97</v>
      </c>
      <c r="K692" s="4"/>
      <c r="L692" s="4"/>
      <c r="M692" s="4"/>
      <c r="N692" s="4"/>
      <c r="O692" s="4"/>
      <c r="P692" s="4"/>
      <c r="Q692" s="4"/>
      <c r="R692" s="4"/>
      <c r="S692" s="4"/>
      <c r="T692" s="4"/>
      <c r="U692" s="4"/>
      <c r="V692" s="4"/>
      <c r="W692" s="4"/>
      <c r="X692" s="4"/>
      <c r="Y692" s="4"/>
      <c r="Z692" s="4"/>
      <c r="AA692" s="4"/>
      <c r="AB692" s="4"/>
    </row>
    <row r="693">
      <c r="A693" s="4"/>
      <c r="C693" s="4"/>
      <c r="D693" s="146" t="s">
        <v>97</v>
      </c>
      <c r="E693" s="43"/>
      <c r="F693" s="4"/>
      <c r="G693" s="37" t="str">
        <f>if(F693="","",
SUMIFs(if(D693="Main1",Nuella!J:J,Nuella!N:N),Nuella!S:S,"Delivered",Nuella!X:X,A693,if(D693="Main1",Nuella!G:G,Nuella!K:K),C693)+
SUMIFs(if(D693="Main1",'CRS1'!J:J,'CRS1'!N:N),'CRS1'!S:S,"Delivered",'CRS1'!X:X,A693,if(D693="Main1",'CRS1'!G:G,'CRS1'!K:K),C693)
-sumifs(G$1:G692,A$1:A692,A693,C$1:C692,C693))</f>
        <v/>
      </c>
      <c r="H693" s="37" t="str">
        <f t="shared" si="1"/>
        <v/>
      </c>
      <c r="I693" s="37" t="str">
        <f t="shared" si="2"/>
        <v/>
      </c>
      <c r="J693" s="37" t="s">
        <v>97</v>
      </c>
      <c r="K693" s="4"/>
      <c r="L693" s="4"/>
      <c r="M693" s="4"/>
      <c r="N693" s="4"/>
      <c r="O693" s="4"/>
      <c r="P693" s="4"/>
      <c r="Q693" s="4"/>
      <c r="R693" s="4"/>
      <c r="S693" s="4"/>
      <c r="T693" s="4"/>
      <c r="U693" s="4"/>
      <c r="V693" s="4"/>
      <c r="W693" s="4"/>
      <c r="X693" s="4"/>
      <c r="Y693" s="4"/>
      <c r="Z693" s="4"/>
      <c r="AA693" s="4"/>
      <c r="AB693" s="4"/>
    </row>
    <row r="694">
      <c r="A694" s="4"/>
      <c r="C694" s="4"/>
      <c r="D694" s="146" t="s">
        <v>97</v>
      </c>
      <c r="E694" s="43"/>
      <c r="F694" s="4"/>
      <c r="G694" s="37" t="str">
        <f>if(F694="","",
SUMIFs(if(D694="Main1",Nuella!J:J,Nuella!N:N),Nuella!S:S,"Delivered",Nuella!X:X,A694,if(D694="Main1",Nuella!G:G,Nuella!K:K),C694)+
SUMIFs(if(D694="Main1",'CRS1'!J:J,'CRS1'!N:N),'CRS1'!S:S,"Delivered",'CRS1'!X:X,A694,if(D694="Main1",'CRS1'!G:G,'CRS1'!K:K),C694)
-sumifs(G$1:G693,A$1:A693,A694,C$1:C693,C694))</f>
        <v/>
      </c>
      <c r="H694" s="37" t="str">
        <f t="shared" si="1"/>
        <v/>
      </c>
      <c r="I694" s="37" t="str">
        <f t="shared" si="2"/>
        <v/>
      </c>
      <c r="J694" s="37" t="s">
        <v>97</v>
      </c>
      <c r="K694" s="4"/>
      <c r="L694" s="4"/>
      <c r="M694" s="4"/>
      <c r="N694" s="4"/>
      <c r="O694" s="4"/>
      <c r="P694" s="4"/>
      <c r="Q694" s="4"/>
      <c r="R694" s="4"/>
      <c r="S694" s="4"/>
      <c r="T694" s="4"/>
      <c r="U694" s="4"/>
      <c r="V694" s="4"/>
      <c r="W694" s="4"/>
      <c r="X694" s="4"/>
      <c r="Y694" s="4"/>
      <c r="Z694" s="4"/>
      <c r="AA694" s="4"/>
      <c r="AB694" s="4"/>
    </row>
    <row r="695">
      <c r="A695" s="4"/>
      <c r="C695" s="4"/>
      <c r="D695" s="146" t="s">
        <v>97</v>
      </c>
      <c r="E695" s="43"/>
      <c r="F695" s="4"/>
      <c r="G695" s="37" t="str">
        <f>if(F695="","",
SUMIFs(if(D695="Main1",Nuella!J:J,Nuella!N:N),Nuella!S:S,"Delivered",Nuella!X:X,A695,if(D695="Main1",Nuella!G:G,Nuella!K:K),C695)+
SUMIFs(if(D695="Main1",'CRS1'!J:J,'CRS1'!N:N),'CRS1'!S:S,"Delivered",'CRS1'!X:X,A695,if(D695="Main1",'CRS1'!G:G,'CRS1'!K:K),C695)
-sumifs(G$1:G694,A$1:A694,A695,C$1:C694,C695))</f>
        <v/>
      </c>
      <c r="H695" s="37" t="str">
        <f t="shared" si="1"/>
        <v/>
      </c>
      <c r="I695" s="37" t="str">
        <f t="shared" si="2"/>
        <v/>
      </c>
      <c r="J695" s="37" t="s">
        <v>97</v>
      </c>
      <c r="K695" s="4"/>
      <c r="L695" s="4"/>
      <c r="M695" s="4"/>
      <c r="N695" s="4"/>
      <c r="O695" s="4"/>
      <c r="P695" s="4"/>
      <c r="Q695" s="4"/>
      <c r="R695" s="4"/>
      <c r="S695" s="4"/>
      <c r="T695" s="4"/>
      <c r="U695" s="4"/>
      <c r="V695" s="4"/>
      <c r="W695" s="4"/>
      <c r="X695" s="4"/>
      <c r="Y695" s="4"/>
      <c r="Z695" s="4"/>
      <c r="AA695" s="4"/>
      <c r="AB695" s="4"/>
    </row>
    <row r="696">
      <c r="A696" s="4"/>
      <c r="C696" s="4"/>
      <c r="D696" s="146" t="s">
        <v>97</v>
      </c>
      <c r="E696" s="43"/>
      <c r="F696" s="4"/>
      <c r="G696" s="37" t="str">
        <f>if(F696="","",
SUMIFs(if(D696="Main1",Nuella!J:J,Nuella!N:N),Nuella!S:S,"Delivered",Nuella!X:X,A696,if(D696="Main1",Nuella!G:G,Nuella!K:K),C696)+
SUMIFs(if(D696="Main1",'CRS1'!J:J,'CRS1'!N:N),'CRS1'!S:S,"Delivered",'CRS1'!X:X,A696,if(D696="Main1",'CRS1'!G:G,'CRS1'!K:K),C696)
-sumifs(G$1:G695,A$1:A695,A696,C$1:C695,C696))</f>
        <v/>
      </c>
      <c r="H696" s="37" t="str">
        <f t="shared" si="1"/>
        <v/>
      </c>
      <c r="I696" s="37" t="str">
        <f t="shared" si="2"/>
        <v/>
      </c>
      <c r="J696" s="37" t="s">
        <v>97</v>
      </c>
      <c r="K696" s="4"/>
      <c r="L696" s="4"/>
      <c r="M696" s="4"/>
      <c r="N696" s="4"/>
      <c r="O696" s="4"/>
      <c r="P696" s="4"/>
      <c r="Q696" s="4"/>
      <c r="R696" s="4"/>
      <c r="S696" s="4"/>
      <c r="T696" s="4"/>
      <c r="U696" s="4"/>
      <c r="V696" s="4"/>
      <c r="W696" s="4"/>
      <c r="X696" s="4"/>
      <c r="Y696" s="4"/>
      <c r="Z696" s="4"/>
      <c r="AA696" s="4"/>
      <c r="AB696" s="4"/>
    </row>
    <row r="697">
      <c r="A697" s="4"/>
      <c r="C697" s="4"/>
      <c r="D697" s="146" t="s">
        <v>97</v>
      </c>
      <c r="E697" s="43"/>
      <c r="F697" s="4"/>
      <c r="G697" s="37" t="str">
        <f>if(F697="","",
SUMIFs(if(D697="Main1",Nuella!J:J,Nuella!N:N),Nuella!S:S,"Delivered",Nuella!X:X,A697,if(D697="Main1",Nuella!G:G,Nuella!K:K),C697)+
SUMIFs(if(D697="Main1",'CRS1'!J:J,'CRS1'!N:N),'CRS1'!S:S,"Delivered",'CRS1'!X:X,A697,if(D697="Main1",'CRS1'!G:G,'CRS1'!K:K),C697)
-sumifs(G$1:G696,A$1:A696,A697,C$1:C696,C697))</f>
        <v/>
      </c>
      <c r="H697" s="37" t="str">
        <f t="shared" si="1"/>
        <v/>
      </c>
      <c r="I697" s="37" t="str">
        <f t="shared" si="2"/>
        <v/>
      </c>
      <c r="J697" s="37" t="s">
        <v>97</v>
      </c>
      <c r="K697" s="4"/>
      <c r="L697" s="4"/>
      <c r="M697" s="4"/>
      <c r="N697" s="4"/>
      <c r="O697" s="4"/>
      <c r="P697" s="4"/>
      <c r="Q697" s="4"/>
      <c r="R697" s="4"/>
      <c r="S697" s="4"/>
      <c r="T697" s="4"/>
      <c r="U697" s="4"/>
      <c r="V697" s="4"/>
      <c r="W697" s="4"/>
      <c r="X697" s="4"/>
      <c r="Y697" s="4"/>
      <c r="Z697" s="4"/>
      <c r="AA697" s="4"/>
      <c r="AB697" s="4"/>
    </row>
    <row r="698">
      <c r="A698" s="4"/>
      <c r="C698" s="4"/>
      <c r="D698" s="146" t="s">
        <v>97</v>
      </c>
      <c r="E698" s="43"/>
      <c r="F698" s="4"/>
      <c r="G698" s="37" t="str">
        <f>if(F698="","",
SUMIFs(if(D698="Main1",Nuella!J:J,Nuella!N:N),Nuella!S:S,"Delivered",Nuella!X:X,A698,if(D698="Main1",Nuella!G:G,Nuella!K:K),C698)+
SUMIFs(if(D698="Main1",'CRS1'!J:J,'CRS1'!N:N),'CRS1'!S:S,"Delivered",'CRS1'!X:X,A698,if(D698="Main1",'CRS1'!G:G,'CRS1'!K:K),C698)
-sumifs(G$1:G697,A$1:A697,A698,C$1:C697,C698))</f>
        <v/>
      </c>
      <c r="H698" s="37" t="str">
        <f t="shared" si="1"/>
        <v/>
      </c>
      <c r="I698" s="37" t="str">
        <f t="shared" si="2"/>
        <v/>
      </c>
      <c r="J698" s="37" t="s">
        <v>97</v>
      </c>
      <c r="K698" s="4"/>
      <c r="L698" s="4"/>
      <c r="M698" s="4"/>
      <c r="N698" s="4"/>
      <c r="O698" s="4"/>
      <c r="P698" s="4"/>
      <c r="Q698" s="4"/>
      <c r="R698" s="4"/>
      <c r="S698" s="4"/>
      <c r="T698" s="4"/>
      <c r="U698" s="4"/>
      <c r="V698" s="4"/>
      <c r="W698" s="4"/>
      <c r="X698" s="4"/>
      <c r="Y698" s="4"/>
      <c r="Z698" s="4"/>
      <c r="AA698" s="4"/>
      <c r="AB698" s="4"/>
    </row>
    <row r="699">
      <c r="A699" s="4"/>
      <c r="C699" s="4"/>
      <c r="D699" s="146" t="s">
        <v>97</v>
      </c>
      <c r="E699" s="43"/>
      <c r="F699" s="4"/>
      <c r="G699" s="37" t="str">
        <f>if(F699="","",
SUMIFs(if(D699="Main1",Nuella!J:J,Nuella!N:N),Nuella!S:S,"Delivered",Nuella!X:X,A699,if(D699="Main1",Nuella!G:G,Nuella!K:K),C699)+
SUMIFs(if(D699="Main1",'CRS1'!J:J,'CRS1'!N:N),'CRS1'!S:S,"Delivered",'CRS1'!X:X,A699,if(D699="Main1",'CRS1'!G:G,'CRS1'!K:K),C699)
-sumifs(G$1:G698,A$1:A698,A699,C$1:C698,C699))</f>
        <v/>
      </c>
      <c r="H699" s="37" t="str">
        <f t="shared" si="1"/>
        <v/>
      </c>
      <c r="I699" s="37" t="str">
        <f t="shared" si="2"/>
        <v/>
      </c>
      <c r="J699" s="37" t="s">
        <v>97</v>
      </c>
      <c r="K699" s="4"/>
      <c r="L699" s="4"/>
      <c r="M699" s="4"/>
      <c r="N699" s="4"/>
      <c r="O699" s="4"/>
      <c r="P699" s="4"/>
      <c r="Q699" s="4"/>
      <c r="R699" s="4"/>
      <c r="S699" s="4"/>
      <c r="T699" s="4"/>
      <c r="U699" s="4"/>
      <c r="V699" s="4"/>
      <c r="W699" s="4"/>
      <c r="X699" s="4"/>
      <c r="Y699" s="4"/>
      <c r="Z699" s="4"/>
      <c r="AA699" s="4"/>
      <c r="AB699" s="4"/>
    </row>
    <row r="700">
      <c r="A700" s="4"/>
      <c r="C700" s="4"/>
      <c r="D700" s="146" t="s">
        <v>97</v>
      </c>
      <c r="E700" s="43"/>
      <c r="F700" s="4"/>
      <c r="G700" s="37" t="str">
        <f>if(F700="","",
SUMIFs(if(D700="Main1",Nuella!J:J,Nuella!N:N),Nuella!S:S,"Delivered",Nuella!X:X,A700,if(D700="Main1",Nuella!G:G,Nuella!K:K),C700)+
SUMIFs(if(D700="Main1",'CRS1'!J:J,'CRS1'!N:N),'CRS1'!S:S,"Delivered",'CRS1'!X:X,A700,if(D700="Main1",'CRS1'!G:G,'CRS1'!K:K),C700)
-sumifs(G$1:G699,A$1:A699,A700,C$1:C699,C700))</f>
        <v/>
      </c>
      <c r="H700" s="37" t="str">
        <f t="shared" si="1"/>
        <v/>
      </c>
      <c r="I700" s="37" t="str">
        <f t="shared" si="2"/>
        <v/>
      </c>
      <c r="J700" s="37" t="s">
        <v>97</v>
      </c>
      <c r="K700" s="4"/>
      <c r="L700" s="4"/>
      <c r="M700" s="4"/>
      <c r="N700" s="4"/>
      <c r="O700" s="4"/>
      <c r="P700" s="4"/>
      <c r="Q700" s="4"/>
      <c r="R700" s="4"/>
      <c r="S700" s="4"/>
      <c r="T700" s="4"/>
      <c r="U700" s="4"/>
      <c r="V700" s="4"/>
      <c r="W700" s="4"/>
      <c r="X700" s="4"/>
      <c r="Y700" s="4"/>
      <c r="Z700" s="4"/>
      <c r="AA700" s="4"/>
      <c r="AB700" s="4"/>
    </row>
    <row r="701">
      <c r="A701" s="4"/>
      <c r="C701" s="4"/>
      <c r="D701" s="146" t="s">
        <v>97</v>
      </c>
      <c r="E701" s="43"/>
      <c r="F701" s="4"/>
      <c r="G701" s="37" t="str">
        <f>if(F701="","",
SUMIFs(if(D701="Main1",Nuella!J:J,Nuella!N:N),Nuella!S:S,"Delivered",Nuella!X:X,A701,if(D701="Main1",Nuella!G:G,Nuella!K:K),C701)+
SUMIFs(if(D701="Main1",'CRS1'!J:J,'CRS1'!N:N),'CRS1'!S:S,"Delivered",'CRS1'!X:X,A701,if(D701="Main1",'CRS1'!G:G,'CRS1'!K:K),C701)
-sumifs(G$1:G700,A$1:A700,A701,C$1:C700,C701))</f>
        <v/>
      </c>
      <c r="H701" s="37" t="str">
        <f t="shared" si="1"/>
        <v/>
      </c>
      <c r="I701" s="37" t="str">
        <f t="shared" si="2"/>
        <v/>
      </c>
      <c r="J701" s="37" t="s">
        <v>97</v>
      </c>
      <c r="K701" s="4"/>
      <c r="L701" s="4"/>
      <c r="M701" s="4"/>
      <c r="N701" s="4"/>
      <c r="O701" s="4"/>
      <c r="P701" s="4"/>
      <c r="Q701" s="4"/>
      <c r="R701" s="4"/>
      <c r="S701" s="4"/>
      <c r="T701" s="4"/>
      <c r="U701" s="4"/>
      <c r="V701" s="4"/>
      <c r="W701" s="4"/>
      <c r="X701" s="4"/>
      <c r="Y701" s="4"/>
      <c r="Z701" s="4"/>
      <c r="AA701" s="4"/>
      <c r="AB701" s="4"/>
    </row>
    <row r="702">
      <c r="A702" s="4"/>
      <c r="C702" s="4"/>
      <c r="D702" s="146" t="s">
        <v>97</v>
      </c>
      <c r="E702" s="43"/>
      <c r="F702" s="4"/>
      <c r="G702" s="37" t="str">
        <f>if(F702="","",
SUMIFs(if(D702="Main1",Nuella!J:J,Nuella!N:N),Nuella!S:S,"Delivered",Nuella!X:X,A702,if(D702="Main1",Nuella!G:G,Nuella!K:K),C702)+
SUMIFs(if(D702="Main1",'CRS1'!J:J,'CRS1'!N:N),'CRS1'!S:S,"Delivered",'CRS1'!X:X,A702,if(D702="Main1",'CRS1'!G:G,'CRS1'!K:K),C702)
-sumifs(G$1:G701,A$1:A701,A702,C$1:C701,C702))</f>
        <v/>
      </c>
      <c r="H702" s="37" t="str">
        <f t="shared" si="1"/>
        <v/>
      </c>
      <c r="I702" s="37" t="str">
        <f t="shared" si="2"/>
        <v/>
      </c>
      <c r="J702" s="37" t="s">
        <v>97</v>
      </c>
      <c r="K702" s="4"/>
      <c r="L702" s="4"/>
      <c r="M702" s="4"/>
      <c r="N702" s="4"/>
      <c r="O702" s="4"/>
      <c r="P702" s="4"/>
      <c r="Q702" s="4"/>
      <c r="R702" s="4"/>
      <c r="S702" s="4"/>
      <c r="T702" s="4"/>
      <c r="U702" s="4"/>
      <c r="V702" s="4"/>
      <c r="W702" s="4"/>
      <c r="X702" s="4"/>
      <c r="Y702" s="4"/>
      <c r="Z702" s="4"/>
      <c r="AA702" s="4"/>
      <c r="AB702" s="4"/>
    </row>
    <row r="703">
      <c r="A703" s="4"/>
      <c r="C703" s="4"/>
      <c r="D703" s="146" t="s">
        <v>97</v>
      </c>
      <c r="E703" s="43"/>
      <c r="F703" s="4"/>
      <c r="G703" s="37" t="str">
        <f>if(F703="","",
SUMIFs(if(D703="Main1",Nuella!J:J,Nuella!N:N),Nuella!S:S,"Delivered",Nuella!X:X,A703,if(D703="Main1",Nuella!G:G,Nuella!K:K),C703)+
SUMIFs(if(D703="Main1",'CRS1'!J:J,'CRS1'!N:N),'CRS1'!S:S,"Delivered",'CRS1'!X:X,A703,if(D703="Main1",'CRS1'!G:G,'CRS1'!K:K),C703)
-sumifs(G$1:G702,A$1:A702,A703,C$1:C702,C703))</f>
        <v/>
      </c>
      <c r="H703" s="37" t="str">
        <f t="shared" si="1"/>
        <v/>
      </c>
      <c r="I703" s="37" t="str">
        <f t="shared" si="2"/>
        <v/>
      </c>
      <c r="J703" s="37" t="s">
        <v>97</v>
      </c>
      <c r="K703" s="4"/>
      <c r="L703" s="4"/>
      <c r="M703" s="4"/>
      <c r="N703" s="4"/>
      <c r="O703" s="4"/>
      <c r="P703" s="4"/>
      <c r="Q703" s="4"/>
      <c r="R703" s="4"/>
      <c r="S703" s="4"/>
      <c r="T703" s="4"/>
      <c r="U703" s="4"/>
      <c r="V703" s="4"/>
      <c r="W703" s="4"/>
      <c r="X703" s="4"/>
      <c r="Y703" s="4"/>
      <c r="Z703" s="4"/>
      <c r="AA703" s="4"/>
      <c r="AB703" s="4"/>
    </row>
    <row r="704">
      <c r="A704" s="4"/>
      <c r="C704" s="4"/>
      <c r="D704" s="146" t="s">
        <v>97</v>
      </c>
      <c r="E704" s="43"/>
      <c r="F704" s="4"/>
      <c r="G704" s="37" t="str">
        <f>if(F704="","",
SUMIFs(if(D704="Main1",Nuella!J:J,Nuella!N:N),Nuella!S:S,"Delivered",Nuella!X:X,A704,if(D704="Main1",Nuella!G:G,Nuella!K:K),C704)+
SUMIFs(if(D704="Main1",'CRS1'!J:J,'CRS1'!N:N),'CRS1'!S:S,"Delivered",'CRS1'!X:X,A704,if(D704="Main1",'CRS1'!G:G,'CRS1'!K:K),C704)
-sumifs(G$1:G703,A$1:A703,A704,C$1:C703,C704))</f>
        <v/>
      </c>
      <c r="H704" s="37" t="str">
        <f t="shared" si="1"/>
        <v/>
      </c>
      <c r="I704" s="37" t="str">
        <f t="shared" si="2"/>
        <v/>
      </c>
      <c r="J704" s="37" t="s">
        <v>97</v>
      </c>
      <c r="K704" s="4"/>
      <c r="L704" s="4"/>
      <c r="M704" s="4"/>
      <c r="N704" s="4"/>
      <c r="O704" s="4"/>
      <c r="P704" s="4"/>
      <c r="Q704" s="4"/>
      <c r="R704" s="4"/>
      <c r="S704" s="4"/>
      <c r="T704" s="4"/>
      <c r="U704" s="4"/>
      <c r="V704" s="4"/>
      <c r="W704" s="4"/>
      <c r="X704" s="4"/>
      <c r="Y704" s="4"/>
      <c r="Z704" s="4"/>
      <c r="AA704" s="4"/>
      <c r="AB704" s="4"/>
    </row>
    <row r="705">
      <c r="A705" s="4"/>
      <c r="C705" s="4"/>
      <c r="D705" s="146" t="s">
        <v>97</v>
      </c>
      <c r="E705" s="43"/>
      <c r="F705" s="4"/>
      <c r="G705" s="37" t="str">
        <f>if(F705="","",
SUMIFs(if(D705="Main1",Nuella!J:J,Nuella!N:N),Nuella!S:S,"Delivered",Nuella!X:X,A705,if(D705="Main1",Nuella!G:G,Nuella!K:K),C705)+
SUMIFs(if(D705="Main1",'CRS1'!J:J,'CRS1'!N:N),'CRS1'!S:S,"Delivered",'CRS1'!X:X,A705,if(D705="Main1",'CRS1'!G:G,'CRS1'!K:K),C705)
-sumifs(G$1:G704,A$1:A704,A705,C$1:C704,C705))</f>
        <v/>
      </c>
      <c r="H705" s="37" t="str">
        <f t="shared" si="1"/>
        <v/>
      </c>
      <c r="I705" s="37" t="str">
        <f t="shared" si="2"/>
        <v/>
      </c>
      <c r="J705" s="37" t="s">
        <v>97</v>
      </c>
      <c r="K705" s="4"/>
      <c r="L705" s="4"/>
      <c r="M705" s="4"/>
      <c r="N705" s="4"/>
      <c r="O705" s="4"/>
      <c r="P705" s="4"/>
      <c r="Q705" s="4"/>
      <c r="R705" s="4"/>
      <c r="S705" s="4"/>
      <c r="T705" s="4"/>
      <c r="U705" s="4"/>
      <c r="V705" s="4"/>
      <c r="W705" s="4"/>
      <c r="X705" s="4"/>
      <c r="Y705" s="4"/>
      <c r="Z705" s="4"/>
      <c r="AA705" s="4"/>
      <c r="AB705" s="4"/>
    </row>
    <row r="706">
      <c r="A706" s="4"/>
      <c r="C706" s="4"/>
      <c r="D706" s="146" t="s">
        <v>97</v>
      </c>
      <c r="E706" s="43"/>
      <c r="F706" s="4"/>
      <c r="G706" s="37" t="str">
        <f>if(F706="","",
SUMIFs(if(D706="Main1",Nuella!J:J,Nuella!N:N),Nuella!S:S,"Delivered",Nuella!X:X,A706,if(D706="Main1",Nuella!G:G,Nuella!K:K),C706)+
SUMIFs(if(D706="Main1",'CRS1'!J:J,'CRS1'!N:N),'CRS1'!S:S,"Delivered",'CRS1'!X:X,A706,if(D706="Main1",'CRS1'!G:G,'CRS1'!K:K),C706)
-sumifs(G$1:G705,A$1:A705,A706,C$1:C705,C706))</f>
        <v/>
      </c>
      <c r="H706" s="37" t="str">
        <f t="shared" si="1"/>
        <v/>
      </c>
      <c r="I706" s="37" t="str">
        <f t="shared" si="2"/>
        <v/>
      </c>
      <c r="J706" s="37" t="s">
        <v>97</v>
      </c>
      <c r="K706" s="4"/>
      <c r="L706" s="4"/>
      <c r="M706" s="4"/>
      <c r="N706" s="4"/>
      <c r="O706" s="4"/>
      <c r="P706" s="4"/>
      <c r="Q706" s="4"/>
      <c r="R706" s="4"/>
      <c r="S706" s="4"/>
      <c r="T706" s="4"/>
      <c r="U706" s="4"/>
      <c r="V706" s="4"/>
      <c r="W706" s="4"/>
      <c r="X706" s="4"/>
      <c r="Y706" s="4"/>
      <c r="Z706" s="4"/>
      <c r="AA706" s="4"/>
      <c r="AB706" s="4"/>
    </row>
    <row r="707">
      <c r="A707" s="4"/>
      <c r="C707" s="4"/>
      <c r="D707" s="146" t="s">
        <v>97</v>
      </c>
      <c r="E707" s="43"/>
      <c r="F707" s="4"/>
      <c r="G707" s="37" t="str">
        <f>if(F707="","",
SUMIFs(if(D707="Main1",Nuella!J:J,Nuella!N:N),Nuella!S:S,"Delivered",Nuella!X:X,A707,if(D707="Main1",Nuella!G:G,Nuella!K:K),C707)+
SUMIFs(if(D707="Main1",'CRS1'!J:J,'CRS1'!N:N),'CRS1'!S:S,"Delivered",'CRS1'!X:X,A707,if(D707="Main1",'CRS1'!G:G,'CRS1'!K:K),C707)
-sumifs(G$1:G706,A$1:A706,A707,C$1:C706,C707))</f>
        <v/>
      </c>
      <c r="H707" s="37" t="str">
        <f t="shared" si="1"/>
        <v/>
      </c>
      <c r="I707" s="37" t="str">
        <f t="shared" si="2"/>
        <v/>
      </c>
      <c r="J707" s="37" t="s">
        <v>97</v>
      </c>
      <c r="K707" s="4"/>
      <c r="L707" s="4"/>
      <c r="M707" s="4"/>
      <c r="N707" s="4"/>
      <c r="O707" s="4"/>
      <c r="P707" s="4"/>
      <c r="Q707" s="4"/>
      <c r="R707" s="4"/>
      <c r="S707" s="4"/>
      <c r="T707" s="4"/>
      <c r="U707" s="4"/>
      <c r="V707" s="4"/>
      <c r="W707" s="4"/>
      <c r="X707" s="4"/>
      <c r="Y707" s="4"/>
      <c r="Z707" s="4"/>
      <c r="AA707" s="4"/>
      <c r="AB707" s="4"/>
    </row>
    <row r="708">
      <c r="A708" s="4"/>
      <c r="C708" s="4"/>
      <c r="D708" s="146" t="s">
        <v>97</v>
      </c>
      <c r="E708" s="43"/>
      <c r="F708" s="4"/>
      <c r="G708" s="37" t="str">
        <f>if(F708="","",
SUMIFs(if(D708="Main1",Nuella!J:J,Nuella!N:N),Nuella!S:S,"Delivered",Nuella!X:X,A708,if(D708="Main1",Nuella!G:G,Nuella!K:K),C708)+
SUMIFs(if(D708="Main1",'CRS1'!J:J,'CRS1'!N:N),'CRS1'!S:S,"Delivered",'CRS1'!X:X,A708,if(D708="Main1",'CRS1'!G:G,'CRS1'!K:K),C708)
-sumifs(G$1:G707,A$1:A707,A708,C$1:C707,C708))</f>
        <v/>
      </c>
      <c r="H708" s="37" t="str">
        <f t="shared" si="1"/>
        <v/>
      </c>
      <c r="I708" s="37" t="str">
        <f t="shared" si="2"/>
        <v/>
      </c>
      <c r="J708" s="37" t="s">
        <v>97</v>
      </c>
      <c r="K708" s="4"/>
      <c r="L708" s="4"/>
      <c r="M708" s="4"/>
      <c r="N708" s="4"/>
      <c r="O708" s="4"/>
      <c r="P708" s="4"/>
      <c r="Q708" s="4"/>
      <c r="R708" s="4"/>
      <c r="S708" s="4"/>
      <c r="T708" s="4"/>
      <c r="U708" s="4"/>
      <c r="V708" s="4"/>
      <c r="W708" s="4"/>
      <c r="X708" s="4"/>
      <c r="Y708" s="4"/>
      <c r="Z708" s="4"/>
      <c r="AA708" s="4"/>
      <c r="AB708" s="4"/>
    </row>
    <row r="709">
      <c r="A709" s="4"/>
      <c r="C709" s="4"/>
      <c r="D709" s="146" t="s">
        <v>97</v>
      </c>
      <c r="E709" s="43"/>
      <c r="F709" s="4"/>
      <c r="G709" s="37" t="str">
        <f>if(F709="","",
SUMIFs(if(D709="Main1",Nuella!J:J,Nuella!N:N),Nuella!S:S,"Delivered",Nuella!X:X,A709,if(D709="Main1",Nuella!G:G,Nuella!K:K),C709)+
SUMIFs(if(D709="Main1",'CRS1'!J:J,'CRS1'!N:N),'CRS1'!S:S,"Delivered",'CRS1'!X:X,A709,if(D709="Main1",'CRS1'!G:G,'CRS1'!K:K),C709)
-sumifs(G$1:G708,A$1:A708,A709,C$1:C708,C709))</f>
        <v/>
      </c>
      <c r="H709" s="37" t="str">
        <f t="shared" si="1"/>
        <v/>
      </c>
      <c r="I709" s="37" t="str">
        <f t="shared" si="2"/>
        <v/>
      </c>
      <c r="J709" s="37" t="s">
        <v>97</v>
      </c>
      <c r="K709" s="4"/>
      <c r="L709" s="4"/>
      <c r="M709" s="4"/>
      <c r="N709" s="4"/>
      <c r="O709" s="4"/>
      <c r="P709" s="4"/>
      <c r="Q709" s="4"/>
      <c r="R709" s="4"/>
      <c r="S709" s="4"/>
      <c r="T709" s="4"/>
      <c r="U709" s="4"/>
      <c r="V709" s="4"/>
      <c r="W709" s="4"/>
      <c r="X709" s="4"/>
      <c r="Y709" s="4"/>
      <c r="Z709" s="4"/>
      <c r="AA709" s="4"/>
      <c r="AB709" s="4"/>
    </row>
    <row r="710">
      <c r="A710" s="4"/>
      <c r="C710" s="4"/>
      <c r="D710" s="146" t="s">
        <v>97</v>
      </c>
      <c r="E710" s="43"/>
      <c r="F710" s="4"/>
      <c r="G710" s="37" t="str">
        <f>if(F710="","",
SUMIFs(if(D710="Main1",Nuella!J:J,Nuella!N:N),Nuella!S:S,"Delivered",Nuella!X:X,A710,if(D710="Main1",Nuella!G:G,Nuella!K:K),C710)+
SUMIFs(if(D710="Main1",'CRS1'!J:J,'CRS1'!N:N),'CRS1'!S:S,"Delivered",'CRS1'!X:X,A710,if(D710="Main1",'CRS1'!G:G,'CRS1'!K:K),C710)
-sumifs(G$1:G709,A$1:A709,A710,C$1:C709,C710))</f>
        <v/>
      </c>
      <c r="H710" s="37" t="str">
        <f t="shared" si="1"/>
        <v/>
      </c>
      <c r="I710" s="37" t="str">
        <f t="shared" si="2"/>
        <v/>
      </c>
      <c r="J710" s="37" t="s">
        <v>97</v>
      </c>
      <c r="K710" s="4"/>
      <c r="L710" s="4"/>
      <c r="M710" s="4"/>
      <c r="N710" s="4"/>
      <c r="O710" s="4"/>
      <c r="P710" s="4"/>
      <c r="Q710" s="4"/>
      <c r="R710" s="4"/>
      <c r="S710" s="4"/>
      <c r="T710" s="4"/>
      <c r="U710" s="4"/>
      <c r="V710" s="4"/>
      <c r="W710" s="4"/>
      <c r="X710" s="4"/>
      <c r="Y710" s="4"/>
      <c r="Z710" s="4"/>
      <c r="AA710" s="4"/>
      <c r="AB710" s="4"/>
    </row>
    <row r="711">
      <c r="A711" s="4"/>
      <c r="C711" s="4"/>
      <c r="D711" s="146" t="s">
        <v>97</v>
      </c>
      <c r="E711" s="43"/>
      <c r="F711" s="4"/>
      <c r="G711" s="37" t="str">
        <f>if(F711="","",
SUMIFs(if(D711="Main1",Nuella!J:J,Nuella!N:N),Nuella!S:S,"Delivered",Nuella!X:X,A711,if(D711="Main1",Nuella!G:G,Nuella!K:K),C711)+
SUMIFs(if(D711="Main1",'CRS1'!J:J,'CRS1'!N:N),'CRS1'!S:S,"Delivered",'CRS1'!X:X,A711,if(D711="Main1",'CRS1'!G:G,'CRS1'!K:K),C711)
-sumifs(G$1:G710,A$1:A710,A711,C$1:C710,C711))</f>
        <v/>
      </c>
      <c r="H711" s="37" t="str">
        <f t="shared" si="1"/>
        <v/>
      </c>
      <c r="I711" s="37" t="str">
        <f t="shared" si="2"/>
        <v/>
      </c>
      <c r="J711" s="37" t="s">
        <v>97</v>
      </c>
      <c r="K711" s="4"/>
      <c r="L711" s="4"/>
      <c r="M711" s="4"/>
      <c r="N711" s="4"/>
      <c r="O711" s="4"/>
      <c r="P711" s="4"/>
      <c r="Q711" s="4"/>
      <c r="R711" s="4"/>
      <c r="S711" s="4"/>
      <c r="T711" s="4"/>
      <c r="U711" s="4"/>
      <c r="V711" s="4"/>
      <c r="W711" s="4"/>
      <c r="X711" s="4"/>
      <c r="Y711" s="4"/>
      <c r="Z711" s="4"/>
      <c r="AA711" s="4"/>
      <c r="AB711" s="4"/>
    </row>
    <row r="712">
      <c r="A712" s="4"/>
      <c r="C712" s="4"/>
      <c r="D712" s="146" t="s">
        <v>97</v>
      </c>
      <c r="E712" s="43"/>
      <c r="F712" s="4"/>
      <c r="G712" s="37" t="str">
        <f>if(F712="","",
SUMIFs(if(D712="Main1",Nuella!J:J,Nuella!N:N),Nuella!S:S,"Delivered",Nuella!X:X,A712,if(D712="Main1",Nuella!G:G,Nuella!K:K),C712)+
SUMIFs(if(D712="Main1",'CRS1'!J:J,'CRS1'!N:N),'CRS1'!S:S,"Delivered",'CRS1'!X:X,A712,if(D712="Main1",'CRS1'!G:G,'CRS1'!K:K),C712)
-sumifs(G$1:G711,A$1:A711,A712,C$1:C711,C712))</f>
        <v/>
      </c>
      <c r="H712" s="37" t="str">
        <f t="shared" si="1"/>
        <v/>
      </c>
      <c r="I712" s="37" t="str">
        <f t="shared" si="2"/>
        <v/>
      </c>
      <c r="J712" s="37" t="s">
        <v>97</v>
      </c>
      <c r="K712" s="4"/>
      <c r="L712" s="4"/>
      <c r="M712" s="4"/>
      <c r="N712" s="4"/>
      <c r="O712" s="4"/>
      <c r="P712" s="4"/>
      <c r="Q712" s="4"/>
      <c r="R712" s="4"/>
      <c r="S712" s="4"/>
      <c r="T712" s="4"/>
      <c r="U712" s="4"/>
      <c r="V712" s="4"/>
      <c r="W712" s="4"/>
      <c r="X712" s="4"/>
      <c r="Y712" s="4"/>
      <c r="Z712" s="4"/>
      <c r="AA712" s="4"/>
      <c r="AB712" s="4"/>
    </row>
    <row r="713">
      <c r="A713" s="4"/>
      <c r="C713" s="4"/>
      <c r="D713" s="146" t="s">
        <v>97</v>
      </c>
      <c r="E713" s="43"/>
      <c r="F713" s="4"/>
      <c r="G713" s="37" t="str">
        <f>if(F713="","",
SUMIFs(if(D713="Main1",Nuella!J:J,Nuella!N:N),Nuella!S:S,"Delivered",Nuella!X:X,A713,if(D713="Main1",Nuella!G:G,Nuella!K:K),C713)+
SUMIFs(if(D713="Main1",'CRS1'!J:J,'CRS1'!N:N),'CRS1'!S:S,"Delivered",'CRS1'!X:X,A713,if(D713="Main1",'CRS1'!G:G,'CRS1'!K:K),C713)
-sumifs(G$1:G712,A$1:A712,A713,C$1:C712,C713))</f>
        <v/>
      </c>
      <c r="H713" s="37" t="str">
        <f t="shared" si="1"/>
        <v/>
      </c>
      <c r="I713" s="37" t="str">
        <f t="shared" si="2"/>
        <v/>
      </c>
      <c r="J713" s="37" t="s">
        <v>97</v>
      </c>
      <c r="K713" s="4"/>
      <c r="L713" s="4"/>
      <c r="M713" s="4"/>
      <c r="N713" s="4"/>
      <c r="O713" s="4"/>
      <c r="P713" s="4"/>
      <c r="Q713" s="4"/>
      <c r="R713" s="4"/>
      <c r="S713" s="4"/>
      <c r="T713" s="4"/>
      <c r="U713" s="4"/>
      <c r="V713" s="4"/>
      <c r="W713" s="4"/>
      <c r="X713" s="4"/>
      <c r="Y713" s="4"/>
      <c r="Z713" s="4"/>
      <c r="AA713" s="4"/>
      <c r="AB713" s="4"/>
    </row>
    <row r="714">
      <c r="A714" s="4"/>
      <c r="C714" s="4"/>
      <c r="D714" s="146" t="s">
        <v>97</v>
      </c>
      <c r="E714" s="43"/>
      <c r="F714" s="4"/>
      <c r="G714" s="37" t="str">
        <f>if(F714="","",
SUMIFs(if(D714="Main1",Nuella!J:J,Nuella!N:N),Nuella!S:S,"Delivered",Nuella!X:X,A714,if(D714="Main1",Nuella!G:G,Nuella!K:K),C714)+
SUMIFs(if(D714="Main1",'CRS1'!J:J,'CRS1'!N:N),'CRS1'!S:S,"Delivered",'CRS1'!X:X,A714,if(D714="Main1",'CRS1'!G:G,'CRS1'!K:K),C714)
-sumifs(G$1:G713,A$1:A713,A714,C$1:C713,C714))</f>
        <v/>
      </c>
      <c r="H714" s="37" t="str">
        <f t="shared" si="1"/>
        <v/>
      </c>
      <c r="I714" s="37" t="str">
        <f t="shared" si="2"/>
        <v/>
      </c>
      <c r="J714" s="37" t="s">
        <v>97</v>
      </c>
      <c r="K714" s="4"/>
      <c r="L714" s="4"/>
      <c r="M714" s="4"/>
      <c r="N714" s="4"/>
      <c r="O714" s="4"/>
      <c r="P714" s="4"/>
      <c r="Q714" s="4"/>
      <c r="R714" s="4"/>
      <c r="S714" s="4"/>
      <c r="T714" s="4"/>
      <c r="U714" s="4"/>
      <c r="V714" s="4"/>
      <c r="W714" s="4"/>
      <c r="X714" s="4"/>
      <c r="Y714" s="4"/>
      <c r="Z714" s="4"/>
      <c r="AA714" s="4"/>
      <c r="AB714" s="4"/>
    </row>
    <row r="715">
      <c r="A715" s="4"/>
      <c r="C715" s="4"/>
      <c r="D715" s="146" t="s">
        <v>97</v>
      </c>
      <c r="E715" s="43"/>
      <c r="F715" s="4"/>
      <c r="G715" s="37" t="str">
        <f>if(F715="","",
SUMIFs(if(D715="Main1",Nuella!J:J,Nuella!N:N),Nuella!S:S,"Delivered",Nuella!X:X,A715,if(D715="Main1",Nuella!G:G,Nuella!K:K),C715)+
SUMIFs(if(D715="Main1",'CRS1'!J:J,'CRS1'!N:N),'CRS1'!S:S,"Delivered",'CRS1'!X:X,A715,if(D715="Main1",'CRS1'!G:G,'CRS1'!K:K),C715)
-sumifs(G$1:G714,A$1:A714,A715,C$1:C714,C715))</f>
        <v/>
      </c>
      <c r="H715" s="37" t="str">
        <f t="shared" si="1"/>
        <v/>
      </c>
      <c r="I715" s="37" t="str">
        <f t="shared" si="2"/>
        <v/>
      </c>
      <c r="J715" s="37" t="s">
        <v>97</v>
      </c>
      <c r="K715" s="4"/>
      <c r="L715" s="4"/>
      <c r="M715" s="4"/>
      <c r="N715" s="4"/>
      <c r="O715" s="4"/>
      <c r="P715" s="4"/>
      <c r="Q715" s="4"/>
      <c r="R715" s="4"/>
      <c r="S715" s="4"/>
      <c r="T715" s="4"/>
      <c r="U715" s="4"/>
      <c r="V715" s="4"/>
      <c r="W715" s="4"/>
      <c r="X715" s="4"/>
      <c r="Y715" s="4"/>
      <c r="Z715" s="4"/>
      <c r="AA715" s="4"/>
      <c r="AB715" s="4"/>
    </row>
    <row r="716">
      <c r="A716" s="4"/>
      <c r="C716" s="4"/>
      <c r="D716" s="146" t="s">
        <v>97</v>
      </c>
      <c r="E716" s="43"/>
      <c r="F716" s="4"/>
      <c r="G716" s="37" t="str">
        <f>if(F716="","",
SUMIFs(if(D716="Main1",Nuella!J:J,Nuella!N:N),Nuella!S:S,"Delivered",Nuella!X:X,A716,if(D716="Main1",Nuella!G:G,Nuella!K:K),C716)+
SUMIFs(if(D716="Main1",'CRS1'!J:J,'CRS1'!N:N),'CRS1'!S:S,"Delivered",'CRS1'!X:X,A716,if(D716="Main1",'CRS1'!G:G,'CRS1'!K:K),C716)
-sumifs(G$1:G715,A$1:A715,A716,C$1:C715,C716))</f>
        <v/>
      </c>
      <c r="H716" s="37" t="str">
        <f t="shared" si="1"/>
        <v/>
      </c>
      <c r="I716" s="37" t="str">
        <f t="shared" si="2"/>
        <v/>
      </c>
      <c r="J716" s="37" t="s">
        <v>97</v>
      </c>
      <c r="K716" s="4"/>
      <c r="L716" s="4"/>
      <c r="M716" s="4"/>
      <c r="N716" s="4"/>
      <c r="O716" s="4"/>
      <c r="P716" s="4"/>
      <c r="Q716" s="4"/>
      <c r="R716" s="4"/>
      <c r="S716" s="4"/>
      <c r="T716" s="4"/>
      <c r="U716" s="4"/>
      <c r="V716" s="4"/>
      <c r="W716" s="4"/>
      <c r="X716" s="4"/>
      <c r="Y716" s="4"/>
      <c r="Z716" s="4"/>
      <c r="AA716" s="4"/>
      <c r="AB716" s="4"/>
    </row>
    <row r="717">
      <c r="A717" s="4"/>
      <c r="C717" s="4"/>
      <c r="D717" s="146" t="s">
        <v>97</v>
      </c>
      <c r="E717" s="43"/>
      <c r="F717" s="4"/>
      <c r="G717" s="37" t="str">
        <f>if(F717="","",
SUMIFs(if(D717="Main1",Nuella!J:J,Nuella!N:N),Nuella!S:S,"Delivered",Nuella!X:X,A717,if(D717="Main1",Nuella!G:G,Nuella!K:K),C717)+
SUMIFs(if(D717="Main1",'CRS1'!J:J,'CRS1'!N:N),'CRS1'!S:S,"Delivered",'CRS1'!X:X,A717,if(D717="Main1",'CRS1'!G:G,'CRS1'!K:K),C717)
-sumifs(G$1:G716,A$1:A716,A717,C$1:C716,C717))</f>
        <v/>
      </c>
      <c r="H717" s="37" t="str">
        <f t="shared" si="1"/>
        <v/>
      </c>
      <c r="I717" s="37" t="str">
        <f t="shared" si="2"/>
        <v/>
      </c>
      <c r="J717" s="37" t="s">
        <v>97</v>
      </c>
      <c r="K717" s="4"/>
      <c r="L717" s="4"/>
      <c r="M717" s="4"/>
      <c r="N717" s="4"/>
      <c r="O717" s="4"/>
      <c r="P717" s="4"/>
      <c r="Q717" s="4"/>
      <c r="R717" s="4"/>
      <c r="S717" s="4"/>
      <c r="T717" s="4"/>
      <c r="U717" s="4"/>
      <c r="V717" s="4"/>
      <c r="W717" s="4"/>
      <c r="X717" s="4"/>
      <c r="Y717" s="4"/>
      <c r="Z717" s="4"/>
      <c r="AA717" s="4"/>
      <c r="AB717" s="4"/>
    </row>
    <row r="718">
      <c r="A718" s="4"/>
      <c r="C718" s="4"/>
      <c r="D718" s="146" t="s">
        <v>97</v>
      </c>
      <c r="E718" s="43"/>
      <c r="F718" s="4"/>
      <c r="G718" s="37" t="str">
        <f>if(F718="","",
SUMIFs(if(D718="Main1",Nuella!J:J,Nuella!N:N),Nuella!S:S,"Delivered",Nuella!X:X,A718,if(D718="Main1",Nuella!G:G,Nuella!K:K),C718)+
SUMIFs(if(D718="Main1",'CRS1'!J:J,'CRS1'!N:N),'CRS1'!S:S,"Delivered",'CRS1'!X:X,A718,if(D718="Main1",'CRS1'!G:G,'CRS1'!K:K),C718)
-sumifs(G$1:G717,A$1:A717,A718,C$1:C717,C718))</f>
        <v/>
      </c>
      <c r="H718" s="37" t="str">
        <f t="shared" si="1"/>
        <v/>
      </c>
      <c r="I718" s="37" t="str">
        <f t="shared" si="2"/>
        <v/>
      </c>
      <c r="J718" s="37" t="s">
        <v>97</v>
      </c>
      <c r="K718" s="4"/>
      <c r="L718" s="4"/>
      <c r="M718" s="4"/>
      <c r="N718" s="4"/>
      <c r="O718" s="4"/>
      <c r="P718" s="4"/>
      <c r="Q718" s="4"/>
      <c r="R718" s="4"/>
      <c r="S718" s="4"/>
      <c r="T718" s="4"/>
      <c r="U718" s="4"/>
      <c r="V718" s="4"/>
      <c r="W718" s="4"/>
      <c r="X718" s="4"/>
      <c r="Y718" s="4"/>
      <c r="Z718" s="4"/>
      <c r="AA718" s="4"/>
      <c r="AB718" s="4"/>
    </row>
    <row r="719">
      <c r="A719" s="4"/>
      <c r="C719" s="4"/>
      <c r="D719" s="146" t="s">
        <v>97</v>
      </c>
      <c r="E719" s="43"/>
      <c r="F719" s="4"/>
      <c r="G719" s="37" t="str">
        <f>if(F719="","",
SUMIFs(if(D719="Main1",Nuella!J:J,Nuella!N:N),Nuella!S:S,"Delivered",Nuella!X:X,A719,if(D719="Main1",Nuella!G:G,Nuella!K:K),C719)+
SUMIFs(if(D719="Main1",'CRS1'!J:J,'CRS1'!N:N),'CRS1'!S:S,"Delivered",'CRS1'!X:X,A719,if(D719="Main1",'CRS1'!G:G,'CRS1'!K:K),C719)
-sumifs(G$1:G718,A$1:A718,A719,C$1:C718,C719))</f>
        <v/>
      </c>
      <c r="H719" s="37" t="str">
        <f t="shared" si="1"/>
        <v/>
      </c>
      <c r="I719" s="37" t="str">
        <f t="shared" si="2"/>
        <v/>
      </c>
      <c r="J719" s="37" t="s">
        <v>97</v>
      </c>
      <c r="K719" s="4"/>
      <c r="L719" s="4"/>
      <c r="M719" s="4"/>
      <c r="N719" s="4"/>
      <c r="O719" s="4"/>
      <c r="P719" s="4"/>
      <c r="Q719" s="4"/>
      <c r="R719" s="4"/>
      <c r="S719" s="4"/>
      <c r="T719" s="4"/>
      <c r="U719" s="4"/>
      <c r="V719" s="4"/>
      <c r="W719" s="4"/>
      <c r="X719" s="4"/>
      <c r="Y719" s="4"/>
      <c r="Z719" s="4"/>
      <c r="AA719" s="4"/>
      <c r="AB719" s="4"/>
    </row>
    <row r="720">
      <c r="A720" s="4"/>
      <c r="C720" s="4"/>
      <c r="D720" s="146" t="s">
        <v>97</v>
      </c>
      <c r="E720" s="43"/>
      <c r="F720" s="4"/>
      <c r="G720" s="37" t="str">
        <f>if(F720="","",
SUMIFs(if(D720="Main1",Nuella!J:J,Nuella!N:N),Nuella!S:S,"Delivered",Nuella!X:X,A720,if(D720="Main1",Nuella!G:G,Nuella!K:K),C720)+
SUMIFs(if(D720="Main1",'CRS1'!J:J,'CRS1'!N:N),'CRS1'!S:S,"Delivered",'CRS1'!X:X,A720,if(D720="Main1",'CRS1'!G:G,'CRS1'!K:K),C720)
-sumifs(G$1:G719,A$1:A719,A720,C$1:C719,C720))</f>
        <v/>
      </c>
      <c r="H720" s="37" t="str">
        <f t="shared" si="1"/>
        <v/>
      </c>
      <c r="I720" s="37" t="str">
        <f t="shared" si="2"/>
        <v/>
      </c>
      <c r="J720" s="37" t="s">
        <v>97</v>
      </c>
      <c r="K720" s="4"/>
      <c r="L720" s="4"/>
      <c r="M720" s="4"/>
      <c r="N720" s="4"/>
      <c r="O720" s="4"/>
      <c r="P720" s="4"/>
      <c r="Q720" s="4"/>
      <c r="R720" s="4"/>
      <c r="S720" s="4"/>
      <c r="T720" s="4"/>
      <c r="U720" s="4"/>
      <c r="V720" s="4"/>
      <c r="W720" s="4"/>
      <c r="X720" s="4"/>
      <c r="Y720" s="4"/>
      <c r="Z720" s="4"/>
      <c r="AA720" s="4"/>
      <c r="AB720" s="4"/>
    </row>
    <row r="721">
      <c r="A721" s="4"/>
      <c r="C721" s="4"/>
      <c r="D721" s="146" t="s">
        <v>97</v>
      </c>
      <c r="E721" s="43"/>
      <c r="F721" s="4"/>
      <c r="G721" s="37" t="str">
        <f>if(F721="","",
SUMIFs(if(D721="Main1",Nuella!J:J,Nuella!N:N),Nuella!S:S,"Delivered",Nuella!X:X,A721,if(D721="Main1",Nuella!G:G,Nuella!K:K),C721)+
SUMIFs(if(D721="Main1",'CRS1'!J:J,'CRS1'!N:N),'CRS1'!S:S,"Delivered",'CRS1'!X:X,A721,if(D721="Main1",'CRS1'!G:G,'CRS1'!K:K),C721)
-sumifs(G$1:G720,A$1:A720,A721,C$1:C720,C721))</f>
        <v/>
      </c>
      <c r="H721" s="37" t="str">
        <f t="shared" si="1"/>
        <v/>
      </c>
      <c r="I721" s="37" t="str">
        <f t="shared" si="2"/>
        <v/>
      </c>
      <c r="J721" s="37" t="s">
        <v>97</v>
      </c>
      <c r="K721" s="4"/>
      <c r="L721" s="4"/>
      <c r="M721" s="4"/>
      <c r="N721" s="4"/>
      <c r="O721" s="4"/>
      <c r="P721" s="4"/>
      <c r="Q721" s="4"/>
      <c r="R721" s="4"/>
      <c r="S721" s="4"/>
      <c r="T721" s="4"/>
      <c r="U721" s="4"/>
      <c r="V721" s="4"/>
      <c r="W721" s="4"/>
      <c r="X721" s="4"/>
      <c r="Y721" s="4"/>
      <c r="Z721" s="4"/>
      <c r="AA721" s="4"/>
      <c r="AB721" s="4"/>
    </row>
    <row r="722">
      <c r="A722" s="4"/>
      <c r="C722" s="4"/>
      <c r="D722" s="146" t="s">
        <v>97</v>
      </c>
      <c r="E722" s="43"/>
      <c r="F722" s="4"/>
      <c r="G722" s="37" t="str">
        <f>if(F722="","",
SUMIFs(if(D722="Main1",Nuella!J:J,Nuella!N:N),Nuella!S:S,"Delivered",Nuella!X:X,A722,if(D722="Main1",Nuella!G:G,Nuella!K:K),C722)+
SUMIFs(if(D722="Main1",'CRS1'!J:J,'CRS1'!N:N),'CRS1'!S:S,"Delivered",'CRS1'!X:X,A722,if(D722="Main1",'CRS1'!G:G,'CRS1'!K:K),C722)
-sumifs(G$1:G721,A$1:A721,A722,C$1:C721,C722))</f>
        <v/>
      </c>
      <c r="H722" s="37" t="str">
        <f t="shared" si="1"/>
        <v/>
      </c>
      <c r="I722" s="37" t="str">
        <f t="shared" si="2"/>
        <v/>
      </c>
      <c r="J722" s="37" t="s">
        <v>97</v>
      </c>
      <c r="K722" s="4"/>
      <c r="L722" s="4"/>
      <c r="M722" s="4"/>
      <c r="N722" s="4"/>
      <c r="O722" s="4"/>
      <c r="P722" s="4"/>
      <c r="Q722" s="4"/>
      <c r="R722" s="4"/>
      <c r="S722" s="4"/>
      <c r="T722" s="4"/>
      <c r="U722" s="4"/>
      <c r="V722" s="4"/>
      <c r="W722" s="4"/>
      <c r="X722" s="4"/>
      <c r="Y722" s="4"/>
      <c r="Z722" s="4"/>
      <c r="AA722" s="4"/>
      <c r="AB722" s="4"/>
    </row>
    <row r="723">
      <c r="A723" s="4"/>
      <c r="C723" s="4"/>
      <c r="D723" s="146" t="s">
        <v>97</v>
      </c>
      <c r="E723" s="43"/>
      <c r="F723" s="4"/>
      <c r="G723" s="37" t="str">
        <f>if(F723="","",
SUMIFs(if(D723="Main1",Nuella!J:J,Nuella!N:N),Nuella!S:S,"Delivered",Nuella!X:X,A723,if(D723="Main1",Nuella!G:G,Nuella!K:K),C723)+
SUMIFs(if(D723="Main1",'CRS1'!J:J,'CRS1'!N:N),'CRS1'!S:S,"Delivered",'CRS1'!X:X,A723,if(D723="Main1",'CRS1'!G:G,'CRS1'!K:K),C723)
-sumifs(G$1:G722,A$1:A722,A723,C$1:C722,C723))</f>
        <v/>
      </c>
      <c r="H723" s="37" t="str">
        <f t="shared" si="1"/>
        <v/>
      </c>
      <c r="I723" s="37" t="str">
        <f t="shared" si="2"/>
        <v/>
      </c>
      <c r="J723" s="37" t="s">
        <v>97</v>
      </c>
      <c r="K723" s="4"/>
      <c r="L723" s="4"/>
      <c r="M723" s="4"/>
      <c r="N723" s="4"/>
      <c r="O723" s="4"/>
      <c r="P723" s="4"/>
      <c r="Q723" s="4"/>
      <c r="R723" s="4"/>
      <c r="S723" s="4"/>
      <c r="T723" s="4"/>
      <c r="U723" s="4"/>
      <c r="V723" s="4"/>
      <c r="W723" s="4"/>
      <c r="X723" s="4"/>
      <c r="Y723" s="4"/>
      <c r="Z723" s="4"/>
      <c r="AA723" s="4"/>
      <c r="AB723" s="4"/>
    </row>
    <row r="724">
      <c r="A724" s="4"/>
      <c r="C724" s="4"/>
      <c r="D724" s="146" t="s">
        <v>97</v>
      </c>
      <c r="E724" s="43"/>
      <c r="F724" s="4"/>
      <c r="G724" s="37" t="str">
        <f>if(F724="","",
SUMIFs(if(D724="Main1",Nuella!J:J,Nuella!N:N),Nuella!S:S,"Delivered",Nuella!X:X,A724,if(D724="Main1",Nuella!G:G,Nuella!K:K),C724)+
SUMIFs(if(D724="Main1",'CRS1'!J:J,'CRS1'!N:N),'CRS1'!S:S,"Delivered",'CRS1'!X:X,A724,if(D724="Main1",'CRS1'!G:G,'CRS1'!K:K),C724)
-sumifs(G$1:G723,A$1:A723,A724,C$1:C723,C724))</f>
        <v/>
      </c>
      <c r="H724" s="37" t="str">
        <f t="shared" si="1"/>
        <v/>
      </c>
      <c r="I724" s="37" t="str">
        <f t="shared" si="2"/>
        <v/>
      </c>
      <c r="J724" s="37" t="s">
        <v>97</v>
      </c>
      <c r="K724" s="4"/>
      <c r="L724" s="4"/>
      <c r="M724" s="4"/>
      <c r="N724" s="4"/>
      <c r="O724" s="4"/>
      <c r="P724" s="4"/>
      <c r="Q724" s="4"/>
      <c r="R724" s="4"/>
      <c r="S724" s="4"/>
      <c r="T724" s="4"/>
      <c r="U724" s="4"/>
      <c r="V724" s="4"/>
      <c r="W724" s="4"/>
      <c r="X724" s="4"/>
      <c r="Y724" s="4"/>
      <c r="Z724" s="4"/>
      <c r="AA724" s="4"/>
      <c r="AB724" s="4"/>
    </row>
    <row r="725">
      <c r="A725" s="4"/>
      <c r="C725" s="4"/>
      <c r="D725" s="146" t="s">
        <v>97</v>
      </c>
      <c r="E725" s="43"/>
      <c r="F725" s="4"/>
      <c r="G725" s="37" t="str">
        <f>if(F725="","",
SUMIFs(if(D725="Main1",Nuella!J:J,Nuella!N:N),Nuella!S:S,"Delivered",Nuella!X:X,A725,if(D725="Main1",Nuella!G:G,Nuella!K:K),C725)+
SUMIFs(if(D725="Main1",'CRS1'!J:J,'CRS1'!N:N),'CRS1'!S:S,"Delivered",'CRS1'!X:X,A725,if(D725="Main1",'CRS1'!G:G,'CRS1'!K:K),C725)
-sumifs(G$1:G724,A$1:A724,A725,C$1:C724,C725))</f>
        <v/>
      </c>
      <c r="H725" s="37" t="str">
        <f t="shared" si="1"/>
        <v/>
      </c>
      <c r="I725" s="37" t="str">
        <f t="shared" si="2"/>
        <v/>
      </c>
      <c r="J725" s="37" t="s">
        <v>97</v>
      </c>
      <c r="K725" s="4"/>
      <c r="L725" s="4"/>
      <c r="M725" s="4"/>
      <c r="N725" s="4"/>
      <c r="O725" s="4"/>
      <c r="P725" s="4"/>
      <c r="Q725" s="4"/>
      <c r="R725" s="4"/>
      <c r="S725" s="4"/>
      <c r="T725" s="4"/>
      <c r="U725" s="4"/>
      <c r="V725" s="4"/>
      <c r="W725" s="4"/>
      <c r="X725" s="4"/>
      <c r="Y725" s="4"/>
      <c r="Z725" s="4"/>
      <c r="AA725" s="4"/>
      <c r="AB725" s="4"/>
    </row>
    <row r="726">
      <c r="A726" s="4"/>
      <c r="C726" s="4"/>
      <c r="D726" s="146" t="s">
        <v>97</v>
      </c>
      <c r="E726" s="43"/>
      <c r="F726" s="4"/>
      <c r="G726" s="37" t="str">
        <f>if(F726="","",
SUMIFs(if(D726="Main1",Nuella!J:J,Nuella!N:N),Nuella!S:S,"Delivered",Nuella!X:X,A726,if(D726="Main1",Nuella!G:G,Nuella!K:K),C726)+
SUMIFs(if(D726="Main1",'CRS1'!J:J,'CRS1'!N:N),'CRS1'!S:S,"Delivered",'CRS1'!X:X,A726,if(D726="Main1",'CRS1'!G:G,'CRS1'!K:K),C726)
-sumifs(G$1:G725,A$1:A725,A726,C$1:C725,C726))</f>
        <v/>
      </c>
      <c r="H726" s="37" t="str">
        <f t="shared" si="1"/>
        <v/>
      </c>
      <c r="I726" s="37" t="str">
        <f t="shared" si="2"/>
        <v/>
      </c>
      <c r="J726" s="37" t="s">
        <v>97</v>
      </c>
      <c r="K726" s="4"/>
      <c r="L726" s="4"/>
      <c r="M726" s="4"/>
      <c r="N726" s="4"/>
      <c r="O726" s="4"/>
      <c r="P726" s="4"/>
      <c r="Q726" s="4"/>
      <c r="R726" s="4"/>
      <c r="S726" s="4"/>
      <c r="T726" s="4"/>
      <c r="U726" s="4"/>
      <c r="V726" s="4"/>
      <c r="W726" s="4"/>
      <c r="X726" s="4"/>
      <c r="Y726" s="4"/>
      <c r="Z726" s="4"/>
      <c r="AA726" s="4"/>
      <c r="AB726" s="4"/>
    </row>
    <row r="727">
      <c r="A727" s="4"/>
      <c r="C727" s="4"/>
      <c r="D727" s="146" t="s">
        <v>97</v>
      </c>
      <c r="E727" s="43"/>
      <c r="F727" s="4"/>
      <c r="G727" s="37" t="str">
        <f>if(F727="","",
SUMIFs(if(D727="Main1",Nuella!J:J,Nuella!N:N),Nuella!S:S,"Delivered",Nuella!X:X,A727,if(D727="Main1",Nuella!G:G,Nuella!K:K),C727)+
SUMIFs(if(D727="Main1",'CRS1'!J:J,'CRS1'!N:N),'CRS1'!S:S,"Delivered",'CRS1'!X:X,A727,if(D727="Main1",'CRS1'!G:G,'CRS1'!K:K),C727)
-sumifs(G$1:G726,A$1:A726,A727,C$1:C726,C727))</f>
        <v/>
      </c>
      <c r="H727" s="37" t="str">
        <f t="shared" si="1"/>
        <v/>
      </c>
      <c r="I727" s="37" t="str">
        <f t="shared" si="2"/>
        <v/>
      </c>
      <c r="J727" s="37" t="s">
        <v>97</v>
      </c>
      <c r="K727" s="4"/>
      <c r="L727" s="4"/>
      <c r="M727" s="4"/>
      <c r="N727" s="4"/>
      <c r="O727" s="4"/>
      <c r="P727" s="4"/>
      <c r="Q727" s="4"/>
      <c r="R727" s="4"/>
      <c r="S727" s="4"/>
      <c r="T727" s="4"/>
      <c r="U727" s="4"/>
      <c r="V727" s="4"/>
      <c r="W727" s="4"/>
      <c r="X727" s="4"/>
      <c r="Y727" s="4"/>
      <c r="Z727" s="4"/>
      <c r="AA727" s="4"/>
      <c r="AB727" s="4"/>
    </row>
    <row r="728">
      <c r="A728" s="4"/>
      <c r="C728" s="4"/>
      <c r="D728" s="146" t="s">
        <v>97</v>
      </c>
      <c r="E728" s="43"/>
      <c r="F728" s="4"/>
      <c r="G728" s="37" t="str">
        <f>if(F728="","",
SUMIFs(if(D728="Main1",Nuella!J:J,Nuella!N:N),Nuella!S:S,"Delivered",Nuella!X:X,A728,if(D728="Main1",Nuella!G:G,Nuella!K:K),C728)+
SUMIFs(if(D728="Main1",'CRS1'!J:J,'CRS1'!N:N),'CRS1'!S:S,"Delivered",'CRS1'!X:X,A728,if(D728="Main1",'CRS1'!G:G,'CRS1'!K:K),C728)
-sumifs(G$1:G727,A$1:A727,A728,C$1:C727,C728))</f>
        <v/>
      </c>
      <c r="H728" s="37" t="str">
        <f t="shared" si="1"/>
        <v/>
      </c>
      <c r="I728" s="37" t="str">
        <f t="shared" si="2"/>
        <v/>
      </c>
      <c r="J728" s="37" t="s">
        <v>97</v>
      </c>
      <c r="K728" s="4"/>
      <c r="L728" s="4"/>
      <c r="M728" s="4"/>
      <c r="N728" s="4"/>
      <c r="O728" s="4"/>
      <c r="P728" s="4"/>
      <c r="Q728" s="4"/>
      <c r="R728" s="4"/>
      <c r="S728" s="4"/>
      <c r="T728" s="4"/>
      <c r="U728" s="4"/>
      <c r="V728" s="4"/>
      <c r="W728" s="4"/>
      <c r="X728" s="4"/>
      <c r="Y728" s="4"/>
      <c r="Z728" s="4"/>
      <c r="AA728" s="4"/>
      <c r="AB728" s="4"/>
    </row>
    <row r="729">
      <c r="A729" s="4"/>
      <c r="C729" s="4"/>
      <c r="D729" s="146" t="s">
        <v>97</v>
      </c>
      <c r="E729" s="43"/>
      <c r="F729" s="4"/>
      <c r="G729" s="37" t="str">
        <f>if(F729="","",
SUMIFs(if(D729="Main1",Nuella!J:J,Nuella!N:N),Nuella!S:S,"Delivered",Nuella!X:X,A729,if(D729="Main1",Nuella!G:G,Nuella!K:K),C729)+
SUMIFs(if(D729="Main1",'CRS1'!J:J,'CRS1'!N:N),'CRS1'!S:S,"Delivered",'CRS1'!X:X,A729,if(D729="Main1",'CRS1'!G:G,'CRS1'!K:K),C729)
-sumifs(G$1:G728,A$1:A728,A729,C$1:C728,C729))</f>
        <v/>
      </c>
      <c r="H729" s="37" t="str">
        <f t="shared" si="1"/>
        <v/>
      </c>
      <c r="I729" s="37" t="str">
        <f t="shared" si="2"/>
        <v/>
      </c>
      <c r="J729" s="37" t="s">
        <v>97</v>
      </c>
      <c r="K729" s="4"/>
      <c r="L729" s="4"/>
      <c r="M729" s="4"/>
      <c r="N729" s="4"/>
      <c r="O729" s="4"/>
      <c r="P729" s="4"/>
      <c r="Q729" s="4"/>
      <c r="R729" s="4"/>
      <c r="S729" s="4"/>
      <c r="T729" s="4"/>
      <c r="U729" s="4"/>
      <c r="V729" s="4"/>
      <c r="W729" s="4"/>
      <c r="X729" s="4"/>
      <c r="Y729" s="4"/>
      <c r="Z729" s="4"/>
      <c r="AA729" s="4"/>
      <c r="AB729" s="4"/>
    </row>
    <row r="730">
      <c r="A730" s="4"/>
      <c r="C730" s="4"/>
      <c r="D730" s="146" t="s">
        <v>97</v>
      </c>
      <c r="E730" s="43"/>
      <c r="F730" s="4"/>
      <c r="G730" s="37" t="str">
        <f>if(F730="","",
SUMIFs(if(D730="Main1",Nuella!J:J,Nuella!N:N),Nuella!S:S,"Delivered",Nuella!X:X,A730,if(D730="Main1",Nuella!G:G,Nuella!K:K),C730)+
SUMIFs(if(D730="Main1",'CRS1'!J:J,'CRS1'!N:N),'CRS1'!S:S,"Delivered",'CRS1'!X:X,A730,if(D730="Main1",'CRS1'!G:G,'CRS1'!K:K),C730)
-sumifs(G$1:G729,A$1:A729,A730,C$1:C729,C730))</f>
        <v/>
      </c>
      <c r="H730" s="37" t="str">
        <f t="shared" si="1"/>
        <v/>
      </c>
      <c r="I730" s="37" t="str">
        <f t="shared" si="2"/>
        <v/>
      </c>
      <c r="J730" s="37" t="s">
        <v>97</v>
      </c>
      <c r="K730" s="4"/>
      <c r="L730" s="4"/>
      <c r="M730" s="4"/>
      <c r="N730" s="4"/>
      <c r="O730" s="4"/>
      <c r="P730" s="4"/>
      <c r="Q730" s="4"/>
      <c r="R730" s="4"/>
      <c r="S730" s="4"/>
      <c r="T730" s="4"/>
      <c r="U730" s="4"/>
      <c r="V730" s="4"/>
      <c r="W730" s="4"/>
      <c r="X730" s="4"/>
      <c r="Y730" s="4"/>
      <c r="Z730" s="4"/>
      <c r="AA730" s="4"/>
      <c r="AB730" s="4"/>
    </row>
    <row r="731">
      <c r="A731" s="4"/>
      <c r="C731" s="4"/>
      <c r="D731" s="146" t="s">
        <v>97</v>
      </c>
      <c r="E731" s="43"/>
      <c r="F731" s="4"/>
      <c r="G731" s="37" t="str">
        <f>if(F731="","",
SUMIFs(if(D731="Main1",Nuella!J:J,Nuella!N:N),Nuella!S:S,"Delivered",Nuella!X:X,A731,if(D731="Main1",Nuella!G:G,Nuella!K:K),C731)+
SUMIFs(if(D731="Main1",'CRS1'!J:J,'CRS1'!N:N),'CRS1'!S:S,"Delivered",'CRS1'!X:X,A731,if(D731="Main1",'CRS1'!G:G,'CRS1'!K:K),C731)
-sumifs(G$1:G730,A$1:A730,A731,C$1:C730,C731))</f>
        <v/>
      </c>
      <c r="H731" s="37" t="str">
        <f t="shared" si="1"/>
        <v/>
      </c>
      <c r="I731" s="37" t="str">
        <f t="shared" si="2"/>
        <v/>
      </c>
      <c r="J731" s="37" t="s">
        <v>97</v>
      </c>
      <c r="K731" s="4"/>
      <c r="L731" s="4"/>
      <c r="M731" s="4"/>
      <c r="N731" s="4"/>
      <c r="O731" s="4"/>
      <c r="P731" s="4"/>
      <c r="Q731" s="4"/>
      <c r="R731" s="4"/>
      <c r="S731" s="4"/>
      <c r="T731" s="4"/>
      <c r="U731" s="4"/>
      <c r="V731" s="4"/>
      <c r="W731" s="4"/>
      <c r="X731" s="4"/>
      <c r="Y731" s="4"/>
      <c r="Z731" s="4"/>
      <c r="AA731" s="4"/>
      <c r="AB731" s="4"/>
    </row>
    <row r="732">
      <c r="A732" s="4"/>
      <c r="C732" s="4"/>
      <c r="D732" s="146" t="s">
        <v>97</v>
      </c>
      <c r="E732" s="43"/>
      <c r="F732" s="4"/>
      <c r="G732" s="37" t="str">
        <f>if(F732="","",
SUMIFs(if(D732="Main1",Nuella!J:J,Nuella!N:N),Nuella!S:S,"Delivered",Nuella!X:X,A732,if(D732="Main1",Nuella!G:G,Nuella!K:K),C732)+
SUMIFs(if(D732="Main1",'CRS1'!J:J,'CRS1'!N:N),'CRS1'!S:S,"Delivered",'CRS1'!X:X,A732,if(D732="Main1",'CRS1'!G:G,'CRS1'!K:K),C732)
-sumifs(G$1:G731,A$1:A731,A732,C$1:C731,C732))</f>
        <v/>
      </c>
      <c r="H732" s="37" t="str">
        <f t="shared" si="1"/>
        <v/>
      </c>
      <c r="I732" s="37" t="str">
        <f t="shared" si="2"/>
        <v/>
      </c>
      <c r="J732" s="37" t="s">
        <v>97</v>
      </c>
      <c r="K732" s="4"/>
      <c r="L732" s="4"/>
      <c r="M732" s="4"/>
      <c r="N732" s="4"/>
      <c r="O732" s="4"/>
      <c r="P732" s="4"/>
      <c r="Q732" s="4"/>
      <c r="R732" s="4"/>
      <c r="S732" s="4"/>
      <c r="T732" s="4"/>
      <c r="U732" s="4"/>
      <c r="V732" s="4"/>
      <c r="W732" s="4"/>
      <c r="X732" s="4"/>
      <c r="Y732" s="4"/>
      <c r="Z732" s="4"/>
      <c r="AA732" s="4"/>
      <c r="AB732" s="4"/>
    </row>
    <row r="733">
      <c r="A733" s="4"/>
      <c r="C733" s="4"/>
      <c r="D733" s="146" t="s">
        <v>97</v>
      </c>
      <c r="E733" s="43"/>
      <c r="F733" s="4"/>
      <c r="G733" s="37" t="str">
        <f>if(F733="","",
SUMIFs(if(D733="Main1",Nuella!J:J,Nuella!N:N),Nuella!S:S,"Delivered",Nuella!X:X,A733,if(D733="Main1",Nuella!G:G,Nuella!K:K),C733)+
SUMIFs(if(D733="Main1",'CRS1'!J:J,'CRS1'!N:N),'CRS1'!S:S,"Delivered",'CRS1'!X:X,A733,if(D733="Main1",'CRS1'!G:G,'CRS1'!K:K),C733)
-sumifs(G$1:G732,A$1:A732,A733,C$1:C732,C733))</f>
        <v/>
      </c>
      <c r="H733" s="37" t="str">
        <f t="shared" si="1"/>
        <v/>
      </c>
      <c r="I733" s="37" t="str">
        <f t="shared" si="2"/>
        <v/>
      </c>
      <c r="J733" s="37" t="s">
        <v>97</v>
      </c>
      <c r="K733" s="4"/>
      <c r="L733" s="4"/>
      <c r="M733" s="4"/>
      <c r="N733" s="4"/>
      <c r="O733" s="4"/>
      <c r="P733" s="4"/>
      <c r="Q733" s="4"/>
      <c r="R733" s="4"/>
      <c r="S733" s="4"/>
      <c r="T733" s="4"/>
      <c r="U733" s="4"/>
      <c r="V733" s="4"/>
      <c r="W733" s="4"/>
      <c r="X733" s="4"/>
      <c r="Y733" s="4"/>
      <c r="Z733" s="4"/>
      <c r="AA733" s="4"/>
      <c r="AB733" s="4"/>
    </row>
    <row r="734">
      <c r="A734" s="4"/>
      <c r="C734" s="4"/>
      <c r="D734" s="146" t="s">
        <v>97</v>
      </c>
      <c r="E734" s="43"/>
      <c r="F734" s="4"/>
      <c r="G734" s="37" t="str">
        <f>if(F734="","",
SUMIFs(if(D734="Main1",Nuella!J:J,Nuella!N:N),Nuella!S:S,"Delivered",Nuella!X:X,A734,if(D734="Main1",Nuella!G:G,Nuella!K:K),C734)+
SUMIFs(if(D734="Main1",'CRS1'!J:J,'CRS1'!N:N),'CRS1'!S:S,"Delivered",'CRS1'!X:X,A734,if(D734="Main1",'CRS1'!G:G,'CRS1'!K:K),C734)
-sumifs(G$1:G733,A$1:A733,A734,C$1:C733,C734))</f>
        <v/>
      </c>
      <c r="H734" s="37" t="str">
        <f t="shared" si="1"/>
        <v/>
      </c>
      <c r="I734" s="37" t="str">
        <f t="shared" si="2"/>
        <v/>
      </c>
      <c r="J734" s="37" t="s">
        <v>97</v>
      </c>
      <c r="K734" s="4"/>
      <c r="L734" s="4"/>
      <c r="M734" s="4"/>
      <c r="N734" s="4"/>
      <c r="O734" s="4"/>
      <c r="P734" s="4"/>
      <c r="Q734" s="4"/>
      <c r="R734" s="4"/>
      <c r="S734" s="4"/>
      <c r="T734" s="4"/>
      <c r="U734" s="4"/>
      <c r="V734" s="4"/>
      <c r="W734" s="4"/>
      <c r="X734" s="4"/>
      <c r="Y734" s="4"/>
      <c r="Z734" s="4"/>
      <c r="AA734" s="4"/>
      <c r="AB734" s="4"/>
    </row>
    <row r="735">
      <c r="A735" s="4"/>
      <c r="C735" s="4"/>
      <c r="D735" s="146" t="s">
        <v>97</v>
      </c>
      <c r="E735" s="43"/>
      <c r="F735" s="4"/>
      <c r="G735" s="37" t="str">
        <f>if(F735="","",
SUMIFs(if(D735="Main1",Nuella!J:J,Nuella!N:N),Nuella!S:S,"Delivered",Nuella!X:X,A735,if(D735="Main1",Nuella!G:G,Nuella!K:K),C735)+
SUMIFs(if(D735="Main1",'CRS1'!J:J,'CRS1'!N:N),'CRS1'!S:S,"Delivered",'CRS1'!X:X,A735,if(D735="Main1",'CRS1'!G:G,'CRS1'!K:K),C735)
-sumifs(G$1:G734,A$1:A734,A735,C$1:C734,C735))</f>
        <v/>
      </c>
      <c r="H735" s="37" t="str">
        <f t="shared" si="1"/>
        <v/>
      </c>
      <c r="I735" s="37" t="str">
        <f t="shared" si="2"/>
        <v/>
      </c>
      <c r="J735" s="37" t="s">
        <v>97</v>
      </c>
      <c r="K735" s="4"/>
      <c r="L735" s="4"/>
      <c r="M735" s="4"/>
      <c r="N735" s="4"/>
      <c r="O735" s="4"/>
      <c r="P735" s="4"/>
      <c r="Q735" s="4"/>
      <c r="R735" s="4"/>
      <c r="S735" s="4"/>
      <c r="T735" s="4"/>
      <c r="U735" s="4"/>
      <c r="V735" s="4"/>
      <c r="W735" s="4"/>
      <c r="X735" s="4"/>
      <c r="Y735" s="4"/>
      <c r="Z735" s="4"/>
      <c r="AA735" s="4"/>
      <c r="AB735" s="4"/>
    </row>
    <row r="736">
      <c r="A736" s="4"/>
      <c r="C736" s="4"/>
      <c r="D736" s="146" t="s">
        <v>97</v>
      </c>
      <c r="E736" s="43"/>
      <c r="F736" s="4"/>
      <c r="G736" s="37" t="str">
        <f>if(F736="","",
SUMIFs(if(D736="Main1",Nuella!J:J,Nuella!N:N),Nuella!S:S,"Delivered",Nuella!X:X,A736,if(D736="Main1",Nuella!G:G,Nuella!K:K),C736)+
SUMIFs(if(D736="Main1",'CRS1'!J:J,'CRS1'!N:N),'CRS1'!S:S,"Delivered",'CRS1'!X:X,A736,if(D736="Main1",'CRS1'!G:G,'CRS1'!K:K),C736)
-sumifs(G$1:G735,A$1:A735,A736,C$1:C735,C736))</f>
        <v/>
      </c>
      <c r="H736" s="37" t="str">
        <f t="shared" si="1"/>
        <v/>
      </c>
      <c r="I736" s="37" t="str">
        <f t="shared" si="2"/>
        <v/>
      </c>
      <c r="J736" s="37" t="s">
        <v>97</v>
      </c>
      <c r="K736" s="4"/>
      <c r="L736" s="4"/>
      <c r="M736" s="4"/>
      <c r="N736" s="4"/>
      <c r="O736" s="4"/>
      <c r="P736" s="4"/>
      <c r="Q736" s="4"/>
      <c r="R736" s="4"/>
      <c r="S736" s="4"/>
      <c r="T736" s="4"/>
      <c r="U736" s="4"/>
      <c r="V736" s="4"/>
      <c r="W736" s="4"/>
      <c r="X736" s="4"/>
      <c r="Y736" s="4"/>
      <c r="Z736" s="4"/>
      <c r="AA736" s="4"/>
      <c r="AB736" s="4"/>
    </row>
    <row r="737">
      <c r="A737" s="4"/>
      <c r="C737" s="4"/>
      <c r="D737" s="146" t="s">
        <v>97</v>
      </c>
      <c r="E737" s="43"/>
      <c r="F737" s="4"/>
      <c r="G737" s="37" t="str">
        <f>if(F737="","",
SUMIFs(if(D737="Main1",Nuella!J:J,Nuella!N:N),Nuella!S:S,"Delivered",Nuella!X:X,A737,if(D737="Main1",Nuella!G:G,Nuella!K:K),C737)+
SUMIFs(if(D737="Main1",'CRS1'!J:J,'CRS1'!N:N),'CRS1'!S:S,"Delivered",'CRS1'!X:X,A737,if(D737="Main1",'CRS1'!G:G,'CRS1'!K:K),C737)
-sumifs(G$1:G736,A$1:A736,A737,C$1:C736,C737))</f>
        <v/>
      </c>
      <c r="H737" s="37" t="str">
        <f t="shared" si="1"/>
        <v/>
      </c>
      <c r="I737" s="37" t="str">
        <f t="shared" si="2"/>
        <v/>
      </c>
      <c r="J737" s="37" t="s">
        <v>97</v>
      </c>
      <c r="K737" s="4"/>
      <c r="L737" s="4"/>
      <c r="M737" s="4"/>
      <c r="N737" s="4"/>
      <c r="O737" s="4"/>
      <c r="P737" s="4"/>
      <c r="Q737" s="4"/>
      <c r="R737" s="4"/>
      <c r="S737" s="4"/>
      <c r="T737" s="4"/>
      <c r="U737" s="4"/>
      <c r="V737" s="4"/>
      <c r="W737" s="4"/>
      <c r="X737" s="4"/>
      <c r="Y737" s="4"/>
      <c r="Z737" s="4"/>
      <c r="AA737" s="4"/>
      <c r="AB737" s="4"/>
    </row>
    <row r="738">
      <c r="A738" s="4"/>
      <c r="C738" s="4"/>
      <c r="D738" s="146" t="s">
        <v>97</v>
      </c>
      <c r="E738" s="43"/>
      <c r="F738" s="4"/>
      <c r="G738" s="37" t="str">
        <f>if(F738="","",
SUMIFs(if(D738="Main1",Nuella!J:J,Nuella!N:N),Nuella!S:S,"Delivered",Nuella!X:X,A738,if(D738="Main1",Nuella!G:G,Nuella!K:K),C738)+
SUMIFs(if(D738="Main1",'CRS1'!J:J,'CRS1'!N:N),'CRS1'!S:S,"Delivered",'CRS1'!X:X,A738,if(D738="Main1",'CRS1'!G:G,'CRS1'!K:K),C738)
-sumifs(G$1:G737,A$1:A737,A738,C$1:C737,C738))</f>
        <v/>
      </c>
      <c r="H738" s="37" t="str">
        <f t="shared" si="1"/>
        <v/>
      </c>
      <c r="I738" s="37" t="str">
        <f t="shared" si="2"/>
        <v/>
      </c>
      <c r="J738" s="37" t="s">
        <v>97</v>
      </c>
      <c r="K738" s="4"/>
      <c r="L738" s="4"/>
      <c r="M738" s="4"/>
      <c r="N738" s="4"/>
      <c r="O738" s="4"/>
      <c r="P738" s="4"/>
      <c r="Q738" s="4"/>
      <c r="R738" s="4"/>
      <c r="S738" s="4"/>
      <c r="T738" s="4"/>
      <c r="U738" s="4"/>
      <c r="V738" s="4"/>
      <c r="W738" s="4"/>
      <c r="X738" s="4"/>
      <c r="Y738" s="4"/>
      <c r="Z738" s="4"/>
      <c r="AA738" s="4"/>
      <c r="AB738" s="4"/>
    </row>
    <row r="739">
      <c r="A739" s="4"/>
      <c r="C739" s="4"/>
      <c r="D739" s="146" t="s">
        <v>97</v>
      </c>
      <c r="E739" s="43"/>
      <c r="F739" s="4"/>
      <c r="G739" s="37" t="str">
        <f>if(F739="","",
SUMIFs(if(D739="Main1",Nuella!J:J,Nuella!N:N),Nuella!S:S,"Delivered",Nuella!X:X,A739,if(D739="Main1",Nuella!G:G,Nuella!K:K),C739)+
SUMIFs(if(D739="Main1",'CRS1'!J:J,'CRS1'!N:N),'CRS1'!S:S,"Delivered",'CRS1'!X:X,A739,if(D739="Main1",'CRS1'!G:G,'CRS1'!K:K),C739)
-sumifs(G$1:G738,A$1:A738,A739,C$1:C738,C739))</f>
        <v/>
      </c>
      <c r="H739" s="37" t="str">
        <f t="shared" si="1"/>
        <v/>
      </c>
      <c r="I739" s="37" t="str">
        <f t="shared" si="2"/>
        <v/>
      </c>
      <c r="J739" s="37" t="s">
        <v>97</v>
      </c>
      <c r="K739" s="4"/>
      <c r="L739" s="4"/>
      <c r="M739" s="4"/>
      <c r="N739" s="4"/>
      <c r="O739" s="4"/>
      <c r="P739" s="4"/>
      <c r="Q739" s="4"/>
      <c r="R739" s="4"/>
      <c r="S739" s="4"/>
      <c r="T739" s="4"/>
      <c r="U739" s="4"/>
      <c r="V739" s="4"/>
      <c r="W739" s="4"/>
      <c r="X739" s="4"/>
      <c r="Y739" s="4"/>
      <c r="Z739" s="4"/>
      <c r="AA739" s="4"/>
      <c r="AB739" s="4"/>
    </row>
    <row r="740">
      <c r="A740" s="4"/>
      <c r="C740" s="4"/>
      <c r="D740" s="146" t="s">
        <v>97</v>
      </c>
      <c r="E740" s="43"/>
      <c r="F740" s="4"/>
      <c r="G740" s="37" t="str">
        <f>if(F740="","",
SUMIFs(if(D740="Main1",Nuella!J:J,Nuella!N:N),Nuella!S:S,"Delivered",Nuella!X:X,A740,if(D740="Main1",Nuella!G:G,Nuella!K:K),C740)+
SUMIFs(if(D740="Main1",'CRS1'!J:J,'CRS1'!N:N),'CRS1'!S:S,"Delivered",'CRS1'!X:X,A740,if(D740="Main1",'CRS1'!G:G,'CRS1'!K:K),C740)
-sumifs(G$1:G739,A$1:A739,A740,C$1:C739,C740))</f>
        <v/>
      </c>
      <c r="H740" s="37" t="str">
        <f t="shared" si="1"/>
        <v/>
      </c>
      <c r="I740" s="37" t="str">
        <f t="shared" si="2"/>
        <v/>
      </c>
      <c r="J740" s="37" t="s">
        <v>97</v>
      </c>
      <c r="K740" s="4"/>
      <c r="L740" s="4"/>
      <c r="M740" s="4"/>
      <c r="N740" s="4"/>
      <c r="O740" s="4"/>
      <c r="P740" s="4"/>
      <c r="Q740" s="4"/>
      <c r="R740" s="4"/>
      <c r="S740" s="4"/>
      <c r="T740" s="4"/>
      <c r="U740" s="4"/>
      <c r="V740" s="4"/>
      <c r="W740" s="4"/>
      <c r="X740" s="4"/>
      <c r="Y740" s="4"/>
      <c r="Z740" s="4"/>
      <c r="AA740" s="4"/>
      <c r="AB740" s="4"/>
    </row>
    <row r="741">
      <c r="A741" s="4"/>
      <c r="C741" s="4"/>
      <c r="D741" s="146" t="s">
        <v>97</v>
      </c>
      <c r="E741" s="43"/>
      <c r="F741" s="4"/>
      <c r="G741" s="37" t="str">
        <f>if(F741="","",
SUMIFs(if(D741="Main1",Nuella!J:J,Nuella!N:N),Nuella!S:S,"Delivered",Nuella!X:X,A741,if(D741="Main1",Nuella!G:G,Nuella!K:K),C741)+
SUMIFs(if(D741="Main1",'CRS1'!J:J,'CRS1'!N:N),'CRS1'!S:S,"Delivered",'CRS1'!X:X,A741,if(D741="Main1",'CRS1'!G:G,'CRS1'!K:K),C741)
-sumifs(G$1:G740,A$1:A740,A741,C$1:C740,C741))</f>
        <v/>
      </c>
      <c r="H741" s="37" t="str">
        <f t="shared" si="1"/>
        <v/>
      </c>
      <c r="I741" s="37" t="str">
        <f t="shared" si="2"/>
        <v/>
      </c>
      <c r="J741" s="37" t="s">
        <v>97</v>
      </c>
      <c r="K741" s="4"/>
      <c r="L741" s="4"/>
      <c r="M741" s="4"/>
      <c r="N741" s="4"/>
      <c r="O741" s="4"/>
      <c r="P741" s="4"/>
      <c r="Q741" s="4"/>
      <c r="R741" s="4"/>
      <c r="S741" s="4"/>
      <c r="T741" s="4"/>
      <c r="U741" s="4"/>
      <c r="V741" s="4"/>
      <c r="W741" s="4"/>
      <c r="X741" s="4"/>
      <c r="Y741" s="4"/>
      <c r="Z741" s="4"/>
      <c r="AA741" s="4"/>
      <c r="AB741" s="4"/>
    </row>
    <row r="742">
      <c r="A742" s="4"/>
      <c r="C742" s="4"/>
      <c r="D742" s="146" t="s">
        <v>97</v>
      </c>
      <c r="E742" s="43"/>
      <c r="F742" s="4"/>
      <c r="G742" s="37" t="str">
        <f>if(F742="","",
SUMIFs(if(D742="Main1",Nuella!J:J,Nuella!N:N),Nuella!S:S,"Delivered",Nuella!X:X,A742,if(D742="Main1",Nuella!G:G,Nuella!K:K),C742)+
SUMIFs(if(D742="Main1",'CRS1'!J:J,'CRS1'!N:N),'CRS1'!S:S,"Delivered",'CRS1'!X:X,A742,if(D742="Main1",'CRS1'!G:G,'CRS1'!K:K),C742)
-sumifs(G$1:G741,A$1:A741,A742,C$1:C741,C742))</f>
        <v/>
      </c>
      <c r="H742" s="37" t="str">
        <f t="shared" si="1"/>
        <v/>
      </c>
      <c r="I742" s="37" t="str">
        <f t="shared" si="2"/>
        <v/>
      </c>
      <c r="J742" s="37" t="s">
        <v>97</v>
      </c>
      <c r="K742" s="4"/>
      <c r="L742" s="4"/>
      <c r="M742" s="4"/>
      <c r="N742" s="4"/>
      <c r="O742" s="4"/>
      <c r="P742" s="4"/>
      <c r="Q742" s="4"/>
      <c r="R742" s="4"/>
      <c r="S742" s="4"/>
      <c r="T742" s="4"/>
      <c r="U742" s="4"/>
      <c r="V742" s="4"/>
      <c r="W742" s="4"/>
      <c r="X742" s="4"/>
      <c r="Y742" s="4"/>
      <c r="Z742" s="4"/>
      <c r="AA742" s="4"/>
      <c r="AB742" s="4"/>
    </row>
    <row r="743">
      <c r="A743" s="4"/>
      <c r="C743" s="4"/>
      <c r="D743" s="146" t="s">
        <v>97</v>
      </c>
      <c r="E743" s="43"/>
      <c r="F743" s="4"/>
      <c r="G743" s="37" t="str">
        <f>if(F743="","",
SUMIFs(if(D743="Main1",Nuella!J:J,Nuella!N:N),Nuella!S:S,"Delivered",Nuella!X:X,A743,if(D743="Main1",Nuella!G:G,Nuella!K:K),C743)+
SUMIFs(if(D743="Main1",'CRS1'!J:J,'CRS1'!N:N),'CRS1'!S:S,"Delivered",'CRS1'!X:X,A743,if(D743="Main1",'CRS1'!G:G,'CRS1'!K:K),C743)
-sumifs(G$1:G742,A$1:A742,A743,C$1:C742,C743))</f>
        <v/>
      </c>
      <c r="H743" s="37" t="str">
        <f t="shared" si="1"/>
        <v/>
      </c>
      <c r="I743" s="37" t="str">
        <f t="shared" si="2"/>
        <v/>
      </c>
      <c r="J743" s="37" t="s">
        <v>97</v>
      </c>
      <c r="K743" s="4"/>
      <c r="L743" s="4"/>
      <c r="M743" s="4"/>
      <c r="N743" s="4"/>
      <c r="O743" s="4"/>
      <c r="P743" s="4"/>
      <c r="Q743" s="4"/>
      <c r="R743" s="4"/>
      <c r="S743" s="4"/>
      <c r="T743" s="4"/>
      <c r="U743" s="4"/>
      <c r="V743" s="4"/>
      <c r="W743" s="4"/>
      <c r="X743" s="4"/>
      <c r="Y743" s="4"/>
      <c r="Z743" s="4"/>
      <c r="AA743" s="4"/>
      <c r="AB743" s="4"/>
    </row>
    <row r="744">
      <c r="A744" s="4"/>
      <c r="C744" s="4"/>
      <c r="D744" s="146" t="s">
        <v>97</v>
      </c>
      <c r="E744" s="43"/>
      <c r="F744" s="4"/>
      <c r="G744" s="37" t="str">
        <f>if(F744="","",
SUMIFs(if(D744="Main1",Nuella!J:J,Nuella!N:N),Nuella!S:S,"Delivered",Nuella!X:X,A744,if(D744="Main1",Nuella!G:G,Nuella!K:K),C744)+
SUMIFs(if(D744="Main1",'CRS1'!J:J,'CRS1'!N:N),'CRS1'!S:S,"Delivered",'CRS1'!X:X,A744,if(D744="Main1",'CRS1'!G:G,'CRS1'!K:K),C744)
-sumifs(G$1:G743,A$1:A743,A744,C$1:C743,C744))</f>
        <v/>
      </c>
      <c r="H744" s="37" t="str">
        <f t="shared" si="1"/>
        <v/>
      </c>
      <c r="I744" s="37" t="str">
        <f t="shared" si="2"/>
        <v/>
      </c>
      <c r="J744" s="37" t="s">
        <v>97</v>
      </c>
      <c r="K744" s="4"/>
      <c r="L744" s="4"/>
      <c r="M744" s="4"/>
      <c r="N744" s="4"/>
      <c r="O744" s="4"/>
      <c r="P744" s="4"/>
      <c r="Q744" s="4"/>
      <c r="R744" s="4"/>
      <c r="S744" s="4"/>
      <c r="T744" s="4"/>
      <c r="U744" s="4"/>
      <c r="V744" s="4"/>
      <c r="W744" s="4"/>
      <c r="X744" s="4"/>
      <c r="Y744" s="4"/>
      <c r="Z744" s="4"/>
      <c r="AA744" s="4"/>
      <c r="AB744" s="4"/>
    </row>
    <row r="745">
      <c r="A745" s="4"/>
      <c r="C745" s="4"/>
      <c r="D745" s="146" t="s">
        <v>97</v>
      </c>
      <c r="E745" s="43"/>
      <c r="F745" s="4"/>
      <c r="G745" s="37" t="str">
        <f>if(F745="","",
SUMIFs(if(D745="Main1",Nuella!J:J,Nuella!N:N),Nuella!S:S,"Delivered",Nuella!X:X,A745,if(D745="Main1",Nuella!G:G,Nuella!K:K),C745)+
SUMIFs(if(D745="Main1",'CRS1'!J:J,'CRS1'!N:N),'CRS1'!S:S,"Delivered",'CRS1'!X:X,A745,if(D745="Main1",'CRS1'!G:G,'CRS1'!K:K),C745)
-sumifs(G$1:G744,A$1:A744,A745,C$1:C744,C745))</f>
        <v/>
      </c>
      <c r="H745" s="37" t="str">
        <f t="shared" si="1"/>
        <v/>
      </c>
      <c r="I745" s="37" t="str">
        <f t="shared" si="2"/>
        <v/>
      </c>
      <c r="J745" s="37" t="s">
        <v>97</v>
      </c>
      <c r="K745" s="4"/>
      <c r="L745" s="4"/>
      <c r="M745" s="4"/>
      <c r="N745" s="4"/>
      <c r="O745" s="4"/>
      <c r="P745" s="4"/>
      <c r="Q745" s="4"/>
      <c r="R745" s="4"/>
      <c r="S745" s="4"/>
      <c r="T745" s="4"/>
      <c r="U745" s="4"/>
      <c r="V745" s="4"/>
      <c r="W745" s="4"/>
      <c r="X745" s="4"/>
      <c r="Y745" s="4"/>
      <c r="Z745" s="4"/>
      <c r="AA745" s="4"/>
      <c r="AB745" s="4"/>
    </row>
    <row r="746">
      <c r="A746" s="4"/>
      <c r="C746" s="4"/>
      <c r="D746" s="146" t="s">
        <v>97</v>
      </c>
      <c r="E746" s="43"/>
      <c r="F746" s="4"/>
      <c r="G746" s="37" t="str">
        <f>if(F746="","",
SUMIFs(if(D746="Main1",Nuella!J:J,Nuella!N:N),Nuella!S:S,"Delivered",Nuella!X:X,A746,if(D746="Main1",Nuella!G:G,Nuella!K:K),C746)+
SUMIFs(if(D746="Main1",'CRS1'!J:J,'CRS1'!N:N),'CRS1'!S:S,"Delivered",'CRS1'!X:X,A746,if(D746="Main1",'CRS1'!G:G,'CRS1'!K:K),C746)
-sumifs(G$1:G745,A$1:A745,A746,C$1:C745,C746))</f>
        <v/>
      </c>
      <c r="H746" s="37" t="str">
        <f t="shared" si="1"/>
        <v/>
      </c>
      <c r="I746" s="37" t="str">
        <f t="shared" si="2"/>
        <v/>
      </c>
      <c r="J746" s="37" t="s">
        <v>97</v>
      </c>
      <c r="K746" s="4"/>
      <c r="L746" s="4"/>
      <c r="M746" s="4"/>
      <c r="N746" s="4"/>
      <c r="O746" s="4"/>
      <c r="P746" s="4"/>
      <c r="Q746" s="4"/>
      <c r="R746" s="4"/>
      <c r="S746" s="4"/>
      <c r="T746" s="4"/>
      <c r="U746" s="4"/>
      <c r="V746" s="4"/>
      <c r="W746" s="4"/>
      <c r="X746" s="4"/>
      <c r="Y746" s="4"/>
      <c r="Z746" s="4"/>
      <c r="AA746" s="4"/>
      <c r="AB746" s="4"/>
    </row>
    <row r="747">
      <c r="A747" s="4"/>
      <c r="C747" s="4"/>
      <c r="D747" s="146" t="s">
        <v>97</v>
      </c>
      <c r="E747" s="43"/>
      <c r="F747" s="4"/>
      <c r="G747" s="37" t="str">
        <f>if(F747="","",
SUMIFs(if(D747="Main1",Nuella!J:J,Nuella!N:N),Nuella!S:S,"Delivered",Nuella!X:X,A747,if(D747="Main1",Nuella!G:G,Nuella!K:K),C747)+
SUMIFs(if(D747="Main1",'CRS1'!J:J,'CRS1'!N:N),'CRS1'!S:S,"Delivered",'CRS1'!X:X,A747,if(D747="Main1",'CRS1'!G:G,'CRS1'!K:K),C747)
-sumifs(G$1:G746,A$1:A746,A747,C$1:C746,C747))</f>
        <v/>
      </c>
      <c r="H747" s="37" t="str">
        <f t="shared" si="1"/>
        <v/>
      </c>
      <c r="I747" s="37" t="str">
        <f t="shared" si="2"/>
        <v/>
      </c>
      <c r="J747" s="37" t="s">
        <v>97</v>
      </c>
      <c r="K747" s="4"/>
      <c r="L747" s="4"/>
      <c r="M747" s="4"/>
      <c r="N747" s="4"/>
      <c r="O747" s="4"/>
      <c r="P747" s="4"/>
      <c r="Q747" s="4"/>
      <c r="R747" s="4"/>
      <c r="S747" s="4"/>
      <c r="T747" s="4"/>
      <c r="U747" s="4"/>
      <c r="V747" s="4"/>
      <c r="W747" s="4"/>
      <c r="X747" s="4"/>
      <c r="Y747" s="4"/>
      <c r="Z747" s="4"/>
      <c r="AA747" s="4"/>
      <c r="AB747" s="4"/>
    </row>
    <row r="748">
      <c r="A748" s="4"/>
      <c r="C748" s="4"/>
      <c r="D748" s="146" t="s">
        <v>97</v>
      </c>
      <c r="E748" s="43"/>
      <c r="F748" s="4"/>
      <c r="G748" s="37" t="str">
        <f>if(F748="","",
SUMIFs(if(D748="Main1",Nuella!J:J,Nuella!N:N),Nuella!S:S,"Delivered",Nuella!X:X,A748,if(D748="Main1",Nuella!G:G,Nuella!K:K),C748)+
SUMIFs(if(D748="Main1",'CRS1'!J:J,'CRS1'!N:N),'CRS1'!S:S,"Delivered",'CRS1'!X:X,A748,if(D748="Main1",'CRS1'!G:G,'CRS1'!K:K),C748)
-sumifs(G$1:G747,A$1:A747,A748,C$1:C747,C748))</f>
        <v/>
      </c>
      <c r="H748" s="37" t="str">
        <f t="shared" si="1"/>
        <v/>
      </c>
      <c r="I748" s="37" t="str">
        <f t="shared" si="2"/>
        <v/>
      </c>
      <c r="J748" s="37" t="s">
        <v>97</v>
      </c>
      <c r="K748" s="4"/>
      <c r="L748" s="4"/>
      <c r="M748" s="4"/>
      <c r="N748" s="4"/>
      <c r="O748" s="4"/>
      <c r="P748" s="4"/>
      <c r="Q748" s="4"/>
      <c r="R748" s="4"/>
      <c r="S748" s="4"/>
      <c r="T748" s="4"/>
      <c r="U748" s="4"/>
      <c r="V748" s="4"/>
      <c r="W748" s="4"/>
      <c r="X748" s="4"/>
      <c r="Y748" s="4"/>
      <c r="Z748" s="4"/>
      <c r="AA748" s="4"/>
      <c r="AB748" s="4"/>
    </row>
    <row r="749">
      <c r="A749" s="4"/>
      <c r="C749" s="4"/>
      <c r="D749" s="146" t="s">
        <v>97</v>
      </c>
      <c r="E749" s="43"/>
      <c r="F749" s="4"/>
      <c r="G749" s="37" t="str">
        <f>if(F749="","",
SUMIFs(if(D749="Main1",Nuella!J:J,Nuella!N:N),Nuella!S:S,"Delivered",Nuella!X:X,A749,if(D749="Main1",Nuella!G:G,Nuella!K:K),C749)+
SUMIFs(if(D749="Main1",'CRS1'!J:J,'CRS1'!N:N),'CRS1'!S:S,"Delivered",'CRS1'!X:X,A749,if(D749="Main1",'CRS1'!G:G,'CRS1'!K:K),C749)
-sumifs(G$1:G748,A$1:A748,A749,C$1:C748,C749))</f>
        <v/>
      </c>
      <c r="H749" s="37" t="str">
        <f t="shared" si="1"/>
        <v/>
      </c>
      <c r="I749" s="37" t="str">
        <f t="shared" si="2"/>
        <v/>
      </c>
      <c r="J749" s="37" t="s">
        <v>97</v>
      </c>
      <c r="K749" s="4"/>
      <c r="L749" s="4"/>
      <c r="M749" s="4"/>
      <c r="N749" s="4"/>
      <c r="O749" s="4"/>
      <c r="P749" s="4"/>
      <c r="Q749" s="4"/>
      <c r="R749" s="4"/>
      <c r="S749" s="4"/>
      <c r="T749" s="4"/>
      <c r="U749" s="4"/>
      <c r="V749" s="4"/>
      <c r="W749" s="4"/>
      <c r="X749" s="4"/>
      <c r="Y749" s="4"/>
      <c r="Z749" s="4"/>
      <c r="AA749" s="4"/>
      <c r="AB749" s="4"/>
    </row>
    <row r="750">
      <c r="A750" s="4"/>
      <c r="C750" s="4"/>
      <c r="D750" s="146" t="s">
        <v>97</v>
      </c>
      <c r="E750" s="43"/>
      <c r="F750" s="4"/>
      <c r="G750" s="37" t="str">
        <f>if(F750="","",
SUMIFs(if(D750="Main1",Nuella!J:J,Nuella!N:N),Nuella!S:S,"Delivered",Nuella!X:X,A750,if(D750="Main1",Nuella!G:G,Nuella!K:K),C750)+
SUMIFs(if(D750="Main1",'CRS1'!J:J,'CRS1'!N:N),'CRS1'!S:S,"Delivered",'CRS1'!X:X,A750,if(D750="Main1",'CRS1'!G:G,'CRS1'!K:K),C750)
-sumifs(G$1:G749,A$1:A749,A750,C$1:C749,C750))</f>
        <v/>
      </c>
      <c r="H750" s="37" t="str">
        <f t="shared" si="1"/>
        <v/>
      </c>
      <c r="I750" s="37" t="str">
        <f t="shared" si="2"/>
        <v/>
      </c>
      <c r="J750" s="37" t="s">
        <v>97</v>
      </c>
      <c r="K750" s="4"/>
      <c r="L750" s="4"/>
      <c r="M750" s="4"/>
      <c r="N750" s="4"/>
      <c r="O750" s="4"/>
      <c r="P750" s="4"/>
      <c r="Q750" s="4"/>
      <c r="R750" s="4"/>
      <c r="S750" s="4"/>
      <c r="T750" s="4"/>
      <c r="U750" s="4"/>
      <c r="V750" s="4"/>
      <c r="W750" s="4"/>
      <c r="X750" s="4"/>
      <c r="Y750" s="4"/>
      <c r="Z750" s="4"/>
      <c r="AA750" s="4"/>
      <c r="AB750" s="4"/>
    </row>
    <row r="751">
      <c r="A751" s="4"/>
      <c r="C751" s="4"/>
      <c r="D751" s="146" t="s">
        <v>97</v>
      </c>
      <c r="E751" s="43"/>
      <c r="F751" s="4"/>
      <c r="G751" s="37" t="str">
        <f>if(F751="","",
SUMIFs(if(D751="Main1",Nuella!J:J,Nuella!N:N),Nuella!S:S,"Delivered",Nuella!X:X,A751,if(D751="Main1",Nuella!G:G,Nuella!K:K),C751)+
SUMIFs(if(D751="Main1",'CRS1'!J:J,'CRS1'!N:N),'CRS1'!S:S,"Delivered",'CRS1'!X:X,A751,if(D751="Main1",'CRS1'!G:G,'CRS1'!K:K),C751)
-sumifs(G$1:G750,A$1:A750,A751,C$1:C750,C751))</f>
        <v/>
      </c>
      <c r="H751" s="37" t="str">
        <f t="shared" si="1"/>
        <v/>
      </c>
      <c r="I751" s="37" t="str">
        <f t="shared" si="2"/>
        <v/>
      </c>
      <c r="J751" s="37" t="s">
        <v>97</v>
      </c>
      <c r="K751" s="4"/>
      <c r="L751" s="4"/>
      <c r="M751" s="4"/>
      <c r="N751" s="4"/>
      <c r="O751" s="4"/>
      <c r="P751" s="4"/>
      <c r="Q751" s="4"/>
      <c r="R751" s="4"/>
      <c r="S751" s="4"/>
      <c r="T751" s="4"/>
      <c r="U751" s="4"/>
      <c r="V751" s="4"/>
      <c r="W751" s="4"/>
      <c r="X751" s="4"/>
      <c r="Y751" s="4"/>
      <c r="Z751" s="4"/>
      <c r="AA751" s="4"/>
      <c r="AB751" s="4"/>
    </row>
    <row r="752">
      <c r="A752" s="4"/>
      <c r="C752" s="4"/>
      <c r="D752" s="146" t="s">
        <v>97</v>
      </c>
      <c r="E752" s="43"/>
      <c r="F752" s="4"/>
      <c r="G752" s="37" t="str">
        <f>if(F752="","",
SUMIFs(if(D752="Main1",Nuella!J:J,Nuella!N:N),Nuella!S:S,"Delivered",Nuella!X:X,A752,if(D752="Main1",Nuella!G:G,Nuella!K:K),C752)+
SUMIFs(if(D752="Main1",'CRS1'!J:J,'CRS1'!N:N),'CRS1'!S:S,"Delivered",'CRS1'!X:X,A752,if(D752="Main1",'CRS1'!G:G,'CRS1'!K:K),C752)
-sumifs(G$1:G751,A$1:A751,A752,C$1:C751,C752))</f>
        <v/>
      </c>
      <c r="H752" s="37" t="str">
        <f t="shared" si="1"/>
        <v/>
      </c>
      <c r="I752" s="37" t="str">
        <f t="shared" si="2"/>
        <v/>
      </c>
      <c r="J752" s="37" t="s">
        <v>97</v>
      </c>
      <c r="K752" s="4"/>
      <c r="L752" s="4"/>
      <c r="M752" s="4"/>
      <c r="N752" s="4"/>
      <c r="O752" s="4"/>
      <c r="P752" s="4"/>
      <c r="Q752" s="4"/>
      <c r="R752" s="4"/>
      <c r="S752" s="4"/>
      <c r="T752" s="4"/>
      <c r="U752" s="4"/>
      <c r="V752" s="4"/>
      <c r="W752" s="4"/>
      <c r="X752" s="4"/>
      <c r="Y752" s="4"/>
      <c r="Z752" s="4"/>
      <c r="AA752" s="4"/>
      <c r="AB752" s="4"/>
    </row>
    <row r="753">
      <c r="A753" s="4"/>
      <c r="C753" s="4"/>
      <c r="D753" s="146" t="s">
        <v>97</v>
      </c>
      <c r="E753" s="43"/>
      <c r="F753" s="4"/>
      <c r="G753" s="37" t="str">
        <f>if(F753="","",
SUMIFs(if(D753="Main1",Nuella!J:J,Nuella!N:N),Nuella!S:S,"Delivered",Nuella!X:X,A753,if(D753="Main1",Nuella!G:G,Nuella!K:K),C753)+
SUMIFs(if(D753="Main1",'CRS1'!J:J,'CRS1'!N:N),'CRS1'!S:S,"Delivered",'CRS1'!X:X,A753,if(D753="Main1",'CRS1'!G:G,'CRS1'!K:K),C753)
-sumifs(G$1:G752,A$1:A752,A753,C$1:C752,C753))</f>
        <v/>
      </c>
      <c r="H753" s="37" t="str">
        <f t="shared" si="1"/>
        <v/>
      </c>
      <c r="I753" s="37" t="str">
        <f t="shared" si="2"/>
        <v/>
      </c>
      <c r="J753" s="37" t="s">
        <v>97</v>
      </c>
      <c r="K753" s="4"/>
      <c r="L753" s="4"/>
      <c r="M753" s="4"/>
      <c r="N753" s="4"/>
      <c r="O753" s="4"/>
      <c r="P753" s="4"/>
      <c r="Q753" s="4"/>
      <c r="R753" s="4"/>
      <c r="S753" s="4"/>
      <c r="T753" s="4"/>
      <c r="U753" s="4"/>
      <c r="V753" s="4"/>
      <c r="W753" s="4"/>
      <c r="X753" s="4"/>
      <c r="Y753" s="4"/>
      <c r="Z753" s="4"/>
      <c r="AA753" s="4"/>
      <c r="AB753" s="4"/>
    </row>
    <row r="754">
      <c r="A754" s="4"/>
      <c r="C754" s="4"/>
      <c r="D754" s="146" t="s">
        <v>97</v>
      </c>
      <c r="E754" s="43"/>
      <c r="F754" s="4"/>
      <c r="G754" s="37" t="str">
        <f>if(F754="","",
SUMIFs(if(D754="Main1",Nuella!J:J,Nuella!N:N),Nuella!S:S,"Delivered",Nuella!X:X,A754,if(D754="Main1",Nuella!G:G,Nuella!K:K),C754)+
SUMIFs(if(D754="Main1",'CRS1'!J:J,'CRS1'!N:N),'CRS1'!S:S,"Delivered",'CRS1'!X:X,A754,if(D754="Main1",'CRS1'!G:G,'CRS1'!K:K),C754)
-sumifs(G$1:G753,A$1:A753,A754,C$1:C753,C754))</f>
        <v/>
      </c>
      <c r="H754" s="37" t="str">
        <f t="shared" si="1"/>
        <v/>
      </c>
      <c r="I754" s="37" t="str">
        <f t="shared" si="2"/>
        <v/>
      </c>
      <c r="J754" s="37" t="s">
        <v>97</v>
      </c>
      <c r="K754" s="4"/>
      <c r="L754" s="4"/>
      <c r="M754" s="4"/>
      <c r="N754" s="4"/>
      <c r="O754" s="4"/>
      <c r="P754" s="4"/>
      <c r="Q754" s="4"/>
      <c r="R754" s="4"/>
      <c r="S754" s="4"/>
      <c r="T754" s="4"/>
      <c r="U754" s="4"/>
      <c r="V754" s="4"/>
      <c r="W754" s="4"/>
      <c r="X754" s="4"/>
      <c r="Y754" s="4"/>
      <c r="Z754" s="4"/>
      <c r="AA754" s="4"/>
      <c r="AB754" s="4"/>
    </row>
    <row r="755">
      <c r="A755" s="4"/>
      <c r="C755" s="4"/>
      <c r="D755" s="146" t="s">
        <v>97</v>
      </c>
      <c r="E755" s="43"/>
      <c r="F755" s="4"/>
      <c r="G755" s="37" t="str">
        <f>if(F755="","",
SUMIFs(if(D755="Main1",Nuella!J:J,Nuella!N:N),Nuella!S:S,"Delivered",Nuella!X:X,A755,if(D755="Main1",Nuella!G:G,Nuella!K:K),C755)+
SUMIFs(if(D755="Main1",'CRS1'!J:J,'CRS1'!N:N),'CRS1'!S:S,"Delivered",'CRS1'!X:X,A755,if(D755="Main1",'CRS1'!G:G,'CRS1'!K:K),C755)
-sumifs(G$1:G754,A$1:A754,A755,C$1:C754,C755))</f>
        <v/>
      </c>
      <c r="H755" s="37" t="str">
        <f t="shared" si="1"/>
        <v/>
      </c>
      <c r="I755" s="37" t="str">
        <f t="shared" si="2"/>
        <v/>
      </c>
      <c r="J755" s="37" t="s">
        <v>97</v>
      </c>
      <c r="K755" s="4"/>
      <c r="L755" s="4"/>
      <c r="M755" s="4"/>
      <c r="N755" s="4"/>
      <c r="O755" s="4"/>
      <c r="P755" s="4"/>
      <c r="Q755" s="4"/>
      <c r="R755" s="4"/>
      <c r="S755" s="4"/>
      <c r="T755" s="4"/>
      <c r="U755" s="4"/>
      <c r="V755" s="4"/>
      <c r="W755" s="4"/>
      <c r="X755" s="4"/>
      <c r="Y755" s="4"/>
      <c r="Z755" s="4"/>
      <c r="AA755" s="4"/>
      <c r="AB755" s="4"/>
    </row>
    <row r="756">
      <c r="A756" s="4"/>
      <c r="C756" s="4"/>
      <c r="D756" s="146" t="s">
        <v>97</v>
      </c>
      <c r="E756" s="43"/>
      <c r="F756" s="4"/>
      <c r="G756" s="37" t="str">
        <f>if(F756="","",
SUMIFs(if(D756="Main1",Nuella!J:J,Nuella!N:N),Nuella!S:S,"Delivered",Nuella!X:X,A756,if(D756="Main1",Nuella!G:G,Nuella!K:K),C756)+
SUMIFs(if(D756="Main1",'CRS1'!J:J,'CRS1'!N:N),'CRS1'!S:S,"Delivered",'CRS1'!X:X,A756,if(D756="Main1",'CRS1'!G:G,'CRS1'!K:K),C756)
-sumifs(G$1:G755,A$1:A755,A756,C$1:C755,C756))</f>
        <v/>
      </c>
      <c r="H756" s="37" t="str">
        <f t="shared" si="1"/>
        <v/>
      </c>
      <c r="I756" s="37" t="str">
        <f t="shared" si="2"/>
        <v/>
      </c>
      <c r="J756" s="37" t="s">
        <v>97</v>
      </c>
      <c r="K756" s="4"/>
      <c r="L756" s="4"/>
      <c r="M756" s="4"/>
      <c r="N756" s="4"/>
      <c r="O756" s="4"/>
      <c r="P756" s="4"/>
      <c r="Q756" s="4"/>
      <c r="R756" s="4"/>
      <c r="S756" s="4"/>
      <c r="T756" s="4"/>
      <c r="U756" s="4"/>
      <c r="V756" s="4"/>
      <c r="W756" s="4"/>
      <c r="X756" s="4"/>
      <c r="Y756" s="4"/>
      <c r="Z756" s="4"/>
      <c r="AA756" s="4"/>
      <c r="AB756" s="4"/>
    </row>
    <row r="757">
      <c r="A757" s="4"/>
      <c r="C757" s="4"/>
      <c r="D757" s="146" t="s">
        <v>97</v>
      </c>
      <c r="E757" s="43"/>
      <c r="F757" s="4"/>
      <c r="G757" s="37" t="str">
        <f>if(F757="","",
SUMIFs(if(D757="Main1",Nuella!J:J,Nuella!N:N),Nuella!S:S,"Delivered",Nuella!X:X,A757,if(D757="Main1",Nuella!G:G,Nuella!K:K),C757)+
SUMIFs(if(D757="Main1",'CRS1'!J:J,'CRS1'!N:N),'CRS1'!S:S,"Delivered",'CRS1'!X:X,A757,if(D757="Main1",'CRS1'!G:G,'CRS1'!K:K),C757)
-sumifs(G$1:G756,A$1:A756,A757,C$1:C756,C757))</f>
        <v/>
      </c>
      <c r="H757" s="37" t="str">
        <f t="shared" si="1"/>
        <v/>
      </c>
      <c r="I757" s="37" t="str">
        <f t="shared" si="2"/>
        <v/>
      </c>
      <c r="J757" s="37" t="s">
        <v>97</v>
      </c>
      <c r="K757" s="4"/>
      <c r="L757" s="4"/>
      <c r="M757" s="4"/>
      <c r="N757" s="4"/>
      <c r="O757" s="4"/>
      <c r="P757" s="4"/>
      <c r="Q757" s="4"/>
      <c r="R757" s="4"/>
      <c r="S757" s="4"/>
      <c r="T757" s="4"/>
      <c r="U757" s="4"/>
      <c r="V757" s="4"/>
      <c r="W757" s="4"/>
      <c r="X757" s="4"/>
      <c r="Y757" s="4"/>
      <c r="Z757" s="4"/>
      <c r="AA757" s="4"/>
      <c r="AB757" s="4"/>
    </row>
    <row r="758">
      <c r="A758" s="4"/>
      <c r="C758" s="4"/>
      <c r="D758" s="146" t="s">
        <v>97</v>
      </c>
      <c r="E758" s="43"/>
      <c r="F758" s="4"/>
      <c r="G758" s="37" t="str">
        <f>if(F758="","",
SUMIFs(if(D758="Main1",Nuella!J:J,Nuella!N:N),Nuella!S:S,"Delivered",Nuella!X:X,A758,if(D758="Main1",Nuella!G:G,Nuella!K:K),C758)+
SUMIFs(if(D758="Main1",'CRS1'!J:J,'CRS1'!N:N),'CRS1'!S:S,"Delivered",'CRS1'!X:X,A758,if(D758="Main1",'CRS1'!G:G,'CRS1'!K:K),C758)
-sumifs(G$1:G757,A$1:A757,A758,C$1:C757,C758))</f>
        <v/>
      </c>
      <c r="H758" s="37" t="str">
        <f t="shared" si="1"/>
        <v/>
      </c>
      <c r="I758" s="37" t="str">
        <f t="shared" si="2"/>
        <v/>
      </c>
      <c r="J758" s="37" t="s">
        <v>97</v>
      </c>
      <c r="K758" s="4"/>
      <c r="L758" s="4"/>
      <c r="M758" s="4"/>
      <c r="N758" s="4"/>
      <c r="O758" s="4"/>
      <c r="P758" s="4"/>
      <c r="Q758" s="4"/>
      <c r="R758" s="4"/>
      <c r="S758" s="4"/>
      <c r="T758" s="4"/>
      <c r="U758" s="4"/>
      <c r="V758" s="4"/>
      <c r="W758" s="4"/>
      <c r="X758" s="4"/>
      <c r="Y758" s="4"/>
      <c r="Z758" s="4"/>
      <c r="AA758" s="4"/>
      <c r="AB758" s="4"/>
    </row>
    <row r="759">
      <c r="A759" s="4"/>
      <c r="C759" s="4"/>
      <c r="D759" s="146" t="s">
        <v>97</v>
      </c>
      <c r="E759" s="43"/>
      <c r="F759" s="4"/>
      <c r="G759" s="37" t="str">
        <f>if(F759="","",
SUMIFs(if(D759="Main1",Nuella!J:J,Nuella!N:N),Nuella!S:S,"Delivered",Nuella!X:X,A759,if(D759="Main1",Nuella!G:G,Nuella!K:K),C759)+
SUMIFs(if(D759="Main1",'CRS1'!J:J,'CRS1'!N:N),'CRS1'!S:S,"Delivered",'CRS1'!X:X,A759,if(D759="Main1",'CRS1'!G:G,'CRS1'!K:K),C759)
-sumifs(G$1:G758,A$1:A758,A759,C$1:C758,C759))</f>
        <v/>
      </c>
      <c r="H759" s="37" t="str">
        <f t="shared" si="1"/>
        <v/>
      </c>
      <c r="I759" s="37" t="str">
        <f t="shared" si="2"/>
        <v/>
      </c>
      <c r="J759" s="37" t="s">
        <v>97</v>
      </c>
      <c r="K759" s="4"/>
      <c r="L759" s="4"/>
      <c r="M759" s="4"/>
      <c r="N759" s="4"/>
      <c r="O759" s="4"/>
      <c r="P759" s="4"/>
      <c r="Q759" s="4"/>
      <c r="R759" s="4"/>
      <c r="S759" s="4"/>
      <c r="T759" s="4"/>
      <c r="U759" s="4"/>
      <c r="V759" s="4"/>
      <c r="W759" s="4"/>
      <c r="X759" s="4"/>
      <c r="Y759" s="4"/>
      <c r="Z759" s="4"/>
      <c r="AA759" s="4"/>
      <c r="AB759" s="4"/>
    </row>
    <row r="760">
      <c r="A760" s="4"/>
      <c r="C760" s="4"/>
      <c r="D760" s="146" t="s">
        <v>97</v>
      </c>
      <c r="E760" s="43"/>
      <c r="F760" s="4"/>
      <c r="G760" s="37" t="str">
        <f>if(F760="","",
SUMIFs(if(D760="Main1",Nuella!J:J,Nuella!N:N),Nuella!S:S,"Delivered",Nuella!X:X,A760,if(D760="Main1",Nuella!G:G,Nuella!K:K),C760)+
SUMIFs(if(D760="Main1",'CRS1'!J:J,'CRS1'!N:N),'CRS1'!S:S,"Delivered",'CRS1'!X:X,A760,if(D760="Main1",'CRS1'!G:G,'CRS1'!K:K),C760)
-sumifs(G$1:G759,A$1:A759,A760,C$1:C759,C760))</f>
        <v/>
      </c>
      <c r="H760" s="37" t="str">
        <f t="shared" si="1"/>
        <v/>
      </c>
      <c r="I760" s="37" t="str">
        <f t="shared" si="2"/>
        <v/>
      </c>
      <c r="J760" s="37" t="s">
        <v>97</v>
      </c>
      <c r="K760" s="4"/>
      <c r="L760" s="4"/>
      <c r="M760" s="4"/>
      <c r="N760" s="4"/>
      <c r="O760" s="4"/>
      <c r="P760" s="4"/>
      <c r="Q760" s="4"/>
      <c r="R760" s="4"/>
      <c r="S760" s="4"/>
      <c r="T760" s="4"/>
      <c r="U760" s="4"/>
      <c r="V760" s="4"/>
      <c r="W760" s="4"/>
      <c r="X760" s="4"/>
      <c r="Y760" s="4"/>
      <c r="Z760" s="4"/>
      <c r="AA760" s="4"/>
      <c r="AB760" s="4"/>
    </row>
    <row r="761">
      <c r="A761" s="4"/>
      <c r="C761" s="4"/>
      <c r="D761" s="146" t="s">
        <v>97</v>
      </c>
      <c r="E761" s="43"/>
      <c r="F761" s="4"/>
      <c r="G761" s="37" t="str">
        <f>if(F761="","",
SUMIFs(if(D761="Main1",Nuella!J:J,Nuella!N:N),Nuella!S:S,"Delivered",Nuella!X:X,A761,if(D761="Main1",Nuella!G:G,Nuella!K:K),C761)+
SUMIFs(if(D761="Main1",'CRS1'!J:J,'CRS1'!N:N),'CRS1'!S:S,"Delivered",'CRS1'!X:X,A761,if(D761="Main1",'CRS1'!G:G,'CRS1'!K:K),C761)
-sumifs(G$1:G760,A$1:A760,A761,C$1:C760,C761))</f>
        <v/>
      </c>
      <c r="H761" s="37" t="str">
        <f t="shared" si="1"/>
        <v/>
      </c>
      <c r="I761" s="37" t="str">
        <f t="shared" si="2"/>
        <v/>
      </c>
      <c r="J761" s="37" t="s">
        <v>97</v>
      </c>
      <c r="K761" s="4"/>
      <c r="L761" s="4"/>
      <c r="M761" s="4"/>
      <c r="N761" s="4"/>
      <c r="O761" s="4"/>
      <c r="P761" s="4"/>
      <c r="Q761" s="4"/>
      <c r="R761" s="4"/>
      <c r="S761" s="4"/>
      <c r="T761" s="4"/>
      <c r="U761" s="4"/>
      <c r="V761" s="4"/>
      <c r="W761" s="4"/>
      <c r="X761" s="4"/>
      <c r="Y761" s="4"/>
      <c r="Z761" s="4"/>
      <c r="AA761" s="4"/>
      <c r="AB761" s="4"/>
    </row>
    <row r="762">
      <c r="A762" s="4"/>
      <c r="C762" s="4"/>
      <c r="D762" s="146" t="s">
        <v>97</v>
      </c>
      <c r="E762" s="43"/>
      <c r="F762" s="4"/>
      <c r="G762" s="37" t="str">
        <f>if(F762="","",
SUMIFs(if(D762="Main1",Nuella!J:J,Nuella!N:N),Nuella!S:S,"Delivered",Nuella!X:X,A762,if(D762="Main1",Nuella!G:G,Nuella!K:K),C762)+
SUMIFs(if(D762="Main1",'CRS1'!J:J,'CRS1'!N:N),'CRS1'!S:S,"Delivered",'CRS1'!X:X,A762,if(D762="Main1",'CRS1'!G:G,'CRS1'!K:K),C762)
-sumifs(G$1:G761,A$1:A761,A762,C$1:C761,C762))</f>
        <v/>
      </c>
      <c r="H762" s="37" t="str">
        <f t="shared" si="1"/>
        <v/>
      </c>
      <c r="I762" s="37" t="str">
        <f t="shared" si="2"/>
        <v/>
      </c>
      <c r="J762" s="37" t="s">
        <v>97</v>
      </c>
      <c r="K762" s="4"/>
      <c r="L762" s="4"/>
      <c r="M762" s="4"/>
      <c r="N762" s="4"/>
      <c r="O762" s="4"/>
      <c r="P762" s="4"/>
      <c r="Q762" s="4"/>
      <c r="R762" s="4"/>
      <c r="S762" s="4"/>
      <c r="T762" s="4"/>
      <c r="U762" s="4"/>
      <c r="V762" s="4"/>
      <c r="W762" s="4"/>
      <c r="X762" s="4"/>
      <c r="Y762" s="4"/>
      <c r="Z762" s="4"/>
      <c r="AA762" s="4"/>
      <c r="AB762" s="4"/>
    </row>
    <row r="763">
      <c r="A763" s="4"/>
      <c r="C763" s="4"/>
      <c r="D763" s="146" t="s">
        <v>97</v>
      </c>
      <c r="E763" s="43"/>
      <c r="F763" s="4"/>
      <c r="G763" s="37" t="str">
        <f>if(F763="","",
SUMIFs(if(D763="Main1",Nuella!J:J,Nuella!N:N),Nuella!S:S,"Delivered",Nuella!X:X,A763,if(D763="Main1",Nuella!G:G,Nuella!K:K),C763)+
SUMIFs(if(D763="Main1",'CRS1'!J:J,'CRS1'!N:N),'CRS1'!S:S,"Delivered",'CRS1'!X:X,A763,if(D763="Main1",'CRS1'!G:G,'CRS1'!K:K),C763)
-sumifs(G$1:G762,A$1:A762,A763,C$1:C762,C763))</f>
        <v/>
      </c>
      <c r="H763" s="37" t="str">
        <f t="shared" si="1"/>
        <v/>
      </c>
      <c r="I763" s="37" t="str">
        <f t="shared" si="2"/>
        <v/>
      </c>
      <c r="J763" s="37" t="s">
        <v>97</v>
      </c>
      <c r="K763" s="4"/>
      <c r="L763" s="4"/>
      <c r="M763" s="4"/>
      <c r="N763" s="4"/>
      <c r="O763" s="4"/>
      <c r="P763" s="4"/>
      <c r="Q763" s="4"/>
      <c r="R763" s="4"/>
      <c r="S763" s="4"/>
      <c r="T763" s="4"/>
      <c r="U763" s="4"/>
      <c r="V763" s="4"/>
      <c r="W763" s="4"/>
      <c r="X763" s="4"/>
      <c r="Y763" s="4"/>
      <c r="Z763" s="4"/>
      <c r="AA763" s="4"/>
      <c r="AB763" s="4"/>
    </row>
    <row r="764">
      <c r="A764" s="4"/>
      <c r="C764" s="4"/>
      <c r="D764" s="146" t="s">
        <v>97</v>
      </c>
      <c r="E764" s="43"/>
      <c r="F764" s="4"/>
      <c r="G764" s="37" t="str">
        <f>if(F764="","",
SUMIFs(if(D764="Main1",Nuella!J:J,Nuella!N:N),Nuella!S:S,"Delivered",Nuella!X:X,A764,if(D764="Main1",Nuella!G:G,Nuella!K:K),C764)+
SUMIFs(if(D764="Main1",'CRS1'!J:J,'CRS1'!N:N),'CRS1'!S:S,"Delivered",'CRS1'!X:X,A764,if(D764="Main1",'CRS1'!G:G,'CRS1'!K:K),C764)
-sumifs(G$1:G763,A$1:A763,A764,C$1:C763,C764))</f>
        <v/>
      </c>
      <c r="H764" s="37" t="str">
        <f t="shared" si="1"/>
        <v/>
      </c>
      <c r="I764" s="37" t="str">
        <f t="shared" si="2"/>
        <v/>
      </c>
      <c r="J764" s="37" t="s">
        <v>97</v>
      </c>
      <c r="K764" s="4"/>
      <c r="L764" s="4"/>
      <c r="M764" s="4"/>
      <c r="N764" s="4"/>
      <c r="O764" s="4"/>
      <c r="P764" s="4"/>
      <c r="Q764" s="4"/>
      <c r="R764" s="4"/>
      <c r="S764" s="4"/>
      <c r="T764" s="4"/>
      <c r="U764" s="4"/>
      <c r="V764" s="4"/>
      <c r="W764" s="4"/>
      <c r="X764" s="4"/>
      <c r="Y764" s="4"/>
      <c r="Z764" s="4"/>
      <c r="AA764" s="4"/>
      <c r="AB764" s="4"/>
    </row>
    <row r="765">
      <c r="A765" s="4"/>
      <c r="C765" s="4"/>
      <c r="D765" s="146" t="s">
        <v>97</v>
      </c>
      <c r="E765" s="43"/>
      <c r="F765" s="4"/>
      <c r="G765" s="37" t="str">
        <f>if(F765="","",
SUMIFs(if(D765="Main1",Nuella!J:J,Nuella!N:N),Nuella!S:S,"Delivered",Nuella!X:X,A765,if(D765="Main1",Nuella!G:G,Nuella!K:K),C765)+
SUMIFs(if(D765="Main1",'CRS1'!J:J,'CRS1'!N:N),'CRS1'!S:S,"Delivered",'CRS1'!X:X,A765,if(D765="Main1",'CRS1'!G:G,'CRS1'!K:K),C765)
-sumifs(G$1:G764,A$1:A764,A765,C$1:C764,C765))</f>
        <v/>
      </c>
      <c r="H765" s="37" t="str">
        <f t="shared" si="1"/>
        <v/>
      </c>
      <c r="I765" s="37" t="str">
        <f t="shared" si="2"/>
        <v/>
      </c>
      <c r="J765" s="37" t="s">
        <v>97</v>
      </c>
      <c r="K765" s="4"/>
      <c r="L765" s="4"/>
      <c r="M765" s="4"/>
      <c r="N765" s="4"/>
      <c r="O765" s="4"/>
      <c r="P765" s="4"/>
      <c r="Q765" s="4"/>
      <c r="R765" s="4"/>
      <c r="S765" s="4"/>
      <c r="T765" s="4"/>
      <c r="U765" s="4"/>
      <c r="V765" s="4"/>
      <c r="W765" s="4"/>
      <c r="X765" s="4"/>
      <c r="Y765" s="4"/>
      <c r="Z765" s="4"/>
      <c r="AA765" s="4"/>
      <c r="AB765" s="4"/>
    </row>
    <row r="766">
      <c r="A766" s="4"/>
      <c r="C766" s="4"/>
      <c r="D766" s="146" t="s">
        <v>97</v>
      </c>
      <c r="E766" s="43"/>
      <c r="F766" s="4"/>
      <c r="G766" s="37" t="str">
        <f>if(F766="","",
SUMIFs(if(D766="Main1",Nuella!J:J,Nuella!N:N),Nuella!S:S,"Delivered",Nuella!X:X,A766,if(D766="Main1",Nuella!G:G,Nuella!K:K),C766)+
SUMIFs(if(D766="Main1",'CRS1'!J:J,'CRS1'!N:N),'CRS1'!S:S,"Delivered",'CRS1'!X:X,A766,if(D766="Main1",'CRS1'!G:G,'CRS1'!K:K),C766)
-sumifs(G$1:G765,A$1:A765,A766,C$1:C765,C766))</f>
        <v/>
      </c>
      <c r="H766" s="37" t="str">
        <f t="shared" si="1"/>
        <v/>
      </c>
      <c r="I766" s="37" t="str">
        <f t="shared" si="2"/>
        <v/>
      </c>
      <c r="J766" s="37" t="s">
        <v>97</v>
      </c>
      <c r="K766" s="4"/>
      <c r="L766" s="4"/>
      <c r="M766" s="4"/>
      <c r="N766" s="4"/>
      <c r="O766" s="4"/>
      <c r="P766" s="4"/>
      <c r="Q766" s="4"/>
      <c r="R766" s="4"/>
      <c r="S766" s="4"/>
      <c r="T766" s="4"/>
      <c r="U766" s="4"/>
      <c r="V766" s="4"/>
      <c r="W766" s="4"/>
      <c r="X766" s="4"/>
      <c r="Y766" s="4"/>
      <c r="Z766" s="4"/>
      <c r="AA766" s="4"/>
      <c r="AB766" s="4"/>
    </row>
    <row r="767">
      <c r="A767" s="4"/>
      <c r="C767" s="4"/>
      <c r="D767" s="146" t="s">
        <v>97</v>
      </c>
      <c r="E767" s="43"/>
      <c r="F767" s="4"/>
      <c r="G767" s="37" t="str">
        <f>if(F767="","",
SUMIFs(if(D767="Main1",Nuella!J:J,Nuella!N:N),Nuella!S:S,"Delivered",Nuella!X:X,A767,if(D767="Main1",Nuella!G:G,Nuella!K:K),C767)+
SUMIFs(if(D767="Main1",'CRS1'!J:J,'CRS1'!N:N),'CRS1'!S:S,"Delivered",'CRS1'!X:X,A767,if(D767="Main1",'CRS1'!G:G,'CRS1'!K:K),C767)
-sumifs(G$1:G766,A$1:A766,A767,C$1:C766,C767))</f>
        <v/>
      </c>
      <c r="H767" s="37" t="str">
        <f t="shared" si="1"/>
        <v/>
      </c>
      <c r="I767" s="37" t="str">
        <f t="shared" si="2"/>
        <v/>
      </c>
      <c r="J767" s="37" t="s">
        <v>97</v>
      </c>
      <c r="K767" s="4"/>
      <c r="L767" s="4"/>
      <c r="M767" s="4"/>
      <c r="N767" s="4"/>
      <c r="O767" s="4"/>
      <c r="P767" s="4"/>
      <c r="Q767" s="4"/>
      <c r="R767" s="4"/>
      <c r="S767" s="4"/>
      <c r="T767" s="4"/>
      <c r="U767" s="4"/>
      <c r="V767" s="4"/>
      <c r="W767" s="4"/>
      <c r="X767" s="4"/>
      <c r="Y767" s="4"/>
      <c r="Z767" s="4"/>
      <c r="AA767" s="4"/>
      <c r="AB767" s="4"/>
    </row>
    <row r="768">
      <c r="A768" s="4"/>
      <c r="C768" s="4"/>
      <c r="D768" s="146" t="s">
        <v>97</v>
      </c>
      <c r="E768" s="43"/>
      <c r="F768" s="4"/>
      <c r="G768" s="37" t="str">
        <f>if(F768="","",
SUMIFs(if(D768="Main1",Nuella!J:J,Nuella!N:N),Nuella!S:S,"Delivered",Nuella!X:X,A768,if(D768="Main1",Nuella!G:G,Nuella!K:K),C768)+
SUMIFs(if(D768="Main1",'CRS1'!J:J,'CRS1'!N:N),'CRS1'!S:S,"Delivered",'CRS1'!X:X,A768,if(D768="Main1",'CRS1'!G:G,'CRS1'!K:K),C768)
-sumifs(G$1:G767,A$1:A767,A768,C$1:C767,C768))</f>
        <v/>
      </c>
      <c r="H768" s="37" t="str">
        <f t="shared" si="1"/>
        <v/>
      </c>
      <c r="I768" s="37" t="str">
        <f t="shared" si="2"/>
        <v/>
      </c>
      <c r="J768" s="37" t="s">
        <v>97</v>
      </c>
      <c r="K768" s="4"/>
      <c r="L768" s="4"/>
      <c r="M768" s="4"/>
      <c r="N768" s="4"/>
      <c r="O768" s="4"/>
      <c r="P768" s="4"/>
      <c r="Q768" s="4"/>
      <c r="R768" s="4"/>
      <c r="S768" s="4"/>
      <c r="T768" s="4"/>
      <c r="U768" s="4"/>
      <c r="V768" s="4"/>
      <c r="W768" s="4"/>
      <c r="X768" s="4"/>
      <c r="Y768" s="4"/>
      <c r="Z768" s="4"/>
      <c r="AA768" s="4"/>
      <c r="AB768" s="4"/>
    </row>
    <row r="769">
      <c r="A769" s="4"/>
      <c r="C769" s="4"/>
      <c r="D769" s="146" t="s">
        <v>97</v>
      </c>
      <c r="E769" s="43"/>
      <c r="F769" s="4"/>
      <c r="G769" s="37" t="str">
        <f>if(F769="","",
SUMIFs(if(D769="Main1",Nuella!J:J,Nuella!N:N),Nuella!S:S,"Delivered",Nuella!X:X,A769,if(D769="Main1",Nuella!G:G,Nuella!K:K),C769)+
SUMIFs(if(D769="Main1",'CRS1'!J:J,'CRS1'!N:N),'CRS1'!S:S,"Delivered",'CRS1'!X:X,A769,if(D769="Main1",'CRS1'!G:G,'CRS1'!K:K),C769)
-sumifs(G$1:G768,A$1:A768,A769,C$1:C768,C769))</f>
        <v/>
      </c>
      <c r="H769" s="37" t="str">
        <f t="shared" si="1"/>
        <v/>
      </c>
      <c r="I769" s="37" t="str">
        <f t="shared" si="2"/>
        <v/>
      </c>
      <c r="J769" s="37" t="s">
        <v>97</v>
      </c>
      <c r="K769" s="4"/>
      <c r="L769" s="4"/>
      <c r="M769" s="4"/>
      <c r="N769" s="4"/>
      <c r="O769" s="4"/>
      <c r="P769" s="4"/>
      <c r="Q769" s="4"/>
      <c r="R769" s="4"/>
      <c r="S769" s="4"/>
      <c r="T769" s="4"/>
      <c r="U769" s="4"/>
      <c r="V769" s="4"/>
      <c r="W769" s="4"/>
      <c r="X769" s="4"/>
      <c r="Y769" s="4"/>
      <c r="Z769" s="4"/>
      <c r="AA769" s="4"/>
      <c r="AB769" s="4"/>
    </row>
    <row r="770">
      <c r="A770" s="4"/>
      <c r="C770" s="4"/>
      <c r="D770" s="146" t="s">
        <v>97</v>
      </c>
      <c r="E770" s="43"/>
      <c r="F770" s="4"/>
      <c r="G770" s="37" t="str">
        <f>if(F770="","",
SUMIFs(if(D770="Main1",Nuella!J:J,Nuella!N:N),Nuella!S:S,"Delivered",Nuella!X:X,A770,if(D770="Main1",Nuella!G:G,Nuella!K:K),C770)+
SUMIFs(if(D770="Main1",'CRS1'!J:J,'CRS1'!N:N),'CRS1'!S:S,"Delivered",'CRS1'!X:X,A770,if(D770="Main1",'CRS1'!G:G,'CRS1'!K:K),C770)
-sumifs(G$1:G769,A$1:A769,A770,C$1:C769,C770))</f>
        <v/>
      </c>
      <c r="H770" s="37" t="str">
        <f t="shared" si="1"/>
        <v/>
      </c>
      <c r="I770" s="37" t="str">
        <f t="shared" si="2"/>
        <v/>
      </c>
      <c r="J770" s="37" t="s">
        <v>97</v>
      </c>
      <c r="K770" s="4"/>
      <c r="L770" s="4"/>
      <c r="M770" s="4"/>
      <c r="N770" s="4"/>
      <c r="O770" s="4"/>
      <c r="P770" s="4"/>
      <c r="Q770" s="4"/>
      <c r="R770" s="4"/>
      <c r="S770" s="4"/>
      <c r="T770" s="4"/>
      <c r="U770" s="4"/>
      <c r="V770" s="4"/>
      <c r="W770" s="4"/>
      <c r="X770" s="4"/>
      <c r="Y770" s="4"/>
      <c r="Z770" s="4"/>
      <c r="AA770" s="4"/>
      <c r="AB770" s="4"/>
    </row>
    <row r="771">
      <c r="A771" s="4"/>
      <c r="C771" s="4"/>
      <c r="D771" s="146" t="s">
        <v>97</v>
      </c>
      <c r="E771" s="43"/>
      <c r="F771" s="4"/>
      <c r="G771" s="37" t="str">
        <f>if(F771="","",
SUMIFs(if(D771="Main1",Nuella!J:J,Nuella!N:N),Nuella!S:S,"Delivered",Nuella!X:X,A771,if(D771="Main1",Nuella!G:G,Nuella!K:K),C771)+
SUMIFs(if(D771="Main1",'CRS1'!J:J,'CRS1'!N:N),'CRS1'!S:S,"Delivered",'CRS1'!X:X,A771,if(D771="Main1",'CRS1'!G:G,'CRS1'!K:K),C771)
-sumifs(G$1:G770,A$1:A770,A771,C$1:C770,C771))</f>
        <v/>
      </c>
      <c r="H771" s="37" t="str">
        <f t="shared" si="1"/>
        <v/>
      </c>
      <c r="I771" s="37" t="str">
        <f t="shared" si="2"/>
        <v/>
      </c>
      <c r="J771" s="37" t="s">
        <v>97</v>
      </c>
      <c r="K771" s="4"/>
      <c r="L771" s="4"/>
      <c r="M771" s="4"/>
      <c r="N771" s="4"/>
      <c r="O771" s="4"/>
      <c r="P771" s="4"/>
      <c r="Q771" s="4"/>
      <c r="R771" s="4"/>
      <c r="S771" s="4"/>
      <c r="T771" s="4"/>
      <c r="U771" s="4"/>
      <c r="V771" s="4"/>
      <c r="W771" s="4"/>
      <c r="X771" s="4"/>
      <c r="Y771" s="4"/>
      <c r="Z771" s="4"/>
      <c r="AA771" s="4"/>
      <c r="AB771" s="4"/>
    </row>
    <row r="772">
      <c r="A772" s="4"/>
      <c r="C772" s="4"/>
      <c r="D772" s="146" t="s">
        <v>97</v>
      </c>
      <c r="E772" s="43"/>
      <c r="F772" s="4"/>
      <c r="G772" s="37" t="str">
        <f>if(F772="","",
SUMIFs(if(D772="Main1",Nuella!J:J,Nuella!N:N),Nuella!S:S,"Delivered",Nuella!X:X,A772,if(D772="Main1",Nuella!G:G,Nuella!K:K),C772)+
SUMIFs(if(D772="Main1",'CRS1'!J:J,'CRS1'!N:N),'CRS1'!S:S,"Delivered",'CRS1'!X:X,A772,if(D772="Main1",'CRS1'!G:G,'CRS1'!K:K),C772)
-sumifs(G$1:G771,A$1:A771,A772,C$1:C771,C772))</f>
        <v/>
      </c>
      <c r="H772" s="37" t="str">
        <f t="shared" si="1"/>
        <v/>
      </c>
      <c r="I772" s="37" t="str">
        <f t="shared" si="2"/>
        <v/>
      </c>
      <c r="J772" s="37" t="s">
        <v>97</v>
      </c>
      <c r="K772" s="4"/>
      <c r="L772" s="4"/>
      <c r="M772" s="4"/>
      <c r="N772" s="4"/>
      <c r="O772" s="4"/>
      <c r="P772" s="4"/>
      <c r="Q772" s="4"/>
      <c r="R772" s="4"/>
      <c r="S772" s="4"/>
      <c r="T772" s="4"/>
      <c r="U772" s="4"/>
      <c r="V772" s="4"/>
      <c r="W772" s="4"/>
      <c r="X772" s="4"/>
      <c r="Y772" s="4"/>
      <c r="Z772" s="4"/>
      <c r="AA772" s="4"/>
      <c r="AB772" s="4"/>
    </row>
    <row r="773">
      <c r="A773" s="4"/>
      <c r="C773" s="4"/>
      <c r="D773" s="146" t="s">
        <v>97</v>
      </c>
      <c r="E773" s="43"/>
      <c r="F773" s="4"/>
      <c r="G773" s="37" t="str">
        <f>if(F773="","",
SUMIFs(if(D773="Main1",Nuella!J:J,Nuella!N:N),Nuella!S:S,"Delivered",Nuella!X:X,A773,if(D773="Main1",Nuella!G:G,Nuella!K:K),C773)+
SUMIFs(if(D773="Main1",'CRS1'!J:J,'CRS1'!N:N),'CRS1'!S:S,"Delivered",'CRS1'!X:X,A773,if(D773="Main1",'CRS1'!G:G,'CRS1'!K:K),C773)
-sumifs(G$1:G772,A$1:A772,A773,C$1:C772,C773))</f>
        <v/>
      </c>
      <c r="H773" s="37" t="str">
        <f t="shared" si="1"/>
        <v/>
      </c>
      <c r="I773" s="37" t="str">
        <f t="shared" si="2"/>
        <v/>
      </c>
      <c r="J773" s="37" t="s">
        <v>97</v>
      </c>
      <c r="K773" s="4"/>
      <c r="L773" s="4"/>
      <c r="M773" s="4"/>
      <c r="N773" s="4"/>
      <c r="O773" s="4"/>
      <c r="P773" s="4"/>
      <c r="Q773" s="4"/>
      <c r="R773" s="4"/>
      <c r="S773" s="4"/>
      <c r="T773" s="4"/>
      <c r="U773" s="4"/>
      <c r="V773" s="4"/>
      <c r="W773" s="4"/>
      <c r="X773" s="4"/>
      <c r="Y773" s="4"/>
      <c r="Z773" s="4"/>
      <c r="AA773" s="4"/>
      <c r="AB773" s="4"/>
    </row>
    <row r="774">
      <c r="A774" s="4"/>
      <c r="C774" s="4"/>
      <c r="D774" s="146" t="s">
        <v>97</v>
      </c>
      <c r="E774" s="43"/>
      <c r="F774" s="4"/>
      <c r="G774" s="37" t="str">
        <f>if(F774="","",
SUMIFs(if(D774="Main1",Nuella!J:J,Nuella!N:N),Nuella!S:S,"Delivered",Nuella!X:X,A774,if(D774="Main1",Nuella!G:G,Nuella!K:K),C774)+
SUMIFs(if(D774="Main1",'CRS1'!J:J,'CRS1'!N:N),'CRS1'!S:S,"Delivered",'CRS1'!X:X,A774,if(D774="Main1",'CRS1'!G:G,'CRS1'!K:K),C774)
-sumifs(G$1:G773,A$1:A773,A774,C$1:C773,C774))</f>
        <v/>
      </c>
      <c r="H774" s="37" t="str">
        <f t="shared" si="1"/>
        <v/>
      </c>
      <c r="I774" s="37" t="str">
        <f t="shared" si="2"/>
        <v/>
      </c>
      <c r="J774" s="37" t="s">
        <v>97</v>
      </c>
      <c r="K774" s="4"/>
      <c r="L774" s="4"/>
      <c r="M774" s="4"/>
      <c r="N774" s="4"/>
      <c r="O774" s="4"/>
      <c r="P774" s="4"/>
      <c r="Q774" s="4"/>
      <c r="R774" s="4"/>
      <c r="S774" s="4"/>
      <c r="T774" s="4"/>
      <c r="U774" s="4"/>
      <c r="V774" s="4"/>
      <c r="W774" s="4"/>
      <c r="X774" s="4"/>
      <c r="Y774" s="4"/>
      <c r="Z774" s="4"/>
      <c r="AA774" s="4"/>
      <c r="AB774" s="4"/>
    </row>
    <row r="775">
      <c r="A775" s="4"/>
      <c r="C775" s="4"/>
      <c r="D775" s="146" t="s">
        <v>97</v>
      </c>
      <c r="E775" s="43"/>
      <c r="F775" s="4"/>
      <c r="G775" s="37" t="str">
        <f>if(F775="","",
SUMIFs(if(D775="Main1",Nuella!J:J,Nuella!N:N),Nuella!S:S,"Delivered",Nuella!X:X,A775,if(D775="Main1",Nuella!G:G,Nuella!K:K),C775)+
SUMIFs(if(D775="Main1",'CRS1'!J:J,'CRS1'!N:N),'CRS1'!S:S,"Delivered",'CRS1'!X:X,A775,if(D775="Main1",'CRS1'!G:G,'CRS1'!K:K),C775)
-sumifs(G$1:G774,A$1:A774,A775,C$1:C774,C775))</f>
        <v/>
      </c>
      <c r="H775" s="37" t="str">
        <f t="shared" si="1"/>
        <v/>
      </c>
      <c r="I775" s="37" t="str">
        <f t="shared" si="2"/>
        <v/>
      </c>
      <c r="J775" s="37" t="s">
        <v>97</v>
      </c>
      <c r="K775" s="4"/>
      <c r="L775" s="4"/>
      <c r="M775" s="4"/>
      <c r="N775" s="4"/>
      <c r="O775" s="4"/>
      <c r="P775" s="4"/>
      <c r="Q775" s="4"/>
      <c r="R775" s="4"/>
      <c r="S775" s="4"/>
      <c r="T775" s="4"/>
      <c r="U775" s="4"/>
      <c r="V775" s="4"/>
      <c r="W775" s="4"/>
      <c r="X775" s="4"/>
      <c r="Y775" s="4"/>
      <c r="Z775" s="4"/>
      <c r="AA775" s="4"/>
      <c r="AB775" s="4"/>
    </row>
    <row r="776">
      <c r="A776" s="4"/>
      <c r="C776" s="4"/>
      <c r="D776" s="146" t="s">
        <v>97</v>
      </c>
      <c r="E776" s="43"/>
      <c r="F776" s="4"/>
      <c r="G776" s="37" t="str">
        <f>if(F776="","",
SUMIFs(if(D776="Main1",Nuella!J:J,Nuella!N:N),Nuella!S:S,"Delivered",Nuella!X:X,A776,if(D776="Main1",Nuella!G:G,Nuella!K:K),C776)+
SUMIFs(if(D776="Main1",'CRS1'!J:J,'CRS1'!N:N),'CRS1'!S:S,"Delivered",'CRS1'!X:X,A776,if(D776="Main1",'CRS1'!G:G,'CRS1'!K:K),C776)
-sumifs(G$1:G775,A$1:A775,A776,C$1:C775,C776))</f>
        <v/>
      </c>
      <c r="H776" s="37" t="str">
        <f t="shared" si="1"/>
        <v/>
      </c>
      <c r="I776" s="37" t="str">
        <f t="shared" si="2"/>
        <v/>
      </c>
      <c r="J776" s="37" t="s">
        <v>97</v>
      </c>
      <c r="K776" s="4"/>
      <c r="L776" s="4"/>
      <c r="M776" s="4"/>
      <c r="N776" s="4"/>
      <c r="O776" s="4"/>
      <c r="P776" s="4"/>
      <c r="Q776" s="4"/>
      <c r="R776" s="4"/>
      <c r="S776" s="4"/>
      <c r="T776" s="4"/>
      <c r="U776" s="4"/>
      <c r="V776" s="4"/>
      <c r="W776" s="4"/>
      <c r="X776" s="4"/>
      <c r="Y776" s="4"/>
      <c r="Z776" s="4"/>
      <c r="AA776" s="4"/>
      <c r="AB776" s="4"/>
    </row>
    <row r="777">
      <c r="A777" s="4"/>
      <c r="C777" s="4"/>
      <c r="D777" s="146" t="s">
        <v>97</v>
      </c>
      <c r="E777" s="43"/>
      <c r="F777" s="4"/>
      <c r="G777" s="37" t="str">
        <f>if(F777="","",
SUMIFs(if(D777="Main1",Nuella!J:J,Nuella!N:N),Nuella!S:S,"Delivered",Nuella!X:X,A777,if(D777="Main1",Nuella!G:G,Nuella!K:K),C777)+
SUMIFs(if(D777="Main1",'CRS1'!J:J,'CRS1'!N:N),'CRS1'!S:S,"Delivered",'CRS1'!X:X,A777,if(D777="Main1",'CRS1'!G:G,'CRS1'!K:K),C777)
-sumifs(G$1:G776,A$1:A776,A777,C$1:C776,C777))</f>
        <v/>
      </c>
      <c r="H777" s="37" t="str">
        <f t="shared" si="1"/>
        <v/>
      </c>
      <c r="I777" s="37" t="str">
        <f t="shared" si="2"/>
        <v/>
      </c>
      <c r="J777" s="37" t="s">
        <v>97</v>
      </c>
      <c r="K777" s="4"/>
      <c r="L777" s="4"/>
      <c r="M777" s="4"/>
      <c r="N777" s="4"/>
      <c r="O777" s="4"/>
      <c r="P777" s="4"/>
      <c r="Q777" s="4"/>
      <c r="R777" s="4"/>
      <c r="S777" s="4"/>
      <c r="T777" s="4"/>
      <c r="U777" s="4"/>
      <c r="V777" s="4"/>
      <c r="W777" s="4"/>
      <c r="X777" s="4"/>
      <c r="Y777" s="4"/>
      <c r="Z777" s="4"/>
      <c r="AA777" s="4"/>
      <c r="AB777" s="4"/>
    </row>
    <row r="778">
      <c r="A778" s="4"/>
      <c r="C778" s="4"/>
      <c r="D778" s="146" t="s">
        <v>97</v>
      </c>
      <c r="E778" s="43"/>
      <c r="F778" s="4"/>
      <c r="G778" s="37" t="str">
        <f>if(F778="","",
SUMIFs(if(D778="Main1",Nuella!J:J,Nuella!N:N),Nuella!S:S,"Delivered",Nuella!X:X,A778,if(D778="Main1",Nuella!G:G,Nuella!K:K),C778)+
SUMIFs(if(D778="Main1",'CRS1'!J:J,'CRS1'!N:N),'CRS1'!S:S,"Delivered",'CRS1'!X:X,A778,if(D778="Main1",'CRS1'!G:G,'CRS1'!K:K),C778)
-sumifs(G$1:G777,A$1:A777,A778,C$1:C777,C778))</f>
        <v/>
      </c>
      <c r="H778" s="37" t="str">
        <f t="shared" si="1"/>
        <v/>
      </c>
      <c r="I778" s="37" t="str">
        <f t="shared" si="2"/>
        <v/>
      </c>
      <c r="J778" s="37" t="s">
        <v>97</v>
      </c>
      <c r="K778" s="4"/>
      <c r="L778" s="4"/>
      <c r="M778" s="4"/>
      <c r="N778" s="4"/>
      <c r="O778" s="4"/>
      <c r="P778" s="4"/>
      <c r="Q778" s="4"/>
      <c r="R778" s="4"/>
      <c r="S778" s="4"/>
      <c r="T778" s="4"/>
      <c r="U778" s="4"/>
      <c r="V778" s="4"/>
      <c r="W778" s="4"/>
      <c r="X778" s="4"/>
      <c r="Y778" s="4"/>
      <c r="Z778" s="4"/>
      <c r="AA778" s="4"/>
      <c r="AB778" s="4"/>
    </row>
    <row r="779">
      <c r="A779" s="4"/>
      <c r="C779" s="4"/>
      <c r="D779" s="146" t="s">
        <v>97</v>
      </c>
      <c r="E779" s="43"/>
      <c r="F779" s="4"/>
      <c r="G779" s="37" t="str">
        <f>if(F779="","",
SUMIFs(if(D779="Main1",Nuella!J:J,Nuella!N:N),Nuella!S:S,"Delivered",Nuella!X:X,A779,if(D779="Main1",Nuella!G:G,Nuella!K:K),C779)+
SUMIFs(if(D779="Main1",'CRS1'!J:J,'CRS1'!N:N),'CRS1'!S:S,"Delivered",'CRS1'!X:X,A779,if(D779="Main1",'CRS1'!G:G,'CRS1'!K:K),C779)
-sumifs(G$1:G778,A$1:A778,A779,C$1:C778,C779))</f>
        <v/>
      </c>
      <c r="H779" s="37" t="str">
        <f t="shared" si="1"/>
        <v/>
      </c>
      <c r="I779" s="37" t="str">
        <f t="shared" si="2"/>
        <v/>
      </c>
      <c r="J779" s="37" t="s">
        <v>97</v>
      </c>
      <c r="K779" s="4"/>
      <c r="L779" s="4"/>
      <c r="M779" s="4"/>
      <c r="N779" s="4"/>
      <c r="O779" s="4"/>
      <c r="P779" s="4"/>
      <c r="Q779" s="4"/>
      <c r="R779" s="4"/>
      <c r="S779" s="4"/>
      <c r="T779" s="4"/>
      <c r="U779" s="4"/>
      <c r="V779" s="4"/>
      <c r="W779" s="4"/>
      <c r="X779" s="4"/>
      <c r="Y779" s="4"/>
      <c r="Z779" s="4"/>
      <c r="AA779" s="4"/>
      <c r="AB779" s="4"/>
    </row>
    <row r="780">
      <c r="A780" s="4"/>
      <c r="C780" s="4"/>
      <c r="D780" s="146" t="s">
        <v>97</v>
      </c>
      <c r="E780" s="43"/>
      <c r="F780" s="4"/>
      <c r="G780" s="37" t="str">
        <f>if(F780="","",
SUMIFs(if(D780="Main1",Nuella!J:J,Nuella!N:N),Nuella!S:S,"Delivered",Nuella!X:X,A780,if(D780="Main1",Nuella!G:G,Nuella!K:K),C780)+
SUMIFs(if(D780="Main1",'CRS1'!J:J,'CRS1'!N:N),'CRS1'!S:S,"Delivered",'CRS1'!X:X,A780,if(D780="Main1",'CRS1'!G:G,'CRS1'!K:K),C780)
-sumifs(G$1:G779,A$1:A779,A780,C$1:C779,C780))</f>
        <v/>
      </c>
      <c r="H780" s="37" t="str">
        <f t="shared" si="1"/>
        <v/>
      </c>
      <c r="I780" s="37" t="str">
        <f t="shared" si="2"/>
        <v/>
      </c>
      <c r="J780" s="37" t="s">
        <v>97</v>
      </c>
      <c r="K780" s="4"/>
      <c r="L780" s="4"/>
      <c r="M780" s="4"/>
      <c r="N780" s="4"/>
      <c r="O780" s="4"/>
      <c r="P780" s="4"/>
      <c r="Q780" s="4"/>
      <c r="R780" s="4"/>
      <c r="S780" s="4"/>
      <c r="T780" s="4"/>
      <c r="U780" s="4"/>
      <c r="V780" s="4"/>
      <c r="W780" s="4"/>
      <c r="X780" s="4"/>
      <c r="Y780" s="4"/>
      <c r="Z780" s="4"/>
      <c r="AA780" s="4"/>
      <c r="AB780" s="4"/>
    </row>
    <row r="781">
      <c r="A781" s="4"/>
      <c r="C781" s="4"/>
      <c r="D781" s="146" t="s">
        <v>97</v>
      </c>
      <c r="E781" s="43"/>
      <c r="F781" s="4"/>
      <c r="G781" s="37" t="str">
        <f>if(F781="","",
SUMIFs(if(D781="Main1",Nuella!J:J,Nuella!N:N),Nuella!S:S,"Delivered",Nuella!X:X,A781,if(D781="Main1",Nuella!G:G,Nuella!K:K),C781)+
SUMIFs(if(D781="Main1",'CRS1'!J:J,'CRS1'!N:N),'CRS1'!S:S,"Delivered",'CRS1'!X:X,A781,if(D781="Main1",'CRS1'!G:G,'CRS1'!K:K),C781)
-sumifs(G$1:G780,A$1:A780,A781,C$1:C780,C781))</f>
        <v/>
      </c>
      <c r="H781" s="37" t="str">
        <f t="shared" si="1"/>
        <v/>
      </c>
      <c r="I781" s="37" t="str">
        <f t="shared" si="2"/>
        <v/>
      </c>
      <c r="J781" s="37" t="s">
        <v>97</v>
      </c>
      <c r="K781" s="4"/>
      <c r="L781" s="4"/>
      <c r="M781" s="4"/>
      <c r="N781" s="4"/>
      <c r="O781" s="4"/>
      <c r="P781" s="4"/>
      <c r="Q781" s="4"/>
      <c r="R781" s="4"/>
      <c r="S781" s="4"/>
      <c r="T781" s="4"/>
      <c r="U781" s="4"/>
      <c r="V781" s="4"/>
      <c r="W781" s="4"/>
      <c r="X781" s="4"/>
      <c r="Y781" s="4"/>
      <c r="Z781" s="4"/>
      <c r="AA781" s="4"/>
      <c r="AB781" s="4"/>
    </row>
    <row r="782">
      <c r="A782" s="4"/>
      <c r="C782" s="4"/>
      <c r="D782" s="146" t="s">
        <v>97</v>
      </c>
      <c r="E782" s="43"/>
      <c r="F782" s="4"/>
      <c r="G782" s="37" t="str">
        <f>if(F782="","",
SUMIFs(if(D782="Main1",Nuella!J:J,Nuella!N:N),Nuella!S:S,"Delivered",Nuella!X:X,A782,if(D782="Main1",Nuella!G:G,Nuella!K:K),C782)+
SUMIFs(if(D782="Main1",'CRS1'!J:J,'CRS1'!N:N),'CRS1'!S:S,"Delivered",'CRS1'!X:X,A782,if(D782="Main1",'CRS1'!G:G,'CRS1'!K:K),C782)
-sumifs(G$1:G781,A$1:A781,A782,C$1:C781,C782))</f>
        <v/>
      </c>
      <c r="H782" s="37" t="str">
        <f t="shared" si="1"/>
        <v/>
      </c>
      <c r="I782" s="37" t="str">
        <f t="shared" si="2"/>
        <v/>
      </c>
      <c r="J782" s="37" t="s">
        <v>97</v>
      </c>
      <c r="K782" s="4"/>
      <c r="L782" s="4"/>
      <c r="M782" s="4"/>
      <c r="N782" s="4"/>
      <c r="O782" s="4"/>
      <c r="P782" s="4"/>
      <c r="Q782" s="4"/>
      <c r="R782" s="4"/>
      <c r="S782" s="4"/>
      <c r="T782" s="4"/>
      <c r="U782" s="4"/>
      <c r="V782" s="4"/>
      <c r="W782" s="4"/>
      <c r="X782" s="4"/>
      <c r="Y782" s="4"/>
      <c r="Z782" s="4"/>
      <c r="AA782" s="4"/>
      <c r="AB782" s="4"/>
    </row>
    <row r="783">
      <c r="A783" s="4"/>
      <c r="C783" s="4"/>
      <c r="D783" s="146" t="s">
        <v>97</v>
      </c>
      <c r="E783" s="43"/>
      <c r="F783" s="4"/>
      <c r="G783" s="37" t="str">
        <f>if(F783="","",
SUMIFs(if(D783="Main1",Nuella!J:J,Nuella!N:N),Nuella!S:S,"Delivered",Nuella!X:X,A783,if(D783="Main1",Nuella!G:G,Nuella!K:K),C783)+
SUMIFs(if(D783="Main1",'CRS1'!J:J,'CRS1'!N:N),'CRS1'!S:S,"Delivered",'CRS1'!X:X,A783,if(D783="Main1",'CRS1'!G:G,'CRS1'!K:K),C783)
-sumifs(G$1:G782,A$1:A782,A783,C$1:C782,C783))</f>
        <v/>
      </c>
      <c r="H783" s="37" t="str">
        <f t="shared" si="1"/>
        <v/>
      </c>
      <c r="I783" s="37" t="str">
        <f t="shared" si="2"/>
        <v/>
      </c>
      <c r="J783" s="37" t="s">
        <v>97</v>
      </c>
      <c r="K783" s="4"/>
      <c r="L783" s="4"/>
      <c r="M783" s="4"/>
      <c r="N783" s="4"/>
      <c r="O783" s="4"/>
      <c r="P783" s="4"/>
      <c r="Q783" s="4"/>
      <c r="R783" s="4"/>
      <c r="S783" s="4"/>
      <c r="T783" s="4"/>
      <c r="U783" s="4"/>
      <c r="V783" s="4"/>
      <c r="W783" s="4"/>
      <c r="X783" s="4"/>
      <c r="Y783" s="4"/>
      <c r="Z783" s="4"/>
      <c r="AA783" s="4"/>
      <c r="AB783" s="4"/>
    </row>
    <row r="784">
      <c r="A784" s="4"/>
      <c r="C784" s="4"/>
      <c r="D784" s="146" t="s">
        <v>97</v>
      </c>
      <c r="E784" s="43"/>
      <c r="F784" s="4"/>
      <c r="G784" s="37" t="str">
        <f>if(F784="","",
SUMIFs(if(D784="Main1",Nuella!J:J,Nuella!N:N),Nuella!S:S,"Delivered",Nuella!X:X,A784,if(D784="Main1",Nuella!G:G,Nuella!K:K),C784)+
SUMIFs(if(D784="Main1",'CRS1'!J:J,'CRS1'!N:N),'CRS1'!S:S,"Delivered",'CRS1'!X:X,A784,if(D784="Main1",'CRS1'!G:G,'CRS1'!K:K),C784)
-sumifs(G$1:G783,A$1:A783,A784,C$1:C783,C784))</f>
        <v/>
      </c>
      <c r="H784" s="37" t="str">
        <f t="shared" si="1"/>
        <v/>
      </c>
      <c r="I784" s="37" t="str">
        <f t="shared" si="2"/>
        <v/>
      </c>
      <c r="J784" s="37" t="s">
        <v>97</v>
      </c>
      <c r="K784" s="4"/>
      <c r="L784" s="4"/>
      <c r="M784" s="4"/>
      <c r="N784" s="4"/>
      <c r="O784" s="4"/>
      <c r="P784" s="4"/>
      <c r="Q784" s="4"/>
      <c r="R784" s="4"/>
      <c r="S784" s="4"/>
      <c r="T784" s="4"/>
      <c r="U784" s="4"/>
      <c r="V784" s="4"/>
      <c r="W784" s="4"/>
      <c r="X784" s="4"/>
      <c r="Y784" s="4"/>
      <c r="Z784" s="4"/>
      <c r="AA784" s="4"/>
      <c r="AB784" s="4"/>
    </row>
    <row r="785">
      <c r="A785" s="4"/>
      <c r="C785" s="4"/>
      <c r="D785" s="146" t="s">
        <v>97</v>
      </c>
      <c r="E785" s="43"/>
      <c r="F785" s="4"/>
      <c r="G785" s="37" t="str">
        <f>if(F785="","",
SUMIFs(if(D785="Main1",Nuella!J:J,Nuella!N:N),Nuella!S:S,"Delivered",Nuella!X:X,A785,if(D785="Main1",Nuella!G:G,Nuella!K:K),C785)+
SUMIFs(if(D785="Main1",'CRS1'!J:J,'CRS1'!N:N),'CRS1'!S:S,"Delivered",'CRS1'!X:X,A785,if(D785="Main1",'CRS1'!G:G,'CRS1'!K:K),C785)
-sumifs(G$1:G784,A$1:A784,A785,C$1:C784,C785))</f>
        <v/>
      </c>
      <c r="H785" s="37" t="str">
        <f t="shared" si="1"/>
        <v/>
      </c>
      <c r="I785" s="37" t="str">
        <f t="shared" si="2"/>
        <v/>
      </c>
      <c r="J785" s="37" t="s">
        <v>97</v>
      </c>
      <c r="K785" s="4"/>
      <c r="L785" s="4"/>
      <c r="M785" s="4"/>
      <c r="N785" s="4"/>
      <c r="O785" s="4"/>
      <c r="P785" s="4"/>
      <c r="Q785" s="4"/>
      <c r="R785" s="4"/>
      <c r="S785" s="4"/>
      <c r="T785" s="4"/>
      <c r="U785" s="4"/>
      <c r="V785" s="4"/>
      <c r="W785" s="4"/>
      <c r="X785" s="4"/>
      <c r="Y785" s="4"/>
      <c r="Z785" s="4"/>
      <c r="AA785" s="4"/>
      <c r="AB785" s="4"/>
    </row>
    <row r="786">
      <c r="A786" s="4"/>
      <c r="C786" s="4"/>
      <c r="D786" s="146" t="s">
        <v>97</v>
      </c>
      <c r="E786" s="43"/>
      <c r="F786" s="4"/>
      <c r="G786" s="37" t="str">
        <f>if(F786="","",
SUMIFs(if(D786="Main1",Nuella!J:J,Nuella!N:N),Nuella!S:S,"Delivered",Nuella!X:X,A786,if(D786="Main1",Nuella!G:G,Nuella!K:K),C786)+
SUMIFs(if(D786="Main1",'CRS1'!J:J,'CRS1'!N:N),'CRS1'!S:S,"Delivered",'CRS1'!X:X,A786,if(D786="Main1",'CRS1'!G:G,'CRS1'!K:K),C786)
-sumifs(G$1:G785,A$1:A785,A786,C$1:C785,C786))</f>
        <v/>
      </c>
      <c r="H786" s="37" t="str">
        <f t="shared" si="1"/>
        <v/>
      </c>
      <c r="I786" s="37" t="str">
        <f t="shared" si="2"/>
        <v/>
      </c>
      <c r="J786" s="37" t="s">
        <v>97</v>
      </c>
      <c r="K786" s="4"/>
      <c r="L786" s="4"/>
      <c r="M786" s="4"/>
      <c r="N786" s="4"/>
      <c r="O786" s="4"/>
      <c r="P786" s="4"/>
      <c r="Q786" s="4"/>
      <c r="R786" s="4"/>
      <c r="S786" s="4"/>
      <c r="T786" s="4"/>
      <c r="U786" s="4"/>
      <c r="V786" s="4"/>
      <c r="W786" s="4"/>
      <c r="X786" s="4"/>
      <c r="Y786" s="4"/>
      <c r="Z786" s="4"/>
      <c r="AA786" s="4"/>
      <c r="AB786" s="4"/>
    </row>
    <row r="787">
      <c r="A787" s="4"/>
      <c r="C787" s="4"/>
      <c r="D787" s="146" t="s">
        <v>97</v>
      </c>
      <c r="E787" s="43"/>
      <c r="F787" s="4"/>
      <c r="G787" s="37" t="str">
        <f>if(F787="","",
SUMIFs(if(D787="Main1",Nuella!J:J,Nuella!N:N),Nuella!S:S,"Delivered",Nuella!X:X,A787,if(D787="Main1",Nuella!G:G,Nuella!K:K),C787)+
SUMIFs(if(D787="Main1",'CRS1'!J:J,'CRS1'!N:N),'CRS1'!S:S,"Delivered",'CRS1'!X:X,A787,if(D787="Main1",'CRS1'!G:G,'CRS1'!K:K),C787)
-sumifs(G$1:G786,A$1:A786,A787,C$1:C786,C787))</f>
        <v/>
      </c>
      <c r="H787" s="37" t="str">
        <f t="shared" si="1"/>
        <v/>
      </c>
      <c r="I787" s="37" t="str">
        <f t="shared" si="2"/>
        <v/>
      </c>
      <c r="J787" s="37" t="s">
        <v>97</v>
      </c>
      <c r="K787" s="4"/>
      <c r="L787" s="4"/>
      <c r="M787" s="4"/>
      <c r="N787" s="4"/>
      <c r="O787" s="4"/>
      <c r="P787" s="4"/>
      <c r="Q787" s="4"/>
      <c r="R787" s="4"/>
      <c r="S787" s="4"/>
      <c r="T787" s="4"/>
      <c r="U787" s="4"/>
      <c r="V787" s="4"/>
      <c r="W787" s="4"/>
      <c r="X787" s="4"/>
      <c r="Y787" s="4"/>
      <c r="Z787" s="4"/>
      <c r="AA787" s="4"/>
      <c r="AB787" s="4"/>
    </row>
    <row r="788">
      <c r="A788" s="4"/>
      <c r="C788" s="4"/>
      <c r="D788" s="146" t="s">
        <v>97</v>
      </c>
      <c r="E788" s="43"/>
      <c r="F788" s="4"/>
      <c r="G788" s="37" t="str">
        <f>if(F788="","",
SUMIFs(if(D788="Main1",Nuella!J:J,Nuella!N:N),Nuella!S:S,"Delivered",Nuella!X:X,A788,if(D788="Main1",Nuella!G:G,Nuella!K:K),C788)+
SUMIFs(if(D788="Main1",'CRS1'!J:J,'CRS1'!N:N),'CRS1'!S:S,"Delivered",'CRS1'!X:X,A788,if(D788="Main1",'CRS1'!G:G,'CRS1'!K:K),C788)
-sumifs(G$1:G787,A$1:A787,A788,C$1:C787,C788))</f>
        <v/>
      </c>
      <c r="H788" s="37" t="str">
        <f t="shared" si="1"/>
        <v/>
      </c>
      <c r="I788" s="37" t="str">
        <f t="shared" si="2"/>
        <v/>
      </c>
      <c r="J788" s="37" t="s">
        <v>97</v>
      </c>
      <c r="K788" s="4"/>
      <c r="L788" s="4"/>
      <c r="M788" s="4"/>
      <c r="N788" s="4"/>
      <c r="O788" s="4"/>
      <c r="P788" s="4"/>
      <c r="Q788" s="4"/>
      <c r="R788" s="4"/>
      <c r="S788" s="4"/>
      <c r="T788" s="4"/>
      <c r="U788" s="4"/>
      <c r="V788" s="4"/>
      <c r="W788" s="4"/>
      <c r="X788" s="4"/>
      <c r="Y788" s="4"/>
      <c r="Z788" s="4"/>
      <c r="AA788" s="4"/>
      <c r="AB788" s="4"/>
    </row>
    <row r="789">
      <c r="A789" s="4"/>
      <c r="C789" s="4"/>
      <c r="D789" s="146" t="s">
        <v>97</v>
      </c>
      <c r="E789" s="43"/>
      <c r="F789" s="4"/>
      <c r="G789" s="37" t="str">
        <f>if(F789="","",
SUMIFs(if(D789="Main1",Nuella!J:J,Nuella!N:N),Nuella!S:S,"Delivered",Nuella!X:X,A789,if(D789="Main1",Nuella!G:G,Nuella!K:K),C789)+
SUMIFs(if(D789="Main1",'CRS1'!J:J,'CRS1'!N:N),'CRS1'!S:S,"Delivered",'CRS1'!X:X,A789,if(D789="Main1",'CRS1'!G:G,'CRS1'!K:K),C789)
-sumifs(G$1:G788,A$1:A788,A789,C$1:C788,C789))</f>
        <v/>
      </c>
      <c r="H789" s="37" t="str">
        <f t="shared" si="1"/>
        <v/>
      </c>
      <c r="I789" s="37" t="str">
        <f t="shared" si="2"/>
        <v/>
      </c>
      <c r="J789" s="37" t="s">
        <v>97</v>
      </c>
      <c r="K789" s="4"/>
      <c r="L789" s="4"/>
      <c r="M789" s="4"/>
      <c r="N789" s="4"/>
      <c r="O789" s="4"/>
      <c r="P789" s="4"/>
      <c r="Q789" s="4"/>
      <c r="R789" s="4"/>
      <c r="S789" s="4"/>
      <c r="T789" s="4"/>
      <c r="U789" s="4"/>
      <c r="V789" s="4"/>
      <c r="W789" s="4"/>
      <c r="X789" s="4"/>
      <c r="Y789" s="4"/>
      <c r="Z789" s="4"/>
      <c r="AA789" s="4"/>
      <c r="AB789" s="4"/>
    </row>
    <row r="790">
      <c r="A790" s="4"/>
      <c r="C790" s="4"/>
      <c r="D790" s="146" t="s">
        <v>97</v>
      </c>
      <c r="E790" s="43"/>
      <c r="F790" s="4"/>
      <c r="G790" s="37" t="str">
        <f>if(F790="","",
SUMIFs(if(D790="Main1",Nuella!J:J,Nuella!N:N),Nuella!S:S,"Delivered",Nuella!X:X,A790,if(D790="Main1",Nuella!G:G,Nuella!K:K),C790)+
SUMIFs(if(D790="Main1",'CRS1'!J:J,'CRS1'!N:N),'CRS1'!S:S,"Delivered",'CRS1'!X:X,A790,if(D790="Main1",'CRS1'!G:G,'CRS1'!K:K),C790)
-sumifs(G$1:G789,A$1:A789,A790,C$1:C789,C790))</f>
        <v/>
      </c>
      <c r="H790" s="37" t="str">
        <f t="shared" si="1"/>
        <v/>
      </c>
      <c r="I790" s="37" t="str">
        <f t="shared" si="2"/>
        <v/>
      </c>
      <c r="J790" s="37" t="s">
        <v>97</v>
      </c>
      <c r="K790" s="4"/>
      <c r="L790" s="4"/>
      <c r="M790" s="4"/>
      <c r="N790" s="4"/>
      <c r="O790" s="4"/>
      <c r="P790" s="4"/>
      <c r="Q790" s="4"/>
      <c r="R790" s="4"/>
      <c r="S790" s="4"/>
      <c r="T790" s="4"/>
      <c r="U790" s="4"/>
      <c r="V790" s="4"/>
      <c r="W790" s="4"/>
      <c r="X790" s="4"/>
      <c r="Y790" s="4"/>
      <c r="Z790" s="4"/>
      <c r="AA790" s="4"/>
      <c r="AB790" s="4"/>
    </row>
    <row r="791">
      <c r="A791" s="4"/>
      <c r="C791" s="4"/>
      <c r="D791" s="146" t="s">
        <v>97</v>
      </c>
      <c r="E791" s="43"/>
      <c r="F791" s="4"/>
      <c r="G791" s="37" t="str">
        <f>if(F791="","",
SUMIFs(if(D791="Main1",Nuella!J:J,Nuella!N:N),Nuella!S:S,"Delivered",Nuella!X:X,A791,if(D791="Main1",Nuella!G:G,Nuella!K:K),C791)+
SUMIFs(if(D791="Main1",'CRS1'!J:J,'CRS1'!N:N),'CRS1'!S:S,"Delivered",'CRS1'!X:X,A791,if(D791="Main1",'CRS1'!G:G,'CRS1'!K:K),C791)
-sumifs(G$1:G790,A$1:A790,A791,C$1:C790,C791))</f>
        <v/>
      </c>
      <c r="H791" s="37" t="str">
        <f t="shared" si="1"/>
        <v/>
      </c>
      <c r="I791" s="37" t="str">
        <f t="shared" si="2"/>
        <v/>
      </c>
      <c r="J791" s="37" t="s">
        <v>97</v>
      </c>
      <c r="K791" s="4"/>
      <c r="L791" s="4"/>
      <c r="M791" s="4"/>
      <c r="N791" s="4"/>
      <c r="O791" s="4"/>
      <c r="P791" s="4"/>
      <c r="Q791" s="4"/>
      <c r="R791" s="4"/>
      <c r="S791" s="4"/>
      <c r="T791" s="4"/>
      <c r="U791" s="4"/>
      <c r="V791" s="4"/>
      <c r="W791" s="4"/>
      <c r="X791" s="4"/>
      <c r="Y791" s="4"/>
      <c r="Z791" s="4"/>
      <c r="AA791" s="4"/>
      <c r="AB791" s="4"/>
    </row>
    <row r="792">
      <c r="A792" s="4"/>
      <c r="C792" s="4"/>
      <c r="D792" s="146" t="s">
        <v>97</v>
      </c>
      <c r="E792" s="43"/>
      <c r="F792" s="4"/>
      <c r="G792" s="37" t="str">
        <f>if(F792="","",
SUMIFs(if(D792="Main1",Nuella!J:J,Nuella!N:N),Nuella!S:S,"Delivered",Nuella!X:X,A792,if(D792="Main1",Nuella!G:G,Nuella!K:K),C792)+
SUMIFs(if(D792="Main1",'CRS1'!J:J,'CRS1'!N:N),'CRS1'!S:S,"Delivered",'CRS1'!X:X,A792,if(D792="Main1",'CRS1'!G:G,'CRS1'!K:K),C792)
-sumifs(G$1:G791,A$1:A791,A792,C$1:C791,C792))</f>
        <v/>
      </c>
      <c r="H792" s="37" t="str">
        <f t="shared" si="1"/>
        <v/>
      </c>
      <c r="I792" s="37" t="str">
        <f t="shared" si="2"/>
        <v/>
      </c>
      <c r="J792" s="37" t="s">
        <v>97</v>
      </c>
      <c r="K792" s="4"/>
      <c r="L792" s="4"/>
      <c r="M792" s="4"/>
      <c r="N792" s="4"/>
      <c r="O792" s="4"/>
      <c r="P792" s="4"/>
      <c r="Q792" s="4"/>
      <c r="R792" s="4"/>
      <c r="S792" s="4"/>
      <c r="T792" s="4"/>
      <c r="U792" s="4"/>
      <c r="V792" s="4"/>
      <c r="W792" s="4"/>
      <c r="X792" s="4"/>
      <c r="Y792" s="4"/>
      <c r="Z792" s="4"/>
      <c r="AA792" s="4"/>
      <c r="AB792" s="4"/>
    </row>
    <row r="793">
      <c r="A793" s="4"/>
      <c r="C793" s="4"/>
      <c r="D793" s="146" t="s">
        <v>97</v>
      </c>
      <c r="E793" s="43"/>
      <c r="F793" s="4"/>
      <c r="G793" s="37" t="str">
        <f>if(F793="","",
SUMIFs(if(D793="Main1",Nuella!J:J,Nuella!N:N),Nuella!S:S,"Delivered",Nuella!X:X,A793,if(D793="Main1",Nuella!G:G,Nuella!K:K),C793)+
SUMIFs(if(D793="Main1",'CRS1'!J:J,'CRS1'!N:N),'CRS1'!S:S,"Delivered",'CRS1'!X:X,A793,if(D793="Main1",'CRS1'!G:G,'CRS1'!K:K),C793)
-sumifs(G$1:G792,A$1:A792,A793,C$1:C792,C793))</f>
        <v/>
      </c>
      <c r="H793" s="37" t="str">
        <f t="shared" si="1"/>
        <v/>
      </c>
      <c r="I793" s="37" t="str">
        <f t="shared" si="2"/>
        <v/>
      </c>
      <c r="J793" s="37" t="s">
        <v>97</v>
      </c>
      <c r="K793" s="4"/>
      <c r="L793" s="4"/>
      <c r="M793" s="4"/>
      <c r="N793" s="4"/>
      <c r="O793" s="4"/>
      <c r="P793" s="4"/>
      <c r="Q793" s="4"/>
      <c r="R793" s="4"/>
      <c r="S793" s="4"/>
      <c r="T793" s="4"/>
      <c r="U793" s="4"/>
      <c r="V793" s="4"/>
      <c r="W793" s="4"/>
      <c r="X793" s="4"/>
      <c r="Y793" s="4"/>
      <c r="Z793" s="4"/>
      <c r="AA793" s="4"/>
      <c r="AB793" s="4"/>
    </row>
    <row r="794">
      <c r="A794" s="4"/>
      <c r="C794" s="4"/>
      <c r="D794" s="146" t="s">
        <v>97</v>
      </c>
      <c r="E794" s="43"/>
      <c r="F794" s="4"/>
      <c r="G794" s="37" t="str">
        <f>if(F794="","",
SUMIFs(if(D794="Main1",Nuella!J:J,Nuella!N:N),Nuella!S:S,"Delivered",Nuella!X:X,A794,if(D794="Main1",Nuella!G:G,Nuella!K:K),C794)+
SUMIFs(if(D794="Main1",'CRS1'!J:J,'CRS1'!N:N),'CRS1'!S:S,"Delivered",'CRS1'!X:X,A794,if(D794="Main1",'CRS1'!G:G,'CRS1'!K:K),C794)
-sumifs(G$1:G793,A$1:A793,A794,C$1:C793,C794))</f>
        <v/>
      </c>
      <c r="H794" s="37" t="str">
        <f t="shared" si="1"/>
        <v/>
      </c>
      <c r="I794" s="37" t="str">
        <f t="shared" si="2"/>
        <v/>
      </c>
      <c r="J794" s="37" t="s">
        <v>97</v>
      </c>
      <c r="K794" s="4"/>
      <c r="L794" s="4"/>
      <c r="M794" s="4"/>
      <c r="N794" s="4"/>
      <c r="O794" s="4"/>
      <c r="P794" s="4"/>
      <c r="Q794" s="4"/>
      <c r="R794" s="4"/>
      <c r="S794" s="4"/>
      <c r="T794" s="4"/>
      <c r="U794" s="4"/>
      <c r="V794" s="4"/>
      <c r="W794" s="4"/>
      <c r="X794" s="4"/>
      <c r="Y794" s="4"/>
      <c r="Z794" s="4"/>
      <c r="AA794" s="4"/>
      <c r="AB794" s="4"/>
    </row>
    <row r="795">
      <c r="A795" s="4"/>
      <c r="C795" s="4"/>
      <c r="D795" s="146" t="s">
        <v>97</v>
      </c>
      <c r="E795" s="43"/>
      <c r="F795" s="4"/>
      <c r="G795" s="37" t="str">
        <f>if(F795="","",
SUMIFs(if(D795="Main1",Nuella!J:J,Nuella!N:N),Nuella!S:S,"Delivered",Nuella!X:X,A795,if(D795="Main1",Nuella!G:G,Nuella!K:K),C795)+
SUMIFs(if(D795="Main1",'CRS1'!J:J,'CRS1'!N:N),'CRS1'!S:S,"Delivered",'CRS1'!X:X,A795,if(D795="Main1",'CRS1'!G:G,'CRS1'!K:K),C795)
-sumifs(G$1:G794,A$1:A794,A795,C$1:C794,C795))</f>
        <v/>
      </c>
      <c r="H795" s="37" t="str">
        <f t="shared" si="1"/>
        <v/>
      </c>
      <c r="I795" s="37" t="str">
        <f t="shared" si="2"/>
        <v/>
      </c>
      <c r="J795" s="37" t="s">
        <v>97</v>
      </c>
      <c r="K795" s="4"/>
      <c r="L795" s="4"/>
      <c r="M795" s="4"/>
      <c r="N795" s="4"/>
      <c r="O795" s="4"/>
      <c r="P795" s="4"/>
      <c r="Q795" s="4"/>
      <c r="R795" s="4"/>
      <c r="S795" s="4"/>
      <c r="T795" s="4"/>
      <c r="U795" s="4"/>
      <c r="V795" s="4"/>
      <c r="W795" s="4"/>
      <c r="X795" s="4"/>
      <c r="Y795" s="4"/>
      <c r="Z795" s="4"/>
      <c r="AA795" s="4"/>
      <c r="AB795" s="4"/>
    </row>
    <row r="796">
      <c r="A796" s="4"/>
      <c r="C796" s="4"/>
      <c r="D796" s="146" t="s">
        <v>97</v>
      </c>
      <c r="E796" s="43"/>
      <c r="F796" s="4"/>
      <c r="G796" s="37" t="str">
        <f>if(F796="","",
SUMIFs(if(D796="Main1",Nuella!J:J,Nuella!N:N),Nuella!S:S,"Delivered",Nuella!X:X,A796,if(D796="Main1",Nuella!G:G,Nuella!K:K),C796)+
SUMIFs(if(D796="Main1",'CRS1'!J:J,'CRS1'!N:N),'CRS1'!S:S,"Delivered",'CRS1'!X:X,A796,if(D796="Main1",'CRS1'!G:G,'CRS1'!K:K),C796)
-sumifs(G$1:G795,A$1:A795,A796,C$1:C795,C796))</f>
        <v/>
      </c>
      <c r="H796" s="37" t="str">
        <f t="shared" si="1"/>
        <v/>
      </c>
      <c r="I796" s="37" t="str">
        <f t="shared" si="2"/>
        <v/>
      </c>
      <c r="J796" s="37" t="s">
        <v>97</v>
      </c>
      <c r="K796" s="4"/>
      <c r="L796" s="4"/>
      <c r="M796" s="4"/>
      <c r="N796" s="4"/>
      <c r="O796" s="4"/>
      <c r="P796" s="4"/>
      <c r="Q796" s="4"/>
      <c r="R796" s="4"/>
      <c r="S796" s="4"/>
      <c r="T796" s="4"/>
      <c r="U796" s="4"/>
      <c r="V796" s="4"/>
      <c r="W796" s="4"/>
      <c r="X796" s="4"/>
      <c r="Y796" s="4"/>
      <c r="Z796" s="4"/>
      <c r="AA796" s="4"/>
      <c r="AB796" s="4"/>
    </row>
    <row r="797">
      <c r="A797" s="4"/>
      <c r="C797" s="4"/>
      <c r="D797" s="146" t="s">
        <v>97</v>
      </c>
      <c r="E797" s="43"/>
      <c r="F797" s="4"/>
      <c r="G797" s="37" t="str">
        <f>if(F797="","",
SUMIFs(if(D797="Main1",Nuella!J:J,Nuella!N:N),Nuella!S:S,"Delivered",Nuella!X:X,A797,if(D797="Main1",Nuella!G:G,Nuella!K:K),C797)+
SUMIFs(if(D797="Main1",'CRS1'!J:J,'CRS1'!N:N),'CRS1'!S:S,"Delivered",'CRS1'!X:X,A797,if(D797="Main1",'CRS1'!G:G,'CRS1'!K:K),C797)
-sumifs(G$1:G796,A$1:A796,A797,C$1:C796,C797))</f>
        <v/>
      </c>
      <c r="H797" s="37" t="str">
        <f t="shared" si="1"/>
        <v/>
      </c>
      <c r="I797" s="37" t="str">
        <f t="shared" si="2"/>
        <v/>
      </c>
      <c r="J797" s="37" t="s">
        <v>97</v>
      </c>
      <c r="K797" s="4"/>
      <c r="L797" s="4"/>
      <c r="M797" s="4"/>
      <c r="N797" s="4"/>
      <c r="O797" s="4"/>
      <c r="P797" s="4"/>
      <c r="Q797" s="4"/>
      <c r="R797" s="4"/>
      <c r="S797" s="4"/>
      <c r="T797" s="4"/>
      <c r="U797" s="4"/>
      <c r="V797" s="4"/>
      <c r="W797" s="4"/>
      <c r="X797" s="4"/>
      <c r="Y797" s="4"/>
      <c r="Z797" s="4"/>
      <c r="AA797" s="4"/>
      <c r="AB797" s="4"/>
    </row>
    <row r="798">
      <c r="A798" s="4"/>
      <c r="C798" s="4"/>
      <c r="D798" s="146" t="s">
        <v>97</v>
      </c>
      <c r="E798" s="43"/>
      <c r="F798" s="4"/>
      <c r="G798" s="37" t="str">
        <f>if(F798="","",
SUMIFs(if(D798="Main1",Nuella!J:J,Nuella!N:N),Nuella!S:S,"Delivered",Nuella!X:X,A798,if(D798="Main1",Nuella!G:G,Nuella!K:K),C798)+
SUMIFs(if(D798="Main1",'CRS1'!J:J,'CRS1'!N:N),'CRS1'!S:S,"Delivered",'CRS1'!X:X,A798,if(D798="Main1",'CRS1'!G:G,'CRS1'!K:K),C798)
-sumifs(G$1:G797,A$1:A797,A798,C$1:C797,C798))</f>
        <v/>
      </c>
      <c r="H798" s="37" t="str">
        <f t="shared" si="1"/>
        <v/>
      </c>
      <c r="I798" s="37" t="str">
        <f t="shared" si="2"/>
        <v/>
      </c>
      <c r="J798" s="37" t="s">
        <v>97</v>
      </c>
      <c r="K798" s="4"/>
      <c r="L798" s="4"/>
      <c r="M798" s="4"/>
      <c r="N798" s="4"/>
      <c r="O798" s="4"/>
      <c r="P798" s="4"/>
      <c r="Q798" s="4"/>
      <c r="R798" s="4"/>
      <c r="S798" s="4"/>
      <c r="T798" s="4"/>
      <c r="U798" s="4"/>
      <c r="V798" s="4"/>
      <c r="W798" s="4"/>
      <c r="X798" s="4"/>
      <c r="Y798" s="4"/>
      <c r="Z798" s="4"/>
      <c r="AA798" s="4"/>
      <c r="AB798" s="4"/>
    </row>
    <row r="799">
      <c r="A799" s="4"/>
      <c r="C799" s="4"/>
      <c r="D799" s="146" t="s">
        <v>97</v>
      </c>
      <c r="E799" s="43"/>
      <c r="F799" s="4"/>
      <c r="G799" s="37" t="str">
        <f>if(F799="","",
SUMIFs(if(D799="Main1",Nuella!J:J,Nuella!N:N),Nuella!S:S,"Delivered",Nuella!X:X,A799,if(D799="Main1",Nuella!G:G,Nuella!K:K),C799)+
SUMIFs(if(D799="Main1",'CRS1'!J:J,'CRS1'!N:N),'CRS1'!S:S,"Delivered",'CRS1'!X:X,A799,if(D799="Main1",'CRS1'!G:G,'CRS1'!K:K),C799)
-sumifs(G$1:G798,A$1:A798,A799,C$1:C798,C799))</f>
        <v/>
      </c>
      <c r="H799" s="37" t="str">
        <f t="shared" si="1"/>
        <v/>
      </c>
      <c r="I799" s="37" t="str">
        <f t="shared" si="2"/>
        <v/>
      </c>
      <c r="J799" s="37" t="s">
        <v>97</v>
      </c>
      <c r="K799" s="4"/>
      <c r="L799" s="4"/>
      <c r="M799" s="4"/>
      <c r="N799" s="4"/>
      <c r="O799" s="4"/>
      <c r="P799" s="4"/>
      <c r="Q799" s="4"/>
      <c r="R799" s="4"/>
      <c r="S799" s="4"/>
      <c r="T799" s="4"/>
      <c r="U799" s="4"/>
      <c r="V799" s="4"/>
      <c r="W799" s="4"/>
      <c r="X799" s="4"/>
      <c r="Y799" s="4"/>
      <c r="Z799" s="4"/>
      <c r="AA799" s="4"/>
      <c r="AB799" s="4"/>
    </row>
    <row r="800">
      <c r="A800" s="4"/>
      <c r="C800" s="4"/>
      <c r="D800" s="146" t="s">
        <v>97</v>
      </c>
      <c r="E800" s="43"/>
      <c r="F800" s="4"/>
      <c r="G800" s="37" t="str">
        <f>if(F800="","",
SUMIFs(if(D800="Main1",Nuella!J:J,Nuella!N:N),Nuella!S:S,"Delivered",Nuella!X:X,A800,if(D800="Main1",Nuella!G:G,Nuella!K:K),C800)+
SUMIFs(if(D800="Main1",'CRS1'!J:J,'CRS1'!N:N),'CRS1'!S:S,"Delivered",'CRS1'!X:X,A800,if(D800="Main1",'CRS1'!G:G,'CRS1'!K:K),C800)
-sumifs(G$1:G799,A$1:A799,A800,C$1:C799,C800))</f>
        <v/>
      </c>
      <c r="H800" s="37" t="str">
        <f t="shared" si="1"/>
        <v/>
      </c>
      <c r="I800" s="37" t="str">
        <f t="shared" si="2"/>
        <v/>
      </c>
      <c r="J800" s="37" t="s">
        <v>97</v>
      </c>
      <c r="K800" s="4"/>
      <c r="L800" s="4"/>
      <c r="M800" s="4"/>
      <c r="N800" s="4"/>
      <c r="O800" s="4"/>
      <c r="P800" s="4"/>
      <c r="Q800" s="4"/>
      <c r="R800" s="4"/>
      <c r="S800" s="4"/>
      <c r="T800" s="4"/>
      <c r="U800" s="4"/>
      <c r="V800" s="4"/>
      <c r="W800" s="4"/>
      <c r="X800" s="4"/>
      <c r="Y800" s="4"/>
      <c r="Z800" s="4"/>
      <c r="AA800" s="4"/>
      <c r="AB800" s="4"/>
    </row>
    <row r="801">
      <c r="A801" s="4"/>
      <c r="C801" s="4"/>
      <c r="D801" s="146" t="s">
        <v>97</v>
      </c>
      <c r="E801" s="43"/>
      <c r="F801" s="4"/>
      <c r="G801" s="37" t="str">
        <f>if(F801="","",
SUMIFs(if(D801="Main1",Nuella!J:J,Nuella!N:N),Nuella!S:S,"Delivered",Nuella!X:X,A801,if(D801="Main1",Nuella!G:G,Nuella!K:K),C801)+
SUMIFs(if(D801="Main1",'CRS1'!J:J,'CRS1'!N:N),'CRS1'!S:S,"Delivered",'CRS1'!X:X,A801,if(D801="Main1",'CRS1'!G:G,'CRS1'!K:K),C801)
-sumifs(G$1:G800,A$1:A800,A801,C$1:C800,C801))</f>
        <v/>
      </c>
      <c r="H801" s="37" t="str">
        <f t="shared" si="1"/>
        <v/>
      </c>
      <c r="I801" s="37" t="str">
        <f t="shared" si="2"/>
        <v/>
      </c>
      <c r="J801" s="37" t="s">
        <v>97</v>
      </c>
      <c r="K801" s="4"/>
      <c r="L801" s="4"/>
      <c r="M801" s="4"/>
      <c r="N801" s="4"/>
      <c r="O801" s="4"/>
      <c r="P801" s="4"/>
      <c r="Q801" s="4"/>
      <c r="R801" s="4"/>
      <c r="S801" s="4"/>
      <c r="T801" s="4"/>
      <c r="U801" s="4"/>
      <c r="V801" s="4"/>
      <c r="W801" s="4"/>
      <c r="X801" s="4"/>
      <c r="Y801" s="4"/>
      <c r="Z801" s="4"/>
      <c r="AA801" s="4"/>
      <c r="AB801" s="4"/>
    </row>
    <row r="802">
      <c r="A802" s="4"/>
      <c r="C802" s="4"/>
      <c r="D802" s="146" t="s">
        <v>97</v>
      </c>
      <c r="E802" s="43"/>
      <c r="F802" s="4"/>
      <c r="G802" s="37" t="str">
        <f>if(F802="","",
SUMIFs(if(D802="Main1",Nuella!J:J,Nuella!N:N),Nuella!S:S,"Delivered",Nuella!X:X,A802,if(D802="Main1",Nuella!G:G,Nuella!K:K),C802)+
SUMIFs(if(D802="Main1",'CRS1'!J:J,'CRS1'!N:N),'CRS1'!S:S,"Delivered",'CRS1'!X:X,A802,if(D802="Main1",'CRS1'!G:G,'CRS1'!K:K),C802)
-sumifs(G$1:G801,A$1:A801,A802,C$1:C801,C802))</f>
        <v/>
      </c>
      <c r="H802" s="37" t="str">
        <f t="shared" si="1"/>
        <v/>
      </c>
      <c r="I802" s="37" t="str">
        <f t="shared" si="2"/>
        <v/>
      </c>
      <c r="J802" s="37" t="s">
        <v>97</v>
      </c>
      <c r="K802" s="4"/>
      <c r="L802" s="4"/>
      <c r="M802" s="4"/>
      <c r="N802" s="4"/>
      <c r="O802" s="4"/>
      <c r="P802" s="4"/>
      <c r="Q802" s="4"/>
      <c r="R802" s="4"/>
      <c r="S802" s="4"/>
      <c r="T802" s="4"/>
      <c r="U802" s="4"/>
      <c r="V802" s="4"/>
      <c r="W802" s="4"/>
      <c r="X802" s="4"/>
      <c r="Y802" s="4"/>
      <c r="Z802" s="4"/>
      <c r="AA802" s="4"/>
      <c r="AB802" s="4"/>
    </row>
    <row r="803">
      <c r="A803" s="4"/>
      <c r="C803" s="4"/>
      <c r="D803" s="146" t="s">
        <v>97</v>
      </c>
      <c r="E803" s="43"/>
      <c r="F803" s="4"/>
      <c r="G803" s="37" t="str">
        <f>if(F803="","",
SUMIFs(if(D803="Main1",Nuella!J:J,Nuella!N:N),Nuella!S:S,"Delivered",Nuella!X:X,A803,if(D803="Main1",Nuella!G:G,Nuella!K:K),C803)+
SUMIFs(if(D803="Main1",'CRS1'!J:J,'CRS1'!N:N),'CRS1'!S:S,"Delivered",'CRS1'!X:X,A803,if(D803="Main1",'CRS1'!G:G,'CRS1'!K:K),C803)
-sumifs(G$1:G802,A$1:A802,A803,C$1:C802,C803))</f>
        <v/>
      </c>
      <c r="H803" s="37" t="str">
        <f t="shared" si="1"/>
        <v/>
      </c>
      <c r="I803" s="37" t="str">
        <f t="shared" si="2"/>
        <v/>
      </c>
      <c r="J803" s="37" t="s">
        <v>97</v>
      </c>
      <c r="K803" s="4"/>
      <c r="L803" s="4"/>
      <c r="M803" s="4"/>
      <c r="N803" s="4"/>
      <c r="O803" s="4"/>
      <c r="P803" s="4"/>
      <c r="Q803" s="4"/>
      <c r="R803" s="4"/>
      <c r="S803" s="4"/>
      <c r="T803" s="4"/>
      <c r="U803" s="4"/>
      <c r="V803" s="4"/>
      <c r="W803" s="4"/>
      <c r="X803" s="4"/>
      <c r="Y803" s="4"/>
      <c r="Z803" s="4"/>
      <c r="AA803" s="4"/>
      <c r="AB803" s="4"/>
    </row>
    <row r="804">
      <c r="A804" s="4"/>
      <c r="C804" s="4"/>
      <c r="D804" s="146" t="s">
        <v>97</v>
      </c>
      <c r="E804" s="43"/>
      <c r="F804" s="4"/>
      <c r="G804" s="37" t="str">
        <f>if(F804="","",
SUMIFs(if(D804="Main1",Nuella!J:J,Nuella!N:N),Nuella!S:S,"Delivered",Nuella!X:X,A804,if(D804="Main1",Nuella!G:G,Nuella!K:K),C804)+
SUMIFs(if(D804="Main1",'CRS1'!J:J,'CRS1'!N:N),'CRS1'!S:S,"Delivered",'CRS1'!X:X,A804,if(D804="Main1",'CRS1'!G:G,'CRS1'!K:K),C804)
-sumifs(G$1:G803,A$1:A803,A804,C$1:C803,C804))</f>
        <v/>
      </c>
      <c r="H804" s="37" t="str">
        <f t="shared" si="1"/>
        <v/>
      </c>
      <c r="I804" s="37" t="str">
        <f t="shared" si="2"/>
        <v/>
      </c>
      <c r="J804" s="37" t="s">
        <v>97</v>
      </c>
      <c r="K804" s="4"/>
      <c r="L804" s="4"/>
      <c r="M804" s="4"/>
      <c r="N804" s="4"/>
      <c r="O804" s="4"/>
      <c r="P804" s="4"/>
      <c r="Q804" s="4"/>
      <c r="R804" s="4"/>
      <c r="S804" s="4"/>
      <c r="T804" s="4"/>
      <c r="U804" s="4"/>
      <c r="V804" s="4"/>
      <c r="W804" s="4"/>
      <c r="X804" s="4"/>
      <c r="Y804" s="4"/>
      <c r="Z804" s="4"/>
      <c r="AA804" s="4"/>
      <c r="AB804" s="4"/>
    </row>
    <row r="805">
      <c r="A805" s="4"/>
      <c r="C805" s="4"/>
      <c r="D805" s="146" t="s">
        <v>97</v>
      </c>
      <c r="E805" s="43"/>
      <c r="F805" s="4"/>
      <c r="G805" s="37" t="str">
        <f>if(F805="","",
SUMIFs(if(D805="Main1",Nuella!J:J,Nuella!N:N),Nuella!S:S,"Delivered",Nuella!X:X,A805,if(D805="Main1",Nuella!G:G,Nuella!K:K),C805)+
SUMIFs(if(D805="Main1",'CRS1'!J:J,'CRS1'!N:N),'CRS1'!S:S,"Delivered",'CRS1'!X:X,A805,if(D805="Main1",'CRS1'!G:G,'CRS1'!K:K),C805)
-sumifs(G$1:G804,A$1:A804,A805,C$1:C804,C805))</f>
        <v/>
      </c>
      <c r="H805" s="37" t="str">
        <f t="shared" si="1"/>
        <v/>
      </c>
      <c r="I805" s="37" t="str">
        <f t="shared" si="2"/>
        <v/>
      </c>
      <c r="J805" s="37" t="s">
        <v>97</v>
      </c>
      <c r="K805" s="4"/>
      <c r="L805" s="4"/>
      <c r="M805" s="4"/>
      <c r="N805" s="4"/>
      <c r="O805" s="4"/>
      <c r="P805" s="4"/>
      <c r="Q805" s="4"/>
      <c r="R805" s="4"/>
      <c r="S805" s="4"/>
      <c r="T805" s="4"/>
      <c r="U805" s="4"/>
      <c r="V805" s="4"/>
      <c r="W805" s="4"/>
      <c r="X805" s="4"/>
      <c r="Y805" s="4"/>
      <c r="Z805" s="4"/>
      <c r="AA805" s="4"/>
      <c r="AB805" s="4"/>
    </row>
    <row r="806">
      <c r="A806" s="4"/>
      <c r="C806" s="4"/>
      <c r="D806" s="146" t="s">
        <v>97</v>
      </c>
      <c r="E806" s="43"/>
      <c r="F806" s="4"/>
      <c r="G806" s="37" t="str">
        <f>if(F806="","",
SUMIFs(if(D806="Main1",Nuella!J:J,Nuella!N:N),Nuella!S:S,"Delivered",Nuella!X:X,A806,if(D806="Main1",Nuella!G:G,Nuella!K:K),C806)+
SUMIFs(if(D806="Main1",'CRS1'!J:J,'CRS1'!N:N),'CRS1'!S:S,"Delivered",'CRS1'!X:X,A806,if(D806="Main1",'CRS1'!G:G,'CRS1'!K:K),C806)
-sumifs(G$1:G805,A$1:A805,A806,C$1:C805,C806))</f>
        <v/>
      </c>
      <c r="H806" s="37" t="str">
        <f t="shared" si="1"/>
        <v/>
      </c>
      <c r="I806" s="37" t="str">
        <f t="shared" si="2"/>
        <v/>
      </c>
      <c r="J806" s="37" t="s">
        <v>97</v>
      </c>
      <c r="K806" s="4"/>
      <c r="L806" s="4"/>
      <c r="M806" s="4"/>
      <c r="N806" s="4"/>
      <c r="O806" s="4"/>
      <c r="P806" s="4"/>
      <c r="Q806" s="4"/>
      <c r="R806" s="4"/>
      <c r="S806" s="4"/>
      <c r="T806" s="4"/>
      <c r="U806" s="4"/>
      <c r="V806" s="4"/>
      <c r="W806" s="4"/>
      <c r="X806" s="4"/>
      <c r="Y806" s="4"/>
      <c r="Z806" s="4"/>
      <c r="AA806" s="4"/>
      <c r="AB806" s="4"/>
    </row>
    <row r="807">
      <c r="A807" s="4"/>
      <c r="C807" s="4"/>
      <c r="D807" s="146" t="s">
        <v>97</v>
      </c>
      <c r="E807" s="43"/>
      <c r="F807" s="4"/>
      <c r="G807" s="37" t="str">
        <f>if(F807="","",
SUMIFs(if(D807="Main1",Nuella!J:J,Nuella!N:N),Nuella!S:S,"Delivered",Nuella!X:X,A807,if(D807="Main1",Nuella!G:G,Nuella!K:K),C807)+
SUMIFs(if(D807="Main1",'CRS1'!J:J,'CRS1'!N:N),'CRS1'!S:S,"Delivered",'CRS1'!X:X,A807,if(D807="Main1",'CRS1'!G:G,'CRS1'!K:K),C807)
-sumifs(G$1:G806,A$1:A806,A807,C$1:C806,C807))</f>
        <v/>
      </c>
      <c r="H807" s="37" t="str">
        <f t="shared" si="1"/>
        <v/>
      </c>
      <c r="I807" s="37" t="str">
        <f t="shared" si="2"/>
        <v/>
      </c>
      <c r="J807" s="37" t="s">
        <v>97</v>
      </c>
      <c r="K807" s="4"/>
      <c r="L807" s="4"/>
      <c r="M807" s="4"/>
      <c r="N807" s="4"/>
      <c r="O807" s="4"/>
      <c r="P807" s="4"/>
      <c r="Q807" s="4"/>
      <c r="R807" s="4"/>
      <c r="S807" s="4"/>
      <c r="T807" s="4"/>
      <c r="U807" s="4"/>
      <c r="V807" s="4"/>
      <c r="W807" s="4"/>
      <c r="X807" s="4"/>
      <c r="Y807" s="4"/>
      <c r="Z807" s="4"/>
      <c r="AA807" s="4"/>
      <c r="AB807" s="4"/>
    </row>
    <row r="808">
      <c r="A808" s="4"/>
      <c r="C808" s="4"/>
      <c r="D808" s="146" t="s">
        <v>97</v>
      </c>
      <c r="E808" s="43"/>
      <c r="F808" s="4"/>
      <c r="G808" s="37" t="str">
        <f>if(F808="","",
SUMIFs(if(D808="Main1",Nuella!J:J,Nuella!N:N),Nuella!S:S,"Delivered",Nuella!X:X,A808,if(D808="Main1",Nuella!G:G,Nuella!K:K),C808)+
SUMIFs(if(D808="Main1",'CRS1'!J:J,'CRS1'!N:N),'CRS1'!S:S,"Delivered",'CRS1'!X:X,A808,if(D808="Main1",'CRS1'!G:G,'CRS1'!K:K),C808)
-sumifs(G$1:G807,A$1:A807,A808,C$1:C807,C808))</f>
        <v/>
      </c>
      <c r="H808" s="37" t="str">
        <f t="shared" si="1"/>
        <v/>
      </c>
      <c r="I808" s="37" t="str">
        <f t="shared" si="2"/>
        <v/>
      </c>
      <c r="J808" s="37" t="s">
        <v>97</v>
      </c>
      <c r="K808" s="4"/>
      <c r="L808" s="4"/>
      <c r="M808" s="4"/>
      <c r="N808" s="4"/>
      <c r="O808" s="4"/>
      <c r="P808" s="4"/>
      <c r="Q808" s="4"/>
      <c r="R808" s="4"/>
      <c r="S808" s="4"/>
      <c r="T808" s="4"/>
      <c r="U808" s="4"/>
      <c r="V808" s="4"/>
      <c r="W808" s="4"/>
      <c r="X808" s="4"/>
      <c r="Y808" s="4"/>
      <c r="Z808" s="4"/>
      <c r="AA808" s="4"/>
      <c r="AB808" s="4"/>
    </row>
    <row r="809">
      <c r="A809" s="4"/>
      <c r="C809" s="4"/>
      <c r="D809" s="146" t="s">
        <v>97</v>
      </c>
      <c r="E809" s="43"/>
      <c r="F809" s="4"/>
      <c r="G809" s="37" t="str">
        <f>if(F809="","",
SUMIFs(if(D809="Main1",Nuella!J:J,Nuella!N:N),Nuella!S:S,"Delivered",Nuella!X:X,A809,if(D809="Main1",Nuella!G:G,Nuella!K:K),C809)+
SUMIFs(if(D809="Main1",'CRS1'!J:J,'CRS1'!N:N),'CRS1'!S:S,"Delivered",'CRS1'!X:X,A809,if(D809="Main1",'CRS1'!G:G,'CRS1'!K:K),C809)
-sumifs(G$1:G808,A$1:A808,A809,C$1:C808,C809))</f>
        <v/>
      </c>
      <c r="H809" s="37" t="str">
        <f t="shared" si="1"/>
        <v/>
      </c>
      <c r="I809" s="37" t="str">
        <f t="shared" si="2"/>
        <v/>
      </c>
      <c r="J809" s="37" t="s">
        <v>97</v>
      </c>
      <c r="K809" s="4"/>
      <c r="L809" s="4"/>
      <c r="M809" s="4"/>
      <c r="N809" s="4"/>
      <c r="O809" s="4"/>
      <c r="P809" s="4"/>
      <c r="Q809" s="4"/>
      <c r="R809" s="4"/>
      <c r="S809" s="4"/>
      <c r="T809" s="4"/>
      <c r="U809" s="4"/>
      <c r="V809" s="4"/>
      <c r="W809" s="4"/>
      <c r="X809" s="4"/>
      <c r="Y809" s="4"/>
      <c r="Z809" s="4"/>
      <c r="AA809" s="4"/>
      <c r="AB809" s="4"/>
    </row>
    <row r="810">
      <c r="A810" s="4"/>
      <c r="C810" s="4"/>
      <c r="D810" s="146" t="s">
        <v>97</v>
      </c>
      <c r="E810" s="43"/>
      <c r="F810" s="4"/>
      <c r="G810" s="37" t="str">
        <f>if(F810="","",
SUMIFs(if(D810="Main1",Nuella!J:J,Nuella!N:N),Nuella!S:S,"Delivered",Nuella!X:X,A810,if(D810="Main1",Nuella!G:G,Nuella!K:K),C810)+
SUMIFs(if(D810="Main1",'CRS1'!J:J,'CRS1'!N:N),'CRS1'!S:S,"Delivered",'CRS1'!X:X,A810,if(D810="Main1",'CRS1'!G:G,'CRS1'!K:K),C810)
-sumifs(G$1:G809,A$1:A809,A810,C$1:C809,C810))</f>
        <v/>
      </c>
      <c r="H810" s="37" t="str">
        <f t="shared" si="1"/>
        <v/>
      </c>
      <c r="I810" s="37" t="str">
        <f t="shared" si="2"/>
        <v/>
      </c>
      <c r="J810" s="37" t="s">
        <v>97</v>
      </c>
      <c r="K810" s="4"/>
      <c r="L810" s="4"/>
      <c r="M810" s="4"/>
      <c r="N810" s="4"/>
      <c r="O810" s="4"/>
      <c r="P810" s="4"/>
      <c r="Q810" s="4"/>
      <c r="R810" s="4"/>
      <c r="S810" s="4"/>
      <c r="T810" s="4"/>
      <c r="U810" s="4"/>
      <c r="V810" s="4"/>
      <c r="W810" s="4"/>
      <c r="X810" s="4"/>
      <c r="Y810" s="4"/>
      <c r="Z810" s="4"/>
      <c r="AA810" s="4"/>
      <c r="AB810" s="4"/>
    </row>
    <row r="811">
      <c r="A811" s="4"/>
      <c r="C811" s="4"/>
      <c r="D811" s="146" t="s">
        <v>97</v>
      </c>
      <c r="E811" s="43"/>
      <c r="F811" s="4"/>
      <c r="G811" s="37" t="str">
        <f>if(F811="","",
SUMIFs(if(D811="Main1",Nuella!J:J,Nuella!N:N),Nuella!S:S,"Delivered",Nuella!X:X,A811,if(D811="Main1",Nuella!G:G,Nuella!K:K),C811)+
SUMIFs(if(D811="Main1",'CRS1'!J:J,'CRS1'!N:N),'CRS1'!S:S,"Delivered",'CRS1'!X:X,A811,if(D811="Main1",'CRS1'!G:G,'CRS1'!K:K),C811)
-sumifs(G$1:G810,A$1:A810,A811,C$1:C810,C811))</f>
        <v/>
      </c>
      <c r="H811" s="37" t="str">
        <f t="shared" si="1"/>
        <v/>
      </c>
      <c r="I811" s="37" t="str">
        <f t="shared" si="2"/>
        <v/>
      </c>
      <c r="J811" s="37" t="s">
        <v>97</v>
      </c>
      <c r="K811" s="4"/>
      <c r="L811" s="4"/>
      <c r="M811" s="4"/>
      <c r="N811" s="4"/>
      <c r="O811" s="4"/>
      <c r="P811" s="4"/>
      <c r="Q811" s="4"/>
      <c r="R811" s="4"/>
      <c r="S811" s="4"/>
      <c r="T811" s="4"/>
      <c r="U811" s="4"/>
      <c r="V811" s="4"/>
      <c r="W811" s="4"/>
      <c r="X811" s="4"/>
      <c r="Y811" s="4"/>
      <c r="Z811" s="4"/>
      <c r="AA811" s="4"/>
      <c r="AB811" s="4"/>
    </row>
    <row r="812">
      <c r="A812" s="4"/>
      <c r="C812" s="4"/>
      <c r="D812" s="146" t="s">
        <v>97</v>
      </c>
      <c r="E812" s="43"/>
      <c r="F812" s="4"/>
      <c r="G812" s="37" t="str">
        <f>if(F812="","",
SUMIFs(if(D812="Main1",Nuella!J:J,Nuella!N:N),Nuella!S:S,"Delivered",Nuella!X:X,A812,if(D812="Main1",Nuella!G:G,Nuella!K:K),C812)+
SUMIFs(if(D812="Main1",'CRS1'!J:J,'CRS1'!N:N),'CRS1'!S:S,"Delivered",'CRS1'!X:X,A812,if(D812="Main1",'CRS1'!G:G,'CRS1'!K:K),C812)
-sumifs(G$1:G811,A$1:A811,A812,C$1:C811,C812))</f>
        <v/>
      </c>
      <c r="H812" s="37" t="str">
        <f t="shared" si="1"/>
        <v/>
      </c>
      <c r="I812" s="37" t="str">
        <f t="shared" si="2"/>
        <v/>
      </c>
      <c r="J812" s="37" t="s">
        <v>97</v>
      </c>
      <c r="K812" s="4"/>
      <c r="L812" s="4"/>
      <c r="M812" s="4"/>
      <c r="N812" s="4"/>
      <c r="O812" s="4"/>
      <c r="P812" s="4"/>
      <c r="Q812" s="4"/>
      <c r="R812" s="4"/>
      <c r="S812" s="4"/>
      <c r="T812" s="4"/>
      <c r="U812" s="4"/>
      <c r="V812" s="4"/>
      <c r="W812" s="4"/>
      <c r="X812" s="4"/>
      <c r="Y812" s="4"/>
      <c r="Z812" s="4"/>
      <c r="AA812" s="4"/>
      <c r="AB812" s="4"/>
    </row>
    <row r="813">
      <c r="A813" s="4"/>
      <c r="C813" s="4"/>
      <c r="D813" s="146" t="s">
        <v>97</v>
      </c>
      <c r="E813" s="43"/>
      <c r="F813" s="4"/>
      <c r="G813" s="37" t="str">
        <f>if(F813="","",
SUMIFs(if(D813="Main1",Nuella!J:J,Nuella!N:N),Nuella!S:S,"Delivered",Nuella!X:X,A813,if(D813="Main1",Nuella!G:G,Nuella!K:K),C813)+
SUMIFs(if(D813="Main1",'CRS1'!J:J,'CRS1'!N:N),'CRS1'!S:S,"Delivered",'CRS1'!X:X,A813,if(D813="Main1",'CRS1'!G:G,'CRS1'!K:K),C813)
-sumifs(G$1:G812,A$1:A812,A813,C$1:C812,C813))</f>
        <v/>
      </c>
      <c r="H813" s="37" t="str">
        <f t="shared" si="1"/>
        <v/>
      </c>
      <c r="I813" s="37" t="str">
        <f t="shared" si="2"/>
        <v/>
      </c>
      <c r="J813" s="37" t="s">
        <v>97</v>
      </c>
      <c r="K813" s="4"/>
      <c r="L813" s="4"/>
      <c r="M813" s="4"/>
      <c r="N813" s="4"/>
      <c r="O813" s="4"/>
      <c r="P813" s="4"/>
      <c r="Q813" s="4"/>
      <c r="R813" s="4"/>
      <c r="S813" s="4"/>
      <c r="T813" s="4"/>
      <c r="U813" s="4"/>
      <c r="V813" s="4"/>
      <c r="W813" s="4"/>
      <c r="X813" s="4"/>
      <c r="Y813" s="4"/>
      <c r="Z813" s="4"/>
      <c r="AA813" s="4"/>
      <c r="AB813" s="4"/>
    </row>
    <row r="814">
      <c r="A814" s="4"/>
      <c r="C814" s="4"/>
      <c r="D814" s="146" t="s">
        <v>97</v>
      </c>
      <c r="E814" s="43"/>
      <c r="F814" s="4"/>
      <c r="G814" s="37" t="str">
        <f>if(F814="","",
SUMIFs(if(D814="Main1",Nuella!J:J,Nuella!N:N),Nuella!S:S,"Delivered",Nuella!X:X,A814,if(D814="Main1",Nuella!G:G,Nuella!K:K),C814)+
SUMIFs(if(D814="Main1",'CRS1'!J:J,'CRS1'!N:N),'CRS1'!S:S,"Delivered",'CRS1'!X:X,A814,if(D814="Main1",'CRS1'!G:G,'CRS1'!K:K),C814)
-sumifs(G$1:G813,A$1:A813,A814,C$1:C813,C814))</f>
        <v/>
      </c>
      <c r="H814" s="37" t="str">
        <f t="shared" si="1"/>
        <v/>
      </c>
      <c r="I814" s="37" t="str">
        <f t="shared" si="2"/>
        <v/>
      </c>
      <c r="J814" s="37" t="s">
        <v>97</v>
      </c>
      <c r="K814" s="4"/>
      <c r="L814" s="4"/>
      <c r="M814" s="4"/>
      <c r="N814" s="4"/>
      <c r="O814" s="4"/>
      <c r="P814" s="4"/>
      <c r="Q814" s="4"/>
      <c r="R814" s="4"/>
      <c r="S814" s="4"/>
      <c r="T814" s="4"/>
      <c r="U814" s="4"/>
      <c r="V814" s="4"/>
      <c r="W814" s="4"/>
      <c r="X814" s="4"/>
      <c r="Y814" s="4"/>
      <c r="Z814" s="4"/>
      <c r="AA814" s="4"/>
      <c r="AB814" s="4"/>
    </row>
    <row r="815">
      <c r="A815" s="4"/>
      <c r="C815" s="4"/>
      <c r="D815" s="146" t="s">
        <v>97</v>
      </c>
      <c r="E815" s="43"/>
      <c r="F815" s="4"/>
      <c r="G815" s="37" t="str">
        <f>if(F815="","",
SUMIFs(if(D815="Main1",Nuella!J:J,Nuella!N:N),Nuella!S:S,"Delivered",Nuella!X:X,A815,if(D815="Main1",Nuella!G:G,Nuella!K:K),C815)+
SUMIFs(if(D815="Main1",'CRS1'!J:J,'CRS1'!N:N),'CRS1'!S:S,"Delivered",'CRS1'!X:X,A815,if(D815="Main1",'CRS1'!G:G,'CRS1'!K:K),C815)
-sumifs(G$1:G814,A$1:A814,A815,C$1:C814,C815))</f>
        <v/>
      </c>
      <c r="H815" s="37" t="str">
        <f t="shared" si="1"/>
        <v/>
      </c>
      <c r="I815" s="37" t="str">
        <f t="shared" si="2"/>
        <v/>
      </c>
      <c r="J815" s="37" t="s">
        <v>97</v>
      </c>
      <c r="K815" s="4"/>
      <c r="L815" s="4"/>
      <c r="M815" s="4"/>
      <c r="N815" s="4"/>
      <c r="O815" s="4"/>
      <c r="P815" s="4"/>
      <c r="Q815" s="4"/>
      <c r="R815" s="4"/>
      <c r="S815" s="4"/>
      <c r="T815" s="4"/>
      <c r="U815" s="4"/>
      <c r="V815" s="4"/>
      <c r="W815" s="4"/>
      <c r="X815" s="4"/>
      <c r="Y815" s="4"/>
      <c r="Z815" s="4"/>
      <c r="AA815" s="4"/>
      <c r="AB815" s="4"/>
    </row>
    <row r="816">
      <c r="A816" s="4"/>
      <c r="C816" s="4"/>
      <c r="D816" s="146" t="s">
        <v>97</v>
      </c>
      <c r="E816" s="43"/>
      <c r="F816" s="4"/>
      <c r="G816" s="37" t="str">
        <f>if(F816="","",
SUMIFs(if(D816="Main1",Nuella!J:J,Nuella!N:N),Nuella!S:S,"Delivered",Nuella!X:X,A816,if(D816="Main1",Nuella!G:G,Nuella!K:K),C816)+
SUMIFs(if(D816="Main1",'CRS1'!J:J,'CRS1'!N:N),'CRS1'!S:S,"Delivered",'CRS1'!X:X,A816,if(D816="Main1",'CRS1'!G:G,'CRS1'!K:K),C816)
-sumifs(G$1:G815,A$1:A815,A816,C$1:C815,C816))</f>
        <v/>
      </c>
      <c r="H816" s="37" t="str">
        <f t="shared" si="1"/>
        <v/>
      </c>
      <c r="I816" s="37" t="str">
        <f t="shared" si="2"/>
        <v/>
      </c>
      <c r="J816" s="37" t="s">
        <v>97</v>
      </c>
      <c r="K816" s="4"/>
      <c r="L816" s="4"/>
      <c r="M816" s="4"/>
      <c r="N816" s="4"/>
      <c r="O816" s="4"/>
      <c r="P816" s="4"/>
      <c r="Q816" s="4"/>
      <c r="R816" s="4"/>
      <c r="S816" s="4"/>
      <c r="T816" s="4"/>
      <c r="U816" s="4"/>
      <c r="V816" s="4"/>
      <c r="W816" s="4"/>
      <c r="X816" s="4"/>
      <c r="Y816" s="4"/>
      <c r="Z816" s="4"/>
      <c r="AA816" s="4"/>
      <c r="AB816" s="4"/>
    </row>
    <row r="817">
      <c r="A817" s="4"/>
      <c r="C817" s="4"/>
      <c r="D817" s="146" t="s">
        <v>97</v>
      </c>
      <c r="E817" s="43"/>
      <c r="F817" s="4"/>
      <c r="G817" s="37" t="str">
        <f>if(F817="","",
SUMIFs(if(D817="Main1",Nuella!J:J,Nuella!N:N),Nuella!S:S,"Delivered",Nuella!X:X,A817,if(D817="Main1",Nuella!G:G,Nuella!K:K),C817)+
SUMIFs(if(D817="Main1",'CRS1'!J:J,'CRS1'!N:N),'CRS1'!S:S,"Delivered",'CRS1'!X:X,A817,if(D817="Main1",'CRS1'!G:G,'CRS1'!K:K),C817)
-sumifs(G$1:G816,A$1:A816,A817,C$1:C816,C817))</f>
        <v/>
      </c>
      <c r="H817" s="37" t="str">
        <f t="shared" si="1"/>
        <v/>
      </c>
      <c r="I817" s="37" t="str">
        <f t="shared" si="2"/>
        <v/>
      </c>
      <c r="J817" s="37" t="s">
        <v>97</v>
      </c>
      <c r="K817" s="4"/>
      <c r="L817" s="4"/>
      <c r="M817" s="4"/>
      <c r="N817" s="4"/>
      <c r="O817" s="4"/>
      <c r="P817" s="4"/>
      <c r="Q817" s="4"/>
      <c r="R817" s="4"/>
      <c r="S817" s="4"/>
      <c r="T817" s="4"/>
      <c r="U817" s="4"/>
      <c r="V817" s="4"/>
      <c r="W817" s="4"/>
      <c r="X817" s="4"/>
      <c r="Y817" s="4"/>
      <c r="Z817" s="4"/>
      <c r="AA817" s="4"/>
      <c r="AB817" s="4"/>
    </row>
    <row r="818">
      <c r="A818" s="4"/>
      <c r="C818" s="4"/>
      <c r="D818" s="146" t="s">
        <v>97</v>
      </c>
      <c r="E818" s="43"/>
      <c r="F818" s="4"/>
      <c r="G818" s="37" t="str">
        <f>if(F818="","",
SUMIFs(if(D818="Main1",Nuella!J:J,Nuella!N:N),Nuella!S:S,"Delivered",Nuella!X:X,A818,if(D818="Main1",Nuella!G:G,Nuella!K:K),C818)+
SUMIFs(if(D818="Main1",'CRS1'!J:J,'CRS1'!N:N),'CRS1'!S:S,"Delivered",'CRS1'!X:X,A818,if(D818="Main1",'CRS1'!G:G,'CRS1'!K:K),C818)
-sumifs(G$1:G817,A$1:A817,A818,C$1:C817,C818))</f>
        <v/>
      </c>
      <c r="H818" s="37" t="str">
        <f t="shared" si="1"/>
        <v/>
      </c>
      <c r="I818" s="37" t="str">
        <f t="shared" si="2"/>
        <v/>
      </c>
      <c r="J818" s="37" t="s">
        <v>97</v>
      </c>
      <c r="K818" s="4"/>
      <c r="L818" s="4"/>
      <c r="M818" s="4"/>
      <c r="N818" s="4"/>
      <c r="O818" s="4"/>
      <c r="P818" s="4"/>
      <c r="Q818" s="4"/>
      <c r="R818" s="4"/>
      <c r="S818" s="4"/>
      <c r="T818" s="4"/>
      <c r="U818" s="4"/>
      <c r="V818" s="4"/>
      <c r="W818" s="4"/>
      <c r="X818" s="4"/>
      <c r="Y818" s="4"/>
      <c r="Z818" s="4"/>
      <c r="AA818" s="4"/>
      <c r="AB818" s="4"/>
    </row>
    <row r="819">
      <c r="A819" s="4"/>
      <c r="C819" s="4"/>
      <c r="D819" s="146" t="s">
        <v>97</v>
      </c>
      <c r="E819" s="43"/>
      <c r="F819" s="4"/>
      <c r="G819" s="37" t="str">
        <f>if(F819="","",
SUMIFs(if(D819="Main1",Nuella!J:J,Nuella!N:N),Nuella!S:S,"Delivered",Nuella!X:X,A819,if(D819="Main1",Nuella!G:G,Nuella!K:K),C819)+
SUMIFs(if(D819="Main1",'CRS1'!J:J,'CRS1'!N:N),'CRS1'!S:S,"Delivered",'CRS1'!X:X,A819,if(D819="Main1",'CRS1'!G:G,'CRS1'!K:K),C819)
-sumifs(G$1:G818,A$1:A818,A819,C$1:C818,C819))</f>
        <v/>
      </c>
      <c r="H819" s="37" t="str">
        <f t="shared" si="1"/>
        <v/>
      </c>
      <c r="I819" s="37" t="str">
        <f t="shared" si="2"/>
        <v/>
      </c>
      <c r="J819" s="37" t="s">
        <v>97</v>
      </c>
      <c r="K819" s="4"/>
      <c r="L819" s="4"/>
      <c r="M819" s="4"/>
      <c r="N819" s="4"/>
      <c r="O819" s="4"/>
      <c r="P819" s="4"/>
      <c r="Q819" s="4"/>
      <c r="R819" s="4"/>
      <c r="S819" s="4"/>
      <c r="T819" s="4"/>
      <c r="U819" s="4"/>
      <c r="V819" s="4"/>
      <c r="W819" s="4"/>
      <c r="X819" s="4"/>
      <c r="Y819" s="4"/>
      <c r="Z819" s="4"/>
      <c r="AA819" s="4"/>
      <c r="AB819" s="4"/>
    </row>
    <row r="820">
      <c r="A820" s="4"/>
      <c r="C820" s="4"/>
      <c r="D820" s="146" t="s">
        <v>97</v>
      </c>
      <c r="E820" s="43"/>
      <c r="F820" s="4"/>
      <c r="G820" s="37" t="str">
        <f>if(F820="","",
SUMIFs(if(D820="Main1",Nuella!J:J,Nuella!N:N),Nuella!S:S,"Delivered",Nuella!X:X,A820,if(D820="Main1",Nuella!G:G,Nuella!K:K),C820)+
SUMIFs(if(D820="Main1",'CRS1'!J:J,'CRS1'!N:N),'CRS1'!S:S,"Delivered",'CRS1'!X:X,A820,if(D820="Main1",'CRS1'!G:G,'CRS1'!K:K),C820)
-sumifs(G$1:G819,A$1:A819,A820,C$1:C819,C820))</f>
        <v/>
      </c>
      <c r="H820" s="37" t="str">
        <f t="shared" si="1"/>
        <v/>
      </c>
      <c r="I820" s="37" t="str">
        <f t="shared" si="2"/>
        <v/>
      </c>
      <c r="J820" s="37" t="s">
        <v>97</v>
      </c>
      <c r="K820" s="4"/>
      <c r="L820" s="4"/>
      <c r="M820" s="4"/>
      <c r="N820" s="4"/>
      <c r="O820" s="4"/>
      <c r="P820" s="4"/>
      <c r="Q820" s="4"/>
      <c r="R820" s="4"/>
      <c r="S820" s="4"/>
      <c r="T820" s="4"/>
      <c r="U820" s="4"/>
      <c r="V820" s="4"/>
      <c r="W820" s="4"/>
      <c r="X820" s="4"/>
      <c r="Y820" s="4"/>
      <c r="Z820" s="4"/>
      <c r="AA820" s="4"/>
      <c r="AB820" s="4"/>
    </row>
    <row r="821">
      <c r="A821" s="4"/>
      <c r="C821" s="4"/>
      <c r="D821" s="146" t="s">
        <v>97</v>
      </c>
      <c r="E821" s="43"/>
      <c r="F821" s="4"/>
      <c r="G821" s="37" t="str">
        <f>if(F821="","",
SUMIFs(if(D821="Main1",Nuella!J:J,Nuella!N:N),Nuella!S:S,"Delivered",Nuella!X:X,A821,if(D821="Main1",Nuella!G:G,Nuella!K:K),C821)+
SUMIFs(if(D821="Main1",'CRS1'!J:J,'CRS1'!N:N),'CRS1'!S:S,"Delivered",'CRS1'!X:X,A821,if(D821="Main1",'CRS1'!G:G,'CRS1'!K:K),C821)
-sumifs(G$1:G820,A$1:A820,A821,C$1:C820,C821))</f>
        <v/>
      </c>
      <c r="H821" s="37" t="str">
        <f t="shared" si="1"/>
        <v/>
      </c>
      <c r="I821" s="37" t="str">
        <f t="shared" si="2"/>
        <v/>
      </c>
      <c r="J821" s="37" t="s">
        <v>97</v>
      </c>
      <c r="K821" s="4"/>
      <c r="L821" s="4"/>
      <c r="M821" s="4"/>
      <c r="N821" s="4"/>
      <c r="O821" s="4"/>
      <c r="P821" s="4"/>
      <c r="Q821" s="4"/>
      <c r="R821" s="4"/>
      <c r="S821" s="4"/>
      <c r="T821" s="4"/>
      <c r="U821" s="4"/>
      <c r="V821" s="4"/>
      <c r="W821" s="4"/>
      <c r="X821" s="4"/>
      <c r="Y821" s="4"/>
      <c r="Z821" s="4"/>
      <c r="AA821" s="4"/>
      <c r="AB821" s="4"/>
    </row>
    <row r="822">
      <c r="A822" s="4"/>
      <c r="C822" s="4"/>
      <c r="D822" s="146" t="s">
        <v>97</v>
      </c>
      <c r="E822" s="43"/>
      <c r="F822" s="4"/>
      <c r="G822" s="37" t="str">
        <f>if(F822="","",
SUMIFs(if(D822="Main1",Nuella!J:J,Nuella!N:N),Nuella!S:S,"Delivered",Nuella!X:X,A822,if(D822="Main1",Nuella!G:G,Nuella!K:K),C822)+
SUMIFs(if(D822="Main1",'CRS1'!J:J,'CRS1'!N:N),'CRS1'!S:S,"Delivered",'CRS1'!X:X,A822,if(D822="Main1",'CRS1'!G:G,'CRS1'!K:K),C822)
-sumifs(G$1:G821,A$1:A821,A822,C$1:C821,C822))</f>
        <v/>
      </c>
      <c r="H822" s="37" t="str">
        <f t="shared" si="1"/>
        <v/>
      </c>
      <c r="I822" s="37" t="str">
        <f t="shared" si="2"/>
        <v/>
      </c>
      <c r="J822" s="37" t="s">
        <v>97</v>
      </c>
      <c r="K822" s="4"/>
      <c r="L822" s="4"/>
      <c r="M822" s="4"/>
      <c r="N822" s="4"/>
      <c r="O822" s="4"/>
      <c r="P822" s="4"/>
      <c r="Q822" s="4"/>
      <c r="R822" s="4"/>
      <c r="S822" s="4"/>
      <c r="T822" s="4"/>
      <c r="U822" s="4"/>
      <c r="V822" s="4"/>
      <c r="W822" s="4"/>
      <c r="X822" s="4"/>
      <c r="Y822" s="4"/>
      <c r="Z822" s="4"/>
      <c r="AA822" s="4"/>
      <c r="AB822" s="4"/>
    </row>
    <row r="823">
      <c r="A823" s="4"/>
      <c r="C823" s="4"/>
      <c r="D823" s="146" t="s">
        <v>97</v>
      </c>
      <c r="E823" s="43"/>
      <c r="F823" s="4"/>
      <c r="G823" s="37" t="str">
        <f>if(F823="","",
SUMIFs(if(D823="Main1",Nuella!J:J,Nuella!N:N),Nuella!S:S,"Delivered",Nuella!X:X,A823,if(D823="Main1",Nuella!G:G,Nuella!K:K),C823)+
SUMIFs(if(D823="Main1",'CRS1'!J:J,'CRS1'!N:N),'CRS1'!S:S,"Delivered",'CRS1'!X:X,A823,if(D823="Main1",'CRS1'!G:G,'CRS1'!K:K),C823)
-sumifs(G$1:G822,A$1:A822,A823,C$1:C822,C823))</f>
        <v/>
      </c>
      <c r="H823" s="37" t="str">
        <f t="shared" si="1"/>
        <v/>
      </c>
      <c r="I823" s="37" t="str">
        <f t="shared" si="2"/>
        <v/>
      </c>
      <c r="J823" s="37" t="s">
        <v>97</v>
      </c>
      <c r="K823" s="4"/>
      <c r="L823" s="4"/>
      <c r="M823" s="4"/>
      <c r="N823" s="4"/>
      <c r="O823" s="4"/>
      <c r="P823" s="4"/>
      <c r="Q823" s="4"/>
      <c r="R823" s="4"/>
      <c r="S823" s="4"/>
      <c r="T823" s="4"/>
      <c r="U823" s="4"/>
      <c r="V823" s="4"/>
      <c r="W823" s="4"/>
      <c r="X823" s="4"/>
      <c r="Y823" s="4"/>
      <c r="Z823" s="4"/>
      <c r="AA823" s="4"/>
      <c r="AB823" s="4"/>
    </row>
    <row r="824">
      <c r="A824" s="4"/>
      <c r="C824" s="4"/>
      <c r="D824" s="146" t="s">
        <v>97</v>
      </c>
      <c r="E824" s="43"/>
      <c r="F824" s="4"/>
      <c r="G824" s="37" t="str">
        <f>if(F824="","",
SUMIFs(if(D824="Main1",Nuella!J:J,Nuella!N:N),Nuella!S:S,"Delivered",Nuella!X:X,A824,if(D824="Main1",Nuella!G:G,Nuella!K:K),C824)+
SUMIFs(if(D824="Main1",'CRS1'!J:J,'CRS1'!N:N),'CRS1'!S:S,"Delivered",'CRS1'!X:X,A824,if(D824="Main1",'CRS1'!G:G,'CRS1'!K:K),C824)
-sumifs(G$1:G823,A$1:A823,A824,C$1:C823,C824))</f>
        <v/>
      </c>
      <c r="H824" s="37" t="str">
        <f t="shared" si="1"/>
        <v/>
      </c>
      <c r="I824" s="37" t="str">
        <f t="shared" si="2"/>
        <v/>
      </c>
      <c r="J824" s="37" t="s">
        <v>97</v>
      </c>
      <c r="K824" s="4"/>
      <c r="L824" s="4"/>
      <c r="M824" s="4"/>
      <c r="N824" s="4"/>
      <c r="O824" s="4"/>
      <c r="P824" s="4"/>
      <c r="Q824" s="4"/>
      <c r="R824" s="4"/>
      <c r="S824" s="4"/>
      <c r="T824" s="4"/>
      <c r="U824" s="4"/>
      <c r="V824" s="4"/>
      <c r="W824" s="4"/>
      <c r="X824" s="4"/>
      <c r="Y824" s="4"/>
      <c r="Z824" s="4"/>
      <c r="AA824" s="4"/>
      <c r="AB824" s="4"/>
    </row>
    <row r="825">
      <c r="A825" s="4"/>
      <c r="C825" s="4"/>
      <c r="D825" s="146" t="s">
        <v>97</v>
      </c>
      <c r="E825" s="43"/>
      <c r="F825" s="4"/>
      <c r="G825" s="37" t="str">
        <f>if(F825="","",
SUMIFs(if(D825="Main1",Nuella!J:J,Nuella!N:N),Nuella!S:S,"Delivered",Nuella!X:X,A825,if(D825="Main1",Nuella!G:G,Nuella!K:K),C825)+
SUMIFs(if(D825="Main1",'CRS1'!J:J,'CRS1'!N:N),'CRS1'!S:S,"Delivered",'CRS1'!X:X,A825,if(D825="Main1",'CRS1'!G:G,'CRS1'!K:K),C825)
-sumifs(G$1:G824,A$1:A824,A825,C$1:C824,C825))</f>
        <v/>
      </c>
      <c r="H825" s="37" t="str">
        <f t="shared" si="1"/>
        <v/>
      </c>
      <c r="I825" s="37" t="str">
        <f t="shared" si="2"/>
        <v/>
      </c>
      <c r="J825" s="37" t="s">
        <v>97</v>
      </c>
      <c r="K825" s="4"/>
      <c r="L825" s="4"/>
      <c r="M825" s="4"/>
      <c r="N825" s="4"/>
      <c r="O825" s="4"/>
      <c r="P825" s="4"/>
      <c r="Q825" s="4"/>
      <c r="R825" s="4"/>
      <c r="S825" s="4"/>
      <c r="T825" s="4"/>
      <c r="U825" s="4"/>
      <c r="V825" s="4"/>
      <c r="W825" s="4"/>
      <c r="X825" s="4"/>
      <c r="Y825" s="4"/>
      <c r="Z825" s="4"/>
      <c r="AA825" s="4"/>
      <c r="AB825" s="4"/>
    </row>
    <row r="826">
      <c r="A826" s="4"/>
      <c r="C826" s="4"/>
      <c r="D826" s="146" t="s">
        <v>97</v>
      </c>
      <c r="E826" s="43"/>
      <c r="F826" s="4"/>
      <c r="G826" s="37" t="str">
        <f>if(F826="","",
SUMIFs(if(D826="Main1",Nuella!J:J,Nuella!N:N),Nuella!S:S,"Delivered",Nuella!X:X,A826,if(D826="Main1",Nuella!G:G,Nuella!K:K),C826)+
SUMIFs(if(D826="Main1",'CRS1'!J:J,'CRS1'!N:N),'CRS1'!S:S,"Delivered",'CRS1'!X:X,A826,if(D826="Main1",'CRS1'!G:G,'CRS1'!K:K),C826)
-sumifs(G$1:G825,A$1:A825,A826,C$1:C825,C826))</f>
        <v/>
      </c>
      <c r="H826" s="37" t="str">
        <f t="shared" si="1"/>
        <v/>
      </c>
      <c r="I826" s="37" t="str">
        <f t="shared" si="2"/>
        <v/>
      </c>
      <c r="J826" s="37" t="s">
        <v>97</v>
      </c>
      <c r="K826" s="4"/>
      <c r="L826" s="4"/>
      <c r="M826" s="4"/>
      <c r="N826" s="4"/>
      <c r="O826" s="4"/>
      <c r="P826" s="4"/>
      <c r="Q826" s="4"/>
      <c r="R826" s="4"/>
      <c r="S826" s="4"/>
      <c r="T826" s="4"/>
      <c r="U826" s="4"/>
      <c r="V826" s="4"/>
      <c r="W826" s="4"/>
      <c r="X826" s="4"/>
      <c r="Y826" s="4"/>
      <c r="Z826" s="4"/>
      <c r="AA826" s="4"/>
      <c r="AB826" s="4"/>
    </row>
    <row r="827">
      <c r="A827" s="4"/>
      <c r="C827" s="4"/>
      <c r="D827" s="146" t="s">
        <v>97</v>
      </c>
      <c r="E827" s="43"/>
      <c r="F827" s="4"/>
      <c r="G827" s="37" t="str">
        <f>if(F827="","",
SUMIFs(if(D827="Main1",Nuella!J:J,Nuella!N:N),Nuella!S:S,"Delivered",Nuella!X:X,A827,if(D827="Main1",Nuella!G:G,Nuella!K:K),C827)+
SUMIFs(if(D827="Main1",'CRS1'!J:J,'CRS1'!N:N),'CRS1'!S:S,"Delivered",'CRS1'!X:X,A827,if(D827="Main1",'CRS1'!G:G,'CRS1'!K:K),C827)
-sumifs(G$1:G826,A$1:A826,A827,C$1:C826,C827))</f>
        <v/>
      </c>
      <c r="H827" s="37" t="str">
        <f t="shared" si="1"/>
        <v/>
      </c>
      <c r="I827" s="37" t="str">
        <f t="shared" si="2"/>
        <v/>
      </c>
      <c r="J827" s="37" t="s">
        <v>97</v>
      </c>
      <c r="K827" s="4"/>
      <c r="L827" s="4"/>
      <c r="M827" s="4"/>
      <c r="N827" s="4"/>
      <c r="O827" s="4"/>
      <c r="P827" s="4"/>
      <c r="Q827" s="4"/>
      <c r="R827" s="4"/>
      <c r="S827" s="4"/>
      <c r="T827" s="4"/>
      <c r="U827" s="4"/>
      <c r="V827" s="4"/>
      <c r="W827" s="4"/>
      <c r="X827" s="4"/>
      <c r="Y827" s="4"/>
      <c r="Z827" s="4"/>
      <c r="AA827" s="4"/>
      <c r="AB827" s="4"/>
    </row>
    <row r="828">
      <c r="A828" s="4"/>
      <c r="C828" s="4"/>
      <c r="D828" s="146" t="s">
        <v>97</v>
      </c>
      <c r="E828" s="43"/>
      <c r="F828" s="4"/>
      <c r="G828" s="37" t="str">
        <f>if(F828="","",
SUMIFs(if(D828="Main1",Nuella!J:J,Nuella!N:N),Nuella!S:S,"Delivered",Nuella!X:X,A828,if(D828="Main1",Nuella!G:G,Nuella!K:K),C828)+
SUMIFs(if(D828="Main1",'CRS1'!J:J,'CRS1'!N:N),'CRS1'!S:S,"Delivered",'CRS1'!X:X,A828,if(D828="Main1",'CRS1'!G:G,'CRS1'!K:K),C828)
-sumifs(G$1:G827,A$1:A827,A828,C$1:C827,C828))</f>
        <v/>
      </c>
      <c r="H828" s="37" t="str">
        <f t="shared" si="1"/>
        <v/>
      </c>
      <c r="I828" s="37" t="str">
        <f t="shared" si="2"/>
        <v/>
      </c>
      <c r="J828" s="37" t="s">
        <v>97</v>
      </c>
      <c r="K828" s="4"/>
      <c r="L828" s="4"/>
      <c r="M828" s="4"/>
      <c r="N828" s="4"/>
      <c r="O828" s="4"/>
      <c r="P828" s="4"/>
      <c r="Q828" s="4"/>
      <c r="R828" s="4"/>
      <c r="S828" s="4"/>
      <c r="T828" s="4"/>
      <c r="U828" s="4"/>
      <c r="V828" s="4"/>
      <c r="W828" s="4"/>
      <c r="X828" s="4"/>
      <c r="Y828" s="4"/>
      <c r="Z828" s="4"/>
      <c r="AA828" s="4"/>
      <c r="AB828" s="4"/>
    </row>
    <row r="829">
      <c r="A829" s="4"/>
      <c r="C829" s="4"/>
      <c r="D829" s="146" t="s">
        <v>97</v>
      </c>
      <c r="E829" s="43"/>
      <c r="F829" s="4"/>
      <c r="G829" s="37" t="str">
        <f>if(F829="","",
SUMIFs(if(D829="Main1",Nuella!J:J,Nuella!N:N),Nuella!S:S,"Delivered",Nuella!X:X,A829,if(D829="Main1",Nuella!G:G,Nuella!K:K),C829)+
SUMIFs(if(D829="Main1",'CRS1'!J:J,'CRS1'!N:N),'CRS1'!S:S,"Delivered",'CRS1'!X:X,A829,if(D829="Main1",'CRS1'!G:G,'CRS1'!K:K),C829)
-sumifs(G$1:G828,A$1:A828,A829,C$1:C828,C829))</f>
        <v/>
      </c>
      <c r="H829" s="37" t="str">
        <f t="shared" si="1"/>
        <v/>
      </c>
      <c r="I829" s="37" t="str">
        <f t="shared" si="2"/>
        <v/>
      </c>
      <c r="J829" s="37" t="s">
        <v>97</v>
      </c>
      <c r="K829" s="4"/>
      <c r="L829" s="4"/>
      <c r="M829" s="4"/>
      <c r="N829" s="4"/>
      <c r="O829" s="4"/>
      <c r="P829" s="4"/>
      <c r="Q829" s="4"/>
      <c r="R829" s="4"/>
      <c r="S829" s="4"/>
      <c r="T829" s="4"/>
      <c r="U829" s="4"/>
      <c r="V829" s="4"/>
      <c r="W829" s="4"/>
      <c r="X829" s="4"/>
      <c r="Y829" s="4"/>
      <c r="Z829" s="4"/>
      <c r="AA829" s="4"/>
      <c r="AB829" s="4"/>
    </row>
    <row r="830">
      <c r="A830" s="4"/>
      <c r="C830" s="4"/>
      <c r="D830" s="146" t="s">
        <v>97</v>
      </c>
      <c r="E830" s="43"/>
      <c r="F830" s="4"/>
      <c r="G830" s="37" t="str">
        <f>if(F830="","",
SUMIFs(if(D830="Main1",Nuella!J:J,Nuella!N:N),Nuella!S:S,"Delivered",Nuella!X:X,A830,if(D830="Main1",Nuella!G:G,Nuella!K:K),C830)+
SUMIFs(if(D830="Main1",'CRS1'!J:J,'CRS1'!N:N),'CRS1'!S:S,"Delivered",'CRS1'!X:X,A830,if(D830="Main1",'CRS1'!G:G,'CRS1'!K:K),C830)
-sumifs(G$1:G829,A$1:A829,A830,C$1:C829,C830))</f>
        <v/>
      </c>
      <c r="H830" s="37" t="str">
        <f t="shared" si="1"/>
        <v/>
      </c>
      <c r="I830" s="37" t="str">
        <f t="shared" si="2"/>
        <v/>
      </c>
      <c r="J830" s="37" t="s">
        <v>97</v>
      </c>
      <c r="K830" s="4"/>
      <c r="L830" s="4"/>
      <c r="M830" s="4"/>
      <c r="N830" s="4"/>
      <c r="O830" s="4"/>
      <c r="P830" s="4"/>
      <c r="Q830" s="4"/>
      <c r="R830" s="4"/>
      <c r="S830" s="4"/>
      <c r="T830" s="4"/>
      <c r="U830" s="4"/>
      <c r="V830" s="4"/>
      <c r="W830" s="4"/>
      <c r="X830" s="4"/>
      <c r="Y830" s="4"/>
      <c r="Z830" s="4"/>
      <c r="AA830" s="4"/>
      <c r="AB830" s="4"/>
    </row>
    <row r="831">
      <c r="A831" s="4"/>
      <c r="C831" s="4"/>
      <c r="D831" s="146" t="s">
        <v>97</v>
      </c>
      <c r="E831" s="43"/>
      <c r="F831" s="4"/>
      <c r="G831" s="37" t="str">
        <f>if(F831="","",
SUMIFs(if(D831="Main1",Nuella!J:J,Nuella!N:N),Nuella!S:S,"Delivered",Nuella!X:X,A831,if(D831="Main1",Nuella!G:G,Nuella!K:K),C831)+
SUMIFs(if(D831="Main1",'CRS1'!J:J,'CRS1'!N:N),'CRS1'!S:S,"Delivered",'CRS1'!X:X,A831,if(D831="Main1",'CRS1'!G:G,'CRS1'!K:K),C831)
-sumifs(G$1:G830,A$1:A830,A831,C$1:C830,C831))</f>
        <v/>
      </c>
      <c r="H831" s="37" t="str">
        <f t="shared" si="1"/>
        <v/>
      </c>
      <c r="I831" s="37" t="str">
        <f t="shared" si="2"/>
        <v/>
      </c>
      <c r="J831" s="37" t="s">
        <v>97</v>
      </c>
      <c r="K831" s="4"/>
      <c r="L831" s="4"/>
      <c r="M831" s="4"/>
      <c r="N831" s="4"/>
      <c r="O831" s="4"/>
      <c r="P831" s="4"/>
      <c r="Q831" s="4"/>
      <c r="R831" s="4"/>
      <c r="S831" s="4"/>
      <c r="T831" s="4"/>
      <c r="U831" s="4"/>
      <c r="V831" s="4"/>
      <c r="W831" s="4"/>
      <c r="X831" s="4"/>
      <c r="Y831" s="4"/>
      <c r="Z831" s="4"/>
      <c r="AA831" s="4"/>
      <c r="AB831" s="4"/>
    </row>
    <row r="832">
      <c r="A832" s="4"/>
      <c r="C832" s="4"/>
      <c r="D832" s="146" t="s">
        <v>97</v>
      </c>
      <c r="E832" s="43"/>
      <c r="F832" s="4"/>
      <c r="G832" s="37" t="str">
        <f>if(F832="","",
SUMIFs(if(D832="Main1",Nuella!J:J,Nuella!N:N),Nuella!S:S,"Delivered",Nuella!X:X,A832,if(D832="Main1",Nuella!G:G,Nuella!K:K),C832)+
SUMIFs(if(D832="Main1",'CRS1'!J:J,'CRS1'!N:N),'CRS1'!S:S,"Delivered",'CRS1'!X:X,A832,if(D832="Main1",'CRS1'!G:G,'CRS1'!K:K),C832)
-sumifs(G$1:G831,A$1:A831,A832,C$1:C831,C832))</f>
        <v/>
      </c>
      <c r="H832" s="37" t="str">
        <f t="shared" si="1"/>
        <v/>
      </c>
      <c r="I832" s="37" t="str">
        <f t="shared" si="2"/>
        <v/>
      </c>
      <c r="J832" s="37" t="s">
        <v>97</v>
      </c>
      <c r="K832" s="4"/>
      <c r="L832" s="4"/>
      <c r="M832" s="4"/>
      <c r="N832" s="4"/>
      <c r="O832" s="4"/>
      <c r="P832" s="4"/>
      <c r="Q832" s="4"/>
      <c r="R832" s="4"/>
      <c r="S832" s="4"/>
      <c r="T832" s="4"/>
      <c r="U832" s="4"/>
      <c r="V832" s="4"/>
      <c r="W832" s="4"/>
      <c r="X832" s="4"/>
      <c r="Y832" s="4"/>
      <c r="Z832" s="4"/>
      <c r="AA832" s="4"/>
      <c r="AB832" s="4"/>
    </row>
    <row r="833">
      <c r="A833" s="4"/>
      <c r="C833" s="4"/>
      <c r="D833" s="146" t="s">
        <v>97</v>
      </c>
      <c r="E833" s="43"/>
      <c r="F833" s="4"/>
      <c r="G833" s="37" t="str">
        <f>if(F833="","",
SUMIFs(if(D833="Main1",Nuella!J:J,Nuella!N:N),Nuella!S:S,"Delivered",Nuella!X:X,A833,if(D833="Main1",Nuella!G:G,Nuella!K:K),C833)+
SUMIFs(if(D833="Main1",'CRS1'!J:J,'CRS1'!N:N),'CRS1'!S:S,"Delivered",'CRS1'!X:X,A833,if(D833="Main1",'CRS1'!G:G,'CRS1'!K:K),C833)
-sumifs(G$1:G832,A$1:A832,A833,C$1:C832,C833))</f>
        <v/>
      </c>
      <c r="H833" s="37" t="str">
        <f t="shared" si="1"/>
        <v/>
      </c>
      <c r="I833" s="37" t="str">
        <f t="shared" si="2"/>
        <v/>
      </c>
      <c r="J833" s="37" t="s">
        <v>97</v>
      </c>
      <c r="K833" s="4"/>
      <c r="L833" s="4"/>
      <c r="M833" s="4"/>
      <c r="N833" s="4"/>
      <c r="O833" s="4"/>
      <c r="P833" s="4"/>
      <c r="Q833" s="4"/>
      <c r="R833" s="4"/>
      <c r="S833" s="4"/>
      <c r="T833" s="4"/>
      <c r="U833" s="4"/>
      <c r="V833" s="4"/>
      <c r="W833" s="4"/>
      <c r="X833" s="4"/>
      <c r="Y833" s="4"/>
      <c r="Z833" s="4"/>
      <c r="AA833" s="4"/>
      <c r="AB833" s="4"/>
    </row>
    <row r="834">
      <c r="A834" s="4"/>
      <c r="C834" s="4"/>
      <c r="D834" s="146" t="s">
        <v>97</v>
      </c>
      <c r="E834" s="43"/>
      <c r="F834" s="4"/>
      <c r="G834" s="37" t="str">
        <f>if(F834="","",
SUMIFs(if(D834="Main1",Nuella!J:J,Nuella!N:N),Nuella!S:S,"Delivered",Nuella!X:X,A834,if(D834="Main1",Nuella!G:G,Nuella!K:K),C834)+
SUMIFs(if(D834="Main1",'CRS1'!J:J,'CRS1'!N:N),'CRS1'!S:S,"Delivered",'CRS1'!X:X,A834,if(D834="Main1",'CRS1'!G:G,'CRS1'!K:K),C834)
-sumifs(G$1:G833,A$1:A833,A834,C$1:C833,C834))</f>
        <v/>
      </c>
      <c r="H834" s="37" t="str">
        <f t="shared" si="1"/>
        <v/>
      </c>
      <c r="I834" s="37" t="str">
        <f t="shared" si="2"/>
        <v/>
      </c>
      <c r="J834" s="37" t="s">
        <v>97</v>
      </c>
      <c r="K834" s="4"/>
      <c r="L834" s="4"/>
      <c r="M834" s="4"/>
      <c r="N834" s="4"/>
      <c r="O834" s="4"/>
      <c r="P834" s="4"/>
      <c r="Q834" s="4"/>
      <c r="R834" s="4"/>
      <c r="S834" s="4"/>
      <c r="T834" s="4"/>
      <c r="U834" s="4"/>
      <c r="V834" s="4"/>
      <c r="W834" s="4"/>
      <c r="X834" s="4"/>
      <c r="Y834" s="4"/>
      <c r="Z834" s="4"/>
      <c r="AA834" s="4"/>
      <c r="AB834" s="4"/>
    </row>
    <row r="835">
      <c r="A835" s="4"/>
      <c r="C835" s="4"/>
      <c r="D835" s="146" t="s">
        <v>97</v>
      </c>
      <c r="E835" s="43"/>
      <c r="F835" s="4"/>
      <c r="G835" s="37" t="str">
        <f>if(F835="","",
SUMIFs(if(D835="Main1",Nuella!J:J,Nuella!N:N),Nuella!S:S,"Delivered",Nuella!X:X,A835,if(D835="Main1",Nuella!G:G,Nuella!K:K),C835)+
SUMIFs(if(D835="Main1",'CRS1'!J:J,'CRS1'!N:N),'CRS1'!S:S,"Delivered",'CRS1'!X:X,A835,if(D835="Main1",'CRS1'!G:G,'CRS1'!K:K),C835)
-sumifs(G$1:G834,A$1:A834,A835,C$1:C834,C835))</f>
        <v/>
      </c>
      <c r="H835" s="37" t="str">
        <f t="shared" si="1"/>
        <v/>
      </c>
      <c r="I835" s="37" t="str">
        <f t="shared" si="2"/>
        <v/>
      </c>
      <c r="J835" s="37" t="s">
        <v>97</v>
      </c>
      <c r="K835" s="4"/>
      <c r="L835" s="4"/>
      <c r="M835" s="4"/>
      <c r="N835" s="4"/>
      <c r="O835" s="4"/>
      <c r="P835" s="4"/>
      <c r="Q835" s="4"/>
      <c r="R835" s="4"/>
      <c r="S835" s="4"/>
      <c r="T835" s="4"/>
      <c r="U835" s="4"/>
      <c r="V835" s="4"/>
      <c r="W835" s="4"/>
      <c r="X835" s="4"/>
      <c r="Y835" s="4"/>
      <c r="Z835" s="4"/>
      <c r="AA835" s="4"/>
      <c r="AB835" s="4"/>
    </row>
    <row r="836">
      <c r="A836" s="4"/>
      <c r="C836" s="4"/>
      <c r="D836" s="146" t="s">
        <v>97</v>
      </c>
      <c r="E836" s="43"/>
      <c r="F836" s="4"/>
      <c r="G836" s="37" t="str">
        <f>if(F836="","",
SUMIFs(if(D836="Main1",Nuella!J:J,Nuella!N:N),Nuella!S:S,"Delivered",Nuella!X:X,A836,if(D836="Main1",Nuella!G:G,Nuella!K:K),C836)+
SUMIFs(if(D836="Main1",'CRS1'!J:J,'CRS1'!N:N),'CRS1'!S:S,"Delivered",'CRS1'!X:X,A836,if(D836="Main1",'CRS1'!G:G,'CRS1'!K:K),C836)
-sumifs(G$1:G835,A$1:A835,A836,C$1:C835,C836))</f>
        <v/>
      </c>
      <c r="H836" s="37" t="str">
        <f t="shared" si="1"/>
        <v/>
      </c>
      <c r="I836" s="37" t="str">
        <f t="shared" si="2"/>
        <v/>
      </c>
      <c r="J836" s="37" t="s">
        <v>97</v>
      </c>
      <c r="K836" s="4"/>
      <c r="L836" s="4"/>
      <c r="M836" s="4"/>
      <c r="N836" s="4"/>
      <c r="O836" s="4"/>
      <c r="P836" s="4"/>
      <c r="Q836" s="4"/>
      <c r="R836" s="4"/>
      <c r="S836" s="4"/>
      <c r="T836" s="4"/>
      <c r="U836" s="4"/>
      <c r="V836" s="4"/>
      <c r="W836" s="4"/>
      <c r="X836" s="4"/>
      <c r="Y836" s="4"/>
      <c r="Z836" s="4"/>
      <c r="AA836" s="4"/>
      <c r="AB836" s="4"/>
    </row>
    <row r="837">
      <c r="A837" s="4"/>
      <c r="C837" s="4"/>
      <c r="D837" s="146" t="s">
        <v>97</v>
      </c>
      <c r="E837" s="43"/>
      <c r="F837" s="4"/>
      <c r="G837" s="37" t="str">
        <f>if(F837="","",
SUMIFs(if(D837="Main1",Nuella!J:J,Nuella!N:N),Nuella!S:S,"Delivered",Nuella!X:X,A837,if(D837="Main1",Nuella!G:G,Nuella!K:K),C837)+
SUMIFs(if(D837="Main1",'CRS1'!J:J,'CRS1'!N:N),'CRS1'!S:S,"Delivered",'CRS1'!X:X,A837,if(D837="Main1",'CRS1'!G:G,'CRS1'!K:K),C837)
-sumifs(G$1:G836,A$1:A836,A837,C$1:C836,C837))</f>
        <v/>
      </c>
      <c r="H837" s="37" t="str">
        <f t="shared" si="1"/>
        <v/>
      </c>
      <c r="I837" s="37" t="str">
        <f t="shared" si="2"/>
        <v/>
      </c>
      <c r="J837" s="37" t="s">
        <v>97</v>
      </c>
      <c r="K837" s="4"/>
      <c r="L837" s="4"/>
      <c r="M837" s="4"/>
      <c r="N837" s="4"/>
      <c r="O837" s="4"/>
      <c r="P837" s="4"/>
      <c r="Q837" s="4"/>
      <c r="R837" s="4"/>
      <c r="S837" s="4"/>
      <c r="T837" s="4"/>
      <c r="U837" s="4"/>
      <c r="V837" s="4"/>
      <c r="W837" s="4"/>
      <c r="X837" s="4"/>
      <c r="Y837" s="4"/>
      <c r="Z837" s="4"/>
      <c r="AA837" s="4"/>
      <c r="AB837" s="4"/>
    </row>
    <row r="838">
      <c r="A838" s="4"/>
      <c r="C838" s="4"/>
      <c r="D838" s="146" t="s">
        <v>97</v>
      </c>
      <c r="E838" s="43"/>
      <c r="F838" s="4"/>
      <c r="G838" s="37" t="str">
        <f>if(F838="","",
SUMIFs(if(D838="Main1",Nuella!J:J,Nuella!N:N),Nuella!S:S,"Delivered",Nuella!X:X,A838,if(D838="Main1",Nuella!G:G,Nuella!K:K),C838)+
SUMIFs(if(D838="Main1",'CRS1'!J:J,'CRS1'!N:N),'CRS1'!S:S,"Delivered",'CRS1'!X:X,A838,if(D838="Main1",'CRS1'!G:G,'CRS1'!K:K),C838)
-sumifs(G$1:G837,A$1:A837,A838,C$1:C837,C838))</f>
        <v/>
      </c>
      <c r="H838" s="37" t="str">
        <f t="shared" si="1"/>
        <v/>
      </c>
      <c r="I838" s="37" t="str">
        <f t="shared" si="2"/>
        <v/>
      </c>
      <c r="J838" s="37" t="s">
        <v>97</v>
      </c>
      <c r="K838" s="4"/>
      <c r="L838" s="4"/>
      <c r="M838" s="4"/>
      <c r="N838" s="4"/>
      <c r="O838" s="4"/>
      <c r="P838" s="4"/>
      <c r="Q838" s="4"/>
      <c r="R838" s="4"/>
      <c r="S838" s="4"/>
      <c r="T838" s="4"/>
      <c r="U838" s="4"/>
      <c r="V838" s="4"/>
      <c r="W838" s="4"/>
      <c r="X838" s="4"/>
      <c r="Y838" s="4"/>
      <c r="Z838" s="4"/>
      <c r="AA838" s="4"/>
      <c r="AB838" s="4"/>
    </row>
    <row r="839">
      <c r="A839" s="4"/>
      <c r="C839" s="4"/>
      <c r="D839" s="146" t="s">
        <v>97</v>
      </c>
      <c r="E839" s="43"/>
      <c r="F839" s="4"/>
      <c r="G839" s="37" t="str">
        <f>if(F839="","",
SUMIFs(if(D839="Main1",Nuella!J:J,Nuella!N:N),Nuella!S:S,"Delivered",Nuella!X:X,A839,if(D839="Main1",Nuella!G:G,Nuella!K:K),C839)+
SUMIFs(if(D839="Main1",'CRS1'!J:J,'CRS1'!N:N),'CRS1'!S:S,"Delivered",'CRS1'!X:X,A839,if(D839="Main1",'CRS1'!G:G,'CRS1'!K:K),C839)
-sumifs(G$1:G838,A$1:A838,A839,C$1:C838,C839))</f>
        <v/>
      </c>
      <c r="H839" s="37" t="str">
        <f t="shared" si="1"/>
        <v/>
      </c>
      <c r="I839" s="37" t="str">
        <f t="shared" si="2"/>
        <v/>
      </c>
      <c r="J839" s="37" t="s">
        <v>97</v>
      </c>
      <c r="K839" s="4"/>
      <c r="L839" s="4"/>
      <c r="M839" s="4"/>
      <c r="N839" s="4"/>
      <c r="O839" s="4"/>
      <c r="P839" s="4"/>
      <c r="Q839" s="4"/>
      <c r="R839" s="4"/>
      <c r="S839" s="4"/>
      <c r="T839" s="4"/>
      <c r="U839" s="4"/>
      <c r="V839" s="4"/>
      <c r="W839" s="4"/>
      <c r="X839" s="4"/>
      <c r="Y839" s="4"/>
      <c r="Z839" s="4"/>
      <c r="AA839" s="4"/>
      <c r="AB839" s="4"/>
    </row>
    <row r="840">
      <c r="A840" s="4"/>
      <c r="C840" s="4"/>
      <c r="D840" s="146" t="s">
        <v>97</v>
      </c>
      <c r="E840" s="43"/>
      <c r="F840" s="4"/>
      <c r="G840" s="37" t="str">
        <f>if(F840="","",
SUMIFs(if(D840="Main1",Nuella!J:J,Nuella!N:N),Nuella!S:S,"Delivered",Nuella!X:X,A840,if(D840="Main1",Nuella!G:G,Nuella!K:K),C840)+
SUMIFs(if(D840="Main1",'CRS1'!J:J,'CRS1'!N:N),'CRS1'!S:S,"Delivered",'CRS1'!X:X,A840,if(D840="Main1",'CRS1'!G:G,'CRS1'!K:K),C840)
-sumifs(G$1:G839,A$1:A839,A840,C$1:C839,C840))</f>
        <v/>
      </c>
      <c r="H840" s="37" t="str">
        <f t="shared" si="1"/>
        <v/>
      </c>
      <c r="I840" s="37" t="str">
        <f t="shared" si="2"/>
        <v/>
      </c>
      <c r="J840" s="37" t="s">
        <v>97</v>
      </c>
      <c r="K840" s="4"/>
      <c r="L840" s="4"/>
      <c r="M840" s="4"/>
      <c r="N840" s="4"/>
      <c r="O840" s="4"/>
      <c r="P840" s="4"/>
      <c r="Q840" s="4"/>
      <c r="R840" s="4"/>
      <c r="S840" s="4"/>
      <c r="T840" s="4"/>
      <c r="U840" s="4"/>
      <c r="V840" s="4"/>
      <c r="W840" s="4"/>
      <c r="X840" s="4"/>
      <c r="Y840" s="4"/>
      <c r="Z840" s="4"/>
      <c r="AA840" s="4"/>
      <c r="AB840" s="4"/>
    </row>
    <row r="841">
      <c r="A841" s="4"/>
      <c r="C841" s="4"/>
      <c r="D841" s="146" t="s">
        <v>97</v>
      </c>
      <c r="E841" s="43"/>
      <c r="F841" s="4"/>
      <c r="G841" s="37" t="str">
        <f>if(F841="","",
SUMIFs(if(D841="Main1",Nuella!J:J,Nuella!N:N),Nuella!S:S,"Delivered",Nuella!X:X,A841,if(D841="Main1",Nuella!G:G,Nuella!K:K),C841)+
SUMIFs(if(D841="Main1",'CRS1'!J:J,'CRS1'!N:N),'CRS1'!S:S,"Delivered",'CRS1'!X:X,A841,if(D841="Main1",'CRS1'!G:G,'CRS1'!K:K),C841)
-sumifs(G$1:G840,A$1:A840,A841,C$1:C840,C841))</f>
        <v/>
      </c>
      <c r="H841" s="37" t="str">
        <f t="shared" si="1"/>
        <v/>
      </c>
      <c r="I841" s="37" t="str">
        <f t="shared" si="2"/>
        <v/>
      </c>
      <c r="J841" s="37" t="s">
        <v>97</v>
      </c>
      <c r="K841" s="4"/>
      <c r="L841" s="4"/>
      <c r="M841" s="4"/>
      <c r="N841" s="4"/>
      <c r="O841" s="4"/>
      <c r="P841" s="4"/>
      <c r="Q841" s="4"/>
      <c r="R841" s="4"/>
      <c r="S841" s="4"/>
      <c r="T841" s="4"/>
      <c r="U841" s="4"/>
      <c r="V841" s="4"/>
      <c r="W841" s="4"/>
      <c r="X841" s="4"/>
      <c r="Y841" s="4"/>
      <c r="Z841" s="4"/>
      <c r="AA841" s="4"/>
      <c r="AB841" s="4"/>
    </row>
    <row r="842">
      <c r="A842" s="4"/>
      <c r="C842" s="4"/>
      <c r="D842" s="146" t="s">
        <v>97</v>
      </c>
      <c r="E842" s="43"/>
      <c r="F842" s="4"/>
      <c r="G842" s="37" t="str">
        <f>if(F842="","",
SUMIFs(if(D842="Main1",Nuella!J:J,Nuella!N:N),Nuella!S:S,"Delivered",Nuella!X:X,A842,if(D842="Main1",Nuella!G:G,Nuella!K:K),C842)+
SUMIFs(if(D842="Main1",'CRS1'!J:J,'CRS1'!N:N),'CRS1'!S:S,"Delivered",'CRS1'!X:X,A842,if(D842="Main1",'CRS1'!G:G,'CRS1'!K:K),C842)
-sumifs(G$1:G841,A$1:A841,A842,C$1:C841,C842))</f>
        <v/>
      </c>
      <c r="H842" s="37" t="str">
        <f t="shared" si="1"/>
        <v/>
      </c>
      <c r="I842" s="37" t="str">
        <f t="shared" si="2"/>
        <v/>
      </c>
      <c r="J842" s="37" t="s">
        <v>97</v>
      </c>
      <c r="K842" s="4"/>
      <c r="L842" s="4"/>
      <c r="M842" s="4"/>
      <c r="N842" s="4"/>
      <c r="O842" s="4"/>
      <c r="P842" s="4"/>
      <c r="Q842" s="4"/>
      <c r="R842" s="4"/>
      <c r="S842" s="4"/>
      <c r="T842" s="4"/>
      <c r="U842" s="4"/>
      <c r="V842" s="4"/>
      <c r="W842" s="4"/>
      <c r="X842" s="4"/>
      <c r="Y842" s="4"/>
      <c r="Z842" s="4"/>
      <c r="AA842" s="4"/>
      <c r="AB842" s="4"/>
    </row>
    <row r="843">
      <c r="A843" s="4"/>
      <c r="C843" s="4"/>
      <c r="D843" s="146" t="s">
        <v>97</v>
      </c>
      <c r="E843" s="43"/>
      <c r="F843" s="4"/>
      <c r="G843" s="37" t="str">
        <f>if(F843="","",
SUMIFs(if(D843="Main1",Nuella!J:J,Nuella!N:N),Nuella!S:S,"Delivered",Nuella!X:X,A843,if(D843="Main1",Nuella!G:G,Nuella!K:K),C843)+
SUMIFs(if(D843="Main1",'CRS1'!J:J,'CRS1'!N:N),'CRS1'!S:S,"Delivered",'CRS1'!X:X,A843,if(D843="Main1",'CRS1'!G:G,'CRS1'!K:K),C843)
-sumifs(G$1:G842,A$1:A842,A843,C$1:C842,C843))</f>
        <v/>
      </c>
      <c r="H843" s="37" t="str">
        <f t="shared" si="1"/>
        <v/>
      </c>
      <c r="I843" s="37" t="str">
        <f t="shared" si="2"/>
        <v/>
      </c>
      <c r="J843" s="37" t="s">
        <v>97</v>
      </c>
      <c r="K843" s="4"/>
      <c r="L843" s="4"/>
      <c r="M843" s="4"/>
      <c r="N843" s="4"/>
      <c r="O843" s="4"/>
      <c r="P843" s="4"/>
      <c r="Q843" s="4"/>
      <c r="R843" s="4"/>
      <c r="S843" s="4"/>
      <c r="T843" s="4"/>
      <c r="U843" s="4"/>
      <c r="V843" s="4"/>
      <c r="W843" s="4"/>
      <c r="X843" s="4"/>
      <c r="Y843" s="4"/>
      <c r="Z843" s="4"/>
      <c r="AA843" s="4"/>
      <c r="AB843" s="4"/>
    </row>
    <row r="844">
      <c r="A844" s="4"/>
      <c r="C844" s="4"/>
      <c r="D844" s="146" t="s">
        <v>97</v>
      </c>
      <c r="E844" s="43"/>
      <c r="F844" s="4"/>
      <c r="G844" s="37" t="str">
        <f>if(F844="","",
SUMIFs(if(D844="Main1",Nuella!J:J,Nuella!N:N),Nuella!S:S,"Delivered",Nuella!X:X,A844,if(D844="Main1",Nuella!G:G,Nuella!K:K),C844)+
SUMIFs(if(D844="Main1",'CRS1'!J:J,'CRS1'!N:N),'CRS1'!S:S,"Delivered",'CRS1'!X:X,A844,if(D844="Main1",'CRS1'!G:G,'CRS1'!K:K),C844)
-sumifs(G$1:G843,A$1:A843,A844,C$1:C843,C844))</f>
        <v/>
      </c>
      <c r="H844" s="37" t="str">
        <f t="shared" si="1"/>
        <v/>
      </c>
      <c r="I844" s="37" t="str">
        <f t="shared" si="2"/>
        <v/>
      </c>
      <c r="J844" s="37" t="s">
        <v>97</v>
      </c>
      <c r="K844" s="4"/>
      <c r="L844" s="4"/>
      <c r="M844" s="4"/>
      <c r="N844" s="4"/>
      <c r="O844" s="4"/>
      <c r="P844" s="4"/>
      <c r="Q844" s="4"/>
      <c r="R844" s="4"/>
      <c r="S844" s="4"/>
      <c r="T844" s="4"/>
      <c r="U844" s="4"/>
      <c r="V844" s="4"/>
      <c r="W844" s="4"/>
      <c r="X844" s="4"/>
      <c r="Y844" s="4"/>
      <c r="Z844" s="4"/>
      <c r="AA844" s="4"/>
      <c r="AB844" s="4"/>
    </row>
    <row r="845">
      <c r="A845" s="4"/>
      <c r="C845" s="4"/>
      <c r="D845" s="146" t="s">
        <v>97</v>
      </c>
      <c r="E845" s="43"/>
      <c r="F845" s="4"/>
      <c r="G845" s="37" t="str">
        <f>if(F845="","",
SUMIFs(if(D845="Main1",Nuella!J:J,Nuella!N:N),Nuella!S:S,"Delivered",Nuella!X:X,A845,if(D845="Main1",Nuella!G:G,Nuella!K:K),C845)+
SUMIFs(if(D845="Main1",'CRS1'!J:J,'CRS1'!N:N),'CRS1'!S:S,"Delivered",'CRS1'!X:X,A845,if(D845="Main1",'CRS1'!G:G,'CRS1'!K:K),C845)
-sumifs(G$1:G844,A$1:A844,A845,C$1:C844,C845))</f>
        <v/>
      </c>
      <c r="H845" s="37" t="str">
        <f t="shared" si="1"/>
        <v/>
      </c>
      <c r="I845" s="37" t="str">
        <f t="shared" si="2"/>
        <v/>
      </c>
      <c r="J845" s="37" t="s">
        <v>97</v>
      </c>
      <c r="K845" s="4"/>
      <c r="L845" s="4"/>
      <c r="M845" s="4"/>
      <c r="N845" s="4"/>
      <c r="O845" s="4"/>
      <c r="P845" s="4"/>
      <c r="Q845" s="4"/>
      <c r="R845" s="4"/>
      <c r="S845" s="4"/>
      <c r="T845" s="4"/>
      <c r="U845" s="4"/>
      <c r="V845" s="4"/>
      <c r="W845" s="4"/>
      <c r="X845" s="4"/>
      <c r="Y845" s="4"/>
      <c r="Z845" s="4"/>
      <c r="AA845" s="4"/>
      <c r="AB845" s="4"/>
    </row>
    <row r="846">
      <c r="A846" s="4"/>
      <c r="C846" s="4"/>
      <c r="D846" s="146" t="s">
        <v>97</v>
      </c>
      <c r="E846" s="43"/>
      <c r="F846" s="4"/>
      <c r="G846" s="37" t="str">
        <f>if(F846="","",
SUMIFs(if(D846="Main1",Nuella!J:J,Nuella!N:N),Nuella!S:S,"Delivered",Nuella!X:X,A846,if(D846="Main1",Nuella!G:G,Nuella!K:K),C846)+
SUMIFs(if(D846="Main1",'CRS1'!J:J,'CRS1'!N:N),'CRS1'!S:S,"Delivered",'CRS1'!X:X,A846,if(D846="Main1",'CRS1'!G:G,'CRS1'!K:K),C846)
-sumifs(G$1:G845,A$1:A845,A846,C$1:C845,C846))</f>
        <v/>
      </c>
      <c r="H846" s="37" t="str">
        <f t="shared" si="1"/>
        <v/>
      </c>
      <c r="I846" s="37" t="str">
        <f t="shared" si="2"/>
        <v/>
      </c>
      <c r="J846" s="37" t="s">
        <v>97</v>
      </c>
      <c r="K846" s="4"/>
      <c r="L846" s="4"/>
      <c r="M846" s="4"/>
      <c r="N846" s="4"/>
      <c r="O846" s="4"/>
      <c r="P846" s="4"/>
      <c r="Q846" s="4"/>
      <c r="R846" s="4"/>
      <c r="S846" s="4"/>
      <c r="T846" s="4"/>
      <c r="U846" s="4"/>
      <c r="V846" s="4"/>
      <c r="W846" s="4"/>
      <c r="X846" s="4"/>
      <c r="Y846" s="4"/>
      <c r="Z846" s="4"/>
      <c r="AA846" s="4"/>
      <c r="AB846" s="4"/>
    </row>
    <row r="847">
      <c r="A847" s="4"/>
      <c r="C847" s="4"/>
      <c r="D847" s="146" t="s">
        <v>97</v>
      </c>
      <c r="E847" s="43"/>
      <c r="F847" s="4"/>
      <c r="G847" s="37" t="str">
        <f>if(F847="","",
SUMIFs(if(D847="Main1",Nuella!J:J,Nuella!N:N),Nuella!S:S,"Delivered",Nuella!X:X,A847,if(D847="Main1",Nuella!G:G,Nuella!K:K),C847)+
SUMIFs(if(D847="Main1",'CRS1'!J:J,'CRS1'!N:N),'CRS1'!S:S,"Delivered",'CRS1'!X:X,A847,if(D847="Main1",'CRS1'!G:G,'CRS1'!K:K),C847)
-sumifs(G$1:G846,A$1:A846,A847,C$1:C846,C847))</f>
        <v/>
      </c>
      <c r="H847" s="37" t="str">
        <f t="shared" si="1"/>
        <v/>
      </c>
      <c r="I847" s="37" t="str">
        <f t="shared" si="2"/>
        <v/>
      </c>
      <c r="J847" s="37" t="s">
        <v>97</v>
      </c>
      <c r="K847" s="4"/>
      <c r="L847" s="4"/>
      <c r="M847" s="4"/>
      <c r="N847" s="4"/>
      <c r="O847" s="4"/>
      <c r="P847" s="4"/>
      <c r="Q847" s="4"/>
      <c r="R847" s="4"/>
      <c r="S847" s="4"/>
      <c r="T847" s="4"/>
      <c r="U847" s="4"/>
      <c r="V847" s="4"/>
      <c r="W847" s="4"/>
      <c r="X847" s="4"/>
      <c r="Y847" s="4"/>
      <c r="Z847" s="4"/>
      <c r="AA847" s="4"/>
      <c r="AB847" s="4"/>
    </row>
    <row r="848">
      <c r="A848" s="4"/>
      <c r="C848" s="4"/>
      <c r="D848" s="146" t="s">
        <v>97</v>
      </c>
      <c r="E848" s="43"/>
      <c r="F848" s="4"/>
      <c r="G848" s="37" t="str">
        <f>if(F848="","",
SUMIFs(if(D848="Main1",Nuella!J:J,Nuella!N:N),Nuella!S:S,"Delivered",Nuella!X:X,A848,if(D848="Main1",Nuella!G:G,Nuella!K:K),C848)+
SUMIFs(if(D848="Main1",'CRS1'!J:J,'CRS1'!N:N),'CRS1'!S:S,"Delivered",'CRS1'!X:X,A848,if(D848="Main1",'CRS1'!G:G,'CRS1'!K:K),C848)
-sumifs(G$1:G847,A$1:A847,A848,C$1:C847,C848))</f>
        <v/>
      </c>
      <c r="H848" s="37" t="str">
        <f t="shared" si="1"/>
        <v/>
      </c>
      <c r="I848" s="37" t="str">
        <f t="shared" si="2"/>
        <v/>
      </c>
      <c r="J848" s="37" t="s">
        <v>97</v>
      </c>
      <c r="K848" s="4"/>
      <c r="L848" s="4"/>
      <c r="M848" s="4"/>
      <c r="N848" s="4"/>
      <c r="O848" s="4"/>
      <c r="P848" s="4"/>
      <c r="Q848" s="4"/>
      <c r="R848" s="4"/>
      <c r="S848" s="4"/>
      <c r="T848" s="4"/>
      <c r="U848" s="4"/>
      <c r="V848" s="4"/>
      <c r="W848" s="4"/>
      <c r="X848" s="4"/>
      <c r="Y848" s="4"/>
      <c r="Z848" s="4"/>
      <c r="AA848" s="4"/>
      <c r="AB848" s="4"/>
    </row>
    <row r="849">
      <c r="A849" s="4"/>
      <c r="C849" s="4"/>
      <c r="D849" s="146" t="s">
        <v>97</v>
      </c>
      <c r="E849" s="43"/>
      <c r="F849" s="4"/>
      <c r="G849" s="37" t="str">
        <f>if(F849="","",
SUMIFs(if(D849="Main1",Nuella!J:J,Nuella!N:N),Nuella!S:S,"Delivered",Nuella!X:X,A849,if(D849="Main1",Nuella!G:G,Nuella!K:K),C849)+
SUMIFs(if(D849="Main1",'CRS1'!J:J,'CRS1'!N:N),'CRS1'!S:S,"Delivered",'CRS1'!X:X,A849,if(D849="Main1",'CRS1'!G:G,'CRS1'!K:K),C849)
-sumifs(G$1:G848,A$1:A848,A849,C$1:C848,C849))</f>
        <v/>
      </c>
      <c r="H849" s="37" t="str">
        <f t="shared" si="1"/>
        <v/>
      </c>
      <c r="I849" s="37" t="str">
        <f t="shared" si="2"/>
        <v/>
      </c>
      <c r="J849" s="37" t="s">
        <v>97</v>
      </c>
      <c r="K849" s="4"/>
      <c r="L849" s="4"/>
      <c r="M849" s="4"/>
      <c r="N849" s="4"/>
      <c r="O849" s="4"/>
      <c r="P849" s="4"/>
      <c r="Q849" s="4"/>
      <c r="R849" s="4"/>
      <c r="S849" s="4"/>
      <c r="T849" s="4"/>
      <c r="U849" s="4"/>
      <c r="V849" s="4"/>
      <c r="W849" s="4"/>
      <c r="X849" s="4"/>
      <c r="Y849" s="4"/>
      <c r="Z849" s="4"/>
      <c r="AA849" s="4"/>
      <c r="AB849" s="4"/>
    </row>
    <row r="850">
      <c r="A850" s="4"/>
      <c r="C850" s="4"/>
      <c r="D850" s="146" t="s">
        <v>97</v>
      </c>
      <c r="E850" s="43"/>
      <c r="F850" s="4"/>
      <c r="G850" s="37" t="str">
        <f>if(F850="","",
SUMIFs(if(D850="Main1",Nuella!J:J,Nuella!N:N),Nuella!S:S,"Delivered",Nuella!X:X,A850,if(D850="Main1",Nuella!G:G,Nuella!K:K),C850)+
SUMIFs(if(D850="Main1",'CRS1'!J:J,'CRS1'!N:N),'CRS1'!S:S,"Delivered",'CRS1'!X:X,A850,if(D850="Main1",'CRS1'!G:G,'CRS1'!K:K),C850)
-sumifs(G$1:G849,A$1:A849,A850,C$1:C849,C850))</f>
        <v/>
      </c>
      <c r="H850" s="37" t="str">
        <f t="shared" si="1"/>
        <v/>
      </c>
      <c r="I850" s="37" t="str">
        <f t="shared" si="2"/>
        <v/>
      </c>
      <c r="J850" s="37" t="s">
        <v>97</v>
      </c>
      <c r="K850" s="4"/>
      <c r="L850" s="4"/>
      <c r="M850" s="4"/>
      <c r="N850" s="4"/>
      <c r="O850" s="4"/>
      <c r="P850" s="4"/>
      <c r="Q850" s="4"/>
      <c r="R850" s="4"/>
      <c r="S850" s="4"/>
      <c r="T850" s="4"/>
      <c r="U850" s="4"/>
      <c r="V850" s="4"/>
      <c r="W850" s="4"/>
      <c r="X850" s="4"/>
      <c r="Y850" s="4"/>
      <c r="Z850" s="4"/>
      <c r="AA850" s="4"/>
      <c r="AB850" s="4"/>
    </row>
    <row r="851">
      <c r="A851" s="4"/>
      <c r="C851" s="4"/>
      <c r="D851" s="146" t="s">
        <v>97</v>
      </c>
      <c r="E851" s="43"/>
      <c r="F851" s="4"/>
      <c r="G851" s="37" t="str">
        <f>if(F851="","",
SUMIFs(if(D851="Main1",Nuella!J:J,Nuella!N:N),Nuella!S:S,"Delivered",Nuella!X:X,A851,if(D851="Main1",Nuella!G:G,Nuella!K:K),C851)+
SUMIFs(if(D851="Main1",'CRS1'!J:J,'CRS1'!N:N),'CRS1'!S:S,"Delivered",'CRS1'!X:X,A851,if(D851="Main1",'CRS1'!G:G,'CRS1'!K:K),C851)
-sumifs(G$1:G850,A$1:A850,A851,C$1:C850,C851))</f>
        <v/>
      </c>
      <c r="H851" s="37" t="str">
        <f t="shared" si="1"/>
        <v/>
      </c>
      <c r="I851" s="37" t="str">
        <f t="shared" si="2"/>
        <v/>
      </c>
      <c r="J851" s="37" t="s">
        <v>97</v>
      </c>
      <c r="K851" s="4"/>
      <c r="L851" s="4"/>
      <c r="M851" s="4"/>
      <c r="N851" s="4"/>
      <c r="O851" s="4"/>
      <c r="P851" s="4"/>
      <c r="Q851" s="4"/>
      <c r="R851" s="4"/>
      <c r="S851" s="4"/>
      <c r="T851" s="4"/>
      <c r="U851" s="4"/>
      <c r="V851" s="4"/>
      <c r="W851" s="4"/>
      <c r="X851" s="4"/>
      <c r="Y851" s="4"/>
      <c r="Z851" s="4"/>
      <c r="AA851" s="4"/>
      <c r="AB851" s="4"/>
    </row>
    <row r="852">
      <c r="A852" s="4"/>
      <c r="C852" s="4"/>
      <c r="D852" s="146" t="s">
        <v>97</v>
      </c>
      <c r="E852" s="43"/>
      <c r="F852" s="4"/>
      <c r="G852" s="37" t="str">
        <f>if(F852="","",
SUMIFs(if(D852="Main1",Nuella!J:J,Nuella!N:N),Nuella!S:S,"Delivered",Nuella!X:X,A852,if(D852="Main1",Nuella!G:G,Nuella!K:K),C852)+
SUMIFs(if(D852="Main1",'CRS1'!J:J,'CRS1'!N:N),'CRS1'!S:S,"Delivered",'CRS1'!X:X,A852,if(D852="Main1",'CRS1'!G:G,'CRS1'!K:K),C852)
-sumifs(G$1:G851,A$1:A851,A852,C$1:C851,C852))</f>
        <v/>
      </c>
      <c r="H852" s="37" t="str">
        <f t="shared" si="1"/>
        <v/>
      </c>
      <c r="I852" s="37" t="str">
        <f t="shared" si="2"/>
        <v/>
      </c>
      <c r="J852" s="37" t="s">
        <v>97</v>
      </c>
      <c r="K852" s="4"/>
      <c r="L852" s="4"/>
      <c r="M852" s="4"/>
      <c r="N852" s="4"/>
      <c r="O852" s="4"/>
      <c r="P852" s="4"/>
      <c r="Q852" s="4"/>
      <c r="R852" s="4"/>
      <c r="S852" s="4"/>
      <c r="T852" s="4"/>
      <c r="U852" s="4"/>
      <c r="V852" s="4"/>
      <c r="W852" s="4"/>
      <c r="X852" s="4"/>
      <c r="Y852" s="4"/>
      <c r="Z852" s="4"/>
      <c r="AA852" s="4"/>
      <c r="AB852" s="4"/>
    </row>
    <row r="853">
      <c r="A853" s="4"/>
      <c r="C853" s="4"/>
      <c r="D853" s="146" t="s">
        <v>97</v>
      </c>
      <c r="E853" s="43"/>
      <c r="F853" s="4"/>
      <c r="G853" s="37" t="str">
        <f>if(F853="","",
SUMIFs(if(D853="Main1",Nuella!J:J,Nuella!N:N),Nuella!S:S,"Delivered",Nuella!X:X,A853,if(D853="Main1",Nuella!G:G,Nuella!K:K),C853)+
SUMIFs(if(D853="Main1",'CRS1'!J:J,'CRS1'!N:N),'CRS1'!S:S,"Delivered",'CRS1'!X:X,A853,if(D853="Main1",'CRS1'!G:G,'CRS1'!K:K),C853)
-sumifs(G$1:G852,A$1:A852,A853,C$1:C852,C853))</f>
        <v/>
      </c>
      <c r="H853" s="37" t="str">
        <f t="shared" si="1"/>
        <v/>
      </c>
      <c r="I853" s="37" t="str">
        <f t="shared" si="2"/>
        <v/>
      </c>
      <c r="J853" s="37" t="s">
        <v>97</v>
      </c>
      <c r="K853" s="4"/>
      <c r="L853" s="4"/>
      <c r="M853" s="4"/>
      <c r="N853" s="4"/>
      <c r="O853" s="4"/>
      <c r="P853" s="4"/>
      <c r="Q853" s="4"/>
      <c r="R853" s="4"/>
      <c r="S853" s="4"/>
      <c r="T853" s="4"/>
      <c r="U853" s="4"/>
      <c r="V853" s="4"/>
      <c r="W853" s="4"/>
      <c r="X853" s="4"/>
      <c r="Y853" s="4"/>
      <c r="Z853" s="4"/>
      <c r="AA853" s="4"/>
      <c r="AB853" s="4"/>
    </row>
    <row r="854">
      <c r="A854" s="4"/>
      <c r="C854" s="4"/>
      <c r="D854" s="146" t="s">
        <v>97</v>
      </c>
      <c r="E854" s="43"/>
      <c r="F854" s="4"/>
      <c r="G854" s="37" t="str">
        <f>if(F854="","",
SUMIFs(if(D854="Main1",Nuella!J:J,Nuella!N:N),Nuella!S:S,"Delivered",Nuella!X:X,A854,if(D854="Main1",Nuella!G:G,Nuella!K:K),C854)+
SUMIFs(if(D854="Main1",'CRS1'!J:J,'CRS1'!N:N),'CRS1'!S:S,"Delivered",'CRS1'!X:X,A854,if(D854="Main1",'CRS1'!G:G,'CRS1'!K:K),C854)
-sumifs(G$1:G853,A$1:A853,A854,C$1:C853,C854))</f>
        <v/>
      </c>
      <c r="H854" s="37" t="str">
        <f t="shared" si="1"/>
        <v/>
      </c>
      <c r="I854" s="37" t="str">
        <f t="shared" si="2"/>
        <v/>
      </c>
      <c r="J854" s="37" t="s">
        <v>97</v>
      </c>
      <c r="K854" s="4"/>
      <c r="L854" s="4"/>
      <c r="M854" s="4"/>
      <c r="N854" s="4"/>
      <c r="O854" s="4"/>
      <c r="P854" s="4"/>
      <c r="Q854" s="4"/>
      <c r="R854" s="4"/>
      <c r="S854" s="4"/>
      <c r="T854" s="4"/>
      <c r="U854" s="4"/>
      <c r="V854" s="4"/>
      <c r="W854" s="4"/>
      <c r="X854" s="4"/>
      <c r="Y854" s="4"/>
      <c r="Z854" s="4"/>
      <c r="AA854" s="4"/>
      <c r="AB854" s="4"/>
    </row>
    <row r="855">
      <c r="A855" s="4"/>
      <c r="C855" s="4"/>
      <c r="D855" s="146" t="s">
        <v>97</v>
      </c>
      <c r="E855" s="43"/>
      <c r="F855" s="4"/>
      <c r="G855" s="37" t="str">
        <f>if(F855="","",
SUMIFs(if(D855="Main1",Nuella!J:J,Nuella!N:N),Nuella!S:S,"Delivered",Nuella!X:X,A855,if(D855="Main1",Nuella!G:G,Nuella!K:K),C855)+
SUMIFs(if(D855="Main1",'CRS1'!J:J,'CRS1'!N:N),'CRS1'!S:S,"Delivered",'CRS1'!X:X,A855,if(D855="Main1",'CRS1'!G:G,'CRS1'!K:K),C855)
-sumifs(G$1:G854,A$1:A854,A855,C$1:C854,C855))</f>
        <v/>
      </c>
      <c r="H855" s="37" t="str">
        <f t="shared" si="1"/>
        <v/>
      </c>
      <c r="I855" s="37" t="str">
        <f t="shared" si="2"/>
        <v/>
      </c>
      <c r="J855" s="37" t="s">
        <v>97</v>
      </c>
      <c r="K855" s="4"/>
      <c r="L855" s="4"/>
      <c r="M855" s="4"/>
      <c r="N855" s="4"/>
      <c r="O855" s="4"/>
      <c r="P855" s="4"/>
      <c r="Q855" s="4"/>
      <c r="R855" s="4"/>
      <c r="S855" s="4"/>
      <c r="T855" s="4"/>
      <c r="U855" s="4"/>
      <c r="V855" s="4"/>
      <c r="W855" s="4"/>
      <c r="X855" s="4"/>
      <c r="Y855" s="4"/>
      <c r="Z855" s="4"/>
      <c r="AA855" s="4"/>
      <c r="AB855" s="4"/>
    </row>
    <row r="856">
      <c r="A856" s="4"/>
      <c r="C856" s="4"/>
      <c r="D856" s="146" t="s">
        <v>97</v>
      </c>
      <c r="E856" s="43"/>
      <c r="F856" s="4"/>
      <c r="G856" s="37" t="str">
        <f>if(F856="","",
SUMIFs(if(D856="Main1",Nuella!J:J,Nuella!N:N),Nuella!S:S,"Delivered",Nuella!X:X,A856,if(D856="Main1",Nuella!G:G,Nuella!K:K),C856)+
SUMIFs(if(D856="Main1",'CRS1'!J:J,'CRS1'!N:N),'CRS1'!S:S,"Delivered",'CRS1'!X:X,A856,if(D856="Main1",'CRS1'!G:G,'CRS1'!K:K),C856)
-sumifs(G$1:G855,A$1:A855,A856,C$1:C855,C856))</f>
        <v/>
      </c>
      <c r="H856" s="37" t="str">
        <f t="shared" si="1"/>
        <v/>
      </c>
      <c r="I856" s="37" t="str">
        <f t="shared" si="2"/>
        <v/>
      </c>
      <c r="J856" s="37" t="s">
        <v>97</v>
      </c>
      <c r="K856" s="4"/>
      <c r="L856" s="4"/>
      <c r="M856" s="4"/>
      <c r="N856" s="4"/>
      <c r="O856" s="4"/>
      <c r="P856" s="4"/>
      <c r="Q856" s="4"/>
      <c r="R856" s="4"/>
      <c r="S856" s="4"/>
      <c r="T856" s="4"/>
      <c r="U856" s="4"/>
      <c r="V856" s="4"/>
      <c r="W856" s="4"/>
      <c r="X856" s="4"/>
      <c r="Y856" s="4"/>
      <c r="Z856" s="4"/>
      <c r="AA856" s="4"/>
      <c r="AB856" s="4"/>
    </row>
    <row r="857">
      <c r="A857" s="4"/>
      <c r="C857" s="4"/>
      <c r="D857" s="146" t="s">
        <v>97</v>
      </c>
      <c r="E857" s="43"/>
      <c r="F857" s="4"/>
      <c r="G857" s="37" t="str">
        <f>if(F857="","",
SUMIFs(if(D857="Main1",Nuella!J:J,Nuella!N:N),Nuella!S:S,"Delivered",Nuella!X:X,A857,if(D857="Main1",Nuella!G:G,Nuella!K:K),C857)+
SUMIFs(if(D857="Main1",'CRS1'!J:J,'CRS1'!N:N),'CRS1'!S:S,"Delivered",'CRS1'!X:X,A857,if(D857="Main1",'CRS1'!G:G,'CRS1'!K:K),C857)
-sumifs(G$1:G856,A$1:A856,A857,C$1:C856,C857))</f>
        <v/>
      </c>
      <c r="H857" s="37" t="str">
        <f t="shared" si="1"/>
        <v/>
      </c>
      <c r="I857" s="37" t="str">
        <f t="shared" si="2"/>
        <v/>
      </c>
      <c r="J857" s="37" t="s">
        <v>97</v>
      </c>
      <c r="K857" s="4"/>
      <c r="L857" s="4"/>
      <c r="M857" s="4"/>
      <c r="N857" s="4"/>
      <c r="O857" s="4"/>
      <c r="P857" s="4"/>
      <c r="Q857" s="4"/>
      <c r="R857" s="4"/>
      <c r="S857" s="4"/>
      <c r="T857" s="4"/>
      <c r="U857" s="4"/>
      <c r="V857" s="4"/>
      <c r="W857" s="4"/>
      <c r="X857" s="4"/>
      <c r="Y857" s="4"/>
      <c r="Z857" s="4"/>
      <c r="AA857" s="4"/>
      <c r="AB857" s="4"/>
    </row>
    <row r="858">
      <c r="A858" s="4"/>
      <c r="C858" s="4"/>
      <c r="D858" s="146" t="s">
        <v>97</v>
      </c>
      <c r="E858" s="43"/>
      <c r="F858" s="4"/>
      <c r="G858" s="37" t="str">
        <f>if(F858="","",
SUMIFs(if(D858="Main1",Nuella!J:J,Nuella!N:N),Nuella!S:S,"Delivered",Nuella!X:X,A858,if(D858="Main1",Nuella!G:G,Nuella!K:K),C858)+
SUMIFs(if(D858="Main1",'CRS1'!J:J,'CRS1'!N:N),'CRS1'!S:S,"Delivered",'CRS1'!X:X,A858,if(D858="Main1",'CRS1'!G:G,'CRS1'!K:K),C858)
-sumifs(G$1:G857,A$1:A857,A858,C$1:C857,C858))</f>
        <v/>
      </c>
      <c r="H858" s="37" t="str">
        <f t="shared" si="1"/>
        <v/>
      </c>
      <c r="I858" s="37" t="str">
        <f t="shared" si="2"/>
        <v/>
      </c>
      <c r="J858" s="37" t="s">
        <v>97</v>
      </c>
      <c r="K858" s="4"/>
      <c r="L858" s="4"/>
      <c r="M858" s="4"/>
      <c r="N858" s="4"/>
      <c r="O858" s="4"/>
      <c r="P858" s="4"/>
      <c r="Q858" s="4"/>
      <c r="R858" s="4"/>
      <c r="S858" s="4"/>
      <c r="T858" s="4"/>
      <c r="U858" s="4"/>
      <c r="V858" s="4"/>
      <c r="W858" s="4"/>
      <c r="X858" s="4"/>
      <c r="Y858" s="4"/>
      <c r="Z858" s="4"/>
      <c r="AA858" s="4"/>
      <c r="AB858" s="4"/>
    </row>
    <row r="859">
      <c r="A859" s="4"/>
      <c r="C859" s="4"/>
      <c r="D859" s="146" t="s">
        <v>97</v>
      </c>
      <c r="E859" s="43"/>
      <c r="F859" s="4"/>
      <c r="G859" s="37" t="str">
        <f>if(F859="","",
SUMIFs(if(D859="Main1",Nuella!J:J,Nuella!N:N),Nuella!S:S,"Delivered",Nuella!X:X,A859,if(D859="Main1",Nuella!G:G,Nuella!K:K),C859)+
SUMIFs(if(D859="Main1",'CRS1'!J:J,'CRS1'!N:N),'CRS1'!S:S,"Delivered",'CRS1'!X:X,A859,if(D859="Main1",'CRS1'!G:G,'CRS1'!K:K),C859)
-sumifs(G$1:G858,A$1:A858,A859,C$1:C858,C859))</f>
        <v/>
      </c>
      <c r="H859" s="37" t="str">
        <f t="shared" si="1"/>
        <v/>
      </c>
      <c r="I859" s="37" t="str">
        <f t="shared" si="2"/>
        <v/>
      </c>
      <c r="J859" s="37" t="s">
        <v>97</v>
      </c>
      <c r="K859" s="4"/>
      <c r="L859" s="4"/>
      <c r="M859" s="4"/>
      <c r="N859" s="4"/>
      <c r="O859" s="4"/>
      <c r="P859" s="4"/>
      <c r="Q859" s="4"/>
      <c r="R859" s="4"/>
      <c r="S859" s="4"/>
      <c r="T859" s="4"/>
      <c r="U859" s="4"/>
      <c r="V859" s="4"/>
      <c r="W859" s="4"/>
      <c r="X859" s="4"/>
      <c r="Y859" s="4"/>
      <c r="Z859" s="4"/>
      <c r="AA859" s="4"/>
      <c r="AB859" s="4"/>
    </row>
    <row r="860">
      <c r="A860" s="4"/>
      <c r="C860" s="4"/>
      <c r="D860" s="146" t="s">
        <v>97</v>
      </c>
      <c r="E860" s="43"/>
      <c r="F860" s="4"/>
      <c r="G860" s="37" t="str">
        <f>if(F860="","",
SUMIFs(if(D860="Main1",Nuella!J:J,Nuella!N:N),Nuella!S:S,"Delivered",Nuella!X:X,A860,if(D860="Main1",Nuella!G:G,Nuella!K:K),C860)+
SUMIFs(if(D860="Main1",'CRS1'!J:J,'CRS1'!N:N),'CRS1'!S:S,"Delivered",'CRS1'!X:X,A860,if(D860="Main1",'CRS1'!G:G,'CRS1'!K:K),C860)
-sumifs(G$1:G859,A$1:A859,A860,C$1:C859,C860))</f>
        <v/>
      </c>
      <c r="H860" s="37" t="str">
        <f t="shared" si="1"/>
        <v/>
      </c>
      <c r="I860" s="37" t="str">
        <f t="shared" si="2"/>
        <v/>
      </c>
      <c r="J860" s="37" t="s">
        <v>97</v>
      </c>
      <c r="K860" s="4"/>
      <c r="L860" s="4"/>
      <c r="M860" s="4"/>
      <c r="N860" s="4"/>
      <c r="O860" s="4"/>
      <c r="P860" s="4"/>
      <c r="Q860" s="4"/>
      <c r="R860" s="4"/>
      <c r="S860" s="4"/>
      <c r="T860" s="4"/>
      <c r="U860" s="4"/>
      <c r="V860" s="4"/>
      <c r="W860" s="4"/>
      <c r="X860" s="4"/>
      <c r="Y860" s="4"/>
      <c r="Z860" s="4"/>
      <c r="AA860" s="4"/>
      <c r="AB860" s="4"/>
    </row>
    <row r="861">
      <c r="A861" s="4"/>
      <c r="C861" s="4"/>
      <c r="D861" s="146" t="s">
        <v>97</v>
      </c>
      <c r="E861" s="43"/>
      <c r="F861" s="4"/>
      <c r="G861" s="37" t="str">
        <f>if(F861="","",
SUMIFs(if(D861="Main1",Nuella!J:J,Nuella!N:N),Nuella!S:S,"Delivered",Nuella!X:X,A861,if(D861="Main1",Nuella!G:G,Nuella!K:K),C861)+
SUMIFs(if(D861="Main1",'CRS1'!J:J,'CRS1'!N:N),'CRS1'!S:S,"Delivered",'CRS1'!X:X,A861,if(D861="Main1",'CRS1'!G:G,'CRS1'!K:K),C861)
-sumifs(G$1:G860,A$1:A860,A861,C$1:C860,C861))</f>
        <v/>
      </c>
      <c r="H861" s="37" t="str">
        <f t="shared" si="1"/>
        <v/>
      </c>
      <c r="I861" s="37" t="str">
        <f t="shared" si="2"/>
        <v/>
      </c>
      <c r="J861" s="37" t="s">
        <v>97</v>
      </c>
      <c r="K861" s="4"/>
      <c r="L861" s="4"/>
      <c r="M861" s="4"/>
      <c r="N861" s="4"/>
      <c r="O861" s="4"/>
      <c r="P861" s="4"/>
      <c r="Q861" s="4"/>
      <c r="R861" s="4"/>
      <c r="S861" s="4"/>
      <c r="T861" s="4"/>
      <c r="U861" s="4"/>
      <c r="V861" s="4"/>
      <c r="W861" s="4"/>
      <c r="X861" s="4"/>
      <c r="Y861" s="4"/>
      <c r="Z861" s="4"/>
      <c r="AA861" s="4"/>
      <c r="AB861" s="4"/>
    </row>
    <row r="862">
      <c r="A862" s="4"/>
      <c r="C862" s="4"/>
      <c r="D862" s="146" t="s">
        <v>97</v>
      </c>
      <c r="E862" s="43"/>
      <c r="F862" s="4"/>
      <c r="G862" s="37" t="str">
        <f>if(F862="","",
SUMIFs(if(D862="Main1",Nuella!J:J,Nuella!N:N),Nuella!S:S,"Delivered",Nuella!X:X,A862,if(D862="Main1",Nuella!G:G,Nuella!K:K),C862)+
SUMIFs(if(D862="Main1",'CRS1'!J:J,'CRS1'!N:N),'CRS1'!S:S,"Delivered",'CRS1'!X:X,A862,if(D862="Main1",'CRS1'!G:G,'CRS1'!K:K),C862)
-sumifs(G$1:G861,A$1:A861,A862,C$1:C861,C862))</f>
        <v/>
      </c>
      <c r="H862" s="37" t="str">
        <f t="shared" si="1"/>
        <v/>
      </c>
      <c r="I862" s="37" t="str">
        <f t="shared" si="2"/>
        <v/>
      </c>
      <c r="J862" s="37" t="s">
        <v>97</v>
      </c>
      <c r="K862" s="4"/>
      <c r="L862" s="4"/>
      <c r="M862" s="4"/>
      <c r="N862" s="4"/>
      <c r="O862" s="4"/>
      <c r="P862" s="4"/>
      <c r="Q862" s="4"/>
      <c r="R862" s="4"/>
      <c r="S862" s="4"/>
      <c r="T862" s="4"/>
      <c r="U862" s="4"/>
      <c r="V862" s="4"/>
      <c r="W862" s="4"/>
      <c r="X862" s="4"/>
      <c r="Y862" s="4"/>
      <c r="Z862" s="4"/>
      <c r="AA862" s="4"/>
      <c r="AB862" s="4"/>
    </row>
    <row r="863">
      <c r="A863" s="4"/>
      <c r="C863" s="4"/>
      <c r="D863" s="146" t="s">
        <v>97</v>
      </c>
      <c r="E863" s="43"/>
      <c r="F863" s="4"/>
      <c r="G863" s="37" t="str">
        <f>if(F863="","",
SUMIFs(if(D863="Main1",Nuella!J:J,Nuella!N:N),Nuella!S:S,"Delivered",Nuella!X:X,A863,if(D863="Main1",Nuella!G:G,Nuella!K:K),C863)+
SUMIFs(if(D863="Main1",'CRS1'!J:J,'CRS1'!N:N),'CRS1'!S:S,"Delivered",'CRS1'!X:X,A863,if(D863="Main1",'CRS1'!G:G,'CRS1'!K:K),C863)
-sumifs(G$1:G862,A$1:A862,A863,C$1:C862,C863))</f>
        <v/>
      </c>
      <c r="H863" s="37" t="str">
        <f t="shared" si="1"/>
        <v/>
      </c>
      <c r="I863" s="37" t="str">
        <f t="shared" si="2"/>
        <v/>
      </c>
      <c r="J863" s="37" t="s">
        <v>97</v>
      </c>
      <c r="K863" s="4"/>
      <c r="L863" s="4"/>
      <c r="M863" s="4"/>
      <c r="N863" s="4"/>
      <c r="O863" s="4"/>
      <c r="P863" s="4"/>
      <c r="Q863" s="4"/>
      <c r="R863" s="4"/>
      <c r="S863" s="4"/>
      <c r="T863" s="4"/>
      <c r="U863" s="4"/>
      <c r="V863" s="4"/>
      <c r="W863" s="4"/>
      <c r="X863" s="4"/>
      <c r="Y863" s="4"/>
      <c r="Z863" s="4"/>
      <c r="AA863" s="4"/>
      <c r="AB863" s="4"/>
    </row>
    <row r="864">
      <c r="A864" s="4"/>
      <c r="C864" s="4"/>
      <c r="D864" s="146" t="s">
        <v>97</v>
      </c>
      <c r="E864" s="43"/>
      <c r="F864" s="4"/>
      <c r="G864" s="37" t="str">
        <f>if(F864="","",
SUMIFs(if(D864="Main1",Nuella!J:J,Nuella!N:N),Nuella!S:S,"Delivered",Nuella!X:X,A864,if(D864="Main1",Nuella!G:G,Nuella!K:K),C864)+
SUMIFs(if(D864="Main1",'CRS1'!J:J,'CRS1'!N:N),'CRS1'!S:S,"Delivered",'CRS1'!X:X,A864,if(D864="Main1",'CRS1'!G:G,'CRS1'!K:K),C864)
-sumifs(G$1:G863,A$1:A863,A864,C$1:C863,C864))</f>
        <v/>
      </c>
      <c r="H864" s="37" t="str">
        <f t="shared" si="1"/>
        <v/>
      </c>
      <c r="I864" s="37" t="str">
        <f t="shared" si="2"/>
        <v/>
      </c>
      <c r="J864" s="37" t="s">
        <v>97</v>
      </c>
      <c r="K864" s="4"/>
      <c r="L864" s="4"/>
      <c r="M864" s="4"/>
      <c r="N864" s="4"/>
      <c r="O864" s="4"/>
      <c r="P864" s="4"/>
      <c r="Q864" s="4"/>
      <c r="R864" s="4"/>
      <c r="S864" s="4"/>
      <c r="T864" s="4"/>
      <c r="U864" s="4"/>
      <c r="V864" s="4"/>
      <c r="W864" s="4"/>
      <c r="X864" s="4"/>
      <c r="Y864" s="4"/>
      <c r="Z864" s="4"/>
      <c r="AA864" s="4"/>
      <c r="AB864" s="4"/>
    </row>
    <row r="865">
      <c r="A865" s="4"/>
      <c r="C865" s="4"/>
      <c r="D865" s="146" t="s">
        <v>97</v>
      </c>
      <c r="E865" s="43"/>
      <c r="F865" s="4"/>
      <c r="G865" s="37" t="str">
        <f>if(F865="","",
SUMIFs(if(D865="Main1",Nuella!J:J,Nuella!N:N),Nuella!S:S,"Delivered",Nuella!X:X,A865,if(D865="Main1",Nuella!G:G,Nuella!K:K),C865)+
SUMIFs(if(D865="Main1",'CRS1'!J:J,'CRS1'!N:N),'CRS1'!S:S,"Delivered",'CRS1'!X:X,A865,if(D865="Main1",'CRS1'!G:G,'CRS1'!K:K),C865)
-sumifs(G$1:G864,A$1:A864,A865,C$1:C864,C865))</f>
        <v/>
      </c>
      <c r="H865" s="37" t="str">
        <f t="shared" si="1"/>
        <v/>
      </c>
      <c r="I865" s="37" t="str">
        <f t="shared" si="2"/>
        <v/>
      </c>
      <c r="J865" s="37" t="s">
        <v>97</v>
      </c>
      <c r="K865" s="4"/>
      <c r="L865" s="4"/>
      <c r="M865" s="4"/>
      <c r="N865" s="4"/>
      <c r="O865" s="4"/>
      <c r="P865" s="4"/>
      <c r="Q865" s="4"/>
      <c r="R865" s="4"/>
      <c r="S865" s="4"/>
      <c r="T865" s="4"/>
      <c r="U865" s="4"/>
      <c r="V865" s="4"/>
      <c r="W865" s="4"/>
      <c r="X865" s="4"/>
      <c r="Y865" s="4"/>
      <c r="Z865" s="4"/>
      <c r="AA865" s="4"/>
      <c r="AB865" s="4"/>
    </row>
    <row r="866">
      <c r="A866" s="4"/>
      <c r="C866" s="4"/>
      <c r="D866" s="146" t="s">
        <v>97</v>
      </c>
      <c r="E866" s="43"/>
      <c r="F866" s="4"/>
      <c r="G866" s="37" t="str">
        <f>if(F866="","",
SUMIFs(if(D866="Main1",Nuella!J:J,Nuella!N:N),Nuella!S:S,"Delivered",Nuella!X:X,A866,if(D866="Main1",Nuella!G:G,Nuella!K:K),C866)+
SUMIFs(if(D866="Main1",'CRS1'!J:J,'CRS1'!N:N),'CRS1'!S:S,"Delivered",'CRS1'!X:X,A866,if(D866="Main1",'CRS1'!G:G,'CRS1'!K:K),C866)
-sumifs(G$1:G865,A$1:A865,A866,C$1:C865,C866))</f>
        <v/>
      </c>
      <c r="H866" s="37" t="str">
        <f t="shared" si="1"/>
        <v/>
      </c>
      <c r="I866" s="37" t="str">
        <f t="shared" si="2"/>
        <v/>
      </c>
      <c r="J866" s="37" t="s">
        <v>97</v>
      </c>
      <c r="K866" s="4"/>
      <c r="L866" s="4"/>
      <c r="M866" s="4"/>
      <c r="N866" s="4"/>
      <c r="O866" s="4"/>
      <c r="P866" s="4"/>
      <c r="Q866" s="4"/>
      <c r="R866" s="4"/>
      <c r="S866" s="4"/>
      <c r="T866" s="4"/>
      <c r="U866" s="4"/>
      <c r="V866" s="4"/>
      <c r="W866" s="4"/>
      <c r="X866" s="4"/>
      <c r="Y866" s="4"/>
      <c r="Z866" s="4"/>
      <c r="AA866" s="4"/>
      <c r="AB866" s="4"/>
    </row>
    <row r="867">
      <c r="A867" s="4"/>
      <c r="C867" s="4"/>
      <c r="D867" s="146" t="s">
        <v>97</v>
      </c>
      <c r="E867" s="43"/>
      <c r="F867" s="4"/>
      <c r="G867" s="37" t="str">
        <f>if(F867="","",
SUMIFs(if(D867="Main1",Nuella!J:J,Nuella!N:N),Nuella!S:S,"Delivered",Nuella!X:X,A867,if(D867="Main1",Nuella!G:G,Nuella!K:K),C867)+
SUMIFs(if(D867="Main1",'CRS1'!J:J,'CRS1'!N:N),'CRS1'!S:S,"Delivered",'CRS1'!X:X,A867,if(D867="Main1",'CRS1'!G:G,'CRS1'!K:K),C867)
-sumifs(G$1:G866,A$1:A866,A867,C$1:C866,C867))</f>
        <v/>
      </c>
      <c r="H867" s="37" t="str">
        <f t="shared" si="1"/>
        <v/>
      </c>
      <c r="I867" s="37" t="str">
        <f t="shared" si="2"/>
        <v/>
      </c>
      <c r="J867" s="37" t="s">
        <v>97</v>
      </c>
      <c r="K867" s="4"/>
      <c r="L867" s="4"/>
      <c r="M867" s="4"/>
      <c r="N867" s="4"/>
      <c r="O867" s="4"/>
      <c r="P867" s="4"/>
      <c r="Q867" s="4"/>
      <c r="R867" s="4"/>
      <c r="S867" s="4"/>
      <c r="T867" s="4"/>
      <c r="U867" s="4"/>
      <c r="V867" s="4"/>
      <c r="W867" s="4"/>
      <c r="X867" s="4"/>
      <c r="Y867" s="4"/>
      <c r="Z867" s="4"/>
      <c r="AA867" s="4"/>
      <c r="AB867" s="4"/>
    </row>
    <row r="868">
      <c r="A868" s="4"/>
      <c r="C868" s="4"/>
      <c r="D868" s="146" t="s">
        <v>97</v>
      </c>
      <c r="E868" s="43"/>
      <c r="F868" s="4"/>
      <c r="G868" s="37" t="str">
        <f>if(F868="","",
SUMIFs(if(D868="Main1",Nuella!J:J,Nuella!N:N),Nuella!S:S,"Delivered",Nuella!X:X,A868,if(D868="Main1",Nuella!G:G,Nuella!K:K),C868)+
SUMIFs(if(D868="Main1",'CRS1'!J:J,'CRS1'!N:N),'CRS1'!S:S,"Delivered",'CRS1'!X:X,A868,if(D868="Main1",'CRS1'!G:G,'CRS1'!K:K),C868)
-sumifs(G$1:G867,A$1:A867,A868,C$1:C867,C868))</f>
        <v/>
      </c>
      <c r="H868" s="37" t="str">
        <f t="shared" si="1"/>
        <v/>
      </c>
      <c r="I868" s="37" t="str">
        <f t="shared" si="2"/>
        <v/>
      </c>
      <c r="J868" s="37" t="s">
        <v>97</v>
      </c>
      <c r="K868" s="4"/>
      <c r="L868" s="4"/>
      <c r="M868" s="4"/>
      <c r="N868" s="4"/>
      <c r="O868" s="4"/>
      <c r="P868" s="4"/>
      <c r="Q868" s="4"/>
      <c r="R868" s="4"/>
      <c r="S868" s="4"/>
      <c r="T868" s="4"/>
      <c r="U868" s="4"/>
      <c r="V868" s="4"/>
      <c r="W868" s="4"/>
      <c r="X868" s="4"/>
      <c r="Y868" s="4"/>
      <c r="Z868" s="4"/>
      <c r="AA868" s="4"/>
      <c r="AB868" s="4"/>
    </row>
    <row r="869">
      <c r="A869" s="4"/>
      <c r="C869" s="4"/>
      <c r="D869" s="146" t="s">
        <v>97</v>
      </c>
      <c r="E869" s="43"/>
      <c r="F869" s="4"/>
      <c r="G869" s="37" t="str">
        <f>if(F869="","",
SUMIFs(if(D869="Main1",Nuella!J:J,Nuella!N:N),Nuella!S:S,"Delivered",Nuella!X:X,A869,if(D869="Main1",Nuella!G:G,Nuella!K:K),C869)+
SUMIFs(if(D869="Main1",'CRS1'!J:J,'CRS1'!N:N),'CRS1'!S:S,"Delivered",'CRS1'!X:X,A869,if(D869="Main1",'CRS1'!G:G,'CRS1'!K:K),C869)
-sumifs(G$1:G868,A$1:A868,A869,C$1:C868,C869))</f>
        <v/>
      </c>
      <c r="H869" s="37" t="str">
        <f t="shared" si="1"/>
        <v/>
      </c>
      <c r="I869" s="37" t="str">
        <f t="shared" si="2"/>
        <v/>
      </c>
      <c r="J869" s="37" t="s">
        <v>97</v>
      </c>
      <c r="K869" s="4"/>
      <c r="L869" s="4"/>
      <c r="M869" s="4"/>
      <c r="N869" s="4"/>
      <c r="O869" s="4"/>
      <c r="P869" s="4"/>
      <c r="Q869" s="4"/>
      <c r="R869" s="4"/>
      <c r="S869" s="4"/>
      <c r="T869" s="4"/>
      <c r="U869" s="4"/>
      <c r="V869" s="4"/>
      <c r="W869" s="4"/>
      <c r="X869" s="4"/>
      <c r="Y869" s="4"/>
      <c r="Z869" s="4"/>
      <c r="AA869" s="4"/>
      <c r="AB869" s="4"/>
    </row>
    <row r="870">
      <c r="A870" s="4"/>
      <c r="C870" s="4"/>
      <c r="D870" s="146" t="s">
        <v>97</v>
      </c>
      <c r="E870" s="43"/>
      <c r="F870" s="4"/>
      <c r="G870" s="37" t="str">
        <f>if(F870="","",
SUMIFs(if(D870="Main1",Nuella!J:J,Nuella!N:N),Nuella!S:S,"Delivered",Nuella!X:X,A870,if(D870="Main1",Nuella!G:G,Nuella!K:K),C870)+
SUMIFs(if(D870="Main1",'CRS1'!J:J,'CRS1'!N:N),'CRS1'!S:S,"Delivered",'CRS1'!X:X,A870,if(D870="Main1",'CRS1'!G:G,'CRS1'!K:K),C870)
-sumifs(G$1:G869,A$1:A869,A870,C$1:C869,C870))</f>
        <v/>
      </c>
      <c r="H870" s="37" t="str">
        <f t="shared" si="1"/>
        <v/>
      </c>
      <c r="I870" s="37" t="str">
        <f t="shared" si="2"/>
        <v/>
      </c>
      <c r="J870" s="37" t="s">
        <v>97</v>
      </c>
      <c r="K870" s="4"/>
      <c r="L870" s="4"/>
      <c r="M870" s="4"/>
      <c r="N870" s="4"/>
      <c r="O870" s="4"/>
      <c r="P870" s="4"/>
      <c r="Q870" s="4"/>
      <c r="R870" s="4"/>
      <c r="S870" s="4"/>
      <c r="T870" s="4"/>
      <c r="U870" s="4"/>
      <c r="V870" s="4"/>
      <c r="W870" s="4"/>
      <c r="X870" s="4"/>
      <c r="Y870" s="4"/>
      <c r="Z870" s="4"/>
      <c r="AA870" s="4"/>
      <c r="AB870" s="4"/>
    </row>
    <row r="871">
      <c r="A871" s="4"/>
      <c r="C871" s="4"/>
      <c r="D871" s="146" t="s">
        <v>97</v>
      </c>
      <c r="E871" s="43"/>
      <c r="F871" s="4"/>
      <c r="G871" s="37" t="str">
        <f>if(F871="","",
SUMIFs(if(D871="Main1",Nuella!J:J,Nuella!N:N),Nuella!S:S,"Delivered",Nuella!X:X,A871,if(D871="Main1",Nuella!G:G,Nuella!K:K),C871)+
SUMIFs(if(D871="Main1",'CRS1'!J:J,'CRS1'!N:N),'CRS1'!S:S,"Delivered",'CRS1'!X:X,A871,if(D871="Main1",'CRS1'!G:G,'CRS1'!K:K),C871)
-sumifs(G$1:G870,A$1:A870,A871,C$1:C870,C871))</f>
        <v/>
      </c>
      <c r="H871" s="37" t="str">
        <f t="shared" si="1"/>
        <v/>
      </c>
      <c r="I871" s="37" t="str">
        <f t="shared" si="2"/>
        <v/>
      </c>
      <c r="J871" s="37" t="s">
        <v>97</v>
      </c>
      <c r="K871" s="4"/>
      <c r="L871" s="4"/>
      <c r="M871" s="4"/>
      <c r="N871" s="4"/>
      <c r="O871" s="4"/>
      <c r="P871" s="4"/>
      <c r="Q871" s="4"/>
      <c r="R871" s="4"/>
      <c r="S871" s="4"/>
      <c r="T871" s="4"/>
      <c r="U871" s="4"/>
      <c r="V871" s="4"/>
      <c r="W871" s="4"/>
      <c r="X871" s="4"/>
      <c r="Y871" s="4"/>
      <c r="Z871" s="4"/>
      <c r="AA871" s="4"/>
      <c r="AB871" s="4"/>
    </row>
    <row r="872">
      <c r="A872" s="4"/>
      <c r="C872" s="4"/>
      <c r="D872" s="146" t="s">
        <v>97</v>
      </c>
      <c r="E872" s="43"/>
      <c r="F872" s="4"/>
      <c r="G872" s="37" t="str">
        <f>if(F872="","",
SUMIFs(if(D872="Main1",Nuella!J:J,Nuella!N:N),Nuella!S:S,"Delivered",Nuella!X:X,A872,if(D872="Main1",Nuella!G:G,Nuella!K:K),C872)+
SUMIFs(if(D872="Main1",'CRS1'!J:J,'CRS1'!N:N),'CRS1'!S:S,"Delivered",'CRS1'!X:X,A872,if(D872="Main1",'CRS1'!G:G,'CRS1'!K:K),C872)
-sumifs(G$1:G871,A$1:A871,A872,C$1:C871,C872))</f>
        <v/>
      </c>
      <c r="H872" s="37" t="str">
        <f t="shared" si="1"/>
        <v/>
      </c>
      <c r="I872" s="37" t="str">
        <f t="shared" si="2"/>
        <v/>
      </c>
      <c r="J872" s="37" t="s">
        <v>97</v>
      </c>
      <c r="K872" s="4"/>
      <c r="L872" s="4"/>
      <c r="M872" s="4"/>
      <c r="N872" s="4"/>
      <c r="O872" s="4"/>
      <c r="P872" s="4"/>
      <c r="Q872" s="4"/>
      <c r="R872" s="4"/>
      <c r="S872" s="4"/>
      <c r="T872" s="4"/>
      <c r="U872" s="4"/>
      <c r="V872" s="4"/>
      <c r="W872" s="4"/>
      <c r="X872" s="4"/>
      <c r="Y872" s="4"/>
      <c r="Z872" s="4"/>
      <c r="AA872" s="4"/>
      <c r="AB872" s="4"/>
    </row>
    <row r="873">
      <c r="A873" s="4"/>
      <c r="C873" s="4"/>
      <c r="D873" s="146" t="s">
        <v>97</v>
      </c>
      <c r="E873" s="43"/>
      <c r="F873" s="4"/>
      <c r="G873" s="37" t="str">
        <f>if(F873="","",
SUMIFs(if(D873="Main1",Nuella!J:J,Nuella!N:N),Nuella!S:S,"Delivered",Nuella!X:X,A873,if(D873="Main1",Nuella!G:G,Nuella!K:K),C873)+
SUMIFs(if(D873="Main1",'CRS1'!J:J,'CRS1'!N:N),'CRS1'!S:S,"Delivered",'CRS1'!X:X,A873,if(D873="Main1",'CRS1'!G:G,'CRS1'!K:K),C873)
-sumifs(G$1:G872,A$1:A872,A873,C$1:C872,C873))</f>
        <v/>
      </c>
      <c r="H873" s="37" t="str">
        <f t="shared" si="1"/>
        <v/>
      </c>
      <c r="I873" s="37" t="str">
        <f t="shared" si="2"/>
        <v/>
      </c>
      <c r="J873" s="37" t="s">
        <v>97</v>
      </c>
      <c r="K873" s="4"/>
      <c r="L873" s="4"/>
      <c r="M873" s="4"/>
      <c r="N873" s="4"/>
      <c r="O873" s="4"/>
      <c r="P873" s="4"/>
      <c r="Q873" s="4"/>
      <c r="R873" s="4"/>
      <c r="S873" s="4"/>
      <c r="T873" s="4"/>
      <c r="U873" s="4"/>
      <c r="V873" s="4"/>
      <c r="W873" s="4"/>
      <c r="X873" s="4"/>
      <c r="Y873" s="4"/>
      <c r="Z873" s="4"/>
      <c r="AA873" s="4"/>
      <c r="AB873" s="4"/>
    </row>
    <row r="874">
      <c r="A874" s="4"/>
      <c r="C874" s="4"/>
      <c r="D874" s="146" t="s">
        <v>97</v>
      </c>
      <c r="E874" s="43"/>
      <c r="F874" s="4"/>
      <c r="G874" s="37" t="str">
        <f>if(F874="","",
SUMIFs(if(D874="Main1",Nuella!J:J,Nuella!N:N),Nuella!S:S,"Delivered",Nuella!X:X,A874,if(D874="Main1",Nuella!G:G,Nuella!K:K),C874)+
SUMIFs(if(D874="Main1",'CRS1'!J:J,'CRS1'!N:N),'CRS1'!S:S,"Delivered",'CRS1'!X:X,A874,if(D874="Main1",'CRS1'!G:G,'CRS1'!K:K),C874)
-sumifs(G$1:G873,A$1:A873,A874,C$1:C873,C874))</f>
        <v/>
      </c>
      <c r="H874" s="37" t="str">
        <f t="shared" si="1"/>
        <v/>
      </c>
      <c r="I874" s="37" t="str">
        <f t="shared" si="2"/>
        <v/>
      </c>
      <c r="J874" s="37" t="s">
        <v>97</v>
      </c>
      <c r="K874" s="4"/>
      <c r="L874" s="4"/>
      <c r="M874" s="4"/>
      <c r="N874" s="4"/>
      <c r="O874" s="4"/>
      <c r="P874" s="4"/>
      <c r="Q874" s="4"/>
      <c r="R874" s="4"/>
      <c r="S874" s="4"/>
      <c r="T874" s="4"/>
      <c r="U874" s="4"/>
      <c r="V874" s="4"/>
      <c r="W874" s="4"/>
      <c r="X874" s="4"/>
      <c r="Y874" s="4"/>
      <c r="Z874" s="4"/>
      <c r="AA874" s="4"/>
      <c r="AB874" s="4"/>
    </row>
    <row r="875">
      <c r="A875" s="4"/>
      <c r="C875" s="4"/>
      <c r="D875" s="146" t="s">
        <v>97</v>
      </c>
      <c r="E875" s="43"/>
      <c r="F875" s="4"/>
      <c r="G875" s="37" t="str">
        <f>if(F875="","",
SUMIFs(if(D875="Main1",Nuella!J:J,Nuella!N:N),Nuella!S:S,"Delivered",Nuella!X:X,A875,if(D875="Main1",Nuella!G:G,Nuella!K:K),C875)+
SUMIFs(if(D875="Main1",'CRS1'!J:J,'CRS1'!N:N),'CRS1'!S:S,"Delivered",'CRS1'!X:X,A875,if(D875="Main1",'CRS1'!G:G,'CRS1'!K:K),C875)
-sumifs(G$1:G874,A$1:A874,A875,C$1:C874,C875))</f>
        <v/>
      </c>
      <c r="H875" s="37" t="str">
        <f t="shared" si="1"/>
        <v/>
      </c>
      <c r="I875" s="37" t="str">
        <f t="shared" si="2"/>
        <v/>
      </c>
      <c r="J875" s="37" t="s">
        <v>97</v>
      </c>
      <c r="K875" s="4"/>
      <c r="L875" s="4"/>
      <c r="M875" s="4"/>
      <c r="N875" s="4"/>
      <c r="O875" s="4"/>
      <c r="P875" s="4"/>
      <c r="Q875" s="4"/>
      <c r="R875" s="4"/>
      <c r="S875" s="4"/>
      <c r="T875" s="4"/>
      <c r="U875" s="4"/>
      <c r="V875" s="4"/>
      <c r="W875" s="4"/>
      <c r="X875" s="4"/>
      <c r="Y875" s="4"/>
      <c r="Z875" s="4"/>
      <c r="AA875" s="4"/>
      <c r="AB875" s="4"/>
    </row>
    <row r="876">
      <c r="A876" s="4"/>
      <c r="C876" s="4"/>
      <c r="D876" s="146" t="s">
        <v>97</v>
      </c>
      <c r="E876" s="43"/>
      <c r="F876" s="4"/>
      <c r="G876" s="37" t="str">
        <f>if(F876="","",
SUMIFs(if(D876="Main1",Nuella!J:J,Nuella!N:N),Nuella!S:S,"Delivered",Nuella!X:X,A876,if(D876="Main1",Nuella!G:G,Nuella!K:K),C876)+
SUMIFs(if(D876="Main1",'CRS1'!J:J,'CRS1'!N:N),'CRS1'!S:S,"Delivered",'CRS1'!X:X,A876,if(D876="Main1",'CRS1'!G:G,'CRS1'!K:K),C876)
-sumifs(G$1:G875,A$1:A875,A876,C$1:C875,C876))</f>
        <v/>
      </c>
      <c r="H876" s="37" t="str">
        <f t="shared" si="1"/>
        <v/>
      </c>
      <c r="I876" s="37" t="str">
        <f t="shared" si="2"/>
        <v/>
      </c>
      <c r="J876" s="37" t="s">
        <v>97</v>
      </c>
      <c r="K876" s="4"/>
      <c r="L876" s="4"/>
      <c r="M876" s="4"/>
      <c r="N876" s="4"/>
      <c r="O876" s="4"/>
      <c r="P876" s="4"/>
      <c r="Q876" s="4"/>
      <c r="R876" s="4"/>
      <c r="S876" s="4"/>
      <c r="T876" s="4"/>
      <c r="U876" s="4"/>
      <c r="V876" s="4"/>
      <c r="W876" s="4"/>
      <c r="X876" s="4"/>
      <c r="Y876" s="4"/>
      <c r="Z876" s="4"/>
      <c r="AA876" s="4"/>
      <c r="AB876" s="4"/>
    </row>
    <row r="877">
      <c r="A877" s="4"/>
      <c r="C877" s="4"/>
      <c r="D877" s="146" t="s">
        <v>97</v>
      </c>
      <c r="E877" s="43"/>
      <c r="F877" s="4"/>
      <c r="G877" s="37" t="str">
        <f>if(F877="","",
SUMIFs(if(D877="Main1",Nuella!J:J,Nuella!N:N),Nuella!S:S,"Delivered",Nuella!X:X,A877,if(D877="Main1",Nuella!G:G,Nuella!K:K),C877)+
SUMIFs(if(D877="Main1",'CRS1'!J:J,'CRS1'!N:N),'CRS1'!S:S,"Delivered",'CRS1'!X:X,A877,if(D877="Main1",'CRS1'!G:G,'CRS1'!K:K),C877)
-sumifs(G$1:G876,A$1:A876,A877,C$1:C876,C877))</f>
        <v/>
      </c>
      <c r="H877" s="37" t="str">
        <f t="shared" si="1"/>
        <v/>
      </c>
      <c r="I877" s="37" t="str">
        <f t="shared" si="2"/>
        <v/>
      </c>
      <c r="J877" s="37" t="s">
        <v>97</v>
      </c>
      <c r="K877" s="4"/>
      <c r="L877" s="4"/>
      <c r="M877" s="4"/>
      <c r="N877" s="4"/>
      <c r="O877" s="4"/>
      <c r="P877" s="4"/>
      <c r="Q877" s="4"/>
      <c r="R877" s="4"/>
      <c r="S877" s="4"/>
      <c r="T877" s="4"/>
      <c r="U877" s="4"/>
      <c r="V877" s="4"/>
      <c r="W877" s="4"/>
      <c r="X877" s="4"/>
      <c r="Y877" s="4"/>
      <c r="Z877" s="4"/>
      <c r="AA877" s="4"/>
      <c r="AB877" s="4"/>
    </row>
    <row r="878">
      <c r="A878" s="4"/>
      <c r="C878" s="4"/>
      <c r="D878" s="146" t="s">
        <v>97</v>
      </c>
      <c r="E878" s="43"/>
      <c r="F878" s="4"/>
      <c r="G878" s="37" t="str">
        <f>if(F878="","",
SUMIFs(if(D878="Main1",Nuella!J:J,Nuella!N:N),Nuella!S:S,"Delivered",Nuella!X:X,A878,if(D878="Main1",Nuella!G:G,Nuella!K:K),C878)+
SUMIFs(if(D878="Main1",'CRS1'!J:J,'CRS1'!N:N),'CRS1'!S:S,"Delivered",'CRS1'!X:X,A878,if(D878="Main1",'CRS1'!G:G,'CRS1'!K:K),C878)
-sumifs(G$1:G877,A$1:A877,A878,C$1:C877,C878))</f>
        <v/>
      </c>
      <c r="H878" s="37" t="str">
        <f t="shared" si="1"/>
        <v/>
      </c>
      <c r="I878" s="37" t="str">
        <f t="shared" si="2"/>
        <v/>
      </c>
      <c r="J878" s="37" t="s">
        <v>97</v>
      </c>
      <c r="K878" s="4"/>
      <c r="L878" s="4"/>
      <c r="M878" s="4"/>
      <c r="N878" s="4"/>
      <c r="O878" s="4"/>
      <c r="P878" s="4"/>
      <c r="Q878" s="4"/>
      <c r="R878" s="4"/>
      <c r="S878" s="4"/>
      <c r="T878" s="4"/>
      <c r="U878" s="4"/>
      <c r="V878" s="4"/>
      <c r="W878" s="4"/>
      <c r="X878" s="4"/>
      <c r="Y878" s="4"/>
      <c r="Z878" s="4"/>
      <c r="AA878" s="4"/>
      <c r="AB878" s="4"/>
    </row>
    <row r="879">
      <c r="A879" s="4"/>
      <c r="C879" s="4"/>
      <c r="D879" s="146" t="s">
        <v>97</v>
      </c>
      <c r="E879" s="43"/>
      <c r="F879" s="4"/>
      <c r="G879" s="37" t="str">
        <f>if(F879="","",
SUMIFs(if(D879="Main1",Nuella!J:J,Nuella!N:N),Nuella!S:S,"Delivered",Nuella!X:X,A879,if(D879="Main1",Nuella!G:G,Nuella!K:K),C879)+
SUMIFs(if(D879="Main1",'CRS1'!J:J,'CRS1'!N:N),'CRS1'!S:S,"Delivered",'CRS1'!X:X,A879,if(D879="Main1",'CRS1'!G:G,'CRS1'!K:K),C879)
-sumifs(G$1:G878,A$1:A878,A879,C$1:C878,C879))</f>
        <v/>
      </c>
      <c r="H879" s="37" t="str">
        <f t="shared" si="1"/>
        <v/>
      </c>
      <c r="I879" s="37" t="str">
        <f t="shared" si="2"/>
        <v/>
      </c>
      <c r="J879" s="37" t="s">
        <v>97</v>
      </c>
      <c r="K879" s="4"/>
      <c r="L879" s="4"/>
      <c r="M879" s="4"/>
      <c r="N879" s="4"/>
      <c r="O879" s="4"/>
      <c r="P879" s="4"/>
      <c r="Q879" s="4"/>
      <c r="R879" s="4"/>
      <c r="S879" s="4"/>
      <c r="T879" s="4"/>
      <c r="U879" s="4"/>
      <c r="V879" s="4"/>
      <c r="W879" s="4"/>
      <c r="X879" s="4"/>
      <c r="Y879" s="4"/>
      <c r="Z879" s="4"/>
      <c r="AA879" s="4"/>
      <c r="AB879" s="4"/>
    </row>
    <row r="880">
      <c r="A880" s="4"/>
      <c r="C880" s="4"/>
      <c r="D880" s="146" t="s">
        <v>97</v>
      </c>
      <c r="E880" s="43"/>
      <c r="F880" s="4"/>
      <c r="G880" s="37" t="str">
        <f>if(F880="","",
SUMIFs(if(D880="Main1",Nuella!J:J,Nuella!N:N),Nuella!S:S,"Delivered",Nuella!X:X,A880,if(D880="Main1",Nuella!G:G,Nuella!K:K),C880)+
SUMIFs(if(D880="Main1",'CRS1'!J:J,'CRS1'!N:N),'CRS1'!S:S,"Delivered",'CRS1'!X:X,A880,if(D880="Main1",'CRS1'!G:G,'CRS1'!K:K),C880)
-sumifs(G$1:G879,A$1:A879,A880,C$1:C879,C880))</f>
        <v/>
      </c>
      <c r="H880" s="37" t="str">
        <f t="shared" si="1"/>
        <v/>
      </c>
      <c r="I880" s="37" t="str">
        <f t="shared" si="2"/>
        <v/>
      </c>
      <c r="J880" s="37" t="s">
        <v>97</v>
      </c>
      <c r="K880" s="4"/>
      <c r="L880" s="4"/>
      <c r="M880" s="4"/>
      <c r="N880" s="4"/>
      <c r="O880" s="4"/>
      <c r="P880" s="4"/>
      <c r="Q880" s="4"/>
      <c r="R880" s="4"/>
      <c r="S880" s="4"/>
      <c r="T880" s="4"/>
      <c r="U880" s="4"/>
      <c r="V880" s="4"/>
      <c r="W880" s="4"/>
      <c r="X880" s="4"/>
      <c r="Y880" s="4"/>
      <c r="Z880" s="4"/>
      <c r="AA880" s="4"/>
      <c r="AB880" s="4"/>
    </row>
    <row r="881">
      <c r="A881" s="4"/>
      <c r="C881" s="4"/>
      <c r="D881" s="146" t="s">
        <v>97</v>
      </c>
      <c r="E881" s="43"/>
      <c r="F881" s="4"/>
      <c r="G881" s="37" t="str">
        <f>if(F881="","",
SUMIFs(if(D881="Main1",Nuella!J:J,Nuella!N:N),Nuella!S:S,"Delivered",Nuella!X:X,A881,if(D881="Main1",Nuella!G:G,Nuella!K:K),C881)+
SUMIFs(if(D881="Main1",'CRS1'!J:J,'CRS1'!N:N),'CRS1'!S:S,"Delivered",'CRS1'!X:X,A881,if(D881="Main1",'CRS1'!G:G,'CRS1'!K:K),C881)
-sumifs(G$1:G880,A$1:A880,A881,C$1:C880,C881))</f>
        <v/>
      </c>
      <c r="H881" s="37" t="str">
        <f t="shared" si="1"/>
        <v/>
      </c>
      <c r="I881" s="37" t="str">
        <f t="shared" si="2"/>
        <v/>
      </c>
      <c r="J881" s="37" t="s">
        <v>97</v>
      </c>
      <c r="K881" s="4"/>
      <c r="L881" s="4"/>
      <c r="M881" s="4"/>
      <c r="N881" s="4"/>
      <c r="O881" s="4"/>
      <c r="P881" s="4"/>
      <c r="Q881" s="4"/>
      <c r="R881" s="4"/>
      <c r="S881" s="4"/>
      <c r="T881" s="4"/>
      <c r="U881" s="4"/>
      <c r="V881" s="4"/>
      <c r="W881" s="4"/>
      <c r="X881" s="4"/>
      <c r="Y881" s="4"/>
      <c r="Z881" s="4"/>
      <c r="AA881" s="4"/>
      <c r="AB881" s="4"/>
    </row>
    <row r="882">
      <c r="A882" s="4"/>
      <c r="C882" s="4"/>
      <c r="D882" s="146" t="s">
        <v>97</v>
      </c>
      <c r="E882" s="43"/>
      <c r="F882" s="4"/>
      <c r="G882" s="37" t="str">
        <f>if(F882="","",
SUMIFs(if(D882="Main1",Nuella!J:J,Nuella!N:N),Nuella!S:S,"Delivered",Nuella!X:X,A882,if(D882="Main1",Nuella!G:G,Nuella!K:K),C882)+
SUMIFs(if(D882="Main1",'CRS1'!J:J,'CRS1'!N:N),'CRS1'!S:S,"Delivered",'CRS1'!X:X,A882,if(D882="Main1",'CRS1'!G:G,'CRS1'!K:K),C882)
-sumifs(G$1:G881,A$1:A881,A882,C$1:C881,C882))</f>
        <v/>
      </c>
      <c r="H882" s="37" t="str">
        <f t="shared" si="1"/>
        <v/>
      </c>
      <c r="I882" s="37" t="str">
        <f t="shared" si="2"/>
        <v/>
      </c>
      <c r="J882" s="37" t="s">
        <v>97</v>
      </c>
      <c r="K882" s="4"/>
      <c r="L882" s="4"/>
      <c r="M882" s="4"/>
      <c r="N882" s="4"/>
      <c r="O882" s="4"/>
      <c r="P882" s="4"/>
      <c r="Q882" s="4"/>
      <c r="R882" s="4"/>
      <c r="S882" s="4"/>
      <c r="T882" s="4"/>
      <c r="U882" s="4"/>
      <c r="V882" s="4"/>
      <c r="W882" s="4"/>
      <c r="X882" s="4"/>
      <c r="Y882" s="4"/>
      <c r="Z882" s="4"/>
      <c r="AA882" s="4"/>
      <c r="AB882" s="4"/>
    </row>
    <row r="883">
      <c r="A883" s="4"/>
      <c r="C883" s="4"/>
      <c r="D883" s="146" t="s">
        <v>97</v>
      </c>
      <c r="E883" s="43"/>
      <c r="F883" s="4"/>
      <c r="G883" s="37" t="str">
        <f>if(F883="","",
SUMIFs(if(D883="Main1",Nuella!J:J,Nuella!N:N),Nuella!S:S,"Delivered",Nuella!X:X,A883,if(D883="Main1",Nuella!G:G,Nuella!K:K),C883)+
SUMIFs(if(D883="Main1",'CRS1'!J:J,'CRS1'!N:N),'CRS1'!S:S,"Delivered",'CRS1'!X:X,A883,if(D883="Main1",'CRS1'!G:G,'CRS1'!K:K),C883)
-sumifs(G$1:G882,A$1:A882,A883,C$1:C882,C883))</f>
        <v/>
      </c>
      <c r="H883" s="37" t="str">
        <f t="shared" si="1"/>
        <v/>
      </c>
      <c r="I883" s="37" t="str">
        <f t="shared" si="2"/>
        <v/>
      </c>
      <c r="J883" s="37" t="s">
        <v>97</v>
      </c>
      <c r="K883" s="4"/>
      <c r="L883" s="4"/>
      <c r="M883" s="4"/>
      <c r="N883" s="4"/>
      <c r="O883" s="4"/>
      <c r="P883" s="4"/>
      <c r="Q883" s="4"/>
      <c r="R883" s="4"/>
      <c r="S883" s="4"/>
      <c r="T883" s="4"/>
      <c r="U883" s="4"/>
      <c r="V883" s="4"/>
      <c r="W883" s="4"/>
      <c r="X883" s="4"/>
      <c r="Y883" s="4"/>
      <c r="Z883" s="4"/>
      <c r="AA883" s="4"/>
      <c r="AB883" s="4"/>
    </row>
    <row r="884">
      <c r="A884" s="4"/>
      <c r="C884" s="4"/>
      <c r="D884" s="146" t="s">
        <v>97</v>
      </c>
      <c r="E884" s="43"/>
      <c r="F884" s="4"/>
      <c r="G884" s="37" t="str">
        <f>if(F884="","",
SUMIFs(if(D884="Main1",Nuella!J:J,Nuella!N:N),Nuella!S:S,"Delivered",Nuella!X:X,A884,if(D884="Main1",Nuella!G:G,Nuella!K:K),C884)+
SUMIFs(if(D884="Main1",'CRS1'!J:J,'CRS1'!N:N),'CRS1'!S:S,"Delivered",'CRS1'!X:X,A884,if(D884="Main1",'CRS1'!G:G,'CRS1'!K:K),C884)
-sumifs(G$1:G883,A$1:A883,A884,C$1:C883,C884))</f>
        <v/>
      </c>
      <c r="H884" s="37" t="str">
        <f t="shared" si="1"/>
        <v/>
      </c>
      <c r="I884" s="37" t="str">
        <f t="shared" si="2"/>
        <v/>
      </c>
      <c r="J884" s="37" t="s">
        <v>97</v>
      </c>
      <c r="K884" s="4"/>
      <c r="L884" s="4"/>
      <c r="M884" s="4"/>
      <c r="N884" s="4"/>
      <c r="O884" s="4"/>
      <c r="P884" s="4"/>
      <c r="Q884" s="4"/>
      <c r="R884" s="4"/>
      <c r="S884" s="4"/>
      <c r="T884" s="4"/>
      <c r="U884" s="4"/>
      <c r="V884" s="4"/>
      <c r="W884" s="4"/>
      <c r="X884" s="4"/>
      <c r="Y884" s="4"/>
      <c r="Z884" s="4"/>
      <c r="AA884" s="4"/>
      <c r="AB884" s="4"/>
    </row>
    <row r="885">
      <c r="A885" s="4"/>
      <c r="C885" s="4"/>
      <c r="D885" s="146" t="s">
        <v>97</v>
      </c>
      <c r="E885" s="43"/>
      <c r="F885" s="4"/>
      <c r="G885" s="37" t="str">
        <f>if(F885="","",
SUMIFs(if(D885="Main1",Nuella!J:J,Nuella!N:N),Nuella!S:S,"Delivered",Nuella!X:X,A885,if(D885="Main1",Nuella!G:G,Nuella!K:K),C885)+
SUMIFs(if(D885="Main1",'CRS1'!J:J,'CRS1'!N:N),'CRS1'!S:S,"Delivered",'CRS1'!X:X,A885,if(D885="Main1",'CRS1'!G:G,'CRS1'!K:K),C885)
-sumifs(G$1:G884,A$1:A884,A885,C$1:C884,C885))</f>
        <v/>
      </c>
      <c r="H885" s="37" t="str">
        <f t="shared" si="1"/>
        <v/>
      </c>
      <c r="I885" s="37" t="str">
        <f t="shared" si="2"/>
        <v/>
      </c>
      <c r="J885" s="37" t="s">
        <v>97</v>
      </c>
      <c r="K885" s="4"/>
      <c r="L885" s="4"/>
      <c r="M885" s="4"/>
      <c r="N885" s="4"/>
      <c r="O885" s="4"/>
      <c r="P885" s="4"/>
      <c r="Q885" s="4"/>
      <c r="R885" s="4"/>
      <c r="S885" s="4"/>
      <c r="T885" s="4"/>
      <c r="U885" s="4"/>
      <c r="V885" s="4"/>
      <c r="W885" s="4"/>
      <c r="X885" s="4"/>
      <c r="Y885" s="4"/>
      <c r="Z885" s="4"/>
      <c r="AA885" s="4"/>
      <c r="AB885" s="4"/>
    </row>
    <row r="886">
      <c r="A886" s="4"/>
      <c r="C886" s="4"/>
      <c r="D886" s="146" t="s">
        <v>97</v>
      </c>
      <c r="E886" s="43"/>
      <c r="F886" s="4"/>
      <c r="G886" s="37" t="str">
        <f>if(F886="","",
SUMIFs(if(D886="Main1",Nuella!J:J,Nuella!N:N),Nuella!S:S,"Delivered",Nuella!X:X,A886,if(D886="Main1",Nuella!G:G,Nuella!K:K),C886)+
SUMIFs(if(D886="Main1",'CRS1'!J:J,'CRS1'!N:N),'CRS1'!S:S,"Delivered",'CRS1'!X:X,A886,if(D886="Main1",'CRS1'!G:G,'CRS1'!K:K),C886)
-sumifs(G$1:G885,A$1:A885,A886,C$1:C885,C886))</f>
        <v/>
      </c>
      <c r="H886" s="37" t="str">
        <f t="shared" si="1"/>
        <v/>
      </c>
      <c r="I886" s="37" t="str">
        <f t="shared" si="2"/>
        <v/>
      </c>
      <c r="J886" s="37" t="s">
        <v>97</v>
      </c>
      <c r="K886" s="4"/>
      <c r="L886" s="4"/>
      <c r="M886" s="4"/>
      <c r="N886" s="4"/>
      <c r="O886" s="4"/>
      <c r="P886" s="4"/>
      <c r="Q886" s="4"/>
      <c r="R886" s="4"/>
      <c r="S886" s="4"/>
      <c r="T886" s="4"/>
      <c r="U886" s="4"/>
      <c r="V886" s="4"/>
      <c r="W886" s="4"/>
      <c r="X886" s="4"/>
      <c r="Y886" s="4"/>
      <c r="Z886" s="4"/>
      <c r="AA886" s="4"/>
      <c r="AB886" s="4"/>
    </row>
    <row r="887">
      <c r="A887" s="4"/>
      <c r="C887" s="4"/>
      <c r="D887" s="146" t="s">
        <v>97</v>
      </c>
      <c r="E887" s="43"/>
      <c r="F887" s="4"/>
      <c r="G887" s="37" t="str">
        <f>if(F887="","",
SUMIFs(if(D887="Main1",Nuella!J:J,Nuella!N:N),Nuella!S:S,"Delivered",Nuella!X:X,A887,if(D887="Main1",Nuella!G:G,Nuella!K:K),C887)+
SUMIFs(if(D887="Main1",'CRS1'!J:J,'CRS1'!N:N),'CRS1'!S:S,"Delivered",'CRS1'!X:X,A887,if(D887="Main1",'CRS1'!G:G,'CRS1'!K:K),C887)
-sumifs(G$1:G886,A$1:A886,A887,C$1:C886,C887))</f>
        <v/>
      </c>
      <c r="H887" s="37" t="str">
        <f t="shared" si="1"/>
        <v/>
      </c>
      <c r="I887" s="37" t="str">
        <f t="shared" si="2"/>
        <v/>
      </c>
      <c r="J887" s="37" t="s">
        <v>97</v>
      </c>
      <c r="K887" s="4"/>
      <c r="L887" s="4"/>
      <c r="M887" s="4"/>
      <c r="N887" s="4"/>
      <c r="O887" s="4"/>
      <c r="P887" s="4"/>
      <c r="Q887" s="4"/>
      <c r="R887" s="4"/>
      <c r="S887" s="4"/>
      <c r="T887" s="4"/>
      <c r="U887" s="4"/>
      <c r="V887" s="4"/>
      <c r="W887" s="4"/>
      <c r="X887" s="4"/>
      <c r="Y887" s="4"/>
      <c r="Z887" s="4"/>
      <c r="AA887" s="4"/>
      <c r="AB887" s="4"/>
    </row>
    <row r="888">
      <c r="A888" s="4"/>
      <c r="C888" s="4"/>
      <c r="D888" s="146" t="s">
        <v>97</v>
      </c>
      <c r="E888" s="43"/>
      <c r="F888" s="4"/>
      <c r="G888" s="37" t="str">
        <f>if(F888="","",
SUMIFs(if(D888="Main1",Nuella!J:J,Nuella!N:N),Nuella!S:S,"Delivered",Nuella!X:X,A888,if(D888="Main1",Nuella!G:G,Nuella!K:K),C888)+
SUMIFs(if(D888="Main1",'CRS1'!J:J,'CRS1'!N:N),'CRS1'!S:S,"Delivered",'CRS1'!X:X,A888,if(D888="Main1",'CRS1'!G:G,'CRS1'!K:K),C888)
-sumifs(G$1:G887,A$1:A887,A888,C$1:C887,C888))</f>
        <v/>
      </c>
      <c r="H888" s="37" t="str">
        <f t="shared" si="1"/>
        <v/>
      </c>
      <c r="I888" s="37" t="str">
        <f t="shared" si="2"/>
        <v/>
      </c>
      <c r="J888" s="37" t="s">
        <v>97</v>
      </c>
      <c r="K888" s="4"/>
      <c r="L888" s="4"/>
      <c r="M888" s="4"/>
      <c r="N888" s="4"/>
      <c r="O888" s="4"/>
      <c r="P888" s="4"/>
      <c r="Q888" s="4"/>
      <c r="R888" s="4"/>
      <c r="S888" s="4"/>
      <c r="T888" s="4"/>
      <c r="U888" s="4"/>
      <c r="V888" s="4"/>
      <c r="W888" s="4"/>
      <c r="X888" s="4"/>
      <c r="Y888" s="4"/>
      <c r="Z888" s="4"/>
      <c r="AA888" s="4"/>
      <c r="AB888" s="4"/>
    </row>
    <row r="889">
      <c r="A889" s="4"/>
      <c r="C889" s="4"/>
      <c r="D889" s="146" t="s">
        <v>97</v>
      </c>
      <c r="E889" s="43"/>
      <c r="F889" s="4"/>
      <c r="G889" s="37" t="str">
        <f>if(F889="","",
SUMIFs(if(D889="Main1",Nuella!J:J,Nuella!N:N),Nuella!S:S,"Delivered",Nuella!X:X,A889,if(D889="Main1",Nuella!G:G,Nuella!K:K),C889)+
SUMIFs(if(D889="Main1",'CRS1'!J:J,'CRS1'!N:N),'CRS1'!S:S,"Delivered",'CRS1'!X:X,A889,if(D889="Main1",'CRS1'!G:G,'CRS1'!K:K),C889)
-sumifs(G$1:G888,A$1:A888,A889,C$1:C888,C889))</f>
        <v/>
      </c>
      <c r="H889" s="37" t="str">
        <f t="shared" si="1"/>
        <v/>
      </c>
      <c r="I889" s="37" t="str">
        <f t="shared" si="2"/>
        <v/>
      </c>
      <c r="J889" s="37" t="s">
        <v>97</v>
      </c>
      <c r="K889" s="4"/>
      <c r="L889" s="4"/>
      <c r="M889" s="4"/>
      <c r="N889" s="4"/>
      <c r="O889" s="4"/>
      <c r="P889" s="4"/>
      <c r="Q889" s="4"/>
      <c r="R889" s="4"/>
      <c r="S889" s="4"/>
      <c r="T889" s="4"/>
      <c r="U889" s="4"/>
      <c r="V889" s="4"/>
      <c r="W889" s="4"/>
      <c r="X889" s="4"/>
      <c r="Y889" s="4"/>
      <c r="Z889" s="4"/>
      <c r="AA889" s="4"/>
      <c r="AB889" s="4"/>
    </row>
    <row r="890">
      <c r="A890" s="4"/>
      <c r="C890" s="4"/>
      <c r="D890" s="146" t="s">
        <v>97</v>
      </c>
      <c r="E890" s="43"/>
      <c r="F890" s="4"/>
      <c r="G890" s="37" t="str">
        <f>if(F890="","",
SUMIFs(if(D890="Main1",Nuella!J:J,Nuella!N:N),Nuella!S:S,"Delivered",Nuella!X:X,A890,if(D890="Main1",Nuella!G:G,Nuella!K:K),C890)+
SUMIFs(if(D890="Main1",'CRS1'!J:J,'CRS1'!N:N),'CRS1'!S:S,"Delivered",'CRS1'!X:X,A890,if(D890="Main1",'CRS1'!G:G,'CRS1'!K:K),C890)
-sumifs(G$1:G889,A$1:A889,A890,C$1:C889,C890))</f>
        <v/>
      </c>
      <c r="H890" s="37" t="str">
        <f t="shared" si="1"/>
        <v/>
      </c>
      <c r="I890" s="37" t="str">
        <f t="shared" si="2"/>
        <v/>
      </c>
      <c r="J890" s="37" t="s">
        <v>97</v>
      </c>
      <c r="K890" s="4"/>
      <c r="L890" s="4"/>
      <c r="M890" s="4"/>
      <c r="N890" s="4"/>
      <c r="O890" s="4"/>
      <c r="P890" s="4"/>
      <c r="Q890" s="4"/>
      <c r="R890" s="4"/>
      <c r="S890" s="4"/>
      <c r="T890" s="4"/>
      <c r="U890" s="4"/>
      <c r="V890" s="4"/>
      <c r="W890" s="4"/>
      <c r="X890" s="4"/>
      <c r="Y890" s="4"/>
      <c r="Z890" s="4"/>
      <c r="AA890" s="4"/>
      <c r="AB890" s="4"/>
    </row>
    <row r="891">
      <c r="A891" s="4"/>
      <c r="C891" s="4"/>
      <c r="D891" s="146" t="s">
        <v>97</v>
      </c>
      <c r="E891" s="43"/>
      <c r="F891" s="4"/>
      <c r="G891" s="37" t="str">
        <f>if(F891="","",
SUMIFs(if(D891="Main1",Nuella!J:J,Nuella!N:N),Nuella!S:S,"Delivered",Nuella!X:X,A891,if(D891="Main1",Nuella!G:G,Nuella!K:K),C891)+
SUMIFs(if(D891="Main1",'CRS1'!J:J,'CRS1'!N:N),'CRS1'!S:S,"Delivered",'CRS1'!X:X,A891,if(D891="Main1",'CRS1'!G:G,'CRS1'!K:K),C891)
-sumifs(G$1:G890,A$1:A890,A891,C$1:C890,C891))</f>
        <v/>
      </c>
      <c r="H891" s="37" t="str">
        <f t="shared" si="1"/>
        <v/>
      </c>
      <c r="I891" s="37" t="str">
        <f t="shared" si="2"/>
        <v/>
      </c>
      <c r="J891" s="37" t="s">
        <v>97</v>
      </c>
      <c r="K891" s="4"/>
      <c r="L891" s="4"/>
      <c r="M891" s="4"/>
      <c r="N891" s="4"/>
      <c r="O891" s="4"/>
      <c r="P891" s="4"/>
      <c r="Q891" s="4"/>
      <c r="R891" s="4"/>
      <c r="S891" s="4"/>
      <c r="T891" s="4"/>
      <c r="U891" s="4"/>
      <c r="V891" s="4"/>
      <c r="W891" s="4"/>
      <c r="X891" s="4"/>
      <c r="Y891" s="4"/>
      <c r="Z891" s="4"/>
      <c r="AA891" s="4"/>
      <c r="AB891" s="4"/>
    </row>
    <row r="892">
      <c r="A892" s="4"/>
      <c r="C892" s="4"/>
      <c r="D892" s="146" t="s">
        <v>97</v>
      </c>
      <c r="E892" s="43"/>
      <c r="F892" s="4"/>
      <c r="G892" s="37" t="str">
        <f>if(F892="","",
SUMIFs(if(D892="Main1",Nuella!J:J,Nuella!N:N),Nuella!S:S,"Delivered",Nuella!X:X,A892,if(D892="Main1",Nuella!G:G,Nuella!K:K),C892)+
SUMIFs(if(D892="Main1",'CRS1'!J:J,'CRS1'!N:N),'CRS1'!S:S,"Delivered",'CRS1'!X:X,A892,if(D892="Main1",'CRS1'!G:G,'CRS1'!K:K),C892)
-sumifs(G$1:G891,A$1:A891,A892,C$1:C891,C892))</f>
        <v/>
      </c>
      <c r="H892" s="37" t="str">
        <f t="shared" si="1"/>
        <v/>
      </c>
      <c r="I892" s="37" t="str">
        <f t="shared" si="2"/>
        <v/>
      </c>
      <c r="J892" s="37" t="s">
        <v>97</v>
      </c>
      <c r="K892" s="4"/>
      <c r="L892" s="4"/>
      <c r="M892" s="4"/>
      <c r="N892" s="4"/>
      <c r="O892" s="4"/>
      <c r="P892" s="4"/>
      <c r="Q892" s="4"/>
      <c r="R892" s="4"/>
      <c r="S892" s="4"/>
      <c r="T892" s="4"/>
      <c r="U892" s="4"/>
      <c r="V892" s="4"/>
      <c r="W892" s="4"/>
      <c r="X892" s="4"/>
      <c r="Y892" s="4"/>
      <c r="Z892" s="4"/>
      <c r="AA892" s="4"/>
      <c r="AB892" s="4"/>
    </row>
    <row r="893">
      <c r="A893" s="4"/>
      <c r="C893" s="4"/>
      <c r="D893" s="146" t="s">
        <v>97</v>
      </c>
      <c r="E893" s="43"/>
      <c r="F893" s="4"/>
      <c r="G893" s="37" t="str">
        <f>if(F893="","",
SUMIFs(if(D893="Main1",Nuella!J:J,Nuella!N:N),Nuella!S:S,"Delivered",Nuella!X:X,A893,if(D893="Main1",Nuella!G:G,Nuella!K:K),C893)+
SUMIFs(if(D893="Main1",'CRS1'!J:J,'CRS1'!N:N),'CRS1'!S:S,"Delivered",'CRS1'!X:X,A893,if(D893="Main1",'CRS1'!G:G,'CRS1'!K:K),C893)
-sumifs(G$1:G892,A$1:A892,A893,C$1:C892,C893))</f>
        <v/>
      </c>
      <c r="H893" s="37" t="str">
        <f t="shared" si="1"/>
        <v/>
      </c>
      <c r="I893" s="37" t="str">
        <f t="shared" si="2"/>
        <v/>
      </c>
      <c r="J893" s="37" t="s">
        <v>97</v>
      </c>
      <c r="K893" s="4"/>
      <c r="L893" s="4"/>
      <c r="M893" s="4"/>
      <c r="N893" s="4"/>
      <c r="O893" s="4"/>
      <c r="P893" s="4"/>
      <c r="Q893" s="4"/>
      <c r="R893" s="4"/>
      <c r="S893" s="4"/>
      <c r="T893" s="4"/>
      <c r="U893" s="4"/>
      <c r="V893" s="4"/>
      <c r="W893" s="4"/>
      <c r="X893" s="4"/>
      <c r="Y893" s="4"/>
      <c r="Z893" s="4"/>
      <c r="AA893" s="4"/>
      <c r="AB893" s="4"/>
    </row>
    <row r="894">
      <c r="A894" s="4"/>
      <c r="C894" s="4"/>
      <c r="D894" s="146" t="s">
        <v>97</v>
      </c>
      <c r="E894" s="43"/>
      <c r="F894" s="4"/>
      <c r="G894" s="37" t="str">
        <f>if(F894="","",
SUMIFs(if(D894="Main1",Nuella!J:J,Nuella!N:N),Nuella!S:S,"Delivered",Nuella!X:X,A894,if(D894="Main1",Nuella!G:G,Nuella!K:K),C894)+
SUMIFs(if(D894="Main1",'CRS1'!J:J,'CRS1'!N:N),'CRS1'!S:S,"Delivered",'CRS1'!X:X,A894,if(D894="Main1",'CRS1'!G:G,'CRS1'!K:K),C894)
-sumifs(G$1:G893,A$1:A893,A894,C$1:C893,C894))</f>
        <v/>
      </c>
      <c r="H894" s="37" t="str">
        <f t="shared" si="1"/>
        <v/>
      </c>
      <c r="I894" s="37" t="str">
        <f t="shared" si="2"/>
        <v/>
      </c>
      <c r="J894" s="37" t="s">
        <v>97</v>
      </c>
      <c r="K894" s="4"/>
      <c r="L894" s="4"/>
      <c r="M894" s="4"/>
      <c r="N894" s="4"/>
      <c r="O894" s="4"/>
      <c r="P894" s="4"/>
      <c r="Q894" s="4"/>
      <c r="R894" s="4"/>
      <c r="S894" s="4"/>
      <c r="T894" s="4"/>
      <c r="U894" s="4"/>
      <c r="V894" s="4"/>
      <c r="W894" s="4"/>
      <c r="X894" s="4"/>
      <c r="Y894" s="4"/>
      <c r="Z894" s="4"/>
      <c r="AA894" s="4"/>
      <c r="AB894" s="4"/>
    </row>
    <row r="895">
      <c r="A895" s="4"/>
      <c r="C895" s="4"/>
      <c r="D895" s="146" t="s">
        <v>97</v>
      </c>
      <c r="E895" s="43"/>
      <c r="F895" s="4"/>
      <c r="G895" s="37" t="str">
        <f>if(F895="","",
SUMIFs(if(D895="Main1",Nuella!J:J,Nuella!N:N),Nuella!S:S,"Delivered",Nuella!X:X,A895,if(D895="Main1",Nuella!G:G,Nuella!K:K),C895)+
SUMIFs(if(D895="Main1",'CRS1'!J:J,'CRS1'!N:N),'CRS1'!S:S,"Delivered",'CRS1'!X:X,A895,if(D895="Main1",'CRS1'!G:G,'CRS1'!K:K),C895)
-sumifs(G$1:G894,A$1:A894,A895,C$1:C894,C895))</f>
        <v/>
      </c>
      <c r="H895" s="37" t="str">
        <f t="shared" si="1"/>
        <v/>
      </c>
      <c r="I895" s="37" t="str">
        <f t="shared" si="2"/>
        <v/>
      </c>
      <c r="J895" s="37" t="s">
        <v>97</v>
      </c>
      <c r="K895" s="4"/>
      <c r="L895" s="4"/>
      <c r="M895" s="4"/>
      <c r="N895" s="4"/>
      <c r="O895" s="4"/>
      <c r="P895" s="4"/>
      <c r="Q895" s="4"/>
      <c r="R895" s="4"/>
      <c r="S895" s="4"/>
      <c r="T895" s="4"/>
      <c r="U895" s="4"/>
      <c r="V895" s="4"/>
      <c r="W895" s="4"/>
      <c r="X895" s="4"/>
      <c r="Y895" s="4"/>
      <c r="Z895" s="4"/>
      <c r="AA895" s="4"/>
      <c r="AB895" s="4"/>
    </row>
    <row r="896">
      <c r="A896" s="4"/>
      <c r="C896" s="4"/>
      <c r="D896" s="146" t="s">
        <v>97</v>
      </c>
      <c r="E896" s="43"/>
      <c r="F896" s="4"/>
      <c r="G896" s="37" t="str">
        <f>if(F896="","",
SUMIFs(if(D896="Main1",Nuella!J:J,Nuella!N:N),Nuella!S:S,"Delivered",Nuella!X:X,A896,if(D896="Main1",Nuella!G:G,Nuella!K:K),C896)+
SUMIFs(if(D896="Main1",'CRS1'!J:J,'CRS1'!N:N),'CRS1'!S:S,"Delivered",'CRS1'!X:X,A896,if(D896="Main1",'CRS1'!G:G,'CRS1'!K:K),C896)
-sumifs(G$1:G895,A$1:A895,A896,C$1:C895,C896))</f>
        <v/>
      </c>
      <c r="H896" s="37" t="str">
        <f t="shared" si="1"/>
        <v/>
      </c>
      <c r="I896" s="37" t="str">
        <f t="shared" si="2"/>
        <v/>
      </c>
      <c r="J896" s="37" t="s">
        <v>97</v>
      </c>
      <c r="K896" s="4"/>
      <c r="L896" s="4"/>
      <c r="M896" s="4"/>
      <c r="N896" s="4"/>
      <c r="O896" s="4"/>
      <c r="P896" s="4"/>
      <c r="Q896" s="4"/>
      <c r="R896" s="4"/>
      <c r="S896" s="4"/>
      <c r="T896" s="4"/>
      <c r="U896" s="4"/>
      <c r="V896" s="4"/>
      <c r="W896" s="4"/>
      <c r="X896" s="4"/>
      <c r="Y896" s="4"/>
      <c r="Z896" s="4"/>
      <c r="AA896" s="4"/>
      <c r="AB896" s="4"/>
    </row>
    <row r="897">
      <c r="A897" s="4"/>
      <c r="C897" s="4"/>
      <c r="D897" s="146" t="s">
        <v>97</v>
      </c>
      <c r="E897" s="43"/>
      <c r="F897" s="4"/>
      <c r="G897" s="37" t="str">
        <f>if(F897="","",
SUMIFs(if(D897="Main1",Nuella!J:J,Nuella!N:N),Nuella!S:S,"Delivered",Nuella!X:X,A897,if(D897="Main1",Nuella!G:G,Nuella!K:K),C897)+
SUMIFs(if(D897="Main1",'CRS1'!J:J,'CRS1'!N:N),'CRS1'!S:S,"Delivered",'CRS1'!X:X,A897,if(D897="Main1",'CRS1'!G:G,'CRS1'!K:K),C897)
-sumifs(G$1:G896,A$1:A896,A897,C$1:C896,C897))</f>
        <v/>
      </c>
      <c r="H897" s="37" t="str">
        <f t="shared" si="1"/>
        <v/>
      </c>
      <c r="I897" s="37" t="str">
        <f t="shared" si="2"/>
        <v/>
      </c>
      <c r="J897" s="37" t="s">
        <v>97</v>
      </c>
      <c r="K897" s="4"/>
      <c r="L897" s="4"/>
      <c r="M897" s="4"/>
      <c r="N897" s="4"/>
      <c r="O897" s="4"/>
      <c r="P897" s="4"/>
      <c r="Q897" s="4"/>
      <c r="R897" s="4"/>
      <c r="S897" s="4"/>
      <c r="T897" s="4"/>
      <c r="U897" s="4"/>
      <c r="V897" s="4"/>
      <c r="W897" s="4"/>
      <c r="X897" s="4"/>
      <c r="Y897" s="4"/>
      <c r="Z897" s="4"/>
      <c r="AA897" s="4"/>
      <c r="AB897" s="4"/>
    </row>
    <row r="898">
      <c r="A898" s="4"/>
      <c r="C898" s="4"/>
      <c r="D898" s="146" t="s">
        <v>97</v>
      </c>
      <c r="E898" s="43"/>
      <c r="F898" s="4"/>
      <c r="G898" s="37" t="str">
        <f>if(F898="","",
SUMIFs(if(D898="Main1",Nuella!J:J,Nuella!N:N),Nuella!S:S,"Delivered",Nuella!X:X,A898,if(D898="Main1",Nuella!G:G,Nuella!K:K),C898)+
SUMIFs(if(D898="Main1",'CRS1'!J:J,'CRS1'!N:N),'CRS1'!S:S,"Delivered",'CRS1'!X:X,A898,if(D898="Main1",'CRS1'!G:G,'CRS1'!K:K),C898)
-sumifs(G$1:G897,A$1:A897,A898,C$1:C897,C898))</f>
        <v/>
      </c>
      <c r="H898" s="37" t="str">
        <f t="shared" si="1"/>
        <v/>
      </c>
      <c r="I898" s="37" t="str">
        <f t="shared" si="2"/>
        <v/>
      </c>
      <c r="J898" s="37" t="s">
        <v>97</v>
      </c>
      <c r="K898" s="4"/>
      <c r="L898" s="4"/>
      <c r="M898" s="4"/>
      <c r="N898" s="4"/>
      <c r="O898" s="4"/>
      <c r="P898" s="4"/>
      <c r="Q898" s="4"/>
      <c r="R898" s="4"/>
      <c r="S898" s="4"/>
      <c r="T898" s="4"/>
      <c r="U898" s="4"/>
      <c r="V898" s="4"/>
      <c r="W898" s="4"/>
      <c r="X898" s="4"/>
      <c r="Y898" s="4"/>
      <c r="Z898" s="4"/>
      <c r="AA898" s="4"/>
      <c r="AB898" s="4"/>
    </row>
    <row r="899">
      <c r="A899" s="4"/>
      <c r="C899" s="4"/>
      <c r="D899" s="146" t="s">
        <v>97</v>
      </c>
      <c r="E899" s="43"/>
      <c r="F899" s="4"/>
      <c r="G899" s="37" t="str">
        <f>if(F899="","",
SUMIFs(if(D899="Main1",Nuella!J:J,Nuella!N:N),Nuella!S:S,"Delivered",Nuella!X:X,A899,if(D899="Main1",Nuella!G:G,Nuella!K:K),C899)+
SUMIFs(if(D899="Main1",'CRS1'!J:J,'CRS1'!N:N),'CRS1'!S:S,"Delivered",'CRS1'!X:X,A899,if(D899="Main1",'CRS1'!G:G,'CRS1'!K:K),C899)
-sumifs(G$1:G898,A$1:A898,A899,C$1:C898,C899))</f>
        <v/>
      </c>
      <c r="H899" s="37" t="str">
        <f t="shared" si="1"/>
        <v/>
      </c>
      <c r="I899" s="37" t="str">
        <f t="shared" si="2"/>
        <v/>
      </c>
      <c r="J899" s="37" t="s">
        <v>97</v>
      </c>
      <c r="K899" s="4"/>
      <c r="L899" s="4"/>
      <c r="M899" s="4"/>
      <c r="N899" s="4"/>
      <c r="O899" s="4"/>
      <c r="P899" s="4"/>
      <c r="Q899" s="4"/>
      <c r="R899" s="4"/>
      <c r="S899" s="4"/>
      <c r="T899" s="4"/>
      <c r="U899" s="4"/>
      <c r="V899" s="4"/>
      <c r="W899" s="4"/>
      <c r="X899" s="4"/>
      <c r="Y899" s="4"/>
      <c r="Z899" s="4"/>
      <c r="AA899" s="4"/>
      <c r="AB899" s="4"/>
    </row>
    <row r="900">
      <c r="A900" s="4"/>
      <c r="C900" s="4"/>
      <c r="D900" s="146" t="s">
        <v>97</v>
      </c>
      <c r="E900" s="43"/>
      <c r="F900" s="4"/>
      <c r="G900" s="37" t="str">
        <f>if(F900="","",
SUMIFs(if(D900="Main1",Nuella!J:J,Nuella!N:N),Nuella!S:S,"Delivered",Nuella!X:X,A900,if(D900="Main1",Nuella!G:G,Nuella!K:K),C900)+
SUMIFs(if(D900="Main1",'CRS1'!J:J,'CRS1'!N:N),'CRS1'!S:S,"Delivered",'CRS1'!X:X,A900,if(D900="Main1",'CRS1'!G:G,'CRS1'!K:K),C900)
-sumifs(G$1:G899,A$1:A899,A900,C$1:C899,C900))</f>
        <v/>
      </c>
      <c r="H900" s="37" t="str">
        <f t="shared" si="1"/>
        <v/>
      </c>
      <c r="I900" s="37" t="str">
        <f t="shared" si="2"/>
        <v/>
      </c>
      <c r="J900" s="37" t="s">
        <v>97</v>
      </c>
      <c r="K900" s="4"/>
      <c r="L900" s="4"/>
      <c r="M900" s="4"/>
      <c r="N900" s="4"/>
      <c r="O900" s="4"/>
      <c r="P900" s="4"/>
      <c r="Q900" s="4"/>
      <c r="R900" s="4"/>
      <c r="S900" s="4"/>
      <c r="T900" s="4"/>
      <c r="U900" s="4"/>
      <c r="V900" s="4"/>
      <c r="W900" s="4"/>
      <c r="X900" s="4"/>
      <c r="Y900" s="4"/>
      <c r="Z900" s="4"/>
      <c r="AA900" s="4"/>
      <c r="AB900" s="4"/>
    </row>
    <row r="901">
      <c r="A901" s="4"/>
      <c r="C901" s="4"/>
      <c r="D901" s="146" t="s">
        <v>97</v>
      </c>
      <c r="E901" s="43"/>
      <c r="F901" s="4"/>
      <c r="G901" s="37" t="str">
        <f>if(F901="","",
SUMIFs(if(D901="Main1",Nuella!J:J,Nuella!N:N),Nuella!S:S,"Delivered",Nuella!X:X,A901,if(D901="Main1",Nuella!G:G,Nuella!K:K),C901)+
SUMIFs(if(D901="Main1",'CRS1'!J:J,'CRS1'!N:N),'CRS1'!S:S,"Delivered",'CRS1'!X:X,A901,if(D901="Main1",'CRS1'!G:G,'CRS1'!K:K),C901)
-sumifs(G$1:G900,A$1:A900,A901,C$1:C900,C901))</f>
        <v/>
      </c>
      <c r="H901" s="37" t="str">
        <f t="shared" si="1"/>
        <v/>
      </c>
      <c r="I901" s="37" t="str">
        <f t="shared" si="2"/>
        <v/>
      </c>
      <c r="J901" s="37" t="s">
        <v>97</v>
      </c>
      <c r="K901" s="4"/>
      <c r="L901" s="4"/>
      <c r="M901" s="4"/>
      <c r="N901" s="4"/>
      <c r="O901" s="4"/>
      <c r="P901" s="4"/>
      <c r="Q901" s="4"/>
      <c r="R901" s="4"/>
      <c r="S901" s="4"/>
      <c r="T901" s="4"/>
      <c r="U901" s="4"/>
      <c r="V901" s="4"/>
      <c r="W901" s="4"/>
      <c r="X901" s="4"/>
      <c r="Y901" s="4"/>
      <c r="Z901" s="4"/>
      <c r="AA901" s="4"/>
      <c r="AB901" s="4"/>
    </row>
    <row r="902">
      <c r="A902" s="4"/>
      <c r="C902" s="4"/>
      <c r="D902" s="146" t="s">
        <v>97</v>
      </c>
      <c r="E902" s="43"/>
      <c r="F902" s="4"/>
      <c r="G902" s="37" t="str">
        <f>if(F902="","",
SUMIFs(if(D902="Main1",Nuella!J:J,Nuella!N:N),Nuella!S:S,"Delivered",Nuella!X:X,A902,if(D902="Main1",Nuella!G:G,Nuella!K:K),C902)+
SUMIFs(if(D902="Main1",'CRS1'!J:J,'CRS1'!N:N),'CRS1'!S:S,"Delivered",'CRS1'!X:X,A902,if(D902="Main1",'CRS1'!G:G,'CRS1'!K:K),C902)
-sumifs(G$1:G901,A$1:A901,A902,C$1:C901,C902))</f>
        <v/>
      </c>
      <c r="H902" s="37" t="str">
        <f t="shared" si="1"/>
        <v/>
      </c>
      <c r="I902" s="37" t="str">
        <f t="shared" si="2"/>
        <v/>
      </c>
      <c r="J902" s="37" t="s">
        <v>97</v>
      </c>
      <c r="K902" s="4"/>
      <c r="L902" s="4"/>
      <c r="M902" s="4"/>
      <c r="N902" s="4"/>
      <c r="O902" s="4"/>
      <c r="P902" s="4"/>
      <c r="Q902" s="4"/>
      <c r="R902" s="4"/>
      <c r="S902" s="4"/>
      <c r="T902" s="4"/>
      <c r="U902" s="4"/>
      <c r="V902" s="4"/>
      <c r="W902" s="4"/>
      <c r="X902" s="4"/>
      <c r="Y902" s="4"/>
      <c r="Z902" s="4"/>
      <c r="AA902" s="4"/>
      <c r="AB902" s="4"/>
    </row>
    <row r="903">
      <c r="A903" s="4"/>
      <c r="C903" s="4"/>
      <c r="D903" s="146" t="s">
        <v>97</v>
      </c>
      <c r="E903" s="43"/>
      <c r="F903" s="4"/>
      <c r="G903" s="37" t="str">
        <f>if(F903="","",
SUMIFs(if(D903="Main1",Nuella!J:J,Nuella!N:N),Nuella!S:S,"Delivered",Nuella!X:X,A903,if(D903="Main1",Nuella!G:G,Nuella!K:K),C903)+
SUMIFs(if(D903="Main1",'CRS1'!J:J,'CRS1'!N:N),'CRS1'!S:S,"Delivered",'CRS1'!X:X,A903,if(D903="Main1",'CRS1'!G:G,'CRS1'!K:K),C903)
-sumifs(G$1:G902,A$1:A902,A903,C$1:C902,C903))</f>
        <v/>
      </c>
      <c r="H903" s="37" t="str">
        <f t="shared" si="1"/>
        <v/>
      </c>
      <c r="I903" s="37" t="str">
        <f t="shared" si="2"/>
        <v/>
      </c>
      <c r="J903" s="37" t="s">
        <v>97</v>
      </c>
      <c r="K903" s="4"/>
      <c r="L903" s="4"/>
      <c r="M903" s="4"/>
      <c r="N903" s="4"/>
      <c r="O903" s="4"/>
      <c r="P903" s="4"/>
      <c r="Q903" s="4"/>
      <c r="R903" s="4"/>
      <c r="S903" s="4"/>
      <c r="T903" s="4"/>
      <c r="U903" s="4"/>
      <c r="V903" s="4"/>
      <c r="W903" s="4"/>
      <c r="X903" s="4"/>
      <c r="Y903" s="4"/>
      <c r="Z903" s="4"/>
      <c r="AA903" s="4"/>
      <c r="AB903" s="4"/>
    </row>
    <row r="904">
      <c r="A904" s="4"/>
      <c r="C904" s="4"/>
      <c r="D904" s="146" t="s">
        <v>97</v>
      </c>
      <c r="E904" s="43"/>
      <c r="F904" s="4"/>
      <c r="G904" s="37" t="str">
        <f>if(F904="","",
SUMIFs(if(D904="Main1",Nuella!J:J,Nuella!N:N),Nuella!S:S,"Delivered",Nuella!X:X,A904,if(D904="Main1",Nuella!G:G,Nuella!K:K),C904)+
SUMIFs(if(D904="Main1",'CRS1'!J:J,'CRS1'!N:N),'CRS1'!S:S,"Delivered",'CRS1'!X:X,A904,if(D904="Main1",'CRS1'!G:G,'CRS1'!K:K),C904)
-sumifs(G$1:G903,A$1:A903,A904,C$1:C903,C904))</f>
        <v/>
      </c>
      <c r="H904" s="37" t="str">
        <f t="shared" si="1"/>
        <v/>
      </c>
      <c r="I904" s="37" t="str">
        <f t="shared" si="2"/>
        <v/>
      </c>
      <c r="J904" s="37" t="s">
        <v>97</v>
      </c>
      <c r="K904" s="4"/>
      <c r="L904" s="4"/>
      <c r="M904" s="4"/>
      <c r="N904" s="4"/>
      <c r="O904" s="4"/>
      <c r="P904" s="4"/>
      <c r="Q904" s="4"/>
      <c r="R904" s="4"/>
      <c r="S904" s="4"/>
      <c r="T904" s="4"/>
      <c r="U904" s="4"/>
      <c r="V904" s="4"/>
      <c r="W904" s="4"/>
      <c r="X904" s="4"/>
      <c r="Y904" s="4"/>
      <c r="Z904" s="4"/>
      <c r="AA904" s="4"/>
      <c r="AB904" s="4"/>
    </row>
    <row r="905">
      <c r="A905" s="4"/>
      <c r="C905" s="4"/>
      <c r="D905" s="146" t="s">
        <v>97</v>
      </c>
      <c r="E905" s="43"/>
      <c r="F905" s="4"/>
      <c r="G905" s="37" t="str">
        <f>if(F905="","",
SUMIFs(if(D905="Main1",Nuella!J:J,Nuella!N:N),Nuella!S:S,"Delivered",Nuella!X:X,A905,if(D905="Main1",Nuella!G:G,Nuella!K:K),C905)+
SUMIFs(if(D905="Main1",'CRS1'!J:J,'CRS1'!N:N),'CRS1'!S:S,"Delivered",'CRS1'!X:X,A905,if(D905="Main1",'CRS1'!G:G,'CRS1'!K:K),C905)
-sumifs(G$1:G904,A$1:A904,A905,C$1:C904,C905))</f>
        <v/>
      </c>
      <c r="H905" s="37" t="str">
        <f t="shared" si="1"/>
        <v/>
      </c>
      <c r="I905" s="37" t="str">
        <f t="shared" si="2"/>
        <v/>
      </c>
      <c r="J905" s="37" t="s">
        <v>97</v>
      </c>
      <c r="K905" s="4"/>
      <c r="L905" s="4"/>
      <c r="M905" s="4"/>
      <c r="N905" s="4"/>
      <c r="O905" s="4"/>
      <c r="P905" s="4"/>
      <c r="Q905" s="4"/>
      <c r="R905" s="4"/>
      <c r="S905" s="4"/>
      <c r="T905" s="4"/>
      <c r="U905" s="4"/>
      <c r="V905" s="4"/>
      <c r="W905" s="4"/>
      <c r="X905" s="4"/>
      <c r="Y905" s="4"/>
      <c r="Z905" s="4"/>
      <c r="AA905" s="4"/>
      <c r="AB905" s="4"/>
    </row>
    <row r="906">
      <c r="A906" s="4"/>
      <c r="C906" s="4"/>
      <c r="D906" s="146" t="s">
        <v>97</v>
      </c>
      <c r="E906" s="43"/>
      <c r="F906" s="4"/>
      <c r="G906" s="37" t="str">
        <f>if(F906="","",
SUMIFs(if(D906="Main1",Nuella!J:J,Nuella!N:N),Nuella!S:S,"Delivered",Nuella!X:X,A906,if(D906="Main1",Nuella!G:G,Nuella!K:K),C906)+
SUMIFs(if(D906="Main1",'CRS1'!J:J,'CRS1'!N:N),'CRS1'!S:S,"Delivered",'CRS1'!X:X,A906,if(D906="Main1",'CRS1'!G:G,'CRS1'!K:K),C906)
-sumifs(G$1:G905,A$1:A905,A906,C$1:C905,C906))</f>
        <v/>
      </c>
      <c r="H906" s="37" t="str">
        <f t="shared" si="1"/>
        <v/>
      </c>
      <c r="I906" s="37" t="str">
        <f t="shared" si="2"/>
        <v/>
      </c>
      <c r="J906" s="37" t="s">
        <v>97</v>
      </c>
      <c r="K906" s="4"/>
      <c r="L906" s="4"/>
      <c r="M906" s="4"/>
      <c r="N906" s="4"/>
      <c r="O906" s="4"/>
      <c r="P906" s="4"/>
      <c r="Q906" s="4"/>
      <c r="R906" s="4"/>
      <c r="S906" s="4"/>
      <c r="T906" s="4"/>
      <c r="U906" s="4"/>
      <c r="V906" s="4"/>
      <c r="W906" s="4"/>
      <c r="X906" s="4"/>
      <c r="Y906" s="4"/>
      <c r="Z906" s="4"/>
      <c r="AA906" s="4"/>
      <c r="AB906" s="4"/>
    </row>
    <row r="907">
      <c r="A907" s="4"/>
      <c r="C907" s="4"/>
      <c r="D907" s="146" t="s">
        <v>97</v>
      </c>
      <c r="E907" s="43"/>
      <c r="F907" s="4"/>
      <c r="G907" s="37" t="str">
        <f>if(F907="","",
SUMIFs(if(D907="Main1",Nuella!J:J,Nuella!N:N),Nuella!S:S,"Delivered",Nuella!X:X,A907,if(D907="Main1",Nuella!G:G,Nuella!K:K),C907)+
SUMIFs(if(D907="Main1",'CRS1'!J:J,'CRS1'!N:N),'CRS1'!S:S,"Delivered",'CRS1'!X:X,A907,if(D907="Main1",'CRS1'!G:G,'CRS1'!K:K),C907)
-sumifs(G$1:G906,A$1:A906,A907,C$1:C906,C907))</f>
        <v/>
      </c>
      <c r="H907" s="37" t="str">
        <f t="shared" si="1"/>
        <v/>
      </c>
      <c r="I907" s="37" t="str">
        <f t="shared" si="2"/>
        <v/>
      </c>
      <c r="J907" s="37" t="s">
        <v>97</v>
      </c>
      <c r="K907" s="4"/>
      <c r="L907" s="4"/>
      <c r="M907" s="4"/>
      <c r="N907" s="4"/>
      <c r="O907" s="4"/>
      <c r="P907" s="4"/>
      <c r="Q907" s="4"/>
      <c r="R907" s="4"/>
      <c r="S907" s="4"/>
      <c r="T907" s="4"/>
      <c r="U907" s="4"/>
      <c r="V907" s="4"/>
      <c r="W907" s="4"/>
      <c r="X907" s="4"/>
      <c r="Y907" s="4"/>
      <c r="Z907" s="4"/>
      <c r="AA907" s="4"/>
      <c r="AB907" s="4"/>
    </row>
    <row r="908">
      <c r="A908" s="4"/>
      <c r="C908" s="4"/>
      <c r="D908" s="146" t="s">
        <v>97</v>
      </c>
      <c r="E908" s="43"/>
      <c r="F908" s="4"/>
      <c r="G908" s="37" t="str">
        <f>if(F908="","",
SUMIFs(if(D908="Main1",Nuella!J:J,Nuella!N:N),Nuella!S:S,"Delivered",Nuella!X:X,A908,if(D908="Main1",Nuella!G:G,Nuella!K:K),C908)+
SUMIFs(if(D908="Main1",'CRS1'!J:J,'CRS1'!N:N),'CRS1'!S:S,"Delivered",'CRS1'!X:X,A908,if(D908="Main1",'CRS1'!G:G,'CRS1'!K:K),C908)
-sumifs(G$1:G907,A$1:A907,A908,C$1:C907,C908))</f>
        <v/>
      </c>
      <c r="H908" s="37" t="str">
        <f t="shared" si="1"/>
        <v/>
      </c>
      <c r="I908" s="37" t="str">
        <f t="shared" si="2"/>
        <v/>
      </c>
      <c r="J908" s="37" t="s">
        <v>97</v>
      </c>
      <c r="K908" s="4"/>
      <c r="L908" s="4"/>
      <c r="M908" s="4"/>
      <c r="N908" s="4"/>
      <c r="O908" s="4"/>
      <c r="P908" s="4"/>
      <c r="Q908" s="4"/>
      <c r="R908" s="4"/>
      <c r="S908" s="4"/>
      <c r="T908" s="4"/>
      <c r="U908" s="4"/>
      <c r="V908" s="4"/>
      <c r="W908" s="4"/>
      <c r="X908" s="4"/>
      <c r="Y908" s="4"/>
      <c r="Z908" s="4"/>
      <c r="AA908" s="4"/>
      <c r="AB908" s="4"/>
    </row>
    <row r="909">
      <c r="A909" s="4"/>
      <c r="C909" s="4"/>
      <c r="D909" s="146" t="s">
        <v>97</v>
      </c>
      <c r="E909" s="43"/>
      <c r="F909" s="4"/>
      <c r="G909" s="37" t="str">
        <f>if(F909="","",
SUMIFs(if(D909="Main1",Nuella!J:J,Nuella!N:N),Nuella!S:S,"Delivered",Nuella!X:X,A909,if(D909="Main1",Nuella!G:G,Nuella!K:K),C909)+
SUMIFs(if(D909="Main1",'CRS1'!J:J,'CRS1'!N:N),'CRS1'!S:S,"Delivered",'CRS1'!X:X,A909,if(D909="Main1",'CRS1'!G:G,'CRS1'!K:K),C909)
-sumifs(G$1:G908,A$1:A908,A909,C$1:C908,C909))</f>
        <v/>
      </c>
      <c r="H909" s="37" t="str">
        <f t="shared" si="1"/>
        <v/>
      </c>
      <c r="I909" s="37" t="str">
        <f t="shared" si="2"/>
        <v/>
      </c>
      <c r="J909" s="37" t="s">
        <v>97</v>
      </c>
      <c r="K909" s="4"/>
      <c r="L909" s="4"/>
      <c r="M909" s="4"/>
      <c r="N909" s="4"/>
      <c r="O909" s="4"/>
      <c r="P909" s="4"/>
      <c r="Q909" s="4"/>
      <c r="R909" s="4"/>
      <c r="S909" s="4"/>
      <c r="T909" s="4"/>
      <c r="U909" s="4"/>
      <c r="V909" s="4"/>
      <c r="W909" s="4"/>
      <c r="X909" s="4"/>
      <c r="Y909" s="4"/>
      <c r="Z909" s="4"/>
      <c r="AA909" s="4"/>
      <c r="AB909" s="4"/>
    </row>
    <row r="910">
      <c r="A910" s="4"/>
      <c r="C910" s="4"/>
      <c r="D910" s="146" t="s">
        <v>97</v>
      </c>
      <c r="E910" s="43"/>
      <c r="F910" s="4"/>
      <c r="G910" s="37" t="str">
        <f>if(F910="","",
SUMIFs(if(D910="Main1",Nuella!J:J,Nuella!N:N),Nuella!S:S,"Delivered",Nuella!X:X,A910,if(D910="Main1",Nuella!G:G,Nuella!K:K),C910)+
SUMIFs(if(D910="Main1",'CRS1'!J:J,'CRS1'!N:N),'CRS1'!S:S,"Delivered",'CRS1'!X:X,A910,if(D910="Main1",'CRS1'!G:G,'CRS1'!K:K),C910)
-sumifs(G$1:G909,A$1:A909,A910,C$1:C909,C910))</f>
        <v/>
      </c>
      <c r="H910" s="37" t="str">
        <f t="shared" si="1"/>
        <v/>
      </c>
      <c r="I910" s="37" t="str">
        <f t="shared" si="2"/>
        <v/>
      </c>
      <c r="J910" s="37" t="s">
        <v>97</v>
      </c>
      <c r="K910" s="4"/>
      <c r="L910" s="4"/>
      <c r="M910" s="4"/>
      <c r="N910" s="4"/>
      <c r="O910" s="4"/>
      <c r="P910" s="4"/>
      <c r="Q910" s="4"/>
      <c r="R910" s="4"/>
      <c r="S910" s="4"/>
      <c r="T910" s="4"/>
      <c r="U910" s="4"/>
      <c r="V910" s="4"/>
      <c r="W910" s="4"/>
      <c r="X910" s="4"/>
      <c r="Y910" s="4"/>
      <c r="Z910" s="4"/>
      <c r="AA910" s="4"/>
      <c r="AB910" s="4"/>
    </row>
    <row r="911">
      <c r="A911" s="4"/>
      <c r="C911" s="4"/>
      <c r="D911" s="146" t="s">
        <v>97</v>
      </c>
      <c r="E911" s="43"/>
      <c r="F911" s="4"/>
      <c r="G911" s="37" t="str">
        <f>if(F911="","",
SUMIFs(if(D911="Main1",Nuella!J:J,Nuella!N:N),Nuella!S:S,"Delivered",Nuella!X:X,A911,if(D911="Main1",Nuella!G:G,Nuella!K:K),C911)+
SUMIFs(if(D911="Main1",'CRS1'!J:J,'CRS1'!N:N),'CRS1'!S:S,"Delivered",'CRS1'!X:X,A911,if(D911="Main1",'CRS1'!G:G,'CRS1'!K:K),C911)
-sumifs(G$1:G910,A$1:A910,A911,C$1:C910,C911))</f>
        <v/>
      </c>
      <c r="H911" s="37" t="str">
        <f t="shared" si="1"/>
        <v/>
      </c>
      <c r="I911" s="37" t="str">
        <f t="shared" si="2"/>
        <v/>
      </c>
      <c r="J911" s="37" t="s">
        <v>97</v>
      </c>
      <c r="K911" s="4"/>
      <c r="L911" s="4"/>
      <c r="M911" s="4"/>
      <c r="N911" s="4"/>
      <c r="O911" s="4"/>
      <c r="P911" s="4"/>
      <c r="Q911" s="4"/>
      <c r="R911" s="4"/>
      <c r="S911" s="4"/>
      <c r="T911" s="4"/>
      <c r="U911" s="4"/>
      <c r="V911" s="4"/>
      <c r="W911" s="4"/>
      <c r="X911" s="4"/>
      <c r="Y911" s="4"/>
      <c r="Z911" s="4"/>
      <c r="AA911" s="4"/>
      <c r="AB911" s="4"/>
    </row>
    <row r="912">
      <c r="A912" s="4"/>
      <c r="C912" s="4"/>
      <c r="D912" s="146" t="s">
        <v>97</v>
      </c>
      <c r="E912" s="43"/>
      <c r="F912" s="4"/>
      <c r="G912" s="37" t="str">
        <f>if(F912="","",
SUMIFs(if(D912="Main1",Nuella!J:J,Nuella!N:N),Nuella!S:S,"Delivered",Nuella!X:X,A912,if(D912="Main1",Nuella!G:G,Nuella!K:K),C912)+
SUMIFs(if(D912="Main1",'CRS1'!J:J,'CRS1'!N:N),'CRS1'!S:S,"Delivered",'CRS1'!X:X,A912,if(D912="Main1",'CRS1'!G:G,'CRS1'!K:K),C912)
-sumifs(G$1:G911,A$1:A911,A912,C$1:C911,C912))</f>
        <v/>
      </c>
      <c r="H912" s="37" t="str">
        <f t="shared" si="1"/>
        <v/>
      </c>
      <c r="I912" s="37" t="str">
        <f t="shared" si="2"/>
        <v/>
      </c>
      <c r="J912" s="37" t="s">
        <v>97</v>
      </c>
      <c r="K912" s="4"/>
      <c r="L912" s="4"/>
      <c r="M912" s="4"/>
      <c r="N912" s="4"/>
      <c r="O912" s="4"/>
      <c r="P912" s="4"/>
      <c r="Q912" s="4"/>
      <c r="R912" s="4"/>
      <c r="S912" s="4"/>
      <c r="T912" s="4"/>
      <c r="U912" s="4"/>
      <c r="V912" s="4"/>
      <c r="W912" s="4"/>
      <c r="X912" s="4"/>
      <c r="Y912" s="4"/>
      <c r="Z912" s="4"/>
      <c r="AA912" s="4"/>
      <c r="AB912" s="4"/>
    </row>
    <row r="913">
      <c r="A913" s="4"/>
      <c r="C913" s="4"/>
      <c r="D913" s="146" t="s">
        <v>97</v>
      </c>
      <c r="E913" s="43"/>
      <c r="F913" s="4"/>
      <c r="G913" s="37" t="str">
        <f>if(F913="","",
SUMIFs(if(D913="Main1",Nuella!J:J,Nuella!N:N),Nuella!S:S,"Delivered",Nuella!X:X,A913,if(D913="Main1",Nuella!G:G,Nuella!K:K),C913)+
SUMIFs(if(D913="Main1",'CRS1'!J:J,'CRS1'!N:N),'CRS1'!S:S,"Delivered",'CRS1'!X:X,A913,if(D913="Main1",'CRS1'!G:G,'CRS1'!K:K),C913)
-sumifs(G$1:G912,A$1:A912,A913,C$1:C912,C913))</f>
        <v/>
      </c>
      <c r="H913" s="37" t="str">
        <f t="shared" si="1"/>
        <v/>
      </c>
      <c r="I913" s="37" t="str">
        <f t="shared" si="2"/>
        <v/>
      </c>
      <c r="J913" s="37" t="s">
        <v>97</v>
      </c>
      <c r="K913" s="4"/>
      <c r="L913" s="4"/>
      <c r="M913" s="4"/>
      <c r="N913" s="4"/>
      <c r="O913" s="4"/>
      <c r="P913" s="4"/>
      <c r="Q913" s="4"/>
      <c r="R913" s="4"/>
      <c r="S913" s="4"/>
      <c r="T913" s="4"/>
      <c r="U913" s="4"/>
      <c r="V913" s="4"/>
      <c r="W913" s="4"/>
      <c r="X913" s="4"/>
      <c r="Y913" s="4"/>
      <c r="Z913" s="4"/>
      <c r="AA913" s="4"/>
      <c r="AB913" s="4"/>
    </row>
    <row r="914">
      <c r="A914" s="4"/>
      <c r="C914" s="4"/>
      <c r="D914" s="146" t="s">
        <v>97</v>
      </c>
      <c r="E914" s="43"/>
      <c r="F914" s="4"/>
      <c r="G914" s="37" t="str">
        <f>if(F914="","",
SUMIFs(if(D914="Main1",Nuella!J:J,Nuella!N:N),Nuella!S:S,"Delivered",Nuella!X:X,A914,if(D914="Main1",Nuella!G:G,Nuella!K:K),C914)+
SUMIFs(if(D914="Main1",'CRS1'!J:J,'CRS1'!N:N),'CRS1'!S:S,"Delivered",'CRS1'!X:X,A914,if(D914="Main1",'CRS1'!G:G,'CRS1'!K:K),C914)
-sumifs(G$1:G913,A$1:A913,A914,C$1:C913,C914))</f>
        <v/>
      </c>
      <c r="H914" s="37" t="str">
        <f t="shared" si="1"/>
        <v/>
      </c>
      <c r="I914" s="37" t="str">
        <f t="shared" si="2"/>
        <v/>
      </c>
      <c r="J914" s="37" t="s">
        <v>97</v>
      </c>
      <c r="K914" s="4"/>
      <c r="L914" s="4"/>
      <c r="M914" s="4"/>
      <c r="N914" s="4"/>
      <c r="O914" s="4"/>
      <c r="P914" s="4"/>
      <c r="Q914" s="4"/>
      <c r="R914" s="4"/>
      <c r="S914" s="4"/>
      <c r="T914" s="4"/>
      <c r="U914" s="4"/>
      <c r="V914" s="4"/>
      <c r="W914" s="4"/>
      <c r="X914" s="4"/>
      <c r="Y914" s="4"/>
      <c r="Z914" s="4"/>
      <c r="AA914" s="4"/>
      <c r="AB914" s="4"/>
    </row>
    <row r="915">
      <c r="A915" s="4"/>
      <c r="C915" s="4"/>
      <c r="D915" s="146" t="s">
        <v>97</v>
      </c>
      <c r="E915" s="43"/>
      <c r="F915" s="4"/>
      <c r="G915" s="37" t="str">
        <f>if(F915="","",
SUMIFs(if(D915="Main1",Nuella!J:J,Nuella!N:N),Nuella!S:S,"Delivered",Nuella!X:X,A915,if(D915="Main1",Nuella!G:G,Nuella!K:K),C915)+
SUMIFs(if(D915="Main1",'CRS1'!J:J,'CRS1'!N:N),'CRS1'!S:S,"Delivered",'CRS1'!X:X,A915,if(D915="Main1",'CRS1'!G:G,'CRS1'!K:K),C915)
-sumifs(G$1:G914,A$1:A914,A915,C$1:C914,C915))</f>
        <v/>
      </c>
      <c r="H915" s="37" t="str">
        <f t="shared" si="1"/>
        <v/>
      </c>
      <c r="I915" s="37" t="str">
        <f t="shared" si="2"/>
        <v/>
      </c>
      <c r="J915" s="37" t="s">
        <v>97</v>
      </c>
      <c r="K915" s="4"/>
      <c r="L915" s="4"/>
      <c r="M915" s="4"/>
      <c r="N915" s="4"/>
      <c r="O915" s="4"/>
      <c r="P915" s="4"/>
      <c r="Q915" s="4"/>
      <c r="R915" s="4"/>
      <c r="S915" s="4"/>
      <c r="T915" s="4"/>
      <c r="U915" s="4"/>
      <c r="V915" s="4"/>
      <c r="W915" s="4"/>
      <c r="X915" s="4"/>
      <c r="Y915" s="4"/>
      <c r="Z915" s="4"/>
      <c r="AA915" s="4"/>
      <c r="AB915" s="4"/>
    </row>
    <row r="916">
      <c r="A916" s="4"/>
      <c r="C916" s="4"/>
      <c r="D916" s="146" t="s">
        <v>97</v>
      </c>
      <c r="E916" s="43"/>
      <c r="F916" s="4"/>
      <c r="G916" s="37" t="str">
        <f>if(F916="","",
SUMIFs(if(D916="Main1",Nuella!J:J,Nuella!N:N),Nuella!S:S,"Delivered",Nuella!X:X,A916,if(D916="Main1",Nuella!G:G,Nuella!K:K),C916)+
SUMIFs(if(D916="Main1",'CRS1'!J:J,'CRS1'!N:N),'CRS1'!S:S,"Delivered",'CRS1'!X:X,A916,if(D916="Main1",'CRS1'!G:G,'CRS1'!K:K),C916)
-sumifs(G$1:G915,A$1:A915,A916,C$1:C915,C916))</f>
        <v/>
      </c>
      <c r="H916" s="37" t="str">
        <f t="shared" si="1"/>
        <v/>
      </c>
      <c r="I916" s="37" t="str">
        <f t="shared" si="2"/>
        <v/>
      </c>
      <c r="J916" s="37" t="s">
        <v>97</v>
      </c>
      <c r="K916" s="4"/>
      <c r="L916" s="4"/>
      <c r="M916" s="4"/>
      <c r="N916" s="4"/>
      <c r="O916" s="4"/>
      <c r="P916" s="4"/>
      <c r="Q916" s="4"/>
      <c r="R916" s="4"/>
      <c r="S916" s="4"/>
      <c r="T916" s="4"/>
      <c r="U916" s="4"/>
      <c r="V916" s="4"/>
      <c r="W916" s="4"/>
      <c r="X916" s="4"/>
      <c r="Y916" s="4"/>
      <c r="Z916" s="4"/>
      <c r="AA916" s="4"/>
      <c r="AB916" s="4"/>
    </row>
    <row r="917">
      <c r="A917" s="4"/>
      <c r="C917" s="4"/>
      <c r="D917" s="146" t="s">
        <v>97</v>
      </c>
      <c r="E917" s="43"/>
      <c r="F917" s="4"/>
      <c r="G917" s="37" t="str">
        <f>if(F917="","",
SUMIFs(if(D917="Main1",Nuella!J:J,Nuella!N:N),Nuella!S:S,"Delivered",Nuella!X:X,A917,if(D917="Main1",Nuella!G:G,Nuella!K:K),C917)+
SUMIFs(if(D917="Main1",'CRS1'!J:J,'CRS1'!N:N),'CRS1'!S:S,"Delivered",'CRS1'!X:X,A917,if(D917="Main1",'CRS1'!G:G,'CRS1'!K:K),C917)
-sumifs(G$1:G916,A$1:A916,A917,C$1:C916,C917))</f>
        <v/>
      </c>
      <c r="H917" s="37" t="str">
        <f t="shared" si="1"/>
        <v/>
      </c>
      <c r="I917" s="37" t="str">
        <f t="shared" si="2"/>
        <v/>
      </c>
      <c r="J917" s="37" t="s">
        <v>97</v>
      </c>
      <c r="K917" s="4"/>
      <c r="L917" s="4"/>
      <c r="M917" s="4"/>
      <c r="N917" s="4"/>
      <c r="O917" s="4"/>
      <c r="P917" s="4"/>
      <c r="Q917" s="4"/>
      <c r="R917" s="4"/>
      <c r="S917" s="4"/>
      <c r="T917" s="4"/>
      <c r="U917" s="4"/>
      <c r="V917" s="4"/>
      <c r="W917" s="4"/>
      <c r="X917" s="4"/>
      <c r="Y917" s="4"/>
      <c r="Z917" s="4"/>
      <c r="AA917" s="4"/>
      <c r="AB917" s="4"/>
    </row>
    <row r="918">
      <c r="A918" s="4"/>
      <c r="C918" s="4"/>
      <c r="D918" s="146" t="s">
        <v>97</v>
      </c>
      <c r="E918" s="43"/>
      <c r="F918" s="4"/>
      <c r="G918" s="37" t="str">
        <f>if(F918="","",
SUMIFs(if(D918="Main1",Nuella!J:J,Nuella!N:N),Nuella!S:S,"Delivered",Nuella!X:X,A918,if(D918="Main1",Nuella!G:G,Nuella!K:K),C918)+
SUMIFs(if(D918="Main1",'CRS1'!J:J,'CRS1'!N:N),'CRS1'!S:S,"Delivered",'CRS1'!X:X,A918,if(D918="Main1",'CRS1'!G:G,'CRS1'!K:K),C918)
-sumifs(G$1:G917,A$1:A917,A918,C$1:C917,C918))</f>
        <v/>
      </c>
      <c r="H918" s="37" t="str">
        <f t="shared" si="1"/>
        <v/>
      </c>
      <c r="I918" s="37" t="str">
        <f t="shared" si="2"/>
        <v/>
      </c>
      <c r="J918" s="37" t="s">
        <v>97</v>
      </c>
      <c r="K918" s="4"/>
      <c r="L918" s="4"/>
      <c r="M918" s="4"/>
      <c r="N918" s="4"/>
      <c r="O918" s="4"/>
      <c r="P918" s="4"/>
      <c r="Q918" s="4"/>
      <c r="R918" s="4"/>
      <c r="S918" s="4"/>
      <c r="T918" s="4"/>
      <c r="U918" s="4"/>
      <c r="V918" s="4"/>
      <c r="W918" s="4"/>
      <c r="X918" s="4"/>
      <c r="Y918" s="4"/>
      <c r="Z918" s="4"/>
      <c r="AA918" s="4"/>
      <c r="AB918" s="4"/>
    </row>
    <row r="919">
      <c r="A919" s="4"/>
      <c r="C919" s="4"/>
      <c r="D919" s="146" t="s">
        <v>97</v>
      </c>
      <c r="E919" s="43"/>
      <c r="F919" s="4"/>
      <c r="G919" s="37" t="str">
        <f>if(F919="","",
SUMIFs(if(D919="Main1",Nuella!J:J,Nuella!N:N),Nuella!S:S,"Delivered",Nuella!X:X,A919,if(D919="Main1",Nuella!G:G,Nuella!K:K),C919)+
SUMIFs(if(D919="Main1",'CRS1'!J:J,'CRS1'!N:N),'CRS1'!S:S,"Delivered",'CRS1'!X:X,A919,if(D919="Main1",'CRS1'!G:G,'CRS1'!K:K),C919)
-sumifs(G$1:G918,A$1:A918,A919,C$1:C918,C919))</f>
        <v/>
      </c>
      <c r="H919" s="37" t="str">
        <f t="shared" si="1"/>
        <v/>
      </c>
      <c r="I919" s="37" t="str">
        <f t="shared" si="2"/>
        <v/>
      </c>
      <c r="J919" s="37" t="s">
        <v>97</v>
      </c>
      <c r="K919" s="4"/>
      <c r="L919" s="4"/>
      <c r="M919" s="4"/>
      <c r="N919" s="4"/>
      <c r="O919" s="4"/>
      <c r="P919" s="4"/>
      <c r="Q919" s="4"/>
      <c r="R919" s="4"/>
      <c r="S919" s="4"/>
      <c r="T919" s="4"/>
      <c r="U919" s="4"/>
      <c r="V919" s="4"/>
      <c r="W919" s="4"/>
      <c r="X919" s="4"/>
      <c r="Y919" s="4"/>
      <c r="Z919" s="4"/>
      <c r="AA919" s="4"/>
      <c r="AB919" s="4"/>
    </row>
    <row r="920">
      <c r="A920" s="4"/>
      <c r="C920" s="4"/>
      <c r="D920" s="146" t="s">
        <v>97</v>
      </c>
      <c r="E920" s="43"/>
      <c r="F920" s="4"/>
      <c r="G920" s="37" t="str">
        <f>if(F920="","",
SUMIFs(if(D920="Main1",Nuella!J:J,Nuella!N:N),Nuella!S:S,"Delivered",Nuella!X:X,A920,if(D920="Main1",Nuella!G:G,Nuella!K:K),C920)+
SUMIFs(if(D920="Main1",'CRS1'!J:J,'CRS1'!N:N),'CRS1'!S:S,"Delivered",'CRS1'!X:X,A920,if(D920="Main1",'CRS1'!G:G,'CRS1'!K:K),C920)
-sumifs(G$1:G919,A$1:A919,A920,C$1:C919,C920))</f>
        <v/>
      </c>
      <c r="H920" s="37" t="str">
        <f t="shared" si="1"/>
        <v/>
      </c>
      <c r="I920" s="37" t="str">
        <f t="shared" si="2"/>
        <v/>
      </c>
      <c r="J920" s="37" t="s">
        <v>97</v>
      </c>
      <c r="K920" s="4"/>
      <c r="L920" s="4"/>
      <c r="M920" s="4"/>
      <c r="N920" s="4"/>
      <c r="O920" s="4"/>
      <c r="P920" s="4"/>
      <c r="Q920" s="4"/>
      <c r="R920" s="4"/>
      <c r="S920" s="4"/>
      <c r="T920" s="4"/>
      <c r="U920" s="4"/>
      <c r="V920" s="4"/>
      <c r="W920" s="4"/>
      <c r="X920" s="4"/>
      <c r="Y920" s="4"/>
      <c r="Z920" s="4"/>
      <c r="AA920" s="4"/>
      <c r="AB920" s="4"/>
    </row>
    <row r="921">
      <c r="A921" s="4"/>
      <c r="C921" s="4"/>
      <c r="D921" s="146" t="s">
        <v>97</v>
      </c>
      <c r="E921" s="43"/>
      <c r="F921" s="4"/>
      <c r="G921" s="37" t="str">
        <f>if(F921="","",
SUMIFs(if(D921="Main1",Nuella!J:J,Nuella!N:N),Nuella!S:S,"Delivered",Nuella!X:X,A921,if(D921="Main1",Nuella!G:G,Nuella!K:K),C921)+
SUMIFs(if(D921="Main1",'CRS1'!J:J,'CRS1'!N:N),'CRS1'!S:S,"Delivered",'CRS1'!X:X,A921,if(D921="Main1",'CRS1'!G:G,'CRS1'!K:K),C921)
-sumifs(G$1:G920,A$1:A920,A921,C$1:C920,C921))</f>
        <v/>
      </c>
      <c r="H921" s="37" t="str">
        <f t="shared" si="1"/>
        <v/>
      </c>
      <c r="I921" s="37" t="str">
        <f t="shared" si="2"/>
        <v/>
      </c>
      <c r="J921" s="37" t="s">
        <v>97</v>
      </c>
      <c r="K921" s="4"/>
      <c r="L921" s="4"/>
      <c r="M921" s="4"/>
      <c r="N921" s="4"/>
      <c r="O921" s="4"/>
      <c r="P921" s="4"/>
      <c r="Q921" s="4"/>
      <c r="R921" s="4"/>
      <c r="S921" s="4"/>
      <c r="T921" s="4"/>
      <c r="U921" s="4"/>
      <c r="V921" s="4"/>
      <c r="W921" s="4"/>
      <c r="X921" s="4"/>
      <c r="Y921" s="4"/>
      <c r="Z921" s="4"/>
      <c r="AA921" s="4"/>
      <c r="AB921" s="4"/>
    </row>
    <row r="922">
      <c r="A922" s="4"/>
      <c r="C922" s="4"/>
      <c r="D922" s="146" t="s">
        <v>97</v>
      </c>
      <c r="E922" s="43"/>
      <c r="F922" s="4"/>
      <c r="G922" s="37" t="str">
        <f>if(F922="","",
SUMIFs(if(D922="Main1",Nuella!J:J,Nuella!N:N),Nuella!S:S,"Delivered",Nuella!X:X,A922,if(D922="Main1",Nuella!G:G,Nuella!K:K),C922)+
SUMIFs(if(D922="Main1",'CRS1'!J:J,'CRS1'!N:N),'CRS1'!S:S,"Delivered",'CRS1'!X:X,A922,if(D922="Main1",'CRS1'!G:G,'CRS1'!K:K),C922)
-sumifs(G$1:G921,A$1:A921,A922,C$1:C921,C922))</f>
        <v/>
      </c>
      <c r="H922" s="37" t="str">
        <f t="shared" si="1"/>
        <v/>
      </c>
      <c r="I922" s="37" t="str">
        <f t="shared" si="2"/>
        <v/>
      </c>
      <c r="J922" s="37" t="s">
        <v>97</v>
      </c>
      <c r="K922" s="4"/>
      <c r="L922" s="4"/>
      <c r="M922" s="4"/>
      <c r="N922" s="4"/>
      <c r="O922" s="4"/>
      <c r="P922" s="4"/>
      <c r="Q922" s="4"/>
      <c r="R922" s="4"/>
      <c r="S922" s="4"/>
      <c r="T922" s="4"/>
      <c r="U922" s="4"/>
      <c r="V922" s="4"/>
      <c r="W922" s="4"/>
      <c r="X922" s="4"/>
      <c r="Y922" s="4"/>
      <c r="Z922" s="4"/>
      <c r="AA922" s="4"/>
      <c r="AB922" s="4"/>
    </row>
    <row r="923">
      <c r="A923" s="4"/>
      <c r="C923" s="4"/>
      <c r="D923" s="146" t="s">
        <v>97</v>
      </c>
      <c r="E923" s="43"/>
      <c r="F923" s="4"/>
      <c r="G923" s="37" t="str">
        <f>if(F923="","",
SUMIFs(if(D923="Main1",Nuella!J:J,Nuella!N:N),Nuella!S:S,"Delivered",Nuella!X:X,A923,if(D923="Main1",Nuella!G:G,Nuella!K:K),C923)+
SUMIFs(if(D923="Main1",'CRS1'!J:J,'CRS1'!N:N),'CRS1'!S:S,"Delivered",'CRS1'!X:X,A923,if(D923="Main1",'CRS1'!G:G,'CRS1'!K:K),C923)
-sumifs(G$1:G922,A$1:A922,A923,C$1:C922,C923))</f>
        <v/>
      </c>
      <c r="H923" s="37" t="str">
        <f t="shared" si="1"/>
        <v/>
      </c>
      <c r="I923" s="37" t="str">
        <f t="shared" si="2"/>
        <v/>
      </c>
      <c r="J923" s="37" t="s">
        <v>97</v>
      </c>
      <c r="K923" s="4"/>
      <c r="L923" s="4"/>
      <c r="M923" s="4"/>
      <c r="N923" s="4"/>
      <c r="O923" s="4"/>
      <c r="P923" s="4"/>
      <c r="Q923" s="4"/>
      <c r="R923" s="4"/>
      <c r="S923" s="4"/>
      <c r="T923" s="4"/>
      <c r="U923" s="4"/>
      <c r="V923" s="4"/>
      <c r="W923" s="4"/>
      <c r="X923" s="4"/>
      <c r="Y923" s="4"/>
      <c r="Z923" s="4"/>
      <c r="AA923" s="4"/>
      <c r="AB923" s="4"/>
    </row>
    <row r="924">
      <c r="A924" s="4"/>
      <c r="C924" s="4"/>
      <c r="D924" s="146" t="s">
        <v>97</v>
      </c>
      <c r="E924" s="43"/>
      <c r="F924" s="4"/>
      <c r="G924" s="37" t="str">
        <f>if(F924="","",
SUMIFs(if(D924="Main1",Nuella!J:J,Nuella!N:N),Nuella!S:S,"Delivered",Nuella!X:X,A924,if(D924="Main1",Nuella!G:G,Nuella!K:K),C924)+
SUMIFs(if(D924="Main1",'CRS1'!J:J,'CRS1'!N:N),'CRS1'!S:S,"Delivered",'CRS1'!X:X,A924,if(D924="Main1",'CRS1'!G:G,'CRS1'!K:K),C924)
-sumifs(G$1:G923,A$1:A923,A924,C$1:C923,C924))</f>
        <v/>
      </c>
      <c r="H924" s="37" t="str">
        <f t="shared" si="1"/>
        <v/>
      </c>
      <c r="I924" s="37" t="str">
        <f t="shared" si="2"/>
        <v/>
      </c>
      <c r="J924" s="37" t="s">
        <v>97</v>
      </c>
      <c r="K924" s="4"/>
      <c r="L924" s="4"/>
      <c r="M924" s="4"/>
      <c r="N924" s="4"/>
      <c r="O924" s="4"/>
      <c r="P924" s="4"/>
      <c r="Q924" s="4"/>
      <c r="R924" s="4"/>
      <c r="S924" s="4"/>
      <c r="T924" s="4"/>
      <c r="U924" s="4"/>
      <c r="V924" s="4"/>
      <c r="W924" s="4"/>
      <c r="X924" s="4"/>
      <c r="Y924" s="4"/>
      <c r="Z924" s="4"/>
      <c r="AA924" s="4"/>
      <c r="AB924" s="4"/>
    </row>
    <row r="925">
      <c r="A925" s="4"/>
      <c r="C925" s="4"/>
      <c r="D925" s="146" t="s">
        <v>97</v>
      </c>
      <c r="E925" s="43"/>
      <c r="F925" s="4"/>
      <c r="G925" s="37" t="str">
        <f>if(F925="","",
SUMIFs(if(D925="Main1",Nuella!J:J,Nuella!N:N),Nuella!S:S,"Delivered",Nuella!X:X,A925,if(D925="Main1",Nuella!G:G,Nuella!K:K),C925)+
SUMIFs(if(D925="Main1",'CRS1'!J:J,'CRS1'!N:N),'CRS1'!S:S,"Delivered",'CRS1'!X:X,A925,if(D925="Main1",'CRS1'!G:G,'CRS1'!K:K),C925)
-sumifs(G$1:G924,A$1:A924,A925,C$1:C924,C925))</f>
        <v/>
      </c>
      <c r="H925" s="37" t="str">
        <f t="shared" si="1"/>
        <v/>
      </c>
      <c r="I925" s="37" t="str">
        <f t="shared" si="2"/>
        <v/>
      </c>
      <c r="J925" s="37" t="s">
        <v>97</v>
      </c>
      <c r="K925" s="4"/>
      <c r="L925" s="4"/>
      <c r="M925" s="4"/>
      <c r="N925" s="4"/>
      <c r="O925" s="4"/>
      <c r="P925" s="4"/>
      <c r="Q925" s="4"/>
      <c r="R925" s="4"/>
      <c r="S925" s="4"/>
      <c r="T925" s="4"/>
      <c r="U925" s="4"/>
      <c r="V925" s="4"/>
      <c r="W925" s="4"/>
      <c r="X925" s="4"/>
      <c r="Y925" s="4"/>
      <c r="Z925" s="4"/>
      <c r="AA925" s="4"/>
      <c r="AB925" s="4"/>
    </row>
    <row r="926">
      <c r="A926" s="4"/>
      <c r="C926" s="4"/>
      <c r="D926" s="146" t="s">
        <v>97</v>
      </c>
      <c r="E926" s="43"/>
      <c r="F926" s="4"/>
      <c r="G926" s="37" t="str">
        <f>if(F926="","",
SUMIFs(if(D926="Main1",Nuella!J:J,Nuella!N:N),Nuella!S:S,"Delivered",Nuella!X:X,A926,if(D926="Main1",Nuella!G:G,Nuella!K:K),C926)+
SUMIFs(if(D926="Main1",'CRS1'!J:J,'CRS1'!N:N),'CRS1'!S:S,"Delivered",'CRS1'!X:X,A926,if(D926="Main1",'CRS1'!G:G,'CRS1'!K:K),C926)
-sumifs(G$1:G925,A$1:A925,A926,C$1:C925,C926))</f>
        <v/>
      </c>
      <c r="H926" s="37" t="str">
        <f t="shared" si="1"/>
        <v/>
      </c>
      <c r="I926" s="37" t="str">
        <f t="shared" si="2"/>
        <v/>
      </c>
      <c r="J926" s="37" t="s">
        <v>97</v>
      </c>
      <c r="K926" s="4"/>
      <c r="L926" s="4"/>
      <c r="M926" s="4"/>
      <c r="N926" s="4"/>
      <c r="O926" s="4"/>
      <c r="P926" s="4"/>
      <c r="Q926" s="4"/>
      <c r="R926" s="4"/>
      <c r="S926" s="4"/>
      <c r="T926" s="4"/>
      <c r="U926" s="4"/>
      <c r="V926" s="4"/>
      <c r="W926" s="4"/>
      <c r="X926" s="4"/>
      <c r="Y926" s="4"/>
      <c r="Z926" s="4"/>
      <c r="AA926" s="4"/>
      <c r="AB926" s="4"/>
    </row>
    <row r="927">
      <c r="A927" s="4"/>
      <c r="C927" s="4"/>
      <c r="D927" s="146" t="s">
        <v>97</v>
      </c>
      <c r="E927" s="43"/>
      <c r="F927" s="4"/>
      <c r="G927" s="37" t="str">
        <f>if(F927="","",
SUMIFs(if(D927="Main1",Nuella!J:J,Nuella!N:N),Nuella!S:S,"Delivered",Nuella!X:X,A927,if(D927="Main1",Nuella!G:G,Nuella!K:K),C927)+
SUMIFs(if(D927="Main1",'CRS1'!J:J,'CRS1'!N:N),'CRS1'!S:S,"Delivered",'CRS1'!X:X,A927,if(D927="Main1",'CRS1'!G:G,'CRS1'!K:K),C927)
-sumifs(G$1:G926,A$1:A926,A927,C$1:C926,C927))</f>
        <v/>
      </c>
      <c r="H927" s="37" t="str">
        <f t="shared" si="1"/>
        <v/>
      </c>
      <c r="I927" s="37" t="str">
        <f t="shared" si="2"/>
        <v/>
      </c>
      <c r="J927" s="37" t="s">
        <v>97</v>
      </c>
      <c r="K927" s="4"/>
      <c r="L927" s="4"/>
      <c r="M927" s="4"/>
      <c r="N927" s="4"/>
      <c r="O927" s="4"/>
      <c r="P927" s="4"/>
      <c r="Q927" s="4"/>
      <c r="R927" s="4"/>
      <c r="S927" s="4"/>
      <c r="T927" s="4"/>
      <c r="U927" s="4"/>
      <c r="V927" s="4"/>
      <c r="W927" s="4"/>
      <c r="X927" s="4"/>
      <c r="Y927" s="4"/>
      <c r="Z927" s="4"/>
      <c r="AA927" s="4"/>
      <c r="AB927" s="4"/>
    </row>
    <row r="928">
      <c r="A928" s="4"/>
      <c r="C928" s="4"/>
      <c r="D928" s="146" t="s">
        <v>97</v>
      </c>
      <c r="E928" s="43"/>
      <c r="F928" s="4"/>
      <c r="G928" s="37" t="str">
        <f>if(F928="","",
SUMIFs(if(D928="Main1",Nuella!J:J,Nuella!N:N),Nuella!S:S,"Delivered",Nuella!X:X,A928,if(D928="Main1",Nuella!G:G,Nuella!K:K),C928)+
SUMIFs(if(D928="Main1",'CRS1'!J:J,'CRS1'!N:N),'CRS1'!S:S,"Delivered",'CRS1'!X:X,A928,if(D928="Main1",'CRS1'!G:G,'CRS1'!K:K),C928)
-sumifs(G$1:G927,A$1:A927,A928,C$1:C927,C928))</f>
        <v/>
      </c>
      <c r="H928" s="37" t="str">
        <f t="shared" si="1"/>
        <v/>
      </c>
      <c r="I928" s="37" t="str">
        <f t="shared" si="2"/>
        <v/>
      </c>
      <c r="J928" s="37" t="s">
        <v>97</v>
      </c>
      <c r="K928" s="4"/>
      <c r="L928" s="4"/>
      <c r="M928" s="4"/>
      <c r="N928" s="4"/>
      <c r="O928" s="4"/>
      <c r="P928" s="4"/>
      <c r="Q928" s="4"/>
      <c r="R928" s="4"/>
      <c r="S928" s="4"/>
      <c r="T928" s="4"/>
      <c r="U928" s="4"/>
      <c r="V928" s="4"/>
      <c r="W928" s="4"/>
      <c r="X928" s="4"/>
      <c r="Y928" s="4"/>
      <c r="Z928" s="4"/>
      <c r="AA928" s="4"/>
      <c r="AB928" s="4"/>
    </row>
    <row r="929">
      <c r="A929" s="4"/>
      <c r="C929" s="4"/>
      <c r="D929" s="146" t="s">
        <v>97</v>
      </c>
      <c r="E929" s="43"/>
      <c r="F929" s="4"/>
      <c r="G929" s="37" t="str">
        <f>if(F929="","",
SUMIFs(if(D929="Main1",Nuella!J:J,Nuella!N:N),Nuella!S:S,"Delivered",Nuella!X:X,A929,if(D929="Main1",Nuella!G:G,Nuella!K:K),C929)+
SUMIFs(if(D929="Main1",'CRS1'!J:J,'CRS1'!N:N),'CRS1'!S:S,"Delivered",'CRS1'!X:X,A929,if(D929="Main1",'CRS1'!G:G,'CRS1'!K:K),C929)
-sumifs(G$1:G928,A$1:A928,A929,C$1:C928,C929))</f>
        <v/>
      </c>
      <c r="H929" s="37" t="str">
        <f t="shared" si="1"/>
        <v/>
      </c>
      <c r="I929" s="37" t="str">
        <f t="shared" si="2"/>
        <v/>
      </c>
      <c r="J929" s="37" t="s">
        <v>97</v>
      </c>
      <c r="K929" s="4"/>
      <c r="L929" s="4"/>
      <c r="M929" s="4"/>
      <c r="N929" s="4"/>
      <c r="O929" s="4"/>
      <c r="P929" s="4"/>
      <c r="Q929" s="4"/>
      <c r="R929" s="4"/>
      <c r="S929" s="4"/>
      <c r="T929" s="4"/>
      <c r="U929" s="4"/>
      <c r="V929" s="4"/>
      <c r="W929" s="4"/>
      <c r="X929" s="4"/>
      <c r="Y929" s="4"/>
      <c r="Z929" s="4"/>
      <c r="AA929" s="4"/>
      <c r="AB929" s="4"/>
    </row>
    <row r="930">
      <c r="A930" s="4"/>
      <c r="C930" s="4"/>
      <c r="D930" s="146" t="s">
        <v>97</v>
      </c>
      <c r="E930" s="43"/>
      <c r="F930" s="4"/>
      <c r="G930" s="37" t="str">
        <f>if(F930="","",
SUMIFs(if(D930="Main1",Nuella!J:J,Nuella!N:N),Nuella!S:S,"Delivered",Nuella!X:X,A930,if(D930="Main1",Nuella!G:G,Nuella!K:K),C930)+
SUMIFs(if(D930="Main1",'CRS1'!J:J,'CRS1'!N:N),'CRS1'!S:S,"Delivered",'CRS1'!X:X,A930,if(D930="Main1",'CRS1'!G:G,'CRS1'!K:K),C930)
-sumifs(G$1:G929,A$1:A929,A930,C$1:C929,C930))</f>
        <v/>
      </c>
      <c r="H930" s="37" t="str">
        <f t="shared" si="1"/>
        <v/>
      </c>
      <c r="I930" s="37" t="str">
        <f t="shared" si="2"/>
        <v/>
      </c>
      <c r="J930" s="37" t="s">
        <v>97</v>
      </c>
      <c r="K930" s="4"/>
      <c r="L930" s="4"/>
      <c r="M930" s="4"/>
      <c r="N930" s="4"/>
      <c r="O930" s="4"/>
      <c r="P930" s="4"/>
      <c r="Q930" s="4"/>
      <c r="R930" s="4"/>
      <c r="S930" s="4"/>
      <c r="T930" s="4"/>
      <c r="U930" s="4"/>
      <c r="V930" s="4"/>
      <c r="W930" s="4"/>
      <c r="X930" s="4"/>
      <c r="Y930" s="4"/>
      <c r="Z930" s="4"/>
      <c r="AA930" s="4"/>
      <c r="AB930" s="4"/>
    </row>
    <row r="931">
      <c r="A931" s="4"/>
      <c r="C931" s="4"/>
      <c r="D931" s="146" t="s">
        <v>97</v>
      </c>
      <c r="E931" s="43"/>
      <c r="F931" s="4"/>
      <c r="G931" s="37" t="str">
        <f>if(F931="","",
SUMIFs(if(D931="Main1",Nuella!J:J,Nuella!N:N),Nuella!S:S,"Delivered",Nuella!X:X,A931,if(D931="Main1",Nuella!G:G,Nuella!K:K),C931)+
SUMIFs(if(D931="Main1",'CRS1'!J:J,'CRS1'!N:N),'CRS1'!S:S,"Delivered",'CRS1'!X:X,A931,if(D931="Main1",'CRS1'!G:G,'CRS1'!K:K),C931)
-sumifs(G$1:G930,A$1:A930,A931,C$1:C930,C931))</f>
        <v/>
      </c>
      <c r="H931" s="37" t="str">
        <f t="shared" si="1"/>
        <v/>
      </c>
      <c r="I931" s="37" t="str">
        <f t="shared" si="2"/>
        <v/>
      </c>
      <c r="J931" s="37" t="s">
        <v>97</v>
      </c>
      <c r="K931" s="4"/>
      <c r="L931" s="4"/>
      <c r="M931" s="4"/>
      <c r="N931" s="4"/>
      <c r="O931" s="4"/>
      <c r="P931" s="4"/>
      <c r="Q931" s="4"/>
      <c r="R931" s="4"/>
      <c r="S931" s="4"/>
      <c r="T931" s="4"/>
      <c r="U931" s="4"/>
      <c r="V931" s="4"/>
      <c r="W931" s="4"/>
      <c r="X931" s="4"/>
      <c r="Y931" s="4"/>
      <c r="Z931" s="4"/>
      <c r="AA931" s="4"/>
      <c r="AB931" s="4"/>
    </row>
    <row r="932">
      <c r="A932" s="4"/>
      <c r="C932" s="4"/>
      <c r="D932" s="146" t="s">
        <v>97</v>
      </c>
      <c r="E932" s="43"/>
      <c r="F932" s="4"/>
      <c r="G932" s="37" t="str">
        <f>if(F932="","",
SUMIFs(if(D932="Main1",Nuella!J:J,Nuella!N:N),Nuella!S:S,"Delivered",Nuella!X:X,A932,if(D932="Main1",Nuella!G:G,Nuella!K:K),C932)+
SUMIFs(if(D932="Main1",'CRS1'!J:J,'CRS1'!N:N),'CRS1'!S:S,"Delivered",'CRS1'!X:X,A932,if(D932="Main1",'CRS1'!G:G,'CRS1'!K:K),C932)
-sumifs(G$1:G931,A$1:A931,A932,C$1:C931,C932))</f>
        <v/>
      </c>
      <c r="H932" s="37" t="str">
        <f t="shared" si="1"/>
        <v/>
      </c>
      <c r="I932" s="37" t="str">
        <f t="shared" si="2"/>
        <v/>
      </c>
      <c r="J932" s="37" t="s">
        <v>97</v>
      </c>
      <c r="K932" s="4"/>
      <c r="L932" s="4"/>
      <c r="M932" s="4"/>
      <c r="N932" s="4"/>
      <c r="O932" s="4"/>
      <c r="P932" s="4"/>
      <c r="Q932" s="4"/>
      <c r="R932" s="4"/>
      <c r="S932" s="4"/>
      <c r="T932" s="4"/>
      <c r="U932" s="4"/>
      <c r="V932" s="4"/>
      <c r="W932" s="4"/>
      <c r="X932" s="4"/>
      <c r="Y932" s="4"/>
      <c r="Z932" s="4"/>
      <c r="AA932" s="4"/>
      <c r="AB932" s="4"/>
    </row>
    <row r="933">
      <c r="A933" s="4"/>
      <c r="C933" s="4"/>
      <c r="D933" s="146" t="s">
        <v>97</v>
      </c>
      <c r="E933" s="43"/>
      <c r="F933" s="4"/>
      <c r="G933" s="37" t="str">
        <f>if(F933="","",
SUMIFs(if(D933="Main1",Nuella!J:J,Nuella!N:N),Nuella!S:S,"Delivered",Nuella!X:X,A933,if(D933="Main1",Nuella!G:G,Nuella!K:K),C933)+
SUMIFs(if(D933="Main1",'CRS1'!J:J,'CRS1'!N:N),'CRS1'!S:S,"Delivered",'CRS1'!X:X,A933,if(D933="Main1",'CRS1'!G:G,'CRS1'!K:K),C933)
-sumifs(G$1:G932,A$1:A932,A933,C$1:C932,C933))</f>
        <v/>
      </c>
      <c r="H933" s="37" t="str">
        <f t="shared" si="1"/>
        <v/>
      </c>
      <c r="I933" s="37" t="str">
        <f t="shared" si="2"/>
        <v/>
      </c>
      <c r="J933" s="37" t="s">
        <v>97</v>
      </c>
      <c r="K933" s="4"/>
      <c r="L933" s="4"/>
      <c r="M933" s="4"/>
      <c r="N933" s="4"/>
      <c r="O933" s="4"/>
      <c r="P933" s="4"/>
      <c r="Q933" s="4"/>
      <c r="R933" s="4"/>
      <c r="S933" s="4"/>
      <c r="T933" s="4"/>
      <c r="U933" s="4"/>
      <c r="V933" s="4"/>
      <c r="W933" s="4"/>
      <c r="X933" s="4"/>
      <c r="Y933" s="4"/>
      <c r="Z933" s="4"/>
      <c r="AA933" s="4"/>
      <c r="AB933" s="4"/>
    </row>
    <row r="934">
      <c r="A934" s="4"/>
      <c r="C934" s="4"/>
      <c r="D934" s="146" t="s">
        <v>97</v>
      </c>
      <c r="E934" s="43"/>
      <c r="F934" s="4"/>
      <c r="G934" s="37" t="str">
        <f>if(F934="","",
SUMIFs(if(D934="Main1",Nuella!J:J,Nuella!N:N),Nuella!S:S,"Delivered",Nuella!X:X,A934,if(D934="Main1",Nuella!G:G,Nuella!K:K),C934)+
SUMIFs(if(D934="Main1",'CRS1'!J:J,'CRS1'!N:N),'CRS1'!S:S,"Delivered",'CRS1'!X:X,A934,if(D934="Main1",'CRS1'!G:G,'CRS1'!K:K),C934)
-sumifs(G$1:G933,A$1:A933,A934,C$1:C933,C934))</f>
        <v/>
      </c>
      <c r="H934" s="37" t="str">
        <f t="shared" si="1"/>
        <v/>
      </c>
      <c r="I934" s="37" t="str">
        <f t="shared" si="2"/>
        <v/>
      </c>
      <c r="J934" s="37" t="s">
        <v>97</v>
      </c>
      <c r="K934" s="4"/>
      <c r="L934" s="4"/>
      <c r="M934" s="4"/>
      <c r="N934" s="4"/>
      <c r="O934" s="4"/>
      <c r="P934" s="4"/>
      <c r="Q934" s="4"/>
      <c r="R934" s="4"/>
      <c r="S934" s="4"/>
      <c r="T934" s="4"/>
      <c r="U934" s="4"/>
      <c r="V934" s="4"/>
      <c r="W934" s="4"/>
      <c r="X934" s="4"/>
      <c r="Y934" s="4"/>
      <c r="Z934" s="4"/>
      <c r="AA934" s="4"/>
      <c r="AB934" s="4"/>
    </row>
    <row r="935">
      <c r="A935" s="4"/>
      <c r="C935" s="4"/>
      <c r="D935" s="146" t="s">
        <v>97</v>
      </c>
      <c r="E935" s="43"/>
      <c r="F935" s="4"/>
      <c r="G935" s="37" t="str">
        <f>if(F935="","",
SUMIFs(if(D935="Main1",Nuella!J:J,Nuella!N:N),Nuella!S:S,"Delivered",Nuella!X:X,A935,if(D935="Main1",Nuella!G:G,Nuella!K:K),C935)+
SUMIFs(if(D935="Main1",'CRS1'!J:J,'CRS1'!N:N),'CRS1'!S:S,"Delivered",'CRS1'!X:X,A935,if(D935="Main1",'CRS1'!G:G,'CRS1'!K:K),C935)
-sumifs(G$1:G934,A$1:A934,A935,C$1:C934,C935))</f>
        <v/>
      </c>
      <c r="H935" s="37" t="str">
        <f t="shared" si="1"/>
        <v/>
      </c>
      <c r="I935" s="37" t="str">
        <f t="shared" si="2"/>
        <v/>
      </c>
      <c r="J935" s="37" t="s">
        <v>97</v>
      </c>
      <c r="K935" s="4"/>
      <c r="L935" s="4"/>
      <c r="M935" s="4"/>
      <c r="N935" s="4"/>
      <c r="O935" s="4"/>
      <c r="P935" s="4"/>
      <c r="Q935" s="4"/>
      <c r="R935" s="4"/>
      <c r="S935" s="4"/>
      <c r="T935" s="4"/>
      <c r="U935" s="4"/>
      <c r="V935" s="4"/>
      <c r="W935" s="4"/>
      <c r="X935" s="4"/>
      <c r="Y935" s="4"/>
      <c r="Z935" s="4"/>
      <c r="AA935" s="4"/>
      <c r="AB935" s="4"/>
    </row>
    <row r="936">
      <c r="A936" s="4"/>
      <c r="C936" s="4"/>
      <c r="D936" s="146" t="s">
        <v>97</v>
      </c>
      <c r="E936" s="43"/>
      <c r="F936" s="4"/>
      <c r="G936" s="37" t="str">
        <f>if(F936="","",
SUMIFs(if(D936="Main1",Nuella!J:J,Nuella!N:N),Nuella!S:S,"Delivered",Nuella!X:X,A936,if(D936="Main1",Nuella!G:G,Nuella!K:K),C936)+
SUMIFs(if(D936="Main1",'CRS1'!J:J,'CRS1'!N:N),'CRS1'!S:S,"Delivered",'CRS1'!X:X,A936,if(D936="Main1",'CRS1'!G:G,'CRS1'!K:K),C936)
-sumifs(G$1:G935,A$1:A935,A936,C$1:C935,C936))</f>
        <v/>
      </c>
      <c r="H936" s="37" t="str">
        <f t="shared" si="1"/>
        <v/>
      </c>
      <c r="I936" s="37" t="str">
        <f t="shared" si="2"/>
        <v/>
      </c>
      <c r="J936" s="37" t="s">
        <v>97</v>
      </c>
      <c r="K936" s="4"/>
      <c r="L936" s="4"/>
      <c r="M936" s="4"/>
      <c r="N936" s="4"/>
      <c r="O936" s="4"/>
      <c r="P936" s="4"/>
      <c r="Q936" s="4"/>
      <c r="R936" s="4"/>
      <c r="S936" s="4"/>
      <c r="T936" s="4"/>
      <c r="U936" s="4"/>
      <c r="V936" s="4"/>
      <c r="W936" s="4"/>
      <c r="X936" s="4"/>
      <c r="Y936" s="4"/>
      <c r="Z936" s="4"/>
      <c r="AA936" s="4"/>
      <c r="AB936" s="4"/>
    </row>
    <row r="937">
      <c r="A937" s="4"/>
      <c r="C937" s="4"/>
      <c r="D937" s="146" t="s">
        <v>97</v>
      </c>
      <c r="E937" s="43"/>
      <c r="F937" s="4"/>
      <c r="G937" s="37" t="str">
        <f>if(F937="","",
SUMIFs(if(D937="Main1",Nuella!J:J,Nuella!N:N),Nuella!S:S,"Delivered",Nuella!X:X,A937,if(D937="Main1",Nuella!G:G,Nuella!K:K),C937)+
SUMIFs(if(D937="Main1",'CRS1'!J:J,'CRS1'!N:N),'CRS1'!S:S,"Delivered",'CRS1'!X:X,A937,if(D937="Main1",'CRS1'!G:G,'CRS1'!K:K),C937)
-sumifs(G$1:G936,A$1:A936,A937,C$1:C936,C937))</f>
        <v/>
      </c>
      <c r="H937" s="37" t="str">
        <f t="shared" si="1"/>
        <v/>
      </c>
      <c r="I937" s="37" t="str">
        <f t="shared" si="2"/>
        <v/>
      </c>
      <c r="J937" s="37" t="s">
        <v>97</v>
      </c>
      <c r="K937" s="4"/>
      <c r="L937" s="4"/>
      <c r="M937" s="4"/>
      <c r="N937" s="4"/>
      <c r="O937" s="4"/>
      <c r="P937" s="4"/>
      <c r="Q937" s="4"/>
      <c r="R937" s="4"/>
      <c r="S937" s="4"/>
      <c r="T937" s="4"/>
      <c r="U937" s="4"/>
      <c r="V937" s="4"/>
      <c r="W937" s="4"/>
      <c r="X937" s="4"/>
      <c r="Y937" s="4"/>
      <c r="Z937" s="4"/>
      <c r="AA937" s="4"/>
      <c r="AB937" s="4"/>
    </row>
    <row r="938">
      <c r="A938" s="4"/>
      <c r="C938" s="4"/>
      <c r="D938" s="146" t="s">
        <v>97</v>
      </c>
      <c r="E938" s="43"/>
      <c r="F938" s="4"/>
      <c r="G938" s="37" t="str">
        <f>if(F938="","",
SUMIFs(if(D938="Main1",Nuella!J:J,Nuella!N:N),Nuella!S:S,"Delivered",Nuella!X:X,A938,if(D938="Main1",Nuella!G:G,Nuella!K:K),C938)+
SUMIFs(if(D938="Main1",'CRS1'!J:J,'CRS1'!N:N),'CRS1'!S:S,"Delivered",'CRS1'!X:X,A938,if(D938="Main1",'CRS1'!G:G,'CRS1'!K:K),C938)
-sumifs(G$1:G937,A$1:A937,A938,C$1:C937,C938))</f>
        <v/>
      </c>
      <c r="H938" s="37" t="str">
        <f t="shared" si="1"/>
        <v/>
      </c>
      <c r="I938" s="37" t="str">
        <f t="shared" si="2"/>
        <v/>
      </c>
      <c r="J938" s="37" t="s">
        <v>97</v>
      </c>
      <c r="K938" s="4"/>
      <c r="L938" s="4"/>
      <c r="M938" s="4"/>
      <c r="N938" s="4"/>
      <c r="O938" s="4"/>
      <c r="P938" s="4"/>
      <c r="Q938" s="4"/>
      <c r="R938" s="4"/>
      <c r="S938" s="4"/>
      <c r="T938" s="4"/>
      <c r="U938" s="4"/>
      <c r="V938" s="4"/>
      <c r="W938" s="4"/>
      <c r="X938" s="4"/>
      <c r="Y938" s="4"/>
      <c r="Z938" s="4"/>
      <c r="AA938" s="4"/>
      <c r="AB938" s="4"/>
    </row>
    <row r="939">
      <c r="A939" s="4"/>
      <c r="C939" s="4"/>
      <c r="D939" s="146" t="s">
        <v>97</v>
      </c>
      <c r="E939" s="43"/>
      <c r="F939" s="4"/>
      <c r="G939" s="37" t="str">
        <f>if(F939="","",
SUMIFs(if(D939="Main1",Nuella!J:J,Nuella!N:N),Nuella!S:S,"Delivered",Nuella!X:X,A939,if(D939="Main1",Nuella!G:G,Nuella!K:K),C939)+
SUMIFs(if(D939="Main1",'CRS1'!J:J,'CRS1'!N:N),'CRS1'!S:S,"Delivered",'CRS1'!X:X,A939,if(D939="Main1",'CRS1'!G:G,'CRS1'!K:K),C939)
-sumifs(G$1:G938,A$1:A938,A939,C$1:C938,C939))</f>
        <v/>
      </c>
      <c r="H939" s="37" t="str">
        <f t="shared" si="1"/>
        <v/>
      </c>
      <c r="I939" s="37" t="str">
        <f t="shared" si="2"/>
        <v/>
      </c>
      <c r="J939" s="37" t="s">
        <v>97</v>
      </c>
      <c r="K939" s="4"/>
      <c r="L939" s="4"/>
      <c r="M939" s="4"/>
      <c r="N939" s="4"/>
      <c r="O939" s="4"/>
      <c r="P939" s="4"/>
      <c r="Q939" s="4"/>
      <c r="R939" s="4"/>
      <c r="S939" s="4"/>
      <c r="T939" s="4"/>
      <c r="U939" s="4"/>
      <c r="V939" s="4"/>
      <c r="W939" s="4"/>
      <c r="X939" s="4"/>
      <c r="Y939" s="4"/>
      <c r="Z939" s="4"/>
      <c r="AA939" s="4"/>
      <c r="AB939" s="4"/>
    </row>
    <row r="940">
      <c r="A940" s="4"/>
      <c r="C940" s="4"/>
      <c r="D940" s="146" t="s">
        <v>97</v>
      </c>
      <c r="E940" s="43"/>
      <c r="F940" s="4"/>
      <c r="G940" s="37" t="str">
        <f>if(F940="","",
SUMIFs(if(D940="Main1",Nuella!J:J,Nuella!N:N),Nuella!S:S,"Delivered",Nuella!X:X,A940,if(D940="Main1",Nuella!G:G,Nuella!K:K),C940)+
SUMIFs(if(D940="Main1",'CRS1'!J:J,'CRS1'!N:N),'CRS1'!S:S,"Delivered",'CRS1'!X:X,A940,if(D940="Main1",'CRS1'!G:G,'CRS1'!K:K),C940)
-sumifs(G$1:G939,A$1:A939,A940,C$1:C939,C940))</f>
        <v/>
      </c>
      <c r="H940" s="37" t="str">
        <f t="shared" si="1"/>
        <v/>
      </c>
      <c r="I940" s="37" t="str">
        <f t="shared" si="2"/>
        <v/>
      </c>
      <c r="J940" s="37" t="s">
        <v>97</v>
      </c>
      <c r="K940" s="4"/>
      <c r="L940" s="4"/>
      <c r="M940" s="4"/>
      <c r="N940" s="4"/>
      <c r="O940" s="4"/>
      <c r="P940" s="4"/>
      <c r="Q940" s="4"/>
      <c r="R940" s="4"/>
      <c r="S940" s="4"/>
      <c r="T940" s="4"/>
      <c r="U940" s="4"/>
      <c r="V940" s="4"/>
      <c r="W940" s="4"/>
      <c r="X940" s="4"/>
      <c r="Y940" s="4"/>
      <c r="Z940" s="4"/>
      <c r="AA940" s="4"/>
      <c r="AB940" s="4"/>
    </row>
    <row r="941">
      <c r="A941" s="4"/>
      <c r="C941" s="4"/>
      <c r="D941" s="146" t="s">
        <v>97</v>
      </c>
      <c r="E941" s="43"/>
      <c r="F941" s="4"/>
      <c r="G941" s="37" t="str">
        <f>if(F941="","",
SUMIFs(if(D941="Main1",Nuella!J:J,Nuella!N:N),Nuella!S:S,"Delivered",Nuella!X:X,A941,if(D941="Main1",Nuella!G:G,Nuella!K:K),C941)+
SUMIFs(if(D941="Main1",'CRS1'!J:J,'CRS1'!N:N),'CRS1'!S:S,"Delivered",'CRS1'!X:X,A941,if(D941="Main1",'CRS1'!G:G,'CRS1'!K:K),C941)
-sumifs(G$1:G940,A$1:A940,A941,C$1:C940,C941))</f>
        <v/>
      </c>
      <c r="H941" s="37" t="str">
        <f t="shared" si="1"/>
        <v/>
      </c>
      <c r="I941" s="37" t="str">
        <f t="shared" si="2"/>
        <v/>
      </c>
      <c r="J941" s="37" t="s">
        <v>97</v>
      </c>
      <c r="K941" s="4"/>
      <c r="L941" s="4"/>
      <c r="M941" s="4"/>
      <c r="N941" s="4"/>
      <c r="O941" s="4"/>
      <c r="P941" s="4"/>
      <c r="Q941" s="4"/>
      <c r="R941" s="4"/>
      <c r="S941" s="4"/>
      <c r="T941" s="4"/>
      <c r="U941" s="4"/>
      <c r="V941" s="4"/>
      <c r="W941" s="4"/>
      <c r="X941" s="4"/>
      <c r="Y941" s="4"/>
      <c r="Z941" s="4"/>
      <c r="AA941" s="4"/>
      <c r="AB941" s="4"/>
    </row>
    <row r="942">
      <c r="A942" s="4"/>
      <c r="C942" s="4"/>
      <c r="D942" s="146" t="s">
        <v>97</v>
      </c>
      <c r="E942" s="43"/>
      <c r="F942" s="4"/>
      <c r="G942" s="37" t="str">
        <f>if(F942="","",
SUMIFs(if(D942="Main1",Nuella!J:J,Nuella!N:N),Nuella!S:S,"Delivered",Nuella!X:X,A942,if(D942="Main1",Nuella!G:G,Nuella!K:K),C942)+
SUMIFs(if(D942="Main1",'CRS1'!J:J,'CRS1'!N:N),'CRS1'!S:S,"Delivered",'CRS1'!X:X,A942,if(D942="Main1",'CRS1'!G:G,'CRS1'!K:K),C942)
-sumifs(G$1:G941,A$1:A941,A942,C$1:C941,C942))</f>
        <v/>
      </c>
      <c r="H942" s="37" t="str">
        <f t="shared" si="1"/>
        <v/>
      </c>
      <c r="I942" s="37" t="str">
        <f t="shared" si="2"/>
        <v/>
      </c>
      <c r="J942" s="37" t="s">
        <v>97</v>
      </c>
      <c r="K942" s="4"/>
      <c r="L942" s="4"/>
      <c r="M942" s="4"/>
      <c r="N942" s="4"/>
      <c r="O942" s="4"/>
      <c r="P942" s="4"/>
      <c r="Q942" s="4"/>
      <c r="R942" s="4"/>
      <c r="S942" s="4"/>
      <c r="T942" s="4"/>
      <c r="U942" s="4"/>
      <c r="V942" s="4"/>
      <c r="W942" s="4"/>
      <c r="X942" s="4"/>
      <c r="Y942" s="4"/>
      <c r="Z942" s="4"/>
      <c r="AA942" s="4"/>
      <c r="AB942" s="4"/>
    </row>
    <row r="943">
      <c r="A943" s="4"/>
      <c r="C943" s="4"/>
      <c r="D943" s="146" t="s">
        <v>97</v>
      </c>
      <c r="E943" s="43"/>
      <c r="F943" s="4"/>
      <c r="G943" s="37" t="str">
        <f>if(F943="","",
SUMIFs(if(D943="Main1",Nuella!J:J,Nuella!N:N),Nuella!S:S,"Delivered",Nuella!X:X,A943,if(D943="Main1",Nuella!G:G,Nuella!K:K),C943)+
SUMIFs(if(D943="Main1",'CRS1'!J:J,'CRS1'!N:N),'CRS1'!S:S,"Delivered",'CRS1'!X:X,A943,if(D943="Main1",'CRS1'!G:G,'CRS1'!K:K),C943)
-sumifs(G$1:G942,A$1:A942,A943,C$1:C942,C943))</f>
        <v/>
      </c>
      <c r="H943" s="37" t="str">
        <f t="shared" si="1"/>
        <v/>
      </c>
      <c r="I943" s="37" t="str">
        <f t="shared" si="2"/>
        <v/>
      </c>
      <c r="J943" s="37" t="s">
        <v>97</v>
      </c>
      <c r="K943" s="4"/>
      <c r="L943" s="4"/>
      <c r="M943" s="4"/>
      <c r="N943" s="4"/>
      <c r="O943" s="4"/>
      <c r="P943" s="4"/>
      <c r="Q943" s="4"/>
      <c r="R943" s="4"/>
      <c r="S943" s="4"/>
      <c r="T943" s="4"/>
      <c r="U943" s="4"/>
      <c r="V943" s="4"/>
      <c r="W943" s="4"/>
      <c r="X943" s="4"/>
      <c r="Y943" s="4"/>
      <c r="Z943" s="4"/>
      <c r="AA943" s="4"/>
      <c r="AB943" s="4"/>
    </row>
    <row r="944">
      <c r="A944" s="4"/>
      <c r="C944" s="4"/>
      <c r="D944" s="146" t="s">
        <v>97</v>
      </c>
      <c r="E944" s="43"/>
      <c r="F944" s="4"/>
      <c r="G944" s="37" t="str">
        <f>if(F944="","",
SUMIFs(if(D944="Main1",Nuella!J:J,Nuella!N:N),Nuella!S:S,"Delivered",Nuella!X:X,A944,if(D944="Main1",Nuella!G:G,Nuella!K:K),C944)+
SUMIFs(if(D944="Main1",'CRS1'!J:J,'CRS1'!N:N),'CRS1'!S:S,"Delivered",'CRS1'!X:X,A944,if(D944="Main1",'CRS1'!G:G,'CRS1'!K:K),C944)
-sumifs(G$1:G943,A$1:A943,A944,C$1:C943,C944))</f>
        <v/>
      </c>
      <c r="H944" s="37" t="str">
        <f t="shared" si="1"/>
        <v/>
      </c>
      <c r="I944" s="37" t="str">
        <f t="shared" si="2"/>
        <v/>
      </c>
      <c r="J944" s="37" t="s">
        <v>97</v>
      </c>
      <c r="K944" s="4"/>
      <c r="L944" s="4"/>
      <c r="M944" s="4"/>
      <c r="N944" s="4"/>
      <c r="O944" s="4"/>
      <c r="P944" s="4"/>
      <c r="Q944" s="4"/>
      <c r="R944" s="4"/>
      <c r="S944" s="4"/>
      <c r="T944" s="4"/>
      <c r="U944" s="4"/>
      <c r="V944" s="4"/>
      <c r="W944" s="4"/>
      <c r="X944" s="4"/>
      <c r="Y944" s="4"/>
      <c r="Z944" s="4"/>
      <c r="AA944" s="4"/>
      <c r="AB944" s="4"/>
    </row>
    <row r="945">
      <c r="A945" s="4"/>
      <c r="C945" s="4"/>
      <c r="D945" s="146" t="s">
        <v>97</v>
      </c>
      <c r="E945" s="43"/>
      <c r="F945" s="4"/>
      <c r="G945" s="37" t="str">
        <f>if(F945="","",
SUMIFs(if(D945="Main1",Nuella!J:J,Nuella!N:N),Nuella!S:S,"Delivered",Nuella!X:X,A945,if(D945="Main1",Nuella!G:G,Nuella!K:K),C945)+
SUMIFs(if(D945="Main1",'CRS1'!J:J,'CRS1'!N:N),'CRS1'!S:S,"Delivered",'CRS1'!X:X,A945,if(D945="Main1",'CRS1'!G:G,'CRS1'!K:K),C945)
-sumifs(G$1:G944,A$1:A944,A945,C$1:C944,C945))</f>
        <v/>
      </c>
      <c r="H945" s="37" t="str">
        <f t="shared" si="1"/>
        <v/>
      </c>
      <c r="I945" s="37" t="str">
        <f t="shared" si="2"/>
        <v/>
      </c>
      <c r="J945" s="37" t="s">
        <v>97</v>
      </c>
      <c r="K945" s="4"/>
      <c r="L945" s="4"/>
      <c r="M945" s="4"/>
      <c r="N945" s="4"/>
      <c r="O945" s="4"/>
      <c r="P945" s="4"/>
      <c r="Q945" s="4"/>
      <c r="R945" s="4"/>
      <c r="S945" s="4"/>
      <c r="T945" s="4"/>
      <c r="U945" s="4"/>
      <c r="V945" s="4"/>
      <c r="W945" s="4"/>
      <c r="X945" s="4"/>
      <c r="Y945" s="4"/>
      <c r="Z945" s="4"/>
      <c r="AA945" s="4"/>
      <c r="AB945" s="4"/>
    </row>
    <row r="946">
      <c r="A946" s="4"/>
      <c r="C946" s="4"/>
      <c r="D946" s="146" t="s">
        <v>97</v>
      </c>
      <c r="E946" s="43"/>
      <c r="F946" s="4"/>
      <c r="G946" s="37" t="str">
        <f>if(F946="","",
SUMIFs(if(D946="Main1",Nuella!J:J,Nuella!N:N),Nuella!S:S,"Delivered",Nuella!X:X,A946,if(D946="Main1",Nuella!G:G,Nuella!K:K),C946)+
SUMIFs(if(D946="Main1",'CRS1'!J:J,'CRS1'!N:N),'CRS1'!S:S,"Delivered",'CRS1'!X:X,A946,if(D946="Main1",'CRS1'!G:G,'CRS1'!K:K),C946)
-sumifs(G$1:G945,A$1:A945,A946,C$1:C945,C946))</f>
        <v/>
      </c>
      <c r="H946" s="37" t="str">
        <f t="shared" si="1"/>
        <v/>
      </c>
      <c r="I946" s="37" t="str">
        <f t="shared" si="2"/>
        <v/>
      </c>
      <c r="J946" s="37" t="s">
        <v>97</v>
      </c>
      <c r="K946" s="4"/>
      <c r="L946" s="4"/>
      <c r="M946" s="4"/>
      <c r="N946" s="4"/>
      <c r="O946" s="4"/>
      <c r="P946" s="4"/>
      <c r="Q946" s="4"/>
      <c r="R946" s="4"/>
      <c r="S946" s="4"/>
      <c r="T946" s="4"/>
      <c r="U946" s="4"/>
      <c r="V946" s="4"/>
      <c r="W946" s="4"/>
      <c r="X946" s="4"/>
      <c r="Y946" s="4"/>
      <c r="Z946" s="4"/>
      <c r="AA946" s="4"/>
      <c r="AB946" s="4"/>
    </row>
    <row r="947">
      <c r="A947" s="4"/>
      <c r="C947" s="4"/>
      <c r="D947" s="146" t="s">
        <v>97</v>
      </c>
      <c r="E947" s="43"/>
      <c r="F947" s="4"/>
      <c r="G947" s="37" t="str">
        <f>if(F947="","",
SUMIFs(if(D947="Main1",Nuella!J:J,Nuella!N:N),Nuella!S:S,"Delivered",Nuella!X:X,A947,if(D947="Main1",Nuella!G:G,Nuella!K:K),C947)+
SUMIFs(if(D947="Main1",'CRS1'!J:J,'CRS1'!N:N),'CRS1'!S:S,"Delivered",'CRS1'!X:X,A947,if(D947="Main1",'CRS1'!G:G,'CRS1'!K:K),C947)
-sumifs(G$1:G946,A$1:A946,A947,C$1:C946,C947))</f>
        <v/>
      </c>
      <c r="H947" s="37" t="str">
        <f t="shared" si="1"/>
        <v/>
      </c>
      <c r="I947" s="37" t="str">
        <f t="shared" si="2"/>
        <v/>
      </c>
      <c r="J947" s="37" t="s">
        <v>97</v>
      </c>
      <c r="K947" s="4"/>
      <c r="L947" s="4"/>
      <c r="M947" s="4"/>
      <c r="N947" s="4"/>
      <c r="O947" s="4"/>
      <c r="P947" s="4"/>
      <c r="Q947" s="4"/>
      <c r="R947" s="4"/>
      <c r="S947" s="4"/>
      <c r="T947" s="4"/>
      <c r="U947" s="4"/>
      <c r="V947" s="4"/>
      <c r="W947" s="4"/>
      <c r="X947" s="4"/>
      <c r="Y947" s="4"/>
      <c r="Z947" s="4"/>
      <c r="AA947" s="4"/>
      <c r="AB947" s="4"/>
    </row>
    <row r="948">
      <c r="A948" s="4"/>
      <c r="C948" s="4"/>
      <c r="D948" s="146" t="s">
        <v>97</v>
      </c>
      <c r="E948" s="43"/>
      <c r="F948" s="4"/>
      <c r="G948" s="37" t="str">
        <f>if(F948="","",
SUMIFs(if(D948="Main1",Nuella!J:J,Nuella!N:N),Nuella!S:S,"Delivered",Nuella!X:X,A948,if(D948="Main1",Nuella!G:G,Nuella!K:K),C948)+
SUMIFs(if(D948="Main1",'CRS1'!J:J,'CRS1'!N:N),'CRS1'!S:S,"Delivered",'CRS1'!X:X,A948,if(D948="Main1",'CRS1'!G:G,'CRS1'!K:K),C948)
-sumifs(G$1:G947,A$1:A947,A948,C$1:C947,C948))</f>
        <v/>
      </c>
      <c r="H948" s="37" t="str">
        <f t="shared" si="1"/>
        <v/>
      </c>
      <c r="I948" s="37" t="str">
        <f t="shared" si="2"/>
        <v/>
      </c>
      <c r="J948" s="37" t="s">
        <v>97</v>
      </c>
      <c r="K948" s="4"/>
      <c r="L948" s="4"/>
      <c r="M948" s="4"/>
      <c r="N948" s="4"/>
      <c r="O948" s="4"/>
      <c r="P948" s="4"/>
      <c r="Q948" s="4"/>
      <c r="R948" s="4"/>
      <c r="S948" s="4"/>
      <c r="T948" s="4"/>
      <c r="U948" s="4"/>
      <c r="V948" s="4"/>
      <c r="W948" s="4"/>
      <c r="X948" s="4"/>
      <c r="Y948" s="4"/>
      <c r="Z948" s="4"/>
      <c r="AA948" s="4"/>
      <c r="AB948" s="4"/>
    </row>
    <row r="949">
      <c r="A949" s="4"/>
      <c r="C949" s="4"/>
      <c r="D949" s="146" t="s">
        <v>97</v>
      </c>
      <c r="E949" s="43"/>
      <c r="F949" s="4"/>
      <c r="G949" s="37" t="str">
        <f>if(F949="","",
SUMIFs(if(D949="Main1",Nuella!J:J,Nuella!N:N),Nuella!S:S,"Delivered",Nuella!X:X,A949,if(D949="Main1",Nuella!G:G,Nuella!K:K),C949)+
SUMIFs(if(D949="Main1",'CRS1'!J:J,'CRS1'!N:N),'CRS1'!S:S,"Delivered",'CRS1'!X:X,A949,if(D949="Main1",'CRS1'!G:G,'CRS1'!K:K),C949)
-sumifs(G$1:G948,A$1:A948,A949,C$1:C948,C949))</f>
        <v/>
      </c>
      <c r="H949" s="37" t="str">
        <f t="shared" si="1"/>
        <v/>
      </c>
      <c r="I949" s="37" t="str">
        <f t="shared" si="2"/>
        <v/>
      </c>
      <c r="J949" s="37" t="s">
        <v>97</v>
      </c>
      <c r="K949" s="4"/>
      <c r="L949" s="4"/>
      <c r="M949" s="4"/>
      <c r="N949" s="4"/>
      <c r="O949" s="4"/>
      <c r="P949" s="4"/>
      <c r="Q949" s="4"/>
      <c r="R949" s="4"/>
      <c r="S949" s="4"/>
      <c r="T949" s="4"/>
      <c r="U949" s="4"/>
      <c r="V949" s="4"/>
      <c r="W949" s="4"/>
      <c r="X949" s="4"/>
      <c r="Y949" s="4"/>
      <c r="Z949" s="4"/>
      <c r="AA949" s="4"/>
      <c r="AB949" s="4"/>
    </row>
    <row r="950">
      <c r="A950" s="4"/>
      <c r="C950" s="4"/>
      <c r="D950" s="146" t="s">
        <v>97</v>
      </c>
      <c r="E950" s="43"/>
      <c r="F950" s="4"/>
      <c r="G950" s="37" t="str">
        <f>if(F950="","",
SUMIFs(if(D950="Main1",Nuella!J:J,Nuella!N:N),Nuella!S:S,"Delivered",Nuella!X:X,A950,if(D950="Main1",Nuella!G:G,Nuella!K:K),C950)+
SUMIFs(if(D950="Main1",'CRS1'!J:J,'CRS1'!N:N),'CRS1'!S:S,"Delivered",'CRS1'!X:X,A950,if(D950="Main1",'CRS1'!G:G,'CRS1'!K:K),C950)
-sumifs(G$1:G949,A$1:A949,A950,C$1:C949,C950))</f>
        <v/>
      </c>
      <c r="H950" s="37" t="str">
        <f t="shared" si="1"/>
        <v/>
      </c>
      <c r="I950" s="37" t="str">
        <f t="shared" si="2"/>
        <v/>
      </c>
      <c r="J950" s="37" t="s">
        <v>97</v>
      </c>
      <c r="K950" s="4"/>
      <c r="L950" s="4"/>
      <c r="M950" s="4"/>
      <c r="N950" s="4"/>
      <c r="O950" s="4"/>
      <c r="P950" s="4"/>
      <c r="Q950" s="4"/>
      <c r="R950" s="4"/>
      <c r="S950" s="4"/>
      <c r="T950" s="4"/>
      <c r="U950" s="4"/>
      <c r="V950" s="4"/>
      <c r="W950" s="4"/>
      <c r="X950" s="4"/>
      <c r="Y950" s="4"/>
      <c r="Z950" s="4"/>
      <c r="AA950" s="4"/>
      <c r="AB950" s="4"/>
    </row>
    <row r="951">
      <c r="A951" s="4"/>
      <c r="C951" s="4"/>
      <c r="D951" s="146" t="s">
        <v>97</v>
      </c>
      <c r="E951" s="43"/>
      <c r="F951" s="4"/>
      <c r="G951" s="37" t="str">
        <f>if(F951="","",
SUMIFs(if(D951="Main1",Nuella!J:J,Nuella!N:N),Nuella!S:S,"Delivered",Nuella!X:X,A951,if(D951="Main1",Nuella!G:G,Nuella!K:K),C951)+
SUMIFs(if(D951="Main1",'CRS1'!J:J,'CRS1'!N:N),'CRS1'!S:S,"Delivered",'CRS1'!X:X,A951,if(D951="Main1",'CRS1'!G:G,'CRS1'!K:K),C951)
-sumifs(G$1:G950,A$1:A950,A951,C$1:C950,C951))</f>
        <v/>
      </c>
      <c r="H951" s="37" t="str">
        <f t="shared" si="1"/>
        <v/>
      </c>
      <c r="I951" s="37" t="str">
        <f t="shared" si="2"/>
        <v/>
      </c>
      <c r="J951" s="37" t="s">
        <v>97</v>
      </c>
      <c r="K951" s="4"/>
      <c r="L951" s="4"/>
      <c r="M951" s="4"/>
      <c r="N951" s="4"/>
      <c r="O951" s="4"/>
      <c r="P951" s="4"/>
      <c r="Q951" s="4"/>
      <c r="R951" s="4"/>
      <c r="S951" s="4"/>
      <c r="T951" s="4"/>
      <c r="U951" s="4"/>
      <c r="V951" s="4"/>
      <c r="W951" s="4"/>
      <c r="X951" s="4"/>
      <c r="Y951" s="4"/>
      <c r="Z951" s="4"/>
      <c r="AA951" s="4"/>
      <c r="AB951" s="4"/>
    </row>
    <row r="952">
      <c r="A952" s="4"/>
      <c r="C952" s="4"/>
      <c r="D952" s="146" t="s">
        <v>97</v>
      </c>
      <c r="E952" s="43"/>
      <c r="F952" s="4"/>
      <c r="G952" s="37" t="str">
        <f>if(F952="","",
SUMIFs(if(D952="Main1",Nuella!J:J,Nuella!N:N),Nuella!S:S,"Delivered",Nuella!X:X,A952,if(D952="Main1",Nuella!G:G,Nuella!K:K),C952)+
SUMIFs(if(D952="Main1",'CRS1'!J:J,'CRS1'!N:N),'CRS1'!S:S,"Delivered",'CRS1'!X:X,A952,if(D952="Main1",'CRS1'!G:G,'CRS1'!K:K),C952)
-sumifs(G$1:G951,A$1:A951,A952,C$1:C951,C952))</f>
        <v/>
      </c>
      <c r="H952" s="37" t="str">
        <f t="shared" si="1"/>
        <v/>
      </c>
      <c r="I952" s="37" t="str">
        <f t="shared" si="2"/>
        <v/>
      </c>
      <c r="J952" s="37" t="s">
        <v>97</v>
      </c>
      <c r="K952" s="4"/>
      <c r="L952" s="4"/>
      <c r="M952" s="4"/>
      <c r="N952" s="4"/>
      <c r="O952" s="4"/>
      <c r="P952" s="4"/>
      <c r="Q952" s="4"/>
      <c r="R952" s="4"/>
      <c r="S952" s="4"/>
      <c r="T952" s="4"/>
      <c r="U952" s="4"/>
      <c r="V952" s="4"/>
      <c r="W952" s="4"/>
      <c r="X952" s="4"/>
      <c r="Y952" s="4"/>
      <c r="Z952" s="4"/>
      <c r="AA952" s="4"/>
      <c r="AB952" s="4"/>
    </row>
    <row r="953">
      <c r="A953" s="4"/>
      <c r="C953" s="4"/>
      <c r="D953" s="146" t="s">
        <v>97</v>
      </c>
      <c r="E953" s="43"/>
      <c r="F953" s="4"/>
      <c r="G953" s="37" t="str">
        <f>if(F953="","",
SUMIFs(if(D953="Main1",Nuella!J:J,Nuella!N:N),Nuella!S:S,"Delivered",Nuella!X:X,A953,if(D953="Main1",Nuella!G:G,Nuella!K:K),C953)+
SUMIFs(if(D953="Main1",'CRS1'!J:J,'CRS1'!N:N),'CRS1'!S:S,"Delivered",'CRS1'!X:X,A953,if(D953="Main1",'CRS1'!G:G,'CRS1'!K:K),C953)
-sumifs(G$1:G952,A$1:A952,A953,C$1:C952,C953))</f>
        <v/>
      </c>
      <c r="H953" s="37" t="str">
        <f t="shared" si="1"/>
        <v/>
      </c>
      <c r="I953" s="37" t="str">
        <f t="shared" si="2"/>
        <v/>
      </c>
      <c r="J953" s="37" t="s">
        <v>97</v>
      </c>
      <c r="K953" s="4"/>
      <c r="L953" s="4"/>
      <c r="M953" s="4"/>
      <c r="N953" s="4"/>
      <c r="O953" s="4"/>
      <c r="P953" s="4"/>
      <c r="Q953" s="4"/>
      <c r="R953" s="4"/>
      <c r="S953" s="4"/>
      <c r="T953" s="4"/>
      <c r="U953" s="4"/>
      <c r="V953" s="4"/>
      <c r="W953" s="4"/>
      <c r="X953" s="4"/>
      <c r="Y953" s="4"/>
      <c r="Z953" s="4"/>
      <c r="AA953" s="4"/>
      <c r="AB953" s="4"/>
    </row>
    <row r="954">
      <c r="A954" s="4"/>
      <c r="C954" s="4"/>
      <c r="D954" s="146" t="s">
        <v>97</v>
      </c>
      <c r="E954" s="43"/>
      <c r="F954" s="4"/>
      <c r="G954" s="37" t="str">
        <f>if(F954="","",
SUMIFs(if(D954="Main1",Nuella!J:J,Nuella!N:N),Nuella!S:S,"Delivered",Nuella!X:X,A954,if(D954="Main1",Nuella!G:G,Nuella!K:K),C954)+
SUMIFs(if(D954="Main1",'CRS1'!J:J,'CRS1'!N:N),'CRS1'!S:S,"Delivered",'CRS1'!X:X,A954,if(D954="Main1",'CRS1'!G:G,'CRS1'!K:K),C954)
-sumifs(G$1:G953,A$1:A953,A954,C$1:C953,C954))</f>
        <v/>
      </c>
      <c r="H954" s="37" t="str">
        <f t="shared" si="1"/>
        <v/>
      </c>
      <c r="I954" s="37" t="str">
        <f t="shared" si="2"/>
        <v/>
      </c>
      <c r="J954" s="37" t="s">
        <v>97</v>
      </c>
      <c r="K954" s="4"/>
      <c r="L954" s="4"/>
      <c r="M954" s="4"/>
      <c r="N954" s="4"/>
      <c r="O954" s="4"/>
      <c r="P954" s="4"/>
      <c r="Q954" s="4"/>
      <c r="R954" s="4"/>
      <c r="S954" s="4"/>
      <c r="T954" s="4"/>
      <c r="U954" s="4"/>
      <c r="V954" s="4"/>
      <c r="W954" s="4"/>
      <c r="X954" s="4"/>
      <c r="Y954" s="4"/>
      <c r="Z954" s="4"/>
      <c r="AA954" s="4"/>
      <c r="AB954" s="4"/>
    </row>
    <row r="955">
      <c r="A955" s="4"/>
      <c r="C955" s="4"/>
      <c r="D955" s="146" t="s">
        <v>97</v>
      </c>
      <c r="E955" s="43"/>
      <c r="F955" s="4"/>
      <c r="G955" s="37" t="str">
        <f>if(F955="","",
SUMIFs(if(D955="Main1",Nuella!J:J,Nuella!N:N),Nuella!S:S,"Delivered",Nuella!X:X,A955,if(D955="Main1",Nuella!G:G,Nuella!K:K),C955)+
SUMIFs(if(D955="Main1",'CRS1'!J:J,'CRS1'!N:N),'CRS1'!S:S,"Delivered",'CRS1'!X:X,A955,if(D955="Main1",'CRS1'!G:G,'CRS1'!K:K),C955)
-sumifs(G$1:G954,A$1:A954,A955,C$1:C954,C955))</f>
        <v/>
      </c>
      <c r="H955" s="37" t="str">
        <f t="shared" si="1"/>
        <v/>
      </c>
      <c r="I955" s="37" t="str">
        <f t="shared" si="2"/>
        <v/>
      </c>
      <c r="J955" s="37" t="s">
        <v>97</v>
      </c>
      <c r="K955" s="4"/>
      <c r="L955" s="4"/>
      <c r="M955" s="4"/>
      <c r="N955" s="4"/>
      <c r="O955" s="4"/>
      <c r="P955" s="4"/>
      <c r="Q955" s="4"/>
      <c r="R955" s="4"/>
      <c r="S955" s="4"/>
      <c r="T955" s="4"/>
      <c r="U955" s="4"/>
      <c r="V955" s="4"/>
      <c r="W955" s="4"/>
      <c r="X955" s="4"/>
      <c r="Y955" s="4"/>
      <c r="Z955" s="4"/>
      <c r="AA955" s="4"/>
      <c r="AB955" s="4"/>
    </row>
    <row r="956">
      <c r="A956" s="4"/>
      <c r="C956" s="4"/>
      <c r="D956" s="146" t="s">
        <v>97</v>
      </c>
      <c r="E956" s="43"/>
      <c r="F956" s="4"/>
      <c r="G956" s="37" t="str">
        <f>if(F956="","",
SUMIFs(if(D956="Main1",Nuella!J:J,Nuella!N:N),Nuella!S:S,"Delivered",Nuella!X:X,A956,if(D956="Main1",Nuella!G:G,Nuella!K:K),C956)+
SUMIFs(if(D956="Main1",'CRS1'!J:J,'CRS1'!N:N),'CRS1'!S:S,"Delivered",'CRS1'!X:X,A956,if(D956="Main1",'CRS1'!G:G,'CRS1'!K:K),C956)
-sumifs(G$1:G955,A$1:A955,A956,C$1:C955,C956))</f>
        <v/>
      </c>
      <c r="H956" s="37" t="str">
        <f t="shared" si="1"/>
        <v/>
      </c>
      <c r="I956" s="37" t="str">
        <f t="shared" si="2"/>
        <v/>
      </c>
      <c r="J956" s="37" t="s">
        <v>97</v>
      </c>
      <c r="K956" s="4"/>
      <c r="L956" s="4"/>
      <c r="M956" s="4"/>
      <c r="N956" s="4"/>
      <c r="O956" s="4"/>
      <c r="P956" s="4"/>
      <c r="Q956" s="4"/>
      <c r="R956" s="4"/>
      <c r="S956" s="4"/>
      <c r="T956" s="4"/>
      <c r="U956" s="4"/>
      <c r="V956" s="4"/>
      <c r="W956" s="4"/>
      <c r="X956" s="4"/>
      <c r="Y956" s="4"/>
      <c r="Z956" s="4"/>
      <c r="AA956" s="4"/>
      <c r="AB956" s="4"/>
    </row>
    <row r="957">
      <c r="A957" s="4"/>
      <c r="C957" s="4"/>
      <c r="D957" s="146" t="s">
        <v>97</v>
      </c>
      <c r="E957" s="43"/>
      <c r="F957" s="4"/>
      <c r="G957" s="37" t="str">
        <f>if(F957="","",
SUMIFs(if(D957="Main1",Nuella!J:J,Nuella!N:N),Nuella!S:S,"Delivered",Nuella!X:X,A957,if(D957="Main1",Nuella!G:G,Nuella!K:K),C957)+
SUMIFs(if(D957="Main1",'CRS1'!J:J,'CRS1'!N:N),'CRS1'!S:S,"Delivered",'CRS1'!X:X,A957,if(D957="Main1",'CRS1'!G:G,'CRS1'!K:K),C957)
-sumifs(G$1:G956,A$1:A956,A957,C$1:C956,C957))</f>
        <v/>
      </c>
      <c r="H957" s="37" t="str">
        <f t="shared" si="1"/>
        <v/>
      </c>
      <c r="I957" s="37" t="str">
        <f t="shared" si="2"/>
        <v/>
      </c>
      <c r="J957" s="37" t="s">
        <v>97</v>
      </c>
      <c r="K957" s="4"/>
      <c r="L957" s="4"/>
      <c r="M957" s="4"/>
      <c r="N957" s="4"/>
      <c r="O957" s="4"/>
      <c r="P957" s="4"/>
      <c r="Q957" s="4"/>
      <c r="R957" s="4"/>
      <c r="S957" s="4"/>
      <c r="T957" s="4"/>
      <c r="U957" s="4"/>
      <c r="V957" s="4"/>
      <c r="W957" s="4"/>
      <c r="X957" s="4"/>
      <c r="Y957" s="4"/>
      <c r="Z957" s="4"/>
      <c r="AA957" s="4"/>
      <c r="AB957" s="4"/>
    </row>
    <row r="958">
      <c r="A958" s="4"/>
      <c r="C958" s="4"/>
      <c r="D958" s="146" t="s">
        <v>97</v>
      </c>
      <c r="E958" s="43"/>
      <c r="F958" s="4"/>
      <c r="G958" s="37" t="str">
        <f>if(F958="","",
SUMIFs(if(D958="Main1",Nuella!J:J,Nuella!N:N),Nuella!S:S,"Delivered",Nuella!X:X,A958,if(D958="Main1",Nuella!G:G,Nuella!K:K),C958)+
SUMIFs(if(D958="Main1",'CRS1'!J:J,'CRS1'!N:N),'CRS1'!S:S,"Delivered",'CRS1'!X:X,A958,if(D958="Main1",'CRS1'!G:G,'CRS1'!K:K),C958)
-sumifs(G$1:G957,A$1:A957,A958,C$1:C957,C958))</f>
        <v/>
      </c>
      <c r="H958" s="37" t="str">
        <f t="shared" si="1"/>
        <v/>
      </c>
      <c r="I958" s="37" t="str">
        <f t="shared" si="2"/>
        <v/>
      </c>
      <c r="J958" s="37" t="s">
        <v>97</v>
      </c>
      <c r="K958" s="4"/>
      <c r="L958" s="4"/>
      <c r="M958" s="4"/>
      <c r="N958" s="4"/>
      <c r="O958" s="4"/>
      <c r="P958" s="4"/>
      <c r="Q958" s="4"/>
      <c r="R958" s="4"/>
      <c r="S958" s="4"/>
      <c r="T958" s="4"/>
      <c r="U958" s="4"/>
      <c r="V958" s="4"/>
      <c r="W958" s="4"/>
      <c r="X958" s="4"/>
      <c r="Y958" s="4"/>
      <c r="Z958" s="4"/>
      <c r="AA958" s="4"/>
      <c r="AB958" s="4"/>
    </row>
    <row r="959">
      <c r="A959" s="4"/>
      <c r="C959" s="4"/>
      <c r="D959" s="146" t="s">
        <v>97</v>
      </c>
      <c r="E959" s="43"/>
      <c r="F959" s="4"/>
      <c r="G959" s="37" t="str">
        <f>if(F959="","",
SUMIFs(if(D959="Main1",Nuella!J:J,Nuella!N:N),Nuella!S:S,"Delivered",Nuella!X:X,A959,if(D959="Main1",Nuella!G:G,Nuella!K:K),C959)+
SUMIFs(if(D959="Main1",'CRS1'!J:J,'CRS1'!N:N),'CRS1'!S:S,"Delivered",'CRS1'!X:X,A959,if(D959="Main1",'CRS1'!G:G,'CRS1'!K:K),C959)
-sumifs(G$1:G958,A$1:A958,A959,C$1:C958,C959))</f>
        <v/>
      </c>
      <c r="H959" s="37" t="str">
        <f t="shared" si="1"/>
        <v/>
      </c>
      <c r="I959" s="37" t="str">
        <f t="shared" si="2"/>
        <v/>
      </c>
      <c r="J959" s="37" t="s">
        <v>97</v>
      </c>
      <c r="K959" s="4"/>
      <c r="L959" s="4"/>
      <c r="M959" s="4"/>
      <c r="N959" s="4"/>
      <c r="O959" s="4"/>
      <c r="P959" s="4"/>
      <c r="Q959" s="4"/>
      <c r="R959" s="4"/>
      <c r="S959" s="4"/>
      <c r="T959" s="4"/>
      <c r="U959" s="4"/>
      <c r="V959" s="4"/>
      <c r="W959" s="4"/>
      <c r="X959" s="4"/>
      <c r="Y959" s="4"/>
      <c r="Z959" s="4"/>
      <c r="AA959" s="4"/>
      <c r="AB959" s="4"/>
    </row>
    <row r="960">
      <c r="A960" s="4"/>
      <c r="C960" s="4"/>
      <c r="D960" s="146" t="s">
        <v>97</v>
      </c>
      <c r="E960" s="43"/>
      <c r="F960" s="4"/>
      <c r="G960" s="37" t="str">
        <f>if(F960="","",
SUMIFs(if(D960="Main1",Nuella!J:J,Nuella!N:N),Nuella!S:S,"Delivered",Nuella!X:X,A960,if(D960="Main1",Nuella!G:G,Nuella!K:K),C960)+
SUMIFs(if(D960="Main1",'CRS1'!J:J,'CRS1'!N:N),'CRS1'!S:S,"Delivered",'CRS1'!X:X,A960,if(D960="Main1",'CRS1'!G:G,'CRS1'!K:K),C960)
-sumifs(G$1:G959,A$1:A959,A960,C$1:C959,C960))</f>
        <v/>
      </c>
      <c r="H960" s="37" t="str">
        <f t="shared" si="1"/>
        <v/>
      </c>
      <c r="I960" s="37" t="str">
        <f t="shared" si="2"/>
        <v/>
      </c>
      <c r="J960" s="37" t="s">
        <v>97</v>
      </c>
      <c r="K960" s="4"/>
      <c r="L960" s="4"/>
      <c r="M960" s="4"/>
      <c r="N960" s="4"/>
      <c r="O960" s="4"/>
      <c r="P960" s="4"/>
      <c r="Q960" s="4"/>
      <c r="R960" s="4"/>
      <c r="S960" s="4"/>
      <c r="T960" s="4"/>
      <c r="U960" s="4"/>
      <c r="V960" s="4"/>
      <c r="W960" s="4"/>
      <c r="X960" s="4"/>
      <c r="Y960" s="4"/>
      <c r="Z960" s="4"/>
      <c r="AA960" s="4"/>
      <c r="AB960" s="4"/>
    </row>
    <row r="961">
      <c r="A961" s="4"/>
      <c r="C961" s="4"/>
      <c r="D961" s="146" t="s">
        <v>97</v>
      </c>
      <c r="E961" s="43"/>
      <c r="F961" s="4"/>
      <c r="G961" s="37" t="str">
        <f>if(F961="","",
SUMIFs(if(D961="Main1",Nuella!J:J,Nuella!N:N),Nuella!S:S,"Delivered",Nuella!X:X,A961,if(D961="Main1",Nuella!G:G,Nuella!K:K),C961)+
SUMIFs(if(D961="Main1",'CRS1'!J:J,'CRS1'!N:N),'CRS1'!S:S,"Delivered",'CRS1'!X:X,A961,if(D961="Main1",'CRS1'!G:G,'CRS1'!K:K),C961)
-sumifs(G$1:G960,A$1:A960,A961,C$1:C960,C961))</f>
        <v/>
      </c>
      <c r="H961" s="37" t="str">
        <f t="shared" si="1"/>
        <v/>
      </c>
      <c r="I961" s="37" t="str">
        <f t="shared" si="2"/>
        <v/>
      </c>
      <c r="J961" s="37" t="s">
        <v>97</v>
      </c>
      <c r="K961" s="4"/>
      <c r="L961" s="4"/>
      <c r="M961" s="4"/>
      <c r="N961" s="4"/>
      <c r="O961" s="4"/>
      <c r="P961" s="4"/>
      <c r="Q961" s="4"/>
      <c r="R961" s="4"/>
      <c r="S961" s="4"/>
      <c r="T961" s="4"/>
      <c r="U961" s="4"/>
      <c r="V961" s="4"/>
      <c r="W961" s="4"/>
      <c r="X961" s="4"/>
      <c r="Y961" s="4"/>
      <c r="Z961" s="4"/>
      <c r="AA961" s="4"/>
      <c r="AB961" s="4"/>
    </row>
    <row r="962">
      <c r="A962" s="4"/>
      <c r="C962" s="4"/>
      <c r="D962" s="146" t="s">
        <v>97</v>
      </c>
      <c r="E962" s="43"/>
      <c r="F962" s="4"/>
      <c r="G962" s="37" t="str">
        <f>if(F962="","",
SUMIFs(if(D962="Main1",Nuella!J:J,Nuella!N:N),Nuella!S:S,"Delivered",Nuella!X:X,A962,if(D962="Main1",Nuella!G:G,Nuella!K:K),C962)+
SUMIFs(if(D962="Main1",'CRS1'!J:J,'CRS1'!N:N),'CRS1'!S:S,"Delivered",'CRS1'!X:X,A962,if(D962="Main1",'CRS1'!G:G,'CRS1'!K:K),C962)
-sumifs(G$1:G961,A$1:A961,A962,C$1:C961,C962))</f>
        <v/>
      </c>
      <c r="H962" s="37" t="str">
        <f t="shared" si="1"/>
        <v/>
      </c>
      <c r="I962" s="37" t="str">
        <f t="shared" si="2"/>
        <v/>
      </c>
      <c r="J962" s="37" t="s">
        <v>97</v>
      </c>
      <c r="K962" s="4"/>
      <c r="L962" s="4"/>
      <c r="M962" s="4"/>
      <c r="N962" s="4"/>
      <c r="O962" s="4"/>
      <c r="P962" s="4"/>
      <c r="Q962" s="4"/>
      <c r="R962" s="4"/>
      <c r="S962" s="4"/>
      <c r="T962" s="4"/>
      <c r="U962" s="4"/>
      <c r="V962" s="4"/>
      <c r="W962" s="4"/>
      <c r="X962" s="4"/>
      <c r="Y962" s="4"/>
      <c r="Z962" s="4"/>
      <c r="AA962" s="4"/>
      <c r="AB962" s="4"/>
    </row>
    <row r="963">
      <c r="A963" s="4"/>
      <c r="C963" s="4"/>
      <c r="D963" s="146" t="s">
        <v>97</v>
      </c>
      <c r="E963" s="43"/>
      <c r="F963" s="4"/>
      <c r="G963" s="37" t="str">
        <f>if(F963="","",
SUMIFs(if(D963="Main1",Nuella!J:J,Nuella!N:N),Nuella!S:S,"Delivered",Nuella!X:X,A963,if(D963="Main1",Nuella!G:G,Nuella!K:K),C963)+
SUMIFs(if(D963="Main1",'CRS1'!J:J,'CRS1'!N:N),'CRS1'!S:S,"Delivered",'CRS1'!X:X,A963,if(D963="Main1",'CRS1'!G:G,'CRS1'!K:K),C963)
-sumifs(G$1:G962,A$1:A962,A963,C$1:C962,C963))</f>
        <v/>
      </c>
      <c r="H963" s="37" t="str">
        <f t="shared" si="1"/>
        <v/>
      </c>
      <c r="I963" s="37" t="str">
        <f t="shared" si="2"/>
        <v/>
      </c>
      <c r="J963" s="37" t="s">
        <v>97</v>
      </c>
      <c r="K963" s="4"/>
      <c r="L963" s="4"/>
      <c r="M963" s="4"/>
      <c r="N963" s="4"/>
      <c r="O963" s="4"/>
      <c r="P963" s="4"/>
      <c r="Q963" s="4"/>
      <c r="R963" s="4"/>
      <c r="S963" s="4"/>
      <c r="T963" s="4"/>
      <c r="U963" s="4"/>
      <c r="V963" s="4"/>
      <c r="W963" s="4"/>
      <c r="X963" s="4"/>
      <c r="Y963" s="4"/>
      <c r="Z963" s="4"/>
      <c r="AA963" s="4"/>
      <c r="AB963" s="4"/>
    </row>
    <row r="964">
      <c r="A964" s="4"/>
      <c r="C964" s="4"/>
      <c r="D964" s="146" t="s">
        <v>97</v>
      </c>
      <c r="E964" s="43"/>
      <c r="F964" s="4"/>
      <c r="G964" s="37" t="str">
        <f>if(F964="","",
SUMIFs(if(D964="Main1",Nuella!J:J,Nuella!N:N),Nuella!S:S,"Delivered",Nuella!X:X,A964,if(D964="Main1",Nuella!G:G,Nuella!K:K),C964)+
SUMIFs(if(D964="Main1",'CRS1'!J:J,'CRS1'!N:N),'CRS1'!S:S,"Delivered",'CRS1'!X:X,A964,if(D964="Main1",'CRS1'!G:G,'CRS1'!K:K),C964)
-sumifs(G$1:G963,A$1:A963,A964,C$1:C963,C964))</f>
        <v/>
      </c>
      <c r="H964" s="37" t="str">
        <f t="shared" si="1"/>
        <v/>
      </c>
      <c r="I964" s="37" t="str">
        <f t="shared" si="2"/>
        <v/>
      </c>
      <c r="J964" s="37" t="s">
        <v>97</v>
      </c>
      <c r="K964" s="4"/>
      <c r="L964" s="4"/>
      <c r="M964" s="4"/>
      <c r="N964" s="4"/>
      <c r="O964" s="4"/>
      <c r="P964" s="4"/>
      <c r="Q964" s="4"/>
      <c r="R964" s="4"/>
      <c r="S964" s="4"/>
      <c r="T964" s="4"/>
      <c r="U964" s="4"/>
      <c r="V964" s="4"/>
      <c r="W964" s="4"/>
      <c r="X964" s="4"/>
      <c r="Y964" s="4"/>
      <c r="Z964" s="4"/>
      <c r="AA964" s="4"/>
      <c r="AB964" s="4"/>
    </row>
    <row r="965">
      <c r="A965" s="4"/>
      <c r="C965" s="4"/>
      <c r="D965" s="146" t="s">
        <v>97</v>
      </c>
      <c r="E965" s="43"/>
      <c r="F965" s="4"/>
      <c r="G965" s="37" t="str">
        <f>if(F965="","",
SUMIFs(if(D965="Main1",Nuella!J:J,Nuella!N:N),Nuella!S:S,"Delivered",Nuella!X:X,A965,if(D965="Main1",Nuella!G:G,Nuella!K:K),C965)+
SUMIFs(if(D965="Main1",'CRS1'!J:J,'CRS1'!N:N),'CRS1'!S:S,"Delivered",'CRS1'!X:X,A965,if(D965="Main1",'CRS1'!G:G,'CRS1'!K:K),C965)
-sumifs(G$1:G964,A$1:A964,A965,C$1:C964,C965))</f>
        <v/>
      </c>
      <c r="H965" s="37" t="str">
        <f t="shared" si="1"/>
        <v/>
      </c>
      <c r="I965" s="37" t="str">
        <f t="shared" si="2"/>
        <v/>
      </c>
      <c r="J965" s="37" t="s">
        <v>97</v>
      </c>
      <c r="K965" s="4"/>
      <c r="L965" s="4"/>
      <c r="M965" s="4"/>
      <c r="N965" s="4"/>
      <c r="O965" s="4"/>
      <c r="P965" s="4"/>
      <c r="Q965" s="4"/>
      <c r="R965" s="4"/>
      <c r="S965" s="4"/>
      <c r="T965" s="4"/>
      <c r="U965" s="4"/>
      <c r="V965" s="4"/>
      <c r="W965" s="4"/>
      <c r="X965" s="4"/>
      <c r="Y965" s="4"/>
      <c r="Z965" s="4"/>
      <c r="AA965" s="4"/>
      <c r="AB965" s="4"/>
    </row>
    <row r="966">
      <c r="A966" s="4"/>
      <c r="C966" s="4"/>
      <c r="D966" s="146" t="s">
        <v>97</v>
      </c>
      <c r="E966" s="43"/>
      <c r="F966" s="4"/>
      <c r="G966" s="37" t="str">
        <f>if(F966="","",
SUMIFs(if(D966="Main1",Nuella!J:J,Nuella!N:N),Nuella!S:S,"Delivered",Nuella!X:X,A966,if(D966="Main1",Nuella!G:G,Nuella!K:K),C966)+
SUMIFs(if(D966="Main1",'CRS1'!J:J,'CRS1'!N:N),'CRS1'!S:S,"Delivered",'CRS1'!X:X,A966,if(D966="Main1",'CRS1'!G:G,'CRS1'!K:K),C966)
-sumifs(G$1:G965,A$1:A965,A966,C$1:C965,C966))</f>
        <v/>
      </c>
      <c r="H966" s="37" t="str">
        <f t="shared" si="1"/>
        <v/>
      </c>
      <c r="I966" s="37" t="str">
        <f t="shared" si="2"/>
        <v/>
      </c>
      <c r="J966" s="37" t="s">
        <v>97</v>
      </c>
      <c r="K966" s="4"/>
      <c r="L966" s="4"/>
      <c r="M966" s="4"/>
      <c r="N966" s="4"/>
      <c r="O966" s="4"/>
      <c r="P966" s="4"/>
      <c r="Q966" s="4"/>
      <c r="R966" s="4"/>
      <c r="S966" s="4"/>
      <c r="T966" s="4"/>
      <c r="U966" s="4"/>
      <c r="V966" s="4"/>
      <c r="W966" s="4"/>
      <c r="X966" s="4"/>
      <c r="Y966" s="4"/>
      <c r="Z966" s="4"/>
      <c r="AA966" s="4"/>
      <c r="AB966" s="4"/>
    </row>
    <row r="967">
      <c r="A967" s="4"/>
      <c r="C967" s="4"/>
      <c r="D967" s="146" t="s">
        <v>97</v>
      </c>
      <c r="E967" s="43"/>
      <c r="F967" s="4"/>
      <c r="G967" s="37" t="str">
        <f>if(F967="","",
SUMIFs(if(D967="Main1",Nuella!J:J,Nuella!N:N),Nuella!S:S,"Delivered",Nuella!X:X,A967,if(D967="Main1",Nuella!G:G,Nuella!K:K),C967)+
SUMIFs(if(D967="Main1",'CRS1'!J:J,'CRS1'!N:N),'CRS1'!S:S,"Delivered",'CRS1'!X:X,A967,if(D967="Main1",'CRS1'!G:G,'CRS1'!K:K),C967)
-sumifs(G$1:G966,A$1:A966,A967,C$1:C966,C967))</f>
        <v/>
      </c>
      <c r="H967" s="37" t="str">
        <f t="shared" si="1"/>
        <v/>
      </c>
      <c r="I967" s="37" t="str">
        <f t="shared" si="2"/>
        <v/>
      </c>
      <c r="J967" s="37" t="s">
        <v>97</v>
      </c>
      <c r="K967" s="4"/>
      <c r="L967" s="4"/>
      <c r="M967" s="4"/>
      <c r="N967" s="4"/>
      <c r="O967" s="4"/>
      <c r="P967" s="4"/>
      <c r="Q967" s="4"/>
      <c r="R967" s="4"/>
      <c r="S967" s="4"/>
      <c r="T967" s="4"/>
      <c r="U967" s="4"/>
      <c r="V967" s="4"/>
      <c r="W967" s="4"/>
      <c r="X967" s="4"/>
      <c r="Y967" s="4"/>
      <c r="Z967" s="4"/>
      <c r="AA967" s="4"/>
      <c r="AB967" s="4"/>
    </row>
    <row r="968">
      <c r="A968" s="4"/>
      <c r="C968" s="4"/>
      <c r="D968" s="146" t="s">
        <v>97</v>
      </c>
      <c r="E968" s="43"/>
      <c r="F968" s="4"/>
      <c r="G968" s="37" t="str">
        <f>if(F968="","",
SUMIFs(if(D968="Main1",Nuella!J:J,Nuella!N:N),Nuella!S:S,"Delivered",Nuella!X:X,A968,if(D968="Main1",Nuella!G:G,Nuella!K:K),C968)+
SUMIFs(if(D968="Main1",'CRS1'!J:J,'CRS1'!N:N),'CRS1'!S:S,"Delivered",'CRS1'!X:X,A968,if(D968="Main1",'CRS1'!G:G,'CRS1'!K:K),C968)
-sumifs(G$1:G967,A$1:A967,A968,C$1:C967,C968))</f>
        <v/>
      </c>
      <c r="H968" s="37" t="str">
        <f t="shared" si="1"/>
        <v/>
      </c>
      <c r="I968" s="37" t="str">
        <f t="shared" si="2"/>
        <v/>
      </c>
      <c r="J968" s="37" t="s">
        <v>97</v>
      </c>
      <c r="K968" s="4"/>
      <c r="L968" s="4"/>
      <c r="M968" s="4"/>
      <c r="N968" s="4"/>
      <c r="O968" s="4"/>
      <c r="P968" s="4"/>
      <c r="Q968" s="4"/>
      <c r="R968" s="4"/>
      <c r="S968" s="4"/>
      <c r="T968" s="4"/>
      <c r="U968" s="4"/>
      <c r="V968" s="4"/>
      <c r="W968" s="4"/>
      <c r="X968" s="4"/>
      <c r="Y968" s="4"/>
      <c r="Z968" s="4"/>
      <c r="AA968" s="4"/>
      <c r="AB968" s="4"/>
    </row>
    <row r="969">
      <c r="A969" s="4"/>
      <c r="C969" s="4"/>
      <c r="D969" s="146" t="s">
        <v>97</v>
      </c>
      <c r="E969" s="43"/>
      <c r="F969" s="4"/>
      <c r="G969" s="37" t="str">
        <f>if(F969="","",
SUMIFs(if(D969="Main1",Nuella!J:J,Nuella!N:N),Nuella!S:S,"Delivered",Nuella!X:X,A969,if(D969="Main1",Nuella!G:G,Nuella!K:K),C969)+
SUMIFs(if(D969="Main1",'CRS1'!J:J,'CRS1'!N:N),'CRS1'!S:S,"Delivered",'CRS1'!X:X,A969,if(D969="Main1",'CRS1'!G:G,'CRS1'!K:K),C969)
-sumifs(G$1:G968,A$1:A968,A969,C$1:C968,C969))</f>
        <v/>
      </c>
      <c r="H969" s="37" t="str">
        <f t="shared" si="1"/>
        <v/>
      </c>
      <c r="I969" s="37" t="str">
        <f t="shared" si="2"/>
        <v/>
      </c>
      <c r="J969" s="37" t="s">
        <v>97</v>
      </c>
      <c r="K969" s="4"/>
      <c r="L969" s="4"/>
      <c r="M969" s="4"/>
      <c r="N969" s="4"/>
      <c r="O969" s="4"/>
      <c r="P969" s="4"/>
      <c r="Q969" s="4"/>
      <c r="R969" s="4"/>
      <c r="S969" s="4"/>
      <c r="T969" s="4"/>
      <c r="U969" s="4"/>
      <c r="V969" s="4"/>
      <c r="W969" s="4"/>
      <c r="X969" s="4"/>
      <c r="Y969" s="4"/>
      <c r="Z969" s="4"/>
      <c r="AA969" s="4"/>
      <c r="AB969" s="4"/>
    </row>
    <row r="970">
      <c r="A970" s="4"/>
      <c r="C970" s="4"/>
      <c r="D970" s="146" t="s">
        <v>97</v>
      </c>
      <c r="E970" s="43"/>
      <c r="F970" s="4"/>
      <c r="G970" s="37" t="str">
        <f>if(F970="","",
SUMIFs(if(D970="Main1",Nuella!J:J,Nuella!N:N),Nuella!S:S,"Delivered",Nuella!X:X,A970,if(D970="Main1",Nuella!G:G,Nuella!K:K),C970)+
SUMIFs(if(D970="Main1",'CRS1'!J:J,'CRS1'!N:N),'CRS1'!S:S,"Delivered",'CRS1'!X:X,A970,if(D970="Main1",'CRS1'!G:G,'CRS1'!K:K),C970)
-sumifs(G$1:G969,A$1:A969,A970,C$1:C969,C970))</f>
        <v/>
      </c>
      <c r="H970" s="37" t="str">
        <f t="shared" si="1"/>
        <v/>
      </c>
      <c r="I970" s="37" t="str">
        <f t="shared" si="2"/>
        <v/>
      </c>
      <c r="J970" s="37" t="s">
        <v>97</v>
      </c>
      <c r="K970" s="4"/>
      <c r="L970" s="4"/>
      <c r="M970" s="4"/>
      <c r="N970" s="4"/>
      <c r="O970" s="4"/>
      <c r="P970" s="4"/>
      <c r="Q970" s="4"/>
      <c r="R970" s="4"/>
      <c r="S970" s="4"/>
      <c r="T970" s="4"/>
      <c r="U970" s="4"/>
      <c r="V970" s="4"/>
      <c r="W970" s="4"/>
      <c r="X970" s="4"/>
      <c r="Y970" s="4"/>
      <c r="Z970" s="4"/>
      <c r="AA970" s="4"/>
      <c r="AB970" s="4"/>
    </row>
    <row r="971">
      <c r="A971" s="4"/>
      <c r="C971" s="4"/>
      <c r="D971" s="146" t="s">
        <v>97</v>
      </c>
      <c r="E971" s="43"/>
      <c r="F971" s="4"/>
      <c r="G971" s="37" t="str">
        <f>if(F971="","",
SUMIFs(if(D971="Main1",Nuella!J:J,Nuella!N:N),Nuella!S:S,"Delivered",Nuella!X:X,A971,if(D971="Main1",Nuella!G:G,Nuella!K:K),C971)+
SUMIFs(if(D971="Main1",'CRS1'!J:J,'CRS1'!N:N),'CRS1'!S:S,"Delivered",'CRS1'!X:X,A971,if(D971="Main1",'CRS1'!G:G,'CRS1'!K:K),C971)
-sumifs(G$1:G970,A$1:A970,A971,C$1:C970,C971))</f>
        <v/>
      </c>
      <c r="H971" s="37" t="str">
        <f t="shared" si="1"/>
        <v/>
      </c>
      <c r="I971" s="37" t="str">
        <f t="shared" si="2"/>
        <v/>
      </c>
      <c r="J971" s="37" t="s">
        <v>97</v>
      </c>
      <c r="K971" s="4"/>
      <c r="L971" s="4"/>
      <c r="M971" s="4"/>
      <c r="N971" s="4"/>
      <c r="O971" s="4"/>
      <c r="P971" s="4"/>
      <c r="Q971" s="4"/>
      <c r="R971" s="4"/>
      <c r="S971" s="4"/>
      <c r="T971" s="4"/>
      <c r="U971" s="4"/>
      <c r="V971" s="4"/>
      <c r="W971" s="4"/>
      <c r="X971" s="4"/>
      <c r="Y971" s="4"/>
      <c r="Z971" s="4"/>
      <c r="AA971" s="4"/>
      <c r="AB971" s="4"/>
    </row>
    <row r="972">
      <c r="A972" s="4"/>
      <c r="C972" s="4"/>
      <c r="D972" s="146" t="s">
        <v>97</v>
      </c>
      <c r="E972" s="43"/>
      <c r="F972" s="4"/>
      <c r="G972" s="37" t="str">
        <f>if(F972="","",
SUMIFs(if(D972="Main1",Nuella!J:J,Nuella!N:N),Nuella!S:S,"Delivered",Nuella!X:X,A972,if(D972="Main1",Nuella!G:G,Nuella!K:K),C972)+
SUMIFs(if(D972="Main1",'CRS1'!J:J,'CRS1'!N:N),'CRS1'!S:S,"Delivered",'CRS1'!X:X,A972,if(D972="Main1",'CRS1'!G:G,'CRS1'!K:K),C972)
-sumifs(G$1:G971,A$1:A971,A972,C$1:C971,C972))</f>
        <v/>
      </c>
      <c r="H972" s="37" t="str">
        <f t="shared" si="1"/>
        <v/>
      </c>
      <c r="I972" s="37" t="str">
        <f t="shared" si="2"/>
        <v/>
      </c>
      <c r="J972" s="37" t="s">
        <v>97</v>
      </c>
      <c r="K972" s="4"/>
      <c r="L972" s="4"/>
      <c r="M972" s="4"/>
      <c r="N972" s="4"/>
      <c r="O972" s="4"/>
      <c r="P972" s="4"/>
      <c r="Q972" s="4"/>
      <c r="R972" s="4"/>
      <c r="S972" s="4"/>
      <c r="T972" s="4"/>
      <c r="U972" s="4"/>
      <c r="V972" s="4"/>
      <c r="W972" s="4"/>
      <c r="X972" s="4"/>
      <c r="Y972" s="4"/>
      <c r="Z972" s="4"/>
      <c r="AA972" s="4"/>
      <c r="AB972" s="4"/>
    </row>
    <row r="973">
      <c r="A973" s="4"/>
      <c r="C973" s="4"/>
      <c r="D973" s="146" t="s">
        <v>97</v>
      </c>
      <c r="E973" s="43"/>
      <c r="F973" s="4"/>
      <c r="G973" s="37" t="str">
        <f>if(F973="","",
SUMIFs(if(D973="Main1",Nuella!J:J,Nuella!N:N),Nuella!S:S,"Delivered",Nuella!X:X,A973,if(D973="Main1",Nuella!G:G,Nuella!K:K),C973)+
SUMIFs(if(D973="Main1",'CRS1'!J:J,'CRS1'!N:N),'CRS1'!S:S,"Delivered",'CRS1'!X:X,A973,if(D973="Main1",'CRS1'!G:G,'CRS1'!K:K),C973)
-sumifs(G$1:G972,A$1:A972,A973,C$1:C972,C973))</f>
        <v/>
      </c>
      <c r="H973" s="37" t="str">
        <f t="shared" si="1"/>
        <v/>
      </c>
      <c r="I973" s="37" t="str">
        <f t="shared" si="2"/>
        <v/>
      </c>
      <c r="J973" s="37" t="s">
        <v>97</v>
      </c>
      <c r="K973" s="4"/>
      <c r="L973" s="4"/>
      <c r="M973" s="4"/>
      <c r="N973" s="4"/>
      <c r="O973" s="4"/>
      <c r="P973" s="4"/>
      <c r="Q973" s="4"/>
      <c r="R973" s="4"/>
      <c r="S973" s="4"/>
      <c r="T973" s="4"/>
      <c r="U973" s="4"/>
      <c r="V973" s="4"/>
      <c r="W973" s="4"/>
      <c r="X973" s="4"/>
      <c r="Y973" s="4"/>
      <c r="Z973" s="4"/>
      <c r="AA973" s="4"/>
      <c r="AB973" s="4"/>
    </row>
    <row r="974">
      <c r="A974" s="4"/>
      <c r="C974" s="4"/>
      <c r="D974" s="146" t="s">
        <v>97</v>
      </c>
      <c r="E974" s="43"/>
      <c r="F974" s="4"/>
      <c r="G974" s="37" t="str">
        <f>if(F974="","",
SUMIFs(if(D974="Main1",Nuella!J:J,Nuella!N:N),Nuella!S:S,"Delivered",Nuella!X:X,A974,if(D974="Main1",Nuella!G:G,Nuella!K:K),C974)+
SUMIFs(if(D974="Main1",'CRS1'!J:J,'CRS1'!N:N),'CRS1'!S:S,"Delivered",'CRS1'!X:X,A974,if(D974="Main1",'CRS1'!G:G,'CRS1'!K:K),C974)
-sumifs(G$1:G973,A$1:A973,A974,C$1:C973,C974))</f>
        <v/>
      </c>
      <c r="H974" s="37" t="str">
        <f t="shared" si="1"/>
        <v/>
      </c>
      <c r="I974" s="37" t="str">
        <f t="shared" si="2"/>
        <v/>
      </c>
      <c r="J974" s="37" t="s">
        <v>97</v>
      </c>
      <c r="K974" s="4"/>
      <c r="L974" s="4"/>
      <c r="M974" s="4"/>
      <c r="N974" s="4"/>
      <c r="O974" s="4"/>
      <c r="P974" s="4"/>
      <c r="Q974" s="4"/>
      <c r="R974" s="4"/>
      <c r="S974" s="4"/>
      <c r="T974" s="4"/>
      <c r="U974" s="4"/>
      <c r="V974" s="4"/>
      <c r="W974" s="4"/>
      <c r="X974" s="4"/>
      <c r="Y974" s="4"/>
      <c r="Z974" s="4"/>
      <c r="AA974" s="4"/>
      <c r="AB974" s="4"/>
    </row>
    <row r="975">
      <c r="A975" s="4"/>
      <c r="C975" s="4"/>
      <c r="D975" s="146" t="s">
        <v>97</v>
      </c>
      <c r="E975" s="43"/>
      <c r="F975" s="4"/>
      <c r="G975" s="37" t="str">
        <f>if(F975="","",
SUMIFs(if(D975="Main1",Nuella!J:J,Nuella!N:N),Nuella!S:S,"Delivered",Nuella!X:X,A975,if(D975="Main1",Nuella!G:G,Nuella!K:K),C975)+
SUMIFs(if(D975="Main1",'CRS1'!J:J,'CRS1'!N:N),'CRS1'!S:S,"Delivered",'CRS1'!X:X,A975,if(D975="Main1",'CRS1'!G:G,'CRS1'!K:K),C975)
-sumifs(G$1:G974,A$1:A974,A975,C$1:C974,C975))</f>
        <v/>
      </c>
      <c r="H975" s="37" t="str">
        <f t="shared" si="1"/>
        <v/>
      </c>
      <c r="I975" s="37" t="str">
        <f t="shared" si="2"/>
        <v/>
      </c>
      <c r="J975" s="37" t="s">
        <v>97</v>
      </c>
      <c r="K975" s="4"/>
      <c r="L975" s="4"/>
      <c r="M975" s="4"/>
      <c r="N975" s="4"/>
      <c r="O975" s="4"/>
      <c r="P975" s="4"/>
      <c r="Q975" s="4"/>
      <c r="R975" s="4"/>
      <c r="S975" s="4"/>
      <c r="T975" s="4"/>
      <c r="U975" s="4"/>
      <c r="V975" s="4"/>
      <c r="W975" s="4"/>
      <c r="X975" s="4"/>
      <c r="Y975" s="4"/>
      <c r="Z975" s="4"/>
      <c r="AA975" s="4"/>
      <c r="AB975" s="4"/>
    </row>
    <row r="976">
      <c r="A976" s="4"/>
      <c r="C976" s="4"/>
      <c r="D976" s="146" t="s">
        <v>97</v>
      </c>
      <c r="E976" s="43"/>
      <c r="F976" s="4"/>
      <c r="G976" s="37" t="str">
        <f>if(F976="","",
SUMIFs(if(D976="Main1",Nuella!J:J,Nuella!N:N),Nuella!S:S,"Delivered",Nuella!X:X,A976,if(D976="Main1",Nuella!G:G,Nuella!K:K),C976)+
SUMIFs(if(D976="Main1",'CRS1'!J:J,'CRS1'!N:N),'CRS1'!S:S,"Delivered",'CRS1'!X:X,A976,if(D976="Main1",'CRS1'!G:G,'CRS1'!K:K),C976)
-sumifs(G$1:G975,A$1:A975,A976,C$1:C975,C976))</f>
        <v/>
      </c>
      <c r="H976" s="37" t="str">
        <f t="shared" si="1"/>
        <v/>
      </c>
      <c r="I976" s="37" t="str">
        <f t="shared" si="2"/>
        <v/>
      </c>
      <c r="J976" s="37" t="s">
        <v>97</v>
      </c>
      <c r="K976" s="4"/>
      <c r="L976" s="4"/>
      <c r="M976" s="4"/>
      <c r="N976" s="4"/>
      <c r="O976" s="4"/>
      <c r="P976" s="4"/>
      <c r="Q976" s="4"/>
      <c r="R976" s="4"/>
      <c r="S976" s="4"/>
      <c r="T976" s="4"/>
      <c r="U976" s="4"/>
      <c r="V976" s="4"/>
      <c r="W976" s="4"/>
      <c r="X976" s="4"/>
      <c r="Y976" s="4"/>
      <c r="Z976" s="4"/>
      <c r="AA976" s="4"/>
      <c r="AB976" s="4"/>
    </row>
    <row r="977">
      <c r="A977" s="4"/>
      <c r="C977" s="4"/>
      <c r="D977" s="146" t="s">
        <v>97</v>
      </c>
      <c r="E977" s="43"/>
      <c r="F977" s="4"/>
      <c r="G977" s="37" t="str">
        <f>if(F977="","",
SUMIFs(if(D977="Main1",Nuella!J:J,Nuella!N:N),Nuella!S:S,"Delivered",Nuella!X:X,A977,if(D977="Main1",Nuella!G:G,Nuella!K:K),C977)+
SUMIFs(if(D977="Main1",'CRS1'!J:J,'CRS1'!N:N),'CRS1'!S:S,"Delivered",'CRS1'!X:X,A977,if(D977="Main1",'CRS1'!G:G,'CRS1'!K:K),C977)
-sumifs(G$1:G976,A$1:A976,A977,C$1:C976,C977))</f>
        <v/>
      </c>
      <c r="H977" s="37" t="str">
        <f t="shared" si="1"/>
        <v/>
      </c>
      <c r="I977" s="37" t="str">
        <f t="shared" si="2"/>
        <v/>
      </c>
      <c r="J977" s="37" t="s">
        <v>97</v>
      </c>
      <c r="K977" s="4"/>
      <c r="L977" s="4"/>
      <c r="M977" s="4"/>
      <c r="N977" s="4"/>
      <c r="O977" s="4"/>
      <c r="P977" s="4"/>
      <c r="Q977" s="4"/>
      <c r="R977" s="4"/>
      <c r="S977" s="4"/>
      <c r="T977" s="4"/>
      <c r="U977" s="4"/>
      <c r="V977" s="4"/>
      <c r="W977" s="4"/>
      <c r="X977" s="4"/>
      <c r="Y977" s="4"/>
      <c r="Z977" s="4"/>
      <c r="AA977" s="4"/>
      <c r="AB977" s="4"/>
    </row>
    <row r="978">
      <c r="A978" s="4"/>
      <c r="C978" s="4"/>
      <c r="D978" s="146" t="s">
        <v>97</v>
      </c>
      <c r="E978" s="43"/>
      <c r="F978" s="4"/>
      <c r="G978" s="37" t="str">
        <f>if(F978="","",
SUMIFs(if(D978="Main1",Nuella!J:J,Nuella!N:N),Nuella!S:S,"Delivered",Nuella!X:X,A978,if(D978="Main1",Nuella!G:G,Nuella!K:K),C978)+
SUMIFs(if(D978="Main1",'CRS1'!J:J,'CRS1'!N:N),'CRS1'!S:S,"Delivered",'CRS1'!X:X,A978,if(D978="Main1",'CRS1'!G:G,'CRS1'!K:K),C978)
-sumifs(G$1:G977,A$1:A977,A978,C$1:C977,C978))</f>
        <v/>
      </c>
      <c r="H978" s="37" t="str">
        <f t="shared" si="1"/>
        <v/>
      </c>
      <c r="I978" s="37" t="str">
        <f t="shared" si="2"/>
        <v/>
      </c>
      <c r="J978" s="37" t="s">
        <v>97</v>
      </c>
      <c r="K978" s="4"/>
      <c r="L978" s="4"/>
      <c r="M978" s="4"/>
      <c r="N978" s="4"/>
      <c r="O978" s="4"/>
      <c r="P978" s="4"/>
      <c r="Q978" s="4"/>
      <c r="R978" s="4"/>
      <c r="S978" s="4"/>
      <c r="T978" s="4"/>
      <c r="U978" s="4"/>
      <c r="V978" s="4"/>
      <c r="W978" s="4"/>
      <c r="X978" s="4"/>
      <c r="Y978" s="4"/>
      <c r="Z978" s="4"/>
      <c r="AA978" s="4"/>
      <c r="AB978" s="4"/>
    </row>
    <row r="979">
      <c r="A979" s="4"/>
      <c r="C979" s="4"/>
      <c r="D979" s="146" t="s">
        <v>97</v>
      </c>
      <c r="E979" s="43"/>
      <c r="F979" s="4"/>
      <c r="G979" s="37" t="str">
        <f>if(F979="","",
SUMIFs(if(D979="Main1",Nuella!J:J,Nuella!N:N),Nuella!S:S,"Delivered",Nuella!X:X,A979,if(D979="Main1",Nuella!G:G,Nuella!K:K),C979)+
SUMIFs(if(D979="Main1",'CRS1'!J:J,'CRS1'!N:N),'CRS1'!S:S,"Delivered",'CRS1'!X:X,A979,if(D979="Main1",'CRS1'!G:G,'CRS1'!K:K),C979)
-sumifs(G$1:G978,A$1:A978,A979,C$1:C978,C979))</f>
        <v/>
      </c>
      <c r="H979" s="37" t="str">
        <f t="shared" si="1"/>
        <v/>
      </c>
      <c r="I979" s="37" t="str">
        <f t="shared" si="2"/>
        <v/>
      </c>
      <c r="J979" s="37" t="s">
        <v>97</v>
      </c>
      <c r="K979" s="4"/>
      <c r="L979" s="4"/>
      <c r="M979" s="4"/>
      <c r="N979" s="4"/>
      <c r="O979" s="4"/>
      <c r="P979" s="4"/>
      <c r="Q979" s="4"/>
      <c r="R979" s="4"/>
      <c r="S979" s="4"/>
      <c r="T979" s="4"/>
      <c r="U979" s="4"/>
      <c r="V979" s="4"/>
      <c r="W979" s="4"/>
      <c r="X979" s="4"/>
      <c r="Y979" s="4"/>
      <c r="Z979" s="4"/>
      <c r="AA979" s="4"/>
      <c r="AB979" s="4"/>
    </row>
    <row r="980">
      <c r="A980" s="4"/>
      <c r="C980" s="4"/>
      <c r="D980" s="146" t="s">
        <v>97</v>
      </c>
      <c r="E980" s="43"/>
      <c r="F980" s="4"/>
      <c r="G980" s="37" t="str">
        <f>if(F980="","",
SUMIFs(if(D980="Main1",Nuella!J:J,Nuella!N:N),Nuella!S:S,"Delivered",Nuella!X:X,A980,if(D980="Main1",Nuella!G:G,Nuella!K:K),C980)+
SUMIFs(if(D980="Main1",'CRS1'!J:J,'CRS1'!N:N),'CRS1'!S:S,"Delivered",'CRS1'!X:X,A980,if(D980="Main1",'CRS1'!G:G,'CRS1'!K:K),C980)
-sumifs(G$1:G979,A$1:A979,A980,C$1:C979,C980))</f>
        <v/>
      </c>
      <c r="H980" s="37" t="str">
        <f t="shared" si="1"/>
        <v/>
      </c>
      <c r="I980" s="37" t="str">
        <f t="shared" si="2"/>
        <v/>
      </c>
      <c r="J980" s="37" t="s">
        <v>97</v>
      </c>
      <c r="K980" s="4"/>
      <c r="L980" s="4"/>
      <c r="M980" s="4"/>
      <c r="N980" s="4"/>
      <c r="O980" s="4"/>
      <c r="P980" s="4"/>
      <c r="Q980" s="4"/>
      <c r="R980" s="4"/>
      <c r="S980" s="4"/>
      <c r="T980" s="4"/>
      <c r="U980" s="4"/>
      <c r="V980" s="4"/>
      <c r="W980" s="4"/>
      <c r="X980" s="4"/>
      <c r="Y980" s="4"/>
      <c r="Z980" s="4"/>
      <c r="AA980" s="4"/>
      <c r="AB980" s="4"/>
    </row>
    <row r="981">
      <c r="A981" s="4"/>
      <c r="C981" s="4"/>
      <c r="D981" s="146" t="s">
        <v>97</v>
      </c>
      <c r="E981" s="43"/>
      <c r="F981" s="4"/>
      <c r="G981" s="37" t="str">
        <f>if(F981="","",
SUMIFs(if(D981="Main1",Nuella!J:J,Nuella!N:N),Nuella!S:S,"Delivered",Nuella!X:X,A981,if(D981="Main1",Nuella!G:G,Nuella!K:K),C981)+
SUMIFs(if(D981="Main1",'CRS1'!J:J,'CRS1'!N:N),'CRS1'!S:S,"Delivered",'CRS1'!X:X,A981,if(D981="Main1",'CRS1'!G:G,'CRS1'!K:K),C981)
-sumifs(G$1:G980,A$1:A980,A981,C$1:C980,C981))</f>
        <v/>
      </c>
      <c r="H981" s="37" t="str">
        <f t="shared" si="1"/>
        <v/>
      </c>
      <c r="I981" s="37" t="str">
        <f t="shared" si="2"/>
        <v/>
      </c>
      <c r="J981" s="37" t="s">
        <v>97</v>
      </c>
      <c r="K981" s="4"/>
      <c r="L981" s="4"/>
      <c r="M981" s="4"/>
      <c r="N981" s="4"/>
      <c r="O981" s="4"/>
      <c r="P981" s="4"/>
      <c r="Q981" s="4"/>
      <c r="R981" s="4"/>
      <c r="S981" s="4"/>
      <c r="T981" s="4"/>
      <c r="U981" s="4"/>
      <c r="V981" s="4"/>
      <c r="W981" s="4"/>
      <c r="X981" s="4"/>
      <c r="Y981" s="4"/>
      <c r="Z981" s="4"/>
      <c r="AA981" s="4"/>
      <c r="AB981" s="4"/>
    </row>
    <row r="982">
      <c r="A982" s="4"/>
      <c r="C982" s="4"/>
      <c r="D982" s="146" t="s">
        <v>97</v>
      </c>
      <c r="E982" s="43"/>
      <c r="F982" s="4"/>
      <c r="G982" s="37" t="str">
        <f>if(F982="","",
SUMIFs(if(D982="Main1",Nuella!J:J,Nuella!N:N),Nuella!S:S,"Delivered",Nuella!X:X,A982,if(D982="Main1",Nuella!G:G,Nuella!K:K),C982)+
SUMIFs(if(D982="Main1",'CRS1'!J:J,'CRS1'!N:N),'CRS1'!S:S,"Delivered",'CRS1'!X:X,A982,if(D982="Main1",'CRS1'!G:G,'CRS1'!K:K),C982)
-sumifs(G$1:G981,A$1:A981,A982,C$1:C981,C982))</f>
        <v/>
      </c>
      <c r="H982" s="37" t="str">
        <f t="shared" si="1"/>
        <v/>
      </c>
      <c r="I982" s="37" t="str">
        <f t="shared" si="2"/>
        <v/>
      </c>
      <c r="J982" s="37" t="s">
        <v>97</v>
      </c>
      <c r="K982" s="4"/>
      <c r="L982" s="4"/>
      <c r="M982" s="4"/>
      <c r="N982" s="4"/>
      <c r="O982" s="4"/>
      <c r="P982" s="4"/>
      <c r="Q982" s="4"/>
      <c r="R982" s="4"/>
      <c r="S982" s="4"/>
      <c r="T982" s="4"/>
      <c r="U982" s="4"/>
      <c r="V982" s="4"/>
      <c r="W982" s="4"/>
      <c r="X982" s="4"/>
      <c r="Y982" s="4"/>
      <c r="Z982" s="4"/>
      <c r="AA982" s="4"/>
      <c r="AB982" s="4"/>
    </row>
    <row r="983">
      <c r="A983" s="4"/>
      <c r="C983" s="4"/>
      <c r="D983" s="146" t="s">
        <v>97</v>
      </c>
      <c r="E983" s="43"/>
      <c r="F983" s="4"/>
      <c r="G983" s="37" t="str">
        <f>if(F983="","",
SUMIFs(if(D983="Main1",Nuella!J:J,Nuella!N:N),Nuella!S:S,"Delivered",Nuella!X:X,A983,if(D983="Main1",Nuella!G:G,Nuella!K:K),C983)+
SUMIFs(if(D983="Main1",'CRS1'!J:J,'CRS1'!N:N),'CRS1'!S:S,"Delivered",'CRS1'!X:X,A983,if(D983="Main1",'CRS1'!G:G,'CRS1'!K:K),C983)
-sumifs(G$1:G982,A$1:A982,A983,C$1:C982,C983))</f>
        <v/>
      </c>
      <c r="H983" s="37" t="str">
        <f t="shared" si="1"/>
        <v/>
      </c>
      <c r="I983" s="37" t="str">
        <f t="shared" si="2"/>
        <v/>
      </c>
      <c r="J983" s="37" t="s">
        <v>97</v>
      </c>
      <c r="K983" s="4"/>
      <c r="L983" s="4"/>
      <c r="M983" s="4"/>
      <c r="N983" s="4"/>
      <c r="O983" s="4"/>
      <c r="P983" s="4"/>
      <c r="Q983" s="4"/>
      <c r="R983" s="4"/>
      <c r="S983" s="4"/>
      <c r="T983" s="4"/>
      <c r="U983" s="4"/>
      <c r="V983" s="4"/>
      <c r="W983" s="4"/>
      <c r="X983" s="4"/>
      <c r="Y983" s="4"/>
      <c r="Z983" s="4"/>
      <c r="AA983" s="4"/>
      <c r="AB983" s="4"/>
    </row>
    <row r="984">
      <c r="A984" s="4"/>
      <c r="C984" s="4"/>
      <c r="D984" s="146" t="s">
        <v>97</v>
      </c>
      <c r="E984" s="43"/>
      <c r="F984" s="4"/>
      <c r="G984" s="37" t="str">
        <f>if(F984="","",
SUMIFs(if(D984="Main1",Nuella!J:J,Nuella!N:N),Nuella!S:S,"Delivered",Nuella!X:X,A984,if(D984="Main1",Nuella!G:G,Nuella!K:K),C984)+
SUMIFs(if(D984="Main1",'CRS1'!J:J,'CRS1'!N:N),'CRS1'!S:S,"Delivered",'CRS1'!X:X,A984,if(D984="Main1",'CRS1'!G:G,'CRS1'!K:K),C984)
-sumifs(G$1:G983,A$1:A983,A984,C$1:C983,C984))</f>
        <v/>
      </c>
      <c r="H984" s="37" t="str">
        <f t="shared" si="1"/>
        <v/>
      </c>
      <c r="I984" s="37" t="str">
        <f t="shared" si="2"/>
        <v/>
      </c>
      <c r="J984" s="37" t="s">
        <v>97</v>
      </c>
      <c r="K984" s="4"/>
      <c r="L984" s="4"/>
      <c r="M984" s="4"/>
      <c r="N984" s="4"/>
      <c r="O984" s="4"/>
      <c r="P984" s="4"/>
      <c r="Q984" s="4"/>
      <c r="R984" s="4"/>
      <c r="S984" s="4"/>
      <c r="T984" s="4"/>
      <c r="U984" s="4"/>
      <c r="V984" s="4"/>
      <c r="W984" s="4"/>
      <c r="X984" s="4"/>
      <c r="Y984" s="4"/>
      <c r="Z984" s="4"/>
      <c r="AA984" s="4"/>
      <c r="AB984" s="4"/>
    </row>
    <row r="985">
      <c r="A985" s="4"/>
      <c r="C985" s="4"/>
      <c r="D985" s="146" t="s">
        <v>97</v>
      </c>
      <c r="E985" s="43"/>
      <c r="F985" s="4"/>
      <c r="G985" s="37" t="str">
        <f>if(F985="","",
SUMIFs(if(D985="Main1",Nuella!J:J,Nuella!N:N),Nuella!S:S,"Delivered",Nuella!X:X,A985,if(D985="Main1",Nuella!G:G,Nuella!K:K),C985)+
SUMIFs(if(D985="Main1",'CRS1'!J:J,'CRS1'!N:N),'CRS1'!S:S,"Delivered",'CRS1'!X:X,A985,if(D985="Main1",'CRS1'!G:G,'CRS1'!K:K),C985)
-sumifs(G$1:G984,A$1:A984,A985,C$1:C984,C985))</f>
        <v/>
      </c>
      <c r="H985" s="37" t="str">
        <f t="shared" si="1"/>
        <v/>
      </c>
      <c r="I985" s="37" t="str">
        <f t="shared" si="2"/>
        <v/>
      </c>
      <c r="J985" s="37" t="s">
        <v>97</v>
      </c>
      <c r="K985" s="4"/>
      <c r="L985" s="4"/>
      <c r="M985" s="4"/>
      <c r="N985" s="4"/>
      <c r="O985" s="4"/>
      <c r="P985" s="4"/>
      <c r="Q985" s="4"/>
      <c r="R985" s="4"/>
      <c r="S985" s="4"/>
      <c r="T985" s="4"/>
      <c r="U985" s="4"/>
      <c r="V985" s="4"/>
      <c r="W985" s="4"/>
      <c r="X985" s="4"/>
      <c r="Y985" s="4"/>
      <c r="Z985" s="4"/>
      <c r="AA985" s="4"/>
      <c r="AB985" s="4"/>
    </row>
    <row r="986">
      <c r="A986" s="4"/>
      <c r="C986" s="4"/>
      <c r="D986" s="146" t="s">
        <v>97</v>
      </c>
      <c r="E986" s="43"/>
      <c r="F986" s="4"/>
      <c r="G986" s="37" t="str">
        <f>if(F986="","",
SUMIFs(if(D986="Main1",Nuella!J:J,Nuella!N:N),Nuella!S:S,"Delivered",Nuella!X:X,A986,if(D986="Main1",Nuella!G:G,Nuella!K:K),C986)+
SUMIFs(if(D986="Main1",'CRS1'!J:J,'CRS1'!N:N),'CRS1'!S:S,"Delivered",'CRS1'!X:X,A986,if(D986="Main1",'CRS1'!G:G,'CRS1'!K:K),C986)
-sumifs(G$1:G985,A$1:A985,A986,C$1:C985,C986))</f>
        <v/>
      </c>
      <c r="H986" s="37" t="str">
        <f t="shared" si="1"/>
        <v/>
      </c>
      <c r="I986" s="37" t="str">
        <f t="shared" si="2"/>
        <v/>
      </c>
      <c r="J986" s="37" t="s">
        <v>97</v>
      </c>
      <c r="K986" s="4"/>
      <c r="L986" s="4"/>
      <c r="M986" s="4"/>
      <c r="N986" s="4"/>
      <c r="O986" s="4"/>
      <c r="P986" s="4"/>
      <c r="Q986" s="4"/>
      <c r="R986" s="4"/>
      <c r="S986" s="4"/>
      <c r="T986" s="4"/>
      <c r="U986" s="4"/>
      <c r="V986" s="4"/>
      <c r="W986" s="4"/>
      <c r="X986" s="4"/>
      <c r="Y986" s="4"/>
      <c r="Z986" s="4"/>
      <c r="AA986" s="4"/>
      <c r="AB986" s="4"/>
    </row>
    <row r="987">
      <c r="A987" s="4"/>
      <c r="C987" s="4"/>
      <c r="D987" s="146" t="s">
        <v>97</v>
      </c>
      <c r="E987" s="43"/>
      <c r="F987" s="4"/>
      <c r="G987" s="37" t="str">
        <f>if(F987="","",
SUMIFs(if(D987="Main1",Nuella!J:J,Nuella!N:N),Nuella!S:S,"Delivered",Nuella!X:X,A987,if(D987="Main1",Nuella!G:G,Nuella!K:K),C987)+
SUMIFs(if(D987="Main1",'CRS1'!J:J,'CRS1'!N:N),'CRS1'!S:S,"Delivered",'CRS1'!X:X,A987,if(D987="Main1",'CRS1'!G:G,'CRS1'!K:K),C987)
-sumifs(G$1:G986,A$1:A986,A987,C$1:C986,C987))</f>
        <v/>
      </c>
      <c r="H987" s="37" t="str">
        <f t="shared" si="1"/>
        <v/>
      </c>
      <c r="I987" s="37" t="str">
        <f t="shared" si="2"/>
        <v/>
      </c>
      <c r="J987" s="37" t="s">
        <v>97</v>
      </c>
      <c r="K987" s="4"/>
      <c r="L987" s="4"/>
      <c r="M987" s="4"/>
      <c r="N987" s="4"/>
      <c r="O987" s="4"/>
      <c r="P987" s="4"/>
      <c r="Q987" s="4"/>
      <c r="R987" s="4"/>
      <c r="S987" s="4"/>
      <c r="T987" s="4"/>
      <c r="U987" s="4"/>
      <c r="V987" s="4"/>
      <c r="W987" s="4"/>
      <c r="X987" s="4"/>
      <c r="Y987" s="4"/>
      <c r="Z987" s="4"/>
      <c r="AA987" s="4"/>
      <c r="AB987" s="4"/>
    </row>
    <row r="988">
      <c r="A988" s="4"/>
      <c r="C988" s="4"/>
      <c r="D988" s="146" t="s">
        <v>97</v>
      </c>
      <c r="E988" s="43"/>
      <c r="F988" s="4"/>
      <c r="G988" s="37" t="str">
        <f>if(F988="","",
SUMIFs(if(D988="Main1",Nuella!J:J,Nuella!N:N),Nuella!S:S,"Delivered",Nuella!X:X,A988,if(D988="Main1",Nuella!G:G,Nuella!K:K),C988)+
SUMIFs(if(D988="Main1",'CRS1'!J:J,'CRS1'!N:N),'CRS1'!S:S,"Delivered",'CRS1'!X:X,A988,if(D988="Main1",'CRS1'!G:G,'CRS1'!K:K),C988)
-sumifs(G$1:G987,A$1:A987,A988,C$1:C987,C988))</f>
        <v/>
      </c>
      <c r="H988" s="37" t="str">
        <f t="shared" si="1"/>
        <v/>
      </c>
      <c r="I988" s="37" t="str">
        <f t="shared" si="2"/>
        <v/>
      </c>
      <c r="J988" s="37" t="s">
        <v>97</v>
      </c>
      <c r="K988" s="4"/>
      <c r="L988" s="4"/>
      <c r="M988" s="4"/>
      <c r="N988" s="4"/>
      <c r="O988" s="4"/>
      <c r="P988" s="4"/>
      <c r="Q988" s="4"/>
      <c r="R988" s="4"/>
      <c r="S988" s="4"/>
      <c r="T988" s="4"/>
      <c r="U988" s="4"/>
      <c r="V988" s="4"/>
      <c r="W988" s="4"/>
      <c r="X988" s="4"/>
      <c r="Y988" s="4"/>
      <c r="Z988" s="4"/>
      <c r="AA988" s="4"/>
      <c r="AB988" s="4"/>
    </row>
    <row r="989">
      <c r="A989" s="4"/>
      <c r="C989" s="4"/>
      <c r="D989" s="146" t="s">
        <v>97</v>
      </c>
      <c r="E989" s="43"/>
      <c r="F989" s="4"/>
      <c r="G989" s="37" t="str">
        <f>if(F989="","",
SUMIFs(if(D989="Main1",Nuella!J:J,Nuella!N:N),Nuella!S:S,"Delivered",Nuella!X:X,A989,if(D989="Main1",Nuella!G:G,Nuella!K:K),C989)+
SUMIFs(if(D989="Main1",'CRS1'!J:J,'CRS1'!N:N),'CRS1'!S:S,"Delivered",'CRS1'!X:X,A989,if(D989="Main1",'CRS1'!G:G,'CRS1'!K:K),C989)
-sumifs(G$1:G988,A$1:A988,A989,C$1:C988,C989))</f>
        <v/>
      </c>
      <c r="H989" s="37" t="str">
        <f t="shared" si="1"/>
        <v/>
      </c>
      <c r="I989" s="37" t="str">
        <f t="shared" si="2"/>
        <v/>
      </c>
      <c r="J989" s="37" t="s">
        <v>97</v>
      </c>
      <c r="K989" s="4"/>
      <c r="L989" s="4"/>
      <c r="M989" s="4"/>
      <c r="N989" s="4"/>
      <c r="O989" s="4"/>
      <c r="P989" s="4"/>
      <c r="Q989" s="4"/>
      <c r="R989" s="4"/>
      <c r="S989" s="4"/>
      <c r="T989" s="4"/>
      <c r="U989" s="4"/>
      <c r="V989" s="4"/>
      <c r="W989" s="4"/>
      <c r="X989" s="4"/>
      <c r="Y989" s="4"/>
      <c r="Z989" s="4"/>
      <c r="AA989" s="4"/>
      <c r="AB989" s="4"/>
    </row>
    <row r="990">
      <c r="A990" s="4"/>
      <c r="C990" s="4"/>
      <c r="D990" s="146" t="s">
        <v>97</v>
      </c>
      <c r="E990" s="43"/>
      <c r="F990" s="4"/>
      <c r="G990" s="37" t="str">
        <f>if(F990="","",
SUMIFs(if(D990="Main1",Nuella!J:J,Nuella!N:N),Nuella!S:S,"Delivered",Nuella!X:X,A990,if(D990="Main1",Nuella!G:G,Nuella!K:K),C990)+
SUMIFs(if(D990="Main1",'CRS1'!J:J,'CRS1'!N:N),'CRS1'!S:S,"Delivered",'CRS1'!X:X,A990,if(D990="Main1",'CRS1'!G:G,'CRS1'!K:K),C990)
-sumifs(G$1:G989,A$1:A989,A990,C$1:C989,C990))</f>
        <v/>
      </c>
      <c r="H990" s="37" t="str">
        <f t="shared" si="1"/>
        <v/>
      </c>
      <c r="I990" s="37" t="str">
        <f t="shared" si="2"/>
        <v/>
      </c>
      <c r="J990" s="37" t="s">
        <v>97</v>
      </c>
      <c r="K990" s="4"/>
      <c r="L990" s="4"/>
      <c r="M990" s="4"/>
      <c r="N990" s="4"/>
      <c r="O990" s="4"/>
      <c r="P990" s="4"/>
      <c r="Q990" s="4"/>
      <c r="R990" s="4"/>
      <c r="S990" s="4"/>
      <c r="T990" s="4"/>
      <c r="U990" s="4"/>
      <c r="V990" s="4"/>
      <c r="W990" s="4"/>
      <c r="X990" s="4"/>
      <c r="Y990" s="4"/>
      <c r="Z990" s="4"/>
      <c r="AA990" s="4"/>
      <c r="AB990" s="4"/>
    </row>
    <row r="991">
      <c r="A991" s="4"/>
      <c r="C991" s="4"/>
      <c r="D991" s="146" t="s">
        <v>97</v>
      </c>
      <c r="E991" s="43"/>
      <c r="F991" s="4"/>
      <c r="G991" s="37" t="str">
        <f>if(F991="","",
SUMIFs(if(D991="Main1",Nuella!J:J,Nuella!N:N),Nuella!S:S,"Delivered",Nuella!X:X,A991,if(D991="Main1",Nuella!G:G,Nuella!K:K),C991)+
SUMIFs(if(D991="Main1",'CRS1'!J:J,'CRS1'!N:N),'CRS1'!S:S,"Delivered",'CRS1'!X:X,A991,if(D991="Main1",'CRS1'!G:G,'CRS1'!K:K),C991)
-sumifs(G$1:G990,A$1:A990,A991,C$1:C990,C991))</f>
        <v/>
      </c>
      <c r="H991" s="37" t="str">
        <f t="shared" si="1"/>
        <v/>
      </c>
      <c r="I991" s="37" t="str">
        <f t="shared" si="2"/>
        <v/>
      </c>
      <c r="J991" s="37" t="s">
        <v>97</v>
      </c>
      <c r="K991" s="4"/>
      <c r="L991" s="4"/>
      <c r="M991" s="4"/>
      <c r="N991" s="4"/>
      <c r="O991" s="4"/>
      <c r="P991" s="4"/>
      <c r="Q991" s="4"/>
      <c r="R991" s="4"/>
      <c r="S991" s="4"/>
      <c r="T991" s="4"/>
      <c r="U991" s="4"/>
      <c r="V991" s="4"/>
      <c r="W991" s="4"/>
      <c r="X991" s="4"/>
      <c r="Y991" s="4"/>
      <c r="Z991" s="4"/>
      <c r="AA991" s="4"/>
      <c r="AB991" s="4"/>
    </row>
    <row r="992">
      <c r="A992" s="4"/>
      <c r="C992" s="4"/>
      <c r="D992" s="146" t="s">
        <v>97</v>
      </c>
      <c r="E992" s="43"/>
      <c r="F992" s="4"/>
      <c r="G992" s="37" t="str">
        <f>if(F992="","",
SUMIFs(if(D992="Main1",Nuella!J:J,Nuella!N:N),Nuella!S:S,"Delivered",Nuella!X:X,A992,if(D992="Main1",Nuella!G:G,Nuella!K:K),C992)+
SUMIFs(if(D992="Main1",'CRS1'!J:J,'CRS1'!N:N),'CRS1'!S:S,"Delivered",'CRS1'!X:X,A992,if(D992="Main1",'CRS1'!G:G,'CRS1'!K:K),C992)
-sumifs(G$1:G991,A$1:A991,A992,C$1:C991,C992))</f>
        <v/>
      </c>
      <c r="H992" s="37" t="str">
        <f t="shared" si="1"/>
        <v/>
      </c>
      <c r="I992" s="37" t="str">
        <f t="shared" si="2"/>
        <v/>
      </c>
      <c r="J992" s="37" t="s">
        <v>97</v>
      </c>
      <c r="K992" s="4"/>
      <c r="L992" s="4"/>
      <c r="M992" s="4"/>
      <c r="N992" s="4"/>
      <c r="O992" s="4"/>
      <c r="P992" s="4"/>
      <c r="Q992" s="4"/>
      <c r="R992" s="4"/>
      <c r="S992" s="4"/>
      <c r="T992" s="4"/>
      <c r="U992" s="4"/>
      <c r="V992" s="4"/>
      <c r="W992" s="4"/>
      <c r="X992" s="4"/>
      <c r="Y992" s="4"/>
      <c r="Z992" s="4"/>
      <c r="AA992" s="4"/>
      <c r="AB992" s="4"/>
    </row>
    <row r="993">
      <c r="A993" s="4"/>
      <c r="C993" s="4"/>
      <c r="D993" s="146" t="s">
        <v>97</v>
      </c>
      <c r="E993" s="43"/>
      <c r="F993" s="4"/>
      <c r="G993" s="37" t="str">
        <f>if(F993="","",
SUMIFs(if(D993="Main1",Nuella!J:J,Nuella!N:N),Nuella!S:S,"Delivered",Nuella!X:X,A993,if(D993="Main1",Nuella!G:G,Nuella!K:K),C993)+
SUMIFs(if(D993="Main1",'CRS1'!J:J,'CRS1'!N:N),'CRS1'!S:S,"Delivered",'CRS1'!X:X,A993,if(D993="Main1",'CRS1'!G:G,'CRS1'!K:K),C993)
-sumifs(G$1:G992,A$1:A992,A993,C$1:C992,C993))</f>
        <v/>
      </c>
      <c r="H993" s="37" t="str">
        <f t="shared" si="1"/>
        <v/>
      </c>
      <c r="I993" s="37" t="str">
        <f t="shared" si="2"/>
        <v/>
      </c>
      <c r="J993" s="37" t="s">
        <v>97</v>
      </c>
      <c r="K993" s="4"/>
      <c r="L993" s="4"/>
      <c r="M993" s="4"/>
      <c r="N993" s="4"/>
      <c r="O993" s="4"/>
      <c r="P993" s="4"/>
      <c r="Q993" s="4"/>
      <c r="R993" s="4"/>
      <c r="S993" s="4"/>
      <c r="T993" s="4"/>
      <c r="U993" s="4"/>
      <c r="V993" s="4"/>
      <c r="W993" s="4"/>
      <c r="X993" s="4"/>
      <c r="Y993" s="4"/>
      <c r="Z993" s="4"/>
      <c r="AA993" s="4"/>
      <c r="AB993" s="4"/>
    </row>
    <row r="994">
      <c r="A994" s="4"/>
      <c r="C994" s="4"/>
      <c r="D994" s="146" t="s">
        <v>97</v>
      </c>
      <c r="E994" s="43"/>
      <c r="F994" s="4"/>
      <c r="G994" s="37" t="str">
        <f>if(F994="","",
SUMIFs(if(D994="Main1",Nuella!J:J,Nuella!N:N),Nuella!S:S,"Delivered",Nuella!X:X,A994,if(D994="Main1",Nuella!G:G,Nuella!K:K),C994)+
SUMIFs(if(D994="Main1",'CRS1'!J:J,'CRS1'!N:N),'CRS1'!S:S,"Delivered",'CRS1'!X:X,A994,if(D994="Main1",'CRS1'!G:G,'CRS1'!K:K),C994)
-sumifs(G$1:G993,A$1:A993,A994,C$1:C993,C994))</f>
        <v/>
      </c>
      <c r="H994" s="37" t="str">
        <f t="shared" si="1"/>
        <v/>
      </c>
      <c r="I994" s="37" t="str">
        <f t="shared" si="2"/>
        <v/>
      </c>
      <c r="J994" s="37" t="s">
        <v>97</v>
      </c>
      <c r="K994" s="4"/>
      <c r="L994" s="4"/>
      <c r="M994" s="4"/>
      <c r="N994" s="4"/>
      <c r="O994" s="4"/>
      <c r="P994" s="4"/>
      <c r="Q994" s="4"/>
      <c r="R994" s="4"/>
      <c r="S994" s="4"/>
      <c r="T994" s="4"/>
      <c r="U994" s="4"/>
      <c r="V994" s="4"/>
      <c r="W994" s="4"/>
      <c r="X994" s="4"/>
      <c r="Y994" s="4"/>
      <c r="Z994" s="4"/>
      <c r="AA994" s="4"/>
      <c r="AB994" s="4"/>
    </row>
    <row r="995">
      <c r="A995" s="4"/>
      <c r="C995" s="4"/>
      <c r="D995" s="146" t="s">
        <v>97</v>
      </c>
      <c r="E995" s="43"/>
      <c r="F995" s="4"/>
      <c r="G995" s="37" t="str">
        <f>if(F995="","",
SUMIFs(if(D995="Main1",Nuella!J:J,Nuella!N:N),Nuella!S:S,"Delivered",Nuella!X:X,A995,if(D995="Main1",Nuella!G:G,Nuella!K:K),C995)+
SUMIFs(if(D995="Main1",'CRS1'!J:J,'CRS1'!N:N),'CRS1'!S:S,"Delivered",'CRS1'!X:X,A995,if(D995="Main1",'CRS1'!G:G,'CRS1'!K:K),C995)
-sumifs(G$1:G994,A$1:A994,A995,C$1:C994,C995))</f>
        <v/>
      </c>
      <c r="H995" s="37" t="str">
        <f t="shared" si="1"/>
        <v/>
      </c>
      <c r="I995" s="37" t="str">
        <f t="shared" si="2"/>
        <v/>
      </c>
      <c r="J995" s="37" t="s">
        <v>97</v>
      </c>
      <c r="K995" s="4"/>
      <c r="L995" s="4"/>
      <c r="M995" s="4"/>
      <c r="N995" s="4"/>
      <c r="O995" s="4"/>
      <c r="P995" s="4"/>
      <c r="Q995" s="4"/>
      <c r="R995" s="4"/>
      <c r="S995" s="4"/>
      <c r="T995" s="4"/>
      <c r="U995" s="4"/>
      <c r="V995" s="4"/>
      <c r="W995" s="4"/>
      <c r="X995" s="4"/>
      <c r="Y995" s="4"/>
      <c r="Z995" s="4"/>
      <c r="AA995" s="4"/>
      <c r="AB995" s="4"/>
    </row>
    <row r="996">
      <c r="A996" s="4"/>
      <c r="C996" s="4"/>
      <c r="D996" s="146" t="s">
        <v>97</v>
      </c>
      <c r="E996" s="43"/>
      <c r="F996" s="4"/>
      <c r="G996" s="37" t="str">
        <f>if(F996="","",
SUMIFs(if(D996="Main1",Nuella!J:J,Nuella!N:N),Nuella!S:S,"Delivered",Nuella!X:X,A996,if(D996="Main1",Nuella!G:G,Nuella!K:K),C996)+
SUMIFs(if(D996="Main1",'CRS1'!J:J,'CRS1'!N:N),'CRS1'!S:S,"Delivered",'CRS1'!X:X,A996,if(D996="Main1",'CRS1'!G:G,'CRS1'!K:K),C996)
-sumifs(G$1:G995,A$1:A995,A996,C$1:C995,C996))</f>
        <v/>
      </c>
      <c r="H996" s="37" t="str">
        <f t="shared" si="1"/>
        <v/>
      </c>
      <c r="I996" s="37" t="str">
        <f t="shared" si="2"/>
        <v/>
      </c>
      <c r="J996" s="37" t="s">
        <v>97</v>
      </c>
      <c r="K996" s="4"/>
      <c r="L996" s="4"/>
      <c r="M996" s="4"/>
      <c r="N996" s="4"/>
      <c r="O996" s="4"/>
      <c r="P996" s="4"/>
      <c r="Q996" s="4"/>
      <c r="R996" s="4"/>
      <c r="S996" s="4"/>
      <c r="T996" s="4"/>
      <c r="U996" s="4"/>
      <c r="V996" s="4"/>
      <c r="W996" s="4"/>
      <c r="X996" s="4"/>
      <c r="Y996" s="4"/>
      <c r="Z996" s="4"/>
      <c r="AA996" s="4"/>
      <c r="AB996" s="4"/>
    </row>
    <row r="997">
      <c r="A997" s="4"/>
      <c r="C997" s="4"/>
      <c r="D997" s="146" t="s">
        <v>97</v>
      </c>
      <c r="E997" s="43"/>
      <c r="F997" s="4"/>
      <c r="G997" s="37" t="str">
        <f>if(F997="","",
SUMIFs(if(D997="Main1",Nuella!J:J,Nuella!N:N),Nuella!S:S,"Delivered",Nuella!X:X,A997,if(D997="Main1",Nuella!G:G,Nuella!K:K),C997)+
SUMIFs(if(D997="Main1",'CRS1'!J:J,'CRS1'!N:N),'CRS1'!S:S,"Delivered",'CRS1'!X:X,A997,if(D997="Main1",'CRS1'!G:G,'CRS1'!K:K),C997)
-sumifs(G$1:G996,A$1:A996,A997,C$1:C996,C997))</f>
        <v/>
      </c>
      <c r="H997" s="37" t="str">
        <f t="shared" si="1"/>
        <v/>
      </c>
      <c r="I997" s="37" t="str">
        <f t="shared" si="2"/>
        <v/>
      </c>
      <c r="J997" s="37" t="s">
        <v>97</v>
      </c>
      <c r="K997" s="4"/>
      <c r="L997" s="4"/>
      <c r="M997" s="4"/>
      <c r="N997" s="4"/>
      <c r="O997" s="4"/>
      <c r="P997" s="4"/>
      <c r="Q997" s="4"/>
      <c r="R997" s="4"/>
      <c r="S997" s="4"/>
      <c r="T997" s="4"/>
      <c r="U997" s="4"/>
      <c r="V997" s="4"/>
      <c r="W997" s="4"/>
      <c r="X997" s="4"/>
      <c r="Y997" s="4"/>
      <c r="Z997" s="4"/>
      <c r="AA997" s="4"/>
      <c r="AB997" s="4"/>
    </row>
    <row r="998">
      <c r="A998" s="4"/>
      <c r="C998" s="4"/>
      <c r="D998" s="146" t="s">
        <v>97</v>
      </c>
      <c r="E998" s="43"/>
      <c r="F998" s="4"/>
      <c r="G998" s="37" t="str">
        <f>if(F998="","",
SUMIFs(if(D998="Main1",Nuella!J:J,Nuella!N:N),Nuella!S:S,"Delivered",Nuella!X:X,A998,if(D998="Main1",Nuella!G:G,Nuella!K:K),C998)+
SUMIFs(if(D998="Main1",'CRS1'!J:J,'CRS1'!N:N),'CRS1'!S:S,"Delivered",'CRS1'!X:X,A998,if(D998="Main1",'CRS1'!G:G,'CRS1'!K:K),C998)
-sumifs(G$1:G997,A$1:A997,A998,C$1:C997,C998))</f>
        <v/>
      </c>
      <c r="H998" s="37" t="str">
        <f t="shared" si="1"/>
        <v/>
      </c>
      <c r="I998" s="37" t="str">
        <f t="shared" si="2"/>
        <v/>
      </c>
      <c r="J998" s="37" t="s">
        <v>97</v>
      </c>
      <c r="K998" s="4"/>
      <c r="L998" s="4"/>
      <c r="M998" s="4"/>
      <c r="N998" s="4"/>
      <c r="O998" s="4"/>
      <c r="P998" s="4"/>
      <c r="Q998" s="4"/>
      <c r="R998" s="4"/>
      <c r="S998" s="4"/>
      <c r="T998" s="4"/>
      <c r="U998" s="4"/>
      <c r="V998" s="4"/>
      <c r="W998" s="4"/>
      <c r="X998" s="4"/>
      <c r="Y998" s="4"/>
      <c r="Z998" s="4"/>
      <c r="AA998" s="4"/>
      <c r="AB998" s="4"/>
    </row>
    <row r="999">
      <c r="A999" s="4"/>
      <c r="C999" s="4"/>
      <c r="D999" s="146" t="s">
        <v>97</v>
      </c>
      <c r="E999" s="43"/>
      <c r="F999" s="4"/>
      <c r="G999" s="37" t="str">
        <f>if(F999="","",
SUMIFs(if(D999="Main1",Nuella!J:J,Nuella!N:N),Nuella!S:S,"Delivered",Nuella!X:X,A999,if(D999="Main1",Nuella!G:G,Nuella!K:K),C999)+
SUMIFs(if(D999="Main1",'CRS1'!J:J,'CRS1'!N:N),'CRS1'!S:S,"Delivered",'CRS1'!X:X,A999,if(D999="Main1",'CRS1'!G:G,'CRS1'!K:K),C999)
-sumifs(G$1:G998,A$1:A998,A999,C$1:C998,C999))</f>
        <v/>
      </c>
      <c r="H999" s="37" t="str">
        <f t="shared" si="1"/>
        <v/>
      </c>
      <c r="I999" s="37" t="str">
        <f t="shared" si="2"/>
        <v/>
      </c>
      <c r="J999" s="37" t="s">
        <v>97</v>
      </c>
      <c r="K999" s="4"/>
      <c r="L999" s="4"/>
      <c r="M999" s="4"/>
      <c r="N999" s="4"/>
      <c r="O999" s="4"/>
      <c r="P999" s="4"/>
      <c r="Q999" s="4"/>
      <c r="R999" s="4"/>
      <c r="S999" s="4"/>
      <c r="T999" s="4"/>
      <c r="U999" s="4"/>
      <c r="V999" s="4"/>
      <c r="W999" s="4"/>
      <c r="X999" s="4"/>
      <c r="Y999" s="4"/>
      <c r="Z999" s="4"/>
      <c r="AA999" s="4"/>
      <c r="AB999" s="4"/>
    </row>
    <row r="1000">
      <c r="A1000" s="4"/>
      <c r="C1000" s="4"/>
      <c r="D1000" s="146" t="s">
        <v>97</v>
      </c>
      <c r="E1000" s="43"/>
      <c r="F1000" s="4"/>
      <c r="G1000" s="37" t="str">
        <f>if(F1000="","",
SUMIFs(if(D1000="Main1",Nuella!J:J,Nuella!N:N),Nuella!S:S,"Delivered",Nuella!X:X,A1000,if(D1000="Main1",Nuella!G:G,Nuella!K:K),C1000)+
SUMIFs(if(D1000="Main1",'CRS1'!J:J,'CRS1'!N:N),'CRS1'!S:S,"Delivered",'CRS1'!X:X,A1000,if(D1000="Main1",'CRS1'!G:G,'CRS1'!K:K),C1000)
-sumifs(G$1:G999,A$1:A999,A1000,C$1:C999,C1000))</f>
        <v/>
      </c>
      <c r="H1000" s="37" t="str">
        <f t="shared" si="1"/>
        <v/>
      </c>
      <c r="I1000" s="37" t="str">
        <f t="shared" si="2"/>
        <v/>
      </c>
      <c r="J1000" s="37" t="s">
        <v>97</v>
      </c>
      <c r="K1000" s="4"/>
      <c r="L1000" s="4"/>
      <c r="M1000" s="4"/>
      <c r="N1000" s="4"/>
      <c r="O1000" s="4"/>
      <c r="P1000" s="4"/>
      <c r="Q1000" s="4"/>
      <c r="R1000" s="4"/>
      <c r="S1000" s="4"/>
      <c r="T1000" s="4"/>
      <c r="U1000" s="4"/>
      <c r="V1000" s="4"/>
      <c r="W1000" s="4"/>
      <c r="X1000" s="4"/>
      <c r="Y1000" s="4"/>
      <c r="Z1000" s="4"/>
      <c r="AA1000" s="4"/>
      <c r="AB1000" s="4"/>
    </row>
  </sheetData>
  <dataValidations>
    <dataValidation type="list" allowBlank="1" showInputMessage="1" showErrorMessage="1" prompt="Click and enter a value from range" sqref="A2:B200 A201:A1000">
      <formula1>UpdateSheet!$A$2:$A$30</formula1>
    </dataValidation>
    <dataValidation type="list" allowBlank="1" showErrorMessage="1" sqref="C2:C1000">
      <formula1>UpdateSheet!$D$2:$D$4</formula1>
    </dataValidation>
    <dataValidation type="custom" allowBlank="1" showDropDown="1" showInputMessage="1" showErrorMessage="1" prompt="Enter a Enter date format in DD/MM/YYYY valid date" sqref="E2:E1000">
      <formula1>OR(NOT(ISERROR(DATEVALUE(E2))), AND(ISNUMBER(E2), LEFT(CELL("format", E2))="D"))</formula1>
    </dataValidation>
  </dataValidations>
  <drawing r:id="rId1"/>
</worksheet>
</file>